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Mathias\Documents\PLAINDES-PROJECTS\PRODESIGN\prosesign_geometry_api\"/>
    </mc:Choice>
  </mc:AlternateContent>
  <xr:revisionPtr revIDLastSave="0" documentId="13_ncr:1_{54B50C48-DEA8-4816-9747-94CEE5593A1D}" xr6:coauthVersionLast="47" xr6:coauthVersionMax="47" xr10:uidLastSave="{00000000-0000-0000-0000-000000000000}"/>
  <bookViews>
    <workbookView xWindow="1950" yWindow="1950" windowWidth="18000" windowHeight="9270" activeTab="4" xr2:uid="{00000000-000D-0000-FFFF-FFFF00000000}"/>
  </bookViews>
  <sheets>
    <sheet name="INICIAL" sheetId="1" r:id="rId1"/>
    <sheet name="PRIM" sheetId="2" r:id="rId2"/>
    <sheet name="SEC" sheetId="3" r:id="rId3"/>
    <sheet name="UNIFICADO" sheetId="4" r:id="rId4"/>
    <sheet name="CALCULOS" sheetId="5" r:id="rId5"/>
    <sheet name="COSTOS EXCEL" sheetId="6" r:id="rId6"/>
  </sheets>
  <externalReferences>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s>
  <definedNames>
    <definedName name="\0">'[1]WAGERATE BY CRAFT'!#REF!</definedName>
    <definedName name="\1">#REF!</definedName>
    <definedName name="\a">'[1]WAGERATE BY CRAFT'!#REF!</definedName>
    <definedName name="\b">[2]STRSUMM0!#REF!</definedName>
    <definedName name="\c">"#REF!"</definedName>
    <definedName name="\g">#REF!</definedName>
    <definedName name="\k">'[3]7422CW00'!#REF!</definedName>
    <definedName name="\l">[4]STRSUMM0!#REF!</definedName>
    <definedName name="\m">#REF!</definedName>
    <definedName name="\MACROS">#REF!</definedName>
    <definedName name="\MENU">#REF!</definedName>
    <definedName name="\ñ">'[5]7422CW00'!#REF!</definedName>
    <definedName name="\q">#REF!</definedName>
    <definedName name="\r">#REF!</definedName>
    <definedName name="\t">#REF!</definedName>
    <definedName name="\w">#REF!</definedName>
    <definedName name="\z">#REF!</definedName>
    <definedName name="__" hidden="1">#REF!</definedName>
    <definedName name="____" hidden="1">#REF!</definedName>
    <definedName name="______" hidden="1">#REF!</definedName>
    <definedName name="________" hidden="1">#REF!</definedName>
    <definedName name="__________" hidden="1">#REF!</definedName>
    <definedName name="_________________________A1" hidden="1">#REF!</definedName>
    <definedName name="_________________________A2" hidden="1">#REF!</definedName>
    <definedName name="_________________________A3" hidden="1">#REF!</definedName>
    <definedName name="_________________________A4" hidden="1">#REF!</definedName>
    <definedName name="_________________________A5" hidden="1">#REF!</definedName>
    <definedName name="_________________________n1" hidden="1">#REF!</definedName>
    <definedName name="_________________________n2" hidden="1">#REF!</definedName>
    <definedName name="_________________________S1" hidden="1">#REF!</definedName>
    <definedName name="_______________________A1" hidden="1">#REF!</definedName>
    <definedName name="_______________________A2" hidden="1">#REF!</definedName>
    <definedName name="_______________________A3" hidden="1">#REF!</definedName>
    <definedName name="_______________________A4" hidden="1">#REF!</definedName>
    <definedName name="_______________________A5" hidden="1">#REF!</definedName>
    <definedName name="_______________________n1" hidden="1">#REF!</definedName>
    <definedName name="_______________________n2" hidden="1">#REF!</definedName>
    <definedName name="_______________________S1" hidden="1">#REF!</definedName>
    <definedName name="_____________________A1" hidden="1">#REF!</definedName>
    <definedName name="_____________________A2" hidden="1">#REF!</definedName>
    <definedName name="_____________________A3" hidden="1">#REF!</definedName>
    <definedName name="_____________________A4" hidden="1">#REF!</definedName>
    <definedName name="_____________________A5" hidden="1">#REF!</definedName>
    <definedName name="_____________________n1" hidden="1">#REF!</definedName>
    <definedName name="_____________________n2" hidden="1">#REF!</definedName>
    <definedName name="_____________________S1" hidden="1">#REF!</definedName>
    <definedName name="___________________A1" hidden="1">#REF!</definedName>
    <definedName name="___________________A2" hidden="1">#REF!</definedName>
    <definedName name="___________________A3" hidden="1">#REF!</definedName>
    <definedName name="___________________A4" hidden="1">#REF!</definedName>
    <definedName name="___________________A5" hidden="1">#REF!</definedName>
    <definedName name="___________________n1" hidden="1">#REF!</definedName>
    <definedName name="___________________n2" hidden="1">#REF!</definedName>
    <definedName name="___________________S1" hidden="1">#REF!</definedName>
    <definedName name="_________________A1" hidden="1">#REF!</definedName>
    <definedName name="_________________A2" hidden="1">#REF!</definedName>
    <definedName name="_________________A3" hidden="1">#REF!</definedName>
    <definedName name="_________________A4" hidden="1">#REF!</definedName>
    <definedName name="_________________A5" hidden="1">#REF!</definedName>
    <definedName name="_________________n1" hidden="1">#REF!</definedName>
    <definedName name="_________________n2" hidden="1">#REF!</definedName>
    <definedName name="_________________S1" hidden="1">#REF!</definedName>
    <definedName name="________________as1" hidden="1">{#N/A,#N/A,FALSE,"SumD";#N/A,#N/A,FALSE,"ElecD";#N/A,#N/A,FALSE,"MechD";#N/A,#N/A,FALSE,"GeotD";#N/A,#N/A,FALSE,"PrcsD";#N/A,#N/A,FALSE,"TunnD";#N/A,#N/A,FALSE,"CivlD";#N/A,#N/A,FALSE,"NtwkD";#N/A,#N/A,FALSE,"EstgD";#N/A,#N/A,FALSE,"PEngD"}</definedName>
    <definedName name="_______________A1" hidden="1">#REF!</definedName>
    <definedName name="_______________A2" hidden="1">#REF!</definedName>
    <definedName name="_______________A3" hidden="1">#REF!</definedName>
    <definedName name="_______________A4" hidden="1">#REF!</definedName>
    <definedName name="_______________A5" hidden="1">#REF!</definedName>
    <definedName name="_______________as1" hidden="1">{#N/A,#N/A,FALSE,"SumD";#N/A,#N/A,FALSE,"ElecD";#N/A,#N/A,FALSE,"MechD";#N/A,#N/A,FALSE,"GeotD";#N/A,#N/A,FALSE,"PrcsD";#N/A,#N/A,FALSE,"TunnD";#N/A,#N/A,FALSE,"CivlD";#N/A,#N/A,FALSE,"NtwkD";#N/A,#N/A,FALSE,"EstgD";#N/A,#N/A,FALSE,"PEngD"}</definedName>
    <definedName name="_______________f1cad">#REF!</definedName>
    <definedName name="_______________f1set">#REF!</definedName>
    <definedName name="_______________f2ango01">#REF!</definedName>
    <definedName name="_______________f2ango02">#REF!</definedName>
    <definedName name="_______________f2angora">#REF!</definedName>
    <definedName name="_______________f2cad">#REF!</definedName>
    <definedName name="_______________f2enco01">#REF!</definedName>
    <definedName name="_______________f2enco02">#REF!</definedName>
    <definedName name="_______________f2encode">#REF!</definedName>
    <definedName name="_______________f2glob01">#REF!</definedName>
    <definedName name="_______________f2global">#REF!</definedName>
    <definedName name="_______________f2set">#REF!</definedName>
    <definedName name="_______________f2set01">#REF!</definedName>
    <definedName name="_______________f3ang01">#REF!</definedName>
    <definedName name="_______________f3ang02">#REF!</definedName>
    <definedName name="_______________f3angora">#REF!</definedName>
    <definedName name="_______________f3enco01">#REF!</definedName>
    <definedName name="_______________f3enco02">#REF!</definedName>
    <definedName name="_______________f3encode">#REF!</definedName>
    <definedName name="_______________f3glob">#REF!</definedName>
    <definedName name="_______________f3glob01">#REF!</definedName>
    <definedName name="_______________f3set">#REF!</definedName>
    <definedName name="_______________f3set01">#REF!</definedName>
    <definedName name="_______________fac02">#REF!</definedName>
    <definedName name="_______________fac03">#REF!</definedName>
    <definedName name="_______________n1" hidden="1">#REF!</definedName>
    <definedName name="_______________n2" hidden="1">#REF!</definedName>
    <definedName name="_______________S1" hidden="1">#REF!</definedName>
    <definedName name="______________as1" hidden="1">{#N/A,#N/A,FALSE,"SumD";#N/A,#N/A,FALSE,"ElecD";#N/A,#N/A,FALSE,"MechD";#N/A,#N/A,FALSE,"GeotD";#N/A,#N/A,FALSE,"PrcsD";#N/A,#N/A,FALSE,"TunnD";#N/A,#N/A,FALSE,"CivlD";#N/A,#N/A,FALSE,"NtwkD";#N/A,#N/A,FALSE,"EstgD";#N/A,#N/A,FALSE,"PEngD"}</definedName>
    <definedName name="_____________A1" hidden="1">#REF!</definedName>
    <definedName name="_____________A2" hidden="1">#REF!</definedName>
    <definedName name="_____________A3" hidden="1">#REF!</definedName>
    <definedName name="_____________A4" hidden="1">#REF!</definedName>
    <definedName name="_____________A5" hidden="1">#REF!</definedName>
    <definedName name="_____________as1" hidden="1">{#N/A,#N/A,FALSE,"SumD";#N/A,#N/A,FALSE,"ElecD";#N/A,#N/A,FALSE,"MechD";#N/A,#N/A,FALSE,"GeotD";#N/A,#N/A,FALSE,"PrcsD";#N/A,#N/A,FALSE,"TunnD";#N/A,#N/A,FALSE,"CivlD";#N/A,#N/A,FALSE,"NtwkD";#N/A,#N/A,FALSE,"EstgD";#N/A,#N/A,FALSE,"PEngD"}</definedName>
    <definedName name="_____________f1cad">#REF!</definedName>
    <definedName name="_____________f1set">#REF!</definedName>
    <definedName name="_____________f2ango01">#REF!</definedName>
    <definedName name="_____________f2ango02">#REF!</definedName>
    <definedName name="_____________f2angora">#REF!</definedName>
    <definedName name="_____________f2cad">#REF!</definedName>
    <definedName name="_____________f2enco01">#REF!</definedName>
    <definedName name="_____________f2enco02">#REF!</definedName>
    <definedName name="_____________f2encode">#REF!</definedName>
    <definedName name="_____________f2glob01">#REF!</definedName>
    <definedName name="_____________f2global">#REF!</definedName>
    <definedName name="_____________f2set">#REF!</definedName>
    <definedName name="_____________f2set01">#REF!</definedName>
    <definedName name="_____________f3ang01">#REF!</definedName>
    <definedName name="_____________f3ang02">#REF!</definedName>
    <definedName name="_____________f3angora">#REF!</definedName>
    <definedName name="_____________f3enco01">#REF!</definedName>
    <definedName name="_____________f3enco02">#REF!</definedName>
    <definedName name="_____________f3encode">#REF!</definedName>
    <definedName name="_____________f3glob">#REF!</definedName>
    <definedName name="_____________f3glob01">#REF!</definedName>
    <definedName name="_____________f3set">#REF!</definedName>
    <definedName name="_____________f3set01">#REF!</definedName>
    <definedName name="_____________fac02">#REF!</definedName>
    <definedName name="_____________fac03">#REF!</definedName>
    <definedName name="_____________n1" hidden="1">#REF!</definedName>
    <definedName name="_____________n2" hidden="1">#REF!</definedName>
    <definedName name="_____________S1" hidden="1">#REF!</definedName>
    <definedName name="____________as" hidden="1">{#N/A,#N/A,FALSE,"SumD";#N/A,#N/A,FALSE,"ElecD";#N/A,#N/A,FALSE,"MechD";#N/A,#N/A,FALSE,"GeotD";#N/A,#N/A,FALSE,"PrcsD";#N/A,#N/A,FALSE,"TunnD";#N/A,#N/A,FALSE,"CivlD";#N/A,#N/A,FALSE,"NtwkD";#N/A,#N/A,FALSE,"EstgD";#N/A,#N/A,FALSE,"PEngD"}</definedName>
    <definedName name="____________as1" hidden="1">{#N/A,#N/A,FALSE,"SumD";#N/A,#N/A,FALSE,"ElecD";#N/A,#N/A,FALSE,"MechD";#N/A,#N/A,FALSE,"GeotD";#N/A,#N/A,FALSE,"PrcsD";#N/A,#N/A,FALSE,"TunnD";#N/A,#N/A,FALSE,"CivlD";#N/A,#N/A,FALSE,"NtwkD";#N/A,#N/A,FALSE,"EstgD";#N/A,#N/A,FALSE,"PEngD"}</definedName>
    <definedName name="___________A1" hidden="1">#REF!</definedName>
    <definedName name="___________A2" hidden="1">#REF!</definedName>
    <definedName name="___________A3" hidden="1">#REF!</definedName>
    <definedName name="___________A4" hidden="1">#REF!</definedName>
    <definedName name="___________A5" hidden="1">#REF!</definedName>
    <definedName name="___________as1" hidden="1">{#N/A,#N/A,FALSE,"SumD";#N/A,#N/A,FALSE,"ElecD";#N/A,#N/A,FALSE,"MechD";#N/A,#N/A,FALSE,"GeotD";#N/A,#N/A,FALSE,"PrcsD";#N/A,#N/A,FALSE,"TunnD";#N/A,#N/A,FALSE,"CivlD";#N/A,#N/A,FALSE,"NtwkD";#N/A,#N/A,FALSE,"EstgD";#N/A,#N/A,FALSE,"PEngD"}</definedName>
    <definedName name="___________f1cad">#REF!</definedName>
    <definedName name="___________f1set">#REF!</definedName>
    <definedName name="___________f2ango01">#REF!</definedName>
    <definedName name="___________f2ango02">#REF!</definedName>
    <definedName name="___________f2angora">#REF!</definedName>
    <definedName name="___________f2cad">#REF!</definedName>
    <definedName name="___________f2enco01">#REF!</definedName>
    <definedName name="___________f2enco02">#REF!</definedName>
    <definedName name="___________f2encode">#REF!</definedName>
    <definedName name="___________f2glob01">#REF!</definedName>
    <definedName name="___________f2global">#REF!</definedName>
    <definedName name="___________f2set">#REF!</definedName>
    <definedName name="___________f2set01">#REF!</definedName>
    <definedName name="___________f3ang01">#REF!</definedName>
    <definedName name="___________f3ang02">#REF!</definedName>
    <definedName name="___________f3angora">#REF!</definedName>
    <definedName name="___________f3enco01">#REF!</definedName>
    <definedName name="___________f3enco02">#REF!</definedName>
    <definedName name="___________f3encode">#REF!</definedName>
    <definedName name="___________f3glob">#REF!</definedName>
    <definedName name="___________f3glob01">#REF!</definedName>
    <definedName name="___________f3set">#REF!</definedName>
    <definedName name="___________f3set01">#REF!</definedName>
    <definedName name="___________fac02">#REF!</definedName>
    <definedName name="___________fac03">#REF!</definedName>
    <definedName name="___________n1" hidden="1">#REF!</definedName>
    <definedName name="___________n2" hidden="1">#REF!</definedName>
    <definedName name="___________S1" hidden="1">#REF!</definedName>
    <definedName name="__________A1" hidden="1">#REF!</definedName>
    <definedName name="__________A2" hidden="1">#REF!</definedName>
    <definedName name="__________A3" hidden="1">#REF!</definedName>
    <definedName name="__________A4" hidden="1">#REF!</definedName>
    <definedName name="__________A5" hidden="1">#REF!</definedName>
    <definedName name="__________as1" hidden="1">{#N/A,#N/A,FALSE,"SumD";#N/A,#N/A,FALSE,"ElecD";#N/A,#N/A,FALSE,"MechD";#N/A,#N/A,FALSE,"GeotD";#N/A,#N/A,FALSE,"PrcsD";#N/A,#N/A,FALSE,"TunnD";#N/A,#N/A,FALSE,"CivlD";#N/A,#N/A,FALSE,"NtwkD";#N/A,#N/A,FALSE,"EstgD";#N/A,#N/A,FALSE,"PEngD"}</definedName>
    <definedName name="__________n1" hidden="1">#REF!</definedName>
    <definedName name="__________n2" hidden="1">#REF!</definedName>
    <definedName name="__________S1" hidden="1">#REF!</definedName>
    <definedName name="_________A1" hidden="1">#REF!</definedName>
    <definedName name="_________A2" hidden="1">#REF!</definedName>
    <definedName name="_________A3" hidden="1">#REF!</definedName>
    <definedName name="_________A4" hidden="1">#REF!</definedName>
    <definedName name="_________A5" hidden="1">#REF!</definedName>
    <definedName name="_________as1" hidden="1">{#N/A,#N/A,FALSE,"SumD";#N/A,#N/A,FALSE,"ElecD";#N/A,#N/A,FALSE,"MechD";#N/A,#N/A,FALSE,"GeotD";#N/A,#N/A,FALSE,"PrcsD";#N/A,#N/A,FALSE,"TunnD";#N/A,#N/A,FALSE,"CivlD";#N/A,#N/A,FALSE,"NtwkD";#N/A,#N/A,FALSE,"EstgD";#N/A,#N/A,FALSE,"PEngD"}</definedName>
    <definedName name="_________F">[6]Hoja3!#REF!</definedName>
    <definedName name="_________f1cad">#REF!</definedName>
    <definedName name="_________f1set">#REF!</definedName>
    <definedName name="_________f2ango01">#REF!</definedName>
    <definedName name="_________f2ango02">#REF!</definedName>
    <definedName name="_________f2angora">#REF!</definedName>
    <definedName name="_________f2cad">#REF!</definedName>
    <definedName name="_________f2enco01">#REF!</definedName>
    <definedName name="_________f2enco02">#REF!</definedName>
    <definedName name="_________f2encode">#REF!</definedName>
    <definedName name="_________f2glob01">#REF!</definedName>
    <definedName name="_________f2global">#REF!</definedName>
    <definedName name="_________f2set">#REF!</definedName>
    <definedName name="_________f2set01">#REF!</definedName>
    <definedName name="_________f3ang01">#REF!</definedName>
    <definedName name="_________f3ang02">#REF!</definedName>
    <definedName name="_________f3angora">#REF!</definedName>
    <definedName name="_________f3enco01">#REF!</definedName>
    <definedName name="_________f3enco02">#REF!</definedName>
    <definedName name="_________f3encode">#REF!</definedName>
    <definedName name="_________f3glob">#REF!</definedName>
    <definedName name="_________f3glob01">#REF!</definedName>
    <definedName name="_________f3set">#REF!</definedName>
    <definedName name="_________f3set01">#REF!</definedName>
    <definedName name="_________fac02">#REF!</definedName>
    <definedName name="_________fac03">#REF!</definedName>
    <definedName name="_________n1" hidden="1">#REF!</definedName>
    <definedName name="_________n2" hidden="1">#REF!</definedName>
    <definedName name="_________S1" hidden="1">#REF!</definedName>
    <definedName name="________A1" hidden="1">#REF!</definedName>
    <definedName name="________A2" hidden="1">#REF!</definedName>
    <definedName name="________A3" hidden="1">#REF!</definedName>
    <definedName name="________A4" hidden="1">#REF!</definedName>
    <definedName name="________A5" hidden="1">#REF!</definedName>
    <definedName name="________as1" hidden="1">{#N/A,#N/A,FALSE,"SumD";#N/A,#N/A,FALSE,"ElecD";#N/A,#N/A,FALSE,"MechD";#N/A,#N/A,FALSE,"GeotD";#N/A,#N/A,FALSE,"PrcsD";#N/A,#N/A,FALSE,"TunnD";#N/A,#N/A,FALSE,"CivlD";#N/A,#N/A,FALSE,"NtwkD";#N/A,#N/A,FALSE,"EstgD";#N/A,#N/A,FALSE,"PEngD"}</definedName>
    <definedName name="________F">[6]Hoja3!#REF!</definedName>
    <definedName name="________n1" hidden="1">#REF!</definedName>
    <definedName name="________n2" hidden="1">#REF!</definedName>
    <definedName name="________S1" hidden="1">#REF!</definedName>
    <definedName name="_______A1" hidden="1">#REF!</definedName>
    <definedName name="_______A2" hidden="1">#REF!</definedName>
    <definedName name="_______A3" hidden="1">#REF!</definedName>
    <definedName name="_______A4" hidden="1">#REF!</definedName>
    <definedName name="_______A5" hidden="1">#REF!</definedName>
    <definedName name="_______as1" hidden="1">{#N/A,#N/A,FALSE,"SumD";#N/A,#N/A,FALSE,"ElecD";#N/A,#N/A,FALSE,"MechD";#N/A,#N/A,FALSE,"GeotD";#N/A,#N/A,FALSE,"PrcsD";#N/A,#N/A,FALSE,"TunnD";#N/A,#N/A,FALSE,"CivlD";#N/A,#N/A,FALSE,"NtwkD";#N/A,#N/A,FALSE,"EstgD";#N/A,#N/A,FALSE,"PEngD"}</definedName>
    <definedName name="_______F">[6]Hoja3!#REF!</definedName>
    <definedName name="_______f1cad">#REF!</definedName>
    <definedName name="_______f1set">#REF!</definedName>
    <definedName name="_______f2ango01">#REF!</definedName>
    <definedName name="_______f2ango02">#REF!</definedName>
    <definedName name="_______f2angora">#REF!</definedName>
    <definedName name="_______f2cad">#REF!</definedName>
    <definedName name="_______f2enco01">#REF!</definedName>
    <definedName name="_______f2enco02">#REF!</definedName>
    <definedName name="_______f2encode">#REF!</definedName>
    <definedName name="_______f2glob01">#REF!</definedName>
    <definedName name="_______f2global">#REF!</definedName>
    <definedName name="_______f2set">#REF!</definedName>
    <definedName name="_______f2set01">#REF!</definedName>
    <definedName name="_______f3ang01">#REF!</definedName>
    <definedName name="_______f3ang02">#REF!</definedName>
    <definedName name="_______f3angora">#REF!</definedName>
    <definedName name="_______f3enco01">#REF!</definedName>
    <definedName name="_______f3enco02">#REF!</definedName>
    <definedName name="_______f3encode">#REF!</definedName>
    <definedName name="_______f3glob">#REF!</definedName>
    <definedName name="_______f3glob01">#REF!</definedName>
    <definedName name="_______f3set">#REF!</definedName>
    <definedName name="_______f3set01">#REF!</definedName>
    <definedName name="_______fac02">#REF!</definedName>
    <definedName name="_______fac03">#REF!</definedName>
    <definedName name="_______n1" hidden="1">#REF!</definedName>
    <definedName name="_______n2" hidden="1">#REF!</definedName>
    <definedName name="_______S1" hidden="1">#REF!</definedName>
    <definedName name="_______TP001">#REF!</definedName>
    <definedName name="_______TP002">#REF!</definedName>
    <definedName name="_______TP003">#REF!</definedName>
    <definedName name="_______TP004">#REF!</definedName>
    <definedName name="_______TP005">#REF!</definedName>
    <definedName name="_______TP006">#REF!</definedName>
    <definedName name="_______TP007">#REF!</definedName>
    <definedName name="_______TP008">#REF!</definedName>
    <definedName name="_______TP009">#REF!</definedName>
    <definedName name="_______TP010">#REF!</definedName>
    <definedName name="_______TP011">#REF!</definedName>
    <definedName name="_______TP013">#REF!</definedName>
    <definedName name="_______TP014">#REF!</definedName>
    <definedName name="_______TP015">#REF!</definedName>
    <definedName name="_______TP016">#REF!</definedName>
    <definedName name="______A1" hidden="1">#REF!</definedName>
    <definedName name="______A2" hidden="1">#REF!</definedName>
    <definedName name="______A3" hidden="1">#REF!</definedName>
    <definedName name="______A4" hidden="1">#REF!</definedName>
    <definedName name="______A5" hidden="1">#REF!</definedName>
    <definedName name="______as1" hidden="1">{#N/A,#N/A,FALSE,"SumD";#N/A,#N/A,FALSE,"ElecD";#N/A,#N/A,FALSE,"MechD";#N/A,#N/A,FALSE,"GeotD";#N/A,#N/A,FALSE,"PrcsD";#N/A,#N/A,FALSE,"TunnD";#N/A,#N/A,FALSE,"CivlD";#N/A,#N/A,FALSE,"NtwkD";#N/A,#N/A,FALSE,"EstgD";#N/A,#N/A,FALSE,"PEngD"}</definedName>
    <definedName name="______F">[6]Hoja3!#REF!</definedName>
    <definedName name="______n1" hidden="1">#REF!</definedName>
    <definedName name="______n2" hidden="1">#REF!</definedName>
    <definedName name="______S1" hidden="1">#REF!</definedName>
    <definedName name="_____A1" hidden="1">#REF!</definedName>
    <definedName name="_____A2" hidden="1">#REF!</definedName>
    <definedName name="_____A3" hidden="1">#REF!</definedName>
    <definedName name="_____A4" hidden="1">#REF!</definedName>
    <definedName name="_____A5" hidden="1">#REF!</definedName>
    <definedName name="_____as1" hidden="1">{#N/A,#N/A,FALSE,"SumD";#N/A,#N/A,FALSE,"ElecD";#N/A,#N/A,FALSE,"MechD";#N/A,#N/A,FALSE,"GeotD";#N/A,#N/A,FALSE,"PrcsD";#N/A,#N/A,FALSE,"TunnD";#N/A,#N/A,FALSE,"CivlD";#N/A,#N/A,FALSE,"NtwkD";#N/A,#N/A,FALSE,"EstgD";#N/A,#N/A,FALSE,"PEngD"}</definedName>
    <definedName name="_____ENE05">#REF!</definedName>
    <definedName name="_____F">[6]Hoja3!#REF!</definedName>
    <definedName name="_____f1cad">#REF!</definedName>
    <definedName name="_____f1set">#REF!</definedName>
    <definedName name="_____f2ango01">#REF!</definedName>
    <definedName name="_____f2ango02">#REF!</definedName>
    <definedName name="_____f2angora">#REF!</definedName>
    <definedName name="_____f2cad">#REF!</definedName>
    <definedName name="_____f2enco01">#REF!</definedName>
    <definedName name="_____f2enco02">#REF!</definedName>
    <definedName name="_____f2encode">#REF!</definedName>
    <definedName name="_____f2glob01">#REF!</definedName>
    <definedName name="_____f2global">#REF!</definedName>
    <definedName name="_____f2set">#REF!</definedName>
    <definedName name="_____f2set01">#REF!</definedName>
    <definedName name="_____f3ang01">#REF!</definedName>
    <definedName name="_____f3ang02">#REF!</definedName>
    <definedName name="_____f3angora">#REF!</definedName>
    <definedName name="_____f3enco01">#REF!</definedName>
    <definedName name="_____f3enco02">#REF!</definedName>
    <definedName name="_____f3encode">#REF!</definedName>
    <definedName name="_____f3glob">#REF!</definedName>
    <definedName name="_____f3glob01">#REF!</definedName>
    <definedName name="_____f3set">#REF!</definedName>
    <definedName name="_____f3set01">#REF!</definedName>
    <definedName name="_____fac02">#REF!</definedName>
    <definedName name="_____fac03">#REF!</definedName>
    <definedName name="_____n1" hidden="1">#REF!</definedName>
    <definedName name="_____n2" hidden="1">#REF!</definedName>
    <definedName name="_____POB3">'[7]4 Poblacion Demandante Efectiva'!$B$12</definedName>
    <definedName name="_____S1" hidden="1">#REF!</definedName>
    <definedName name="____A1" hidden="1">#REF!</definedName>
    <definedName name="____A2" hidden="1">#REF!</definedName>
    <definedName name="____A3" hidden="1">#REF!</definedName>
    <definedName name="____A4" hidden="1">#REF!</definedName>
    <definedName name="____A5" hidden="1">#REF!</definedName>
    <definedName name="____as1" hidden="1">{#N/A,#N/A,FALSE,"SumD";#N/A,#N/A,FALSE,"ElecD";#N/A,#N/A,FALSE,"MechD";#N/A,#N/A,FALSE,"GeotD";#N/A,#N/A,FALSE,"PrcsD";#N/A,#N/A,FALSE,"TunnD";#N/A,#N/A,FALSE,"CivlD";#N/A,#N/A,FALSE,"NtwkD";#N/A,#N/A,FALSE,"EstgD";#N/A,#N/A,FALSE,"PEngD"}</definedName>
    <definedName name="____asp2">#REF!</definedName>
    <definedName name="____ENE05">#REF!</definedName>
    <definedName name="____F">[6]Hoja3!#REF!</definedName>
    <definedName name="____n1" hidden="1">#REF!</definedName>
    <definedName name="____n2" hidden="1">#REF!</definedName>
    <definedName name="____POB07">[8]POB07!$A$10:$F$2062</definedName>
    <definedName name="____POB3">'[7]4 Poblacion Demandante Efectiva'!$B$12</definedName>
    <definedName name="____RET1">'[3]7422CW00'!#REF!</definedName>
    <definedName name="____RET2">'[3]7422CW00'!#REF!</definedName>
    <definedName name="____RET3">'[3]7422CW00'!#REF!</definedName>
    <definedName name="____RET4">'[3]7422CW00'!#REF!</definedName>
    <definedName name="____RET5">'[3]7422CW00'!#REF!</definedName>
    <definedName name="____ro1">#REF!</definedName>
    <definedName name="____S1" hidden="1">#REF!</definedName>
    <definedName name="____TEP1">[9]EP1!$A$10:$AM$229</definedName>
    <definedName name="____TP001">#REF!</definedName>
    <definedName name="____TP002">#REF!</definedName>
    <definedName name="____TP003">#REF!</definedName>
    <definedName name="____TP004">#REF!</definedName>
    <definedName name="____TP005">#REF!</definedName>
    <definedName name="____TP006">#REF!</definedName>
    <definedName name="____TP007">#REF!</definedName>
    <definedName name="____TP008">#REF!</definedName>
    <definedName name="____TP009">#REF!</definedName>
    <definedName name="____TP010">#REF!</definedName>
    <definedName name="____TP011">#REF!</definedName>
    <definedName name="____TP013">#REF!</definedName>
    <definedName name="____TP014">#REF!</definedName>
    <definedName name="____TP015">#REF!</definedName>
    <definedName name="____TP016">#REF!</definedName>
    <definedName name="____Var1">#REF!</definedName>
    <definedName name="___AA68936">#REF!</definedName>
    <definedName name="___AA69375">#REF!</definedName>
    <definedName name="___AA70517">#REF!</definedName>
    <definedName name="___AA80220">#REF!</definedName>
    <definedName name="___AA90088">#REF!</definedName>
    <definedName name="___AA999999">#REF!</definedName>
    <definedName name="___ACC53">#REF!</definedName>
    <definedName name="___ACC54">#REF!</definedName>
    <definedName name="___ACC56">#REF!</definedName>
    <definedName name="___ALT1">#REF!</definedName>
    <definedName name="___ALT2">#REF!</definedName>
    <definedName name="___as1" hidden="1">{#N/A,#N/A,FALSE,"SumD";#N/A,#N/A,FALSE,"ElecD";#N/A,#N/A,FALSE,"MechD";#N/A,#N/A,FALSE,"GeotD";#N/A,#N/A,FALSE,"PrcsD";#N/A,#N/A,FALSE,"TunnD";#N/A,#N/A,FALSE,"CivlD";#N/A,#N/A,FALSE,"NtwkD";#N/A,#N/A,FALSE,"EstgD";#N/A,#N/A,FALSE,"PEngD"}</definedName>
    <definedName name="___asp2">#REF!</definedName>
    <definedName name="___BUT38">#REF!</definedName>
    <definedName name="___BUT78">#REF!</definedName>
    <definedName name="___EMG4">'[10]12 P3'!#REF!</definedName>
    <definedName name="___ENE05">#REF!</definedName>
    <definedName name="___F">[6]Hoja3!#REF!</definedName>
    <definedName name="___f1cad">#REF!</definedName>
    <definedName name="___f1set">#REF!</definedName>
    <definedName name="___f2ango01">#REF!</definedName>
    <definedName name="___f2ango02">#REF!</definedName>
    <definedName name="___f2angora">#REF!</definedName>
    <definedName name="___f2cad">#REF!</definedName>
    <definedName name="___f2enco01">#REF!</definedName>
    <definedName name="___f2enco02">#REF!</definedName>
    <definedName name="___f2encode">#REF!</definedName>
    <definedName name="___f2glob01">#REF!</definedName>
    <definedName name="___f2global">#REF!</definedName>
    <definedName name="___f2set">#REF!</definedName>
    <definedName name="___f2set01">#REF!</definedName>
    <definedName name="___f3ang01">#REF!</definedName>
    <definedName name="___f3ang02">#REF!</definedName>
    <definedName name="___f3angora">#REF!</definedName>
    <definedName name="___f3enco01">#REF!</definedName>
    <definedName name="___f3enco02">#REF!</definedName>
    <definedName name="___f3encode">#REF!</definedName>
    <definedName name="___f3glob">#REF!</definedName>
    <definedName name="___f3glob01">#REF!</definedName>
    <definedName name="___f3set">#REF!</definedName>
    <definedName name="___f3set01">#REF!</definedName>
    <definedName name="___fac02">#REF!</definedName>
    <definedName name="___fac03">#REF!</definedName>
    <definedName name="___Ind1">#REF!</definedName>
    <definedName name="___Ind2">#REF!</definedName>
    <definedName name="___Ind3">#REF!</definedName>
    <definedName name="___Ind4">#REF!</definedName>
    <definedName name="___Ind5">#REF!</definedName>
    <definedName name="___JUN07">#REF!</definedName>
    <definedName name="___POB07">[8]POB07!$A$10:$F$2062</definedName>
    <definedName name="___POB2">'[7]4 Poblacion Demandante Efectiva'!$B$11</definedName>
    <definedName name="___POB3">'[7]4 Poblacion Demandante Efectiva'!$B$12</definedName>
    <definedName name="___pu1">#REF!</definedName>
    <definedName name="___pu11">#REF!</definedName>
    <definedName name="___pu12">#REF!</definedName>
    <definedName name="___pu2">#REF!</definedName>
    <definedName name="___pu3">#REF!</definedName>
    <definedName name="___pu4">#REF!</definedName>
    <definedName name="___pu5">#REF!</definedName>
    <definedName name="___pu6">#REF!</definedName>
    <definedName name="___pu8">#REF!</definedName>
    <definedName name="___QTY1">#REF!</definedName>
    <definedName name="___RET1">'[3]7422CW00'!#REF!</definedName>
    <definedName name="___RET2">'[3]7422CW00'!#REF!</definedName>
    <definedName name="___RET3">'[3]7422CW00'!#REF!</definedName>
    <definedName name="___RET4">'[3]7422CW00'!#REF!</definedName>
    <definedName name="___RET5">'[3]7422CW00'!#REF!</definedName>
    <definedName name="___RET6">'[3]7422CW00'!#REF!</definedName>
    <definedName name="___ro1">#REF!</definedName>
    <definedName name="___TCA704">#REF!</definedName>
    <definedName name="___TEP1">[11]EP1!$A$10:$AM$229</definedName>
    <definedName name="___TOR10">#REF!</definedName>
    <definedName name="___TOR14">#REF!</definedName>
    <definedName name="___TP001">#REF!</definedName>
    <definedName name="___TP002">#REF!</definedName>
    <definedName name="___TP003">#REF!</definedName>
    <definedName name="___TP004">#REF!</definedName>
    <definedName name="___TP005">#REF!</definedName>
    <definedName name="___TP006">#REF!</definedName>
    <definedName name="___TP007">#REF!</definedName>
    <definedName name="___TP008">#REF!</definedName>
    <definedName name="___TP009">#REF!</definedName>
    <definedName name="___TP010">#REF!</definedName>
    <definedName name="___TP011">#REF!</definedName>
    <definedName name="___TP013">#REF!</definedName>
    <definedName name="___TP014">#REF!</definedName>
    <definedName name="___TP015">#REF!</definedName>
    <definedName name="___TP016">#REF!</definedName>
    <definedName name="___TR4">#REF!</definedName>
    <definedName name="___us96">#REF!</definedName>
    <definedName name="___Var1">#REF!</definedName>
    <definedName name="___xlnm.Print_Area_1">"#REF!"</definedName>
    <definedName name="__1_2_0OPTI">[12]Sheet1!#REF!</definedName>
    <definedName name="__123Graph_A" hidden="1">[13]Limit_ACC_A!$F$17:$I$17</definedName>
    <definedName name="__123Graph_AGraph10" hidden="1">'[14]LIMA-CANTA'!#REF!</definedName>
    <definedName name="__123Graph_AGraph11" hidden="1">'[14]LIMA-CANTA'!#REF!</definedName>
    <definedName name="__123Graph_AGraph12" hidden="1">'[14]LIMA-CANTA'!#REF!</definedName>
    <definedName name="__123Graph_AGraph13" hidden="1">'[14]LIMA-CANTA'!#REF!</definedName>
    <definedName name="__123Graph_AGraph14" hidden="1">'[14]LIMA-CANTA'!#REF!</definedName>
    <definedName name="__123Graph_AGraph15" hidden="1">'[14]LIMA-CANTA'!#REF!</definedName>
    <definedName name="__123Graph_AGraph16" hidden="1">'[14]LIMA-CANTA'!#REF!</definedName>
    <definedName name="__123Graph_AGraph17" hidden="1">'[14]LIMA-CANTA'!#REF!</definedName>
    <definedName name="__123Graph_AGraph18" hidden="1">'[14]LIMA-CANTA'!#REF!</definedName>
    <definedName name="__123Graph_AGraph2" hidden="1">'[14]LIMA-CANTA'!#REF!</definedName>
    <definedName name="__123Graph_AGraph3" hidden="1">'[14]LIMA-CANTA'!#REF!</definedName>
    <definedName name="__123Graph_AGraph4" hidden="1">'[14]LIMA-CANTA'!#REF!</definedName>
    <definedName name="__123Graph_AGraph5" hidden="1">'[14]LIMA-CANTA'!#REF!</definedName>
    <definedName name="__123Graph_AGraph6" hidden="1">'[14]LIMA-CANTA'!#REF!</definedName>
    <definedName name="__123Graph_AGraph7" hidden="1">'[14]LIMA-CANTA'!#REF!</definedName>
    <definedName name="__123Graph_AGraph8" hidden="1">'[14]LIMA-CANTA'!#REF!</definedName>
    <definedName name="__123Graph_AGraph9" hidden="1">'[14]LIMA-CANTA'!#REF!</definedName>
    <definedName name="__123Graph_X" hidden="1">[13]Limit_ACC_A!$F$11:$I$11</definedName>
    <definedName name="__123Graph_XGRA1" hidden="1">#REF!</definedName>
    <definedName name="__123Graph_XGRA2" hidden="1">#REF!</definedName>
    <definedName name="__123Graph_XGraph10" hidden="1">'[14]LIMA-CANTA'!#REF!</definedName>
    <definedName name="__123Graph_XGraph11" hidden="1">'[14]LIMA-CANTA'!#REF!</definedName>
    <definedName name="__123Graph_XGraph12" hidden="1">'[14]LIMA-CANTA'!#REF!</definedName>
    <definedName name="__123Graph_XGraph13" hidden="1">'[14]LIMA-CANTA'!#REF!</definedName>
    <definedName name="__123Graph_XGraph14" hidden="1">'[14]LIMA-CANTA'!#REF!</definedName>
    <definedName name="__123Graph_XGraph15" hidden="1">'[14]LIMA-CANTA'!#REF!</definedName>
    <definedName name="__123Graph_XGraph16" hidden="1">'[14]LIMA-CANTA'!#REF!</definedName>
    <definedName name="__123Graph_XGraph17" hidden="1">'[14]LIMA-CANTA'!#REF!</definedName>
    <definedName name="__123Graph_XGraph18" hidden="1">'[14]LIMA-CANTA'!#REF!</definedName>
    <definedName name="__123Graph_XGraph3" hidden="1">'[14]LIMA-CANTA'!#REF!</definedName>
    <definedName name="__123Graph_XGraph4" hidden="1">'[14]LIMA-CANTA'!#REF!</definedName>
    <definedName name="__123Graph_XGraph5" hidden="1">'[14]LIMA-CANTA'!#REF!</definedName>
    <definedName name="__123Graph_XGraph6" hidden="1">'[14]LIMA-CANTA'!#REF!</definedName>
    <definedName name="__123Graph_XGraph7" hidden="1">'[14]LIMA-CANTA'!#REF!</definedName>
    <definedName name="__123Graph_XGraph8" hidden="1">'[14]LIMA-CANTA'!#REF!</definedName>
    <definedName name="__123Graph_XGraph9" hidden="1">'[14]LIMA-CANTA'!#REF!</definedName>
    <definedName name="__2_2__OPTI">#REF!</definedName>
    <definedName name="__A1" hidden="1">#REF!</definedName>
    <definedName name="__A2" hidden="1">#REF!</definedName>
    <definedName name="__A3" hidden="1">#REF!</definedName>
    <definedName name="__A4" hidden="1">#REF!</definedName>
    <definedName name="__A5" hidden="1">#REF!</definedName>
    <definedName name="__AA68936">#REF!</definedName>
    <definedName name="__AA69375">#REF!</definedName>
    <definedName name="__AA70517">#REF!</definedName>
    <definedName name="__AA80220">#REF!</definedName>
    <definedName name="__AA90088">#REF!</definedName>
    <definedName name="__AA999999">#REF!</definedName>
    <definedName name="__ACC53">#REF!</definedName>
    <definedName name="__ACC54">#REF!</definedName>
    <definedName name="__ACC56">#REF!</definedName>
    <definedName name="__all1">#REF!</definedName>
    <definedName name="__ALT1">#REF!</definedName>
    <definedName name="__ALT2">#REF!</definedName>
    <definedName name="__as1" hidden="1">{#N/A,#N/A,FALSE,"SumD";#N/A,#N/A,FALSE,"ElecD";#N/A,#N/A,FALSE,"MechD";#N/A,#N/A,FALSE,"GeotD";#N/A,#N/A,FALSE,"PrcsD";#N/A,#N/A,FALSE,"TunnD";#N/A,#N/A,FALSE,"CivlD";#N/A,#N/A,FALSE,"NtwkD";#N/A,#N/A,FALSE,"EstgD";#N/A,#N/A,FALSE,"PEngD"}</definedName>
    <definedName name="__asp2">#REF!</definedName>
    <definedName name="__BUT38">#REF!</definedName>
    <definedName name="__BUT78">#REF!</definedName>
    <definedName name="__col1">[15]A.SENSIBILIDAD!$C$86:$C$96</definedName>
    <definedName name="__dbs1">#REF!</definedName>
    <definedName name="__dbs11">#REF!</definedName>
    <definedName name="__dbs76">#REF!</definedName>
    <definedName name="__EMG4">'[7]12 P3'!$C$103</definedName>
    <definedName name="__ENE05">#REF!</definedName>
    <definedName name="__F">#N/A</definedName>
    <definedName name="__F15p">#REF!</definedName>
    <definedName name="__ice1">[15]A.SENSIBILIDAD!$E$86:$E$96</definedName>
    <definedName name="__ice2">[15]A.SENSIBILIDAD!$G$86:$G$96</definedName>
    <definedName name="__Ind1">#REF!</definedName>
    <definedName name="__Ind2">#REF!</definedName>
    <definedName name="__Ind3">#REF!</definedName>
    <definedName name="__Ind4">#REF!</definedName>
    <definedName name="__Ind5">#REF!</definedName>
    <definedName name="__JUN07">#REF!</definedName>
    <definedName name="__mop1">#REF!</definedName>
    <definedName name="__n1" hidden="1">#REF!</definedName>
    <definedName name="__n2" hidden="1">#REF!</definedName>
    <definedName name="__POB07">[16]POB07!$A$10:$F$2062</definedName>
    <definedName name="__POB1">'[10]5 Poblacion Demandante Efectiva'!$B$10</definedName>
    <definedName name="__POB2">'[7]4 Poblacion Demandante Efectiva'!$B$11</definedName>
    <definedName name="__POB3">'[7]4 Poblacion Demandante Efectiva'!$B$12</definedName>
    <definedName name="__pu1">#REF!</definedName>
    <definedName name="__pu11">#REF!</definedName>
    <definedName name="__pu12">#REF!</definedName>
    <definedName name="__pu2">#REF!</definedName>
    <definedName name="__pu3">#REF!</definedName>
    <definedName name="__pu4">#REF!</definedName>
    <definedName name="__pu5">#REF!</definedName>
    <definedName name="__pu6">#REF!</definedName>
    <definedName name="__pu8">#REF!</definedName>
    <definedName name="__QTY1">#REF!</definedName>
    <definedName name="__RET1">'[3]7422CW00'!#REF!</definedName>
    <definedName name="__RET2">'[3]7422CW00'!#REF!</definedName>
    <definedName name="__RET3">'[3]7422CW00'!#REF!</definedName>
    <definedName name="__RET4">'[3]7422CW00'!#REF!</definedName>
    <definedName name="__RET5">'[3]7422CW00'!#REF!</definedName>
    <definedName name="__RET6">'[3]7422CW00'!#REF!</definedName>
    <definedName name="__ro1">#REF!</definedName>
    <definedName name="__S1" hidden="1">#REF!</definedName>
    <definedName name="__say1">#REF!</definedName>
    <definedName name="__TB1">#REF!</definedName>
    <definedName name="__TB10">#REF!</definedName>
    <definedName name="__TB2">#REF!</definedName>
    <definedName name="__TB3">#REF!</definedName>
    <definedName name="__TB4">#REF!</definedName>
    <definedName name="__tb5">#REF!</definedName>
    <definedName name="__TCA704">#REF!</definedName>
    <definedName name="__TEP1">[17]EP1!$A$10:$AM$229</definedName>
    <definedName name="__TOR10">#REF!</definedName>
    <definedName name="__TOR14">#REF!</definedName>
    <definedName name="__TP001">#REF!</definedName>
    <definedName name="__TP002">#REF!</definedName>
    <definedName name="__TP003">#REF!</definedName>
    <definedName name="__TP004">#REF!</definedName>
    <definedName name="__TP005">#REF!</definedName>
    <definedName name="__TP006">#REF!</definedName>
    <definedName name="__TP007">#REF!</definedName>
    <definedName name="__TP008">#REF!</definedName>
    <definedName name="__TP009">#REF!</definedName>
    <definedName name="__TP010">#REF!</definedName>
    <definedName name="__TP011">#REF!</definedName>
    <definedName name="__TP013">#REF!</definedName>
    <definedName name="__TP014">#REF!</definedName>
    <definedName name="__TP015">#REF!</definedName>
    <definedName name="__TP016">#REF!</definedName>
    <definedName name="__TR4">#REF!</definedName>
    <definedName name="__us96">#REF!</definedName>
    <definedName name="__vac2">[15]FLUJOS!$H$147</definedName>
    <definedName name="__Var1">#REF!</definedName>
    <definedName name="__xlnm._FilterDatabase">[18]Sheet1!$A$9:$T$412</definedName>
    <definedName name="__xlnm._FilterDatabase_1_1">#REF!</definedName>
    <definedName name="__xlnm.Criteria">#N/A</definedName>
    <definedName name="__xlnm.Database">"#REF!"</definedName>
    <definedName name="__xlnm.Print_Area">"#REF!"</definedName>
    <definedName name="__xlnm.Print_Area_1">"#REF!"</definedName>
    <definedName name="__xlnm.Print_Area_2">"#REF!"</definedName>
    <definedName name="__xlnm.Print_Titles">"#REF!"</definedName>
    <definedName name="__xlnm.Recorder">"#REF!"</definedName>
    <definedName name="_0___4">'[19]Población por edades'!$B$11</definedName>
    <definedName name="_01_Tribunas_y_Losas">#REF!</definedName>
    <definedName name="_1_2__OPTI">[20]Sheet1!#REF!</definedName>
    <definedName name="_1_2_0OPTI">[12]Sheet1!#REF!</definedName>
    <definedName name="_1er_año_ce_p1">#REF!</definedName>
    <definedName name="_1er_año_ce_p2">#REF!</definedName>
    <definedName name="_1er_año_ce_p3">#REF!</definedName>
    <definedName name="_2_2__OPTI">#REF!</definedName>
    <definedName name="_3_2_0OPTI">[12]Sheet1!#REF!</definedName>
    <definedName name="_36_0_0_F" hidden="1">#REF!</definedName>
    <definedName name="_37_0_0_F" hidden="1">#REF!</definedName>
    <definedName name="_38_0_0_F" hidden="1">#REF!</definedName>
    <definedName name="_58_0_0_F" hidden="1">#REF!</definedName>
    <definedName name="_59_0_0_F" hidden="1">#REF!</definedName>
    <definedName name="_60_0_0_F" hidden="1">#REF!</definedName>
    <definedName name="_64_0_0_F" hidden="1">#REF!</definedName>
    <definedName name="_65_0_0_F" hidden="1">#REF!</definedName>
    <definedName name="_A1" hidden="1">#REF!</definedName>
    <definedName name="_A2" hidden="1">#REF!</definedName>
    <definedName name="_A3" hidden="1">#REF!</definedName>
    <definedName name="_A4" hidden="1">#REF!</definedName>
    <definedName name="_A5" hidden="1">#REF!</definedName>
    <definedName name="_AA502400">#REF!</definedName>
    <definedName name="_AA503100">#REF!</definedName>
    <definedName name="_AA503101">#REF!</definedName>
    <definedName name="_AA503107">#REF!</definedName>
    <definedName name="_AA503114">#REF!</definedName>
    <definedName name="_AA503115">#REF!</definedName>
    <definedName name="_AA503306">#REF!</definedName>
    <definedName name="_AA68936">#REF!</definedName>
    <definedName name="_AA69375">#REF!</definedName>
    <definedName name="_AA70517">#REF!</definedName>
    <definedName name="_AA80220">#REF!</definedName>
    <definedName name="_AA90088">#REF!</definedName>
    <definedName name="_AA999999">#REF!</definedName>
    <definedName name="_ACC53">#REF!</definedName>
    <definedName name="_ACC54">#REF!</definedName>
    <definedName name="_ACC56">#REF!</definedName>
    <definedName name="_all1">[21]Risk!$A$1:$K$63</definedName>
    <definedName name="_ALT1">#REF!</definedName>
    <definedName name="_ALT2">#REF!</definedName>
    <definedName name="_as1" hidden="1">{#N/A,#N/A,FALSE,"SumD";#N/A,#N/A,FALSE,"ElecD";#N/A,#N/A,FALSE,"MechD";#N/A,#N/A,FALSE,"GeotD";#N/A,#N/A,FALSE,"PrcsD";#N/A,#N/A,FALSE,"TunnD";#N/A,#N/A,FALSE,"CivlD";#N/A,#N/A,FALSE,"NtwkD";#N/A,#N/A,FALSE,"EstgD";#N/A,#N/A,FALSE,"PEngD"}</definedName>
    <definedName name="_asp2">#REF!</definedName>
    <definedName name="_ASP3">#REF!</definedName>
    <definedName name="_ATP2_c_p2">#REF!</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UT38">#REF!</definedName>
    <definedName name="_BUT78">#REF!</definedName>
    <definedName name="_CIE99">#N/A</definedName>
    <definedName name="_col1">[22]A.SENSIBILIDAD!$C$86:$C$96</definedName>
    <definedName name="_CUN1">#REF!</definedName>
    <definedName name="_dbs1">[23]Estimate!#REF!</definedName>
    <definedName name="_dbs11">[24]Estimate!#REF!</definedName>
    <definedName name="_dbs76">[23]Estimate!#REF!</definedName>
    <definedName name="_DIS1">#REF!</definedName>
    <definedName name="_DIS2">#REF!</definedName>
    <definedName name="_E1">'[25]ANALISIS ALQUILER FERREYROS'!$D$3:$AS$19</definedName>
    <definedName name="_EMG0_c_p3">#REF!</definedName>
    <definedName name="_EMG1b_c_p3">#REF!</definedName>
    <definedName name="_EMG1C_c_p3">#REF!</definedName>
    <definedName name="_EMG1d_c_p3">#REF!</definedName>
    <definedName name="_EMG1e_c_p3">#REF!</definedName>
    <definedName name="_EMG1f_c_p3">#REF!</definedName>
    <definedName name="_EMG1g_c_p3">#REF!</definedName>
    <definedName name="_EMG2a_c_p3">#REF!</definedName>
    <definedName name="_EMG2b_c_p3">#REF!</definedName>
    <definedName name="_EMG2c_c_p3">#REF!</definedName>
    <definedName name="_EMG2d_c_p3">#REF!</definedName>
    <definedName name="_EMG3">[26]P2!#REF!</definedName>
    <definedName name="_EMG4">'[7]12 P3'!$C$103</definedName>
    <definedName name="_EMG4_c_p3">#REF!</definedName>
    <definedName name="_EMG4_Obs_c_p3">#REF!</definedName>
    <definedName name="_EMG7_c_p3">#REF!</definedName>
    <definedName name="_ENE05">#REF!</definedName>
    <definedName name="_ENF2a_c_p2">#REF!</definedName>
    <definedName name="_ENF2a_p2">#REF!</definedName>
    <definedName name="_ENF2a_ratio_p2">#REF!</definedName>
    <definedName name="_ENF2b_c_p2">#REF!</definedName>
    <definedName name="_ENF2b_p2">#REF!</definedName>
    <definedName name="_ENF2b_ratio_p2">#REF!</definedName>
    <definedName name="_ENF2c_c_p2">#REF!</definedName>
    <definedName name="_ENF2c_p2">#REF!</definedName>
    <definedName name="_ENF2c_ratio_p2">#REF!</definedName>
    <definedName name="_ENF2d_c_p2">#REF!</definedName>
    <definedName name="_ENF2d_p2">#REF!</definedName>
    <definedName name="_ENF2d_qf">[27]P2!#REF!</definedName>
    <definedName name="_ENF2d_ratio_p2">#REF!</definedName>
    <definedName name="_ENF2e_c_p2">#REF!</definedName>
    <definedName name="_ENF2e_p2">#REF!</definedName>
    <definedName name="_ENF2e_ratio_p2">#REF!</definedName>
    <definedName name="_ENF2f_c_p2">#REF!</definedName>
    <definedName name="_ENF2f_p2">#REF!</definedName>
    <definedName name="_ENF2f_ratio_p2">#REF!</definedName>
    <definedName name="_ENF2g_c_p2">#REF!</definedName>
    <definedName name="_ENF2g_p2">#REF!</definedName>
    <definedName name="_ENF2g_ratio_p2">#REF!</definedName>
    <definedName name="_ENF2h_c_p2">#REF!</definedName>
    <definedName name="_ENF2h_p2">#REF!</definedName>
    <definedName name="_ENF2h_ratio_p2">#REF!</definedName>
    <definedName name="_EPD15">#REF!</definedName>
    <definedName name="_EQF10">[28]Equipo!$O$74</definedName>
    <definedName name="_EQF11">[28]Equipo!#REF!</definedName>
    <definedName name="_EQF13">[28]Equipo!$O$203</definedName>
    <definedName name="_EQF14">[28]Equipo!$O$405</definedName>
    <definedName name="_EQF15">[28]Equipo!#REF!</definedName>
    <definedName name="_EQF16">[28]Equipo!#REF!</definedName>
    <definedName name="_EQF17">[28]Equipo!#REF!</definedName>
    <definedName name="_EQF18">[28]Equipo!#REF!</definedName>
    <definedName name="_EQF19">[28]Equipo!#REF!</definedName>
    <definedName name="_EQF20">[28]Equipo!#REF!</definedName>
    <definedName name="_EQF21">[28]Equipo!#REF!</definedName>
    <definedName name="_EQF22">[28]Equipo!#REF!</definedName>
    <definedName name="_EQF23">[28]Equipo!#REF!</definedName>
    <definedName name="_EQF24">[28]Equipo!#REF!</definedName>
    <definedName name="_EQF25">[28]Equipo!#REF!</definedName>
    <definedName name="_EQF60">[28]Equipo!#REF!</definedName>
    <definedName name="_EQF70">[28]Equipo!#REF!</definedName>
    <definedName name="_EQF80">[28]Equipo!$O$622</definedName>
    <definedName name="_EQF89">[28]Equipo!#REF!</definedName>
    <definedName name="_EQF90">[28]Equipo!#REF!</definedName>
    <definedName name="_f" hidden="1">#REF!</definedName>
    <definedName name="_F15p">#REF!</definedName>
    <definedName name="_f1cad">#REF!</definedName>
    <definedName name="_f1set">#REF!</definedName>
    <definedName name="_F20_">#REF!</definedName>
    <definedName name="_f2ango01">#REF!</definedName>
    <definedName name="_f2ango02">#REF!</definedName>
    <definedName name="_f2angora">#REF!</definedName>
    <definedName name="_f2cad">#REF!</definedName>
    <definedName name="_f2enco01">#REF!</definedName>
    <definedName name="_f2enco02">#REF!</definedName>
    <definedName name="_f2encode">#REF!</definedName>
    <definedName name="_F2F9">#REF!</definedName>
    <definedName name="_f2glob01">#REF!</definedName>
    <definedName name="_f2global">#REF!</definedName>
    <definedName name="_f2set">#REF!</definedName>
    <definedName name="_f2set01">#REF!</definedName>
    <definedName name="_F30_">#REF!</definedName>
    <definedName name="_F31_">#REF!</definedName>
    <definedName name="_F32_">#N/A</definedName>
    <definedName name="_F33_">#REF!</definedName>
    <definedName name="_F34_">#REF!</definedName>
    <definedName name="_F35_">#N/A</definedName>
    <definedName name="_f3ang01">#REF!</definedName>
    <definedName name="_f3ang02">#REF!</definedName>
    <definedName name="_f3angora">#REF!</definedName>
    <definedName name="_f3enco01">#REF!</definedName>
    <definedName name="_f3enco02">#REF!</definedName>
    <definedName name="_f3encode">#REF!</definedName>
    <definedName name="_f3glob">#REF!</definedName>
    <definedName name="_f3glob01">#REF!</definedName>
    <definedName name="_f3set">#REF!</definedName>
    <definedName name="_f3set01">#REF!</definedName>
    <definedName name="_F41_">#N/A</definedName>
    <definedName name="_F42_">#REF!</definedName>
    <definedName name="_F43_">#REF!</definedName>
    <definedName name="_F50_">#REF!</definedName>
    <definedName name="_F56_">#REF!</definedName>
    <definedName name="_F62_">#REF!</definedName>
    <definedName name="_F63_">#REF!</definedName>
    <definedName name="_F72_">#REF!</definedName>
    <definedName name="_fac02">#REF!</definedName>
    <definedName name="_fac03">#REF!</definedName>
    <definedName name="_FCO1">[29]FINAL!$B$2:$O$923</definedName>
    <definedName name="_fff10">#REF!</definedName>
    <definedName name="_fff11">#REF!</definedName>
    <definedName name="_fff12">#REF!</definedName>
    <definedName name="_fff17">#REF!</definedName>
    <definedName name="_fff19">#REF!</definedName>
    <definedName name="_fff21">#REF!</definedName>
    <definedName name="_fff24">#REF!</definedName>
    <definedName name="_fff26">#REF!</definedName>
    <definedName name="_fff3">#REF!</definedName>
    <definedName name="_fff30">#REF!</definedName>
    <definedName name="_fff38">#REF!</definedName>
    <definedName name="_fff39">#REF!</definedName>
    <definedName name="_fff40">#REF!</definedName>
    <definedName name="_fff43">#REF!</definedName>
    <definedName name="_fff47">#REF!</definedName>
    <definedName name="_fff48">#REF!</definedName>
    <definedName name="_fff49">#REF!</definedName>
    <definedName name="_fff5">#REF!</definedName>
    <definedName name="_FFF50">#REF!</definedName>
    <definedName name="_fff54">#REF!</definedName>
    <definedName name="_fff56">#REF!</definedName>
    <definedName name="_fff62">#REF!</definedName>
    <definedName name="_fff65">#REF!</definedName>
    <definedName name="_fff7">#REF!</definedName>
    <definedName name="_fff72">#REF!</definedName>
    <definedName name="_fff77">#REF!</definedName>
    <definedName name="_Fill">#REF!</definedName>
    <definedName name="_ftn1_10">'[30]Sensib. IE-VACSN'!#REF!</definedName>
    <definedName name="_ftn1_12">'[31]Sensib. IE-VACSN'!#REF!</definedName>
    <definedName name="_ftn2_10">'[30]Sensib. IE-VACSN'!#REF!</definedName>
    <definedName name="_ftn2_12">'[31]Sensib. IE-VACSN'!#REF!</definedName>
    <definedName name="_ftn2_13">'[32]Sensib. IE-VACSN'!#REF!</definedName>
    <definedName name="_ftnref2_10">'[30]Sensib. IE-VACSN'!#REF!</definedName>
    <definedName name="_ftnref2_12">'[31]Sensib. IE-VACSN'!#REF!</definedName>
    <definedName name="_G" hidden="1">#REF!</definedName>
    <definedName name="_ice1">[22]A.SENSIBILIDAD!$E$86:$E$96</definedName>
    <definedName name="_ice2">[22]A.SENSIBILIDAD!$G$86:$G$96</definedName>
    <definedName name="_iii10">#REF!</definedName>
    <definedName name="_iii11">#REF!</definedName>
    <definedName name="_iii12">#REF!</definedName>
    <definedName name="_iii17">#REF!</definedName>
    <definedName name="_iii19">#REF!</definedName>
    <definedName name="_iii21">#REF!</definedName>
    <definedName name="_iii24">#REF!</definedName>
    <definedName name="_iii26">#REF!</definedName>
    <definedName name="_iii3">#REF!</definedName>
    <definedName name="_iii30">#REF!</definedName>
    <definedName name="_iii38">#REF!</definedName>
    <definedName name="_iii39">#REF!</definedName>
    <definedName name="_iii40">#REF!</definedName>
    <definedName name="_iii43">#REF!</definedName>
    <definedName name="_iii47">#REF!</definedName>
    <definedName name="_iii48">#REF!</definedName>
    <definedName name="_iii49">#REF!</definedName>
    <definedName name="_iii5">#REF!</definedName>
    <definedName name="_iii54">#REF!</definedName>
    <definedName name="_iii56">#REF!</definedName>
    <definedName name="_iii62">#REF!</definedName>
    <definedName name="_iii65">#REF!</definedName>
    <definedName name="_iii7">#REF!</definedName>
    <definedName name="_iii72">#REF!</definedName>
    <definedName name="_iii77">#REF!</definedName>
    <definedName name="_Ind1">#REF!</definedName>
    <definedName name="_Ind2">#REF!</definedName>
    <definedName name="_Ind3">#REF!</definedName>
    <definedName name="_Ind4">#REF!</definedName>
    <definedName name="_Ind5">#REF!</definedName>
    <definedName name="_INT10_p3">#REF!</definedName>
    <definedName name="_INT2_CE_p3">#REF!</definedName>
    <definedName name="_INT2_EMG_p3">#REF!</definedName>
    <definedName name="_INT3_CE_p2">#REF!</definedName>
    <definedName name="_INT3_EMG_p3">#REF!</definedName>
    <definedName name="_INT4_CE_p2">#REF!</definedName>
    <definedName name="_INT4_EMG_p3">#REF!</definedName>
    <definedName name="_INT5_p3">#REF!</definedName>
    <definedName name="_INT6_p3_c1">#REF!</definedName>
    <definedName name="_INT6_p3_c2">#REF!</definedName>
    <definedName name="_INT7_p2">#REF!</definedName>
    <definedName name="_INT7_p2_c2">#REF!</definedName>
    <definedName name="_INT9_p2">#REF!</definedName>
    <definedName name="_INTXX_CE_p2">#REF!</definedName>
    <definedName name="_INTXX_EMG_p3">#REF!</definedName>
    <definedName name="_JUN07">#REF!</definedName>
    <definedName name="_Key1">#REF!</definedName>
    <definedName name="_Key2">#REF!</definedName>
    <definedName name="_ma5">#REF!</definedName>
    <definedName name="_may03">#REF!</definedName>
    <definedName name="_may05">#REF!</definedName>
    <definedName name="_may07">#REF!</definedName>
    <definedName name="_may10">#REF!</definedName>
    <definedName name="_MED2_c_p3">#REF!</definedName>
    <definedName name="_MED2a_c_p2">'[27]Minsa_Estandares- Fuente '!$T$18</definedName>
    <definedName name="_MED2a_ratio_p2">#REF!</definedName>
    <definedName name="_MED2b_c_p2">#REF!</definedName>
    <definedName name="_MED2b_ratio_p2">#REF!</definedName>
    <definedName name="_MED2c_c_p2">#REF!</definedName>
    <definedName name="_MED2c_ratio_p2">#REF!</definedName>
    <definedName name="_MED2d_c_p2">#REF!</definedName>
    <definedName name="_MED2d_ratio_p2">#REF!</definedName>
    <definedName name="_MED2e_c_p2">#REF!</definedName>
    <definedName name="_MED2e_ratio_p2">#REF!</definedName>
    <definedName name="_MED3a_c_p3">#REF!</definedName>
    <definedName name="_MED3a_ratio_p3">#REF!</definedName>
    <definedName name="_MED3b_c_p3">#REF!</definedName>
    <definedName name="_MED3b_ratio_p3">#REF!</definedName>
    <definedName name="_MED3c_c_p3">#REF!</definedName>
    <definedName name="_MED3c_ratio_p3">#REF!</definedName>
    <definedName name="_MED3d_c_p3">#REF!</definedName>
    <definedName name="_MED3d_ratio_p3">#REF!</definedName>
    <definedName name="_MED3e_c_p3">#REF!</definedName>
    <definedName name="_MED3e_ratio_p3">#REF!</definedName>
    <definedName name="_MED3f_c_p3">#REF!</definedName>
    <definedName name="_MED3f_ratio_p3">#REF!</definedName>
    <definedName name="_MED3g_c_p3">#REF!</definedName>
    <definedName name="_MED3g_ratio_p3">#REF!</definedName>
    <definedName name="_MED3h_c_p3">#REF!</definedName>
    <definedName name="_MED3h_ratio_p3">#REF!</definedName>
    <definedName name="_MED3i_c_p3">#REF!</definedName>
    <definedName name="_MED3i_ratio_p3">#REF!</definedName>
    <definedName name="_MED3j_c_p3">#REF!</definedName>
    <definedName name="_MED3j_ratio_p3">#REF!</definedName>
    <definedName name="_MED3k_c_p3">#REF!</definedName>
    <definedName name="_MED3k_ratio_p3">#REF!</definedName>
    <definedName name="_MED3l_c_p3">#REF!</definedName>
    <definedName name="_MED3l_ratio_p3">#REF!</definedName>
    <definedName name="_MED3m_c_p3">#REF!</definedName>
    <definedName name="_MED3m_ratio_p3">#REF!</definedName>
    <definedName name="_MED3n_c_p3">#REF!</definedName>
    <definedName name="_MED3n_ratio_p3">#REF!</definedName>
    <definedName name="_MED3o_c_p3">#REF!</definedName>
    <definedName name="_MED3o_ratio_p3">#REF!</definedName>
    <definedName name="_MED3p_c_p3">#REF!</definedName>
    <definedName name="_MED3p_ratio_p3">#REF!</definedName>
    <definedName name="_MED3Q_c_p3">#REF!</definedName>
    <definedName name="_MED3Q_ratio_p3">#REF!</definedName>
    <definedName name="_MED3R_c_p3">#REF!</definedName>
    <definedName name="_MED3R_ratio_p3">#REF!</definedName>
    <definedName name="_MED3S_c_p3">#REF!</definedName>
    <definedName name="_MED3S_ratio_p3">#REF!</definedName>
    <definedName name="_MED3T_c_p3">#REF!</definedName>
    <definedName name="_MED3T_ratio_p3">#REF!</definedName>
    <definedName name="_MED3U_c_p3">#REF!</definedName>
    <definedName name="_MED3U_ratio_p3">#REF!</definedName>
    <definedName name="_MED3W_c_p3">#REF!</definedName>
    <definedName name="_MED4_c_p3">#REF!</definedName>
    <definedName name="_MET1">#REF!</definedName>
    <definedName name="_MET2">#REF!</definedName>
    <definedName name="_MMG1_qf">[27]P3!#REF!</definedName>
    <definedName name="_mop1">#REF!</definedName>
    <definedName name="_n1" hidden="1">#REF!</definedName>
    <definedName name="_n2" hidden="1">#REF!</definedName>
    <definedName name="_NUT1_c_p2">#REF!</definedName>
    <definedName name="_NUT1_ratio_p2">#REF!</definedName>
    <definedName name="_OBS1_c_p2">#REF!</definedName>
    <definedName name="_OBS1_fetal_ratio_p1_">#REF!</definedName>
    <definedName name="_OBS1_p1_">#REF!</definedName>
    <definedName name="_OBS1_plan_ratio_p1_">#REF!</definedName>
    <definedName name="_OBS1_prena_ratio_p1_">#REF!</definedName>
    <definedName name="_OBS1_psicop_ratio_p1_">#REF!</definedName>
    <definedName name="_OBS1c_p1_">#REF!</definedName>
    <definedName name="_OBS2_p1_">#REF!</definedName>
    <definedName name="_OBS3_p1_">#REF!</definedName>
    <definedName name="_OBS4_p1_">#REF!</definedName>
    <definedName name="_OBS5_p1_">#REF!</definedName>
    <definedName name="_ODN1_p1_">#REF!</definedName>
    <definedName name="_ODN1_qf">[27]P1!#REF!</definedName>
    <definedName name="_ODN2_c_p2">#REF!</definedName>
    <definedName name="_ODN2_ratio_p2">#REF!</definedName>
    <definedName name="_Order1" hidden="1">0</definedName>
    <definedName name="_Order2" hidden="1">255</definedName>
    <definedName name="_Parse_Out" hidden="1">#REF!</definedName>
    <definedName name="_Partos_cesareas_">#REF!</definedName>
    <definedName name="_Partos_eutocicos_">#REF!</definedName>
    <definedName name="_POB07">[33]POB07!$A$10:$F$2062</definedName>
    <definedName name="_POB1">[34]INFORM.!$D$5</definedName>
    <definedName name="_POB2">'[10]5 Poblacion Demandante Efectiva'!$B$11</definedName>
    <definedName name="_POB3">'[10]5 Poblacion Demandante Efectiva'!$B$12</definedName>
    <definedName name="_PSQ3_c_p2">#REF!</definedName>
    <definedName name="_PSQ3_ratio_p2">#REF!</definedName>
    <definedName name="_pu1">#REF!</definedName>
    <definedName name="_pu11">#REF!</definedName>
    <definedName name="_pu12">#REF!</definedName>
    <definedName name="_pu2">#REF!</definedName>
    <definedName name="_pu3">#REF!</definedName>
    <definedName name="_pu4">#REF!</definedName>
    <definedName name="_pu5">#REF!</definedName>
    <definedName name="_pu6">#REF!</definedName>
    <definedName name="_pu8">#REF!</definedName>
    <definedName name="_QTY1">#REF!</definedName>
    <definedName name="_Regression_Int" hidden="1">1</definedName>
    <definedName name="_RET1">'[3]7422CW00'!#REF!</definedName>
    <definedName name="_RET2">'[3]7422CW00'!#REF!</definedName>
    <definedName name="_RET3">'[3]7422CW00'!#REF!</definedName>
    <definedName name="_RET4">'[3]7422CW00'!#REF!</definedName>
    <definedName name="_RET5">'[3]7422CW00'!#REF!</definedName>
    <definedName name="_RET6">'[3]7422CW00'!#REF!</definedName>
    <definedName name="_ro1">#REF!</definedName>
    <definedName name="_S1" hidden="1">#REF!</definedName>
    <definedName name="_SALUD">[35]SALUD!$A$15:$W$36</definedName>
    <definedName name="_say1">#REF!</definedName>
    <definedName name="_Sort">#REF!</definedName>
    <definedName name="_TB1">#REF!</definedName>
    <definedName name="_TB10">#REF!</definedName>
    <definedName name="_TB2">#REF!</definedName>
    <definedName name="_TB3">#REF!</definedName>
    <definedName name="_TB4">#REF!</definedName>
    <definedName name="_TCA704">#REF!</definedName>
    <definedName name="_TEP1">#REF!</definedName>
    <definedName name="_TOP3a_c_p3">#REF!</definedName>
    <definedName name="_TOP3b_c_p3">#REF!</definedName>
    <definedName name="_TOP3c_c_p3">#REF!</definedName>
    <definedName name="_TOP3d_c_p3">#REF!</definedName>
    <definedName name="_TOP3e_c_p3">#REF!</definedName>
    <definedName name="_TOP3f_c_p3">#REF!</definedName>
    <definedName name="_TOP3g_c_p3">#REF!</definedName>
    <definedName name="_TOP3h_c_p3">#REF!</definedName>
    <definedName name="_TOP3i_c_p2">#REF!</definedName>
    <definedName name="_TOP3j_c_p3">#REF!</definedName>
    <definedName name="_TOP3j1_c_p3">#REF!</definedName>
    <definedName name="_TOP3k_c_p3">#REF!</definedName>
    <definedName name="_TOP3l_c_p3">#REF!</definedName>
    <definedName name="_TOP3m_c_p3">#REF!</definedName>
    <definedName name="_TOP3m1_c_p3">#REF!</definedName>
    <definedName name="_TOP3n_c_p2">#REF!</definedName>
    <definedName name="_TOR10">#REF!</definedName>
    <definedName name="_TOR14">#REF!</definedName>
    <definedName name="_TOT11">[36]Hoja3!$K$20</definedName>
    <definedName name="_TOT12">[36]Hoja3!$K$30</definedName>
    <definedName name="_TOT21">[36]Hoja3!$K$41</definedName>
    <definedName name="_TOT22">[36]Hoja3!$K$51</definedName>
    <definedName name="_TOT31">[36]Hoja3!$K$62</definedName>
    <definedName name="_TOT32">[36]Hoja3!$K$72</definedName>
    <definedName name="_TOT33">[36]Hoja3!#REF!</definedName>
    <definedName name="_TOT34">[36]Hoja3!$K$83</definedName>
    <definedName name="_TOT35">[36]Hoja3!$K$93</definedName>
    <definedName name="_TOT36">[36]Hoja3!$K$109</definedName>
    <definedName name="_TOT37">[36]Hoja3!$K$119</definedName>
    <definedName name="_TOT38">[36]Hoja3!#REF!</definedName>
    <definedName name="_TOT39">[36]Hoja3!$K$130</definedName>
    <definedName name="_TOT41">[36]Hoja3!$K$143</definedName>
    <definedName name="_TOT42">[36]Hoja3!$K$153</definedName>
    <definedName name="_TP001">#REF!</definedName>
    <definedName name="_TP002">#REF!</definedName>
    <definedName name="_TP003">#REF!</definedName>
    <definedName name="_TP004">#REF!</definedName>
    <definedName name="_TP005">#REF!</definedName>
    <definedName name="_TP006">#REF!</definedName>
    <definedName name="_TP007">#REF!</definedName>
    <definedName name="_TP008">#REF!</definedName>
    <definedName name="_TP009">#REF!</definedName>
    <definedName name="_TP010">#REF!</definedName>
    <definedName name="_TP011">#REF!</definedName>
    <definedName name="_TP013">#REF!</definedName>
    <definedName name="_TP014">#REF!</definedName>
    <definedName name="_TP015">#REF!</definedName>
    <definedName name="_TP016">#REF!</definedName>
    <definedName name="_TR4">#REF!</definedName>
    <definedName name="_UCI1_c_p3">#REF!</definedName>
    <definedName name="_UCI2_c_p3">#REF!</definedName>
    <definedName name="_UCI3_c_p3">#REF!</definedName>
    <definedName name="_UCI4_c_p3">#REF!</definedName>
    <definedName name="_UCI5_c_p3">#REF!</definedName>
    <definedName name="_UCI6_c_p3">#REF!</definedName>
    <definedName name="_us96">#REF!</definedName>
    <definedName name="_vac2">[22]FLUJOS!$H$147</definedName>
    <definedName name="_Var1">#REF!</definedName>
    <definedName name="_VEF10">[28]Vehículo!$O$26</definedName>
    <definedName name="_VEF11">[28]Vehículo!$O$75</definedName>
    <definedName name="_VEF13">[28]Vehículo!$O$85</definedName>
    <definedName name="_VEF14">[28]Vehículo!$O$116</definedName>
    <definedName name="_VEF15">[28]Vehículo!$O$129</definedName>
    <definedName name="_VEF16">[28]Vehículo!$O$142</definedName>
    <definedName name="_VEF17">[28]Vehículo!$O$152</definedName>
    <definedName name="_VEF18">[28]Vehículo!#REF!</definedName>
    <definedName name="_VEF19">[28]Vehículo!#REF!</definedName>
    <definedName name="_VEF20">[28]Vehículo!#REF!</definedName>
    <definedName name="_VEF21">[28]Vehículo!#REF!</definedName>
    <definedName name="_VEF22">[28]Vehículo!#REF!</definedName>
    <definedName name="_VEF23">[28]Vehículo!$O$162</definedName>
    <definedName name="_VEF24">[28]Vehículo!$O$172</definedName>
    <definedName name="_VEF25">[28]Vehículo!#REF!</definedName>
    <definedName name="_VEF60">[28]Vehículo!#REF!</definedName>
    <definedName name="_VEF70">[28]Vehículo!$O$352</definedName>
    <definedName name="_VEF80">[28]Vehículo!#REF!</definedName>
    <definedName name="_VEF89">[28]Vehículo!#REF!</definedName>
    <definedName name="_VEF90">[28]Vehículo!#REF!</definedName>
    <definedName name="a">#REF!</definedName>
    <definedName name="A_0">#REF!</definedName>
    <definedName name="A_001">[37]puni!$H$51</definedName>
    <definedName name="A_002">[37]puni!$H$97</definedName>
    <definedName name="A_003">[37]puni!$H$143</definedName>
    <definedName name="A_004">[37]puni!$H$189</definedName>
    <definedName name="A_005">[37]puni!$H$235</definedName>
    <definedName name="A_006">[37]puni!$H$281</definedName>
    <definedName name="A_007">[37]puni!$H$327</definedName>
    <definedName name="A_008">[37]puni!$H$373</definedName>
    <definedName name="A_009">[37]puni!$H$425</definedName>
    <definedName name="A_01">'[38]Areas&amp;Funciones'!$B$5:$B$11</definedName>
    <definedName name="A_02">'[38]Areas&amp;Funciones'!$B$14:$B$50</definedName>
    <definedName name="A_03">'[38]Areas&amp;Funciones'!$D$5:$D$20</definedName>
    <definedName name="A_04">'[38]Areas&amp;Funciones'!$D$23:$D$27</definedName>
    <definedName name="A_05">'[38]Areas&amp;Funciones'!$D$30:$D$44</definedName>
    <definedName name="A_06">'[38]Areas&amp;Funciones'!$F$5:$F$15</definedName>
    <definedName name="A_07">'[38]Areas&amp;Funciones'!$F$18:$F$29</definedName>
    <definedName name="A_08">'[38]Areas&amp;Funciones'!$H$5:$H$11</definedName>
    <definedName name="A_09">'[38]Areas&amp;Funciones'!$H$14:$H$20</definedName>
    <definedName name="A_1">#REF!</definedName>
    <definedName name="A_1___0">#REF!</definedName>
    <definedName name="A_1___1">#REF!</definedName>
    <definedName name="A_1___2">#REF!</definedName>
    <definedName name="A_1___3">#REF!</definedName>
    <definedName name="A_1___4">#REF!</definedName>
    <definedName name="A_10">#REF!</definedName>
    <definedName name="A_11">#REF!</definedName>
    <definedName name="A_12">#REF!</definedName>
    <definedName name="A_13">#REF!</definedName>
    <definedName name="A_14">#REF!</definedName>
    <definedName name="A_15">#REF!</definedName>
    <definedName name="A_16">#REF!</definedName>
    <definedName name="A_16_1">'[38]Areas&amp;Funciones'!$J$41:$J$50</definedName>
    <definedName name="A_17">#REF!</definedName>
    <definedName name="A_18">#REF!</definedName>
    <definedName name="A_19">#REF!</definedName>
    <definedName name="A_2">#REF!</definedName>
    <definedName name="A_2___0">#REF!</definedName>
    <definedName name="A_2___1">#REF!</definedName>
    <definedName name="A_2___2">#REF!</definedName>
    <definedName name="A_2___3">#REF!</definedName>
    <definedName name="A_2___4">#REF!</definedName>
    <definedName name="A_20">#REF!</definedName>
    <definedName name="A_21">#REF!</definedName>
    <definedName name="A_22">#REF!</definedName>
    <definedName name="A_3">#REF!</definedName>
    <definedName name="A_4">#REF!</definedName>
    <definedName name="A_5">#REF!</definedName>
    <definedName name="A_512">[39]puni!$H$143</definedName>
    <definedName name="a_6">#REF!</definedName>
    <definedName name="A_7">#REF!</definedName>
    <definedName name="A_8">#REF!</definedName>
    <definedName name="A_9">#REF!</definedName>
    <definedName name="A_IMPRESIÁN_IM">#N/A</definedName>
    <definedName name="A_IMPRESIÓN_IM">#REF!</definedName>
    <definedName name="A_O">#REF!</definedName>
    <definedName name="A193T97">#REF!</definedName>
    <definedName name="AA_01">[40]Listas!$F$2:$F$51</definedName>
    <definedName name="AA5010a">#REF!</definedName>
    <definedName name="AA503104A">#REF!</definedName>
    <definedName name="AA503104C">#REF!</definedName>
    <definedName name="AA5051901A">#REF!</definedName>
    <definedName name="AA5051901B">#REF!</definedName>
    <definedName name="AA5051901C">#REF!</definedName>
    <definedName name="AA5051901D">#REF!</definedName>
    <definedName name="AA5051901E">#REF!</definedName>
    <definedName name="aAA">#REF!</definedName>
    <definedName name="AAAA">#REF!</definedName>
    <definedName name="aaaaa">#REF!</definedName>
    <definedName name="aaaaaaaaaaaaa">#REF!</definedName>
    <definedName name="aB">#REF!</definedName>
    <definedName name="ababa">#REF!</definedName>
    <definedName name="abancay">"#REF!"</definedName>
    <definedName name="ABRAZ">#REF!</definedName>
    <definedName name="abril">#REF!</definedName>
    <definedName name="aC">#REF!</definedName>
    <definedName name="ACCESORIOS">#REF!</definedName>
    <definedName name="account">#REF!</definedName>
    <definedName name="ACE">[41]A!$D$38</definedName>
    <definedName name="ACER.">#REF!</definedName>
    <definedName name="acero">#REF!</definedName>
    <definedName name="ACERO_CORRUGADO_FY_4200_KG_CM2_GRADO_60">[42]INSUMOS!$D$27</definedName>
    <definedName name="Acero_de_refuerzo">'[42]Lista de Partidas'!$C$3</definedName>
    <definedName name="ACOM_CC">#REF!</definedName>
    <definedName name="ACOM_SC">#REF!</definedName>
    <definedName name="ACT">#REF!</definedName>
    <definedName name="Actualiza">[43]Referencias!$N$48</definedName>
    <definedName name="aD">#REF!</definedName>
    <definedName name="Adm">[44]RRHH!#REF!</definedName>
    <definedName name="admin">#REF!</definedName>
    <definedName name="ADQWD">#REF!</definedName>
    <definedName name="AE">#REF!</definedName>
    <definedName name="aef">#REF!</definedName>
    <definedName name="AFI">#REF!</definedName>
    <definedName name="afirmado">#REF!</definedName>
    <definedName name="AFIRMADO_DE_4__PARA_LOSA">'[42]Lista de Partidas'!$C$4</definedName>
    <definedName name="AFN">#REF!</definedName>
    <definedName name="AFNIT">#REF!</definedName>
    <definedName name="AFP">#REF!</definedName>
    <definedName name="AFPYN">#REF!</definedName>
    <definedName name="Agua">#REF!</definedName>
    <definedName name="ahDGDH">'[45]RES,MET,ADI1'!#REF!</definedName>
    <definedName name="Airport_Area_Growth_Factor">'[46]1. Time &amp; Esc'!$B$72:$AR$72</definedName>
    <definedName name="aisc">#REF!</definedName>
    <definedName name="ajap">#N/A</definedName>
    <definedName name="alambre">#REF!</definedName>
    <definedName name="ALAMBRE_N°_08">[42]INSUMOS!$D$29</definedName>
    <definedName name="ALAMBRE_N°_16">[42]INSUMOS!$D$28</definedName>
    <definedName name="ALCANTARILLAS">#REF!</definedName>
    <definedName name="alf_s">#REF!</definedName>
    <definedName name="alf_s1">#REF!</definedName>
    <definedName name="Alizadora">#REF!</definedName>
    <definedName name="all">#REF!</definedName>
    <definedName name="Almacén_sótano">#REF!</definedName>
    <definedName name="ALMUERZO_FAENA">#REF!</definedName>
    <definedName name="Alt..2">#REF!</definedName>
    <definedName name="Alternativa">#REF!</definedName>
    <definedName name="ALTO">#REF!,#REF!</definedName>
    <definedName name="ALTO2">#REF!</definedName>
    <definedName name="alturamuro">#REF!</definedName>
    <definedName name="Am">#REF!</definedName>
    <definedName name="AMI">#REF!</definedName>
    <definedName name="Amm">#REF!</definedName>
    <definedName name="Amz">#REF!</definedName>
    <definedName name="AN">#REF!</definedName>
    <definedName name="ANAC">#REF!</definedName>
    <definedName name="ANCHO">#REF!,#REF!</definedName>
    <definedName name="ANCHO2">#REF!</definedName>
    <definedName name="anchomuro">#REF!</definedName>
    <definedName name="anchor">[47]Hoja4!$C$3:$C$9</definedName>
    <definedName name="ANCHOS">[48]Pavimentos!$A$11:$I$5692</definedName>
    <definedName name="ANEXO3A1">#REF!</definedName>
    <definedName name="ANEXO3A2">#REF!</definedName>
    <definedName name="ang">#REF!</definedName>
    <definedName name="angulo">#REF!</definedName>
    <definedName name="Ant_1">'[49]Avance financiero'!$F$13</definedName>
    <definedName name="Ant_10">'[49]Avance financiero'!$F$22</definedName>
    <definedName name="Ant_2">'[49]Avance financiero'!$F$14</definedName>
    <definedName name="Ant_3">'[49]Avance financiero'!$F$15</definedName>
    <definedName name="Ant_4">'[49]Avance financiero'!$F$16</definedName>
    <definedName name="Ant_5">'[49]Avance financiero'!$F$17</definedName>
    <definedName name="Ant_6">'[49]Avance financiero'!$F$18</definedName>
    <definedName name="Ant_7">'[49]Avance financiero'!$F$19</definedName>
    <definedName name="Ant_8">'[49]Avance financiero'!$F$20</definedName>
    <definedName name="Ant_9">'[49]Avance financiero'!$F$21</definedName>
    <definedName name="anterior">#REF!</definedName>
    <definedName name="anterior_1">#REF!</definedName>
    <definedName name="anterior_2">#REF!</definedName>
    <definedName name="anterior_3">#REF!</definedName>
    <definedName name="anterior_4">#REF!</definedName>
    <definedName name="anterior_5">#REF!</definedName>
    <definedName name="anterior_6">#REF!</definedName>
    <definedName name="anterior_7">#REF!</definedName>
    <definedName name="anterior_8">#REF!</definedName>
    <definedName name="Anticipo">#REF!</definedName>
    <definedName name="Año">#REF!</definedName>
    <definedName name="Año_0">#REF!</definedName>
    <definedName name="Año_0_1">#REF!</definedName>
    <definedName name="Año_0_2">#REF!</definedName>
    <definedName name="Año_0_3">#REF!</definedName>
    <definedName name="Año_0_4">#REF!</definedName>
    <definedName name="Año_0_4_1">#REF!</definedName>
    <definedName name="Año_0_5">#REF!</definedName>
    <definedName name="Año_0_6">#REF!</definedName>
    <definedName name="Año_0_7">#REF!</definedName>
    <definedName name="Año_0_8">#REF!</definedName>
    <definedName name="Año_0_9">[50]Demanda!$C$25</definedName>
    <definedName name="AÑO_2">#REF!</definedName>
    <definedName name="AÑO_3">#REF!</definedName>
    <definedName name="AÑO_4">#REF!</definedName>
    <definedName name="AÑO_5">#REF!</definedName>
    <definedName name="AÑO_6">#REF!</definedName>
    <definedName name="AÑO_7">#REF!</definedName>
    <definedName name="año_9">#REF!</definedName>
    <definedName name="Año0">#REF!</definedName>
    <definedName name="API">#REF!</definedName>
    <definedName name="apisonadora">#REF!</definedName>
    <definedName name="apu.est">[51]APU!$L$65</definedName>
    <definedName name="AQQAQ">#REF!</definedName>
    <definedName name="AQX1_c_p3">#REF!</definedName>
    <definedName name="AREA">#REF!</definedName>
    <definedName name="AREA_COLUMNAS">#REF!</definedName>
    <definedName name="Area_de_impresión1">#REF!</definedName>
    <definedName name="Area_Impresión">#REF!</definedName>
    <definedName name="Area_mezzanine">#REF!</definedName>
    <definedName name="Area_piso1">#REF!</definedName>
    <definedName name="Area_piso2">#REF!</definedName>
    <definedName name="Area_piso3">#REF!</definedName>
    <definedName name="Área_Techada">#REF!</definedName>
    <definedName name="Area_terreno">#REF!</definedName>
    <definedName name="Area_terreno2">#REF!</definedName>
    <definedName name="Area124">#REF!</definedName>
    <definedName name="AREA2124">#REF!</definedName>
    <definedName name="AREANAME2">#REF!</definedName>
    <definedName name="areaname3">#REF!</definedName>
    <definedName name="AREANAME4">#REF!</definedName>
    <definedName name="AREANO2">#REF!</definedName>
    <definedName name="areano3">#REF!</definedName>
    <definedName name="AREANO4">#REF!</definedName>
    <definedName name="AREAS">[52]CALENDARIO!$A$14:$B$19</definedName>
    <definedName name="ARENA">[41]A!$D$55:$D$56</definedName>
    <definedName name="ARENA_FINA">[42]INSUMOS!$D$39</definedName>
    <definedName name="ARENA_FINA_LAVADA_DE_RIO">[42]INSUMOS!$D$40</definedName>
    <definedName name="ARENA_GRUESA">[42]INSUMOS!$D$36</definedName>
    <definedName name="arenag">#REF!</definedName>
    <definedName name="ARMADOS">#REF!</definedName>
    <definedName name="ARTEFACTOS">#REF!</definedName>
    <definedName name="as">#REF!</definedName>
    <definedName name="As_biax">#REF!</definedName>
    <definedName name="As_ped_maxx">#REF!</definedName>
    <definedName name="As_ped_maxz">#REF!</definedName>
    <definedName name="ASAS">#REF!</definedName>
    <definedName name="asASD" hidden="1">{#N/A,#N/A,TRUE,"INGENIERIA";#N/A,#N/A,TRUE,"COMPRAS";#N/A,#N/A,TRUE,"DIRECCION";#N/A,#N/A,TRUE,"RESUMEN"}</definedName>
    <definedName name="ASDA">#REF!</definedName>
    <definedName name="asdd" hidden="1">{#N/A,#N/A,FALSE,"SumD";#N/A,#N/A,FALSE,"ElecD";#N/A,#N/A,FALSE,"MechD";#N/A,#N/A,FALSE,"GeotD";#N/A,#N/A,FALSE,"PrcsD";#N/A,#N/A,FALSE,"TunnD";#N/A,#N/A,FALSE,"CivlD";#N/A,#N/A,FALSE,"NtwkD";#N/A,#N/A,FALSE,"EstgD";#N/A,#N/A,FALSE,"PEngD"}</definedName>
    <definedName name="ased" hidden="1">{#N/A,#N/A,FALSE,"SumG";#N/A,#N/A,FALSE,"ElecG";#N/A,#N/A,FALSE,"MechG";#N/A,#N/A,FALSE,"GeotG";#N/A,#N/A,FALSE,"PrcsG";#N/A,#N/A,FALSE,"TunnG";#N/A,#N/A,FALSE,"CivlG";#N/A,#N/A,FALSE,"NtwkG";#N/A,#N/A,FALSE,"EstgG";#N/A,#N/A,FALSE,"PEngG"}</definedName>
    <definedName name="Aseg_NoPobre_p1">#REF!</definedName>
    <definedName name="Aseg_NoPobre_p2">#REF!</definedName>
    <definedName name="Aseg_NoPobre_p3">#REF!</definedName>
    <definedName name="Aseg_Pobre_p1">#REF!</definedName>
    <definedName name="Aseg_Pobre_p2">#REF!</definedName>
    <definedName name="Aseg_Pobre_p3">#REF!</definedName>
    <definedName name="ASF" hidden="1">#REF!</definedName>
    <definedName name="Asmaxx_m">#REF!</definedName>
    <definedName name="Asmaxz_m">#REF!</definedName>
    <definedName name="asp">#REF!</definedName>
    <definedName name="ASSS">#REF!</definedName>
    <definedName name="AT">#REF!</definedName>
    <definedName name="atec">#REF!</definedName>
    <definedName name="atei">[53]Población!$F$229</definedName>
    <definedName name="Atenciones">#REF!</definedName>
    <definedName name="Atenciones_3">#REF!</definedName>
    <definedName name="Atenciones_5">#REF!</definedName>
    <definedName name="Atenciones_6">#REF!</definedName>
    <definedName name="Atenciones_7">#REF!</definedName>
    <definedName name="Atenciones_9">[50]Demanda!$P$47</definedName>
    <definedName name="atep">[53]Población!$F$230</definedName>
    <definedName name="ates">[53]Población!$F$231</definedName>
    <definedName name="AUDITORIO">[54]Ratios!$D$175</definedName>
    <definedName name="aulas">#REF!</definedName>
    <definedName name="Auxb">[44]RRHH!#REF!</definedName>
    <definedName name="Auxl">[44]RRHH!#REF!</definedName>
    <definedName name="Av_used">#REF!</definedName>
    <definedName name="avance2">[55]BASE!$A$1:$B$65536</definedName>
    <definedName name="Avg_annual_FX">'[46]1. Time &amp; Esc'!$C$16:$AR$16</definedName>
    <definedName name="Ay">#REF!</definedName>
    <definedName name="Ayudante_Montaje">#REF!</definedName>
    <definedName name="Ayudante_Obras_Civiles">#REF!</definedName>
    <definedName name="B_1">#REF!</definedName>
    <definedName name="B_1___0">#REF!</definedName>
    <definedName name="B_1___1">#REF!</definedName>
    <definedName name="B_1___2">#REF!</definedName>
    <definedName name="B_1___3">#REF!</definedName>
    <definedName name="B_1___4">#REF!</definedName>
    <definedName name="B_2">#REF!</definedName>
    <definedName name="B_2___0">#REF!</definedName>
    <definedName name="B_2___1">#REF!</definedName>
    <definedName name="B_2___2">#REF!</definedName>
    <definedName name="B_2___3">#REF!</definedName>
    <definedName name="B_2___4">#REF!</definedName>
    <definedName name="b0">#REF!</definedName>
    <definedName name="B01_">#REF!</definedName>
    <definedName name="B01____0">#REF!</definedName>
    <definedName name="B01____1">#REF!</definedName>
    <definedName name="B01____2">#REF!</definedName>
    <definedName name="B01____3">#REF!</definedName>
    <definedName name="B01____4">#REF!</definedName>
    <definedName name="B02_">#REF!</definedName>
    <definedName name="B02____0">#REF!</definedName>
    <definedName name="B02____1">#REF!</definedName>
    <definedName name="B02____2">#REF!</definedName>
    <definedName name="B02____3">#REF!</definedName>
    <definedName name="B02____4">#REF!</definedName>
    <definedName name="B03_">#REF!</definedName>
    <definedName name="B03____0">#REF!</definedName>
    <definedName name="B03____1">#REF!</definedName>
    <definedName name="B03____2">#REF!</definedName>
    <definedName name="B03____3">#REF!</definedName>
    <definedName name="B03____4">#REF!</definedName>
    <definedName name="B04_">#REF!</definedName>
    <definedName name="B04____0">#REF!</definedName>
    <definedName name="B04____1">#REF!</definedName>
    <definedName name="B04____2">#REF!</definedName>
    <definedName name="B04____3">#REF!</definedName>
    <definedName name="B04____4">#REF!</definedName>
    <definedName name="B05_">#REF!</definedName>
    <definedName name="B05____0">#REF!</definedName>
    <definedName name="B05____1">#REF!</definedName>
    <definedName name="B05____2">#REF!</definedName>
    <definedName name="B05____3">#REF!</definedName>
    <definedName name="B05____4">#REF!</definedName>
    <definedName name="B06_">#REF!</definedName>
    <definedName name="B06____0">#REF!</definedName>
    <definedName name="B06____1">#REF!</definedName>
    <definedName name="B06____2">#REF!</definedName>
    <definedName name="B06____3">#REF!</definedName>
    <definedName name="B06____4">#REF!</definedName>
    <definedName name="B07_">#REF!</definedName>
    <definedName name="B07____0">#REF!</definedName>
    <definedName name="B07____1">#REF!</definedName>
    <definedName name="B07____2">#REF!</definedName>
    <definedName name="B07____3">#REF!</definedName>
    <definedName name="B07____4">#REF!</definedName>
    <definedName name="B08_">#REF!</definedName>
    <definedName name="B08____0">#REF!</definedName>
    <definedName name="B08____1">#REF!</definedName>
    <definedName name="B08____2">#REF!</definedName>
    <definedName name="B08____3">#REF!</definedName>
    <definedName name="B08____4">#REF!</definedName>
    <definedName name="B1_Dpto_1_1">#REF!</definedName>
    <definedName name="B1_Dpto_2_1">#REF!</definedName>
    <definedName name="B1_Dpto_3_1">#REF!</definedName>
    <definedName name="B1_Dpto_4_1">#REF!</definedName>
    <definedName name="B2_Dpto_1_1">#REF!</definedName>
    <definedName name="B2_Dpto_2_1">#REF!</definedName>
    <definedName name="B2_Dpto_3_1">#REF!</definedName>
    <definedName name="B2_Dpto_4_1">#REF!</definedName>
    <definedName name="BAJADA">#REF!</definedName>
    <definedName name="balance">#REF!</definedName>
    <definedName name="balance_1">#REF!</definedName>
    <definedName name="balance_2">#REF!</definedName>
    <definedName name="balance_3">#REF!</definedName>
    <definedName name="balance_7">#REF!</definedName>
    <definedName name="base">#REF!</definedName>
    <definedName name="Base_datos_IM">#REF!</definedName>
    <definedName name="BASE1">#REF!</definedName>
    <definedName name="_xlnm.Database">#REF!</definedName>
    <definedName name="Basededatos2">#REF!</definedName>
    <definedName name="BASES">#REF!</definedName>
    <definedName name="bbbbb" hidden="1">{#N/A,#N/A,FALSE,"SumD";#N/A,#N/A,FALSE,"ElecD";#N/A,#N/A,FALSE,"MechD";#N/A,#N/A,FALSE,"GeotD";#N/A,#N/A,FALSE,"PrcsD";#N/A,#N/A,FALSE,"TunnD";#N/A,#N/A,FALSE,"CivlD";#N/A,#N/A,FALSE,"NtwkD";#N/A,#N/A,FALSE,"EstgD";#N/A,#N/A,FALSE,"PEngD"}</definedName>
    <definedName name="bbbbbb" hidden="1">{#N/A,#N/A,FALSE,"SumG";#N/A,#N/A,FALSE,"ElecG";#N/A,#N/A,FALSE,"MechG";#N/A,#N/A,FALSE,"GeotG";#N/A,#N/A,FALSE,"PrcsG";#N/A,#N/A,FALSE,"TunnG";#N/A,#N/A,FALSE,"CivlG";#N/A,#N/A,FALSE,"NtwkG";#N/A,#N/A,FALSE,"EstgG";#N/A,#N/A,FALSE,"PEngG"}</definedName>
    <definedName name="Bbbbbbbbb">#REF!</definedName>
    <definedName name="Bc">#REF!</definedName>
    <definedName name="bcc">#REF!</definedName>
    <definedName name="bcero">#REF!</definedName>
    <definedName name="BD_MAT">[56]Pesos!$A$4:$G$29</definedName>
    <definedName name="Bend">[47]Accesorios!$B$4:$B$143</definedName>
    <definedName name="Bends">[47]Accesorios!$B$4:$H$143</definedName>
    <definedName name="Beneficios_de_usuarios_de_tiempo_de_viaje">#REF!</definedName>
    <definedName name="Beneficios_por_costos_de_operación">#REF!</definedName>
    <definedName name="BETA2">'[44]Dda Efectiva SP'!$C$93</definedName>
    <definedName name="BETA3">'[44]Dda Efectiva SP'!$C$106</definedName>
    <definedName name="BETA4">'[44]Dda Efectiva SP'!$C$119</definedName>
    <definedName name="BETA5">'[44]Dda Efectiva SP'!$C$132</definedName>
    <definedName name="BETA6">'[44]Dda Efectiva SP'!$C$145</definedName>
    <definedName name="BETA7">'[44]Dda Efectiva SP'!$C$158</definedName>
    <definedName name="BETA8">'[44]Dda Efectiva SP'!$C$171</definedName>
    <definedName name="BETA9">'[44]Dda Efectiva SP'!$C$184</definedName>
    <definedName name="BIBLIOTECA">[54]Ratios!$D$157</definedName>
    <definedName name="bitumen">#REF!</definedName>
    <definedName name="BIWEEK">#REF!</definedName>
    <definedName name="Blank_Formula">[57]Constants!$B$3:$I$3</definedName>
    <definedName name="BO_ACERO">[41]A!$D$37</definedName>
    <definedName name="BO_ARENA">[41]A!$D$21</definedName>
    <definedName name="BO_CEMENTO">[41]A!$D$27</definedName>
    <definedName name="BO_FORMALETA">[41]A!$D$33</definedName>
    <definedName name="BO_GRAVA">[41]A!$D$24</definedName>
    <definedName name="BO_OTROS">[41]A!$D$30</definedName>
    <definedName name="BO_SUMINISTRO">[41]A!$D$41</definedName>
    <definedName name="bolts">'[58]NO IMP. - ANCHOR BOLTS'!$T$22:$T$46</definedName>
    <definedName name="bomba">#REF!</definedName>
    <definedName name="bomel">#REF!</definedName>
    <definedName name="Bono">#REF!</definedName>
    <definedName name="BORDER1">[59]steel!#REF!</definedName>
    <definedName name="BORDET">#REF!</definedName>
    <definedName name="BORSHE">'[3]7422CW00'!#REF!</definedName>
    <definedName name="BORSUM">'[3]7422CW00'!#REF!</definedName>
    <definedName name="brecha">#REF!</definedName>
    <definedName name="bridas">#REF!</definedName>
    <definedName name="BuiltIn_AutoFilter___1">#REF!</definedName>
    <definedName name="BuiltIn_AutoFilter___2">#REF!</definedName>
    <definedName name="BuiltIn_AutoFilter___3">#REF!</definedName>
    <definedName name="BuiltIn_AutoFilter___4">#REF!</definedName>
    <definedName name="BuiltIn_AutoFilter___5">#REF!</definedName>
    <definedName name="BuiltIn_Consolidate_Area___1">NA()</definedName>
    <definedName name="BuiltIn_Consolidate_Area___1___1">NA()</definedName>
    <definedName name="BuiltIn_Consolidate_Area___2">NA()</definedName>
    <definedName name="BuiltIn_Consolidate_Area___2___2">NA()</definedName>
    <definedName name="BuiltIn_Consolidate_Area___3">NA()</definedName>
    <definedName name="BuiltIn_Consolidate_Area___3___3">NA()</definedName>
    <definedName name="BuiltIn_Consolidate_Area___4">NA()</definedName>
    <definedName name="BuiltIn_Consolidate_Area___4___4">NA()</definedName>
    <definedName name="BuiltIn_Print_Area">#REF!</definedName>
    <definedName name="BuiltIn_Print_Area___0">#REF!</definedName>
    <definedName name="BuiltIn_Print_Area___0___0">#REF!</definedName>
    <definedName name="BuiltIn_Print_Area___0___0___0">#REF!</definedName>
    <definedName name="BuiltIn_Print_Area___0___0___1">#REF!</definedName>
    <definedName name="BuiltIn_Print_Area___0___0___2">#REF!</definedName>
    <definedName name="BuiltIn_Print_Area___0___1">#REF!</definedName>
    <definedName name="BuiltIn_Print_Area___0___2">#REF!</definedName>
    <definedName name="BuiltIn_Print_Titles">#REF!</definedName>
    <definedName name="BuiltIn_Print_Titles___0">#REF!</definedName>
    <definedName name="BuiltIn_Print_Titles___0___0">"#REF!"</definedName>
    <definedName name="BuiltIn_Print_Titles___1___1">#REF!</definedName>
    <definedName name="BUSCA">[60]FP!#REF!</definedName>
    <definedName name="buscar">#REF!</definedName>
    <definedName name="Buscar2">#REF!</definedName>
    <definedName name="BuscarMerfi">#REF!</definedName>
    <definedName name="bx">#REF!</definedName>
    <definedName name="bx_col">#REF!</definedName>
    <definedName name="by">#REF!</definedName>
    <definedName name="bz_col">#REF!</definedName>
    <definedName name="C_1">#REF!</definedName>
    <definedName name="C_1___0">#REF!</definedName>
    <definedName name="C_1___1">#REF!</definedName>
    <definedName name="C_1___2">#REF!</definedName>
    <definedName name="C_1___3">#REF!</definedName>
    <definedName name="C_1___4">#REF!</definedName>
    <definedName name="C_2">#REF!</definedName>
    <definedName name="C_2___0">#REF!</definedName>
    <definedName name="C_2___1">#REF!</definedName>
    <definedName name="C_2___2">#REF!</definedName>
    <definedName name="C_2___3">#REF!</definedName>
    <definedName name="C_2___4">#REF!</definedName>
    <definedName name="ca">#REF!</definedName>
    <definedName name="caa">#REF!</definedName>
    <definedName name="CABEZA">#REF!</definedName>
    <definedName name="CABEZA6">#REF!</definedName>
    <definedName name="CABEZA7">#REF!</definedName>
    <definedName name="cabezalentrada">#REF!</definedName>
    <definedName name="cabezalsalida">#REF!</definedName>
    <definedName name="CACA">'[61]Sensib. IE-VACSN'!#REF!</definedName>
    <definedName name="Calc__Cargo_Tariff_Regulation_End_Year">[46]Input!$C$95</definedName>
    <definedName name="Calc__Max_Cargo_Tariff_USD_per_kilo">[46]Input!$C$97</definedName>
    <definedName name="CALPH">[62]SHEET1!$M$1:$M$4</definedName>
    <definedName name="Cambio">#REF!</definedName>
    <definedName name="camion">#REF!</definedName>
    <definedName name="Camion_volquete_4x2__140_210_HP__8_m3">[42]INSUMOS!$D$82</definedName>
    <definedName name="CANALETA">#REF!</definedName>
    <definedName name="CANT">[63]Consolidado!$D:$D</definedName>
    <definedName name="CANT.">[64]BASES!$B$4:$B$12</definedName>
    <definedName name="CANT_">#REF!</definedName>
    <definedName name="CANT____0">#REF!</definedName>
    <definedName name="CANT____1">#REF!</definedName>
    <definedName name="CANT____2">#REF!</definedName>
    <definedName name="cañ">#REF!</definedName>
    <definedName name="CAP">'[65]VAL ESTRUCTURAS '!#REF!</definedName>
    <definedName name="CAPATAZ">[42]INSUMOS!$D$7</definedName>
    <definedName name="Capataz_Montaje">#REF!</definedName>
    <definedName name="Capataz_Obras_Civiles">#REF!</definedName>
    <definedName name="CAPATAZ_V">[42]INSUMOS!$D$14</definedName>
    <definedName name="Capt">#REF!</definedName>
    <definedName name="CAPU">#REF!</definedName>
    <definedName name="CARAArch">[66]Detail!#REF!</definedName>
    <definedName name="CARAConc">[66]Detail!#REF!</definedName>
    <definedName name="CARAElcond">[66]Detail!#REF!</definedName>
    <definedName name="CARAEleqt">[66]Detail!#REF!</definedName>
    <definedName name="CARAElwire">[66]Detail!#REF!</definedName>
    <definedName name="CARAExcav">[66]Detail!#REF!</definedName>
    <definedName name="CARAInstr">[66]Detail!#REF!</definedName>
    <definedName name="CARAMech">[66]Detail!#REF!</definedName>
    <definedName name="CARAPipe">[66]Detail!#REF!</definedName>
    <definedName name="CARARfsid">[66]Detail!#REF!</definedName>
    <definedName name="CARASite">[66]Detail!#REF!</definedName>
    <definedName name="CARASteel">[66]Detail!#REF!</definedName>
    <definedName name="CARAT">#REF!</definedName>
    <definedName name="CARATanks">[66]Detail!#REF!</definedName>
    <definedName name="CARATULA2">[67]GENERAL!#REF!</definedName>
    <definedName name="CARE">[68]xie!$A$2:$B$3967</definedName>
    <definedName name="CARG">#REF!</definedName>
    <definedName name="Carga">[44]RRHH!$G$1877:$G$1878</definedName>
    <definedName name="Cargador_S_llantas_110_125_HP">[42]INSUMOS!$D$81</definedName>
    <definedName name="cargaretroexcavadora">#REF!</definedName>
    <definedName name="Cargo_Tariff_Factor">'[46]1. Time &amp; Esc'!$B$55:$AR$55</definedName>
    <definedName name="CARGO1">[44]RRHH!$G$1890:$G$1892</definedName>
    <definedName name="CARGO11">[44]RRHH!$G$1901:$G$1903</definedName>
    <definedName name="CARGO2">[44]RRHH!$G$1893:$G$1900</definedName>
    <definedName name="CARGO22">[44]RRHH!$G$1904:$G$1911</definedName>
    <definedName name="Carpeta_asfaltica_e_1">'[42]Lista de Partidas'!$C$7</definedName>
    <definedName name="Carpeta_asfaltica_e_2">'[42]Lista de Partidas'!$C$8</definedName>
    <definedName name="CARPINT">#REF!</definedName>
    <definedName name="CAS">#REF!</definedName>
    <definedName name="Categoria">[44]RRHH!$I$1937:$I$1939</definedName>
    <definedName name="CATREC">#REF!</definedName>
    <definedName name="CBNPR">[62]SHEET1!$X$1:$X$4</definedName>
    <definedName name="cc___0">#REF!</definedName>
    <definedName name="cc___1">#REF!</definedName>
    <definedName name="ccc___0">#REF!</definedName>
    <definedName name="ccc___1">#REF!</definedName>
    <definedName name="cccc">#REF!</definedName>
    <definedName name="cccc___0">#REF!</definedName>
    <definedName name="cccc___1">#REF!</definedName>
    <definedName name="ccccc" hidden="1">{#N/A,#N/A,FALSE,"SumD";#N/A,#N/A,FALSE,"ElecD";#N/A,#N/A,FALSE,"MechD";#N/A,#N/A,FALSE,"GeotD";#N/A,#N/A,FALSE,"PrcsD";#N/A,#N/A,FALSE,"TunnD";#N/A,#N/A,FALSE,"CivlD";#N/A,#N/A,FALSE,"NtwkD";#N/A,#N/A,FALSE,"EstgD";#N/A,#N/A,FALSE,"PEngD"}</definedName>
    <definedName name="cccccc" hidden="1">{#N/A,#N/A,FALSE,"SumG";#N/A,#N/A,FALSE,"ElecG";#N/A,#N/A,FALSE,"MechG";#N/A,#N/A,FALSE,"GeotG";#N/A,#N/A,FALSE,"PrcsG";#N/A,#N/A,FALSE,"TunnG";#N/A,#N/A,FALSE,"CivlG";#N/A,#N/A,FALSE,"NtwkG";#N/A,#N/A,FALSE,"EstgG";#N/A,#N/A,FALSE,"PEngG"}</definedName>
    <definedName name="CCDXXXSP">'[69]pu Estructuras'!#REF!</definedName>
    <definedName name="CCMEC">#REF!</definedName>
    <definedName name="CCX">'[69]pu Estructuras'!#REF!</definedName>
    <definedName name="CCXC">'[69]pu Estructuras'!#REF!</definedName>
    <definedName name="cd" hidden="1">{#N/A,#N/A,FALSE,"SumD";#N/A,#N/A,FALSE,"ElecD";#N/A,#N/A,FALSE,"MechD";#N/A,#N/A,FALSE,"GeotD";#N/A,#N/A,FALSE,"PrcsD";#N/A,#N/A,FALSE,"TunnD";#N/A,#N/A,FALSE,"CivlD";#N/A,#N/A,FALSE,"NtwkD";#N/A,#N/A,FALSE,"EstgD";#N/A,#N/A,FALSE,"PEngD"}</definedName>
    <definedName name="CDATE">#REF!</definedName>
    <definedName name="CDCTO">[62]SHEET1!$B$1:$B$4</definedName>
    <definedName name="CDOCO">[62]SHEET1!$C$1:$C$4</definedName>
    <definedName name="CDSC1">[62]SHEET1!$E$1:$E$4</definedName>
    <definedName name="CDSC2">[62]SHEET1!$F$1:$F$4</definedName>
    <definedName name="CDSHOP">[70]N°1!$F$1302</definedName>
    <definedName name="CDXXV">'[69]pu Estructuras'!#REF!</definedName>
    <definedName name="CE">#REF!</definedName>
    <definedName name="ceba">[53]CEBA!$DZ$25</definedName>
    <definedName name="CELIA">[71]CIE!$A$2:$B$892</definedName>
    <definedName name="CEMENTO">[41]A!$D$61:$D$62</definedName>
    <definedName name="CEMENTO_PORTLAND_TIPO_I___42.5_KG">[42]INSUMOS!$D$24</definedName>
    <definedName name="CEMENTO_PORTLAND_TIPO_V___42.5_KG">[42]INSUMOS!$D$25</definedName>
    <definedName name="cemento1">#REF!</definedName>
    <definedName name="CENTROS">#REF!</definedName>
    <definedName name="cerco">#REF!</definedName>
    <definedName name="Cerco_Provisional_de_triplay_de_4mm">'[42]Lista de Partidas'!$C$9</definedName>
    <definedName name="CERRADURAS">#REF!</definedName>
    <definedName name="Cert_1">[49]N°1!$K$1189</definedName>
    <definedName name="Cert_10">[49]N°10!$K$1189</definedName>
    <definedName name="Cert_2">[49]N°2!$K$1189</definedName>
    <definedName name="Cert_3">[49]N°3!$K$1189</definedName>
    <definedName name="Cert_4">[49]N°4!$K$1189</definedName>
    <definedName name="Cert_5">[49]N°5!$K$1189</definedName>
    <definedName name="Cert_6">[49]N°6!$K$1189</definedName>
    <definedName name="Cert_7">[49]N°7!$K$1189</definedName>
    <definedName name="Cert_8">[49]N°8!$K$1189</definedName>
    <definedName name="Cert_9">[49]N°9!$K$1189</definedName>
    <definedName name="certactual1">#REF!</definedName>
    <definedName name="Cesarea_c_p3">#REF!</definedName>
    <definedName name="cfc100t1">#REF!</definedName>
    <definedName name="cfc2101l">#REF!</definedName>
    <definedName name="cfc2101p">#REF!</definedName>
    <definedName name="cfc210t1">#REF!</definedName>
    <definedName name="cfc210tv">#REF!</definedName>
    <definedName name="cfc245t1">#REF!</definedName>
    <definedName name="cfc245t1f">#REF!</definedName>
    <definedName name="cfc245tv">#REF!</definedName>
    <definedName name="CHAN">#REF!</definedName>
    <definedName name="Check">[47]Accesorios!$B$360:$H$382</definedName>
    <definedName name="Checks">[47]Accesorios!$B$360:$B$382</definedName>
    <definedName name="CHK_PU">'[3]7422CW00'!#REF!</definedName>
    <definedName name="Choca">#REF!</definedName>
    <definedName name="CHOICE">#REF!</definedName>
    <definedName name="CHVF2">#N/A</definedName>
    <definedName name="CIE">[72]CIEDANOS!$A$2:$B$37</definedName>
    <definedName name="CIEL">[73]CIEDANOS!$A$2:$B$37</definedName>
    <definedName name="CIEX">[74]cie10!$A$2:$B$14183</definedName>
    <definedName name="CIEX_1">[74]cie10!$A$2:$B$14183</definedName>
    <definedName name="CIEX_2">[74]cie10!$A$2:$B$14183</definedName>
    <definedName name="CIEX_3">[74]cie10!$A$2:$B$14183</definedName>
    <definedName name="CIRCULACION">[54]Ratios!$D$140</definedName>
    <definedName name="CISTERNAS">#REF!</definedName>
    <definedName name="CKCOO">[62]SHEET1!$A$1:$A$4</definedName>
    <definedName name="CKG">[75]RESUMEN!$G$2</definedName>
    <definedName name="CL">'[76]Encofrado BVR Unispan'!$C$9</definedName>
    <definedName name="Classification">#REF!</definedName>
    <definedName name="CLAVE">[63]Consolidado!$B:$B</definedName>
    <definedName name="CLAVEFINAL">'[77]MAESTRO DE CLAVES FINAL'!$B$4:$D$814</definedName>
    <definedName name="clavos">#REF!</definedName>
    <definedName name="CLAVOS_CON_CABEZA_DE_2½___3___4">[42]INSUMOS!$D$30</definedName>
    <definedName name="Cliente">#REF!</definedName>
    <definedName name="cliente2">[78]Datos!$D$10,[78]Datos!$D$15</definedName>
    <definedName name="CLIENTECLIENTE">[79]RESUMEN!$B$2</definedName>
    <definedName name="Clientes">'[80]RESUMEN HH'!#REF!</definedName>
    <definedName name="CLOSETS">#REF!</definedName>
    <definedName name="CNI">#REF!</definedName>
    <definedName name="CO">#REF!</definedName>
    <definedName name="COCINA">[54]Ratios!$D$261</definedName>
    <definedName name="COCINAS">#REF!</definedName>
    <definedName name="Codigo_sap">#REF!</definedName>
    <definedName name="COLA">[78]Estructuras!#REF!</definedName>
    <definedName name="COLH">#REF!</definedName>
    <definedName name="COLUMNA">#REF!</definedName>
    <definedName name="Columnas_sótano">#REF!</definedName>
    <definedName name="Columnas_tienda">#REF!</definedName>
    <definedName name="COMAS">#REF!</definedName>
    <definedName name="comasi">[81]Población!$F$110</definedName>
    <definedName name="comasp">[81]Población!$F$111</definedName>
    <definedName name="comass">[81]Población!$F$112</definedName>
    <definedName name="Comit">#REF!</definedName>
    <definedName name="COMP">#N/A</definedName>
    <definedName name="COMPATIBILIZACION_DFG___COSTO">[82]gs!#REF!</definedName>
    <definedName name="COMPE">#REF!</definedName>
    <definedName name="COMPI">#REF!</definedName>
    <definedName name="Compresora">#REF!</definedName>
    <definedName name="Conc_Cap_Shear">#REF!</definedName>
    <definedName name="Conc_Cap_Tension">#REF!</definedName>
    <definedName name="CONC100">#REF!</definedName>
    <definedName name="CONC140">#REF!</definedName>
    <definedName name="CONC210">#REF!</definedName>
    <definedName name="CONC280">#REF!</definedName>
    <definedName name="CONCQTY">#REF!</definedName>
    <definedName name="Concretero">#REF!</definedName>
    <definedName name="Concreto_cimentacion_cerco_perimetrico">'[42]Lista de Partidas'!$C$10</definedName>
    <definedName name="Concreto_de_sardinel">'[42]Lista de Partidas'!$C$13</definedName>
    <definedName name="Concreto_de_uñas_f_c__140_kg_cm2">'[42]Lista de Partidas'!$C$14</definedName>
    <definedName name="Concreto_en_Cimenrtación_de_portada_de_ingreso">'[42]Lista de Partidas'!$C$15</definedName>
    <definedName name="Concreto_en_cimentacion_de_gradas">'[42]Lista de Partidas'!$C$16</definedName>
    <definedName name="Concreto_en_cimentacion_de_muros_de_contencion">'[42]Lista de Partidas'!$C$17</definedName>
    <definedName name="Concreto_en_cimentacion_de_muros_de_piedra">'[42]Lista de Partidas'!$C$18</definedName>
    <definedName name="Concreto_en_columnas_de_confinamiento">'[42]Lista de Partidas'!$C$20</definedName>
    <definedName name="Concreto_en_columnas_de_gradas">'[42]Lista de Partidas'!$C$22</definedName>
    <definedName name="Concreto_en_columnas_de_gradas_f_c__175_kg_cm2">'[42]Lista de Partidas'!$C$21</definedName>
    <definedName name="Concreto_en_Columnas_de_portada_de_ingreso">'[42]Lista de Partidas'!$C$23</definedName>
    <definedName name="Concreto_en_columnas_de_tanque_elevado">'[42]Lista de Partidas'!$C$24</definedName>
    <definedName name="Concreto_en_formacion_de_gradas__f_c__175_kg_cm2">'[42]Lista de Partidas'!$C$25</definedName>
    <definedName name="Concreto_en_losa_de_cimentacion_de_cisterna">'[42]Lista de Partidas'!$C$29</definedName>
    <definedName name="Concreto_en_losa_de_gradas_f_c__175_kg_cm2">'[42]Lista de Partidas'!$C$30</definedName>
    <definedName name="Concreto_en_losa_deportiva">'[42]Lista de Partidas'!$C$32</definedName>
    <definedName name="Concreto_en_losa_maciza_de_cisterna">'[42]Lista de Partidas'!$C$34</definedName>
    <definedName name="Concreto_en_losa_maciza_f_c__210_kg_cm2">'[42]Lista de Partidas'!$C$35</definedName>
    <definedName name="Concreto_en_muros_de_cisterna">'[42]Lista de Partidas'!$C$36</definedName>
    <definedName name="Concreto_en_muros_de_contencion">'[42]Lista de Partidas'!$C$37</definedName>
    <definedName name="Concreto_en_tanque_elevado">'[42]Lista de Partidas'!$C$41</definedName>
    <definedName name="Concreto_en_Vigas_de_portada_de_ingreso">'[42]Lista de Partidas'!$C$42</definedName>
    <definedName name="Concreto_en_vigas_de_tanque_elevado">'[42]Lista de Partidas'!$C$43</definedName>
    <definedName name="Concreto_sobrecimiento_cerco_tipo_UNI_f_c_210_kg_cm2">'[42]Lista de Partidas'!$C$44</definedName>
    <definedName name="Concreto_vigas_de_confinamiento">'[42]Lista de Partidas'!$C$45</definedName>
    <definedName name="Concreto_y_acero_de_Sardinel_sumergido_e_0.15m">'[42]Lista de Partidas'!$C$46</definedName>
    <definedName name="Cond1">#REF!</definedName>
    <definedName name="Cond2">#REF!</definedName>
    <definedName name="Cond3">#REF!</definedName>
    <definedName name="Cond4">#REF!</definedName>
    <definedName name="Cond5">#REF!</definedName>
    <definedName name="CONDUC">#REF!</definedName>
    <definedName name="confilm">#REF!</definedName>
    <definedName name="CONSMED">[26]P3!$T$18</definedName>
    <definedName name="CONSOLIDADOF3">#REF!</definedName>
    <definedName name="Consulta_Importe_Id">#REF!</definedName>
    <definedName name="CONTRATISTA">[83]DATOS!$B$5</definedName>
    <definedName name="COPIA">#REF!</definedName>
    <definedName name="COPY">#REF!</definedName>
    <definedName name="COPY2">#REF!</definedName>
    <definedName name="COPY3">#REF!</definedName>
    <definedName name="CORREGIR">"#REF!"</definedName>
    <definedName name="cortadora">#REF!</definedName>
    <definedName name="corte">#REF!</definedName>
    <definedName name="Corte_masivo">'[42]Lista de Partidas'!$C$47</definedName>
    <definedName name="Corte_y_excavación_de_fondo_de_losa">'[42]Lista de Partidas'!$C$50</definedName>
    <definedName name="COSAPI">[84]RO2655!#REF!</definedName>
    <definedName name="COST">#REF!</definedName>
    <definedName name="COST_C">#REF!</definedName>
    <definedName name="COST1">[85]POSESIÓN!$A$77:$K$132</definedName>
    <definedName name="COSTO_DIRECTO">[86]RESUMEN!$H$17</definedName>
    <definedName name="costoAcero">#REF!</definedName>
    <definedName name="CostoKg">[87]Resumen!$H$1</definedName>
    <definedName name="costoKg2">[87]Resumen!$F$1</definedName>
    <definedName name="Costos">#REF!</definedName>
    <definedName name="Costos_de_expropiacion">#REF!</definedName>
    <definedName name="Costos_de_Inversion">#REF!</definedName>
    <definedName name="Costosssss" hidden="1">#REF!</definedName>
    <definedName name="CostPro">#REF!</definedName>
    <definedName name="costri">#REF!</definedName>
    <definedName name="costri_1">#REF!</definedName>
    <definedName name="costri_2">#REF!</definedName>
    <definedName name="costri_3">#REF!</definedName>
    <definedName name="costri_7">#REF!</definedName>
    <definedName name="CostRRHH_pyto">#REF!</definedName>
    <definedName name="COSTS_A">#REF!</definedName>
    <definedName name="CP">#REF!</definedName>
    <definedName name="CPDDJ">[62]SHEET1!$S$1:$S$4</definedName>
    <definedName name="CPlg_mm">[36]Hoja2!$G$2</definedName>
    <definedName name="cpp">#REF!</definedName>
    <definedName name="cprecor">#REF!</definedName>
    <definedName name="CPRRC">[62]SHEET1!$Q$1:$Q$4</definedName>
    <definedName name="CPTC">[62]SHEET1!$W$1:$W$4</definedName>
    <definedName name="cretex">#REF!</definedName>
    <definedName name="CRIT">#REF!</definedName>
    <definedName name="Criteria_MI">[88]civ_roma!$C$803:$G$804</definedName>
    <definedName name="_xlnm.Criteria">'[3]7422CW00'!#REF!</definedName>
    <definedName name="Criterios_IM">'[3]7422CW00'!#REF!</definedName>
    <definedName name="crog">#REF!</definedName>
    <definedName name="crog1">#REF!</definedName>
    <definedName name="crono">#REF!</definedName>
    <definedName name="CTR">'[3]7422CW00'!#REF!</definedName>
    <definedName name="CTRPAG">'[3]7422CW00'!#REF!</definedName>
    <definedName name="CUAA">"#REF!"</definedName>
    <definedName name="CUAAU">"#REF!"</definedName>
    <definedName name="CUAB">"#REF!"</definedName>
    <definedName name="cuadrillas">[89]Cuadrillas!$A$14:$L19</definedName>
    <definedName name="CUADRO" hidden="1">#REF!</definedName>
    <definedName name="cual">#REF!</definedName>
    <definedName name="Cubierta_ladrillo_pastelero">'[42]Lista de Partidas'!$C$51</definedName>
    <definedName name="CUM">[62]SHEET1!$G$1:$G$4</definedName>
    <definedName name="CUORG">[62]SHEET1!$I$1:$I$4</definedName>
    <definedName name="Curador">#REF!</definedName>
    <definedName name="CURR45">#REF!</definedName>
    <definedName name="cx">'[90]DOBLE H1-Z4'!$C$213</definedName>
    <definedName name="cx1f">#REF!</definedName>
    <definedName name="cy">#REF!</definedName>
    <definedName name="CY_1999">[91]Direct_Lbr!#REF!</definedName>
    <definedName name="CY_2000">[91]Direct_Lbr!#REF!</definedName>
    <definedName name="CY_2001">[91]Direct_Lbr!#REF!</definedName>
    <definedName name="CY_2002">[91]Direct_Lbr!#REF!</definedName>
    <definedName name="CYArch">[66]Detail!#REF!</definedName>
    <definedName name="CYConc">[66]Detail!#REF!</definedName>
    <definedName name="CYElcond">[66]Detail!#REF!</definedName>
    <definedName name="CYEleqt">[66]Detail!#REF!</definedName>
    <definedName name="CYElinstr">[66]Detail!#REF!</definedName>
    <definedName name="CYElwire">[66]Detail!#REF!</definedName>
    <definedName name="CYExcav">[66]Detail!#REF!</definedName>
    <definedName name="CYMech">[66]Detail!#REF!</definedName>
    <definedName name="CYPipe">[66]Detail!#REF!</definedName>
    <definedName name="CYRfsid">[66]Detail!#REF!</definedName>
    <definedName name="CYSite">[66]Detail!#REF!</definedName>
    <definedName name="CYSteel">[66]Detail!#REF!</definedName>
    <definedName name="CYTanks">[66]Detail!#REF!</definedName>
    <definedName name="cz">'[90]DOBLE H1-Z4'!$C$214</definedName>
    <definedName name="cz1f">#REF!</definedName>
    <definedName name="D___0">#REF!</definedName>
    <definedName name="D___1">#REF!</definedName>
    <definedName name="D___2">#REF!</definedName>
    <definedName name="D___3">#REF!</definedName>
    <definedName name="D___4">#REF!</definedName>
    <definedName name="d_av">#REF!</definedName>
    <definedName name="d_clien">[92]Datos!#REF!</definedName>
    <definedName name="d_contr">[92]Datos!$F$8</definedName>
    <definedName name="d_cr">[92]Datos!$F$13</definedName>
    <definedName name="d_fd">[92]Datos!$F$16</definedName>
    <definedName name="d_mes">[92]Datos!$F$14</definedName>
    <definedName name="d_mes_0">[92]Calculos!$B$5</definedName>
    <definedName name="d_mon">[92]Datos!$F$12</definedName>
    <definedName name="d_proy">[92]Datos!$F$4</definedName>
    <definedName name="d_reg">[92]Calculos!$D$4</definedName>
    <definedName name="d_rv">[92]Datos!$F$15</definedName>
    <definedName name="d_ubic">[92]Datos!$F$5</definedName>
    <definedName name="Dact">#REF!</definedName>
    <definedName name="Dados_de_concreto_para_soporte">'[42]Lista de Partidas'!$C$52</definedName>
    <definedName name="dadss">#REF!</definedName>
    <definedName name="Dálar">#REF!</definedName>
    <definedName name="DAT">#REF!</definedName>
    <definedName name="Data">[47]fittings!$C$20:$C$108</definedName>
    <definedName name="data5">#REF!</definedName>
    <definedName name="data6">#REF!</definedName>
    <definedName name="Database">#REF!</definedName>
    <definedName name="Database_MI">[88]civ_roma!$C$9:$G$799</definedName>
    <definedName name="Date">[57]Constants!$B$9</definedName>
    <definedName name="DATO">'[93]datos base'!$B$7:$M$12</definedName>
    <definedName name="Dato17">[94]C17_Gra01!$A$2:$C$10</definedName>
    <definedName name="Dato5">[95]C05_Ges03!$A$2:$E$26</definedName>
    <definedName name="DATOS">#REF!</definedName>
    <definedName name="db">[23]Estimate!#REF!</definedName>
    <definedName name="dbs">[23]Estimate!#REF!</definedName>
    <definedName name="DC">#REF!</definedName>
    <definedName name="DC_1">#REF!</definedName>
    <definedName name="DC_1T">#REF!</definedName>
    <definedName name="DC_2">#REF!</definedName>
    <definedName name="DC_2T">#REF!</definedName>
    <definedName name="dcf">[96]CFA!$I$4:$BM$8</definedName>
    <definedName name="dco">[97]Hoja1!$G$197</definedName>
    <definedName name="DDD">'[98]7422CW00'!#REF!</definedName>
    <definedName name="ddddd" hidden="1">{#N/A,#N/A,FALSE,"SumD";#N/A,#N/A,FALSE,"ElecD";#N/A,#N/A,FALSE,"MechD";#N/A,#N/A,FALSE,"GeotD";#N/A,#N/A,FALSE,"PrcsD";#N/A,#N/A,FALSE,"TunnD";#N/A,#N/A,FALSE,"CivlD";#N/A,#N/A,FALSE,"NtwkD";#N/A,#N/A,FALSE,"EstgD";#N/A,#N/A,FALSE,"PEngD"}</definedName>
    <definedName name="ddffggs" hidden="1">{#N/A,#N/A,FALSE,"SumD";#N/A,#N/A,FALSE,"ElecD";#N/A,#N/A,FALSE,"MechD";#N/A,#N/A,FALSE,"GeotD";#N/A,#N/A,FALSE,"PrcsD";#N/A,#N/A,FALSE,"TunnD";#N/A,#N/A,FALSE,"CivlD";#N/A,#N/A,FALSE,"NtwkD";#N/A,#N/A,FALSE,"EstgD";#N/A,#N/A,FALSE,"PEngD"}</definedName>
    <definedName name="DE">#REF!</definedName>
    <definedName name="Decremento">#REF!</definedName>
    <definedName name="DED">#REF!</definedName>
    <definedName name="demanda" hidden="1">{#N/A,#N/A,TRUE,"1842CWN0"}</definedName>
    <definedName name="DEPA">#REF!</definedName>
    <definedName name="depa1">#REF!</definedName>
    <definedName name="Departamento">#REF!</definedName>
    <definedName name="DEPOSITO">[54]Ratios!$D$71</definedName>
    <definedName name="Descuento_Especial">#REF!</definedName>
    <definedName name="Descuento_Especial_Anticipo">#REF!</definedName>
    <definedName name="Descuento_Movim.Tierras">#REF!</definedName>
    <definedName name="DESCUNMI">#REF!</definedName>
    <definedName name="DEST_ART">[59]steel!#REF!</definedName>
    <definedName name="DESTCOD">'[3]7422CW00'!#REF!</definedName>
    <definedName name="DESTFG">'[3]7422CW00'!#REF!</definedName>
    <definedName name="DESTQTY">'[3]7422CW00'!#REF!</definedName>
    <definedName name="DETAIL">#REF!</definedName>
    <definedName name="Detalle">#REF!</definedName>
    <definedName name="DF">#REF!</definedName>
    <definedName name="Df_">#REF!</definedName>
    <definedName name="DFFFF">#REF!</definedName>
    <definedName name="dfffff" hidden="1">{#N/A,#N/A,FALSE,"SumG";#N/A,#N/A,FALSE,"ElecG";#N/A,#N/A,FALSE,"MechG";#N/A,#N/A,FALSE,"GeotG";#N/A,#N/A,FALSE,"PrcsG";#N/A,#N/A,FALSE,"TunnG";#N/A,#N/A,FALSE,"CivlG";#N/A,#N/A,FALSE,"NtwkG";#N/A,#N/A,FALSE,"EstgG";#N/A,#N/A,FALSE,"PEngG"}</definedName>
    <definedName name="dfsdf">#REF!</definedName>
    <definedName name="dgfd" hidden="1">{#N/A,#N/A,FALSE,"SumG";#N/A,#N/A,FALSE,"ElecG";#N/A,#N/A,FALSE,"MechG";#N/A,#N/A,FALSE,"GeotG";#N/A,#N/A,FALSE,"PrcsG";#N/A,#N/A,FALSE,"TunnG";#N/A,#N/A,FALSE,"CivlG";#N/A,#N/A,FALSE,"NtwkG";#N/A,#N/A,FALSE,"EstgG";#N/A,#N/A,FALSE,"PEngG"}</definedName>
    <definedName name="DH">#REF!</definedName>
    <definedName name="Dia">[47]CS!$A$21:$A$77</definedName>
    <definedName name="DiaConcrete">[47]Concrete!$A$21:$A$77</definedName>
    <definedName name="DiaCu">[47]CooperPipe!$A$9:$A$30</definedName>
    <definedName name="DiaCuT">[47]CooperTubing!$A$11:$A$30</definedName>
    <definedName name="DiaDuct">[47]Duct!$A$21:$A$82</definedName>
    <definedName name="DiaFRP">[47]FRPPipe!$A$22:$A$59</definedName>
    <definedName name="DiaHDPE">[47]pipeHDPE!$A$24:$A$53</definedName>
    <definedName name="Diam">#REF!</definedName>
    <definedName name="DiaPVC">[47]PipePVC!$A$22:$A$47</definedName>
    <definedName name="DiaPVCP">[47]PipePVCPeru!$A$22:$A$42</definedName>
    <definedName name="DiaRubber">[47]Hose!$A$21:$A$85</definedName>
    <definedName name="DIAS_EN_FAENA">#REF!</definedName>
    <definedName name="DiaSS">[47]SSteelPipe!$A$11:$A$39</definedName>
    <definedName name="DiaSteel">[47]CS!$A$21:$A$77</definedName>
    <definedName name="DIEZ">#REF!</definedName>
    <definedName name="dim_a0">[99]Medidas!$H$23</definedName>
    <definedName name="dim_a1">[99]Medidas!$F$22</definedName>
    <definedName name="dim_a2">[99]Medidas!$J$22</definedName>
    <definedName name="dim_a3">[99]Medidas!$E$19</definedName>
    <definedName name="dim_b0">[99]Medidas!$L$27</definedName>
    <definedName name="dim_b1">[99]Medidas!$L$30</definedName>
    <definedName name="dim_h1">[99]Medidas!$L$18</definedName>
    <definedName name="DIRECREC">#REF!</definedName>
    <definedName name="DIRECREC2">#REF!</definedName>
    <definedName name="diresa">#REF!</definedName>
    <definedName name="disco">#REF!</definedName>
    <definedName name="disolvente">#REF!</definedName>
    <definedName name="DISRES">#REF!</definedName>
    <definedName name="Distancia" hidden="1">{#N/A,#N/A,TRUE,"1842CWN0"}</definedName>
    <definedName name="DISTRITO">#REF!</definedName>
    <definedName name="distritossss">#REF!</definedName>
    <definedName name="Dmax2">#REF!</definedName>
    <definedName name="DNT">#REF!</definedName>
    <definedName name="DNTI">#REF!</definedName>
    <definedName name="do">#REF!</definedName>
    <definedName name="DOA">#REF!</definedName>
    <definedName name="dobladora">#REF!</definedName>
    <definedName name="DOCENTES">#N/A</definedName>
    <definedName name="Dolar">#REF!</definedName>
    <definedName name="dollar">#REF!</definedName>
    <definedName name="DONAC">#REF!</definedName>
    <definedName name="DORMITORIO">[54]Ratios!$D$88</definedName>
    <definedName name="DPTO">[100]DATA!$B$3:$B$28</definedName>
    <definedName name="DPTOS.">#REF!</definedName>
    <definedName name="DQWDASDCSDCQWE">#REF!</definedName>
    <definedName name="Dr">[47]pipeHDPE!$A$1:$A$11</definedName>
    <definedName name="DRA_PIURA___2">#REF!</definedName>
    <definedName name="DRA_PIURA___3">#REF!</definedName>
    <definedName name="DRA_PIURA___4">#REF!</definedName>
    <definedName name="DRA_PIURA___5">#REF!</definedName>
    <definedName name="DRA_PIURA1">#REF!</definedName>
    <definedName name="DS_2">#REF!</definedName>
    <definedName name="DS_3">#REF!</definedName>
    <definedName name="DSD">#REF!</definedName>
    <definedName name="dsf">#REF!</definedName>
    <definedName name="DT">#REF!</definedName>
    <definedName name="Dt___0">#REF!</definedName>
    <definedName name="Dt___1">#REF!</definedName>
    <definedName name="Dt___2">#REF!</definedName>
    <definedName name="Dt___3">#REF!</definedName>
    <definedName name="Dt___4">#REF!</definedName>
    <definedName name="DT_0">#REF!</definedName>
    <definedName name="DT_2">#REF!</definedName>
    <definedName name="dta">#REF!</definedName>
    <definedName name="dtot">#REF!</definedName>
    <definedName name="Ductile_or_Brittle">#REF!</definedName>
    <definedName name="dun">#REF!</definedName>
    <definedName name="duplicado">#REF!</definedName>
    <definedName name="dvbgf" hidden="1">{#N/A,#N/A,FALSE,"SumD";#N/A,#N/A,FALSE,"ElecD";#N/A,#N/A,FALSE,"MechD";#N/A,#N/A,FALSE,"GeotD";#N/A,#N/A,FALSE,"PrcsD";#N/A,#N/A,FALSE,"TunnD";#N/A,#N/A,FALSE,"CivlD";#N/A,#N/A,FALSE,"NtwkD";#N/A,#N/A,FALSE,"EstgD";#N/A,#N/A,FALSE,"PEngD"}</definedName>
    <definedName name="dwewe">#REF!</definedName>
    <definedName name="E_1">#REF!</definedName>
    <definedName name="E_1_1">#REF!</definedName>
    <definedName name="E_1_1S">#REF!</definedName>
    <definedName name="E_1S">#REF!</definedName>
    <definedName name="e_2">#REF!</definedName>
    <definedName name="E_2_1">#REF!</definedName>
    <definedName name="E_2_1S">#REF!</definedName>
    <definedName name="E_2S">#REF!</definedName>
    <definedName name="E_3">#REF!</definedName>
    <definedName name="E_3_1">#REF!</definedName>
    <definedName name="E_3_1S">#REF!</definedName>
    <definedName name="E_3S">#REF!</definedName>
    <definedName name="E_4">#REF!</definedName>
    <definedName name="E_4_1">#REF!</definedName>
    <definedName name="E_4_1S">#REF!</definedName>
    <definedName name="E_4S">#REF!</definedName>
    <definedName name="E_5">#REF!</definedName>
    <definedName name="E_5_1">#REF!</definedName>
    <definedName name="E_5_1S">#REF!</definedName>
    <definedName name="E_5S">#REF!</definedName>
    <definedName name="E_6">#REF!</definedName>
    <definedName name="E_6_1">#REF!</definedName>
    <definedName name="E_6_1S">#REF!</definedName>
    <definedName name="E_6S">#REF!</definedName>
    <definedName name="e620.">#REF!</definedName>
    <definedName name="ECO2a_consulta_c_p3">#REF!</definedName>
    <definedName name="ECO2a_egresos_c_p3">#REF!</definedName>
    <definedName name="ECO2a_emergencia_c_p3">#REF!</definedName>
    <definedName name="ECO2b_c_p3">#REF!</definedName>
    <definedName name="EDAD">'[33]PUNTUAL DPTO07'!$A$7:$AI$31</definedName>
    <definedName name="Edades">#REF!</definedName>
    <definedName name="edds" hidden="1">{#N/A,#N/A,FALSE,"SumD";#N/A,#N/A,FALSE,"ElecD";#N/A,#N/A,FALSE,"MechD";#N/A,#N/A,FALSE,"GeotD";#N/A,#N/A,FALSE,"PrcsD";#N/A,#N/A,FALSE,"TunnD";#N/A,#N/A,FALSE,"CivlD";#N/A,#N/A,FALSE,"NtwkD";#N/A,#N/A,FALSE,"EstgD";#N/A,#N/A,FALSE,"PEngD"}</definedName>
    <definedName name="EDED">#REF!</definedName>
    <definedName name="EDEDEE">#REF!</definedName>
    <definedName name="EDEDEW">#REF!</definedName>
    <definedName name="edeeew" hidden="1">{#N/A,#N/A,TRUE,"1842CWN0"}</definedName>
    <definedName name="edfr" hidden="1">{#N/A,#N/A,FALSE,"SumG";#N/A,#N/A,FALSE,"ElecG";#N/A,#N/A,FALSE,"MechG";#N/A,#N/A,FALSE,"GeotG";#N/A,#N/A,FALSE,"PrcsG";#N/A,#N/A,FALSE,"TunnG";#N/A,#N/A,FALSE,"CivlG";#N/A,#N/A,FALSE,"NtwkG";#N/A,#N/A,FALSE,"EstgG";#N/A,#N/A,FALSE,"PEngG"}</definedName>
    <definedName name="edfrt" hidden="1">{#N/A,#N/A,FALSE,"SumG";#N/A,#N/A,FALSE,"ElecG";#N/A,#N/A,FALSE,"MechG";#N/A,#N/A,FALSE,"GeotG";#N/A,#N/A,FALSE,"PrcsG";#N/A,#N/A,FALSE,"TunnG";#N/A,#N/A,FALSE,"CivlG";#N/A,#N/A,FALSE,"NtwkG";#N/A,#N/A,FALSE,"EstgG";#N/A,#N/A,FALSE,"PEngG"}</definedName>
    <definedName name="EE" hidden="1">#REF!</definedName>
    <definedName name="eedd" hidden="1">{#N/A,#N/A,FALSE,"SumG";#N/A,#N/A,FALSE,"ElecG";#N/A,#N/A,FALSE,"MechG";#N/A,#N/A,FALSE,"GeotG";#N/A,#N/A,FALSE,"PrcsG";#N/A,#N/A,FALSE,"TunnG";#N/A,#N/A,FALSE,"CivlG";#N/A,#N/A,FALSE,"NtwkG";#N/A,#N/A,FALSE,"EstgG";#N/A,#N/A,FALSE,"PEngG"}</definedName>
    <definedName name="EEE">'[101]ANALISIS ALQUILER FERREYROS'!$D$3:$AS$19</definedName>
    <definedName name="eeeee">#REF!</definedName>
    <definedName name="EEEEEE">#REF!</definedName>
    <definedName name="eeeeee___0">#REF!</definedName>
    <definedName name="eeeeee___1">#REF!</definedName>
    <definedName name="eeeeeee">#REF!</definedName>
    <definedName name="eeeeeeee">#REF!</definedName>
    <definedName name="eeerrt" hidden="1">{#N/A,#N/A,FALSE,"SumG";#N/A,#N/A,FALSE,"ElecG";#N/A,#N/A,FALSE,"MechG";#N/A,#N/A,FALSE,"GeotG";#N/A,#N/A,FALSE,"PrcsG";#N/A,#N/A,FALSE,"TunnG";#N/A,#N/A,FALSE,"CivlG";#N/A,#N/A,FALSE,"NtwkG";#N/A,#N/A,FALSE,"EstgG";#N/A,#N/A,FALSE,"PEngG"}</definedName>
    <definedName name="eefftri">#REF!</definedName>
    <definedName name="eefftri_1">#REF!</definedName>
    <definedName name="eefftri_2">#REF!</definedName>
    <definedName name="eefftri_3">#REF!</definedName>
    <definedName name="eefftri_7">#REF!</definedName>
    <definedName name="EESS">#REF!</definedName>
    <definedName name="eewee">#REF!</definedName>
    <definedName name="EF">#REF!</definedName>
    <definedName name="EF_T1">#REF!</definedName>
    <definedName name="EFA">#REF!</definedName>
    <definedName name="EFA_T1">#REF!</definedName>
    <definedName name="efe" hidden="1">{#N/A,#N/A,FALSE,"SumD";#N/A,#N/A,FALSE,"ElecD";#N/A,#N/A,FALSE,"MechD";#N/A,#N/A,FALSE,"GeotD";#N/A,#N/A,FALSE,"PrcsD";#N/A,#N/A,FALSE,"TunnD";#N/A,#N/A,FALSE,"CivlD";#N/A,#N/A,FALSE,"NtwkD";#N/A,#N/A,FALSE,"EstgD";#N/A,#N/A,FALSE,"PEngD"}</definedName>
    <definedName name="ELEMENTO">[102]RESUMEN!$B$4</definedName>
    <definedName name="Elementos_de_Seguridad">#REF!</definedName>
    <definedName name="ELEMENTS">[52]CALENDARIO!$A$38:$B$42</definedName>
    <definedName name="ELIMINACIÓN_DE_MATERIAL_EXCEDENTE_CON_CARRETILLA_HASTA_30.00_m">'[42]Lista de Partidas'!$C$53</definedName>
    <definedName name="ELIMINACION_DE_MATERIAL_EXCEDENTE_CON_EQUIPO_PESADO">'[42]Lista de Partidas'!$C$54</definedName>
    <definedName name="elkdlnasf">[12]Sheet1!#REF!</definedName>
    <definedName name="EMPALME">[103]DATOS!$B$3:$C$11</definedName>
    <definedName name="Encofrado__de_sardinel">'[42]Lista de Partidas'!$C$56</definedName>
    <definedName name="Encofrado_de_cimento_corrido">'[42]Lista de Partidas'!$C$57</definedName>
    <definedName name="Encofrado_de_cimiento_reforzado">'[42]Lista de Partidas'!$C$58</definedName>
    <definedName name="Encofrado_de_Columnas">'[42]Lista de Partidas'!$C$61</definedName>
    <definedName name="Encofrado_de_gradas">'[42]Lista de Partidas'!$C$62</definedName>
    <definedName name="Encofrado_de_losa_de_gradas">'[42]Lista de Partidas'!$C$66</definedName>
    <definedName name="Encofrado_de_losa_maciza_de_cisterna">'[42]Lista de Partidas'!$C$67</definedName>
    <definedName name="Encofrado_de_muros">'[42]Lista de Partidas'!$C$68</definedName>
    <definedName name="Encofrado_de_muros_de_cisterna">'[42]Lista de Partidas'!$C$69</definedName>
    <definedName name="Encofrado_de_sardinel_sumergido">'[42]Lista de Partidas'!$C$70</definedName>
    <definedName name="Encofrado_de_sobrecimiento">'[42]Lista de Partidas'!$C$71</definedName>
    <definedName name="Encofrado_de_tanque_elevado">'[42]Lista de Partidas'!$C$72</definedName>
    <definedName name="Encofrado_de_Vigas">'[42]Lista de Partidas'!$C$73</definedName>
    <definedName name="Encofrado_de_Vigas_de_tanque_elevado">'[42]Lista de Partidas'!$C$74</definedName>
    <definedName name="Encofrado_de_Zapata">'[42]Lista de Partidas'!$C$59</definedName>
    <definedName name="ENTIDAD">[83]DATOS!$B$4</definedName>
    <definedName name="Entrance">[47]Accesorios!$B$414:$H$423</definedName>
    <definedName name="EntranceExit">[47]Accesorios!$B$414:$B$423</definedName>
    <definedName name="EO">#REF!</definedName>
    <definedName name="eq">'[104]Electricidad - Climatización'!#REF!</definedName>
    <definedName name="EqAlterna2">#REF!</definedName>
    <definedName name="EQUIP">#REF!</definedName>
    <definedName name="Equipo">#REF!</definedName>
    <definedName name="equipocorte">#REF!</definedName>
    <definedName name="Equipos">[105]Calculos!$A$6:$S$29</definedName>
    <definedName name="er" hidden="1">{#N/A,#N/A,FALSE,"SumG";#N/A,#N/A,FALSE,"ElecG";#N/A,#N/A,FALSE,"MechG";#N/A,#N/A,FALSE,"GeotG";#N/A,#N/A,FALSE,"PrcsG";#N/A,#N/A,FALSE,"TunnG";#N/A,#N/A,FALSE,"CivlG";#N/A,#N/A,FALSE,"NtwkG";#N/A,#N/A,FALSE,"EstgG";#N/A,#N/A,FALSE,"PEngG"}</definedName>
    <definedName name="ERE_ART">[59]steel!$B$8:$B$47</definedName>
    <definedName name="ERRORE">#REF!</definedName>
    <definedName name="ert56yhh" hidden="1">#REF!</definedName>
    <definedName name="ertreq">#REF!</definedName>
    <definedName name="ES">#REF!</definedName>
    <definedName name="ES_T1">#REF!</definedName>
    <definedName name="ESA">#REF!</definedName>
    <definedName name="ESA_T1">#REF!</definedName>
    <definedName name="ESC">[106]Rates!#REF!/100</definedName>
    <definedName name="ESCALA">[44]RRHH!$F$1960:$F$1968</definedName>
    <definedName name="esepcificacion_educativa">#REF!</definedName>
    <definedName name="ESPECIALIDAD">'[107]Datos Generales'!$B$6</definedName>
    <definedName name="ESPEJOS">#REF!</definedName>
    <definedName name="Espera">#REF!</definedName>
    <definedName name="Espinoza__Jesús">#REF!</definedName>
    <definedName name="Estac_aéreo1">#REF!</definedName>
    <definedName name="Estac_aéreo2">#REF!</definedName>
    <definedName name="ESTADO">#REF!</definedName>
    <definedName name="estado_civil">#REF!</definedName>
    <definedName name="Estimating_Click">[108]!Estimating_Click_PDBT</definedName>
    <definedName name="Estimating_Click_PDBT">'[108]CC_COMERCIO 41'!ex_m</definedName>
    <definedName name="ESTRAE">'[3]7422CW00'!#REF!</definedName>
    <definedName name="ESTUDIOS">#REF!</definedName>
    <definedName name="ETOBRA" hidden="1">{#N/A,#N/A,TRUE,"1842CWN0"}</definedName>
    <definedName name="ewfrw">#REF!</definedName>
    <definedName name="ex_m">#REF!</definedName>
    <definedName name="Excavación_de_cimentación">'[42]Lista de Partidas'!$C$77</definedName>
    <definedName name="Excavación_de_cimentación_sardinel">'[42]Lista de Partidas'!$C$76</definedName>
    <definedName name="Excavacion_de_terreno_normal">'[42]Lista de Partidas'!$C$78</definedName>
    <definedName name="EXCAVADORA">[42]INSUMOS!$D$79</definedName>
    <definedName name="Excel_BuiltIn__FilterDatabase_11">#REF!</definedName>
    <definedName name="Excel_BuiltIn__FilterDatabase_12">#REF!</definedName>
    <definedName name="Excel_BuiltIn__FilterDatabase_13">#REF!</definedName>
    <definedName name="Excel_BuiltIn__FilterDatabase_6">#REF!</definedName>
    <definedName name="Excel_BuiltIn_Database">#REF!</definedName>
    <definedName name="Excel_BuiltIn_Database_1">#REF!</definedName>
    <definedName name="Excel_BuiltIn_Database_2">#REF!</definedName>
    <definedName name="Excel_BuiltIn_Database_3">#REF!</definedName>
    <definedName name="Excel_BuiltIn_Database_4">#REF!</definedName>
    <definedName name="Excel_BuiltIn_Database_5">#REF!</definedName>
    <definedName name="Excel_BuiltIn_Database_6">#REF!</definedName>
    <definedName name="Excel_BuiltIn_Database_7">#REF!</definedName>
    <definedName name="Excel_BuiltIn_Database_8">#REF!</definedName>
    <definedName name="Excel_BuiltIn_Print_Area_2">#REF!</definedName>
    <definedName name="Excel_BuiltIn_Print_Area_3">#REF!</definedName>
    <definedName name="Excel_BuiltIn_Print_Area_4">[30]Requerimiento!#REF!</definedName>
    <definedName name="Excel_BuiltIn_Print_Titles_4">"#REF!"</definedName>
    <definedName name="EXIST">[63]Consolidado!$E:$E</definedName>
    <definedName name="EXPANSION">[54]Ratios!$D$279</definedName>
    <definedName name="EXT_AR">#REF!</definedName>
    <definedName name="EXT_GR">#REF!</definedName>
    <definedName name="ez1f">#REF!</definedName>
    <definedName name="EZIQ1">#REF!</definedName>
    <definedName name="F.A.suelo">#REF!</definedName>
    <definedName name="f_c">#REF!</definedName>
    <definedName name="FA">'[104]Electricidad - Climatización'!#REF!</definedName>
    <definedName name="FA_sismo">#REF!</definedName>
    <definedName name="fac">#REF!</definedName>
    <definedName name="fac_">#REF!</definedName>
    <definedName name="facangora">#REF!</definedName>
    <definedName name="FACANGORA2">#REF!</definedName>
    <definedName name="facencode">#REF!</definedName>
    <definedName name="facencode2">#REF!</definedName>
    <definedName name="facglobal">#REF!</definedName>
    <definedName name="fact">#REF!</definedName>
    <definedName name="fact5">#REF!</definedName>
    <definedName name="Factor">#REF!</definedName>
    <definedName name="Factor_Desvio_p1">#REF!</definedName>
    <definedName name="Factor_Desvio_p2">#REF!</definedName>
    <definedName name="Factor_Desvio_p3">#REF!</definedName>
    <definedName name="factores">#REF!</definedName>
    <definedName name="fad">#REF!</definedName>
    <definedName name="fango01">#REF!</definedName>
    <definedName name="FAR2_ce_c_p3">#REF!</definedName>
    <definedName name="FAR2_emer_c_p3">#REF!</definedName>
    <definedName name="FAR2_hosp_c_p3">#REF!</definedName>
    <definedName name="fbd">#REF!</definedName>
    <definedName name="fbi">#REF!</definedName>
    <definedName name="fc_">[109]GENERAL!#REF!</definedName>
    <definedName name="FCCM">[110]Bech_Lab!#REF!</definedName>
    <definedName name="Fcst_Cargo_Landings___Category_1">[46]Fcst!$B$34:$AR$34</definedName>
    <definedName name="Fcst_Cargo_Landings___Category_2">[46]Fcst!$B$35:$AR$35</definedName>
    <definedName name="Fcst_Cargo_Landings___Category_3">[46]Fcst!$B$36:$AR$36</definedName>
    <definedName name="Fcst_Cargo_Landings___Category_4">[46]Fcst!$B$37:$AR$37</definedName>
    <definedName name="Fcst_Cargo_Landings___Category_5">[46]Fcst!$B$38:$AR$38</definedName>
    <definedName name="Fcst_Dom_Landings___Category_1">[46]Fcst!$B$27:$AR$27</definedName>
    <definedName name="Fcst_Dom_Landings___Category_2">[46]Fcst!$B$28:$AR$28</definedName>
    <definedName name="Fcst_Dom_Landings___Category_3">[46]Fcst!$B$29:$AR$29</definedName>
    <definedName name="Fcst_Dom_Landings___Category_4">[46]Fcst!$B$30:$AR$30</definedName>
    <definedName name="Fcst_Dom_Landings___Category_5">[46]Fcst!$B$31:$AR$31</definedName>
    <definedName name="Fcst_Enplaned_Domestic_PAX">[46]Fcst!$B$11:$AR$11</definedName>
    <definedName name="Fcst_Enplaned_Int_l_PAX">[46]Fcst!$B$10:$AR$10</definedName>
    <definedName name="Fcst_Fuel_Quantity_Sold__gallons">[46]Fcst!$B$46:$AR$46</definedName>
    <definedName name="Fcst_Int_l_Landings___Category_1">[46]Fcst!$B$20:$AR$20</definedName>
    <definedName name="Fcst_Int_l_Landings___Category_2">[46]Fcst!$B$21:$AR$21</definedName>
    <definedName name="Fcst_Int_l_Landings___Category_3">[46]Fcst!$B$22:$AR$22</definedName>
    <definedName name="Fcst_Int_l_Landings___Category_4">[46]Fcst!$B$23:$AR$23</definedName>
    <definedName name="Fcst_Int_l_Landings___Category_5">[46]Fcst!$B$24:$AR$24</definedName>
    <definedName name="Fcst_Military_Landings___Category_2">[46]Fcst!$B$41:$AR$41</definedName>
    <definedName name="Fcst_Total_Admin_Local_Personnel">[46]Fcst!$B$71:$AR$71</definedName>
    <definedName name="Fcst_Total_Admin_Specialist_Expat_Personnel">[46]Fcst!$B$70:$AR$70</definedName>
    <definedName name="Fcst_Total_Admin_Specialist_Local_Personnel">[46]Fcst!$B$69:$AR$69</definedName>
    <definedName name="Fcst_Total_Executive_Expat_Personnel">[46]Fcst!$B$68:$AR$68</definedName>
    <definedName name="Fcst_Total_Executive_Local_Personnel">[46]Fcst!$B$67:$AR$67</definedName>
    <definedName name="Fcst_Total_Manual_Labor_Local_Personnel">[46]Fcst!$B$75:$AR$75</definedName>
    <definedName name="Fcst_Total_Operations_Local_Personnel">[46]Fcst!$B$74:$AR$74</definedName>
    <definedName name="Fcst_Total_Operations_Specialist_Local_Personnel">[46]Fcst!$B$72:$AR$72</definedName>
    <definedName name="Fcst_Total_Technician_Local_Personnel">[46]Fcst!$B$73:$AR$73</definedName>
    <definedName name="FCST95">#REF!</definedName>
    <definedName name="fd" hidden="1">#REF!</definedName>
    <definedName name="fdff" hidden="1">{#N/A,#N/A,FALSE,"SumG";#N/A,#N/A,FALSE,"ElecG";#N/A,#N/A,FALSE,"MechG";#N/A,#N/A,FALSE,"GeotG";#N/A,#N/A,FALSE,"PrcsG";#N/A,#N/A,FALSE,"TunnG";#N/A,#N/A,FALSE,"CivlG";#N/A,#N/A,FALSE,"NtwkG";#N/A,#N/A,FALSE,"EstgG";#N/A,#N/A,FALSE,"PEngG"}</definedName>
    <definedName name="fdg">'[111]ESTRUCTURA DE HORMIGON'!$A$1:$IV$7</definedName>
    <definedName name="FE">#REF!</definedName>
    <definedName name="Fecha">'[80]RESUMEN HH'!#REF!</definedName>
    <definedName name="FECHA_FIN_OBRA">#REF!</definedName>
    <definedName name="FECHA_INICIO_OBRA">#REF!</definedName>
    <definedName name="FECHA_VAL">[83]DATOS!$B$13</definedName>
    <definedName name="FECHA_VALORIZACION">#REF!</definedName>
    <definedName name="Fecha1">#REF!</definedName>
    <definedName name="Fecha2">#REF!</definedName>
    <definedName name="Fecha3">#REF!</definedName>
    <definedName name="Fecha4">#REF!</definedName>
    <definedName name="Fecha5">#REF!</definedName>
    <definedName name="fenco01">#REF!</definedName>
    <definedName name="fenco02">#REF!</definedName>
    <definedName name="fffff" hidden="1">{#N/A,#N/A,FALSE,"SumG";#N/A,#N/A,FALSE,"ElecG";#N/A,#N/A,FALSE,"MechG";#N/A,#N/A,FALSE,"GeotG";#N/A,#N/A,FALSE,"PrcsG";#N/A,#N/A,FALSE,"TunnG";#N/A,#N/A,FALSE,"CivlG";#N/A,#N/A,FALSE,"NtwkG";#N/A,#N/A,FALSE,"EstgG";#N/A,#N/A,FALSE,"PEngG"}</definedName>
    <definedName name="fffffff" hidden="1">{#N/A,#N/A,FALSE,"SumG";#N/A,#N/A,FALSE,"ElecG";#N/A,#N/A,FALSE,"MechG";#N/A,#N/A,FALSE,"GeotG";#N/A,#N/A,FALSE,"PrcsG";#N/A,#N/A,FALSE,"TunnG";#N/A,#N/A,FALSE,"CivlG";#N/A,#N/A,FALSE,"NtwkG";#N/A,#N/A,FALSE,"EstgG";#N/A,#N/A,FALSE,"PEngG"}</definedName>
    <definedName name="ffffffffff" hidden="1">{#N/A,#N/A,FALSE,"SumG";#N/A,#N/A,FALSE,"ElecG";#N/A,#N/A,FALSE,"MechG";#N/A,#N/A,FALSE,"GeotG";#N/A,#N/A,FALSE,"PrcsG";#N/A,#N/A,FALSE,"TunnG";#N/A,#N/A,FALSE,"CivlG";#N/A,#N/A,FALSE,"NtwkG";#N/A,#N/A,FALSE,"EstgG";#N/A,#N/A,FALSE,"PEngG"}</definedName>
    <definedName name="fg" hidden="1">{#N/A,#N/A,FALSE,"SumG";#N/A,#N/A,FALSE,"ElecG";#N/A,#N/A,FALSE,"MechG";#N/A,#N/A,FALSE,"GeotG";#N/A,#N/A,FALSE,"PrcsG";#N/A,#N/A,FALSE,"TunnG";#N/A,#N/A,FALSE,"CivlG";#N/A,#N/A,FALSE,"NtwkG";#N/A,#N/A,FALSE,"EstgG";#N/A,#N/A,FALSE,"PEngG"}</definedName>
    <definedName name="fgdfg" hidden="1">{#N/A,#N/A,FALSE,"SumD";#N/A,#N/A,FALSE,"ElecD";#N/A,#N/A,FALSE,"MechD";#N/A,#N/A,FALSE,"GeotD";#N/A,#N/A,FALSE,"PrcsD";#N/A,#N/A,FALSE,"TunnD";#N/A,#N/A,FALSE,"CivlD";#N/A,#N/A,FALSE,"NtwkD";#N/A,#N/A,FALSE,"EstgD";#N/A,#N/A,FALSE,"PEngD"}</definedName>
    <definedName name="fgfdg" hidden="1">{#N/A,#N/A,FALSE,"SumG";#N/A,#N/A,FALSE,"ElecG";#N/A,#N/A,FALSE,"MechG";#N/A,#N/A,FALSE,"GeotG";#N/A,#N/A,FALSE,"PrcsG";#N/A,#N/A,FALSE,"TunnG";#N/A,#N/A,FALSE,"CivlG";#N/A,#N/A,FALSE,"NtwkG";#N/A,#N/A,FALSE,"EstgG";#N/A,#N/A,FALSE,"PEngG"}</definedName>
    <definedName name="fgh">'[3]7422CW00'!#REF!</definedName>
    <definedName name="fghfg" hidden="1">{#N/A,#N/A,FALSE,"SumD";#N/A,#N/A,FALSE,"ElecD";#N/A,#N/A,FALSE,"MechD";#N/A,#N/A,FALSE,"GeotD";#N/A,#N/A,FALSE,"PrcsD";#N/A,#N/A,FALSE,"TunnD";#N/A,#N/A,FALSE,"CivlD";#N/A,#N/A,FALSE,"NtwkD";#N/A,#N/A,FALSE,"EstgD";#N/A,#N/A,FALSE,"PEngD"}</definedName>
    <definedName name="FGHH" hidden="1">{#N/A,#N/A,FALSE,"SumD";#N/A,#N/A,FALSE,"ElecD";#N/A,#N/A,FALSE,"MechD";#N/A,#N/A,FALSE,"GeotD";#N/A,#N/A,FALSE,"PrcsD";#N/A,#N/A,FALSE,"TunnD";#N/A,#N/A,FALSE,"CivlD";#N/A,#N/A,FALSE,"NtwkD";#N/A,#N/A,FALSE,"EstgD";#N/A,#N/A,FALSE,"PEngD"}</definedName>
    <definedName name="FGS">#N/A</definedName>
    <definedName name="fhg" hidden="1">{#N/A,#N/A,TRUE,"1842CWN0"}</definedName>
    <definedName name="fhh">#REF!</definedName>
    <definedName name="Filtro">[112]Calendario!$V$19</definedName>
    <definedName name="fitting">#REF!</definedName>
    <definedName name="Fittings">[47]Accesorios!$B$501:$B$509</definedName>
    <definedName name="FLETE">#REF!</definedName>
    <definedName name="flextre">#N/A</definedName>
    <definedName name="fliso">#REF!</definedName>
    <definedName name="Fluid">#REF!</definedName>
    <definedName name="Fluids">[47]Fluid!$A$13:$A$83</definedName>
    <definedName name="FM">#REF!</definedName>
    <definedName name="FN">#REF!</definedName>
    <definedName name="FNC">#REF!</definedName>
    <definedName name="FNIÑO" hidden="1">#REF!</definedName>
    <definedName name="fobb">#REF!</definedName>
    <definedName name="FOCA">#REF!</definedName>
    <definedName name="FOCO">[113]FINAL!$A$1:$I$1657</definedName>
    <definedName name="FOCO1">[114]FINAL!$B$2:$O$923</definedName>
    <definedName name="foot">[115]Estimate!#REF!</definedName>
    <definedName name="FORDESCR">'[3]7422CW00'!#REF!</definedName>
    <definedName name="forma">[78]Hoja2!$A$9:$A$14</definedName>
    <definedName name="Forma_Pago">#REF!</definedName>
    <definedName name="FORMA1">[116]PTO_ARES!$A$1:$N$35</definedName>
    <definedName name="FORMALETA">[41]A!$D$67:$D$68</definedName>
    <definedName name="Formato17A">#REF!</definedName>
    <definedName name="Formato17A2">#REF!</definedName>
    <definedName name="Formato17B">#REF!</definedName>
    <definedName name="Formato17B2">#REF!</definedName>
    <definedName name="FORMOLT">'[3]7422CW00'!#REF!</definedName>
    <definedName name="Fórmula_01">#REF!</definedName>
    <definedName name="Fórmula_02">#REF!</definedName>
    <definedName name="Fórmula_03">#REF!</definedName>
    <definedName name="FORSHE">'[3]7422CW00'!#REF!</definedName>
    <definedName name="FORUNMIS">'[3]7422CW00'!#REF!</definedName>
    <definedName name="FR">[83]DATOS!$B$8</definedName>
    <definedName name="fred">#REF!</definedName>
    <definedName name="Free_Access_Fuel_Tariff_PYF">'[46]1. Time &amp; Esc'!$B$9:$AR$9</definedName>
    <definedName name="Free_Fuel_Access_Tariff__US__gallon">'[46]1. Time &amp; Esc'!$B$61:$AR$61</definedName>
    <definedName name="FrF">[47]Rouhness!$A$30:$A$33</definedName>
    <definedName name="FSD">#REF!</definedName>
    <definedName name="fset01">#REF!</definedName>
    <definedName name="FSV">#REF!</definedName>
    <definedName name="fvic">#REF!</definedName>
    <definedName name="Fx">#REF!</definedName>
    <definedName name="Fy">#REF!</definedName>
    <definedName name="fy_">#REF!</definedName>
    <definedName name="FY_1">#REF!</definedName>
    <definedName name="Fz">#REF!</definedName>
    <definedName name="g_agua">#REF!</definedName>
    <definedName name="G2037598">#REF!</definedName>
    <definedName name="gamma_04">#REF!</definedName>
    <definedName name="GAST_GRALES">#REF!</definedName>
    <definedName name="GASTOSGG">[117]ARQ!$E$65</definedName>
    <definedName name="gbggg" hidden="1">{#N/A,#N/A,FALSE,"SumD";#N/A,#N/A,FALSE,"ElecD";#N/A,#N/A,FALSE,"MechD";#N/A,#N/A,FALSE,"GeotD";#N/A,#N/A,FALSE,"PrcsD";#N/A,#N/A,FALSE,"TunnD";#N/A,#N/A,FALSE,"CivlD";#N/A,#N/A,FALSE,"NtwkD";#N/A,#N/A,FALSE,"EstgD";#N/A,#N/A,FALSE,"PEngD"}</definedName>
    <definedName name="gc">'[118]Z-4'!#REF!</definedName>
    <definedName name="gcon_">#REF!</definedName>
    <definedName name="gcon1_">#REF!</definedName>
    <definedName name="GenDetail">#REF!</definedName>
    <definedName name="GES">[119]Presenta1!#REF!</definedName>
    <definedName name="Gest_c_p3">#REF!</definedName>
    <definedName name="GESTCOMP">[120]Estadística!$E$65</definedName>
    <definedName name="gfdgfdg"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G_InP">#N/A</definedName>
    <definedName name="gge">#REF!</definedName>
    <definedName name="GGESHOP">[70]N°1!$F$1304</definedName>
    <definedName name="GGG">#REF!</definedName>
    <definedName name="gggg" hidden="1">{#N/A,#N/A,FALSE,"SumD";#N/A,#N/A,FALSE,"ElecD";#N/A,#N/A,FALSE,"MechD";#N/A,#N/A,FALSE,"GeotD";#N/A,#N/A,FALSE,"PrcsD";#N/A,#N/A,FALSE,"TunnD";#N/A,#N/A,FALSE,"CivlD";#N/A,#N/A,FALSE,"NtwkD";#N/A,#N/A,FALSE,"EstgD";#N/A,#N/A,FALSE,"PEngD"}</definedName>
    <definedName name="GGGGG" hidden="1">#REF!</definedName>
    <definedName name="ggggggg" hidden="1">{#N/A,#N/A,FALSE,"SumD";#N/A,#N/A,FALSE,"ElecD";#N/A,#N/A,FALSE,"MechD";#N/A,#N/A,FALSE,"GeotD";#N/A,#N/A,FALSE,"PrcsD";#N/A,#N/A,FALSE,"TunnD";#N/A,#N/A,FALSE,"CivlD";#N/A,#N/A,FALSE,"NtwkD";#N/A,#N/A,FALSE,"EstgD";#N/A,#N/A,FALSE,"PEngD"}</definedName>
    <definedName name="ggrel">#REF!</definedName>
    <definedName name="GGS">#REF!</definedName>
    <definedName name="GGTOTAL">'[28]Gtos Gen'!#REF!</definedName>
    <definedName name="GGU">'[121]ESTRUCTURAS MOD'!#REF!</definedName>
    <definedName name="gguu" hidden="1">{#N/A,#N/A,TRUE,"1842CWN0"}</definedName>
    <definedName name="gguuu">#REF!</definedName>
    <definedName name="ghf">'[3]7422CW00'!#REF!</definedName>
    <definedName name="ghggg" hidden="1">{#N/A,#N/A,FALSE,"SumG";#N/A,#N/A,FALSE,"ElecG";#N/A,#N/A,FALSE,"MechG";#N/A,#N/A,FALSE,"GeotG";#N/A,#N/A,FALSE,"PrcsG";#N/A,#N/A,FALSE,"TunnG";#N/A,#N/A,FALSE,"CivlG";#N/A,#N/A,FALSE,"NtwkG";#N/A,#N/A,FALSE,"EstgG";#N/A,#N/A,FALSE,"PEngG"}</definedName>
    <definedName name="ghj">#REF!</definedName>
    <definedName name="GI">#REF!</definedName>
    <definedName name="gngl_">#REF!</definedName>
    <definedName name="_xlnm.Recorder">#REF!</definedName>
    <definedName name="graf" hidden="1">'[122]LIMA-CANTA'!#REF!</definedName>
    <definedName name="grafico" hidden="1">#REF!</definedName>
    <definedName name="graph0" hidden="1">'[122]LIMA-CANTA'!#REF!</definedName>
    <definedName name="Graph1" hidden="1">'[122]LIMA-CANTA'!#REF!</definedName>
    <definedName name="Grasa">#REF!</definedName>
    <definedName name="GRASS">[42]INSUMOS!#REF!</definedName>
    <definedName name="GRAVA">[41]A!$D$58:$D$59</definedName>
    <definedName name="GRIFERIA">#REF!</definedName>
    <definedName name="GRUPOS">"#REF!"</definedName>
    <definedName name="gsdf">#REF!</definedName>
    <definedName name="gsdf___0">#REF!</definedName>
    <definedName name="gsdf___1">#REF!</definedName>
    <definedName name="GSFGSF">#N/A</definedName>
    <definedName name="gterr">#REF!</definedName>
    <definedName name="gterr1_">#REF!</definedName>
    <definedName name="GU">#REF!</definedName>
    <definedName name="H">[44]RRHH!#REF!</definedName>
    <definedName name="h_02">'[99]Pared 2'!$A$48</definedName>
    <definedName name="h_03">'[99]Pared 3'!$A$41</definedName>
    <definedName name="h_04">#REF!</definedName>
    <definedName name="hciment">#REF!</definedName>
    <definedName name="head1">#REF!</definedName>
    <definedName name="hef_input">#REF!</definedName>
    <definedName name="HEM1_c_p3">#REF!</definedName>
    <definedName name="HH">[44]RRHH!#REF!</definedName>
    <definedName name="HHC">#REF!</definedName>
    <definedName name="hhh">#REF!</definedName>
    <definedName name="hhhh" hidden="1">{#N/A,#N/A,FALSE,"SumG";#N/A,#N/A,FALSE,"ElecG";#N/A,#N/A,FALSE,"MechG";#N/A,#N/A,FALSE,"GeotG";#N/A,#N/A,FALSE,"PrcsG";#N/A,#N/A,FALSE,"TunnG";#N/A,#N/A,FALSE,"CivlG";#N/A,#N/A,FALSE,"NtwkG";#N/A,#N/A,FALSE,"EstgG";#N/A,#N/A,FALSE,"PEngG"}</definedName>
    <definedName name="hhhnn">#REF!</definedName>
    <definedName name="HHME">#REF!</definedName>
    <definedName name="HHspo">[123]HHspo!$A$10:$H$681</definedName>
    <definedName name="HHT">#REF!</definedName>
    <definedName name="HIDE1">[59]steel!$F$7:$J$7</definedName>
    <definedName name="hjhhhkkhkhkh" hidden="1">{#N/A,#N/A,FALSE,"SumG";#N/A,#N/A,FALSE,"ElecG";#N/A,#N/A,FALSE,"MechG";#N/A,#N/A,FALSE,"GeotG";#N/A,#N/A,FALSE,"PrcsG";#N/A,#N/A,FALSE,"TunnG";#N/A,#N/A,FALSE,"CivlG";#N/A,#N/A,FALSE,"NtwkG";#N/A,#N/A,FALSE,"EstgG";#N/A,#N/A,FALSE,"PEngG"}</definedName>
    <definedName name="hjm" hidden="1">{#N/A,#N/A,FALSE,"SumD";#N/A,#N/A,FALSE,"ElecD";#N/A,#N/A,FALSE,"MechD";#N/A,#N/A,FALSE,"GeotD";#N/A,#N/A,FALSE,"PrcsD";#N/A,#N/A,FALSE,"TunnD";#N/A,#N/A,FALSE,"CivlD";#N/A,#N/A,FALSE,"NtwkD";#N/A,#N/A,FALSE,"EstgD";#N/A,#N/A,FALSE,"PEngD"}</definedName>
    <definedName name="Ho">[99]Medidas!$J$44</definedName>
    <definedName name="HOA">#REF!</definedName>
    <definedName name="hoBFOut">#REF!</definedName>
    <definedName name="HOJA">[124]Informacion!$H$26</definedName>
    <definedName name="HOLA">#N/A</definedName>
    <definedName name="HOLYDAYS">[125]CALENDARIO!$J$2:$K$180</definedName>
    <definedName name="HORAS_MES">#REF!</definedName>
    <definedName name="Horas_Semana">#REF!</definedName>
    <definedName name="HORAS30">[44]RRHH!$G$1960:$G$1968</definedName>
    <definedName name="HORAS4">[44]RRHH!$H$1960:$H$1968</definedName>
    <definedName name="Hormigon">#REF!</definedName>
    <definedName name="HOURS_A">#REF!</definedName>
    <definedName name="HOURS_C">#REF!</definedName>
    <definedName name="hp1_">#REF!</definedName>
    <definedName name="hp3_">#REF!</definedName>
    <definedName name="hped1_">#REF!</definedName>
    <definedName name="hped3_">#REF!</definedName>
    <definedName name="hpipe_">#REF!</definedName>
    <definedName name="hpipe_2">#REF!</definedName>
    <definedName name="HT">#REF!</definedName>
    <definedName name="HTA">#REF!</definedName>
    <definedName name="hz">#REF!</definedName>
    <definedName name="hz_">#REF!</definedName>
    <definedName name="hz_estimada">#REF!</definedName>
    <definedName name="I">#REF!</definedName>
    <definedName name="ICCC">[75]RESUMEN!$E$1</definedName>
    <definedName name="ICNI">#REF!</definedName>
    <definedName name="IEF">[120]VACST!$D$87</definedName>
    <definedName name="IF">#REF!</definedName>
    <definedName name="IF2_">#N/A</definedName>
    <definedName name="IGV">'[126]RESUMEN POR COMPONENTE'!$S$1</definedName>
    <definedName name="iiii" hidden="1">{#N/A,#N/A,FALSE,"SumD";#N/A,#N/A,FALSE,"ElecD";#N/A,#N/A,FALSE,"MechD";#N/A,#N/A,FALSE,"GeotD";#N/A,#N/A,FALSE,"PrcsD";#N/A,#N/A,FALSE,"TunnD";#N/A,#N/A,FALSE,"CivlD";#N/A,#N/A,FALSE,"NtwkD";#N/A,#N/A,FALSE,"EstgD";#N/A,#N/A,FALSE,"PEngD"}</definedName>
    <definedName name="iikl" hidden="1">{#N/A,#N/A,FALSE,"SumD";#N/A,#N/A,FALSE,"ElecD";#N/A,#N/A,FALSE,"MechD";#N/A,#N/A,FALSE,"GeotD";#N/A,#N/A,FALSE,"PrcsD";#N/A,#N/A,FALSE,"TunnD";#N/A,#N/A,FALSE,"CivlD";#N/A,#N/A,FALSE,"NtwkD";#N/A,#N/A,FALSE,"EstgD";#N/A,#N/A,FALSE,"PEngD"}</definedName>
    <definedName name="ikkkk" hidden="1">{#N/A,#N/A,FALSE,"SumD";#N/A,#N/A,FALSE,"ElecD";#N/A,#N/A,FALSE,"MechD";#N/A,#N/A,FALSE,"GeotD";#N/A,#N/A,FALSE,"PrcsD";#N/A,#N/A,FALSE,"TunnD";#N/A,#N/A,FALSE,"CivlD";#N/A,#N/A,FALSE,"NtwkD";#N/A,#N/A,FALSE,"EstgD";#N/A,#N/A,FALSE,"PEngD"}</definedName>
    <definedName name="ikkkkk" hidden="1">{#N/A,#N/A,FALSE,"SumD";#N/A,#N/A,FALSE,"ElecD";#N/A,#N/A,FALSE,"MechD";#N/A,#N/A,FALSE,"GeotD";#N/A,#N/A,FALSE,"PrcsD";#N/A,#N/A,FALSE,"TunnD";#N/A,#N/A,FALSE,"CivlD";#N/A,#N/A,FALSE,"NtwkD";#N/A,#N/A,FALSE,"EstgD";#N/A,#N/A,FALSE,"PEngD"}</definedName>
    <definedName name="iklo" hidden="1">{#N/A,#N/A,FALSE,"SumD";#N/A,#N/A,FALSE,"ElecD";#N/A,#N/A,FALSE,"MechD";#N/A,#N/A,FALSE,"GeotD";#N/A,#N/A,FALSE,"PrcsD";#N/A,#N/A,FALSE,"TunnD";#N/A,#N/A,FALSE,"CivlD";#N/A,#N/A,FALSE,"NtwkD";#N/A,#N/A,FALSE,"EstgD";#N/A,#N/A,FALSE,"PEngD"}</definedName>
    <definedName name="ILNI">#REF!</definedName>
    <definedName name="imp">#REF!</definedName>
    <definedName name="Impermeabilizacion_pintura_asfaltica">'[42]47 V'!$I$2</definedName>
    <definedName name="IMPLEM">#REF!</definedName>
    <definedName name="Importe_parcial">#REF!</definedName>
    <definedName name="IMPRESSION">#REF!</definedName>
    <definedName name="Imprimir_área_IM">#REF!</definedName>
    <definedName name="Incendio">#REF!</definedName>
    <definedName name="INCIDENCIA">[127]POLINOMICA!$C$97:$D$176</definedName>
    <definedName name="incremental">#REF!,#REF!</definedName>
    <definedName name="Incremento">#REF!</definedName>
    <definedName name="IndCal">[75]RESUMEN!#REF!</definedName>
    <definedName name="INDICADOR">#REF!</definedName>
    <definedName name="Indicadores">"#REF!"</definedName>
    <definedName name="Indicadores1">[22]A.SENSIBILIDAD!$D$99:$G$99</definedName>
    <definedName name="Indicadores2">[22]A.SENSIBILIDAD!$D$149:$G$149</definedName>
    <definedName name="Indicadoresa1">'[128]sensibilidad propoli'!$D$25:$G$25</definedName>
    <definedName name="Indicadoresp1">[129]sensibilidad.proliv!$D$25:$G$25</definedName>
    <definedName name="Indicadoresp2">[129]sensibilidad.proliv!$D$75:$G$75</definedName>
    <definedName name="indices">[130]INDICES!$A$1:$O$80</definedName>
    <definedName name="INF.EESSESTRATEGICO">#N/A</definedName>
    <definedName name="Ing._olanido_Romero_Delgado_____________________________134">#REF!</definedName>
    <definedName name="INI_CEMENTO">[41]A!$D$25</definedName>
    <definedName name="INI_CONCRETOS">[41]A!$D$34</definedName>
    <definedName name="INI_FORMALETA">[41]A!$D$31</definedName>
    <definedName name="INI_GRAVA">[41]A!$D$22</definedName>
    <definedName name="INI_OTROS">[41]A!$D$28</definedName>
    <definedName name="inicial">[53]inicial!$AT$53</definedName>
    <definedName name="Inicio">#REF!</definedName>
    <definedName name="Inicio_atenciones">[131]Sensibilidad!$P$13</definedName>
    <definedName name="inicio_benef">[132]Sensibilidad!#REF!</definedName>
    <definedName name="inicio_benef1">[132]Sensibilidad!#REF!</definedName>
    <definedName name="inicio_benef2">[132]Sensibilidad!#REF!</definedName>
    <definedName name="Inicio_beneficiarios">[129]sensibilidad.proliv!$K$18</definedName>
    <definedName name="Inicio_beneficiariosa">'[128]sensibilidad propoli'!$K$18</definedName>
    <definedName name="inicio_beneficios">[133]Sens.agua!$D$36</definedName>
    <definedName name="inicio_inv">[132]Sensibilidad!#REF!</definedName>
    <definedName name="inicio_inv1">[132]Sensibilidad!#REF!</definedName>
    <definedName name="inicio_inv2">[132]Sensibilidad!#REF!</definedName>
    <definedName name="Inicio_inver">[131]Sensibilidad!$O$14</definedName>
    <definedName name="Inicio_invera">'[128]sensibilidad propoli'!$J$19</definedName>
    <definedName name="Inicio_invera1">'[128]sensibilidad propoli'!$C$12</definedName>
    <definedName name="Inicio_invera2">'[128]sensibilidad propoli'!$C$62</definedName>
    <definedName name="Inicio_inverp">[129]sensibilidad.proliv!$J$19</definedName>
    <definedName name="Inicio_inverp1">[129]sensibilidad.proliv!$C$12</definedName>
    <definedName name="Inicio_inverp2">[129]sensibilidad.proliv!$C$62</definedName>
    <definedName name="inicio_inversión">[133]Sens.agua!$C$37</definedName>
    <definedName name="Inicio_inversión1">[22]A.SENSIBILIDAD!$C$86</definedName>
    <definedName name="Inicio_inversión2">[22]A.SENSIBILIDAD!$C$136</definedName>
    <definedName name="Inicio1">#REF!</definedName>
    <definedName name="Inicio2">#REF!</definedName>
    <definedName name="Inidicadoresa2">'[128]sensibilidad propoli'!$D$75:$G$75</definedName>
    <definedName name="IniItems">#REF!</definedName>
    <definedName name="Inp__1st_Year_Lawyer_Costs_USD">[46]Input!$C$331</definedName>
    <definedName name="Inp__Admin_Local_Salary">[46]Input!$F$238</definedName>
    <definedName name="Inp__Admin_Specialist_Expat_Headcount">[46]Input!$C$237</definedName>
    <definedName name="Inp__Admin_Specialist_Expat_Salary">[46]Input!$F$237</definedName>
    <definedName name="Inp__Admin_Specialist_Local_Salary">[46]Input!$F$236</definedName>
    <definedName name="Inp__Airbridge_Fee_USD_per_Operation">[46]Input!$C$90</definedName>
    <definedName name="Inp__Airport_Liability_Ins_USD">[46]Input!$C$323</definedName>
    <definedName name="Inp__Avg_Aircraft_Maintenance_Fee__100_MTOW_USD">[46]Input!$C$118</definedName>
    <definedName name="Inp__Avg_Aircraft_Maintenance_Fee_10_35_MTOW_USD">[46]Input!$C$115</definedName>
    <definedName name="Inp__Avg_Aircraft_Maintenance_Fee_35_70_MTOW_USD">[46]Input!$C$116</definedName>
    <definedName name="Inp__Avg_Aircraft_Maintenance_Fee_70_100_MTOW_USD">[46]Input!$C$117</definedName>
    <definedName name="Inp__Avg_Bags_per_enplaned_transit_pax">[46]Input!$C$106</definedName>
    <definedName name="Inp__Avg_Time_Over_330_minutes_Hrs">[46]Input!$C$188</definedName>
    <definedName name="Inp__Bad_Debt_as_pct_total_revs">[46]Input!$C$354</definedName>
    <definedName name="Inp__Baggage_Reconciliation_Fee_USD_per_Enplaned_Transit_PAx">[46]Input!$C$111</definedName>
    <definedName name="Inp__Baggage_Reconciliation_System_Implementation_Year">[46]Input!$C$112</definedName>
    <definedName name="Inp__Baggage_Security_Fee_USD_per_enplanement_transit">[46]Input!$C$108</definedName>
    <definedName name="Inp__Baggage_Security_System_Implementation_Year">[46]Input!$C$109</definedName>
    <definedName name="Inp__Base_Salary_Adds_as_pct_base_salary">[46]Input!$C$254</definedName>
    <definedName name="Inp__Bond_Collateral_Flag">[46]Input!$C$343</definedName>
    <definedName name="Inp__Bonus_Award_Uplift_as_pct_base_salary">[46]Input!$C$255</definedName>
    <definedName name="Inp__Bus_Fee_USD_per_Operation">[46]Input!$C$91</definedName>
    <definedName name="Inp__Cargo_Aircraft_Weight__tonnes____Category_2">[46]Input!$B$174:$AR$174</definedName>
    <definedName name="Inp__Cargo_Aircraft_Weight__tonnes____Category_3">[46]Input!$B$175:$AR$175</definedName>
    <definedName name="Inp__Cargo_Aircraft_Weight__tonnes____Category_4">[46]Input!$B$176:$AR$176</definedName>
    <definedName name="Inp__Cargo_Aircraft_Weight__tonnes____Category_5">[46]Input!$B$177:$AR$177</definedName>
    <definedName name="Inp__Cargo_Tariff_USD_per_kilo">[46]Input!$C$96:$F$96</definedName>
    <definedName name="Inp__Concessionaire_Pct_Gross_Revs_Aircraft_Maintenance">[46]Input!$C$119</definedName>
    <definedName name="Inp__Dom_Aircraft_Weight__tonnes____Category_2">[46]Input!$B$168:$AR$168</definedName>
    <definedName name="Inp__Dom_Aircraft_Weight__tonnes____Category_3">[46]Input!$B$169:$AR$169</definedName>
    <definedName name="Inp__Dom_Aircraft_Weight__tonnes____Category_4">[46]Input!$B$170:$AR$170</definedName>
    <definedName name="Inp__Dom_Aircraft_Weight__tonnes____Category_5">[46]Input!$B$171:$AR$171</definedName>
    <definedName name="Inp__Dom_GH_Tariff_USD__100MT">[46]Input!$C$84</definedName>
    <definedName name="Inp__Dom_GH_Tariff_USD_10_35MT">[46]Input!$C$81</definedName>
    <definedName name="Inp__Dom_GH_Tariff_USD_35_70MT">[46]Input!$C$82</definedName>
    <definedName name="Inp__Dom_GH_Tariff_USD_70_100MT">[46]Input!$C$83</definedName>
    <definedName name="Inp__Domestic_Cargo__tonnes">[46]Input!$B$199:$AR$199</definedName>
    <definedName name="Inp__Electricity_Soles_MIllions_Post_Peru_Plaza">[46]Input!$C$315</definedName>
    <definedName name="Inp__Electronic_Data_Processing_Maintenance_Soles_Millions">[46]Input!$C$299</definedName>
    <definedName name="Inp__Employee_Profit_Sharing__S\._Millions">[46]Input!$B$362:$AR$362</definedName>
    <definedName name="Inp__Employee_Travel__Entertainment_as_pct_base_personnel">[46]Input!$C$251</definedName>
    <definedName name="Inp__Employee_Travel__Entertainment_Cost_Cap_Soles_Millions">[46]Input!$C$252</definedName>
    <definedName name="Inp__Equipment_Maintenance_Soles_Millions">[46]Input!$C$300</definedName>
    <definedName name="Inp__Executive_Expat_Salary">[46]Input!$F$235</definedName>
    <definedName name="Inp__Executive_Headcount_Expat">[46]Input!$C$235</definedName>
    <definedName name="Inp__Executive_Local_Salary">[46]Input!$F$234</definedName>
    <definedName name="Inp__Expat_Executive_Phaseout_Year">[46]Input!$C$246</definedName>
    <definedName name="Inp__Expat_Relocation_Move_USD">[46]Input!$C$257</definedName>
    <definedName name="Inp__Fuel_Tariff_1">[46]Input!$C$102</definedName>
    <definedName name="Inp__Impuesto_Predial_S.\_million">[46]Input!$C$667</definedName>
    <definedName name="Inp__Int_l_Aircraft_Weight__tonnes____Category_2">[46]Input!$B$162:$AR$162</definedName>
    <definedName name="Inp__Int_l_Aircraft_Weight__tonnes____Category_3">[46]Input!$B$163:$AR$163</definedName>
    <definedName name="Inp__Int_l_Aircraft_Weight__tonnes____Category_4">[46]Input!$B$164:$AR$164</definedName>
    <definedName name="Inp__Int_l_Aircraft_Weight__tonnes____Category_5">[46]Input!$B$165:$AR$165</definedName>
    <definedName name="Inp__Int_l_GH_Tariff_USD__100MT">[46]Input!$C$79</definedName>
    <definedName name="Inp__Int_l_GH_Tariff_USD_10_35MT">[46]Input!$C$76</definedName>
    <definedName name="Inp__Int_l_GH_Tariff_USD_35_70MT">[46]Input!$C$77</definedName>
    <definedName name="Inp__Int_l_GH_Tariff_USD_70_100MT">[46]Input!$C$78</definedName>
    <definedName name="Inp__International_Cargo__tonnes">[46]Input!$B$198:$AR$198</definedName>
    <definedName name="Inp__ISO_9000_Cost_USD">[46]Input!$C$332</definedName>
    <definedName name="Inp__ISO_9000_Cost_Year">[46]Input!$C$333</definedName>
    <definedName name="Inp__Local_Exec_Compensation_as_Pct_Expat">[46]Input!$C$247</definedName>
    <definedName name="Inp__Manual_Labor_Local_Salary">[46]Input!$F$243</definedName>
    <definedName name="Inp__Marketing___Public_Relations__as_pct_total_revenues">[46]Input!$B$321:$AR$321</definedName>
    <definedName name="Inp__Materials_and_Supplies_S\._millions">[46]Input!$C$304</definedName>
    <definedName name="Inp__Military_Aircraft_Weight__tonnes____Category_2">[46]Input!$B$179:$AR$179</definedName>
    <definedName name="Inp__Military_Flight_L_T_Tariff_as_pct_comm_tariff">[46]Input!$C$67</definedName>
    <definedName name="Inp__Model_Currency">[46]Input!$C$3</definedName>
    <definedName name="Inp__Night_Time_Tariff_Premium_as_pct_of_normal">[46]Input!$C$68</definedName>
    <definedName name="Inp__Number_of_Airbridges">[46]Input!$B$194:$AR$194</definedName>
    <definedName name="Inp__O_M_Reserve_Fund_as_pct_budget_inc">[46]Input!$C$358</definedName>
    <definedName name="Inp__Office_Maintenance_Soles_Millions">[46]Input!$C$301</definedName>
    <definedName name="Inp__Ongoing_CapEx_Drawdown_Period2_Years">[46]Input!$D$601</definedName>
    <definedName name="Inp__Ongoing_CapEx_Drawdown_Period3_Years">[46]Input!$E$601</definedName>
    <definedName name="Inp__Ongoing_CapEx_Funding_Start_Year1">[46]Input!$C$596</definedName>
    <definedName name="Inp__Ongoing_CapEx_Funding_Start_Year2">[46]Input!$D$596</definedName>
    <definedName name="Inp__Ongoing_CapEx_Funding_Start_Year3">[46]Input!$E$596</definedName>
    <definedName name="Inp__Ongoing_CapEx_Tenor1">[46]Input!$C$602</definedName>
    <definedName name="Inp__Ongoing_ISO_Compliance_Soles_Millions">[46]Input!$C$334</definedName>
    <definedName name="Inp__Operations_Local_Salary">[46]Input!$F$242</definedName>
    <definedName name="Inp__Operator_Fee_as_pct_Expats_supplied">[46]Input!$C$350</definedName>
    <definedName name="Inp__OpEx_Cleaning_S\.mm">[46]Input!$C$310</definedName>
    <definedName name="Inp__OpEx_Contingency_Pct">[46]Input!$C$353</definedName>
    <definedName name="Inp__OpEx_Electricity_S\.mm">[46]Input!$C$314</definedName>
    <definedName name="Inp__OpEx_External_Consult_USDmm">[46]Input!$C$309</definedName>
    <definedName name="Inp__OpEx_General_Sensitivity_Factor">[46]Input!$B$673:$AR$673</definedName>
    <definedName name="Inp__OpEx_Internet_USDmm">[46]Input!$C$329</definedName>
    <definedName name="Inp__OpEx_IT_Supplies_USDmm">[46]Input!$C$328</definedName>
    <definedName name="Inp__OpEx_Office_Rent_USDmm">[46]Input!$C$312</definedName>
    <definedName name="Inp__OpEx_Other_Utilities_S\.mm">[46]Input!$C$317</definedName>
    <definedName name="Inp__OpEx_Security_S\.mm">[46]Input!$C$311</definedName>
    <definedName name="Inp__OpEx_Server_Lease_Install_USDmm">[46]Input!$C$330</definedName>
    <definedName name="Inp__OpEx_Telephone_S\.mm">[46]Input!$C$313</definedName>
    <definedName name="Inp__OpEx_Wastewater_S\.mm">[46]Input!$C$316</definedName>
    <definedName name="Inp__OpEx_Water_S\.mm">[46]Input!$C$308</definedName>
    <definedName name="Inp__Ops_Specialist_Local_Salary">[46]Input!$F$240</definedName>
    <definedName name="Inp__OSITRAN_Regulatory_Fee_as_pct_revs">[46]Input!$C$355</definedName>
    <definedName name="Inp__Parking_Tariff__330_Pct_L_T">[46]Input!$C$73</definedName>
    <definedName name="Inp__Parking_Tariff_90_330_Pct_L_T">[46]Input!$C$72</definedName>
    <definedName name="Inp__Pct_Aircraft__330_minutes">[46]Input!$C$187</definedName>
    <definedName name="Inp__Pct_Aircraft_90_330_minutes">[46]Input!$C$186</definedName>
    <definedName name="Inp__Pct_Expat_Cost_Labor">[46]Input!$C$351</definedName>
    <definedName name="Inp__Pct_GH_Revs_Shared_Domestic">[46]Input!$C$87</definedName>
    <definedName name="Inp__Pct_GH_Revs_Shared_Int_l">[46]Input!$C$86</definedName>
    <definedName name="Inp__Pct_of_Dom_Flights_at_Night_Time_Tariff_Flights">[46]Input!$B$183:$AR$183</definedName>
    <definedName name="Inp__Pct_of_Intl_Flights_at_Night_Time_Tariff_Flights">[46]Input!$B$182:$AR$182</definedName>
    <definedName name="Inp__Pct_of_Landings_Requiring_Maintenance__100_MTOW">[46]Input!$B$212:$AR$212</definedName>
    <definedName name="Inp__Pct_of_Landings_Requiring_Maintenance_10_35_MTOW">[46]Input!$B$209:$AR$209</definedName>
    <definedName name="Inp__Pct_of_Landings_Requiring_Maintenance_35_70_MTOW">[46]Input!$B$210:$AR$210</definedName>
    <definedName name="Inp__Pct_of_Landings_Requiring_Maintenance_70_100_MTOW">[46]Input!$B$211:$AR$211</definedName>
    <definedName name="Inp__Pct_of_Operations_Using_Airbridges">[46]Input!$B$195:$AR$195</definedName>
    <definedName name="Inp__Pct_of_Operations_Using_Bus_Service">[46]Input!$B$191:$AR$191</definedName>
    <definedName name="Inp__Performance_Bond_Amt_US_million_Max">[46]Input!$C$340</definedName>
    <definedName name="Inp__Performance_Bond_Amt_US_million_Min">[46]Input!$C$341</definedName>
    <definedName name="Inp__Performance_Bond_Cost_as_pct_outstanding_Perf_Bond">[46]Input!$C$342</definedName>
    <definedName name="Inp__Property_Business_Interruption_Ins_pct_property_value">[46]Input!$C$324</definedName>
    <definedName name="Inp__Replacement_Value_2000_2014_USD">[46]Input!$C$325</definedName>
    <definedName name="Inp__Replacement_Value_2015_2040_USD">[46]Input!$C$326</definedName>
    <definedName name="Inp__Special_Consulting_Contract_Cost_USD">[46]Input!$C$336</definedName>
    <definedName name="Inp__Technician_Local_Salary">[46]Input!$F$241</definedName>
    <definedName name="Inp__Term_Special_Consulting_Contracts">[46]Input!$C$337</definedName>
    <definedName name="Inp__Training_Cost_as_pct_base_personnel">[46]Input!$C$249</definedName>
    <definedName name="Inp__Training_Cost_Cap_Soles_Millions">[46]Input!$C$250</definedName>
    <definedName name="Inp__Transportation__Storage_Soles_Millions">[46]Input!$C$305</definedName>
    <definedName name="Inp__Vehicle_Maintenance_Soles_Millions">[46]Input!$C$298</definedName>
    <definedName name="Inp__Yearly_Operator_Fee___US__millions">[46]Input!$B$348:$AR$348</definedName>
    <definedName name="Inp_concession_flag">[46]Input!$C$22:$AR$22</definedName>
    <definedName name="Inp_Funds_Drawdown_Start_Date">[46]Input!$C$445:$C$448</definedName>
    <definedName name="Inp_initial_FX_rate">[46]Input!$C$14</definedName>
    <definedName name="Inp_Tranche1_Drawdown_Start_Date">[46]Input!$C$445</definedName>
    <definedName name="Inp_Tranche2_Drawdown_Start_Date">[46]Input!$C$446</definedName>
    <definedName name="Inp_Tranche3_Drawdown_Start_Date">[46]Input!$C$447</definedName>
    <definedName name="Inp_VAT_tax1">[46]Input!$C$655</definedName>
    <definedName name="INPU">#REF!</definedName>
    <definedName name="INPUT">'[3]7422CW00'!#REF!</definedName>
    <definedName name="Input_An">#REF!</definedName>
    <definedName name="Input_Av">#REF!</definedName>
    <definedName name="INSTRUMENTOS">"#REF!"</definedName>
    <definedName name="INSUMO">'[134]Relacion de INSUMOS'!$A$12:$E$269</definedName>
    <definedName name="INSUMOS">#REF!</definedName>
    <definedName name="int">[88]Ampliad!$Z$55</definedName>
    <definedName name="Inv">#REF!</definedName>
    <definedName name="Inversión_Actual">#REF!</definedName>
    <definedName name="Inversiones">#REF!</definedName>
    <definedName name="InvInc_Equ">#REF!</definedName>
    <definedName name="InvInc_Mat">#REF!</definedName>
    <definedName name="ioooo">#REF!</definedName>
    <definedName name="IPC">#REF!</definedName>
    <definedName name="Iqx_cesarea_c_p3">#REF!</definedName>
    <definedName name="irma">#REF!</definedName>
    <definedName name="irma1">#REF!</definedName>
    <definedName name="IRMAgm">[135]PPTOALT1!$B$9:$I$30</definedName>
    <definedName name="Ix">'[90]DOBLE H1-Z4'!$C$211</definedName>
    <definedName name="Ix1f">#REF!</definedName>
    <definedName name="Iy">#REF!</definedName>
    <definedName name="Iz">'[90]DOBLE H1-Z4'!$C$212</definedName>
    <definedName name="Iz1f">#REF!</definedName>
    <definedName name="J">#REF!</definedName>
    <definedName name="jajajaja">#REF!</definedName>
    <definedName name="JG">#REF!</definedName>
    <definedName name="jh" hidden="1">{#N/A,#N/A,FALSE,"SumG";#N/A,#N/A,FALSE,"ElecG";#N/A,#N/A,FALSE,"MechG";#N/A,#N/A,FALSE,"GeotG";#N/A,#N/A,FALSE,"PrcsG";#N/A,#N/A,FALSE,"TunnG";#N/A,#N/A,FALSE,"CivlG";#N/A,#N/A,FALSE,"NtwkG";#N/A,#N/A,FALSE,"EstgG";#N/A,#N/A,FALSE,"PEngG"}</definedName>
    <definedName name="jjj" hidden="1">{#N/A,#N/A,FALSE,"SumG";#N/A,#N/A,FALSE,"ElecG";#N/A,#N/A,FALSE,"MechG";#N/A,#N/A,FALSE,"GeotG";#N/A,#N/A,FALSE,"PrcsG";#N/A,#N/A,FALSE,"TunnG";#N/A,#N/A,FALSE,"CivlG";#N/A,#N/A,FALSE,"NtwkG";#N/A,#N/A,FALSE,"EstgG";#N/A,#N/A,FALSE,"PEngG"}</definedName>
    <definedName name="jjjjj" hidden="1">{#N/A,#N/A,FALSE,"SumG";#N/A,#N/A,FALSE,"ElecG";#N/A,#N/A,FALSE,"MechG";#N/A,#N/A,FALSE,"GeotG";#N/A,#N/A,FALSE,"PrcsG";#N/A,#N/A,FALSE,"TunnG";#N/A,#N/A,FALSE,"CivlG";#N/A,#N/A,FALSE,"NtwkG";#N/A,#N/A,FALSE,"EstgG";#N/A,#N/A,FALSE,"PEngG"}</definedName>
    <definedName name="jjjjjjj" hidden="1">{#N/A,#N/A,FALSE,"SumG";#N/A,#N/A,FALSE,"ElecG";#N/A,#N/A,FALSE,"MechG";#N/A,#N/A,FALSE,"GeotG";#N/A,#N/A,FALSE,"PrcsG";#N/A,#N/A,FALSE,"TunnG";#N/A,#N/A,FALSE,"CivlG";#N/A,#N/A,FALSE,"NtwkG";#N/A,#N/A,FALSE,"EstgG";#N/A,#N/A,FALSE,"PEngG"}</definedName>
    <definedName name="jjjjuu" hidden="1">{#N/A,#N/A,FALSE,"SumG";#N/A,#N/A,FALSE,"ElecG";#N/A,#N/A,FALSE,"MechG";#N/A,#N/A,FALSE,"GeotG";#N/A,#N/A,FALSE,"PrcsG";#N/A,#N/A,FALSE,"TunnG";#N/A,#N/A,FALSE,"CivlG";#N/A,#N/A,FALSE,"NtwkG";#N/A,#N/A,FALSE,"EstgG";#N/A,#N/A,FALSE,"PEngG"}</definedName>
    <definedName name="jn">#REF!</definedName>
    <definedName name="JobClass">#REF!</definedName>
    <definedName name="JOBHR">#REF!</definedName>
    <definedName name="Jooooo">#REF!</definedName>
    <definedName name="JORNAL">#REF!</definedName>
    <definedName name="Jornalero">#REF!</definedName>
    <definedName name="JOSE">#REF!</definedName>
    <definedName name="jps">[136]EST_MOD!#REF!</definedName>
    <definedName name="jtj" hidden="1">{#N/A,#N/A,FALSE,"SumG";#N/A,#N/A,FALSE,"ElecG";#N/A,#N/A,FALSE,"MechG";#N/A,#N/A,FALSE,"GeotG";#N/A,#N/A,FALSE,"PrcsG";#N/A,#N/A,FALSE,"TunnG";#N/A,#N/A,FALSE,"CivlG";#N/A,#N/A,FALSE,"NtwkG";#N/A,#N/A,FALSE,"EstgG";#N/A,#N/A,FALSE,"PEngG"}</definedName>
    <definedName name="JUCtes.Débiles">#REF!</definedName>
    <definedName name="jun069p">#REF!</definedName>
    <definedName name="JUNTA_DE_DILATACIÓN_C_SELLO_ELASTOMÉTRICO___ESPUMA_PLASTICA">#REF!</definedName>
    <definedName name="Junta_Water_Stop">'[42]Lista de Partidas'!$C$79</definedName>
    <definedName name="Juntas_asfalticas">'[42]Lista de Partidas'!$C$80</definedName>
    <definedName name="JUNTAS_DE_DILATACION_E__1____H_0.10">'[42]Lista de Partidas'!$C$82</definedName>
    <definedName name="JUNTAS_DILATACION_E__1___H__0.05">'[42]Lista de Partidas'!$C$83</definedName>
    <definedName name="K">#REF!</definedName>
    <definedName name="KARLA">#REF!</definedName>
    <definedName name="KASAS">[124]Informacion!$H$26</definedName>
    <definedName name="kbal_">#REF!</definedName>
    <definedName name="Kh_04a">#REF!</definedName>
    <definedName name="Kh_04b">#REF!</definedName>
    <definedName name="kj" hidden="1">#REF!</definedName>
    <definedName name="kjhkj" hidden="1">{#N/A,#N/A,FALSE,"SumG";#N/A,#N/A,FALSE,"ElecG";#N/A,#N/A,FALSE,"MechG";#N/A,#N/A,FALSE,"GeotG";#N/A,#N/A,FALSE,"PrcsG";#N/A,#N/A,FALSE,"TunnG";#N/A,#N/A,FALSE,"CivlG";#N/A,#N/A,FALSE,"NtwkG";#N/A,#N/A,FALSE,"EstgG";#N/A,#N/A,FALSE,"PEngG"}</definedName>
    <definedName name="kjp" hidden="1">#REF!</definedName>
    <definedName name="kk" hidden="1">{#N/A,#N/A,FALSE,"SumD";#N/A,#N/A,FALSE,"ElecD";#N/A,#N/A,FALSE,"MechD";#N/A,#N/A,FALSE,"GeotD";#N/A,#N/A,FALSE,"PrcsD";#N/A,#N/A,FALSE,"TunnD";#N/A,#N/A,FALSE,"CivlD";#N/A,#N/A,FALSE,"NtwkD";#N/A,#N/A,FALSE,"EstgD";#N/A,#N/A,FALSE,"PEngD"}</definedName>
    <definedName name="kkk" hidden="1">{#N/A,#N/A,FALSE,"SumG";#N/A,#N/A,FALSE,"ElecG";#N/A,#N/A,FALSE,"MechG";#N/A,#N/A,FALSE,"GeotG";#N/A,#N/A,FALSE,"PrcsG";#N/A,#N/A,FALSE,"TunnG";#N/A,#N/A,FALSE,"CivlG";#N/A,#N/A,FALSE,"NtwkG";#N/A,#N/A,FALSE,"EstgG";#N/A,#N/A,FALSE,"PEngG"}</definedName>
    <definedName name="kkkk" hidden="1">{#N/A,#N/A,FALSE,"WBS 1.06";#N/A,#N/A,FALSE,"WBS 1.14";#N/A,#N/A,FALSE,"WBS 1.17";#N/A,#N/A,FALSE,"WBS 1.18"}</definedName>
    <definedName name="kons">[75]Hoja1!$C$1</definedName>
    <definedName name="Kp">#REF!</definedName>
    <definedName name="L.Sociales">#REF!</definedName>
    <definedName name="l_et_0">[92]Datos!$B$23:$M$25</definedName>
    <definedName name="l_et_1">[92]Datos!$B$23:$B$25</definedName>
    <definedName name="l_fa_0">[92]Datos!#REF!</definedName>
    <definedName name="l_fa_1">[92]Datos!#REF!</definedName>
    <definedName name="l_ft_0">[92]Datos!#REF!</definedName>
    <definedName name="l_ft_1">[92]Datos!#REF!</definedName>
    <definedName name="l_gf_0">[92]Datos!#REF!</definedName>
    <definedName name="l_gf_1">[92]Datos!#REF!</definedName>
    <definedName name="L_x">#REF!</definedName>
    <definedName name="L_x1f">#REF!</definedName>
    <definedName name="L_z">#REF!</definedName>
    <definedName name="L_z1f">#REF!</definedName>
    <definedName name="L1x_m">#REF!</definedName>
    <definedName name="LAB3_ce_c_p3">#REF!</definedName>
    <definedName name="LAB3_emer_c_p3">#REF!</definedName>
    <definedName name="LABOR_C">[137]Detail!#REF!</definedName>
    <definedName name="Labour">[57]Constants!$B$10</definedName>
    <definedName name="laca">#REF!</definedName>
    <definedName name="Ladrillo_Pastelero_en_coronacion">'[42]Lista de Partidas'!$C$86</definedName>
    <definedName name="ladrillokk">#REF!</definedName>
    <definedName name="Lalo">"#REF!"</definedName>
    <definedName name="Landings_Growth_Factor">'[46]1. Time &amp; Esc'!$B$67:$AR$67</definedName>
    <definedName name="LAQArch">[66]Detail!#REF!</definedName>
    <definedName name="LAQConc">[66]Detail!#REF!</definedName>
    <definedName name="LAQElcond">[66]Detail!#REF!</definedName>
    <definedName name="LAQEleqt">[66]Detail!#REF!</definedName>
    <definedName name="LAQElwire">[66]Detail!#REF!</definedName>
    <definedName name="LAQExcav">[66]Detail!#REF!</definedName>
    <definedName name="LAQInstr">[66]Detail!#REF!</definedName>
    <definedName name="LAQMech">[66]Detail!#REF!</definedName>
    <definedName name="LAQPipe">[66]Detail!#REF!</definedName>
    <definedName name="LAQRfsid">[66]Detail!#REF!</definedName>
    <definedName name="LAQSite">[66]Detail!#REF!</definedName>
    <definedName name="LAQSteel">[66]Detail!#REF!</definedName>
    <definedName name="LAQTanks">[66]Detail!#REF!</definedName>
    <definedName name="LEVELS">[52]CALENDARIO!$A$45:$B$47</definedName>
    <definedName name="Leyes_Sociales">#REF!</definedName>
    <definedName name="lfx">#REF!</definedName>
    <definedName name="lfz">#REF!</definedName>
    <definedName name="LIMPIEZA_DE_TERRENO_MANUAL">'[42]Lista de Partidas'!$C$87</definedName>
    <definedName name="Liqgas">[47]Rouhness!$A$42:$A$45</definedName>
    <definedName name="List2">[138]Rendimientos!$Z$15:$Z$423</definedName>
    <definedName name="LISTA">[139]Hoja1!$B$2:$C$372</definedName>
    <definedName name="Lista_de_Modelos">#REF!</definedName>
    <definedName name="LISTA_RECURSOS">'[38]Costo Directo'!$J$4:$Q$6320</definedName>
    <definedName name="LISTADO">#REF!</definedName>
    <definedName name="LISTO">[124]Informacion!$H$26</definedName>
    <definedName name="ListPC1">[138]Rendimientos!$B$15:$B$423</definedName>
    <definedName name="ListPC2">[138]Rendimientos!$C$15:$C$423</definedName>
    <definedName name="liz">"#REF!"</definedName>
    <definedName name="lk" hidden="1">#REF!</definedName>
    <definedName name="LKL" hidden="1">{#N/A,#N/A,FALSE,"SumG";#N/A,#N/A,FALSE,"ElecG";#N/A,#N/A,FALSE,"MechG";#N/A,#N/A,FALSE,"GeotG";#N/A,#N/A,FALSE,"PrcsG";#N/A,#N/A,FALSE,"TunnG";#N/A,#N/A,FALSE,"CivlG";#N/A,#N/A,FALSE,"NtwkG";#N/A,#N/A,FALSE,"EstgG";#N/A,#N/A,FALSE,"PEngG"}</definedName>
    <definedName name="ll" hidden="1">{#N/A,#N/A,FALSE,"SumG";#N/A,#N/A,FALSE,"ElecG";#N/A,#N/A,FALSE,"MechG";#N/A,#N/A,FALSE,"GeotG";#N/A,#N/A,FALSE,"PrcsG";#N/A,#N/A,FALSE,"TunnG";#N/A,#N/A,FALSE,"CivlG";#N/A,#N/A,FALSE,"NtwkG";#N/A,#N/A,FALSE,"EstgG";#N/A,#N/A,FALSE,"PEngG"}</definedName>
    <definedName name="llll" hidden="1">{#N/A,#N/A,FALSE,"SumG";#N/A,#N/A,FALSE,"ElecG";#N/A,#N/A,FALSE,"MechG";#N/A,#N/A,FALSE,"GeotG";#N/A,#N/A,FALSE,"PrcsG";#N/A,#N/A,FALSE,"TunnG";#N/A,#N/A,FALSE,"CivlG";#N/A,#N/A,FALSE,"NtwkG";#N/A,#N/A,FALSE,"EstgG";#N/A,#N/A,FALSE,"PEngG"}</definedName>
    <definedName name="llllkk" hidden="1">{#N/A,#N/A,FALSE,"Pricing";#N/A,#N/A,FALSE,"Summary";#N/A,#N/A,FALSE,"CompProd";#N/A,#N/A,FALSE,"CompJobhrs";#N/A,#N/A,FALSE,"Escalation";#N/A,#N/A,FALSE,"Contingency";#N/A,#N/A,FALSE,"GM";#N/A,#N/A,FALSE,"CompWage";#N/A,#N/A,FALSE,"costSum"}</definedName>
    <definedName name="lnlkken">#REF!</definedName>
    <definedName name="LO">#REF!</definedName>
    <definedName name="loik" hidden="1">{#N/A,#N/A,FALSE,"SumD";#N/A,#N/A,FALSE,"ElecD";#N/A,#N/A,FALSE,"MechD";#N/A,#N/A,FALSE,"GeotD";#N/A,#N/A,FALSE,"PrcsD";#N/A,#N/A,FALSE,"TunnD";#N/A,#N/A,FALSE,"CivlD";#N/A,#N/A,FALSE,"NtwkD";#N/A,#N/A,FALSE,"EstgD";#N/A,#N/A,FALSE,"PEngD"}</definedName>
    <definedName name="longitudmuro">#REF!</definedName>
    <definedName name="lu">'[104]Electricidad - Climatización'!#REF!</definedName>
    <definedName name="lucho1">#REF!</definedName>
    <definedName name="lucho2">#REF!</definedName>
    <definedName name="lucho3">#REF!</definedName>
    <definedName name="lucho4">#REF!</definedName>
    <definedName name="lucho5">#REF!</definedName>
    <definedName name="lucho6">#REF!</definedName>
    <definedName name="LUGAR">'[65]VAL ESTRUCTURAS '!#REF!</definedName>
    <definedName name="Luis">#REF!</definedName>
    <definedName name="LUM_70">#REF!</definedName>
    <definedName name="LUSTO">[124]Informacion!$H$26</definedName>
    <definedName name="Lx">#REF!</definedName>
    <definedName name="Lx1_m">#REF!</definedName>
    <definedName name="Lx1f">#REF!</definedName>
    <definedName name="Lx1f_">#REF!</definedName>
    <definedName name="Lxi">#REF!</definedName>
    <definedName name="Ly">#REF!</definedName>
    <definedName name="Lyi">#REF!</definedName>
    <definedName name="LZ">#REF!</definedName>
    <definedName name="Lz1_m">#REF!</definedName>
    <definedName name="Lz1f">#REF!</definedName>
    <definedName name="Lz1f_">#REF!</definedName>
    <definedName name="M">'[76]Encofrado BVR Unispan'!$C$7</definedName>
    <definedName name="M_01">[140]Solicitud!#REF!</definedName>
    <definedName name="M_15">#REF!</definedName>
    <definedName name="M_16">[140]Solicitud!#REF!</definedName>
    <definedName name="M_17">[140]Solicitud!#REF!</definedName>
    <definedName name="M_18">[140]Solicitud!#REF!</definedName>
    <definedName name="M_19">[140]Solicitud!#REF!</definedName>
    <definedName name="M_20">[140]Solicitud!#REF!</definedName>
    <definedName name="M_21">[140]Solicitud!#REF!</definedName>
    <definedName name="M_22">[140]Solicitud!#REF!</definedName>
    <definedName name="M_23">[140]Solicitud!#REF!</definedName>
    <definedName name="M_24">[140]Solicitud!#REF!</definedName>
    <definedName name="M_9">#REF!</definedName>
    <definedName name="M_est._X">'[141]Footing Design'!#REF!</definedName>
    <definedName name="M_v_tot2">#REF!</definedName>
    <definedName name="ma">[44]RRHH!$D$43</definedName>
    <definedName name="MACRDEL">'[3]7422CW00'!#REF!</definedName>
    <definedName name="MACROS">#REF!</definedName>
    <definedName name="MACU">#N/A</definedName>
    <definedName name="Madera">#REF!</definedName>
    <definedName name="MADERA_TORNILLO">[42]INSUMOS!$D$31</definedName>
    <definedName name="Maestro_1__Estructuras">#REF!</definedName>
    <definedName name="Maestro_2">#REF!</definedName>
    <definedName name="Maestro_Mayor_Estructuras">#REF!</definedName>
    <definedName name="Maestro_Obra_Gruesa">#REF!</definedName>
    <definedName name="maestro_pllas">"#REF!"</definedName>
    <definedName name="Maestro_Terminación">#REF!</definedName>
    <definedName name="Maestro1__Cañerías_Piping">#REF!</definedName>
    <definedName name="MaestroMayor_Cañerías_Mecánica">#REF!</definedName>
    <definedName name="Major_Maintenance___Airfield">'[46]7 &amp; 8A. SandU'!$B$533:$AR$533</definedName>
    <definedName name="Major_Maintenance___Buildings">'[46]7 &amp; 8A. SandU'!$B$534:$AR$534</definedName>
    <definedName name="MANF10">#REF!</definedName>
    <definedName name="MANF11">#REF!</definedName>
    <definedName name="MANF13">#REF!</definedName>
    <definedName name="MANF14">#REF!</definedName>
    <definedName name="MANF15">#REF!</definedName>
    <definedName name="MANF16">#REF!</definedName>
    <definedName name="MANF17">#REF!</definedName>
    <definedName name="MANF18">#REF!</definedName>
    <definedName name="MANF19">#REF!</definedName>
    <definedName name="MANF20">#REF!</definedName>
    <definedName name="MANF21">#REF!</definedName>
    <definedName name="MANF22">#REF!</definedName>
    <definedName name="MANF23">#REF!</definedName>
    <definedName name="MANF24">#REF!</definedName>
    <definedName name="MANF25">#REF!</definedName>
    <definedName name="MANF60">#REF!</definedName>
    <definedName name="MANF70">#REF!</definedName>
    <definedName name="MANF80">#REF!</definedName>
    <definedName name="MANF89">#REF!</definedName>
    <definedName name="MANF90">#REF!</definedName>
    <definedName name="MANT1">#REF!</definedName>
    <definedName name="MANTEN">#REF!</definedName>
    <definedName name="Manual_An">#REF!</definedName>
    <definedName name="Manual_Av">#REF!</definedName>
    <definedName name="manza_94">"#REF!"</definedName>
    <definedName name="manzanilla95">"#REF!"</definedName>
    <definedName name="manzanilla96">"#REF!"</definedName>
    <definedName name="MARCOSMADERA">#REF!</definedName>
    <definedName name="MARCOSMETALICOS">#REF!</definedName>
    <definedName name="mario">#REF!</definedName>
    <definedName name="MARTES">#REF!</definedName>
    <definedName name="martillo">#REF!</definedName>
    <definedName name="MARTILLO_NEUMATICO_25_29_KG">[42]INSUMOS!$D$87</definedName>
    <definedName name="martillohilti">#REF!</definedName>
    <definedName name="MARZO">#REF!</definedName>
    <definedName name="MASTER">#REF!</definedName>
    <definedName name="MAT">#REF!</definedName>
    <definedName name="mater">#REF!</definedName>
    <definedName name="mater1">#REF!</definedName>
    <definedName name="Material">[47]Material!#REF!</definedName>
    <definedName name="Materiales">[47]Material!$A$12:$A$25</definedName>
    <definedName name="MATF10">[28]Materiales!#REF!</definedName>
    <definedName name="MATF11">[28]Materiales!#REF!</definedName>
    <definedName name="MATF12">[28]Materiales!#REF!</definedName>
    <definedName name="MATF13">[28]Materiales!#REF!</definedName>
    <definedName name="MATF14">[28]Materiales!#REF!</definedName>
    <definedName name="MATF15">[28]Materiales!#REF!</definedName>
    <definedName name="MATF16">[28]Materiales!#REF!</definedName>
    <definedName name="MATF17">[28]Materiales!#REF!</definedName>
    <definedName name="MATF18">[28]Materiales!#REF!</definedName>
    <definedName name="MATF19">[28]Materiales!#REF!</definedName>
    <definedName name="MATF20">[28]Materiales!#REF!</definedName>
    <definedName name="MATF21">[28]Materiales!#REF!</definedName>
    <definedName name="MATF22">[28]Materiales!#REF!</definedName>
    <definedName name="MATF23">[28]Materiales!#REF!</definedName>
    <definedName name="MATF24">[28]Materiales!#REF!</definedName>
    <definedName name="MATF25">[28]Materiales!#REF!</definedName>
    <definedName name="MATF50">[28]Materiales!#REF!</definedName>
    <definedName name="MATF60">[28]Materiales!#REF!</definedName>
    <definedName name="MATF70">[28]Materiales!#REF!</definedName>
    <definedName name="MATF80">[28]Materiales!#REF!</definedName>
    <definedName name="MATF89">[28]Materiales!#REF!</definedName>
    <definedName name="MATF90">[28]Materiales!#REF!</definedName>
    <definedName name="mayo06">#REF!</definedName>
    <definedName name="MDC">#REF!</definedName>
    <definedName name="MDDH">#REF!</definedName>
    <definedName name="MDM">#REF!</definedName>
    <definedName name="me">[44]RRHH!$D$44</definedName>
    <definedName name="Meact">#REF!</definedName>
    <definedName name="MED2f_c_p3">#REF!</definedName>
    <definedName name="MENU">#REF!</definedName>
    <definedName name="MENU1">'[3]7422CW00'!#REF!</definedName>
    <definedName name="MENU2">'[3]7422CW00'!#REF!</definedName>
    <definedName name="MENU3">'[3]7422CW00'!#REF!</definedName>
    <definedName name="MENU4">'[3]7422CW00'!#REF!</definedName>
    <definedName name="MENU5">'[3]7422CW00'!#REF!</definedName>
    <definedName name="MENU6">'[3]7422CW00'!#REF!</definedName>
    <definedName name="Mepas">#REF!</definedName>
    <definedName name="Mes">#REF!</definedName>
    <definedName name="MES_VALORIZACION">#REF!</definedName>
    <definedName name="Mest._Z">'[141]Footing Design'!#REF!</definedName>
    <definedName name="MET">#REF!</definedName>
    <definedName name="met_val_obra">#REF!</definedName>
    <definedName name="METRADO">'[142]RES,MET,ADI1'!#REF!</definedName>
    <definedName name="METRADO_ARQ">[143]ARQUITECTURA!$D$13:$J$434</definedName>
    <definedName name="METRADO_EST">[143]ESTRUCTURAS!$D$13:$J$340</definedName>
    <definedName name="METRADO_IE">[143]INST.ELECTRICAS!$D$13:$J$281</definedName>
    <definedName name="METRADO_IS">[143]INST.SANITARIAS!$D$13:$J$415</definedName>
    <definedName name="mezcladora">#REF!</definedName>
    <definedName name="MEZCLADORA_DE_CONCRETO_TAMBOR_18_HP_11_p3">[42]INSUMOS!$D$78</definedName>
    <definedName name="mg">#REF!</definedName>
    <definedName name="MGG">#REF!</definedName>
    <definedName name="mi">[44]RRHH!$D$45</definedName>
    <definedName name="Mid_year_local_cost_factor_based_at_cost_est_date">'[46]1. Time &amp; Esc'!$B$28:$AR$28</definedName>
    <definedName name="Mid_Year_Real_Wage_Growth_Rate_Factor">'[46]1. Time &amp; Esc'!$B$32:$AR$32</definedName>
    <definedName name="Mid_year_US_cost_factor_based_at_cost_est_date">'[46]1. Time &amp; Esc'!$B$24:$AR$24</definedName>
    <definedName name="MIERCOLES">#REF!</definedName>
    <definedName name="MINSA_Aseg_NoPobre_p1">#REF!</definedName>
    <definedName name="MINSA_Aseg_NoPobre_p2">#REF!</definedName>
    <definedName name="MINSA_Aseg_NoPobre_p3">#REF!</definedName>
    <definedName name="MINSA_Aseg_Pobre_p1">#REF!</definedName>
    <definedName name="MINSA_Aseg_Pobre_p2">#REF!</definedName>
    <definedName name="MINSA_Aseg_Pobre_p3">#REF!</definedName>
    <definedName name="MINSA_NoAseg_NoPobre_p1">#REF!</definedName>
    <definedName name="MINSA_NoAseg_NoPobre_p2">#REF!</definedName>
    <definedName name="MINSA_NoAseg_NoPobre_p3">#REF!</definedName>
    <definedName name="MINSA_NoAseg_Pobre_p1">#REF!</definedName>
    <definedName name="MINSA_NoAseg_Pobre_p2">#REF!</definedName>
    <definedName name="MINSA_NoAseg_Pobre_p3">#REF!</definedName>
    <definedName name="mirko">#REF!</definedName>
    <definedName name="MIT">#REF!</definedName>
    <definedName name="MJK">#N/A</definedName>
    <definedName name="mjnhgb" hidden="1">{#N/A,#N/A,FALSE,"Pricing";#N/A,#N/A,FALSE,"Summary";#N/A,#N/A,FALSE,"CompProd";#N/A,#N/A,FALSE,"CompJobhrs";#N/A,#N/A,FALSE,"Escalation";#N/A,#N/A,FALSE,"Contingency";#N/A,#N/A,FALSE,"GM";#N/A,#N/A,FALSE,"CompWage";#N/A,#N/A,FALSE,"costSum"}</definedName>
    <definedName name="mll">#REF!</definedName>
    <definedName name="MM">[60]FP!#REF!</definedName>
    <definedName name="MM_03">[144]Listas!$D$2:$D$27</definedName>
    <definedName name="MMG1_c_p3">#REF!</definedName>
    <definedName name="mmghg" hidden="1">{#N/A,#N/A,FALSE,"SumD";#N/A,#N/A,FALSE,"ElecD";#N/A,#N/A,FALSE,"MechD";#N/A,#N/A,FALSE,"GeotD";#N/A,#N/A,FALSE,"PrcsD";#N/A,#N/A,FALSE,"TunnD";#N/A,#N/A,FALSE,"CivlD";#N/A,#N/A,FALSE,"NtwkD";#N/A,#N/A,FALSE,"EstgD";#N/A,#N/A,FALSE,"PEngD"}</definedName>
    <definedName name="mmghgg" hidden="1">{#N/A,#N/A,FALSE,"SumD";#N/A,#N/A,FALSE,"ElecD";#N/A,#N/A,FALSE,"MechD";#N/A,#N/A,FALSE,"GeotD";#N/A,#N/A,FALSE,"PrcsD";#N/A,#N/A,FALSE,"TunnD";#N/A,#N/A,FALSE,"CivlD";#N/A,#N/A,FALSE,"NtwkD";#N/A,#N/A,FALSE,"EstgD";#N/A,#N/A,FALSE,"PEngD"}</definedName>
    <definedName name="mmm" hidden="1">{#N/A,#N/A,FALSE,"SumD";#N/A,#N/A,FALSE,"ElecD";#N/A,#N/A,FALSE,"MechD";#N/A,#N/A,FALSE,"GeotD";#N/A,#N/A,FALSE,"PrcsD";#N/A,#N/A,FALSE,"TunnD";#N/A,#N/A,FALSE,"CivlD";#N/A,#N/A,FALSE,"NtwkD";#N/A,#N/A,FALSE,"EstgD";#N/A,#N/A,FALSE,"PEngD"}</definedName>
    <definedName name="mmmm" hidden="1">{#N/A,#N/A,FALSE,"SumG";#N/A,#N/A,FALSE,"ElecG";#N/A,#N/A,FALSE,"MechG";#N/A,#N/A,FALSE,"GeotG";#N/A,#N/A,FALSE,"PrcsG";#N/A,#N/A,FALSE,"TunnG";#N/A,#N/A,FALSE,"CivlG";#N/A,#N/A,FALSE,"NtwkG";#N/A,#N/A,FALSE,"EstgG";#N/A,#N/A,FALSE,"PEngG"}</definedName>
    <definedName name="mmmmm" hidden="1">{#N/A,#N/A,FALSE,"SumG";#N/A,#N/A,FALSE,"ElecG";#N/A,#N/A,FALSE,"MechG";#N/A,#N/A,FALSE,"GeotG";#N/A,#N/A,FALSE,"PrcsG";#N/A,#N/A,FALSE,"TunnG";#N/A,#N/A,FALSE,"CivlG";#N/A,#N/A,FALSE,"NtwkG";#N/A,#N/A,FALSE,"EstgG";#N/A,#N/A,FALSE,"PEngG"}</definedName>
    <definedName name="mn">[92]Calculos!$D$5</definedName>
    <definedName name="MNI">#REF!</definedName>
    <definedName name="mo">[44]RRHH!$D$46</definedName>
    <definedName name="MOBRA">#REF!</definedName>
    <definedName name="MODALIDAD">#REF!</definedName>
    <definedName name="Module_11">#REF!</definedName>
    <definedName name="moe">#REF!</definedName>
    <definedName name="Moneda">#REF!</definedName>
    <definedName name="Monedas">[78]Hoja2!$A$3:$A$5</definedName>
    <definedName name="MONTAJE">#REF!</definedName>
    <definedName name="MONTO">#REF!</definedName>
    <definedName name="Monto_Anticipo">#REF!</definedName>
    <definedName name="Monto_Contrato">#REF!</definedName>
    <definedName name="MONTO_PRES">[145]datos!$B$7</definedName>
    <definedName name="Monto_Total">#REF!</definedName>
    <definedName name="monto1">#REF!</definedName>
    <definedName name="mop">#REF!</definedName>
    <definedName name="Mov_Faena">#REF!</definedName>
    <definedName name="MP">[146]Hoja91!$D$3</definedName>
    <definedName name="MRH1_c_p3">#REF!</definedName>
    <definedName name="MRLART">[2]STRSUMM0!#REF!</definedName>
    <definedName name="MRSUPDET">[59]steel!#REF!</definedName>
    <definedName name="MT">#REF!</definedName>
    <definedName name="MTO">#REF!</definedName>
    <definedName name="Mtotal">#REF!</definedName>
    <definedName name="Mufx">#REF!</definedName>
    <definedName name="Mufz">#REF!</definedName>
    <definedName name="MULA">#REF!</definedName>
    <definedName name="Muro_de_ladrillo_KK_a_caravista">'[42]Lista de Partidas'!$C$88</definedName>
    <definedName name="Mux_m">#REF!</definedName>
    <definedName name="Mux_ped">#REF!</definedName>
    <definedName name="Muz_m">#REF!</definedName>
    <definedName name="Muz_ped">#REF!</definedName>
    <definedName name="Muz_pedes">#REF!</definedName>
    <definedName name="Mv_total">#REF!</definedName>
    <definedName name="MWLOGO">"Picture 24"</definedName>
    <definedName name="Mx">#REF!</definedName>
    <definedName name="Mx_1">#REF!</definedName>
    <definedName name="Mx2_L2">'[147]Wind Loads'!$L$56</definedName>
    <definedName name="Mz">#REF!</definedName>
    <definedName name="Mz_1">#REF!</definedName>
    <definedName name="Mz1_L1">'[148]Wind Loads'!$I$27</definedName>
    <definedName name="Mz2_L2">'[147]Wind Loads'!$K$56</definedName>
    <definedName name="N">#REF!</definedName>
    <definedName name="N._FUND.">[64]BASES!$C$4:$C$12</definedName>
    <definedName name="N__FUND_">#REF!</definedName>
    <definedName name="N__FUND____0">#REF!</definedName>
    <definedName name="N__FUND____1">#REF!</definedName>
    <definedName name="N__FUND____2">#REF!</definedName>
    <definedName name="N1_">#REF!</definedName>
    <definedName name="N2_">#REF!</definedName>
    <definedName name="N3_">#REF!</definedName>
    <definedName name="nacionalidad">#REF!</definedName>
    <definedName name="neon_prob_c_p3">#REF!</definedName>
    <definedName name="NEW">#REF!</definedName>
    <definedName name="nivel">[149]Base_datos!$C$3:$C$5</definedName>
    <definedName name="Nivel_1_p1">#REF!</definedName>
    <definedName name="Nivel_1_p2">#REF!</definedName>
    <definedName name="Nivel_2_p1">#REF!</definedName>
    <definedName name="Nivel_2_p2">#REF!</definedName>
    <definedName name="Nivel_2_p3">#REF!</definedName>
    <definedName name="Nivel_3_p1">#REF!</definedName>
    <definedName name="Nivel_3_p2">#REF!</definedName>
    <definedName name="nivel_de_insruccion">#REF!</definedName>
    <definedName name="nkl">#REF!</definedName>
    <definedName name="Nn">#REF!</definedName>
    <definedName name="nnn" hidden="1">{#N/A,#N/A,FALSE,"SumD";#N/A,#N/A,FALSE,"ElecD";#N/A,#N/A,FALSE,"MechD";#N/A,#N/A,FALSE,"GeotD";#N/A,#N/A,FALSE,"PrcsD";#N/A,#N/A,FALSE,"TunnD";#N/A,#N/A,FALSE,"CivlD";#N/A,#N/A,FALSE,"NtwkD";#N/A,#N/A,FALSE,"EstgD";#N/A,#N/A,FALSE,"PEngD"}</definedName>
    <definedName name="nnnn" hidden="1">{#N/A,#N/A,FALSE,"SumD";#N/A,#N/A,FALSE,"ElecD";#N/A,#N/A,FALSE,"MechD";#N/A,#N/A,FALSE,"GeotD";#N/A,#N/A,FALSE,"PrcsD";#N/A,#N/A,FALSE,"TunnD";#N/A,#N/A,FALSE,"CivlD";#N/A,#N/A,FALSE,"NtwkD";#N/A,#N/A,FALSE,"EstgD";#N/A,#N/A,FALSE,"PEngD"}</definedName>
    <definedName name="nnnnn" hidden="1">{#N/A,#N/A,FALSE,"SumD";#N/A,#N/A,FALSE,"ElecD";#N/A,#N/A,FALSE,"MechD";#N/A,#N/A,FALSE,"GeotD";#N/A,#N/A,FALSE,"PrcsD";#N/A,#N/A,FALSE,"TunnD";#N/A,#N/A,FALSE,"CivlD";#N/A,#N/A,FALSE,"NtwkD";#N/A,#N/A,FALSE,"EstgD";#N/A,#N/A,FALSE,"PEngD"}</definedName>
    <definedName name="nnnnnn">#REF!</definedName>
    <definedName name="nnnnnnnn" hidden="1">{#N/A,#N/A,FALSE,"SumG";#N/A,#N/A,FALSE,"ElecG";#N/A,#N/A,FALSE,"MechG";#N/A,#N/A,FALSE,"GeotG";#N/A,#N/A,FALSE,"PrcsG";#N/A,#N/A,FALSE,"TunnG";#N/A,#N/A,FALSE,"CivlG";#N/A,#N/A,FALSE,"NtwkG";#N/A,#N/A,FALSE,"EstgG";#N/A,#N/A,FALSE,"PEngG"}</definedName>
    <definedName name="No">#REF!</definedName>
    <definedName name="No_sis">[88]Ing!$G$89:$U$89</definedName>
    <definedName name="NoAcude_NoAseg_Pobre_p1">#REF!</definedName>
    <definedName name="NoAcude_NoAseg_Pobre_p2">#REF!</definedName>
    <definedName name="NoAcude_NoAseg_Pobre_p3">#REF!</definedName>
    <definedName name="NoAseg_NoPobre_p1">#REF!</definedName>
    <definedName name="NoAseg_NoPobre_p2">#REF!</definedName>
    <definedName name="NoAseg_NoPobre_p3">#REF!</definedName>
    <definedName name="NoAseg_Pobre_p1">#REF!</definedName>
    <definedName name="NoAseg_Pobre_p2">#REF!</definedName>
    <definedName name="NoAseg_Pobre_p3">#REF!</definedName>
    <definedName name="NOM">#REF!</definedName>
    <definedName name="Nombre">#REF!</definedName>
    <definedName name="Nombre_del_Proyecto">#REF!</definedName>
    <definedName name="NOMBRES">"#REF!"</definedName>
    <definedName name="NOMINA">#REF!</definedName>
    <definedName name="NOMSET">#REF!</definedName>
    <definedName name="NoPobre_p1">#REF!</definedName>
    <definedName name="NoPobre_p2">#REF!</definedName>
    <definedName name="NoPobre_p3">#REF!</definedName>
    <definedName name="NPAGE">[2]STRSUMM0!#REF!</definedName>
    <definedName name="NroCotiz">#REF!</definedName>
    <definedName name="Ns">#REF!</definedName>
    <definedName name="Nu">#REF!</definedName>
    <definedName name="NUEVAHOJA">#REF!</definedName>
    <definedName name="nuevatabla">#REF!</definedName>
    <definedName name="nuevatabla1">#REF!</definedName>
    <definedName name="NUMERO">#REF!</definedName>
    <definedName name="NUMLP">#REF!</definedName>
    <definedName name="nv">[150]Tablas!$I$4</definedName>
    <definedName name="Ñ">#N/A</definedName>
    <definedName name="ññññ" hidden="1">{#N/A,#N/A,FALSE,"SumD";#N/A,#N/A,FALSE,"ElecD";#N/A,#N/A,FALSE,"MechD";#N/A,#N/A,FALSE,"GeotD";#N/A,#N/A,FALSE,"PrcsD";#N/A,#N/A,FALSE,"TunnD";#N/A,#N/A,FALSE,"CivlD";#N/A,#N/A,FALSE,"NtwkD";#N/A,#N/A,FALSE,"EstgD";#N/A,#N/A,FALSE,"PEngD"}</definedName>
    <definedName name="ñññññ">#REF!</definedName>
    <definedName name="o">#REF!</definedName>
    <definedName name="O.84">#REF!</definedName>
    <definedName name="O.847">[88]Infra!$J$20</definedName>
    <definedName name="O.9">[88]PAPrrhh!$K$11</definedName>
    <definedName name="OBRA">'[107]Datos Generales'!$B$3</definedName>
    <definedName name="OBRA1">[83]DATOS!$B$3</definedName>
    <definedName name="ocupación">#REF!</definedName>
    <definedName name="ocupación_antes_del_penal">#REF!</definedName>
    <definedName name="OD">'[151]2843 DATA'!$C$1</definedName>
    <definedName name="ODCDesc">#REF!</definedName>
    <definedName name="OEL">#REF!</definedName>
    <definedName name="OEP">#REF!</definedName>
    <definedName name="of">#REF!</definedName>
    <definedName name="OFICIAL">[42]INSUMOS!$D$10</definedName>
    <definedName name="OFICIAL_V">[42]INSUMOS!$D$17</definedName>
    <definedName name="OFICINA">[54]Ratios!$D$54</definedName>
    <definedName name="OIOC">#REF!</definedName>
    <definedName name="OJO">[124]Informacion!$H$26</definedName>
    <definedName name="ol">#REF!</definedName>
    <definedName name="OLE_LINK1">#REF!</definedName>
    <definedName name="oooo" hidden="1">{#N/A,#N/A,FALSE,"SumG";#N/A,#N/A,FALSE,"ElecG";#N/A,#N/A,FALSE,"MechG";#N/A,#N/A,FALSE,"GeotG";#N/A,#N/A,FALSE,"PrcsG";#N/A,#N/A,FALSE,"TunnG";#N/A,#N/A,FALSE,"CivlG";#N/A,#N/A,FALSE,"NtwkG";#N/A,#N/A,FALSE,"EstgG";#N/A,#N/A,FALSE,"PEngG"}</definedName>
    <definedName name="op">#REF!</definedName>
    <definedName name="Operador_Maquinaria_Liviana">#REF!</definedName>
    <definedName name="Operador_Maquinaria_Pesada">#REF!</definedName>
    <definedName name="OPERARIO">[42]INSUMOS!$D$9</definedName>
    <definedName name="OPERARIO_V">[42]INSUMOS!$D$16</definedName>
    <definedName name="OPL">#REF!</definedName>
    <definedName name="OPP">#REF!</definedName>
    <definedName name="opt">[88]Opti!$I$50</definedName>
    <definedName name="OPTIONS">[152]Sheet1!#REF!</definedName>
    <definedName name="ORDINAL">#REF!</definedName>
    <definedName name="Other">[47]Accesorios!$B$424:$B$496</definedName>
    <definedName name="Others">[47]Accesorios!$B$424:$H$496</definedName>
    <definedName name="OUT">#REF!</definedName>
    <definedName name="Oxiginista">#REF!</definedName>
    <definedName name="OyM_04">[153]Inputs!$H$120</definedName>
    <definedName name="p">'[47]Pump Calcs'!$A$13:$IV$13</definedName>
    <definedName name="P.BASE">[83]DATOS!$B$6</definedName>
    <definedName name="P.CONTIN">#REF!</definedName>
    <definedName name="P.OFERTA">[83]DATOS!$B$7</definedName>
    <definedName name="P_15">#REF!</definedName>
    <definedName name="P_9">#REF!</definedName>
    <definedName name="P_EQUIP">[41]A!$D$91:$D$93</definedName>
    <definedName name="P_FORPU">[41]A!$D$87:$D$89</definedName>
    <definedName name="P_MACRO">[41]A!$D$83:$D$85</definedName>
    <definedName name="P_RESUMEN">[41]A!$D$78:$D$80</definedName>
    <definedName name="P000">#REF!</definedName>
    <definedName name="P1_i">#REF!</definedName>
    <definedName name="P1_i_femenina">#REF!</definedName>
    <definedName name="P1_i_femenina_P1">#REF!</definedName>
    <definedName name="P1_i_femenina_P2">#REF!</definedName>
    <definedName name="P1_i_femenina_P3">#REF!</definedName>
    <definedName name="P1_i_gestantes">#REF!</definedName>
    <definedName name="P1_i_gestantes_P1">#REF!</definedName>
    <definedName name="P1_i_gestantes_P2">#REF!</definedName>
    <definedName name="P1_i_gestantes_P3">#REF!</definedName>
    <definedName name="P10C1">#N/A</definedName>
    <definedName name="P1BC">[154]DEMANDA!$G$46</definedName>
    <definedName name="P1EF">[120]Dmda.!$K$67</definedName>
    <definedName name="P2_i">#REF!</definedName>
    <definedName name="P2EF">[120]Dmda.!$L$67</definedName>
    <definedName name="P2MC">[120]Dmda.!$H$67</definedName>
    <definedName name="P2NoQx">[154]DEMANDA!$F$70</definedName>
    <definedName name="P3_i">#REF!</definedName>
    <definedName name="P3EF">#REF!</definedName>
    <definedName name="P3MC">#REF!</definedName>
    <definedName name="P3NoQx">[155]Dmda.!#REF!</definedName>
    <definedName name="P3Qx">[155]Dmda.!#REF!</definedName>
    <definedName name="pa">[44]RRHH!$D$38</definedName>
    <definedName name="PA1_0">#REF!</definedName>
    <definedName name="PA1_0_M">#REF!</definedName>
    <definedName name="PA1_1N">#REF!</definedName>
    <definedName name="PA1_1N_M">#REF!</definedName>
    <definedName name="PA1_1NT">#REF!</definedName>
    <definedName name="PA1_1NT_M">#REF!</definedName>
    <definedName name="PA1_2">#REF!</definedName>
    <definedName name="PA1_2N">#REF!</definedName>
    <definedName name="PA1_3">#REF!</definedName>
    <definedName name="PA1_3N">#REF!</definedName>
    <definedName name="PA1_3NT">#REF!</definedName>
    <definedName name="PA2_0">#REF!</definedName>
    <definedName name="PA2_0_M">#REF!</definedName>
    <definedName name="PA2_1N">#REF!</definedName>
    <definedName name="PA2_1N_M">#REF!</definedName>
    <definedName name="PA2_1NT">#REF!</definedName>
    <definedName name="PA2_1NT_M">#REF!</definedName>
    <definedName name="PA2_2">#REF!</definedName>
    <definedName name="PA2_2N">#REF!</definedName>
    <definedName name="PA2_3">#REF!</definedName>
    <definedName name="PA2_3N">#REF!</definedName>
    <definedName name="PA2_3NT">#REF!</definedName>
    <definedName name="PA3_0">#REF!</definedName>
    <definedName name="PA3_0_M">#REF!</definedName>
    <definedName name="PA3_1N">#REF!</definedName>
    <definedName name="PA3_1N_M">#REF!</definedName>
    <definedName name="PA3_1NT">#REF!</definedName>
    <definedName name="PA3_1NT_M">#REF!</definedName>
    <definedName name="PA3_2">#REF!</definedName>
    <definedName name="PA3_2N">#REF!</definedName>
    <definedName name="PA3_3">#REF!</definedName>
    <definedName name="PA3_3N">#REF!</definedName>
    <definedName name="PA3_3NT">#REF!</definedName>
    <definedName name="paat_1">#REF!</definedName>
    <definedName name="PAAT_1_M">#REF!</definedName>
    <definedName name="PAG">#REF!</definedName>
    <definedName name="PAGE1">#REF!</definedName>
    <definedName name="Página1">#REF!</definedName>
    <definedName name="Página2">#REF!</definedName>
    <definedName name="Página3">#REF!</definedName>
    <definedName name="Pal_Workbook_GUID" hidden="1">"NP7ZCI7DZ3W56VA27ZC17292"</definedName>
    <definedName name="PalisadeReportWorkbookCreatedBy">"AtRisk"</definedName>
    <definedName name="PARTIDA">'[142]RES,MET,ADI1'!#REF!</definedName>
    <definedName name="Partidas">[112]Pto_Itemizado_S10!$I$3:$I$232</definedName>
    <definedName name="Pasajes">#REF!</definedName>
    <definedName name="Passenger_Growth_Factor">'[46]1. Time &amp; Esc'!$B$65:$AR$65</definedName>
    <definedName name="PAST_C">#REF!</definedName>
    <definedName name="PAST_C_BT">#REF!</definedName>
    <definedName name="PAST_C_MT">#REF!</definedName>
    <definedName name="PAST_M">#REF!</definedName>
    <definedName name="PAST_M_BT">#REF!</definedName>
    <definedName name="PAST_M_MT">#REF!</definedName>
    <definedName name="PAT">#REF!</definedName>
    <definedName name="PAT_1">#REF!</definedName>
    <definedName name="PAT_1_M">#REF!</definedName>
    <definedName name="PAT_2">#REF!</definedName>
    <definedName name="PAT_2_M">#REF!</definedName>
    <definedName name="PAT_2E">#REF!</definedName>
    <definedName name="PAT_2M">#REF!</definedName>
    <definedName name="pat_3">#REF!</definedName>
    <definedName name="PAT_3_M">#REF!</definedName>
    <definedName name="PAT_C">#REF!</definedName>
    <definedName name="PAT_M">#REF!</definedName>
    <definedName name="PAT1_c_p3">#REF!</definedName>
    <definedName name="PAT1_ce_eme_c_p3">#REF!</definedName>
    <definedName name="PAT1_Iq_c_p3">#REF!</definedName>
    <definedName name="PATIO">[54]Ratios!$D$227</definedName>
    <definedName name="PDX">#REF!</definedName>
    <definedName name="pe">[44]RRHH!$D$39</definedName>
    <definedName name="pe_acero">[36]Hoja2!$K$2</definedName>
    <definedName name="peat">#REF!</definedName>
    <definedName name="PEnf_Num_V">[153]Calculos!$J$189:$AD$189</definedName>
    <definedName name="PEON">[42]INSUMOS!$D$11</definedName>
    <definedName name="PEON_V">[42]INSUMOS!$D$18</definedName>
    <definedName name="pepe">[39]puni!$H$281</definedName>
    <definedName name="PER">#REF!</definedName>
    <definedName name="perfil">#REF!</definedName>
    <definedName name="Perímetro_sótano">#REF!</definedName>
    <definedName name="Perímetro_tienda">#REF!</definedName>
    <definedName name="periodo">[156]Hoja1!$E$1</definedName>
    <definedName name="Periodos">[112]Calendario!$V$24</definedName>
    <definedName name="PERS.DESTACADO">[157]INF.PERS.CONTRATADO!$A$8:$O$74</definedName>
    <definedName name="Personnel_Growth_Factor">'[46]1. Time &amp; Esc'!$B$76:$AR$76</definedName>
    <definedName name="PESO">#REF!</definedName>
    <definedName name="PESO_COLUMNAS">#REF!</definedName>
    <definedName name="PESOPLANCHA">'[36]Viguetas 36 REAL'!$I$24</definedName>
    <definedName name="PESOS">#REF!</definedName>
    <definedName name="PetroPeru_Fuel_Tariff_PYF">'[46]1. Time &amp; Esc'!$B$8:$AR$8</definedName>
    <definedName name="pg_actual">#REF!</definedName>
    <definedName name="pi">[44]RRHH!$D$40</definedName>
    <definedName name="PICO">#REF!</definedName>
    <definedName name="PicoEmp">'[158]Costo Indirecto'!$C$96</definedName>
    <definedName name="PIEDRA_CHANCADA_DE_1_2">[42]INSUMOS!$D$41</definedName>
    <definedName name="piedrag">#REF!</definedName>
    <definedName name="pint">'[3]7422CW00'!#REF!</definedName>
    <definedName name="pintura">'[3]7422CW00'!#REF!</definedName>
    <definedName name="PINTURA_DE_LINEAS_DE_BASQUET_COLOR_AZUL">'[42]Lista de Partidas'!$C$89</definedName>
    <definedName name="PINTURA_DE_LINEAS_DE_FULBITO_COLOR_BLANCO">'[42]Lista de Partidas'!$C$90</definedName>
    <definedName name="PINTURA_DE_LINEAS_DE_VOLEY_COLOR_AMARILLO">'[42]Lista de Partidas'!$C$91</definedName>
    <definedName name="Pintura_en_Columnas__Vigas">'[42]Lista de Partidas'!$C$95</definedName>
    <definedName name="Pintura_en_paramentos_exteriores">'[42]Lista de Partidas'!$C$96</definedName>
    <definedName name="pintyura">[2]STRSUMM0!#REF!</definedName>
    <definedName name="PIPE">#REF!</definedName>
    <definedName name="pipe1">#REF!</definedName>
    <definedName name="pirc">#REF!</definedName>
    <definedName name="pirca">#REF!</definedName>
    <definedName name="pirulo">[157]Comparativa!$L$34</definedName>
    <definedName name="pirulo2">[157]Comparativa!$F$1</definedName>
    <definedName name="PISCINA">[54]Ratios!$D$210</definedName>
    <definedName name="Piso_Pulido">'[42]Lista de Partidas'!$C$93</definedName>
    <definedName name="PIURA">#REF!</definedName>
    <definedName name="PLAN">#REF!</definedName>
    <definedName name="planilla">'[159]F17 A1'!$A$1:$I$42</definedName>
    <definedName name="PLANILLA___SEMANA_1">#REF!</definedName>
    <definedName name="PLANILLA___SEMANA_10">#REF!</definedName>
    <definedName name="PLANILLA___SEMANA_11">#REF!</definedName>
    <definedName name="PLANILLA___SEMANA_12">#REF!</definedName>
    <definedName name="PLANILLA___SEMANA_13">#REF!</definedName>
    <definedName name="PLANILLA___SEMANA_2">#REF!</definedName>
    <definedName name="PLANILLA___SEMANA_3">#REF!</definedName>
    <definedName name="PLANILLA___SEMANA_4">#REF!</definedName>
    <definedName name="PLANILLA___SEMANA_5">#REF!</definedName>
    <definedName name="PLANILLA___SEMANA_6">#REF!</definedName>
    <definedName name="PLANILLA___SEMANA_7">#REF!</definedName>
    <definedName name="PLANILLA___SEMANA_8">#REF!</definedName>
    <definedName name="PLANILLA___SEMANA_9">#REF!</definedName>
    <definedName name="planilla_01">#REF!</definedName>
    <definedName name="planilla_02">#REF!</definedName>
    <definedName name="planilla_03">#REF!</definedName>
    <definedName name="planilla_04">#REF!</definedName>
    <definedName name="planilla_05">#REF!</definedName>
    <definedName name="planilla_06">#REF!</definedName>
    <definedName name="planilla_07">#REF!</definedName>
    <definedName name="planilla_08">#REF!</definedName>
    <definedName name="Planilla_09">#REF!</definedName>
    <definedName name="Planilla_10">#REF!</definedName>
    <definedName name="Planilla_11">#REF!</definedName>
    <definedName name="Planilla_12">#REF!</definedName>
    <definedName name="Planilla_13">#REF!</definedName>
    <definedName name="Planilla_14">#REF!</definedName>
    <definedName name="Planilla_15">#REF!</definedName>
    <definedName name="Planilla_16">#REF!</definedName>
    <definedName name="Planilla_17">#REF!</definedName>
    <definedName name="Planilla_18">#REF!</definedName>
    <definedName name="Planilla_19">#REF!</definedName>
    <definedName name="Planilla_20">#REF!</definedName>
    <definedName name="Planilla_21">#REF!</definedName>
    <definedName name="Planilla_22">#REF!</definedName>
    <definedName name="Planilla_23">#REF!</definedName>
    <definedName name="Planilla_24">#REF!</definedName>
    <definedName name="Planilla_25">#REF!</definedName>
    <definedName name="Planilla_26">#REF!</definedName>
    <definedName name="Planilla_27">#REF!</definedName>
    <definedName name="Planilla_28">#REF!</definedName>
    <definedName name="Planilla_29">#REF!</definedName>
    <definedName name="Planilla_30">#REF!</definedName>
    <definedName name="Planilla_31">#REF!</definedName>
    <definedName name="Planilla_32">#REF!</definedName>
    <definedName name="Planilla_33">#REF!</definedName>
    <definedName name="Planilla_34">#REF!</definedName>
    <definedName name="Planilla_35">#REF!</definedName>
    <definedName name="Planilla_36">#REF!</definedName>
    <definedName name="Planilla_37">#REF!</definedName>
    <definedName name="Planilla_38">#REF!</definedName>
    <definedName name="Planilla_39">#REF!</definedName>
    <definedName name="Planilla_40">#REF!</definedName>
    <definedName name="Planilla_41">#REF!</definedName>
    <definedName name="Planilla_42">#REF!</definedName>
    <definedName name="Planilla_43">#REF!</definedName>
    <definedName name="Planilla_44">#REF!</definedName>
    <definedName name="Planilla_45">#REF!</definedName>
    <definedName name="Planilla_46">#REF!</definedName>
    <definedName name="Planilla_47">#REF!</definedName>
    <definedName name="Planilla_48">#REF!</definedName>
    <definedName name="Planilla_49">#REF!</definedName>
    <definedName name="Planilla_50">#REF!</definedName>
    <definedName name="PLAZO">[160]GG!$B$10</definedName>
    <definedName name="PMed_Num_V">[153]Calculos!$J$183:$AD$183</definedName>
    <definedName name="Pmerma">[87]Resumen!$G$1</definedName>
    <definedName name="pmf">#REF!</definedName>
    <definedName name="po">[44]RRHH!$D$41</definedName>
    <definedName name="pob">#REF!</definedName>
    <definedName name="POBDPTO06">#REF!</definedName>
    <definedName name="Pobre_p1">#REF!</definedName>
    <definedName name="Pobre_p2">#REF!</definedName>
    <definedName name="Pobre_p3">#REF!</definedName>
    <definedName name="Pobste_Num_V">[153]Calculos!$J$188:$AD$188</definedName>
    <definedName name="Poc.Nac">#REF!</definedName>
    <definedName name="POLI">[54]Ratios!$D$192</definedName>
    <definedName name="por">#REF!</definedName>
    <definedName name="Por.Imp">#REF!</definedName>
    <definedName name="Porc_Anticipo">#REF!</definedName>
    <definedName name="PORC_BATC">[120]Dmda.!$F$66</definedName>
    <definedName name="PORC_ENF">[120]Dmda.!$E$66</definedName>
    <definedName name="PORC_GESTP1">'[120]Pob. DIRESA 2013'!$AP$5</definedName>
    <definedName name="PORC_GESTP2">'[120]Pob. DIRESA 2013'!$AP$6</definedName>
    <definedName name="PORC_GESTP3">'[120]Pob. DIRESA 2013'!$AP$7</definedName>
    <definedName name="PORC_MINSA">[120]Dmda.!$D$66</definedName>
    <definedName name="Porc_Retencion">#REF!</definedName>
    <definedName name="PORTALINEA">#REF!</definedName>
    <definedName name="POSTES">#REF!</definedName>
    <definedName name="pp">#REF!</definedName>
    <definedName name="ppp" hidden="1">{#N/A,#N/A,FALSE,"SumD";#N/A,#N/A,FALSE,"ElecD";#N/A,#N/A,FALSE,"MechD";#N/A,#N/A,FALSE,"GeotD";#N/A,#N/A,FALSE,"PrcsD";#N/A,#N/A,FALSE,"TunnD";#N/A,#N/A,FALSE,"CivlD";#N/A,#N/A,FALSE,"NtwkD";#N/A,#N/A,FALSE,"EstgD";#N/A,#N/A,FALSE,"PEngD"}</definedName>
    <definedName name="ppropio_">[161]INDICE!#REF!</definedName>
    <definedName name="ppto">#REF!</definedName>
    <definedName name="ppto.1">"#REF!"</definedName>
    <definedName name="pptoalternativa2revisado">[162]PPTOALT1pref!$B$9:$I$68</definedName>
    <definedName name="PR3_0">#REF!</definedName>
    <definedName name="PR3_0_M">#REF!</definedName>
    <definedName name="PR3_1N">#REF!</definedName>
    <definedName name="PR3_1N_M">#REF!</definedName>
    <definedName name="PR3_1NT">#REF!</definedName>
    <definedName name="PR3_1NT_M">#REF!</definedName>
    <definedName name="PR3_2">#REF!</definedName>
    <definedName name="PR3_2N">#REF!</definedName>
    <definedName name="PR3_3">#REF!</definedName>
    <definedName name="PR3_3N">#REF!</definedName>
    <definedName name="PR3_3NT">#REF!</definedName>
    <definedName name="PRECIO">#REF!</definedName>
    <definedName name="PRECIO02">[163]PRECIO2!$A$1:$D$417</definedName>
    <definedName name="precios">'[164]Precios de insumos'!$A$1:$B$21</definedName>
    <definedName name="precor">'[165]Datos-No imprimir'!$A$14:$M$24</definedName>
    <definedName name="precorZ">#REF!</definedName>
    <definedName name="prep">#REF!</definedName>
    <definedName name="PRESUP.ADI1.TVI">'[45]RES,MET,ADI1'!#REF!</definedName>
    <definedName name="PRESUPUESTO">'[107]Datos Generales'!$B$1</definedName>
    <definedName name="Previo">#REF!</definedName>
    <definedName name="Previo_1">#REF!</definedName>
    <definedName name="Previo_2">#REF!</definedName>
    <definedName name="Previo_3">#REF!</definedName>
    <definedName name="Previo_4">#REF!</definedName>
    <definedName name="Previo_5">#REF!</definedName>
    <definedName name="Previo_6">#REF!</definedName>
    <definedName name="Previo_7">#REF!</definedName>
    <definedName name="Previo_8">#REF!</definedName>
    <definedName name="PRIA">"#REF!"</definedName>
    <definedName name="PRIB">"#REF!"</definedName>
    <definedName name="primaria">[53]primaria!$BB$26</definedName>
    <definedName name="PRIMERA">#REF!</definedName>
    <definedName name="PrimerItem">#REF!</definedName>
    <definedName name="PRIMO">#REF!</definedName>
    <definedName name="PrimPorc">#REF!</definedName>
    <definedName name="PRINT_1">#REF!</definedName>
    <definedName name="Print_Area_MI">#REF!</definedName>
    <definedName name="PRINT_TITLES_MI">#REF!</definedName>
    <definedName name="PRINT1">'[3]7422CW00'!#REF!</definedName>
    <definedName name="PRINT2">'[3]7422CW00'!#REF!</definedName>
    <definedName name="PRIOR">#REF!</definedName>
    <definedName name="Prob">#REF!</definedName>
    <definedName name="Prob_enf_P1">#REF!</definedName>
    <definedName name="Prob_enf_P2">#REF!</definedName>
    <definedName name="Prob_enf_P3">#REF!</definedName>
    <definedName name="PRODUCTO">"#REF!"</definedName>
    <definedName name="PROGDES">#REF!</definedName>
    <definedName name="promp">[53]primaria!$AH$14</definedName>
    <definedName name="proms">[53]secundaria!$AE$13</definedName>
    <definedName name="PROPIO">'[142]RES,MET,ADI1'!#REF!</definedName>
    <definedName name="Protec">#REF!</definedName>
    <definedName name="prov">#REF!</definedName>
    <definedName name="PROVC">#REF!</definedName>
    <definedName name="prove">#REF!</definedName>
    <definedName name="PROVINCIA">#REF!</definedName>
    <definedName name="PROVINCIA_2">#REF!</definedName>
    <definedName name="PROVINCIA_3">#REF!</definedName>
    <definedName name="PROVINCIA_4">#REF!</definedName>
    <definedName name="PROVINCIA_5">#REF!</definedName>
    <definedName name="PROVINCIA_6">#REF!</definedName>
    <definedName name="PROVINCIA_7">#REF!</definedName>
    <definedName name="PROY">#REF!</definedName>
    <definedName name="PROY_INTERNO">#REF!</definedName>
    <definedName name="PROYECTISTA">#REF!</definedName>
    <definedName name="PRV_3">#REF!</definedName>
    <definedName name="Ps">[44]RRHH!#REF!</definedName>
    <definedName name="PS1_0">#REF!</definedName>
    <definedName name="PS1_0_M">#REF!</definedName>
    <definedName name="PS1_1N">#REF!</definedName>
    <definedName name="PS1_1N_M">#REF!</definedName>
    <definedName name="PS1_1N_T">#REF!</definedName>
    <definedName name="PS1_1NT">#REF!</definedName>
    <definedName name="PS1_1NT_M">#REF!</definedName>
    <definedName name="PS1_2">#REF!</definedName>
    <definedName name="PS1_2N">#REF!</definedName>
    <definedName name="PS1_3">#REF!</definedName>
    <definedName name="PS1_3N">#REF!</definedName>
    <definedName name="PS1_3NT">#REF!</definedName>
    <definedName name="PSEC_0">#REF!</definedName>
    <definedName name="PSEC_0_M">#REF!</definedName>
    <definedName name="PSEC_0P">#REF!</definedName>
    <definedName name="PSEC_0P_M">#REF!</definedName>
    <definedName name="PSEC_1N">#REF!</definedName>
    <definedName name="PSEC_1N_M">#REF!</definedName>
    <definedName name="PSEC_1NP">#REF!</definedName>
    <definedName name="PSEC_2">#REF!</definedName>
    <definedName name="PSEC_2N">#REF!</definedName>
    <definedName name="PSEC_2NP">#REF!</definedName>
    <definedName name="PSEC_2P">#REF!</definedName>
    <definedName name="PSEC_3">#REF!</definedName>
    <definedName name="PSEC_3N">#REF!</definedName>
    <definedName name="PSEC_3NP">#REF!</definedName>
    <definedName name="PSEC_3P">#REF!</definedName>
    <definedName name="PSER_0">#REF!</definedName>
    <definedName name="PSER_0_M">#REF!</definedName>
    <definedName name="PSER_0P">#REF!</definedName>
    <definedName name="PSER_0P_M">#REF!</definedName>
    <definedName name="PSV_2">#REF!</definedName>
    <definedName name="PSV_2N">#REF!</definedName>
    <definedName name="PSV_3">#REF!</definedName>
    <definedName name="PSV_3N">#REF!</definedName>
    <definedName name="PSVE_2">#REF!</definedName>
    <definedName name="PSVE_3">#REF!</definedName>
    <definedName name="PT">[160]GG!$J$10</definedName>
    <definedName name="PTG">#REF!</definedName>
    <definedName name="PTH_2">#REF!</definedName>
    <definedName name="PTH_2N">#REF!</definedName>
    <definedName name="PTH_3">#REF!</definedName>
    <definedName name="PTH_3N">#REF!</definedName>
    <definedName name="PTH_3NT">#REF!</definedName>
    <definedName name="Ptotal">#REF!</definedName>
    <definedName name="PTV_0">#REF!</definedName>
    <definedName name="PTV_0_M">#REF!</definedName>
    <definedName name="PTV_1N">#REF!</definedName>
    <definedName name="PTV_1N_M">#REF!</definedName>
    <definedName name="PTV_1NT">#REF!</definedName>
    <definedName name="PTV_1NT_M">#REF!</definedName>
    <definedName name="PTV_2">#REF!</definedName>
    <definedName name="PTV_2N">#REF!</definedName>
    <definedName name="PTV_3">#REF!</definedName>
    <definedName name="PTV_3N">#REF!</definedName>
    <definedName name="PTV_3NT">#REF!</definedName>
    <definedName name="pu">[44]RRHH!$D$42</definedName>
    <definedName name="pu6mm">#REF!</definedName>
    <definedName name="pu8mm">#REF!</definedName>
    <definedName name="PUERPCOMP">[120]Estadística!$E$77</definedName>
    <definedName name="PUERTASALUMINIO">#REF!</definedName>
    <definedName name="punta">#REF!</definedName>
    <definedName name="PUNTODEINSERCION">#REF!</definedName>
    <definedName name="pvc">#REF!</definedName>
    <definedName name="PYF">[46]Input!$B$25:$AR$25</definedName>
    <definedName name="q_1">#REF!</definedName>
    <definedName name="q_10">#REF!</definedName>
    <definedName name="q_11">#REF!</definedName>
    <definedName name="q_12">#REF!</definedName>
    <definedName name="q_13">#REF!</definedName>
    <definedName name="q_15">#REF!</definedName>
    <definedName name="q_2">#REF!</definedName>
    <definedName name="q_20">#REF!</definedName>
    <definedName name="q_9">#REF!</definedName>
    <definedName name="q10f">#REF!</definedName>
    <definedName name="q11f">#REF!</definedName>
    <definedName name="q12f">#REF!</definedName>
    <definedName name="q13f">#REF!</definedName>
    <definedName name="q1f">#REF!</definedName>
    <definedName name="q2f">#REF!</definedName>
    <definedName name="QAAQ">#REF!</definedName>
    <definedName name="qaz" hidden="1">{#N/A,#N/A,FALSE,"WBS 1.06";#N/A,#N/A,FALSE,"WBS 1.14";#N/A,#N/A,FALSE,"WBS 1.17";#N/A,#N/A,FALSE,"WBS 1.18"}</definedName>
    <definedName name="qd">#REF!</definedName>
    <definedName name="qmax">#REF!</definedName>
    <definedName name="qmax_m">#REF!</definedName>
    <definedName name="qnuevo">#REF!</definedName>
    <definedName name="qnuevo_m">#REF!</definedName>
    <definedName name="qnuevo1">#REF!</definedName>
    <definedName name="QQ">'[32]Sensib. IE-VACSN'!#REF!</definedName>
    <definedName name="qqaa" hidden="1">{#N/A,#N/A,FALSE,"SumG";#N/A,#N/A,FALSE,"ElecG";#N/A,#N/A,FALSE,"MechG";#N/A,#N/A,FALSE,"GeotG";#N/A,#N/A,FALSE,"PrcsG";#N/A,#N/A,FALSE,"TunnG";#N/A,#N/A,FALSE,"CivlG";#N/A,#N/A,FALSE,"NtwkG";#N/A,#N/A,FALSE,"EstgG";#N/A,#N/A,FALSE,"PEngG"}</definedName>
    <definedName name="QQQ">#REF!</definedName>
    <definedName name="QQQA">#REF!</definedName>
    <definedName name="qqqq">#N/A</definedName>
    <definedName name="QQQQQ">'[61]Sensib. IE-VACSN'!#REF!</definedName>
    <definedName name="QQQQQQ">'[32]Sensib. IE-VACSN'!#REF!</definedName>
    <definedName name="QQQQQQQQQQ">'[32]Sensib. IE-VACSN'!#REF!</definedName>
    <definedName name="QQQQQQQQQQQQQW">#REF!</definedName>
    <definedName name="qs">#REF!</definedName>
    <definedName name="qs_">#REF!</definedName>
    <definedName name="qsn">#REF!</definedName>
    <definedName name="qsnu">#REF!</definedName>
    <definedName name="qsnu_m">#REF!</definedName>
    <definedName name="QTIES">#REF!</definedName>
    <definedName name="QTY">#REF!</definedName>
    <definedName name="QTYBASE">#REF!</definedName>
    <definedName name="qu">#REF!</definedName>
    <definedName name="QUIA">"#REF!"</definedName>
    <definedName name="QUIB">"#REF!"</definedName>
    <definedName name="Quimilac">#REF!</definedName>
    <definedName name="Quimisolven">#REF!</definedName>
    <definedName name="QWDEQWDF">#REF!</definedName>
    <definedName name="qwerf">'[61]Sensib. IE-VACSN'!#REF!</definedName>
    <definedName name="qwqwqwq">#REF!</definedName>
    <definedName name="qwsd" hidden="1">{#N/A,#N/A,FALSE,"SumG";#N/A,#N/A,FALSE,"ElecG";#N/A,#N/A,FALSE,"MechG";#N/A,#N/A,FALSE,"GeotG";#N/A,#N/A,FALSE,"PrcsG";#N/A,#N/A,FALSE,"TunnG";#N/A,#N/A,FALSE,"CivlG";#N/A,#N/A,FALSE,"NtwkG";#N/A,#N/A,FALSE,"EstgG";#N/A,#N/A,FALSE,"PEngG"}</definedName>
    <definedName name="qwsdfcv" hidden="1">{#N/A,#N/A,FALSE,"SumG";#N/A,#N/A,FALSE,"ElecG";#N/A,#N/A,FALSE,"MechG";#N/A,#N/A,FALSE,"GeotG";#N/A,#N/A,FALSE,"PrcsG";#N/A,#N/A,FALSE,"TunnG";#N/A,#N/A,FALSE,"CivlG";#N/A,#N/A,FALSE,"NtwkG";#N/A,#N/A,FALSE,"EstgG";#N/A,#N/A,FALSE,"PEngG"}</definedName>
    <definedName name="qwssf">#N/A</definedName>
    <definedName name="qwweer">#REF!</definedName>
    <definedName name="r_costo">#REF!</definedName>
    <definedName name="r_costo_2">#REF!</definedName>
    <definedName name="r_difmarg">#REF!</definedName>
    <definedName name="r_fases">#REF!</definedName>
    <definedName name="r_venta">#REF!</definedName>
    <definedName name="r_venta_ed">[92]RO!$F$16</definedName>
    <definedName name="radio">#REF!</definedName>
    <definedName name="RAT_ICE1">[131]Sensibilidad!$P$28</definedName>
    <definedName name="RAT_ICEa">'[128]sensibilidad propoli'!$K$33</definedName>
    <definedName name="RAT_ICEp">[129]sensibilidad.proliv!$K$33</definedName>
    <definedName name="RBAH">#REF!</definedName>
    <definedName name="rClient">#REF!</definedName>
    <definedName name="rDate">#REF!</definedName>
    <definedName name="rDesc">#REF!</definedName>
    <definedName name="RECARGO">#REF!</definedName>
    <definedName name="RECORD">#REF!</definedName>
    <definedName name="Recorder">#REF!</definedName>
    <definedName name="RECPUB">#REF!</definedName>
    <definedName name="RECURSOS">#REF!</definedName>
    <definedName name="redencion_de_pena">#REF!</definedName>
    <definedName name="REEUMEN">'[166]PER,COM.PRO.ADI1'!#REF!</definedName>
    <definedName name="REFERENCIA_PLANO">#REF!</definedName>
    <definedName name="Refine">#REF!</definedName>
    <definedName name="Refino_y_compactacion_del_fondo_de_la_excavacion">'[42]Lista de Partidas'!$C$98</definedName>
    <definedName name="Regulated_Dom_PAX_Tariff">'[46]1. Time &amp; Esc'!$B$41:$AR$41</definedName>
    <definedName name="Regulated_Int_l_PAX_Tariff">'[46]1. Time &amp; Esc'!$B$40:$AR$40</definedName>
    <definedName name="REL_EFECTIVO">[83]DATOS!$B$17</definedName>
    <definedName name="REL_PU">'[107]Relacion de PU'!$A$11:$F$115</definedName>
    <definedName name="RELACIONES">"#REF!"</definedName>
    <definedName name="RelEquip">#REF!</definedName>
    <definedName name="Relleno_afirmado_e_20cm_compactado">'[42]Lista de Partidas'!$C$99</definedName>
    <definedName name="Relleno_con_afirmado">'[42]Lista de Partidas'!$C$100</definedName>
    <definedName name="Relleno_con_afirmado__con_equipo">'[42]Lista de Partidas'!$C$101</definedName>
    <definedName name="Relleno_con_arena_de_rio">'[42]Lista de Partidas'!$C$103</definedName>
    <definedName name="Relleno_con_material_propio">'[42]Lista de Partidas'!$C$102</definedName>
    <definedName name="Relpar">#REF!</definedName>
    <definedName name="REM">#REF!</definedName>
    <definedName name="REMUNERACION">[167]Hoja1!$B$6:$M$28</definedName>
    <definedName name="REPORTE">[41]A!$D$9</definedName>
    <definedName name="REQ">#REF!</definedName>
    <definedName name="reqwert">[168]Input!$C$341</definedName>
    <definedName name="rEstimator">#REF!</definedName>
    <definedName name="Resultado2">#REF!</definedName>
    <definedName name="RESUMEN">#REF!</definedName>
    <definedName name="resumen1">#REF!</definedName>
    <definedName name="resumen2">"#REF!"</definedName>
    <definedName name="Ret_1">'[49]Avance financiero'!$D$13</definedName>
    <definedName name="Ret_10">'[49]Avance financiero'!$D$22</definedName>
    <definedName name="Ret_2">'[49]Avance financiero'!$D$14</definedName>
    <definedName name="Ret_3">'[49]Avance financiero'!$D$15</definedName>
    <definedName name="Ret_4">'[49]Avance financiero'!$D$16</definedName>
    <definedName name="Ret_5">'[49]Avance financiero'!$D$17</definedName>
    <definedName name="Ret_6">'[49]Avance financiero'!$D$18</definedName>
    <definedName name="Ret_7">'[49]Avance financiero'!$D$19</definedName>
    <definedName name="Ret_8">'[49]Avance financiero'!$D$20</definedName>
    <definedName name="Ret_9">'[49]Avance financiero'!$D$21</definedName>
    <definedName name="Retencion">#REF!</definedName>
    <definedName name="rf">#REF!</definedName>
    <definedName name="RF2EQ">#REF!</definedName>
    <definedName name="RF2GGS">#N/A</definedName>
    <definedName name="RF2MAT">#REF!</definedName>
    <definedName name="RF2MO">#REF!</definedName>
    <definedName name="RF2SCT">#REF!</definedName>
    <definedName name="RF2SUP">#REF!</definedName>
    <definedName name="RF2VEH">#REF!</definedName>
    <definedName name="rfgb" hidden="1">{#N/A,#N/A,FALSE,"SumG";#N/A,#N/A,FALSE,"ElecG";#N/A,#N/A,FALSE,"MechG";#N/A,#N/A,FALSE,"GeotG";#N/A,#N/A,FALSE,"PrcsG";#N/A,#N/A,FALSE,"TunnG";#N/A,#N/A,FALSE,"CivlG";#N/A,#N/A,FALSE,"NtwkG";#N/A,#N/A,FALSE,"EstgG";#N/A,#N/A,FALSE,"PEngG"}</definedName>
    <definedName name="RGRAL">#REF!</definedName>
    <definedName name="RGRL">#REF!</definedName>
    <definedName name="rho">'[47]Pump Calcs'!$A$6:$IV$6</definedName>
    <definedName name="RI">#REF!</definedName>
    <definedName name="RI_A">#REF!</definedName>
    <definedName name="RI_S">#REF!</definedName>
    <definedName name="Riego_de_Adherencia">'[42]Lista de Partidas'!$C$104</definedName>
    <definedName name="RIGDOS">#N/A</definedName>
    <definedName name="RIGTRE">#N/A</definedName>
    <definedName name="RIGUNA">#N/A</definedName>
    <definedName name="RIGUNAMED">#N/A</definedName>
    <definedName name="RinconJumbo">#REF!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SP">'[3]7422CW00'!#REF!</definedName>
    <definedName name="rLocation">#REF!</definedName>
    <definedName name="RMAT">'[169]Relacion de Recursos'!$C$4:$D$10</definedName>
    <definedName name="RMATC">'[169]Relacion de Recursos'!$C$15:$D$31</definedName>
    <definedName name="RMCB">#REF!</definedName>
    <definedName name="RMO">'[169]Relacion de Recursos'!$C$49:$D$54</definedName>
    <definedName name="ro">#REF!</definedName>
    <definedName name="ro_m">#REF!</definedName>
    <definedName name="ROBolsa" hidden="1">{#N/A,#N/A,FALSE,"SumD";#N/A,#N/A,FALSE,"ElecD";#N/A,#N/A,FALSE,"MechD";#N/A,#N/A,FALSE,"GeotD";#N/A,#N/A,FALSE,"PrcsD";#N/A,#N/A,FALSE,"TunnD";#N/A,#N/A,FALSE,"CivlD";#N/A,#N/A,FALSE,"NtwkD";#N/A,#N/A,FALSE,"EstgD";#N/A,#N/A,FALSE,"PEngD"}</definedName>
    <definedName name="rodillo">#REF!</definedName>
    <definedName name="Rodillo_L.V._autop._70_100_HP__7_9_TON">[42]INSUMOS!$D$83</definedName>
    <definedName name="Round">[57]Constants!$B$7</definedName>
    <definedName name="rox">#REF!</definedName>
    <definedName name="ROxxx">#REF!</definedName>
    <definedName name="roz">[170]P9!#REF!</definedName>
    <definedName name="roz_m">#REF!</definedName>
    <definedName name="RPHA">#REF!</definedName>
    <definedName name="rProjectNo">#REF!</definedName>
    <definedName name="rqwr" hidden="1">{#N/A,#N/A,TRUE,"1842CWN0"}</definedName>
    <definedName name="rr" hidden="1">{#N/A,#N/A,FALSE,"SumD";#N/A,#N/A,FALSE,"ElecD";#N/A,#N/A,FALSE,"MechD";#N/A,#N/A,FALSE,"GeotD";#N/A,#N/A,FALSE,"PrcsD";#N/A,#N/A,FALSE,"TunnD";#N/A,#N/A,FALSE,"CivlD";#N/A,#N/A,FALSE,"NtwkD";#N/A,#N/A,FALSE,"EstgD";#N/A,#N/A,FALSE,"PEngD"}</definedName>
    <definedName name="rrr">#REF!</definedName>
    <definedName name="rrrff" hidden="1">{#N/A,#N/A,FALSE,"SumG";#N/A,#N/A,FALSE,"ElecG";#N/A,#N/A,FALSE,"MechG";#N/A,#N/A,FALSE,"GeotG";#N/A,#N/A,FALSE,"PrcsG";#N/A,#N/A,FALSE,"TunnG";#N/A,#N/A,FALSE,"CivlG";#N/A,#N/A,FALSE,"NtwkG";#N/A,#N/A,FALSE,"EstgG";#N/A,#N/A,FALSE,"PEngG"}</definedName>
    <definedName name="RRRR">'[32]Sensib. IE-VACSN'!#REF!</definedName>
    <definedName name="rrrrrr" hidden="1">{#N/A,#N/A,FALSE,"SumD";#N/A,#N/A,FALSE,"ElecD";#N/A,#N/A,FALSE,"MechD";#N/A,#N/A,FALSE,"GeotD";#N/A,#N/A,FALSE,"PrcsD";#N/A,#N/A,FALSE,"TunnD";#N/A,#N/A,FALSE,"CivlD";#N/A,#N/A,FALSE,"NtwkD";#N/A,#N/A,FALSE,"EstgD";#N/A,#N/A,FALSE,"PEngD"}</definedName>
    <definedName name="rrrrrrr" hidden="1">{#N/A,#N/A,FALSE,"SumD";#N/A,#N/A,FALSE,"ElecD";#N/A,#N/A,FALSE,"MechD";#N/A,#N/A,FALSE,"GeotD";#N/A,#N/A,FALSE,"PrcsD";#N/A,#N/A,FALSE,"TunnD";#N/A,#N/A,FALSE,"CivlD";#N/A,#N/A,FALSE,"NtwkD";#N/A,#N/A,FALSE,"EstgD";#N/A,#N/A,FALSE,"PEngD"}</definedName>
    <definedName name="rs">'[171]Base Transformador'!#REF!</definedName>
    <definedName name="RTC">#REF!</definedName>
    <definedName name="RTHSRYJUX">[172]Input!$C$96:$F$96</definedName>
    <definedName name="RV">#REF!</definedName>
    <definedName name="RV_A">#REF!</definedName>
    <definedName name="RV_S">#REF!</definedName>
    <definedName name="rWorkWeek">#REF!</definedName>
    <definedName name="S">'[61]Sensib. IE-VACSN'!#REF!</definedName>
    <definedName name="s_1">#REF!</definedName>
    <definedName name="s_2">#REF!</definedName>
    <definedName name="s_c">#REF!</definedName>
    <definedName name="S1_2">#REF!</definedName>
    <definedName name="S2_2">#REF!</definedName>
    <definedName name="SAAFFGSD">[172]Input!$B$176:$AR$176</definedName>
    <definedName name="SAL">[41]A!$D$52</definedName>
    <definedName name="SALA">[54]Ratios!$D$105</definedName>
    <definedName name="Saldo">[173]Valorización!#REF!</definedName>
    <definedName name="SALUD">#REF!</definedName>
    <definedName name="SAMUEL">#REF!</definedName>
    <definedName name="say">#REF!</definedName>
    <definedName name="SBH">#REF!</definedName>
    <definedName name="SBM">#REF!</definedName>
    <definedName name="SBM_1">#REF!</definedName>
    <definedName name="SBM_1P">#REF!</definedName>
    <definedName name="SBM_2">#REF!</definedName>
    <definedName name="SBM_2P">#REF!</definedName>
    <definedName name="SC">#REF!</definedName>
    <definedName name="sd" hidden="1">{#N/A,#N/A,FALSE,"SumG";#N/A,#N/A,FALSE,"ElecG";#N/A,#N/A,FALSE,"MechG";#N/A,#N/A,FALSE,"GeotG";#N/A,#N/A,FALSE,"PrcsG";#N/A,#N/A,FALSE,"TunnG";#N/A,#N/A,FALSE,"CivlG";#N/A,#N/A,FALSE,"NtwkG";#N/A,#N/A,FALSE,"EstgG";#N/A,#N/A,FALSE,"PEngG"}</definedName>
    <definedName name="sdd">#REF!</definedName>
    <definedName name="sdfrtg" hidden="1">{#N/A,#N/A,FALSE,"SumG";#N/A,#N/A,FALSE,"ElecG";#N/A,#N/A,FALSE,"MechG";#N/A,#N/A,FALSE,"GeotG";#N/A,#N/A,FALSE,"PrcsG";#N/A,#N/A,FALSE,"TunnG";#N/A,#N/A,FALSE,"CivlG";#N/A,#N/A,FALSE,"NtwkG";#N/A,#N/A,FALSE,"EstgG";#N/A,#N/A,FALSE,"PEngG"}</definedName>
    <definedName name="SDSDSD">#REF!</definedName>
    <definedName name="sdsffg" hidden="1">{#N/A,#N/A,FALSE,"SumG";#N/A,#N/A,FALSE,"ElecG";#N/A,#N/A,FALSE,"MechG";#N/A,#N/A,FALSE,"GeotG";#N/A,#N/A,FALSE,"PrcsG";#N/A,#N/A,FALSE,"TunnG";#N/A,#N/A,FALSE,"CivlG";#N/A,#N/A,FALSE,"NtwkG";#N/A,#N/A,FALSE,"EstgG";#N/A,#N/A,FALSE,"PEngG"}</definedName>
    <definedName name="SE" hidden="1">#REF!</definedName>
    <definedName name="SECT">[174]RESUMEN!$B$4</definedName>
    <definedName name="Sect9.2_or_AppC">#REF!</definedName>
    <definedName name="SECTOR">[102]RESUMEN!$B$3</definedName>
    <definedName name="secundaria">[53]secundaria!$AY$24</definedName>
    <definedName name="SEGA">"#REF!"</definedName>
    <definedName name="SEGB">"#REF!"</definedName>
    <definedName name="SEGUNDA">#REF!</definedName>
    <definedName name="selectipo">#REF!</definedName>
    <definedName name="sellador">#REF!</definedName>
    <definedName name="sema1">#REF!</definedName>
    <definedName name="sema10">#REF!</definedName>
    <definedName name="sema11">#REF!</definedName>
    <definedName name="sema12">#REF!</definedName>
    <definedName name="sema13">#REF!</definedName>
    <definedName name="sema14">#REF!</definedName>
    <definedName name="sema15">#REF!</definedName>
    <definedName name="sema16">#REF!</definedName>
    <definedName name="sema17">#REF!</definedName>
    <definedName name="sema18">#REF!</definedName>
    <definedName name="sema19">#REF!</definedName>
    <definedName name="sema2">#REF!</definedName>
    <definedName name="sema20">#REF!</definedName>
    <definedName name="sema21">#REF!</definedName>
    <definedName name="sema22">#REF!</definedName>
    <definedName name="sema23">#REF!</definedName>
    <definedName name="sema24">#REF!</definedName>
    <definedName name="sema25">#REF!</definedName>
    <definedName name="sema26">#REF!</definedName>
    <definedName name="sema27">#REF!</definedName>
    <definedName name="sema28">#REF!</definedName>
    <definedName name="sema29">#REF!</definedName>
    <definedName name="sema3">#REF!</definedName>
    <definedName name="sema30">#REF!</definedName>
    <definedName name="sema31">#REF!</definedName>
    <definedName name="sema32">#REF!</definedName>
    <definedName name="sema33">#REF!</definedName>
    <definedName name="sema34">#REF!</definedName>
    <definedName name="sema35">#REF!</definedName>
    <definedName name="sema36">#REF!</definedName>
    <definedName name="sema37">#REF!</definedName>
    <definedName name="sema38">#REF!</definedName>
    <definedName name="sema39">#REF!</definedName>
    <definedName name="sema4">#REF!</definedName>
    <definedName name="sema40">#REF!</definedName>
    <definedName name="sema41">#REF!</definedName>
    <definedName name="sema42">#REF!</definedName>
    <definedName name="sema43">#REF!</definedName>
    <definedName name="sema44">#REF!</definedName>
    <definedName name="sema45">#REF!</definedName>
    <definedName name="sema46">#REF!</definedName>
    <definedName name="sema47">#REF!</definedName>
    <definedName name="sema48">#REF!</definedName>
    <definedName name="sema49">#REF!</definedName>
    <definedName name="sema5">#REF!</definedName>
    <definedName name="sema50">#REF!</definedName>
    <definedName name="sema6">#REF!</definedName>
    <definedName name="sema7">#REF!</definedName>
    <definedName name="sema8">#REF!</definedName>
    <definedName name="sema9">#REF!</definedName>
    <definedName name="sensInver">[175]F9!$H$31</definedName>
    <definedName name="Services2" hidden="1">{#N/A,#N/A,FALSE,"Pricing";#N/A,#N/A,FALSE,"Summary";#N/A,#N/A,FALSE,"CompProd";#N/A,#N/A,FALSE,"CompJobhrs";#N/A,#N/A,FALSE,"Escalation";#N/A,#N/A,FALSE,"Contingency";#N/A,#N/A,FALSE,"GM";#N/A,#N/A,FALSE,"CompWage";#N/A,#N/A,FALSE,"costSum"}</definedName>
    <definedName name="sfdag">#REF!</definedName>
    <definedName name="sffff" hidden="1">{#N/A,#N/A,FALSE,"SumD";#N/A,#N/A,FALSE,"ElecD";#N/A,#N/A,FALSE,"MechD";#N/A,#N/A,FALSE,"GeotD";#N/A,#N/A,FALSE,"PrcsD";#N/A,#N/A,FALSE,"TunnD";#N/A,#N/A,FALSE,"CivlD";#N/A,#N/A,FALSE,"NtwkD";#N/A,#N/A,FALSE,"EstgD";#N/A,#N/A,FALSE,"PEngD"}</definedName>
    <definedName name="SFsfaFDFEW" hidden="1">{#N/A,#N/A,TRUE,"1842CWN0"}</definedName>
    <definedName name="SGFGFFSFS">#N/A</definedName>
    <definedName name="shape">#REF!</definedName>
    <definedName name="SHARED_FORMULA_0">#N/A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4">#N/A</definedName>
    <definedName name="SHARED_FORMULA_5">#N/A</definedName>
    <definedName name="SHARED_FORMULA_6">#N/A</definedName>
    <definedName name="SHARED_FORMULA_7">#N/A</definedName>
    <definedName name="SHARED_FORMULA_8">#N/A</definedName>
    <definedName name="SHARED_FORMULA_9">#N/A</definedName>
    <definedName name="sharp">[47]tank1!$J$1:$J$4</definedName>
    <definedName name="Shear_c_1">#REF!</definedName>
    <definedName name="Shear_c_2">#REF!</definedName>
    <definedName name="Shear_Ratio">#REF!</definedName>
    <definedName name="Shear_s_2">#REF!</definedName>
    <definedName name="SHEE_INT">[59]steel!#REF!</definedName>
    <definedName name="sheet">#REF!</definedName>
    <definedName name="SHEET_KP">[59]steel!$C$7:$L$47</definedName>
    <definedName name="SHEET_MR">[59]steel!$C$7:$J$47</definedName>
    <definedName name="SHEET1">#REF!</definedName>
    <definedName name="SHEET10">#REF!</definedName>
    <definedName name="SHEET11">#REF!</definedName>
    <definedName name="SHEET12">#REF!</definedName>
    <definedName name="SHEET13">#REF!</definedName>
    <definedName name="SHEET14">#REF!</definedName>
    <definedName name="SHEET15">#REF!</definedName>
    <definedName name="SHEET16">#REF!</definedName>
    <definedName name="SHEET17">#REF!</definedName>
    <definedName name="SHEET18">#REF!</definedName>
    <definedName name="SHEET19">#REF!</definedName>
    <definedName name="SHEET2">#REF!</definedName>
    <definedName name="SHEET20">#REF!</definedName>
    <definedName name="SHEET21">#REF!</definedName>
    <definedName name="SHEET22">#REF!</definedName>
    <definedName name="SHEET23">#REF!</definedName>
    <definedName name="SHEET24">#REF!</definedName>
    <definedName name="SHEET25">#REF!</definedName>
    <definedName name="SHEET26">#REF!</definedName>
    <definedName name="SHEET3">#REF!</definedName>
    <definedName name="SHEET4">#REF!</definedName>
    <definedName name="SHEET5">#REF!</definedName>
    <definedName name="sheet6">#N/A</definedName>
    <definedName name="sheet6_1">#N/A</definedName>
    <definedName name="SHEET7">#REF!</definedName>
    <definedName name="SHEET8">#REF!</definedName>
    <definedName name="SHEET9">#REF!</definedName>
    <definedName name="sika1">#REF!</definedName>
    <definedName name="sikapiso40">#REF!</definedName>
    <definedName name="Simbolos">[78]Hoja2!$C$3:$C$5</definedName>
    <definedName name="SINGOLO">'[3]7422CW00'!#REF!</definedName>
    <definedName name="sinigv">[176]Infra!$J$20</definedName>
    <definedName name="Sinnombre">#REF!</definedName>
    <definedName name="SISTCONV">[35]EDUCACION!$A$40:$Z$101</definedName>
    <definedName name="SISTEMA1">#REF!</definedName>
    <definedName name="SISTEMA2">#REF!</definedName>
    <definedName name="SISTPREF">[35]EDUCACION!$A$20:$Z$31</definedName>
    <definedName name="situacion_juridica">#REF!</definedName>
    <definedName name="SizeCu">[47]CooperPipe!$A$1:$A$2</definedName>
    <definedName name="SizeCuT">[47]CooperTubing!$A$1:$A$3</definedName>
    <definedName name="SizeDuct">[47]Duct!$A$1:$A$3</definedName>
    <definedName name="SizeFRP">[47]FRPPipe!$A$1:$A$3</definedName>
    <definedName name="SizeHDPE">[47]pipeHDPE!$A$1:$A$11</definedName>
    <definedName name="SizePVC">[47]PipePVC!$A$1:$A$2</definedName>
    <definedName name="SizePVCP">[47]PipePVCPeru!$A$1:$A$8</definedName>
    <definedName name="SizeRu">[47]Hose!$A$1:$A$3</definedName>
    <definedName name="SizeRub">[47]Hose!$A$1:$B$10</definedName>
    <definedName name="Sizes">[47]CS!$A$1:$A$14</definedName>
    <definedName name="SizeSS">[47]SSteelPipe!$A$1:$A$4</definedName>
    <definedName name="SizeSteel">[47]CS!$A$1:$A$14</definedName>
    <definedName name="sjc">#REF!</definedName>
    <definedName name="sji">[53]Población!$F$110</definedName>
    <definedName name="sjp">[53]Población!$F$111</definedName>
    <definedName name="sjs">[53]Población!$F$112</definedName>
    <definedName name="SM">#REF!</definedName>
    <definedName name="smi">[53]Población!#REF!</definedName>
    <definedName name="SMM_1">#REF!</definedName>
    <definedName name="SMM_1N">#REF!</definedName>
    <definedName name="SMM_1P">#REF!</definedName>
    <definedName name="SMM_2">#REF!</definedName>
    <definedName name="SMM_2N">#REF!</definedName>
    <definedName name="SMM_2P">#REF!</definedName>
    <definedName name="smp">[53]Población!#REF!</definedName>
    <definedName name="smpi">[81]Población!$F$229</definedName>
    <definedName name="smpp">[81]Población!$F$230</definedName>
    <definedName name="smps">[81]Población!$F$231</definedName>
    <definedName name="sms">[53]Población!#REF!</definedName>
    <definedName name="Sol">#REF!</definedName>
    <definedName name="Solado_en_cimentacion">'[42]Lista de Partidas'!$C$106</definedName>
    <definedName name="Soldador_Calificado_6G">#REF!</definedName>
    <definedName name="Soldador_Plancha">#REF!</definedName>
    <definedName name="SOLES">#REF!</definedName>
    <definedName name="Sprinksize">#REF!</definedName>
    <definedName name="SQ">#REF!</definedName>
    <definedName name="SRX2b_c_p3">#REF!</definedName>
    <definedName name="ss">#REF!</definedName>
    <definedName name="ss___0">#REF!</definedName>
    <definedName name="ss___1">#REF!</definedName>
    <definedName name="SSHH">[54]Ratios!$D$20</definedName>
    <definedName name="SSS">#REF!</definedName>
    <definedName name="sss___0">#REF!</definedName>
    <definedName name="sss___1">#REF!</definedName>
    <definedName name="ssshhh" hidden="1">{#N/A,#N/A,FALSE,"SumG";#N/A,#N/A,FALSE,"ElecG";#N/A,#N/A,FALSE,"MechG";#N/A,#N/A,FALSE,"GeotG";#N/A,#N/A,FALSE,"PrcsG";#N/A,#N/A,FALSE,"TunnG";#N/A,#N/A,FALSE,"CivlG";#N/A,#N/A,FALSE,"NtwkG";#N/A,#N/A,FALSE,"EstgG";#N/A,#N/A,FALSE,"PEngG"}</definedName>
    <definedName name="sssss" hidden="1">{#N/A,#N/A,FALSE,"SumD";#N/A,#N/A,FALSE,"ElecD";#N/A,#N/A,FALSE,"MechD";#N/A,#N/A,FALSE,"GeotD";#N/A,#N/A,FALSE,"PrcsD";#N/A,#N/A,FALSE,"TunnD";#N/A,#N/A,FALSE,"CivlD";#N/A,#N/A,FALSE,"NtwkD";#N/A,#N/A,FALSE,"EstgD";#N/A,#N/A,FALSE,"PEngD"}</definedName>
    <definedName name="ssssssssss">'[111]INSTALACION ELECTRICA'!$A$1:$IV$9</definedName>
    <definedName name="SSSSSSSSSSSS">[177]p1!$D$39</definedName>
    <definedName name="ST_BLDG">'[3]7422CW00'!#REF!</definedName>
    <definedName name="ST_CW">'[3]7422CW00'!#REF!</definedName>
    <definedName name="STALO1">'[3]7422CW00'!#REF!</definedName>
    <definedName name="STAMPA">#REF!</definedName>
    <definedName name="STANU">'[3]7422CW00'!#REF!</definedName>
    <definedName name="START">#REF!</definedName>
    <definedName name="START1">'[3]7422CW00'!#REF!</definedName>
    <definedName name="STB">#REF!</definedName>
    <definedName name="STENU">'[3]7422CW00'!#REF!</definedName>
    <definedName name="Stl_Cap_Shear">#REF!</definedName>
    <definedName name="Stl_Cap_Tension">#REF!</definedName>
    <definedName name="STONU">'[3]7422CW00'!#REF!</definedName>
    <definedName name="Strategy">[153]Inputs!$H$4</definedName>
    <definedName name="StrategyChoices">#REF!</definedName>
    <definedName name="StrategyName">#REF!</definedName>
    <definedName name="STRUT">#N/A</definedName>
    <definedName name="STSUMM">'[3]7422CW00'!#REF!</definedName>
    <definedName name="SUBCF11">[28]Subcontratos!#REF!</definedName>
    <definedName name="SUBCF21">[28]Subcontratos!#REF!</definedName>
    <definedName name="SUBCF22">[28]Subcontratos!#REF!</definedName>
    <definedName name="SUBCF23">[28]Subcontratos!#REF!</definedName>
    <definedName name="SUBCF24">[28]Subcontratos!#REF!</definedName>
    <definedName name="SUBCF90">[28]Subcontratos!#REF!</definedName>
    <definedName name="SUBCON">#REF!</definedName>
    <definedName name="Sueld">[178]RRHH!$L$8:$L$29</definedName>
    <definedName name="SUELOS">#REF!</definedName>
    <definedName name="SUMINISTRO">[41]A!$D$73</definedName>
    <definedName name="SUMM">[91]Direct_Lbr!#REF!</definedName>
    <definedName name="SUMMARY">#REF!</definedName>
    <definedName name="SUP_ART">[59]steel!#REF!</definedName>
    <definedName name="Superestructura">#REF!</definedName>
    <definedName name="SUPERVISOR">[83]DATOS!$B$11</definedName>
    <definedName name="Surf2">[150]Flota!$E$13</definedName>
    <definedName name="surflex">#REF!</definedName>
    <definedName name="sust.met">[179]Metrados!$A$9:$C$136</definedName>
    <definedName name="SUSTENTO">#REF!</definedName>
    <definedName name="SUSTENTO6">#REF!</definedName>
    <definedName name="SUSTENTO7">#REF!</definedName>
    <definedName name="System">#REF!</definedName>
    <definedName name="T">'[76]Encofrado BVR Unispan'!$C$8</definedName>
    <definedName name="t_año_1">[92]Calculos!$B$14</definedName>
    <definedName name="t_año_2">[92]Calculos!$B$15</definedName>
    <definedName name="t_año_3">[92]Calculos!$B$16</definedName>
    <definedName name="t_año_4">[92]Calculos!$B$17</definedName>
    <definedName name="t_año_5">[92]Calculos!$B$18</definedName>
    <definedName name="T_Calendario">[112]Calendario!$V$1:$V$3</definedName>
    <definedName name="T_CAMBIO">#REF!</definedName>
    <definedName name="T_dia">[112]Calendario!$W$6:$W$7</definedName>
    <definedName name="t_mes_1">[92]Calculos!$B$7</definedName>
    <definedName name="t_mes_2">[92]Calculos!$B$8</definedName>
    <definedName name="t_mes_3">[92]Calculos!$B$9</definedName>
    <definedName name="t_mes_4">[92]Calculos!$B$10</definedName>
    <definedName name="t_mes_5">[92]Calculos!$B$11</definedName>
    <definedName name="t_mes_6">[92]Calculos!$B$12</definedName>
    <definedName name="t_sald_año">[92]Calculos!$B$13</definedName>
    <definedName name="TA">[180]CFA!$I$4:$BM$8</definedName>
    <definedName name="tab_001">#REF!</definedName>
    <definedName name="tab_002">#REF!</definedName>
    <definedName name="tab_003">#REF!</definedName>
    <definedName name="tab_005r">#REF!</definedName>
    <definedName name="tab_005r1">#REF!</definedName>
    <definedName name="tab_07">#REF!</definedName>
    <definedName name="tab_08">[150]Tablas!$B$23:$G$32</definedName>
    <definedName name="tab_09">[150]Tablas!$B$37:$C$45</definedName>
    <definedName name="tab_10">[150]Tablas!$C$49:$F$51</definedName>
    <definedName name="tab_201">#REF!</definedName>
    <definedName name="TABLA">#REF!</definedName>
    <definedName name="TABLEKP">'[3]7422CW00'!#REF!</definedName>
    <definedName name="TABLEPRI">#REF!</definedName>
    <definedName name="Tac_ce_c_p3">#REF!</definedName>
    <definedName name="Tac_Cqx_c_p3">#REF!</definedName>
    <definedName name="Tac_hosp_c_p3">#REF!</definedName>
    <definedName name="Tac_Trauma_Shock_c_p3">#REF!</definedName>
    <definedName name="Tarrajeo___pintura">'[42]Lista de Partidas'!$C$107</definedName>
    <definedName name="Tarrajeo_de_sardinel_pulido">'[42]Lista de Partidas'!$C$108</definedName>
    <definedName name="Tarrajeo_en_Columans__Vigas">'[42]Lista de Partidas'!$C$109</definedName>
    <definedName name="Tarrajeo_en_sobrecimiento">'[42]Lista de Partidas'!$C$110</definedName>
    <definedName name="Tarrajeo_exterior">'[42]Lista de Partidas'!$C$111</definedName>
    <definedName name="Tarrajeo_interior">'[42]Lista de Partidas'!$C$112</definedName>
    <definedName name="Tarrejeo_con_impermeabilizante">'[42]Lista de Partidas'!$C$113</definedName>
    <definedName name="Tarrejeo_de_cielo_raso">'[42]Lista de Partidas'!$C$114</definedName>
    <definedName name="Tasa">#REF!</definedName>
    <definedName name="TaskDesc">#REF!</definedName>
    <definedName name="TASKS">[52]CALENDARIO!$A$21:$B$36</definedName>
    <definedName name="TAuxEnf_Num_V">[153]Calculos!$J$190:$AD$190</definedName>
    <definedName name="TB">#REF!</definedName>
    <definedName name="TC">#REF!</definedName>
    <definedName name="Tcam">[181]Forrado!$E$27</definedName>
    <definedName name="Tcambio">[87]Resumen!$I$1</definedName>
    <definedName name="TCI">[182]Demanda!$C$1</definedName>
    <definedName name="tcj">[183]BD!$Z$2</definedName>
    <definedName name="TD">#REF!</definedName>
    <definedName name="Te">'[184]Costos Infra y Eq'!$D$798</definedName>
    <definedName name="tecnopor">#REF!</definedName>
    <definedName name="tel">#REF!</definedName>
    <definedName name="Tenf_Num_V">[153]Calculos!$J$191:$AD$191</definedName>
    <definedName name="Tension_Ratio">#REF!</definedName>
    <definedName name="Teodolito">#REF!</definedName>
    <definedName name="TERA">#REF!</definedName>
    <definedName name="TERB">"#REF!"</definedName>
    <definedName name="TERBU">"#REF!"</definedName>
    <definedName name="TERCERA">#REF!</definedName>
    <definedName name="test" hidden="1">{#N/A,#N/A,FALSE,"Pricing";#N/A,#N/A,FALSE,"Summary";#N/A,#N/A,FALSE,"CompProd";#N/A,#N/A,FALSE,"CompJobhrs";#N/A,#N/A,FALSE,"Escalation";#N/A,#N/A,FALSE,"Contingency";#N/A,#N/A,FALSE,"GM";#N/A,#N/A,FALSE,"CompWage";#N/A,#N/A,FALSE,"costSum"}</definedName>
    <definedName name="TGA">#REF!</definedName>
    <definedName name="tghy" hidden="1">{#N/A,#N/A,FALSE,"SumG";#N/A,#N/A,FALSE,"ElecG";#N/A,#N/A,FALSE,"MechG";#N/A,#N/A,FALSE,"GeotG";#N/A,#N/A,FALSE,"PrcsG";#N/A,#N/A,FALSE,"TunnG";#N/A,#N/A,FALSE,"CivlG";#N/A,#N/A,FALSE,"NtwkG";#N/A,#N/A,FALSE,"EstgG";#N/A,#N/A,FALSE,"PEngG"}</definedName>
    <definedName name="Thk">[47]CS!$A$1:$A$15</definedName>
    <definedName name="tiempo_de_reclusion">#REF!</definedName>
    <definedName name="tiempo_de_sentencia">#REF!</definedName>
    <definedName name="TIPCAMB">#REF!</definedName>
    <definedName name="TIPIFICACION">#REF!</definedName>
    <definedName name="TIPO">[44]RRHH!$G$1886:$G$1889</definedName>
    <definedName name="TIPO_DE_BASE">#REF!</definedName>
    <definedName name="TIPO_DE_BASE___0">#REF!</definedName>
    <definedName name="TIPO_DE_BASE___1">#REF!</definedName>
    <definedName name="TIPO_DE_BASE___2">#REF!</definedName>
    <definedName name="TIPO_DE_BASE___3">#REF!</definedName>
    <definedName name="TIPO_DE_BASE___4">#REF!</definedName>
    <definedName name="tipo_de_delito">#REF!</definedName>
    <definedName name="tipo_de_libertades">#REF!</definedName>
    <definedName name="tipoc">#REF!</definedName>
    <definedName name="TipoCambio">[75]RESUMEN!$G$1</definedName>
    <definedName name="TIPOCE">#REF!</definedName>
    <definedName name="TipoCotiz">#REF!</definedName>
    <definedName name="TITLE">#REF!</definedName>
    <definedName name="TITLES_A_HRS">#REF!</definedName>
    <definedName name="TITULO">#REF!</definedName>
    <definedName name="TITULOS_A_IMPRIMIR">#REF!</definedName>
    <definedName name="TO_MAT">[41]A!$D$42</definedName>
    <definedName name="TOP_DIMS">#REF!</definedName>
    <definedName name="TOPOGRAFIA">#REF!</definedName>
    <definedName name="TOTAL">[185]A:B!$C$1:$U$156</definedName>
    <definedName name="Total_Aeronautical_Revenues__S\._millions">'[46]2&amp;3 AeroRevs'!$B$99:$AR$99</definedName>
    <definedName name="Total_Commercial_Revenues__S\._Millions">'[46]4. Non-AeroRevs'!$B$208:$AR$208</definedName>
    <definedName name="TOTAL_ELEMENTOS_SEGURIDAD">#REF!</definedName>
    <definedName name="TOTAL_EQUIPO_SOLDADOR">#REF!</definedName>
    <definedName name="Total_Fcst_Cargo_Landings">[46]Fcst!$B$39:$AR$39</definedName>
    <definedName name="Total_Fcst_Dom_Landings">[46]Fcst!$B$32:$AR$32</definedName>
    <definedName name="Total_Fcst_Int_l_Landings">[46]Fcst!$B$25:$AR$25</definedName>
    <definedName name="Total_Scheduled_Jobhours">#REF!</definedName>
    <definedName name="TOTAL1">[12]A:B!$C$1:$U$156</definedName>
    <definedName name="TOTSHE1">#REF!</definedName>
    <definedName name="TOTSHE10">#REF!</definedName>
    <definedName name="TOTSHE11">#REF!</definedName>
    <definedName name="TOTSHE12">#REF!</definedName>
    <definedName name="TOTSHE13">#REF!</definedName>
    <definedName name="TOTSHE14">#REF!</definedName>
    <definedName name="TOTSHE15">#REF!</definedName>
    <definedName name="TOTSHE16">#REF!</definedName>
    <definedName name="TOTSHE17">#REF!</definedName>
    <definedName name="TOTSHE18">#REF!</definedName>
    <definedName name="TOTSHE19">#REF!</definedName>
    <definedName name="TOTSHE2">#REF!</definedName>
    <definedName name="TOTSHE20">#REF!</definedName>
    <definedName name="TOTSHE21">#REF!</definedName>
    <definedName name="TOTSHE22">#REF!</definedName>
    <definedName name="TOTSHE23">#REF!</definedName>
    <definedName name="TOTSHE24">#REF!</definedName>
    <definedName name="TOTSHE25">#REF!</definedName>
    <definedName name="TOTSHE26">#REF!</definedName>
    <definedName name="TOTSHE3">#REF!</definedName>
    <definedName name="TOTSHE4">#REF!</definedName>
    <definedName name="TOTSHE5">#REF!</definedName>
    <definedName name="TOTSHE6">#REF!</definedName>
    <definedName name="TOTSHE7">#REF!</definedName>
    <definedName name="TOTSHE8">#REF!</definedName>
    <definedName name="TOTSHE9">#REF!</definedName>
    <definedName name="TP000">#REF!</definedName>
    <definedName name="Tperdido">#REF!</definedName>
    <definedName name="TR">[160]GG!$H$93</definedName>
    <definedName name="TR4P">#REF!</definedName>
    <definedName name="Tractor_oruga_de_140___160_HP">[42]INSUMOS!$D$84</definedName>
    <definedName name="TRADUCCION">"#REF!"</definedName>
    <definedName name="traduccion1">"#REF!"</definedName>
    <definedName name="TRAN">#REF!</definedName>
    <definedName name="TRANSLEI">[84]RO2655!#REF!</definedName>
    <definedName name="Trazado__niveles_y_replanteo">'[42]Lista de Partidas'!$C$115</definedName>
    <definedName name="TRAZO__NIVELES_Y_REPLANTEO_PRELIMINAR">'[42]Lista de Partidas'!$C$116</definedName>
    <definedName name="triplay">#REF!</definedName>
    <definedName name="Triplay_lupuna_4mm">[42]INSUMOS!$D$66</definedName>
    <definedName name="TRVARIABLES">"#REF!"</definedName>
    <definedName name="TS_0">#REF!</definedName>
    <definedName name="TS_2">#REF!</definedName>
    <definedName name="TS_3">#REF!</definedName>
    <definedName name="TT">#REF!</definedName>
    <definedName name="ttggg" hidden="1">{#N/A,#N/A,FALSE,"SumD";#N/A,#N/A,FALSE,"ElecD";#N/A,#N/A,FALSE,"MechD";#N/A,#N/A,FALSE,"GeotD";#N/A,#N/A,FALSE,"PrcsD";#N/A,#N/A,FALSE,"TunnD";#N/A,#N/A,FALSE,"CivlD";#N/A,#N/A,FALSE,"NtwkD";#N/A,#N/A,FALSE,"EstgD";#N/A,#N/A,FALSE,"PEngD"}</definedName>
    <definedName name="TTT">[119]Presenta1!#REF!</definedName>
    <definedName name="tttggg" hidden="1">{#N/A,#N/A,FALSE,"SumD";#N/A,#N/A,FALSE,"ElecD";#N/A,#N/A,FALSE,"MechD";#N/A,#N/A,FALSE,"GeotD";#N/A,#N/A,FALSE,"PrcsD";#N/A,#N/A,FALSE,"TunnD";#N/A,#N/A,FALSE,"CivlD";#N/A,#N/A,FALSE,"NtwkD";#N/A,#N/A,FALSE,"EstgD";#N/A,#N/A,FALSE,"PEngD"}</definedName>
    <definedName name="Turnos">[112]Calendario!$V$12:$V$15</definedName>
    <definedName name="tyhhg" hidden="1">{#N/A,#N/A,FALSE,"SumD";#N/A,#N/A,FALSE,"ElecD";#N/A,#N/A,FALSE,"MechD";#N/A,#N/A,FALSE,"GeotD";#N/A,#N/A,FALSE,"PrcsD";#N/A,#N/A,FALSE,"TunnD";#N/A,#N/A,FALSE,"CivlD";#N/A,#N/A,FALSE,"NtwkD";#N/A,#N/A,FALSE,"EstgD";#N/A,#N/A,FALSE,"PEngD"}</definedName>
    <definedName name="Type">[47]fittings!$A$20:$A$102</definedName>
    <definedName name="u">#REF!</definedName>
    <definedName name="ubi">#REF!</definedName>
    <definedName name="UBICA">[186]DATOS!$B$14</definedName>
    <definedName name="UBICA_ACTUAL">#REF!</definedName>
    <definedName name="UBICACION">'[107]Datos Generales'!$B$2</definedName>
    <definedName name="Ubicación">[44]RRHH!$G$1880:$G$1885</definedName>
    <definedName name="ubigeo">#REF!</definedName>
    <definedName name="ubom">#REF!</definedName>
    <definedName name="uca">#REF!</definedName>
    <definedName name="ucb">#REF!</definedName>
    <definedName name="ucctv">#REF!</definedName>
    <definedName name="ude">#REF!</definedName>
    <definedName name="ue">#REF!</definedName>
    <definedName name="uf">#REF!</definedName>
    <definedName name="uff">#REF!</definedName>
    <definedName name="ufm">#REF!</definedName>
    <definedName name="uga">#REF!</definedName>
    <definedName name="uint">#REF!</definedName>
    <definedName name="uj" hidden="1">{#N/A,#N/A,FALSE,"SumG";#N/A,#N/A,FALSE,"ElecG";#N/A,#N/A,FALSE,"MechG";#N/A,#N/A,FALSE,"GeotG";#N/A,#N/A,FALSE,"PrcsG";#N/A,#N/A,FALSE,"TunnG";#N/A,#N/A,FALSE,"CivlG";#N/A,#N/A,FALSE,"NtwkG";#N/A,#N/A,FALSE,"EstgG";#N/A,#N/A,FALSE,"PEngG"}</definedName>
    <definedName name="ujjj" hidden="1">{#N/A,#N/A,FALSE,"SumD";#N/A,#N/A,FALSE,"ElecD";#N/A,#N/A,FALSE,"MechD";#N/A,#N/A,FALSE,"GeotD";#N/A,#N/A,FALSE,"PrcsD";#N/A,#N/A,FALSE,"TunnD";#N/A,#N/A,FALSE,"CivlD";#N/A,#N/A,FALSE,"NtwkD";#N/A,#N/A,FALSE,"EstgD";#N/A,#N/A,FALSE,"PEngD"}</definedName>
    <definedName name="umo">#REF!</definedName>
    <definedName name="UN_PRI">#REF!</definedName>
    <definedName name="UNIDAD">'[142]RES,MET,ADI1'!#REF!</definedName>
    <definedName name="UnidFlow">[47]conv!$A$30:$A$39</definedName>
    <definedName name="UnidLong">[47]conv!$A$17:$A$23</definedName>
    <definedName name="UnidLong1">[47]conv!$A$25:$B$27</definedName>
    <definedName name="UnidPre">[47]conv!$A$2:$A$14</definedName>
    <definedName name="UnidSP">[47]conv!$A$80:$A$110</definedName>
    <definedName name="us">#REF!</definedName>
    <definedName name="usd">#REF!</definedName>
    <definedName name="uss">#REF!</definedName>
    <definedName name="usv">#REF!</definedName>
    <definedName name="UT">'[187]RES F1'!$D$42</definedName>
    <definedName name="UTI">#REF!</definedName>
    <definedName name="UTIL">[70]N°1!#REF!</definedName>
    <definedName name="UTILI">#REF!</definedName>
    <definedName name="Utilizacion">[112]Calendario!$V$28</definedName>
    <definedName name="UTILSHOP">[70]N°1!$F$1306</definedName>
    <definedName name="utm">#REF!</definedName>
    <definedName name="uttm">#REF!</definedName>
    <definedName name="uu">[188]RESUMEN!$G$18</definedName>
    <definedName name="uuii" hidden="1">{#N/A,#N/A,FALSE,"Pricing";#N/A,#N/A,FALSE,"Summary";#N/A,#N/A,FALSE,"CompProd";#N/A,#N/A,FALSE,"CompJobhrs";#N/A,#N/A,FALSE,"Escalation";#N/A,#N/A,FALSE,"Contingency";#N/A,#N/A,FALSE,"GM";#N/A,#N/A,FALSE,"CompWage";#N/A,#N/A,FALSE,"costSum"}</definedName>
    <definedName name="uuj" hidden="1">{#N/A,#N/A,FALSE,"SumG";#N/A,#N/A,FALSE,"ElecG";#N/A,#N/A,FALSE,"MechG";#N/A,#N/A,FALSE,"GeotG";#N/A,#N/A,FALSE,"PrcsG";#N/A,#N/A,FALSE,"TunnG";#N/A,#N/A,FALSE,"CivlG";#N/A,#N/A,FALSE,"NtwkG";#N/A,#N/A,FALSE,"EstgG";#N/A,#N/A,FALSE,"PEngG"}</definedName>
    <definedName name="uut">#REF!</definedName>
    <definedName name="uuujjj" hidden="1">{#N/A,#N/A,FALSE,"SumD";#N/A,#N/A,FALSE,"ElecD";#N/A,#N/A,FALSE,"MechD";#N/A,#N/A,FALSE,"GeotD";#N/A,#N/A,FALSE,"PrcsD";#N/A,#N/A,FALSE,"TunnD";#N/A,#N/A,FALSE,"CivlD";#N/A,#N/A,FALSE,"NtwkD";#N/A,#N/A,FALSE,"EstgD";#N/A,#N/A,FALSE,"PEngD"}</definedName>
    <definedName name="uuujjk" hidden="1">{#N/A,#N/A,FALSE,"SumD";#N/A,#N/A,FALSE,"ElecD";#N/A,#N/A,FALSE,"MechD";#N/A,#N/A,FALSE,"GeotD";#N/A,#N/A,FALSE,"PrcsD";#N/A,#N/A,FALSE,"TunnD";#N/A,#N/A,FALSE,"CivlD";#N/A,#N/A,FALSE,"NtwkD";#N/A,#N/A,FALSE,"EstgD";#N/A,#N/A,FALSE,"PEngD"}</definedName>
    <definedName name="v" hidden="1">#REF!</definedName>
    <definedName name="vac">[22]FLUJOS!$E$147</definedName>
    <definedName name="VACST1">[120]VACST!$D$85</definedName>
    <definedName name="VACST2">[120]VACST!$V$85</definedName>
    <definedName name="Val_01">#REF!</definedName>
    <definedName name="Val_02">#REF!</definedName>
    <definedName name="Val_03">#REF!</definedName>
    <definedName name="Val_04">#REF!</definedName>
    <definedName name="Val_05">#REF!</definedName>
    <definedName name="Val_06">#REF!</definedName>
    <definedName name="Val_07">#REF!</definedName>
    <definedName name="Val_08">#REF!</definedName>
    <definedName name="Val_09">#REF!</definedName>
    <definedName name="Val_10">#REF!</definedName>
    <definedName name="Val_11">#REF!</definedName>
    <definedName name="Val_12">#REF!</definedName>
    <definedName name="Val_13">#REF!</definedName>
    <definedName name="Val_14">#REF!</definedName>
    <definedName name="Val_15">#REF!</definedName>
    <definedName name="Val_16">#REF!</definedName>
    <definedName name="Val_17">#REF!</definedName>
    <definedName name="Val_18">#REF!</definedName>
    <definedName name="Val_19">#REF!</definedName>
    <definedName name="Val_20">#REF!</definedName>
    <definedName name="Val_21">#REF!</definedName>
    <definedName name="Val_22">#REF!</definedName>
    <definedName name="Val_23">#REF!</definedName>
    <definedName name="Val_24">#REF!</definedName>
    <definedName name="Val_25">#REF!</definedName>
    <definedName name="Val_26">#REF!</definedName>
    <definedName name="Val_27">#REF!</definedName>
    <definedName name="Val_28">#REF!</definedName>
    <definedName name="Val_29">#REF!</definedName>
    <definedName name="Val_30">#REF!</definedName>
    <definedName name="Val_31">#REF!</definedName>
    <definedName name="Val_32">#REF!</definedName>
    <definedName name="Val_33">#REF!</definedName>
    <definedName name="Val_34">#REF!</definedName>
    <definedName name="Val_35">#REF!</definedName>
    <definedName name="Val_36">#REF!</definedName>
    <definedName name="Val_37">#REF!</definedName>
    <definedName name="Val_38">#REF!</definedName>
    <definedName name="Val_39">#REF!</definedName>
    <definedName name="Val_40">#REF!</definedName>
    <definedName name="Val_41">#REF!</definedName>
    <definedName name="Val_42">#REF!</definedName>
    <definedName name="Val_43">#REF!</definedName>
    <definedName name="Val_44">#REF!</definedName>
    <definedName name="Val_45">#REF!</definedName>
    <definedName name="Val_46">#REF!</definedName>
    <definedName name="Val_47">#REF!</definedName>
    <definedName name="Val_48">#REF!</definedName>
    <definedName name="Val_49">#REF!</definedName>
    <definedName name="Val_50">#REF!</definedName>
    <definedName name="Val_51">#REF!</definedName>
    <definedName name="Val_52">#REF!</definedName>
    <definedName name="Val_53">#REF!</definedName>
    <definedName name="Val_54">#REF!</definedName>
    <definedName name="Val_55">#REF!</definedName>
    <definedName name="Val_56">#REF!</definedName>
    <definedName name="Val_57">#REF!</definedName>
    <definedName name="Val_58">#REF!</definedName>
    <definedName name="Val_59">#REF!</definedName>
    <definedName name="Val_60">#REF!</definedName>
    <definedName name="Val_Acum">#REF!</definedName>
    <definedName name="Valor_afecto">#REF!</definedName>
    <definedName name="Valor_Contrato">#REF!</definedName>
    <definedName name="Valor_no_Afect.">#REF!</definedName>
    <definedName name="VALOR_UF">[189]Hoja1!$I$1</definedName>
    <definedName name="Valorizacion">[112]Calendario!$V$34</definedName>
    <definedName name="Valve">[47]Accesorios!$B$144:$B$359</definedName>
    <definedName name="Valves">[47]Accesorios!$B$144:$H$359</definedName>
    <definedName name="VANITORIOS">#REF!</definedName>
    <definedName name="VANOS">#REF!</definedName>
    <definedName name="vans">[133]Sens.agua!$D$51</definedName>
    <definedName name="vans1">[132]Sensibilidad!#REF!</definedName>
    <definedName name="vans2">#N/A</definedName>
    <definedName name="Var_atenciones">[131]Sensibilidad!$P$31</definedName>
    <definedName name="var_benef">#N/A</definedName>
    <definedName name="var_benef1">[132]Sensibilidad!#REF!</definedName>
    <definedName name="var_benef2">#N/A</definedName>
    <definedName name="Var_beneficiarios">[190]sensibilidad.proliv!$K$36</definedName>
    <definedName name="Var_beneficiariosa">'[128]sensibilidad propoli'!$K$36</definedName>
    <definedName name="var_beneficios">[133]Sens.agua!$D$55</definedName>
    <definedName name="Var_bi">#REF!</definedName>
    <definedName name="Var_inver">[131]Sensibilidad!$P$32</definedName>
    <definedName name="var_inver2">#N/A</definedName>
    <definedName name="Var_inverA">#REF!</definedName>
    <definedName name="Var_invera2">'[128]sensibilidad propoli'!$G$57</definedName>
    <definedName name="Var_inverp">[129]sensibilidad.proliv!$K$37</definedName>
    <definedName name="Var_inverp1">[190]sensibilidad.proliv!$G$7</definedName>
    <definedName name="Var_inverp2">[190]sensibilidad.proliv!$G$57</definedName>
    <definedName name="var_inversión">[133]Sens.agua!$D$54</definedName>
    <definedName name="Var_inversión1">[22]A.SENSIBILIDAD!$G$81</definedName>
    <definedName name="Var_inversión2">[22]A.SENSIBILIDAD!$G$131</definedName>
    <definedName name="Var_ped_bi">#REF!</definedName>
    <definedName name="Var_ped_x">#REF!</definedName>
    <definedName name="Var_ped_z">#REF!</definedName>
    <definedName name="Var_pedz">#REF!</definedName>
    <definedName name="Varillas_ped">#REF!</definedName>
    <definedName name="Varillasx">#REF!</definedName>
    <definedName name="Varillasx_m">#REF!</definedName>
    <definedName name="Varillasz">#REF!</definedName>
    <definedName name="Varillasz_m">#REF!</definedName>
    <definedName name="VE">#REF!</definedName>
    <definedName name="vehic">#REF!</definedName>
    <definedName name="VENTANAS">#REF!</definedName>
    <definedName name="Ver">[112]Calendario!$V$19:$V$20</definedName>
    <definedName name="vestidor">[54]Ratios!$D$37</definedName>
    <definedName name="vfh">'[3]7422CW00'!#REF!</definedName>
    <definedName name="vhd">#REF!</definedName>
    <definedName name="vhin">#REF!</definedName>
    <definedName name="vhp">#REF!</definedName>
    <definedName name="VI">#REF!</definedName>
    <definedName name="vibradora">#REF!</definedName>
    <definedName name="vigas">#REF!</definedName>
    <definedName name="viuda" hidden="1">'[122]LIMA-CANTA'!#REF!</definedName>
    <definedName name="vmoneda">#REF!</definedName>
    <definedName name="Vn">#REF!</definedName>
    <definedName name="VNI">#REF!</definedName>
    <definedName name="VNIM">#REF!</definedName>
    <definedName name="VOL.">[64]BASES!$L$4:$L$12</definedName>
    <definedName name="VOL._TOT.">[64]BASES!$M$4:$M$12</definedName>
    <definedName name="VOL_">#REF!</definedName>
    <definedName name="VOL____0">#REF!</definedName>
    <definedName name="VOL____1">#REF!</definedName>
    <definedName name="VOL____2">#REF!</definedName>
    <definedName name="VOL____3">#REF!</definedName>
    <definedName name="VOL__TOT_">#REF!</definedName>
    <definedName name="VOL__TOT____0">#REF!</definedName>
    <definedName name="VOL__TOT____1">#REF!</definedName>
    <definedName name="VOL__TOT____2">#REF!</definedName>
    <definedName name="VOL__TOT____3">#REF!</definedName>
    <definedName name="Volquete_15_m3">[42]INSUMOS!$D$86</definedName>
    <definedName name="VOLVO">#REF!</definedName>
    <definedName name="Vu">#REF!</definedName>
    <definedName name="vvvv" hidden="1">{#N/A,#N/A,FALSE,"SumD";#N/A,#N/A,FALSE,"ElecD";#N/A,#N/A,FALSE,"MechD";#N/A,#N/A,FALSE,"GeotD";#N/A,#N/A,FALSE,"PrcsD";#N/A,#N/A,FALSE,"TunnD";#N/A,#N/A,FALSE,"CivlD";#N/A,#N/A,FALSE,"NtwkD";#N/A,#N/A,FALSE,"EstgD";#N/A,#N/A,FALSE,"PEngD"}</definedName>
    <definedName name="vvvvvv" hidden="1">{#N/A,#N/A,FALSE,"SumD";#N/A,#N/A,FALSE,"ElecD";#N/A,#N/A,FALSE,"MechD";#N/A,#N/A,FALSE,"GeotD";#N/A,#N/A,FALSE,"PrcsD";#N/A,#N/A,FALSE,"TunnD";#N/A,#N/A,FALSE,"CivlD";#N/A,#N/A,FALSE,"NtwkD";#N/A,#N/A,FALSE,"EstgD";#N/A,#N/A,FALSE,"PEngD"}</definedName>
    <definedName name="w" hidden="1">'[122]LIMA-CANTA'!#REF!</definedName>
    <definedName name="wal">#REF!</definedName>
    <definedName name="we" hidden="1">{#N/A,#N/A,FALSE,"SumG";#N/A,#N/A,FALSE,"ElecG";#N/A,#N/A,FALSE,"MechG";#N/A,#N/A,FALSE,"GeotG";#N/A,#N/A,FALSE,"PrcsG";#N/A,#N/A,FALSE,"TunnG";#N/A,#N/A,FALSE,"CivlG";#N/A,#N/A,FALSE,"NtwkG";#N/A,#N/A,FALSE,"EstgG";#N/A,#N/A,FALSE,"PEngG"}</definedName>
    <definedName name="wedf" hidden="1">{#N/A,#N/A,FALSE,"SumG";#N/A,#N/A,FALSE,"ElecG";#N/A,#N/A,FALSE,"MechG";#N/A,#N/A,FALSE,"GeotG";#N/A,#N/A,FALSE,"PrcsG";#N/A,#N/A,FALSE,"TunnG";#N/A,#N/A,FALSE,"CivlG";#N/A,#N/A,FALSE,"NtwkG";#N/A,#N/A,FALSE,"EstgG";#N/A,#N/A,FALSE,"PEngG"}</definedName>
    <definedName name="wedrf" hidden="1">{#N/A,#N/A,FALSE,"SumG";#N/A,#N/A,FALSE,"ElecG";#N/A,#N/A,FALSE,"MechG";#N/A,#N/A,FALSE,"GeotG";#N/A,#N/A,FALSE,"PrcsG";#N/A,#N/A,FALSE,"TunnG";#N/A,#N/A,FALSE,"CivlG";#N/A,#N/A,FALSE,"NtwkG";#N/A,#N/A,FALSE,"EstgG";#N/A,#N/A,FALSE,"PEngG"}</definedName>
    <definedName name="WEEK">[125]CALENDARIO!$A$2:$C$8</definedName>
    <definedName name="WEFRQWCFQ">#REF!</definedName>
    <definedName name="weq" hidden="1">{#N/A,#N/A,FALSE,"SumD";#N/A,#N/A,FALSE,"ElecD";#N/A,#N/A,FALSE,"MechD";#N/A,#N/A,FALSE,"GeotD";#N/A,#N/A,FALSE,"PrcsD";#N/A,#N/A,FALSE,"TunnD";#N/A,#N/A,FALSE,"CivlD";#N/A,#N/A,FALSE,"NtwkD";#N/A,#N/A,FALSE,"EstgD";#N/A,#N/A,FALSE,"PEngD"}</definedName>
    <definedName name="WK">[52]CALENDARIO!$E$2:$F$733</definedName>
    <definedName name="WPCN8">#REF!</definedName>
    <definedName name="WPCN9">#REF!</definedName>
    <definedName name="wqqqeee" hidden="1">{#N/A,#N/A,FALSE,"SumG";#N/A,#N/A,FALSE,"ElecG";#N/A,#N/A,FALSE,"MechG";#N/A,#N/A,FALSE,"GeotG";#N/A,#N/A,FALSE,"PrcsG";#N/A,#N/A,FALSE,"TunnG";#N/A,#N/A,FALSE,"CivlG";#N/A,#N/A,FALSE,"NtwkG";#N/A,#N/A,FALSE,"EstgG";#N/A,#N/A,FALSE,"PEngG"}</definedName>
    <definedName name="wra" hidden="1">'[122]LIMA-CANTA'!#REF!</definedName>
    <definedName name="wrn.all." hidden="1">{#N/A,#N/A,FALSE,"Pricing";#N/A,#N/A,FALSE,"Summary";#N/A,#N/A,FALSE,"CompProd";#N/A,#N/A,FALSE,"CompJobhrs";#N/A,#N/A,FALSE,"Escalation";#N/A,#N/A,FALSE,"Contingency";#N/A,#N/A,FALSE,"GM";#N/A,#N/A,FALSE,"CompWage";#N/A,#N/A,FALSE,"costSum"}</definedName>
    <definedName name="wrn.civil._.works." hidden="1">{#N/A,#N/A,TRUE,"1842CWN0"}</definedName>
    <definedName name="wrn.COST_SHEETS." hidden="1">{#N/A,#N/A,FALSE,"WBS 1.06";#N/A,#N/A,FALSE,"WBS 1.14";#N/A,#N/A,FALSE,"WBS 1.17";#N/A,#N/A,FALSE,"WBS 1.18"}</definedName>
    <definedName name="wrn.FORMATOS." hidden="1">{#N/A,#N/A,FALSE,"Formato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GERENCIA." hidden="1">{#N/A,#N/A,TRUE,"INGENIERIA";#N/A,#N/A,TRUE,"COMPRAS";#N/A,#N/A,TRUE,"DIRECCION";#N/A,#N/A,TRUE,"RESUMEN"}</definedName>
    <definedName name="wrn.INFORME._.No.._.30." hidden="1">{#N/A,#N/A,FALSE,"DET-CAMB.";#N/A,#N/A,FALSE,"PRESUP.";#N/A,#N/A,FALSE,"RESUMEN";#N/A,#N/A,FALSE,"CT";#N/A,#N/A,FALSE,"PD";#N/A,#N/A,FALSE,"PR"}</definedName>
    <definedName name="wrn.precios." hidden="1">{"CONCABL1.1",#N/A,FALSE,"1.1.1a1.1.3 ACSR";"AISL1.2",#N/A,FALSE,"1.1.1a1.1.3 ACSR";"torr1.1.3",#N/A,FALSE,"1.1.1a1.1.3 ACSR";"cm1.2",#N/A,FALSE,"1.2 ACSR";"cm2.2",#N/A,FALSE,"1.2 ACSR";#N/A,#N/A,FALSE,"1.3 ACSR";#N/A,#N/A,FALSE,"2.1.1A2.1.3 ACAR";"ac2.1",#N/A,FALSE,"1.2 ACAR";"ac2.2",#N/A,FALSE,"1.2 ACAR";#N/A,#N/A,FALSE,"2.3 ACAR"}</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sd" hidden="1">{#N/A,#N/A,FALSE,"SumG";#N/A,#N/A,FALSE,"ElecG";#N/A,#N/A,FALSE,"MechG";#N/A,#N/A,FALSE,"GeotG";#N/A,#N/A,FALSE,"PrcsG";#N/A,#N/A,FALSE,"TunnG";#N/A,#N/A,FALSE,"CivlG";#N/A,#N/A,FALSE,"NtwkG";#N/A,#N/A,FALSE,"EstgG";#N/A,#N/A,FALSE,"PEngG"}</definedName>
    <definedName name="WSQ">#REF!</definedName>
    <definedName name="WSW">#REF!</definedName>
    <definedName name="WSWSS">#REF!</definedName>
    <definedName name="ww">#REF!</definedName>
    <definedName name="wwss" hidden="1">{#N/A,#N/A,FALSE,"SumD";#N/A,#N/A,FALSE,"ElecD";#N/A,#N/A,FALSE,"MechD";#N/A,#N/A,FALSE,"GeotD";#N/A,#N/A,FALSE,"PrcsD";#N/A,#N/A,FALSE,"TunnD";#N/A,#N/A,FALSE,"CivlD";#N/A,#N/A,FALSE,"NtwkD";#N/A,#N/A,FALSE,"EstgD";#N/A,#N/A,FALSE,"PEngD"}</definedName>
    <definedName name="wwww">#REF!</definedName>
    <definedName name="wwwww" hidden="1">{#N/A,#N/A,FALSE,"SumD";#N/A,#N/A,FALSE,"ElecD";#N/A,#N/A,FALSE,"MechD";#N/A,#N/A,FALSE,"GeotD";#N/A,#N/A,FALSE,"PrcsD";#N/A,#N/A,FALSE,"TunnD";#N/A,#N/A,FALSE,"CivlD";#N/A,#N/A,FALSE,"NtwkD";#N/A,#N/A,FALSE,"EstgD";#N/A,#N/A,FALSE,"PEngD"}</definedName>
    <definedName name="WWWWWWWWWWWWWWWW">[191]Hoja3!#REF!</definedName>
    <definedName name="X">#REF!</definedName>
    <definedName name="xa">#REF!</definedName>
    <definedName name="xb">#REF!</definedName>
    <definedName name="xc">#REF!</definedName>
    <definedName name="xd">#REF!</definedName>
    <definedName name="xf">#REF!</definedName>
    <definedName name="xGraph11" hidden="1">'[122]LIMA-CANTA'!#REF!</definedName>
    <definedName name="xie">[68]xie!$A$2:$B$383</definedName>
    <definedName name="xos">"#REF!"</definedName>
    <definedName name="XPRINT">#REF!</definedName>
    <definedName name="XPRINT2">#REF!</definedName>
    <definedName name="XPRINT3">#REF!</definedName>
    <definedName name="XPRINT4">#REF!</definedName>
    <definedName name="xx" hidden="1">{#N/A,#N/A,FALSE,"SumD";#N/A,#N/A,FALSE,"ElecD";#N/A,#N/A,FALSE,"MechD";#N/A,#N/A,FALSE,"GeotD";#N/A,#N/A,FALSE,"PrcsD";#N/A,#N/A,FALSE,"TunnD";#N/A,#N/A,FALSE,"CivlD";#N/A,#N/A,FALSE,"NtwkD";#N/A,#N/A,FALSE,"EstgD";#N/A,#N/A,FALSE,"PEngD"}</definedName>
    <definedName name="XXX">#REF!</definedName>
    <definedName name="XXXX">#REF!</definedName>
    <definedName name="XXXXX">#REF!</definedName>
    <definedName name="XXXXXXXX">#REF!</definedName>
    <definedName name="Y">#REF!</definedName>
    <definedName name="year">[46]Input!$C$21:$AR$21</definedName>
    <definedName name="Year_Index">[46]Input!$A$20:$AR$20</definedName>
    <definedName name="yute">#REF!</definedName>
    <definedName name="yuui" hidden="1">{#N/A,#N/A,FALSE,"SumD";#N/A,#N/A,FALSE,"ElecD";#N/A,#N/A,FALSE,"MechD";#N/A,#N/A,FALSE,"GeotD";#N/A,#N/A,FALSE,"PrcsD";#N/A,#N/A,FALSE,"TunnD";#N/A,#N/A,FALSE,"CivlD";#N/A,#N/A,FALSE,"NtwkD";#N/A,#N/A,FALSE,"EstgD";#N/A,#N/A,FALSE,"PEngD"}</definedName>
    <definedName name="yyhhhh" hidden="1">{#N/A,#N/A,FALSE,"Pricing";#N/A,#N/A,FALSE,"Summary";#N/A,#N/A,FALSE,"CompProd";#N/A,#N/A,FALSE,"CompJobhrs";#N/A,#N/A,FALSE,"Escalation";#N/A,#N/A,FALSE,"Contingency";#N/A,#N/A,FALSE,"GM";#N/A,#N/A,FALSE,"CompWage";#N/A,#N/A,FALSE,"costSum"}</definedName>
    <definedName name="yyyhhh" hidden="1">{#N/A,#N/A,FALSE,"SumG";#N/A,#N/A,FALSE,"ElecG";#N/A,#N/A,FALSE,"MechG";#N/A,#N/A,FALSE,"GeotG";#N/A,#N/A,FALSE,"PrcsG";#N/A,#N/A,FALSE,"TunnG";#N/A,#N/A,FALSE,"CivlG";#N/A,#N/A,FALSE,"NtwkG";#N/A,#N/A,FALSE,"EstgG";#N/A,#N/A,FALSE,"PEngG"}</definedName>
    <definedName name="yyyyyhh" hidden="1">{#N/A,#N/A,FALSE,"SumG";#N/A,#N/A,FALSE,"ElecG";#N/A,#N/A,FALSE,"MechG";#N/A,#N/A,FALSE,"GeotG";#N/A,#N/A,FALSE,"PrcsG";#N/A,#N/A,FALSE,"TunnG";#N/A,#N/A,FALSE,"CivlG";#N/A,#N/A,FALSE,"NtwkG";#N/A,#N/A,FALSE,"EstgG";#N/A,#N/A,FALSE,"PEngG"}</definedName>
    <definedName name="Z">#REF!</definedName>
    <definedName name="Z_15">#REF!</definedName>
    <definedName name="Z_9">#REF!</definedName>
    <definedName name="ZANJAS">#REF!</definedName>
    <definedName name="Zapatas" hidden="1">{#N/A,#N/A,TRUE,"INGENIERIA";#N/A,#N/A,TRUE,"COMPRAS";#N/A,#N/A,TRUE,"DIRECCION";#N/A,#N/A,TRUE,"RESUMEN"}</definedName>
    <definedName name="ZETA">#REF!</definedName>
    <definedName name="Zprecor">#REF!</definedName>
    <definedName name="zse" hidden="1">{#N/A,#N/A,FALSE,"SumG";#N/A,#N/A,FALSE,"ElecG";#N/A,#N/A,FALSE,"MechG";#N/A,#N/A,FALSE,"GeotG";#N/A,#N/A,FALSE,"PrcsG";#N/A,#N/A,FALSE,"TunnG";#N/A,#N/A,FALSE,"CivlG";#N/A,#N/A,FALSE,"NtwkG";#N/A,#N/A,FALSE,"EstgG";#N/A,#N/A,FALSE,"PEngG"}</definedName>
    <definedName name="zz" hidden="1">{#N/A,#N/A,FALSE,"SumD";#N/A,#N/A,FALSE,"ElecD";#N/A,#N/A,FALSE,"MechD";#N/A,#N/A,FALSE,"GeotD";#N/A,#N/A,FALSE,"PrcsD";#N/A,#N/A,FALSE,"TunnD";#N/A,#N/A,FALSE,"CivlD";#N/A,#N/A,FALSE,"NtwkD";#N/A,#N/A,FALSE,"EstgD";#N/A,#N/A,FALSE,"PEngD"}</definedName>
    <definedName name="zzz">#REF!</definedName>
    <definedName name="zzzz" hidden="1">{#N/A,#N/A,FALSE,"SumG";#N/A,#N/A,FALSE,"ElecG";#N/A,#N/A,FALSE,"MechG";#N/A,#N/A,FALSE,"GeotG";#N/A,#N/A,FALSE,"PrcsG";#N/A,#N/A,FALSE,"TunnG";#N/A,#N/A,FALSE,"CivlG";#N/A,#N/A,FALSE,"NtwkG";#N/A,#N/A,FALSE,"EstgG";#N/A,#N/A,FALSE,"PEngG"}</definedName>
    <definedName name="zzzzzz" hidden="1">{#N/A,#N/A,FALSE,"SumD";#N/A,#N/A,FALSE,"ElecD";#N/A,#N/A,FALSE,"MechD";#N/A,#N/A,FALSE,"GeotD";#N/A,#N/A,FALSE,"PrcsD";#N/A,#N/A,FALSE,"TunnD";#N/A,#N/A,FALSE,"CivlD";#N/A,#N/A,FALSE,"NtwkD";#N/A,#N/A,FALSE,"EstgD";#N/A,#N/A,FALSE,"PEngD"}</definedName>
  </definedNames>
  <calcPr calcId="191029"/>
</workbook>
</file>

<file path=xl/calcChain.xml><?xml version="1.0" encoding="utf-8"?>
<calcChain xmlns="http://schemas.openxmlformats.org/spreadsheetml/2006/main">
  <c r="E36" i="6" l="1"/>
  <c r="F36" i="6" s="1"/>
  <c r="I36" i="6" s="1"/>
  <c r="C36" i="6"/>
  <c r="E35" i="6"/>
  <c r="F35" i="6" s="1"/>
  <c r="I35" i="6" s="1"/>
  <c r="C35" i="6"/>
  <c r="E34" i="6"/>
  <c r="F34" i="6" s="1"/>
  <c r="I34" i="6" s="1"/>
  <c r="C34" i="6"/>
  <c r="E33" i="6"/>
  <c r="F33" i="6" s="1"/>
  <c r="I33" i="6" s="1"/>
  <c r="C33" i="6"/>
  <c r="E32" i="6"/>
  <c r="F32" i="6" s="1"/>
  <c r="I32" i="6" s="1"/>
  <c r="C32" i="6"/>
  <c r="C31" i="6"/>
  <c r="C28" i="6"/>
  <c r="C27" i="6"/>
  <c r="C26" i="6"/>
  <c r="C25" i="6"/>
  <c r="C24" i="6"/>
  <c r="C23" i="6"/>
  <c r="C22" i="6"/>
  <c r="C21" i="6"/>
  <c r="C19" i="6"/>
  <c r="C12" i="6"/>
  <c r="C11" i="6"/>
  <c r="C10" i="6"/>
  <c r="C9" i="6"/>
  <c r="D31" i="5"/>
  <c r="F31" i="5" s="1"/>
  <c r="C31" i="5"/>
  <c r="B31" i="5"/>
  <c r="C30" i="5"/>
  <c r="C29" i="5"/>
  <c r="C27" i="5"/>
  <c r="B27" i="5"/>
  <c r="C26" i="5"/>
  <c r="C25" i="5"/>
  <c r="D24" i="5"/>
  <c r="E24" i="5" s="1"/>
  <c r="C24" i="5"/>
  <c r="B24" i="5"/>
  <c r="C23" i="5"/>
  <c r="C22" i="5"/>
  <c r="C21" i="5"/>
  <c r="C20" i="5"/>
  <c r="C19" i="5"/>
  <c r="C18" i="5"/>
  <c r="C17" i="5"/>
  <c r="C13" i="5"/>
  <c r="D12" i="5"/>
  <c r="C12" i="5"/>
  <c r="B12" i="5"/>
  <c r="C9" i="5"/>
  <c r="C7" i="5"/>
  <c r="D6" i="5"/>
  <c r="C6" i="5"/>
  <c r="B6" i="5"/>
  <c r="D29" i="4"/>
  <c r="B17" i="5" s="1"/>
  <c r="F28" i="4"/>
  <c r="D27" i="5" s="1"/>
  <c r="J120" i="3"/>
  <c r="I120" i="3"/>
  <c r="H119" i="3"/>
  <c r="I119" i="3" s="1"/>
  <c r="J119" i="3" s="1"/>
  <c r="H118" i="3"/>
  <c r="I118" i="3" s="1"/>
  <c r="J118" i="3" s="1"/>
  <c r="J116" i="3"/>
  <c r="H116" i="3"/>
  <c r="J108" i="3"/>
  <c r="J104" i="3"/>
  <c r="J101" i="3"/>
  <c r="J88" i="3"/>
  <c r="D30" i="4" s="1"/>
  <c r="J87" i="3"/>
  <c r="J81" i="3"/>
  <c r="I81" i="3"/>
  <c r="J79" i="3"/>
  <c r="I68" i="3"/>
  <c r="I67" i="3"/>
  <c r="I66" i="3"/>
  <c r="I65" i="3"/>
  <c r="I63" i="3"/>
  <c r="I62" i="3"/>
  <c r="I61" i="3"/>
  <c r="I60" i="3"/>
  <c r="I58" i="3"/>
  <c r="I57" i="3"/>
  <c r="I56" i="3"/>
  <c r="I55" i="3"/>
  <c r="I54" i="3"/>
  <c r="I53" i="3"/>
  <c r="J51" i="3"/>
  <c r="I50" i="3"/>
  <c r="I49" i="3"/>
  <c r="I48" i="3"/>
  <c r="I47" i="3"/>
  <c r="I46" i="3"/>
  <c r="I45" i="3"/>
  <c r="I44" i="3"/>
  <c r="I42" i="3"/>
  <c r="I41" i="3"/>
  <c r="I40" i="3"/>
  <c r="G33" i="3"/>
  <c r="I33" i="3" s="1"/>
  <c r="E24" i="3"/>
  <c r="E15" i="3"/>
  <c r="U11" i="3"/>
  <c r="U10" i="3"/>
  <c r="N10" i="3"/>
  <c r="I92" i="3" s="1"/>
  <c r="I98" i="3" s="1"/>
  <c r="J98" i="3" s="1"/>
  <c r="G9" i="3"/>
  <c r="F38" i="3" s="1"/>
  <c r="G8" i="3"/>
  <c r="F37" i="3" s="1"/>
  <c r="G7" i="3"/>
  <c r="F36" i="3" s="1"/>
  <c r="U6" i="3"/>
  <c r="G6" i="3"/>
  <c r="U5" i="3"/>
  <c r="G5" i="3"/>
  <c r="I101" i="2"/>
  <c r="J101" i="2" s="1"/>
  <c r="H100" i="2"/>
  <c r="I100" i="2" s="1"/>
  <c r="J100" i="2" s="1"/>
  <c r="H99" i="2"/>
  <c r="I99" i="2" s="1"/>
  <c r="J99" i="2" s="1"/>
  <c r="H97" i="2"/>
  <c r="J97" i="2" s="1"/>
  <c r="J89" i="2"/>
  <c r="J85" i="2"/>
  <c r="J82" i="2"/>
  <c r="J69" i="2"/>
  <c r="J68" i="2"/>
  <c r="I62" i="2"/>
  <c r="J62" i="2" s="1"/>
  <c r="J60" i="2"/>
  <c r="I49" i="2"/>
  <c r="I48" i="2"/>
  <c r="I47" i="2"/>
  <c r="I46" i="2"/>
  <c r="J44" i="2"/>
  <c r="I43" i="2"/>
  <c r="I42" i="2"/>
  <c r="I41" i="2"/>
  <c r="I40" i="2"/>
  <c r="I38" i="2"/>
  <c r="I37" i="2"/>
  <c r="I36" i="2"/>
  <c r="G28" i="2"/>
  <c r="I28" i="2" s="1"/>
  <c r="E20" i="2"/>
  <c r="E16" i="2"/>
  <c r="U12" i="2"/>
  <c r="U11" i="2"/>
  <c r="N11" i="2"/>
  <c r="I73" i="2" s="1"/>
  <c r="G10" i="2"/>
  <c r="F34" i="2" s="1"/>
  <c r="G9" i="2"/>
  <c r="F33" i="2" s="1"/>
  <c r="G8" i="2"/>
  <c r="F32" i="2" s="1"/>
  <c r="G7" i="2"/>
  <c r="F31" i="2" s="1"/>
  <c r="U6" i="2"/>
  <c r="G6" i="2"/>
  <c r="F30" i="2" s="1"/>
  <c r="U5" i="2"/>
  <c r="G5" i="2"/>
  <c r="I78" i="1"/>
  <c r="J78" i="1" s="1"/>
  <c r="H77" i="1"/>
  <c r="I77" i="1" s="1"/>
  <c r="J77" i="1" s="1"/>
  <c r="H76" i="1"/>
  <c r="I76" i="1" s="1"/>
  <c r="J76" i="1" s="1"/>
  <c r="H74" i="1"/>
  <c r="J74" i="1" s="1"/>
  <c r="J66" i="1"/>
  <c r="J62" i="1"/>
  <c r="J59" i="1"/>
  <c r="J46" i="1"/>
  <c r="J45" i="1"/>
  <c r="I41" i="1"/>
  <c r="J41" i="1" s="1"/>
  <c r="D19" i="4" s="1"/>
  <c r="J39" i="1"/>
  <c r="I38" i="1"/>
  <c r="J38" i="1" s="1"/>
  <c r="I37" i="1"/>
  <c r="J37" i="1" s="1"/>
  <c r="I34" i="1"/>
  <c r="J34" i="1" s="1"/>
  <c r="J33" i="1"/>
  <c r="I33" i="1"/>
  <c r="J32" i="1"/>
  <c r="I30" i="1"/>
  <c r="I29" i="1"/>
  <c r="I28" i="1"/>
  <c r="J24" i="1"/>
  <c r="I23" i="1"/>
  <c r="I22" i="1"/>
  <c r="E15" i="1"/>
  <c r="U8" i="1"/>
  <c r="U7" i="1"/>
  <c r="N7" i="1"/>
  <c r="I50" i="1" s="1"/>
  <c r="U6" i="1"/>
  <c r="G6" i="1"/>
  <c r="N13" i="1" s="1"/>
  <c r="U5" i="1"/>
  <c r="G5" i="1"/>
  <c r="E5" i="4" s="1"/>
  <c r="E9" i="4" l="1"/>
  <c r="C7" i="6" s="1"/>
  <c r="J23" i="1"/>
  <c r="D6" i="4" s="1"/>
  <c r="E4" i="6" s="1"/>
  <c r="F4" i="6" s="1"/>
  <c r="I4" i="6" s="1"/>
  <c r="J34" i="2"/>
  <c r="D27" i="4"/>
  <c r="B7" i="5" s="1"/>
  <c r="D26" i="4"/>
  <c r="B13" i="5" s="1"/>
  <c r="N11" i="1"/>
  <c r="E17" i="3"/>
  <c r="I83" i="2"/>
  <c r="J83" i="2" s="1"/>
  <c r="J33" i="2"/>
  <c r="I60" i="1"/>
  <c r="J60" i="1" s="1"/>
  <c r="I102" i="3"/>
  <c r="J102" i="3" s="1"/>
  <c r="J62" i="3"/>
  <c r="D15" i="4" s="1"/>
  <c r="E15" i="4" s="1"/>
  <c r="F15" i="4" s="1"/>
  <c r="D28" i="5" s="1"/>
  <c r="F28" i="5" s="1"/>
  <c r="J47" i="3"/>
  <c r="D12" i="4" s="1"/>
  <c r="E14" i="6" s="1"/>
  <c r="F14" i="6" s="1"/>
  <c r="I14" i="6" s="1"/>
  <c r="J48" i="2"/>
  <c r="D13" i="4" s="1"/>
  <c r="B11" i="5" s="1"/>
  <c r="J42" i="2"/>
  <c r="D11" i="4" s="1"/>
  <c r="E13" i="6" s="1"/>
  <c r="F13" i="6" s="1"/>
  <c r="I13" i="6" s="1"/>
  <c r="I84" i="2"/>
  <c r="J84" i="2" s="1"/>
  <c r="D25" i="4"/>
  <c r="F25" i="4" s="1"/>
  <c r="D19" i="5" s="1"/>
  <c r="E19" i="5" s="1"/>
  <c r="J38" i="3"/>
  <c r="J73" i="2"/>
  <c r="I79" i="2"/>
  <c r="J79" i="2" s="1"/>
  <c r="J36" i="3"/>
  <c r="J37" i="3"/>
  <c r="F30" i="4"/>
  <c r="D18" i="5" s="1"/>
  <c r="E18" i="5" s="1"/>
  <c r="E26" i="6"/>
  <c r="F26" i="6" s="1"/>
  <c r="I26" i="6" s="1"/>
  <c r="B18" i="5"/>
  <c r="C3" i="6"/>
  <c r="C14" i="5"/>
  <c r="B22" i="5"/>
  <c r="E19" i="6"/>
  <c r="F19" i="6" s="1"/>
  <c r="I19" i="6" s="1"/>
  <c r="F19" i="4"/>
  <c r="D22" i="5" s="1"/>
  <c r="E22" i="5" s="1"/>
  <c r="J30" i="2"/>
  <c r="J32" i="2"/>
  <c r="J50" i="1"/>
  <c r="I56" i="1"/>
  <c r="J56" i="1" s="1"/>
  <c r="J31" i="2"/>
  <c r="E21" i="3"/>
  <c r="J84" i="3"/>
  <c r="E21" i="2"/>
  <c r="N12" i="1"/>
  <c r="E11" i="1" s="1"/>
  <c r="J27" i="1"/>
  <c r="D7" i="4" s="1"/>
  <c r="E22" i="3"/>
  <c r="E25" i="6"/>
  <c r="F25" i="6" s="1"/>
  <c r="I25" i="6" s="1"/>
  <c r="E6" i="4"/>
  <c r="E12" i="1"/>
  <c r="J26" i="1"/>
  <c r="E13" i="1"/>
  <c r="E23" i="3"/>
  <c r="F29" i="2"/>
  <c r="J29" i="2" s="1"/>
  <c r="E12" i="3"/>
  <c r="E14" i="1"/>
  <c r="E13" i="2"/>
  <c r="E13" i="3"/>
  <c r="G83" i="3" s="1"/>
  <c r="I83" i="3" s="1"/>
  <c r="J83" i="3" s="1"/>
  <c r="E26" i="3"/>
  <c r="I103" i="3"/>
  <c r="J103" i="3" s="1"/>
  <c r="E18" i="3"/>
  <c r="F35" i="3"/>
  <c r="J35" i="3" s="1"/>
  <c r="J55" i="3"/>
  <c r="D14" i="4" s="1"/>
  <c r="J67" i="3"/>
  <c r="D16" i="4" s="1"/>
  <c r="J25" i="1"/>
  <c r="I61" i="1"/>
  <c r="J61" i="1" s="1"/>
  <c r="E14" i="3"/>
  <c r="E15" i="2"/>
  <c r="I51" i="2"/>
  <c r="E18" i="2"/>
  <c r="E16" i="3"/>
  <c r="F34" i="3"/>
  <c r="J34" i="3" s="1"/>
  <c r="J41" i="3"/>
  <c r="D10" i="4" s="1"/>
  <c r="E14" i="2"/>
  <c r="G64" i="2" s="1"/>
  <c r="I64" i="2" s="1"/>
  <c r="J64" i="2" s="1"/>
  <c r="J37" i="2"/>
  <c r="E9" i="1"/>
  <c r="J22" i="1"/>
  <c r="D5" i="4" s="1"/>
  <c r="J65" i="2"/>
  <c r="E17" i="2"/>
  <c r="E8" i="4"/>
  <c r="N10" i="1"/>
  <c r="F29" i="4"/>
  <c r="D17" i="5" s="1"/>
  <c r="E17" i="5" s="1"/>
  <c r="E19" i="2"/>
  <c r="E19" i="3"/>
  <c r="J92" i="3"/>
  <c r="E20" i="3"/>
  <c r="I70" i="3"/>
  <c r="E23" i="6" l="1"/>
  <c r="F23" i="6" s="1"/>
  <c r="I23" i="6" s="1"/>
  <c r="F27" i="4"/>
  <c r="D7" i="5" s="1"/>
  <c r="F7" i="5" s="1"/>
  <c r="E10" i="1"/>
  <c r="G43" i="1" s="1"/>
  <c r="I43" i="1" s="1"/>
  <c r="J43" i="1" s="1"/>
  <c r="D20" i="4" s="1"/>
  <c r="B15" i="5"/>
  <c r="C2" i="5"/>
  <c r="E22" i="6"/>
  <c r="F22" i="6" s="1"/>
  <c r="I22" i="6" s="1"/>
  <c r="F26" i="4"/>
  <c r="D13" i="5" s="1"/>
  <c r="F13" i="5" s="1"/>
  <c r="B28" i="5"/>
  <c r="E17" i="6"/>
  <c r="F17" i="6" s="1"/>
  <c r="I17" i="6" s="1"/>
  <c r="B3" i="5"/>
  <c r="E12" i="4"/>
  <c r="F12" i="4" s="1"/>
  <c r="D3" i="5" s="1"/>
  <c r="F3" i="5" s="1"/>
  <c r="E15" i="6"/>
  <c r="F15" i="6" s="1"/>
  <c r="I15" i="6" s="1"/>
  <c r="E11" i="4"/>
  <c r="F11" i="4" s="1"/>
  <c r="D10" i="5" s="1"/>
  <c r="F10" i="5" s="1"/>
  <c r="B10" i="5"/>
  <c r="B19" i="5"/>
  <c r="E21" i="6"/>
  <c r="F21" i="6" s="1"/>
  <c r="I21" i="6" s="1"/>
  <c r="D23" i="4"/>
  <c r="F23" i="4" s="1"/>
  <c r="D30" i="5" s="1"/>
  <c r="F30" i="5" s="1"/>
  <c r="G63" i="2"/>
  <c r="I63" i="2" s="1"/>
  <c r="J63" i="2" s="1"/>
  <c r="E13" i="4"/>
  <c r="F13" i="4" s="1"/>
  <c r="D11" i="5" s="1"/>
  <c r="F11" i="5" s="1"/>
  <c r="I71" i="3"/>
  <c r="J71" i="3" s="1"/>
  <c r="J70" i="3"/>
  <c r="D24" i="4"/>
  <c r="G42" i="1"/>
  <c r="I42" i="1" s="1"/>
  <c r="J42" i="1" s="1"/>
  <c r="E12" i="6"/>
  <c r="F12" i="6" s="1"/>
  <c r="I12" i="6" s="1"/>
  <c r="B9" i="5"/>
  <c r="F10" i="4"/>
  <c r="D9" i="5" s="1"/>
  <c r="F9" i="5" s="1"/>
  <c r="C4" i="6"/>
  <c r="C15" i="5"/>
  <c r="D9" i="4"/>
  <c r="F6" i="4"/>
  <c r="D15" i="5" s="1"/>
  <c r="E15" i="5" s="1"/>
  <c r="E5" i="6"/>
  <c r="F5" i="6" s="1"/>
  <c r="I5" i="6" s="1"/>
  <c r="B16" i="5"/>
  <c r="E7" i="4"/>
  <c r="F7" i="4" s="1"/>
  <c r="D16" i="5" s="1"/>
  <c r="E16" i="5" s="1"/>
  <c r="B14" i="5"/>
  <c r="E3" i="6"/>
  <c r="F3" i="6" s="1"/>
  <c r="F5" i="4"/>
  <c r="D14" i="5" s="1"/>
  <c r="E14" i="5" s="1"/>
  <c r="E18" i="6"/>
  <c r="F18" i="6" s="1"/>
  <c r="I18" i="6" s="1"/>
  <c r="E16" i="4"/>
  <c r="B5" i="5"/>
  <c r="C28" i="5"/>
  <c r="C17" i="6"/>
  <c r="B4" i="5"/>
  <c r="E16" i="6"/>
  <c r="F16" i="6" s="1"/>
  <c r="I16" i="6" s="1"/>
  <c r="E14" i="4"/>
  <c r="F14" i="4" s="1"/>
  <c r="D4" i="5" s="1"/>
  <c r="F4" i="5" s="1"/>
  <c r="I52" i="2"/>
  <c r="J52" i="2" s="1"/>
  <c r="J51" i="2"/>
  <c r="G93" i="2"/>
  <c r="H93" i="2" s="1"/>
  <c r="I93" i="2" s="1"/>
  <c r="J93" i="2" s="1"/>
  <c r="C8" i="5"/>
  <c r="C6" i="6"/>
  <c r="G112" i="3"/>
  <c r="H112" i="3" s="1"/>
  <c r="I112" i="3" s="1"/>
  <c r="J112" i="3" s="1"/>
  <c r="G86" i="3"/>
  <c r="I86" i="3" s="1"/>
  <c r="J86" i="3" s="1"/>
  <c r="G85" i="3"/>
  <c r="I85" i="3" s="1"/>
  <c r="J85" i="3" s="1"/>
  <c r="G67" i="2"/>
  <c r="I67" i="2" s="1"/>
  <c r="J67" i="2" s="1"/>
  <c r="G66" i="2"/>
  <c r="I66" i="2" s="1"/>
  <c r="J66" i="2" s="1"/>
  <c r="D8" i="4"/>
  <c r="G82" i="3"/>
  <c r="I82" i="3" s="1"/>
  <c r="J82" i="3" s="1"/>
  <c r="C13" i="6" l="1"/>
  <c r="C10" i="5"/>
  <c r="G44" i="1"/>
  <c r="I44" i="1" s="1"/>
  <c r="J44" i="1" s="1"/>
  <c r="D21" i="4" s="1"/>
  <c r="G70" i="1"/>
  <c r="H70" i="1" s="1"/>
  <c r="I70" i="1" s="1"/>
  <c r="J70" i="1" s="1"/>
  <c r="D22" i="4" s="1"/>
  <c r="B26" i="5" s="1"/>
  <c r="C3" i="5"/>
  <c r="C14" i="6"/>
  <c r="C11" i="5"/>
  <c r="C15" i="6"/>
  <c r="B30" i="5"/>
  <c r="E27" i="6"/>
  <c r="F27" i="6" s="1"/>
  <c r="I27" i="6" s="1"/>
  <c r="D17" i="4"/>
  <c r="B29" i="5" s="1"/>
  <c r="I3" i="6"/>
  <c r="D18" i="4"/>
  <c r="B20" i="5"/>
  <c r="E28" i="6"/>
  <c r="F28" i="6" s="1"/>
  <c r="I28" i="6" s="1"/>
  <c r="F24" i="4"/>
  <c r="D20" i="5" s="1"/>
  <c r="E20" i="5" s="1"/>
  <c r="B23" i="5"/>
  <c r="F20" i="4"/>
  <c r="D23" i="5" s="1"/>
  <c r="E23" i="5" s="1"/>
  <c r="E10" i="6"/>
  <c r="F10" i="6" s="1"/>
  <c r="I10" i="6" s="1"/>
  <c r="C4" i="5"/>
  <c r="C16" i="6"/>
  <c r="C18" i="6"/>
  <c r="C5" i="5"/>
  <c r="F8" i="4"/>
  <c r="D8" i="5" s="1"/>
  <c r="F8" i="5" s="1"/>
  <c r="E6" i="6"/>
  <c r="F6" i="6" s="1"/>
  <c r="I6" i="6" s="1"/>
  <c r="B8" i="5"/>
  <c r="E7" i="6"/>
  <c r="F7" i="6" s="1"/>
  <c r="I7" i="6" s="1"/>
  <c r="B2" i="5"/>
  <c r="F9" i="4"/>
  <c r="D2" i="5" s="1"/>
  <c r="F2" i="5" s="1"/>
  <c r="C5" i="6"/>
  <c r="C16" i="5"/>
  <c r="F16" i="4"/>
  <c r="D5" i="5" s="1"/>
  <c r="F5" i="5" s="1"/>
  <c r="E31" i="6" l="1"/>
  <c r="F31" i="6" s="1"/>
  <c r="I31" i="6" s="1"/>
  <c r="J30" i="6" s="1"/>
  <c r="F17" i="4"/>
  <c r="D29" i="5" s="1"/>
  <c r="F29" i="5" s="1"/>
  <c r="F22" i="4"/>
  <c r="D26" i="5" s="1"/>
  <c r="E26" i="5" s="1"/>
  <c r="E24" i="6"/>
  <c r="F24" i="6" s="1"/>
  <c r="I24" i="6" s="1"/>
  <c r="J20" i="6" s="1"/>
  <c r="E9" i="6"/>
  <c r="F9" i="6" s="1"/>
  <c r="B21" i="5"/>
  <c r="F18" i="4"/>
  <c r="D21" i="5" s="1"/>
  <c r="E21" i="5" s="1"/>
  <c r="F35" i="4"/>
  <c r="E11" i="6"/>
  <c r="F11" i="6" s="1"/>
  <c r="I11" i="6" s="1"/>
  <c r="B25" i="5"/>
  <c r="F21" i="4"/>
  <c r="D25" i="5" s="1"/>
  <c r="E25" i="5" s="1"/>
  <c r="J2" i="6"/>
  <c r="G2" i="6"/>
  <c r="G30" i="6" l="1"/>
  <c r="G20" i="6"/>
  <c r="G8" i="6"/>
  <c r="I9" i="6"/>
  <c r="J8" i="6" s="1"/>
  <c r="J37" i="6" s="1"/>
  <c r="J39" i="6" l="1"/>
  <c r="J38" i="6"/>
  <c r="J40" i="6" l="1"/>
  <c r="J41" i="6" s="1"/>
  <c r="J42"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E3" authorId="0" shapeId="0" xr:uid="{00000000-0006-0000-0000-000001000000}">
      <text>
        <r>
          <rPr>
            <sz val="11"/>
            <color theme="1"/>
            <rFont val="Calibri"/>
            <family val="2"/>
            <scheme val="minor"/>
          </rPr>
          <t>HP:
Esta es la cantidad de alumnos por aula.</t>
        </r>
      </text>
    </comment>
    <comment ref="R4" authorId="0" shapeId="0" xr:uid="{00000000-0006-0000-0000-000002000000}">
      <text>
        <r>
          <rPr>
            <sz val="11"/>
            <color theme="1"/>
            <rFont val="Calibri"/>
            <family val="2"/>
            <scheme val="minor"/>
          </rPr>
          <t>HP:
Ayudan a calcular los espacios de SSHH.</t>
        </r>
      </text>
    </comment>
    <comment ref="D5" authorId="0" shapeId="0" xr:uid="{00000000-0006-0000-0000-000003000000}">
      <text>
        <r>
          <rPr>
            <sz val="11"/>
            <color theme="1"/>
            <rFont val="Calibri"/>
            <family val="2"/>
            <scheme val="minor"/>
          </rPr>
          <t>HP:
Este valor se inserta del cuestionario de aforo o demanda estudiantil.</t>
        </r>
      </text>
    </comment>
    <comment ref="G5" authorId="0" shapeId="0" xr:uid="{00000000-0006-0000-0000-000004000000}">
      <text>
        <r>
          <rPr>
            <sz val="11"/>
            <color theme="1"/>
            <rFont val="Calibri"/>
            <family val="2"/>
            <scheme val="minor"/>
          </rPr>
          <t>HP:
Nos indica el número de aulas designadas según el aforo establecido.</t>
        </r>
      </text>
    </comment>
    <comment ref="N5" authorId="0" shapeId="0" xr:uid="{00000000-0006-0000-0000-000005000000}">
      <text>
        <r>
          <rPr>
            <sz val="11"/>
            <color theme="1"/>
            <rFont val="Calibri"/>
            <family val="2"/>
            <scheme val="minor"/>
          </rPr>
          <t>HP:
Para el calculo de personal se elige si hay dos turnos o uno</t>
        </r>
      </text>
    </comment>
    <comment ref="N7" authorId="0" shapeId="0" xr:uid="{00000000-0006-0000-0000-000006000000}">
      <text>
        <r>
          <rPr>
            <sz val="11"/>
            <color theme="1"/>
            <rFont val="Calibri"/>
            <family val="2"/>
            <scheme val="minor"/>
          </rPr>
          <t>HP:
Indican las raciones de un turno, para el calculo de la cocina.</t>
        </r>
      </text>
    </comment>
    <comment ref="E8" authorId="0" shapeId="0" xr:uid="{00000000-0006-0000-0000-000007000000}">
      <text>
        <r>
          <rPr>
            <sz val="11"/>
            <color theme="1"/>
            <rFont val="Calibri"/>
            <family val="2"/>
            <scheme val="minor"/>
          </rPr>
          <t>HP:
Calcula la cantidad de personal administrativo y docentes necesarios para la institucion</t>
        </r>
      </text>
    </comment>
    <comment ref="B18" authorId="0" shapeId="0" xr:uid="{00000000-0006-0000-0000-000008000000}">
      <text>
        <r>
          <rPr>
            <sz val="11"/>
            <color theme="1"/>
            <rFont val="Calibri"/>
            <family val="2"/>
            <scheme val="minor"/>
          </rPr>
          <t>HP:
Se calcula en automatico los valores en metros cuadrados de los diferentes ambientes escolares.</t>
        </r>
      </text>
    </comment>
  </commentList>
</comments>
</file>

<file path=xl/sharedStrings.xml><?xml version="1.0" encoding="utf-8"?>
<sst xmlns="http://schemas.openxmlformats.org/spreadsheetml/2006/main" count="815" uniqueCount="305">
  <si>
    <t>AMBIENTES PARA NIVEL INICIAL</t>
  </si>
  <si>
    <t>AFORO NIVEL INICIAL</t>
  </si>
  <si>
    <t>(ALUMNOS X AULA)</t>
  </si>
  <si>
    <t>Para baños docentes</t>
  </si>
  <si>
    <t>Adicional</t>
  </si>
  <si>
    <t>Consolidado</t>
  </si>
  <si>
    <t>Baño estandar</t>
  </si>
  <si>
    <t>baño dis.</t>
  </si>
  <si>
    <t>ALUMNOS DE CICLO I</t>
  </si>
  <si>
    <t>NUM. DE AULAS CICLO I</t>
  </si>
  <si>
    <t>Un turno</t>
  </si>
  <si>
    <t>(Para la porteria)</t>
  </si>
  <si>
    <t>Mixto 1L, 1u, 1l</t>
  </si>
  <si>
    <t>Mixto 1L, 1u, 1I
D: 1L, 1u,1I</t>
  </si>
  <si>
    <t>ALUMNOS DE CICLO II</t>
  </si>
  <si>
    <t>NUM. DE AULAS CICLO II</t>
  </si>
  <si>
    <t>H 1L, 1u, 1l / M 1L, 1l</t>
  </si>
  <si>
    <t>H 1L, 1u, 1l /
M 1L, 1l /
D: 1L, 1u, 1I</t>
  </si>
  <si>
    <t>(raciones)</t>
  </si>
  <si>
    <t>H 2L, 2u, 2l / M 2L, 2l</t>
  </si>
  <si>
    <t>H 2L, 2u, 2l /
M 2L, 2l /
D: 1L, 1u, 1I</t>
  </si>
  <si>
    <t>AFORO DE ADMINISTRATIVOS</t>
  </si>
  <si>
    <t>H 3L, 3u, 3l / M 3L, 3l</t>
  </si>
  <si>
    <t>H 3L, 3u, 3l /
M 3L, 3l /
D: 1L, 1u, 1I</t>
  </si>
  <si>
    <t>Subdirector</t>
  </si>
  <si>
    <t>Leyenda:</t>
  </si>
  <si>
    <t>L: lavabo, u: urinario, I: inodoro</t>
  </si>
  <si>
    <t>Docente</t>
  </si>
  <si>
    <t>Ciclo I</t>
  </si>
  <si>
    <t>Auxiliar</t>
  </si>
  <si>
    <t>Ciclo II</t>
  </si>
  <si>
    <t>Secretaria</t>
  </si>
  <si>
    <t>Para baños primaria</t>
  </si>
  <si>
    <t>Oficinista</t>
  </si>
  <si>
    <t>Rango</t>
  </si>
  <si>
    <t>Hombres</t>
  </si>
  <si>
    <t>Metros</t>
  </si>
  <si>
    <t>Mujeres</t>
  </si>
  <si>
    <t>Disc. (metros)</t>
  </si>
  <si>
    <t>Personal de Servicio</t>
  </si>
  <si>
    <t>H: 1L, 1u, 1I</t>
  </si>
  <si>
    <t>M: 1L, 1I</t>
  </si>
  <si>
    <t>Porteria</t>
  </si>
  <si>
    <t>H: 2L, 2u, 2I</t>
  </si>
  <si>
    <t>M: 2L, 2I</t>
  </si>
  <si>
    <t>H: 3L, 3u, 3I</t>
  </si>
  <si>
    <t>M: 3L, 3I</t>
  </si>
  <si>
    <t>H: 4L, 4u, 4I</t>
  </si>
  <si>
    <t>M: 4L, 4I</t>
  </si>
  <si>
    <t>PROGRAMA ARQUITECTONICO INICIAL</t>
  </si>
  <si>
    <t>H: 5L, 5u, 5I</t>
  </si>
  <si>
    <t>M: 5L, 5I</t>
  </si>
  <si>
    <t>H: 6L, 6u, 6I</t>
  </si>
  <si>
    <t>M: 6L, 6I</t>
  </si>
  <si>
    <t>USO</t>
  </si>
  <si>
    <t>AMBIENTE</t>
  </si>
  <si>
    <t>Ambiente</t>
  </si>
  <si>
    <t>Ocupación</t>
  </si>
  <si>
    <t>Util. unitaria</t>
  </si>
  <si>
    <t>Parcial</t>
  </si>
  <si>
    <t>AMBIENTES BASICO</t>
  </si>
  <si>
    <t>A</t>
  </si>
  <si>
    <t>Aula</t>
  </si>
  <si>
    <t>Aulas de Ciclo I</t>
  </si>
  <si>
    <t>Aulas de Ciclo II</t>
  </si>
  <si>
    <t>SS HH</t>
  </si>
  <si>
    <t>Deposito*</t>
  </si>
  <si>
    <t>Aula de Psicomotricidad</t>
  </si>
  <si>
    <t>Menos de 6 aulas = 0, en el SUM</t>
  </si>
  <si>
    <t>6 a 15 aulas= 1</t>
  </si>
  <si>
    <t>16 a 25 aulas= 2</t>
  </si>
  <si>
    <t>26 a 35 aulas= 3</t>
  </si>
  <si>
    <t>D</t>
  </si>
  <si>
    <t>Sala de Usos Multiples SUM</t>
  </si>
  <si>
    <t>SUM</t>
  </si>
  <si>
    <t>30 a más</t>
  </si>
  <si>
    <t>Deposito</t>
  </si>
  <si>
    <t>10% del SUM</t>
  </si>
  <si>
    <t>F</t>
  </si>
  <si>
    <t>Area de Ingreso</t>
  </si>
  <si>
    <t>Circulaciones, según propuesta</t>
  </si>
  <si>
    <t>variable</t>
  </si>
  <si>
    <t>Espacios exteriores</t>
  </si>
  <si>
    <t>Patio</t>
  </si>
  <si>
    <t>Area de juegos</t>
  </si>
  <si>
    <t>G</t>
  </si>
  <si>
    <t>Espacio de cultivos</t>
  </si>
  <si>
    <t>mínimo</t>
  </si>
  <si>
    <t>Espacios de crianza de animales</t>
  </si>
  <si>
    <t>AMBIENTES COMPLEMENTARIOS</t>
  </si>
  <si>
    <t>Gestión administrativa y pedagógica</t>
  </si>
  <si>
    <t>Area de Espera</t>
  </si>
  <si>
    <t>Espacio personal administrativo</t>
  </si>
  <si>
    <t>Sala de Reuniones</t>
  </si>
  <si>
    <t>Sala para personal docente</t>
  </si>
  <si>
    <t>Bienestar estudiantil</t>
  </si>
  <si>
    <t>Topico</t>
  </si>
  <si>
    <t>Lactario</t>
  </si>
  <si>
    <t>Cocina</t>
  </si>
  <si>
    <t>Tipo A</t>
  </si>
  <si>
    <t>Hasta 150 raciones</t>
  </si>
  <si>
    <t>Tipo B</t>
  </si>
  <si>
    <t>Tipo C</t>
  </si>
  <si>
    <t>151 a 300</t>
  </si>
  <si>
    <t>Tipo D</t>
  </si>
  <si>
    <t>301 a 900</t>
  </si>
  <si>
    <t>Tipo E</t>
  </si>
  <si>
    <t>901 a más</t>
  </si>
  <si>
    <t>Almacen de alimentos</t>
  </si>
  <si>
    <t>Tipo I</t>
  </si>
  <si>
    <t>Tipo II</t>
  </si>
  <si>
    <t>Tipo III</t>
  </si>
  <si>
    <t>Tipo IV</t>
  </si>
  <si>
    <t>Tipo V</t>
  </si>
  <si>
    <t>Deposito de combustible</t>
  </si>
  <si>
    <t>Comedor (compartido con el SUM)</t>
  </si>
  <si>
    <t>Servicios generales</t>
  </si>
  <si>
    <t>Almacen</t>
  </si>
  <si>
    <t>minimo 10</t>
  </si>
  <si>
    <t>Caseta de control</t>
  </si>
  <si>
    <t>minimo 3</t>
  </si>
  <si>
    <t>Cuarto de maquinas y cisternas</t>
  </si>
  <si>
    <t>según diseño</t>
  </si>
  <si>
    <t>Ambiente para almacenamiento de residuo solido</t>
  </si>
  <si>
    <t>Cuarto electrico</t>
  </si>
  <si>
    <t>Cuarto de limpieza</t>
  </si>
  <si>
    <t>minimo 1.5</t>
  </si>
  <si>
    <t>Estacionamientos</t>
  </si>
  <si>
    <t>Servicios higienicos</t>
  </si>
  <si>
    <t>Servicios Higienicos administrativos, pedagogicos</t>
  </si>
  <si>
    <t>De 1 a 6 empleados: Mixto 1L, 1u, 1l</t>
  </si>
  <si>
    <t>De 7 a 20 empleados: H 1L, 1u, 1l / M 1L, 1l</t>
  </si>
  <si>
    <t>De 21 a 60 empleados: H 2L, 2u, 2l / M 2L, 2l</t>
  </si>
  <si>
    <t>De 61 a 150 empleados: H 3L, 3u, 3l / M 3L, 3l</t>
  </si>
  <si>
    <t>Servicios Higienicos personal de cocina</t>
  </si>
  <si>
    <t>De 1 a 5 empleados: MIXTO 1L, 1u, 1l</t>
  </si>
  <si>
    <t>Servicios Higienicos para alumnos</t>
  </si>
  <si>
    <t>Disc.</t>
  </si>
  <si>
    <t>D: 1L, 1u,1I</t>
  </si>
  <si>
    <t>AMBIENTES PARA NIVEL PRIMARIO</t>
  </si>
  <si>
    <t>AFORO NIVEL PRIMARIO</t>
  </si>
  <si>
    <t>ALUMNOS DE 1 RO</t>
  </si>
  <si>
    <t>NUM. DE AULAS DE 1RO</t>
  </si>
  <si>
    <t>ALUMNOS DE 2DO</t>
  </si>
  <si>
    <t>NUM. DE AULAS DE 2DO</t>
  </si>
  <si>
    <t>ALUMNOS DE 3RO</t>
  </si>
  <si>
    <t>NUM. DE AULAS DE 3RO</t>
  </si>
  <si>
    <t>ALUMNOS DE 4TO</t>
  </si>
  <si>
    <t>NUM. DE AULAS DE 4TO</t>
  </si>
  <si>
    <t>ALUMNOS DE 5TO</t>
  </si>
  <si>
    <t>NUM. DE AULAS DE 5TO</t>
  </si>
  <si>
    <t>ALUMNOS DE 6TO</t>
  </si>
  <si>
    <t>NUM. DE AULAS DE 6TO</t>
  </si>
  <si>
    <t>Educ. fisica</t>
  </si>
  <si>
    <t>Profesor IP</t>
  </si>
  <si>
    <t>Aux. biblioteca</t>
  </si>
  <si>
    <t>PROGRAMA ARQUITECTONICO PRIMARIA</t>
  </si>
  <si>
    <t>H: 7L, 7u, 7I</t>
  </si>
  <si>
    <t>M: 7L, 7I</t>
  </si>
  <si>
    <t>(incorpora mobiliaria para material didactico permanente)</t>
  </si>
  <si>
    <t>1er Grado</t>
  </si>
  <si>
    <t>2do Grado</t>
  </si>
  <si>
    <t>3er Grado</t>
  </si>
  <si>
    <t>4to Grado</t>
  </si>
  <si>
    <t>5to Grado</t>
  </si>
  <si>
    <t>6to Grado</t>
  </si>
  <si>
    <t>B</t>
  </si>
  <si>
    <t>Biblioteca Escolar</t>
  </si>
  <si>
    <t>hasta 30 secc</t>
  </si>
  <si>
    <t>de 31 a 48 secc</t>
  </si>
  <si>
    <t>mas de 49 secc</t>
  </si>
  <si>
    <t>Aula de Innovacion Pedagogica AIP</t>
  </si>
  <si>
    <t>hasta 15 =</t>
  </si>
  <si>
    <t>De 16 a 30 =</t>
  </si>
  <si>
    <t>De 31 a 45 =</t>
  </si>
  <si>
    <t>De 46 a mas =</t>
  </si>
  <si>
    <t>Modulo de conectividad, anexo al AIP</t>
  </si>
  <si>
    <t>C</t>
  </si>
  <si>
    <t>Taller Creativo</t>
  </si>
  <si>
    <t>15% del SUM</t>
  </si>
  <si>
    <t>Losa Multiuso</t>
  </si>
  <si>
    <t>según propuesta</t>
  </si>
  <si>
    <t>Area libre</t>
  </si>
  <si>
    <t>terreno</t>
  </si>
  <si>
    <t>Tipo I:</t>
  </si>
  <si>
    <t>Tipo II:</t>
  </si>
  <si>
    <t>mas de 30 secc</t>
  </si>
  <si>
    <t>AMBIENTES PARA NIVEL SECUNDARIO</t>
  </si>
  <si>
    <t>AFORO NIVEL SECUNDARIO</t>
  </si>
  <si>
    <t>Coordi. de tutoria</t>
  </si>
  <si>
    <t>Coordi. Pedagogico</t>
  </si>
  <si>
    <t>Jefe de Laboratorio</t>
  </si>
  <si>
    <t>Aux, Laboratorio</t>
  </si>
  <si>
    <t>Psicologo</t>
  </si>
  <si>
    <t>hasta 8 =</t>
  </si>
  <si>
    <t>De 9 a 17 =</t>
  </si>
  <si>
    <t>De 18 a 26 =</t>
  </si>
  <si>
    <t>De 27 a 35 =</t>
  </si>
  <si>
    <t>De 36 a 43 =</t>
  </si>
  <si>
    <t>De 44 a 52 =</t>
  </si>
  <si>
    <t>De 53 a 66 =</t>
  </si>
  <si>
    <t>hasta 10 =</t>
  </si>
  <si>
    <t>De 11 a 20 =</t>
  </si>
  <si>
    <t>De 21 a 30 =</t>
  </si>
  <si>
    <t>De 31 a 40 =</t>
  </si>
  <si>
    <t>De 41 a 50 =</t>
  </si>
  <si>
    <t>De 51 a 60 =</t>
  </si>
  <si>
    <t>Taller de Educacion para el Trabajo</t>
  </si>
  <si>
    <t>De 1 a 15 =</t>
  </si>
  <si>
    <t>De 46 a 60 =</t>
  </si>
  <si>
    <t xml:space="preserve">Laboratorio de Ciencia,Tecnología y Ambiente </t>
  </si>
  <si>
    <t>hasta 15 secc</t>
  </si>
  <si>
    <t>mas de 15 secc</t>
  </si>
  <si>
    <t>CONSOLIDADO TOTAL PARA EL PROYECTO</t>
  </si>
  <si>
    <t>Ambientes</t>
  </si>
  <si>
    <t>Metros cuadrados</t>
  </si>
  <si>
    <t>Cantidad</t>
  </si>
  <si>
    <t>Unitario</t>
  </si>
  <si>
    <t>Aulas Ciclo I</t>
  </si>
  <si>
    <t>Aulas Inicial</t>
  </si>
  <si>
    <t>Aulas Ciclo II</t>
  </si>
  <si>
    <t>Aulas Psicomotricidad</t>
  </si>
  <si>
    <t>Aulas Primaria</t>
  </si>
  <si>
    <t>Aulas Secundaria</t>
  </si>
  <si>
    <t>Biblioteca</t>
  </si>
  <si>
    <t>Aula de Innovacion Prim</t>
  </si>
  <si>
    <t>Aula de Innovacion Sec</t>
  </si>
  <si>
    <t>Taller creativo Prim</t>
  </si>
  <si>
    <t>Taller creativo Sec</t>
  </si>
  <si>
    <t>Taller EPT</t>
  </si>
  <si>
    <t>Laboratorio</t>
  </si>
  <si>
    <t>Direccion Adm.</t>
  </si>
  <si>
    <t>Área de espera</t>
  </si>
  <si>
    <t>Sala de Profesores</t>
  </si>
  <si>
    <t>SSHH Adm.</t>
  </si>
  <si>
    <t>Cocina Prim - Sec</t>
  </si>
  <si>
    <t>Cocina Inicial</t>
  </si>
  <si>
    <t>SSHH Inicial</t>
  </si>
  <si>
    <t>SSHH Prim</t>
  </si>
  <si>
    <t>SSHH Sec</t>
  </si>
  <si>
    <t>Losa Deportiva</t>
  </si>
  <si>
    <t>Escalera Prim</t>
  </si>
  <si>
    <t>Escalera Sec</t>
  </si>
  <si>
    <t>Patio de Inicial</t>
  </si>
  <si>
    <t>Area de ingreso</t>
  </si>
  <si>
    <t>Total</t>
  </si>
  <si>
    <t>Ancho</t>
  </si>
  <si>
    <t>Largo</t>
  </si>
  <si>
    <t>Tipo</t>
  </si>
  <si>
    <t>Pabellon</t>
  </si>
  <si>
    <t>Piso de preferencia</t>
  </si>
  <si>
    <t>Fijo</t>
  </si>
  <si>
    <t>Derecha</t>
  </si>
  <si>
    <t>1 y 2</t>
  </si>
  <si>
    <t>Distribuir en una sola hilera. Prioridad máxima del pabellón.</t>
  </si>
  <si>
    <t>Ubicar preferentemente en 1er piso; usar 2do solo si no hay espacio.</t>
  </si>
  <si>
    <t>Solo en primer piso por seguridad y equipamiento.</t>
  </si>
  <si>
    <t>Considerar largo suficiente para alto flujo de estudiantes.</t>
  </si>
  <si>
    <t>Variable</t>
  </si>
  <si>
    <t>Ubicar en extremos del pabellón, alejados de aulas.</t>
  </si>
  <si>
    <t>Izquierda</t>
  </si>
  <si>
    <t>Inferior</t>
  </si>
  <si>
    <t>Distribuir en una sola hilera. Prioridad máxima del pabellón. Solo primer piso. El pabellon debe estar aislado de los otros pabellones.</t>
  </si>
  <si>
    <t>Distribuir en una sola hilera. Máximo segundo piso.</t>
  </si>
  <si>
    <t>Ubicar siempre junto a aulas. No deben alejarse del conjunto principal.</t>
  </si>
  <si>
    <t>Ubicar al lado del lactario y en un extremo del pabellón.</t>
  </si>
  <si>
    <t>Ubicar al lado del topico y en un extremo del pabellón.</t>
  </si>
  <si>
    <t>Ubicar en un extremo del pabellón. Acceso directo desde áreas de aulas.</t>
  </si>
  <si>
    <t>Ubicar alejada de las aulas por seguridad, ruido y olores.</t>
  </si>
  <si>
    <t>Superior</t>
  </si>
  <si>
    <t>Al lado del área de ingreso.</t>
  </si>
  <si>
    <t>Cercano a la dirección</t>
  </si>
  <si>
    <t>Al centro del pabellon, debe ser el punto de ingreso para todo el colegio.</t>
  </si>
  <si>
    <t>Zona de descanso, debe ser tranquilo, evitar cercania a las aulas de los otros pabellones</t>
  </si>
  <si>
    <t>Medio</t>
  </si>
  <si>
    <t>Se orienta de norte a sur siempre. Se siguen las medidas que se especifican, además si el terreno lo permite debe distribuirse otra cancha con al menos 3 metros de separación de la otra.</t>
  </si>
  <si>
    <t>Más cercano a secundaria, pero alejado de inicial</t>
  </si>
  <si>
    <t>Debe ubicarse al medio de la distribucion</t>
  </si>
  <si>
    <t>De preferencia estar cerca al SUM</t>
  </si>
  <si>
    <t>Estar cerca al pabellon inicial, para efectos de cercania. No tiene dimensiones definidas.</t>
  </si>
  <si>
    <t>ITEM</t>
  </si>
  <si>
    <t>MODULO</t>
  </si>
  <si>
    <t>CANTIDAD</t>
  </si>
  <si>
    <t>UND</t>
  </si>
  <si>
    <t>AREA UTIL
(norma técnica)</t>
  </si>
  <si>
    <t>AREA UTIL +30% DE CIRCULACION Y MUROS</t>
  </si>
  <si>
    <t>ÁREA POR MODULO</t>
  </si>
  <si>
    <t>COSTO</t>
  </si>
  <si>
    <t>COSTO PARCIAL</t>
  </si>
  <si>
    <t>COSTO MODULO</t>
  </si>
  <si>
    <t>MODULO I</t>
  </si>
  <si>
    <t>M2</t>
  </si>
  <si>
    <t>MODULO II</t>
  </si>
  <si>
    <t>Taller Creativo Prim</t>
  </si>
  <si>
    <t>Taller Creativo Sec</t>
  </si>
  <si>
    <t>Área de Espera</t>
  </si>
  <si>
    <t>MODULO III</t>
  </si>
  <si>
    <t>Almacén</t>
  </si>
  <si>
    <t>MODULO IV</t>
  </si>
  <si>
    <t xml:space="preserve">COSTO DIRECTO </t>
  </si>
  <si>
    <t>GASTOS GENERALES (10%)</t>
  </si>
  <si>
    <t>UTILIDAD (10%)</t>
  </si>
  <si>
    <t>SUB TOTAL</t>
  </si>
  <si>
    <t>IGV</t>
  </si>
  <si>
    <t>PRESUPUESTO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</si>
</sst>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S/&quot;\ * #,##0.00_-;\-&quot;S/&quot;\ * #,##0.00_-;_-&quot;S/&quot;\ * &quot;-&quot;??_-;_-@_-"/>
    <numFmt numFmtId="164" formatCode="0.0"/>
  </numFmts>
  <fonts count="7" x14ac:knownFonts="1">
    <font>
      <sz val="11"/>
      <color theme="1"/>
      <name val="Calibri"/>
      <family val="2"/>
      <scheme val="minor"/>
    </font>
    <font>
      <sz val="9"/>
      <color theme="1"/>
      <name val="Arial"/>
      <family val="2"/>
    </font>
    <font>
      <b/>
      <sz val="9"/>
      <color theme="1"/>
      <name val="Arial"/>
      <family val="2"/>
    </font>
    <font>
      <sz val="9"/>
      <name val="Arial"/>
      <family val="2"/>
    </font>
    <font>
      <sz val="9"/>
      <color theme="0"/>
      <name val="Arial"/>
      <family val="2"/>
    </font>
    <font>
      <b/>
      <sz val="9"/>
      <name val="Arial"/>
      <family val="2"/>
    </font>
    <font>
      <sz val="11"/>
      <color theme="1"/>
      <name val="Calibri"/>
      <family val="2"/>
      <scheme val="minor"/>
    </font>
  </fonts>
  <fills count="15">
    <fill>
      <patternFill patternType="none"/>
    </fill>
    <fill>
      <patternFill patternType="gray125"/>
    </fill>
    <fill>
      <patternFill patternType="solid">
        <fgColor rgb="FFFFC000"/>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0"/>
        <bgColor indexed="64"/>
      </patternFill>
    </fill>
    <fill>
      <patternFill patternType="solid">
        <fgColor theme="7" tint="0.59999389629810485"/>
        <bgColor indexed="64"/>
      </patternFill>
    </fill>
    <fill>
      <patternFill patternType="solid">
        <fgColor rgb="FFFFD85D"/>
        <bgColor indexed="64"/>
      </patternFill>
    </fill>
    <fill>
      <patternFill patternType="solid">
        <fgColor theme="4" tint="0.39997558519241921"/>
        <bgColor indexed="64"/>
      </patternFill>
    </fill>
    <fill>
      <patternFill patternType="solid">
        <fgColor theme="2" tint="-9.9978637043366805E-2"/>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rgb="FFFFFF0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theme="1"/>
      </left>
      <right/>
      <top style="thin">
        <color theme="1"/>
      </top>
      <bottom/>
      <diagonal/>
    </border>
    <border>
      <left/>
      <right/>
      <top style="thin">
        <color theme="1"/>
      </top>
      <bottom/>
      <diagonal/>
    </border>
    <border>
      <left style="thin">
        <color theme="1"/>
      </left>
      <right/>
      <top/>
      <bottom/>
      <diagonal/>
    </border>
    <border>
      <left/>
      <right style="thin">
        <color theme="1"/>
      </right>
      <top style="thin">
        <color theme="1"/>
      </top>
      <bottom/>
      <diagonal/>
    </border>
    <border>
      <left style="thin">
        <color theme="1"/>
      </left>
      <right/>
      <top/>
      <bottom style="thin">
        <color theme="1"/>
      </bottom>
      <diagonal/>
    </border>
    <border>
      <left/>
      <right style="thin">
        <color theme="1"/>
      </right>
      <top/>
      <bottom style="thin">
        <color theme="1"/>
      </bottom>
      <diagonal/>
    </border>
    <border>
      <left/>
      <right/>
      <top/>
      <bottom style="thin">
        <color theme="1"/>
      </bottom>
      <diagonal/>
    </border>
    <border>
      <left/>
      <right style="thin">
        <color theme="1"/>
      </right>
      <top/>
      <bottom/>
      <diagonal/>
    </border>
  </borders>
  <cellStyleXfs count="2">
    <xf numFmtId="0" fontId="0" fillId="0" borderId="0"/>
    <xf numFmtId="44" fontId="6" fillId="0" borderId="0"/>
  </cellStyleXfs>
  <cellXfs count="122">
    <xf numFmtId="0" fontId="0" fillId="0" borderId="0" xfId="0"/>
    <xf numFmtId="0" fontId="1" fillId="0" borderId="0" xfId="0" applyFont="1" applyAlignment="1">
      <alignment horizontal="center" vertical="center"/>
    </xf>
    <xf numFmtId="0" fontId="1" fillId="0" borderId="0" xfId="0" applyFont="1" applyAlignment="1">
      <alignment vertical="center"/>
    </xf>
    <xf numFmtId="0" fontId="1" fillId="0" borderId="0" xfId="0" applyFont="1" applyAlignment="1">
      <alignment horizontal="center" vertical="center" wrapText="1"/>
    </xf>
    <xf numFmtId="0" fontId="1" fillId="0" borderId="0" xfId="0" applyFont="1" applyAlignment="1">
      <alignment horizontal="right" vertical="center"/>
    </xf>
    <xf numFmtId="0" fontId="1" fillId="0" borderId="0" xfId="0" applyFont="1" applyAlignment="1">
      <alignment horizontal="left" vertical="center"/>
    </xf>
    <xf numFmtId="0" fontId="1" fillId="0" borderId="3" xfId="0" applyFont="1" applyBorder="1" applyAlignment="1">
      <alignment horizontal="center" vertical="center"/>
    </xf>
    <xf numFmtId="0" fontId="2" fillId="0" borderId="2" xfId="0" applyFont="1" applyBorder="1" applyAlignment="1">
      <alignment vertical="center"/>
    </xf>
    <xf numFmtId="0" fontId="1" fillId="0" borderId="4" xfId="0" applyFont="1" applyBorder="1" applyAlignment="1">
      <alignment horizontal="left" vertical="center"/>
    </xf>
    <xf numFmtId="0" fontId="1" fillId="0" borderId="2" xfId="0" applyFont="1" applyBorder="1" applyAlignment="1">
      <alignment vertical="center"/>
    </xf>
    <xf numFmtId="0" fontId="1" fillId="5" borderId="4" xfId="0" applyFont="1" applyFill="1" applyBorder="1" applyAlignment="1">
      <alignment horizontal="center" vertical="center"/>
    </xf>
    <xf numFmtId="0" fontId="1" fillId="0" borderId="4" xfId="0" applyFont="1" applyBorder="1" applyAlignment="1">
      <alignment horizontal="left" vertical="center" wrapText="1"/>
    </xf>
    <xf numFmtId="0" fontId="1" fillId="3" borderId="4" xfId="0" applyFont="1" applyFill="1" applyBorder="1" applyAlignment="1">
      <alignment horizontal="center" vertical="center"/>
    </xf>
    <xf numFmtId="0" fontId="1" fillId="4" borderId="4" xfId="0" applyFont="1" applyFill="1" applyBorder="1" applyAlignment="1">
      <alignment horizontal="center" vertical="center"/>
    </xf>
    <xf numFmtId="0" fontId="1" fillId="0" borderId="4" xfId="0"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vertical="center"/>
    </xf>
    <xf numFmtId="0" fontId="1" fillId="0" borderId="6" xfId="0" applyFont="1" applyBorder="1" applyAlignment="1">
      <alignment vertical="center"/>
    </xf>
    <xf numFmtId="0" fontId="1" fillId="0" borderId="6" xfId="0" applyFont="1" applyBorder="1" applyAlignment="1">
      <alignment horizontal="center" vertical="center" wrapText="1"/>
    </xf>
    <xf numFmtId="0" fontId="1" fillId="0" borderId="7" xfId="0" applyFont="1" applyBorder="1" applyAlignment="1">
      <alignment horizontal="center" vertical="center"/>
    </xf>
    <xf numFmtId="0" fontId="1" fillId="0" borderId="5" xfId="0" applyFont="1" applyBorder="1" applyAlignment="1">
      <alignment horizontal="left"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vertical="center"/>
    </xf>
    <xf numFmtId="0" fontId="1" fillId="0" borderId="13" xfId="0" applyFont="1" applyBorder="1" applyAlignment="1">
      <alignment horizontal="center" vertical="center"/>
    </xf>
    <xf numFmtId="0" fontId="1" fillId="0" borderId="11" xfId="0" applyFont="1" applyBorder="1" applyAlignment="1">
      <alignment horizontal="left" vertical="center"/>
    </xf>
    <xf numFmtId="0" fontId="1" fillId="0" borderId="14" xfId="0" applyFont="1" applyBorder="1" applyAlignment="1">
      <alignment horizontal="center" vertical="center"/>
    </xf>
    <xf numFmtId="0" fontId="1" fillId="0" borderId="15" xfId="0" applyFont="1" applyBorder="1" applyAlignment="1">
      <alignment horizontal="left" vertical="center"/>
    </xf>
    <xf numFmtId="0" fontId="1" fillId="0" borderId="16" xfId="0" applyFont="1" applyBorder="1" applyAlignment="1">
      <alignment horizontal="center" vertical="center"/>
    </xf>
    <xf numFmtId="0" fontId="4" fillId="0" borderId="7" xfId="0" applyFont="1" applyBorder="1" applyAlignment="1">
      <alignment horizontal="center" vertical="center"/>
    </xf>
    <xf numFmtId="0" fontId="1" fillId="0" borderId="3" xfId="0" applyFont="1" applyBorder="1" applyAlignment="1">
      <alignment vertical="center"/>
    </xf>
    <xf numFmtId="0" fontId="3" fillId="0" borderId="6" xfId="0" applyFont="1" applyBorder="1" applyAlignment="1">
      <alignment vertical="center" wrapText="1"/>
    </xf>
    <xf numFmtId="0" fontId="3" fillId="0" borderId="7" xfId="0" applyFont="1" applyBorder="1" applyAlignment="1">
      <alignment vertical="center" wrapText="1"/>
    </xf>
    <xf numFmtId="0" fontId="1" fillId="0" borderId="6" xfId="0" applyFont="1" applyBorder="1" applyAlignment="1">
      <alignment horizontal="center" vertical="center"/>
    </xf>
    <xf numFmtId="0" fontId="1" fillId="0" borderId="16" xfId="0" applyFont="1" applyBorder="1" applyAlignment="1">
      <alignment horizontal="left" vertical="center"/>
    </xf>
    <xf numFmtId="0" fontId="1" fillId="0" borderId="7" xfId="0" applyFont="1" applyBorder="1" applyAlignment="1">
      <alignment horizontal="left" vertical="center"/>
    </xf>
    <xf numFmtId="0" fontId="1" fillId="0" borderId="10" xfId="0" applyFont="1" applyBorder="1" applyAlignment="1">
      <alignment vertical="center"/>
    </xf>
    <xf numFmtId="0" fontId="1" fillId="0" borderId="15" xfId="0" applyFont="1" applyBorder="1" applyAlignment="1">
      <alignment vertical="center"/>
    </xf>
    <xf numFmtId="0" fontId="1" fillId="0" borderId="17" xfId="0" applyFont="1" applyBorder="1" applyAlignment="1">
      <alignment horizontal="left" vertical="center"/>
    </xf>
    <xf numFmtId="0" fontId="1" fillId="0" borderId="5" xfId="0" applyFont="1" applyBorder="1" applyAlignment="1">
      <alignment horizontal="center" vertical="center"/>
    </xf>
    <xf numFmtId="0" fontId="1" fillId="0" borderId="15" xfId="0" applyFont="1" applyBorder="1" applyAlignment="1">
      <alignment horizontal="center" vertical="center"/>
    </xf>
    <xf numFmtId="0" fontId="3" fillId="0" borderId="0" xfId="0" applyFont="1" applyAlignment="1">
      <alignment vertical="center" wrapText="1"/>
    </xf>
    <xf numFmtId="0" fontId="1" fillId="0" borderId="1" xfId="0" applyFont="1" applyBorder="1" applyAlignment="1">
      <alignment vertical="center"/>
    </xf>
    <xf numFmtId="0" fontId="2" fillId="0" borderId="0" xfId="0" applyFont="1" applyAlignment="1">
      <alignment vertical="center"/>
    </xf>
    <xf numFmtId="0" fontId="1" fillId="0" borderId="4" xfId="0" applyFont="1" applyBorder="1" applyAlignment="1">
      <alignment vertical="center"/>
    </xf>
    <xf numFmtId="0" fontId="1" fillId="0" borderId="4" xfId="0" applyFont="1" applyBorder="1" applyAlignment="1">
      <alignment vertical="center" wrapText="1"/>
    </xf>
    <xf numFmtId="0" fontId="1" fillId="0" borderId="13" xfId="0" applyFont="1" applyBorder="1" applyAlignment="1">
      <alignment vertical="center"/>
    </xf>
    <xf numFmtId="0" fontId="2" fillId="6" borderId="4" xfId="0" applyFont="1" applyFill="1" applyBorder="1" applyAlignment="1">
      <alignment horizontal="center" vertical="center" wrapText="1"/>
    </xf>
    <xf numFmtId="0" fontId="1" fillId="0" borderId="17" xfId="0" applyFont="1" applyBorder="1" applyAlignment="1">
      <alignment vertical="center"/>
    </xf>
    <xf numFmtId="0" fontId="1" fillId="2" borderId="4" xfId="0" applyFont="1" applyFill="1" applyBorder="1" applyAlignment="1">
      <alignment horizontal="center" vertical="center"/>
    </xf>
    <xf numFmtId="0" fontId="1" fillId="7" borderId="1" xfId="0" applyFont="1" applyFill="1" applyBorder="1" applyAlignment="1">
      <alignment horizontal="center" vertical="center"/>
    </xf>
    <xf numFmtId="0" fontId="1" fillId="7" borderId="0" xfId="0" applyFont="1" applyFill="1" applyAlignment="1">
      <alignment horizontal="center" vertical="center"/>
    </xf>
    <xf numFmtId="0" fontId="1" fillId="7" borderId="0" xfId="0" applyFont="1" applyFill="1" applyAlignment="1">
      <alignment horizontal="center" vertical="center" wrapText="1"/>
    </xf>
    <xf numFmtId="0" fontId="1" fillId="7" borderId="0" xfId="0" applyFont="1" applyFill="1" applyAlignment="1">
      <alignment vertical="center"/>
    </xf>
    <xf numFmtId="0" fontId="1" fillId="0" borderId="11" xfId="0" applyFont="1" applyBorder="1" applyAlignment="1">
      <alignment vertical="center"/>
    </xf>
    <xf numFmtId="0" fontId="1" fillId="0" borderId="17" xfId="0" applyFont="1" applyBorder="1" applyAlignment="1">
      <alignment horizontal="center" vertical="center" wrapText="1"/>
    </xf>
    <xf numFmtId="0" fontId="1" fillId="0" borderId="12" xfId="0" applyFont="1" applyBorder="1" applyAlignment="1">
      <alignment horizontal="center" vertical="center"/>
    </xf>
    <xf numFmtId="0" fontId="1" fillId="0" borderId="18" xfId="0" applyFont="1" applyBorder="1" applyAlignment="1">
      <alignment horizontal="center" vertical="center"/>
    </xf>
    <xf numFmtId="0" fontId="1" fillId="0" borderId="17" xfId="0" applyFont="1" applyBorder="1" applyAlignment="1">
      <alignment horizontal="center" vertical="center"/>
    </xf>
    <xf numFmtId="0" fontId="1" fillId="0" borderId="5" xfId="0" applyFont="1" applyBorder="1" applyAlignment="1">
      <alignment horizontal="right" vertical="center"/>
    </xf>
    <xf numFmtId="0" fontId="1" fillId="0" borderId="11" xfId="0" applyFont="1" applyBorder="1" applyAlignment="1">
      <alignment horizontal="right" vertical="center"/>
    </xf>
    <xf numFmtId="0" fontId="1" fillId="0" borderId="8" xfId="0" applyFont="1" applyBorder="1" applyAlignment="1">
      <alignment vertical="center"/>
    </xf>
    <xf numFmtId="0" fontId="1" fillId="0" borderId="9" xfId="0" applyFont="1" applyBorder="1" applyAlignment="1">
      <alignment vertical="center"/>
    </xf>
    <xf numFmtId="9" fontId="1" fillId="0" borderId="16" xfId="0" applyNumberFormat="1" applyFont="1" applyBorder="1" applyAlignment="1">
      <alignment horizontal="center" vertical="center"/>
    </xf>
    <xf numFmtId="0" fontId="1" fillId="0" borderId="8" xfId="0" applyFont="1" applyBorder="1" applyAlignment="1">
      <alignment horizontal="left" vertical="center"/>
    </xf>
    <xf numFmtId="0" fontId="1" fillId="0" borderId="10" xfId="0" applyFont="1" applyBorder="1" applyAlignment="1">
      <alignment horizontal="left" vertical="center"/>
    </xf>
    <xf numFmtId="0" fontId="2" fillId="0" borderId="4" xfId="0" applyFont="1" applyBorder="1" applyAlignment="1">
      <alignment horizontal="center" vertical="center"/>
    </xf>
    <xf numFmtId="0" fontId="5" fillId="0" borderId="4" xfId="0" applyFont="1" applyBorder="1" applyAlignment="1">
      <alignment horizontal="center" vertical="center"/>
    </xf>
    <xf numFmtId="0" fontId="1" fillId="8" borderId="4" xfId="0" applyFont="1" applyFill="1" applyBorder="1" applyAlignment="1">
      <alignment vertical="center"/>
    </xf>
    <xf numFmtId="0" fontId="1" fillId="8" borderId="4" xfId="0" applyFont="1" applyFill="1" applyBorder="1" applyAlignment="1">
      <alignment horizontal="center" vertical="center"/>
    </xf>
    <xf numFmtId="0" fontId="1" fillId="9" borderId="4" xfId="0" applyFont="1" applyFill="1" applyBorder="1" applyAlignment="1">
      <alignment vertical="center"/>
    </xf>
    <xf numFmtId="0" fontId="1" fillId="9" borderId="4" xfId="0" applyFont="1" applyFill="1" applyBorder="1" applyAlignment="1">
      <alignment horizontal="center" vertical="center"/>
    </xf>
    <xf numFmtId="0" fontId="1" fillId="10" borderId="10" xfId="0" applyFont="1" applyFill="1" applyBorder="1" applyAlignment="1">
      <alignment vertical="center"/>
    </xf>
    <xf numFmtId="0" fontId="1" fillId="10" borderId="4" xfId="0" applyFont="1" applyFill="1" applyBorder="1" applyAlignment="1">
      <alignment horizontal="center" vertical="center"/>
    </xf>
    <xf numFmtId="0" fontId="1" fillId="11" borderId="4" xfId="0" applyFont="1" applyFill="1" applyBorder="1" applyAlignment="1">
      <alignment vertical="center"/>
    </xf>
    <xf numFmtId="0" fontId="1" fillId="11" borderId="4" xfId="0" applyFont="1" applyFill="1" applyBorder="1" applyAlignment="1">
      <alignment horizontal="center" vertical="center"/>
    </xf>
    <xf numFmtId="16" fontId="1" fillId="11" borderId="4" xfId="0" applyNumberFormat="1" applyFont="1" applyFill="1" applyBorder="1" applyAlignment="1">
      <alignment horizontal="center" vertical="center"/>
    </xf>
    <xf numFmtId="164" fontId="1" fillId="11" borderId="4" xfId="0" applyNumberFormat="1" applyFont="1" applyFill="1" applyBorder="1" applyAlignment="1">
      <alignment horizontal="center" vertical="center"/>
    </xf>
    <xf numFmtId="164" fontId="1" fillId="8" borderId="4" xfId="0" applyNumberFormat="1" applyFont="1" applyFill="1" applyBorder="1" applyAlignment="1">
      <alignment horizontal="center" vertical="center"/>
    </xf>
    <xf numFmtId="0" fontId="1" fillId="12" borderId="4" xfId="0" applyFont="1" applyFill="1" applyBorder="1" applyAlignment="1">
      <alignment vertical="center"/>
    </xf>
    <xf numFmtId="0" fontId="1" fillId="12" borderId="4" xfId="0" applyFont="1" applyFill="1" applyBorder="1" applyAlignment="1">
      <alignment horizontal="center" vertical="center"/>
    </xf>
    <xf numFmtId="164" fontId="1" fillId="12" borderId="4" xfId="0" applyNumberFormat="1" applyFont="1" applyFill="1" applyBorder="1" applyAlignment="1">
      <alignment horizontal="center" vertical="center"/>
    </xf>
    <xf numFmtId="2" fontId="1" fillId="12" borderId="4" xfId="0" applyNumberFormat="1" applyFont="1" applyFill="1" applyBorder="1" applyAlignment="1">
      <alignment horizontal="center" vertical="center"/>
    </xf>
    <xf numFmtId="0" fontId="1" fillId="10" borderId="4" xfId="0" applyFont="1" applyFill="1" applyBorder="1" applyAlignment="1">
      <alignment vertical="center"/>
    </xf>
    <xf numFmtId="164" fontId="1" fillId="10" borderId="4" xfId="0" applyNumberFormat="1" applyFont="1" applyFill="1" applyBorder="1" applyAlignment="1">
      <alignment horizontal="center" vertical="center"/>
    </xf>
    <xf numFmtId="2" fontId="1" fillId="10" borderId="4" xfId="0" applyNumberFormat="1" applyFont="1" applyFill="1" applyBorder="1" applyAlignment="1">
      <alignment horizontal="center" vertical="center"/>
    </xf>
    <xf numFmtId="1" fontId="1" fillId="10" borderId="4" xfId="0" applyNumberFormat="1" applyFont="1" applyFill="1" applyBorder="1" applyAlignment="1">
      <alignment horizontal="center" vertical="center"/>
    </xf>
    <xf numFmtId="1" fontId="1" fillId="9" borderId="4" xfId="0" applyNumberFormat="1" applyFont="1" applyFill="1" applyBorder="1" applyAlignment="1">
      <alignment horizontal="center" vertical="center"/>
    </xf>
    <xf numFmtId="2" fontId="1" fillId="9" borderId="4" xfId="0" applyNumberFormat="1" applyFont="1" applyFill="1" applyBorder="1" applyAlignment="1">
      <alignment horizontal="center" vertical="center"/>
    </xf>
    <xf numFmtId="0" fontId="1" fillId="9" borderId="8" xfId="0" applyFont="1" applyFill="1" applyBorder="1" applyAlignment="1">
      <alignment vertical="center"/>
    </xf>
    <xf numFmtId="0" fontId="1" fillId="9" borderId="8" xfId="0" applyFont="1" applyFill="1" applyBorder="1" applyAlignment="1">
      <alignment horizontal="center" vertical="center"/>
    </xf>
    <xf numFmtId="1" fontId="1" fillId="9" borderId="8" xfId="0" applyNumberFormat="1" applyFont="1" applyFill="1" applyBorder="1" applyAlignment="1">
      <alignment horizontal="center" vertical="center"/>
    </xf>
    <xf numFmtId="164" fontId="1" fillId="9" borderId="4" xfId="0" applyNumberFormat="1" applyFont="1" applyFill="1" applyBorder="1" applyAlignment="1">
      <alignment horizontal="center" vertical="center"/>
    </xf>
    <xf numFmtId="1" fontId="1" fillId="0" borderId="0" xfId="0" applyNumberFormat="1" applyFont="1" applyAlignment="1">
      <alignment vertical="center"/>
    </xf>
    <xf numFmtId="0" fontId="1" fillId="13" borderId="4" xfId="0" applyFont="1" applyFill="1" applyBorder="1" applyAlignment="1">
      <alignment horizontal="center" vertical="center"/>
    </xf>
    <xf numFmtId="164" fontId="1" fillId="0" borderId="4" xfId="0" applyNumberFormat="1" applyFont="1" applyBorder="1" applyAlignment="1">
      <alignment horizontal="center" vertical="center"/>
    </xf>
    <xf numFmtId="2" fontId="1" fillId="0" borderId="4" xfId="0" applyNumberFormat="1" applyFont="1" applyBorder="1" applyAlignment="1">
      <alignment horizontal="center" vertical="center"/>
    </xf>
    <xf numFmtId="0" fontId="2" fillId="0" borderId="4" xfId="0" applyFont="1" applyBorder="1" applyAlignment="1">
      <alignment horizontal="center" vertical="center" wrapText="1"/>
    </xf>
    <xf numFmtId="44" fontId="1" fillId="0" borderId="4" xfId="1" applyFont="1" applyBorder="1" applyAlignment="1">
      <alignment horizontal="center" vertical="center"/>
    </xf>
    <xf numFmtId="44" fontId="1" fillId="0" borderId="4" xfId="1" applyFont="1" applyBorder="1" applyAlignment="1">
      <alignment vertical="center"/>
    </xf>
    <xf numFmtId="44" fontId="1" fillId="0" borderId="4" xfId="0" applyNumberFormat="1" applyFont="1" applyBorder="1" applyAlignment="1">
      <alignment vertical="center"/>
    </xf>
    <xf numFmtId="44" fontId="1" fillId="14" borderId="4" xfId="1" applyFont="1" applyFill="1" applyBorder="1" applyAlignment="1">
      <alignment horizontal="center" vertical="center"/>
    </xf>
    <xf numFmtId="1" fontId="1" fillId="9" borderId="4" xfId="0" applyNumberFormat="1" applyFont="1" applyFill="1" applyBorder="1" applyAlignment="1">
      <alignment horizontal="center" vertical="center" wrapText="1"/>
    </xf>
    <xf numFmtId="0" fontId="1" fillId="12" borderId="4" xfId="0" applyFont="1" applyFill="1" applyBorder="1" applyAlignment="1">
      <alignment horizontal="center" vertical="center" wrapText="1"/>
    </xf>
    <xf numFmtId="0" fontId="1" fillId="0" borderId="4" xfId="0" applyFont="1" applyBorder="1" applyAlignment="1">
      <alignment horizontal="center" vertical="center"/>
    </xf>
    <xf numFmtId="0" fontId="0" fillId="0" borderId="7" xfId="0" applyBorder="1"/>
    <xf numFmtId="0" fontId="2" fillId="6" borderId="4" xfId="0" applyFont="1" applyFill="1" applyBorder="1" applyAlignment="1">
      <alignment horizontal="center" vertical="center"/>
    </xf>
    <xf numFmtId="0" fontId="0" fillId="0" borderId="6" xfId="0" applyBorder="1"/>
    <xf numFmtId="0" fontId="2" fillId="6" borderId="4" xfId="0" applyFont="1" applyFill="1" applyBorder="1" applyAlignment="1">
      <alignment horizontal="center" vertical="center" textRotation="90" wrapText="1"/>
    </xf>
    <xf numFmtId="0" fontId="0" fillId="0" borderId="9" xfId="0" applyBorder="1"/>
    <xf numFmtId="0" fontId="0" fillId="0" borderId="10" xfId="0" applyBorder="1"/>
    <xf numFmtId="0" fontId="2" fillId="6" borderId="4" xfId="0" applyFont="1" applyFill="1" applyBorder="1" applyAlignment="1">
      <alignment horizontal="center" vertical="center" textRotation="90"/>
    </xf>
    <xf numFmtId="0" fontId="1" fillId="0" borderId="4" xfId="0" applyFont="1" applyBorder="1" applyAlignment="1">
      <alignment horizontal="center" vertical="center" wrapText="1"/>
    </xf>
    <xf numFmtId="0" fontId="2" fillId="6" borderId="5" xfId="0" applyFont="1" applyFill="1" applyBorder="1" applyAlignment="1">
      <alignment horizontal="center" vertical="center" textRotation="90"/>
    </xf>
    <xf numFmtId="0" fontId="0" fillId="0" borderId="13" xfId="0" applyBorder="1"/>
    <xf numFmtId="0" fontId="0" fillId="0" borderId="15" xfId="0" applyBorder="1"/>
    <xf numFmtId="0" fontId="2" fillId="6" borderId="10" xfId="0" applyFont="1" applyFill="1" applyBorder="1" applyAlignment="1">
      <alignment horizontal="center" vertical="center" textRotation="90"/>
    </xf>
    <xf numFmtId="0" fontId="2" fillId="6" borderId="8" xfId="0" applyFont="1" applyFill="1" applyBorder="1" applyAlignment="1">
      <alignment horizontal="center" vertical="center"/>
    </xf>
    <xf numFmtId="0" fontId="1" fillId="0" borderId="4" xfId="0" applyFont="1" applyBorder="1" applyAlignment="1">
      <alignment horizontal="right" vertical="center"/>
    </xf>
  </cellXfs>
  <cellStyles count="2">
    <cellStyle name="Moneda"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1.xml"/><Relationship Id="rId21" Type="http://schemas.openxmlformats.org/officeDocument/2006/relationships/externalLink" Target="externalLinks/externalLink15.xml"/><Relationship Id="rId42" Type="http://schemas.openxmlformats.org/officeDocument/2006/relationships/externalLink" Target="externalLinks/externalLink36.xml"/><Relationship Id="rId63" Type="http://schemas.openxmlformats.org/officeDocument/2006/relationships/externalLink" Target="externalLinks/externalLink57.xml"/><Relationship Id="rId84" Type="http://schemas.openxmlformats.org/officeDocument/2006/relationships/externalLink" Target="externalLinks/externalLink78.xml"/><Relationship Id="rId138" Type="http://schemas.openxmlformats.org/officeDocument/2006/relationships/externalLink" Target="externalLinks/externalLink132.xml"/><Relationship Id="rId159" Type="http://schemas.openxmlformats.org/officeDocument/2006/relationships/externalLink" Target="externalLinks/externalLink153.xml"/><Relationship Id="rId170" Type="http://schemas.openxmlformats.org/officeDocument/2006/relationships/externalLink" Target="externalLinks/externalLink164.xml"/><Relationship Id="rId191" Type="http://schemas.openxmlformats.org/officeDocument/2006/relationships/externalLink" Target="externalLinks/externalLink185.xml"/><Relationship Id="rId107" Type="http://schemas.openxmlformats.org/officeDocument/2006/relationships/externalLink" Target="externalLinks/externalLink101.xml"/><Relationship Id="rId11" Type="http://schemas.openxmlformats.org/officeDocument/2006/relationships/externalLink" Target="externalLinks/externalLink5.xml"/><Relationship Id="rId32" Type="http://schemas.openxmlformats.org/officeDocument/2006/relationships/externalLink" Target="externalLinks/externalLink26.xml"/><Relationship Id="rId53" Type="http://schemas.openxmlformats.org/officeDocument/2006/relationships/externalLink" Target="externalLinks/externalLink47.xml"/><Relationship Id="rId74" Type="http://schemas.openxmlformats.org/officeDocument/2006/relationships/externalLink" Target="externalLinks/externalLink68.xml"/><Relationship Id="rId128" Type="http://schemas.openxmlformats.org/officeDocument/2006/relationships/externalLink" Target="externalLinks/externalLink122.xml"/><Relationship Id="rId149" Type="http://schemas.openxmlformats.org/officeDocument/2006/relationships/externalLink" Target="externalLinks/externalLink143.xml"/><Relationship Id="rId5" Type="http://schemas.openxmlformats.org/officeDocument/2006/relationships/worksheet" Target="worksheets/sheet5.xml"/><Relationship Id="rId95" Type="http://schemas.openxmlformats.org/officeDocument/2006/relationships/externalLink" Target="externalLinks/externalLink89.xml"/><Relationship Id="rId160" Type="http://schemas.openxmlformats.org/officeDocument/2006/relationships/externalLink" Target="externalLinks/externalLink154.xml"/><Relationship Id="rId181" Type="http://schemas.openxmlformats.org/officeDocument/2006/relationships/externalLink" Target="externalLinks/externalLink175.xml"/><Relationship Id="rId22" Type="http://schemas.openxmlformats.org/officeDocument/2006/relationships/externalLink" Target="externalLinks/externalLink16.xml"/><Relationship Id="rId43" Type="http://schemas.openxmlformats.org/officeDocument/2006/relationships/externalLink" Target="externalLinks/externalLink37.xml"/><Relationship Id="rId64" Type="http://schemas.openxmlformats.org/officeDocument/2006/relationships/externalLink" Target="externalLinks/externalLink58.xml"/><Relationship Id="rId118" Type="http://schemas.openxmlformats.org/officeDocument/2006/relationships/externalLink" Target="externalLinks/externalLink112.xml"/><Relationship Id="rId139" Type="http://schemas.openxmlformats.org/officeDocument/2006/relationships/externalLink" Target="externalLinks/externalLink133.xml"/><Relationship Id="rId85" Type="http://schemas.openxmlformats.org/officeDocument/2006/relationships/externalLink" Target="externalLinks/externalLink79.xml"/><Relationship Id="rId150" Type="http://schemas.openxmlformats.org/officeDocument/2006/relationships/externalLink" Target="externalLinks/externalLink144.xml"/><Relationship Id="rId171" Type="http://schemas.openxmlformats.org/officeDocument/2006/relationships/externalLink" Target="externalLinks/externalLink165.xml"/><Relationship Id="rId192" Type="http://schemas.openxmlformats.org/officeDocument/2006/relationships/externalLink" Target="externalLinks/externalLink186.xml"/><Relationship Id="rId12" Type="http://schemas.openxmlformats.org/officeDocument/2006/relationships/externalLink" Target="externalLinks/externalLink6.xml"/><Relationship Id="rId33" Type="http://schemas.openxmlformats.org/officeDocument/2006/relationships/externalLink" Target="externalLinks/externalLink27.xml"/><Relationship Id="rId108" Type="http://schemas.openxmlformats.org/officeDocument/2006/relationships/externalLink" Target="externalLinks/externalLink102.xml"/><Relationship Id="rId129" Type="http://schemas.openxmlformats.org/officeDocument/2006/relationships/externalLink" Target="externalLinks/externalLink123.xml"/><Relationship Id="rId54" Type="http://schemas.openxmlformats.org/officeDocument/2006/relationships/externalLink" Target="externalLinks/externalLink48.xml"/><Relationship Id="rId75" Type="http://schemas.openxmlformats.org/officeDocument/2006/relationships/externalLink" Target="externalLinks/externalLink69.xml"/><Relationship Id="rId96" Type="http://schemas.openxmlformats.org/officeDocument/2006/relationships/externalLink" Target="externalLinks/externalLink90.xml"/><Relationship Id="rId140" Type="http://schemas.openxmlformats.org/officeDocument/2006/relationships/externalLink" Target="externalLinks/externalLink134.xml"/><Relationship Id="rId161" Type="http://schemas.openxmlformats.org/officeDocument/2006/relationships/externalLink" Target="externalLinks/externalLink155.xml"/><Relationship Id="rId182" Type="http://schemas.openxmlformats.org/officeDocument/2006/relationships/externalLink" Target="externalLinks/externalLink176.xml"/><Relationship Id="rId6" Type="http://schemas.openxmlformats.org/officeDocument/2006/relationships/worksheet" Target="worksheets/sheet6.xml"/><Relationship Id="rId23" Type="http://schemas.openxmlformats.org/officeDocument/2006/relationships/externalLink" Target="externalLinks/externalLink17.xml"/><Relationship Id="rId119" Type="http://schemas.openxmlformats.org/officeDocument/2006/relationships/externalLink" Target="externalLinks/externalLink113.xml"/><Relationship Id="rId44" Type="http://schemas.openxmlformats.org/officeDocument/2006/relationships/externalLink" Target="externalLinks/externalLink38.xml"/><Relationship Id="rId65" Type="http://schemas.openxmlformats.org/officeDocument/2006/relationships/externalLink" Target="externalLinks/externalLink59.xml"/><Relationship Id="rId86" Type="http://schemas.openxmlformats.org/officeDocument/2006/relationships/externalLink" Target="externalLinks/externalLink80.xml"/><Relationship Id="rId130" Type="http://schemas.openxmlformats.org/officeDocument/2006/relationships/externalLink" Target="externalLinks/externalLink124.xml"/><Relationship Id="rId151" Type="http://schemas.openxmlformats.org/officeDocument/2006/relationships/externalLink" Target="externalLinks/externalLink145.xml"/><Relationship Id="rId172" Type="http://schemas.openxmlformats.org/officeDocument/2006/relationships/externalLink" Target="externalLinks/externalLink166.xml"/><Relationship Id="rId193" Type="http://schemas.openxmlformats.org/officeDocument/2006/relationships/externalLink" Target="externalLinks/externalLink187.xml"/><Relationship Id="rId13" Type="http://schemas.openxmlformats.org/officeDocument/2006/relationships/externalLink" Target="externalLinks/externalLink7.xml"/><Relationship Id="rId109" Type="http://schemas.openxmlformats.org/officeDocument/2006/relationships/externalLink" Target="externalLinks/externalLink103.xml"/><Relationship Id="rId34" Type="http://schemas.openxmlformats.org/officeDocument/2006/relationships/externalLink" Target="externalLinks/externalLink28.xml"/><Relationship Id="rId55" Type="http://schemas.openxmlformats.org/officeDocument/2006/relationships/externalLink" Target="externalLinks/externalLink49.xml"/><Relationship Id="rId76" Type="http://schemas.openxmlformats.org/officeDocument/2006/relationships/externalLink" Target="externalLinks/externalLink70.xml"/><Relationship Id="rId97" Type="http://schemas.openxmlformats.org/officeDocument/2006/relationships/externalLink" Target="externalLinks/externalLink91.xml"/><Relationship Id="rId120" Type="http://schemas.openxmlformats.org/officeDocument/2006/relationships/externalLink" Target="externalLinks/externalLink114.xml"/><Relationship Id="rId141" Type="http://schemas.openxmlformats.org/officeDocument/2006/relationships/externalLink" Target="externalLinks/externalLink135.xml"/><Relationship Id="rId7" Type="http://schemas.openxmlformats.org/officeDocument/2006/relationships/externalLink" Target="externalLinks/externalLink1.xml"/><Relationship Id="rId162" Type="http://schemas.openxmlformats.org/officeDocument/2006/relationships/externalLink" Target="externalLinks/externalLink156.xml"/><Relationship Id="rId183" Type="http://schemas.openxmlformats.org/officeDocument/2006/relationships/externalLink" Target="externalLinks/externalLink177.xml"/><Relationship Id="rId2" Type="http://schemas.openxmlformats.org/officeDocument/2006/relationships/worksheet" Target="worksheets/sheet2.xml"/><Relationship Id="rId29" Type="http://schemas.openxmlformats.org/officeDocument/2006/relationships/externalLink" Target="externalLinks/externalLink23.xml"/><Relationship Id="rId24" Type="http://schemas.openxmlformats.org/officeDocument/2006/relationships/externalLink" Target="externalLinks/externalLink18.xml"/><Relationship Id="rId40" Type="http://schemas.openxmlformats.org/officeDocument/2006/relationships/externalLink" Target="externalLinks/externalLink34.xml"/><Relationship Id="rId45" Type="http://schemas.openxmlformats.org/officeDocument/2006/relationships/externalLink" Target="externalLinks/externalLink39.xml"/><Relationship Id="rId66" Type="http://schemas.openxmlformats.org/officeDocument/2006/relationships/externalLink" Target="externalLinks/externalLink60.xml"/><Relationship Id="rId87" Type="http://schemas.openxmlformats.org/officeDocument/2006/relationships/externalLink" Target="externalLinks/externalLink81.xml"/><Relationship Id="rId110" Type="http://schemas.openxmlformats.org/officeDocument/2006/relationships/externalLink" Target="externalLinks/externalLink104.xml"/><Relationship Id="rId115" Type="http://schemas.openxmlformats.org/officeDocument/2006/relationships/externalLink" Target="externalLinks/externalLink109.xml"/><Relationship Id="rId131" Type="http://schemas.openxmlformats.org/officeDocument/2006/relationships/externalLink" Target="externalLinks/externalLink125.xml"/><Relationship Id="rId136" Type="http://schemas.openxmlformats.org/officeDocument/2006/relationships/externalLink" Target="externalLinks/externalLink130.xml"/><Relationship Id="rId157" Type="http://schemas.openxmlformats.org/officeDocument/2006/relationships/externalLink" Target="externalLinks/externalLink151.xml"/><Relationship Id="rId178" Type="http://schemas.openxmlformats.org/officeDocument/2006/relationships/externalLink" Target="externalLinks/externalLink172.xml"/><Relationship Id="rId61" Type="http://schemas.openxmlformats.org/officeDocument/2006/relationships/externalLink" Target="externalLinks/externalLink55.xml"/><Relationship Id="rId82" Type="http://schemas.openxmlformats.org/officeDocument/2006/relationships/externalLink" Target="externalLinks/externalLink76.xml"/><Relationship Id="rId152" Type="http://schemas.openxmlformats.org/officeDocument/2006/relationships/externalLink" Target="externalLinks/externalLink146.xml"/><Relationship Id="rId173" Type="http://schemas.openxmlformats.org/officeDocument/2006/relationships/externalLink" Target="externalLinks/externalLink167.xml"/><Relationship Id="rId194" Type="http://schemas.openxmlformats.org/officeDocument/2006/relationships/externalLink" Target="externalLinks/externalLink188.xml"/><Relationship Id="rId199" Type="http://schemas.openxmlformats.org/officeDocument/2006/relationships/styles" Target="styles.xml"/><Relationship Id="rId19" Type="http://schemas.openxmlformats.org/officeDocument/2006/relationships/externalLink" Target="externalLinks/externalLink13.xml"/><Relationship Id="rId14" Type="http://schemas.openxmlformats.org/officeDocument/2006/relationships/externalLink" Target="externalLinks/externalLink8.xml"/><Relationship Id="rId30" Type="http://schemas.openxmlformats.org/officeDocument/2006/relationships/externalLink" Target="externalLinks/externalLink24.xml"/><Relationship Id="rId35" Type="http://schemas.openxmlformats.org/officeDocument/2006/relationships/externalLink" Target="externalLinks/externalLink29.xml"/><Relationship Id="rId56" Type="http://schemas.openxmlformats.org/officeDocument/2006/relationships/externalLink" Target="externalLinks/externalLink50.xml"/><Relationship Id="rId77" Type="http://schemas.openxmlformats.org/officeDocument/2006/relationships/externalLink" Target="externalLinks/externalLink71.xml"/><Relationship Id="rId100" Type="http://schemas.openxmlformats.org/officeDocument/2006/relationships/externalLink" Target="externalLinks/externalLink94.xml"/><Relationship Id="rId105" Type="http://schemas.openxmlformats.org/officeDocument/2006/relationships/externalLink" Target="externalLinks/externalLink99.xml"/><Relationship Id="rId126" Type="http://schemas.openxmlformats.org/officeDocument/2006/relationships/externalLink" Target="externalLinks/externalLink120.xml"/><Relationship Id="rId147" Type="http://schemas.openxmlformats.org/officeDocument/2006/relationships/externalLink" Target="externalLinks/externalLink141.xml"/><Relationship Id="rId168" Type="http://schemas.openxmlformats.org/officeDocument/2006/relationships/externalLink" Target="externalLinks/externalLink162.xml"/><Relationship Id="rId8" Type="http://schemas.openxmlformats.org/officeDocument/2006/relationships/externalLink" Target="externalLinks/externalLink2.xml"/><Relationship Id="rId51" Type="http://schemas.openxmlformats.org/officeDocument/2006/relationships/externalLink" Target="externalLinks/externalLink45.xml"/><Relationship Id="rId72" Type="http://schemas.openxmlformats.org/officeDocument/2006/relationships/externalLink" Target="externalLinks/externalLink66.xml"/><Relationship Id="rId93" Type="http://schemas.openxmlformats.org/officeDocument/2006/relationships/externalLink" Target="externalLinks/externalLink87.xml"/><Relationship Id="rId98" Type="http://schemas.openxmlformats.org/officeDocument/2006/relationships/externalLink" Target="externalLinks/externalLink92.xml"/><Relationship Id="rId121" Type="http://schemas.openxmlformats.org/officeDocument/2006/relationships/externalLink" Target="externalLinks/externalLink115.xml"/><Relationship Id="rId142" Type="http://schemas.openxmlformats.org/officeDocument/2006/relationships/externalLink" Target="externalLinks/externalLink136.xml"/><Relationship Id="rId163" Type="http://schemas.openxmlformats.org/officeDocument/2006/relationships/externalLink" Target="externalLinks/externalLink157.xml"/><Relationship Id="rId184" Type="http://schemas.openxmlformats.org/officeDocument/2006/relationships/externalLink" Target="externalLinks/externalLink178.xml"/><Relationship Id="rId189" Type="http://schemas.openxmlformats.org/officeDocument/2006/relationships/externalLink" Target="externalLinks/externalLink183.xml"/><Relationship Id="rId3" Type="http://schemas.openxmlformats.org/officeDocument/2006/relationships/worksheet" Target="worksheets/sheet3.xml"/><Relationship Id="rId25" Type="http://schemas.openxmlformats.org/officeDocument/2006/relationships/externalLink" Target="externalLinks/externalLink19.xml"/><Relationship Id="rId46" Type="http://schemas.openxmlformats.org/officeDocument/2006/relationships/externalLink" Target="externalLinks/externalLink40.xml"/><Relationship Id="rId67" Type="http://schemas.openxmlformats.org/officeDocument/2006/relationships/externalLink" Target="externalLinks/externalLink61.xml"/><Relationship Id="rId116" Type="http://schemas.openxmlformats.org/officeDocument/2006/relationships/externalLink" Target="externalLinks/externalLink110.xml"/><Relationship Id="rId137" Type="http://schemas.openxmlformats.org/officeDocument/2006/relationships/externalLink" Target="externalLinks/externalLink131.xml"/><Relationship Id="rId158" Type="http://schemas.openxmlformats.org/officeDocument/2006/relationships/externalLink" Target="externalLinks/externalLink152.xml"/><Relationship Id="rId20" Type="http://schemas.openxmlformats.org/officeDocument/2006/relationships/externalLink" Target="externalLinks/externalLink14.xml"/><Relationship Id="rId41" Type="http://schemas.openxmlformats.org/officeDocument/2006/relationships/externalLink" Target="externalLinks/externalLink35.xml"/><Relationship Id="rId62" Type="http://schemas.openxmlformats.org/officeDocument/2006/relationships/externalLink" Target="externalLinks/externalLink56.xml"/><Relationship Id="rId83" Type="http://schemas.openxmlformats.org/officeDocument/2006/relationships/externalLink" Target="externalLinks/externalLink77.xml"/><Relationship Id="rId88" Type="http://schemas.openxmlformats.org/officeDocument/2006/relationships/externalLink" Target="externalLinks/externalLink82.xml"/><Relationship Id="rId111" Type="http://schemas.openxmlformats.org/officeDocument/2006/relationships/externalLink" Target="externalLinks/externalLink105.xml"/><Relationship Id="rId132" Type="http://schemas.openxmlformats.org/officeDocument/2006/relationships/externalLink" Target="externalLinks/externalLink126.xml"/><Relationship Id="rId153" Type="http://schemas.openxmlformats.org/officeDocument/2006/relationships/externalLink" Target="externalLinks/externalLink147.xml"/><Relationship Id="rId174" Type="http://schemas.openxmlformats.org/officeDocument/2006/relationships/externalLink" Target="externalLinks/externalLink168.xml"/><Relationship Id="rId179" Type="http://schemas.openxmlformats.org/officeDocument/2006/relationships/externalLink" Target="externalLinks/externalLink173.xml"/><Relationship Id="rId195" Type="http://schemas.openxmlformats.org/officeDocument/2006/relationships/externalLink" Target="externalLinks/externalLink189.xml"/><Relationship Id="rId190" Type="http://schemas.openxmlformats.org/officeDocument/2006/relationships/externalLink" Target="externalLinks/externalLink184.xml"/><Relationship Id="rId15" Type="http://schemas.openxmlformats.org/officeDocument/2006/relationships/externalLink" Target="externalLinks/externalLink9.xml"/><Relationship Id="rId36" Type="http://schemas.openxmlformats.org/officeDocument/2006/relationships/externalLink" Target="externalLinks/externalLink30.xml"/><Relationship Id="rId57" Type="http://schemas.openxmlformats.org/officeDocument/2006/relationships/externalLink" Target="externalLinks/externalLink51.xml"/><Relationship Id="rId106" Type="http://schemas.openxmlformats.org/officeDocument/2006/relationships/externalLink" Target="externalLinks/externalLink100.xml"/><Relationship Id="rId127" Type="http://schemas.openxmlformats.org/officeDocument/2006/relationships/externalLink" Target="externalLinks/externalLink121.xml"/><Relationship Id="rId10" Type="http://schemas.openxmlformats.org/officeDocument/2006/relationships/externalLink" Target="externalLinks/externalLink4.xml"/><Relationship Id="rId31" Type="http://schemas.openxmlformats.org/officeDocument/2006/relationships/externalLink" Target="externalLinks/externalLink25.xml"/><Relationship Id="rId52" Type="http://schemas.openxmlformats.org/officeDocument/2006/relationships/externalLink" Target="externalLinks/externalLink46.xml"/><Relationship Id="rId73" Type="http://schemas.openxmlformats.org/officeDocument/2006/relationships/externalLink" Target="externalLinks/externalLink67.xml"/><Relationship Id="rId78" Type="http://schemas.openxmlformats.org/officeDocument/2006/relationships/externalLink" Target="externalLinks/externalLink72.xml"/><Relationship Id="rId94" Type="http://schemas.openxmlformats.org/officeDocument/2006/relationships/externalLink" Target="externalLinks/externalLink88.xml"/><Relationship Id="rId99" Type="http://schemas.openxmlformats.org/officeDocument/2006/relationships/externalLink" Target="externalLinks/externalLink93.xml"/><Relationship Id="rId101" Type="http://schemas.openxmlformats.org/officeDocument/2006/relationships/externalLink" Target="externalLinks/externalLink95.xml"/><Relationship Id="rId122" Type="http://schemas.openxmlformats.org/officeDocument/2006/relationships/externalLink" Target="externalLinks/externalLink116.xml"/><Relationship Id="rId143" Type="http://schemas.openxmlformats.org/officeDocument/2006/relationships/externalLink" Target="externalLinks/externalLink137.xml"/><Relationship Id="rId148" Type="http://schemas.openxmlformats.org/officeDocument/2006/relationships/externalLink" Target="externalLinks/externalLink142.xml"/><Relationship Id="rId164" Type="http://schemas.openxmlformats.org/officeDocument/2006/relationships/externalLink" Target="externalLinks/externalLink158.xml"/><Relationship Id="rId169" Type="http://schemas.openxmlformats.org/officeDocument/2006/relationships/externalLink" Target="externalLinks/externalLink163.xml"/><Relationship Id="rId185" Type="http://schemas.openxmlformats.org/officeDocument/2006/relationships/externalLink" Target="externalLinks/externalLink179.xml"/><Relationship Id="rId4" Type="http://schemas.openxmlformats.org/officeDocument/2006/relationships/worksheet" Target="worksheets/sheet4.xml"/><Relationship Id="rId9" Type="http://schemas.openxmlformats.org/officeDocument/2006/relationships/externalLink" Target="externalLinks/externalLink3.xml"/><Relationship Id="rId180" Type="http://schemas.openxmlformats.org/officeDocument/2006/relationships/externalLink" Target="externalLinks/externalLink174.xml"/><Relationship Id="rId26" Type="http://schemas.openxmlformats.org/officeDocument/2006/relationships/externalLink" Target="externalLinks/externalLink20.xml"/><Relationship Id="rId47" Type="http://schemas.openxmlformats.org/officeDocument/2006/relationships/externalLink" Target="externalLinks/externalLink41.xml"/><Relationship Id="rId68" Type="http://schemas.openxmlformats.org/officeDocument/2006/relationships/externalLink" Target="externalLinks/externalLink62.xml"/><Relationship Id="rId89" Type="http://schemas.openxmlformats.org/officeDocument/2006/relationships/externalLink" Target="externalLinks/externalLink83.xml"/><Relationship Id="rId112" Type="http://schemas.openxmlformats.org/officeDocument/2006/relationships/externalLink" Target="externalLinks/externalLink106.xml"/><Relationship Id="rId133" Type="http://schemas.openxmlformats.org/officeDocument/2006/relationships/externalLink" Target="externalLinks/externalLink127.xml"/><Relationship Id="rId154" Type="http://schemas.openxmlformats.org/officeDocument/2006/relationships/externalLink" Target="externalLinks/externalLink148.xml"/><Relationship Id="rId175" Type="http://schemas.openxmlformats.org/officeDocument/2006/relationships/externalLink" Target="externalLinks/externalLink169.xml"/><Relationship Id="rId196" Type="http://schemas.openxmlformats.org/officeDocument/2006/relationships/externalLink" Target="externalLinks/externalLink190.xml"/><Relationship Id="rId200" Type="http://schemas.openxmlformats.org/officeDocument/2006/relationships/sharedStrings" Target="sharedStrings.xml"/><Relationship Id="rId16" Type="http://schemas.openxmlformats.org/officeDocument/2006/relationships/externalLink" Target="externalLinks/externalLink10.xml"/><Relationship Id="rId37" Type="http://schemas.openxmlformats.org/officeDocument/2006/relationships/externalLink" Target="externalLinks/externalLink31.xml"/><Relationship Id="rId58" Type="http://schemas.openxmlformats.org/officeDocument/2006/relationships/externalLink" Target="externalLinks/externalLink52.xml"/><Relationship Id="rId79" Type="http://schemas.openxmlformats.org/officeDocument/2006/relationships/externalLink" Target="externalLinks/externalLink73.xml"/><Relationship Id="rId102" Type="http://schemas.openxmlformats.org/officeDocument/2006/relationships/externalLink" Target="externalLinks/externalLink96.xml"/><Relationship Id="rId123" Type="http://schemas.openxmlformats.org/officeDocument/2006/relationships/externalLink" Target="externalLinks/externalLink117.xml"/><Relationship Id="rId144" Type="http://schemas.openxmlformats.org/officeDocument/2006/relationships/externalLink" Target="externalLinks/externalLink138.xml"/><Relationship Id="rId90" Type="http://schemas.openxmlformats.org/officeDocument/2006/relationships/externalLink" Target="externalLinks/externalLink84.xml"/><Relationship Id="rId165" Type="http://schemas.openxmlformats.org/officeDocument/2006/relationships/externalLink" Target="externalLinks/externalLink159.xml"/><Relationship Id="rId186" Type="http://schemas.openxmlformats.org/officeDocument/2006/relationships/externalLink" Target="externalLinks/externalLink180.xml"/><Relationship Id="rId27" Type="http://schemas.openxmlformats.org/officeDocument/2006/relationships/externalLink" Target="externalLinks/externalLink21.xml"/><Relationship Id="rId48" Type="http://schemas.openxmlformats.org/officeDocument/2006/relationships/externalLink" Target="externalLinks/externalLink42.xml"/><Relationship Id="rId69" Type="http://schemas.openxmlformats.org/officeDocument/2006/relationships/externalLink" Target="externalLinks/externalLink63.xml"/><Relationship Id="rId113" Type="http://schemas.openxmlformats.org/officeDocument/2006/relationships/externalLink" Target="externalLinks/externalLink107.xml"/><Relationship Id="rId134" Type="http://schemas.openxmlformats.org/officeDocument/2006/relationships/externalLink" Target="externalLinks/externalLink128.xml"/><Relationship Id="rId80" Type="http://schemas.openxmlformats.org/officeDocument/2006/relationships/externalLink" Target="externalLinks/externalLink74.xml"/><Relationship Id="rId155" Type="http://schemas.openxmlformats.org/officeDocument/2006/relationships/externalLink" Target="externalLinks/externalLink149.xml"/><Relationship Id="rId176" Type="http://schemas.openxmlformats.org/officeDocument/2006/relationships/externalLink" Target="externalLinks/externalLink170.xml"/><Relationship Id="rId197" Type="http://schemas.openxmlformats.org/officeDocument/2006/relationships/externalLink" Target="externalLinks/externalLink191.xml"/><Relationship Id="rId201" Type="http://schemas.openxmlformats.org/officeDocument/2006/relationships/calcChain" Target="calcChain.xml"/><Relationship Id="rId17" Type="http://schemas.openxmlformats.org/officeDocument/2006/relationships/externalLink" Target="externalLinks/externalLink11.xml"/><Relationship Id="rId38" Type="http://schemas.openxmlformats.org/officeDocument/2006/relationships/externalLink" Target="externalLinks/externalLink32.xml"/><Relationship Id="rId59" Type="http://schemas.openxmlformats.org/officeDocument/2006/relationships/externalLink" Target="externalLinks/externalLink53.xml"/><Relationship Id="rId103" Type="http://schemas.openxmlformats.org/officeDocument/2006/relationships/externalLink" Target="externalLinks/externalLink97.xml"/><Relationship Id="rId124" Type="http://schemas.openxmlformats.org/officeDocument/2006/relationships/externalLink" Target="externalLinks/externalLink118.xml"/><Relationship Id="rId70" Type="http://schemas.openxmlformats.org/officeDocument/2006/relationships/externalLink" Target="externalLinks/externalLink64.xml"/><Relationship Id="rId91" Type="http://schemas.openxmlformats.org/officeDocument/2006/relationships/externalLink" Target="externalLinks/externalLink85.xml"/><Relationship Id="rId145" Type="http://schemas.openxmlformats.org/officeDocument/2006/relationships/externalLink" Target="externalLinks/externalLink139.xml"/><Relationship Id="rId166" Type="http://schemas.openxmlformats.org/officeDocument/2006/relationships/externalLink" Target="externalLinks/externalLink160.xml"/><Relationship Id="rId187" Type="http://schemas.openxmlformats.org/officeDocument/2006/relationships/externalLink" Target="externalLinks/externalLink181.xml"/><Relationship Id="rId1" Type="http://schemas.openxmlformats.org/officeDocument/2006/relationships/worksheet" Target="worksheets/sheet1.xml"/><Relationship Id="rId28" Type="http://schemas.openxmlformats.org/officeDocument/2006/relationships/externalLink" Target="externalLinks/externalLink22.xml"/><Relationship Id="rId49" Type="http://schemas.openxmlformats.org/officeDocument/2006/relationships/externalLink" Target="externalLinks/externalLink43.xml"/><Relationship Id="rId114" Type="http://schemas.openxmlformats.org/officeDocument/2006/relationships/externalLink" Target="externalLinks/externalLink108.xml"/><Relationship Id="rId60" Type="http://schemas.openxmlformats.org/officeDocument/2006/relationships/externalLink" Target="externalLinks/externalLink54.xml"/><Relationship Id="rId81" Type="http://schemas.openxmlformats.org/officeDocument/2006/relationships/externalLink" Target="externalLinks/externalLink75.xml"/><Relationship Id="rId135" Type="http://schemas.openxmlformats.org/officeDocument/2006/relationships/externalLink" Target="externalLinks/externalLink129.xml"/><Relationship Id="rId156" Type="http://schemas.openxmlformats.org/officeDocument/2006/relationships/externalLink" Target="externalLinks/externalLink150.xml"/><Relationship Id="rId177" Type="http://schemas.openxmlformats.org/officeDocument/2006/relationships/externalLink" Target="externalLinks/externalLink171.xml"/><Relationship Id="rId198" Type="http://schemas.openxmlformats.org/officeDocument/2006/relationships/theme" Target="theme/theme1.xml"/><Relationship Id="rId18" Type="http://schemas.openxmlformats.org/officeDocument/2006/relationships/externalLink" Target="externalLinks/externalLink12.xml"/><Relationship Id="rId39" Type="http://schemas.openxmlformats.org/officeDocument/2006/relationships/externalLink" Target="externalLinks/externalLink33.xml"/><Relationship Id="rId50" Type="http://schemas.openxmlformats.org/officeDocument/2006/relationships/externalLink" Target="externalLinks/externalLink44.xml"/><Relationship Id="rId104" Type="http://schemas.openxmlformats.org/officeDocument/2006/relationships/externalLink" Target="externalLinks/externalLink98.xml"/><Relationship Id="rId125" Type="http://schemas.openxmlformats.org/officeDocument/2006/relationships/externalLink" Target="externalLinks/externalLink119.xml"/><Relationship Id="rId146" Type="http://schemas.openxmlformats.org/officeDocument/2006/relationships/externalLink" Target="externalLinks/externalLink140.xml"/><Relationship Id="rId167" Type="http://schemas.openxmlformats.org/officeDocument/2006/relationships/externalLink" Target="externalLinks/externalLink161.xml"/><Relationship Id="rId188" Type="http://schemas.openxmlformats.org/officeDocument/2006/relationships/externalLink" Target="externalLinks/externalLink182.xml"/><Relationship Id="rId71" Type="http://schemas.openxmlformats.org/officeDocument/2006/relationships/externalLink" Target="externalLinks/externalLink65.xml"/><Relationship Id="rId92" Type="http://schemas.openxmlformats.org/officeDocument/2006/relationships/externalLink" Target="externalLinks/externalLink86.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TEMP/Portland/CONST_~1.XLS" TargetMode="External"/><Relationship Id="rId1" Type="http://schemas.openxmlformats.org/officeDocument/2006/relationships/externalLinkPath" Target="/TEMP/Portland/CONST_~1.XLS"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Volumes/KARINA/documentos/LLATA/CIPRES/Relapa/OFERTAS/7417/STIMA/7417stiA.xls" TargetMode="External"/><Relationship Id="rId1" Type="http://schemas.openxmlformats.org/officeDocument/2006/relationships/externalLinkPath" Target="/C/Users/sprimo/AppData/Local/Microsoft/Windows/Temporary%20Internet%20Files/Content.Outlook/SV7GQQBN/Volumes/KARINA/documentos/LLATA/CIPRES/Relapa/OFERTAS/7417/STIMA/7417stiA.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Volumes/KARINA/documentos/LLATA/CIPRES/Relapa/OFERTAS/7422/DPTO/CIVIL/7422CWXL.XLS" TargetMode="External"/><Relationship Id="rId1" Type="http://schemas.openxmlformats.org/officeDocument/2006/relationships/externalLinkPath" Target="/C/Users/sprimo/AppData/Local/Microsoft/Windows/Temporary%20Internet%20Files/Content.Outlook/SV7GQQBN/Volumes/KARINA/documentos/LLATA/CIPRES/Relapa/OFERTAS/7422/DPTO/CIVIL/7422CWXL.XLS"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A/OFERTAS/7417/STIMA/7417stiA.xls" TargetMode="External"/><Relationship Id="rId1" Type="http://schemas.openxmlformats.org/officeDocument/2006/relationships/externalLinkPath" Target="/C/Users/sprimo/AppData/Local/Microsoft/Windows/Temporary%20Internet%20Files/Content.Outlook/SV7GQQBN/A/OFERTAS/7417/STIMA/7417stiA.xls"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A/OFERTAS/7422/DPTO/CIVIL/7422CWXL.XLS" TargetMode="External"/><Relationship Id="rId1" Type="http://schemas.openxmlformats.org/officeDocument/2006/relationships/externalLinkPath" Target="/C/Users/sprimo/AppData/Local/Microsoft/Windows/Temporary%20Internet%20Files/Content.Outlook/SV7GQQBN/A/OFERTAS/7422/DPTO/CIVIL/7422CWXL.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castro\JUAN%20CARLOS\Documents%20and%20Settings\Administrador\Mis%20documentos\Documentos%20Oficina%20Tecnica%20enviados%202004.xl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5.-%20PMF%20Balance%20y%20RRHH-La%20Union.xls" TargetMode="External"/></Relationships>
</file>

<file path=xl/externalLinks/_rels/externalLink8.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F/Users/owner/Downloads/MOQUEGUA/POB%20TRAB%20060207/POB07%20TRAB%20DIS%20MBG%20OKKKK.xls" TargetMode="External"/><Relationship Id="rId1" Type="http://schemas.openxmlformats.org/officeDocument/2006/relationships/externalLinkPath" Target="/C/Users/sprimo/AppData/Local/Microsoft/Windows/Temporary%20Internet%20Files/Content.Outlook/SV7GQQBN/F/Users/owner/Downloads/MOQUEGUA/POB%20TRAB%20060207/POB07%20TRAB%20DIS%20MBG%20OKKKK.xl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Volumes/KARINA/documentos/usb%20miriam%2015.04.15/POB10EST%20MBGD%20A%20DIT%20(Autoguardado).xls" TargetMode="External"/><Relationship Id="rId1" Type="http://schemas.openxmlformats.org/officeDocument/2006/relationships/externalLinkPath" Target="/Volumes/KARINA/documentos/usb%20miriam%2015.04.15/POB10EST%20MBGD%20A%20DIT%20(Autoguardado).xl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final%20PIP%20July%20Puno%20EVALUADO_Orig_Esy.xlsx" TargetMode="External"/></Relationships>
</file>

<file path=xl/externalLinks/_rels/externalLink11.xml.rels><?xml version="1.0" encoding="UTF-8" standalone="yes"?>
<Relationships xmlns="http://schemas.openxmlformats.org/package/2006/relationships"><Relationship Id="rId2" Type="http://schemas.openxmlformats.org/officeDocument/2006/relationships/externalLinkPath" Target="../../../../../../D/Users/APUERTA/AppData/Local/Microsoft/Windows/Temporary%20Internet%20Files/Content.IE5/ZU94A6L0/Users/user/Desktop/HHH/HOSPITAL%20MAYO/ANA%20CECILIA/MOQUEGUA/2010/hrp2010/POB10EST%20MBGD%20A%20DIT%20(Autoguardado).xls" TargetMode="External"/><Relationship Id="rId1" Type="http://schemas.openxmlformats.org/officeDocument/2006/relationships/externalLinkPath" Target="/D/Users/APUERTA/AppData/Local/Microsoft/Windows/Temporary%20Internet%20Files/Content.IE5/ZU94A6L0/Users/user/Desktop/HHH/HOSPITAL%20MAYO/ANA%20CECILIA/MOQUEGUA/2010/hrp2010/POB10EST%20MBGD%20A%20DIT%20(Autoguardado).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H:\Scope%20Changes\Change%20Notice%20No.%203\C.O.%203%20Cost%20to%20Go%20from%2023%20Au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H:\Trabajos\EXCEL\SUELOS\S_RTorat.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ob-atuesta\d\Metrados%20Lima-Canta\RED5\CANTA.xls" TargetMode="External"/></Relationships>
</file>

<file path=xl/externalLinks/_rels/externalLink15.xml.rels><?xml version="1.0" encoding="UTF-8" standalone="yes"?>
<Relationships xmlns="http://schemas.openxmlformats.org/package/2006/relationships"><Relationship Id="rId2" Type="http://schemas.openxmlformats.org/officeDocument/2006/relationships/externalLinkPath" Target="../../../../../../Volumes/KARINA/documentos/PIP%20ILAVE/Rafael/bloque/PERFIL%20TACNA%20-%20PDROLIV/Excel/Final%20formatos%20TACNA%20-INPE.xls" TargetMode="External"/><Relationship Id="rId1" Type="http://schemas.openxmlformats.org/officeDocument/2006/relationships/externalLinkPath" Target="/Volumes/KARINA/documentos/PIP%20ILAVE/Rafael/bloque/PERFIL%20TACNA%20-%20PDROLIV/Excel/Final%20formatos%20TACNA%20-INPE.xls" TargetMode="External"/></Relationships>
</file>

<file path=xl/externalLinks/_rels/externalLink16.xml.rels><?xml version="1.0" encoding="UTF-8" standalone="yes"?>
<Relationships xmlns="http://schemas.openxmlformats.org/package/2006/relationships"><Relationship Id="rId2" Type="http://schemas.openxmlformats.org/officeDocument/2006/relationships/externalLinkPath" Target="../../../../../../C/Users/owner/Downloads/MOQUEGUA/POB%20TRAB%20060207/POB07%20TRAB%20DIS%20MBG%20OKKKK.xls" TargetMode="External"/><Relationship Id="rId1" Type="http://schemas.openxmlformats.org/officeDocument/2006/relationships/externalLinkPath" Target="/C/Users/owner/Downloads/MOQUEGUA/POB%20TRAB%20060207/POB07%20TRAB%20DIS%20MBG%20OKKKK.xls" TargetMode="External"/></Relationships>
</file>

<file path=xl/externalLinks/_rels/externalLink17.xml.rels><?xml version="1.0" encoding="UTF-8" standalone="yes"?>
<Relationships xmlns="http://schemas.openxmlformats.org/package/2006/relationships"><Relationship Id="rId2" Type="http://schemas.openxmlformats.org/officeDocument/2006/relationships/externalLinkPath" Target="../../../../../../D/Users/APUERTA/AppData/Local/Microsoft/Windows/Temporary%20Internet%20Files/Content.IE5/ZU94A6L0/Users/user/Desktop/MOQUEGUA/2010/hrp2010/POB10EST%20MBGD%20A%20DIT%20(Autoguardado).xls" TargetMode="External"/><Relationship Id="rId1" Type="http://schemas.openxmlformats.org/officeDocument/2006/relationships/externalLinkPath" Target="/D/Users/APUERTA/AppData/Local/Microsoft/Windows/Temporary%20Internet%20Files/Content.IE5/ZU94A6L0/Users/user/Desktop/MOQUEGUA/2010/hrp2010/POB10EST%20MBGD%20A%20DIT%20(Autoguardado).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Miguel\c\WINDOWS\Temporary%20Internet%20Files\Content.IE5\G5AVWPUV\costo%20248-02(1).xls" TargetMode="External"/></Relationships>
</file>

<file path=xl/externalLinks/_rels/externalLink19.xml.rels><?xml version="1.0" encoding="UTF-8" standalone="yes"?>
<Relationships xmlns="http://schemas.openxmlformats.org/package/2006/relationships"><Relationship Id="rId2" Type="http://schemas.openxmlformats.org/officeDocument/2006/relationships/externalLinkPath" Target="../../../../../../Volumes/KARINA/documentos/LLATA/Manuel/d/COPIA%20DE%20DS/PUCALLPA-IRMA-%20MARIA/BIBLIOTECA%20PUCALLPA/PERFIL%20BIBLOTECA/Perfil2daPartebIBIBLIOTECA/Estad&#237;sticas%20Estudiantes%20R.Ucayali.xls" TargetMode="External"/><Relationship Id="rId1" Type="http://schemas.openxmlformats.org/officeDocument/2006/relationships/externalLinkPath" Target="/Volumes/KARINA/documentos/LLATA/Manuel/d/COPIA%20DE%20DS/PUCALLPA-IRMA-%20MARIA/BIBLIOTECA%20PUCALLPA/PERFIL%20BIBLOTECA/Perfil2daPartebIBIBLIOTECA/Estad&#237;sticas%20Estudiantes%20R.Ucayali.xls" TargetMode="External"/></Relationships>
</file>

<file path=xl/externalLinks/_rels/externalLink20.xml.rels><?xml version="1.0" encoding="UTF-8" standalone="yes"?>
<Relationships xmlns="http://schemas.openxmlformats.org/package/2006/relationships"><Relationship Id="rId2" Type="http://schemas.openxmlformats.org/officeDocument/2006/relationships/externalLinkPath" Target="../../../../../../LOLITA/EMS/RATES.XLS" TargetMode="External"/><Relationship Id="rId1" Type="http://schemas.openxmlformats.org/officeDocument/2006/relationships/externalLinkPath" Target="/LOLITA/EMS/RATES.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Est\Projects\Water\Bechtel%20Archive\Bid99\Kuwait\FINAL%20SUMMARY%20SHEETS\Estimate%20Review%20Document_12th%20April%202000.xls" TargetMode="External"/></Relationships>
</file>

<file path=xl/externalLinks/_rels/externalLink22.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Volumes/KARINA/documentos/LLATA/Rafael/bloque/PERFIL%20TACNA%20-%20PDROLIV/Excel/Final%20formatos%20TACNA%20-INPE.xls" TargetMode="External"/><Relationship Id="rId1" Type="http://schemas.openxmlformats.org/officeDocument/2006/relationships/externalLinkPath" Target="/C/Users/sprimo/AppData/Local/Microsoft/Windows/Temporary%20Internet%20Files/Content.Outlook/SV7GQQBN/Volumes/KARINA/documentos/LLATA/Rafael/bloque/PERFIL%20TACNA%20-%20PDROLIV/Excel/Final%20formatos%20TACNA%20-INPE.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SHIELDHL\DLDMECH2.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A:\SHIELDHL\DLDMECH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Oftecnica01\!tacho\WINDOWS\ESCRITORIO\ANALISIS%20ALQUILER%20FERREYROS.xls" TargetMode="External"/></Relationships>
</file>

<file path=xl/externalLinks/_rels/externalLink26.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Volumes/KARINA/documentos/LLATA/Demanda%20Satipo%2022.12.13.xlsx" TargetMode="External"/><Relationship Id="rId1" Type="http://schemas.openxmlformats.org/officeDocument/2006/relationships/externalLinkPath" Target="/C/Users/sprimo/AppData/Local/Microsoft/Windows/Temporary%20Internet%20Files/Content.Outlook/SV7GQQBN/Volumes/KARINA/documentos/LLATA/Demanda%20Satipo%2022.12.13.xlsx" TargetMode="External"/></Relationships>
</file>

<file path=xl/externalLinks/_rels/externalLink27.xml.rels><?xml version="1.0" encoding="UTF-8" standalone="yes"?>
<Relationships xmlns="http://schemas.openxmlformats.org/package/2006/relationships"><Relationship Id="rId2" Type="http://schemas.openxmlformats.org/officeDocument/2006/relationships/externalLinkPath" Target="../../../../../../Volumes/KARINA/documentos/usb%20miriam%2015.04.15/MODELO%20DE%20OYM%20GARAYAR.xlsx" TargetMode="External"/><Relationship Id="rId1" Type="http://schemas.openxmlformats.org/officeDocument/2006/relationships/externalLinkPath" Target="/Volumes/KARINA/documentos/usb%20miriam%2015.04.15/MODELO%20DE%20OYM%20GARAYAR.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rv2843\cr2843\CARLOS%20PE&#209;ALOZA\Costo%202766\Costo%20Mensual\Costo%20de%20Abril%202001.xls" TargetMode="External"/></Relationships>
</file>

<file path=xl/externalLinks/_rels/externalLink29.xml.rels><?xml version="1.0" encoding="UTF-8" standalone="yes"?>
<Relationships xmlns="http://schemas.openxmlformats.org/package/2006/relationships"><Relationship Id="rId2" Type="http://schemas.openxmlformats.org/officeDocument/2006/relationships/externalLinkPath" Target="../../../../../../Volumes/KARINA/documentos/usb%20miriam%2015.04.15/CARTERA%20DE%20EQUIPAMIENTO%2010-04.2013.xls%20SOLO%20VALE%20COMII.xls" TargetMode="External"/><Relationship Id="rId1" Type="http://schemas.openxmlformats.org/officeDocument/2006/relationships/externalLinkPath" Target="/Volumes/KARINA/documentos/usb%20miriam%2015.04.15/CARTERA%20DE%20EQUIPAMIENTO%2010-04.2013.xls%20SOLO%20VALE%20COMII.xls" TargetMode="External"/></Relationships>
</file>

<file path=xl/externalLinks/_rels/externalLink30.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F/C/Users/juanbravo/Downloads/Pspto.%20Geriatr&#237;a.xls" TargetMode="External"/><Relationship Id="rId1" Type="http://schemas.openxmlformats.org/officeDocument/2006/relationships/externalLinkPath" Target="/C/Users/sprimo/AppData/Local/Microsoft/Windows/Temporary%20Internet%20Files/Content.Outlook/SV7GQQBN/F/C/Users/juanbravo/Downloads/Pspto.%20Geriatr&#237;a.xls" TargetMode="External"/></Relationships>
</file>

<file path=xl/externalLinks/_rels/externalLink31.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F/C/Users/juanbravo/Downloads/Presupuesto%20-%20U.G.T..xls" TargetMode="External"/><Relationship Id="rId1" Type="http://schemas.openxmlformats.org/officeDocument/2006/relationships/externalLinkPath" Target="/C/Users/sprimo/AppData/Local/Microsoft/Windows/Temporary%20Internet%20Files/Content.Outlook/SV7GQQBN/F/C/Users/juanbravo/Downloads/Presupuesto%20-%20U.G.T..xls" TargetMode="External"/></Relationships>
</file>

<file path=xl/externalLinks/_rels/externalLink32.xml.rels><?xml version="1.0" encoding="UTF-8" standalone="yes"?>
<Relationships xmlns="http://schemas.openxmlformats.org/package/2006/relationships"><Relationship Id="rId2" Type="http://schemas.openxmlformats.org/officeDocument/2006/relationships/externalLinkPath" Target="../../../../../../Volumes/KARINA/documentos/usb%20miriam%2015.04.15/Presupuesto%20-%20U.G.T..xls" TargetMode="External"/><Relationship Id="rId1" Type="http://schemas.openxmlformats.org/officeDocument/2006/relationships/externalLinkPath" Target="/Volumes/KARINA/documentos/usb%20miriam%2015.04.15/Presupuesto%20-%20U.G.T..xls" TargetMode="External"/></Relationships>
</file>

<file path=xl/externalLinks/_rels/externalLink33.xml.rels><?xml version="1.0" encoding="UTF-8" standalone="yes"?>
<Relationships xmlns="http://schemas.openxmlformats.org/package/2006/relationships"><Relationship Id="rId2" Type="http://schemas.openxmlformats.org/officeDocument/2006/relationships/externalLinkPath" Target="../../../../../../C/POB%20TRAB%20060207/POB07%20TRAB%20DIS%20MBG%20OKKKK.xls" TargetMode="External"/><Relationship Id="rId1" Type="http://schemas.openxmlformats.org/officeDocument/2006/relationships/externalLinkPath" Target="/C/POB%20TRAB%20060207/POB07%20TRAB%20DIS%20MBG%20OKKKK.xls" TargetMode="External"/></Relationships>
</file>

<file path=xl/externalLinks/_rels/externalLink34.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Volumes/KARINA/documentos/LLATA/Demanda%20Otros%20Servicios.xlsx" TargetMode="External"/><Relationship Id="rId1" Type="http://schemas.openxmlformats.org/officeDocument/2006/relationships/externalLinkPath" Target="/C/Users/sprimo/AppData/Local/Microsoft/Windows/Temporary%20Internet%20Files/Content.Outlook/SV7GQQBN/Volumes/KARINA/documentos/LLATA/Demanda%20Otros%20Servicios.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A:\GROUP\PUBLICO\JORGEQ\CTR-003-99_EF_FNI&#209;O-RE.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T:\Trabajos\INTER\nuevo%20presupuesto.xls" TargetMode="External"/></Relationships>
</file>

<file path=xl/externalLinks/_rels/externalLink37.xml.rels><?xml version="1.0" encoding="UTF-8" standalone="yes"?>
<Relationships xmlns="http://schemas.openxmlformats.org/package/2006/relationships"><Relationship Id="rId2" Type="http://schemas.openxmlformats.org/officeDocument/2006/relationships/externalLinkPath" Target="../../../../../jcollantes/AppData/Local/Microsoft/Windows/Temporary%20Internet%20Files/Content.Outlook/0CQIBY46/Licencias%20y%20Tr&#225;mites%20-%20AY%2006.11.2017/Mecanicos/d/Mario%20Pi&#241;eiro/nelco/presentacion%208marzo/obragruesa.xls" TargetMode="External"/><Relationship Id="rId1" Type="http://schemas.openxmlformats.org/officeDocument/2006/relationships/externalLinkPath" Target="/Users/jcollantes/AppData/Local/Microsoft/Windows/Temporary%20Internet%20Files/Content.Outlook/0CQIBY46/Licencias%20y%20Tr&#225;mites%20-%20AY%2006.11.2017/Mecanicos/d/Mario%20Pi&#241;eiro/nelco/presentacion%208marzo/obragruesa.xls" TargetMode="External"/></Relationships>
</file>

<file path=xl/externalLinks/_rels/externalLink38.xml.rels><?xml version="1.0" encoding="UTF-8" standalone="yes"?>
<Relationships xmlns="http://schemas.openxmlformats.org/package/2006/relationships"><Relationship Id="rId2" Type="http://schemas.openxmlformats.org/officeDocument/2006/relationships/externalLinkPath" Target="../../../../../../PROYECTOS/3.%20NUEVO%20MERCADO%20MAYORISTA/15%20Presentaciones/Sede%20Central/09.06.24%20Presentacion%20Inicio%20Obra/09.06_28760%20RO%20Presentacion%20Comite.xls" TargetMode="External"/><Relationship Id="rId1" Type="http://schemas.openxmlformats.org/officeDocument/2006/relationships/externalLinkPath" Target="/PROYECTOS/3.%20NUEVO%20MERCADO%20MAYORISTA/15%20Presentaciones/Sede%20Central/09.06.24%20Presentacion%20Inicio%20Obra/09.06_28760%20RO%20Presentacion%20Comite.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A/Documents%20and%20Settings/Jorge%20Jerez/Mis%20documentos/1_San_Miguel/Presupuestos/1_1SM_Enero_1/CP_SanMiguel_Enero_1/Mario%20Pi&#241;eiro/nelco/presentacion%208marzo/obragruesa.xls" TargetMode="External"/><Relationship Id="rId1" Type="http://schemas.openxmlformats.org/officeDocument/2006/relationships/externalLinkPath" Target="/A/Documents%20and%20Settings/Jorge%20Jerez/Mis%20documentos/1_San_Miguel/Presupuestos/1_1SM_Enero_1/CP_SanMiguel_Enero_1/Mario%20Pi&#241;eiro/nelco/presentacion%208marzo/obragruesa.xls" TargetMode="External"/></Relationships>
</file>

<file path=xl/externalLinks/_rels/externalLink40.xml.rels><?xml version="1.0" encoding="UTF-8" standalone="yes"?>
<Relationships xmlns="http://schemas.openxmlformats.org/package/2006/relationships"><Relationship Id="rId2" Type="http://schemas.openxmlformats.org/officeDocument/2006/relationships/externalLinkPath" Target="../../../../../../RTRINIDAD/3.%20NUEVO%20MERCADO%20MAYORISTA%201A/06%20Costos/04.%20Supervision/04.%20SCS/13%20Diciembre%202009/09.12_28760%20SCS%20Rev.00.xls" TargetMode="External"/><Relationship Id="rId1" Type="http://schemas.openxmlformats.org/officeDocument/2006/relationships/externalLinkPath" Target="/RTRINIDAD/3.%20NUEVO%20MERCADO%20MAYORISTA%201A/06%20Costos/04.%20Supervision/04.%20SCS/13%20Diciembre%202009/09.12_28760%20SCS%20Rev.00.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ERSERVER\OPERATIVO\Comercial\OFERTAS\2000\CODENSA\BALSILLAS\OFERTAS\PEREIRA\A"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I:\Users\MARCO\Desktop\PRONIED\@IPC%204%2013%20COLEGIOS_%20REVISION\xmg%20190404%20PRESUPUESTO%20INFRAEST%20IPC%2023%2005%202019\Pres%20Infraestructura\190404%20%20Justificaci&#243;n%20Ratios_%20APUS%20%20INFRAEST%20%20%20IE%206038.xlsx" TargetMode="External"/></Relationships>
</file>

<file path=xl/externalLinks/_rels/externalLink43.xml.rels><?xml version="1.0" encoding="UTF-8" standalone="yes"?>
<Relationships xmlns="http://schemas.openxmlformats.org/package/2006/relationships"><Relationship Id="rId2" Type="http://schemas.openxmlformats.org/officeDocument/2006/relationships/externalLinkPath" Target="../../../../../../Volumes/KARINA/documentos/PIP%20ILAVE/hv-010/CIEX/Documents%20and%20Settings/usre2/Escritorio/ALL2007/EVA/COMPARATIVOS%202005-2006-2007.xls" TargetMode="External"/><Relationship Id="rId1" Type="http://schemas.openxmlformats.org/officeDocument/2006/relationships/externalLinkPath" Target="/Volumes/KARINA/documentos/PIP%20ILAVE/hv-010/CIEX/Documents%20and%20Settings/usre2/Escritorio/ALL2007/EVA/COMPARATIVOS%202005-2006-2007.xls" TargetMode="External"/></Relationships>
</file>

<file path=xl/externalLinks/_rels/externalLink44.xml.rels><?xml version="1.0" encoding="UTF-8" standalone="yes"?>
<Relationships xmlns="http://schemas.openxmlformats.org/package/2006/relationships"><Relationship Id="rId2" Type="http://schemas.openxmlformats.org/officeDocument/2006/relationships/externalLinkPath" Target="../../../../../Alberto/Desktop/PLANTILLA%201_BRECHA%20IE%207100%20REPUBLICA%20ALEMANA%20SJMv1.xlsm" TargetMode="External"/><Relationship Id="rId1" Type="http://schemas.openxmlformats.org/officeDocument/2006/relationships/externalLinkPath" Target="/Users/Alberto/Desktop/PLANTILLA%201_BRECHA%20IE%207100%20REPUBLICA%20ALEMANA%20SJMv1.xlsm"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A:\ILO-DESAGUADERO\TRAMO%20VII\COSTOS%20UNIT.ADI1-TVII.xls" TargetMode="External"/></Relationships>
</file>

<file path=xl/externalLinks/_rels/externalLink46.xml.rels><?xml version="1.0" encoding="UTF-8" standalone="yes"?>
<Relationships xmlns="http://schemas.openxmlformats.org/package/2006/relationships"><Relationship Id="rId2" Type="http://schemas.openxmlformats.org/officeDocument/2006/relationships/externalLinkPath" Target="../../../../../../50_Control%20de%20costos/01_Actual%20Information/06%20Project%20Follow-Up/TEMP/bid_base_case.xls" TargetMode="External"/><Relationship Id="rId1" Type="http://schemas.openxmlformats.org/officeDocument/2006/relationships/externalLinkPath" Target="/50_Control%20de%20costos/01_Actual%20Information/06%20Project%20Follow-Up/TEMP/bid_base_case.xls" TargetMode="External"/></Relationships>
</file>

<file path=xl/externalLinks/_rels/externalLink47.xml.rels><?xml version="1.0" encoding="UTF-8" standalone="yes"?>
<Relationships xmlns="http://schemas.openxmlformats.org/package/2006/relationships"><Relationship Id="rId2" Type="http://schemas.openxmlformats.org/officeDocument/2006/relationships/externalLinkPath" Target="../../../../../../A/Documents%20and%20Settings/ACuya/Local%20Settings/Temporary%20Internet%20Files/OLK9F/San%20Rafael%20Pumping%20E130Rev0.xls" TargetMode="External"/><Relationship Id="rId1" Type="http://schemas.openxmlformats.org/officeDocument/2006/relationships/externalLinkPath" Target="/A/Documents%20and%20Settings/ACuya/Local%20Settings/Temporary%20Internet%20Files/OLK9F/San%20Rafael%20Pumping%20E130Rev0.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Hob-atuesta\d\Carretera%20Rioja%20-%20Tarapoto%20TIII\Liquidaci&#243;n%20final\Metrados\3.00%20Pavimentos\3.02.0.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Desk0287\proyectos\DOCUME~1\mmoya\CONFIG~1\Temp\E.P\Estado%20de%20pago%20SISA.xls" TargetMode="External"/></Relationships>
</file>

<file path=xl/externalLinks/_rels/externalLink50.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F/C/Users/juanbravo/Downloads/Presupuesto-MFYR.xls" TargetMode="External"/><Relationship Id="rId1" Type="http://schemas.openxmlformats.org/officeDocument/2006/relationships/externalLinkPath" Target="/C/Users/sprimo/AppData/Local/Microsoft/Windows/Temporary%20Internet%20Files/Content.Outlook/SV7GQQBN/F/C/Users/juanbravo/Downloads/Presupuesto-MFYR.xls" TargetMode="External"/></Relationships>
</file>

<file path=xl/externalLinks/_rels/externalLink51.xml.rels><?xml version="1.0" encoding="UTF-8" standalone="yes"?>
<Relationships xmlns="http://schemas.openxmlformats.org/package/2006/relationships"><Relationship Id="rId2" Type="http://schemas.openxmlformats.org/officeDocument/2006/relationships/externalLinkPath" Target="../../../../../../P/Users/tubi/Downloads/16_Administracion_Contratos/09.%20Obras%20Nuevas/ON%2003%20-%20Alfeizar%20de%20fachada/4.%20Presupuesto/APU/APU.xls" TargetMode="External"/><Relationship Id="rId1" Type="http://schemas.openxmlformats.org/officeDocument/2006/relationships/externalLinkPath" Target="/P/Users/tubi/Downloads/16_Administracion_Contratos/09.%20Obras%20Nuevas/ON%2003%20-%20Alfeizar%20de%20fachada/4.%20Presupuesto/APU/APU.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chavezxp\AOT%20SC\Tottus%20Puente%20Piedra\CONTROL%20PTE%20PIEDRA\Formatos\Control_semana_25_31_Dic_Rev%202(hamid).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joserabanal/My%20Drive/CURRIE&amp;BROWN/1.%20IPC%20CER%20ATE%20SJL/4.%200025%20SAN%20MARTI&#769;N%20DE%20PORRES%20JE/PROGRAMA%20ARQ%202022%20(SOLO%20SECUNDARIA)/04.%200025%20San%20Marti&#769;n_corregido.xlsx" TargetMode="External"/><Relationship Id="rId1" Type="http://schemas.openxmlformats.org/officeDocument/2006/relationships/externalLinkPath" Target="/Users/joserabanal/My%20Drive/CURRIE&amp;BROWN/1.%20IPC%20CER%20ATE%20SJL/4.%200025%20SAN%20MARTI&#769;N%20DE%20PORRES%20JE/PROGRAMA%20ARQ%202022%20(SOLO%20SECUNDARIA)/04.%200025%20San%20Marti&#769;n_corregido.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H:\Users\mayamamani\AppData\Local\Microsoft\Windows\Temporary%20Internet%20Files\Content.Outlook\JOYGVLXQ\Presupuesto%20Factibilidad%2022%2004%2015%20rev%2002%20(2).xlsx" TargetMode="External"/></Relationships>
</file>

<file path=xl/externalLinks/_rels/externalLink55.xml.rels><?xml version="1.0" encoding="UTF-8" standalone="yes"?>
<Relationships xmlns="http://schemas.openxmlformats.org/package/2006/relationships"><Relationship Id="rId2" Type="http://schemas.openxmlformats.org/officeDocument/2006/relationships/externalLinkPath" Target="../../../../../MARCO/Desktop/INFORME%20DE%20TOQUEPALA/METRADOS%20DE%20OBRA/VALORIZACIO%20FINAL.xls" TargetMode="External"/><Relationship Id="rId1" Type="http://schemas.openxmlformats.org/officeDocument/2006/relationships/externalLinkPath" Target="/Users/MARCO/Desktop/INFORME%20DE%20TOQUEPALA/METRADOS%20DE%20OBRA/VALORIZACIO%20FINAL.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T:\Presupuestos\FORMATO%20PRESUPUESTO.xlsx" TargetMode="External"/></Relationships>
</file>

<file path=xl/externalLinks/_rels/externalLink57.xml.rels><?xml version="1.0" encoding="UTF-8" standalone="yes"?>
<Relationships xmlns="http://schemas.openxmlformats.org/package/2006/relationships"><Relationship Id="rId2" Type="http://schemas.openxmlformats.org/officeDocument/2006/relationships/externalLinkPath" Target="../../../../../../P/Users/Steve%20Castillo/Documents/SANDWELL/PROJECTS/03%20Puerto%20Vegueta%20-%20Tramarsa%20-%20352006/Tecnico/02%20Recibidos/08%20Presupuesto%20revisado%20Vancouver/352006%20-%20Alt2%20(dts).xls" TargetMode="External"/><Relationship Id="rId1" Type="http://schemas.openxmlformats.org/officeDocument/2006/relationships/externalLinkPath" Target="/P/Users/Steve%20Castillo/Documents/SANDWELL/PROJECTS/03%20Puerto%20Vegueta%20-%20Tramarsa%20-%20352006/Tecnico/02%20Recibidos/08%20Presupuesto%20revisado%20Vancouver/352006%20-%20Alt2%20(dts).xls" TargetMode="External"/></Relationships>
</file>

<file path=xl/externalLinks/_rels/externalLink58.xml.rels><?xml version="1.0" encoding="UTF-8" standalone="yes"?>
<Relationships xmlns="http://schemas.openxmlformats.org/package/2006/relationships"><Relationship Id="rId2" Type="http://schemas.openxmlformats.org/officeDocument/2006/relationships/externalLinkPath" Target="../../../../../../H/110881-CHINALCO-REASENTAMIENTO%20MOROCOCHA/Tecnicos/Trabajos%20en%20Proceso/3%20Estructuras/Metrados%20o%20Cubicaciones%20MTO/MTO%20-%20VIVIENDAS/REV.C/METRADO/110881-300-3-MTO-001-Rev.A.xls" TargetMode="External"/><Relationship Id="rId1" Type="http://schemas.openxmlformats.org/officeDocument/2006/relationships/externalLinkPath" Target="/H/110881-CHINALCO-REASENTAMIENTO%20MOROCOCHA/Tecnicos/Trabajos%20en%20Proceso/3%20Estructuras/Metrados%20o%20Cubicaciones%20MTO/MTO%20-%20VIVIENDAS/REV.C/METRADO/110881-300-3-MTO-001-Rev.A.xls" TargetMode="External"/></Relationships>
</file>

<file path=xl/externalLinks/_rels/externalLink59.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Volumes/KARINA/documentos/LLATA/CIPRES/Relapa/OFERTAS/7422/RDO/7422RDO0.xls" TargetMode="External"/><Relationship Id="rId1" Type="http://schemas.openxmlformats.org/officeDocument/2006/relationships/externalLinkPath" Target="/C/Users/sprimo/AppData/Local/Microsoft/Windows/Temporary%20Internet%20Files/Content.Outlook/SV7GQQBN/Volumes/KARINA/documentos/LLATA/CIPRES/Relapa/OFERTAS/7422/RDO/7422RDO0.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66C7E96F\Valoriz01-AD-038.xls" TargetMode="External"/></Relationships>
</file>

<file path=xl/externalLinks/_rels/externalLink61.xml.rels><?xml version="1.0" encoding="UTF-8" standalone="yes"?>
<Relationships xmlns="http://schemas.openxmlformats.org/package/2006/relationships"><Relationship Id="rId2" Type="http://schemas.openxmlformats.org/officeDocument/2006/relationships/externalLinkPath" Target="../../../../../../Volumes/KARINA/documentos/usb%20miriam%2015.04.15/Pspto.%20Geriatr&#237;a.xls" TargetMode="External"/><Relationship Id="rId1" Type="http://schemas.openxmlformats.org/officeDocument/2006/relationships/externalLinkPath" Target="/Volumes/KARINA/documentos/usb%20miriam%2015.04.15/Pspto.%20Geriatr&#237;a.xls" TargetMode="External"/></Relationships>
</file>

<file path=xl/externalLinks/_rels/externalLink62.xml.rels><?xml version="1.0" encoding="UTF-8" standalone="yes"?>
<Relationships xmlns="http://schemas.openxmlformats.org/package/2006/relationships"><Relationship Id="rId1" Type="http://schemas.microsoft.com/office/2006/relationships/xlExternalLinkPath/xlPathMissing" Target="SHEET1" TargetMode="External"/></Relationships>
</file>

<file path=xl/externalLinks/_rels/externalLink63.xml.rels><?xml version="1.0" encoding="UTF-8" standalone="yes"?>
<Relationships xmlns="http://schemas.openxmlformats.org/package/2006/relationships"><Relationship Id="rId2" Type="http://schemas.openxmlformats.org/officeDocument/2006/relationships/externalLinkPath" Target="../../../../../../C/Users/juan/Downloads/----EQUIPAMIENTO,%20CONSOLIDADO%20Y%20COSTOS%20AYABACA%2028.03.15%20%20V01.xlsx" TargetMode="External"/><Relationship Id="rId1" Type="http://schemas.openxmlformats.org/officeDocument/2006/relationships/externalLinkPath" Target="/C/Users/juan/Downloads/----EQUIPAMIENTO,%20CONSOLIDADO%20Y%20COSTOS%20AYABACA%2028.03.15%20%20V01.xlsx"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E27\c\PILAR\COMPBA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Srvfs2967\data\Users\mayamamani\AppData\Local\Microsoft\Windows\Temporary%20Internet%20Files\Content.Outlook\JOYGVLXQ\09%2010_28885%20VAL02%20Rev%20%20001.xls" TargetMode="External"/></Relationships>
</file>

<file path=xl/externalLinks/_rels/externalLink66.xml.rels><?xml version="1.0" encoding="UTF-8" standalone="yes"?>
<Relationships xmlns="http://schemas.openxmlformats.org/package/2006/relationships"><Relationship Id="rId2" Type="http://schemas.openxmlformats.org/officeDocument/2006/relationships/externalLinkPath" Target="../../../../../../D/Users/APUERTA/AppData/Local/Microsoft/Windows/Temporary%20Internet%20Files/Content.IE5/ZU94A6L0/Users/user/Desktop/000/001/Budget_Forecast_Trends/DefEst2000-2001/FinalDefEst/ReestimateR0-Agg.xls" TargetMode="External"/><Relationship Id="rId1" Type="http://schemas.openxmlformats.org/officeDocument/2006/relationships/externalLinkPath" Target="/D/Users/APUERTA/AppData/Local/Microsoft/Windows/Temporary%20Internet%20Files/Content.IE5/ZU94A6L0/Users/user/Desktop/000/001/Budget_Forecast_Trends/DefEst2000-2001/FinalDefEst/ReestimateR0-Agg.xls" TargetMode="External"/></Relationships>
</file>

<file path=xl/externalLinks/_rels/externalLink67.xml.rels><?xml version="1.0" encoding="UTF-8" standalone="yes"?>
<Relationships xmlns="http://schemas.openxmlformats.org/package/2006/relationships"><Relationship Id="rId2" Type="http://schemas.openxmlformats.org/officeDocument/2006/relationships/externalLinkPath" Target="../../../../../../H/MBUSTINZA/160853_Shougang%20Hierro%20Per&#250;/Shougang%20Hierro%20Per&#250;_W%20Anterior/170642-GyM-INGENIERIA%20DE%20DETALLE%20PAGORENI%20A%20Y%20B/Tecnicos/Emitidos/Pagoreni%20-%20PPAG-420%20-%20Malvinas/PPAG-420-MC-B-401.xls" TargetMode="External"/><Relationship Id="rId1" Type="http://schemas.openxmlformats.org/officeDocument/2006/relationships/externalLinkPath" Target="/H/MBUSTINZA/160853_Shougang%20Hierro%20Per&#250;/Shougang%20Hierro%20Per&#250;_W%20Anterior/170642-GyM-INGENIERIA%20DE%20DETALLE%20PAGORENI%20A%20Y%20B/Tecnicos/Emitidos/Pagoreni%20-%20PPAG-420%20-%20Malvinas/PPAG-420-MC-B-401.xls" TargetMode="External"/></Relationships>
</file>

<file path=xl/externalLinks/_rels/externalLink68.xml.rels><?xml version="1.0" encoding="UTF-8" standalone="yes"?>
<Relationships xmlns="http://schemas.openxmlformats.org/package/2006/relationships"><Relationship Id="rId2" Type="http://schemas.openxmlformats.org/officeDocument/2006/relationships/externalLinkPath" Target="../../../../../../C/Users/CONSUL~1/AppData/Local/Temp/Emergencia%202011.xls" TargetMode="External"/><Relationship Id="rId1" Type="http://schemas.openxmlformats.org/officeDocument/2006/relationships/externalLinkPath" Target="/C/Users/CONSUL~1/AppData/Local/Temp/Emergencia%202011.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07F99C09\COLISEO%20NEWTON.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Desk0287\proyectos\DOCUME~1\mmoya\CONFIG~1\Temp\E.P\Estado%20de%20pago%20Shopping.xls" TargetMode="External"/></Relationships>
</file>

<file path=xl/externalLinks/_rels/externalLink71.xml.rels><?xml version="1.0" encoding="UTF-8" standalone="yes"?>
<Relationships xmlns="http://schemas.openxmlformats.org/package/2006/relationships"><Relationship Id="rId2" Type="http://schemas.openxmlformats.org/officeDocument/2006/relationships/externalLinkPath" Target="../../../../../../Volumes/KARINA/documentos/usb%20miriam%2015.04.15/EMERG.%20MED%202012-HUAYCAN.xls" TargetMode="External"/><Relationship Id="rId1" Type="http://schemas.openxmlformats.org/officeDocument/2006/relationships/externalLinkPath" Target="/Volumes/KARINA/documentos/usb%20miriam%2015.04.15/EMERG.%20MED%202012-HUAYCAN.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E:\PIURA%20PRESENTACION%20MINSA%2013.NOV.13\ALTAS%202008\MORTALIDAD%20%202003%20mensuales.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E:\PIURA%20PRESENTACION%20MINSA%2013.NOV.13\copia_yanet\MORTALIDAD%20%202003%20mensuales.xls" TargetMode="External"/></Relationships>
</file>

<file path=xl/externalLinks/_rels/externalLink74.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F/C/Users/juanbravo/Downloads/MORBILIDAD%20ANUAL%202007.xls" TargetMode="External"/><Relationship Id="rId1" Type="http://schemas.openxmlformats.org/officeDocument/2006/relationships/externalLinkPath" Target="/C/Users/sprimo/AppData/Local/Microsoft/Windows/Temporary%20Internet%20Files/Content.Outlook/SV7GQQBN/F/C/Users/juanbravo/Downloads/MORBILIDAD%20ANUAL%202007.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T:\Presupuestos\P%20Adicionales%202B.xlsx" TargetMode="External"/></Relationships>
</file>

<file path=xl/externalLinks/_rels/externalLink76.xml.rels><?xml version="1.0" encoding="UTF-8" standalone="yes"?>
<Relationships xmlns="http://schemas.openxmlformats.org/package/2006/relationships"><Relationship Id="rId2" Type="http://schemas.openxmlformats.org/officeDocument/2006/relationships/externalLinkPath" Target="../../../../../jcollantes/AppData/Local/Microsoft/Windows/Temporary%20Internet%20Files/Content.Outlook/0CQIBY46/Licencias%20y%20Tr&#225;mites%20-%20AY%2006.11.2017/Crazuri/saga%20falabel/Carlos/Encofrado/Precios%20Unitarios.xls" TargetMode="External"/><Relationship Id="rId1" Type="http://schemas.openxmlformats.org/officeDocument/2006/relationships/externalLinkPath" Target="/Users/jcollantes/AppData/Local/Microsoft/Windows/Temporary%20Internet%20Files/Content.Outlook/0CQIBY46/Licencias%20y%20Tr&#225;mites%20-%20AY%2006.11.2017/Crazuri/saga%20falabel/Carlos/Encofrado/Precios%20Unitarios.xls" TargetMode="External"/></Relationships>
</file>

<file path=xl/externalLinks/_rels/externalLink77.xml.rels><?xml version="1.0" encoding="UTF-8" standalone="yes"?>
<Relationships xmlns="http://schemas.openxmlformats.org/package/2006/relationships"><Relationship Id="rId2" Type="http://schemas.openxmlformats.org/officeDocument/2006/relationships/externalLinkPath" Target="../../../../../../C/Users/RECEPC~1/AppData/Local/Temp/PROGRAMA_EQUIPAMIENTO_REFERENCIA(1).xlsx" TargetMode="External"/><Relationship Id="rId1" Type="http://schemas.openxmlformats.org/officeDocument/2006/relationships/externalLinkPath" Target="/C/Users/RECEPC~1/AppData/Local/Temp/PROGRAMA_EQUIPAMIENTO_REFERENCIA(1).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Z:\06_Oficina_T&#233;c\12_Valorizaciones\A.%20Contrato%20Principal\09%20Agosto%202014\it-val-gen-f1%20Valorizacion%2009%20-%20Agosto%2014%20rev.%203.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E:\Users\%7b\Desktop\VIGAS%20MIRKO%2011MAYO.xlsx" TargetMode="External"/></Relationships>
</file>

<file path=xl/externalLinks/_rels/externalLink80.xml.rels><?xml version="1.0" encoding="UTF-8" standalone="yes"?>
<Relationships xmlns="http://schemas.openxmlformats.org/package/2006/relationships"><Relationship Id="rId2" Type="http://schemas.openxmlformats.org/officeDocument/2006/relationships/externalLinkPath" Target="../../../../../../I/Vida%20Armonia/JDV-Gesti&#243;n%20de%20Producci&#243;n/FINAL%20Control%20de%20Productividad/CONSOLIDADOS.xls" TargetMode="External"/><Relationship Id="rId1" Type="http://schemas.openxmlformats.org/officeDocument/2006/relationships/externalLinkPath" Target="/I/Vida%20Armonia/JDV-Gesti&#243;n%20de%20Producci&#243;n/FINAL%20Control%20de%20Productividad/CONSOLIDADOS.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B416B2D2\PROGRAMA%20ARQUITECT&#211;NICO_IE%202027%20Jos&#233;%20Mar&#237;a%20Arguedas%20(versi&#243;n%20JER%20sin%20metrados).xlsx"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kohatsu\gri\cajamarquilla\Costos\rocaj8f.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H:\ELSA\ELSA1\MULTISERVICE\CHAVIN\VALORIZACIONES\VALORIZACION%20N&#186;%2001.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Ekohatsu\gri\WINDOWS\TEMP\ROjul98R2.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PARACASS\Licitacion\OBRAS%20_BTOMIRANDA\TARIFA%20EQ%20MEC\TARIFA%20EQ_30-09-2000%20RE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G:\TOBBE\HIDRORIEGO\BETTO%20-%20ASIA\EJECUCION\valorizaciones\valor%20coral1\expediente%20essalud\EXPEDIENTE%20TECNICO\PRESUPUESTO%20ANALITICO\PRESUPUESTO%20ANALITICO%20ESSALUD.xlsm"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T:\Trabajos\ORCOPAMPA\presupuestos\PresupAdicional.xlsx" TargetMode="External"/></Relationships>
</file>

<file path=xl/externalLinks/_rels/externalLink88.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Volumes/KARINA/documentos/LLATA/CIPRES/Relapa/VC/VARR/PLT/7417STI0.XLS" TargetMode="External"/><Relationship Id="rId1" Type="http://schemas.openxmlformats.org/officeDocument/2006/relationships/externalLinkPath" Target="/C/Users/sprimo/AppData/Local/Microsoft/Windows/Temporary%20Internet%20Files/Content.Outlook/SV7GQQBN/Volumes/KARINA/documentos/LLATA/CIPRES/Relapa/VC/VARR/PLT/7417STI0.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H:\vildefonso\4865%20SPCC-%20Servicio%20Mayor%20de%20Mantenimiento%20en%20Fundici&#243;n\CP%204865_An&#225;lisis%20de%20Oferta%20Rev11.xlsx" TargetMode="External"/></Relationships>
</file>

<file path=xl/externalLinks/_rels/externalLink90.xml.rels><?xml version="1.0" encoding="UTF-8" standalone="yes"?>
<Relationships xmlns="http://schemas.openxmlformats.org/package/2006/relationships"><Relationship Id="rId2" Type="http://schemas.openxmlformats.org/officeDocument/2006/relationships/externalLinkPath" Target="../../../../../../H/MBUSTINZA/160853_Shougang%20Hierro%20Per&#250;/Shougang%20Hierro%20Per&#250;_W%20Anterior/Rsaravia/Formato%20cimentacion%20de%20Piperacks.xls" TargetMode="External"/><Relationship Id="rId1" Type="http://schemas.openxmlformats.org/officeDocument/2006/relationships/externalLinkPath" Target="/H/MBUSTINZA/160853_Shougang%20Hierro%20Per&#250;/Shougang%20Hierro%20Per&#250;_W%20Anterior/Rsaravia/Formato%20cimentacion%20de%20Piperacks.xls" TargetMode="External"/></Relationships>
</file>

<file path=xl/externalLinks/_rels/externalLink91.xml.rels><?xml version="1.0" encoding="UTF-8" standalone="yes"?>
<Relationships xmlns="http://schemas.openxmlformats.org/package/2006/relationships"><Relationship Id="rId2" Type="http://schemas.openxmlformats.org/officeDocument/2006/relationships/externalLinkPath" Target="../../../../../../STERLING/MOPS/MOPSCOST.xls" TargetMode="External"/><Relationship Id="rId1" Type="http://schemas.openxmlformats.org/officeDocument/2006/relationships/externalLinkPath" Target="/STERLING/MOPS/MOPSCOST.xls" TargetMode="External"/></Relationships>
</file>

<file path=xl/externalLinks/_rels/externalLink92.xml.rels><?xml version="1.0" encoding="UTF-8" standalone="yes"?>
<Relationships xmlns="http://schemas.openxmlformats.org/package/2006/relationships"><Relationship Id="rId2" Type="http://schemas.openxmlformats.org/officeDocument/2006/relationships/externalLinkPath" Target="../../../../../ayim/Documents/Documentos%20Cosapi/PROYECTOS/COAR%20PIURA/Contrato%20Construccion/RO/3043-RO-170200.xlsx" TargetMode="External"/><Relationship Id="rId1" Type="http://schemas.openxmlformats.org/officeDocument/2006/relationships/externalLinkPath" Target="/Users/ayim/Documents/Documentos%20Cosapi/PROYECTOS/COAR%20PIURA/Contrato%20Construccion/RO/3043-RO-170200.xlsx"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Tecnico\d\CUZCO%20ANDAHUAYLILLAS\CONTROL%20DE%20OBRA\PRODUCCION\metrados.xls" TargetMode="External"/></Relationships>
</file>

<file path=xl/externalLinks/_rels/externalLink94.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F/C/Users/juanbravo/Downloads/C17_Gra01.XLS" TargetMode="External"/><Relationship Id="rId1" Type="http://schemas.openxmlformats.org/officeDocument/2006/relationships/externalLinkPath" Target="/C/Users/sprimo/AppData/Local/Microsoft/Windows/Temporary%20Internet%20Files/Content.Outlook/SV7GQQBN/F/C/Users/juanbravo/Downloads/C17_Gra01.XLS" TargetMode="External"/></Relationships>
</file>

<file path=xl/externalLinks/_rels/externalLink95.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F/C/Users/juanbravo/Downloads/C05_Ges03.XLS" TargetMode="External"/><Relationship Id="rId1" Type="http://schemas.openxmlformats.org/officeDocument/2006/relationships/externalLinkPath" Target="/C/Users/sprimo/AppData/Local/Microsoft/Windows/Temporary%20Internet%20Files/Content.Outlook/SV7GQQBN/F/C/Users/juanbravo/Downloads/C05_Ges0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V:\05_Cont_Proyectos\02_Costos\Costo%20Cero%20Videna_RO%20ABR'14_Rev%200.xlsx"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Ito14\respuestas\WINDOWS\Archivos%20temporales%20de%20Internet\Content.IE5\OPI30LEB\FLSA\SOFTWARE\PROPUESTAS\Propuestas%202003\JUMBO%20PE&#209;ALOLEN%20marzo%202003\Presupuesto%20ABRIL%202003\JUMBO%20PE&#209;ALOLEN%20abril.xls" TargetMode="External"/></Relationships>
</file>

<file path=xl/externalLinks/_rels/externalLink98.xml.rels><?xml version="1.0" encoding="UTF-8" standalone="yes"?>
<Relationships xmlns="http://schemas.openxmlformats.org/package/2006/relationships"><Relationship Id="rId2" Type="http://schemas.openxmlformats.org/officeDocument/2006/relationships/externalLinkPath" Target="../../../../../../Volumes/KARINA/documentos/usb%20miriam%2015.04.15/7422CWXL.XLS" TargetMode="External"/><Relationship Id="rId1" Type="http://schemas.openxmlformats.org/officeDocument/2006/relationships/externalLinkPath" Target="/Volumes/KARINA/documentos/usb%20miriam%2015.04.15/7422CWXL.XLS" TargetMode="External"/></Relationships>
</file>

<file path=xl/externalLinks/_rels/externalLink99.xml.rels><?xml version="1.0" encoding="UTF-8" standalone="yes"?>
<Relationships xmlns="http://schemas.openxmlformats.org/package/2006/relationships"><Relationship Id="rId2" Type="http://schemas.openxmlformats.org/officeDocument/2006/relationships/externalLinkPath" Target="../../../../../../H/MBUSTINZA/160853_Shougang%20Hierro%20Per&#250;/Shougang%20Hierro%20Per&#250;_W%20Anterior/Mis%20documentos/ddde.xls" TargetMode="External"/><Relationship Id="rId1" Type="http://schemas.openxmlformats.org/officeDocument/2006/relationships/externalLinkPath" Target="/H/MBUSTINZA/160853_Shougang%20Hierro%20Per&#250;/Shougang%20Hierro%20Per&#250;_W%20Anterior/Mis%20documentos/ddde.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Caju%20ASITEC\Poblacion%20Peru%202020%20Dpto%20Prov%20Dist%20Final%20INEI-actualizado.xlsx"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Equipos11\d\WINDOWS\ESCRITORIO\ANALISIS%20ALQUILER%20FERREYROS.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I:\Users\IVAN%20FRANK\Desktop\MIRKO\Metrados%20Presentaci&#243;n%2016.05.14\VIGAS%20MIRKO%2011MAYO.xlsx" TargetMode="External"/></Relationships>
</file>

<file path=xl/externalLinks/_rels/externalLink103.xml.rels><?xml version="1.0" encoding="UTF-8" standalone="yes"?>
<Relationships xmlns="http://schemas.openxmlformats.org/package/2006/relationships"><Relationship Id="rId2" Type="http://schemas.openxmlformats.org/officeDocument/2006/relationships/externalLinkPath" Target="../../../../../../P/Documents%20and%20Settings/Propietario/Configuraci&#243;n%20local/Archivos%20temporales%20de%20Internet/Content.IE5/KDQRGT6B/Documents%20and%20Settings/SATELLITE%20Pro/Escritorio/Estructuras.xls" TargetMode="External"/><Relationship Id="rId1" Type="http://schemas.openxmlformats.org/officeDocument/2006/relationships/externalLinkPath" Target="/P/Documents%20and%20Settings/Propietario/Configuraci&#243;n%20local/Archivos%20temporales%20de%20Internet/Content.IE5/KDQRGT6B/Documents%20and%20Settings/SATELLITE%20Pro/Escritorio/Estructuras.xls" TargetMode="External"/></Relationships>
</file>

<file path=xl/externalLinks/_rels/externalLink104.xml.rels><?xml version="1.0" encoding="UTF-8" standalone="yes"?>
<Relationships xmlns="http://schemas.openxmlformats.org/package/2006/relationships"><Relationship Id="rId2" Type="http://schemas.openxmlformats.org/officeDocument/2006/relationships/externalLinkPath" Target="../../../../../../Volumes/KARINA/documentos/LLATA/Mecanicos/d/Mis%20documentos/Cines%20Florida%20Center/Licitaciones/Climatizaci&#243;n%20y%20ventilaci&#243;n/Comparativo%20climatizaci&#243;n%20Cines%2003.XLS" TargetMode="External"/><Relationship Id="rId1" Type="http://schemas.openxmlformats.org/officeDocument/2006/relationships/externalLinkPath" Target="/Volumes/KARINA/documentos/LLATA/Mecanicos/d/Mis%20documentos/Cines%20Florida%20Center/Licitaciones/Climatizaci&#243;n%20y%20ventilaci&#243;n/Comparativo%20climatizaci&#243;n%20Cines%2003.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H:\Documents%20and%20Settings\dpineda\Configuraci&#243;n%20local\Archivos%20temporales%20de%20Internet\Content.Outlook\MUOFHTIP\pu%20y%20presupuestos\Tarifas%20Alquiler%20Horario.xls" TargetMode="External"/></Relationships>
</file>

<file path=xl/externalLinks/_rels/externalLink106.xml.rels><?xml version="1.0" encoding="UTF-8" standalone="yes"?>
<Relationships xmlns="http://schemas.openxmlformats.org/package/2006/relationships"><Relationship Id="rId2" Type="http://schemas.openxmlformats.org/officeDocument/2006/relationships/externalLinkPath" Target="../../../../../../LOLITA/CAL/CST_LAB.XLS" TargetMode="External"/><Relationship Id="rId1" Type="http://schemas.openxmlformats.org/officeDocument/2006/relationships/externalLinkPath" Target="/LOLITA/CAL/CST_LAB.XLS" TargetMode="External"/></Relationships>
</file>

<file path=xl/externalLinks/_rels/externalLink107.xml.rels><?xml version="1.0" encoding="UTF-8" standalone="yes"?>
<Relationships xmlns="http://schemas.openxmlformats.org/package/2006/relationships"><Relationship Id="rId2" Type="http://schemas.openxmlformats.org/officeDocument/2006/relationships/externalLinkPath" Target="../../../../../../P/Mis%20documentos/JUAN%20aRRIOLA/proyectos%20del%20cismid/INFES/INFES/SanjuanRep/METRADOS/Presupuesto_arquitectura_1.xls" TargetMode="External"/><Relationship Id="rId1" Type="http://schemas.openxmlformats.org/officeDocument/2006/relationships/externalLinkPath" Target="/P/Mis%20documentos/JUAN%20aRRIOLA/proyectos%20del%20cismid/INFES/INFES/SanjuanRep/METRADOS/Presupuesto_arquitectura_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G:\2024\1.%20PRONIED\0.3%20IPC_CER_COORDINACION\2.%20IPC%20CER%20CUSCO\0.2%20programas%20arquitectonicos\00%20Calculo%20docentes%20IPC%20CUSCO.xlsx" TargetMode="External"/></Relationships>
</file>

<file path=xl/externalLinks/_rels/externalLink109.xml.rels><?xml version="1.0" encoding="UTF-8" standalone="yes"?>
<Relationships xmlns="http://schemas.openxmlformats.org/package/2006/relationships"><Relationship Id="rId2" Type="http://schemas.openxmlformats.org/officeDocument/2006/relationships/externalLinkPath" Target="../../../../../../H/MBUSTINZA/160853_Shougang%20Hierro%20Per&#250;/Shougang%20Hierro%20Per&#250;_W%20Anterior/el%20muro.xls" TargetMode="External"/><Relationship Id="rId1" Type="http://schemas.openxmlformats.org/officeDocument/2006/relationships/externalLinkPath" Target="/H/MBUSTINZA/160853_Shougang%20Hierro%20Per&#250;/Shougang%20Hierro%20Per&#250;_W%20Anterior/el%20muro.xls" TargetMode="External"/></Relationships>
</file>

<file path=xl/externalLinks/_rels/externalLink110.xml.rels><?xml version="1.0" encoding="UTF-8" standalone="yes"?>
<Relationships xmlns="http://schemas.openxmlformats.org/package/2006/relationships"><Relationship Id="rId2" Type="http://schemas.openxmlformats.org/officeDocument/2006/relationships/externalLinkPath" Target="../../../../../../LOLITA/NEG_MOD.XLW" TargetMode="External"/><Relationship Id="rId1" Type="http://schemas.openxmlformats.org/officeDocument/2006/relationships/externalLinkPath" Target="/LOLITA/NEG_MOD.XLW"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Enrique\compartidos\Windows\TEMP\Planill1.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Retama\dpto_ppto\01%20Presupuestos\Mineria\2009\DOC-042-09%20PAD%204B%20Cerro%20Verde\02%20Presupuesto\03%20Ppto\Costo%20Directo\06.Programa_2009_Rev1.xls" TargetMode="External"/></Relationships>
</file>

<file path=xl/externalLinks/_rels/externalLink113.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F/C/Users/juanbravo/Downloads/Copia%20de%20EQUIPOS%20Y%20CLAVE%20DE%20NORMA%2005.11.12.xls" TargetMode="External"/><Relationship Id="rId1" Type="http://schemas.openxmlformats.org/officeDocument/2006/relationships/externalLinkPath" Target="/C/Users/sprimo/AppData/Local/Microsoft/Windows/Temporary%20Internet%20Files/Content.Outlook/SV7GQQBN/F/C/Users/juanbravo/Downloads/Copia%20de%20EQUIPOS%20Y%20CLAVE%20DE%20NORMA%2005.11.12.xls" TargetMode="External"/></Relationships>
</file>

<file path=xl/externalLinks/_rels/externalLink114.xml.rels><?xml version="1.0" encoding="UTF-8" standalone="yes"?>
<Relationships xmlns="http://schemas.openxmlformats.org/package/2006/relationships"><Relationship Id="rId2" Type="http://schemas.openxmlformats.org/officeDocument/2006/relationships/externalLinkPath" Target="../../../../../../C/Users/RECEPC~1/AppData/Local/Temp/PROGRAMA%20EQUIPOS%20BASE.xls" TargetMode="External"/><Relationship Id="rId1" Type="http://schemas.openxmlformats.org/officeDocument/2006/relationships/externalLinkPath" Target="/C/Users/RECEPC~1/AppData/Local/Temp/PROGRAMA%20EQUIPOS%20BASE.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P:\Est\Projects\Water\Bechtel%20Active\Bid%202000\Camp%20Creek\LSTK%20Bid\Directs\Civils\CURRENT%20ESTIMATES\Camp%20Creek%20WRF%20-%20Civils%20-%2001%20Feb%2001%20-%20HOEU.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desarrollo\Mdelvalle\martin\Translei\Excel\Obras\Ares2004\PtoAres2004_Presentaci&#243;n.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3FCD05FC\Presupuesto%20al%2090_1.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F46E11B9\Estacion%20de%20Bombas%20N&#186;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H:\Documents%20and%20Settings\dpineda\Configuraci&#243;n%20local\Archivos%20temporales%20de%20Internet\Content.Outlook\MUOFHTIP\Licitaciones\IRSA%20SUR\Presup%20Carr%20ODB%20rev%20E.xls" TargetMode="External"/></Relationships>
</file>

<file path=xl/externalLinks/_rels/externalLink120.xml.rels><?xml version="1.0" encoding="UTF-8" standalone="yes"?>
<Relationships xmlns="http://schemas.openxmlformats.org/package/2006/relationships"><Relationship Id="rId2" Type="http://schemas.openxmlformats.org/officeDocument/2006/relationships/externalLinkPath" Target="../../../../../../Volumes/KARINA/documentos/usb%20miriam%2015.04.15/OKEY%20PIP%20QUILLABAMBA%20FINAL%20%2024.04.14.xlsb" TargetMode="External"/><Relationship Id="rId1" Type="http://schemas.openxmlformats.org/officeDocument/2006/relationships/externalLinkPath" Target="/Volumes/KARINA/documentos/usb%20miriam%2015.04.15/OKEY%20PIP%20QUILLABAMBA%20FINAL%20%2024.04.14.xlsb"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Alfonso%20Ugarte\Informe%20Mensual\INFORME%20MENSUAL%20N&#186;1\VAL%20N&#186;%2001\Valorizaci&#243;n%20N&#176;01(cosapi)\VALORIZACION%20N&#186;%2001%20AU-Rev%200.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A:\Metrados%20Lima-Canta\RED5\CANTA.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F7FB6122\4461%20Planilla%20Rev%20Feb%2028.xlsx" TargetMode="External"/></Relationships>
</file>

<file path=xl/externalLinks/_rels/externalLink124.xml.rels><?xml version="1.0" encoding="UTF-8" standalone="yes"?>
<Relationships xmlns="http://schemas.openxmlformats.org/package/2006/relationships"><Relationship Id="rId2" Type="http://schemas.openxmlformats.org/officeDocument/2006/relationships/externalLinkPath" Target="../../../../../../E/SMP/DEMANDA/SMP/MINSA/REGIONES%20o/PASCO/OXAPAMPA%20Y%20YANAHUANCA%20ENERO%202014/PIP%20OXAPAMPA%20Y%20YANAHUANCA%2031%2001%202014%20OKEY%20-%20MEF/PIP%20OXAPAMPA%20310114/PIP%20OXAPAMPA%2031%2001%202014/PIP%20OXAPAMPA%2030ENE2014.xlsb" TargetMode="External"/><Relationship Id="rId1" Type="http://schemas.openxmlformats.org/officeDocument/2006/relationships/externalLinkPath" Target="/E/SMP/DEMANDA/SMP/MINSA/REGIONES%20o/PASCO/OXAPAMPA%20Y%20YANAHUANCA%20ENERO%202014/PIP%20OXAPAMPA%20Y%20YANAHUANCA%2031%2001%202014%20OKEY%20-%20MEF/PIP%20OXAPAMPA%20310114/PIP%20OXAPAMPA%2031%2001%202014/PIP%20OXAPAMPA%2030ENE2014.xlsb"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Users\Dpto_Tecnico\01%20LICITACIONES\01%20-%20Licitaciones%20en%20Proceso\1160-Playa%20de%20Estcionmnto-%20AEROPUERTO\Documentos%20Contractuales\2832-XT05-CD-0193\Formatos\Control%20de%20Proyectos\Formatos%20control%20de%20proyectos.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H:\COAR\1.%20Hoja%20de%20Venta\CPE10009.2%20COAR%20Tacna%20PRESENTACION%20minedu%2018%20Sep%2015%20rev%203.xlsx" TargetMode="External"/></Relationships>
</file>

<file path=xl/externalLinks/_rels/externalLink127.xml.rels><?xml version="1.0" encoding="UTF-8" standalone="yes"?>
<Relationships xmlns="http://schemas.openxmlformats.org/package/2006/relationships"><Relationship Id="rId2" Type="http://schemas.openxmlformats.org/officeDocument/2006/relationships/externalLinkPath" Target="../../../../../../P/Mis%20documentos/JUAN%20aRRIOLA/trai-nfes/documentos/INFES/APEN-arquite.xls" TargetMode="External"/><Relationship Id="rId1" Type="http://schemas.openxmlformats.org/officeDocument/2006/relationships/externalLinkPath" Target="/P/Mis%20documentos/JUAN%20aRRIOLA/trai-nfes/documentos/INFES/APEN-arquite.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688B4319\POB-PENALNOV2007-1.xls" TargetMode="External"/></Relationships>
</file>

<file path=xl/externalLinks/_rels/externalLink129.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Volumes/KARINA/documentos/LLATA/Rafael/bloque/PERFIL%20IQUITOS/Excel/Final%20-%20Iquitos.xls" TargetMode="External"/><Relationship Id="rId1" Type="http://schemas.openxmlformats.org/officeDocument/2006/relationships/externalLinkPath" Target="/C/Users/sprimo/AppData/Local/Microsoft/Windows/Temporary%20Internet%20Files/Content.Outlook/SV7GQQBN/Volumes/KARINA/documentos/LLATA/Rafael/bloque/PERFIL%20IQUITOS/Excel/Final%20-%20Iquitos.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H:\ELSA\ELSA1\MULTISERVICE\CHAVIN\VALORIZACIONES\VALORIZACION%20N&#186;%2003.xls" TargetMode="External"/></Relationships>
</file>

<file path=xl/externalLinks/_rels/externalLink131.xml.rels><?xml version="1.0" encoding="UTF-8" standalone="yes"?>
<Relationships xmlns="http://schemas.openxmlformats.org/package/2006/relationships"><Relationship Id="rId2" Type="http://schemas.openxmlformats.org/officeDocument/2006/relationships/externalLinkPath" Target="../../../../../../D/Users/APUERTA/AppData/Local/Microsoft/Windows/Temporary%20Internet%20Files/Content.IE5/ZU94A6L0/Users/user/Desktop/Users/Pc/Desktop/EVAL%20UCAYALI/ev-OPI/EVAL%20UCAYALI%20090713.xls" TargetMode="External"/><Relationship Id="rId1" Type="http://schemas.openxmlformats.org/officeDocument/2006/relationships/externalLinkPath" Target="/D/Users/APUERTA/AppData/Local/Microsoft/Windows/Temporary%20Internet%20Files/Content.IE5/ZU94A6L0/Users/user/Desktop/Users/Pc/Desktop/EVAL%20UCAYALI/ev-OPI/EVAL%20UCAYALI%20090713.xls" TargetMode="External"/></Relationships>
</file>

<file path=xl/externalLinks/_rels/externalLink132.xml.rels><?xml version="1.0" encoding="UTF-8" standalone="yes"?>
<Relationships xmlns="http://schemas.openxmlformats.org/package/2006/relationships"><Relationship Id="rId2" Type="http://schemas.openxmlformats.org/officeDocument/2006/relationships/externalLinkPath" Target="../../../../../../D/Users/APUERTA/AppData/Local/Microsoft/Windows/Temporary%20Internet%20Files/Content.IE5/ZU94A6L0/Users/user/Desktop/Users/Pc/Desktop/Documents%20and%20Settings/PC/Escritorio/Cuadros%20Finales%20-%20Fact.Chupak.xls" TargetMode="External"/><Relationship Id="rId1" Type="http://schemas.openxmlformats.org/officeDocument/2006/relationships/externalLinkPath" Target="/D/Users/APUERTA/AppData/Local/Microsoft/Windows/Temporary%20Internet%20Files/Content.IE5/ZU94A6L0/Users/user/Desktop/Users/Pc/Desktop/Documents%20and%20Settings/PC/Escritorio/Cuadros%20Finales%20-%20Fact.Chupak.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B9C82A3F\PPTO_BARRANCA20Dic.xls" TargetMode="External"/></Relationships>
</file>

<file path=xl/externalLinks/_rels/externalLink134.xml.rels><?xml version="1.0" encoding="UTF-8" standalone="yes"?>
<Relationships xmlns="http://schemas.openxmlformats.org/package/2006/relationships"><Relationship Id="rId2" Type="http://schemas.openxmlformats.org/officeDocument/2006/relationships/externalLinkPath" Target="../../../../../../P/Mis%20documentos/JUAN%20aRRIOLA/trai-nfes/INFES/BASEPRESU.xls" TargetMode="External"/><Relationship Id="rId1" Type="http://schemas.openxmlformats.org/officeDocument/2006/relationships/externalLinkPath" Target="/P/Mis%20documentos/JUAN%20aRRIOLA/trai-nfes/INFES/BASEPRESU.xls" TargetMode="External"/></Relationships>
</file>

<file path=xl/externalLinks/_rels/externalLink135.xml.rels><?xml version="1.0" encoding="UTF-8" standalone="yes"?>
<Relationships xmlns="http://schemas.openxmlformats.org/package/2006/relationships"><Relationship Id="rId2" Type="http://schemas.openxmlformats.org/officeDocument/2006/relationships/externalLinkPath" Target="../../../../../../Volumes/KARINA/documentos/PIP%20ILAVE/Server/efet/PCMANUEL/COPIA%20DE%20DS/BARRANCA%20-%20IRMA%20PEDRO/DEMANDA%20Y%20COSTOS/PPTO_BARRANCA20Dic.xls" TargetMode="External"/><Relationship Id="rId1" Type="http://schemas.openxmlformats.org/officeDocument/2006/relationships/externalLinkPath" Target="/Volumes/KARINA/documentos/PIP%20ILAVE/Server/efet/PCMANUEL/COPIA%20DE%20DS/BARRANCA%20-%20IRMA%20PEDRO/DEMANDA%20Y%20COSTOS/PPTO_BARRANCA20Dic.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H:\Documents%20and%20Settings\pc\Configuraci&#243;n%20local\Archivos%20temporales%20de%20Internet\Content.IE5\PSPC6EA8\varpsalv\ALMASA\3H\valoriz%201%20Adicional.xls" TargetMode="External"/></Relationships>
</file>

<file path=xl/externalLinks/_rels/externalLink137.xml.rels><?xml version="1.0" encoding="UTF-8" standalone="yes"?>
<Relationships xmlns="http://schemas.openxmlformats.org/package/2006/relationships"><Relationship Id="rId2" Type="http://schemas.openxmlformats.org/officeDocument/2006/relationships/externalLinkPath" Target="../../../../../../DIPAK/WIPP/COST_ES1.XLS" TargetMode="External"/><Relationship Id="rId1" Type="http://schemas.openxmlformats.org/officeDocument/2006/relationships/externalLinkPath" Target="/DIPAK/WIPP/COST_ES1.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H:\Jtakeda\trabajo\47\4747OSBL\Costo\Preparacion%20Propuesta\4747_Planilla%20de%20Trabajo%2012_10_03_1.xlsx" TargetMode="External"/></Relationships>
</file>

<file path=xl/externalLinks/_rels/externalLink139.xml.rels><?xml version="1.0" encoding="UTF-8" standalone="yes"?>
<Relationships xmlns="http://schemas.openxmlformats.org/package/2006/relationships"><Relationship Id="rId2" Type="http://schemas.openxmlformats.org/officeDocument/2006/relationships/externalLinkPath" Target="../../../../../../Volumes/KARINA/documentos/usb%20miriam%2015.04.15/Progr%20Equipamiento%20Hosp%20Macroreg%20Cusco.xls" TargetMode="External"/><Relationship Id="rId1" Type="http://schemas.openxmlformats.org/officeDocument/2006/relationships/externalLinkPath" Target="/Volumes/KARINA/documentos/usb%20miriam%2015.04.15/Progr%20Equipamiento%20Hosp%20Macroreg%20Cusco.xls" TargetMode="External"/></Relationships>
</file>

<file path=xl/externalLinks/_rels/externalLink140.xml.rels><?xml version="1.0" encoding="UTF-8" standalone="yes"?>
<Relationships xmlns="http://schemas.openxmlformats.org/package/2006/relationships"><Relationship Id="rId2" Type="http://schemas.openxmlformats.org/officeDocument/2006/relationships/externalLinkPath" Target="../../../../../Propietario11/AppData/Local/Microsoft/Windows/Temporary%20Internet%20Files/OLK6365/09%2001%202876%20SCS%20Rev%2001%20(3).xls" TargetMode="External"/><Relationship Id="rId1" Type="http://schemas.openxmlformats.org/officeDocument/2006/relationships/externalLinkPath" Target="/Users/Propietario11/AppData/Local/Microsoft/Windows/Temporary%20Internet%20Files/OLK6365/09%2001%202876%20SCS%20Rev%2001%20(3).xls" TargetMode="External"/></Relationships>
</file>

<file path=xl/externalLinks/_rels/externalLink141.xml.rels><?xml version="1.0" encoding="UTF-8" standalone="yes"?>
<Relationships xmlns="http://schemas.openxmlformats.org/package/2006/relationships"><Relationship Id="rId2" Type="http://schemas.openxmlformats.org/officeDocument/2006/relationships/externalLinkPath" Target="../../../../../../H/910385%20-%20220%20kv%20VIZCARRA%20SUBSTATION/EQUIPMENT%20FOUNDATIONS/21-20-22-E-ANNEX%20#1-CALCULATIONS.xls" TargetMode="External"/><Relationship Id="rId1" Type="http://schemas.openxmlformats.org/officeDocument/2006/relationships/externalLinkPath" Target="/H/910385%20-%20220%20kv%20VIZCARRA%20SUBSTATION/EQUIPMENT%20FOUNDATIONS/21-20-22-E-ANNEX%20#1-CALCULATIONS.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A:\ADICIONAL%20N&#176;01.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G:\TOBBE\HIDRORIEGO\BETTO%20-%20ASIA\EJECUCION\valorizaciones\valor%20coral1\PROYECTOS%20DANIEL\01%20EDIFICACIONES\proyectos%20acora\essalud%20acora\Exp.%20T&#233;cnicos\ESSALUD%20ACORA\METRADOS\HOJA%20DE%20METRADOS.xlsx" TargetMode="External"/></Relationships>
</file>

<file path=xl/externalLinks/_rels/externalLink144.xml.rels><?xml version="1.0" encoding="UTF-8" standalone="yes"?>
<Relationships xmlns="http://schemas.openxmlformats.org/package/2006/relationships"><Relationship Id="rId2" Type="http://schemas.openxmlformats.org/officeDocument/2006/relationships/externalLinkPath" Target="../../../../../Propietario11/AppData/Local/Microsoft/Windows/Temporary%20Internet%20Files/OLK6365/09%2001%202876%20SCS%20Rev%2001%20(2).xls" TargetMode="External"/><Relationship Id="rId1" Type="http://schemas.openxmlformats.org/officeDocument/2006/relationships/externalLinkPath" Target="/Users/Propietario11/AppData/Local/Microsoft/Windows/Temporary%20Internet%20Files/OLK6365/09%2001%202876%20SCS%20Rev%2001%20(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CEDF1655\RESUMENGENERAL%20NAVARRETE.xls" TargetMode="External"/></Relationships>
</file>

<file path=xl/externalLinks/_rels/externalLink146.xml.rels><?xml version="1.0" encoding="UTF-8" standalone="yes"?>
<Relationships xmlns="http://schemas.openxmlformats.org/package/2006/relationships"><Relationship Id="rId2" Type="http://schemas.openxmlformats.org/officeDocument/2006/relationships/externalLinkPath" Target="../../../../../../1.00%20CR29710%20-%20Costos/06.%20Reportes%20a%20Sede%20central/04.%20RO%20-%20Resultado%20operativo/23.00%20Agosto%202015/29710-RO-150100-Rev_%200%20formato.xlsm" TargetMode="External"/><Relationship Id="rId1" Type="http://schemas.openxmlformats.org/officeDocument/2006/relationships/externalLinkPath" Target="/1.00%20CR29710%20-%20Costos/06.%20Reportes%20a%20Sede%20central/04.%20RO%20-%20Resultado%20operativo/23.00%20Agosto%202015/29710-RO-150100-Rev_%200%20formato.xlsm" TargetMode="External"/></Relationships>
</file>

<file path=xl/externalLinks/_rels/externalLink147.xml.rels><?xml version="1.0" encoding="UTF-8" standalone="yes"?>
<Relationships xmlns="http://schemas.openxmlformats.org/package/2006/relationships"><Relationship Id="rId2" Type="http://schemas.openxmlformats.org/officeDocument/2006/relationships/externalLinkPath" Target="../../../../../../H/910385%20-%20220%20kv%20VIZCARRA%20SUBSTATION/EQUIPMENT%20FOUNDATIONS/Loads%20Combinations.xls" TargetMode="External"/><Relationship Id="rId1" Type="http://schemas.openxmlformats.org/officeDocument/2006/relationships/externalLinkPath" Target="/H/910385%20-%20220%20kv%20VIZCARRA%20SUBSTATION/EQUIPMENT%20FOUNDATIONS/Loads%20Combinations.xls" TargetMode="External"/></Relationships>
</file>

<file path=xl/externalLinks/_rels/externalLink148.xml.rels><?xml version="1.0" encoding="UTF-8" standalone="yes"?>
<Relationships xmlns="http://schemas.openxmlformats.org/package/2006/relationships"><Relationship Id="rId2" Type="http://schemas.openxmlformats.org/officeDocument/2006/relationships/externalLinkPath" Target="../../../../../../H/910385%20-%20220%20kv%20VIZCARRA%20SUBSTATION/EQUIPMENT%20FOUNDATIONS/LOADS-2.xls" TargetMode="External"/><Relationship Id="rId1" Type="http://schemas.openxmlformats.org/officeDocument/2006/relationships/externalLinkPath" Target="/H/910385%20-%20220%20kv%20VIZCARRA%20SUBSTATION/EQUIPMENT%20FOUNDATIONS/LOADS-2.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Frost-pc\inmortal\Users\asistenteup0\Desktop\BECHER_2017\0.%20METODOLOGIAS_EDUCACION\3.%20FICHA%20ESTANDAR\F_Estandar_18.05.17.xlsm" TargetMode="External"/></Relationships>
</file>

<file path=xl/externalLinks/_rels/externalLink150.xml.rels><?xml version="1.0" encoding="UTF-8" standalone="yes"?>
<Relationships xmlns="http://schemas.openxmlformats.org/package/2006/relationships"><Relationship Id="rId2" Type="http://schemas.openxmlformats.org/officeDocument/2006/relationships/externalLinkPath" Target="../../../../../../A/Mis%20documentos/ddde.xls" TargetMode="External"/><Relationship Id="rId1" Type="http://schemas.openxmlformats.org/officeDocument/2006/relationships/externalLinkPath" Target="/A/Mis%20documentos/ddde.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Srv2843\CR2843\Of.%20Tecnica\Control%20de%20Proyectos\Reportes-Campo\Avance%20fisico%20y%20produccion_02.xls" TargetMode="External"/></Relationships>
</file>

<file path=xl/externalLinks/_rels/externalLink152.xml.rels><?xml version="1.0" encoding="UTF-8" standalone="yes"?>
<Relationships xmlns="http://schemas.openxmlformats.org/package/2006/relationships"><Relationship Id="rId2" Type="http://schemas.openxmlformats.org/officeDocument/2006/relationships/externalLinkPath" Target="../../../../../../LOLITA/EMS/SC.XLS" TargetMode="External"/><Relationship Id="rId1" Type="http://schemas.openxmlformats.org/officeDocument/2006/relationships/externalLinkPath" Target="/LOLITA/EMS/SC.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47501D33\Civil%20work%20Phase%201%20revision%202.xls" TargetMode="External"/></Relationships>
</file>

<file path=xl/externalLinks/_rels/externalLink154.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Volumes/KARINA/documentos/LLATA/DEMANDA%20ESTRECHO%20CORREGIDA%2025.10.13.xls" TargetMode="External"/><Relationship Id="rId1" Type="http://schemas.openxmlformats.org/officeDocument/2006/relationships/externalLinkPath" Target="/C/Users/sprimo/AppData/Local/Microsoft/Windows/Temporary%20Internet%20Files/Content.Outlook/SV7GQQBN/Volumes/KARINA/documentos/LLATA/DEMANDA%20ESTRECHO%20CORREGIDA%2025.10.13.xls" TargetMode="External"/></Relationships>
</file>

<file path=xl/externalLinks/_rels/externalLink155.xml.rels><?xml version="1.0" encoding="UTF-8" standalone="yes"?>
<Relationships xmlns="http://schemas.openxmlformats.org/package/2006/relationships"><Relationship Id="rId2" Type="http://schemas.openxmlformats.org/officeDocument/2006/relationships/externalLinkPath" Target="../../../../../../Volumes/KARINA/documentos/usb%20miriam%2015.04.15/PMF%2035.xls" TargetMode="External"/><Relationship Id="rId1" Type="http://schemas.openxmlformats.org/officeDocument/2006/relationships/externalLinkPath" Target="/Volumes/KARINA/documentos/usb%20miriam%2015.04.15/PMF%2035.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Ito14\respuestas\WINDOWS\Archivos%20temporales%20de%20Internet\Content.IE5\OPI30LEB\$FACTU\A&#209;O98\$ENE98.XLS" TargetMode="External"/></Relationships>
</file>

<file path=xl/externalLinks/_rels/externalLink157.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Volumes/KARINA/documentos/LLATA/Diaz/c/Mis%20documentos/Papeler&#237;a/COMPRAS/OBRA%203020/TABLERO%20CCM.xls" TargetMode="External"/><Relationship Id="rId1" Type="http://schemas.openxmlformats.org/officeDocument/2006/relationships/externalLinkPath" Target="/C/Users/sprimo/AppData/Local/Microsoft/Windows/Temporary%20Internet%20Files/Content.Outlook/SV7GQQBN/Volumes/KARINA/documentos/LLATA/Diaz/c/Mis%20documentos/Papeler&#237;a/COMPRAS/OBRA%203020/TABLERO%20CCM.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H:\Documents%20and%20Settings\dpineda\Configuraci&#243;n%20local\Archivos%20temporales%20de%20Internet\Content.Outlook\MUOFHTIP\Gustavo%20Rios\CP4346%20Mitsui\Cp-4346%20Mitsui%20Combined%20Cycle%20Conversion%20Rev%20I%2029-01-10.xls" TargetMode="External"/></Relationships>
</file>

<file path=xl/externalLinks/_rels/externalLink159.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Volumes/KARINA/documentos/LLATA/POB%20MEF%20GEST%20NUEV%20BASE%20INEI%2007.xls" TargetMode="External"/><Relationship Id="rId1" Type="http://schemas.openxmlformats.org/officeDocument/2006/relationships/externalLinkPath" Target="/C/Users/sprimo/AppData/Local/Microsoft/Windows/Temporary%20Internet%20Files/Content.Outlook/SV7GQQBN/Volumes/KARINA/documentos/LLATA/POB%20MEF%20GEST%20NUEV%20BASE%20INEI%2007.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G:\TOBBE\HIDRORIEGO\BETTO%20-%20ASIA\EJECUCION\valorizaciones\valor%20coral1\DANIEL%20CRUZ\CONSORCIO%20HUASCAHURA%202009\calculos%20de%20dist%20media%20y%20rend%20equipos.xls" TargetMode="External"/></Relationships>
</file>

<file path=xl/externalLinks/_rels/externalLink161.xml.rels><?xml version="1.0" encoding="UTF-8" standalone="yes"?>
<Relationships xmlns="http://schemas.openxmlformats.org/package/2006/relationships"><Relationship Id="rId2" Type="http://schemas.openxmlformats.org/officeDocument/2006/relationships/externalLinkPath" Target="../../../../../../H/MBUSTINZA/160853_Shougang%20Hierro%20Per&#250;/Shougang%20Hierro%20Per&#250;_W%20Anterior/file/gmint1/data1$/910456%20Camisea%20Upstream%20Facilities%20C-1/Documentos%20Tecnicos/215%20Concreto/Documentos/ANALISIS%20ESTRUCTURAL/4635-3-CAL-014-A.xls" TargetMode="External"/><Relationship Id="rId1" Type="http://schemas.openxmlformats.org/officeDocument/2006/relationships/externalLinkPath" Target="/H/MBUSTINZA/160853_Shougang%20Hierro%20Per&#250;/Shougang%20Hierro%20Per&#250;_W%20Anterior/file/gmint1/data1$/910456%20Camisea%20Upstream%20Facilities%20C-1/Documentos%20Tecnicos/215%20Concreto/Documentos/ANALISIS%20ESTRUCTURAL/4635-3-CAL-014-A.xls" TargetMode="External"/></Relationships>
</file>

<file path=xl/externalLinks/_rels/externalLink162.xml.rels><?xml version="1.0" encoding="UTF-8" standalone="yes"?>
<Relationships xmlns="http://schemas.openxmlformats.org/package/2006/relationships"><Relationship Id="rId2" Type="http://schemas.openxmlformats.org/officeDocument/2006/relationships/externalLinkPath" Target="../../../../../../D/Users/APUERTA/AppData/Local/Microsoft/Windows/Temporary%20Internet%20Files/Content.IE5/ZU94A6L0/Users/user/Desktop/Copia%201/QUINTANA%20(G)/ESSALUD/Presupuestos/Presupuesto%20GENERAL%20-%20Inst%20Sanitarias%20AGUA%20-.xls" TargetMode="External"/><Relationship Id="rId1" Type="http://schemas.openxmlformats.org/officeDocument/2006/relationships/externalLinkPath" Target="/D/Users/APUERTA/AppData/Local/Microsoft/Windows/Temporary%20Internet%20Files/Content.IE5/ZU94A6L0/Users/user/Desktop/Copia%201/QUINTANA%20(G)/ESSALUD/Presupuestos/Presupuesto%20GENERAL%20-%20Inst%20Sanitarias%20AGUA%20-.xls" TargetMode="External"/></Relationships>
</file>

<file path=xl/externalLinks/_rels/externalLink163.xml.rels><?xml version="1.0" encoding="UTF-8" standalone="yes"?>
<Relationships xmlns="http://schemas.openxmlformats.org/package/2006/relationships"><Relationship Id="rId2" Type="http://schemas.openxmlformats.org/officeDocument/2006/relationships/externalLinkPath" Target="../../../../../../C/Users/user/Downloads/PROGRAMA%20%20EQUIPOS%20HUANCANE%20MINSA%2004-06-14.xlsx" TargetMode="External"/><Relationship Id="rId1" Type="http://schemas.openxmlformats.org/officeDocument/2006/relationships/externalLinkPath" Target="/C/Users/user/Downloads/PROGRAMA%20%20EQUIPOS%20HUANCANE%20MINSA%2004-06-14.xlsx" TargetMode="External"/></Relationships>
</file>

<file path=xl/externalLinks/_rels/externalLink164.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Volumes/KARINA/documentos/LLATA/POBLACION%202009.xls" TargetMode="External"/><Relationship Id="rId1" Type="http://schemas.openxmlformats.org/officeDocument/2006/relationships/externalLinkPath" Target="/C/Users/sprimo/AppData/Local/Microsoft/Windows/Temporary%20Internet%20Files/Content.Outlook/SV7GQQBN/Volumes/KARINA/documentos/LLATA/POBLACION%202009.xls" TargetMode="External"/></Relationships>
</file>

<file path=xl/externalLinks/_rels/externalLink165.xml.rels><?xml version="1.0" encoding="UTF-8" standalone="yes"?>
<Relationships xmlns="http://schemas.openxmlformats.org/package/2006/relationships"><Relationship Id="rId2" Type="http://schemas.openxmlformats.org/officeDocument/2006/relationships/externalLinkPath" Target="../../../../../../H/MBUSTINZA/160853_Shougang%20Hierro%20Per&#250;/Shougang%20Hierro%20Per&#250;_W%20Anterior/Correas-MC-001.xls" TargetMode="External"/><Relationship Id="rId1" Type="http://schemas.openxmlformats.org/officeDocument/2006/relationships/externalLinkPath" Target="/H/MBUSTINZA/160853_Shougang%20Hierro%20Per&#250;/Shougang%20Hierro%20Per&#250;_W%20Anterior/Correas-MC-001.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A:\PRESUP.ADICIONAL01-TVII.xls" TargetMode="External"/></Relationships>
</file>

<file path=xl/externalLinks/_rels/externalLink167.xml.rels><?xml version="1.0" encoding="UTF-8" standalone="yes"?>
<Relationships xmlns="http://schemas.openxmlformats.org/package/2006/relationships"><Relationship Id="rId2" Type="http://schemas.openxmlformats.org/officeDocument/2006/relationships/externalLinkPath" Target="../../../../../../Volumes/KARINA/documentos/usb%20miriam%2015.04.15/recursos%20final%202.xls" TargetMode="External"/><Relationship Id="rId1" Type="http://schemas.openxmlformats.org/officeDocument/2006/relationships/externalLinkPath" Target="/Volumes/KARINA/documentos/usb%20miriam%2015.04.15/recursos%20final%202.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P:\TEMP\bid_base_case.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Echi\c\dmd\OBRA\OBRAS%20DE%20ARTE\Precios\PRECIOS_UNITARIOS.XLS" TargetMode="External"/></Relationships>
</file>

<file path=xl/externalLinks/_rels/externalLink170.xml.rels><?xml version="1.0" encoding="UTF-8" standalone="yes"?>
<Relationships xmlns="http://schemas.openxmlformats.org/package/2006/relationships"><Relationship Id="rId2" Type="http://schemas.openxmlformats.org/officeDocument/2006/relationships/externalLinkPath" Target="../../../../../../H/MBUSTINZA/160853_Shougang%20Hierro%20Per&#250;/Shougang%20Hierro%20Per&#250;_W%20Anterior/Documents%20and%20Settings/PGamarra/My%20Documents/PCGC/PROYECTOS/MALVINAS/PPAG-410-MC-B-XXX-RevP.xls" TargetMode="External"/><Relationship Id="rId1" Type="http://schemas.openxmlformats.org/officeDocument/2006/relationships/externalLinkPath" Target="/H/MBUSTINZA/160853_Shougang%20Hierro%20Per&#250;/Shougang%20Hierro%20Per&#250;_W%20Anterior/Documents%20and%20Settings/PGamarra/My%20Documents/PCGC/PROYECTOS/MALVINAS/PPAG-410-MC-B-XXX-RevP.xls" TargetMode="External"/></Relationships>
</file>

<file path=xl/externalLinks/_rels/externalLink171.xml.rels><?xml version="1.0" encoding="UTF-8" standalone="yes"?>
<Relationships xmlns="http://schemas.openxmlformats.org/package/2006/relationships"><Relationship Id="rId2" Type="http://schemas.openxmlformats.org/officeDocument/2006/relationships/externalLinkPath" Target="../../../../../../H/MBUSTINZA/160853_Shougang%20Hierro%20Per&#250;/Shougang%20Hierro%20Per&#250;_W%20Anterior/160716-MYSRL-CONGA/003-AWTP%20ESTE%202DA%20ETAPA/Tecnicos/Trabajos%20en%20Proceso/2%20Civil/Memorias%20de%20Calculo%20MC/CSH-GMI-1760-1-15-005.xls" TargetMode="External"/><Relationship Id="rId1" Type="http://schemas.openxmlformats.org/officeDocument/2006/relationships/externalLinkPath" Target="/H/MBUSTINZA/160853_Shougang%20Hierro%20Per&#250;/Shougang%20Hierro%20Per&#250;_W%20Anterior/160716-MYSRL-CONGA/003-AWTP%20ESTE%202DA%20ETAPA/Tecnicos/Trabajos%20en%20Proceso/2%20Civil/Memorias%20de%20Calculo%20MC/CSH-GMI-1760-1-15-005.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P:\CDO\20_Reportes%20Peri&#243;dicos\Actual%20Information\Informe%20Mensual\TEMP\bid_base_case.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Srv2843\cr2843\WINDOWS\TEMP\Fases%202766\Valorizacion%20Obra%202766.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E:\1%20Mirko\TRABAJO\CURI\MIRKO\METRADO%20TOTAL\METRADOS_COLUMNAS_TORRE_ESTE_20_05_2014_RV.xlsx" TargetMode="External"/></Relationships>
</file>

<file path=xl/externalLinks/_rels/externalLink175.xml.rels><?xml version="1.0" encoding="UTF-8" standalone="yes"?>
<Relationships xmlns="http://schemas.openxmlformats.org/package/2006/relationships"><Relationship Id="rId2" Type="http://schemas.openxmlformats.org/officeDocument/2006/relationships/externalLinkPath" Target="../../../../../TOSHIBA/Desktop/PIPs%20OROPESA2/Material%20PIP%20Oropesa/Electrificaci&#243;n%20final%20Ronald%202.xls" TargetMode="External"/><Relationship Id="rId1" Type="http://schemas.openxmlformats.org/officeDocument/2006/relationships/externalLinkPath" Target="/Users/TOSHIBA/Desktop/PIPs%20OROPESA2/Material%20PIP%20Oropesa/Electrificaci&#243;n%20final%20Ronald%202.xls" TargetMode="External"/></Relationships>
</file>

<file path=xl/externalLinks/_rels/externalLink176.xml.rels><?xml version="1.0" encoding="UTF-8" standalone="yes"?>
<Relationships xmlns="http://schemas.openxmlformats.org/package/2006/relationships"><Relationship Id="rId2" Type="http://schemas.openxmlformats.org/officeDocument/2006/relationships/externalLinkPath" Target="../../../../../../Volumes/KARINA/documentos/LLATA/AMB02-04/jorge%20negrete/Proyecto%20Poder%20Judicial/Pre-Factibilidad%20Chincha/3%20Informe/Datos%20Proyectados(1)San%20Martin.xls" TargetMode="External"/><Relationship Id="rId1" Type="http://schemas.openxmlformats.org/officeDocument/2006/relationships/externalLinkPath" Target="/Volumes/KARINA/documentos/LLATA/AMB02-04/jorge%20negrete/Proyecto%20Poder%20Judicial/Pre-Factibilidad%20Chincha/3%20Informe/Datos%20Proyectados(1)San%20Martin.xls" TargetMode="External"/></Relationships>
</file>

<file path=xl/externalLinks/_rels/externalLink177.xml.rels><?xml version="1.0" encoding="UTF-8" standalone="yes"?>
<Relationships xmlns="http://schemas.openxmlformats.org/package/2006/relationships"><Relationship Id="rId2" Type="http://schemas.openxmlformats.org/officeDocument/2006/relationships/externalLinkPath" Target="../../../../../../Volumes/KARINA/documentos/usb%20miriam%2015.04.15/0.%20DOCUMENTO%20DE%20TRABAJO%20MINSA%20PUNO11223%20%20final%20mem.xlsx" TargetMode="External"/><Relationship Id="rId1" Type="http://schemas.openxmlformats.org/officeDocument/2006/relationships/externalLinkPath" Target="/Volumes/KARINA/documentos/usb%20miriam%2015.04.15/0.%20DOCUMENTO%20DE%20TRABAJO%20MINSA%20PUNO11223%20%20final%20mem.xlsx" TargetMode="External"/></Relationships>
</file>

<file path=xl/externalLinks/_rels/externalLink178.xml.rels><?xml version="1.0" encoding="UTF-8" standalone="yes"?>
<Relationships xmlns="http://schemas.openxmlformats.org/package/2006/relationships"><Relationship Id="rId2" Type="http://schemas.openxmlformats.org/officeDocument/2006/relationships/externalLinkPath" Target="../../../../../../C/Users/CELSO/Downloads/EVAL%20YANA170713%20CELSO2.xlsx" TargetMode="External"/><Relationship Id="rId1" Type="http://schemas.openxmlformats.org/officeDocument/2006/relationships/externalLinkPath" Target="/C/Users/CELSO/Downloads/EVAL%20YANA170713%20CELSO2.xlsx"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Raparcana\SHOCK%202006\80875\METRADO\Obra375%20CE%20N&#186;14753%20MARIA%20FIESTAS%20VARGAS%20-%20actualizacion.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V:\Videna\Costo%20Cero\Costo%20Cero%20Videna_Rev%202_RO%20ENE'14.xlsx"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T:\Presupuestos\Metaleras%20%2011%20m%20%20cerrado.xlsx" TargetMode="External"/></Relationships>
</file>

<file path=xl/externalLinks/_rels/externalLink182.xml.rels><?xml version="1.0" encoding="UTF-8" standalone="yes"?>
<Relationships xmlns="http://schemas.openxmlformats.org/package/2006/relationships"><Relationship Id="rId2" Type="http://schemas.openxmlformats.org/officeDocument/2006/relationships/externalLinkPath" Target="../../../../../../C/Users/sprimo/AppData/Local/Microsoft/Windows/Temporary%20Internet%20Files/Content.Outlook/SV7GQQBN/C/Users/Roberto%20Lavado/Downloads/0.%20programacion%20TODOS_%20V29%20Iquitos.xlsb" TargetMode="External"/><Relationship Id="rId1" Type="http://schemas.openxmlformats.org/officeDocument/2006/relationships/externalLinkPath" Target="/C/Users/sprimo/AppData/Local/Microsoft/Windows/Temporary%20Internet%20Files/Content.Outlook/SV7GQQBN/C/Users/Roberto%20Lavado/Downloads/0.%20programacion%20TODOS_%20V29%20Iquitos.xlsb"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Srv2843\cr2843\Costos\04_Informe%20de%20Costos\02_Informe%20Mensual\02_Julio2006\05_Informe\Informe%20mensual\RO_2843_Julio%202006.xls" TargetMode="External"/></Relationships>
</file>

<file path=xl/externalLinks/_rels/externalLink184.xml.rels><?xml version="1.0" encoding="UTF-8" standalone="yes"?>
<Relationships xmlns="http://schemas.openxmlformats.org/package/2006/relationships"><Relationship Id="rId2" Type="http://schemas.openxmlformats.org/officeDocument/2006/relationships/externalLinkPath" Target="../../../../../../Volumes/KARINA/documentos/LLATA/CIPRES/Relapa/Pascal/La%20Pampilla/MTO/Cicil%20works%20+%20steel%20structure/Civil%20work%20Phase%201%20revision%202.xls" TargetMode="External"/><Relationship Id="rId1" Type="http://schemas.openxmlformats.org/officeDocument/2006/relationships/externalLinkPath" Target="/Volumes/KARINA/documentos/LLATA/CIPRES/Relapa/Pascal/La%20Pampilla/MTO/Cicil%20works%20+%20steel%20structure/Civil%20work%20Phase%201%20revision%202.xls" TargetMode="External"/></Relationships>
</file>

<file path=xl/externalLinks/_rels/externalLink185.xml.rels><?xml version="1.0" encoding="UTF-8" standalone="yes"?>
<Relationships xmlns="http://schemas.openxmlformats.org/package/2006/relationships"><Relationship Id="rId2" Type="http://schemas.openxmlformats.org/officeDocument/2006/relationships/externalLinkPath" Target="../../../../../../LOLITA/CAL/FINALQS.XLS" TargetMode="External"/><Relationship Id="rId1" Type="http://schemas.openxmlformats.org/officeDocument/2006/relationships/externalLinkPath" Target="/LOLITA/CAL/FINALQS.XLS" TargetMode="External"/></Relationships>
</file>

<file path=xl/externalLinks/_rels/externalLink186.xml.rels><?xml version="1.0" encoding="UTF-8" standalone="yes"?>
<Relationships xmlns="http://schemas.openxmlformats.org/package/2006/relationships"><Relationship Id="rId2" Type="http://schemas.openxmlformats.org/officeDocument/2006/relationships/externalLinkPath" Target="../../../../../../P/Mis%20documentos/JUAN%20aRRIOLA/proyectos/proyectos/P.PIEDRA/P.PIEDRAANT/final/proyectos/metrados4.xls" TargetMode="External"/><Relationship Id="rId1" Type="http://schemas.openxmlformats.org/officeDocument/2006/relationships/externalLinkPath" Target="/P/Mis%20documentos/JUAN%20aRRIOLA/proyectos/proyectos/P.PIEDRA/P.PIEDRAANT/final/proyectos/metrados4.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Documents%20and%20Settings\pc\Configuraci&#243;n%20local\Archivos%20temporales%20de%20Internet\Content.IE5\PSPC6EA8\Mis%20documentos\sedapal%20obras%20Licit\2003%20SEDAPAL\L.P.N.%200020-2003-SEDAPAL\LP_020_SEDAPAL\Presupuesto%20LP%2020%20al%2090.xls" TargetMode="External"/></Relationships>
</file>

<file path=xl/externalLinks/_rels/externalLink188.xml.rels><?xml version="1.0" encoding="UTF-8" standalone="yes"?>
<Relationships xmlns="http://schemas.openxmlformats.org/package/2006/relationships"><Relationship Id="rId2" Type="http://schemas.openxmlformats.org/officeDocument/2006/relationships/externalLinkPath" Target="../../../../../../P/Users/tubi/Downloads/16_Administracion_Contratos/09.%20Obras%20Nuevas/ON%2001%20-%20Palcos%20y%20viguetas/Expediente%20T&#233;cnico%20obra%20nueva%20Palcos%20-%20Presentado/4.%20Presupuesto/Presupuesto/Presupueto%20Adicional%20REV.%205.5.xls" TargetMode="External"/><Relationship Id="rId1" Type="http://schemas.openxmlformats.org/officeDocument/2006/relationships/externalLinkPath" Target="/P/Users/tubi/Downloads/16_Administracion_Contratos/09.%20Obras%20Nuevas/ON%2001%20-%20Palcos%20y%20viguetas/Expediente%20T&#233;cnico%20obra%20nueva%20Palcos%20-%20Presentado/4.%20Presupuesto/Presupuesto/Presupueto%20Adicional%20REV.%205.5.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Desk0287\proyectos\Datos\facturacion\A&#241;o%202001\$JUN2001.xls" TargetMode="External"/></Relationships>
</file>

<file path=xl/externalLinks/_rels/externalLink190.xml.rels><?xml version="1.0" encoding="UTF-8" standalone="yes"?>
<Relationships xmlns="http://schemas.openxmlformats.org/package/2006/relationships"><Relationship Id="rId2" Type="http://schemas.openxmlformats.org/officeDocument/2006/relationships/externalLinkPath" Target="../../../../../../D/Users/APUERTA/AppData/Local/Microsoft/Windows/Temporary%20Internet%20Files/Content.IE5/ZU94A6L0/Users/user/Desktop/Users/Pc/Desktop/PERFIL%20HUANTA/HUANTA%20Excel.xls" TargetMode="External"/><Relationship Id="rId1" Type="http://schemas.openxmlformats.org/officeDocument/2006/relationships/externalLinkPath" Target="/D/Users/APUERTA/AppData/Local/Microsoft/Windows/Temporary%20Internet%20Files/Content.IE5/ZU94A6L0/Users/user/Desktop/Users/Pc/Desktop/PERFIL%20HUANTA/HUANTA%20Excel.xls" TargetMode="External"/></Relationships>
</file>

<file path=xl/externalLinks/_rels/externalLink191.xml.rels><?xml version="1.0" encoding="UTF-8" standalone="yes"?>
<Relationships xmlns="http://schemas.openxmlformats.org/package/2006/relationships"><Relationship Id="rId2" Type="http://schemas.openxmlformats.org/officeDocument/2006/relationships/externalLinkPath" Target="../../../../../../Volumes/KARINA/documentos/usb%20miriam%2015.04.15/Documentos%20Oficina%20Tecnica%20enviados%202004.xls" TargetMode="External"/><Relationship Id="rId1" Type="http://schemas.openxmlformats.org/officeDocument/2006/relationships/externalLinkPath" Target="/Volumes/KARINA/documentos/usb%20miriam%2015.04.15/Documentos%20Oficina%20Tecnica%20enviados%20200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WAGERATE BY CRAFT"/>
      <sheetName val="D1"/>
      <sheetName val="Informacion"/>
      <sheetName val="Datos Generales"/>
      <sheetName val="Relacion de PU"/>
      <sheetName val="7422CW00"/>
      <sheetName val="xie"/>
      <sheetName val="CALENDARIO"/>
      <sheetName val="F-05"/>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RSUMM0"/>
      <sheetName val="$ Directo"/>
      <sheetName val="equip"/>
      <sheetName val="mat&amp;sub"/>
      <sheetName val="indir"/>
      <sheetName val="gene"/>
      <sheetName val="tot"/>
      <sheetName val="prog "/>
      <sheetName val="pres_comp"/>
      <sheetName val="civ_1"/>
      <sheetName val="kp_civ1"/>
      <sheetName val="KP"/>
      <sheetName val="civpl1"/>
      <sheetName val="proyeccion"/>
      <sheetName val="Sensib. IE-VACSN"/>
      <sheetName val="Hoja1"/>
      <sheetName val="WAGERATE BY CRAFT"/>
      <sheetName val="CALENDARIO"/>
      <sheetName val="GENERAL"/>
      <sheetName val="POB07"/>
      <sheetName val="cie10"/>
      <sheetName val="sensibilidad propoli"/>
      <sheetName val="ARQUITECTURA"/>
      <sheetName val="ESTRUCTURAS"/>
      <sheetName val="INST.ELECTRICAS"/>
      <sheetName val="INST.SANITARIAS"/>
      <sheetName val="Listas"/>
      <sheetName val="ANALISIS ALQUILER FERREYROS"/>
      <sheetName val="F-05"/>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7422CW00"/>
      <sheetName val="proyeccion"/>
      <sheetName val="STRSUMM0"/>
      <sheetName val="VACST"/>
      <sheetName val="Dmda."/>
      <sheetName val="Bech_Lab"/>
      <sheetName val="EP1"/>
      <sheetName val="RO2655"/>
      <sheetName val="Sens.agua"/>
      <sheetName val="Hoja3"/>
      <sheetName val="Limit_ACC_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RSUMM0"/>
      <sheetName val="proyeccion"/>
      <sheetName val="$ Directo"/>
      <sheetName val="equip"/>
      <sheetName val="mat&amp;sub"/>
      <sheetName val="indir"/>
      <sheetName val="gene"/>
      <sheetName val="tot"/>
      <sheetName val="prog "/>
      <sheetName val="pres_comp"/>
      <sheetName val="civ_1"/>
      <sheetName val="kp_civ1"/>
      <sheetName val="KP"/>
      <sheetName val="civpl1"/>
      <sheetName val="RESUMEN POR COMPONENTE"/>
      <sheetName val="F-05"/>
      <sheetName val="EP1"/>
      <sheetName val="Cuadrillas"/>
      <sheetName val="Hoja1"/>
      <sheetName val="POB07"/>
      <sheetName val="LIMA-CANTA"/>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7422CW00"/>
      <sheetName val="proyeccion"/>
      <sheetName val="POLINOMICA"/>
      <sheetName val="ESTRUCTURA DE HORMIGON"/>
      <sheetName val="INSTALACION ELECTRICA"/>
      <sheetName val="A.SENSIBILIDAD"/>
      <sheetName val="FLUJOS"/>
      <sheetName val="GG"/>
      <sheetName val="EP1"/>
      <sheetName val="POB10"/>
      <sheetName val="P3Z"/>
      <sheetName val="provajus"/>
      <sheetName val="Sheet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 val="GGRALES "/>
      <sheetName val="Documentos Oficina Tecnica envi"/>
      <sheetName val="Sheet11(2)"/>
      <sheetName val="FINAL"/>
      <sheetName val="GGRALES_"/>
      <sheetName val="Documentos_Oficina_Tecnica_envi"/>
      <sheetName val="Encofrado_BVR_Unispan"/>
      <sheetName val="puni"/>
      <sheetName val="CCcosto"/>
      <sheetName val="Datos"/>
      <sheetName val="PlanCta07"/>
      <sheetName val="A"/>
      <sheetName val="RESUMEN"/>
      <sheetName val="VENTA"/>
      <sheetName val="Curva S DAMRAISE"/>
      <sheetName val="GGRALES_1"/>
      <sheetName val="Documentos_Oficina_Tecnica_env1"/>
      <sheetName val="Parametros"/>
      <sheetName val="A-50"/>
      <sheetName val="Encofrado_BVR_Unispan1"/>
      <sheetName val="Hoja4"/>
      <sheetName val="EDIF_WIESE-CONTRATO"/>
      <sheetName val="Elab,_imp_y_adm_del_plan"/>
      <sheetName val="INVOICE"/>
      <sheetName val="Others"/>
      <sheetName val="hoja_resumen"/>
      <sheetName val="Vers_C"/>
      <sheetName val="presupuesto"/>
      <sheetName val="insumos"/>
      <sheetName val="Tarifas"/>
      <sheetName val="C-WATT"/>
      <sheetName val="GGRALES_2"/>
      <sheetName val="Documentos_Oficina_Tecnica_env2"/>
      <sheetName val="Encofrado_BVR_Unispan2"/>
      <sheetName val="EDIF_WIESE-CONTRATO1"/>
      <sheetName val="Elab,_imp_y_adm_del_plan1"/>
      <sheetName val="hoja_resumen1"/>
      <sheetName val="Vers_C1"/>
      <sheetName val="Tablas"/>
      <sheetName val="MATRIZ"/>
      <sheetName val="GGRALES_6"/>
      <sheetName val="Documentos_Oficina_Tecnica_env5"/>
      <sheetName val="Curva_S_DAMRAISE4"/>
      <sheetName val="Curva_S_DAMRAISE"/>
      <sheetName val="GGRALES_3"/>
      <sheetName val="Curva_S_DAMRAISE1"/>
      <sheetName val="GGRALES_4"/>
      <sheetName val="Documentos_Oficina_Tecnica_env3"/>
      <sheetName val="Curva_S_DAMRAISE2"/>
      <sheetName val="GGRALES_5"/>
      <sheetName val="Documentos_Oficina_Tecnica_env4"/>
      <sheetName val="Curva_S_DAMRAISE3"/>
      <sheetName val="GGRALES_10"/>
      <sheetName val="Documentos_Oficina_Tecnica_env9"/>
      <sheetName val="Curva_S_DAMRAISE8"/>
      <sheetName val="GGRALES_7"/>
      <sheetName val="Documentos_Oficina_Tecnica_env6"/>
      <sheetName val="Curva_S_DAMRAISE5"/>
      <sheetName val="GGRALES_8"/>
      <sheetName val="Documentos_Oficina_Tecnica_env7"/>
      <sheetName val="Curva_S_DAMRAISE6"/>
      <sheetName val="GGRALES_9"/>
      <sheetName val="Documentos_Oficina_Tecnica_env8"/>
      <sheetName val="Curva_S_DAMRAISE7"/>
      <sheetName val="GGRALES_11"/>
      <sheetName val="Documentos_Oficina_Tecnica_en10"/>
      <sheetName val="Curva_S_DAMRAISE9"/>
      <sheetName val="LEYENDA"/>
      <sheetName val="Electricidad - Climatización"/>
      <sheetName val="Electricidad_-_Climatización"/>
      <sheetName val="IMPUTACIONES ANALITICIAS"/>
      <sheetName val="LR"/>
      <sheetName val="DATA"/>
      <sheetName val="Resumen Seguridad"/>
      <sheetName val="F-05"/>
      <sheetName val="Rendimientos"/>
      <sheetName val="STRSUMM0"/>
      <sheetName val="Limit_ACC_A"/>
      <sheetName val="7422CW00"/>
      <sheetName val="B.VARIABLES"/>
    </sheetNames>
    <sheetDataSet>
      <sheetData sheetId="0"/>
      <sheetData sheetId="1"/>
      <sheetData sheetId="2"/>
      <sheetData sheetId="3" refreshError="1"/>
      <sheetData sheetId="4" refreshError="1"/>
      <sheetData sheetId="5" refreshError="1"/>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Doble Entrada-MINSA"/>
      <sheetName val="2 Estand Servicio y Población"/>
      <sheetName val="3 Cartera y Población"/>
      <sheetName val="4 Poblacion Demandante Efectiva"/>
      <sheetName val="5 Poblacion-Area Influencia"/>
      <sheetName val="6 Produccion-Estadísticas"/>
      <sheetName val="7 Morbilidad"/>
      <sheetName val="8 Morbilidad General"/>
      <sheetName val="9 Estandares-Sector Salud"/>
      <sheetName val="10 P1"/>
      <sheetName val="11 P2"/>
      <sheetName val="12 P3"/>
      <sheetName val="13 Consolidado-Atenciones"/>
      <sheetName val="14 Consolidado-Atendidos"/>
      <sheetName val="15 Servicios Variacion"/>
      <sheetName val="16 Oferta "/>
      <sheetName val="17 Oferta Optimizada"/>
      <sheetName val="18 Balance O-D"/>
      <sheetName val="19 PMF"/>
      <sheetName val="17 Parámetros RRHH"/>
      <sheetName val="18 RRHH"/>
      <sheetName val="Recursos Humanos"/>
      <sheetName val="Conceptos"/>
      <sheetName val="7422CW00"/>
      <sheetName val="STRSUMM0"/>
      <sheetName val="Sheet1"/>
      <sheetName val="F-05"/>
      <sheetName val="Com-102"/>
      <sheetName val="sensibilidad propoli"/>
      <sheetName val="Calendario"/>
      <sheetName val="Pto_Itemizado_S10"/>
      <sheetName val="POB07"/>
      <sheetName val="RESUMEN"/>
      <sheetName val="Input"/>
      <sheetName val="HHspo"/>
      <sheetName val="Informacion"/>
      <sheetName val="EST_MOD"/>
      <sheetName val="Detail"/>
      <sheetName val="Rendimientos"/>
      <sheetName val="B.VARIABLES"/>
      <sheetName val="Listas"/>
      <sheetName val="datos"/>
      <sheetName val="Ratios"/>
    </sheetNames>
    <sheetDataSet>
      <sheetData sheetId="0">
        <row r="11">
          <cell r="B11">
            <v>27000</v>
          </cell>
        </row>
      </sheetData>
      <sheetData sheetId="1">
        <row r="11">
          <cell r="B11">
            <v>27000</v>
          </cell>
        </row>
      </sheetData>
      <sheetData sheetId="2">
        <row r="11">
          <cell r="B11">
            <v>27000</v>
          </cell>
        </row>
      </sheetData>
      <sheetData sheetId="3">
        <row r="11">
          <cell r="B11">
            <v>27000</v>
          </cell>
        </row>
        <row r="12">
          <cell r="B12">
            <v>47000</v>
          </cell>
        </row>
      </sheetData>
      <sheetData sheetId="4">
        <row r="11">
          <cell r="B11">
            <v>27000</v>
          </cell>
        </row>
      </sheetData>
      <sheetData sheetId="5">
        <row r="11">
          <cell r="B11">
            <v>27000</v>
          </cell>
        </row>
      </sheetData>
      <sheetData sheetId="6">
        <row r="11">
          <cell r="B11">
            <v>27000</v>
          </cell>
        </row>
      </sheetData>
      <sheetData sheetId="7">
        <row r="11">
          <cell r="B11">
            <v>27000</v>
          </cell>
        </row>
      </sheetData>
      <sheetData sheetId="8">
        <row r="11">
          <cell r="B11">
            <v>27000</v>
          </cell>
        </row>
      </sheetData>
      <sheetData sheetId="9">
        <row r="11">
          <cell r="B11">
            <v>27000</v>
          </cell>
        </row>
      </sheetData>
      <sheetData sheetId="10">
        <row r="11">
          <cell r="B11">
            <v>27000</v>
          </cell>
        </row>
      </sheetData>
      <sheetData sheetId="11">
        <row r="11">
          <cell r="B11">
            <v>27000</v>
          </cell>
        </row>
        <row r="103">
          <cell r="C103">
            <v>435.19736104069034</v>
          </cell>
        </row>
      </sheetData>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B06"/>
      <sheetName val="JUN07"/>
      <sheetName val="POB07"/>
      <sheetName val="PUNTUAL DPTO07"/>
      <sheetName val="ESTI"/>
      <sheetName val="P2"/>
      <sheetName val="P3"/>
      <sheetName val="P3Z"/>
      <sheetName val="provajus"/>
      <sheetName val="dis"/>
      <sheetName val="dis cal"/>
      <sheetName val="v3r"/>
      <sheetName val="disajus"/>
      <sheetName val="valor dist"/>
      <sheetName val="RESUMEN"/>
      <sheetName val="7422CW00"/>
      <sheetName val="sensibilidad.proliv"/>
      <sheetName val="FINAL"/>
      <sheetName val="EP1"/>
      <sheetName val="Calculos"/>
      <sheetName val="STRSUMM0"/>
      <sheetName val="Limit_ACC_A"/>
      <sheetName val="F-05"/>
      <sheetName val="Com-102"/>
    </sheetNames>
    <sheetDataSet>
      <sheetData sheetId="0">
        <row r="7">
          <cell r="A7" t="str">
            <v>010000</v>
          </cell>
        </row>
      </sheetData>
      <sheetData sheetId="1">
        <row r="7">
          <cell r="A7" t="str">
            <v>010000</v>
          </cell>
        </row>
      </sheetData>
      <sheetData sheetId="2">
        <row r="7">
          <cell r="A7" t="str">
            <v>010000</v>
          </cell>
        </row>
        <row r="10">
          <cell r="A10" t="str">
            <v>010000</v>
          </cell>
          <cell r="B10" t="str">
            <v>01</v>
          </cell>
          <cell r="C10" t="str">
            <v>00</v>
          </cell>
          <cell r="D10" t="str">
            <v>00</v>
          </cell>
          <cell r="E10" t="str">
            <v>AMAZONAS</v>
          </cell>
          <cell r="F10">
            <v>416145</v>
          </cell>
        </row>
        <row r="11">
          <cell r="A11" t="str">
            <v>010100</v>
          </cell>
          <cell r="B11" t="str">
            <v>01</v>
          </cell>
          <cell r="C11" t="str">
            <v>01</v>
          </cell>
          <cell r="D11" t="str">
            <v>00</v>
          </cell>
          <cell r="E11" t="str">
            <v>CHACHAPOYAS</v>
          </cell>
          <cell r="F11">
            <v>52467</v>
          </cell>
        </row>
        <row r="12">
          <cell r="A12" t="str">
            <v>010101</v>
          </cell>
          <cell r="B12" t="str">
            <v>01</v>
          </cell>
          <cell r="C12" t="str">
            <v>01</v>
          </cell>
          <cell r="D12" t="str">
            <v>01</v>
          </cell>
          <cell r="E12" t="str">
            <v>CHACHAPOYAS</v>
          </cell>
          <cell r="F12">
            <v>24314</v>
          </cell>
        </row>
        <row r="13">
          <cell r="A13" t="str">
            <v>010102</v>
          </cell>
          <cell r="B13" t="str">
            <v>01</v>
          </cell>
          <cell r="C13" t="str">
            <v>01</v>
          </cell>
          <cell r="D13" t="str">
            <v>02</v>
          </cell>
          <cell r="E13" t="str">
            <v>ASUNCION</v>
          </cell>
          <cell r="F13">
            <v>376</v>
          </cell>
        </row>
        <row r="14">
          <cell r="A14" t="str">
            <v>010103</v>
          </cell>
          <cell r="B14" t="str">
            <v>01</v>
          </cell>
          <cell r="C14" t="str">
            <v>01</v>
          </cell>
          <cell r="D14" t="str">
            <v>03</v>
          </cell>
          <cell r="E14" t="str">
            <v>BALSAS</v>
          </cell>
          <cell r="F14">
            <v>1298</v>
          </cell>
        </row>
        <row r="15">
          <cell r="A15" t="str">
            <v>010104</v>
          </cell>
          <cell r="B15" t="str">
            <v>01</v>
          </cell>
          <cell r="C15" t="str">
            <v>01</v>
          </cell>
          <cell r="D15" t="str">
            <v>04</v>
          </cell>
          <cell r="E15" t="str">
            <v>CHETO</v>
          </cell>
          <cell r="F15">
            <v>728</v>
          </cell>
        </row>
        <row r="16">
          <cell r="A16" t="str">
            <v>010105</v>
          </cell>
          <cell r="B16" t="str">
            <v>01</v>
          </cell>
          <cell r="C16" t="str">
            <v>01</v>
          </cell>
          <cell r="D16" t="str">
            <v>05</v>
          </cell>
          <cell r="E16" t="str">
            <v>CHILIQUIN</v>
          </cell>
          <cell r="F16">
            <v>946</v>
          </cell>
        </row>
        <row r="17">
          <cell r="A17" t="str">
            <v>010106</v>
          </cell>
          <cell r="B17" t="str">
            <v>01</v>
          </cell>
          <cell r="C17" t="str">
            <v>01</v>
          </cell>
          <cell r="D17" t="str">
            <v>06</v>
          </cell>
          <cell r="E17" t="str">
            <v>CHUQUIBAMBA</v>
          </cell>
          <cell r="F17">
            <v>2023</v>
          </cell>
        </row>
        <row r="18">
          <cell r="A18" t="str">
            <v>010107</v>
          </cell>
          <cell r="B18" t="str">
            <v>01</v>
          </cell>
          <cell r="C18" t="str">
            <v>01</v>
          </cell>
          <cell r="D18" t="str">
            <v>07</v>
          </cell>
          <cell r="E18" t="str">
            <v>GRANADA</v>
          </cell>
          <cell r="F18">
            <v>685</v>
          </cell>
        </row>
        <row r="19">
          <cell r="A19" t="str">
            <v>010108</v>
          </cell>
          <cell r="B19" t="str">
            <v>01</v>
          </cell>
          <cell r="C19" t="str">
            <v>01</v>
          </cell>
          <cell r="D19" t="str">
            <v>08</v>
          </cell>
          <cell r="E19" t="str">
            <v>HUANCAS</v>
          </cell>
          <cell r="F19">
            <v>939</v>
          </cell>
        </row>
        <row r="20">
          <cell r="A20" t="str">
            <v>010109</v>
          </cell>
          <cell r="B20" t="str">
            <v>01</v>
          </cell>
          <cell r="C20" t="str">
            <v>01</v>
          </cell>
          <cell r="D20" t="str">
            <v>09</v>
          </cell>
          <cell r="E20" t="str">
            <v>LA JALCA</v>
          </cell>
          <cell r="F20">
            <v>5429</v>
          </cell>
        </row>
        <row r="21">
          <cell r="A21" t="str">
            <v>010110</v>
          </cell>
          <cell r="B21" t="str">
            <v>01</v>
          </cell>
          <cell r="C21" t="str">
            <v>01</v>
          </cell>
          <cell r="D21" t="str">
            <v>10</v>
          </cell>
          <cell r="E21" t="str">
            <v>LEIMEBAMBA</v>
          </cell>
          <cell r="F21">
            <v>4067</v>
          </cell>
        </row>
        <row r="22">
          <cell r="A22" t="str">
            <v>010111</v>
          </cell>
          <cell r="B22" t="str">
            <v>01</v>
          </cell>
          <cell r="C22" t="str">
            <v>01</v>
          </cell>
          <cell r="D22" t="str">
            <v>11</v>
          </cell>
          <cell r="E22" t="str">
            <v>LEVANTO</v>
          </cell>
          <cell r="F22">
            <v>1077</v>
          </cell>
        </row>
        <row r="23">
          <cell r="A23" t="str">
            <v>010112</v>
          </cell>
          <cell r="B23" t="str">
            <v>01</v>
          </cell>
          <cell r="C23" t="str">
            <v>01</v>
          </cell>
          <cell r="D23" t="str">
            <v>12</v>
          </cell>
          <cell r="E23" t="str">
            <v>MAGDALENA</v>
          </cell>
          <cell r="F23">
            <v>879</v>
          </cell>
        </row>
        <row r="24">
          <cell r="A24" t="str">
            <v>010113</v>
          </cell>
          <cell r="B24" t="str">
            <v>01</v>
          </cell>
          <cell r="C24" t="str">
            <v>01</v>
          </cell>
          <cell r="D24" t="str">
            <v>13</v>
          </cell>
          <cell r="E24" t="str">
            <v>MARISCAL CASTILLA</v>
          </cell>
          <cell r="F24">
            <v>1264</v>
          </cell>
        </row>
        <row r="25">
          <cell r="A25" t="str">
            <v>010114</v>
          </cell>
          <cell r="B25" t="str">
            <v>01</v>
          </cell>
          <cell r="C25" t="str">
            <v>01</v>
          </cell>
          <cell r="D25" t="str">
            <v>14</v>
          </cell>
          <cell r="E25" t="str">
            <v>MOLINOPAMPA</v>
          </cell>
          <cell r="F25">
            <v>2713</v>
          </cell>
        </row>
        <row r="26">
          <cell r="A26" t="str">
            <v>010115</v>
          </cell>
          <cell r="B26" t="str">
            <v>01</v>
          </cell>
          <cell r="C26" t="str">
            <v>01</v>
          </cell>
          <cell r="D26" t="str">
            <v>15</v>
          </cell>
          <cell r="E26" t="str">
            <v>MONTEVIDEO</v>
          </cell>
          <cell r="F26">
            <v>982</v>
          </cell>
        </row>
        <row r="27">
          <cell r="A27" t="str">
            <v>010116</v>
          </cell>
          <cell r="B27" t="str">
            <v>01</v>
          </cell>
          <cell r="C27" t="str">
            <v>01</v>
          </cell>
          <cell r="D27" t="str">
            <v>16</v>
          </cell>
          <cell r="E27" t="str">
            <v>OLLEROS</v>
          </cell>
          <cell r="F27">
            <v>496</v>
          </cell>
        </row>
        <row r="28">
          <cell r="A28" t="str">
            <v>010117</v>
          </cell>
          <cell r="B28" t="str">
            <v>01</v>
          </cell>
          <cell r="C28" t="str">
            <v>01</v>
          </cell>
          <cell r="D28" t="str">
            <v>17</v>
          </cell>
          <cell r="E28" t="str">
            <v>QUINJALCA</v>
          </cell>
          <cell r="F28">
            <v>1138</v>
          </cell>
        </row>
        <row r="29">
          <cell r="A29" t="str">
            <v>010118</v>
          </cell>
          <cell r="B29" t="str">
            <v>01</v>
          </cell>
          <cell r="C29" t="str">
            <v>01</v>
          </cell>
          <cell r="D29" t="str">
            <v>18</v>
          </cell>
          <cell r="E29" t="str">
            <v>SAN FRANCISCO DE DAGUAS</v>
          </cell>
          <cell r="F29">
            <v>326</v>
          </cell>
        </row>
        <row r="30">
          <cell r="A30" t="str">
            <v>010119</v>
          </cell>
          <cell r="B30" t="str">
            <v>01</v>
          </cell>
          <cell r="C30" t="str">
            <v>01</v>
          </cell>
          <cell r="D30" t="str">
            <v>19</v>
          </cell>
          <cell r="E30" t="str">
            <v>SAN ISIDRO DE MAINO</v>
          </cell>
          <cell r="F30">
            <v>885</v>
          </cell>
        </row>
        <row r="31">
          <cell r="A31" t="str">
            <v>010120</v>
          </cell>
          <cell r="B31" t="str">
            <v>01</v>
          </cell>
          <cell r="C31" t="str">
            <v>01</v>
          </cell>
          <cell r="D31" t="str">
            <v>20</v>
          </cell>
          <cell r="E31" t="str">
            <v>SOLOCO</v>
          </cell>
          <cell r="F31">
            <v>1659</v>
          </cell>
        </row>
        <row r="32">
          <cell r="A32" t="str">
            <v>010121</v>
          </cell>
          <cell r="B32" t="str">
            <v>01</v>
          </cell>
          <cell r="C32" t="str">
            <v>01</v>
          </cell>
          <cell r="D32" t="str">
            <v>21</v>
          </cell>
          <cell r="E32" t="str">
            <v>SONCHE</v>
          </cell>
          <cell r="F32">
            <v>243</v>
          </cell>
        </row>
        <row r="33">
          <cell r="A33" t="str">
            <v>010200</v>
          </cell>
          <cell r="B33" t="str">
            <v>01</v>
          </cell>
          <cell r="C33" t="str">
            <v>02</v>
          </cell>
          <cell r="D33" t="str">
            <v>00</v>
          </cell>
          <cell r="E33" t="str">
            <v>BAGUA</v>
          </cell>
          <cell r="F33">
            <v>78215</v>
          </cell>
        </row>
        <row r="34">
          <cell r="A34" t="str">
            <v>010201</v>
          </cell>
          <cell r="B34" t="str">
            <v>01</v>
          </cell>
          <cell r="C34" t="str">
            <v>02</v>
          </cell>
          <cell r="D34" t="str">
            <v>01</v>
          </cell>
          <cell r="E34" t="str">
            <v>LA PECA</v>
          </cell>
          <cell r="F34">
            <v>32334</v>
          </cell>
        </row>
        <row r="35">
          <cell r="A35" t="str">
            <v>010202</v>
          </cell>
          <cell r="B35" t="str">
            <v>01</v>
          </cell>
          <cell r="C35" t="str">
            <v>02</v>
          </cell>
          <cell r="D35" t="str">
            <v>02</v>
          </cell>
          <cell r="E35" t="str">
            <v>ARAMANGO</v>
          </cell>
          <cell r="F35">
            <v>12323</v>
          </cell>
        </row>
        <row r="36">
          <cell r="A36" t="str">
            <v>010203</v>
          </cell>
          <cell r="B36" t="str">
            <v>01</v>
          </cell>
          <cell r="C36" t="str">
            <v>02</v>
          </cell>
          <cell r="D36" t="str">
            <v>03</v>
          </cell>
          <cell r="E36" t="str">
            <v>COPALLIN</v>
          </cell>
          <cell r="F36">
            <v>5860</v>
          </cell>
        </row>
        <row r="37">
          <cell r="A37" t="str">
            <v>010204</v>
          </cell>
          <cell r="B37" t="str">
            <v>01</v>
          </cell>
          <cell r="C37" t="str">
            <v>02</v>
          </cell>
          <cell r="D37" t="str">
            <v>04</v>
          </cell>
          <cell r="E37" t="str">
            <v>EL PARCO</v>
          </cell>
          <cell r="F37">
            <v>950</v>
          </cell>
        </row>
        <row r="38">
          <cell r="A38" t="str">
            <v>010205</v>
          </cell>
          <cell r="B38" t="str">
            <v>01</v>
          </cell>
          <cell r="C38" t="str">
            <v>02</v>
          </cell>
          <cell r="D38" t="str">
            <v>05</v>
          </cell>
          <cell r="E38" t="str">
            <v>IMAZA</v>
          </cell>
          <cell r="F38">
            <v>26748</v>
          </cell>
        </row>
        <row r="39">
          <cell r="A39" t="str">
            <v>010300</v>
          </cell>
          <cell r="B39" t="str">
            <v>01</v>
          </cell>
          <cell r="C39" t="str">
            <v>03</v>
          </cell>
          <cell r="D39" t="str">
            <v>00</v>
          </cell>
          <cell r="E39" t="str">
            <v>BONGARA</v>
          </cell>
          <cell r="F39">
            <v>26873</v>
          </cell>
        </row>
        <row r="40">
          <cell r="A40" t="str">
            <v>010301</v>
          </cell>
          <cell r="B40" t="str">
            <v>01</v>
          </cell>
          <cell r="C40" t="str">
            <v>03</v>
          </cell>
          <cell r="D40" t="str">
            <v>01</v>
          </cell>
          <cell r="E40" t="str">
            <v>JUMBILLA</v>
          </cell>
          <cell r="F40">
            <v>1585</v>
          </cell>
        </row>
        <row r="41">
          <cell r="A41" t="str">
            <v>010302</v>
          </cell>
          <cell r="B41" t="str">
            <v>01</v>
          </cell>
          <cell r="C41" t="str">
            <v>03</v>
          </cell>
          <cell r="D41" t="str">
            <v>02</v>
          </cell>
          <cell r="E41" t="str">
            <v>CHISQUILLA</v>
          </cell>
          <cell r="F41">
            <v>362</v>
          </cell>
        </row>
        <row r="42">
          <cell r="A42" t="str">
            <v>010303</v>
          </cell>
          <cell r="B42" t="str">
            <v>01</v>
          </cell>
          <cell r="C42" t="str">
            <v>03</v>
          </cell>
          <cell r="D42" t="str">
            <v>03</v>
          </cell>
          <cell r="E42" t="str">
            <v>CHURUJA</v>
          </cell>
          <cell r="F42">
            <v>243</v>
          </cell>
        </row>
        <row r="43">
          <cell r="A43" t="str">
            <v>010304</v>
          </cell>
          <cell r="B43" t="str">
            <v>01</v>
          </cell>
          <cell r="C43" t="str">
            <v>03</v>
          </cell>
          <cell r="D43" t="str">
            <v>04</v>
          </cell>
          <cell r="E43" t="str">
            <v>COROSHA</v>
          </cell>
          <cell r="F43">
            <v>772</v>
          </cell>
        </row>
        <row r="44">
          <cell r="A44" t="str">
            <v>010305</v>
          </cell>
          <cell r="B44" t="str">
            <v>01</v>
          </cell>
          <cell r="C44" t="str">
            <v>03</v>
          </cell>
          <cell r="D44" t="str">
            <v>05</v>
          </cell>
          <cell r="E44" t="str">
            <v>CUISPES</v>
          </cell>
          <cell r="F44">
            <v>837</v>
          </cell>
        </row>
        <row r="45">
          <cell r="A45" t="str">
            <v>010306</v>
          </cell>
          <cell r="B45" t="str">
            <v>01</v>
          </cell>
          <cell r="C45" t="str">
            <v>03</v>
          </cell>
          <cell r="D45" t="str">
            <v>06</v>
          </cell>
          <cell r="E45" t="str">
            <v>FLORIDA</v>
          </cell>
          <cell r="F45">
            <v>5759</v>
          </cell>
        </row>
        <row r="46">
          <cell r="A46" t="str">
            <v>010307</v>
          </cell>
          <cell r="B46" t="str">
            <v>01</v>
          </cell>
          <cell r="C46" t="str">
            <v>03</v>
          </cell>
          <cell r="D46" t="str">
            <v>07</v>
          </cell>
          <cell r="E46" t="str">
            <v>JAZAN</v>
          </cell>
          <cell r="F46">
            <v>7722</v>
          </cell>
        </row>
        <row r="47">
          <cell r="A47" t="str">
            <v>010308</v>
          </cell>
          <cell r="B47" t="str">
            <v>01</v>
          </cell>
          <cell r="C47" t="str">
            <v>03</v>
          </cell>
          <cell r="D47" t="str">
            <v>08</v>
          </cell>
          <cell r="E47" t="str">
            <v>RECTA</v>
          </cell>
          <cell r="F47">
            <v>353</v>
          </cell>
        </row>
        <row r="48">
          <cell r="A48" t="str">
            <v>010309</v>
          </cell>
          <cell r="B48" t="str">
            <v>01</v>
          </cell>
          <cell r="C48" t="str">
            <v>03</v>
          </cell>
          <cell r="D48" t="str">
            <v>09</v>
          </cell>
          <cell r="E48" t="str">
            <v>SAN CARLOS</v>
          </cell>
          <cell r="F48">
            <v>402</v>
          </cell>
        </row>
        <row r="49">
          <cell r="A49" t="str">
            <v>010310</v>
          </cell>
          <cell r="B49" t="str">
            <v>01</v>
          </cell>
          <cell r="C49" t="str">
            <v>03</v>
          </cell>
          <cell r="D49" t="str">
            <v>10</v>
          </cell>
          <cell r="E49" t="str">
            <v>SHIPASBAMBA</v>
          </cell>
          <cell r="F49">
            <v>1524</v>
          </cell>
        </row>
        <row r="50">
          <cell r="A50" t="str">
            <v>010311</v>
          </cell>
          <cell r="B50" t="str">
            <v>01</v>
          </cell>
          <cell r="C50" t="str">
            <v>03</v>
          </cell>
          <cell r="D50" t="str">
            <v>11</v>
          </cell>
          <cell r="E50" t="str">
            <v>VALERA</v>
          </cell>
          <cell r="F50">
            <v>1043</v>
          </cell>
        </row>
        <row r="51">
          <cell r="A51" t="str">
            <v>010312</v>
          </cell>
          <cell r="B51" t="str">
            <v>01</v>
          </cell>
          <cell r="C51" t="str">
            <v>03</v>
          </cell>
          <cell r="D51" t="str">
            <v>12</v>
          </cell>
          <cell r="E51" t="str">
            <v>YAMBRASBAMBA</v>
          </cell>
          <cell r="F51">
            <v>6271</v>
          </cell>
        </row>
        <row r="52">
          <cell r="A52" t="str">
            <v>010400</v>
          </cell>
          <cell r="B52" t="str">
            <v>01</v>
          </cell>
          <cell r="C52" t="str">
            <v>04</v>
          </cell>
          <cell r="D52" t="str">
            <v>00</v>
          </cell>
          <cell r="E52" t="str">
            <v>CONDORCANQUI</v>
          </cell>
          <cell r="F52">
            <v>52317</v>
          </cell>
        </row>
        <row r="53">
          <cell r="A53" t="str">
            <v>010401</v>
          </cell>
          <cell r="B53" t="str">
            <v>01</v>
          </cell>
          <cell r="C53" t="str">
            <v>04</v>
          </cell>
          <cell r="D53" t="str">
            <v>01</v>
          </cell>
          <cell r="E53" t="str">
            <v>NIEVA</v>
          </cell>
          <cell r="F53">
            <v>26322</v>
          </cell>
        </row>
        <row r="54">
          <cell r="A54" t="str">
            <v>010402</v>
          </cell>
          <cell r="B54" t="str">
            <v>01</v>
          </cell>
          <cell r="C54" t="str">
            <v>04</v>
          </cell>
          <cell r="D54" t="str">
            <v>02</v>
          </cell>
          <cell r="E54" t="str">
            <v>EL CENEPA</v>
          </cell>
          <cell r="F54">
            <v>12491</v>
          </cell>
        </row>
        <row r="55">
          <cell r="A55" t="str">
            <v>010403</v>
          </cell>
          <cell r="B55" t="str">
            <v>01</v>
          </cell>
          <cell r="C55" t="str">
            <v>04</v>
          </cell>
          <cell r="D55" t="str">
            <v>03</v>
          </cell>
          <cell r="E55" t="str">
            <v>RIO SANTIAGO</v>
          </cell>
          <cell r="F55">
            <v>13504</v>
          </cell>
        </row>
        <row r="56">
          <cell r="A56" t="str">
            <v>010500</v>
          </cell>
          <cell r="B56" t="str">
            <v>01</v>
          </cell>
          <cell r="C56" t="str">
            <v>05</v>
          </cell>
          <cell r="D56" t="str">
            <v>00</v>
          </cell>
          <cell r="E56" t="str">
            <v>LUYA</v>
          </cell>
          <cell r="F56">
            <v>52335</v>
          </cell>
        </row>
        <row r="57">
          <cell r="A57" t="str">
            <v>010501</v>
          </cell>
          <cell r="B57" t="str">
            <v>01</v>
          </cell>
          <cell r="C57" t="str">
            <v>05</v>
          </cell>
          <cell r="D57" t="str">
            <v>01</v>
          </cell>
          <cell r="E57" t="str">
            <v>LAMUD</v>
          </cell>
          <cell r="F57">
            <v>2655</v>
          </cell>
        </row>
        <row r="58">
          <cell r="A58" t="str">
            <v>010502</v>
          </cell>
          <cell r="B58" t="str">
            <v>01</v>
          </cell>
          <cell r="C58" t="str">
            <v>05</v>
          </cell>
          <cell r="D58" t="str">
            <v>02</v>
          </cell>
          <cell r="E58" t="str">
            <v>CAMPORREDONDO</v>
          </cell>
          <cell r="F58">
            <v>6155</v>
          </cell>
        </row>
        <row r="59">
          <cell r="A59" t="str">
            <v>010503</v>
          </cell>
          <cell r="B59" t="str">
            <v>01</v>
          </cell>
          <cell r="C59" t="str">
            <v>05</v>
          </cell>
          <cell r="D59" t="str">
            <v>03</v>
          </cell>
          <cell r="E59" t="str">
            <v>COCABAMBA</v>
          </cell>
          <cell r="F59">
            <v>2241</v>
          </cell>
        </row>
        <row r="60">
          <cell r="A60" t="str">
            <v>010504</v>
          </cell>
          <cell r="B60" t="str">
            <v>01</v>
          </cell>
          <cell r="C60" t="str">
            <v>05</v>
          </cell>
          <cell r="D60" t="str">
            <v>04</v>
          </cell>
          <cell r="E60" t="str">
            <v>COLCAMAR</v>
          </cell>
          <cell r="F60">
            <v>2622</v>
          </cell>
        </row>
        <row r="61">
          <cell r="A61" t="str">
            <v>010505</v>
          </cell>
          <cell r="B61" t="str">
            <v>01</v>
          </cell>
          <cell r="C61" t="str">
            <v>05</v>
          </cell>
          <cell r="D61" t="str">
            <v>05</v>
          </cell>
          <cell r="E61" t="str">
            <v>CONILA</v>
          </cell>
          <cell r="F61">
            <v>2201</v>
          </cell>
        </row>
        <row r="62">
          <cell r="A62" t="str">
            <v>010506</v>
          </cell>
          <cell r="B62" t="str">
            <v>01</v>
          </cell>
          <cell r="C62" t="str">
            <v>05</v>
          </cell>
          <cell r="D62" t="str">
            <v>06</v>
          </cell>
          <cell r="E62" t="str">
            <v>INGUILPATA</v>
          </cell>
          <cell r="F62">
            <v>699</v>
          </cell>
        </row>
        <row r="63">
          <cell r="A63" t="str">
            <v>010507</v>
          </cell>
          <cell r="B63" t="str">
            <v>01</v>
          </cell>
          <cell r="C63" t="str">
            <v>05</v>
          </cell>
          <cell r="D63" t="str">
            <v>07</v>
          </cell>
          <cell r="E63" t="str">
            <v>LONGUITA</v>
          </cell>
          <cell r="F63">
            <v>1031</v>
          </cell>
        </row>
        <row r="64">
          <cell r="A64" t="str">
            <v>010508</v>
          </cell>
          <cell r="B64" t="str">
            <v>01</v>
          </cell>
          <cell r="C64" t="str">
            <v>05</v>
          </cell>
          <cell r="D64" t="str">
            <v>08</v>
          </cell>
          <cell r="E64" t="str">
            <v>LONYA CHICO</v>
          </cell>
          <cell r="F64">
            <v>1168</v>
          </cell>
        </row>
        <row r="65">
          <cell r="A65" t="str">
            <v>010509</v>
          </cell>
          <cell r="B65" t="str">
            <v>01</v>
          </cell>
          <cell r="C65" t="str">
            <v>05</v>
          </cell>
          <cell r="D65" t="str">
            <v>09</v>
          </cell>
          <cell r="E65" t="str">
            <v>LUYA</v>
          </cell>
          <cell r="F65">
            <v>4558</v>
          </cell>
        </row>
        <row r="66">
          <cell r="A66" t="str">
            <v>010510</v>
          </cell>
          <cell r="B66" t="str">
            <v>01</v>
          </cell>
          <cell r="C66" t="str">
            <v>05</v>
          </cell>
          <cell r="D66" t="str">
            <v>10</v>
          </cell>
          <cell r="E66" t="str">
            <v>LUYA VIEJO</v>
          </cell>
          <cell r="F66">
            <v>447</v>
          </cell>
        </row>
        <row r="67">
          <cell r="A67" t="str">
            <v>010511</v>
          </cell>
          <cell r="B67" t="str">
            <v>01</v>
          </cell>
          <cell r="C67" t="str">
            <v>05</v>
          </cell>
          <cell r="D67" t="str">
            <v>11</v>
          </cell>
          <cell r="E67" t="str">
            <v>MARIA</v>
          </cell>
          <cell r="F67">
            <v>1008</v>
          </cell>
        </row>
        <row r="68">
          <cell r="A68" t="str">
            <v>010512</v>
          </cell>
          <cell r="B68" t="str">
            <v>01</v>
          </cell>
          <cell r="C68" t="str">
            <v>05</v>
          </cell>
          <cell r="D68" t="str">
            <v>12</v>
          </cell>
          <cell r="E68" t="str">
            <v>OCALLI</v>
          </cell>
          <cell r="F68">
            <v>4021</v>
          </cell>
        </row>
        <row r="69">
          <cell r="A69" t="str">
            <v>010513</v>
          </cell>
          <cell r="B69" t="str">
            <v>01</v>
          </cell>
          <cell r="C69" t="str">
            <v>05</v>
          </cell>
          <cell r="D69" t="str">
            <v>13</v>
          </cell>
          <cell r="E69" t="str">
            <v>OCUMAL</v>
          </cell>
          <cell r="F69">
            <v>4073</v>
          </cell>
        </row>
        <row r="70">
          <cell r="A70" t="str">
            <v>010514</v>
          </cell>
          <cell r="B70" t="str">
            <v>01</v>
          </cell>
          <cell r="C70" t="str">
            <v>05</v>
          </cell>
          <cell r="D70" t="str">
            <v>14</v>
          </cell>
          <cell r="E70" t="str">
            <v>PISUQUIA</v>
          </cell>
          <cell r="F70">
            <v>6248</v>
          </cell>
        </row>
        <row r="71">
          <cell r="A71" t="str">
            <v>010515</v>
          </cell>
          <cell r="B71" t="str">
            <v>01</v>
          </cell>
          <cell r="C71" t="str">
            <v>05</v>
          </cell>
          <cell r="D71" t="str">
            <v>15</v>
          </cell>
          <cell r="E71" t="str">
            <v>PROVIDENCIA</v>
          </cell>
          <cell r="F71">
            <v>1557</v>
          </cell>
        </row>
        <row r="72">
          <cell r="A72" t="str">
            <v>010516</v>
          </cell>
          <cell r="B72" t="str">
            <v>01</v>
          </cell>
          <cell r="C72" t="str">
            <v>05</v>
          </cell>
          <cell r="D72" t="str">
            <v>16</v>
          </cell>
          <cell r="E72" t="str">
            <v>SAN CRISTOBAL</v>
          </cell>
          <cell r="F72">
            <v>766</v>
          </cell>
        </row>
        <row r="73">
          <cell r="A73" t="str">
            <v>010517</v>
          </cell>
          <cell r="B73" t="str">
            <v>01</v>
          </cell>
          <cell r="C73" t="str">
            <v>05</v>
          </cell>
          <cell r="D73" t="str">
            <v>17</v>
          </cell>
          <cell r="E73" t="str">
            <v>SAN FRANCISCO DEL YESO</v>
          </cell>
          <cell r="F73">
            <v>757</v>
          </cell>
        </row>
        <row r="74">
          <cell r="A74" t="str">
            <v>010518</v>
          </cell>
          <cell r="B74" t="str">
            <v>01</v>
          </cell>
          <cell r="C74" t="str">
            <v>05</v>
          </cell>
          <cell r="D74" t="str">
            <v>18</v>
          </cell>
          <cell r="E74" t="str">
            <v>SAN JERONIMO</v>
          </cell>
          <cell r="F74">
            <v>959</v>
          </cell>
        </row>
        <row r="75">
          <cell r="A75" t="str">
            <v>010519</v>
          </cell>
          <cell r="B75" t="str">
            <v>01</v>
          </cell>
          <cell r="C75" t="str">
            <v>05</v>
          </cell>
          <cell r="D75" t="str">
            <v>19</v>
          </cell>
          <cell r="E75" t="str">
            <v>SAN JUAN DE LOPECANCHA</v>
          </cell>
          <cell r="F75">
            <v>575</v>
          </cell>
        </row>
        <row r="76">
          <cell r="A76" t="str">
            <v>010520</v>
          </cell>
          <cell r="B76" t="str">
            <v>01</v>
          </cell>
          <cell r="C76" t="str">
            <v>05</v>
          </cell>
          <cell r="D76" t="str">
            <v>20</v>
          </cell>
          <cell r="E76" t="str">
            <v>SANTA CATALINA</v>
          </cell>
          <cell r="F76">
            <v>1717</v>
          </cell>
        </row>
        <row r="77">
          <cell r="A77" t="str">
            <v>010521</v>
          </cell>
          <cell r="B77" t="str">
            <v>01</v>
          </cell>
          <cell r="C77" t="str">
            <v>05</v>
          </cell>
          <cell r="D77" t="str">
            <v>21</v>
          </cell>
          <cell r="E77" t="str">
            <v>SANTO TOMAS</v>
          </cell>
          <cell r="F77">
            <v>4140</v>
          </cell>
        </row>
        <row r="78">
          <cell r="A78" t="str">
            <v>010522</v>
          </cell>
          <cell r="B78" t="str">
            <v>01</v>
          </cell>
          <cell r="C78" t="str">
            <v>05</v>
          </cell>
          <cell r="D78" t="str">
            <v>22</v>
          </cell>
          <cell r="E78" t="str">
            <v>TINGO</v>
          </cell>
          <cell r="F78">
            <v>1264</v>
          </cell>
        </row>
        <row r="79">
          <cell r="A79" t="str">
            <v>010523</v>
          </cell>
          <cell r="B79" t="str">
            <v>01</v>
          </cell>
          <cell r="C79" t="str">
            <v>05</v>
          </cell>
          <cell r="D79" t="str">
            <v>23</v>
          </cell>
          <cell r="E79" t="str">
            <v>TRITA</v>
          </cell>
          <cell r="F79">
            <v>1473</v>
          </cell>
        </row>
        <row r="80">
          <cell r="A80" t="str">
            <v>010600</v>
          </cell>
          <cell r="B80" t="str">
            <v>01</v>
          </cell>
          <cell r="C80" t="str">
            <v>06</v>
          </cell>
          <cell r="D80" t="str">
            <v>00</v>
          </cell>
          <cell r="E80" t="str">
            <v>RODRIGUEZ DE MENDOZA</v>
          </cell>
          <cell r="F80">
            <v>27791</v>
          </cell>
        </row>
        <row r="81">
          <cell r="A81" t="str">
            <v>010601</v>
          </cell>
          <cell r="B81" t="str">
            <v>01</v>
          </cell>
          <cell r="C81" t="str">
            <v>06</v>
          </cell>
          <cell r="D81" t="str">
            <v>01</v>
          </cell>
          <cell r="E81" t="str">
            <v>SAN NICOLAS</v>
          </cell>
          <cell r="F81">
            <v>5166</v>
          </cell>
        </row>
        <row r="82">
          <cell r="A82" t="str">
            <v>010602</v>
          </cell>
          <cell r="B82" t="str">
            <v>01</v>
          </cell>
          <cell r="C82" t="str">
            <v>06</v>
          </cell>
          <cell r="D82" t="str">
            <v>02</v>
          </cell>
          <cell r="E82" t="str">
            <v>CHIRIMOTO</v>
          </cell>
          <cell r="F82">
            <v>1965</v>
          </cell>
        </row>
        <row r="83">
          <cell r="A83" t="str">
            <v>010603</v>
          </cell>
          <cell r="B83" t="str">
            <v>01</v>
          </cell>
          <cell r="C83" t="str">
            <v>06</v>
          </cell>
          <cell r="D83" t="str">
            <v>03</v>
          </cell>
          <cell r="E83" t="str">
            <v>COCHAMAL</v>
          </cell>
          <cell r="F83">
            <v>611</v>
          </cell>
        </row>
        <row r="84">
          <cell r="A84" t="str">
            <v>010604</v>
          </cell>
          <cell r="B84" t="str">
            <v>01</v>
          </cell>
          <cell r="C84" t="str">
            <v>06</v>
          </cell>
          <cell r="D84" t="str">
            <v>04</v>
          </cell>
          <cell r="E84" t="str">
            <v>HUAMBO</v>
          </cell>
          <cell r="F84">
            <v>3502</v>
          </cell>
        </row>
        <row r="85">
          <cell r="A85" t="str">
            <v>010605</v>
          </cell>
          <cell r="B85" t="str">
            <v>01</v>
          </cell>
          <cell r="C85" t="str">
            <v>06</v>
          </cell>
          <cell r="D85" t="str">
            <v>05</v>
          </cell>
          <cell r="E85" t="str">
            <v>LIMABAMBA</v>
          </cell>
          <cell r="F85">
            <v>2602</v>
          </cell>
        </row>
        <row r="86">
          <cell r="A86" t="str">
            <v>010606</v>
          </cell>
          <cell r="B86" t="str">
            <v>01</v>
          </cell>
          <cell r="C86" t="str">
            <v>06</v>
          </cell>
          <cell r="D86" t="str">
            <v>06</v>
          </cell>
          <cell r="E86" t="str">
            <v>LONGAR</v>
          </cell>
          <cell r="F86">
            <v>1662</v>
          </cell>
        </row>
        <row r="87">
          <cell r="A87" t="str">
            <v>010607</v>
          </cell>
          <cell r="B87" t="str">
            <v>01</v>
          </cell>
          <cell r="C87" t="str">
            <v>06</v>
          </cell>
          <cell r="D87" t="str">
            <v>07</v>
          </cell>
          <cell r="E87" t="str">
            <v>MARISCAL BENAVIDES</v>
          </cell>
          <cell r="F87">
            <v>1222</v>
          </cell>
        </row>
        <row r="88">
          <cell r="A88" t="str">
            <v>010608</v>
          </cell>
          <cell r="B88" t="str">
            <v>01</v>
          </cell>
          <cell r="C88" t="str">
            <v>06</v>
          </cell>
          <cell r="D88" t="str">
            <v>08</v>
          </cell>
          <cell r="E88" t="str">
            <v>MILPUC</v>
          </cell>
          <cell r="F88">
            <v>739</v>
          </cell>
        </row>
        <row r="89">
          <cell r="A89" t="str">
            <v>010609</v>
          </cell>
          <cell r="B89" t="str">
            <v>01</v>
          </cell>
          <cell r="C89" t="str">
            <v>06</v>
          </cell>
          <cell r="D89" t="str">
            <v>09</v>
          </cell>
          <cell r="E89" t="str">
            <v>OMIA</v>
          </cell>
          <cell r="F89">
            <v>7614</v>
          </cell>
        </row>
        <row r="90">
          <cell r="A90" t="str">
            <v>010610</v>
          </cell>
          <cell r="B90" t="str">
            <v>01</v>
          </cell>
          <cell r="C90" t="str">
            <v>06</v>
          </cell>
          <cell r="D90" t="str">
            <v>10</v>
          </cell>
          <cell r="E90" t="str">
            <v>SANTA ROSA</v>
          </cell>
          <cell r="F90">
            <v>651</v>
          </cell>
        </row>
        <row r="91">
          <cell r="A91" t="str">
            <v>010611</v>
          </cell>
          <cell r="B91" t="str">
            <v>01</v>
          </cell>
          <cell r="C91" t="str">
            <v>06</v>
          </cell>
          <cell r="D91" t="str">
            <v>11</v>
          </cell>
          <cell r="E91" t="str">
            <v>TOTORA</v>
          </cell>
          <cell r="F91">
            <v>455</v>
          </cell>
        </row>
        <row r="92">
          <cell r="A92" t="str">
            <v>010612</v>
          </cell>
          <cell r="B92" t="str">
            <v>01</v>
          </cell>
          <cell r="C92" t="str">
            <v>06</v>
          </cell>
          <cell r="D92" t="str">
            <v>12</v>
          </cell>
          <cell r="E92" t="str">
            <v>VISTA ALEGRE</v>
          </cell>
          <cell r="F92">
            <v>1602</v>
          </cell>
        </row>
        <row r="93">
          <cell r="A93" t="str">
            <v>010700</v>
          </cell>
          <cell r="B93" t="str">
            <v>01</v>
          </cell>
          <cell r="C93" t="str">
            <v>07</v>
          </cell>
          <cell r="D93" t="str">
            <v>00</v>
          </cell>
          <cell r="E93" t="str">
            <v>UTCUBAMBA</v>
          </cell>
          <cell r="F93">
            <v>126147</v>
          </cell>
        </row>
        <row r="94">
          <cell r="A94" t="str">
            <v>010701</v>
          </cell>
          <cell r="B94" t="str">
            <v>01</v>
          </cell>
          <cell r="C94" t="str">
            <v>07</v>
          </cell>
          <cell r="D94" t="str">
            <v>01</v>
          </cell>
          <cell r="E94" t="str">
            <v>BAGUA GRANDE</v>
          </cell>
          <cell r="F94">
            <v>53724</v>
          </cell>
        </row>
        <row r="95">
          <cell r="A95" t="str">
            <v>010702</v>
          </cell>
          <cell r="B95" t="str">
            <v>01</v>
          </cell>
          <cell r="C95" t="str">
            <v>07</v>
          </cell>
          <cell r="D95" t="str">
            <v>02</v>
          </cell>
          <cell r="E95" t="str">
            <v>CAJARURO</v>
          </cell>
          <cell r="F95">
            <v>32704</v>
          </cell>
        </row>
        <row r="96">
          <cell r="A96" t="str">
            <v>010703</v>
          </cell>
          <cell r="B96" t="str">
            <v>01</v>
          </cell>
          <cell r="C96" t="str">
            <v>07</v>
          </cell>
          <cell r="D96" t="str">
            <v>03</v>
          </cell>
          <cell r="E96" t="str">
            <v>CUMBA</v>
          </cell>
          <cell r="F96">
            <v>10093</v>
          </cell>
        </row>
        <row r="97">
          <cell r="A97" t="str">
            <v>010704</v>
          </cell>
          <cell r="B97" t="str">
            <v>01</v>
          </cell>
          <cell r="C97" t="str">
            <v>07</v>
          </cell>
          <cell r="D97" t="str">
            <v>04</v>
          </cell>
          <cell r="E97" t="str">
            <v>EL MILAGRO</v>
          </cell>
          <cell r="F97">
            <v>6993</v>
          </cell>
        </row>
        <row r="98">
          <cell r="A98" t="str">
            <v>010705</v>
          </cell>
          <cell r="B98" t="str">
            <v>01</v>
          </cell>
          <cell r="C98" t="str">
            <v>07</v>
          </cell>
          <cell r="D98" t="str">
            <v>05</v>
          </cell>
          <cell r="E98" t="str">
            <v>JAMALCA</v>
          </cell>
          <cell r="F98">
            <v>8598</v>
          </cell>
        </row>
        <row r="99">
          <cell r="A99" t="str">
            <v>010706</v>
          </cell>
          <cell r="B99" t="str">
            <v>01</v>
          </cell>
          <cell r="C99" t="str">
            <v>07</v>
          </cell>
          <cell r="D99" t="str">
            <v>06</v>
          </cell>
          <cell r="E99" t="str">
            <v>LONYA GRANDE</v>
          </cell>
          <cell r="F99">
            <v>10563</v>
          </cell>
        </row>
        <row r="100">
          <cell r="A100" t="str">
            <v>010707</v>
          </cell>
          <cell r="B100" t="str">
            <v>01</v>
          </cell>
          <cell r="C100" t="str">
            <v>07</v>
          </cell>
          <cell r="D100" t="str">
            <v>07</v>
          </cell>
          <cell r="E100" t="str">
            <v>YAMON</v>
          </cell>
          <cell r="F100">
            <v>3472</v>
          </cell>
        </row>
        <row r="101">
          <cell r="A101" t="str">
            <v>020000</v>
          </cell>
          <cell r="B101" t="str">
            <v>02</v>
          </cell>
          <cell r="C101" t="str">
            <v>00</v>
          </cell>
          <cell r="D101" t="str">
            <v>00</v>
          </cell>
          <cell r="E101" t="str">
            <v>ANCASH</v>
          </cell>
          <cell r="F101">
            <v>1086995</v>
          </cell>
        </row>
        <row r="102">
          <cell r="A102" t="str">
            <v>020100</v>
          </cell>
          <cell r="B102" t="str">
            <v>02</v>
          </cell>
          <cell r="C102" t="str">
            <v>01</v>
          </cell>
          <cell r="D102" t="str">
            <v>00</v>
          </cell>
          <cell r="E102" t="str">
            <v>HUARAZ</v>
          </cell>
          <cell r="F102">
            <v>151918</v>
          </cell>
        </row>
        <row r="103">
          <cell r="A103" t="str">
            <v>020101</v>
          </cell>
          <cell r="B103" t="str">
            <v>02</v>
          </cell>
          <cell r="C103" t="str">
            <v>01</v>
          </cell>
          <cell r="D103" t="str">
            <v>01</v>
          </cell>
          <cell r="E103" t="str">
            <v>HUARAZ</v>
          </cell>
          <cell r="F103">
            <v>55584</v>
          </cell>
        </row>
        <row r="104">
          <cell r="A104" t="str">
            <v>020102</v>
          </cell>
          <cell r="B104" t="str">
            <v>02</v>
          </cell>
          <cell r="C104" t="str">
            <v>01</v>
          </cell>
          <cell r="D104" t="str">
            <v>02</v>
          </cell>
          <cell r="E104" t="str">
            <v>COCHABAMBA</v>
          </cell>
          <cell r="F104">
            <v>2089</v>
          </cell>
        </row>
        <row r="105">
          <cell r="A105" t="str">
            <v>020103</v>
          </cell>
          <cell r="B105" t="str">
            <v>02</v>
          </cell>
          <cell r="C105" t="str">
            <v>01</v>
          </cell>
          <cell r="D105" t="str">
            <v>03</v>
          </cell>
          <cell r="E105" t="str">
            <v>COLCABAMBA</v>
          </cell>
          <cell r="F105">
            <v>256</v>
          </cell>
        </row>
        <row r="106">
          <cell r="A106" t="str">
            <v>020104</v>
          </cell>
          <cell r="B106" t="str">
            <v>02</v>
          </cell>
          <cell r="C106" t="str">
            <v>01</v>
          </cell>
          <cell r="D106" t="str">
            <v>04</v>
          </cell>
          <cell r="E106" t="str">
            <v>HUANCHAY</v>
          </cell>
          <cell r="F106">
            <v>3250</v>
          </cell>
        </row>
        <row r="107">
          <cell r="A107" t="str">
            <v>020105</v>
          </cell>
          <cell r="B107" t="str">
            <v>02</v>
          </cell>
          <cell r="C107" t="str">
            <v>01</v>
          </cell>
          <cell r="D107" t="str">
            <v>05</v>
          </cell>
          <cell r="E107" t="str">
            <v>INDEPENDENCIA</v>
          </cell>
          <cell r="F107">
            <v>66202</v>
          </cell>
        </row>
        <row r="108">
          <cell r="A108" t="str">
            <v>020106</v>
          </cell>
          <cell r="B108" t="str">
            <v>02</v>
          </cell>
          <cell r="C108" t="str">
            <v>01</v>
          </cell>
          <cell r="D108" t="str">
            <v>06</v>
          </cell>
          <cell r="E108" t="str">
            <v>JANGAS</v>
          </cell>
          <cell r="F108">
            <v>4619</v>
          </cell>
        </row>
        <row r="109">
          <cell r="A109" t="str">
            <v>020107</v>
          </cell>
          <cell r="B109" t="str">
            <v>02</v>
          </cell>
          <cell r="C109" t="str">
            <v>01</v>
          </cell>
          <cell r="D109" t="str">
            <v>07</v>
          </cell>
          <cell r="E109" t="str">
            <v>LA LIBERTAD</v>
          </cell>
          <cell r="F109">
            <v>1370</v>
          </cell>
        </row>
        <row r="110">
          <cell r="A110" t="str">
            <v>020108</v>
          </cell>
          <cell r="B110" t="str">
            <v>02</v>
          </cell>
          <cell r="C110" t="str">
            <v>01</v>
          </cell>
          <cell r="D110" t="str">
            <v>08</v>
          </cell>
          <cell r="E110" t="str">
            <v>OLLEROS</v>
          </cell>
          <cell r="F110">
            <v>2747</v>
          </cell>
        </row>
        <row r="111">
          <cell r="A111" t="str">
            <v>020109</v>
          </cell>
          <cell r="B111" t="str">
            <v>02</v>
          </cell>
          <cell r="C111" t="str">
            <v>01</v>
          </cell>
          <cell r="D111" t="str">
            <v>09</v>
          </cell>
          <cell r="E111" t="str">
            <v>PAMPAS</v>
          </cell>
          <cell r="F111">
            <v>1473</v>
          </cell>
        </row>
        <row r="112">
          <cell r="A112" t="str">
            <v>020110</v>
          </cell>
          <cell r="B112" t="str">
            <v>02</v>
          </cell>
          <cell r="C112" t="str">
            <v>01</v>
          </cell>
          <cell r="D112" t="str">
            <v>10</v>
          </cell>
          <cell r="E112" t="str">
            <v>PARIACOTO</v>
          </cell>
          <cell r="F112">
            <v>4435</v>
          </cell>
        </row>
        <row r="113">
          <cell r="A113" t="str">
            <v>020111</v>
          </cell>
          <cell r="B113" t="str">
            <v>02</v>
          </cell>
          <cell r="C113" t="str">
            <v>01</v>
          </cell>
          <cell r="D113" t="str">
            <v>11</v>
          </cell>
          <cell r="E113" t="str">
            <v>PIRA</v>
          </cell>
          <cell r="F113">
            <v>4092</v>
          </cell>
        </row>
        <row r="114">
          <cell r="A114" t="str">
            <v>020112</v>
          </cell>
          <cell r="B114" t="str">
            <v>02</v>
          </cell>
          <cell r="C114" t="str">
            <v>01</v>
          </cell>
          <cell r="D114" t="str">
            <v>12</v>
          </cell>
          <cell r="E114" t="str">
            <v>TARICA</v>
          </cell>
          <cell r="F114">
            <v>5801</v>
          </cell>
        </row>
        <row r="115">
          <cell r="A115" t="str">
            <v>020200</v>
          </cell>
          <cell r="B115" t="str">
            <v>02</v>
          </cell>
          <cell r="C115" t="str">
            <v>02</v>
          </cell>
          <cell r="D115" t="str">
            <v>00</v>
          </cell>
          <cell r="E115" t="str">
            <v>AIJA</v>
          </cell>
          <cell r="F115">
            <v>9027</v>
          </cell>
        </row>
        <row r="116">
          <cell r="A116" t="str">
            <v>020201</v>
          </cell>
          <cell r="B116" t="str">
            <v>02</v>
          </cell>
          <cell r="C116" t="str">
            <v>02</v>
          </cell>
          <cell r="D116" t="str">
            <v>01</v>
          </cell>
          <cell r="E116" t="str">
            <v>AIJA</v>
          </cell>
          <cell r="F116">
            <v>2480</v>
          </cell>
        </row>
        <row r="117">
          <cell r="A117" t="str">
            <v>020202</v>
          </cell>
          <cell r="B117" t="str">
            <v>02</v>
          </cell>
          <cell r="C117" t="str">
            <v>02</v>
          </cell>
          <cell r="D117" t="str">
            <v>02</v>
          </cell>
          <cell r="E117" t="str">
            <v>CORIS</v>
          </cell>
          <cell r="F117">
            <v>1896</v>
          </cell>
        </row>
        <row r="118">
          <cell r="A118" t="str">
            <v>020203</v>
          </cell>
          <cell r="B118" t="str">
            <v>02</v>
          </cell>
          <cell r="C118" t="str">
            <v>02</v>
          </cell>
          <cell r="D118" t="str">
            <v>03</v>
          </cell>
          <cell r="E118" t="str">
            <v>HUACLLAN</v>
          </cell>
          <cell r="F118">
            <v>453</v>
          </cell>
        </row>
        <row r="119">
          <cell r="A119" t="str">
            <v>020204</v>
          </cell>
          <cell r="B119" t="str">
            <v>02</v>
          </cell>
          <cell r="C119" t="str">
            <v>02</v>
          </cell>
          <cell r="D119" t="str">
            <v>04</v>
          </cell>
          <cell r="E119" t="str">
            <v>LA MERCED</v>
          </cell>
          <cell r="F119">
            <v>3215</v>
          </cell>
        </row>
        <row r="120">
          <cell r="A120" t="str">
            <v>020205</v>
          </cell>
          <cell r="B120" t="str">
            <v>02</v>
          </cell>
          <cell r="C120" t="str">
            <v>02</v>
          </cell>
          <cell r="D120" t="str">
            <v>05</v>
          </cell>
          <cell r="E120" t="str">
            <v>SUCCHA</v>
          </cell>
          <cell r="F120">
            <v>983</v>
          </cell>
        </row>
        <row r="121">
          <cell r="A121" t="str">
            <v>020300</v>
          </cell>
          <cell r="B121" t="str">
            <v>02</v>
          </cell>
          <cell r="C121" t="str">
            <v>03</v>
          </cell>
          <cell r="D121" t="str">
            <v>00</v>
          </cell>
          <cell r="E121" t="str">
            <v>ANTONIO RAYMONDI</v>
          </cell>
          <cell r="F121">
            <v>17938</v>
          </cell>
        </row>
        <row r="122">
          <cell r="A122" t="str">
            <v>020301</v>
          </cell>
          <cell r="B122" t="str">
            <v>02</v>
          </cell>
          <cell r="C122" t="str">
            <v>03</v>
          </cell>
          <cell r="D122" t="str">
            <v>01</v>
          </cell>
          <cell r="E122" t="str">
            <v>LLAMELLIN</v>
          </cell>
          <cell r="F122">
            <v>3883</v>
          </cell>
        </row>
        <row r="123">
          <cell r="A123" t="str">
            <v>020302</v>
          </cell>
          <cell r="B123" t="str">
            <v>02</v>
          </cell>
          <cell r="C123" t="str">
            <v>03</v>
          </cell>
          <cell r="D123" t="str">
            <v>02</v>
          </cell>
          <cell r="E123" t="str">
            <v>ACZO</v>
          </cell>
          <cell r="F123">
            <v>2334</v>
          </cell>
        </row>
        <row r="124">
          <cell r="A124" t="str">
            <v>020303</v>
          </cell>
          <cell r="B124" t="str">
            <v>02</v>
          </cell>
          <cell r="C124" t="str">
            <v>03</v>
          </cell>
          <cell r="D124" t="str">
            <v>03</v>
          </cell>
          <cell r="E124" t="str">
            <v>CHACCHO</v>
          </cell>
          <cell r="F124">
            <v>2156</v>
          </cell>
        </row>
        <row r="125">
          <cell r="A125" t="str">
            <v>020304</v>
          </cell>
          <cell r="B125" t="str">
            <v>02</v>
          </cell>
          <cell r="C125" t="str">
            <v>03</v>
          </cell>
          <cell r="D125" t="str">
            <v>04</v>
          </cell>
          <cell r="E125" t="str">
            <v>CHINGAS</v>
          </cell>
          <cell r="F125">
            <v>2082</v>
          </cell>
        </row>
        <row r="126">
          <cell r="A126" t="str">
            <v>020305</v>
          </cell>
          <cell r="B126" t="str">
            <v>02</v>
          </cell>
          <cell r="C126" t="str">
            <v>03</v>
          </cell>
          <cell r="D126" t="str">
            <v>05</v>
          </cell>
          <cell r="E126" t="str">
            <v>MIRGAS</v>
          </cell>
          <cell r="F126">
            <v>5830</v>
          </cell>
        </row>
        <row r="127">
          <cell r="A127" t="str">
            <v>020306</v>
          </cell>
          <cell r="B127" t="str">
            <v>02</v>
          </cell>
          <cell r="C127" t="str">
            <v>03</v>
          </cell>
          <cell r="D127" t="str">
            <v>06</v>
          </cell>
          <cell r="E127" t="str">
            <v>SAN JUAN DE RONTOY</v>
          </cell>
          <cell r="F127">
            <v>1653</v>
          </cell>
        </row>
        <row r="128">
          <cell r="A128" t="str">
            <v>020400</v>
          </cell>
          <cell r="B128" t="str">
            <v>02</v>
          </cell>
          <cell r="C128" t="str">
            <v>04</v>
          </cell>
          <cell r="D128" t="str">
            <v>00</v>
          </cell>
          <cell r="E128" t="str">
            <v>ASUNCION</v>
          </cell>
          <cell r="F128">
            <v>9933</v>
          </cell>
        </row>
        <row r="129">
          <cell r="A129" t="str">
            <v>020401</v>
          </cell>
          <cell r="B129" t="str">
            <v>02</v>
          </cell>
          <cell r="C129" t="str">
            <v>04</v>
          </cell>
          <cell r="D129" t="str">
            <v>01</v>
          </cell>
          <cell r="E129" t="str">
            <v>CHACAS</v>
          </cell>
          <cell r="F129">
            <v>5825</v>
          </cell>
        </row>
        <row r="130">
          <cell r="A130" t="str">
            <v>020402</v>
          </cell>
          <cell r="B130" t="str">
            <v>02</v>
          </cell>
          <cell r="C130" t="str">
            <v>04</v>
          </cell>
          <cell r="D130" t="str">
            <v>02</v>
          </cell>
          <cell r="E130" t="str">
            <v>ACOCHACA</v>
          </cell>
          <cell r="F130">
            <v>4108</v>
          </cell>
        </row>
        <row r="131">
          <cell r="A131" t="str">
            <v>020500</v>
          </cell>
          <cell r="B131" t="str">
            <v>02</v>
          </cell>
          <cell r="C131" t="str">
            <v>05</v>
          </cell>
          <cell r="D131" t="str">
            <v>00</v>
          </cell>
          <cell r="E131" t="str">
            <v>BOLOGNESI</v>
          </cell>
          <cell r="F131">
            <v>26739</v>
          </cell>
        </row>
        <row r="132">
          <cell r="A132" t="str">
            <v>020501</v>
          </cell>
          <cell r="B132" t="str">
            <v>02</v>
          </cell>
          <cell r="C132" t="str">
            <v>05</v>
          </cell>
          <cell r="D132" t="str">
            <v>01</v>
          </cell>
          <cell r="E132" t="str">
            <v>CHIQUIAN</v>
          </cell>
          <cell r="F132">
            <v>4602</v>
          </cell>
        </row>
        <row r="133">
          <cell r="A133" t="str">
            <v>020502</v>
          </cell>
          <cell r="B133" t="str">
            <v>02</v>
          </cell>
          <cell r="C133" t="str">
            <v>05</v>
          </cell>
          <cell r="D133" t="str">
            <v>02</v>
          </cell>
          <cell r="E133" t="str">
            <v>ABELARDO PARDO LEZAMETA</v>
          </cell>
          <cell r="F133">
            <v>278</v>
          </cell>
        </row>
        <row r="134">
          <cell r="A134" t="str">
            <v>020503</v>
          </cell>
          <cell r="B134" t="str">
            <v>02</v>
          </cell>
          <cell r="C134" t="str">
            <v>05</v>
          </cell>
          <cell r="D134" t="str">
            <v>03</v>
          </cell>
          <cell r="E134" t="str">
            <v>ANTONIO RAYMONDI</v>
          </cell>
          <cell r="F134">
            <v>1265</v>
          </cell>
        </row>
        <row r="135">
          <cell r="A135" t="str">
            <v>020504</v>
          </cell>
          <cell r="B135" t="str">
            <v>02</v>
          </cell>
          <cell r="C135" t="str">
            <v>05</v>
          </cell>
          <cell r="D135" t="str">
            <v>04</v>
          </cell>
          <cell r="E135" t="str">
            <v>AQUIA</v>
          </cell>
          <cell r="F135">
            <v>2833</v>
          </cell>
        </row>
        <row r="136">
          <cell r="A136" t="str">
            <v>020505</v>
          </cell>
          <cell r="B136" t="str">
            <v>02</v>
          </cell>
          <cell r="C136" t="str">
            <v>05</v>
          </cell>
          <cell r="D136" t="str">
            <v>05</v>
          </cell>
          <cell r="E136" t="str">
            <v>CAJACAY</v>
          </cell>
          <cell r="F136">
            <v>1798</v>
          </cell>
        </row>
        <row r="137">
          <cell r="A137" t="str">
            <v>020506</v>
          </cell>
          <cell r="B137" t="str">
            <v>02</v>
          </cell>
          <cell r="C137" t="str">
            <v>05</v>
          </cell>
          <cell r="D137" t="str">
            <v>06</v>
          </cell>
          <cell r="E137" t="str">
            <v>CANIS</v>
          </cell>
          <cell r="F137">
            <v>271</v>
          </cell>
        </row>
        <row r="138">
          <cell r="A138" t="str">
            <v>020507</v>
          </cell>
          <cell r="B138" t="str">
            <v>02</v>
          </cell>
          <cell r="C138" t="str">
            <v>05</v>
          </cell>
          <cell r="D138" t="str">
            <v>07</v>
          </cell>
          <cell r="E138" t="str">
            <v>COLQUIOC</v>
          </cell>
          <cell r="F138">
            <v>2067</v>
          </cell>
        </row>
        <row r="139">
          <cell r="A139" t="str">
            <v>020508</v>
          </cell>
          <cell r="B139" t="str">
            <v>02</v>
          </cell>
          <cell r="C139" t="str">
            <v>05</v>
          </cell>
          <cell r="D139" t="str">
            <v>08</v>
          </cell>
          <cell r="E139" t="str">
            <v>HUALLANCA</v>
          </cell>
          <cell r="F139">
            <v>6333</v>
          </cell>
        </row>
        <row r="140">
          <cell r="A140" t="str">
            <v>020509</v>
          </cell>
          <cell r="B140" t="str">
            <v>02</v>
          </cell>
          <cell r="C140" t="str">
            <v>05</v>
          </cell>
          <cell r="D140" t="str">
            <v>09</v>
          </cell>
          <cell r="E140" t="str">
            <v>HUASTA</v>
          </cell>
          <cell r="F140">
            <v>2362</v>
          </cell>
        </row>
        <row r="141">
          <cell r="A141" t="str">
            <v>020510</v>
          </cell>
          <cell r="B141" t="str">
            <v>02</v>
          </cell>
          <cell r="C141" t="str">
            <v>05</v>
          </cell>
          <cell r="D141" t="str">
            <v>10</v>
          </cell>
          <cell r="E141" t="str">
            <v>HUAYLLACAYAN</v>
          </cell>
          <cell r="F141">
            <v>1364</v>
          </cell>
        </row>
        <row r="142">
          <cell r="A142" t="str">
            <v>020511</v>
          </cell>
          <cell r="B142" t="str">
            <v>02</v>
          </cell>
          <cell r="C142" t="str">
            <v>05</v>
          </cell>
          <cell r="D142" t="str">
            <v>11</v>
          </cell>
          <cell r="E142" t="str">
            <v>LA PRIMAVERA</v>
          </cell>
          <cell r="F142">
            <v>321</v>
          </cell>
        </row>
        <row r="143">
          <cell r="A143" t="str">
            <v>020512</v>
          </cell>
          <cell r="B143" t="str">
            <v>02</v>
          </cell>
          <cell r="C143" t="str">
            <v>05</v>
          </cell>
          <cell r="D143" t="str">
            <v>12</v>
          </cell>
          <cell r="E143" t="str">
            <v>MANGAS</v>
          </cell>
          <cell r="F143">
            <v>568</v>
          </cell>
        </row>
        <row r="144">
          <cell r="A144" t="str">
            <v>020513</v>
          </cell>
          <cell r="B144" t="str">
            <v>02</v>
          </cell>
          <cell r="C144" t="str">
            <v>05</v>
          </cell>
          <cell r="D144" t="str">
            <v>13</v>
          </cell>
          <cell r="E144" t="str">
            <v>PACLLON</v>
          </cell>
          <cell r="F144">
            <v>1422</v>
          </cell>
        </row>
        <row r="145">
          <cell r="A145" t="str">
            <v>020514</v>
          </cell>
          <cell r="B145" t="str">
            <v>02</v>
          </cell>
          <cell r="C145" t="str">
            <v>05</v>
          </cell>
          <cell r="D145" t="str">
            <v>14</v>
          </cell>
          <cell r="E145" t="str">
            <v>SAN MIGUEL DE CORPANQUI</v>
          </cell>
          <cell r="F145">
            <v>379</v>
          </cell>
        </row>
        <row r="146">
          <cell r="A146" t="str">
            <v>020515</v>
          </cell>
          <cell r="B146" t="str">
            <v>02</v>
          </cell>
          <cell r="C146" t="str">
            <v>05</v>
          </cell>
          <cell r="D146" t="str">
            <v>15</v>
          </cell>
          <cell r="E146" t="str">
            <v>TICLLOS</v>
          </cell>
          <cell r="F146">
            <v>876</v>
          </cell>
        </row>
        <row r="147">
          <cell r="A147" t="str">
            <v>020600</v>
          </cell>
          <cell r="B147" t="str">
            <v>02</v>
          </cell>
          <cell r="C147" t="str">
            <v>06</v>
          </cell>
          <cell r="D147" t="str">
            <v>00</v>
          </cell>
          <cell r="E147" t="str">
            <v>CARHUAZ</v>
          </cell>
          <cell r="F147">
            <v>45699</v>
          </cell>
        </row>
        <row r="148">
          <cell r="A148" t="str">
            <v>020601</v>
          </cell>
          <cell r="B148" t="str">
            <v>02</v>
          </cell>
          <cell r="C148" t="str">
            <v>06</v>
          </cell>
          <cell r="D148" t="str">
            <v>01</v>
          </cell>
          <cell r="E148" t="str">
            <v>CARHUAZ</v>
          </cell>
          <cell r="F148">
            <v>14408</v>
          </cell>
        </row>
        <row r="149">
          <cell r="A149" t="str">
            <v>020602</v>
          </cell>
          <cell r="B149" t="str">
            <v>02</v>
          </cell>
          <cell r="C149" t="str">
            <v>06</v>
          </cell>
          <cell r="D149" t="str">
            <v>02</v>
          </cell>
          <cell r="E149" t="str">
            <v>ACOPAMPA</v>
          </cell>
          <cell r="F149">
            <v>2408</v>
          </cell>
        </row>
        <row r="150">
          <cell r="A150" t="str">
            <v>020603</v>
          </cell>
          <cell r="B150" t="str">
            <v>02</v>
          </cell>
          <cell r="C150" t="str">
            <v>06</v>
          </cell>
          <cell r="D150" t="str">
            <v>03</v>
          </cell>
          <cell r="E150" t="str">
            <v>AMASHCA</v>
          </cell>
          <cell r="F150">
            <v>1786</v>
          </cell>
        </row>
        <row r="151">
          <cell r="A151" t="str">
            <v>020604</v>
          </cell>
          <cell r="B151" t="str">
            <v>02</v>
          </cell>
          <cell r="C151" t="str">
            <v>06</v>
          </cell>
          <cell r="D151" t="str">
            <v>04</v>
          </cell>
          <cell r="E151" t="str">
            <v>ANTA</v>
          </cell>
          <cell r="F151">
            <v>2513</v>
          </cell>
        </row>
        <row r="152">
          <cell r="A152" t="str">
            <v>020605</v>
          </cell>
          <cell r="B152" t="str">
            <v>02</v>
          </cell>
          <cell r="C152" t="str">
            <v>06</v>
          </cell>
          <cell r="D152" t="str">
            <v>05</v>
          </cell>
          <cell r="E152" t="str">
            <v>ATAQUERO</v>
          </cell>
          <cell r="F152">
            <v>1017</v>
          </cell>
        </row>
        <row r="153">
          <cell r="A153" t="str">
            <v>020606</v>
          </cell>
          <cell r="B153" t="str">
            <v>02</v>
          </cell>
          <cell r="C153" t="str">
            <v>06</v>
          </cell>
          <cell r="D153" t="str">
            <v>06</v>
          </cell>
          <cell r="E153" t="str">
            <v>MARCARA</v>
          </cell>
          <cell r="F153">
            <v>9351</v>
          </cell>
        </row>
        <row r="154">
          <cell r="A154" t="str">
            <v>020607</v>
          </cell>
          <cell r="B154" t="str">
            <v>02</v>
          </cell>
          <cell r="C154" t="str">
            <v>06</v>
          </cell>
          <cell r="D154" t="str">
            <v>07</v>
          </cell>
          <cell r="E154" t="str">
            <v>PARIAHUANCA</v>
          </cell>
          <cell r="F154">
            <v>1782</v>
          </cell>
        </row>
        <row r="155">
          <cell r="A155" t="str">
            <v>020608</v>
          </cell>
          <cell r="B155" t="str">
            <v>02</v>
          </cell>
          <cell r="C155" t="str">
            <v>06</v>
          </cell>
          <cell r="D155" t="str">
            <v>08</v>
          </cell>
          <cell r="E155" t="str">
            <v>SAN MIGUEL DE ACO</v>
          </cell>
          <cell r="F155">
            <v>2436</v>
          </cell>
        </row>
        <row r="156">
          <cell r="A156" t="str">
            <v>020609</v>
          </cell>
          <cell r="B156" t="str">
            <v>02</v>
          </cell>
          <cell r="C156" t="str">
            <v>06</v>
          </cell>
          <cell r="D156" t="str">
            <v>09</v>
          </cell>
          <cell r="E156" t="str">
            <v>SHILLA</v>
          </cell>
          <cell r="F156">
            <v>3303</v>
          </cell>
        </row>
        <row r="157">
          <cell r="A157" t="str">
            <v>020610</v>
          </cell>
          <cell r="B157" t="str">
            <v>02</v>
          </cell>
          <cell r="C157" t="str">
            <v>06</v>
          </cell>
          <cell r="D157" t="str">
            <v>10</v>
          </cell>
          <cell r="E157" t="str">
            <v>TINCO</v>
          </cell>
          <cell r="F157">
            <v>3355</v>
          </cell>
        </row>
        <row r="158">
          <cell r="A158" t="str">
            <v>020611</v>
          </cell>
          <cell r="B158" t="str">
            <v>02</v>
          </cell>
          <cell r="C158" t="str">
            <v>06</v>
          </cell>
          <cell r="D158" t="str">
            <v>11</v>
          </cell>
          <cell r="E158" t="str">
            <v>YUNGAR</v>
          </cell>
          <cell r="F158">
            <v>3340</v>
          </cell>
        </row>
        <row r="159">
          <cell r="A159" t="str">
            <v>020700</v>
          </cell>
          <cell r="B159" t="str">
            <v>02</v>
          </cell>
          <cell r="C159" t="str">
            <v>07</v>
          </cell>
          <cell r="D159" t="str">
            <v>00</v>
          </cell>
          <cell r="E159" t="str">
            <v>CARLOS FERMIN FITZCARRALD</v>
          </cell>
          <cell r="F159">
            <v>21784</v>
          </cell>
        </row>
        <row r="160">
          <cell r="A160" t="str">
            <v>020701</v>
          </cell>
          <cell r="B160" t="str">
            <v>02</v>
          </cell>
          <cell r="C160" t="str">
            <v>07</v>
          </cell>
          <cell r="D160" t="str">
            <v>01</v>
          </cell>
          <cell r="E160" t="str">
            <v>SAN LUIS</v>
          </cell>
          <cell r="F160">
            <v>12298</v>
          </cell>
        </row>
        <row r="161">
          <cell r="A161" t="str">
            <v>020702</v>
          </cell>
          <cell r="B161" t="str">
            <v>02</v>
          </cell>
          <cell r="C161" t="str">
            <v>07</v>
          </cell>
          <cell r="D161" t="str">
            <v>02</v>
          </cell>
          <cell r="E161" t="str">
            <v>SAN NICOLAS</v>
          </cell>
          <cell r="F161">
            <v>3781</v>
          </cell>
        </row>
        <row r="162">
          <cell r="A162" t="str">
            <v>020703</v>
          </cell>
          <cell r="B162" t="str">
            <v>02</v>
          </cell>
          <cell r="C162" t="str">
            <v>07</v>
          </cell>
          <cell r="D162" t="str">
            <v>03</v>
          </cell>
          <cell r="E162" t="str">
            <v>YAUYA</v>
          </cell>
          <cell r="F162">
            <v>5705</v>
          </cell>
        </row>
        <row r="163">
          <cell r="A163" t="str">
            <v>020800</v>
          </cell>
          <cell r="B163" t="str">
            <v>02</v>
          </cell>
          <cell r="C163" t="str">
            <v>08</v>
          </cell>
          <cell r="D163" t="str">
            <v>00</v>
          </cell>
          <cell r="E163" t="str">
            <v>CASMA</v>
          </cell>
          <cell r="F163">
            <v>43861</v>
          </cell>
        </row>
        <row r="164">
          <cell r="A164" t="str">
            <v>020801</v>
          </cell>
          <cell r="B164" t="str">
            <v>02</v>
          </cell>
          <cell r="C164" t="str">
            <v>08</v>
          </cell>
          <cell r="D164" t="str">
            <v>01</v>
          </cell>
          <cell r="E164" t="str">
            <v>CASMA</v>
          </cell>
          <cell r="F164">
            <v>29898</v>
          </cell>
        </row>
        <row r="165">
          <cell r="A165" t="str">
            <v>020802</v>
          </cell>
          <cell r="B165" t="str">
            <v>02</v>
          </cell>
          <cell r="C165" t="str">
            <v>08</v>
          </cell>
          <cell r="D165" t="str">
            <v>02</v>
          </cell>
          <cell r="E165" t="str">
            <v>BUENA VISTA ALTA</v>
          </cell>
          <cell r="F165">
            <v>4387</v>
          </cell>
        </row>
        <row r="166">
          <cell r="A166" t="str">
            <v>020803</v>
          </cell>
          <cell r="B166" t="str">
            <v>02</v>
          </cell>
          <cell r="C166" t="str">
            <v>08</v>
          </cell>
          <cell r="D166" t="str">
            <v>03</v>
          </cell>
          <cell r="E166" t="str">
            <v>COMANDANTE NOEL</v>
          </cell>
          <cell r="F166">
            <v>2099</v>
          </cell>
        </row>
        <row r="167">
          <cell r="A167" t="str">
            <v>020804</v>
          </cell>
          <cell r="B167" t="str">
            <v>02</v>
          </cell>
          <cell r="C167" t="str">
            <v>08</v>
          </cell>
          <cell r="D167" t="str">
            <v>04</v>
          </cell>
          <cell r="E167" t="str">
            <v>YAUTAN</v>
          </cell>
          <cell r="F167">
            <v>7477</v>
          </cell>
        </row>
        <row r="168">
          <cell r="A168" t="str">
            <v>020900</v>
          </cell>
          <cell r="B168" t="str">
            <v>02</v>
          </cell>
          <cell r="C168" t="str">
            <v>09</v>
          </cell>
          <cell r="D168" t="str">
            <v>00</v>
          </cell>
          <cell r="E168" t="str">
            <v>CORONGO</v>
          </cell>
          <cell r="F168">
            <v>7858</v>
          </cell>
        </row>
        <row r="169">
          <cell r="A169" t="str">
            <v>020901</v>
          </cell>
          <cell r="B169" t="str">
            <v>02</v>
          </cell>
          <cell r="C169" t="str">
            <v>09</v>
          </cell>
          <cell r="D169" t="str">
            <v>01</v>
          </cell>
          <cell r="E169" t="str">
            <v>CORONGO</v>
          </cell>
          <cell r="F169">
            <v>2094</v>
          </cell>
        </row>
        <row r="170">
          <cell r="A170" t="str">
            <v>020902</v>
          </cell>
          <cell r="B170" t="str">
            <v>02</v>
          </cell>
          <cell r="C170" t="str">
            <v>09</v>
          </cell>
          <cell r="D170" t="str">
            <v>02</v>
          </cell>
          <cell r="E170" t="str">
            <v>ACO</v>
          </cell>
          <cell r="F170">
            <v>484</v>
          </cell>
        </row>
        <row r="171">
          <cell r="A171" t="str">
            <v>020903</v>
          </cell>
          <cell r="B171" t="str">
            <v>02</v>
          </cell>
          <cell r="C171" t="str">
            <v>09</v>
          </cell>
          <cell r="D171" t="str">
            <v>03</v>
          </cell>
          <cell r="E171" t="str">
            <v>BAMBAS</v>
          </cell>
          <cell r="F171">
            <v>540</v>
          </cell>
        </row>
        <row r="172">
          <cell r="A172" t="str">
            <v>020904</v>
          </cell>
          <cell r="B172" t="str">
            <v>02</v>
          </cell>
          <cell r="C172" t="str">
            <v>09</v>
          </cell>
          <cell r="D172" t="str">
            <v>04</v>
          </cell>
          <cell r="E172" t="str">
            <v>CUSCA</v>
          </cell>
          <cell r="F172">
            <v>2338</v>
          </cell>
        </row>
        <row r="173">
          <cell r="A173" t="str">
            <v>020905</v>
          </cell>
          <cell r="B173" t="str">
            <v>02</v>
          </cell>
          <cell r="C173" t="str">
            <v>09</v>
          </cell>
          <cell r="D173" t="str">
            <v>05</v>
          </cell>
          <cell r="E173" t="str">
            <v>LA PAMPA</v>
          </cell>
          <cell r="F173">
            <v>1203</v>
          </cell>
        </row>
        <row r="174">
          <cell r="A174" t="str">
            <v>020906</v>
          </cell>
          <cell r="B174" t="str">
            <v>02</v>
          </cell>
          <cell r="C174" t="str">
            <v>09</v>
          </cell>
          <cell r="D174" t="str">
            <v>06</v>
          </cell>
          <cell r="E174" t="str">
            <v>YANAC</v>
          </cell>
          <cell r="F174">
            <v>783</v>
          </cell>
        </row>
        <row r="175">
          <cell r="A175" t="str">
            <v>020907</v>
          </cell>
          <cell r="B175" t="str">
            <v>02</v>
          </cell>
          <cell r="C175" t="str">
            <v>09</v>
          </cell>
          <cell r="D175" t="str">
            <v>07</v>
          </cell>
          <cell r="E175" t="str">
            <v>YUPAN</v>
          </cell>
          <cell r="F175">
            <v>416</v>
          </cell>
        </row>
        <row r="176">
          <cell r="A176" t="str">
            <v>021000</v>
          </cell>
          <cell r="B176" t="str">
            <v>02</v>
          </cell>
          <cell r="C176" t="str">
            <v>10</v>
          </cell>
          <cell r="D176" t="str">
            <v>00</v>
          </cell>
          <cell r="E176" t="str">
            <v>HUARI</v>
          </cell>
          <cell r="F176">
            <v>60433</v>
          </cell>
        </row>
        <row r="177">
          <cell r="A177" t="str">
            <v>021001</v>
          </cell>
          <cell r="B177" t="str">
            <v>02</v>
          </cell>
          <cell r="C177" t="str">
            <v>10</v>
          </cell>
          <cell r="D177" t="str">
            <v>01</v>
          </cell>
          <cell r="E177" t="str">
            <v>HUARI</v>
          </cell>
          <cell r="F177">
            <v>9657</v>
          </cell>
        </row>
        <row r="178">
          <cell r="A178" t="str">
            <v>021002</v>
          </cell>
          <cell r="B178" t="str">
            <v>02</v>
          </cell>
          <cell r="C178" t="str">
            <v>10</v>
          </cell>
          <cell r="D178" t="str">
            <v>02</v>
          </cell>
          <cell r="E178" t="str">
            <v>ANRA</v>
          </cell>
          <cell r="F178">
            <v>1904</v>
          </cell>
        </row>
        <row r="179">
          <cell r="A179" t="str">
            <v>021003</v>
          </cell>
          <cell r="B179" t="str">
            <v>02</v>
          </cell>
          <cell r="C179" t="str">
            <v>10</v>
          </cell>
          <cell r="D179" t="str">
            <v>03</v>
          </cell>
          <cell r="E179" t="str">
            <v>CAJAY</v>
          </cell>
          <cell r="F179">
            <v>3253</v>
          </cell>
        </row>
        <row r="180">
          <cell r="A180" t="str">
            <v>021004</v>
          </cell>
          <cell r="B180" t="str">
            <v>02</v>
          </cell>
          <cell r="C180" t="str">
            <v>10</v>
          </cell>
          <cell r="D180" t="str">
            <v>04</v>
          </cell>
          <cell r="E180" t="str">
            <v>CHAVIN DE HUANTAR</v>
          </cell>
          <cell r="F180">
            <v>8871</v>
          </cell>
        </row>
        <row r="181">
          <cell r="A181" t="str">
            <v>021005</v>
          </cell>
          <cell r="B181" t="str">
            <v>02</v>
          </cell>
          <cell r="C181" t="str">
            <v>10</v>
          </cell>
          <cell r="D181" t="str">
            <v>05</v>
          </cell>
          <cell r="E181" t="str">
            <v>HUACACHI</v>
          </cell>
          <cell r="F181">
            <v>2164</v>
          </cell>
        </row>
        <row r="182">
          <cell r="A182" t="str">
            <v>021006</v>
          </cell>
          <cell r="B182" t="str">
            <v>02</v>
          </cell>
          <cell r="C182" t="str">
            <v>10</v>
          </cell>
          <cell r="D182" t="str">
            <v>06</v>
          </cell>
          <cell r="E182" t="str">
            <v>HUACCHIS</v>
          </cell>
          <cell r="F182">
            <v>2221</v>
          </cell>
        </row>
        <row r="183">
          <cell r="A183" t="str">
            <v>021007</v>
          </cell>
          <cell r="B183" t="str">
            <v>02</v>
          </cell>
          <cell r="C183" t="str">
            <v>10</v>
          </cell>
          <cell r="D183" t="str">
            <v>07</v>
          </cell>
          <cell r="E183" t="str">
            <v>HUACHIS</v>
          </cell>
          <cell r="F183">
            <v>3975</v>
          </cell>
        </row>
        <row r="184">
          <cell r="A184" t="str">
            <v>021008</v>
          </cell>
          <cell r="B184" t="str">
            <v>02</v>
          </cell>
          <cell r="C184" t="str">
            <v>10</v>
          </cell>
          <cell r="D184" t="str">
            <v>08</v>
          </cell>
          <cell r="E184" t="str">
            <v>HUANTAR</v>
          </cell>
          <cell r="F184">
            <v>2995</v>
          </cell>
        </row>
        <row r="185">
          <cell r="A185" t="str">
            <v>021009</v>
          </cell>
          <cell r="B185" t="str">
            <v>02</v>
          </cell>
          <cell r="C185" t="str">
            <v>10</v>
          </cell>
          <cell r="D185" t="str">
            <v>09</v>
          </cell>
          <cell r="E185" t="str">
            <v>MASIN</v>
          </cell>
          <cell r="F185">
            <v>2013</v>
          </cell>
        </row>
        <row r="186">
          <cell r="A186" t="str">
            <v>021010</v>
          </cell>
          <cell r="B186" t="str">
            <v>02</v>
          </cell>
          <cell r="C186" t="str">
            <v>10</v>
          </cell>
          <cell r="D186" t="str">
            <v>10</v>
          </cell>
          <cell r="E186" t="str">
            <v>PAUCAS</v>
          </cell>
          <cell r="F186">
            <v>2239</v>
          </cell>
        </row>
        <row r="187">
          <cell r="A187" t="str">
            <v>021011</v>
          </cell>
          <cell r="B187" t="str">
            <v>02</v>
          </cell>
          <cell r="C187" t="str">
            <v>10</v>
          </cell>
          <cell r="D187" t="str">
            <v>11</v>
          </cell>
          <cell r="E187" t="str">
            <v>PONTO</v>
          </cell>
          <cell r="F187">
            <v>3184</v>
          </cell>
        </row>
        <row r="188">
          <cell r="A188" t="str">
            <v>021012</v>
          </cell>
          <cell r="B188" t="str">
            <v>02</v>
          </cell>
          <cell r="C188" t="str">
            <v>10</v>
          </cell>
          <cell r="D188" t="str">
            <v>12</v>
          </cell>
          <cell r="E188" t="str">
            <v>RAHUAPAMPA</v>
          </cell>
          <cell r="F188">
            <v>856</v>
          </cell>
        </row>
        <row r="189">
          <cell r="A189" t="str">
            <v>021013</v>
          </cell>
          <cell r="B189" t="str">
            <v>02</v>
          </cell>
          <cell r="C189" t="str">
            <v>10</v>
          </cell>
          <cell r="D189" t="str">
            <v>13</v>
          </cell>
          <cell r="E189" t="str">
            <v>RAPAYAN</v>
          </cell>
          <cell r="F189">
            <v>1790</v>
          </cell>
        </row>
        <row r="190">
          <cell r="A190" t="str">
            <v>021014</v>
          </cell>
          <cell r="B190" t="str">
            <v>02</v>
          </cell>
          <cell r="C190" t="str">
            <v>10</v>
          </cell>
          <cell r="D190" t="str">
            <v>14</v>
          </cell>
          <cell r="E190" t="str">
            <v>SAN MARCOS</v>
          </cell>
          <cell r="F190">
            <v>10906</v>
          </cell>
        </row>
        <row r="191">
          <cell r="A191" t="str">
            <v>021015</v>
          </cell>
          <cell r="B191" t="str">
            <v>02</v>
          </cell>
          <cell r="C191" t="str">
            <v>10</v>
          </cell>
          <cell r="D191" t="str">
            <v>15</v>
          </cell>
          <cell r="E191" t="str">
            <v>SAN PEDRO DE CHANA</v>
          </cell>
          <cell r="F191">
            <v>2761</v>
          </cell>
        </row>
        <row r="192">
          <cell r="A192" t="str">
            <v>021016</v>
          </cell>
          <cell r="B192" t="str">
            <v>02</v>
          </cell>
          <cell r="C192" t="str">
            <v>10</v>
          </cell>
          <cell r="D192" t="str">
            <v>16</v>
          </cell>
          <cell r="E192" t="str">
            <v>UCO</v>
          </cell>
          <cell r="F192">
            <v>1644</v>
          </cell>
        </row>
        <row r="193">
          <cell r="A193" t="str">
            <v>021100</v>
          </cell>
          <cell r="B193" t="str">
            <v>02</v>
          </cell>
          <cell r="C193" t="str">
            <v>11</v>
          </cell>
          <cell r="D193" t="str">
            <v>00</v>
          </cell>
          <cell r="E193" t="str">
            <v>HUARMEY</v>
          </cell>
          <cell r="F193">
            <v>28262</v>
          </cell>
        </row>
        <row r="194">
          <cell r="A194" t="str">
            <v>021101</v>
          </cell>
          <cell r="B194" t="str">
            <v>02</v>
          </cell>
          <cell r="C194" t="str">
            <v>11</v>
          </cell>
          <cell r="D194" t="str">
            <v>01</v>
          </cell>
          <cell r="E194" t="str">
            <v>HUARMEY</v>
          </cell>
          <cell r="F194">
            <v>21933</v>
          </cell>
        </row>
        <row r="195">
          <cell r="A195" t="str">
            <v>021102</v>
          </cell>
          <cell r="B195" t="str">
            <v>02</v>
          </cell>
          <cell r="C195" t="str">
            <v>11</v>
          </cell>
          <cell r="D195" t="str">
            <v>02</v>
          </cell>
          <cell r="E195" t="str">
            <v>COCHAPETI</v>
          </cell>
          <cell r="F195">
            <v>958</v>
          </cell>
        </row>
        <row r="196">
          <cell r="A196" t="str">
            <v>021103</v>
          </cell>
          <cell r="B196" t="str">
            <v>02</v>
          </cell>
          <cell r="C196" t="str">
            <v>11</v>
          </cell>
          <cell r="D196" t="str">
            <v>03</v>
          </cell>
          <cell r="E196" t="str">
            <v>CULEBRAS</v>
          </cell>
          <cell r="F196">
            <v>3065</v>
          </cell>
        </row>
        <row r="197">
          <cell r="A197" t="str">
            <v>021104</v>
          </cell>
          <cell r="B197" t="str">
            <v>02</v>
          </cell>
          <cell r="C197" t="str">
            <v>11</v>
          </cell>
          <cell r="D197" t="str">
            <v>04</v>
          </cell>
          <cell r="E197" t="str">
            <v>HUAYAN</v>
          </cell>
          <cell r="F197">
            <v>1194</v>
          </cell>
        </row>
        <row r="198">
          <cell r="A198" t="str">
            <v>021105</v>
          </cell>
          <cell r="B198" t="str">
            <v>02</v>
          </cell>
          <cell r="C198" t="str">
            <v>11</v>
          </cell>
          <cell r="D198" t="str">
            <v>05</v>
          </cell>
          <cell r="E198" t="str">
            <v>MALVAS</v>
          </cell>
          <cell r="F198">
            <v>1112</v>
          </cell>
        </row>
        <row r="199">
          <cell r="A199" t="str">
            <v>021200</v>
          </cell>
          <cell r="B199" t="str">
            <v>02</v>
          </cell>
          <cell r="C199" t="str">
            <v>12</v>
          </cell>
          <cell r="D199" t="str">
            <v>00</v>
          </cell>
          <cell r="E199" t="str">
            <v>HUAYLAS</v>
          </cell>
          <cell r="F199">
            <v>54879</v>
          </cell>
        </row>
        <row r="200">
          <cell r="A200" t="str">
            <v>021201</v>
          </cell>
          <cell r="B200" t="str">
            <v>02</v>
          </cell>
          <cell r="C200" t="str">
            <v>12</v>
          </cell>
          <cell r="D200" t="str">
            <v>01</v>
          </cell>
          <cell r="E200" t="str">
            <v>CARAZ</v>
          </cell>
          <cell r="F200">
            <v>23217</v>
          </cell>
        </row>
        <row r="201">
          <cell r="A201" t="str">
            <v>021202</v>
          </cell>
          <cell r="B201" t="str">
            <v>02</v>
          </cell>
          <cell r="C201" t="str">
            <v>12</v>
          </cell>
          <cell r="D201" t="str">
            <v>02</v>
          </cell>
          <cell r="E201" t="str">
            <v>HUALLANCA</v>
          </cell>
          <cell r="F201">
            <v>930</v>
          </cell>
        </row>
        <row r="202">
          <cell r="A202" t="str">
            <v>021203</v>
          </cell>
          <cell r="B202" t="str">
            <v>02</v>
          </cell>
          <cell r="C202" t="str">
            <v>12</v>
          </cell>
          <cell r="D202" t="str">
            <v>03</v>
          </cell>
          <cell r="E202" t="str">
            <v>HUATA</v>
          </cell>
          <cell r="F202">
            <v>1737</v>
          </cell>
        </row>
        <row r="203">
          <cell r="A203" t="str">
            <v>021204</v>
          </cell>
          <cell r="B203" t="str">
            <v>02</v>
          </cell>
          <cell r="C203" t="str">
            <v>12</v>
          </cell>
          <cell r="D203" t="str">
            <v>04</v>
          </cell>
          <cell r="E203" t="str">
            <v>HUAYLAS</v>
          </cell>
          <cell r="F203">
            <v>1715</v>
          </cell>
        </row>
        <row r="204">
          <cell r="A204" t="str">
            <v>021205</v>
          </cell>
          <cell r="B204" t="str">
            <v>02</v>
          </cell>
          <cell r="C204" t="str">
            <v>12</v>
          </cell>
          <cell r="D204" t="str">
            <v>05</v>
          </cell>
          <cell r="E204" t="str">
            <v>MATO</v>
          </cell>
          <cell r="F204">
            <v>2372</v>
          </cell>
        </row>
        <row r="205">
          <cell r="A205" t="str">
            <v>021206</v>
          </cell>
          <cell r="B205" t="str">
            <v>02</v>
          </cell>
          <cell r="C205" t="str">
            <v>12</v>
          </cell>
          <cell r="D205" t="str">
            <v>06</v>
          </cell>
          <cell r="E205" t="str">
            <v>PAMPAROMAS</v>
          </cell>
          <cell r="F205">
            <v>8862</v>
          </cell>
        </row>
        <row r="206">
          <cell r="A206" t="str">
            <v>021207</v>
          </cell>
          <cell r="B206" t="str">
            <v>02</v>
          </cell>
          <cell r="C206" t="str">
            <v>12</v>
          </cell>
          <cell r="D206" t="str">
            <v>07</v>
          </cell>
          <cell r="E206" t="str">
            <v>PUEBLO LIBRE</v>
          </cell>
          <cell r="F206">
            <v>7047</v>
          </cell>
        </row>
        <row r="207">
          <cell r="A207" t="str">
            <v>021208</v>
          </cell>
          <cell r="B207" t="str">
            <v>02</v>
          </cell>
          <cell r="C207" t="str">
            <v>12</v>
          </cell>
          <cell r="D207" t="str">
            <v>08</v>
          </cell>
          <cell r="E207" t="str">
            <v>SANTA CRUZ</v>
          </cell>
          <cell r="F207">
            <v>5294</v>
          </cell>
        </row>
        <row r="208">
          <cell r="A208" t="str">
            <v>021209</v>
          </cell>
          <cell r="B208" t="str">
            <v>02</v>
          </cell>
          <cell r="C208" t="str">
            <v>12</v>
          </cell>
          <cell r="D208" t="str">
            <v>09</v>
          </cell>
          <cell r="E208" t="str">
            <v>SANTO TORIBIO</v>
          </cell>
          <cell r="F208">
            <v>1763</v>
          </cell>
        </row>
        <row r="209">
          <cell r="A209" t="str">
            <v>021210</v>
          </cell>
          <cell r="B209" t="str">
            <v>02</v>
          </cell>
          <cell r="C209" t="str">
            <v>12</v>
          </cell>
          <cell r="D209" t="str">
            <v>10</v>
          </cell>
          <cell r="E209" t="str">
            <v>YURACMARCA</v>
          </cell>
          <cell r="F209">
            <v>1942</v>
          </cell>
        </row>
        <row r="210">
          <cell r="A210" t="str">
            <v>021300</v>
          </cell>
          <cell r="B210" t="str">
            <v>02</v>
          </cell>
          <cell r="C210" t="str">
            <v>13</v>
          </cell>
          <cell r="D210" t="str">
            <v>00</v>
          </cell>
          <cell r="E210" t="str">
            <v>MARISCAL LUZURIAGA</v>
          </cell>
          <cell r="F210">
            <v>24272</v>
          </cell>
        </row>
        <row r="211">
          <cell r="A211" t="str">
            <v>021301</v>
          </cell>
          <cell r="B211" t="str">
            <v>02</v>
          </cell>
          <cell r="C211" t="str">
            <v>13</v>
          </cell>
          <cell r="D211" t="str">
            <v>01</v>
          </cell>
          <cell r="E211" t="str">
            <v>PISCOBAMBA</v>
          </cell>
          <cell r="F211">
            <v>3757</v>
          </cell>
        </row>
        <row r="212">
          <cell r="A212" t="str">
            <v>021302</v>
          </cell>
          <cell r="B212" t="str">
            <v>02</v>
          </cell>
          <cell r="C212" t="str">
            <v>13</v>
          </cell>
          <cell r="D212" t="str">
            <v>02</v>
          </cell>
          <cell r="E212" t="str">
            <v>CASCA</v>
          </cell>
          <cell r="F212">
            <v>4414</v>
          </cell>
        </row>
        <row r="213">
          <cell r="A213" t="str">
            <v>021303</v>
          </cell>
          <cell r="B213" t="str">
            <v>02</v>
          </cell>
          <cell r="C213" t="str">
            <v>13</v>
          </cell>
          <cell r="D213" t="str">
            <v>03</v>
          </cell>
          <cell r="E213" t="str">
            <v>ELEAZAR GUZMAN BARRON</v>
          </cell>
          <cell r="F213">
            <v>1240</v>
          </cell>
        </row>
        <row r="214">
          <cell r="A214" t="str">
            <v>021304</v>
          </cell>
          <cell r="B214" t="str">
            <v>02</v>
          </cell>
          <cell r="C214" t="str">
            <v>13</v>
          </cell>
          <cell r="D214" t="str">
            <v>04</v>
          </cell>
          <cell r="E214" t="str">
            <v>FIDEL OLIVAS ESCUDERO</v>
          </cell>
          <cell r="F214">
            <v>2275</v>
          </cell>
        </row>
        <row r="215">
          <cell r="A215" t="str">
            <v>021305</v>
          </cell>
          <cell r="B215" t="str">
            <v>02</v>
          </cell>
          <cell r="C215" t="str">
            <v>13</v>
          </cell>
          <cell r="D215" t="str">
            <v>05</v>
          </cell>
          <cell r="E215" t="str">
            <v>LLAMA</v>
          </cell>
          <cell r="F215">
            <v>1541</v>
          </cell>
        </row>
        <row r="216">
          <cell r="A216" t="str">
            <v>021306</v>
          </cell>
          <cell r="B216" t="str">
            <v>02</v>
          </cell>
          <cell r="C216" t="str">
            <v>13</v>
          </cell>
          <cell r="D216" t="str">
            <v>06</v>
          </cell>
          <cell r="E216" t="str">
            <v>LLUMPA</v>
          </cell>
          <cell r="F216">
            <v>6478</v>
          </cell>
        </row>
        <row r="217">
          <cell r="A217" t="str">
            <v>021307</v>
          </cell>
          <cell r="B217" t="str">
            <v>02</v>
          </cell>
          <cell r="C217" t="str">
            <v>13</v>
          </cell>
          <cell r="D217" t="str">
            <v>07</v>
          </cell>
          <cell r="E217" t="str">
            <v>LUCMA</v>
          </cell>
          <cell r="F217">
            <v>3401</v>
          </cell>
        </row>
        <row r="218">
          <cell r="A218" t="str">
            <v>021308</v>
          </cell>
          <cell r="B218" t="str">
            <v>02</v>
          </cell>
          <cell r="C218" t="str">
            <v>13</v>
          </cell>
          <cell r="D218" t="str">
            <v>08</v>
          </cell>
          <cell r="E218" t="str">
            <v>MUSGA</v>
          </cell>
          <cell r="F218">
            <v>1166</v>
          </cell>
        </row>
        <row r="219">
          <cell r="A219" t="str">
            <v>021400</v>
          </cell>
          <cell r="B219" t="str">
            <v>02</v>
          </cell>
          <cell r="C219" t="str">
            <v>14</v>
          </cell>
          <cell r="D219" t="str">
            <v>00</v>
          </cell>
          <cell r="E219" t="str">
            <v>OCROS</v>
          </cell>
          <cell r="F219">
            <v>7048</v>
          </cell>
        </row>
        <row r="220">
          <cell r="A220" t="str">
            <v>021401</v>
          </cell>
          <cell r="B220" t="str">
            <v>02</v>
          </cell>
          <cell r="C220" t="str">
            <v>14</v>
          </cell>
          <cell r="D220" t="str">
            <v>01</v>
          </cell>
          <cell r="E220" t="str">
            <v>OCROS</v>
          </cell>
          <cell r="F220">
            <v>1524</v>
          </cell>
        </row>
        <row r="221">
          <cell r="A221" t="str">
            <v>021402</v>
          </cell>
          <cell r="B221" t="str">
            <v>02</v>
          </cell>
          <cell r="C221" t="str">
            <v>14</v>
          </cell>
          <cell r="D221" t="str">
            <v>02</v>
          </cell>
          <cell r="E221" t="str">
            <v>ACAS</v>
          </cell>
          <cell r="F221">
            <v>431</v>
          </cell>
        </row>
        <row r="222">
          <cell r="A222" t="str">
            <v>021403</v>
          </cell>
          <cell r="B222" t="str">
            <v>02</v>
          </cell>
          <cell r="C222" t="str">
            <v>14</v>
          </cell>
          <cell r="D222" t="str">
            <v>03</v>
          </cell>
          <cell r="E222" t="str">
            <v>CAJAMARQUILLA</v>
          </cell>
          <cell r="F222">
            <v>189</v>
          </cell>
        </row>
        <row r="223">
          <cell r="A223" t="str">
            <v>021404</v>
          </cell>
          <cell r="B223" t="str">
            <v>02</v>
          </cell>
          <cell r="C223" t="str">
            <v>14</v>
          </cell>
          <cell r="D223" t="str">
            <v>04</v>
          </cell>
          <cell r="E223" t="str">
            <v>CARHUAPAMPA</v>
          </cell>
          <cell r="F223">
            <v>383</v>
          </cell>
        </row>
        <row r="224">
          <cell r="A224" t="str">
            <v>021405</v>
          </cell>
          <cell r="B224" t="str">
            <v>02</v>
          </cell>
          <cell r="C224" t="str">
            <v>14</v>
          </cell>
          <cell r="D224" t="str">
            <v>05</v>
          </cell>
          <cell r="E224" t="str">
            <v>COCHAS</v>
          </cell>
          <cell r="F224">
            <v>1202</v>
          </cell>
        </row>
        <row r="225">
          <cell r="A225" t="str">
            <v>021406</v>
          </cell>
          <cell r="B225" t="str">
            <v>02</v>
          </cell>
          <cell r="C225" t="str">
            <v>14</v>
          </cell>
          <cell r="D225" t="str">
            <v>06</v>
          </cell>
          <cell r="E225" t="str">
            <v>CONGAS</v>
          </cell>
          <cell r="F225">
            <v>1264</v>
          </cell>
        </row>
        <row r="226">
          <cell r="A226" t="str">
            <v>021407</v>
          </cell>
          <cell r="B226" t="str">
            <v>02</v>
          </cell>
          <cell r="C226" t="str">
            <v>14</v>
          </cell>
          <cell r="D226" t="str">
            <v>07</v>
          </cell>
          <cell r="E226" t="str">
            <v>LLIPA</v>
          </cell>
          <cell r="F226">
            <v>216</v>
          </cell>
        </row>
        <row r="227">
          <cell r="A227" t="str">
            <v>021408</v>
          </cell>
          <cell r="B227" t="str">
            <v>02</v>
          </cell>
          <cell r="C227" t="str">
            <v>14</v>
          </cell>
          <cell r="D227" t="str">
            <v>08</v>
          </cell>
          <cell r="E227" t="str">
            <v>SAN CRISTOBAL DE RAJAN</v>
          </cell>
          <cell r="F227">
            <v>487</v>
          </cell>
        </row>
        <row r="228">
          <cell r="A228" t="str">
            <v>021409</v>
          </cell>
          <cell r="B228" t="str">
            <v>02</v>
          </cell>
          <cell r="C228" t="str">
            <v>14</v>
          </cell>
          <cell r="D228" t="str">
            <v>09</v>
          </cell>
          <cell r="E228" t="str">
            <v>SAN PEDRO</v>
          </cell>
          <cell r="F228">
            <v>968</v>
          </cell>
        </row>
        <row r="229">
          <cell r="A229" t="str">
            <v>021410</v>
          </cell>
          <cell r="B229" t="str">
            <v>02</v>
          </cell>
          <cell r="C229" t="str">
            <v>14</v>
          </cell>
          <cell r="D229" t="str">
            <v>10</v>
          </cell>
          <cell r="E229" t="str">
            <v>SANTIAGO DE CHILCAS</v>
          </cell>
          <cell r="F229">
            <v>384</v>
          </cell>
        </row>
        <row r="230">
          <cell r="A230" t="str">
            <v>021500</v>
          </cell>
          <cell r="B230" t="str">
            <v>02</v>
          </cell>
          <cell r="C230" t="str">
            <v>15</v>
          </cell>
          <cell r="D230" t="str">
            <v>00</v>
          </cell>
          <cell r="E230" t="str">
            <v>PALLASCA</v>
          </cell>
          <cell r="F230">
            <v>29505</v>
          </cell>
        </row>
        <row r="231">
          <cell r="A231" t="str">
            <v>021501</v>
          </cell>
          <cell r="B231" t="str">
            <v>02</v>
          </cell>
          <cell r="C231" t="str">
            <v>15</v>
          </cell>
          <cell r="D231" t="str">
            <v>01</v>
          </cell>
          <cell r="E231" t="str">
            <v>CABANA</v>
          </cell>
          <cell r="F231">
            <v>2993</v>
          </cell>
        </row>
        <row r="232">
          <cell r="A232" t="str">
            <v>021502</v>
          </cell>
          <cell r="B232" t="str">
            <v>02</v>
          </cell>
          <cell r="C232" t="str">
            <v>15</v>
          </cell>
          <cell r="D232" t="str">
            <v>02</v>
          </cell>
          <cell r="E232" t="str">
            <v>BOLOGNESI</v>
          </cell>
          <cell r="F232">
            <v>1480</v>
          </cell>
        </row>
        <row r="233">
          <cell r="A233" t="str">
            <v>021503</v>
          </cell>
          <cell r="B233" t="str">
            <v>02</v>
          </cell>
          <cell r="C233" t="str">
            <v>15</v>
          </cell>
          <cell r="D233" t="str">
            <v>03</v>
          </cell>
          <cell r="E233" t="str">
            <v>CONCHUCOS</v>
          </cell>
          <cell r="F233">
            <v>7917</v>
          </cell>
        </row>
        <row r="234">
          <cell r="A234" t="str">
            <v>021504</v>
          </cell>
          <cell r="B234" t="str">
            <v>02</v>
          </cell>
          <cell r="C234" t="str">
            <v>15</v>
          </cell>
          <cell r="D234" t="str">
            <v>04</v>
          </cell>
          <cell r="E234" t="str">
            <v>HUACASCHUQUE</v>
          </cell>
          <cell r="F234">
            <v>735</v>
          </cell>
        </row>
        <row r="235">
          <cell r="A235" t="str">
            <v>021505</v>
          </cell>
          <cell r="B235" t="str">
            <v>02</v>
          </cell>
          <cell r="C235" t="str">
            <v>15</v>
          </cell>
          <cell r="D235" t="str">
            <v>05</v>
          </cell>
          <cell r="E235" t="str">
            <v>HUANDOVAL</v>
          </cell>
          <cell r="F235">
            <v>1207</v>
          </cell>
        </row>
        <row r="236">
          <cell r="A236" t="str">
            <v>021506</v>
          </cell>
          <cell r="B236" t="str">
            <v>02</v>
          </cell>
          <cell r="C236" t="str">
            <v>15</v>
          </cell>
          <cell r="D236" t="str">
            <v>06</v>
          </cell>
          <cell r="E236" t="str">
            <v>LACABAMBA</v>
          </cell>
          <cell r="F236">
            <v>936</v>
          </cell>
        </row>
        <row r="237">
          <cell r="A237" t="str">
            <v>021507</v>
          </cell>
          <cell r="B237" t="str">
            <v>02</v>
          </cell>
          <cell r="C237" t="str">
            <v>15</v>
          </cell>
          <cell r="D237" t="str">
            <v>07</v>
          </cell>
          <cell r="E237" t="str">
            <v>LLAPO</v>
          </cell>
          <cell r="F237">
            <v>662</v>
          </cell>
        </row>
        <row r="238">
          <cell r="A238" t="str">
            <v>021508</v>
          </cell>
          <cell r="B238" t="str">
            <v>02</v>
          </cell>
          <cell r="C238" t="str">
            <v>15</v>
          </cell>
          <cell r="D238" t="str">
            <v>08</v>
          </cell>
          <cell r="E238" t="str">
            <v>PALLASCA</v>
          </cell>
          <cell r="F238">
            <v>2793</v>
          </cell>
        </row>
        <row r="239">
          <cell r="A239" t="str">
            <v>021509</v>
          </cell>
          <cell r="B239" t="str">
            <v>02</v>
          </cell>
          <cell r="C239" t="str">
            <v>15</v>
          </cell>
          <cell r="D239" t="str">
            <v>09</v>
          </cell>
          <cell r="E239" t="str">
            <v>PAMPAS</v>
          </cell>
          <cell r="F239">
            <v>6149</v>
          </cell>
        </row>
        <row r="240">
          <cell r="A240" t="str">
            <v>021510</v>
          </cell>
          <cell r="B240" t="str">
            <v>02</v>
          </cell>
          <cell r="C240" t="str">
            <v>15</v>
          </cell>
          <cell r="D240" t="str">
            <v>10</v>
          </cell>
          <cell r="E240" t="str">
            <v>SANTA ROSA</v>
          </cell>
          <cell r="F240">
            <v>1232</v>
          </cell>
        </row>
        <row r="241">
          <cell r="A241" t="str">
            <v>021511</v>
          </cell>
          <cell r="B241" t="str">
            <v>02</v>
          </cell>
          <cell r="C241" t="str">
            <v>15</v>
          </cell>
          <cell r="D241" t="str">
            <v>11</v>
          </cell>
          <cell r="E241" t="str">
            <v>TAUCA</v>
          </cell>
          <cell r="F241">
            <v>3401</v>
          </cell>
        </row>
        <row r="242">
          <cell r="A242" t="str">
            <v>021600</v>
          </cell>
          <cell r="B242" t="str">
            <v>02</v>
          </cell>
          <cell r="C242" t="str">
            <v>16</v>
          </cell>
          <cell r="D242" t="str">
            <v>00</v>
          </cell>
          <cell r="E242" t="str">
            <v>POMABAMBA</v>
          </cell>
          <cell r="F242">
            <v>29380</v>
          </cell>
        </row>
        <row r="243">
          <cell r="A243" t="str">
            <v>021601</v>
          </cell>
          <cell r="B243" t="str">
            <v>02</v>
          </cell>
          <cell r="C243" t="str">
            <v>16</v>
          </cell>
          <cell r="D243" t="str">
            <v>01</v>
          </cell>
          <cell r="E243" t="str">
            <v>POMABAMBA</v>
          </cell>
          <cell r="F243">
            <v>15565</v>
          </cell>
        </row>
        <row r="244">
          <cell r="A244" t="str">
            <v>021602</v>
          </cell>
          <cell r="B244" t="str">
            <v>02</v>
          </cell>
          <cell r="C244" t="str">
            <v>16</v>
          </cell>
          <cell r="D244" t="str">
            <v>02</v>
          </cell>
          <cell r="E244" t="str">
            <v>HUAYLLAN</v>
          </cell>
          <cell r="F244">
            <v>3845</v>
          </cell>
        </row>
        <row r="245">
          <cell r="A245" t="str">
            <v>021603</v>
          </cell>
          <cell r="B245" t="str">
            <v>02</v>
          </cell>
          <cell r="C245" t="str">
            <v>16</v>
          </cell>
          <cell r="D245" t="str">
            <v>03</v>
          </cell>
          <cell r="E245" t="str">
            <v>PAROBAMBA</v>
          </cell>
          <cell r="F245">
            <v>7375</v>
          </cell>
        </row>
        <row r="246">
          <cell r="A246" t="str">
            <v>021604</v>
          </cell>
          <cell r="B246" t="str">
            <v>02</v>
          </cell>
          <cell r="C246" t="str">
            <v>16</v>
          </cell>
          <cell r="D246" t="str">
            <v>04</v>
          </cell>
          <cell r="E246" t="str">
            <v>QUINUABAMBA</v>
          </cell>
          <cell r="F246">
            <v>2595</v>
          </cell>
        </row>
        <row r="247">
          <cell r="A247" t="str">
            <v>021700</v>
          </cell>
          <cell r="B247" t="str">
            <v>02</v>
          </cell>
          <cell r="C247" t="str">
            <v>17</v>
          </cell>
          <cell r="D247" t="str">
            <v>00</v>
          </cell>
          <cell r="E247" t="str">
            <v>RECUAY</v>
          </cell>
          <cell r="F247">
            <v>18519</v>
          </cell>
        </row>
        <row r="248">
          <cell r="A248" t="str">
            <v>021701</v>
          </cell>
          <cell r="B248" t="str">
            <v>02</v>
          </cell>
          <cell r="C248" t="str">
            <v>17</v>
          </cell>
          <cell r="D248" t="str">
            <v>01</v>
          </cell>
          <cell r="E248" t="str">
            <v>RECUAY</v>
          </cell>
          <cell r="F248">
            <v>5213</v>
          </cell>
        </row>
        <row r="249">
          <cell r="A249" t="str">
            <v>021702</v>
          </cell>
          <cell r="B249" t="str">
            <v>02</v>
          </cell>
          <cell r="C249" t="str">
            <v>17</v>
          </cell>
          <cell r="D249" t="str">
            <v>02</v>
          </cell>
          <cell r="E249" t="str">
            <v>CATAC</v>
          </cell>
          <cell r="F249">
            <v>4849</v>
          </cell>
        </row>
        <row r="250">
          <cell r="A250" t="str">
            <v>021703</v>
          </cell>
          <cell r="B250" t="str">
            <v>02</v>
          </cell>
          <cell r="C250" t="str">
            <v>17</v>
          </cell>
          <cell r="D250" t="str">
            <v>03</v>
          </cell>
          <cell r="E250" t="str">
            <v>COTAPARACO</v>
          </cell>
          <cell r="F250">
            <v>641</v>
          </cell>
        </row>
        <row r="251">
          <cell r="A251" t="str">
            <v>021704</v>
          </cell>
          <cell r="B251" t="str">
            <v>02</v>
          </cell>
          <cell r="C251" t="str">
            <v>17</v>
          </cell>
          <cell r="D251" t="str">
            <v>04</v>
          </cell>
          <cell r="E251" t="str">
            <v>HUAYLLAPAMPA</v>
          </cell>
          <cell r="F251">
            <v>754</v>
          </cell>
        </row>
        <row r="252">
          <cell r="A252" t="str">
            <v>021705</v>
          </cell>
          <cell r="B252" t="str">
            <v>02</v>
          </cell>
          <cell r="C252" t="str">
            <v>17</v>
          </cell>
          <cell r="D252" t="str">
            <v>05</v>
          </cell>
          <cell r="E252" t="str">
            <v>LLACLLIN</v>
          </cell>
          <cell r="F252">
            <v>819</v>
          </cell>
        </row>
        <row r="253">
          <cell r="A253" t="str">
            <v>021706</v>
          </cell>
          <cell r="B253" t="str">
            <v>02</v>
          </cell>
          <cell r="C253" t="str">
            <v>17</v>
          </cell>
          <cell r="D253" t="str">
            <v>06</v>
          </cell>
          <cell r="E253" t="str">
            <v>MARCA</v>
          </cell>
          <cell r="F253">
            <v>1131</v>
          </cell>
        </row>
        <row r="254">
          <cell r="A254" t="str">
            <v>021707</v>
          </cell>
          <cell r="B254" t="str">
            <v>02</v>
          </cell>
          <cell r="C254" t="str">
            <v>17</v>
          </cell>
          <cell r="D254" t="str">
            <v>07</v>
          </cell>
          <cell r="E254" t="str">
            <v>PAMPAS CHICO</v>
          </cell>
          <cell r="F254">
            <v>1111</v>
          </cell>
        </row>
        <row r="255">
          <cell r="A255" t="str">
            <v>021708</v>
          </cell>
          <cell r="B255" t="str">
            <v>02</v>
          </cell>
          <cell r="C255" t="str">
            <v>17</v>
          </cell>
          <cell r="D255" t="str">
            <v>08</v>
          </cell>
          <cell r="E255" t="str">
            <v>PARARIN</v>
          </cell>
          <cell r="F255">
            <v>919</v>
          </cell>
        </row>
        <row r="256">
          <cell r="A256" t="str">
            <v>021709</v>
          </cell>
          <cell r="B256" t="str">
            <v>02</v>
          </cell>
          <cell r="C256" t="str">
            <v>17</v>
          </cell>
          <cell r="D256" t="str">
            <v>09</v>
          </cell>
          <cell r="E256" t="str">
            <v>TAPACOCHA</v>
          </cell>
          <cell r="F256">
            <v>473</v>
          </cell>
        </row>
        <row r="257">
          <cell r="A257" t="str">
            <v>021710</v>
          </cell>
          <cell r="B257" t="str">
            <v>02</v>
          </cell>
          <cell r="C257" t="str">
            <v>17</v>
          </cell>
          <cell r="D257" t="str">
            <v>10</v>
          </cell>
          <cell r="E257" t="str">
            <v>TICAPAMPA</v>
          </cell>
          <cell r="F257">
            <v>2609</v>
          </cell>
        </row>
        <row r="258">
          <cell r="A258" t="str">
            <v>021800</v>
          </cell>
          <cell r="B258" t="str">
            <v>02</v>
          </cell>
          <cell r="C258" t="str">
            <v>18</v>
          </cell>
          <cell r="D258" t="str">
            <v>00</v>
          </cell>
          <cell r="E258" t="str">
            <v>SANTA</v>
          </cell>
          <cell r="F258">
            <v>411373</v>
          </cell>
        </row>
        <row r="259">
          <cell r="A259" t="str">
            <v>021801</v>
          </cell>
          <cell r="B259" t="str">
            <v>02</v>
          </cell>
          <cell r="C259" t="str">
            <v>18</v>
          </cell>
          <cell r="D259" t="str">
            <v>01</v>
          </cell>
          <cell r="E259" t="str">
            <v>CHIMBOTE</v>
          </cell>
          <cell r="F259">
            <v>223621</v>
          </cell>
        </row>
        <row r="260">
          <cell r="A260" t="str">
            <v>021802</v>
          </cell>
          <cell r="B260" t="str">
            <v>02</v>
          </cell>
          <cell r="C260" t="str">
            <v>18</v>
          </cell>
          <cell r="D260" t="str">
            <v>02</v>
          </cell>
          <cell r="E260" t="str">
            <v>CACERES DEL PERU</v>
          </cell>
          <cell r="F260">
            <v>5065</v>
          </cell>
        </row>
        <row r="261">
          <cell r="A261" t="str">
            <v>021803</v>
          </cell>
          <cell r="B261" t="str">
            <v>02</v>
          </cell>
          <cell r="C261" t="str">
            <v>18</v>
          </cell>
          <cell r="D261" t="str">
            <v>03</v>
          </cell>
          <cell r="E261" t="str">
            <v>COISHCO</v>
          </cell>
          <cell r="F261">
            <v>15779</v>
          </cell>
        </row>
        <row r="262">
          <cell r="A262" t="str">
            <v>021804</v>
          </cell>
          <cell r="B262" t="str">
            <v>02</v>
          </cell>
          <cell r="C262" t="str">
            <v>18</v>
          </cell>
          <cell r="D262" t="str">
            <v>04</v>
          </cell>
          <cell r="E262" t="str">
            <v>MACATE</v>
          </cell>
          <cell r="F262">
            <v>4688</v>
          </cell>
        </row>
        <row r="263">
          <cell r="A263" t="str">
            <v>021805</v>
          </cell>
          <cell r="B263" t="str">
            <v>02</v>
          </cell>
          <cell r="C263" t="str">
            <v>18</v>
          </cell>
          <cell r="D263" t="str">
            <v>05</v>
          </cell>
          <cell r="E263" t="str">
            <v>MORO</v>
          </cell>
          <cell r="F263">
            <v>7749</v>
          </cell>
        </row>
        <row r="264">
          <cell r="A264" t="str">
            <v>021806</v>
          </cell>
          <cell r="B264" t="str">
            <v>02</v>
          </cell>
          <cell r="C264" t="str">
            <v>18</v>
          </cell>
          <cell r="D264" t="str">
            <v>06</v>
          </cell>
          <cell r="E264" t="str">
            <v>NEPEÑA</v>
          </cell>
          <cell r="F264">
            <v>12545</v>
          </cell>
        </row>
        <row r="265">
          <cell r="A265" t="str">
            <v>021807</v>
          </cell>
          <cell r="B265" t="str">
            <v>02</v>
          </cell>
          <cell r="C265" t="str">
            <v>18</v>
          </cell>
          <cell r="D265" t="str">
            <v>07</v>
          </cell>
          <cell r="E265" t="str">
            <v>SAMANCO</v>
          </cell>
          <cell r="F265">
            <v>4277</v>
          </cell>
        </row>
        <row r="266">
          <cell r="A266" t="str">
            <v>021808</v>
          </cell>
          <cell r="B266" t="str">
            <v>02</v>
          </cell>
          <cell r="C266" t="str">
            <v>18</v>
          </cell>
          <cell r="D266" t="str">
            <v>08</v>
          </cell>
          <cell r="E266" t="str">
            <v>SANTA</v>
          </cell>
          <cell r="F266">
            <v>18513</v>
          </cell>
        </row>
        <row r="267">
          <cell r="A267" t="str">
            <v>021809</v>
          </cell>
          <cell r="B267" t="str">
            <v>02</v>
          </cell>
          <cell r="C267" t="str">
            <v>18</v>
          </cell>
          <cell r="D267" t="str">
            <v>09</v>
          </cell>
          <cell r="E267" t="str">
            <v>NUEVO CHIMBOTE</v>
          </cell>
          <cell r="F267">
            <v>119136</v>
          </cell>
        </row>
        <row r="268">
          <cell r="A268" t="str">
            <v>021900</v>
          </cell>
          <cell r="B268" t="str">
            <v>02</v>
          </cell>
          <cell r="C268" t="str">
            <v>19</v>
          </cell>
          <cell r="D268" t="str">
            <v>00</v>
          </cell>
          <cell r="E268" t="str">
            <v>SIHUAS</v>
          </cell>
          <cell r="F268">
            <v>31635</v>
          </cell>
        </row>
        <row r="269">
          <cell r="A269" t="str">
            <v>021901</v>
          </cell>
          <cell r="B269" t="str">
            <v>02</v>
          </cell>
          <cell r="C269" t="str">
            <v>19</v>
          </cell>
          <cell r="D269" t="str">
            <v>01</v>
          </cell>
          <cell r="E269" t="str">
            <v>SIHUAS</v>
          </cell>
          <cell r="F269">
            <v>5278</v>
          </cell>
        </row>
        <row r="270">
          <cell r="A270" t="str">
            <v>021902</v>
          </cell>
          <cell r="B270" t="str">
            <v>02</v>
          </cell>
          <cell r="C270" t="str">
            <v>19</v>
          </cell>
          <cell r="D270" t="str">
            <v>02</v>
          </cell>
          <cell r="E270" t="str">
            <v>ACOBAMBA</v>
          </cell>
          <cell r="F270">
            <v>1831</v>
          </cell>
        </row>
        <row r="271">
          <cell r="A271" t="str">
            <v>021903</v>
          </cell>
          <cell r="B271" t="str">
            <v>02</v>
          </cell>
          <cell r="C271" t="str">
            <v>19</v>
          </cell>
          <cell r="D271" t="str">
            <v>03</v>
          </cell>
          <cell r="E271" t="str">
            <v>ALFONSO UGARTE</v>
          </cell>
          <cell r="F271">
            <v>905</v>
          </cell>
        </row>
        <row r="272">
          <cell r="A272" t="str">
            <v>021904</v>
          </cell>
          <cell r="B272" t="str">
            <v>02</v>
          </cell>
          <cell r="C272" t="str">
            <v>19</v>
          </cell>
          <cell r="D272" t="str">
            <v>04</v>
          </cell>
          <cell r="E272" t="str">
            <v>CASHAPAMPA</v>
          </cell>
          <cell r="F272">
            <v>3082</v>
          </cell>
        </row>
        <row r="273">
          <cell r="A273" t="str">
            <v>021905</v>
          </cell>
          <cell r="B273" t="str">
            <v>02</v>
          </cell>
          <cell r="C273" t="str">
            <v>19</v>
          </cell>
          <cell r="D273" t="str">
            <v>05</v>
          </cell>
          <cell r="E273" t="str">
            <v>CHINGALPO</v>
          </cell>
          <cell r="F273">
            <v>1138</v>
          </cell>
        </row>
        <row r="274">
          <cell r="A274" t="str">
            <v>021906</v>
          </cell>
          <cell r="B274" t="str">
            <v>02</v>
          </cell>
          <cell r="C274" t="str">
            <v>19</v>
          </cell>
          <cell r="D274" t="str">
            <v>06</v>
          </cell>
          <cell r="E274" t="str">
            <v>HUAYLLABAMBA</v>
          </cell>
          <cell r="F274">
            <v>4753</v>
          </cell>
        </row>
        <row r="275">
          <cell r="A275" t="str">
            <v>021907</v>
          </cell>
          <cell r="B275" t="str">
            <v>02</v>
          </cell>
          <cell r="C275" t="str">
            <v>19</v>
          </cell>
          <cell r="D275" t="str">
            <v>07</v>
          </cell>
          <cell r="E275" t="str">
            <v>QUICHES</v>
          </cell>
          <cell r="F275">
            <v>2904</v>
          </cell>
        </row>
        <row r="276">
          <cell r="A276" t="str">
            <v>021908</v>
          </cell>
          <cell r="B276" t="str">
            <v>02</v>
          </cell>
          <cell r="C276" t="str">
            <v>19</v>
          </cell>
          <cell r="D276" t="str">
            <v>08</v>
          </cell>
          <cell r="E276" t="str">
            <v>RAGASH</v>
          </cell>
          <cell r="F276">
            <v>2775</v>
          </cell>
        </row>
        <row r="277">
          <cell r="A277" t="str">
            <v>021909</v>
          </cell>
          <cell r="B277" t="str">
            <v>02</v>
          </cell>
          <cell r="C277" t="str">
            <v>19</v>
          </cell>
          <cell r="D277" t="str">
            <v>09</v>
          </cell>
          <cell r="E277" t="str">
            <v>SAN JUAN</v>
          </cell>
          <cell r="F277">
            <v>6874</v>
          </cell>
        </row>
        <row r="278">
          <cell r="A278" t="str">
            <v>021910</v>
          </cell>
          <cell r="B278" t="str">
            <v>02</v>
          </cell>
          <cell r="C278" t="str">
            <v>19</v>
          </cell>
          <cell r="D278" t="str">
            <v>10</v>
          </cell>
          <cell r="E278" t="str">
            <v>SICSIBAMBA</v>
          </cell>
          <cell r="F278">
            <v>2095</v>
          </cell>
        </row>
        <row r="279">
          <cell r="A279" t="str">
            <v>022000</v>
          </cell>
          <cell r="B279" t="str">
            <v>02</v>
          </cell>
          <cell r="C279" t="str">
            <v>20</v>
          </cell>
          <cell r="D279" t="str">
            <v>00</v>
          </cell>
          <cell r="E279" t="str">
            <v>YUNGAY</v>
          </cell>
          <cell r="F279">
            <v>56932</v>
          </cell>
        </row>
        <row r="280">
          <cell r="A280" t="str">
            <v>022001</v>
          </cell>
          <cell r="B280" t="str">
            <v>02</v>
          </cell>
          <cell r="C280" t="str">
            <v>20</v>
          </cell>
          <cell r="D280" t="str">
            <v>01</v>
          </cell>
          <cell r="E280" t="str">
            <v>YUNGAY</v>
          </cell>
          <cell r="F280">
            <v>19991</v>
          </cell>
        </row>
        <row r="281">
          <cell r="A281" t="str">
            <v>022002</v>
          </cell>
          <cell r="B281" t="str">
            <v>02</v>
          </cell>
          <cell r="C281" t="str">
            <v>20</v>
          </cell>
          <cell r="D281" t="str">
            <v>02</v>
          </cell>
          <cell r="E281" t="str">
            <v>CASCAPARA</v>
          </cell>
          <cell r="F281">
            <v>1951</v>
          </cell>
        </row>
        <row r="282">
          <cell r="A282" t="str">
            <v>022003</v>
          </cell>
          <cell r="B282" t="str">
            <v>02</v>
          </cell>
          <cell r="C282" t="str">
            <v>20</v>
          </cell>
          <cell r="D282" t="str">
            <v>03</v>
          </cell>
          <cell r="E282" t="str">
            <v>MANCOS</v>
          </cell>
          <cell r="F282">
            <v>7429</v>
          </cell>
        </row>
        <row r="283">
          <cell r="A283" t="str">
            <v>022004</v>
          </cell>
          <cell r="B283" t="str">
            <v>02</v>
          </cell>
          <cell r="C283" t="str">
            <v>20</v>
          </cell>
          <cell r="D283" t="str">
            <v>04</v>
          </cell>
          <cell r="E283" t="str">
            <v>MATACOTO</v>
          </cell>
          <cell r="F283">
            <v>1557</v>
          </cell>
        </row>
        <row r="284">
          <cell r="A284" t="str">
            <v>022005</v>
          </cell>
          <cell r="B284" t="str">
            <v>02</v>
          </cell>
          <cell r="C284" t="str">
            <v>20</v>
          </cell>
          <cell r="D284" t="str">
            <v>05</v>
          </cell>
          <cell r="E284" t="str">
            <v>QUILLO</v>
          </cell>
          <cell r="F284">
            <v>12791</v>
          </cell>
        </row>
        <row r="285">
          <cell r="A285" t="str">
            <v>022006</v>
          </cell>
          <cell r="B285" t="str">
            <v>02</v>
          </cell>
          <cell r="C285" t="str">
            <v>20</v>
          </cell>
          <cell r="D285" t="str">
            <v>06</v>
          </cell>
          <cell r="E285" t="str">
            <v>RANRAHIRCA</v>
          </cell>
          <cell r="F285">
            <v>3424</v>
          </cell>
        </row>
        <row r="286">
          <cell r="A286" t="str">
            <v>022007</v>
          </cell>
          <cell r="B286" t="str">
            <v>02</v>
          </cell>
          <cell r="C286" t="str">
            <v>20</v>
          </cell>
          <cell r="D286" t="str">
            <v>07</v>
          </cell>
          <cell r="E286" t="str">
            <v>SHUPLUY</v>
          </cell>
          <cell r="F286">
            <v>2473</v>
          </cell>
        </row>
        <row r="287">
          <cell r="A287" t="str">
            <v>022008</v>
          </cell>
          <cell r="B287" t="str">
            <v>02</v>
          </cell>
          <cell r="C287" t="str">
            <v>20</v>
          </cell>
          <cell r="D287" t="str">
            <v>08</v>
          </cell>
          <cell r="E287" t="str">
            <v>YANAMA</v>
          </cell>
          <cell r="F287">
            <v>7316</v>
          </cell>
        </row>
        <row r="288">
          <cell r="A288" t="str">
            <v>030000</v>
          </cell>
          <cell r="B288" t="str">
            <v>03</v>
          </cell>
          <cell r="C288" t="str">
            <v>00</v>
          </cell>
          <cell r="D288" t="str">
            <v>00</v>
          </cell>
          <cell r="E288" t="str">
            <v>APURIMAC</v>
          </cell>
          <cell r="F288">
            <v>438453</v>
          </cell>
        </row>
        <row r="289">
          <cell r="A289" t="str">
            <v>030100</v>
          </cell>
          <cell r="B289" t="str">
            <v>03</v>
          </cell>
          <cell r="C289" t="str">
            <v>01</v>
          </cell>
          <cell r="D289" t="str">
            <v>00</v>
          </cell>
          <cell r="E289" t="str">
            <v>ABANCAY</v>
          </cell>
          <cell r="F289">
            <v>105894</v>
          </cell>
        </row>
        <row r="290">
          <cell r="A290" t="str">
            <v>030101</v>
          </cell>
          <cell r="B290" t="str">
            <v>03</v>
          </cell>
          <cell r="C290" t="str">
            <v>01</v>
          </cell>
          <cell r="D290" t="str">
            <v>01</v>
          </cell>
          <cell r="E290" t="str">
            <v>ABANCAY</v>
          </cell>
          <cell r="F290">
            <v>56338</v>
          </cell>
        </row>
        <row r="291">
          <cell r="A291" t="str">
            <v>030102</v>
          </cell>
          <cell r="B291" t="str">
            <v>03</v>
          </cell>
          <cell r="C291" t="str">
            <v>01</v>
          </cell>
          <cell r="D291" t="str">
            <v>02</v>
          </cell>
          <cell r="E291" t="str">
            <v>CHACOCHE</v>
          </cell>
          <cell r="F291">
            <v>1414</v>
          </cell>
        </row>
        <row r="292">
          <cell r="A292" t="str">
            <v>030103</v>
          </cell>
          <cell r="B292" t="str">
            <v>03</v>
          </cell>
          <cell r="C292" t="str">
            <v>01</v>
          </cell>
          <cell r="D292" t="str">
            <v>03</v>
          </cell>
          <cell r="E292" t="str">
            <v>CIRCA</v>
          </cell>
          <cell r="F292">
            <v>3227</v>
          </cell>
        </row>
        <row r="293">
          <cell r="A293" t="str">
            <v>030104</v>
          </cell>
          <cell r="B293" t="str">
            <v>03</v>
          </cell>
          <cell r="C293" t="str">
            <v>01</v>
          </cell>
          <cell r="D293" t="str">
            <v>04</v>
          </cell>
          <cell r="E293" t="str">
            <v>CURAHUASI</v>
          </cell>
          <cell r="F293">
            <v>19538</v>
          </cell>
        </row>
        <row r="294">
          <cell r="A294" t="str">
            <v>030105</v>
          </cell>
          <cell r="B294" t="str">
            <v>03</v>
          </cell>
          <cell r="C294" t="str">
            <v>01</v>
          </cell>
          <cell r="D294" t="str">
            <v>05</v>
          </cell>
          <cell r="E294" t="str">
            <v>HUANIPACA</v>
          </cell>
          <cell r="F294">
            <v>5481</v>
          </cell>
        </row>
        <row r="295">
          <cell r="A295" t="str">
            <v>030106</v>
          </cell>
          <cell r="B295" t="str">
            <v>03</v>
          </cell>
          <cell r="C295" t="str">
            <v>01</v>
          </cell>
          <cell r="D295" t="str">
            <v>06</v>
          </cell>
          <cell r="E295" t="str">
            <v>LAMBRAMA</v>
          </cell>
          <cell r="F295">
            <v>3496</v>
          </cell>
        </row>
        <row r="296">
          <cell r="A296" t="str">
            <v>030107</v>
          </cell>
          <cell r="B296" t="str">
            <v>03</v>
          </cell>
          <cell r="C296" t="str">
            <v>01</v>
          </cell>
          <cell r="D296" t="str">
            <v>07</v>
          </cell>
          <cell r="E296" t="str">
            <v>PICHIRHUA</v>
          </cell>
          <cell r="F296">
            <v>4610</v>
          </cell>
        </row>
        <row r="297">
          <cell r="A297" t="str">
            <v>030108</v>
          </cell>
          <cell r="B297" t="str">
            <v>03</v>
          </cell>
          <cell r="C297" t="str">
            <v>01</v>
          </cell>
          <cell r="D297" t="str">
            <v>08</v>
          </cell>
          <cell r="E297" t="str">
            <v>SAN PEDRO DE CACHORA</v>
          </cell>
          <cell r="F297">
            <v>3910</v>
          </cell>
        </row>
        <row r="298">
          <cell r="A298" t="str">
            <v>030109</v>
          </cell>
          <cell r="B298" t="str">
            <v>03</v>
          </cell>
          <cell r="C298" t="str">
            <v>01</v>
          </cell>
          <cell r="D298" t="str">
            <v>09</v>
          </cell>
          <cell r="E298" t="str">
            <v>TAMBURCO</v>
          </cell>
          <cell r="F298">
            <v>7880</v>
          </cell>
        </row>
        <row r="299">
          <cell r="A299" t="str">
            <v>030200</v>
          </cell>
          <cell r="B299" t="str">
            <v>03</v>
          </cell>
          <cell r="C299" t="str">
            <v>02</v>
          </cell>
          <cell r="D299" t="str">
            <v>00</v>
          </cell>
          <cell r="E299" t="str">
            <v>ANDAHUAYLAS</v>
          </cell>
          <cell r="F299">
            <v>153799</v>
          </cell>
        </row>
        <row r="300">
          <cell r="A300" t="str">
            <v>030201</v>
          </cell>
          <cell r="B300" t="str">
            <v>03</v>
          </cell>
          <cell r="C300" t="str">
            <v>02</v>
          </cell>
          <cell r="D300" t="str">
            <v>01</v>
          </cell>
          <cell r="E300" t="str">
            <v>ANDAHUAYLAS</v>
          </cell>
          <cell r="F300">
            <v>36644</v>
          </cell>
        </row>
        <row r="301">
          <cell r="A301" t="str">
            <v>030202</v>
          </cell>
          <cell r="B301" t="str">
            <v>03</v>
          </cell>
          <cell r="C301" t="str">
            <v>02</v>
          </cell>
          <cell r="D301" t="str">
            <v>02</v>
          </cell>
          <cell r="E301" t="str">
            <v>ANDARAPA</v>
          </cell>
          <cell r="F301">
            <v>8045</v>
          </cell>
        </row>
        <row r="302">
          <cell r="A302" t="str">
            <v>030203</v>
          </cell>
          <cell r="B302" t="str">
            <v>03</v>
          </cell>
          <cell r="C302" t="str">
            <v>02</v>
          </cell>
          <cell r="D302" t="str">
            <v>03</v>
          </cell>
          <cell r="E302" t="str">
            <v>CHIARA</v>
          </cell>
          <cell r="F302">
            <v>1686</v>
          </cell>
        </row>
        <row r="303">
          <cell r="A303" t="str">
            <v>030204</v>
          </cell>
          <cell r="B303" t="str">
            <v>03</v>
          </cell>
          <cell r="C303" t="str">
            <v>02</v>
          </cell>
          <cell r="D303" t="str">
            <v>04</v>
          </cell>
          <cell r="E303" t="str">
            <v>HUANCARAMA</v>
          </cell>
          <cell r="F303">
            <v>8086</v>
          </cell>
        </row>
        <row r="304">
          <cell r="A304" t="str">
            <v>030205</v>
          </cell>
          <cell r="B304" t="str">
            <v>03</v>
          </cell>
          <cell r="C304" t="str">
            <v>02</v>
          </cell>
          <cell r="D304" t="str">
            <v>05</v>
          </cell>
          <cell r="E304" t="str">
            <v>HUANCARAY</v>
          </cell>
          <cell r="F304">
            <v>4950</v>
          </cell>
        </row>
        <row r="305">
          <cell r="A305" t="str">
            <v>030206</v>
          </cell>
          <cell r="B305" t="str">
            <v>03</v>
          </cell>
          <cell r="C305" t="str">
            <v>02</v>
          </cell>
          <cell r="D305" t="str">
            <v>06</v>
          </cell>
          <cell r="E305" t="str">
            <v>HUAYANA</v>
          </cell>
          <cell r="F305">
            <v>1376</v>
          </cell>
        </row>
        <row r="306">
          <cell r="A306" t="str">
            <v>030207</v>
          </cell>
          <cell r="B306" t="str">
            <v>03</v>
          </cell>
          <cell r="C306" t="str">
            <v>02</v>
          </cell>
          <cell r="D306" t="str">
            <v>07</v>
          </cell>
          <cell r="E306" t="str">
            <v>KISHUARA</v>
          </cell>
          <cell r="F306">
            <v>8255</v>
          </cell>
        </row>
        <row r="307">
          <cell r="A307" t="str">
            <v>030208</v>
          </cell>
          <cell r="B307" t="str">
            <v>03</v>
          </cell>
          <cell r="C307" t="str">
            <v>02</v>
          </cell>
          <cell r="D307" t="str">
            <v>08</v>
          </cell>
          <cell r="E307" t="str">
            <v>PACOBAMBA</v>
          </cell>
          <cell r="F307">
            <v>6119</v>
          </cell>
        </row>
        <row r="308">
          <cell r="A308" t="str">
            <v>030209</v>
          </cell>
          <cell r="B308" t="str">
            <v>03</v>
          </cell>
          <cell r="C308" t="str">
            <v>02</v>
          </cell>
          <cell r="D308" t="str">
            <v>09</v>
          </cell>
          <cell r="E308" t="str">
            <v>PACUCHA</v>
          </cell>
          <cell r="F308">
            <v>10160</v>
          </cell>
        </row>
        <row r="309">
          <cell r="A309" t="str">
            <v>030210</v>
          </cell>
          <cell r="B309" t="str">
            <v>03</v>
          </cell>
          <cell r="C309" t="str">
            <v>02</v>
          </cell>
          <cell r="D309" t="str">
            <v>10</v>
          </cell>
          <cell r="E309" t="str">
            <v>PAMPACHIRI</v>
          </cell>
          <cell r="F309">
            <v>3155</v>
          </cell>
        </row>
        <row r="310">
          <cell r="A310" t="str">
            <v>030211</v>
          </cell>
          <cell r="B310" t="str">
            <v>03</v>
          </cell>
          <cell r="C310" t="str">
            <v>02</v>
          </cell>
          <cell r="D310" t="str">
            <v>11</v>
          </cell>
          <cell r="E310" t="str">
            <v>POMACOCHA</v>
          </cell>
          <cell r="F310">
            <v>1193</v>
          </cell>
        </row>
        <row r="311">
          <cell r="A311" t="str">
            <v>030212</v>
          </cell>
          <cell r="B311" t="str">
            <v>03</v>
          </cell>
          <cell r="C311" t="str">
            <v>02</v>
          </cell>
          <cell r="D311" t="str">
            <v>12</v>
          </cell>
          <cell r="E311" t="str">
            <v>SAN ANTONIO DE CACHI</v>
          </cell>
          <cell r="F311">
            <v>3648</v>
          </cell>
        </row>
        <row r="312">
          <cell r="A312" t="str">
            <v>030213</v>
          </cell>
          <cell r="B312" t="str">
            <v>03</v>
          </cell>
          <cell r="C312" t="str">
            <v>02</v>
          </cell>
          <cell r="D312" t="str">
            <v>13</v>
          </cell>
          <cell r="E312" t="str">
            <v>SAN JERONIMO</v>
          </cell>
          <cell r="F312">
            <v>18507</v>
          </cell>
        </row>
        <row r="313">
          <cell r="A313" t="str">
            <v>030214</v>
          </cell>
          <cell r="B313" t="str">
            <v>03</v>
          </cell>
          <cell r="C313" t="str">
            <v>02</v>
          </cell>
          <cell r="D313" t="str">
            <v>14</v>
          </cell>
          <cell r="E313" t="str">
            <v>SAN MIGUEL DE CHACCRAMPA</v>
          </cell>
          <cell r="F313">
            <v>2486</v>
          </cell>
        </row>
        <row r="314">
          <cell r="A314" t="str">
            <v>030215</v>
          </cell>
          <cell r="B314" t="str">
            <v>03</v>
          </cell>
          <cell r="C314" t="str">
            <v>02</v>
          </cell>
          <cell r="D314" t="str">
            <v>15</v>
          </cell>
          <cell r="E314" t="str">
            <v>SANTA MARIA DE CHICMO</v>
          </cell>
          <cell r="F314">
            <v>11084</v>
          </cell>
        </row>
        <row r="315">
          <cell r="A315" t="str">
            <v>030216</v>
          </cell>
          <cell r="B315" t="str">
            <v>03</v>
          </cell>
          <cell r="C315" t="str">
            <v>02</v>
          </cell>
          <cell r="D315" t="str">
            <v>16</v>
          </cell>
          <cell r="E315" t="str">
            <v>TALAVERA</v>
          </cell>
          <cell r="F315">
            <v>18509</v>
          </cell>
        </row>
        <row r="316">
          <cell r="A316" t="str">
            <v>030217</v>
          </cell>
          <cell r="B316" t="str">
            <v>03</v>
          </cell>
          <cell r="C316" t="str">
            <v>02</v>
          </cell>
          <cell r="D316" t="str">
            <v>17</v>
          </cell>
          <cell r="E316" t="str">
            <v>TUMAY HUARACA</v>
          </cell>
          <cell r="F316">
            <v>1947</v>
          </cell>
        </row>
        <row r="317">
          <cell r="A317" t="str">
            <v>030218</v>
          </cell>
          <cell r="B317" t="str">
            <v>03</v>
          </cell>
          <cell r="C317" t="str">
            <v>02</v>
          </cell>
          <cell r="D317" t="str">
            <v>18</v>
          </cell>
          <cell r="E317" t="str">
            <v>TURPO</v>
          </cell>
          <cell r="F317">
            <v>4663</v>
          </cell>
        </row>
        <row r="318">
          <cell r="A318" t="str">
            <v>030219</v>
          </cell>
          <cell r="B318" t="str">
            <v>03</v>
          </cell>
          <cell r="C318" t="str">
            <v>02</v>
          </cell>
          <cell r="D318" t="str">
            <v>19</v>
          </cell>
          <cell r="E318" t="str">
            <v>KAQUIABAMBA</v>
          </cell>
          <cell r="F318">
            <v>3286</v>
          </cell>
        </row>
        <row r="319">
          <cell r="A319" t="str">
            <v>030300</v>
          </cell>
          <cell r="B319" t="str">
            <v>03</v>
          </cell>
          <cell r="C319" t="str">
            <v>03</v>
          </cell>
          <cell r="D319" t="str">
            <v>00</v>
          </cell>
          <cell r="E319" t="str">
            <v>ANTABAMBA</v>
          </cell>
          <cell r="F319">
            <v>13627</v>
          </cell>
        </row>
        <row r="320">
          <cell r="A320" t="str">
            <v>030301</v>
          </cell>
          <cell r="B320" t="str">
            <v>03</v>
          </cell>
          <cell r="C320" t="str">
            <v>03</v>
          </cell>
          <cell r="D320" t="str">
            <v>01</v>
          </cell>
          <cell r="E320" t="str">
            <v>ANTABAMBA</v>
          </cell>
          <cell r="F320">
            <v>3379</v>
          </cell>
        </row>
        <row r="321">
          <cell r="A321" t="str">
            <v>030302</v>
          </cell>
          <cell r="B321" t="str">
            <v>03</v>
          </cell>
          <cell r="C321" t="str">
            <v>03</v>
          </cell>
          <cell r="D321" t="str">
            <v>02</v>
          </cell>
          <cell r="E321" t="str">
            <v>EL ORO</v>
          </cell>
          <cell r="F321">
            <v>516</v>
          </cell>
        </row>
        <row r="322">
          <cell r="A322" t="str">
            <v>030303</v>
          </cell>
          <cell r="B322" t="str">
            <v>03</v>
          </cell>
          <cell r="C322" t="str">
            <v>03</v>
          </cell>
          <cell r="D322" t="str">
            <v>03</v>
          </cell>
          <cell r="E322" t="str">
            <v>HUAQUIRCA</v>
          </cell>
          <cell r="F322">
            <v>1445</v>
          </cell>
        </row>
        <row r="323">
          <cell r="A323" t="str">
            <v>030304</v>
          </cell>
          <cell r="B323" t="str">
            <v>03</v>
          </cell>
          <cell r="C323" t="str">
            <v>03</v>
          </cell>
          <cell r="D323" t="str">
            <v>04</v>
          </cell>
          <cell r="E323" t="str">
            <v>JUAN ESPINOZA MEDRANO</v>
          </cell>
          <cell r="F323">
            <v>2377</v>
          </cell>
        </row>
        <row r="324">
          <cell r="A324" t="str">
            <v>030305</v>
          </cell>
          <cell r="B324" t="str">
            <v>03</v>
          </cell>
          <cell r="C324" t="str">
            <v>03</v>
          </cell>
          <cell r="D324" t="str">
            <v>05</v>
          </cell>
          <cell r="E324" t="str">
            <v>OROPESA</v>
          </cell>
          <cell r="F324">
            <v>3044</v>
          </cell>
        </row>
        <row r="325">
          <cell r="A325" t="str">
            <v>030306</v>
          </cell>
          <cell r="B325" t="str">
            <v>03</v>
          </cell>
          <cell r="C325" t="str">
            <v>03</v>
          </cell>
          <cell r="D325" t="str">
            <v>06</v>
          </cell>
          <cell r="E325" t="str">
            <v>PACHACONAS</v>
          </cell>
          <cell r="F325">
            <v>1121</v>
          </cell>
        </row>
        <row r="326">
          <cell r="A326" t="str">
            <v>030307</v>
          </cell>
          <cell r="B326" t="str">
            <v>03</v>
          </cell>
          <cell r="C326" t="str">
            <v>03</v>
          </cell>
          <cell r="D326" t="str">
            <v>07</v>
          </cell>
          <cell r="E326" t="str">
            <v>SABAINO</v>
          </cell>
          <cell r="F326">
            <v>1745</v>
          </cell>
        </row>
        <row r="327">
          <cell r="A327" t="str">
            <v>030400</v>
          </cell>
          <cell r="B327" t="str">
            <v>03</v>
          </cell>
          <cell r="C327" t="str">
            <v>04</v>
          </cell>
          <cell r="D327" t="str">
            <v>00</v>
          </cell>
          <cell r="E327" t="str">
            <v>AYMARAES</v>
          </cell>
          <cell r="F327">
            <v>34155</v>
          </cell>
        </row>
        <row r="328">
          <cell r="A328" t="str">
            <v>030401</v>
          </cell>
          <cell r="B328" t="str">
            <v>03</v>
          </cell>
          <cell r="C328" t="str">
            <v>04</v>
          </cell>
          <cell r="D328" t="str">
            <v>01</v>
          </cell>
          <cell r="E328" t="str">
            <v>CHALHUANCA</v>
          </cell>
          <cell r="F328">
            <v>4834</v>
          </cell>
        </row>
        <row r="329">
          <cell r="A329" t="str">
            <v>030402</v>
          </cell>
          <cell r="B329" t="str">
            <v>03</v>
          </cell>
          <cell r="C329" t="str">
            <v>04</v>
          </cell>
          <cell r="D329" t="str">
            <v>02</v>
          </cell>
          <cell r="E329" t="str">
            <v>CAPAYA</v>
          </cell>
          <cell r="F329">
            <v>809</v>
          </cell>
        </row>
        <row r="330">
          <cell r="A330" t="str">
            <v>030403</v>
          </cell>
          <cell r="B330" t="str">
            <v>03</v>
          </cell>
          <cell r="C330" t="str">
            <v>04</v>
          </cell>
          <cell r="D330" t="str">
            <v>03</v>
          </cell>
          <cell r="E330" t="str">
            <v>CARAYBAMBA</v>
          </cell>
          <cell r="F330">
            <v>1367</v>
          </cell>
        </row>
        <row r="331">
          <cell r="A331" t="str">
            <v>030404</v>
          </cell>
          <cell r="B331" t="str">
            <v>03</v>
          </cell>
          <cell r="C331" t="str">
            <v>04</v>
          </cell>
          <cell r="D331" t="str">
            <v>04</v>
          </cell>
          <cell r="E331" t="str">
            <v>CHAPIMARCA</v>
          </cell>
          <cell r="F331">
            <v>2603</v>
          </cell>
        </row>
        <row r="332">
          <cell r="A332" t="str">
            <v>030405</v>
          </cell>
          <cell r="B332" t="str">
            <v>03</v>
          </cell>
          <cell r="C332" t="str">
            <v>04</v>
          </cell>
          <cell r="D332" t="str">
            <v>05</v>
          </cell>
          <cell r="E332" t="str">
            <v>COLCABAMBA</v>
          </cell>
          <cell r="F332">
            <v>855</v>
          </cell>
        </row>
        <row r="333">
          <cell r="A333" t="str">
            <v>030406</v>
          </cell>
          <cell r="B333" t="str">
            <v>03</v>
          </cell>
          <cell r="C333" t="str">
            <v>04</v>
          </cell>
          <cell r="D333" t="str">
            <v>06</v>
          </cell>
          <cell r="E333" t="str">
            <v>COTARUSE</v>
          </cell>
          <cell r="F333">
            <v>3816</v>
          </cell>
        </row>
        <row r="334">
          <cell r="A334" t="str">
            <v>030407</v>
          </cell>
          <cell r="B334" t="str">
            <v>03</v>
          </cell>
          <cell r="C334" t="str">
            <v>04</v>
          </cell>
          <cell r="D334" t="str">
            <v>07</v>
          </cell>
          <cell r="E334" t="str">
            <v>HUAYLLO</v>
          </cell>
          <cell r="F334">
            <v>767</v>
          </cell>
        </row>
        <row r="335">
          <cell r="A335" t="str">
            <v>030408</v>
          </cell>
          <cell r="B335" t="str">
            <v>03</v>
          </cell>
          <cell r="C335" t="str">
            <v>04</v>
          </cell>
          <cell r="D335" t="str">
            <v>08</v>
          </cell>
          <cell r="E335" t="str">
            <v>JUSTO APU SAHUARAURA</v>
          </cell>
          <cell r="F335">
            <v>1126</v>
          </cell>
        </row>
        <row r="336">
          <cell r="A336" t="str">
            <v>030409</v>
          </cell>
          <cell r="B336" t="str">
            <v>03</v>
          </cell>
          <cell r="C336" t="str">
            <v>04</v>
          </cell>
          <cell r="D336" t="str">
            <v>09</v>
          </cell>
          <cell r="E336" t="str">
            <v>LUCRE</v>
          </cell>
          <cell r="F336">
            <v>2490</v>
          </cell>
        </row>
        <row r="337">
          <cell r="A337" t="str">
            <v>030410</v>
          </cell>
          <cell r="B337" t="str">
            <v>03</v>
          </cell>
          <cell r="C337" t="str">
            <v>04</v>
          </cell>
          <cell r="D337" t="str">
            <v>10</v>
          </cell>
          <cell r="E337" t="str">
            <v>POCOHUANCA</v>
          </cell>
          <cell r="F337">
            <v>1310</v>
          </cell>
        </row>
        <row r="338">
          <cell r="A338" t="str">
            <v>030411</v>
          </cell>
          <cell r="B338" t="str">
            <v>03</v>
          </cell>
          <cell r="C338" t="str">
            <v>04</v>
          </cell>
          <cell r="D338" t="str">
            <v>11</v>
          </cell>
          <cell r="E338" t="str">
            <v>SAN JUAN DE CHACÑA</v>
          </cell>
          <cell r="F338">
            <v>1323</v>
          </cell>
        </row>
        <row r="339">
          <cell r="A339" t="str">
            <v>030412</v>
          </cell>
          <cell r="B339" t="str">
            <v>03</v>
          </cell>
          <cell r="C339" t="str">
            <v>04</v>
          </cell>
          <cell r="D339" t="str">
            <v>12</v>
          </cell>
          <cell r="E339" t="str">
            <v>SAÑAYCA</v>
          </cell>
          <cell r="F339">
            <v>1412</v>
          </cell>
        </row>
        <row r="340">
          <cell r="A340" t="str">
            <v>030413</v>
          </cell>
          <cell r="B340" t="str">
            <v>03</v>
          </cell>
          <cell r="C340" t="str">
            <v>04</v>
          </cell>
          <cell r="D340" t="str">
            <v>13</v>
          </cell>
          <cell r="E340" t="str">
            <v>SORAYA</v>
          </cell>
          <cell r="F340">
            <v>919</v>
          </cell>
        </row>
        <row r="341">
          <cell r="A341" t="str">
            <v>030414</v>
          </cell>
          <cell r="B341" t="str">
            <v>03</v>
          </cell>
          <cell r="C341" t="str">
            <v>04</v>
          </cell>
          <cell r="D341" t="str">
            <v>14</v>
          </cell>
          <cell r="E341" t="str">
            <v>TAPAIRIHUA</v>
          </cell>
          <cell r="F341">
            <v>2952</v>
          </cell>
        </row>
        <row r="342">
          <cell r="A342" t="str">
            <v>030415</v>
          </cell>
          <cell r="B342" t="str">
            <v>03</v>
          </cell>
          <cell r="C342" t="str">
            <v>04</v>
          </cell>
          <cell r="D342" t="str">
            <v>15</v>
          </cell>
          <cell r="E342" t="str">
            <v>TINTAY</v>
          </cell>
          <cell r="F342">
            <v>4251</v>
          </cell>
        </row>
        <row r="343">
          <cell r="A343" t="str">
            <v>030416</v>
          </cell>
          <cell r="B343" t="str">
            <v>03</v>
          </cell>
          <cell r="C343" t="str">
            <v>04</v>
          </cell>
          <cell r="D343" t="str">
            <v>16</v>
          </cell>
          <cell r="E343" t="str">
            <v>TORAYA</v>
          </cell>
          <cell r="F343">
            <v>1768</v>
          </cell>
        </row>
        <row r="344">
          <cell r="A344" t="str">
            <v>030417</v>
          </cell>
          <cell r="B344" t="str">
            <v>03</v>
          </cell>
          <cell r="C344" t="str">
            <v>04</v>
          </cell>
          <cell r="D344" t="str">
            <v>17</v>
          </cell>
          <cell r="E344" t="str">
            <v>YANACA</v>
          </cell>
          <cell r="F344">
            <v>1553</v>
          </cell>
        </row>
        <row r="345">
          <cell r="A345" t="str">
            <v>030500</v>
          </cell>
          <cell r="B345" t="str">
            <v>03</v>
          </cell>
          <cell r="C345" t="str">
            <v>05</v>
          </cell>
          <cell r="D345" t="str">
            <v>00</v>
          </cell>
          <cell r="E345" t="str">
            <v>COTABAMBAS</v>
          </cell>
          <cell r="F345">
            <v>48445</v>
          </cell>
        </row>
        <row r="346">
          <cell r="A346" t="str">
            <v>030501</v>
          </cell>
          <cell r="B346" t="str">
            <v>03</v>
          </cell>
          <cell r="C346" t="str">
            <v>05</v>
          </cell>
          <cell r="D346" t="str">
            <v>01</v>
          </cell>
          <cell r="E346" t="str">
            <v>TAMBOBAMBA</v>
          </cell>
          <cell r="F346">
            <v>11222</v>
          </cell>
        </row>
        <row r="347">
          <cell r="A347" t="str">
            <v>030502</v>
          </cell>
          <cell r="B347" t="str">
            <v>03</v>
          </cell>
          <cell r="C347" t="str">
            <v>05</v>
          </cell>
          <cell r="D347" t="str">
            <v>02</v>
          </cell>
          <cell r="E347" t="str">
            <v>COTABAMBAS</v>
          </cell>
          <cell r="F347">
            <v>4302</v>
          </cell>
        </row>
        <row r="348">
          <cell r="A348" t="str">
            <v>030503</v>
          </cell>
          <cell r="B348" t="str">
            <v>03</v>
          </cell>
          <cell r="C348" t="str">
            <v>05</v>
          </cell>
          <cell r="D348" t="str">
            <v>03</v>
          </cell>
          <cell r="E348" t="str">
            <v>COYLLURQUI</v>
          </cell>
          <cell r="F348">
            <v>8323</v>
          </cell>
        </row>
        <row r="349">
          <cell r="A349" t="str">
            <v>030504</v>
          </cell>
          <cell r="B349" t="str">
            <v>03</v>
          </cell>
          <cell r="C349" t="str">
            <v>05</v>
          </cell>
          <cell r="D349" t="str">
            <v>04</v>
          </cell>
          <cell r="E349" t="str">
            <v>HAQUIRA</v>
          </cell>
          <cell r="F349">
            <v>11056</v>
          </cell>
        </row>
        <row r="350">
          <cell r="A350" t="str">
            <v>030505</v>
          </cell>
          <cell r="B350" t="str">
            <v>03</v>
          </cell>
          <cell r="C350" t="str">
            <v>05</v>
          </cell>
          <cell r="D350" t="str">
            <v>05</v>
          </cell>
          <cell r="E350" t="str">
            <v>MARA</v>
          </cell>
          <cell r="F350">
            <v>6604</v>
          </cell>
        </row>
        <row r="351">
          <cell r="A351" t="str">
            <v>030506</v>
          </cell>
          <cell r="B351" t="str">
            <v>03</v>
          </cell>
          <cell r="C351" t="str">
            <v>05</v>
          </cell>
          <cell r="D351" t="str">
            <v>06</v>
          </cell>
          <cell r="E351" t="str">
            <v>CHALLHUAHUACHO</v>
          </cell>
          <cell r="F351">
            <v>6938</v>
          </cell>
        </row>
        <row r="352">
          <cell r="A352" t="str">
            <v>030600</v>
          </cell>
          <cell r="B352" t="str">
            <v>03</v>
          </cell>
          <cell r="C352" t="str">
            <v>06</v>
          </cell>
          <cell r="D352" t="str">
            <v>00</v>
          </cell>
          <cell r="E352" t="str">
            <v>CHINCHEROS</v>
          </cell>
          <cell r="F352">
            <v>54632</v>
          </cell>
        </row>
        <row r="353">
          <cell r="A353" t="str">
            <v>030601</v>
          </cell>
          <cell r="B353" t="str">
            <v>03</v>
          </cell>
          <cell r="C353" t="str">
            <v>06</v>
          </cell>
          <cell r="D353" t="str">
            <v>01</v>
          </cell>
          <cell r="E353" t="str">
            <v>CHINCHEROS</v>
          </cell>
          <cell r="F353">
            <v>5179</v>
          </cell>
        </row>
        <row r="354">
          <cell r="A354" t="str">
            <v>030602</v>
          </cell>
          <cell r="B354" t="str">
            <v>03</v>
          </cell>
          <cell r="C354" t="str">
            <v>06</v>
          </cell>
          <cell r="D354" t="str">
            <v>02</v>
          </cell>
          <cell r="E354" t="str">
            <v>ANCO-HUALLO</v>
          </cell>
          <cell r="F354">
            <v>10910</v>
          </cell>
        </row>
        <row r="355">
          <cell r="A355" t="str">
            <v>030603</v>
          </cell>
          <cell r="B355" t="str">
            <v>03</v>
          </cell>
          <cell r="C355" t="str">
            <v>06</v>
          </cell>
          <cell r="D355" t="str">
            <v>03</v>
          </cell>
          <cell r="E355" t="str">
            <v>COCHARCAS</v>
          </cell>
          <cell r="F355">
            <v>2334</v>
          </cell>
        </row>
        <row r="356">
          <cell r="A356" t="str">
            <v>030604</v>
          </cell>
          <cell r="B356" t="str">
            <v>03</v>
          </cell>
          <cell r="C356" t="str">
            <v>06</v>
          </cell>
          <cell r="D356" t="str">
            <v>04</v>
          </cell>
          <cell r="E356" t="str">
            <v>HUACCANA</v>
          </cell>
          <cell r="F356">
            <v>9259</v>
          </cell>
        </row>
        <row r="357">
          <cell r="A357" t="str">
            <v>030605</v>
          </cell>
          <cell r="B357" t="str">
            <v>03</v>
          </cell>
          <cell r="C357" t="str">
            <v>06</v>
          </cell>
          <cell r="D357" t="str">
            <v>05</v>
          </cell>
          <cell r="E357" t="str">
            <v>OCOBAMBA</v>
          </cell>
          <cell r="F357">
            <v>8464</v>
          </cell>
        </row>
        <row r="358">
          <cell r="A358" t="str">
            <v>030606</v>
          </cell>
          <cell r="B358" t="str">
            <v>03</v>
          </cell>
          <cell r="C358" t="str">
            <v>06</v>
          </cell>
          <cell r="D358" t="str">
            <v>06</v>
          </cell>
          <cell r="E358" t="str">
            <v>ONGOY</v>
          </cell>
          <cell r="F358">
            <v>9000</v>
          </cell>
        </row>
        <row r="359">
          <cell r="A359" t="str">
            <v>030607</v>
          </cell>
          <cell r="B359" t="str">
            <v>03</v>
          </cell>
          <cell r="C359" t="str">
            <v>06</v>
          </cell>
          <cell r="D359" t="str">
            <v>07</v>
          </cell>
          <cell r="E359" t="str">
            <v>URANMARCA</v>
          </cell>
          <cell r="F359">
            <v>3486</v>
          </cell>
        </row>
        <row r="360">
          <cell r="A360" t="str">
            <v>030608</v>
          </cell>
          <cell r="B360" t="str">
            <v>03</v>
          </cell>
          <cell r="C360" t="str">
            <v>06</v>
          </cell>
          <cell r="D360" t="str">
            <v>08</v>
          </cell>
          <cell r="E360" t="str">
            <v>RANRACANCHA</v>
          </cell>
          <cell r="F360">
            <v>6000</v>
          </cell>
        </row>
        <row r="361">
          <cell r="A361" t="str">
            <v>030700</v>
          </cell>
          <cell r="B361" t="str">
            <v>03</v>
          </cell>
          <cell r="C361" t="str">
            <v>07</v>
          </cell>
          <cell r="D361" t="str">
            <v>00</v>
          </cell>
          <cell r="E361" t="str">
            <v>GRAU</v>
          </cell>
          <cell r="F361">
            <v>27901</v>
          </cell>
        </row>
        <row r="362">
          <cell r="A362" t="str">
            <v>030701</v>
          </cell>
          <cell r="B362" t="str">
            <v>03</v>
          </cell>
          <cell r="C362" t="str">
            <v>07</v>
          </cell>
          <cell r="D362" t="str">
            <v>01</v>
          </cell>
          <cell r="E362" t="str">
            <v>CHUQUIBAMBILLA</v>
          </cell>
          <cell r="F362">
            <v>6144</v>
          </cell>
        </row>
        <row r="363">
          <cell r="A363" t="str">
            <v>030702</v>
          </cell>
          <cell r="B363" t="str">
            <v>03</v>
          </cell>
          <cell r="C363" t="str">
            <v>07</v>
          </cell>
          <cell r="D363" t="str">
            <v>02</v>
          </cell>
          <cell r="E363" t="str">
            <v>CURPAHUASI</v>
          </cell>
          <cell r="F363">
            <v>2593</v>
          </cell>
        </row>
        <row r="364">
          <cell r="A364" t="str">
            <v>030703</v>
          </cell>
          <cell r="B364" t="str">
            <v>03</v>
          </cell>
          <cell r="C364" t="str">
            <v>07</v>
          </cell>
          <cell r="D364" t="str">
            <v>03</v>
          </cell>
          <cell r="E364" t="str">
            <v>GAMARRA</v>
          </cell>
          <cell r="F364">
            <v>4321</v>
          </cell>
        </row>
        <row r="365">
          <cell r="A365" t="str">
            <v>030704</v>
          </cell>
          <cell r="B365" t="str">
            <v>03</v>
          </cell>
          <cell r="C365" t="str">
            <v>07</v>
          </cell>
          <cell r="D365" t="str">
            <v>04</v>
          </cell>
          <cell r="E365" t="str">
            <v>HUAYLLATI</v>
          </cell>
          <cell r="F365">
            <v>1890</v>
          </cell>
        </row>
        <row r="366">
          <cell r="A366" t="str">
            <v>030705</v>
          </cell>
          <cell r="B366" t="str">
            <v>03</v>
          </cell>
          <cell r="C366" t="str">
            <v>07</v>
          </cell>
          <cell r="D366" t="str">
            <v>05</v>
          </cell>
          <cell r="E366" t="str">
            <v>MAMARA</v>
          </cell>
          <cell r="F366">
            <v>979</v>
          </cell>
        </row>
        <row r="367">
          <cell r="A367" t="str">
            <v>030706</v>
          </cell>
          <cell r="B367" t="str">
            <v>03</v>
          </cell>
          <cell r="C367" t="str">
            <v>07</v>
          </cell>
          <cell r="D367" t="str">
            <v>06</v>
          </cell>
          <cell r="E367" t="str">
            <v>MICAELA BASTIDAS</v>
          </cell>
          <cell r="F367">
            <v>1382</v>
          </cell>
        </row>
        <row r="368">
          <cell r="A368" t="str">
            <v>030707</v>
          </cell>
          <cell r="B368" t="str">
            <v>03</v>
          </cell>
          <cell r="C368" t="str">
            <v>07</v>
          </cell>
          <cell r="D368" t="str">
            <v>07</v>
          </cell>
          <cell r="E368" t="str">
            <v>PATAYPAMPA</v>
          </cell>
          <cell r="F368">
            <v>1150</v>
          </cell>
        </row>
        <row r="369">
          <cell r="A369" t="str">
            <v>030708</v>
          </cell>
          <cell r="B369" t="str">
            <v>03</v>
          </cell>
          <cell r="C369" t="str">
            <v>07</v>
          </cell>
          <cell r="D369" t="str">
            <v>08</v>
          </cell>
          <cell r="E369" t="str">
            <v>PROGRESO</v>
          </cell>
          <cell r="F369">
            <v>2976</v>
          </cell>
        </row>
        <row r="370">
          <cell r="A370" t="str">
            <v>030709</v>
          </cell>
          <cell r="B370" t="str">
            <v>03</v>
          </cell>
          <cell r="C370" t="str">
            <v>07</v>
          </cell>
          <cell r="D370" t="str">
            <v>09</v>
          </cell>
          <cell r="E370" t="str">
            <v>SAN ANTONIO</v>
          </cell>
          <cell r="F370">
            <v>570</v>
          </cell>
        </row>
        <row r="371">
          <cell r="A371" t="str">
            <v>030710</v>
          </cell>
          <cell r="B371" t="str">
            <v>03</v>
          </cell>
          <cell r="C371" t="str">
            <v>07</v>
          </cell>
          <cell r="D371" t="str">
            <v>10</v>
          </cell>
          <cell r="E371" t="str">
            <v>SANTA ROSA</v>
          </cell>
          <cell r="F371">
            <v>781</v>
          </cell>
        </row>
        <row r="372">
          <cell r="A372" t="str">
            <v>030711</v>
          </cell>
          <cell r="B372" t="str">
            <v>03</v>
          </cell>
          <cell r="C372" t="str">
            <v>07</v>
          </cell>
          <cell r="D372" t="str">
            <v>11</v>
          </cell>
          <cell r="E372" t="str">
            <v>TURPAY</v>
          </cell>
          <cell r="F372">
            <v>839</v>
          </cell>
        </row>
        <row r="373">
          <cell r="A373" t="str">
            <v>030712</v>
          </cell>
          <cell r="B373" t="str">
            <v>03</v>
          </cell>
          <cell r="C373" t="str">
            <v>07</v>
          </cell>
          <cell r="D373" t="str">
            <v>12</v>
          </cell>
          <cell r="E373" t="str">
            <v>VILCABAMBA</v>
          </cell>
          <cell r="F373">
            <v>1157</v>
          </cell>
        </row>
        <row r="374">
          <cell r="A374" t="str">
            <v>030713</v>
          </cell>
          <cell r="B374" t="str">
            <v>03</v>
          </cell>
          <cell r="C374" t="str">
            <v>07</v>
          </cell>
          <cell r="D374" t="str">
            <v>13</v>
          </cell>
          <cell r="E374" t="str">
            <v>VIRUNDO</v>
          </cell>
          <cell r="F374">
            <v>1285</v>
          </cell>
        </row>
        <row r="375">
          <cell r="A375" t="str">
            <v>030714</v>
          </cell>
          <cell r="B375" t="str">
            <v>03</v>
          </cell>
          <cell r="C375" t="str">
            <v>07</v>
          </cell>
          <cell r="D375" t="str">
            <v>14</v>
          </cell>
          <cell r="E375" t="str">
            <v>CURASCO</v>
          </cell>
          <cell r="F375">
            <v>1834</v>
          </cell>
        </row>
        <row r="376">
          <cell r="A376" t="str">
            <v>040000</v>
          </cell>
          <cell r="B376" t="str">
            <v>04</v>
          </cell>
          <cell r="C376" t="str">
            <v>00</v>
          </cell>
          <cell r="D376" t="str">
            <v>00</v>
          </cell>
          <cell r="E376" t="str">
            <v>AREQUIPA</v>
          </cell>
          <cell r="F376">
            <v>1196191</v>
          </cell>
        </row>
        <row r="377">
          <cell r="A377" t="str">
            <v>040100</v>
          </cell>
          <cell r="B377" t="str">
            <v>04</v>
          </cell>
          <cell r="C377" t="str">
            <v>01</v>
          </cell>
          <cell r="D377" t="str">
            <v>00</v>
          </cell>
          <cell r="E377" t="str">
            <v>AREQUIPA</v>
          </cell>
          <cell r="F377">
            <v>906029</v>
          </cell>
        </row>
        <row r="378">
          <cell r="A378" t="str">
            <v>040101</v>
          </cell>
          <cell r="B378" t="str">
            <v>04</v>
          </cell>
          <cell r="C378" t="str">
            <v>01</v>
          </cell>
          <cell r="D378" t="str">
            <v>01</v>
          </cell>
          <cell r="E378" t="str">
            <v>AREQUIPA</v>
          </cell>
          <cell r="F378">
            <v>58685</v>
          </cell>
        </row>
        <row r="379">
          <cell r="A379" t="str">
            <v>040102</v>
          </cell>
          <cell r="B379" t="str">
            <v>04</v>
          </cell>
          <cell r="C379" t="str">
            <v>01</v>
          </cell>
          <cell r="D379" t="str">
            <v>02</v>
          </cell>
          <cell r="E379" t="str">
            <v>ALTO SELVA ALEGRE</v>
          </cell>
          <cell r="F379">
            <v>77032</v>
          </cell>
        </row>
        <row r="380">
          <cell r="A380" t="str">
            <v>040103</v>
          </cell>
          <cell r="B380" t="str">
            <v>04</v>
          </cell>
          <cell r="C380" t="str">
            <v>01</v>
          </cell>
          <cell r="D380" t="str">
            <v>03</v>
          </cell>
          <cell r="E380" t="str">
            <v>CAYMA</v>
          </cell>
          <cell r="F380">
            <v>82380</v>
          </cell>
        </row>
        <row r="381">
          <cell r="A381" t="str">
            <v>040104</v>
          </cell>
          <cell r="B381" t="str">
            <v>04</v>
          </cell>
          <cell r="C381" t="str">
            <v>01</v>
          </cell>
          <cell r="D381" t="str">
            <v>04</v>
          </cell>
          <cell r="E381" t="str">
            <v>CERRO COLORADO</v>
          </cell>
          <cell r="F381">
            <v>117276</v>
          </cell>
        </row>
        <row r="382">
          <cell r="A382" t="str">
            <v>040105</v>
          </cell>
          <cell r="B382" t="str">
            <v>04</v>
          </cell>
          <cell r="C382" t="str">
            <v>01</v>
          </cell>
          <cell r="D382" t="str">
            <v>05</v>
          </cell>
          <cell r="E382" t="str">
            <v>CHARACATO</v>
          </cell>
          <cell r="F382">
            <v>5701</v>
          </cell>
        </row>
        <row r="383">
          <cell r="A383" t="str">
            <v>040106</v>
          </cell>
          <cell r="B383" t="str">
            <v>04</v>
          </cell>
          <cell r="C383" t="str">
            <v>01</v>
          </cell>
          <cell r="D383" t="str">
            <v>06</v>
          </cell>
          <cell r="E383" t="str">
            <v>CHIGUATA</v>
          </cell>
          <cell r="F383">
            <v>2913</v>
          </cell>
        </row>
        <row r="384">
          <cell r="A384" t="str">
            <v>040107</v>
          </cell>
          <cell r="B384" t="str">
            <v>04</v>
          </cell>
          <cell r="C384" t="str">
            <v>01</v>
          </cell>
          <cell r="D384" t="str">
            <v>07</v>
          </cell>
          <cell r="E384" t="str">
            <v>JACOBO HUNTER</v>
          </cell>
          <cell r="F384">
            <v>47784</v>
          </cell>
        </row>
        <row r="385">
          <cell r="A385" t="str">
            <v>040108</v>
          </cell>
          <cell r="B385" t="str">
            <v>04</v>
          </cell>
          <cell r="C385" t="str">
            <v>01</v>
          </cell>
          <cell r="D385" t="str">
            <v>08</v>
          </cell>
          <cell r="E385" t="str">
            <v>LA JOYA</v>
          </cell>
          <cell r="F385">
            <v>24218</v>
          </cell>
        </row>
        <row r="386">
          <cell r="A386" t="str">
            <v>040109</v>
          </cell>
          <cell r="B386" t="str">
            <v>04</v>
          </cell>
          <cell r="C386" t="str">
            <v>01</v>
          </cell>
          <cell r="D386" t="str">
            <v>09</v>
          </cell>
          <cell r="E386" t="str">
            <v>MARIANO MELGAR</v>
          </cell>
          <cell r="F386">
            <v>54685</v>
          </cell>
        </row>
        <row r="387">
          <cell r="A387" t="str">
            <v>040110</v>
          </cell>
          <cell r="B387" t="str">
            <v>04</v>
          </cell>
          <cell r="C387" t="str">
            <v>01</v>
          </cell>
          <cell r="D387" t="str">
            <v>10</v>
          </cell>
          <cell r="E387" t="str">
            <v>MIRAFLORES</v>
          </cell>
          <cell r="F387">
            <v>52722</v>
          </cell>
        </row>
        <row r="388">
          <cell r="A388" t="str">
            <v>040111</v>
          </cell>
          <cell r="B388" t="str">
            <v>04</v>
          </cell>
          <cell r="C388" t="str">
            <v>01</v>
          </cell>
          <cell r="D388" t="str">
            <v>11</v>
          </cell>
          <cell r="E388" t="str">
            <v>MOLLEBAYA</v>
          </cell>
          <cell r="F388">
            <v>1021</v>
          </cell>
        </row>
        <row r="389">
          <cell r="A389" t="str">
            <v>040112</v>
          </cell>
          <cell r="B389" t="str">
            <v>04</v>
          </cell>
          <cell r="C389" t="str">
            <v>01</v>
          </cell>
          <cell r="D389" t="str">
            <v>12</v>
          </cell>
          <cell r="E389" t="str">
            <v>PAUCARPATA</v>
          </cell>
          <cell r="F389">
            <v>129510</v>
          </cell>
        </row>
        <row r="390">
          <cell r="A390" t="str">
            <v>040113</v>
          </cell>
          <cell r="B390" t="str">
            <v>04</v>
          </cell>
          <cell r="C390" t="str">
            <v>01</v>
          </cell>
          <cell r="D390" t="str">
            <v>13</v>
          </cell>
          <cell r="E390" t="str">
            <v>POCSI</v>
          </cell>
          <cell r="F390">
            <v>580</v>
          </cell>
        </row>
        <row r="391">
          <cell r="A391" t="str">
            <v>040114</v>
          </cell>
          <cell r="B391" t="str">
            <v>04</v>
          </cell>
          <cell r="C391" t="str">
            <v>01</v>
          </cell>
          <cell r="D391" t="str">
            <v>14</v>
          </cell>
          <cell r="E391" t="str">
            <v>POLOBAYA</v>
          </cell>
          <cell r="F391">
            <v>1287</v>
          </cell>
        </row>
        <row r="392">
          <cell r="A392" t="str">
            <v>040115</v>
          </cell>
          <cell r="B392" t="str">
            <v>04</v>
          </cell>
          <cell r="C392" t="str">
            <v>01</v>
          </cell>
          <cell r="D392" t="str">
            <v>15</v>
          </cell>
          <cell r="E392" t="str">
            <v>QUEQUEÑA</v>
          </cell>
          <cell r="F392">
            <v>761</v>
          </cell>
        </row>
        <row r="393">
          <cell r="A393" t="str">
            <v>040116</v>
          </cell>
          <cell r="B393" t="str">
            <v>04</v>
          </cell>
          <cell r="C393" t="str">
            <v>01</v>
          </cell>
          <cell r="D393" t="str">
            <v>16</v>
          </cell>
          <cell r="E393" t="str">
            <v>SABANDIA</v>
          </cell>
          <cell r="F393">
            <v>3876</v>
          </cell>
        </row>
        <row r="394">
          <cell r="A394" t="str">
            <v>040117</v>
          </cell>
          <cell r="B394" t="str">
            <v>04</v>
          </cell>
          <cell r="C394" t="str">
            <v>01</v>
          </cell>
          <cell r="D394" t="str">
            <v>17</v>
          </cell>
          <cell r="E394" t="str">
            <v>SACHACA</v>
          </cell>
          <cell r="F394">
            <v>21508</v>
          </cell>
        </row>
        <row r="395">
          <cell r="A395" t="str">
            <v>040118</v>
          </cell>
          <cell r="B395" t="str">
            <v>04</v>
          </cell>
          <cell r="C395" t="str">
            <v>01</v>
          </cell>
          <cell r="D395" t="str">
            <v>18</v>
          </cell>
          <cell r="E395" t="str">
            <v>SAN JUAN DE SIGUAS /1</v>
          </cell>
          <cell r="F395">
            <v>1814</v>
          </cell>
        </row>
        <row r="396">
          <cell r="A396" t="str">
            <v>040119</v>
          </cell>
          <cell r="B396" t="str">
            <v>04</v>
          </cell>
          <cell r="C396" t="str">
            <v>01</v>
          </cell>
          <cell r="D396" t="str">
            <v>19</v>
          </cell>
          <cell r="E396" t="str">
            <v>SAN JUAN DE TARUCANI</v>
          </cell>
          <cell r="F396">
            <v>2344</v>
          </cell>
        </row>
        <row r="397">
          <cell r="A397" t="str">
            <v>040120</v>
          </cell>
          <cell r="B397" t="str">
            <v>04</v>
          </cell>
          <cell r="C397" t="str">
            <v>01</v>
          </cell>
          <cell r="D397" t="str">
            <v>20</v>
          </cell>
          <cell r="E397" t="str">
            <v>SANTA ISABEL DE SIGUAS</v>
          </cell>
          <cell r="F397">
            <v>970</v>
          </cell>
        </row>
        <row r="398">
          <cell r="A398" t="str">
            <v>040121</v>
          </cell>
          <cell r="B398" t="str">
            <v>04</v>
          </cell>
          <cell r="C398" t="str">
            <v>01</v>
          </cell>
          <cell r="D398" t="str">
            <v>21</v>
          </cell>
          <cell r="E398" t="str">
            <v>SANTA RITA DE SIGUAS</v>
          </cell>
          <cell r="F398">
            <v>4774</v>
          </cell>
        </row>
        <row r="399">
          <cell r="A399" t="str">
            <v>040122</v>
          </cell>
          <cell r="B399" t="str">
            <v>04</v>
          </cell>
          <cell r="C399" t="str">
            <v>01</v>
          </cell>
          <cell r="D399" t="str">
            <v>22</v>
          </cell>
          <cell r="E399" t="str">
            <v>SOCABAYA</v>
          </cell>
          <cell r="F399">
            <v>66948</v>
          </cell>
        </row>
        <row r="400">
          <cell r="A400" t="str">
            <v>040123</v>
          </cell>
          <cell r="B400" t="str">
            <v>04</v>
          </cell>
          <cell r="C400" t="str">
            <v>01</v>
          </cell>
          <cell r="D400" t="str">
            <v>23</v>
          </cell>
          <cell r="E400" t="str">
            <v>TIABAYA</v>
          </cell>
          <cell r="F400">
            <v>15419</v>
          </cell>
        </row>
        <row r="401">
          <cell r="A401" t="str">
            <v>040124</v>
          </cell>
          <cell r="B401" t="str">
            <v>04</v>
          </cell>
          <cell r="C401" t="str">
            <v>01</v>
          </cell>
          <cell r="D401" t="str">
            <v>24</v>
          </cell>
          <cell r="E401" t="str">
            <v>UCHUMAYO</v>
          </cell>
          <cell r="F401">
            <v>10863</v>
          </cell>
        </row>
        <row r="402">
          <cell r="A402" t="str">
            <v>040125</v>
          </cell>
          <cell r="B402" t="str">
            <v>04</v>
          </cell>
          <cell r="C402" t="str">
            <v>01</v>
          </cell>
          <cell r="D402" t="str">
            <v>25</v>
          </cell>
          <cell r="E402" t="str">
            <v xml:space="preserve">VITOR </v>
          </cell>
          <cell r="F402">
            <v>2993</v>
          </cell>
        </row>
        <row r="403">
          <cell r="A403" t="str">
            <v>040126</v>
          </cell>
          <cell r="B403" t="str">
            <v>04</v>
          </cell>
          <cell r="C403" t="str">
            <v>01</v>
          </cell>
          <cell r="D403" t="str">
            <v>26</v>
          </cell>
          <cell r="E403" t="str">
            <v>YANAHUARA</v>
          </cell>
          <cell r="F403">
            <v>20625</v>
          </cell>
        </row>
        <row r="404">
          <cell r="A404" t="str">
            <v>040127</v>
          </cell>
          <cell r="B404" t="str">
            <v>04</v>
          </cell>
          <cell r="C404" t="str">
            <v>01</v>
          </cell>
          <cell r="D404" t="str">
            <v>27</v>
          </cell>
          <cell r="E404" t="str">
            <v>YARABAMBA</v>
          </cell>
          <cell r="F404">
            <v>1310</v>
          </cell>
        </row>
        <row r="405">
          <cell r="A405" t="str">
            <v>040128</v>
          </cell>
          <cell r="B405" t="str">
            <v>04</v>
          </cell>
          <cell r="C405" t="str">
            <v>01</v>
          </cell>
          <cell r="D405" t="str">
            <v>28</v>
          </cell>
          <cell r="E405" t="str">
            <v>YURA</v>
          </cell>
          <cell r="F405">
            <v>18207</v>
          </cell>
        </row>
        <row r="406">
          <cell r="A406" t="str">
            <v>040129</v>
          </cell>
          <cell r="B406" t="str">
            <v>04</v>
          </cell>
          <cell r="C406" t="str">
            <v>01</v>
          </cell>
          <cell r="D406" t="str">
            <v>29</v>
          </cell>
          <cell r="E406" t="str">
            <v>JOSE LUIS BUSTAMANTE Y RIVERO</v>
          </cell>
          <cell r="F406">
            <v>77823</v>
          </cell>
        </row>
        <row r="407">
          <cell r="A407" t="str">
            <v>040200</v>
          </cell>
          <cell r="B407" t="str">
            <v>04</v>
          </cell>
          <cell r="C407" t="str">
            <v>02</v>
          </cell>
          <cell r="D407" t="str">
            <v>00</v>
          </cell>
          <cell r="E407" t="str">
            <v>CAMANA</v>
          </cell>
          <cell r="F407">
            <v>53524</v>
          </cell>
        </row>
        <row r="408">
          <cell r="A408" t="str">
            <v>040201</v>
          </cell>
          <cell r="B408" t="str">
            <v>04</v>
          </cell>
          <cell r="C408" t="str">
            <v>02</v>
          </cell>
          <cell r="D408" t="str">
            <v>01</v>
          </cell>
          <cell r="E408" t="str">
            <v>CAMANA</v>
          </cell>
          <cell r="F408">
            <v>14144</v>
          </cell>
        </row>
        <row r="409">
          <cell r="A409" t="str">
            <v>040202</v>
          </cell>
          <cell r="B409" t="str">
            <v>04</v>
          </cell>
          <cell r="C409" t="str">
            <v>02</v>
          </cell>
          <cell r="D409" t="str">
            <v>02</v>
          </cell>
          <cell r="E409" t="str">
            <v>JOSE MARIA QUIMPER</v>
          </cell>
          <cell r="F409">
            <v>4442</v>
          </cell>
        </row>
        <row r="410">
          <cell r="A410" t="str">
            <v>040203</v>
          </cell>
          <cell r="B410" t="str">
            <v>04</v>
          </cell>
          <cell r="C410" t="str">
            <v>02</v>
          </cell>
          <cell r="D410" t="str">
            <v>03</v>
          </cell>
          <cell r="E410" t="str">
            <v>MARIANO NICOLAS VALCARCEL</v>
          </cell>
          <cell r="F410">
            <v>2845</v>
          </cell>
        </row>
        <row r="411">
          <cell r="A411" t="str">
            <v>040204</v>
          </cell>
          <cell r="B411" t="str">
            <v>04</v>
          </cell>
          <cell r="C411" t="str">
            <v>02</v>
          </cell>
          <cell r="D411" t="str">
            <v>04</v>
          </cell>
          <cell r="E411" t="str">
            <v>MARISCAL CACERES</v>
          </cell>
          <cell r="F411">
            <v>5733</v>
          </cell>
        </row>
        <row r="412">
          <cell r="A412" t="str">
            <v>040205</v>
          </cell>
          <cell r="B412" t="str">
            <v>04</v>
          </cell>
          <cell r="C412" t="str">
            <v>02</v>
          </cell>
          <cell r="D412" t="str">
            <v>05</v>
          </cell>
          <cell r="E412" t="str">
            <v>NICOLAS DE PIEROLA</v>
          </cell>
          <cell r="F412">
            <v>6785</v>
          </cell>
        </row>
        <row r="413">
          <cell r="A413" t="str">
            <v>040206</v>
          </cell>
          <cell r="B413" t="str">
            <v>04</v>
          </cell>
          <cell r="C413" t="str">
            <v>02</v>
          </cell>
          <cell r="D413" t="str">
            <v>06</v>
          </cell>
          <cell r="E413" t="str">
            <v>OCOÑA</v>
          </cell>
          <cell r="F413">
            <v>4650</v>
          </cell>
        </row>
        <row r="414">
          <cell r="A414" t="str">
            <v>040207</v>
          </cell>
          <cell r="B414" t="str">
            <v>04</v>
          </cell>
          <cell r="C414" t="str">
            <v>02</v>
          </cell>
          <cell r="D414" t="str">
            <v>07</v>
          </cell>
          <cell r="E414" t="str">
            <v>QUILCA</v>
          </cell>
          <cell r="F414">
            <v>656</v>
          </cell>
        </row>
        <row r="415">
          <cell r="A415" t="str">
            <v>040208</v>
          </cell>
          <cell r="B415" t="str">
            <v>04</v>
          </cell>
          <cell r="C415" t="str">
            <v>02</v>
          </cell>
          <cell r="D415" t="str">
            <v>08</v>
          </cell>
          <cell r="E415" t="str">
            <v>SAMUEL PASTOR</v>
          </cell>
          <cell r="F415">
            <v>14269</v>
          </cell>
        </row>
        <row r="416">
          <cell r="A416" t="str">
            <v>040300</v>
          </cell>
          <cell r="B416" t="str">
            <v>04</v>
          </cell>
          <cell r="C416" t="str">
            <v>03</v>
          </cell>
          <cell r="D416" t="str">
            <v>00</v>
          </cell>
          <cell r="E416" t="str">
            <v>CARAVELI</v>
          </cell>
          <cell r="F416">
            <v>32552</v>
          </cell>
        </row>
        <row r="417">
          <cell r="A417" t="str">
            <v>040301</v>
          </cell>
          <cell r="B417" t="str">
            <v>04</v>
          </cell>
          <cell r="C417" t="str">
            <v>03</v>
          </cell>
          <cell r="D417" t="str">
            <v>01</v>
          </cell>
          <cell r="E417" t="str">
            <v>CARAVELI</v>
          </cell>
          <cell r="F417">
            <v>4233</v>
          </cell>
        </row>
        <row r="418">
          <cell r="A418" t="str">
            <v>040302</v>
          </cell>
          <cell r="B418" t="str">
            <v>04</v>
          </cell>
          <cell r="C418" t="str">
            <v>03</v>
          </cell>
          <cell r="D418" t="str">
            <v>02</v>
          </cell>
          <cell r="E418" t="str">
            <v>ACARI</v>
          </cell>
          <cell r="F418">
            <v>3740</v>
          </cell>
        </row>
        <row r="419">
          <cell r="A419" t="str">
            <v>040303</v>
          </cell>
          <cell r="B419" t="str">
            <v>04</v>
          </cell>
          <cell r="C419" t="str">
            <v>03</v>
          </cell>
          <cell r="D419" t="str">
            <v>03</v>
          </cell>
          <cell r="E419" t="str">
            <v>ATICO</v>
          </cell>
          <cell r="F419">
            <v>4058</v>
          </cell>
        </row>
        <row r="420">
          <cell r="A420" t="str">
            <v>040304</v>
          </cell>
          <cell r="B420" t="str">
            <v>04</v>
          </cell>
          <cell r="C420" t="str">
            <v>03</v>
          </cell>
          <cell r="D420" t="str">
            <v>04</v>
          </cell>
          <cell r="E420" t="str">
            <v>ATIQUIPA</v>
          </cell>
          <cell r="F420">
            <v>564</v>
          </cell>
        </row>
        <row r="421">
          <cell r="A421" t="str">
            <v>040305</v>
          </cell>
          <cell r="B421" t="str">
            <v>04</v>
          </cell>
          <cell r="C421" t="str">
            <v>03</v>
          </cell>
          <cell r="D421" t="str">
            <v>05</v>
          </cell>
          <cell r="E421" t="str">
            <v>BELLA UNION</v>
          </cell>
          <cell r="F421">
            <v>2958</v>
          </cell>
        </row>
        <row r="422">
          <cell r="A422" t="str">
            <v>040306</v>
          </cell>
          <cell r="B422" t="str">
            <v>04</v>
          </cell>
          <cell r="C422" t="str">
            <v>03</v>
          </cell>
          <cell r="D422" t="str">
            <v>06</v>
          </cell>
          <cell r="E422" t="str">
            <v>CAHUACHO</v>
          </cell>
          <cell r="F422">
            <v>977</v>
          </cell>
        </row>
        <row r="423">
          <cell r="A423" t="str">
            <v>040307</v>
          </cell>
          <cell r="B423" t="str">
            <v>04</v>
          </cell>
          <cell r="C423" t="str">
            <v>03</v>
          </cell>
          <cell r="D423" t="str">
            <v>07</v>
          </cell>
          <cell r="E423" t="str">
            <v>CHALA</v>
          </cell>
          <cell r="F423">
            <v>4131</v>
          </cell>
        </row>
        <row r="424">
          <cell r="A424" t="str">
            <v>040308</v>
          </cell>
          <cell r="B424" t="str">
            <v>04</v>
          </cell>
          <cell r="C424" t="str">
            <v>03</v>
          </cell>
          <cell r="D424" t="str">
            <v>08</v>
          </cell>
          <cell r="E424" t="str">
            <v>CHAPARRA</v>
          </cell>
          <cell r="F424">
            <v>3727</v>
          </cell>
        </row>
        <row r="425">
          <cell r="A425" t="str">
            <v>040309</v>
          </cell>
          <cell r="B425" t="str">
            <v>04</v>
          </cell>
          <cell r="C425" t="str">
            <v>03</v>
          </cell>
          <cell r="D425" t="str">
            <v>09</v>
          </cell>
          <cell r="E425" t="str">
            <v>HUANUHUANU</v>
          </cell>
          <cell r="F425">
            <v>1812</v>
          </cell>
        </row>
        <row r="426">
          <cell r="A426" t="str">
            <v>040310</v>
          </cell>
          <cell r="B426" t="str">
            <v>04</v>
          </cell>
          <cell r="C426" t="str">
            <v>03</v>
          </cell>
          <cell r="D426" t="str">
            <v>10</v>
          </cell>
          <cell r="E426" t="str">
            <v>JAQUI</v>
          </cell>
          <cell r="F426">
            <v>1537</v>
          </cell>
        </row>
        <row r="427">
          <cell r="A427" t="str">
            <v>040311</v>
          </cell>
          <cell r="B427" t="str">
            <v>04</v>
          </cell>
          <cell r="C427" t="str">
            <v>03</v>
          </cell>
          <cell r="D427" t="str">
            <v>11</v>
          </cell>
          <cell r="E427" t="str">
            <v>LOMAS</v>
          </cell>
          <cell r="F427">
            <v>940</v>
          </cell>
        </row>
        <row r="428">
          <cell r="A428" t="str">
            <v>040312</v>
          </cell>
          <cell r="B428" t="str">
            <v>04</v>
          </cell>
          <cell r="C428" t="str">
            <v>03</v>
          </cell>
          <cell r="D428" t="str">
            <v>12</v>
          </cell>
          <cell r="E428" t="str">
            <v>QUICACHA</v>
          </cell>
          <cell r="F428">
            <v>2044</v>
          </cell>
        </row>
        <row r="429">
          <cell r="A429" t="str">
            <v>040313</v>
          </cell>
          <cell r="B429" t="str">
            <v>04</v>
          </cell>
          <cell r="C429" t="str">
            <v>03</v>
          </cell>
          <cell r="D429" t="str">
            <v>13</v>
          </cell>
          <cell r="E429" t="str">
            <v>YAUCA</v>
          </cell>
          <cell r="F429">
            <v>1831</v>
          </cell>
        </row>
        <row r="430">
          <cell r="A430" t="str">
            <v>040400</v>
          </cell>
          <cell r="B430" t="str">
            <v>04</v>
          </cell>
          <cell r="C430" t="str">
            <v>04</v>
          </cell>
          <cell r="D430" t="str">
            <v>00</v>
          </cell>
          <cell r="E430" t="str">
            <v>CASTILLA</v>
          </cell>
          <cell r="F430">
            <v>36955</v>
          </cell>
        </row>
        <row r="431">
          <cell r="A431" t="str">
            <v>040401</v>
          </cell>
          <cell r="B431" t="str">
            <v>04</v>
          </cell>
          <cell r="C431" t="str">
            <v>04</v>
          </cell>
          <cell r="D431" t="str">
            <v>01</v>
          </cell>
          <cell r="E431" t="str">
            <v>APLAO</v>
          </cell>
          <cell r="F431">
            <v>9232</v>
          </cell>
        </row>
        <row r="432">
          <cell r="A432" t="str">
            <v>040402</v>
          </cell>
          <cell r="B432" t="str">
            <v>04</v>
          </cell>
          <cell r="C432" t="str">
            <v>04</v>
          </cell>
          <cell r="D432" t="str">
            <v>02</v>
          </cell>
          <cell r="E432" t="str">
            <v>ANDAGUA</v>
          </cell>
          <cell r="F432">
            <v>1221</v>
          </cell>
        </row>
        <row r="433">
          <cell r="A433" t="str">
            <v>040403</v>
          </cell>
          <cell r="B433" t="str">
            <v>04</v>
          </cell>
          <cell r="C433" t="str">
            <v>04</v>
          </cell>
          <cell r="D433" t="str">
            <v>03</v>
          </cell>
          <cell r="E433" t="str">
            <v>AYO</v>
          </cell>
          <cell r="F433">
            <v>402</v>
          </cell>
        </row>
        <row r="434">
          <cell r="A434" t="str">
            <v>040404</v>
          </cell>
          <cell r="B434" t="str">
            <v>04</v>
          </cell>
          <cell r="C434" t="str">
            <v>04</v>
          </cell>
          <cell r="D434" t="str">
            <v>04</v>
          </cell>
          <cell r="E434" t="str">
            <v>CHACHAS</v>
          </cell>
          <cell r="F434">
            <v>1968</v>
          </cell>
        </row>
        <row r="435">
          <cell r="A435" t="str">
            <v>040405</v>
          </cell>
          <cell r="B435" t="str">
            <v>04</v>
          </cell>
          <cell r="C435" t="str">
            <v>04</v>
          </cell>
          <cell r="D435" t="str">
            <v>05</v>
          </cell>
          <cell r="E435" t="str">
            <v>CHILCAYMARCA</v>
          </cell>
          <cell r="F435">
            <v>622</v>
          </cell>
        </row>
        <row r="436">
          <cell r="A436" t="str">
            <v>040406</v>
          </cell>
          <cell r="B436" t="str">
            <v>04</v>
          </cell>
          <cell r="C436" t="str">
            <v>04</v>
          </cell>
          <cell r="D436" t="str">
            <v>06</v>
          </cell>
          <cell r="E436" t="str">
            <v>CHOCO</v>
          </cell>
          <cell r="F436">
            <v>1242</v>
          </cell>
        </row>
        <row r="437">
          <cell r="A437" t="str">
            <v>040407</v>
          </cell>
          <cell r="B437" t="str">
            <v>04</v>
          </cell>
          <cell r="C437" t="str">
            <v>04</v>
          </cell>
          <cell r="D437" t="str">
            <v>07</v>
          </cell>
          <cell r="E437" t="str">
            <v>HUANCARQUI</v>
          </cell>
          <cell r="F437">
            <v>1713</v>
          </cell>
        </row>
        <row r="438">
          <cell r="A438" t="str">
            <v>040408</v>
          </cell>
          <cell r="B438" t="str">
            <v>04</v>
          </cell>
          <cell r="C438" t="str">
            <v>04</v>
          </cell>
          <cell r="D438" t="str">
            <v>08</v>
          </cell>
          <cell r="E438" t="str">
            <v>MACHAGUAY</v>
          </cell>
          <cell r="F438">
            <v>932</v>
          </cell>
        </row>
        <row r="439">
          <cell r="A439" t="str">
            <v>040409</v>
          </cell>
          <cell r="B439" t="str">
            <v>04</v>
          </cell>
          <cell r="C439" t="str">
            <v>04</v>
          </cell>
          <cell r="D439" t="str">
            <v>09</v>
          </cell>
          <cell r="E439" t="str">
            <v>ORCOPAMPA</v>
          </cell>
          <cell r="F439">
            <v>6623</v>
          </cell>
        </row>
        <row r="440">
          <cell r="A440" t="str">
            <v>040410</v>
          </cell>
          <cell r="B440" t="str">
            <v>04</v>
          </cell>
          <cell r="C440" t="str">
            <v>04</v>
          </cell>
          <cell r="D440" t="str">
            <v>10</v>
          </cell>
          <cell r="E440" t="str">
            <v>PAMPACOLCA</v>
          </cell>
          <cell r="F440">
            <v>3682</v>
          </cell>
        </row>
        <row r="441">
          <cell r="A441" t="str">
            <v>040411</v>
          </cell>
          <cell r="B441" t="str">
            <v>04</v>
          </cell>
          <cell r="C441" t="str">
            <v>04</v>
          </cell>
          <cell r="D441" t="str">
            <v>11</v>
          </cell>
          <cell r="E441" t="str">
            <v>TIPAN</v>
          </cell>
          <cell r="F441">
            <v>580</v>
          </cell>
        </row>
        <row r="442">
          <cell r="A442" t="str">
            <v>040412</v>
          </cell>
          <cell r="B442" t="str">
            <v>04</v>
          </cell>
          <cell r="C442" t="str">
            <v>04</v>
          </cell>
          <cell r="D442" t="str">
            <v>12</v>
          </cell>
          <cell r="E442" t="str">
            <v>UÑON</v>
          </cell>
          <cell r="F442">
            <v>234</v>
          </cell>
        </row>
        <row r="443">
          <cell r="A443" t="str">
            <v>040413</v>
          </cell>
          <cell r="B443" t="str">
            <v>04</v>
          </cell>
          <cell r="C443" t="str">
            <v>04</v>
          </cell>
          <cell r="D443" t="str">
            <v>13</v>
          </cell>
          <cell r="E443" t="str">
            <v>URACA</v>
          </cell>
          <cell r="F443">
            <v>6606</v>
          </cell>
        </row>
        <row r="444">
          <cell r="A444" t="str">
            <v>040414</v>
          </cell>
          <cell r="B444" t="str">
            <v>04</v>
          </cell>
          <cell r="C444" t="str">
            <v>04</v>
          </cell>
          <cell r="D444" t="str">
            <v>14</v>
          </cell>
          <cell r="E444" t="str">
            <v>VIRACO</v>
          </cell>
          <cell r="F444">
            <v>1898</v>
          </cell>
        </row>
        <row r="445">
          <cell r="A445" t="str">
            <v>040500</v>
          </cell>
          <cell r="B445" t="str">
            <v>04</v>
          </cell>
          <cell r="C445" t="str">
            <v>05</v>
          </cell>
          <cell r="D445" t="str">
            <v>00</v>
          </cell>
          <cell r="E445" t="str">
            <v>CAYLLOMA</v>
          </cell>
          <cell r="F445">
            <v>78671</v>
          </cell>
        </row>
        <row r="446">
          <cell r="A446" t="str">
            <v>040501</v>
          </cell>
          <cell r="B446" t="str">
            <v>04</v>
          </cell>
          <cell r="C446" t="str">
            <v>05</v>
          </cell>
          <cell r="D446" t="str">
            <v>01</v>
          </cell>
          <cell r="E446" t="str">
            <v>CHIVAY</v>
          </cell>
          <cell r="F446">
            <v>7034</v>
          </cell>
        </row>
        <row r="447">
          <cell r="A447" t="str">
            <v>040502</v>
          </cell>
          <cell r="B447" t="str">
            <v>04</v>
          </cell>
          <cell r="C447" t="str">
            <v>05</v>
          </cell>
          <cell r="D447" t="str">
            <v>02</v>
          </cell>
          <cell r="E447" t="str">
            <v>ACHOMA</v>
          </cell>
          <cell r="F447">
            <v>1314</v>
          </cell>
        </row>
        <row r="448">
          <cell r="A448" t="str">
            <v>040503</v>
          </cell>
          <cell r="B448" t="str">
            <v>04</v>
          </cell>
          <cell r="C448" t="str">
            <v>05</v>
          </cell>
          <cell r="D448" t="str">
            <v>03</v>
          </cell>
          <cell r="E448" t="str">
            <v>CABANACONDE</v>
          </cell>
          <cell r="F448">
            <v>2848</v>
          </cell>
        </row>
        <row r="449">
          <cell r="A449" t="str">
            <v>040504</v>
          </cell>
          <cell r="B449" t="str">
            <v>04</v>
          </cell>
          <cell r="C449" t="str">
            <v>05</v>
          </cell>
          <cell r="D449" t="str">
            <v>04</v>
          </cell>
          <cell r="E449" t="str">
            <v>CALLALLI</v>
          </cell>
          <cell r="F449">
            <v>2443</v>
          </cell>
        </row>
        <row r="450">
          <cell r="A450" t="str">
            <v>040505</v>
          </cell>
          <cell r="B450" t="str">
            <v>04</v>
          </cell>
          <cell r="C450" t="str">
            <v>05</v>
          </cell>
          <cell r="D450" t="str">
            <v>05</v>
          </cell>
          <cell r="E450" t="str">
            <v>CAYLLOMA</v>
          </cell>
          <cell r="F450">
            <v>3901</v>
          </cell>
        </row>
        <row r="451">
          <cell r="A451" t="str">
            <v>040506</v>
          </cell>
          <cell r="B451" t="str">
            <v>04</v>
          </cell>
          <cell r="C451" t="str">
            <v>05</v>
          </cell>
          <cell r="D451" t="str">
            <v>06</v>
          </cell>
          <cell r="E451" t="str">
            <v>COPORAQUE</v>
          </cell>
          <cell r="F451">
            <v>928</v>
          </cell>
        </row>
        <row r="452">
          <cell r="A452" t="str">
            <v>040507</v>
          </cell>
          <cell r="B452" t="str">
            <v>04</v>
          </cell>
          <cell r="C452" t="str">
            <v>05</v>
          </cell>
          <cell r="D452" t="str">
            <v>07</v>
          </cell>
          <cell r="E452" t="str">
            <v>HUAMBO</v>
          </cell>
          <cell r="F452">
            <v>874</v>
          </cell>
        </row>
        <row r="453">
          <cell r="A453" t="str">
            <v>040508</v>
          </cell>
          <cell r="B453" t="str">
            <v>04</v>
          </cell>
          <cell r="C453" t="str">
            <v>05</v>
          </cell>
          <cell r="D453" t="str">
            <v>08</v>
          </cell>
          <cell r="E453" t="str">
            <v>HUANCA</v>
          </cell>
          <cell r="F453">
            <v>1836</v>
          </cell>
        </row>
        <row r="454">
          <cell r="A454" t="str">
            <v>040509</v>
          </cell>
          <cell r="B454" t="str">
            <v>04</v>
          </cell>
          <cell r="C454" t="str">
            <v>05</v>
          </cell>
          <cell r="D454" t="str">
            <v>09</v>
          </cell>
          <cell r="E454" t="str">
            <v>ICHUPAMPA</v>
          </cell>
          <cell r="F454">
            <v>933</v>
          </cell>
        </row>
        <row r="455">
          <cell r="A455" t="str">
            <v>040510</v>
          </cell>
          <cell r="B455" t="str">
            <v>04</v>
          </cell>
          <cell r="C455" t="str">
            <v>05</v>
          </cell>
          <cell r="D455" t="str">
            <v>10</v>
          </cell>
          <cell r="E455" t="str">
            <v>LARI</v>
          </cell>
          <cell r="F455">
            <v>1376</v>
          </cell>
        </row>
        <row r="456">
          <cell r="A456" t="str">
            <v>040511</v>
          </cell>
          <cell r="B456" t="str">
            <v>04</v>
          </cell>
          <cell r="C456" t="str">
            <v>05</v>
          </cell>
          <cell r="D456" t="str">
            <v>11</v>
          </cell>
          <cell r="E456" t="str">
            <v>LLUTA</v>
          </cell>
          <cell r="F456">
            <v>1918</v>
          </cell>
        </row>
        <row r="457">
          <cell r="A457" t="str">
            <v>040512</v>
          </cell>
          <cell r="B457" t="str">
            <v>04</v>
          </cell>
          <cell r="C457" t="str">
            <v>05</v>
          </cell>
          <cell r="D457" t="str">
            <v>12</v>
          </cell>
          <cell r="E457" t="str">
            <v>MACA</v>
          </cell>
          <cell r="F457">
            <v>1316</v>
          </cell>
        </row>
        <row r="458">
          <cell r="A458" t="str">
            <v>040513</v>
          </cell>
          <cell r="B458" t="str">
            <v>04</v>
          </cell>
          <cell r="C458" t="str">
            <v>05</v>
          </cell>
          <cell r="D458" t="str">
            <v>13</v>
          </cell>
          <cell r="E458" t="str">
            <v>MADRIGAL</v>
          </cell>
          <cell r="F458">
            <v>781</v>
          </cell>
        </row>
        <row r="459">
          <cell r="A459" t="str">
            <v>040514</v>
          </cell>
          <cell r="B459" t="str">
            <v>04</v>
          </cell>
          <cell r="C459" t="str">
            <v>05</v>
          </cell>
          <cell r="D459" t="str">
            <v>14</v>
          </cell>
          <cell r="E459" t="str">
            <v>SAN ANTONIO DE CHUCA  2/</v>
          </cell>
          <cell r="F459">
            <v>1166</v>
          </cell>
        </row>
        <row r="460">
          <cell r="A460" t="str">
            <v>040515</v>
          </cell>
          <cell r="B460" t="str">
            <v>04</v>
          </cell>
          <cell r="C460" t="str">
            <v>05</v>
          </cell>
          <cell r="D460" t="str">
            <v>15</v>
          </cell>
          <cell r="E460" t="str">
            <v>SIBAYO</v>
          </cell>
          <cell r="F460">
            <v>1598</v>
          </cell>
        </row>
        <row r="461">
          <cell r="A461" t="str">
            <v>040516</v>
          </cell>
          <cell r="B461" t="str">
            <v>04</v>
          </cell>
          <cell r="C461" t="str">
            <v>05</v>
          </cell>
          <cell r="D461" t="str">
            <v>16</v>
          </cell>
          <cell r="E461" t="str">
            <v>TAPAY</v>
          </cell>
          <cell r="F461">
            <v>882</v>
          </cell>
        </row>
        <row r="462">
          <cell r="A462" t="str">
            <v>040517</v>
          </cell>
          <cell r="B462" t="str">
            <v>04</v>
          </cell>
          <cell r="C462" t="str">
            <v>05</v>
          </cell>
          <cell r="D462" t="str">
            <v>17</v>
          </cell>
          <cell r="E462" t="str">
            <v>TISCO</v>
          </cell>
          <cell r="F462">
            <v>2221</v>
          </cell>
        </row>
        <row r="463">
          <cell r="A463" t="str">
            <v>040518</v>
          </cell>
          <cell r="B463" t="str">
            <v>04</v>
          </cell>
          <cell r="C463" t="str">
            <v>05</v>
          </cell>
          <cell r="D463" t="str">
            <v>18</v>
          </cell>
          <cell r="E463" t="str">
            <v>TUTI</v>
          </cell>
          <cell r="F463">
            <v>1004</v>
          </cell>
        </row>
        <row r="464">
          <cell r="A464" t="str">
            <v>040519</v>
          </cell>
          <cell r="B464" t="str">
            <v>04</v>
          </cell>
          <cell r="C464" t="str">
            <v>05</v>
          </cell>
          <cell r="D464" t="str">
            <v>19</v>
          </cell>
          <cell r="E464" t="str">
            <v>YANQUE</v>
          </cell>
          <cell r="F464">
            <v>2492</v>
          </cell>
        </row>
        <row r="465">
          <cell r="A465" t="str">
            <v>040520</v>
          </cell>
          <cell r="B465" t="str">
            <v>04</v>
          </cell>
          <cell r="C465" t="str">
            <v>05</v>
          </cell>
          <cell r="D465" t="str">
            <v>20</v>
          </cell>
          <cell r="E465" t="str">
            <v>MAJES</v>
          </cell>
          <cell r="F465">
            <v>41806</v>
          </cell>
        </row>
        <row r="466">
          <cell r="A466" t="str">
            <v>040600</v>
          </cell>
          <cell r="B466" t="str">
            <v>04</v>
          </cell>
          <cell r="C466" t="str">
            <v>06</v>
          </cell>
          <cell r="D466" t="str">
            <v>00</v>
          </cell>
          <cell r="E466" t="str">
            <v>CONDESUYOS</v>
          </cell>
          <cell r="F466">
            <v>18924</v>
          </cell>
        </row>
        <row r="467">
          <cell r="A467" t="str">
            <v>040601</v>
          </cell>
          <cell r="B467" t="str">
            <v>04</v>
          </cell>
          <cell r="C467" t="str">
            <v>06</v>
          </cell>
          <cell r="D467" t="str">
            <v>01</v>
          </cell>
          <cell r="E467" t="str">
            <v>CHUQUIBAMBA</v>
          </cell>
          <cell r="F467">
            <v>4198</v>
          </cell>
        </row>
        <row r="468">
          <cell r="A468" t="str">
            <v>040602</v>
          </cell>
          <cell r="B468" t="str">
            <v>04</v>
          </cell>
          <cell r="C468" t="str">
            <v>06</v>
          </cell>
          <cell r="D468" t="str">
            <v>02</v>
          </cell>
          <cell r="E468" t="str">
            <v>ANDARAY</v>
          </cell>
          <cell r="F468">
            <v>820</v>
          </cell>
        </row>
        <row r="469">
          <cell r="A469" t="str">
            <v>040603</v>
          </cell>
          <cell r="B469" t="str">
            <v>04</v>
          </cell>
          <cell r="C469" t="str">
            <v>06</v>
          </cell>
          <cell r="D469" t="str">
            <v>03</v>
          </cell>
          <cell r="E469" t="str">
            <v>CAYARANI</v>
          </cell>
          <cell r="F469">
            <v>2395</v>
          </cell>
        </row>
        <row r="470">
          <cell r="A470" t="str">
            <v>040604</v>
          </cell>
          <cell r="B470" t="str">
            <v>04</v>
          </cell>
          <cell r="C470" t="str">
            <v>06</v>
          </cell>
          <cell r="D470" t="str">
            <v>04</v>
          </cell>
          <cell r="E470" t="str">
            <v>CHICHAS</v>
          </cell>
          <cell r="F470">
            <v>875</v>
          </cell>
        </row>
        <row r="471">
          <cell r="A471" t="str">
            <v>040605</v>
          </cell>
          <cell r="B471" t="str">
            <v>04</v>
          </cell>
          <cell r="C471" t="str">
            <v>06</v>
          </cell>
          <cell r="D471" t="str">
            <v>05</v>
          </cell>
          <cell r="E471" t="str">
            <v>IRAY</v>
          </cell>
          <cell r="F471">
            <v>823</v>
          </cell>
        </row>
        <row r="472">
          <cell r="A472" t="str">
            <v>040606</v>
          </cell>
          <cell r="B472" t="str">
            <v>04</v>
          </cell>
          <cell r="C472" t="str">
            <v>06</v>
          </cell>
          <cell r="D472" t="str">
            <v>06</v>
          </cell>
          <cell r="E472" t="str">
            <v>RIO GRANDE</v>
          </cell>
          <cell r="F472">
            <v>3779</v>
          </cell>
        </row>
        <row r="473">
          <cell r="A473" t="str">
            <v>040607</v>
          </cell>
          <cell r="B473" t="str">
            <v>04</v>
          </cell>
          <cell r="C473" t="str">
            <v>06</v>
          </cell>
          <cell r="D473" t="str">
            <v>07</v>
          </cell>
          <cell r="E473" t="str">
            <v>SALAMANCA</v>
          </cell>
          <cell r="F473">
            <v>1244</v>
          </cell>
        </row>
        <row r="474">
          <cell r="A474" t="str">
            <v>040608</v>
          </cell>
          <cell r="B474" t="str">
            <v>04</v>
          </cell>
          <cell r="C474" t="str">
            <v>06</v>
          </cell>
          <cell r="D474" t="str">
            <v>08</v>
          </cell>
          <cell r="E474" t="str">
            <v>YANAQUIHUA</v>
          </cell>
          <cell r="F474">
            <v>4790</v>
          </cell>
        </row>
        <row r="475">
          <cell r="A475" t="str">
            <v>040700</v>
          </cell>
          <cell r="B475" t="str">
            <v>04</v>
          </cell>
          <cell r="C475" t="str">
            <v>07</v>
          </cell>
          <cell r="D475" t="str">
            <v>00</v>
          </cell>
          <cell r="E475" t="str">
            <v>ISLAY</v>
          </cell>
          <cell r="F475">
            <v>52145</v>
          </cell>
        </row>
        <row r="476">
          <cell r="A476" t="str">
            <v>040701</v>
          </cell>
          <cell r="B476" t="str">
            <v>04</v>
          </cell>
          <cell r="C476" t="str">
            <v>07</v>
          </cell>
          <cell r="D476" t="str">
            <v>01</v>
          </cell>
          <cell r="E476" t="str">
            <v>MOLLENDO</v>
          </cell>
          <cell r="F476">
            <v>23609</v>
          </cell>
        </row>
        <row r="477">
          <cell r="A477" t="str">
            <v>040702</v>
          </cell>
          <cell r="B477" t="str">
            <v>04</v>
          </cell>
          <cell r="C477" t="str">
            <v>07</v>
          </cell>
          <cell r="D477" t="str">
            <v>02</v>
          </cell>
          <cell r="E477" t="str">
            <v>COCACHACRA</v>
          </cell>
          <cell r="F477">
            <v>9375</v>
          </cell>
        </row>
        <row r="478">
          <cell r="A478" t="str">
            <v>040703</v>
          </cell>
          <cell r="B478" t="str">
            <v>04</v>
          </cell>
          <cell r="C478" t="str">
            <v>07</v>
          </cell>
          <cell r="D478" t="str">
            <v>03</v>
          </cell>
          <cell r="E478" t="str">
            <v>DEAN VALDIVIA</v>
          </cell>
          <cell r="F478">
            <v>6657</v>
          </cell>
        </row>
        <row r="479">
          <cell r="A479" t="str">
            <v>040704</v>
          </cell>
          <cell r="B479" t="str">
            <v>04</v>
          </cell>
          <cell r="C479" t="str">
            <v>07</v>
          </cell>
          <cell r="D479" t="str">
            <v>04</v>
          </cell>
          <cell r="E479" t="str">
            <v>ISLAY</v>
          </cell>
          <cell r="F479">
            <v>4367</v>
          </cell>
        </row>
        <row r="480">
          <cell r="A480" t="str">
            <v>040705</v>
          </cell>
          <cell r="B480" t="str">
            <v>04</v>
          </cell>
          <cell r="C480" t="str">
            <v>07</v>
          </cell>
          <cell r="D480" t="str">
            <v>05</v>
          </cell>
          <cell r="E480" t="str">
            <v>MEJIA</v>
          </cell>
          <cell r="F480">
            <v>1278</v>
          </cell>
        </row>
        <row r="481">
          <cell r="A481" t="str">
            <v>040706</v>
          </cell>
          <cell r="B481" t="str">
            <v>04</v>
          </cell>
          <cell r="C481" t="str">
            <v>07</v>
          </cell>
          <cell r="D481" t="str">
            <v>06</v>
          </cell>
          <cell r="E481" t="str">
            <v>PUNTA DE BOMBON</v>
          </cell>
          <cell r="F481">
            <v>6859</v>
          </cell>
        </row>
        <row r="482">
          <cell r="A482" t="str">
            <v>040800</v>
          </cell>
          <cell r="B482" t="str">
            <v>04</v>
          </cell>
          <cell r="C482" t="str">
            <v>08</v>
          </cell>
          <cell r="D482" t="str">
            <v>00</v>
          </cell>
          <cell r="E482" t="str">
            <v>LA UNION</v>
          </cell>
          <cell r="F482">
            <v>17391</v>
          </cell>
        </row>
        <row r="483">
          <cell r="A483" t="str">
            <v>040801</v>
          </cell>
          <cell r="B483" t="str">
            <v>04</v>
          </cell>
          <cell r="C483" t="str">
            <v>08</v>
          </cell>
          <cell r="D483" t="str">
            <v>01</v>
          </cell>
          <cell r="E483" t="str">
            <v>COTAHUASI</v>
          </cell>
          <cell r="F483">
            <v>2990</v>
          </cell>
        </row>
        <row r="484">
          <cell r="A484" t="str">
            <v>040802</v>
          </cell>
          <cell r="B484" t="str">
            <v>04</v>
          </cell>
          <cell r="C484" t="str">
            <v>08</v>
          </cell>
          <cell r="D484" t="str">
            <v>02</v>
          </cell>
          <cell r="E484" t="str">
            <v>ALCA</v>
          </cell>
          <cell r="F484">
            <v>2270</v>
          </cell>
        </row>
        <row r="485">
          <cell r="A485" t="str">
            <v>040803</v>
          </cell>
          <cell r="B485" t="str">
            <v>04</v>
          </cell>
          <cell r="C485" t="str">
            <v>08</v>
          </cell>
          <cell r="D485" t="str">
            <v>03</v>
          </cell>
          <cell r="E485" t="str">
            <v>CHARCANA</v>
          </cell>
          <cell r="F485">
            <v>680</v>
          </cell>
        </row>
        <row r="486">
          <cell r="A486" t="str">
            <v>040804</v>
          </cell>
          <cell r="B486" t="str">
            <v>04</v>
          </cell>
          <cell r="C486" t="str">
            <v>08</v>
          </cell>
          <cell r="D486" t="str">
            <v>04</v>
          </cell>
          <cell r="E486" t="str">
            <v>HUAYNACOTAS</v>
          </cell>
          <cell r="F486">
            <v>2806</v>
          </cell>
        </row>
        <row r="487">
          <cell r="A487" t="str">
            <v>040805</v>
          </cell>
          <cell r="B487" t="str">
            <v>04</v>
          </cell>
          <cell r="C487" t="str">
            <v>08</v>
          </cell>
          <cell r="D487" t="str">
            <v>05</v>
          </cell>
          <cell r="E487" t="str">
            <v>PAMPAMARCA</v>
          </cell>
          <cell r="F487">
            <v>1870</v>
          </cell>
        </row>
        <row r="488">
          <cell r="A488" t="str">
            <v>040806</v>
          </cell>
          <cell r="B488" t="str">
            <v>04</v>
          </cell>
          <cell r="C488" t="str">
            <v>08</v>
          </cell>
          <cell r="D488" t="str">
            <v>06</v>
          </cell>
          <cell r="E488" t="str">
            <v>PUYCA</v>
          </cell>
          <cell r="F488">
            <v>3445</v>
          </cell>
        </row>
        <row r="489">
          <cell r="A489" t="str">
            <v>040807</v>
          </cell>
          <cell r="B489" t="str">
            <v>04</v>
          </cell>
          <cell r="C489" t="str">
            <v>08</v>
          </cell>
          <cell r="D489" t="str">
            <v>07</v>
          </cell>
          <cell r="E489" t="str">
            <v>QUECHUALLA</v>
          </cell>
          <cell r="F489">
            <v>300</v>
          </cell>
        </row>
        <row r="490">
          <cell r="A490" t="str">
            <v>040808</v>
          </cell>
          <cell r="B490" t="str">
            <v>04</v>
          </cell>
          <cell r="C490" t="str">
            <v>08</v>
          </cell>
          <cell r="D490" t="str">
            <v>08</v>
          </cell>
          <cell r="E490" t="str">
            <v>SAYLA</v>
          </cell>
          <cell r="F490">
            <v>524</v>
          </cell>
        </row>
        <row r="491">
          <cell r="A491" t="str">
            <v>040809</v>
          </cell>
          <cell r="B491" t="str">
            <v>04</v>
          </cell>
          <cell r="C491" t="str">
            <v>08</v>
          </cell>
          <cell r="D491" t="str">
            <v>09</v>
          </cell>
          <cell r="E491" t="str">
            <v>TAURIA</v>
          </cell>
          <cell r="F491">
            <v>359</v>
          </cell>
        </row>
        <row r="492">
          <cell r="A492" t="str">
            <v>040810</v>
          </cell>
          <cell r="B492" t="str">
            <v>04</v>
          </cell>
          <cell r="C492" t="str">
            <v>08</v>
          </cell>
          <cell r="D492" t="str">
            <v>10</v>
          </cell>
          <cell r="E492" t="str">
            <v>TOMEPAMPA</v>
          </cell>
          <cell r="F492">
            <v>963</v>
          </cell>
        </row>
        <row r="493">
          <cell r="A493" t="str">
            <v>040811</v>
          </cell>
          <cell r="B493" t="str">
            <v>04</v>
          </cell>
          <cell r="C493" t="str">
            <v>08</v>
          </cell>
          <cell r="D493" t="str">
            <v>11</v>
          </cell>
          <cell r="E493" t="str">
            <v>TORO</v>
          </cell>
          <cell r="F493">
            <v>1184</v>
          </cell>
        </row>
        <row r="494">
          <cell r="A494" t="str">
            <v>050000</v>
          </cell>
          <cell r="B494" t="str">
            <v>05</v>
          </cell>
          <cell r="C494" t="str">
            <v>00</v>
          </cell>
          <cell r="D494" t="str">
            <v>00</v>
          </cell>
          <cell r="E494" t="str">
            <v>AYACUCHO</v>
          </cell>
          <cell r="F494">
            <v>669120</v>
          </cell>
        </row>
        <row r="495">
          <cell r="A495" t="str">
            <v>050100</v>
          </cell>
          <cell r="B495" t="str">
            <v>05</v>
          </cell>
          <cell r="C495" t="str">
            <v>01</v>
          </cell>
          <cell r="D495" t="str">
            <v>00</v>
          </cell>
          <cell r="E495" t="str">
            <v>HUAMANGA</v>
          </cell>
          <cell r="F495">
            <v>256886</v>
          </cell>
        </row>
        <row r="496">
          <cell r="A496" t="str">
            <v>050101</v>
          </cell>
          <cell r="B496" t="str">
            <v>05</v>
          </cell>
          <cell r="C496" t="str">
            <v>01</v>
          </cell>
          <cell r="D496" t="str">
            <v>01</v>
          </cell>
          <cell r="E496" t="str">
            <v>AYACUCHO</v>
          </cell>
          <cell r="F496">
            <v>105440</v>
          </cell>
        </row>
        <row r="497">
          <cell r="A497" t="str">
            <v>050102</v>
          </cell>
          <cell r="B497" t="str">
            <v>05</v>
          </cell>
          <cell r="C497" t="str">
            <v>01</v>
          </cell>
          <cell r="D497" t="str">
            <v>02</v>
          </cell>
          <cell r="E497" t="str">
            <v>ACOCRO</v>
          </cell>
          <cell r="F497">
            <v>10254</v>
          </cell>
        </row>
        <row r="498">
          <cell r="A498" t="str">
            <v>050103</v>
          </cell>
          <cell r="B498" t="str">
            <v>05</v>
          </cell>
          <cell r="C498" t="str">
            <v>01</v>
          </cell>
          <cell r="D498" t="str">
            <v>03</v>
          </cell>
          <cell r="E498" t="str">
            <v>ACOS VINCHOS</v>
          </cell>
          <cell r="F498">
            <v>5359</v>
          </cell>
        </row>
        <row r="499">
          <cell r="A499" t="str">
            <v>050104</v>
          </cell>
          <cell r="B499" t="str">
            <v>05</v>
          </cell>
          <cell r="C499" t="str">
            <v>01</v>
          </cell>
          <cell r="D499" t="str">
            <v>04</v>
          </cell>
          <cell r="E499" t="str">
            <v>CARMEN ALTO</v>
          </cell>
          <cell r="F499">
            <v>18317</v>
          </cell>
        </row>
        <row r="500">
          <cell r="A500" t="str">
            <v>050105</v>
          </cell>
          <cell r="B500" t="str">
            <v>05</v>
          </cell>
          <cell r="C500" t="str">
            <v>01</v>
          </cell>
          <cell r="D500" t="str">
            <v>05</v>
          </cell>
          <cell r="E500" t="str">
            <v>CHIARA</v>
          </cell>
          <cell r="F500">
            <v>6308</v>
          </cell>
        </row>
        <row r="501">
          <cell r="A501" t="str">
            <v>050106</v>
          </cell>
          <cell r="B501" t="str">
            <v>05</v>
          </cell>
          <cell r="C501" t="str">
            <v>01</v>
          </cell>
          <cell r="D501" t="str">
            <v>06</v>
          </cell>
          <cell r="E501" t="str">
            <v>OCROS</v>
          </cell>
          <cell r="F501">
            <v>6190</v>
          </cell>
        </row>
        <row r="502">
          <cell r="A502" t="str">
            <v>050107</v>
          </cell>
          <cell r="B502" t="str">
            <v>05</v>
          </cell>
          <cell r="C502" t="str">
            <v>01</v>
          </cell>
          <cell r="D502" t="str">
            <v>07</v>
          </cell>
          <cell r="E502" t="str">
            <v>PACAYCASA</v>
          </cell>
          <cell r="F502">
            <v>4220</v>
          </cell>
        </row>
        <row r="503">
          <cell r="A503" t="str">
            <v>050108</v>
          </cell>
          <cell r="B503" t="str">
            <v>05</v>
          </cell>
          <cell r="C503" t="str">
            <v>01</v>
          </cell>
          <cell r="D503" t="str">
            <v>08</v>
          </cell>
          <cell r="E503" t="str">
            <v>QUINUA</v>
          </cell>
          <cell r="F503">
            <v>6156</v>
          </cell>
        </row>
        <row r="504">
          <cell r="A504" t="str">
            <v>050109</v>
          </cell>
          <cell r="B504" t="str">
            <v>05</v>
          </cell>
          <cell r="C504" t="str">
            <v>01</v>
          </cell>
          <cell r="D504" t="str">
            <v>09</v>
          </cell>
          <cell r="E504" t="str">
            <v>SAN JOSE DE TICLLAS</v>
          </cell>
          <cell r="F504">
            <v>2751</v>
          </cell>
        </row>
        <row r="505">
          <cell r="A505" t="str">
            <v>050110</v>
          </cell>
          <cell r="B505" t="str">
            <v>05</v>
          </cell>
          <cell r="C505" t="str">
            <v>01</v>
          </cell>
          <cell r="D505" t="str">
            <v>10</v>
          </cell>
          <cell r="E505" t="str">
            <v>SAN JUAN BAUTISTA</v>
          </cell>
          <cell r="F505">
            <v>42215</v>
          </cell>
        </row>
        <row r="506">
          <cell r="A506" t="str">
            <v>050111</v>
          </cell>
          <cell r="B506" t="str">
            <v>05</v>
          </cell>
          <cell r="C506" t="str">
            <v>01</v>
          </cell>
          <cell r="D506" t="str">
            <v>11</v>
          </cell>
          <cell r="E506" t="str">
            <v>SANTIAGO DE PISCHA</v>
          </cell>
          <cell r="F506">
            <v>1877</v>
          </cell>
        </row>
        <row r="507">
          <cell r="A507" t="str">
            <v>050112</v>
          </cell>
          <cell r="B507" t="str">
            <v>05</v>
          </cell>
          <cell r="C507" t="str">
            <v>01</v>
          </cell>
          <cell r="D507" t="str">
            <v>12</v>
          </cell>
          <cell r="E507" t="str">
            <v>SOCOS</v>
          </cell>
          <cell r="F507">
            <v>7932</v>
          </cell>
        </row>
        <row r="508">
          <cell r="A508" t="str">
            <v>050113</v>
          </cell>
          <cell r="B508" t="str">
            <v>05</v>
          </cell>
          <cell r="C508" t="str">
            <v>01</v>
          </cell>
          <cell r="D508" t="str">
            <v>13</v>
          </cell>
          <cell r="E508" t="str">
            <v>TAMBILLO</v>
          </cell>
          <cell r="F508">
            <v>5382</v>
          </cell>
        </row>
        <row r="509">
          <cell r="A509" t="str">
            <v>050114</v>
          </cell>
          <cell r="B509" t="str">
            <v>05</v>
          </cell>
          <cell r="C509" t="str">
            <v>01</v>
          </cell>
          <cell r="D509" t="str">
            <v>14</v>
          </cell>
          <cell r="E509" t="str">
            <v>VINCHOS</v>
          </cell>
          <cell r="F509">
            <v>17626</v>
          </cell>
        </row>
        <row r="510">
          <cell r="A510" t="str">
            <v>050115</v>
          </cell>
          <cell r="B510" t="str">
            <v>05</v>
          </cell>
          <cell r="C510" t="str">
            <v>01</v>
          </cell>
          <cell r="D510" t="str">
            <v>15</v>
          </cell>
          <cell r="E510" t="str">
            <v>JESUS NAZARENO</v>
          </cell>
          <cell r="F510">
            <v>16859</v>
          </cell>
        </row>
        <row r="511">
          <cell r="A511" t="str">
            <v>050200</v>
          </cell>
          <cell r="B511" t="str">
            <v>05</v>
          </cell>
          <cell r="C511" t="str">
            <v>02</v>
          </cell>
          <cell r="D511" t="str">
            <v>00</v>
          </cell>
          <cell r="E511" t="str">
            <v>CANGALLO</v>
          </cell>
          <cell r="F511">
            <v>39020</v>
          </cell>
        </row>
        <row r="512">
          <cell r="A512" t="str">
            <v>050201</v>
          </cell>
          <cell r="B512" t="str">
            <v>05</v>
          </cell>
          <cell r="C512" t="str">
            <v>02</v>
          </cell>
          <cell r="D512" t="str">
            <v>01</v>
          </cell>
          <cell r="E512" t="str">
            <v>CANGALLO</v>
          </cell>
          <cell r="F512">
            <v>7480</v>
          </cell>
        </row>
        <row r="513">
          <cell r="A513" t="str">
            <v>050202</v>
          </cell>
          <cell r="B513" t="str">
            <v>05</v>
          </cell>
          <cell r="C513" t="str">
            <v>02</v>
          </cell>
          <cell r="D513" t="str">
            <v>02</v>
          </cell>
          <cell r="E513" t="str">
            <v>CHUSCHI</v>
          </cell>
          <cell r="F513">
            <v>9422</v>
          </cell>
        </row>
        <row r="514">
          <cell r="A514" t="str">
            <v>050203</v>
          </cell>
          <cell r="B514" t="str">
            <v>05</v>
          </cell>
          <cell r="C514" t="str">
            <v>02</v>
          </cell>
          <cell r="D514" t="str">
            <v>03</v>
          </cell>
          <cell r="E514" t="str">
            <v>LOS MOROCHUCOS</v>
          </cell>
          <cell r="F514">
            <v>8536</v>
          </cell>
        </row>
        <row r="515">
          <cell r="A515" t="str">
            <v>050204</v>
          </cell>
          <cell r="B515" t="str">
            <v>05</v>
          </cell>
          <cell r="C515" t="str">
            <v>02</v>
          </cell>
          <cell r="D515" t="str">
            <v>04</v>
          </cell>
          <cell r="E515" t="str">
            <v>MARIA PARADO DE BELLIDO</v>
          </cell>
          <cell r="F515">
            <v>3166</v>
          </cell>
        </row>
        <row r="516">
          <cell r="A516" t="str">
            <v>050205</v>
          </cell>
          <cell r="B516" t="str">
            <v>05</v>
          </cell>
          <cell r="C516" t="str">
            <v>02</v>
          </cell>
          <cell r="D516" t="str">
            <v>05</v>
          </cell>
          <cell r="E516" t="str">
            <v>PARAS</v>
          </cell>
          <cell r="F516">
            <v>5780</v>
          </cell>
        </row>
        <row r="517">
          <cell r="A517" t="str">
            <v>050206</v>
          </cell>
          <cell r="B517" t="str">
            <v>05</v>
          </cell>
          <cell r="C517" t="str">
            <v>02</v>
          </cell>
          <cell r="D517" t="str">
            <v>06</v>
          </cell>
          <cell r="E517" t="str">
            <v>TOTOS</v>
          </cell>
          <cell r="F517">
            <v>4636</v>
          </cell>
        </row>
        <row r="518">
          <cell r="A518" t="str">
            <v>050300</v>
          </cell>
          <cell r="B518" t="str">
            <v>05</v>
          </cell>
          <cell r="C518" t="str">
            <v>03</v>
          </cell>
          <cell r="D518" t="str">
            <v>00</v>
          </cell>
          <cell r="E518" t="str">
            <v>HUANCA SANCOS</v>
          </cell>
          <cell r="F518">
            <v>12959</v>
          </cell>
        </row>
        <row r="519">
          <cell r="A519" t="str">
            <v>050301</v>
          </cell>
          <cell r="B519" t="str">
            <v>05</v>
          </cell>
          <cell r="C519" t="str">
            <v>03</v>
          </cell>
          <cell r="D519" t="str">
            <v>01</v>
          </cell>
          <cell r="E519" t="str">
            <v>SANCOS</v>
          </cell>
          <cell r="F519">
            <v>4496</v>
          </cell>
        </row>
        <row r="520">
          <cell r="A520" t="str">
            <v>050302</v>
          </cell>
          <cell r="B520" t="str">
            <v>05</v>
          </cell>
          <cell r="C520" t="str">
            <v>03</v>
          </cell>
          <cell r="D520" t="str">
            <v>02</v>
          </cell>
          <cell r="E520" t="str">
            <v>CARAPO</v>
          </cell>
          <cell r="F520">
            <v>2634</v>
          </cell>
        </row>
        <row r="521">
          <cell r="A521" t="str">
            <v>050303</v>
          </cell>
          <cell r="B521" t="str">
            <v>05</v>
          </cell>
          <cell r="C521" t="str">
            <v>03</v>
          </cell>
          <cell r="D521" t="str">
            <v>03</v>
          </cell>
          <cell r="E521" t="str">
            <v>SACSAMARCA</v>
          </cell>
          <cell r="F521">
            <v>2239</v>
          </cell>
        </row>
        <row r="522">
          <cell r="A522" t="str">
            <v>050304</v>
          </cell>
          <cell r="B522" t="str">
            <v>05</v>
          </cell>
          <cell r="C522" t="str">
            <v>03</v>
          </cell>
          <cell r="D522" t="str">
            <v>04</v>
          </cell>
          <cell r="E522" t="str">
            <v>SANTIAGO DE LUCANAMARCA</v>
          </cell>
          <cell r="F522">
            <v>3590</v>
          </cell>
        </row>
        <row r="523">
          <cell r="A523" t="str">
            <v>050400</v>
          </cell>
          <cell r="B523" t="str">
            <v>05</v>
          </cell>
          <cell r="C523" t="str">
            <v>04</v>
          </cell>
          <cell r="D523" t="str">
            <v>00</v>
          </cell>
          <cell r="E523" t="str">
            <v>HUANTA</v>
          </cell>
          <cell r="F523">
            <v>97826</v>
          </cell>
        </row>
        <row r="524">
          <cell r="A524" t="str">
            <v>050401</v>
          </cell>
          <cell r="B524" t="str">
            <v>05</v>
          </cell>
          <cell r="C524" t="str">
            <v>04</v>
          </cell>
          <cell r="D524" t="str">
            <v>01</v>
          </cell>
          <cell r="E524" t="str">
            <v>HUANTA</v>
          </cell>
          <cell r="F524">
            <v>45402</v>
          </cell>
        </row>
        <row r="525">
          <cell r="A525" t="str">
            <v>050402</v>
          </cell>
          <cell r="B525" t="str">
            <v>05</v>
          </cell>
          <cell r="C525" t="str">
            <v>04</v>
          </cell>
          <cell r="D525" t="str">
            <v>02</v>
          </cell>
          <cell r="E525" t="str">
            <v>AYAHUANCO</v>
          </cell>
          <cell r="F525">
            <v>5959</v>
          </cell>
        </row>
        <row r="526">
          <cell r="A526" t="str">
            <v>050403</v>
          </cell>
          <cell r="B526" t="str">
            <v>05</v>
          </cell>
          <cell r="C526" t="str">
            <v>04</v>
          </cell>
          <cell r="D526" t="str">
            <v>03</v>
          </cell>
          <cell r="E526" t="str">
            <v>HUAMANGUILLA</v>
          </cell>
          <cell r="F526">
            <v>4978</v>
          </cell>
        </row>
        <row r="527">
          <cell r="A527" t="str">
            <v>050404</v>
          </cell>
          <cell r="B527" t="str">
            <v>05</v>
          </cell>
          <cell r="C527" t="str">
            <v>04</v>
          </cell>
          <cell r="D527" t="str">
            <v>04</v>
          </cell>
          <cell r="E527" t="str">
            <v>IGUAIN</v>
          </cell>
          <cell r="F527">
            <v>3432</v>
          </cell>
        </row>
        <row r="528">
          <cell r="A528" t="str">
            <v>050405</v>
          </cell>
          <cell r="B528" t="str">
            <v>05</v>
          </cell>
          <cell r="C528" t="str">
            <v>04</v>
          </cell>
          <cell r="D528" t="str">
            <v>05</v>
          </cell>
          <cell r="E528" t="str">
            <v>LURICOCHA</v>
          </cell>
          <cell r="F528">
            <v>6225</v>
          </cell>
        </row>
        <row r="529">
          <cell r="A529" t="str">
            <v>050406</v>
          </cell>
          <cell r="B529" t="str">
            <v>05</v>
          </cell>
          <cell r="C529" t="str">
            <v>04</v>
          </cell>
          <cell r="D529" t="str">
            <v>06</v>
          </cell>
          <cell r="E529" t="str">
            <v>SANTILLANA</v>
          </cell>
          <cell r="F529">
            <v>7744</v>
          </cell>
        </row>
        <row r="530">
          <cell r="A530" t="str">
            <v>050407</v>
          </cell>
          <cell r="B530" t="str">
            <v>05</v>
          </cell>
          <cell r="C530" t="str">
            <v>04</v>
          </cell>
          <cell r="D530" t="str">
            <v>07</v>
          </cell>
          <cell r="E530" t="str">
            <v>SIVIA</v>
          </cell>
          <cell r="F530">
            <v>10971</v>
          </cell>
        </row>
        <row r="531">
          <cell r="A531" t="str">
            <v>050408</v>
          </cell>
          <cell r="B531" t="str">
            <v>05</v>
          </cell>
          <cell r="C531" t="str">
            <v>04</v>
          </cell>
          <cell r="D531" t="str">
            <v>08</v>
          </cell>
          <cell r="E531" t="str">
            <v>LLOCHEGUA</v>
          </cell>
          <cell r="F531">
            <v>13115</v>
          </cell>
        </row>
        <row r="532">
          <cell r="A532" t="str">
            <v>050500</v>
          </cell>
          <cell r="B532" t="str">
            <v>05</v>
          </cell>
          <cell r="C532" t="str">
            <v>05</v>
          </cell>
          <cell r="D532" t="str">
            <v>00</v>
          </cell>
          <cell r="E532" t="str">
            <v>LA MAR</v>
          </cell>
          <cell r="F532">
            <v>88064</v>
          </cell>
        </row>
        <row r="533">
          <cell r="A533" t="str">
            <v>050501</v>
          </cell>
          <cell r="B533" t="str">
            <v>05</v>
          </cell>
          <cell r="C533" t="str">
            <v>05</v>
          </cell>
          <cell r="D533" t="str">
            <v>01</v>
          </cell>
          <cell r="E533" t="str">
            <v>SAN MIGUEL</v>
          </cell>
          <cell r="F533">
            <v>19838</v>
          </cell>
        </row>
        <row r="534">
          <cell r="A534" t="str">
            <v>050502</v>
          </cell>
          <cell r="B534" t="str">
            <v>05</v>
          </cell>
          <cell r="C534" t="str">
            <v>05</v>
          </cell>
          <cell r="D534" t="str">
            <v>02</v>
          </cell>
          <cell r="E534" t="str">
            <v>ANCO</v>
          </cell>
          <cell r="F534">
            <v>15647</v>
          </cell>
        </row>
        <row r="535">
          <cell r="A535" t="str">
            <v>050503</v>
          </cell>
          <cell r="B535" t="str">
            <v>05</v>
          </cell>
          <cell r="C535" t="str">
            <v>05</v>
          </cell>
          <cell r="D535" t="str">
            <v>03</v>
          </cell>
          <cell r="E535" t="str">
            <v>AYNA</v>
          </cell>
          <cell r="F535">
            <v>8748</v>
          </cell>
        </row>
        <row r="536">
          <cell r="A536" t="str">
            <v>050504</v>
          </cell>
          <cell r="B536" t="str">
            <v>05</v>
          </cell>
          <cell r="C536" t="str">
            <v>05</v>
          </cell>
          <cell r="D536" t="str">
            <v>04</v>
          </cell>
          <cell r="E536" t="str">
            <v>CHILCAS</v>
          </cell>
          <cell r="F536">
            <v>2494</v>
          </cell>
        </row>
        <row r="537">
          <cell r="A537" t="str">
            <v>050505</v>
          </cell>
          <cell r="B537" t="str">
            <v>05</v>
          </cell>
          <cell r="C537" t="str">
            <v>05</v>
          </cell>
          <cell r="D537" t="str">
            <v>05</v>
          </cell>
          <cell r="E537" t="str">
            <v>CHUNGUI</v>
          </cell>
          <cell r="F537">
            <v>8101</v>
          </cell>
        </row>
        <row r="538">
          <cell r="A538" t="str">
            <v>050506</v>
          </cell>
          <cell r="B538" t="str">
            <v>05</v>
          </cell>
          <cell r="C538" t="str">
            <v>05</v>
          </cell>
          <cell r="D538" t="str">
            <v>06</v>
          </cell>
          <cell r="E538" t="str">
            <v>LUIS CARRANZA</v>
          </cell>
          <cell r="F538">
            <v>2560</v>
          </cell>
        </row>
        <row r="539">
          <cell r="A539" t="str">
            <v>050507</v>
          </cell>
          <cell r="B539" t="str">
            <v>05</v>
          </cell>
          <cell r="C539" t="str">
            <v>05</v>
          </cell>
          <cell r="D539" t="str">
            <v>07</v>
          </cell>
          <cell r="E539" t="str">
            <v>SANTA ROSA</v>
          </cell>
          <cell r="F539">
            <v>11255</v>
          </cell>
        </row>
        <row r="540">
          <cell r="A540" t="str">
            <v>050508</v>
          </cell>
          <cell r="B540" t="str">
            <v>05</v>
          </cell>
          <cell r="C540" t="str">
            <v>05</v>
          </cell>
          <cell r="D540" t="str">
            <v>08</v>
          </cell>
          <cell r="E540" t="str">
            <v>TAMBO</v>
          </cell>
          <cell r="F540">
            <v>19421</v>
          </cell>
        </row>
        <row r="541">
          <cell r="A541" t="str">
            <v>050600</v>
          </cell>
          <cell r="B541" t="str">
            <v>05</v>
          </cell>
          <cell r="C541" t="str">
            <v>06</v>
          </cell>
          <cell r="D541" t="str">
            <v>00</v>
          </cell>
          <cell r="E541" t="str">
            <v>LUCANAS</v>
          </cell>
          <cell r="F541">
            <v>65948</v>
          </cell>
        </row>
        <row r="542">
          <cell r="A542" t="str">
            <v>050601</v>
          </cell>
          <cell r="B542" t="str">
            <v>05</v>
          </cell>
          <cell r="C542" t="str">
            <v>06</v>
          </cell>
          <cell r="D542" t="str">
            <v>01</v>
          </cell>
          <cell r="E542" t="str">
            <v>PUQUIO</v>
          </cell>
          <cell r="F542">
            <v>16107</v>
          </cell>
        </row>
        <row r="543">
          <cell r="A543" t="str">
            <v>050602</v>
          </cell>
          <cell r="B543" t="str">
            <v>05</v>
          </cell>
          <cell r="C543" t="str">
            <v>06</v>
          </cell>
          <cell r="D543" t="str">
            <v>02</v>
          </cell>
          <cell r="E543" t="str">
            <v>AUCARA</v>
          </cell>
          <cell r="F543">
            <v>2872</v>
          </cell>
        </row>
        <row r="544">
          <cell r="A544" t="str">
            <v>050603</v>
          </cell>
          <cell r="B544" t="str">
            <v>05</v>
          </cell>
          <cell r="C544" t="str">
            <v>06</v>
          </cell>
          <cell r="D544" t="str">
            <v>03</v>
          </cell>
          <cell r="E544" t="str">
            <v>CABANA</v>
          </cell>
          <cell r="F544">
            <v>4286</v>
          </cell>
        </row>
        <row r="545">
          <cell r="A545" t="str">
            <v>050604</v>
          </cell>
          <cell r="B545" t="str">
            <v>05</v>
          </cell>
          <cell r="C545" t="str">
            <v>06</v>
          </cell>
          <cell r="D545" t="str">
            <v>04</v>
          </cell>
          <cell r="E545" t="str">
            <v>CARMEN SALCEDO</v>
          </cell>
          <cell r="F545">
            <v>1763</v>
          </cell>
        </row>
        <row r="546">
          <cell r="A546" t="str">
            <v>050605</v>
          </cell>
          <cell r="B546" t="str">
            <v>05</v>
          </cell>
          <cell r="C546" t="str">
            <v>06</v>
          </cell>
          <cell r="D546" t="str">
            <v>05</v>
          </cell>
          <cell r="E546" t="str">
            <v>CHAVIÑA</v>
          </cell>
          <cell r="F546">
            <v>2803</v>
          </cell>
        </row>
        <row r="547">
          <cell r="A547" t="str">
            <v>050606</v>
          </cell>
          <cell r="B547" t="str">
            <v>05</v>
          </cell>
          <cell r="C547" t="str">
            <v>06</v>
          </cell>
          <cell r="D547" t="str">
            <v>06</v>
          </cell>
          <cell r="E547" t="str">
            <v>CHIPAO</v>
          </cell>
          <cell r="F547">
            <v>3670</v>
          </cell>
        </row>
        <row r="548">
          <cell r="A548" t="str">
            <v>050607</v>
          </cell>
          <cell r="B548" t="str">
            <v>05</v>
          </cell>
          <cell r="C548" t="str">
            <v>06</v>
          </cell>
          <cell r="D548" t="str">
            <v>07</v>
          </cell>
          <cell r="E548" t="str">
            <v>HUAC-HUAS</v>
          </cell>
          <cell r="F548">
            <v>2806</v>
          </cell>
        </row>
        <row r="549">
          <cell r="A549" t="str">
            <v>050608</v>
          </cell>
          <cell r="B549" t="str">
            <v>05</v>
          </cell>
          <cell r="C549" t="str">
            <v>06</v>
          </cell>
          <cell r="D549" t="str">
            <v>08</v>
          </cell>
          <cell r="E549" t="str">
            <v>LARAMATE</v>
          </cell>
          <cell r="F549">
            <v>3041</v>
          </cell>
        </row>
        <row r="550">
          <cell r="A550" t="str">
            <v>050609</v>
          </cell>
          <cell r="B550" t="str">
            <v>05</v>
          </cell>
          <cell r="C550" t="str">
            <v>06</v>
          </cell>
          <cell r="D550" t="str">
            <v>09</v>
          </cell>
          <cell r="E550" t="str">
            <v>LEONCIO PRADO</v>
          </cell>
          <cell r="F550">
            <v>1660</v>
          </cell>
        </row>
        <row r="551">
          <cell r="A551" t="str">
            <v>050610</v>
          </cell>
          <cell r="B551" t="str">
            <v>05</v>
          </cell>
          <cell r="C551" t="str">
            <v>06</v>
          </cell>
          <cell r="D551" t="str">
            <v>10</v>
          </cell>
          <cell r="E551" t="str">
            <v>LLAUTA</v>
          </cell>
          <cell r="F551">
            <v>1616</v>
          </cell>
        </row>
        <row r="552">
          <cell r="A552" t="str">
            <v>050611</v>
          </cell>
          <cell r="B552" t="str">
            <v>05</v>
          </cell>
          <cell r="C552" t="str">
            <v>06</v>
          </cell>
          <cell r="D552" t="str">
            <v>11</v>
          </cell>
          <cell r="E552" t="str">
            <v>LUCANAS</v>
          </cell>
          <cell r="F552">
            <v>3367</v>
          </cell>
        </row>
        <row r="553">
          <cell r="A553" t="str">
            <v>050612</v>
          </cell>
          <cell r="B553" t="str">
            <v>05</v>
          </cell>
          <cell r="C553" t="str">
            <v>06</v>
          </cell>
          <cell r="D553" t="str">
            <v>12</v>
          </cell>
          <cell r="E553" t="str">
            <v>OCAÑA</v>
          </cell>
          <cell r="F553">
            <v>3760</v>
          </cell>
        </row>
        <row r="554">
          <cell r="A554" t="str">
            <v>050613</v>
          </cell>
          <cell r="B554" t="str">
            <v>05</v>
          </cell>
          <cell r="C554" t="str">
            <v>06</v>
          </cell>
          <cell r="D554" t="str">
            <v>13</v>
          </cell>
          <cell r="E554" t="str">
            <v>OTOCA</v>
          </cell>
          <cell r="F554">
            <v>2522</v>
          </cell>
        </row>
        <row r="555">
          <cell r="A555" t="str">
            <v>050614</v>
          </cell>
          <cell r="B555" t="str">
            <v>05</v>
          </cell>
          <cell r="C555" t="str">
            <v>06</v>
          </cell>
          <cell r="D555" t="str">
            <v>14</v>
          </cell>
          <cell r="E555" t="str">
            <v>SAISA</v>
          </cell>
          <cell r="F555">
            <v>575</v>
          </cell>
        </row>
        <row r="556">
          <cell r="A556" t="str">
            <v>050615</v>
          </cell>
          <cell r="B556" t="str">
            <v>05</v>
          </cell>
          <cell r="C556" t="str">
            <v>06</v>
          </cell>
          <cell r="D556" t="str">
            <v>15</v>
          </cell>
          <cell r="E556" t="str">
            <v>SAN CRISTOBAL</v>
          </cell>
          <cell r="F556">
            <v>2303</v>
          </cell>
        </row>
        <row r="557">
          <cell r="A557" t="str">
            <v>050616</v>
          </cell>
          <cell r="B557" t="str">
            <v>05</v>
          </cell>
          <cell r="C557" t="str">
            <v>06</v>
          </cell>
          <cell r="D557" t="str">
            <v>16</v>
          </cell>
          <cell r="E557" t="str">
            <v>SAN JUAN</v>
          </cell>
          <cell r="F557">
            <v>663</v>
          </cell>
        </row>
        <row r="558">
          <cell r="A558" t="str">
            <v>050617</v>
          </cell>
          <cell r="B558" t="str">
            <v>05</v>
          </cell>
          <cell r="C558" t="str">
            <v>06</v>
          </cell>
          <cell r="D558" t="str">
            <v>17</v>
          </cell>
          <cell r="E558" t="str">
            <v>SAN PEDRO</v>
          </cell>
          <cell r="F558">
            <v>3356</v>
          </cell>
        </row>
        <row r="559">
          <cell r="A559" t="str">
            <v>050618</v>
          </cell>
          <cell r="B559" t="str">
            <v>05</v>
          </cell>
          <cell r="C559" t="str">
            <v>06</v>
          </cell>
          <cell r="D559" t="str">
            <v>18</v>
          </cell>
          <cell r="E559" t="str">
            <v>SAN PEDRO DE PALCO</v>
          </cell>
          <cell r="F559">
            <v>1585</v>
          </cell>
        </row>
        <row r="560">
          <cell r="A560" t="str">
            <v>050619</v>
          </cell>
          <cell r="B560" t="str">
            <v>05</v>
          </cell>
          <cell r="C560" t="str">
            <v>06</v>
          </cell>
          <cell r="D560" t="str">
            <v>19</v>
          </cell>
          <cell r="E560" t="str">
            <v>SANCOS</v>
          </cell>
          <cell r="F560">
            <v>5086</v>
          </cell>
        </row>
        <row r="561">
          <cell r="A561" t="str">
            <v>050620</v>
          </cell>
          <cell r="B561" t="str">
            <v>05</v>
          </cell>
          <cell r="C561" t="str">
            <v>06</v>
          </cell>
          <cell r="D561" t="str">
            <v>20</v>
          </cell>
          <cell r="E561" t="str">
            <v>SANTA ANA DE HUAYCAHUACHO</v>
          </cell>
          <cell r="F561">
            <v>757</v>
          </cell>
        </row>
        <row r="562">
          <cell r="A562" t="str">
            <v>050621</v>
          </cell>
          <cell r="B562" t="str">
            <v>05</v>
          </cell>
          <cell r="C562" t="str">
            <v>06</v>
          </cell>
          <cell r="D562" t="str">
            <v>21</v>
          </cell>
          <cell r="E562" t="str">
            <v>SANTA LUCIA</v>
          </cell>
          <cell r="F562">
            <v>1350</v>
          </cell>
        </row>
        <row r="563">
          <cell r="A563" t="str">
            <v>050700</v>
          </cell>
          <cell r="B563" t="str">
            <v>05</v>
          </cell>
          <cell r="C563" t="str">
            <v>07</v>
          </cell>
          <cell r="D563" t="str">
            <v>00</v>
          </cell>
          <cell r="E563" t="str">
            <v>PARINACOCHAS</v>
          </cell>
          <cell r="F563">
            <v>31201</v>
          </cell>
        </row>
        <row r="564">
          <cell r="A564" t="str">
            <v>050701</v>
          </cell>
          <cell r="B564" t="str">
            <v>05</v>
          </cell>
          <cell r="C564" t="str">
            <v>07</v>
          </cell>
          <cell r="D564" t="str">
            <v>01</v>
          </cell>
          <cell r="E564" t="str">
            <v>CORACORA</v>
          </cell>
          <cell r="F564">
            <v>14556</v>
          </cell>
        </row>
        <row r="565">
          <cell r="A565" t="str">
            <v>050702</v>
          </cell>
          <cell r="B565" t="str">
            <v>05</v>
          </cell>
          <cell r="C565" t="str">
            <v>07</v>
          </cell>
          <cell r="D565" t="str">
            <v>02</v>
          </cell>
          <cell r="E565" t="str">
            <v>CHUMPI</v>
          </cell>
          <cell r="F565">
            <v>3156</v>
          </cell>
        </row>
        <row r="566">
          <cell r="A566" t="str">
            <v>050703</v>
          </cell>
          <cell r="B566" t="str">
            <v>05</v>
          </cell>
          <cell r="C566" t="str">
            <v>07</v>
          </cell>
          <cell r="D566" t="str">
            <v>03</v>
          </cell>
          <cell r="E566" t="str">
            <v>CORONEL CASTAÑEDA</v>
          </cell>
          <cell r="F566">
            <v>1285</v>
          </cell>
        </row>
        <row r="567">
          <cell r="A567" t="str">
            <v>050704</v>
          </cell>
          <cell r="B567" t="str">
            <v>05</v>
          </cell>
          <cell r="C567" t="str">
            <v>07</v>
          </cell>
          <cell r="D567" t="str">
            <v>04</v>
          </cell>
          <cell r="E567" t="str">
            <v>PACAPAUSA</v>
          </cell>
          <cell r="F567">
            <v>1413</v>
          </cell>
        </row>
        <row r="568">
          <cell r="A568" t="str">
            <v>050705</v>
          </cell>
          <cell r="B568" t="str">
            <v>05</v>
          </cell>
          <cell r="C568" t="str">
            <v>07</v>
          </cell>
          <cell r="D568" t="str">
            <v>05</v>
          </cell>
          <cell r="E568" t="str">
            <v>PULLO</v>
          </cell>
          <cell r="F568">
            <v>4371</v>
          </cell>
        </row>
        <row r="569">
          <cell r="A569" t="str">
            <v>050706</v>
          </cell>
          <cell r="B569" t="str">
            <v>05</v>
          </cell>
          <cell r="C569" t="str">
            <v>07</v>
          </cell>
          <cell r="D569" t="str">
            <v>06</v>
          </cell>
          <cell r="E569" t="str">
            <v>PUYUSCA</v>
          </cell>
          <cell r="F569">
            <v>3258</v>
          </cell>
        </row>
        <row r="570">
          <cell r="A570" t="str">
            <v>050707</v>
          </cell>
          <cell r="B570" t="str">
            <v>05</v>
          </cell>
          <cell r="C570" t="str">
            <v>07</v>
          </cell>
          <cell r="D570" t="str">
            <v>07</v>
          </cell>
          <cell r="E570" t="str">
            <v>SAN FRANCISCO DE RAVACAYCO</v>
          </cell>
          <cell r="F570">
            <v>584</v>
          </cell>
        </row>
        <row r="571">
          <cell r="A571" t="str">
            <v>050708</v>
          </cell>
          <cell r="B571" t="str">
            <v>05</v>
          </cell>
          <cell r="C571" t="str">
            <v>07</v>
          </cell>
          <cell r="D571" t="str">
            <v>08</v>
          </cell>
          <cell r="E571" t="str">
            <v>UPAHUACHO</v>
          </cell>
          <cell r="F571">
            <v>2578</v>
          </cell>
        </row>
        <row r="572">
          <cell r="A572" t="str">
            <v>050800</v>
          </cell>
          <cell r="B572" t="str">
            <v>05</v>
          </cell>
          <cell r="C572" t="str">
            <v>08</v>
          </cell>
          <cell r="D572" t="str">
            <v>00</v>
          </cell>
          <cell r="E572" t="str">
            <v>PAUCAR DEL SARA SARA</v>
          </cell>
          <cell r="F572">
            <v>11119</v>
          </cell>
        </row>
        <row r="573">
          <cell r="A573" t="str">
            <v>050801</v>
          </cell>
          <cell r="B573" t="str">
            <v>05</v>
          </cell>
          <cell r="C573" t="str">
            <v>08</v>
          </cell>
          <cell r="D573" t="str">
            <v>01</v>
          </cell>
          <cell r="E573" t="str">
            <v>PAUSA</v>
          </cell>
          <cell r="F573">
            <v>3400</v>
          </cell>
        </row>
        <row r="574">
          <cell r="A574" t="str">
            <v>050802</v>
          </cell>
          <cell r="B574" t="str">
            <v>05</v>
          </cell>
          <cell r="C574" t="str">
            <v>08</v>
          </cell>
          <cell r="D574" t="str">
            <v>02</v>
          </cell>
          <cell r="E574" t="str">
            <v>COLTA</v>
          </cell>
          <cell r="F574">
            <v>657</v>
          </cell>
        </row>
        <row r="575">
          <cell r="A575" t="str">
            <v>050803</v>
          </cell>
          <cell r="B575" t="str">
            <v>05</v>
          </cell>
          <cell r="C575" t="str">
            <v>08</v>
          </cell>
          <cell r="D575" t="str">
            <v>03</v>
          </cell>
          <cell r="E575" t="str">
            <v>CORCULLA</v>
          </cell>
          <cell r="F575">
            <v>549</v>
          </cell>
        </row>
        <row r="576">
          <cell r="A576" t="str">
            <v>050804</v>
          </cell>
          <cell r="B576" t="str">
            <v>05</v>
          </cell>
          <cell r="C576" t="str">
            <v>08</v>
          </cell>
          <cell r="D576" t="str">
            <v>04</v>
          </cell>
          <cell r="E576" t="str">
            <v>LAMPA</v>
          </cell>
          <cell r="F576">
            <v>2317</v>
          </cell>
        </row>
        <row r="577">
          <cell r="A577" t="str">
            <v>050805</v>
          </cell>
          <cell r="B577" t="str">
            <v>05</v>
          </cell>
          <cell r="C577" t="str">
            <v>08</v>
          </cell>
          <cell r="D577" t="str">
            <v>05</v>
          </cell>
          <cell r="E577" t="str">
            <v>MARCABAMBA</v>
          </cell>
          <cell r="F577">
            <v>810</v>
          </cell>
        </row>
        <row r="578">
          <cell r="A578" t="str">
            <v>050806</v>
          </cell>
          <cell r="B578" t="str">
            <v>05</v>
          </cell>
          <cell r="C578" t="str">
            <v>08</v>
          </cell>
          <cell r="D578" t="str">
            <v>06</v>
          </cell>
          <cell r="E578" t="str">
            <v>OYOLO</v>
          </cell>
          <cell r="F578">
            <v>1377</v>
          </cell>
        </row>
        <row r="579">
          <cell r="A579" t="str">
            <v>050807</v>
          </cell>
          <cell r="B579" t="str">
            <v>05</v>
          </cell>
          <cell r="C579" t="str">
            <v>08</v>
          </cell>
          <cell r="D579" t="str">
            <v>07</v>
          </cell>
          <cell r="E579" t="str">
            <v>PARARCA</v>
          </cell>
          <cell r="F579">
            <v>647</v>
          </cell>
        </row>
        <row r="580">
          <cell r="A580" t="str">
            <v>050808</v>
          </cell>
          <cell r="B580" t="str">
            <v>05</v>
          </cell>
          <cell r="C580" t="str">
            <v>08</v>
          </cell>
          <cell r="D580" t="str">
            <v>08</v>
          </cell>
          <cell r="E580" t="str">
            <v>SAN JAVIER DE ALPABAMBA</v>
          </cell>
          <cell r="F580">
            <v>347</v>
          </cell>
        </row>
        <row r="581">
          <cell r="A581" t="str">
            <v>050809</v>
          </cell>
          <cell r="B581" t="str">
            <v>05</v>
          </cell>
          <cell r="C581" t="str">
            <v>08</v>
          </cell>
          <cell r="D581" t="str">
            <v>09</v>
          </cell>
          <cell r="E581" t="str">
            <v>SAN JOSE DE USHUA</v>
          </cell>
          <cell r="F581">
            <v>201</v>
          </cell>
        </row>
        <row r="582">
          <cell r="A582" t="str">
            <v>050810</v>
          </cell>
          <cell r="B582" t="str">
            <v>05</v>
          </cell>
          <cell r="C582" t="str">
            <v>08</v>
          </cell>
          <cell r="D582" t="str">
            <v>10</v>
          </cell>
          <cell r="E582" t="str">
            <v>SARA SARA</v>
          </cell>
          <cell r="F582">
            <v>814</v>
          </cell>
        </row>
        <row r="583">
          <cell r="A583" t="str">
            <v>050900</v>
          </cell>
          <cell r="B583" t="str">
            <v>05</v>
          </cell>
          <cell r="C583" t="str">
            <v>09</v>
          </cell>
          <cell r="D583" t="str">
            <v>00</v>
          </cell>
          <cell r="E583" t="str">
            <v>SUCRE</v>
          </cell>
          <cell r="F583">
            <v>14357</v>
          </cell>
        </row>
        <row r="584">
          <cell r="A584" t="str">
            <v>050901</v>
          </cell>
          <cell r="B584" t="str">
            <v>05</v>
          </cell>
          <cell r="C584" t="str">
            <v>09</v>
          </cell>
          <cell r="D584" t="str">
            <v>01</v>
          </cell>
          <cell r="E584" t="str">
            <v>QUEROBAMBA</v>
          </cell>
          <cell r="F584">
            <v>2877</v>
          </cell>
        </row>
        <row r="585">
          <cell r="A585" t="str">
            <v>050902</v>
          </cell>
          <cell r="B585" t="str">
            <v>05</v>
          </cell>
          <cell r="C585" t="str">
            <v>09</v>
          </cell>
          <cell r="D585" t="str">
            <v>02</v>
          </cell>
          <cell r="E585" t="str">
            <v>BELEN</v>
          </cell>
          <cell r="F585">
            <v>674</v>
          </cell>
        </row>
        <row r="586">
          <cell r="A586" t="str">
            <v>050903</v>
          </cell>
          <cell r="B586" t="str">
            <v>05</v>
          </cell>
          <cell r="C586" t="str">
            <v>09</v>
          </cell>
          <cell r="D586" t="str">
            <v>03</v>
          </cell>
          <cell r="E586" t="str">
            <v>CHALCOS</v>
          </cell>
          <cell r="F586">
            <v>767</v>
          </cell>
        </row>
        <row r="587">
          <cell r="A587" t="str">
            <v>050904</v>
          </cell>
          <cell r="B587" t="str">
            <v>05</v>
          </cell>
          <cell r="C587" t="str">
            <v>09</v>
          </cell>
          <cell r="D587" t="str">
            <v>04</v>
          </cell>
          <cell r="E587" t="str">
            <v>CHILCAYOC</v>
          </cell>
          <cell r="F587">
            <v>685</v>
          </cell>
        </row>
        <row r="588">
          <cell r="A588" t="str">
            <v>050905</v>
          </cell>
          <cell r="B588" t="str">
            <v>05</v>
          </cell>
          <cell r="C588" t="str">
            <v>09</v>
          </cell>
          <cell r="D588" t="str">
            <v>05</v>
          </cell>
          <cell r="E588" t="str">
            <v>HUACAÑA</v>
          </cell>
          <cell r="F588">
            <v>677</v>
          </cell>
        </row>
        <row r="589">
          <cell r="A589" t="str">
            <v>050906</v>
          </cell>
          <cell r="B589" t="str">
            <v>05</v>
          </cell>
          <cell r="C589" t="str">
            <v>09</v>
          </cell>
          <cell r="D589" t="str">
            <v>06</v>
          </cell>
          <cell r="E589" t="str">
            <v>MORCOLLA</v>
          </cell>
          <cell r="F589">
            <v>2297</v>
          </cell>
        </row>
        <row r="590">
          <cell r="A590" t="str">
            <v>050907</v>
          </cell>
          <cell r="B590" t="str">
            <v>05</v>
          </cell>
          <cell r="C590" t="str">
            <v>09</v>
          </cell>
          <cell r="D590" t="str">
            <v>07</v>
          </cell>
          <cell r="E590" t="str">
            <v>PAICO</v>
          </cell>
          <cell r="F590">
            <v>1000</v>
          </cell>
        </row>
        <row r="591">
          <cell r="A591" t="str">
            <v>050908</v>
          </cell>
          <cell r="B591" t="str">
            <v>05</v>
          </cell>
          <cell r="C591" t="str">
            <v>09</v>
          </cell>
          <cell r="D591" t="str">
            <v>08</v>
          </cell>
          <cell r="E591" t="str">
            <v>SAN PEDRO DE LARCAY</v>
          </cell>
          <cell r="F591">
            <v>1300</v>
          </cell>
        </row>
        <row r="592">
          <cell r="A592" t="str">
            <v>050909</v>
          </cell>
          <cell r="B592" t="str">
            <v>05</v>
          </cell>
          <cell r="C592" t="str">
            <v>09</v>
          </cell>
          <cell r="D592" t="str">
            <v>09</v>
          </cell>
          <cell r="E592" t="str">
            <v>SAN SALVADOR DE QUIJE</v>
          </cell>
          <cell r="F592">
            <v>1599</v>
          </cell>
        </row>
        <row r="593">
          <cell r="A593" t="str">
            <v>050910</v>
          </cell>
          <cell r="B593" t="str">
            <v>05</v>
          </cell>
          <cell r="C593" t="str">
            <v>09</v>
          </cell>
          <cell r="D593" t="str">
            <v>10</v>
          </cell>
          <cell r="E593" t="str">
            <v>SANTIAGO DE PAUCARAY</v>
          </cell>
          <cell r="F593">
            <v>1045</v>
          </cell>
        </row>
        <row r="594">
          <cell r="A594" t="str">
            <v>050911</v>
          </cell>
          <cell r="B594" t="str">
            <v>05</v>
          </cell>
          <cell r="C594" t="str">
            <v>09</v>
          </cell>
          <cell r="D594" t="str">
            <v>11</v>
          </cell>
          <cell r="E594" t="str">
            <v>SORAS</v>
          </cell>
          <cell r="F594">
            <v>1436</v>
          </cell>
        </row>
        <row r="595">
          <cell r="A595" t="str">
            <v>051000</v>
          </cell>
          <cell r="B595" t="str">
            <v>05</v>
          </cell>
          <cell r="C595" t="str">
            <v>10</v>
          </cell>
          <cell r="D595" t="str">
            <v>00</v>
          </cell>
          <cell r="E595" t="str">
            <v>VICTOR FAJARDO</v>
          </cell>
          <cell r="F595">
            <v>24083</v>
          </cell>
        </row>
        <row r="596">
          <cell r="A596" t="str">
            <v>051001</v>
          </cell>
          <cell r="B596" t="str">
            <v>05</v>
          </cell>
          <cell r="C596" t="str">
            <v>10</v>
          </cell>
          <cell r="D596" t="str">
            <v>01</v>
          </cell>
          <cell r="E596" t="str">
            <v>HUANCAPI</v>
          </cell>
          <cell r="F596">
            <v>2476</v>
          </cell>
        </row>
        <row r="597">
          <cell r="A597" t="str">
            <v>051002</v>
          </cell>
          <cell r="B597" t="str">
            <v>05</v>
          </cell>
          <cell r="C597" t="str">
            <v>10</v>
          </cell>
          <cell r="D597" t="str">
            <v>02</v>
          </cell>
          <cell r="E597" t="str">
            <v>ALCAMENCA</v>
          </cell>
          <cell r="F597">
            <v>1973</v>
          </cell>
        </row>
        <row r="598">
          <cell r="A598" t="str">
            <v>051003</v>
          </cell>
          <cell r="B598" t="str">
            <v>05</v>
          </cell>
          <cell r="C598" t="str">
            <v>10</v>
          </cell>
          <cell r="D598" t="str">
            <v>03</v>
          </cell>
          <cell r="E598" t="str">
            <v>APONGO</v>
          </cell>
          <cell r="F598">
            <v>617</v>
          </cell>
        </row>
        <row r="599">
          <cell r="A599" t="str">
            <v>051004</v>
          </cell>
          <cell r="B599" t="str">
            <v>05</v>
          </cell>
          <cell r="C599" t="str">
            <v>10</v>
          </cell>
          <cell r="D599" t="str">
            <v>04</v>
          </cell>
          <cell r="E599" t="str">
            <v>ASQUIPATA</v>
          </cell>
          <cell r="F599">
            <v>440</v>
          </cell>
        </row>
        <row r="600">
          <cell r="A600" t="str">
            <v>051005</v>
          </cell>
          <cell r="B600" t="str">
            <v>05</v>
          </cell>
          <cell r="C600" t="str">
            <v>10</v>
          </cell>
          <cell r="D600" t="str">
            <v>05</v>
          </cell>
          <cell r="E600" t="str">
            <v>CANARIA</v>
          </cell>
          <cell r="F600">
            <v>3514</v>
          </cell>
        </row>
        <row r="601">
          <cell r="A601" t="str">
            <v>051006</v>
          </cell>
          <cell r="B601" t="str">
            <v>05</v>
          </cell>
          <cell r="C601" t="str">
            <v>10</v>
          </cell>
          <cell r="D601" t="str">
            <v>06</v>
          </cell>
          <cell r="E601" t="str">
            <v>CAYARA</v>
          </cell>
          <cell r="F601">
            <v>1462</v>
          </cell>
        </row>
        <row r="602">
          <cell r="A602" t="str">
            <v>051007</v>
          </cell>
          <cell r="B602" t="str">
            <v>05</v>
          </cell>
          <cell r="C602" t="str">
            <v>10</v>
          </cell>
          <cell r="D602" t="str">
            <v>07</v>
          </cell>
          <cell r="E602" t="str">
            <v>COLCA</v>
          </cell>
          <cell r="F602">
            <v>1368</v>
          </cell>
        </row>
        <row r="603">
          <cell r="A603" t="str">
            <v>051008</v>
          </cell>
          <cell r="B603" t="str">
            <v>05</v>
          </cell>
          <cell r="C603" t="str">
            <v>10</v>
          </cell>
          <cell r="D603" t="str">
            <v>08</v>
          </cell>
          <cell r="E603" t="str">
            <v>HUAMANQUIQUIA</v>
          </cell>
          <cell r="F603">
            <v>1397</v>
          </cell>
        </row>
        <row r="604">
          <cell r="A604" t="str">
            <v>051009</v>
          </cell>
          <cell r="B604" t="str">
            <v>05</v>
          </cell>
          <cell r="C604" t="str">
            <v>10</v>
          </cell>
          <cell r="D604" t="str">
            <v>09</v>
          </cell>
          <cell r="E604" t="str">
            <v>HUANCARAYLLA</v>
          </cell>
          <cell r="F604">
            <v>1641</v>
          </cell>
        </row>
        <row r="605">
          <cell r="A605" t="str">
            <v>051010</v>
          </cell>
          <cell r="B605" t="str">
            <v>05</v>
          </cell>
          <cell r="C605" t="str">
            <v>10</v>
          </cell>
          <cell r="D605" t="str">
            <v>10</v>
          </cell>
          <cell r="E605" t="str">
            <v>HUAYA</v>
          </cell>
          <cell r="F605">
            <v>2583</v>
          </cell>
        </row>
        <row r="606">
          <cell r="A606" t="str">
            <v>051011</v>
          </cell>
          <cell r="B606" t="str">
            <v>05</v>
          </cell>
          <cell r="C606" t="str">
            <v>10</v>
          </cell>
          <cell r="D606" t="str">
            <v>11</v>
          </cell>
          <cell r="E606" t="str">
            <v>SARHUA</v>
          </cell>
          <cell r="F606">
            <v>3156</v>
          </cell>
        </row>
        <row r="607">
          <cell r="A607" t="str">
            <v>051012</v>
          </cell>
          <cell r="B607" t="str">
            <v>05</v>
          </cell>
          <cell r="C607" t="str">
            <v>10</v>
          </cell>
          <cell r="D607" t="str">
            <v>12</v>
          </cell>
          <cell r="E607" t="str">
            <v>VILCANCHOS</v>
          </cell>
          <cell r="F607">
            <v>3456</v>
          </cell>
        </row>
        <row r="608">
          <cell r="A608" t="str">
            <v>051100</v>
          </cell>
          <cell r="B608" t="str">
            <v>05</v>
          </cell>
          <cell r="C608" t="str">
            <v>11</v>
          </cell>
          <cell r="D608" t="str">
            <v>00</v>
          </cell>
          <cell r="E608" t="str">
            <v>VILCAS HUAMAN</v>
          </cell>
          <cell r="F608">
            <v>27657</v>
          </cell>
        </row>
        <row r="609">
          <cell r="A609" t="str">
            <v>051101</v>
          </cell>
          <cell r="B609" t="str">
            <v>05</v>
          </cell>
          <cell r="C609" t="str">
            <v>11</v>
          </cell>
          <cell r="D609" t="str">
            <v>01</v>
          </cell>
          <cell r="E609" t="str">
            <v>VILCAS HUAMAN</v>
          </cell>
          <cell r="F609">
            <v>8927</v>
          </cell>
        </row>
        <row r="610">
          <cell r="A610" t="str">
            <v>051102</v>
          </cell>
          <cell r="B610" t="str">
            <v>05</v>
          </cell>
          <cell r="C610" t="str">
            <v>11</v>
          </cell>
          <cell r="D610" t="str">
            <v>02</v>
          </cell>
          <cell r="E610" t="str">
            <v>ACCOMARCA</v>
          </cell>
          <cell r="F610">
            <v>1865</v>
          </cell>
        </row>
        <row r="611">
          <cell r="A611" t="str">
            <v>051103</v>
          </cell>
          <cell r="B611" t="str">
            <v>05</v>
          </cell>
          <cell r="C611" t="str">
            <v>11</v>
          </cell>
          <cell r="D611" t="str">
            <v>03</v>
          </cell>
          <cell r="E611" t="str">
            <v>CARHUANCA</v>
          </cell>
          <cell r="F611">
            <v>1232</v>
          </cell>
        </row>
        <row r="612">
          <cell r="A612" t="str">
            <v>051104</v>
          </cell>
          <cell r="B612" t="str">
            <v>05</v>
          </cell>
          <cell r="C612" t="str">
            <v>11</v>
          </cell>
          <cell r="D612" t="str">
            <v>04</v>
          </cell>
          <cell r="E612" t="str">
            <v>CONCEPCION</v>
          </cell>
          <cell r="F612">
            <v>3627</v>
          </cell>
        </row>
        <row r="613">
          <cell r="A613" t="str">
            <v>051105</v>
          </cell>
          <cell r="B613" t="str">
            <v>05</v>
          </cell>
          <cell r="C613" t="str">
            <v>11</v>
          </cell>
          <cell r="D613" t="str">
            <v>05</v>
          </cell>
          <cell r="E613" t="str">
            <v>HUAMBALPA</v>
          </cell>
          <cell r="F613">
            <v>3003</v>
          </cell>
        </row>
        <row r="614">
          <cell r="A614" t="str">
            <v>051106</v>
          </cell>
          <cell r="B614" t="str">
            <v>05</v>
          </cell>
          <cell r="C614" t="str">
            <v>11</v>
          </cell>
          <cell r="D614" t="str">
            <v>06</v>
          </cell>
          <cell r="E614" t="str">
            <v>INDEPENDENCIA</v>
          </cell>
          <cell r="F614">
            <v>2208</v>
          </cell>
        </row>
        <row r="615">
          <cell r="A615" t="str">
            <v>051107</v>
          </cell>
          <cell r="B615" t="str">
            <v>05</v>
          </cell>
          <cell r="C615" t="str">
            <v>11</v>
          </cell>
          <cell r="D615" t="str">
            <v>07</v>
          </cell>
          <cell r="E615" t="str">
            <v>SAURAMA</v>
          </cell>
          <cell r="F615">
            <v>1778</v>
          </cell>
        </row>
        <row r="616">
          <cell r="A616" t="str">
            <v>051108</v>
          </cell>
          <cell r="B616" t="str">
            <v>05</v>
          </cell>
          <cell r="C616" t="str">
            <v>11</v>
          </cell>
          <cell r="D616" t="str">
            <v>08</v>
          </cell>
          <cell r="E616" t="str">
            <v>VISCHONGO</v>
          </cell>
          <cell r="F616">
            <v>5017</v>
          </cell>
        </row>
        <row r="617">
          <cell r="A617" t="str">
            <v>060000</v>
          </cell>
          <cell r="B617" t="str">
            <v>06</v>
          </cell>
          <cell r="C617" t="str">
            <v>00</v>
          </cell>
          <cell r="D617" t="str">
            <v>00</v>
          </cell>
          <cell r="E617" t="str">
            <v>CAJAMARCA</v>
          </cell>
          <cell r="F617">
            <v>1420212</v>
          </cell>
        </row>
        <row r="618">
          <cell r="A618" t="str">
            <v>060100</v>
          </cell>
          <cell r="B618" t="str">
            <v>06</v>
          </cell>
          <cell r="C618" t="str">
            <v>01</v>
          </cell>
          <cell r="D618" t="str">
            <v>00</v>
          </cell>
          <cell r="E618" t="str">
            <v>CAJAMARCA</v>
          </cell>
          <cell r="F618">
            <v>294871</v>
          </cell>
        </row>
        <row r="619">
          <cell r="A619" t="str">
            <v>060101</v>
          </cell>
          <cell r="B619" t="str">
            <v>06</v>
          </cell>
          <cell r="C619" t="str">
            <v>01</v>
          </cell>
          <cell r="D619" t="str">
            <v>01</v>
          </cell>
          <cell r="E619" t="str">
            <v>CAJAMARCA</v>
          </cell>
          <cell r="F619">
            <v>169024</v>
          </cell>
        </row>
        <row r="620">
          <cell r="A620" t="str">
            <v>060102</v>
          </cell>
          <cell r="B620" t="str">
            <v>06</v>
          </cell>
          <cell r="C620" t="str">
            <v>01</v>
          </cell>
          <cell r="D620" t="str">
            <v>02</v>
          </cell>
          <cell r="E620" t="str">
            <v>ASUNCION</v>
          </cell>
          <cell r="F620">
            <v>9236</v>
          </cell>
        </row>
        <row r="621">
          <cell r="A621" t="str">
            <v>060103</v>
          </cell>
          <cell r="B621" t="str">
            <v>06</v>
          </cell>
          <cell r="C621" t="str">
            <v>01</v>
          </cell>
          <cell r="D621" t="str">
            <v>03</v>
          </cell>
          <cell r="E621" t="str">
            <v>CHETILLA</v>
          </cell>
          <cell r="F621">
            <v>4340</v>
          </cell>
        </row>
        <row r="622">
          <cell r="A622" t="str">
            <v>060104</v>
          </cell>
          <cell r="B622" t="str">
            <v>06</v>
          </cell>
          <cell r="C622" t="str">
            <v>01</v>
          </cell>
          <cell r="D622" t="str">
            <v>04</v>
          </cell>
          <cell r="E622" t="str">
            <v>COSPAN</v>
          </cell>
          <cell r="F622">
            <v>8473</v>
          </cell>
        </row>
        <row r="623">
          <cell r="A623" t="str">
            <v>060105</v>
          </cell>
          <cell r="B623" t="str">
            <v>06</v>
          </cell>
          <cell r="C623" t="str">
            <v>01</v>
          </cell>
          <cell r="D623" t="str">
            <v>05</v>
          </cell>
          <cell r="E623" t="str">
            <v>ENCAÑADA</v>
          </cell>
          <cell r="F623">
            <v>23125</v>
          </cell>
        </row>
        <row r="624">
          <cell r="A624" t="str">
            <v>060106</v>
          </cell>
          <cell r="B624" t="str">
            <v>06</v>
          </cell>
          <cell r="C624" t="str">
            <v>01</v>
          </cell>
          <cell r="D624" t="str">
            <v>06</v>
          </cell>
          <cell r="E624" t="str">
            <v>JESUS</v>
          </cell>
          <cell r="F624">
            <v>14508</v>
          </cell>
        </row>
        <row r="625">
          <cell r="A625" t="str">
            <v>060107</v>
          </cell>
          <cell r="B625" t="str">
            <v>06</v>
          </cell>
          <cell r="C625" t="str">
            <v>01</v>
          </cell>
          <cell r="D625" t="str">
            <v>07</v>
          </cell>
          <cell r="E625" t="str">
            <v>LLACANORA</v>
          </cell>
          <cell r="F625">
            <v>4842</v>
          </cell>
        </row>
        <row r="626">
          <cell r="A626" t="str">
            <v>060108</v>
          </cell>
          <cell r="B626" t="str">
            <v>06</v>
          </cell>
          <cell r="C626" t="str">
            <v>01</v>
          </cell>
          <cell r="D626" t="str">
            <v>08</v>
          </cell>
          <cell r="E626" t="str">
            <v>LOS BAÑOS DEL INCA</v>
          </cell>
          <cell r="F626">
            <v>34034</v>
          </cell>
        </row>
        <row r="627">
          <cell r="A627" t="str">
            <v>060109</v>
          </cell>
          <cell r="B627" t="str">
            <v>06</v>
          </cell>
          <cell r="C627" t="str">
            <v>01</v>
          </cell>
          <cell r="D627" t="str">
            <v>09</v>
          </cell>
          <cell r="E627" t="str">
            <v>MAGDALENA</v>
          </cell>
          <cell r="F627">
            <v>9396</v>
          </cell>
        </row>
        <row r="628">
          <cell r="A628" t="str">
            <v>060110</v>
          </cell>
          <cell r="B628" t="str">
            <v>06</v>
          </cell>
          <cell r="C628" t="str">
            <v>01</v>
          </cell>
          <cell r="D628" t="str">
            <v>10</v>
          </cell>
          <cell r="E628" t="str">
            <v>MATARA</v>
          </cell>
          <cell r="F628">
            <v>3557</v>
          </cell>
        </row>
        <row r="629">
          <cell r="A629" t="str">
            <v>060111</v>
          </cell>
          <cell r="B629" t="str">
            <v>06</v>
          </cell>
          <cell r="C629" t="str">
            <v>01</v>
          </cell>
          <cell r="D629" t="str">
            <v>11</v>
          </cell>
          <cell r="E629" t="str">
            <v>NAMORA</v>
          </cell>
          <cell r="F629">
            <v>8907</v>
          </cell>
        </row>
        <row r="630">
          <cell r="A630" t="str">
            <v>060112</v>
          </cell>
          <cell r="B630" t="str">
            <v>06</v>
          </cell>
          <cell r="C630" t="str">
            <v>01</v>
          </cell>
          <cell r="D630" t="str">
            <v>12</v>
          </cell>
          <cell r="E630" t="str">
            <v>SAN JUAN</v>
          </cell>
          <cell r="F630">
            <v>5429</v>
          </cell>
        </row>
        <row r="631">
          <cell r="A631" t="str">
            <v>060200</v>
          </cell>
          <cell r="B631" t="str">
            <v>06</v>
          </cell>
          <cell r="C631" t="str">
            <v>02</v>
          </cell>
          <cell r="D631" t="str">
            <v>00</v>
          </cell>
          <cell r="E631" t="str">
            <v>CAJABAMBA</v>
          </cell>
          <cell r="F631">
            <v>78372</v>
          </cell>
        </row>
        <row r="632">
          <cell r="A632" t="str">
            <v>060201</v>
          </cell>
          <cell r="B632" t="str">
            <v>06</v>
          </cell>
          <cell r="C632" t="str">
            <v>02</v>
          </cell>
          <cell r="D632" t="str">
            <v>01</v>
          </cell>
          <cell r="E632" t="str">
            <v>CAJABAMBA</v>
          </cell>
          <cell r="F632">
            <v>27400</v>
          </cell>
        </row>
        <row r="633">
          <cell r="A633" t="str">
            <v>060202</v>
          </cell>
          <cell r="B633" t="str">
            <v>06</v>
          </cell>
          <cell r="C633" t="str">
            <v>02</v>
          </cell>
          <cell r="D633" t="str">
            <v>02</v>
          </cell>
          <cell r="E633" t="str">
            <v>CACHACHI</v>
          </cell>
          <cell r="F633">
            <v>26196</v>
          </cell>
        </row>
        <row r="634">
          <cell r="A634" t="str">
            <v>060203</v>
          </cell>
          <cell r="B634" t="str">
            <v>06</v>
          </cell>
          <cell r="C634" t="str">
            <v>02</v>
          </cell>
          <cell r="D634" t="str">
            <v>03</v>
          </cell>
          <cell r="E634" t="str">
            <v>CONDEBAMBA</v>
          </cell>
          <cell r="F634">
            <v>14920</v>
          </cell>
        </row>
        <row r="635">
          <cell r="A635" t="str">
            <v>060204</v>
          </cell>
          <cell r="B635" t="str">
            <v>06</v>
          </cell>
          <cell r="C635" t="str">
            <v>02</v>
          </cell>
          <cell r="D635" t="str">
            <v>04</v>
          </cell>
          <cell r="E635" t="str">
            <v>SITACOCHA</v>
          </cell>
          <cell r="F635">
            <v>9856</v>
          </cell>
        </row>
        <row r="636">
          <cell r="A636" t="str">
            <v>060300</v>
          </cell>
          <cell r="B636" t="str">
            <v>06</v>
          </cell>
          <cell r="C636" t="str">
            <v>03</v>
          </cell>
          <cell r="D636" t="str">
            <v>00</v>
          </cell>
          <cell r="E636" t="str">
            <v>CELENDIN</v>
          </cell>
          <cell r="F636">
            <v>92977</v>
          </cell>
        </row>
        <row r="637">
          <cell r="A637" t="str">
            <v>060301</v>
          </cell>
          <cell r="B637" t="str">
            <v>06</v>
          </cell>
          <cell r="C637" t="str">
            <v>03</v>
          </cell>
          <cell r="D637" t="str">
            <v>01</v>
          </cell>
          <cell r="E637" t="str">
            <v>CELENDIN</v>
          </cell>
          <cell r="F637">
            <v>23505</v>
          </cell>
        </row>
        <row r="638">
          <cell r="A638" t="str">
            <v>060302</v>
          </cell>
          <cell r="B638" t="str">
            <v>06</v>
          </cell>
          <cell r="C638" t="str">
            <v>03</v>
          </cell>
          <cell r="D638" t="str">
            <v>02</v>
          </cell>
          <cell r="E638" t="str">
            <v>CHUMUCH</v>
          </cell>
          <cell r="F638">
            <v>3358</v>
          </cell>
        </row>
        <row r="639">
          <cell r="A639" t="str">
            <v>060303</v>
          </cell>
          <cell r="B639" t="str">
            <v>06</v>
          </cell>
          <cell r="C639" t="str">
            <v>03</v>
          </cell>
          <cell r="D639" t="str">
            <v>03</v>
          </cell>
          <cell r="E639" t="str">
            <v>CORTEGANA</v>
          </cell>
          <cell r="F639">
            <v>8662</v>
          </cell>
        </row>
        <row r="640">
          <cell r="A640" t="str">
            <v>060304</v>
          </cell>
          <cell r="B640" t="str">
            <v>06</v>
          </cell>
          <cell r="C640" t="str">
            <v>03</v>
          </cell>
          <cell r="D640" t="str">
            <v>04</v>
          </cell>
          <cell r="E640" t="str">
            <v>HUASMIN</v>
          </cell>
          <cell r="F640">
            <v>15343</v>
          </cell>
        </row>
        <row r="641">
          <cell r="A641" t="str">
            <v>060305</v>
          </cell>
          <cell r="B641" t="str">
            <v>06</v>
          </cell>
          <cell r="C641" t="str">
            <v>03</v>
          </cell>
          <cell r="D641" t="str">
            <v>05</v>
          </cell>
          <cell r="E641" t="str">
            <v>JORGE CHAVEZ</v>
          </cell>
          <cell r="F641">
            <v>709</v>
          </cell>
        </row>
        <row r="642">
          <cell r="A642" t="str">
            <v>060306</v>
          </cell>
          <cell r="B642" t="str">
            <v>06</v>
          </cell>
          <cell r="C642" t="str">
            <v>03</v>
          </cell>
          <cell r="D642" t="str">
            <v>06</v>
          </cell>
          <cell r="E642" t="str">
            <v>JOSE GALVEZ</v>
          </cell>
          <cell r="F642">
            <v>2625</v>
          </cell>
        </row>
        <row r="643">
          <cell r="A643" t="str">
            <v>060307</v>
          </cell>
          <cell r="B643" t="str">
            <v>06</v>
          </cell>
          <cell r="C643" t="str">
            <v>03</v>
          </cell>
          <cell r="D643" t="str">
            <v>07</v>
          </cell>
          <cell r="E643" t="str">
            <v>MIGUEL IGLESIAS</v>
          </cell>
          <cell r="F643">
            <v>5104</v>
          </cell>
        </row>
        <row r="644">
          <cell r="A644" t="str">
            <v>060308</v>
          </cell>
          <cell r="B644" t="str">
            <v>06</v>
          </cell>
          <cell r="C644" t="str">
            <v>03</v>
          </cell>
          <cell r="D644" t="str">
            <v>08</v>
          </cell>
          <cell r="E644" t="str">
            <v>OXAMARCA</v>
          </cell>
          <cell r="F644">
            <v>7153</v>
          </cell>
        </row>
        <row r="645">
          <cell r="A645" t="str">
            <v>060309</v>
          </cell>
          <cell r="B645" t="str">
            <v>06</v>
          </cell>
          <cell r="C645" t="str">
            <v>03</v>
          </cell>
          <cell r="D645" t="str">
            <v>09</v>
          </cell>
          <cell r="E645" t="str">
            <v>SOROCHUCO</v>
          </cell>
          <cell r="F645">
            <v>10513</v>
          </cell>
        </row>
        <row r="646">
          <cell r="A646" t="str">
            <v>060310</v>
          </cell>
          <cell r="B646" t="str">
            <v>06</v>
          </cell>
          <cell r="C646" t="str">
            <v>03</v>
          </cell>
          <cell r="D646" t="str">
            <v>10</v>
          </cell>
          <cell r="E646" t="str">
            <v>SUCRE</v>
          </cell>
          <cell r="F646">
            <v>5991</v>
          </cell>
        </row>
        <row r="647">
          <cell r="A647" t="str">
            <v>060311</v>
          </cell>
          <cell r="B647" t="str">
            <v>06</v>
          </cell>
          <cell r="C647" t="str">
            <v>03</v>
          </cell>
          <cell r="D647" t="str">
            <v>11</v>
          </cell>
          <cell r="E647" t="str">
            <v>UTCO</v>
          </cell>
          <cell r="F647">
            <v>1558</v>
          </cell>
        </row>
        <row r="648">
          <cell r="A648" t="str">
            <v>060312</v>
          </cell>
          <cell r="B648" t="str">
            <v>06</v>
          </cell>
          <cell r="C648" t="str">
            <v>03</v>
          </cell>
          <cell r="D648" t="str">
            <v>12</v>
          </cell>
          <cell r="E648" t="str">
            <v>LA LIBERTAD DE PALLAN</v>
          </cell>
          <cell r="F648">
            <v>8456</v>
          </cell>
        </row>
        <row r="649">
          <cell r="A649" t="str">
            <v>060400</v>
          </cell>
          <cell r="B649" t="str">
            <v>06</v>
          </cell>
          <cell r="C649" t="str">
            <v>04</v>
          </cell>
          <cell r="D649" t="str">
            <v>00</v>
          </cell>
          <cell r="E649" t="str">
            <v>CHOTA</v>
          </cell>
          <cell r="F649">
            <v>170908</v>
          </cell>
        </row>
        <row r="650">
          <cell r="A650" t="str">
            <v>060401</v>
          </cell>
          <cell r="B650" t="str">
            <v>06</v>
          </cell>
          <cell r="C650" t="str">
            <v>04</v>
          </cell>
          <cell r="D650" t="str">
            <v>01</v>
          </cell>
          <cell r="E650" t="str">
            <v>CHOTA</v>
          </cell>
          <cell r="F650">
            <v>50582</v>
          </cell>
        </row>
        <row r="651">
          <cell r="A651" t="str">
            <v>060402</v>
          </cell>
          <cell r="B651" t="str">
            <v>06</v>
          </cell>
          <cell r="C651" t="str">
            <v>04</v>
          </cell>
          <cell r="D651" t="str">
            <v>02</v>
          </cell>
          <cell r="E651" t="str">
            <v>ANGUIA</v>
          </cell>
          <cell r="F651">
            <v>4701</v>
          </cell>
        </row>
        <row r="652">
          <cell r="A652" t="str">
            <v>060403</v>
          </cell>
          <cell r="B652" t="str">
            <v>06</v>
          </cell>
          <cell r="C652" t="str">
            <v>04</v>
          </cell>
          <cell r="D652" t="str">
            <v>03</v>
          </cell>
          <cell r="E652" t="str">
            <v>CHADIN</v>
          </cell>
          <cell r="F652">
            <v>4477</v>
          </cell>
        </row>
        <row r="653">
          <cell r="A653" t="str">
            <v>060404</v>
          </cell>
          <cell r="B653" t="str">
            <v>06</v>
          </cell>
          <cell r="C653" t="str">
            <v>04</v>
          </cell>
          <cell r="D653" t="str">
            <v>04</v>
          </cell>
          <cell r="E653" t="str">
            <v>CHIGUIRIP</v>
          </cell>
          <cell r="F653">
            <v>5282</v>
          </cell>
        </row>
        <row r="654">
          <cell r="A654" t="str">
            <v>060405</v>
          </cell>
          <cell r="B654" t="str">
            <v>06</v>
          </cell>
          <cell r="C654" t="str">
            <v>04</v>
          </cell>
          <cell r="D654" t="str">
            <v>05</v>
          </cell>
          <cell r="E654" t="str">
            <v>CHIMBAN</v>
          </cell>
          <cell r="F654">
            <v>2888</v>
          </cell>
        </row>
        <row r="655">
          <cell r="A655" t="str">
            <v>060406</v>
          </cell>
          <cell r="B655" t="str">
            <v>06</v>
          </cell>
          <cell r="C655" t="str">
            <v>04</v>
          </cell>
          <cell r="D655" t="str">
            <v>06</v>
          </cell>
          <cell r="E655" t="str">
            <v>CHOROPAMPA</v>
          </cell>
          <cell r="F655">
            <v>3355</v>
          </cell>
        </row>
        <row r="656">
          <cell r="A656" t="str">
            <v>060407</v>
          </cell>
          <cell r="B656" t="str">
            <v>06</v>
          </cell>
          <cell r="C656" t="str">
            <v>04</v>
          </cell>
          <cell r="D656" t="str">
            <v>07</v>
          </cell>
          <cell r="E656" t="str">
            <v>COCHABAMBA</v>
          </cell>
          <cell r="F656">
            <v>7238</v>
          </cell>
        </row>
        <row r="657">
          <cell r="A657" t="str">
            <v>060408</v>
          </cell>
          <cell r="B657" t="str">
            <v>06</v>
          </cell>
          <cell r="C657" t="str">
            <v>04</v>
          </cell>
          <cell r="D657" t="str">
            <v>08</v>
          </cell>
          <cell r="E657" t="str">
            <v>CONCHAN</v>
          </cell>
          <cell r="F657">
            <v>7339</v>
          </cell>
        </row>
        <row r="658">
          <cell r="A658" t="str">
            <v>060409</v>
          </cell>
          <cell r="B658" t="str">
            <v>06</v>
          </cell>
          <cell r="C658" t="str">
            <v>04</v>
          </cell>
          <cell r="D658" t="str">
            <v>09</v>
          </cell>
          <cell r="E658" t="str">
            <v>HUAMBOS</v>
          </cell>
          <cell r="F658">
            <v>9944</v>
          </cell>
        </row>
        <row r="659">
          <cell r="A659" t="str">
            <v>060410</v>
          </cell>
          <cell r="B659" t="str">
            <v>06</v>
          </cell>
          <cell r="C659" t="str">
            <v>04</v>
          </cell>
          <cell r="D659" t="str">
            <v>10</v>
          </cell>
          <cell r="E659" t="str">
            <v>LAJAS</v>
          </cell>
          <cell r="F659">
            <v>13729</v>
          </cell>
        </row>
        <row r="660">
          <cell r="A660" t="str">
            <v>060411</v>
          </cell>
          <cell r="B660" t="str">
            <v>06</v>
          </cell>
          <cell r="C660" t="str">
            <v>04</v>
          </cell>
          <cell r="D660" t="str">
            <v>11</v>
          </cell>
          <cell r="E660" t="str">
            <v>LLAMA</v>
          </cell>
          <cell r="F660">
            <v>7665</v>
          </cell>
        </row>
        <row r="661">
          <cell r="A661" t="str">
            <v>060412</v>
          </cell>
          <cell r="B661" t="str">
            <v>06</v>
          </cell>
          <cell r="C661" t="str">
            <v>04</v>
          </cell>
          <cell r="D661" t="str">
            <v>12</v>
          </cell>
          <cell r="E661" t="str">
            <v>MIRACOSTA</v>
          </cell>
          <cell r="F661">
            <v>3170</v>
          </cell>
        </row>
        <row r="662">
          <cell r="A662" t="str">
            <v>060413</v>
          </cell>
          <cell r="B662" t="str">
            <v>06</v>
          </cell>
          <cell r="C662" t="str">
            <v>04</v>
          </cell>
          <cell r="D662" t="str">
            <v>13</v>
          </cell>
          <cell r="E662" t="str">
            <v>PACCHA</v>
          </cell>
          <cell r="F662">
            <v>5307</v>
          </cell>
        </row>
        <row r="663">
          <cell r="A663" t="str">
            <v>060414</v>
          </cell>
          <cell r="B663" t="str">
            <v>06</v>
          </cell>
          <cell r="C663" t="str">
            <v>04</v>
          </cell>
          <cell r="D663" t="str">
            <v>14</v>
          </cell>
          <cell r="E663" t="str">
            <v>PION</v>
          </cell>
          <cell r="F663">
            <v>1905</v>
          </cell>
        </row>
        <row r="664">
          <cell r="A664" t="str">
            <v>060415</v>
          </cell>
          <cell r="B664" t="str">
            <v>06</v>
          </cell>
          <cell r="C664" t="str">
            <v>04</v>
          </cell>
          <cell r="D664" t="str">
            <v>15</v>
          </cell>
          <cell r="E664" t="str">
            <v>QUEROCOTO</v>
          </cell>
          <cell r="F664">
            <v>10011</v>
          </cell>
        </row>
        <row r="665">
          <cell r="A665" t="str">
            <v>060416</v>
          </cell>
          <cell r="B665" t="str">
            <v>06</v>
          </cell>
          <cell r="C665" t="str">
            <v>04</v>
          </cell>
          <cell r="D665" t="str">
            <v>16</v>
          </cell>
          <cell r="E665" t="str">
            <v>SAN JUAN DE LICUPIS</v>
          </cell>
          <cell r="F665">
            <v>1190</v>
          </cell>
        </row>
        <row r="666">
          <cell r="A666" t="str">
            <v>060417</v>
          </cell>
          <cell r="B666" t="str">
            <v>06</v>
          </cell>
          <cell r="C666" t="str">
            <v>04</v>
          </cell>
          <cell r="D666" t="str">
            <v>17</v>
          </cell>
          <cell r="E666" t="str">
            <v>TACABAMBA</v>
          </cell>
          <cell r="F666">
            <v>18945</v>
          </cell>
        </row>
        <row r="667">
          <cell r="A667" t="str">
            <v>060418</v>
          </cell>
          <cell r="B667" t="str">
            <v>06</v>
          </cell>
          <cell r="C667" t="str">
            <v>04</v>
          </cell>
          <cell r="D667" t="str">
            <v>18</v>
          </cell>
          <cell r="E667" t="str">
            <v>TOCMOCHE</v>
          </cell>
          <cell r="F667">
            <v>918</v>
          </cell>
        </row>
        <row r="668">
          <cell r="A668" t="str">
            <v>060419</v>
          </cell>
          <cell r="B668" t="str">
            <v>06</v>
          </cell>
          <cell r="C668" t="str">
            <v>04</v>
          </cell>
          <cell r="D668" t="str">
            <v>19</v>
          </cell>
          <cell r="E668" t="str">
            <v>CHALAMARCA</v>
          </cell>
          <cell r="F668">
            <v>12262</v>
          </cell>
        </row>
        <row r="669">
          <cell r="A669" t="str">
            <v>060500</v>
          </cell>
          <cell r="B669" t="str">
            <v>06</v>
          </cell>
          <cell r="C669" t="str">
            <v>05</v>
          </cell>
          <cell r="D669" t="str">
            <v>00</v>
          </cell>
          <cell r="E669" t="str">
            <v>CONTUMAZA</v>
          </cell>
          <cell r="F669">
            <v>33392</v>
          </cell>
        </row>
        <row r="670">
          <cell r="A670" t="str">
            <v>060501</v>
          </cell>
          <cell r="B670" t="str">
            <v>06</v>
          </cell>
          <cell r="C670" t="str">
            <v>05</v>
          </cell>
          <cell r="D670" t="str">
            <v>01</v>
          </cell>
          <cell r="E670" t="str">
            <v>CONTUMAZA</v>
          </cell>
          <cell r="F670">
            <v>9400</v>
          </cell>
        </row>
        <row r="671">
          <cell r="A671" t="str">
            <v>060502</v>
          </cell>
          <cell r="B671" t="str">
            <v>06</v>
          </cell>
          <cell r="C671" t="str">
            <v>05</v>
          </cell>
          <cell r="D671" t="str">
            <v>02</v>
          </cell>
          <cell r="E671" t="str">
            <v>CHILETE</v>
          </cell>
          <cell r="F671">
            <v>3210</v>
          </cell>
        </row>
        <row r="672">
          <cell r="A672" t="str">
            <v>060503</v>
          </cell>
          <cell r="B672" t="str">
            <v>06</v>
          </cell>
          <cell r="C672" t="str">
            <v>05</v>
          </cell>
          <cell r="D672" t="str">
            <v>03</v>
          </cell>
          <cell r="E672" t="str">
            <v>CUPISNIQUE</v>
          </cell>
          <cell r="F672">
            <v>1675</v>
          </cell>
        </row>
        <row r="673">
          <cell r="A673" t="str">
            <v>060504</v>
          </cell>
          <cell r="B673" t="str">
            <v>06</v>
          </cell>
          <cell r="C673" t="str">
            <v>05</v>
          </cell>
          <cell r="D673" t="str">
            <v>04</v>
          </cell>
          <cell r="E673" t="str">
            <v>GUZMANGO</v>
          </cell>
          <cell r="F673">
            <v>3175</v>
          </cell>
        </row>
        <row r="674">
          <cell r="A674" t="str">
            <v>060505</v>
          </cell>
          <cell r="B674" t="str">
            <v>06</v>
          </cell>
          <cell r="C674" t="str">
            <v>05</v>
          </cell>
          <cell r="D674" t="str">
            <v>05</v>
          </cell>
          <cell r="E674" t="str">
            <v>SAN BENITO</v>
          </cell>
          <cell r="F674">
            <v>3775</v>
          </cell>
        </row>
        <row r="675">
          <cell r="A675" t="str">
            <v>060506</v>
          </cell>
          <cell r="B675" t="str">
            <v>06</v>
          </cell>
          <cell r="C675" t="str">
            <v>05</v>
          </cell>
          <cell r="D675" t="str">
            <v>06</v>
          </cell>
          <cell r="E675" t="str">
            <v>SANTA CRUZ DE TOLED</v>
          </cell>
          <cell r="F675">
            <v>1087</v>
          </cell>
        </row>
        <row r="676">
          <cell r="A676" t="str">
            <v>060507</v>
          </cell>
          <cell r="B676" t="str">
            <v>06</v>
          </cell>
          <cell r="C676" t="str">
            <v>05</v>
          </cell>
          <cell r="D676" t="str">
            <v>07</v>
          </cell>
          <cell r="E676" t="str">
            <v>TANTARICA</v>
          </cell>
          <cell r="F676">
            <v>2844</v>
          </cell>
        </row>
        <row r="677">
          <cell r="A677" t="str">
            <v>060508</v>
          </cell>
          <cell r="B677" t="str">
            <v>06</v>
          </cell>
          <cell r="C677" t="str">
            <v>05</v>
          </cell>
          <cell r="D677" t="str">
            <v>08</v>
          </cell>
          <cell r="E677" t="str">
            <v>YONAN</v>
          </cell>
          <cell r="F677">
            <v>8226</v>
          </cell>
        </row>
        <row r="678">
          <cell r="A678" t="str">
            <v>060600</v>
          </cell>
          <cell r="B678" t="str">
            <v>06</v>
          </cell>
          <cell r="C678" t="str">
            <v>06</v>
          </cell>
          <cell r="D678" t="str">
            <v>00</v>
          </cell>
          <cell r="E678" t="str">
            <v>CUTERVO</v>
          </cell>
          <cell r="F678">
            <v>146869</v>
          </cell>
        </row>
        <row r="679">
          <cell r="A679" t="str">
            <v>060601</v>
          </cell>
          <cell r="B679" t="str">
            <v>06</v>
          </cell>
          <cell r="C679" t="str">
            <v>06</v>
          </cell>
          <cell r="D679" t="str">
            <v>01</v>
          </cell>
          <cell r="E679" t="str">
            <v>CUTERVO</v>
          </cell>
          <cell r="F679">
            <v>55461</v>
          </cell>
        </row>
        <row r="680">
          <cell r="A680" t="str">
            <v>060602</v>
          </cell>
          <cell r="B680" t="str">
            <v>06</v>
          </cell>
          <cell r="C680" t="str">
            <v>06</v>
          </cell>
          <cell r="D680" t="str">
            <v>02</v>
          </cell>
          <cell r="E680" t="str">
            <v>CALLAYUC</v>
          </cell>
          <cell r="F680">
            <v>11602</v>
          </cell>
        </row>
        <row r="681">
          <cell r="A681" t="str">
            <v>060603</v>
          </cell>
          <cell r="B681" t="str">
            <v>06</v>
          </cell>
          <cell r="C681" t="str">
            <v>06</v>
          </cell>
          <cell r="D681" t="str">
            <v>03</v>
          </cell>
          <cell r="E681" t="str">
            <v>CHOROS</v>
          </cell>
          <cell r="F681">
            <v>4126</v>
          </cell>
        </row>
        <row r="682">
          <cell r="A682" t="str">
            <v>060604</v>
          </cell>
          <cell r="B682" t="str">
            <v>06</v>
          </cell>
          <cell r="C682" t="str">
            <v>06</v>
          </cell>
          <cell r="D682" t="str">
            <v>04</v>
          </cell>
          <cell r="E682" t="str">
            <v>CUJILLO</v>
          </cell>
          <cell r="F682">
            <v>3109</v>
          </cell>
        </row>
        <row r="683">
          <cell r="A683" t="str">
            <v>060605</v>
          </cell>
          <cell r="B683" t="str">
            <v>06</v>
          </cell>
          <cell r="C683" t="str">
            <v>06</v>
          </cell>
          <cell r="D683" t="str">
            <v>05</v>
          </cell>
          <cell r="E683" t="str">
            <v>LA RAMADA</v>
          </cell>
          <cell r="F683">
            <v>4835</v>
          </cell>
        </row>
        <row r="684">
          <cell r="A684" t="str">
            <v>060606</v>
          </cell>
          <cell r="B684" t="str">
            <v>06</v>
          </cell>
          <cell r="C684" t="str">
            <v>06</v>
          </cell>
          <cell r="D684" t="str">
            <v>06</v>
          </cell>
          <cell r="E684" t="str">
            <v>PIMPINGOS</v>
          </cell>
          <cell r="F684">
            <v>6187</v>
          </cell>
        </row>
        <row r="685">
          <cell r="A685" t="str">
            <v>060607</v>
          </cell>
          <cell r="B685" t="str">
            <v>06</v>
          </cell>
          <cell r="C685" t="str">
            <v>06</v>
          </cell>
          <cell r="D685" t="str">
            <v>07</v>
          </cell>
          <cell r="E685" t="str">
            <v>QUEROCOTILLO</v>
          </cell>
          <cell r="F685">
            <v>16909</v>
          </cell>
        </row>
        <row r="686">
          <cell r="A686" t="str">
            <v>060608</v>
          </cell>
          <cell r="B686" t="str">
            <v>06</v>
          </cell>
          <cell r="C686" t="str">
            <v>06</v>
          </cell>
          <cell r="D686" t="str">
            <v>08</v>
          </cell>
          <cell r="E686" t="str">
            <v>SAN ANDRES DE CUTERVO</v>
          </cell>
          <cell r="F686">
            <v>6103</v>
          </cell>
        </row>
        <row r="687">
          <cell r="A687" t="str">
            <v>060609</v>
          </cell>
          <cell r="B687" t="str">
            <v>06</v>
          </cell>
          <cell r="C687" t="str">
            <v>06</v>
          </cell>
          <cell r="D687" t="str">
            <v>09</v>
          </cell>
          <cell r="E687" t="str">
            <v>SAN JUAN DE CUTERVO</v>
          </cell>
          <cell r="F687">
            <v>2403</v>
          </cell>
        </row>
        <row r="688">
          <cell r="A688" t="str">
            <v>060610</v>
          </cell>
          <cell r="B688" t="str">
            <v>06</v>
          </cell>
          <cell r="C688" t="str">
            <v>06</v>
          </cell>
          <cell r="D688" t="str">
            <v>10</v>
          </cell>
          <cell r="E688" t="str">
            <v>SAN LUIS DE LUCMA</v>
          </cell>
          <cell r="F688">
            <v>4259</v>
          </cell>
        </row>
        <row r="689">
          <cell r="A689" t="str">
            <v>060611</v>
          </cell>
          <cell r="B689" t="str">
            <v>06</v>
          </cell>
          <cell r="C689" t="str">
            <v>06</v>
          </cell>
          <cell r="D689" t="str">
            <v>11</v>
          </cell>
          <cell r="E689" t="str">
            <v>SANTA CRUZ</v>
          </cell>
          <cell r="F689">
            <v>3368</v>
          </cell>
        </row>
        <row r="690">
          <cell r="A690" t="str">
            <v>060612</v>
          </cell>
          <cell r="B690" t="str">
            <v>06</v>
          </cell>
          <cell r="C690" t="str">
            <v>06</v>
          </cell>
          <cell r="D690" t="str">
            <v>12</v>
          </cell>
          <cell r="E690" t="str">
            <v>SANTO DOMINGO DE LA CAPILLA</v>
          </cell>
          <cell r="F690">
            <v>5923</v>
          </cell>
        </row>
        <row r="691">
          <cell r="A691" t="str">
            <v>060613</v>
          </cell>
          <cell r="B691" t="str">
            <v>06</v>
          </cell>
          <cell r="C691" t="str">
            <v>06</v>
          </cell>
          <cell r="D691" t="str">
            <v>13</v>
          </cell>
          <cell r="E691" t="str">
            <v>SANTO TOMAS</v>
          </cell>
          <cell r="F691">
            <v>9409</v>
          </cell>
        </row>
        <row r="692">
          <cell r="A692" t="str">
            <v>060614</v>
          </cell>
          <cell r="B692" t="str">
            <v>06</v>
          </cell>
          <cell r="C692" t="str">
            <v>06</v>
          </cell>
          <cell r="D692" t="str">
            <v>14</v>
          </cell>
          <cell r="E692" t="str">
            <v>SOCOTA</v>
          </cell>
          <cell r="F692">
            <v>11605</v>
          </cell>
        </row>
        <row r="693">
          <cell r="A693" t="str">
            <v>060615</v>
          </cell>
          <cell r="B693" t="str">
            <v>06</v>
          </cell>
          <cell r="C693" t="str">
            <v>06</v>
          </cell>
          <cell r="D693" t="str">
            <v>15</v>
          </cell>
          <cell r="E693" t="str">
            <v>TORIBIO CASANOVA</v>
          </cell>
          <cell r="F693">
            <v>1570</v>
          </cell>
        </row>
        <row r="694">
          <cell r="A694" t="str">
            <v>060700</v>
          </cell>
          <cell r="B694" t="str">
            <v>06</v>
          </cell>
          <cell r="C694" t="str">
            <v>07</v>
          </cell>
          <cell r="D694" t="str">
            <v>00</v>
          </cell>
          <cell r="E694" t="str">
            <v>HUALGAYOC</v>
          </cell>
          <cell r="F694">
            <v>100457</v>
          </cell>
        </row>
        <row r="695">
          <cell r="A695" t="str">
            <v>060701</v>
          </cell>
          <cell r="B695" t="str">
            <v>06</v>
          </cell>
          <cell r="C695" t="str">
            <v>07</v>
          </cell>
          <cell r="D695" t="str">
            <v>01</v>
          </cell>
          <cell r="E695" t="str">
            <v>BAMBAMARCA</v>
          </cell>
          <cell r="F695">
            <v>80594</v>
          </cell>
        </row>
        <row r="696">
          <cell r="A696" t="str">
            <v>060702</v>
          </cell>
          <cell r="B696" t="str">
            <v>06</v>
          </cell>
          <cell r="C696" t="str">
            <v>07</v>
          </cell>
          <cell r="D696" t="str">
            <v>02</v>
          </cell>
          <cell r="E696" t="str">
            <v>CHUGUR</v>
          </cell>
          <cell r="F696">
            <v>3886</v>
          </cell>
        </row>
        <row r="697">
          <cell r="A697" t="str">
            <v>060703</v>
          </cell>
          <cell r="B697" t="str">
            <v>06</v>
          </cell>
          <cell r="C697" t="str">
            <v>07</v>
          </cell>
          <cell r="D697" t="str">
            <v>03</v>
          </cell>
          <cell r="E697" t="str">
            <v>HUALGAYOC</v>
          </cell>
          <cell r="F697">
            <v>15977</v>
          </cell>
        </row>
        <row r="698">
          <cell r="A698" t="str">
            <v>060800</v>
          </cell>
          <cell r="B698" t="str">
            <v>06</v>
          </cell>
          <cell r="C698" t="str">
            <v>08</v>
          </cell>
          <cell r="D698" t="str">
            <v>00</v>
          </cell>
          <cell r="E698" t="str">
            <v>JAEN</v>
          </cell>
          <cell r="F698">
            <v>187019</v>
          </cell>
        </row>
        <row r="699">
          <cell r="A699" t="str">
            <v>060801</v>
          </cell>
          <cell r="B699" t="str">
            <v>06</v>
          </cell>
          <cell r="C699" t="str">
            <v>08</v>
          </cell>
          <cell r="D699" t="str">
            <v>01</v>
          </cell>
          <cell r="E699" t="str">
            <v>JAEN</v>
          </cell>
          <cell r="F699">
            <v>84521</v>
          </cell>
        </row>
        <row r="700">
          <cell r="A700" t="str">
            <v>060802</v>
          </cell>
          <cell r="B700" t="str">
            <v>06</v>
          </cell>
          <cell r="C700" t="str">
            <v>08</v>
          </cell>
          <cell r="D700" t="str">
            <v>02</v>
          </cell>
          <cell r="E700" t="str">
            <v>BELLAVISTA</v>
          </cell>
          <cell r="F700">
            <v>18042</v>
          </cell>
        </row>
        <row r="701">
          <cell r="A701" t="str">
            <v>060803</v>
          </cell>
          <cell r="B701" t="str">
            <v>06</v>
          </cell>
          <cell r="C701" t="str">
            <v>08</v>
          </cell>
          <cell r="D701" t="str">
            <v>03</v>
          </cell>
          <cell r="E701" t="str">
            <v>CHONTALI</v>
          </cell>
          <cell r="F701">
            <v>10633</v>
          </cell>
        </row>
        <row r="702">
          <cell r="A702" t="str">
            <v>060804</v>
          </cell>
          <cell r="B702" t="str">
            <v>06</v>
          </cell>
          <cell r="C702" t="str">
            <v>08</v>
          </cell>
          <cell r="D702" t="str">
            <v>04</v>
          </cell>
          <cell r="E702" t="str">
            <v>COLASAY</v>
          </cell>
          <cell r="F702">
            <v>12171</v>
          </cell>
        </row>
        <row r="703">
          <cell r="A703" t="str">
            <v>060805</v>
          </cell>
          <cell r="B703" t="str">
            <v>06</v>
          </cell>
          <cell r="C703" t="str">
            <v>08</v>
          </cell>
          <cell r="D703" t="str">
            <v>05</v>
          </cell>
          <cell r="E703" t="str">
            <v>HUABAL</v>
          </cell>
          <cell r="F703">
            <v>7879</v>
          </cell>
        </row>
        <row r="704">
          <cell r="A704" t="str">
            <v>060806</v>
          </cell>
          <cell r="B704" t="str">
            <v>06</v>
          </cell>
          <cell r="C704" t="str">
            <v>08</v>
          </cell>
          <cell r="D704" t="str">
            <v>06</v>
          </cell>
          <cell r="E704" t="str">
            <v>LAS PIRIAS</v>
          </cell>
          <cell r="F704">
            <v>3833</v>
          </cell>
        </row>
        <row r="705">
          <cell r="A705" t="str">
            <v>060807</v>
          </cell>
          <cell r="B705" t="str">
            <v>06</v>
          </cell>
          <cell r="C705" t="str">
            <v>08</v>
          </cell>
          <cell r="D705" t="str">
            <v>07</v>
          </cell>
          <cell r="E705" t="str">
            <v>POMAHUACA</v>
          </cell>
          <cell r="F705">
            <v>9793</v>
          </cell>
        </row>
        <row r="706">
          <cell r="A706" t="str">
            <v>060808</v>
          </cell>
          <cell r="B706" t="str">
            <v>06</v>
          </cell>
          <cell r="C706" t="str">
            <v>08</v>
          </cell>
          <cell r="D706" t="str">
            <v>08</v>
          </cell>
          <cell r="E706" t="str">
            <v>PUCARA</v>
          </cell>
          <cell r="F706">
            <v>7341</v>
          </cell>
        </row>
        <row r="707">
          <cell r="A707" t="str">
            <v>060809</v>
          </cell>
          <cell r="B707" t="str">
            <v>06</v>
          </cell>
          <cell r="C707" t="str">
            <v>08</v>
          </cell>
          <cell r="D707" t="str">
            <v>09</v>
          </cell>
          <cell r="E707" t="str">
            <v>SALLIQUE</v>
          </cell>
          <cell r="F707">
            <v>8342</v>
          </cell>
        </row>
        <row r="708">
          <cell r="A708" t="str">
            <v>060810</v>
          </cell>
          <cell r="B708" t="str">
            <v>06</v>
          </cell>
          <cell r="C708" t="str">
            <v>08</v>
          </cell>
          <cell r="D708" t="str">
            <v>10</v>
          </cell>
          <cell r="E708" t="str">
            <v>SAN FELIPE</v>
          </cell>
          <cell r="F708">
            <v>5651</v>
          </cell>
        </row>
        <row r="709">
          <cell r="A709" t="str">
            <v>060811</v>
          </cell>
          <cell r="B709" t="str">
            <v>06</v>
          </cell>
          <cell r="C709" t="str">
            <v>08</v>
          </cell>
          <cell r="D709" t="str">
            <v>11</v>
          </cell>
          <cell r="E709" t="str">
            <v>SAN JOSE DEL ALTO</v>
          </cell>
          <cell r="F709">
            <v>6764</v>
          </cell>
        </row>
        <row r="710">
          <cell r="A710" t="str">
            <v>060812</v>
          </cell>
          <cell r="B710" t="str">
            <v>06</v>
          </cell>
          <cell r="C710" t="str">
            <v>08</v>
          </cell>
          <cell r="D710" t="str">
            <v>12</v>
          </cell>
          <cell r="E710" t="str">
            <v>SANTA ROSA</v>
          </cell>
          <cell r="F710">
            <v>12049</v>
          </cell>
        </row>
        <row r="711">
          <cell r="A711" t="str">
            <v>060900</v>
          </cell>
          <cell r="B711" t="str">
            <v>06</v>
          </cell>
          <cell r="C711" t="str">
            <v>09</v>
          </cell>
          <cell r="D711" t="str">
            <v>00</v>
          </cell>
          <cell r="E711" t="str">
            <v>SAN IGNACIO</v>
          </cell>
          <cell r="F711">
            <v>134209</v>
          </cell>
        </row>
        <row r="712">
          <cell r="A712" t="str">
            <v>060901</v>
          </cell>
          <cell r="B712" t="str">
            <v>06</v>
          </cell>
          <cell r="C712" t="str">
            <v>09</v>
          </cell>
          <cell r="D712" t="str">
            <v>01</v>
          </cell>
          <cell r="E712" t="str">
            <v>SAN IGNACIO</v>
          </cell>
          <cell r="F712">
            <v>33758</v>
          </cell>
        </row>
        <row r="713">
          <cell r="A713" t="str">
            <v>060902</v>
          </cell>
          <cell r="B713" t="str">
            <v>06</v>
          </cell>
          <cell r="C713" t="str">
            <v>09</v>
          </cell>
          <cell r="D713" t="str">
            <v>02</v>
          </cell>
          <cell r="E713" t="str">
            <v>CHIRINOS</v>
          </cell>
          <cell r="F713">
            <v>14166</v>
          </cell>
        </row>
        <row r="714">
          <cell r="A714" t="str">
            <v>060903</v>
          </cell>
          <cell r="B714" t="str">
            <v>06</v>
          </cell>
          <cell r="C714" t="str">
            <v>09</v>
          </cell>
          <cell r="D714" t="str">
            <v>03</v>
          </cell>
          <cell r="E714" t="str">
            <v>HUARANGO</v>
          </cell>
          <cell r="F714">
            <v>21173</v>
          </cell>
        </row>
        <row r="715">
          <cell r="A715" t="str">
            <v>060904</v>
          </cell>
          <cell r="B715" t="str">
            <v>06</v>
          </cell>
          <cell r="C715" t="str">
            <v>09</v>
          </cell>
          <cell r="D715" t="str">
            <v>04</v>
          </cell>
          <cell r="E715" t="str">
            <v>LA COIPA</v>
          </cell>
          <cell r="F715">
            <v>19341</v>
          </cell>
        </row>
        <row r="716">
          <cell r="A716" t="str">
            <v>060905</v>
          </cell>
          <cell r="B716" t="str">
            <v>06</v>
          </cell>
          <cell r="C716" t="str">
            <v>09</v>
          </cell>
          <cell r="D716" t="str">
            <v>05</v>
          </cell>
          <cell r="E716" t="str">
            <v>NAMBALLE</v>
          </cell>
          <cell r="F716">
            <v>8750</v>
          </cell>
        </row>
        <row r="717">
          <cell r="A717" t="str">
            <v>060906</v>
          </cell>
          <cell r="B717" t="str">
            <v>06</v>
          </cell>
          <cell r="C717" t="str">
            <v>09</v>
          </cell>
          <cell r="D717" t="str">
            <v>06</v>
          </cell>
          <cell r="E717" t="str">
            <v>SAN JOSE DE LOURDES</v>
          </cell>
          <cell r="F717">
            <v>20064</v>
          </cell>
        </row>
        <row r="718">
          <cell r="A718" t="str">
            <v>060907</v>
          </cell>
          <cell r="B718" t="str">
            <v>06</v>
          </cell>
          <cell r="C718" t="str">
            <v>09</v>
          </cell>
          <cell r="D718" t="str">
            <v>07</v>
          </cell>
          <cell r="E718" t="str">
            <v>TABACONAS</v>
          </cell>
          <cell r="F718">
            <v>16957</v>
          </cell>
        </row>
        <row r="719">
          <cell r="A719" t="str">
            <v>061000</v>
          </cell>
          <cell r="B719" t="str">
            <v>06</v>
          </cell>
          <cell r="C719" t="str">
            <v>10</v>
          </cell>
          <cell r="D719" t="str">
            <v>00</v>
          </cell>
          <cell r="E719" t="str">
            <v>SAN MARCOS</v>
          </cell>
          <cell r="F719">
            <v>53893</v>
          </cell>
        </row>
        <row r="720">
          <cell r="A720" t="str">
            <v>061001</v>
          </cell>
          <cell r="B720" t="str">
            <v>06</v>
          </cell>
          <cell r="C720" t="str">
            <v>10</v>
          </cell>
          <cell r="D720" t="str">
            <v>01</v>
          </cell>
          <cell r="E720" t="str">
            <v>PEDRO GALVEZ</v>
          </cell>
          <cell r="F720">
            <v>17740</v>
          </cell>
        </row>
        <row r="721">
          <cell r="A721" t="str">
            <v>061002</v>
          </cell>
          <cell r="B721" t="str">
            <v>06</v>
          </cell>
          <cell r="C721" t="str">
            <v>10</v>
          </cell>
          <cell r="D721" t="str">
            <v>02</v>
          </cell>
          <cell r="E721" t="str">
            <v>CHANCAY</v>
          </cell>
          <cell r="F721">
            <v>3385</v>
          </cell>
        </row>
        <row r="722">
          <cell r="A722" t="str">
            <v>061003</v>
          </cell>
          <cell r="B722" t="str">
            <v>06</v>
          </cell>
          <cell r="C722" t="str">
            <v>10</v>
          </cell>
          <cell r="D722" t="str">
            <v>03</v>
          </cell>
          <cell r="E722" t="str">
            <v>EDUARDO VILLANUEVA</v>
          </cell>
          <cell r="F722">
            <v>2553</v>
          </cell>
        </row>
        <row r="723">
          <cell r="A723" t="str">
            <v>061004</v>
          </cell>
          <cell r="B723" t="str">
            <v>06</v>
          </cell>
          <cell r="C723" t="str">
            <v>10</v>
          </cell>
          <cell r="D723" t="str">
            <v>04</v>
          </cell>
          <cell r="E723" t="str">
            <v>GREGORIO PITA</v>
          </cell>
          <cell r="F723">
            <v>7808</v>
          </cell>
        </row>
        <row r="724">
          <cell r="A724" t="str">
            <v>061005</v>
          </cell>
          <cell r="B724" t="str">
            <v>06</v>
          </cell>
          <cell r="C724" t="str">
            <v>10</v>
          </cell>
          <cell r="D724" t="str">
            <v>05</v>
          </cell>
          <cell r="E724" t="str">
            <v>ICHOCAN</v>
          </cell>
          <cell r="F724">
            <v>2435</v>
          </cell>
        </row>
        <row r="725">
          <cell r="A725" t="str">
            <v>061006</v>
          </cell>
          <cell r="B725" t="str">
            <v>06</v>
          </cell>
          <cell r="C725" t="str">
            <v>10</v>
          </cell>
          <cell r="D725" t="str">
            <v>06</v>
          </cell>
          <cell r="E725" t="str">
            <v>JOSE MANUEL QUIROZ</v>
          </cell>
          <cell r="F725">
            <v>4139</v>
          </cell>
        </row>
        <row r="726">
          <cell r="A726" t="str">
            <v>061007</v>
          </cell>
          <cell r="B726" t="str">
            <v>06</v>
          </cell>
          <cell r="C726" t="str">
            <v>10</v>
          </cell>
          <cell r="D726" t="str">
            <v>07</v>
          </cell>
          <cell r="E726" t="str">
            <v>JOSE SABOGAL</v>
          </cell>
          <cell r="F726">
            <v>15833</v>
          </cell>
        </row>
        <row r="727">
          <cell r="A727" t="str">
            <v>061100</v>
          </cell>
          <cell r="B727" t="str">
            <v>06</v>
          </cell>
          <cell r="C727" t="str">
            <v>11</v>
          </cell>
          <cell r="D727" t="str">
            <v>00</v>
          </cell>
          <cell r="E727" t="str">
            <v>SAN MIGUEL</v>
          </cell>
          <cell r="F727">
            <v>57572</v>
          </cell>
        </row>
        <row r="728">
          <cell r="A728" t="str">
            <v>061101</v>
          </cell>
          <cell r="B728" t="str">
            <v>06</v>
          </cell>
          <cell r="C728" t="str">
            <v>11</v>
          </cell>
          <cell r="D728" t="str">
            <v>01</v>
          </cell>
          <cell r="E728" t="str">
            <v>SAN MIGUEL</v>
          </cell>
          <cell r="F728">
            <v>16328</v>
          </cell>
        </row>
        <row r="729">
          <cell r="A729" t="str">
            <v>061102</v>
          </cell>
          <cell r="B729" t="str">
            <v>06</v>
          </cell>
          <cell r="C729" t="str">
            <v>11</v>
          </cell>
          <cell r="D729" t="str">
            <v>02</v>
          </cell>
          <cell r="E729" t="str">
            <v>BOLIVAR</v>
          </cell>
          <cell r="F729">
            <v>1609</v>
          </cell>
        </row>
        <row r="730">
          <cell r="A730" t="str">
            <v>061103</v>
          </cell>
          <cell r="B730" t="str">
            <v>06</v>
          </cell>
          <cell r="C730" t="str">
            <v>11</v>
          </cell>
          <cell r="D730" t="str">
            <v>03</v>
          </cell>
          <cell r="E730" t="str">
            <v>CALQUIS</v>
          </cell>
          <cell r="F730">
            <v>4841</v>
          </cell>
        </row>
        <row r="731">
          <cell r="A731" t="str">
            <v>061104</v>
          </cell>
          <cell r="B731" t="str">
            <v>06</v>
          </cell>
          <cell r="C731" t="str">
            <v>11</v>
          </cell>
          <cell r="D731" t="str">
            <v>04</v>
          </cell>
          <cell r="E731" t="str">
            <v>CATILLUC</v>
          </cell>
          <cell r="F731">
            <v>3390</v>
          </cell>
        </row>
        <row r="732">
          <cell r="A732" t="str">
            <v>061105</v>
          </cell>
          <cell r="B732" t="str">
            <v>06</v>
          </cell>
          <cell r="C732" t="str">
            <v>11</v>
          </cell>
          <cell r="D732" t="str">
            <v>05</v>
          </cell>
          <cell r="E732" t="str">
            <v>EL PRADO</v>
          </cell>
          <cell r="F732">
            <v>1952</v>
          </cell>
        </row>
        <row r="733">
          <cell r="A733" t="str">
            <v>061106</v>
          </cell>
          <cell r="B733" t="str">
            <v>06</v>
          </cell>
          <cell r="C733" t="str">
            <v>11</v>
          </cell>
          <cell r="D733" t="str">
            <v>06</v>
          </cell>
          <cell r="E733" t="str">
            <v>LA FLORIDA</v>
          </cell>
          <cell r="F733">
            <v>2637</v>
          </cell>
        </row>
        <row r="734">
          <cell r="A734" t="str">
            <v>061107</v>
          </cell>
          <cell r="B734" t="str">
            <v>06</v>
          </cell>
          <cell r="C734" t="str">
            <v>11</v>
          </cell>
          <cell r="D734" t="str">
            <v>07</v>
          </cell>
          <cell r="E734" t="str">
            <v>LLAPA</v>
          </cell>
          <cell r="F734">
            <v>5885</v>
          </cell>
        </row>
        <row r="735">
          <cell r="A735" t="str">
            <v>061108</v>
          </cell>
          <cell r="B735" t="str">
            <v>06</v>
          </cell>
          <cell r="C735" t="str">
            <v>11</v>
          </cell>
          <cell r="D735" t="str">
            <v>08</v>
          </cell>
          <cell r="E735" t="str">
            <v>NANCHOC</v>
          </cell>
          <cell r="F735">
            <v>1356</v>
          </cell>
        </row>
        <row r="736">
          <cell r="A736" t="str">
            <v>061109</v>
          </cell>
          <cell r="B736" t="str">
            <v>06</v>
          </cell>
          <cell r="C736" t="str">
            <v>11</v>
          </cell>
          <cell r="D736" t="str">
            <v>09</v>
          </cell>
          <cell r="E736" t="str">
            <v>NIEPOS</v>
          </cell>
          <cell r="F736">
            <v>4568</v>
          </cell>
        </row>
        <row r="737">
          <cell r="A737" t="str">
            <v>061110</v>
          </cell>
          <cell r="B737" t="str">
            <v>06</v>
          </cell>
          <cell r="C737" t="str">
            <v>11</v>
          </cell>
          <cell r="D737" t="str">
            <v>10</v>
          </cell>
          <cell r="E737" t="str">
            <v>SAN GREGORIO</v>
          </cell>
          <cell r="F737">
            <v>2706</v>
          </cell>
        </row>
        <row r="738">
          <cell r="A738" t="str">
            <v>061111</v>
          </cell>
          <cell r="B738" t="str">
            <v>06</v>
          </cell>
          <cell r="C738" t="str">
            <v>11</v>
          </cell>
          <cell r="D738" t="str">
            <v>11</v>
          </cell>
          <cell r="E738" t="str">
            <v>SAN SILVESTRE DE COCHAN</v>
          </cell>
          <cell r="F738">
            <v>4892</v>
          </cell>
        </row>
        <row r="739">
          <cell r="A739" t="str">
            <v>061112</v>
          </cell>
          <cell r="B739" t="str">
            <v>06</v>
          </cell>
          <cell r="C739" t="str">
            <v>11</v>
          </cell>
          <cell r="D739" t="str">
            <v>12</v>
          </cell>
          <cell r="E739" t="str">
            <v>TONGOD</v>
          </cell>
          <cell r="F739">
            <v>3341</v>
          </cell>
        </row>
        <row r="740">
          <cell r="A740" t="str">
            <v>061113</v>
          </cell>
          <cell r="B740" t="str">
            <v>06</v>
          </cell>
          <cell r="C740" t="str">
            <v>11</v>
          </cell>
          <cell r="D740" t="str">
            <v>13</v>
          </cell>
          <cell r="E740" t="str">
            <v>UNION AGUA BLANCA</v>
          </cell>
          <cell r="F740">
            <v>4067</v>
          </cell>
        </row>
        <row r="741">
          <cell r="A741" t="str">
            <v>061200</v>
          </cell>
          <cell r="B741" t="str">
            <v>06</v>
          </cell>
          <cell r="C741" t="str">
            <v>12</v>
          </cell>
          <cell r="D741" t="str">
            <v>00</v>
          </cell>
          <cell r="E741" t="str">
            <v>SAN PABLO</v>
          </cell>
          <cell r="F741">
            <v>24109</v>
          </cell>
        </row>
        <row r="742">
          <cell r="A742" t="str">
            <v>061201</v>
          </cell>
          <cell r="B742" t="str">
            <v>06</v>
          </cell>
          <cell r="C742" t="str">
            <v>12</v>
          </cell>
          <cell r="D742" t="str">
            <v>01</v>
          </cell>
          <cell r="E742" t="str">
            <v>SAN PABLO</v>
          </cell>
          <cell r="F742">
            <v>13850</v>
          </cell>
        </row>
        <row r="743">
          <cell r="A743" t="str">
            <v>061202</v>
          </cell>
          <cell r="B743" t="str">
            <v>06</v>
          </cell>
          <cell r="C743" t="str">
            <v>12</v>
          </cell>
          <cell r="D743" t="str">
            <v>02</v>
          </cell>
          <cell r="E743" t="str">
            <v>SAN BERNARDINO</v>
          </cell>
          <cell r="F743">
            <v>4717</v>
          </cell>
        </row>
        <row r="744">
          <cell r="A744" t="str">
            <v>061203</v>
          </cell>
          <cell r="B744" t="str">
            <v>06</v>
          </cell>
          <cell r="C744" t="str">
            <v>12</v>
          </cell>
          <cell r="D744" t="str">
            <v>03</v>
          </cell>
          <cell r="E744" t="str">
            <v>SAN LUIS</v>
          </cell>
          <cell r="F744">
            <v>1531</v>
          </cell>
        </row>
        <row r="745">
          <cell r="A745" t="str">
            <v>061204</v>
          </cell>
          <cell r="B745" t="str">
            <v>06</v>
          </cell>
          <cell r="C745" t="str">
            <v>12</v>
          </cell>
          <cell r="D745" t="str">
            <v>04</v>
          </cell>
          <cell r="E745" t="str">
            <v>TUMBADEN</v>
          </cell>
          <cell r="F745">
            <v>4011</v>
          </cell>
        </row>
        <row r="746">
          <cell r="A746" t="str">
            <v>061300</v>
          </cell>
          <cell r="B746" t="str">
            <v>06</v>
          </cell>
          <cell r="C746" t="str">
            <v>13</v>
          </cell>
          <cell r="D746" t="str">
            <v>00</v>
          </cell>
          <cell r="E746" t="str">
            <v>SANTA CRUZ</v>
          </cell>
          <cell r="F746">
            <v>45564</v>
          </cell>
        </row>
        <row r="747">
          <cell r="A747" t="str">
            <v>061301</v>
          </cell>
          <cell r="B747" t="str">
            <v>06</v>
          </cell>
          <cell r="C747" t="str">
            <v>13</v>
          </cell>
          <cell r="D747" t="str">
            <v>01</v>
          </cell>
          <cell r="E747" t="str">
            <v>SANTA CRUZ</v>
          </cell>
          <cell r="F747">
            <v>10310</v>
          </cell>
        </row>
        <row r="748">
          <cell r="A748" t="str">
            <v>061302</v>
          </cell>
          <cell r="B748" t="str">
            <v>06</v>
          </cell>
          <cell r="C748" t="str">
            <v>13</v>
          </cell>
          <cell r="D748" t="str">
            <v>02</v>
          </cell>
          <cell r="E748" t="str">
            <v>ANDABAMBA</v>
          </cell>
          <cell r="F748">
            <v>1849</v>
          </cell>
        </row>
        <row r="749">
          <cell r="A749" t="str">
            <v>061303</v>
          </cell>
          <cell r="B749" t="str">
            <v>06</v>
          </cell>
          <cell r="C749" t="str">
            <v>13</v>
          </cell>
          <cell r="D749" t="str">
            <v>03</v>
          </cell>
          <cell r="E749" t="str">
            <v>CATACHE</v>
          </cell>
          <cell r="F749">
            <v>9853</v>
          </cell>
        </row>
        <row r="750">
          <cell r="A750" t="str">
            <v>061304</v>
          </cell>
          <cell r="B750" t="str">
            <v>06</v>
          </cell>
          <cell r="C750" t="str">
            <v>13</v>
          </cell>
          <cell r="D750" t="str">
            <v>04</v>
          </cell>
          <cell r="E750" t="str">
            <v>CHANCAYBAÑOS</v>
          </cell>
          <cell r="F750">
            <v>4027</v>
          </cell>
        </row>
        <row r="751">
          <cell r="A751" t="str">
            <v>061305</v>
          </cell>
          <cell r="B751" t="str">
            <v>06</v>
          </cell>
          <cell r="C751" t="str">
            <v>13</v>
          </cell>
          <cell r="D751" t="str">
            <v>05</v>
          </cell>
          <cell r="E751" t="str">
            <v>LA ESPERANZA</v>
          </cell>
          <cell r="F751">
            <v>3126</v>
          </cell>
        </row>
        <row r="752">
          <cell r="A752" t="str">
            <v>061306</v>
          </cell>
          <cell r="B752" t="str">
            <v>06</v>
          </cell>
          <cell r="C752" t="str">
            <v>13</v>
          </cell>
          <cell r="D752" t="str">
            <v>06</v>
          </cell>
          <cell r="E752" t="str">
            <v>NINABAMBA</v>
          </cell>
          <cell r="F752">
            <v>3242</v>
          </cell>
        </row>
        <row r="753">
          <cell r="A753" t="str">
            <v>061307</v>
          </cell>
          <cell r="B753" t="str">
            <v>06</v>
          </cell>
          <cell r="C753" t="str">
            <v>13</v>
          </cell>
          <cell r="D753" t="str">
            <v>07</v>
          </cell>
          <cell r="E753" t="str">
            <v>PULAN</v>
          </cell>
          <cell r="F753">
            <v>5255</v>
          </cell>
        </row>
        <row r="754">
          <cell r="A754" t="str">
            <v>061308</v>
          </cell>
          <cell r="B754" t="str">
            <v>06</v>
          </cell>
          <cell r="C754" t="str">
            <v>13</v>
          </cell>
          <cell r="D754" t="str">
            <v>08</v>
          </cell>
          <cell r="E754" t="str">
            <v>SAUCEPAMPA</v>
          </cell>
          <cell r="F754">
            <v>2083</v>
          </cell>
        </row>
        <row r="755">
          <cell r="A755" t="str">
            <v>061309</v>
          </cell>
          <cell r="B755" t="str">
            <v>06</v>
          </cell>
          <cell r="C755" t="str">
            <v>13</v>
          </cell>
          <cell r="D755" t="str">
            <v>09</v>
          </cell>
          <cell r="E755" t="str">
            <v>SEXI</v>
          </cell>
          <cell r="F755">
            <v>463</v>
          </cell>
        </row>
        <row r="756">
          <cell r="A756" t="str">
            <v>061310</v>
          </cell>
          <cell r="B756" t="str">
            <v>06</v>
          </cell>
          <cell r="C756" t="str">
            <v>13</v>
          </cell>
          <cell r="D756" t="str">
            <v>10</v>
          </cell>
          <cell r="E756" t="str">
            <v>UTICYACU</v>
          </cell>
          <cell r="F756">
            <v>1690</v>
          </cell>
        </row>
        <row r="757">
          <cell r="A757" t="str">
            <v>061311</v>
          </cell>
          <cell r="B757" t="str">
            <v>06</v>
          </cell>
          <cell r="C757" t="str">
            <v>13</v>
          </cell>
          <cell r="D757" t="str">
            <v>11</v>
          </cell>
          <cell r="E757" t="str">
            <v>YAUYUCAN</v>
          </cell>
          <cell r="F757">
            <v>3666</v>
          </cell>
        </row>
        <row r="758">
          <cell r="A758" t="str">
            <v>070000</v>
          </cell>
          <cell r="B758" t="str">
            <v>07</v>
          </cell>
          <cell r="C758" t="str">
            <v>00</v>
          </cell>
          <cell r="D758" t="str">
            <v>00</v>
          </cell>
          <cell r="E758" t="str">
            <v>PROV. CONST. DEL CALLAO</v>
          </cell>
          <cell r="F758">
            <v>848678</v>
          </cell>
        </row>
        <row r="759">
          <cell r="A759" t="str">
            <v>070100</v>
          </cell>
          <cell r="B759" t="str">
            <v>07</v>
          </cell>
          <cell r="C759" t="str">
            <v>01</v>
          </cell>
          <cell r="D759" t="str">
            <v>00</v>
          </cell>
          <cell r="E759" t="str">
            <v>PROV. CONST. DEL CALLAO</v>
          </cell>
          <cell r="F759">
            <v>848678</v>
          </cell>
        </row>
        <row r="760">
          <cell r="A760" t="str">
            <v>070101</v>
          </cell>
          <cell r="B760" t="str">
            <v>07</v>
          </cell>
          <cell r="C760" t="str">
            <v>01</v>
          </cell>
          <cell r="D760" t="str">
            <v>01</v>
          </cell>
          <cell r="E760" t="str">
            <v>CALLAO</v>
          </cell>
          <cell r="F760">
            <v>391658</v>
          </cell>
        </row>
        <row r="761">
          <cell r="A761" t="str">
            <v>070102</v>
          </cell>
          <cell r="B761" t="str">
            <v>07</v>
          </cell>
          <cell r="C761" t="str">
            <v>01</v>
          </cell>
          <cell r="D761" t="str">
            <v>02</v>
          </cell>
          <cell r="E761" t="str">
            <v>BELLAVISTA</v>
          </cell>
          <cell r="F761">
            <v>72939</v>
          </cell>
        </row>
        <row r="762">
          <cell r="A762" t="str">
            <v>070103</v>
          </cell>
          <cell r="B762" t="str">
            <v>07</v>
          </cell>
          <cell r="C762" t="str">
            <v>01</v>
          </cell>
          <cell r="D762" t="str">
            <v>03</v>
          </cell>
          <cell r="E762" t="str">
            <v>CARMEN DE LA LEGUA REYNOSO</v>
          </cell>
          <cell r="F762">
            <v>40831</v>
          </cell>
        </row>
        <row r="763">
          <cell r="A763" t="str">
            <v>070104</v>
          </cell>
          <cell r="B763" t="str">
            <v>07</v>
          </cell>
          <cell r="C763" t="str">
            <v>01</v>
          </cell>
          <cell r="D763" t="str">
            <v>04</v>
          </cell>
          <cell r="E763" t="str">
            <v>LA PERLA</v>
          </cell>
          <cell r="F763">
            <v>59679</v>
          </cell>
        </row>
        <row r="764">
          <cell r="A764" t="str">
            <v>070105</v>
          </cell>
          <cell r="B764" t="str">
            <v>07</v>
          </cell>
          <cell r="C764" t="str">
            <v>01</v>
          </cell>
          <cell r="D764" t="str">
            <v>05</v>
          </cell>
          <cell r="E764" t="str">
            <v>LA PUNTA</v>
          </cell>
          <cell r="F764">
            <v>4462</v>
          </cell>
        </row>
        <row r="765">
          <cell r="A765" t="str">
            <v>070106</v>
          </cell>
          <cell r="B765" t="str">
            <v>07</v>
          </cell>
          <cell r="C765" t="str">
            <v>01</v>
          </cell>
          <cell r="D765" t="str">
            <v>06</v>
          </cell>
          <cell r="E765" t="str">
            <v>VENTANILLA</v>
          </cell>
          <cell r="F765">
            <v>279109</v>
          </cell>
        </row>
        <row r="766">
          <cell r="A766" t="str">
            <v>080000</v>
          </cell>
          <cell r="B766" t="str">
            <v>08</v>
          </cell>
          <cell r="C766" t="str">
            <v>00</v>
          </cell>
          <cell r="D766" t="str">
            <v>00</v>
          </cell>
          <cell r="E766" t="str">
            <v>CUSCO</v>
          </cell>
          <cell r="F766">
            <v>1222051</v>
          </cell>
        </row>
        <row r="767">
          <cell r="A767" t="str">
            <v>080100</v>
          </cell>
          <cell r="B767" t="str">
            <v>08</v>
          </cell>
          <cell r="C767" t="str">
            <v>01</v>
          </cell>
          <cell r="D767" t="str">
            <v>00</v>
          </cell>
          <cell r="E767" t="str">
            <v>CUSCO</v>
          </cell>
          <cell r="F767">
            <v>370340</v>
          </cell>
        </row>
        <row r="768">
          <cell r="A768" t="str">
            <v>080101</v>
          </cell>
          <cell r="B768" t="str">
            <v>08</v>
          </cell>
          <cell r="C768" t="str">
            <v>01</v>
          </cell>
          <cell r="D768" t="str">
            <v>01</v>
          </cell>
          <cell r="E768" t="str">
            <v>CUSCO</v>
          </cell>
          <cell r="F768">
            <v>106536</v>
          </cell>
        </row>
        <row r="769">
          <cell r="A769" t="str">
            <v>080102</v>
          </cell>
          <cell r="B769" t="str">
            <v>08</v>
          </cell>
          <cell r="C769" t="str">
            <v>01</v>
          </cell>
          <cell r="D769" t="str">
            <v>02</v>
          </cell>
          <cell r="E769" t="str">
            <v>CCORCA</v>
          </cell>
          <cell r="F769">
            <v>2442</v>
          </cell>
        </row>
        <row r="770">
          <cell r="A770" t="str">
            <v>080103</v>
          </cell>
          <cell r="B770" t="str">
            <v>08</v>
          </cell>
          <cell r="C770" t="str">
            <v>01</v>
          </cell>
          <cell r="D770" t="str">
            <v>03</v>
          </cell>
          <cell r="E770" t="str">
            <v>POROY</v>
          </cell>
          <cell r="F770">
            <v>5288</v>
          </cell>
        </row>
        <row r="771">
          <cell r="A771" t="str">
            <v>080104</v>
          </cell>
          <cell r="B771" t="str">
            <v>08</v>
          </cell>
          <cell r="C771" t="str">
            <v>01</v>
          </cell>
          <cell r="D771" t="str">
            <v>04</v>
          </cell>
          <cell r="E771" t="str">
            <v>SAN JERONIMO</v>
          </cell>
          <cell r="F771">
            <v>32215</v>
          </cell>
        </row>
        <row r="772">
          <cell r="A772" t="str">
            <v>080105</v>
          </cell>
          <cell r="B772" t="str">
            <v>08</v>
          </cell>
          <cell r="C772" t="str">
            <v>01</v>
          </cell>
          <cell r="D772" t="str">
            <v>05</v>
          </cell>
          <cell r="E772" t="str">
            <v>SAN SEBASTIAN</v>
          </cell>
          <cell r="F772">
            <v>99589</v>
          </cell>
        </row>
        <row r="773">
          <cell r="A773" t="str">
            <v>080106</v>
          </cell>
          <cell r="B773" t="str">
            <v>08</v>
          </cell>
          <cell r="C773" t="str">
            <v>01</v>
          </cell>
          <cell r="D773" t="str">
            <v>06</v>
          </cell>
          <cell r="E773" t="str">
            <v>SANTIAGO</v>
          </cell>
          <cell r="F773">
            <v>65660</v>
          </cell>
        </row>
        <row r="774">
          <cell r="A774" t="str">
            <v>080107</v>
          </cell>
          <cell r="B774" t="str">
            <v>08</v>
          </cell>
          <cell r="C774" t="str">
            <v>01</v>
          </cell>
          <cell r="D774" t="str">
            <v>07</v>
          </cell>
          <cell r="E774" t="str">
            <v>SAYLLA</v>
          </cell>
          <cell r="F774">
            <v>3122</v>
          </cell>
        </row>
        <row r="775">
          <cell r="A775" t="str">
            <v>080108</v>
          </cell>
          <cell r="B775" t="str">
            <v>08</v>
          </cell>
          <cell r="C775" t="str">
            <v>01</v>
          </cell>
          <cell r="D775" t="str">
            <v>08</v>
          </cell>
          <cell r="E775" t="str">
            <v>WANCHAQ</v>
          </cell>
          <cell r="F775">
            <v>55488</v>
          </cell>
        </row>
        <row r="776">
          <cell r="A776" t="str">
            <v>080200</v>
          </cell>
          <cell r="B776" t="str">
            <v>08</v>
          </cell>
          <cell r="C776" t="str">
            <v>02</v>
          </cell>
          <cell r="D776" t="str">
            <v>00</v>
          </cell>
          <cell r="E776" t="str">
            <v>ACOMAYO</v>
          </cell>
          <cell r="F776">
            <v>28104</v>
          </cell>
        </row>
        <row r="777">
          <cell r="A777" t="str">
            <v>080201</v>
          </cell>
          <cell r="B777" t="str">
            <v>08</v>
          </cell>
          <cell r="C777" t="str">
            <v>02</v>
          </cell>
          <cell r="D777" t="str">
            <v>01</v>
          </cell>
          <cell r="E777" t="str">
            <v>ACOMAYO</v>
          </cell>
          <cell r="F777">
            <v>5118</v>
          </cell>
        </row>
        <row r="778">
          <cell r="A778" t="str">
            <v>080202</v>
          </cell>
          <cell r="B778" t="str">
            <v>08</v>
          </cell>
          <cell r="C778" t="str">
            <v>02</v>
          </cell>
          <cell r="D778" t="str">
            <v>02</v>
          </cell>
          <cell r="E778" t="str">
            <v>ACOPIA</v>
          </cell>
          <cell r="F778">
            <v>2585</v>
          </cell>
        </row>
        <row r="779">
          <cell r="A779" t="str">
            <v>080203</v>
          </cell>
          <cell r="B779" t="str">
            <v>08</v>
          </cell>
          <cell r="C779" t="str">
            <v>02</v>
          </cell>
          <cell r="D779" t="str">
            <v>03</v>
          </cell>
          <cell r="E779" t="str">
            <v>ACOS</v>
          </cell>
          <cell r="F779">
            <v>2630</v>
          </cell>
        </row>
        <row r="780">
          <cell r="A780" t="str">
            <v>080204</v>
          </cell>
          <cell r="B780" t="str">
            <v>08</v>
          </cell>
          <cell r="C780" t="str">
            <v>02</v>
          </cell>
          <cell r="D780" t="str">
            <v>04</v>
          </cell>
          <cell r="E780" t="str">
            <v>MOSOC LLACTA</v>
          </cell>
          <cell r="F780">
            <v>1884</v>
          </cell>
        </row>
        <row r="781">
          <cell r="A781" t="str">
            <v>080205</v>
          </cell>
          <cell r="B781" t="str">
            <v>08</v>
          </cell>
          <cell r="C781" t="str">
            <v>02</v>
          </cell>
          <cell r="D781" t="str">
            <v>05</v>
          </cell>
          <cell r="E781" t="str">
            <v>POMACANCHI</v>
          </cell>
          <cell r="F781">
            <v>8581</v>
          </cell>
        </row>
        <row r="782">
          <cell r="A782" t="str">
            <v>080206</v>
          </cell>
          <cell r="B782" t="str">
            <v>08</v>
          </cell>
          <cell r="C782" t="str">
            <v>02</v>
          </cell>
          <cell r="D782" t="str">
            <v>06</v>
          </cell>
          <cell r="E782" t="str">
            <v>RONDOCAN</v>
          </cell>
          <cell r="F782">
            <v>3628</v>
          </cell>
        </row>
        <row r="783">
          <cell r="A783" t="str">
            <v>080207</v>
          </cell>
          <cell r="B783" t="str">
            <v>08</v>
          </cell>
          <cell r="C783" t="str">
            <v>02</v>
          </cell>
          <cell r="D783" t="str">
            <v>07</v>
          </cell>
          <cell r="E783" t="str">
            <v>SANGARARA</v>
          </cell>
          <cell r="F783">
            <v>3678</v>
          </cell>
        </row>
        <row r="784">
          <cell r="A784" t="str">
            <v>080300</v>
          </cell>
          <cell r="B784" t="str">
            <v>08</v>
          </cell>
          <cell r="C784" t="str">
            <v>03</v>
          </cell>
          <cell r="D784" t="str">
            <v>00</v>
          </cell>
          <cell r="E784" t="str">
            <v>ANTA</v>
          </cell>
          <cell r="F784">
            <v>59378</v>
          </cell>
        </row>
        <row r="785">
          <cell r="A785" t="str">
            <v>080301</v>
          </cell>
          <cell r="B785" t="str">
            <v>08</v>
          </cell>
          <cell r="C785" t="str">
            <v>03</v>
          </cell>
          <cell r="D785" t="str">
            <v>01</v>
          </cell>
          <cell r="E785" t="str">
            <v>ANTA</v>
          </cell>
          <cell r="F785">
            <v>17695</v>
          </cell>
        </row>
        <row r="786">
          <cell r="A786" t="str">
            <v>080302</v>
          </cell>
          <cell r="B786" t="str">
            <v>08</v>
          </cell>
          <cell r="C786" t="str">
            <v>03</v>
          </cell>
          <cell r="D786" t="str">
            <v>02</v>
          </cell>
          <cell r="E786" t="str">
            <v>ANCAHUASI</v>
          </cell>
          <cell r="F786">
            <v>7799</v>
          </cell>
        </row>
        <row r="787">
          <cell r="A787" t="str">
            <v>080303</v>
          </cell>
          <cell r="B787" t="str">
            <v>08</v>
          </cell>
          <cell r="C787" t="str">
            <v>03</v>
          </cell>
          <cell r="D787" t="str">
            <v>03</v>
          </cell>
          <cell r="E787" t="str">
            <v>CACHIMAYO</v>
          </cell>
          <cell r="F787">
            <v>1987</v>
          </cell>
        </row>
        <row r="788">
          <cell r="A788" t="str">
            <v>080304</v>
          </cell>
          <cell r="B788" t="str">
            <v>08</v>
          </cell>
          <cell r="C788" t="str">
            <v>03</v>
          </cell>
          <cell r="D788" t="str">
            <v>04</v>
          </cell>
          <cell r="E788" t="str">
            <v>CHINCHAYPUJIO</v>
          </cell>
          <cell r="F788">
            <v>5561</v>
          </cell>
        </row>
        <row r="789">
          <cell r="A789" t="str">
            <v>080305</v>
          </cell>
          <cell r="B789" t="str">
            <v>08</v>
          </cell>
          <cell r="C789" t="str">
            <v>03</v>
          </cell>
          <cell r="D789" t="str">
            <v>05</v>
          </cell>
          <cell r="E789" t="str">
            <v>HUAROCONDO</v>
          </cell>
          <cell r="F789">
            <v>5666</v>
          </cell>
        </row>
        <row r="790">
          <cell r="A790" t="str">
            <v>080306</v>
          </cell>
          <cell r="B790" t="str">
            <v>08</v>
          </cell>
          <cell r="C790" t="str">
            <v>03</v>
          </cell>
          <cell r="D790" t="str">
            <v>06</v>
          </cell>
          <cell r="E790" t="str">
            <v>LIMATAMBO</v>
          </cell>
          <cell r="F790">
            <v>8822</v>
          </cell>
        </row>
        <row r="791">
          <cell r="A791" t="str">
            <v>080307</v>
          </cell>
          <cell r="B791" t="str">
            <v>08</v>
          </cell>
          <cell r="C791" t="str">
            <v>03</v>
          </cell>
          <cell r="D791" t="str">
            <v>07</v>
          </cell>
          <cell r="E791" t="str">
            <v>MOLLEPATA</v>
          </cell>
          <cell r="F791">
            <v>3576</v>
          </cell>
        </row>
        <row r="792">
          <cell r="A792" t="str">
            <v>080308</v>
          </cell>
          <cell r="B792" t="str">
            <v>08</v>
          </cell>
          <cell r="C792" t="str">
            <v>03</v>
          </cell>
          <cell r="D792" t="str">
            <v>08</v>
          </cell>
          <cell r="E792" t="str">
            <v>PUCYURA</v>
          </cell>
          <cell r="F792">
            <v>4234</v>
          </cell>
        </row>
        <row r="793">
          <cell r="A793" t="str">
            <v>080309</v>
          </cell>
          <cell r="B793" t="str">
            <v>08</v>
          </cell>
          <cell r="C793" t="str">
            <v>03</v>
          </cell>
          <cell r="D793" t="str">
            <v>09</v>
          </cell>
          <cell r="E793" t="str">
            <v>ZURITE</v>
          </cell>
          <cell r="F793">
            <v>4038</v>
          </cell>
        </row>
        <row r="794">
          <cell r="A794" t="str">
            <v>080400</v>
          </cell>
          <cell r="B794" t="str">
            <v>08</v>
          </cell>
          <cell r="C794" t="str">
            <v>04</v>
          </cell>
          <cell r="D794" t="str">
            <v>00</v>
          </cell>
          <cell r="E794" t="str">
            <v>CALCA</v>
          </cell>
          <cell r="F794">
            <v>64006</v>
          </cell>
        </row>
        <row r="795">
          <cell r="A795" t="str">
            <v>080401</v>
          </cell>
          <cell r="B795" t="str">
            <v>08</v>
          </cell>
          <cell r="C795" t="str">
            <v>04</v>
          </cell>
          <cell r="D795" t="str">
            <v>01</v>
          </cell>
          <cell r="E795" t="str">
            <v>CALCA</v>
          </cell>
          <cell r="F795">
            <v>19588</v>
          </cell>
        </row>
        <row r="796">
          <cell r="A796" t="str">
            <v>080402</v>
          </cell>
          <cell r="B796" t="str">
            <v>08</v>
          </cell>
          <cell r="C796" t="str">
            <v>04</v>
          </cell>
          <cell r="D796" t="str">
            <v>02</v>
          </cell>
          <cell r="E796" t="str">
            <v>COYA</v>
          </cell>
          <cell r="F796">
            <v>3823</v>
          </cell>
        </row>
        <row r="797">
          <cell r="A797" t="str">
            <v>080403</v>
          </cell>
          <cell r="B797" t="str">
            <v>08</v>
          </cell>
          <cell r="C797" t="str">
            <v>04</v>
          </cell>
          <cell r="D797" t="str">
            <v>03</v>
          </cell>
          <cell r="E797" t="str">
            <v>LAMAY</v>
          </cell>
          <cell r="F797">
            <v>5854</v>
          </cell>
        </row>
        <row r="798">
          <cell r="A798" t="str">
            <v>080404</v>
          </cell>
          <cell r="B798" t="str">
            <v>08</v>
          </cell>
          <cell r="C798" t="str">
            <v>04</v>
          </cell>
          <cell r="D798" t="str">
            <v>04</v>
          </cell>
          <cell r="E798" t="str">
            <v>LARES</v>
          </cell>
          <cell r="F798">
            <v>6192</v>
          </cell>
        </row>
        <row r="799">
          <cell r="A799" t="str">
            <v>080405</v>
          </cell>
          <cell r="B799" t="str">
            <v>08</v>
          </cell>
          <cell r="C799" t="str">
            <v>04</v>
          </cell>
          <cell r="D799" t="str">
            <v>05</v>
          </cell>
          <cell r="E799" t="str">
            <v>PISAC</v>
          </cell>
          <cell r="F799">
            <v>9502</v>
          </cell>
        </row>
        <row r="800">
          <cell r="A800" t="str">
            <v>080406</v>
          </cell>
          <cell r="B800" t="str">
            <v>08</v>
          </cell>
          <cell r="C800" t="str">
            <v>04</v>
          </cell>
          <cell r="D800" t="str">
            <v>06</v>
          </cell>
          <cell r="E800" t="str">
            <v>SAN SALVADOR</v>
          </cell>
          <cell r="F800">
            <v>5082</v>
          </cell>
        </row>
        <row r="801">
          <cell r="A801" t="str">
            <v>080407</v>
          </cell>
          <cell r="B801" t="str">
            <v>08</v>
          </cell>
          <cell r="C801" t="str">
            <v>04</v>
          </cell>
          <cell r="D801" t="str">
            <v>07</v>
          </cell>
          <cell r="E801" t="str">
            <v>TARAY</v>
          </cell>
          <cell r="F801">
            <v>4014</v>
          </cell>
        </row>
        <row r="802">
          <cell r="A802" t="str">
            <v>080408</v>
          </cell>
          <cell r="B802" t="str">
            <v>08</v>
          </cell>
          <cell r="C802" t="str">
            <v>04</v>
          </cell>
          <cell r="D802" t="str">
            <v>08</v>
          </cell>
          <cell r="E802" t="str">
            <v>YANATILE</v>
          </cell>
          <cell r="F802">
            <v>9951</v>
          </cell>
        </row>
        <row r="803">
          <cell r="A803" t="str">
            <v>080500</v>
          </cell>
          <cell r="B803" t="str">
            <v>08</v>
          </cell>
          <cell r="C803" t="str">
            <v>05</v>
          </cell>
          <cell r="D803" t="str">
            <v>00</v>
          </cell>
          <cell r="E803" t="str">
            <v>CANAS</v>
          </cell>
          <cell r="F803">
            <v>43759</v>
          </cell>
        </row>
        <row r="804">
          <cell r="A804" t="str">
            <v>080501</v>
          </cell>
          <cell r="B804" t="str">
            <v>08</v>
          </cell>
          <cell r="C804" t="str">
            <v>05</v>
          </cell>
          <cell r="D804" t="str">
            <v>01</v>
          </cell>
          <cell r="E804" t="str">
            <v>YANAOCA</v>
          </cell>
          <cell r="F804">
            <v>10856</v>
          </cell>
        </row>
        <row r="805">
          <cell r="A805" t="str">
            <v>080502</v>
          </cell>
          <cell r="B805" t="str">
            <v>08</v>
          </cell>
          <cell r="C805" t="str">
            <v>05</v>
          </cell>
          <cell r="D805" t="str">
            <v>02</v>
          </cell>
          <cell r="E805" t="str">
            <v>CHECCA</v>
          </cell>
          <cell r="F805">
            <v>6736</v>
          </cell>
        </row>
        <row r="806">
          <cell r="A806" t="str">
            <v>080503</v>
          </cell>
          <cell r="B806" t="str">
            <v>08</v>
          </cell>
          <cell r="C806" t="str">
            <v>05</v>
          </cell>
          <cell r="D806" t="str">
            <v>03</v>
          </cell>
          <cell r="E806" t="str">
            <v>KUNTURKANKI</v>
          </cell>
          <cell r="F806">
            <v>6527</v>
          </cell>
        </row>
        <row r="807">
          <cell r="A807" t="str">
            <v>080504</v>
          </cell>
          <cell r="B807" t="str">
            <v>08</v>
          </cell>
          <cell r="C807" t="str">
            <v>05</v>
          </cell>
          <cell r="D807" t="str">
            <v>04</v>
          </cell>
          <cell r="E807" t="str">
            <v>LANGUI</v>
          </cell>
          <cell r="F807">
            <v>3073</v>
          </cell>
        </row>
        <row r="808">
          <cell r="A808" t="str">
            <v>080505</v>
          </cell>
          <cell r="B808" t="str">
            <v>08</v>
          </cell>
          <cell r="C808" t="str">
            <v>05</v>
          </cell>
          <cell r="D808" t="str">
            <v>05</v>
          </cell>
          <cell r="E808" t="str">
            <v>LAYO</v>
          </cell>
          <cell r="F808">
            <v>7023</v>
          </cell>
        </row>
        <row r="809">
          <cell r="A809" t="str">
            <v>080506</v>
          </cell>
          <cell r="B809" t="str">
            <v>08</v>
          </cell>
          <cell r="C809" t="str">
            <v>05</v>
          </cell>
          <cell r="D809" t="str">
            <v>06</v>
          </cell>
          <cell r="E809" t="str">
            <v>PAMPAMARCA</v>
          </cell>
          <cell r="F809">
            <v>2312</v>
          </cell>
        </row>
        <row r="810">
          <cell r="A810" t="str">
            <v>080507</v>
          </cell>
          <cell r="B810" t="str">
            <v>08</v>
          </cell>
          <cell r="C810" t="str">
            <v>05</v>
          </cell>
          <cell r="D810" t="str">
            <v>07</v>
          </cell>
          <cell r="E810" t="str">
            <v>QUEHUE</v>
          </cell>
          <cell r="F810">
            <v>3733</v>
          </cell>
        </row>
        <row r="811">
          <cell r="A811" t="str">
            <v>080508</v>
          </cell>
          <cell r="B811" t="str">
            <v>08</v>
          </cell>
          <cell r="C811" t="str">
            <v>05</v>
          </cell>
          <cell r="D811" t="str">
            <v>08</v>
          </cell>
          <cell r="E811" t="str">
            <v>TUPAC AMARU</v>
          </cell>
          <cell r="F811">
            <v>3499</v>
          </cell>
        </row>
        <row r="812">
          <cell r="A812" t="str">
            <v>080600</v>
          </cell>
          <cell r="B812" t="str">
            <v>08</v>
          </cell>
          <cell r="C812" t="str">
            <v>06</v>
          </cell>
          <cell r="D812" t="str">
            <v>00</v>
          </cell>
          <cell r="E812" t="str">
            <v>CANCHIS</v>
          </cell>
          <cell r="F812">
            <v>107728</v>
          </cell>
        </row>
        <row r="813">
          <cell r="A813" t="str">
            <v>080601</v>
          </cell>
          <cell r="B813" t="str">
            <v>08</v>
          </cell>
          <cell r="C813" t="str">
            <v>06</v>
          </cell>
          <cell r="D813" t="str">
            <v>01</v>
          </cell>
          <cell r="E813" t="str">
            <v>SICUANI</v>
          </cell>
          <cell r="F813">
            <v>59767</v>
          </cell>
        </row>
        <row r="814">
          <cell r="A814" t="str">
            <v>080602</v>
          </cell>
          <cell r="B814" t="str">
            <v>08</v>
          </cell>
          <cell r="C814" t="str">
            <v>06</v>
          </cell>
          <cell r="D814" t="str">
            <v>02</v>
          </cell>
          <cell r="E814" t="str">
            <v>CHECACUPE</v>
          </cell>
          <cell r="F814">
            <v>5875</v>
          </cell>
        </row>
        <row r="815">
          <cell r="A815" t="str">
            <v>080603</v>
          </cell>
          <cell r="B815" t="str">
            <v>08</v>
          </cell>
          <cell r="C815" t="str">
            <v>06</v>
          </cell>
          <cell r="D815" t="str">
            <v>03</v>
          </cell>
          <cell r="E815" t="str">
            <v>COMBAPATA</v>
          </cell>
          <cell r="F815">
            <v>5236</v>
          </cell>
        </row>
        <row r="816">
          <cell r="A816" t="str">
            <v>080604</v>
          </cell>
          <cell r="B816" t="str">
            <v>08</v>
          </cell>
          <cell r="C816" t="str">
            <v>06</v>
          </cell>
          <cell r="D816" t="str">
            <v>04</v>
          </cell>
          <cell r="E816" t="str">
            <v>MARANGANI</v>
          </cell>
          <cell r="F816">
            <v>12806</v>
          </cell>
        </row>
        <row r="817">
          <cell r="A817" t="str">
            <v>080605</v>
          </cell>
          <cell r="B817" t="str">
            <v>08</v>
          </cell>
          <cell r="C817" t="str">
            <v>06</v>
          </cell>
          <cell r="D817" t="str">
            <v>05</v>
          </cell>
          <cell r="E817" t="str">
            <v>PITUMARCA</v>
          </cell>
          <cell r="F817">
            <v>8380</v>
          </cell>
        </row>
        <row r="818">
          <cell r="A818" t="str">
            <v>080606</v>
          </cell>
          <cell r="B818" t="str">
            <v>08</v>
          </cell>
          <cell r="C818" t="str">
            <v>06</v>
          </cell>
          <cell r="D818" t="str">
            <v>06</v>
          </cell>
          <cell r="E818" t="str">
            <v>SAN PABLO</v>
          </cell>
          <cell r="F818">
            <v>6067</v>
          </cell>
        </row>
        <row r="819">
          <cell r="A819" t="str">
            <v>080607</v>
          </cell>
          <cell r="B819" t="str">
            <v>08</v>
          </cell>
          <cell r="C819" t="str">
            <v>06</v>
          </cell>
          <cell r="D819" t="str">
            <v>07</v>
          </cell>
          <cell r="E819" t="str">
            <v>SAN PEDRO</v>
          </cell>
          <cell r="F819">
            <v>3249</v>
          </cell>
        </row>
        <row r="820">
          <cell r="A820" t="str">
            <v>080608</v>
          </cell>
          <cell r="B820" t="str">
            <v>08</v>
          </cell>
          <cell r="C820" t="str">
            <v>06</v>
          </cell>
          <cell r="D820" t="str">
            <v>08</v>
          </cell>
          <cell r="E820" t="str">
            <v>TINTA</v>
          </cell>
          <cell r="F820">
            <v>6348</v>
          </cell>
        </row>
        <row r="821">
          <cell r="A821" t="str">
            <v>080700</v>
          </cell>
          <cell r="B821" t="str">
            <v>08</v>
          </cell>
          <cell r="C821" t="str">
            <v>07</v>
          </cell>
          <cell r="D821" t="str">
            <v>00</v>
          </cell>
          <cell r="E821" t="str">
            <v>CHUMBIVILCAS</v>
          </cell>
          <cell r="F821">
            <v>80763</v>
          </cell>
        </row>
        <row r="822">
          <cell r="A822" t="str">
            <v>080701</v>
          </cell>
          <cell r="B822" t="str">
            <v>08</v>
          </cell>
          <cell r="C822" t="str">
            <v>07</v>
          </cell>
          <cell r="D822" t="str">
            <v>01</v>
          </cell>
          <cell r="E822" t="str">
            <v>SANTO TOMAS</v>
          </cell>
          <cell r="F822">
            <v>25458</v>
          </cell>
        </row>
        <row r="823">
          <cell r="A823" t="str">
            <v>080702</v>
          </cell>
          <cell r="B823" t="str">
            <v>08</v>
          </cell>
          <cell r="C823" t="str">
            <v>07</v>
          </cell>
          <cell r="D823" t="str">
            <v>02</v>
          </cell>
          <cell r="E823" t="str">
            <v>CAPACMARCA</v>
          </cell>
          <cell r="F823">
            <v>4893</v>
          </cell>
        </row>
        <row r="824">
          <cell r="A824" t="str">
            <v>080703</v>
          </cell>
          <cell r="B824" t="str">
            <v>08</v>
          </cell>
          <cell r="C824" t="str">
            <v>07</v>
          </cell>
          <cell r="D824" t="str">
            <v>03</v>
          </cell>
          <cell r="E824" t="str">
            <v>CHAMACA</v>
          </cell>
          <cell r="F824">
            <v>7247</v>
          </cell>
        </row>
        <row r="825">
          <cell r="A825" t="str">
            <v>080704</v>
          </cell>
          <cell r="B825" t="str">
            <v>08</v>
          </cell>
          <cell r="C825" t="str">
            <v>07</v>
          </cell>
          <cell r="D825" t="str">
            <v>04</v>
          </cell>
          <cell r="E825" t="str">
            <v>COLQUEMARCA</v>
          </cell>
          <cell r="F825">
            <v>9698</v>
          </cell>
        </row>
        <row r="826">
          <cell r="A826" t="str">
            <v>080705</v>
          </cell>
          <cell r="B826" t="str">
            <v>08</v>
          </cell>
          <cell r="C826" t="str">
            <v>07</v>
          </cell>
          <cell r="D826" t="str">
            <v>05</v>
          </cell>
          <cell r="E826" t="str">
            <v>LIVITACA</v>
          </cell>
          <cell r="F826">
            <v>12003</v>
          </cell>
        </row>
        <row r="827">
          <cell r="A827" t="str">
            <v>080706</v>
          </cell>
          <cell r="B827" t="str">
            <v>08</v>
          </cell>
          <cell r="C827" t="str">
            <v>07</v>
          </cell>
          <cell r="D827" t="str">
            <v>06</v>
          </cell>
          <cell r="E827" t="str">
            <v>LLUSCO</v>
          </cell>
          <cell r="F827">
            <v>7773</v>
          </cell>
        </row>
        <row r="828">
          <cell r="A828" t="str">
            <v>080707</v>
          </cell>
          <cell r="B828" t="str">
            <v>08</v>
          </cell>
          <cell r="C828" t="str">
            <v>07</v>
          </cell>
          <cell r="D828" t="str">
            <v>07</v>
          </cell>
          <cell r="E828" t="str">
            <v>QUIÑOTA</v>
          </cell>
          <cell r="F828">
            <v>4941</v>
          </cell>
        </row>
        <row r="829">
          <cell r="A829" t="str">
            <v>080708</v>
          </cell>
          <cell r="B829" t="str">
            <v>08</v>
          </cell>
          <cell r="C829" t="str">
            <v>07</v>
          </cell>
          <cell r="D829" t="str">
            <v>08</v>
          </cell>
          <cell r="E829" t="str">
            <v>VELILLE</v>
          </cell>
          <cell r="F829">
            <v>8750</v>
          </cell>
        </row>
        <row r="830">
          <cell r="A830" t="str">
            <v>080800</v>
          </cell>
          <cell r="B830" t="str">
            <v>08</v>
          </cell>
          <cell r="C830" t="str">
            <v>08</v>
          </cell>
          <cell r="D830" t="str">
            <v>00</v>
          </cell>
          <cell r="E830" t="str">
            <v>ESPINAR</v>
          </cell>
          <cell r="F830">
            <v>70172</v>
          </cell>
        </row>
        <row r="831">
          <cell r="A831" t="str">
            <v>080801</v>
          </cell>
          <cell r="B831" t="str">
            <v>08</v>
          </cell>
          <cell r="C831" t="str">
            <v>08</v>
          </cell>
          <cell r="D831" t="str">
            <v>01</v>
          </cell>
          <cell r="E831" t="str">
            <v>ESPINAR</v>
          </cell>
          <cell r="F831">
            <v>34383</v>
          </cell>
        </row>
        <row r="832">
          <cell r="A832" t="str">
            <v>080802</v>
          </cell>
          <cell r="B832" t="str">
            <v>08</v>
          </cell>
          <cell r="C832" t="str">
            <v>08</v>
          </cell>
          <cell r="D832" t="str">
            <v>02</v>
          </cell>
          <cell r="E832" t="str">
            <v>CONDOROMA</v>
          </cell>
          <cell r="F832">
            <v>1746</v>
          </cell>
        </row>
        <row r="833">
          <cell r="A833" t="str">
            <v>080803</v>
          </cell>
          <cell r="B833" t="str">
            <v>08</v>
          </cell>
          <cell r="C833" t="str">
            <v>08</v>
          </cell>
          <cell r="D833" t="str">
            <v>03</v>
          </cell>
          <cell r="E833" t="str">
            <v>COPORAQUE</v>
          </cell>
          <cell r="F833">
            <v>15518</v>
          </cell>
        </row>
        <row r="834">
          <cell r="A834" t="str">
            <v>080804</v>
          </cell>
          <cell r="B834" t="str">
            <v>08</v>
          </cell>
          <cell r="C834" t="str">
            <v>08</v>
          </cell>
          <cell r="D834" t="str">
            <v>04</v>
          </cell>
          <cell r="E834" t="str">
            <v>OCORURO</v>
          </cell>
          <cell r="F834">
            <v>1571</v>
          </cell>
        </row>
        <row r="835">
          <cell r="A835" t="str">
            <v>080805</v>
          </cell>
          <cell r="B835" t="str">
            <v>08</v>
          </cell>
          <cell r="C835" t="str">
            <v>08</v>
          </cell>
          <cell r="D835" t="str">
            <v>05</v>
          </cell>
          <cell r="E835" t="str">
            <v>PALLPATA</v>
          </cell>
          <cell r="F835">
            <v>6713</v>
          </cell>
        </row>
        <row r="836">
          <cell r="A836" t="str">
            <v>080806</v>
          </cell>
          <cell r="B836" t="str">
            <v>08</v>
          </cell>
          <cell r="C836" t="str">
            <v>08</v>
          </cell>
          <cell r="D836" t="str">
            <v>06</v>
          </cell>
          <cell r="E836" t="str">
            <v>PICHIGUA</v>
          </cell>
          <cell r="F836">
            <v>3754</v>
          </cell>
        </row>
        <row r="837">
          <cell r="A837" t="str">
            <v>080807</v>
          </cell>
          <cell r="B837" t="str">
            <v>08</v>
          </cell>
          <cell r="C837" t="str">
            <v>08</v>
          </cell>
          <cell r="D837" t="str">
            <v>07</v>
          </cell>
          <cell r="E837" t="str">
            <v>SUYCKUTAMBO</v>
          </cell>
          <cell r="F837">
            <v>3299</v>
          </cell>
        </row>
        <row r="838">
          <cell r="A838" t="str">
            <v>080808</v>
          </cell>
          <cell r="B838" t="str">
            <v>08</v>
          </cell>
          <cell r="C838" t="str">
            <v>08</v>
          </cell>
          <cell r="D838" t="str">
            <v>08</v>
          </cell>
          <cell r="E838" t="str">
            <v>ALTO PICHIGUA</v>
          </cell>
          <cell r="F838">
            <v>3188</v>
          </cell>
        </row>
        <row r="839">
          <cell r="A839" t="str">
            <v>080900</v>
          </cell>
          <cell r="B839" t="str">
            <v>08</v>
          </cell>
          <cell r="C839" t="str">
            <v>09</v>
          </cell>
          <cell r="D839" t="str">
            <v>00</v>
          </cell>
          <cell r="E839" t="str">
            <v>LA CONVENCION</v>
          </cell>
          <cell r="F839">
            <v>170272</v>
          </cell>
        </row>
        <row r="840">
          <cell r="A840" t="str">
            <v>080901</v>
          </cell>
          <cell r="B840" t="str">
            <v>08</v>
          </cell>
          <cell r="C840" t="str">
            <v>09</v>
          </cell>
          <cell r="D840" t="str">
            <v>01</v>
          </cell>
          <cell r="E840" t="str">
            <v>SANTA ANA</v>
          </cell>
          <cell r="F840">
            <v>34323</v>
          </cell>
        </row>
        <row r="841">
          <cell r="A841" t="str">
            <v>080902</v>
          </cell>
          <cell r="B841" t="str">
            <v>08</v>
          </cell>
          <cell r="C841" t="str">
            <v>09</v>
          </cell>
          <cell r="D841" t="str">
            <v>02</v>
          </cell>
          <cell r="E841" t="str">
            <v>ECHARATE</v>
          </cell>
          <cell r="F841">
            <v>43229</v>
          </cell>
        </row>
        <row r="842">
          <cell r="A842" t="str">
            <v>080903</v>
          </cell>
          <cell r="B842" t="str">
            <v>08</v>
          </cell>
          <cell r="C842" t="str">
            <v>09</v>
          </cell>
          <cell r="D842" t="str">
            <v>03</v>
          </cell>
          <cell r="E842" t="str">
            <v>HUAYOPATA</v>
          </cell>
          <cell r="F842">
            <v>5201</v>
          </cell>
        </row>
        <row r="843">
          <cell r="A843" t="str">
            <v>080904</v>
          </cell>
          <cell r="B843" t="str">
            <v>08</v>
          </cell>
          <cell r="C843" t="str">
            <v>09</v>
          </cell>
          <cell r="D843" t="str">
            <v>04</v>
          </cell>
          <cell r="E843" t="str">
            <v>MARANURA</v>
          </cell>
          <cell r="F843">
            <v>6562</v>
          </cell>
        </row>
        <row r="844">
          <cell r="A844" t="str">
            <v>080905</v>
          </cell>
          <cell r="B844" t="str">
            <v>08</v>
          </cell>
          <cell r="C844" t="str">
            <v>09</v>
          </cell>
          <cell r="D844" t="str">
            <v>05</v>
          </cell>
          <cell r="E844" t="str">
            <v>OCOBAMBA</v>
          </cell>
          <cell r="F844">
            <v>6057</v>
          </cell>
        </row>
        <row r="845">
          <cell r="A845" t="str">
            <v>080906</v>
          </cell>
          <cell r="B845" t="str">
            <v>08</v>
          </cell>
          <cell r="C845" t="str">
            <v>09</v>
          </cell>
          <cell r="D845" t="str">
            <v>06</v>
          </cell>
          <cell r="E845" t="str">
            <v>QUELLOUNO</v>
          </cell>
          <cell r="F845">
            <v>17790</v>
          </cell>
        </row>
        <row r="846">
          <cell r="A846" t="str">
            <v>080907</v>
          </cell>
          <cell r="B846" t="str">
            <v>08</v>
          </cell>
          <cell r="C846" t="str">
            <v>09</v>
          </cell>
          <cell r="D846" t="str">
            <v>07</v>
          </cell>
          <cell r="E846" t="str">
            <v>KIMBIRI</v>
          </cell>
          <cell r="F846">
            <v>14383</v>
          </cell>
        </row>
        <row r="847">
          <cell r="A847" t="str">
            <v>080908</v>
          </cell>
          <cell r="B847" t="str">
            <v>08</v>
          </cell>
          <cell r="C847" t="str">
            <v>09</v>
          </cell>
          <cell r="D847" t="str">
            <v>08</v>
          </cell>
          <cell r="E847" t="str">
            <v>SANTA TERESA</v>
          </cell>
          <cell r="F847">
            <v>7360</v>
          </cell>
        </row>
        <row r="848">
          <cell r="A848" t="str">
            <v>080909</v>
          </cell>
          <cell r="B848" t="str">
            <v>08</v>
          </cell>
          <cell r="C848" t="str">
            <v>09</v>
          </cell>
          <cell r="D848" t="str">
            <v>09</v>
          </cell>
          <cell r="E848" t="str">
            <v>VILCABAMBA</v>
          </cell>
          <cell r="F848">
            <v>19458</v>
          </cell>
        </row>
        <row r="849">
          <cell r="A849" t="str">
            <v>080910</v>
          </cell>
          <cell r="B849" t="str">
            <v>08</v>
          </cell>
          <cell r="C849" t="str">
            <v>09</v>
          </cell>
          <cell r="D849" t="str">
            <v>10</v>
          </cell>
          <cell r="E849" t="str">
            <v>PICHARI</v>
          </cell>
          <cell r="F849">
            <v>15909</v>
          </cell>
        </row>
        <row r="850">
          <cell r="A850" t="str">
            <v>081000</v>
          </cell>
          <cell r="B850" t="str">
            <v>08</v>
          </cell>
          <cell r="C850" t="str">
            <v>10</v>
          </cell>
          <cell r="D850" t="str">
            <v>00</v>
          </cell>
          <cell r="E850" t="str">
            <v>PARURO</v>
          </cell>
          <cell r="F850">
            <v>32597</v>
          </cell>
        </row>
        <row r="851">
          <cell r="A851" t="str">
            <v>081001</v>
          </cell>
          <cell r="B851" t="str">
            <v>08</v>
          </cell>
          <cell r="C851" t="str">
            <v>10</v>
          </cell>
          <cell r="D851" t="str">
            <v>01</v>
          </cell>
          <cell r="E851" t="str">
            <v>PARURO</v>
          </cell>
          <cell r="F851">
            <v>3540</v>
          </cell>
        </row>
        <row r="852">
          <cell r="A852" t="str">
            <v>081002</v>
          </cell>
          <cell r="B852" t="str">
            <v>08</v>
          </cell>
          <cell r="C852" t="str">
            <v>10</v>
          </cell>
          <cell r="D852" t="str">
            <v>02</v>
          </cell>
          <cell r="E852" t="str">
            <v>ACCHA</v>
          </cell>
          <cell r="F852">
            <v>3898</v>
          </cell>
        </row>
        <row r="853">
          <cell r="A853" t="str">
            <v>081003</v>
          </cell>
          <cell r="B853" t="str">
            <v>08</v>
          </cell>
          <cell r="C853" t="str">
            <v>10</v>
          </cell>
          <cell r="D853" t="str">
            <v>03</v>
          </cell>
          <cell r="E853" t="str">
            <v>CCAPI</v>
          </cell>
          <cell r="F853">
            <v>4572</v>
          </cell>
        </row>
        <row r="854">
          <cell r="A854" t="str">
            <v>081004</v>
          </cell>
          <cell r="B854" t="str">
            <v>08</v>
          </cell>
          <cell r="C854" t="str">
            <v>10</v>
          </cell>
          <cell r="D854" t="str">
            <v>04</v>
          </cell>
          <cell r="E854" t="str">
            <v>COLCHA</v>
          </cell>
          <cell r="F854">
            <v>1310</v>
          </cell>
        </row>
        <row r="855">
          <cell r="A855" t="str">
            <v>081005</v>
          </cell>
          <cell r="B855" t="str">
            <v>08</v>
          </cell>
          <cell r="C855" t="str">
            <v>10</v>
          </cell>
          <cell r="D855" t="str">
            <v>05</v>
          </cell>
          <cell r="E855" t="str">
            <v>HUANOQUITE</v>
          </cell>
          <cell r="F855">
            <v>6064</v>
          </cell>
        </row>
        <row r="856">
          <cell r="A856" t="str">
            <v>081006</v>
          </cell>
          <cell r="B856" t="str">
            <v>08</v>
          </cell>
          <cell r="C856" t="str">
            <v>10</v>
          </cell>
          <cell r="D856" t="str">
            <v>06</v>
          </cell>
          <cell r="E856" t="str">
            <v>OMACHA</v>
          </cell>
          <cell r="F856">
            <v>6785</v>
          </cell>
        </row>
        <row r="857">
          <cell r="A857" t="str">
            <v>081007</v>
          </cell>
          <cell r="B857" t="str">
            <v>08</v>
          </cell>
          <cell r="C857" t="str">
            <v>10</v>
          </cell>
          <cell r="D857" t="str">
            <v>07</v>
          </cell>
          <cell r="E857" t="str">
            <v>PACCARITAMBO</v>
          </cell>
          <cell r="F857">
            <v>2451</v>
          </cell>
        </row>
        <row r="858">
          <cell r="A858" t="str">
            <v>081008</v>
          </cell>
          <cell r="B858" t="str">
            <v>08</v>
          </cell>
          <cell r="C858" t="str">
            <v>10</v>
          </cell>
          <cell r="D858" t="str">
            <v>08</v>
          </cell>
          <cell r="E858" t="str">
            <v>PILLPINTO</v>
          </cell>
          <cell r="F858">
            <v>1259</v>
          </cell>
        </row>
        <row r="859">
          <cell r="A859" t="str">
            <v>081009</v>
          </cell>
          <cell r="B859" t="str">
            <v>08</v>
          </cell>
          <cell r="C859" t="str">
            <v>10</v>
          </cell>
          <cell r="D859" t="str">
            <v>09</v>
          </cell>
          <cell r="E859" t="str">
            <v>YAURISQUE</v>
          </cell>
          <cell r="F859">
            <v>2718</v>
          </cell>
        </row>
        <row r="860">
          <cell r="A860" t="str">
            <v>081100</v>
          </cell>
          <cell r="B860" t="str">
            <v>08</v>
          </cell>
          <cell r="C860" t="str">
            <v>11</v>
          </cell>
          <cell r="D860" t="str">
            <v>00</v>
          </cell>
          <cell r="E860" t="str">
            <v>PAUCARTAMBO</v>
          </cell>
          <cell r="F860">
            <v>49487</v>
          </cell>
        </row>
        <row r="861">
          <cell r="A861" t="str">
            <v>081101</v>
          </cell>
          <cell r="B861" t="str">
            <v>08</v>
          </cell>
          <cell r="C861" t="str">
            <v>11</v>
          </cell>
          <cell r="D861" t="str">
            <v>01</v>
          </cell>
          <cell r="E861" t="str">
            <v>PAUCARTAMBO</v>
          </cell>
          <cell r="F861">
            <v>15042</v>
          </cell>
        </row>
        <row r="862">
          <cell r="A862" t="str">
            <v>081102</v>
          </cell>
          <cell r="B862" t="str">
            <v>08</v>
          </cell>
          <cell r="C862" t="str">
            <v>11</v>
          </cell>
          <cell r="D862" t="str">
            <v>02</v>
          </cell>
          <cell r="E862" t="str">
            <v>CAICAY</v>
          </cell>
          <cell r="F862">
            <v>2916</v>
          </cell>
        </row>
        <row r="863">
          <cell r="A863" t="str">
            <v>081103</v>
          </cell>
          <cell r="B863" t="str">
            <v>08</v>
          </cell>
          <cell r="C863" t="str">
            <v>11</v>
          </cell>
          <cell r="D863" t="str">
            <v>03</v>
          </cell>
          <cell r="E863" t="str">
            <v>CHALLABAMBA</v>
          </cell>
          <cell r="F863">
            <v>9967</v>
          </cell>
        </row>
        <row r="864">
          <cell r="A864" t="str">
            <v>081104</v>
          </cell>
          <cell r="B864" t="str">
            <v>08</v>
          </cell>
          <cell r="C864" t="str">
            <v>11</v>
          </cell>
          <cell r="D864" t="str">
            <v>04</v>
          </cell>
          <cell r="E864" t="str">
            <v>COLQUEPATA</v>
          </cell>
          <cell r="F864">
            <v>10564</v>
          </cell>
        </row>
        <row r="865">
          <cell r="A865" t="str">
            <v>081105</v>
          </cell>
          <cell r="B865" t="str">
            <v>08</v>
          </cell>
          <cell r="C865" t="str">
            <v>11</v>
          </cell>
          <cell r="D865" t="str">
            <v>05</v>
          </cell>
          <cell r="E865" t="str">
            <v>HUANCARANI</v>
          </cell>
          <cell r="F865">
            <v>6160</v>
          </cell>
        </row>
        <row r="866">
          <cell r="A866" t="str">
            <v>081106</v>
          </cell>
          <cell r="B866" t="str">
            <v>08</v>
          </cell>
          <cell r="C866" t="str">
            <v>11</v>
          </cell>
          <cell r="D866" t="str">
            <v>06</v>
          </cell>
          <cell r="E866" t="str">
            <v>KOSÑIPATA</v>
          </cell>
          <cell r="F866">
            <v>4838</v>
          </cell>
        </row>
        <row r="867">
          <cell r="A867" t="str">
            <v>081200</v>
          </cell>
          <cell r="B867" t="str">
            <v>08</v>
          </cell>
          <cell r="C867" t="str">
            <v>12</v>
          </cell>
          <cell r="D867" t="str">
            <v>00</v>
          </cell>
          <cell r="E867" t="str">
            <v>QUISPICANCHI</v>
          </cell>
          <cell r="F867">
            <v>85747</v>
          </cell>
        </row>
        <row r="868">
          <cell r="A868" t="str">
            <v>081201</v>
          </cell>
          <cell r="B868" t="str">
            <v>08</v>
          </cell>
          <cell r="C868" t="str">
            <v>12</v>
          </cell>
          <cell r="D868" t="str">
            <v>01</v>
          </cell>
          <cell r="E868" t="str">
            <v>URCOS</v>
          </cell>
          <cell r="F868">
            <v>10299</v>
          </cell>
        </row>
        <row r="869">
          <cell r="A869" t="str">
            <v>081202</v>
          </cell>
          <cell r="B869" t="str">
            <v>08</v>
          </cell>
          <cell r="C869" t="str">
            <v>12</v>
          </cell>
          <cell r="D869" t="str">
            <v>02</v>
          </cell>
          <cell r="E869" t="str">
            <v>ANDAHUAYLILLAS</v>
          </cell>
          <cell r="F869">
            <v>5693</v>
          </cell>
        </row>
        <row r="870">
          <cell r="A870" t="str">
            <v>081203</v>
          </cell>
          <cell r="B870" t="str">
            <v>08</v>
          </cell>
          <cell r="C870" t="str">
            <v>12</v>
          </cell>
          <cell r="D870" t="str">
            <v>03</v>
          </cell>
          <cell r="E870" t="str">
            <v>CAMANTI</v>
          </cell>
          <cell r="F870">
            <v>1666</v>
          </cell>
        </row>
        <row r="871">
          <cell r="A871" t="str">
            <v>081204</v>
          </cell>
          <cell r="B871" t="str">
            <v>08</v>
          </cell>
          <cell r="C871" t="str">
            <v>12</v>
          </cell>
          <cell r="D871" t="str">
            <v>04</v>
          </cell>
          <cell r="E871" t="str">
            <v>CCARHUAYO</v>
          </cell>
          <cell r="F871">
            <v>3053</v>
          </cell>
        </row>
        <row r="872">
          <cell r="A872" t="str">
            <v>081205</v>
          </cell>
          <cell r="B872" t="str">
            <v>08</v>
          </cell>
          <cell r="C872" t="str">
            <v>12</v>
          </cell>
          <cell r="D872" t="str">
            <v>05</v>
          </cell>
          <cell r="E872" t="str">
            <v>CCATCA</v>
          </cell>
          <cell r="F872">
            <v>14853</v>
          </cell>
        </row>
        <row r="873">
          <cell r="A873" t="str">
            <v>081206</v>
          </cell>
          <cell r="B873" t="str">
            <v>08</v>
          </cell>
          <cell r="C873" t="str">
            <v>12</v>
          </cell>
          <cell r="D873" t="str">
            <v>06</v>
          </cell>
          <cell r="E873" t="str">
            <v>CUSIPATA</v>
          </cell>
          <cell r="F873">
            <v>4443</v>
          </cell>
        </row>
        <row r="874">
          <cell r="A874" t="str">
            <v>081207</v>
          </cell>
          <cell r="B874" t="str">
            <v>08</v>
          </cell>
          <cell r="C874" t="str">
            <v>12</v>
          </cell>
          <cell r="D874" t="str">
            <v>07</v>
          </cell>
          <cell r="E874" t="str">
            <v>HUARO</v>
          </cell>
          <cell r="F874">
            <v>4704</v>
          </cell>
        </row>
        <row r="875">
          <cell r="A875" t="str">
            <v>081208</v>
          </cell>
          <cell r="B875" t="str">
            <v>08</v>
          </cell>
          <cell r="C875" t="str">
            <v>12</v>
          </cell>
          <cell r="D875" t="str">
            <v>08</v>
          </cell>
          <cell r="E875" t="str">
            <v>LUCRE</v>
          </cell>
          <cell r="F875">
            <v>4156</v>
          </cell>
        </row>
        <row r="876">
          <cell r="A876" t="str">
            <v>081209</v>
          </cell>
          <cell r="B876" t="str">
            <v>08</v>
          </cell>
          <cell r="C876" t="str">
            <v>12</v>
          </cell>
          <cell r="D876" t="str">
            <v>09</v>
          </cell>
          <cell r="E876" t="str">
            <v>MARCAPATA</v>
          </cell>
          <cell r="F876">
            <v>5295</v>
          </cell>
        </row>
        <row r="877">
          <cell r="A877" t="str">
            <v>081210</v>
          </cell>
          <cell r="B877" t="str">
            <v>08</v>
          </cell>
          <cell r="C877" t="str">
            <v>12</v>
          </cell>
          <cell r="D877" t="str">
            <v>10</v>
          </cell>
          <cell r="E877" t="str">
            <v>OCONGATE</v>
          </cell>
          <cell r="F877">
            <v>14637</v>
          </cell>
        </row>
        <row r="878">
          <cell r="A878" t="str">
            <v>081211</v>
          </cell>
          <cell r="B878" t="str">
            <v>08</v>
          </cell>
          <cell r="C878" t="str">
            <v>12</v>
          </cell>
          <cell r="D878" t="str">
            <v>11</v>
          </cell>
          <cell r="E878" t="str">
            <v>OROPESA</v>
          </cell>
          <cell r="F878">
            <v>6466</v>
          </cell>
        </row>
        <row r="879">
          <cell r="A879" t="str">
            <v>081212</v>
          </cell>
          <cell r="B879" t="str">
            <v>08</v>
          </cell>
          <cell r="C879" t="str">
            <v>12</v>
          </cell>
          <cell r="D879" t="str">
            <v>12</v>
          </cell>
          <cell r="E879" t="str">
            <v>QUIQUIJANA</v>
          </cell>
          <cell r="F879">
            <v>10482</v>
          </cell>
        </row>
        <row r="880">
          <cell r="A880" t="str">
            <v>081300</v>
          </cell>
          <cell r="B880" t="str">
            <v>08</v>
          </cell>
          <cell r="C880" t="str">
            <v>13</v>
          </cell>
          <cell r="D880" t="str">
            <v>00</v>
          </cell>
          <cell r="E880" t="str">
            <v>URUBAMBA</v>
          </cell>
          <cell r="F880">
            <v>59698</v>
          </cell>
        </row>
        <row r="881">
          <cell r="A881" t="str">
            <v>081301</v>
          </cell>
          <cell r="B881" t="str">
            <v>08</v>
          </cell>
          <cell r="C881" t="str">
            <v>13</v>
          </cell>
          <cell r="D881" t="str">
            <v>01</v>
          </cell>
          <cell r="E881" t="str">
            <v>URUBAMBA</v>
          </cell>
          <cell r="F881">
            <v>19591</v>
          </cell>
        </row>
        <row r="882">
          <cell r="A882" t="str">
            <v>081302</v>
          </cell>
          <cell r="B882" t="str">
            <v>08</v>
          </cell>
          <cell r="C882" t="str">
            <v>13</v>
          </cell>
          <cell r="D882" t="str">
            <v>02</v>
          </cell>
          <cell r="E882" t="str">
            <v>CHINCHERO</v>
          </cell>
          <cell r="F882">
            <v>10295</v>
          </cell>
        </row>
        <row r="883">
          <cell r="A883" t="str">
            <v>081303</v>
          </cell>
          <cell r="B883" t="str">
            <v>08</v>
          </cell>
          <cell r="C883" t="str">
            <v>13</v>
          </cell>
          <cell r="D883" t="str">
            <v>03</v>
          </cell>
          <cell r="E883" t="str">
            <v>HUAYLLABAMBA</v>
          </cell>
          <cell r="F883">
            <v>5365</v>
          </cell>
        </row>
        <row r="884">
          <cell r="A884" t="str">
            <v>081304</v>
          </cell>
          <cell r="B884" t="str">
            <v>08</v>
          </cell>
          <cell r="C884" t="str">
            <v>13</v>
          </cell>
          <cell r="D884" t="str">
            <v>04</v>
          </cell>
          <cell r="E884" t="str">
            <v>MACHUPICCHU</v>
          </cell>
          <cell r="F884">
            <v>3736</v>
          </cell>
        </row>
        <row r="885">
          <cell r="A885" t="str">
            <v>081305</v>
          </cell>
          <cell r="B885" t="str">
            <v>08</v>
          </cell>
          <cell r="C885" t="str">
            <v>13</v>
          </cell>
          <cell r="D885" t="str">
            <v>05</v>
          </cell>
          <cell r="E885" t="str">
            <v>MARAS</v>
          </cell>
          <cell r="F885">
            <v>7264</v>
          </cell>
        </row>
        <row r="886">
          <cell r="A886" t="str">
            <v>081306</v>
          </cell>
          <cell r="B886" t="str">
            <v>08</v>
          </cell>
          <cell r="C886" t="str">
            <v>13</v>
          </cell>
          <cell r="D886" t="str">
            <v>06</v>
          </cell>
          <cell r="E886" t="str">
            <v>OLLANTAYTAMBO</v>
          </cell>
          <cell r="F886">
            <v>10344</v>
          </cell>
        </row>
        <row r="887">
          <cell r="A887" t="str">
            <v>081307</v>
          </cell>
          <cell r="B887" t="str">
            <v>08</v>
          </cell>
          <cell r="C887" t="str">
            <v>13</v>
          </cell>
          <cell r="D887" t="str">
            <v>07</v>
          </cell>
          <cell r="E887" t="str">
            <v>YUCAY</v>
          </cell>
          <cell r="F887">
            <v>3103</v>
          </cell>
        </row>
        <row r="888">
          <cell r="A888" t="str">
            <v>090000</v>
          </cell>
          <cell r="B888" t="str">
            <v>09</v>
          </cell>
          <cell r="C888" t="str">
            <v>00</v>
          </cell>
          <cell r="D888" t="str">
            <v>00</v>
          </cell>
          <cell r="E888" t="str">
            <v>HUANCAVELICA</v>
          </cell>
          <cell r="F888">
            <v>472072</v>
          </cell>
        </row>
        <row r="889">
          <cell r="A889" t="str">
            <v>090100</v>
          </cell>
          <cell r="B889" t="str">
            <v>09</v>
          </cell>
          <cell r="C889" t="str">
            <v>01</v>
          </cell>
          <cell r="D889" t="str">
            <v>00</v>
          </cell>
          <cell r="E889" t="str">
            <v>HUANCAVELICA</v>
          </cell>
          <cell r="F889">
            <v>145879</v>
          </cell>
        </row>
        <row r="890">
          <cell r="A890" t="str">
            <v>090101</v>
          </cell>
          <cell r="B890" t="str">
            <v>09</v>
          </cell>
          <cell r="C890" t="str">
            <v>01</v>
          </cell>
          <cell r="D890" t="str">
            <v>01</v>
          </cell>
          <cell r="E890" t="str">
            <v>HUANCAVELICA</v>
          </cell>
          <cell r="F890">
            <v>39625</v>
          </cell>
        </row>
        <row r="891">
          <cell r="A891" t="str">
            <v>090102</v>
          </cell>
          <cell r="B891" t="str">
            <v>09</v>
          </cell>
          <cell r="C891" t="str">
            <v>01</v>
          </cell>
          <cell r="D891" t="str">
            <v>02</v>
          </cell>
          <cell r="E891" t="str">
            <v>ACOBAMBILLA</v>
          </cell>
          <cell r="F891">
            <v>3739</v>
          </cell>
        </row>
        <row r="892">
          <cell r="A892" t="str">
            <v>090103</v>
          </cell>
          <cell r="B892" t="str">
            <v>09</v>
          </cell>
          <cell r="C892" t="str">
            <v>01</v>
          </cell>
          <cell r="D892" t="str">
            <v>03</v>
          </cell>
          <cell r="E892" t="str">
            <v>ACORIA</v>
          </cell>
          <cell r="F892">
            <v>29585</v>
          </cell>
        </row>
        <row r="893">
          <cell r="A893" t="str">
            <v>090104</v>
          </cell>
          <cell r="B893" t="str">
            <v>09</v>
          </cell>
          <cell r="C893" t="str">
            <v>01</v>
          </cell>
          <cell r="D893" t="str">
            <v>04</v>
          </cell>
          <cell r="E893" t="str">
            <v>CONAYCA</v>
          </cell>
          <cell r="F893">
            <v>1326</v>
          </cell>
        </row>
        <row r="894">
          <cell r="A894" t="str">
            <v>090105</v>
          </cell>
          <cell r="B894" t="str">
            <v>09</v>
          </cell>
          <cell r="C894" t="str">
            <v>01</v>
          </cell>
          <cell r="D894" t="str">
            <v>05</v>
          </cell>
          <cell r="E894" t="str">
            <v>CUENCA</v>
          </cell>
          <cell r="F894">
            <v>2761</v>
          </cell>
        </row>
        <row r="895">
          <cell r="A895" t="str">
            <v>090106</v>
          </cell>
          <cell r="B895" t="str">
            <v>09</v>
          </cell>
          <cell r="C895" t="str">
            <v>01</v>
          </cell>
          <cell r="D895" t="str">
            <v>06</v>
          </cell>
          <cell r="E895" t="str">
            <v>HUACHOCOLPA</v>
          </cell>
          <cell r="F895">
            <v>3374</v>
          </cell>
        </row>
        <row r="896">
          <cell r="A896" t="str">
            <v>090107</v>
          </cell>
          <cell r="B896" t="str">
            <v>09</v>
          </cell>
          <cell r="C896" t="str">
            <v>01</v>
          </cell>
          <cell r="D896" t="str">
            <v>07</v>
          </cell>
          <cell r="E896" t="str">
            <v>HUAYLLAHUARA</v>
          </cell>
          <cell r="F896">
            <v>1742</v>
          </cell>
        </row>
        <row r="897">
          <cell r="A897" t="str">
            <v>090108</v>
          </cell>
          <cell r="B897" t="str">
            <v>09</v>
          </cell>
          <cell r="C897" t="str">
            <v>01</v>
          </cell>
          <cell r="D897" t="str">
            <v>08</v>
          </cell>
          <cell r="E897" t="str">
            <v>IZCUCHACA</v>
          </cell>
          <cell r="F897">
            <v>1183</v>
          </cell>
        </row>
        <row r="898">
          <cell r="A898" t="str">
            <v>090109</v>
          </cell>
          <cell r="B898" t="str">
            <v>09</v>
          </cell>
          <cell r="C898" t="str">
            <v>01</v>
          </cell>
          <cell r="D898" t="str">
            <v>09</v>
          </cell>
          <cell r="E898" t="str">
            <v>LARIA</v>
          </cell>
          <cell r="F898">
            <v>1434</v>
          </cell>
        </row>
        <row r="899">
          <cell r="A899" t="str">
            <v>090110</v>
          </cell>
          <cell r="B899" t="str">
            <v>09</v>
          </cell>
          <cell r="C899" t="str">
            <v>01</v>
          </cell>
          <cell r="D899" t="str">
            <v>10</v>
          </cell>
          <cell r="E899" t="str">
            <v>MANTA</v>
          </cell>
          <cell r="F899">
            <v>1237</v>
          </cell>
        </row>
        <row r="900">
          <cell r="A900" t="str">
            <v>090111</v>
          </cell>
          <cell r="B900" t="str">
            <v>09</v>
          </cell>
          <cell r="C900" t="str">
            <v>01</v>
          </cell>
          <cell r="D900" t="str">
            <v>11</v>
          </cell>
          <cell r="E900" t="str">
            <v>MARISCAL CACERES</v>
          </cell>
          <cell r="F900">
            <v>484</v>
          </cell>
        </row>
        <row r="901">
          <cell r="A901" t="str">
            <v>090112</v>
          </cell>
          <cell r="B901" t="str">
            <v>09</v>
          </cell>
          <cell r="C901" t="str">
            <v>01</v>
          </cell>
          <cell r="D901" t="str">
            <v>12</v>
          </cell>
          <cell r="E901" t="str">
            <v>MOYA</v>
          </cell>
          <cell r="F901">
            <v>1741</v>
          </cell>
        </row>
        <row r="902">
          <cell r="A902" t="str">
            <v>090113</v>
          </cell>
          <cell r="B902" t="str">
            <v>09</v>
          </cell>
          <cell r="C902" t="str">
            <v>01</v>
          </cell>
          <cell r="D902" t="str">
            <v>13</v>
          </cell>
          <cell r="E902" t="str">
            <v>NUEVO OCCORO</v>
          </cell>
          <cell r="F902">
            <v>2807</v>
          </cell>
        </row>
        <row r="903">
          <cell r="A903" t="str">
            <v>090114</v>
          </cell>
          <cell r="B903" t="str">
            <v>09</v>
          </cell>
          <cell r="C903" t="str">
            <v>01</v>
          </cell>
          <cell r="D903" t="str">
            <v>14</v>
          </cell>
          <cell r="E903" t="str">
            <v>PALCA</v>
          </cell>
          <cell r="F903">
            <v>3604</v>
          </cell>
        </row>
        <row r="904">
          <cell r="A904" t="str">
            <v>090115</v>
          </cell>
          <cell r="B904" t="str">
            <v>09</v>
          </cell>
          <cell r="C904" t="str">
            <v>01</v>
          </cell>
          <cell r="D904" t="str">
            <v>15</v>
          </cell>
          <cell r="E904" t="str">
            <v>PILCHACA</v>
          </cell>
          <cell r="F904">
            <v>804</v>
          </cell>
        </row>
        <row r="905">
          <cell r="A905" t="str">
            <v>090116</v>
          </cell>
          <cell r="B905" t="str">
            <v>09</v>
          </cell>
          <cell r="C905" t="str">
            <v>01</v>
          </cell>
          <cell r="D905" t="str">
            <v>16</v>
          </cell>
          <cell r="E905" t="str">
            <v>VILCA</v>
          </cell>
          <cell r="F905">
            <v>3200</v>
          </cell>
        </row>
        <row r="906">
          <cell r="A906" t="str">
            <v>090117</v>
          </cell>
          <cell r="B906" t="str">
            <v>09</v>
          </cell>
          <cell r="C906" t="str">
            <v>01</v>
          </cell>
          <cell r="D906" t="str">
            <v>17</v>
          </cell>
          <cell r="E906" t="str">
            <v>YAULI</v>
          </cell>
          <cell r="F906">
            <v>27049</v>
          </cell>
        </row>
        <row r="907">
          <cell r="A907" t="str">
            <v>090118</v>
          </cell>
          <cell r="B907" t="str">
            <v>09</v>
          </cell>
          <cell r="C907" t="str">
            <v>01</v>
          </cell>
          <cell r="D907" t="str">
            <v>18</v>
          </cell>
          <cell r="E907" t="str">
            <v>ASCENSION</v>
          </cell>
          <cell r="F907">
            <v>11051</v>
          </cell>
        </row>
        <row r="908">
          <cell r="A908" t="str">
            <v>090119</v>
          </cell>
          <cell r="B908" t="str">
            <v>09</v>
          </cell>
          <cell r="C908" t="str">
            <v>01</v>
          </cell>
          <cell r="D908" t="str">
            <v>19</v>
          </cell>
          <cell r="E908" t="str">
            <v>HUANDO</v>
          </cell>
          <cell r="F908">
            <v>9133</v>
          </cell>
        </row>
        <row r="909">
          <cell r="A909" t="str">
            <v>090200</v>
          </cell>
          <cell r="B909" t="str">
            <v>09</v>
          </cell>
          <cell r="C909" t="str">
            <v>02</v>
          </cell>
          <cell r="D909" t="str">
            <v>00</v>
          </cell>
          <cell r="E909" t="str">
            <v>ACOBAMBA</v>
          </cell>
          <cell r="F909">
            <v>68938</v>
          </cell>
        </row>
        <row r="910">
          <cell r="A910" t="str">
            <v>090201</v>
          </cell>
          <cell r="B910" t="str">
            <v>09</v>
          </cell>
          <cell r="C910" t="str">
            <v>02</v>
          </cell>
          <cell r="D910" t="str">
            <v>01</v>
          </cell>
          <cell r="E910" t="str">
            <v>ACOBAMBA</v>
          </cell>
          <cell r="F910">
            <v>10620</v>
          </cell>
        </row>
        <row r="911">
          <cell r="A911" t="str">
            <v>090202</v>
          </cell>
          <cell r="B911" t="str">
            <v>09</v>
          </cell>
          <cell r="C911" t="str">
            <v>02</v>
          </cell>
          <cell r="D911" t="str">
            <v>02</v>
          </cell>
          <cell r="E911" t="str">
            <v>ANDABAMBA</v>
          </cell>
          <cell r="F911">
            <v>4293</v>
          </cell>
        </row>
        <row r="912">
          <cell r="A912" t="str">
            <v>090203</v>
          </cell>
          <cell r="B912" t="str">
            <v>09</v>
          </cell>
          <cell r="C912" t="str">
            <v>02</v>
          </cell>
          <cell r="D912" t="str">
            <v>03</v>
          </cell>
          <cell r="E912" t="str">
            <v>ANTA</v>
          </cell>
          <cell r="F912">
            <v>6673</v>
          </cell>
        </row>
        <row r="913">
          <cell r="A913" t="str">
            <v>090204</v>
          </cell>
          <cell r="B913" t="str">
            <v>09</v>
          </cell>
          <cell r="C913" t="str">
            <v>02</v>
          </cell>
          <cell r="D913" t="str">
            <v>04</v>
          </cell>
          <cell r="E913" t="str">
            <v>CAJA</v>
          </cell>
          <cell r="F913">
            <v>3070</v>
          </cell>
        </row>
        <row r="914">
          <cell r="A914" t="str">
            <v>090205</v>
          </cell>
          <cell r="B914" t="str">
            <v>09</v>
          </cell>
          <cell r="C914" t="str">
            <v>02</v>
          </cell>
          <cell r="D914" t="str">
            <v>05</v>
          </cell>
          <cell r="E914" t="str">
            <v>MARCAS</v>
          </cell>
          <cell r="F914">
            <v>2433</v>
          </cell>
        </row>
        <row r="915">
          <cell r="A915" t="str">
            <v>090206</v>
          </cell>
          <cell r="B915" t="str">
            <v>09</v>
          </cell>
          <cell r="C915" t="str">
            <v>02</v>
          </cell>
          <cell r="D915" t="str">
            <v>06</v>
          </cell>
          <cell r="E915" t="str">
            <v>PAUCARA</v>
          </cell>
          <cell r="F915">
            <v>30680</v>
          </cell>
        </row>
        <row r="916">
          <cell r="A916" t="str">
            <v>090207</v>
          </cell>
          <cell r="B916" t="str">
            <v>09</v>
          </cell>
          <cell r="C916" t="str">
            <v>02</v>
          </cell>
          <cell r="D916" t="str">
            <v>07</v>
          </cell>
          <cell r="E916" t="str">
            <v>POMACOCHA</v>
          </cell>
          <cell r="F916">
            <v>3953</v>
          </cell>
        </row>
        <row r="917">
          <cell r="A917" t="str">
            <v>090208</v>
          </cell>
          <cell r="B917" t="str">
            <v>09</v>
          </cell>
          <cell r="C917" t="str">
            <v>02</v>
          </cell>
          <cell r="D917" t="str">
            <v>08</v>
          </cell>
          <cell r="E917" t="str">
            <v>ROSARIO</v>
          </cell>
          <cell r="F917">
            <v>7216</v>
          </cell>
        </row>
        <row r="918">
          <cell r="A918" t="str">
            <v>090300</v>
          </cell>
          <cell r="B918" t="str">
            <v>09</v>
          </cell>
          <cell r="C918" t="str">
            <v>03</v>
          </cell>
          <cell r="D918" t="str">
            <v>00</v>
          </cell>
          <cell r="E918" t="str">
            <v>ANGARAES</v>
          </cell>
          <cell r="F918">
            <v>55096</v>
          </cell>
        </row>
        <row r="919">
          <cell r="A919" t="str">
            <v>090301</v>
          </cell>
          <cell r="B919" t="str">
            <v>09</v>
          </cell>
          <cell r="C919" t="str">
            <v>03</v>
          </cell>
          <cell r="D919" t="str">
            <v>01</v>
          </cell>
          <cell r="E919" t="str">
            <v>LIRCAY</v>
          </cell>
          <cell r="F919">
            <v>25988</v>
          </cell>
        </row>
        <row r="920">
          <cell r="A920" t="str">
            <v>090302</v>
          </cell>
          <cell r="B920" t="str">
            <v>09</v>
          </cell>
          <cell r="C920" t="str">
            <v>03</v>
          </cell>
          <cell r="D920" t="str">
            <v>02</v>
          </cell>
          <cell r="E920" t="str">
            <v>ANCHONGA</v>
          </cell>
          <cell r="F920">
            <v>7788</v>
          </cell>
        </row>
        <row r="921">
          <cell r="A921" t="str">
            <v>090303</v>
          </cell>
          <cell r="B921" t="str">
            <v>09</v>
          </cell>
          <cell r="C921" t="str">
            <v>03</v>
          </cell>
          <cell r="D921" t="str">
            <v>03</v>
          </cell>
          <cell r="E921" t="str">
            <v>CALLANMARCA</v>
          </cell>
          <cell r="F921">
            <v>1031</v>
          </cell>
        </row>
        <row r="922">
          <cell r="A922" t="str">
            <v>090304</v>
          </cell>
          <cell r="B922" t="str">
            <v>09</v>
          </cell>
          <cell r="C922" t="str">
            <v>03</v>
          </cell>
          <cell r="D922" t="str">
            <v>04</v>
          </cell>
          <cell r="E922" t="str">
            <v>CCOCHACCASA</v>
          </cell>
          <cell r="F922">
            <v>3504</v>
          </cell>
        </row>
        <row r="923">
          <cell r="A923" t="str">
            <v>090305</v>
          </cell>
          <cell r="B923" t="str">
            <v>09</v>
          </cell>
          <cell r="C923" t="str">
            <v>03</v>
          </cell>
          <cell r="D923" t="str">
            <v>05</v>
          </cell>
          <cell r="E923" t="str">
            <v>CHINCHO</v>
          </cell>
          <cell r="F923">
            <v>1260</v>
          </cell>
        </row>
        <row r="924">
          <cell r="A924" t="str">
            <v>090306</v>
          </cell>
          <cell r="B924" t="str">
            <v>09</v>
          </cell>
          <cell r="C924" t="str">
            <v>03</v>
          </cell>
          <cell r="D924" t="str">
            <v>06</v>
          </cell>
          <cell r="E924" t="str">
            <v>CONGALLA</v>
          </cell>
          <cell r="F924">
            <v>4997</v>
          </cell>
        </row>
        <row r="925">
          <cell r="A925" t="str">
            <v>090307</v>
          </cell>
          <cell r="B925" t="str">
            <v>09</v>
          </cell>
          <cell r="C925" t="str">
            <v>03</v>
          </cell>
          <cell r="D925" t="str">
            <v>07</v>
          </cell>
          <cell r="E925" t="str">
            <v>HUANCA-HUANCA</v>
          </cell>
          <cell r="F925">
            <v>1733</v>
          </cell>
        </row>
        <row r="926">
          <cell r="A926" t="str">
            <v>090308</v>
          </cell>
          <cell r="B926" t="str">
            <v>09</v>
          </cell>
          <cell r="C926" t="str">
            <v>03</v>
          </cell>
          <cell r="D926" t="str">
            <v>08</v>
          </cell>
          <cell r="E926" t="str">
            <v>HUAYLLAY GRANDE</v>
          </cell>
          <cell r="F926">
            <v>1462</v>
          </cell>
        </row>
        <row r="927">
          <cell r="A927" t="str">
            <v>090309</v>
          </cell>
          <cell r="B927" t="str">
            <v>09</v>
          </cell>
          <cell r="C927" t="str">
            <v>03</v>
          </cell>
          <cell r="D927" t="str">
            <v>09</v>
          </cell>
          <cell r="E927" t="str">
            <v>JULCAMARCA</v>
          </cell>
          <cell r="F927">
            <v>1338</v>
          </cell>
        </row>
        <row r="928">
          <cell r="A928" t="str">
            <v>090310</v>
          </cell>
          <cell r="B928" t="str">
            <v>09</v>
          </cell>
          <cell r="C928" t="str">
            <v>03</v>
          </cell>
          <cell r="D928" t="str">
            <v>10</v>
          </cell>
          <cell r="E928" t="str">
            <v>SAN ANTONIO DE ANTAPARCO</v>
          </cell>
          <cell r="F928">
            <v>976</v>
          </cell>
        </row>
        <row r="929">
          <cell r="A929" t="str">
            <v>090311</v>
          </cell>
          <cell r="B929" t="str">
            <v>09</v>
          </cell>
          <cell r="C929" t="str">
            <v>03</v>
          </cell>
          <cell r="D929" t="str">
            <v>11</v>
          </cell>
          <cell r="E929" t="str">
            <v>SANTO TOMAS DE PATA</v>
          </cell>
          <cell r="F929">
            <v>1555</v>
          </cell>
        </row>
        <row r="930">
          <cell r="A930" t="str">
            <v>090312</v>
          </cell>
          <cell r="B930" t="str">
            <v>09</v>
          </cell>
          <cell r="C930" t="str">
            <v>03</v>
          </cell>
          <cell r="D930" t="str">
            <v>12</v>
          </cell>
          <cell r="E930" t="str">
            <v>SECCLLA</v>
          </cell>
          <cell r="F930">
            <v>3464</v>
          </cell>
        </row>
        <row r="931">
          <cell r="A931" t="str">
            <v>090400</v>
          </cell>
          <cell r="B931" t="str">
            <v>09</v>
          </cell>
          <cell r="C931" t="str">
            <v>04</v>
          </cell>
          <cell r="D931" t="str">
            <v>00</v>
          </cell>
          <cell r="E931" t="str">
            <v>CASTROVIRREYNA</v>
          </cell>
          <cell r="F931">
            <v>20661</v>
          </cell>
        </row>
        <row r="932">
          <cell r="A932" t="str">
            <v>090401</v>
          </cell>
          <cell r="B932" t="str">
            <v>09</v>
          </cell>
          <cell r="C932" t="str">
            <v>04</v>
          </cell>
          <cell r="D932" t="str">
            <v>01</v>
          </cell>
          <cell r="E932" t="str">
            <v>CASTROVIRREYNA</v>
          </cell>
          <cell r="F932">
            <v>4051</v>
          </cell>
        </row>
        <row r="933">
          <cell r="A933" t="str">
            <v>090402</v>
          </cell>
          <cell r="B933" t="str">
            <v>09</v>
          </cell>
          <cell r="C933" t="str">
            <v>04</v>
          </cell>
          <cell r="D933" t="str">
            <v>02</v>
          </cell>
          <cell r="E933" t="str">
            <v>ARMA</v>
          </cell>
          <cell r="F933">
            <v>1642</v>
          </cell>
        </row>
        <row r="934">
          <cell r="A934" t="str">
            <v>090403</v>
          </cell>
          <cell r="B934" t="str">
            <v>09</v>
          </cell>
          <cell r="C934" t="str">
            <v>04</v>
          </cell>
          <cell r="D934" t="str">
            <v>03</v>
          </cell>
          <cell r="E934" t="str">
            <v>AURAHUA</v>
          </cell>
          <cell r="F934">
            <v>2496</v>
          </cell>
        </row>
        <row r="935">
          <cell r="A935" t="str">
            <v>090404</v>
          </cell>
          <cell r="B935" t="str">
            <v>09</v>
          </cell>
          <cell r="C935" t="str">
            <v>04</v>
          </cell>
          <cell r="D935" t="str">
            <v>04</v>
          </cell>
          <cell r="E935" t="str">
            <v>CAPILLAS</v>
          </cell>
          <cell r="F935">
            <v>2028</v>
          </cell>
        </row>
        <row r="936">
          <cell r="A936" t="str">
            <v>090405</v>
          </cell>
          <cell r="B936" t="str">
            <v>09</v>
          </cell>
          <cell r="C936" t="str">
            <v>04</v>
          </cell>
          <cell r="D936" t="str">
            <v>05</v>
          </cell>
          <cell r="E936" t="str">
            <v>CHUPAMARCA</v>
          </cell>
          <cell r="F936">
            <v>1288</v>
          </cell>
        </row>
        <row r="937">
          <cell r="A937" t="str">
            <v>090406</v>
          </cell>
          <cell r="B937" t="str">
            <v>09</v>
          </cell>
          <cell r="C937" t="str">
            <v>04</v>
          </cell>
          <cell r="D937" t="str">
            <v>06</v>
          </cell>
          <cell r="E937" t="str">
            <v>COCAS</v>
          </cell>
          <cell r="F937">
            <v>939</v>
          </cell>
        </row>
        <row r="938">
          <cell r="A938" t="str">
            <v>090407</v>
          </cell>
          <cell r="B938" t="str">
            <v>09</v>
          </cell>
          <cell r="C938" t="str">
            <v>04</v>
          </cell>
          <cell r="D938" t="str">
            <v>07</v>
          </cell>
          <cell r="E938" t="str">
            <v>HUACHOS</v>
          </cell>
          <cell r="F938">
            <v>1466</v>
          </cell>
        </row>
        <row r="939">
          <cell r="A939" t="str">
            <v>090408</v>
          </cell>
          <cell r="B939" t="str">
            <v>09</v>
          </cell>
          <cell r="C939" t="str">
            <v>04</v>
          </cell>
          <cell r="D939" t="str">
            <v>08</v>
          </cell>
          <cell r="E939" t="str">
            <v>HUAMATAMBO</v>
          </cell>
          <cell r="F939">
            <v>454</v>
          </cell>
        </row>
        <row r="940">
          <cell r="A940" t="str">
            <v>090409</v>
          </cell>
          <cell r="B940" t="str">
            <v>09</v>
          </cell>
          <cell r="C940" t="str">
            <v>04</v>
          </cell>
          <cell r="D940" t="str">
            <v>09</v>
          </cell>
          <cell r="E940" t="str">
            <v>MOLLEPAMPA</v>
          </cell>
          <cell r="F940">
            <v>1686</v>
          </cell>
        </row>
        <row r="941">
          <cell r="A941" t="str">
            <v>090410</v>
          </cell>
          <cell r="B941" t="str">
            <v>09</v>
          </cell>
          <cell r="C941" t="str">
            <v>04</v>
          </cell>
          <cell r="D941" t="str">
            <v>10</v>
          </cell>
          <cell r="E941" t="str">
            <v>SAN JUAN</v>
          </cell>
          <cell r="F941">
            <v>678</v>
          </cell>
        </row>
        <row r="942">
          <cell r="A942" t="str">
            <v>090411</v>
          </cell>
          <cell r="B942" t="str">
            <v>09</v>
          </cell>
          <cell r="C942" t="str">
            <v>04</v>
          </cell>
          <cell r="D942" t="str">
            <v>11</v>
          </cell>
          <cell r="E942" t="str">
            <v>SANTA ANA</v>
          </cell>
          <cell r="F942">
            <v>1163</v>
          </cell>
        </row>
        <row r="943">
          <cell r="A943" t="str">
            <v>090412</v>
          </cell>
          <cell r="B943" t="str">
            <v>09</v>
          </cell>
          <cell r="C943" t="str">
            <v>04</v>
          </cell>
          <cell r="D943" t="str">
            <v>12</v>
          </cell>
          <cell r="E943" t="str">
            <v>TANTARA</v>
          </cell>
          <cell r="F943">
            <v>726</v>
          </cell>
        </row>
        <row r="944">
          <cell r="A944" t="str">
            <v>090413</v>
          </cell>
          <cell r="B944" t="str">
            <v>09</v>
          </cell>
          <cell r="C944" t="str">
            <v>04</v>
          </cell>
          <cell r="D944" t="str">
            <v>13</v>
          </cell>
          <cell r="E944" t="str">
            <v>TICRAPO</v>
          </cell>
          <cell r="F944">
            <v>2044</v>
          </cell>
        </row>
        <row r="945">
          <cell r="A945" t="str">
            <v>090500</v>
          </cell>
          <cell r="B945" t="str">
            <v>09</v>
          </cell>
          <cell r="C945" t="str">
            <v>05</v>
          </cell>
          <cell r="D945" t="str">
            <v>00</v>
          </cell>
          <cell r="E945" t="str">
            <v>CHURCAMPA</v>
          </cell>
          <cell r="F945">
            <v>44027</v>
          </cell>
        </row>
        <row r="946">
          <cell r="A946" t="str">
            <v>090501</v>
          </cell>
          <cell r="B946" t="str">
            <v>09</v>
          </cell>
          <cell r="C946" t="str">
            <v>05</v>
          </cell>
          <cell r="D946" t="str">
            <v>01</v>
          </cell>
          <cell r="E946" t="str">
            <v>CHURCAMPA</v>
          </cell>
          <cell r="F946">
            <v>6518</v>
          </cell>
        </row>
        <row r="947">
          <cell r="A947" t="str">
            <v>090502</v>
          </cell>
          <cell r="B947" t="str">
            <v>09</v>
          </cell>
          <cell r="C947" t="str">
            <v>05</v>
          </cell>
          <cell r="D947" t="str">
            <v>02</v>
          </cell>
          <cell r="E947" t="str">
            <v>ANCO</v>
          </cell>
          <cell r="F947">
            <v>9744</v>
          </cell>
        </row>
        <row r="948">
          <cell r="A948" t="str">
            <v>090503</v>
          </cell>
          <cell r="B948" t="str">
            <v>09</v>
          </cell>
          <cell r="C948" t="str">
            <v>05</v>
          </cell>
          <cell r="D948" t="str">
            <v>03</v>
          </cell>
          <cell r="E948" t="str">
            <v>CHINCHIHUASI</v>
          </cell>
          <cell r="F948">
            <v>4158</v>
          </cell>
        </row>
        <row r="949">
          <cell r="A949" t="str">
            <v>090504</v>
          </cell>
          <cell r="B949" t="str">
            <v>09</v>
          </cell>
          <cell r="C949" t="str">
            <v>05</v>
          </cell>
          <cell r="D949" t="str">
            <v>04</v>
          </cell>
          <cell r="E949" t="str">
            <v>EL CARMEN</v>
          </cell>
          <cell r="F949">
            <v>3325</v>
          </cell>
        </row>
        <row r="950">
          <cell r="A950" t="str">
            <v>090505</v>
          </cell>
          <cell r="B950" t="str">
            <v>09</v>
          </cell>
          <cell r="C950" t="str">
            <v>05</v>
          </cell>
          <cell r="D950" t="str">
            <v>05</v>
          </cell>
          <cell r="E950" t="str">
            <v>LA MERCED</v>
          </cell>
          <cell r="F950">
            <v>635</v>
          </cell>
        </row>
        <row r="951">
          <cell r="A951" t="str">
            <v>090506</v>
          </cell>
          <cell r="B951" t="str">
            <v>09</v>
          </cell>
          <cell r="C951" t="str">
            <v>05</v>
          </cell>
          <cell r="D951" t="str">
            <v>06</v>
          </cell>
          <cell r="E951" t="str">
            <v>LOCROJA</v>
          </cell>
          <cell r="F951">
            <v>5107</v>
          </cell>
        </row>
        <row r="952">
          <cell r="A952" t="str">
            <v>090507</v>
          </cell>
          <cell r="B952" t="str">
            <v>09</v>
          </cell>
          <cell r="C952" t="str">
            <v>05</v>
          </cell>
          <cell r="D952" t="str">
            <v>07</v>
          </cell>
          <cell r="E952" t="str">
            <v>PAUCARBAMBA</v>
          </cell>
          <cell r="F952">
            <v>6273</v>
          </cell>
        </row>
        <row r="953">
          <cell r="A953" t="str">
            <v>090508</v>
          </cell>
          <cell r="B953" t="str">
            <v>09</v>
          </cell>
          <cell r="C953" t="str">
            <v>05</v>
          </cell>
          <cell r="D953" t="str">
            <v>08</v>
          </cell>
          <cell r="E953" t="str">
            <v>SAN MIGUEL DE MAYOCC</v>
          </cell>
          <cell r="F953">
            <v>930</v>
          </cell>
        </row>
        <row r="954">
          <cell r="A954" t="str">
            <v>090509</v>
          </cell>
          <cell r="B954" t="str">
            <v>09</v>
          </cell>
          <cell r="C954" t="str">
            <v>05</v>
          </cell>
          <cell r="D954" t="str">
            <v>09</v>
          </cell>
          <cell r="E954" t="str">
            <v>SAN PEDRO DE CORIS</v>
          </cell>
          <cell r="F954">
            <v>4287</v>
          </cell>
        </row>
        <row r="955">
          <cell r="A955" t="str">
            <v>090510</v>
          </cell>
          <cell r="B955" t="str">
            <v>09</v>
          </cell>
          <cell r="C955" t="str">
            <v>05</v>
          </cell>
          <cell r="D955" t="str">
            <v>10</v>
          </cell>
          <cell r="E955" t="str">
            <v>PACHAMARCA</v>
          </cell>
          <cell r="F955">
            <v>3050</v>
          </cell>
        </row>
        <row r="956">
          <cell r="A956" t="str">
            <v>090600</v>
          </cell>
          <cell r="B956" t="str">
            <v>09</v>
          </cell>
          <cell r="C956" t="str">
            <v>06</v>
          </cell>
          <cell r="D956" t="str">
            <v>00</v>
          </cell>
          <cell r="E956" t="str">
            <v>HUAYTARA</v>
          </cell>
          <cell r="F956">
            <v>29844</v>
          </cell>
        </row>
        <row r="957">
          <cell r="A957" t="str">
            <v>090601</v>
          </cell>
          <cell r="B957" t="str">
            <v>09</v>
          </cell>
          <cell r="C957" t="str">
            <v>06</v>
          </cell>
          <cell r="D957" t="str">
            <v>01</v>
          </cell>
          <cell r="E957" t="str">
            <v>HUAYTARA</v>
          </cell>
          <cell r="F957">
            <v>2511</v>
          </cell>
        </row>
        <row r="958">
          <cell r="A958" t="str">
            <v>090602</v>
          </cell>
          <cell r="B958" t="str">
            <v>09</v>
          </cell>
          <cell r="C958" t="str">
            <v>06</v>
          </cell>
          <cell r="D958" t="str">
            <v>02</v>
          </cell>
          <cell r="E958" t="str">
            <v>AYAVI</v>
          </cell>
          <cell r="F958">
            <v>1235</v>
          </cell>
        </row>
        <row r="959">
          <cell r="A959" t="str">
            <v>090603</v>
          </cell>
          <cell r="B959" t="str">
            <v>09</v>
          </cell>
          <cell r="C959" t="str">
            <v>06</v>
          </cell>
          <cell r="D959" t="str">
            <v>03</v>
          </cell>
          <cell r="E959" t="str">
            <v>CORDOVA</v>
          </cell>
          <cell r="F959">
            <v>2775</v>
          </cell>
        </row>
        <row r="960">
          <cell r="A960" t="str">
            <v>090604</v>
          </cell>
          <cell r="B960" t="str">
            <v>09</v>
          </cell>
          <cell r="C960" t="str">
            <v>06</v>
          </cell>
          <cell r="D960" t="str">
            <v>04</v>
          </cell>
          <cell r="E960" t="str">
            <v>HUAYACUNDO ARMA</v>
          </cell>
          <cell r="F960">
            <v>456</v>
          </cell>
        </row>
        <row r="961">
          <cell r="A961" t="str">
            <v>090605</v>
          </cell>
          <cell r="B961" t="str">
            <v>09</v>
          </cell>
          <cell r="C961" t="str">
            <v>06</v>
          </cell>
          <cell r="D961" t="str">
            <v>05</v>
          </cell>
          <cell r="E961" t="str">
            <v>LARAMARCA</v>
          </cell>
          <cell r="F961">
            <v>1980</v>
          </cell>
        </row>
        <row r="962">
          <cell r="A962" t="str">
            <v>090606</v>
          </cell>
          <cell r="B962" t="str">
            <v>09</v>
          </cell>
          <cell r="C962" t="str">
            <v>06</v>
          </cell>
          <cell r="D962" t="str">
            <v>06</v>
          </cell>
          <cell r="E962" t="str">
            <v>OCOYO</v>
          </cell>
          <cell r="F962">
            <v>1564</v>
          </cell>
        </row>
        <row r="963">
          <cell r="A963" t="str">
            <v>090607</v>
          </cell>
          <cell r="B963" t="str">
            <v>09</v>
          </cell>
          <cell r="C963" t="str">
            <v>06</v>
          </cell>
          <cell r="D963" t="str">
            <v>07</v>
          </cell>
          <cell r="E963" t="str">
            <v>PILPICHACA</v>
          </cell>
          <cell r="F963">
            <v>5988</v>
          </cell>
        </row>
        <row r="964">
          <cell r="A964" t="str">
            <v>090608</v>
          </cell>
          <cell r="B964" t="str">
            <v>09</v>
          </cell>
          <cell r="C964" t="str">
            <v>06</v>
          </cell>
          <cell r="D964" t="str">
            <v>08</v>
          </cell>
          <cell r="E964" t="str">
            <v>QUERCO</v>
          </cell>
          <cell r="F964">
            <v>1233</v>
          </cell>
        </row>
        <row r="965">
          <cell r="A965" t="str">
            <v>090609</v>
          </cell>
          <cell r="B965" t="str">
            <v>09</v>
          </cell>
          <cell r="C965" t="str">
            <v>06</v>
          </cell>
          <cell r="D965" t="str">
            <v>09</v>
          </cell>
          <cell r="E965" t="str">
            <v>QUITO-ARMA</v>
          </cell>
          <cell r="F965">
            <v>912</v>
          </cell>
        </row>
        <row r="966">
          <cell r="A966" t="str">
            <v>090610</v>
          </cell>
          <cell r="B966" t="str">
            <v>09</v>
          </cell>
          <cell r="C966" t="str">
            <v>06</v>
          </cell>
          <cell r="D966" t="str">
            <v>10</v>
          </cell>
          <cell r="E966" t="str">
            <v>SAN ANTONIO DE CUSICANCHA</v>
          </cell>
          <cell r="F966">
            <v>2290</v>
          </cell>
        </row>
        <row r="967">
          <cell r="A967" t="str">
            <v>090611</v>
          </cell>
          <cell r="B967" t="str">
            <v>09</v>
          </cell>
          <cell r="C967" t="str">
            <v>06</v>
          </cell>
          <cell r="D967" t="str">
            <v>11</v>
          </cell>
          <cell r="E967" t="str">
            <v>SAN FRANCISCO DE SANGAYAICO</v>
          </cell>
          <cell r="F967">
            <v>1009</v>
          </cell>
        </row>
        <row r="968">
          <cell r="A968" t="str">
            <v>090612</v>
          </cell>
          <cell r="B968" t="str">
            <v>09</v>
          </cell>
          <cell r="C968" t="str">
            <v>06</v>
          </cell>
          <cell r="D968" t="str">
            <v>12</v>
          </cell>
          <cell r="E968" t="str">
            <v>SAN ISIDRO</v>
          </cell>
          <cell r="F968">
            <v>784</v>
          </cell>
        </row>
        <row r="969">
          <cell r="A969" t="str">
            <v>090613</v>
          </cell>
          <cell r="B969" t="str">
            <v>09</v>
          </cell>
          <cell r="C969" t="str">
            <v>06</v>
          </cell>
          <cell r="D969" t="str">
            <v>13</v>
          </cell>
          <cell r="E969" t="str">
            <v>SANTIAGO DE CHOCORVOS</v>
          </cell>
          <cell r="F969">
            <v>3959</v>
          </cell>
        </row>
        <row r="970">
          <cell r="A970" t="str">
            <v>090614</v>
          </cell>
          <cell r="B970" t="str">
            <v>09</v>
          </cell>
          <cell r="C970" t="str">
            <v>06</v>
          </cell>
          <cell r="D970" t="str">
            <v>14</v>
          </cell>
          <cell r="E970" t="str">
            <v>SANTIAGO DE QUIRAHUARA</v>
          </cell>
          <cell r="F970">
            <v>857</v>
          </cell>
        </row>
        <row r="971">
          <cell r="A971" t="str">
            <v>090615</v>
          </cell>
          <cell r="B971" t="str">
            <v>09</v>
          </cell>
          <cell r="C971" t="str">
            <v>06</v>
          </cell>
          <cell r="D971" t="str">
            <v>15</v>
          </cell>
          <cell r="E971" t="str">
            <v>SANTO DOMINGO DE CAPILLAS</v>
          </cell>
          <cell r="F971">
            <v>1025</v>
          </cell>
        </row>
        <row r="972">
          <cell r="A972" t="str">
            <v>090616</v>
          </cell>
          <cell r="B972" t="str">
            <v>09</v>
          </cell>
          <cell r="C972" t="str">
            <v>06</v>
          </cell>
          <cell r="D972" t="str">
            <v>16</v>
          </cell>
          <cell r="E972" t="str">
            <v>TAMBO</v>
          </cell>
          <cell r="F972">
            <v>1266</v>
          </cell>
        </row>
        <row r="973">
          <cell r="A973" t="str">
            <v>090700</v>
          </cell>
          <cell r="B973" t="str">
            <v>09</v>
          </cell>
          <cell r="C973" t="str">
            <v>07</v>
          </cell>
          <cell r="D973" t="str">
            <v>00</v>
          </cell>
          <cell r="E973" t="str">
            <v>TAYACAJA</v>
          </cell>
          <cell r="F973">
            <v>107627</v>
          </cell>
        </row>
        <row r="974">
          <cell r="A974" t="str">
            <v>090701</v>
          </cell>
          <cell r="B974" t="str">
            <v>09</v>
          </cell>
          <cell r="C974" t="str">
            <v>07</v>
          </cell>
          <cell r="D974" t="str">
            <v>01</v>
          </cell>
          <cell r="E974" t="str">
            <v>PAMPAS</v>
          </cell>
          <cell r="F974">
            <v>12980</v>
          </cell>
        </row>
        <row r="975">
          <cell r="A975" t="str">
            <v>090702</v>
          </cell>
          <cell r="B975" t="str">
            <v>09</v>
          </cell>
          <cell r="C975" t="str">
            <v>07</v>
          </cell>
          <cell r="D975" t="str">
            <v>02</v>
          </cell>
          <cell r="E975" t="str">
            <v>ACOSTAMBO</v>
          </cell>
          <cell r="F975">
            <v>5178</v>
          </cell>
        </row>
        <row r="976">
          <cell r="A976" t="str">
            <v>090703</v>
          </cell>
          <cell r="B976" t="str">
            <v>09</v>
          </cell>
          <cell r="C976" t="str">
            <v>07</v>
          </cell>
          <cell r="D976" t="str">
            <v>03</v>
          </cell>
          <cell r="E976" t="str">
            <v>ACRAQUIA</v>
          </cell>
          <cell r="F976">
            <v>5127</v>
          </cell>
        </row>
        <row r="977">
          <cell r="A977" t="str">
            <v>090704</v>
          </cell>
          <cell r="B977" t="str">
            <v>09</v>
          </cell>
          <cell r="C977" t="str">
            <v>07</v>
          </cell>
          <cell r="D977" t="str">
            <v>04</v>
          </cell>
          <cell r="E977" t="str">
            <v>AHUAYCHA</v>
          </cell>
          <cell r="F977">
            <v>6346</v>
          </cell>
        </row>
        <row r="978">
          <cell r="A978" t="str">
            <v>090705</v>
          </cell>
          <cell r="B978" t="str">
            <v>09</v>
          </cell>
          <cell r="C978" t="str">
            <v>07</v>
          </cell>
          <cell r="D978" t="str">
            <v>05</v>
          </cell>
          <cell r="E978" t="str">
            <v>COLCABAMBA</v>
          </cell>
          <cell r="F978">
            <v>22019</v>
          </cell>
        </row>
        <row r="979">
          <cell r="A979" t="str">
            <v>090706</v>
          </cell>
          <cell r="B979" t="str">
            <v>09</v>
          </cell>
          <cell r="C979" t="str">
            <v>07</v>
          </cell>
          <cell r="D979" t="str">
            <v>06</v>
          </cell>
          <cell r="E979" t="str">
            <v>DANIEL HERNANDEZ</v>
          </cell>
          <cell r="F979">
            <v>10192</v>
          </cell>
        </row>
        <row r="980">
          <cell r="A980" t="str">
            <v>090707</v>
          </cell>
          <cell r="B980" t="str">
            <v>09</v>
          </cell>
          <cell r="C980" t="str">
            <v>07</v>
          </cell>
          <cell r="D980" t="str">
            <v>07</v>
          </cell>
          <cell r="E980" t="str">
            <v>HUACHOCOLPA</v>
          </cell>
          <cell r="F980">
            <v>3975</v>
          </cell>
        </row>
        <row r="981">
          <cell r="A981" t="str">
            <v>090709</v>
          </cell>
          <cell r="B981" t="str">
            <v>09</v>
          </cell>
          <cell r="C981" t="str">
            <v>07</v>
          </cell>
          <cell r="D981" t="str">
            <v>09</v>
          </cell>
          <cell r="E981" t="str">
            <v>HUARIBAMBA</v>
          </cell>
          <cell r="F981">
            <v>8285</v>
          </cell>
        </row>
        <row r="982">
          <cell r="A982" t="str">
            <v>090710</v>
          </cell>
          <cell r="B982" t="str">
            <v>09</v>
          </cell>
          <cell r="C982" t="str">
            <v>07</v>
          </cell>
          <cell r="D982" t="str">
            <v>10</v>
          </cell>
          <cell r="E982" t="str">
            <v>ÑAHUIMPUQUIO</v>
          </cell>
          <cell r="F982">
            <v>2651</v>
          </cell>
        </row>
        <row r="983">
          <cell r="A983" t="str">
            <v>090711</v>
          </cell>
          <cell r="B983" t="str">
            <v>09</v>
          </cell>
          <cell r="C983" t="str">
            <v>07</v>
          </cell>
          <cell r="D983" t="str">
            <v>11</v>
          </cell>
          <cell r="E983" t="str">
            <v>PAZOS</v>
          </cell>
          <cell r="F983">
            <v>8216</v>
          </cell>
        </row>
        <row r="984">
          <cell r="A984" t="str">
            <v>090713</v>
          </cell>
          <cell r="B984" t="str">
            <v>09</v>
          </cell>
          <cell r="C984" t="str">
            <v>07</v>
          </cell>
          <cell r="D984" t="str">
            <v>13</v>
          </cell>
          <cell r="E984" t="str">
            <v>QUISHUAR</v>
          </cell>
          <cell r="F984">
            <v>1054</v>
          </cell>
        </row>
        <row r="985">
          <cell r="A985" t="str">
            <v>090714</v>
          </cell>
          <cell r="B985" t="str">
            <v>09</v>
          </cell>
          <cell r="C985" t="str">
            <v>07</v>
          </cell>
          <cell r="D985" t="str">
            <v>14</v>
          </cell>
          <cell r="E985" t="str">
            <v>SALCABAMBA</v>
          </cell>
          <cell r="F985">
            <v>5462</v>
          </cell>
        </row>
        <row r="986">
          <cell r="A986" t="str">
            <v>090715</v>
          </cell>
          <cell r="B986" t="str">
            <v>09</v>
          </cell>
          <cell r="C986" t="str">
            <v>07</v>
          </cell>
          <cell r="D986" t="str">
            <v>15</v>
          </cell>
          <cell r="E986" t="str">
            <v>SALCAHUASI</v>
          </cell>
          <cell r="F986">
            <v>3774</v>
          </cell>
        </row>
        <row r="987">
          <cell r="A987" t="str">
            <v>090716</v>
          </cell>
          <cell r="B987" t="str">
            <v>09</v>
          </cell>
          <cell r="C987" t="str">
            <v>07</v>
          </cell>
          <cell r="D987" t="str">
            <v>16</v>
          </cell>
          <cell r="E987" t="str">
            <v>SAN MARCOS DE ROCCHAC</v>
          </cell>
          <cell r="F987">
            <v>3083</v>
          </cell>
        </row>
        <row r="988">
          <cell r="A988" t="str">
            <v>090717</v>
          </cell>
          <cell r="B988" t="str">
            <v>09</v>
          </cell>
          <cell r="C988" t="str">
            <v>07</v>
          </cell>
          <cell r="D988" t="str">
            <v>17</v>
          </cell>
          <cell r="E988" t="str">
            <v>SURCUBAMBA</v>
          </cell>
          <cell r="F988">
            <v>5185</v>
          </cell>
        </row>
        <row r="989">
          <cell r="A989" t="str">
            <v>090718</v>
          </cell>
          <cell r="B989" t="str">
            <v>09</v>
          </cell>
          <cell r="C989" t="str">
            <v>07</v>
          </cell>
          <cell r="D989" t="str">
            <v>18</v>
          </cell>
          <cell r="E989" t="str">
            <v>TINTAY PUNCU</v>
          </cell>
          <cell r="F989">
            <v>4100</v>
          </cell>
        </row>
        <row r="990">
          <cell r="A990" t="str">
            <v>100000</v>
          </cell>
          <cell r="B990" t="str">
            <v>10</v>
          </cell>
          <cell r="C990" t="str">
            <v>00</v>
          </cell>
          <cell r="D990" t="str">
            <v>00</v>
          </cell>
          <cell r="E990" t="str">
            <v>HUANUCO</v>
          </cell>
          <cell r="F990">
            <v>770720</v>
          </cell>
        </row>
        <row r="991">
          <cell r="A991" t="str">
            <v>100100</v>
          </cell>
          <cell r="B991" t="str">
            <v>10</v>
          </cell>
          <cell r="C991" t="str">
            <v>01</v>
          </cell>
          <cell r="D991" t="str">
            <v>00</v>
          </cell>
          <cell r="E991" t="str">
            <v>HUANUCO</v>
          </cell>
          <cell r="F991">
            <v>268704</v>
          </cell>
        </row>
        <row r="992">
          <cell r="A992" t="str">
            <v>100101</v>
          </cell>
          <cell r="B992" t="str">
            <v>10</v>
          </cell>
          <cell r="C992" t="str">
            <v>01</v>
          </cell>
          <cell r="D992" t="str">
            <v>01</v>
          </cell>
          <cell r="E992" t="str">
            <v>HUANUCO</v>
          </cell>
          <cell r="F992">
            <v>75020</v>
          </cell>
        </row>
        <row r="993">
          <cell r="A993" t="str">
            <v>100102</v>
          </cell>
          <cell r="B993" t="str">
            <v>10</v>
          </cell>
          <cell r="C993" t="str">
            <v>01</v>
          </cell>
          <cell r="D993" t="str">
            <v>02</v>
          </cell>
          <cell r="E993" t="str">
            <v>AMARILIS</v>
          </cell>
          <cell r="F993">
            <v>70252</v>
          </cell>
        </row>
        <row r="994">
          <cell r="A994" t="str">
            <v>100103</v>
          </cell>
          <cell r="B994" t="str">
            <v>10</v>
          </cell>
          <cell r="C994" t="str">
            <v>01</v>
          </cell>
          <cell r="D994" t="str">
            <v>03</v>
          </cell>
          <cell r="E994" t="str">
            <v>CHINCHAO</v>
          </cell>
          <cell r="F994">
            <v>27053</v>
          </cell>
        </row>
        <row r="995">
          <cell r="A995" t="str">
            <v>100104</v>
          </cell>
          <cell r="B995" t="str">
            <v>10</v>
          </cell>
          <cell r="C995" t="str">
            <v>01</v>
          </cell>
          <cell r="D995" t="str">
            <v>04</v>
          </cell>
          <cell r="E995" t="str">
            <v>CHURUBAMBA</v>
          </cell>
          <cell r="F995">
            <v>19373</v>
          </cell>
        </row>
        <row r="996">
          <cell r="A996" t="str">
            <v>100105</v>
          </cell>
          <cell r="B996" t="str">
            <v>10</v>
          </cell>
          <cell r="C996" t="str">
            <v>01</v>
          </cell>
          <cell r="D996" t="str">
            <v>05</v>
          </cell>
          <cell r="E996" t="str">
            <v>MARGOS</v>
          </cell>
          <cell r="F996">
            <v>11254</v>
          </cell>
        </row>
        <row r="997">
          <cell r="A997" t="str">
            <v>100106</v>
          </cell>
          <cell r="B997" t="str">
            <v>10</v>
          </cell>
          <cell r="C997" t="str">
            <v>01</v>
          </cell>
          <cell r="D997" t="str">
            <v>06</v>
          </cell>
          <cell r="E997" t="str">
            <v>QUISQUI</v>
          </cell>
          <cell r="F997">
            <v>5362</v>
          </cell>
        </row>
        <row r="998">
          <cell r="A998" t="str">
            <v>100107</v>
          </cell>
          <cell r="B998" t="str">
            <v>10</v>
          </cell>
          <cell r="C998" t="str">
            <v>01</v>
          </cell>
          <cell r="D998" t="str">
            <v>07</v>
          </cell>
          <cell r="E998" t="str">
            <v>SAN FRANCISCO DE CAYRAN</v>
          </cell>
          <cell r="F998">
            <v>5397</v>
          </cell>
        </row>
        <row r="999">
          <cell r="A999" t="str">
            <v>100108</v>
          </cell>
          <cell r="B999" t="str">
            <v>10</v>
          </cell>
          <cell r="C999" t="str">
            <v>01</v>
          </cell>
          <cell r="D999" t="str">
            <v>08</v>
          </cell>
          <cell r="E999" t="str">
            <v>SAN PEDRO DE CHAULAN</v>
          </cell>
          <cell r="F999">
            <v>5730</v>
          </cell>
        </row>
        <row r="1000">
          <cell r="A1000" t="str">
            <v>100109</v>
          </cell>
          <cell r="B1000" t="str">
            <v>10</v>
          </cell>
          <cell r="C1000" t="str">
            <v>01</v>
          </cell>
          <cell r="D1000" t="str">
            <v>09</v>
          </cell>
          <cell r="E1000" t="str">
            <v>SANTA MARIA DEL VALLE</v>
          </cell>
          <cell r="F1000">
            <v>19574</v>
          </cell>
        </row>
        <row r="1001">
          <cell r="A1001" t="str">
            <v>100110</v>
          </cell>
          <cell r="B1001" t="str">
            <v>10</v>
          </cell>
          <cell r="C1001" t="str">
            <v>01</v>
          </cell>
          <cell r="D1001" t="str">
            <v>10</v>
          </cell>
          <cell r="E1001" t="str">
            <v>YARUMAYO</v>
          </cell>
          <cell r="F1001">
            <v>2832</v>
          </cell>
        </row>
        <row r="1002">
          <cell r="A1002" t="str">
            <v>100111</v>
          </cell>
          <cell r="B1002" t="str">
            <v>10</v>
          </cell>
          <cell r="C1002" t="str">
            <v>01</v>
          </cell>
          <cell r="D1002" t="str">
            <v>11</v>
          </cell>
          <cell r="E1002" t="str">
            <v>PILLCO MARCA</v>
          </cell>
          <cell r="F1002">
            <v>26857</v>
          </cell>
        </row>
        <row r="1003">
          <cell r="A1003" t="str">
            <v>100200</v>
          </cell>
          <cell r="B1003" t="str">
            <v>10</v>
          </cell>
          <cell r="C1003" t="str">
            <v>02</v>
          </cell>
          <cell r="D1003" t="str">
            <v>00</v>
          </cell>
          <cell r="E1003" t="str">
            <v>AMBO</v>
          </cell>
          <cell r="F1003">
            <v>56320</v>
          </cell>
        </row>
        <row r="1004">
          <cell r="A1004" t="str">
            <v>100201</v>
          </cell>
          <cell r="B1004" t="str">
            <v>10</v>
          </cell>
          <cell r="C1004" t="str">
            <v>02</v>
          </cell>
          <cell r="D1004" t="str">
            <v>01</v>
          </cell>
          <cell r="E1004" t="str">
            <v>AMBO</v>
          </cell>
          <cell r="F1004">
            <v>16640</v>
          </cell>
        </row>
        <row r="1005">
          <cell r="A1005" t="str">
            <v>100202</v>
          </cell>
          <cell r="B1005" t="str">
            <v>10</v>
          </cell>
          <cell r="C1005" t="str">
            <v>02</v>
          </cell>
          <cell r="D1005" t="str">
            <v>02</v>
          </cell>
          <cell r="E1005" t="str">
            <v>CAYNA</v>
          </cell>
          <cell r="F1005">
            <v>4254</v>
          </cell>
        </row>
        <row r="1006">
          <cell r="A1006" t="str">
            <v>100203</v>
          </cell>
          <cell r="B1006" t="str">
            <v>10</v>
          </cell>
          <cell r="C1006" t="str">
            <v>02</v>
          </cell>
          <cell r="D1006" t="str">
            <v>03</v>
          </cell>
          <cell r="E1006" t="str">
            <v>COLPAS</v>
          </cell>
          <cell r="F1006">
            <v>2909</v>
          </cell>
        </row>
        <row r="1007">
          <cell r="A1007" t="str">
            <v>100204</v>
          </cell>
          <cell r="B1007" t="str">
            <v>10</v>
          </cell>
          <cell r="C1007" t="str">
            <v>02</v>
          </cell>
          <cell r="D1007" t="str">
            <v>04</v>
          </cell>
          <cell r="E1007" t="str">
            <v>CONCHAMARCA</v>
          </cell>
          <cell r="F1007">
            <v>5401</v>
          </cell>
        </row>
        <row r="1008">
          <cell r="A1008" t="str">
            <v>100205</v>
          </cell>
          <cell r="B1008" t="str">
            <v>10</v>
          </cell>
          <cell r="C1008" t="str">
            <v>02</v>
          </cell>
          <cell r="D1008" t="str">
            <v>05</v>
          </cell>
          <cell r="E1008" t="str">
            <v>HUACAR</v>
          </cell>
          <cell r="F1008">
            <v>8613</v>
          </cell>
        </row>
        <row r="1009">
          <cell r="A1009" t="str">
            <v>100206</v>
          </cell>
          <cell r="B1009" t="str">
            <v>10</v>
          </cell>
          <cell r="C1009" t="str">
            <v>02</v>
          </cell>
          <cell r="D1009" t="str">
            <v>06</v>
          </cell>
          <cell r="E1009" t="str">
            <v>SAN FRANCISCO</v>
          </cell>
          <cell r="F1009">
            <v>3846</v>
          </cell>
        </row>
        <row r="1010">
          <cell r="A1010" t="str">
            <v>100207</v>
          </cell>
          <cell r="B1010" t="str">
            <v>10</v>
          </cell>
          <cell r="C1010" t="str">
            <v>02</v>
          </cell>
          <cell r="D1010" t="str">
            <v>07</v>
          </cell>
          <cell r="E1010" t="str">
            <v>SAN RAFAEL</v>
          </cell>
          <cell r="F1010">
            <v>11294</v>
          </cell>
        </row>
        <row r="1011">
          <cell r="A1011" t="str">
            <v>100208</v>
          </cell>
          <cell r="B1011" t="str">
            <v>10</v>
          </cell>
          <cell r="C1011" t="str">
            <v>02</v>
          </cell>
          <cell r="D1011" t="str">
            <v>08</v>
          </cell>
          <cell r="E1011" t="str">
            <v>TOMAY KICHWA</v>
          </cell>
          <cell r="F1011">
            <v>3363</v>
          </cell>
        </row>
        <row r="1012">
          <cell r="A1012" t="str">
            <v>100300</v>
          </cell>
          <cell r="B1012" t="str">
            <v>10</v>
          </cell>
          <cell r="C1012" t="str">
            <v>03</v>
          </cell>
          <cell r="D1012" t="str">
            <v>00</v>
          </cell>
          <cell r="E1012" t="str">
            <v>DOS DE MAYO</v>
          </cell>
          <cell r="F1012">
            <v>44895</v>
          </cell>
        </row>
        <row r="1013">
          <cell r="A1013" t="str">
            <v>100301</v>
          </cell>
          <cell r="B1013" t="str">
            <v>10</v>
          </cell>
          <cell r="C1013" t="str">
            <v>03</v>
          </cell>
          <cell r="D1013" t="str">
            <v>01</v>
          </cell>
          <cell r="E1013" t="str">
            <v>LA UNION</v>
          </cell>
          <cell r="F1013">
            <v>6389</v>
          </cell>
        </row>
        <row r="1014">
          <cell r="A1014" t="str">
            <v>100307</v>
          </cell>
          <cell r="B1014" t="str">
            <v>10</v>
          </cell>
          <cell r="C1014" t="str">
            <v>03</v>
          </cell>
          <cell r="D1014" t="str">
            <v>07</v>
          </cell>
          <cell r="E1014" t="str">
            <v>CHUQUIS</v>
          </cell>
          <cell r="F1014">
            <v>4520</v>
          </cell>
        </row>
        <row r="1015">
          <cell r="A1015" t="str">
            <v>100311</v>
          </cell>
          <cell r="B1015" t="str">
            <v>10</v>
          </cell>
          <cell r="C1015" t="str">
            <v>03</v>
          </cell>
          <cell r="D1015" t="str">
            <v>11</v>
          </cell>
          <cell r="E1015" t="str">
            <v>MARIAS</v>
          </cell>
          <cell r="F1015">
            <v>7590</v>
          </cell>
        </row>
        <row r="1016">
          <cell r="A1016" t="str">
            <v>100313</v>
          </cell>
          <cell r="B1016" t="str">
            <v>10</v>
          </cell>
          <cell r="C1016" t="str">
            <v>03</v>
          </cell>
          <cell r="D1016" t="str">
            <v>13</v>
          </cell>
          <cell r="E1016" t="str">
            <v>PACHAS</v>
          </cell>
          <cell r="F1016">
            <v>8828</v>
          </cell>
        </row>
        <row r="1017">
          <cell r="A1017" t="str">
            <v>100316</v>
          </cell>
          <cell r="B1017" t="str">
            <v>10</v>
          </cell>
          <cell r="C1017" t="str">
            <v>03</v>
          </cell>
          <cell r="D1017" t="str">
            <v>16</v>
          </cell>
          <cell r="E1017" t="str">
            <v>QUIVILLA</v>
          </cell>
          <cell r="F1017">
            <v>1300</v>
          </cell>
        </row>
        <row r="1018">
          <cell r="A1018" t="str">
            <v>100317</v>
          </cell>
          <cell r="B1018" t="str">
            <v>10</v>
          </cell>
          <cell r="C1018" t="str">
            <v>03</v>
          </cell>
          <cell r="D1018" t="str">
            <v>17</v>
          </cell>
          <cell r="E1018" t="str">
            <v>RIPAN</v>
          </cell>
          <cell r="F1018">
            <v>6502</v>
          </cell>
        </row>
        <row r="1019">
          <cell r="A1019" t="str">
            <v>100321</v>
          </cell>
          <cell r="B1019" t="str">
            <v>10</v>
          </cell>
          <cell r="C1019" t="str">
            <v>03</v>
          </cell>
          <cell r="D1019" t="str">
            <v>21</v>
          </cell>
          <cell r="E1019" t="str">
            <v>SHUNQUI</v>
          </cell>
          <cell r="F1019">
            <v>2317</v>
          </cell>
        </row>
        <row r="1020">
          <cell r="A1020" t="str">
            <v>100322</v>
          </cell>
          <cell r="B1020" t="str">
            <v>10</v>
          </cell>
          <cell r="C1020" t="str">
            <v>03</v>
          </cell>
          <cell r="D1020" t="str">
            <v>22</v>
          </cell>
          <cell r="E1020" t="str">
            <v>SILLAPATA</v>
          </cell>
          <cell r="F1020">
            <v>3328</v>
          </cell>
        </row>
        <row r="1021">
          <cell r="A1021" t="str">
            <v>100323</v>
          </cell>
          <cell r="B1021" t="str">
            <v>10</v>
          </cell>
          <cell r="C1021" t="str">
            <v>03</v>
          </cell>
          <cell r="D1021" t="str">
            <v>23</v>
          </cell>
          <cell r="E1021" t="str">
            <v>YANAS</v>
          </cell>
          <cell r="F1021">
            <v>4121</v>
          </cell>
        </row>
        <row r="1022">
          <cell r="A1022" t="str">
            <v>100400</v>
          </cell>
          <cell r="B1022" t="str">
            <v>10</v>
          </cell>
          <cell r="C1022" t="str">
            <v>04</v>
          </cell>
          <cell r="D1022" t="str">
            <v>00</v>
          </cell>
          <cell r="E1022" t="str">
            <v>HUACAYBAMBA</v>
          </cell>
          <cell r="F1022">
            <v>20969</v>
          </cell>
        </row>
        <row r="1023">
          <cell r="A1023" t="str">
            <v>100401</v>
          </cell>
          <cell r="B1023" t="str">
            <v>10</v>
          </cell>
          <cell r="C1023" t="str">
            <v>04</v>
          </cell>
          <cell r="D1023" t="str">
            <v>01</v>
          </cell>
          <cell r="E1023" t="str">
            <v>HUACAYBAMBA</v>
          </cell>
          <cell r="F1023">
            <v>6223</v>
          </cell>
        </row>
        <row r="1024">
          <cell r="A1024" t="str">
            <v>100402</v>
          </cell>
          <cell r="B1024" t="str">
            <v>10</v>
          </cell>
          <cell r="C1024" t="str">
            <v>04</v>
          </cell>
          <cell r="D1024" t="str">
            <v>02</v>
          </cell>
          <cell r="E1024" t="str">
            <v>CANCHABAMBA</v>
          </cell>
          <cell r="F1024">
            <v>3409</v>
          </cell>
        </row>
        <row r="1025">
          <cell r="A1025" t="str">
            <v>100403</v>
          </cell>
          <cell r="B1025" t="str">
            <v>10</v>
          </cell>
          <cell r="C1025" t="str">
            <v>04</v>
          </cell>
          <cell r="D1025" t="str">
            <v>03</v>
          </cell>
          <cell r="E1025" t="str">
            <v>COCHABAMBA</v>
          </cell>
          <cell r="F1025">
            <v>2506</v>
          </cell>
        </row>
        <row r="1026">
          <cell r="A1026" t="str">
            <v>100404</v>
          </cell>
          <cell r="B1026" t="str">
            <v>10</v>
          </cell>
          <cell r="C1026" t="str">
            <v>04</v>
          </cell>
          <cell r="D1026" t="str">
            <v>04</v>
          </cell>
          <cell r="E1026" t="str">
            <v>PINRA</v>
          </cell>
          <cell r="F1026">
            <v>8831</v>
          </cell>
        </row>
        <row r="1027">
          <cell r="A1027" t="str">
            <v>100500</v>
          </cell>
          <cell r="B1027" t="str">
            <v>10</v>
          </cell>
          <cell r="C1027" t="str">
            <v>05</v>
          </cell>
          <cell r="D1027" t="str">
            <v>00</v>
          </cell>
          <cell r="E1027" t="str">
            <v>HUAMALIES</v>
          </cell>
          <cell r="F1027">
            <v>73613</v>
          </cell>
        </row>
        <row r="1028">
          <cell r="A1028" t="str">
            <v>100501</v>
          </cell>
          <cell r="B1028" t="str">
            <v>10</v>
          </cell>
          <cell r="C1028" t="str">
            <v>05</v>
          </cell>
          <cell r="D1028" t="str">
            <v>01</v>
          </cell>
          <cell r="E1028" t="str">
            <v>LLATA</v>
          </cell>
          <cell r="F1028">
            <v>15111</v>
          </cell>
        </row>
        <row r="1029">
          <cell r="A1029" t="str">
            <v>100502</v>
          </cell>
          <cell r="B1029" t="str">
            <v>10</v>
          </cell>
          <cell r="C1029" t="str">
            <v>05</v>
          </cell>
          <cell r="D1029" t="str">
            <v>02</v>
          </cell>
          <cell r="E1029" t="str">
            <v>ARANCAY</v>
          </cell>
          <cell r="F1029">
            <v>2068</v>
          </cell>
        </row>
        <row r="1030">
          <cell r="A1030" t="str">
            <v>100503</v>
          </cell>
          <cell r="B1030" t="str">
            <v>10</v>
          </cell>
          <cell r="C1030" t="str">
            <v>05</v>
          </cell>
          <cell r="D1030" t="str">
            <v>03</v>
          </cell>
          <cell r="E1030" t="str">
            <v>CHAVIN DE PARIARCA</v>
          </cell>
          <cell r="F1030">
            <v>4945</v>
          </cell>
        </row>
        <row r="1031">
          <cell r="A1031" t="str">
            <v>100504</v>
          </cell>
          <cell r="B1031" t="str">
            <v>10</v>
          </cell>
          <cell r="C1031" t="str">
            <v>05</v>
          </cell>
          <cell r="D1031" t="str">
            <v>04</v>
          </cell>
          <cell r="E1031" t="str">
            <v>JACAS GRANDE</v>
          </cell>
          <cell r="F1031">
            <v>7059</v>
          </cell>
        </row>
        <row r="1032">
          <cell r="A1032" t="str">
            <v>100505</v>
          </cell>
          <cell r="B1032" t="str">
            <v>10</v>
          </cell>
          <cell r="C1032" t="str">
            <v>05</v>
          </cell>
          <cell r="D1032" t="str">
            <v>05</v>
          </cell>
          <cell r="E1032" t="str">
            <v>JIRCAN</v>
          </cell>
          <cell r="F1032">
            <v>3762</v>
          </cell>
        </row>
        <row r="1033">
          <cell r="A1033" t="str">
            <v>100506</v>
          </cell>
          <cell r="B1033" t="str">
            <v>10</v>
          </cell>
          <cell r="C1033" t="str">
            <v>05</v>
          </cell>
          <cell r="D1033" t="str">
            <v>06</v>
          </cell>
          <cell r="E1033" t="str">
            <v>MIRAFLORES</v>
          </cell>
          <cell r="F1033">
            <v>3872</v>
          </cell>
        </row>
        <row r="1034">
          <cell r="A1034" t="str">
            <v>100507</v>
          </cell>
          <cell r="B1034" t="str">
            <v>10</v>
          </cell>
          <cell r="C1034" t="str">
            <v>05</v>
          </cell>
          <cell r="D1034" t="str">
            <v>07</v>
          </cell>
          <cell r="E1034" t="str">
            <v>MONZON</v>
          </cell>
          <cell r="F1034">
            <v>21748</v>
          </cell>
        </row>
        <row r="1035">
          <cell r="A1035" t="str">
            <v>100508</v>
          </cell>
          <cell r="B1035" t="str">
            <v>10</v>
          </cell>
          <cell r="C1035" t="str">
            <v>05</v>
          </cell>
          <cell r="D1035" t="str">
            <v>08</v>
          </cell>
          <cell r="E1035" t="str">
            <v>PUNCHAO</v>
          </cell>
          <cell r="F1035">
            <v>2671</v>
          </cell>
        </row>
        <row r="1036">
          <cell r="A1036" t="str">
            <v>100509</v>
          </cell>
          <cell r="B1036" t="str">
            <v>10</v>
          </cell>
          <cell r="C1036" t="str">
            <v>05</v>
          </cell>
          <cell r="D1036" t="str">
            <v>09</v>
          </cell>
          <cell r="E1036" t="str">
            <v>PUÑOS</v>
          </cell>
          <cell r="F1036">
            <v>5121</v>
          </cell>
        </row>
        <row r="1037">
          <cell r="A1037" t="str">
            <v>100510</v>
          </cell>
          <cell r="B1037" t="str">
            <v>10</v>
          </cell>
          <cell r="C1037" t="str">
            <v>05</v>
          </cell>
          <cell r="D1037" t="str">
            <v>10</v>
          </cell>
          <cell r="E1037" t="str">
            <v>SINGA</v>
          </cell>
          <cell r="F1037">
            <v>4404</v>
          </cell>
        </row>
        <row r="1038">
          <cell r="A1038" t="str">
            <v>100511</v>
          </cell>
          <cell r="B1038" t="str">
            <v>10</v>
          </cell>
          <cell r="C1038" t="str">
            <v>05</v>
          </cell>
          <cell r="D1038" t="str">
            <v>11</v>
          </cell>
          <cell r="E1038" t="str">
            <v>TANTAMAYO</v>
          </cell>
          <cell r="F1038">
            <v>2852</v>
          </cell>
        </row>
        <row r="1039">
          <cell r="A1039" t="str">
            <v>100600</v>
          </cell>
          <cell r="B1039" t="str">
            <v>10</v>
          </cell>
          <cell r="C1039" t="str">
            <v>06</v>
          </cell>
          <cell r="D1039" t="str">
            <v>00</v>
          </cell>
          <cell r="E1039" t="str">
            <v>LEONCIO PRADO</v>
          </cell>
          <cell r="F1039">
            <v>117102</v>
          </cell>
        </row>
        <row r="1040">
          <cell r="A1040" t="str">
            <v>100601</v>
          </cell>
          <cell r="B1040" t="str">
            <v>10</v>
          </cell>
          <cell r="C1040" t="str">
            <v>06</v>
          </cell>
          <cell r="D1040" t="str">
            <v>01</v>
          </cell>
          <cell r="E1040" t="str">
            <v>RUPA-RUPA</v>
          </cell>
          <cell r="F1040">
            <v>55150</v>
          </cell>
        </row>
        <row r="1041">
          <cell r="A1041" t="str">
            <v>100602</v>
          </cell>
          <cell r="B1041" t="str">
            <v>10</v>
          </cell>
          <cell r="C1041" t="str">
            <v>06</v>
          </cell>
          <cell r="D1041" t="str">
            <v>02</v>
          </cell>
          <cell r="E1041" t="str">
            <v>DANIEL ALOMIA ROBLES</v>
          </cell>
          <cell r="F1041">
            <v>6830</v>
          </cell>
        </row>
        <row r="1042">
          <cell r="A1042" t="str">
            <v>100603</v>
          </cell>
          <cell r="B1042" t="str">
            <v>10</v>
          </cell>
          <cell r="C1042" t="str">
            <v>06</v>
          </cell>
          <cell r="D1042" t="str">
            <v>03</v>
          </cell>
          <cell r="E1042" t="str">
            <v>HERMILIO VALDIZAN</v>
          </cell>
          <cell r="F1042">
            <v>3917</v>
          </cell>
        </row>
        <row r="1043">
          <cell r="A1043" t="str">
            <v>100604</v>
          </cell>
          <cell r="B1043" t="str">
            <v>10</v>
          </cell>
          <cell r="C1043" t="str">
            <v>06</v>
          </cell>
          <cell r="D1043" t="str">
            <v>04</v>
          </cell>
          <cell r="E1043" t="str">
            <v>JOSE CRESPO Y CASTILLO</v>
          </cell>
          <cell r="F1043">
            <v>32016</v>
          </cell>
        </row>
        <row r="1044">
          <cell r="A1044" t="str">
            <v>100605</v>
          </cell>
          <cell r="B1044" t="str">
            <v>10</v>
          </cell>
          <cell r="C1044" t="str">
            <v>06</v>
          </cell>
          <cell r="D1044" t="str">
            <v>05</v>
          </cell>
          <cell r="E1044" t="str">
            <v>LUYANDO</v>
          </cell>
          <cell r="F1044">
            <v>9078</v>
          </cell>
        </row>
        <row r="1045">
          <cell r="A1045" t="str">
            <v>100606</v>
          </cell>
          <cell r="B1045" t="str">
            <v>10</v>
          </cell>
          <cell r="C1045" t="str">
            <v>06</v>
          </cell>
          <cell r="D1045" t="str">
            <v>06</v>
          </cell>
          <cell r="E1045" t="str">
            <v>MARIANO DAMASO BERAUN</v>
          </cell>
          <cell r="F1045">
            <v>10111</v>
          </cell>
        </row>
        <row r="1046">
          <cell r="A1046" t="str">
            <v>100700</v>
          </cell>
          <cell r="B1046" t="str">
            <v>10</v>
          </cell>
          <cell r="C1046" t="str">
            <v>07</v>
          </cell>
          <cell r="D1046" t="str">
            <v>00</v>
          </cell>
          <cell r="E1046" t="str">
            <v>MARAÑON</v>
          </cell>
          <cell r="F1046">
            <v>26476</v>
          </cell>
        </row>
        <row r="1047">
          <cell r="A1047" t="str">
            <v>100701</v>
          </cell>
          <cell r="B1047" t="str">
            <v>10</v>
          </cell>
          <cell r="C1047" t="str">
            <v>07</v>
          </cell>
          <cell r="D1047" t="str">
            <v>01</v>
          </cell>
          <cell r="E1047" t="str">
            <v>HUACRACHUCO</v>
          </cell>
          <cell r="F1047">
            <v>15097</v>
          </cell>
        </row>
        <row r="1048">
          <cell r="A1048" t="str">
            <v>100702</v>
          </cell>
          <cell r="B1048" t="str">
            <v>10</v>
          </cell>
          <cell r="C1048" t="str">
            <v>07</v>
          </cell>
          <cell r="D1048" t="str">
            <v>02</v>
          </cell>
          <cell r="E1048" t="str">
            <v>CHOLON</v>
          </cell>
          <cell r="F1048">
            <v>9149</v>
          </cell>
        </row>
        <row r="1049">
          <cell r="A1049" t="str">
            <v>100703</v>
          </cell>
          <cell r="B1049" t="str">
            <v>10</v>
          </cell>
          <cell r="C1049" t="str">
            <v>07</v>
          </cell>
          <cell r="D1049" t="str">
            <v>03</v>
          </cell>
          <cell r="E1049" t="str">
            <v>SAN BUENAVENTURA</v>
          </cell>
          <cell r="F1049">
            <v>2230</v>
          </cell>
        </row>
        <row r="1050">
          <cell r="A1050" t="str">
            <v>100800</v>
          </cell>
          <cell r="B1050" t="str">
            <v>10</v>
          </cell>
          <cell r="C1050" t="str">
            <v>08</v>
          </cell>
          <cell r="D1050" t="str">
            <v>00</v>
          </cell>
          <cell r="E1050" t="str">
            <v>PACHITEA</v>
          </cell>
          <cell r="F1050">
            <v>54722</v>
          </cell>
        </row>
        <row r="1051">
          <cell r="A1051" t="str">
            <v>100801</v>
          </cell>
          <cell r="B1051" t="str">
            <v>10</v>
          </cell>
          <cell r="C1051" t="str">
            <v>08</v>
          </cell>
          <cell r="D1051" t="str">
            <v>01</v>
          </cell>
          <cell r="E1051" t="str">
            <v>PANAO</v>
          </cell>
          <cell r="F1051">
            <v>18870</v>
          </cell>
        </row>
        <row r="1052">
          <cell r="A1052" t="str">
            <v>100802</v>
          </cell>
          <cell r="B1052" t="str">
            <v>10</v>
          </cell>
          <cell r="C1052" t="str">
            <v>08</v>
          </cell>
          <cell r="D1052" t="str">
            <v>02</v>
          </cell>
          <cell r="E1052" t="str">
            <v>CHAGLLA</v>
          </cell>
          <cell r="F1052">
            <v>8886</v>
          </cell>
        </row>
        <row r="1053">
          <cell r="A1053" t="str">
            <v>100803</v>
          </cell>
          <cell r="B1053" t="str">
            <v>10</v>
          </cell>
          <cell r="C1053" t="str">
            <v>08</v>
          </cell>
          <cell r="D1053" t="str">
            <v>03</v>
          </cell>
          <cell r="E1053" t="str">
            <v>MOLINO</v>
          </cell>
          <cell r="F1053">
            <v>13494</v>
          </cell>
        </row>
        <row r="1054">
          <cell r="A1054" t="str">
            <v>100804</v>
          </cell>
          <cell r="B1054" t="str">
            <v>10</v>
          </cell>
          <cell r="C1054" t="str">
            <v>08</v>
          </cell>
          <cell r="D1054" t="str">
            <v>04</v>
          </cell>
          <cell r="E1054" t="str">
            <v xml:space="preserve">UMARI  </v>
          </cell>
          <cell r="F1054">
            <v>13472</v>
          </cell>
        </row>
        <row r="1055">
          <cell r="A1055" t="str">
            <v>100900</v>
          </cell>
          <cell r="B1055" t="str">
            <v>10</v>
          </cell>
          <cell r="C1055" t="str">
            <v>09</v>
          </cell>
          <cell r="D1055" t="str">
            <v>00</v>
          </cell>
          <cell r="E1055" t="str">
            <v>PUERTO INCA</v>
          </cell>
          <cell r="F1055">
            <v>32770</v>
          </cell>
        </row>
        <row r="1056">
          <cell r="A1056" t="str">
            <v>100901</v>
          </cell>
          <cell r="B1056" t="str">
            <v>10</v>
          </cell>
          <cell r="C1056" t="str">
            <v>09</v>
          </cell>
          <cell r="D1056" t="str">
            <v>01</v>
          </cell>
          <cell r="E1056" t="str">
            <v>PUERTO INCA</v>
          </cell>
          <cell r="F1056">
            <v>8845</v>
          </cell>
        </row>
        <row r="1057">
          <cell r="A1057" t="str">
            <v>100902</v>
          </cell>
          <cell r="B1057" t="str">
            <v>10</v>
          </cell>
          <cell r="C1057" t="str">
            <v>09</v>
          </cell>
          <cell r="D1057" t="str">
            <v>02</v>
          </cell>
          <cell r="E1057" t="str">
            <v>CODO DEL POZUZO</v>
          </cell>
          <cell r="F1057">
            <v>6593</v>
          </cell>
        </row>
        <row r="1058">
          <cell r="A1058" t="str">
            <v>100903</v>
          </cell>
          <cell r="B1058" t="str">
            <v>10</v>
          </cell>
          <cell r="C1058" t="str">
            <v>09</v>
          </cell>
          <cell r="D1058" t="str">
            <v>03</v>
          </cell>
          <cell r="E1058" t="str">
            <v>HONORIA</v>
          </cell>
          <cell r="F1058">
            <v>5277</v>
          </cell>
        </row>
        <row r="1059">
          <cell r="A1059" t="str">
            <v>100904</v>
          </cell>
          <cell r="B1059" t="str">
            <v>10</v>
          </cell>
          <cell r="C1059" t="str">
            <v>09</v>
          </cell>
          <cell r="D1059" t="str">
            <v>04</v>
          </cell>
          <cell r="E1059" t="str">
            <v>TOURNAVISTA</v>
          </cell>
          <cell r="F1059">
            <v>6183</v>
          </cell>
        </row>
        <row r="1060">
          <cell r="A1060" t="str">
            <v>100905</v>
          </cell>
          <cell r="B1060" t="str">
            <v>10</v>
          </cell>
          <cell r="C1060" t="str">
            <v>09</v>
          </cell>
          <cell r="D1060" t="str">
            <v>05</v>
          </cell>
          <cell r="E1060" t="str">
            <v>YUYAPICHIS</v>
          </cell>
          <cell r="F1060">
            <v>5872</v>
          </cell>
        </row>
        <row r="1061">
          <cell r="A1061" t="str">
            <v>101000</v>
          </cell>
          <cell r="B1061" t="str">
            <v>10</v>
          </cell>
          <cell r="C1061" t="str">
            <v>10</v>
          </cell>
          <cell r="D1061" t="str">
            <v>00</v>
          </cell>
          <cell r="E1061" t="str">
            <v>LAURICOCHA</v>
          </cell>
          <cell r="F1061">
            <v>33875</v>
          </cell>
        </row>
        <row r="1062">
          <cell r="A1062" t="str">
            <v>101001</v>
          </cell>
          <cell r="B1062" t="str">
            <v>10</v>
          </cell>
          <cell r="C1062" t="str">
            <v>10</v>
          </cell>
          <cell r="D1062" t="str">
            <v>01</v>
          </cell>
          <cell r="E1062" t="str">
            <v>JESUS</v>
          </cell>
          <cell r="F1062">
            <v>5916</v>
          </cell>
        </row>
        <row r="1063">
          <cell r="A1063" t="str">
            <v>101002</v>
          </cell>
          <cell r="B1063" t="str">
            <v>10</v>
          </cell>
          <cell r="C1063" t="str">
            <v>10</v>
          </cell>
          <cell r="D1063" t="str">
            <v>02</v>
          </cell>
          <cell r="E1063" t="str">
            <v>BAÑOS</v>
          </cell>
          <cell r="F1063">
            <v>6043</v>
          </cell>
        </row>
        <row r="1064">
          <cell r="A1064" t="str">
            <v>101003</v>
          </cell>
          <cell r="B1064" t="str">
            <v>10</v>
          </cell>
          <cell r="C1064" t="str">
            <v>10</v>
          </cell>
          <cell r="D1064" t="str">
            <v>03</v>
          </cell>
          <cell r="E1064" t="str">
            <v>JIVIA</v>
          </cell>
          <cell r="F1064">
            <v>1972</v>
          </cell>
        </row>
        <row r="1065">
          <cell r="A1065" t="str">
            <v>101004</v>
          </cell>
          <cell r="B1065" t="str">
            <v>10</v>
          </cell>
          <cell r="C1065" t="str">
            <v>10</v>
          </cell>
          <cell r="D1065" t="str">
            <v>04</v>
          </cell>
          <cell r="E1065" t="str">
            <v>QUEROPALCA</v>
          </cell>
          <cell r="F1065">
            <v>927</v>
          </cell>
        </row>
        <row r="1066">
          <cell r="A1066" t="str">
            <v>101005</v>
          </cell>
          <cell r="B1066" t="str">
            <v>10</v>
          </cell>
          <cell r="C1066" t="str">
            <v>10</v>
          </cell>
          <cell r="D1066" t="str">
            <v>05</v>
          </cell>
          <cell r="E1066" t="str">
            <v>RONDOS</v>
          </cell>
          <cell r="F1066">
            <v>7363</v>
          </cell>
        </row>
        <row r="1067">
          <cell r="A1067" t="str">
            <v>101006</v>
          </cell>
          <cell r="B1067" t="str">
            <v>10</v>
          </cell>
          <cell r="C1067" t="str">
            <v>10</v>
          </cell>
          <cell r="D1067" t="str">
            <v>06</v>
          </cell>
          <cell r="E1067" t="str">
            <v>SAN FRANCISCO DE ASIS</v>
          </cell>
          <cell r="F1067">
            <v>2251</v>
          </cell>
        </row>
        <row r="1068">
          <cell r="A1068" t="str">
            <v>101007</v>
          </cell>
          <cell r="B1068" t="str">
            <v>10</v>
          </cell>
          <cell r="C1068" t="str">
            <v>10</v>
          </cell>
          <cell r="D1068" t="str">
            <v>07</v>
          </cell>
          <cell r="E1068" t="str">
            <v>SAN MIGUEL DE CAURI</v>
          </cell>
          <cell r="F1068">
            <v>9403</v>
          </cell>
        </row>
        <row r="1069">
          <cell r="A1069" t="str">
            <v>101100</v>
          </cell>
          <cell r="B1069" t="str">
            <v>10</v>
          </cell>
          <cell r="C1069" t="str">
            <v>11</v>
          </cell>
          <cell r="D1069" t="str">
            <v>00</v>
          </cell>
          <cell r="E1069" t="str">
            <v>YAROWILCA</v>
          </cell>
          <cell r="F1069">
            <v>41274</v>
          </cell>
        </row>
        <row r="1070">
          <cell r="A1070" t="str">
            <v>101101</v>
          </cell>
          <cell r="B1070" t="str">
            <v>10</v>
          </cell>
          <cell r="C1070" t="str">
            <v>11</v>
          </cell>
          <cell r="D1070" t="str">
            <v>01</v>
          </cell>
          <cell r="E1070" t="str">
            <v>CHAVINILLO</v>
          </cell>
          <cell r="F1070">
            <v>10989</v>
          </cell>
        </row>
        <row r="1071">
          <cell r="A1071" t="str">
            <v>101102</v>
          </cell>
          <cell r="B1071" t="str">
            <v>10</v>
          </cell>
          <cell r="C1071" t="str">
            <v>11</v>
          </cell>
          <cell r="D1071" t="str">
            <v>02</v>
          </cell>
          <cell r="E1071" t="str">
            <v>CAHUAC</v>
          </cell>
          <cell r="F1071">
            <v>1988</v>
          </cell>
        </row>
        <row r="1072">
          <cell r="A1072" t="str">
            <v>101103</v>
          </cell>
          <cell r="B1072" t="str">
            <v>10</v>
          </cell>
          <cell r="C1072" t="str">
            <v>11</v>
          </cell>
          <cell r="D1072" t="str">
            <v>03</v>
          </cell>
          <cell r="E1072" t="str">
            <v>CHACABAMBA</v>
          </cell>
          <cell r="F1072">
            <v>1858</v>
          </cell>
        </row>
        <row r="1073">
          <cell r="A1073" t="str">
            <v>101104</v>
          </cell>
          <cell r="B1073" t="str">
            <v>10</v>
          </cell>
          <cell r="C1073" t="str">
            <v>11</v>
          </cell>
          <cell r="D1073" t="str">
            <v>04</v>
          </cell>
          <cell r="E1073" t="str">
            <v>APARICIO POMARES</v>
          </cell>
          <cell r="F1073">
            <v>9856</v>
          </cell>
        </row>
        <row r="1074">
          <cell r="A1074" t="str">
            <v>101105</v>
          </cell>
          <cell r="B1074" t="str">
            <v>10</v>
          </cell>
          <cell r="C1074" t="str">
            <v>11</v>
          </cell>
          <cell r="D1074" t="str">
            <v>05</v>
          </cell>
          <cell r="E1074" t="str">
            <v>JACAS CHICO</v>
          </cell>
          <cell r="F1074">
            <v>2539</v>
          </cell>
        </row>
        <row r="1075">
          <cell r="A1075" t="str">
            <v>101106</v>
          </cell>
          <cell r="B1075" t="str">
            <v>10</v>
          </cell>
          <cell r="C1075" t="str">
            <v>11</v>
          </cell>
          <cell r="D1075" t="str">
            <v>06</v>
          </cell>
          <cell r="E1075" t="str">
            <v>OBAS</v>
          </cell>
          <cell r="F1075">
            <v>6351</v>
          </cell>
        </row>
        <row r="1076">
          <cell r="A1076" t="str">
            <v>101107</v>
          </cell>
          <cell r="B1076" t="str">
            <v>10</v>
          </cell>
          <cell r="C1076" t="str">
            <v>11</v>
          </cell>
          <cell r="D1076" t="str">
            <v>07</v>
          </cell>
          <cell r="E1076" t="str">
            <v>PAMPAMARCA</v>
          </cell>
          <cell r="F1076">
            <v>3137</v>
          </cell>
        </row>
        <row r="1077">
          <cell r="A1077" t="str">
            <v>101108</v>
          </cell>
          <cell r="B1077" t="str">
            <v>10</v>
          </cell>
          <cell r="C1077" t="str">
            <v>11</v>
          </cell>
          <cell r="D1077" t="str">
            <v>08</v>
          </cell>
          <cell r="E1077" t="str">
            <v>CHORAS</v>
          </cell>
          <cell r="F1077">
            <v>4556</v>
          </cell>
        </row>
        <row r="1078">
          <cell r="A1078" t="str">
            <v>110000</v>
          </cell>
          <cell r="B1078" t="str">
            <v>11</v>
          </cell>
          <cell r="C1078" t="str">
            <v>00</v>
          </cell>
          <cell r="D1078" t="str">
            <v>00</v>
          </cell>
          <cell r="E1078" t="str">
            <v>ICA</v>
          </cell>
          <cell r="F1078">
            <v>707828</v>
          </cell>
        </row>
        <row r="1079">
          <cell r="A1079" t="str">
            <v>110100</v>
          </cell>
          <cell r="B1079" t="str">
            <v>11</v>
          </cell>
          <cell r="C1079" t="str">
            <v>01</v>
          </cell>
          <cell r="D1079" t="str">
            <v>00</v>
          </cell>
          <cell r="E1079" t="str">
            <v>ICA</v>
          </cell>
          <cell r="F1079">
            <v>318270</v>
          </cell>
        </row>
        <row r="1080">
          <cell r="A1080" t="str">
            <v>110101</v>
          </cell>
          <cell r="B1080" t="str">
            <v>11</v>
          </cell>
          <cell r="C1080" t="str">
            <v>01</v>
          </cell>
          <cell r="D1080" t="str">
            <v>01</v>
          </cell>
          <cell r="E1080" t="str">
            <v>ICA</v>
          </cell>
          <cell r="F1080">
            <v>123825</v>
          </cell>
        </row>
        <row r="1081">
          <cell r="A1081" t="str">
            <v>110102</v>
          </cell>
          <cell r="B1081" t="str">
            <v>11</v>
          </cell>
          <cell r="C1081" t="str">
            <v>01</v>
          </cell>
          <cell r="D1081" t="str">
            <v>02</v>
          </cell>
          <cell r="E1081" t="str">
            <v>LA TINGUIÑA</v>
          </cell>
          <cell r="F1081">
            <v>32749</v>
          </cell>
        </row>
        <row r="1082">
          <cell r="A1082" t="str">
            <v>110103</v>
          </cell>
          <cell r="B1082" t="str">
            <v>11</v>
          </cell>
          <cell r="C1082" t="str">
            <v>01</v>
          </cell>
          <cell r="D1082" t="str">
            <v>03</v>
          </cell>
          <cell r="E1082" t="str">
            <v>LOS AQUIJES</v>
          </cell>
          <cell r="F1082">
            <v>16289</v>
          </cell>
        </row>
        <row r="1083">
          <cell r="A1083" t="str">
            <v>110104</v>
          </cell>
          <cell r="B1083" t="str">
            <v>11</v>
          </cell>
          <cell r="C1083" t="str">
            <v>01</v>
          </cell>
          <cell r="D1083" t="str">
            <v>04</v>
          </cell>
          <cell r="E1083" t="str">
            <v>OCUCAJE</v>
          </cell>
          <cell r="F1083">
            <v>3649</v>
          </cell>
        </row>
        <row r="1084">
          <cell r="A1084" t="str">
            <v>110105</v>
          </cell>
          <cell r="B1084" t="str">
            <v>11</v>
          </cell>
          <cell r="C1084" t="str">
            <v>01</v>
          </cell>
          <cell r="D1084" t="str">
            <v>05</v>
          </cell>
          <cell r="E1084" t="str">
            <v>PACHACUTEC</v>
          </cell>
          <cell r="F1084">
            <v>6063</v>
          </cell>
        </row>
        <row r="1085">
          <cell r="A1085" t="str">
            <v>110106</v>
          </cell>
          <cell r="B1085" t="str">
            <v>11</v>
          </cell>
          <cell r="C1085" t="str">
            <v>01</v>
          </cell>
          <cell r="D1085" t="str">
            <v>06</v>
          </cell>
          <cell r="E1085" t="str">
            <v>PARCONA</v>
          </cell>
          <cell r="F1085">
            <v>49684</v>
          </cell>
        </row>
        <row r="1086">
          <cell r="A1086" t="str">
            <v>110107</v>
          </cell>
          <cell r="B1086" t="str">
            <v>11</v>
          </cell>
          <cell r="C1086" t="str">
            <v>01</v>
          </cell>
          <cell r="D1086" t="str">
            <v>07</v>
          </cell>
          <cell r="E1086" t="str">
            <v>PUEBLO NUEVO</v>
          </cell>
          <cell r="F1086">
            <v>4763</v>
          </cell>
        </row>
        <row r="1087">
          <cell r="A1087" t="str">
            <v>110108</v>
          </cell>
          <cell r="B1087" t="str">
            <v>11</v>
          </cell>
          <cell r="C1087" t="str">
            <v>01</v>
          </cell>
          <cell r="D1087" t="str">
            <v>08</v>
          </cell>
          <cell r="E1087" t="str">
            <v>SALAS</v>
          </cell>
          <cell r="F1087">
            <v>15128</v>
          </cell>
        </row>
        <row r="1088">
          <cell r="A1088" t="str">
            <v>110109</v>
          </cell>
          <cell r="B1088" t="str">
            <v>11</v>
          </cell>
          <cell r="C1088" t="str">
            <v>01</v>
          </cell>
          <cell r="D1088" t="str">
            <v>09</v>
          </cell>
          <cell r="E1088" t="str">
            <v>SAN JOSE DE LOS MOLINOS</v>
          </cell>
          <cell r="F1088">
            <v>5979</v>
          </cell>
        </row>
        <row r="1089">
          <cell r="A1089" t="str">
            <v>110110</v>
          </cell>
          <cell r="B1089" t="str">
            <v>11</v>
          </cell>
          <cell r="C1089" t="str">
            <v>01</v>
          </cell>
          <cell r="D1089" t="str">
            <v>10</v>
          </cell>
          <cell r="E1089" t="str">
            <v>SAN JUAN BAUTISTA</v>
          </cell>
          <cell r="F1089">
            <v>12320</v>
          </cell>
        </row>
        <row r="1090">
          <cell r="A1090" t="str">
            <v>110111</v>
          </cell>
          <cell r="B1090" t="str">
            <v>11</v>
          </cell>
          <cell r="C1090" t="str">
            <v>01</v>
          </cell>
          <cell r="D1090" t="str">
            <v>11</v>
          </cell>
          <cell r="E1090" t="str">
            <v>SANTIAGO</v>
          </cell>
          <cell r="F1090">
            <v>23442</v>
          </cell>
        </row>
        <row r="1091">
          <cell r="A1091" t="str">
            <v>110112</v>
          </cell>
          <cell r="B1091" t="str">
            <v>11</v>
          </cell>
          <cell r="C1091" t="str">
            <v>01</v>
          </cell>
          <cell r="D1091" t="str">
            <v>12</v>
          </cell>
          <cell r="E1091" t="str">
            <v>SUBTANJALLA</v>
          </cell>
          <cell r="F1091">
            <v>19426</v>
          </cell>
        </row>
        <row r="1092">
          <cell r="A1092" t="str">
            <v>110113</v>
          </cell>
          <cell r="B1092" t="str">
            <v>11</v>
          </cell>
          <cell r="C1092" t="str">
            <v>01</v>
          </cell>
          <cell r="D1092" t="str">
            <v>13</v>
          </cell>
          <cell r="E1092" t="str">
            <v>TATE</v>
          </cell>
          <cell r="F1092">
            <v>3929</v>
          </cell>
        </row>
        <row r="1093">
          <cell r="A1093" t="str">
            <v>110114</v>
          </cell>
          <cell r="B1093" t="str">
            <v>11</v>
          </cell>
          <cell r="C1093" t="str">
            <v>01</v>
          </cell>
          <cell r="D1093" t="str">
            <v>14</v>
          </cell>
          <cell r="E1093" t="str">
            <v>YAUCA DEL ROSARIO</v>
          </cell>
          <cell r="F1093">
            <v>1024</v>
          </cell>
        </row>
        <row r="1094">
          <cell r="A1094" t="str">
            <v>110200</v>
          </cell>
          <cell r="B1094" t="str">
            <v>11</v>
          </cell>
          <cell r="C1094" t="str">
            <v>02</v>
          </cell>
          <cell r="D1094" t="str">
            <v>00</v>
          </cell>
          <cell r="E1094" t="str">
            <v>CHINCHA</v>
          </cell>
          <cell r="F1094">
            <v>194124</v>
          </cell>
        </row>
        <row r="1095">
          <cell r="A1095" t="str">
            <v>110201</v>
          </cell>
          <cell r="B1095" t="str">
            <v>11</v>
          </cell>
          <cell r="C1095" t="str">
            <v>02</v>
          </cell>
          <cell r="D1095" t="str">
            <v>01</v>
          </cell>
          <cell r="E1095" t="str">
            <v>CHINCHA ALTA</v>
          </cell>
          <cell r="F1095">
            <v>59189</v>
          </cell>
        </row>
        <row r="1096">
          <cell r="A1096" t="str">
            <v>110202</v>
          </cell>
          <cell r="B1096" t="str">
            <v>11</v>
          </cell>
          <cell r="C1096" t="str">
            <v>02</v>
          </cell>
          <cell r="D1096" t="str">
            <v>02</v>
          </cell>
          <cell r="E1096" t="str">
            <v>ALTO LARAN</v>
          </cell>
          <cell r="F1096">
            <v>7143</v>
          </cell>
        </row>
        <row r="1097">
          <cell r="A1097" t="str">
            <v>110203</v>
          </cell>
          <cell r="B1097" t="str">
            <v>11</v>
          </cell>
          <cell r="C1097" t="str">
            <v>02</v>
          </cell>
          <cell r="D1097" t="str">
            <v>03</v>
          </cell>
          <cell r="E1097" t="str">
            <v>CHAVIN</v>
          </cell>
          <cell r="F1097">
            <v>1047</v>
          </cell>
        </row>
        <row r="1098">
          <cell r="A1098" t="str">
            <v>110204</v>
          </cell>
          <cell r="B1098" t="str">
            <v>11</v>
          </cell>
          <cell r="C1098" t="str">
            <v>02</v>
          </cell>
          <cell r="D1098" t="str">
            <v>04</v>
          </cell>
          <cell r="E1098" t="str">
            <v>CHINCHA BAJA</v>
          </cell>
          <cell r="F1098">
            <v>12604</v>
          </cell>
        </row>
        <row r="1099">
          <cell r="A1099" t="str">
            <v>110205</v>
          </cell>
          <cell r="B1099" t="str">
            <v>11</v>
          </cell>
          <cell r="C1099" t="str">
            <v>02</v>
          </cell>
          <cell r="D1099" t="str">
            <v>05</v>
          </cell>
          <cell r="E1099" t="str">
            <v>EL CARMEN</v>
          </cell>
          <cell r="F1099">
            <v>12559</v>
          </cell>
        </row>
        <row r="1100">
          <cell r="A1100" t="str">
            <v>110206</v>
          </cell>
          <cell r="B1100" t="str">
            <v>11</v>
          </cell>
          <cell r="C1100" t="str">
            <v>02</v>
          </cell>
          <cell r="D1100" t="str">
            <v>06</v>
          </cell>
          <cell r="E1100" t="str">
            <v>GROCIO PRADO</v>
          </cell>
          <cell r="F1100">
            <v>20072</v>
          </cell>
        </row>
        <row r="1101">
          <cell r="A1101" t="str">
            <v>110207</v>
          </cell>
          <cell r="B1101" t="str">
            <v>11</v>
          </cell>
          <cell r="C1101" t="str">
            <v>02</v>
          </cell>
          <cell r="D1101" t="str">
            <v>07</v>
          </cell>
          <cell r="E1101" t="str">
            <v>PUEBLO NUEVO</v>
          </cell>
          <cell r="F1101">
            <v>50791</v>
          </cell>
        </row>
        <row r="1102">
          <cell r="A1102" t="str">
            <v>110208</v>
          </cell>
          <cell r="B1102" t="str">
            <v>11</v>
          </cell>
          <cell r="C1102" t="str">
            <v>02</v>
          </cell>
          <cell r="D1102" t="str">
            <v>08</v>
          </cell>
          <cell r="E1102" t="str">
            <v>SAN JUAN DE YANAC</v>
          </cell>
          <cell r="F1102">
            <v>881</v>
          </cell>
        </row>
        <row r="1103">
          <cell r="A1103" t="str">
            <v>110209</v>
          </cell>
          <cell r="B1103" t="str">
            <v>11</v>
          </cell>
          <cell r="C1103" t="str">
            <v>02</v>
          </cell>
          <cell r="D1103" t="str">
            <v>09</v>
          </cell>
          <cell r="E1103" t="str">
            <v>SAN PEDRO DE HUACARPANA</v>
          </cell>
          <cell r="F1103">
            <v>1498</v>
          </cell>
        </row>
        <row r="1104">
          <cell r="A1104" t="str">
            <v>110210</v>
          </cell>
          <cell r="B1104" t="str">
            <v>11</v>
          </cell>
          <cell r="C1104" t="str">
            <v>02</v>
          </cell>
          <cell r="D1104" t="str">
            <v>10</v>
          </cell>
          <cell r="E1104" t="str">
            <v>SUNAMPE</v>
          </cell>
          <cell r="F1104">
            <v>23376</v>
          </cell>
        </row>
        <row r="1105">
          <cell r="A1105" t="str">
            <v>110211</v>
          </cell>
          <cell r="B1105" t="str">
            <v>11</v>
          </cell>
          <cell r="C1105" t="str">
            <v>02</v>
          </cell>
          <cell r="D1105" t="str">
            <v>11</v>
          </cell>
          <cell r="E1105" t="str">
            <v>TAMBO DE MORA</v>
          </cell>
          <cell r="F1105">
            <v>4964</v>
          </cell>
        </row>
        <row r="1106">
          <cell r="A1106" t="str">
            <v>110300</v>
          </cell>
          <cell r="B1106" t="str">
            <v>11</v>
          </cell>
          <cell r="C1106" t="str">
            <v>03</v>
          </cell>
          <cell r="D1106" t="str">
            <v>00</v>
          </cell>
          <cell r="E1106" t="str">
            <v>NAZCA</v>
          </cell>
          <cell r="F1106">
            <v>58350</v>
          </cell>
        </row>
        <row r="1107">
          <cell r="A1107" t="str">
            <v>110301</v>
          </cell>
          <cell r="B1107" t="str">
            <v>11</v>
          </cell>
          <cell r="C1107" t="str">
            <v>03</v>
          </cell>
          <cell r="D1107" t="str">
            <v>01</v>
          </cell>
          <cell r="E1107" t="str">
            <v>NAZCA</v>
          </cell>
          <cell r="F1107">
            <v>26274</v>
          </cell>
        </row>
        <row r="1108">
          <cell r="A1108" t="str">
            <v>110302</v>
          </cell>
          <cell r="B1108" t="str">
            <v>11</v>
          </cell>
          <cell r="C1108" t="str">
            <v>03</v>
          </cell>
          <cell r="D1108" t="str">
            <v>02</v>
          </cell>
          <cell r="E1108" t="str">
            <v>CHANGUILLO</v>
          </cell>
          <cell r="F1108">
            <v>2201</v>
          </cell>
        </row>
        <row r="1109">
          <cell r="A1109" t="str">
            <v>110303</v>
          </cell>
          <cell r="B1109" t="str">
            <v>11</v>
          </cell>
          <cell r="C1109" t="str">
            <v>03</v>
          </cell>
          <cell r="D1109" t="str">
            <v>03</v>
          </cell>
          <cell r="E1109" t="str">
            <v>EL INGENIO</v>
          </cell>
          <cell r="F1109">
            <v>3481</v>
          </cell>
        </row>
        <row r="1110">
          <cell r="A1110" t="str">
            <v>110304</v>
          </cell>
          <cell r="B1110" t="str">
            <v>11</v>
          </cell>
          <cell r="C1110" t="str">
            <v>03</v>
          </cell>
          <cell r="D1110" t="str">
            <v>04</v>
          </cell>
          <cell r="E1110" t="str">
            <v>MARCONA</v>
          </cell>
          <cell r="F1110">
            <v>11743</v>
          </cell>
        </row>
        <row r="1111">
          <cell r="A1111" t="str">
            <v>110305</v>
          </cell>
          <cell r="B1111" t="str">
            <v>11</v>
          </cell>
          <cell r="C1111" t="str">
            <v>03</v>
          </cell>
          <cell r="D1111" t="str">
            <v>05</v>
          </cell>
          <cell r="E1111" t="str">
            <v>VISTA ALEGRE</v>
          </cell>
          <cell r="F1111">
            <v>14651</v>
          </cell>
        </row>
        <row r="1112">
          <cell r="A1112" t="str">
            <v>110400</v>
          </cell>
          <cell r="B1112" t="str">
            <v>11</v>
          </cell>
          <cell r="C1112" t="str">
            <v>04</v>
          </cell>
          <cell r="D1112" t="str">
            <v>00</v>
          </cell>
          <cell r="E1112" t="str">
            <v>PALPA</v>
          </cell>
          <cell r="F1112">
            <v>13836</v>
          </cell>
        </row>
        <row r="1113">
          <cell r="A1113" t="str">
            <v>110401</v>
          </cell>
          <cell r="B1113" t="str">
            <v>11</v>
          </cell>
          <cell r="C1113" t="str">
            <v>04</v>
          </cell>
          <cell r="D1113" t="str">
            <v>01</v>
          </cell>
          <cell r="E1113" t="str">
            <v>PALPA</v>
          </cell>
          <cell r="F1113">
            <v>7632</v>
          </cell>
        </row>
        <row r="1114">
          <cell r="A1114" t="str">
            <v>110402</v>
          </cell>
          <cell r="B1114" t="str">
            <v>11</v>
          </cell>
          <cell r="C1114" t="str">
            <v>04</v>
          </cell>
          <cell r="D1114" t="str">
            <v>02</v>
          </cell>
          <cell r="E1114" t="str">
            <v>LLIPATA</v>
          </cell>
          <cell r="F1114">
            <v>1568</v>
          </cell>
        </row>
        <row r="1115">
          <cell r="A1115" t="str">
            <v>110403</v>
          </cell>
          <cell r="B1115" t="str">
            <v>11</v>
          </cell>
          <cell r="C1115" t="str">
            <v>04</v>
          </cell>
          <cell r="D1115" t="str">
            <v>03</v>
          </cell>
          <cell r="E1115" t="str">
            <v>RIO GRANDE</v>
          </cell>
          <cell r="F1115">
            <v>3079</v>
          </cell>
        </row>
        <row r="1116">
          <cell r="A1116" t="str">
            <v>110404</v>
          </cell>
          <cell r="B1116" t="str">
            <v>11</v>
          </cell>
          <cell r="C1116" t="str">
            <v>04</v>
          </cell>
          <cell r="D1116" t="str">
            <v>04</v>
          </cell>
          <cell r="E1116" t="str">
            <v>SANTA CRUZ</v>
          </cell>
          <cell r="F1116">
            <v>1084</v>
          </cell>
        </row>
        <row r="1117">
          <cell r="A1117" t="str">
            <v>110405</v>
          </cell>
          <cell r="B1117" t="str">
            <v>11</v>
          </cell>
          <cell r="C1117" t="str">
            <v>04</v>
          </cell>
          <cell r="D1117" t="str">
            <v>05</v>
          </cell>
          <cell r="E1117" t="str">
            <v>TIBILLO</v>
          </cell>
          <cell r="F1117">
            <v>473</v>
          </cell>
        </row>
        <row r="1118">
          <cell r="A1118" t="str">
            <v>110500</v>
          </cell>
          <cell r="B1118" t="str">
            <v>11</v>
          </cell>
          <cell r="C1118" t="str">
            <v>05</v>
          </cell>
          <cell r="D1118" t="str">
            <v>00</v>
          </cell>
          <cell r="E1118" t="str">
            <v>PISCO</v>
          </cell>
          <cell r="F1118">
            <v>123248</v>
          </cell>
        </row>
        <row r="1119">
          <cell r="A1119" t="str">
            <v>110501</v>
          </cell>
          <cell r="B1119" t="str">
            <v>11</v>
          </cell>
          <cell r="C1119" t="str">
            <v>05</v>
          </cell>
          <cell r="D1119" t="str">
            <v>01</v>
          </cell>
          <cell r="E1119" t="str">
            <v>PISCO</v>
          </cell>
          <cell r="F1119">
            <v>56454</v>
          </cell>
        </row>
        <row r="1120">
          <cell r="A1120" t="str">
            <v>110502</v>
          </cell>
          <cell r="B1120" t="str">
            <v>11</v>
          </cell>
          <cell r="C1120" t="str">
            <v>05</v>
          </cell>
          <cell r="D1120" t="str">
            <v>02</v>
          </cell>
          <cell r="E1120" t="str">
            <v>HUANCANO</v>
          </cell>
          <cell r="F1120">
            <v>1518</v>
          </cell>
        </row>
        <row r="1121">
          <cell r="A1121" t="str">
            <v>110503</v>
          </cell>
          <cell r="B1121" t="str">
            <v>11</v>
          </cell>
          <cell r="C1121" t="str">
            <v>05</v>
          </cell>
          <cell r="D1121" t="str">
            <v>03</v>
          </cell>
          <cell r="E1121" t="str">
            <v>HUMAY</v>
          </cell>
          <cell r="F1121">
            <v>5909</v>
          </cell>
        </row>
        <row r="1122">
          <cell r="A1122" t="str">
            <v>110504</v>
          </cell>
          <cell r="B1122" t="str">
            <v>11</v>
          </cell>
          <cell r="C1122" t="str">
            <v>05</v>
          </cell>
          <cell r="D1122" t="str">
            <v>04</v>
          </cell>
          <cell r="E1122" t="str">
            <v>INDEPENDENCIA</v>
          </cell>
          <cell r="F1122">
            <v>12039</v>
          </cell>
        </row>
        <row r="1123">
          <cell r="A1123" t="str">
            <v>110505</v>
          </cell>
          <cell r="B1123" t="str">
            <v>11</v>
          </cell>
          <cell r="C1123" t="str">
            <v>05</v>
          </cell>
          <cell r="D1123" t="str">
            <v>05</v>
          </cell>
          <cell r="E1123" t="str">
            <v>PARACAS</v>
          </cell>
          <cell r="F1123">
            <v>1306</v>
          </cell>
        </row>
        <row r="1124">
          <cell r="A1124" t="str">
            <v>110506</v>
          </cell>
          <cell r="B1124" t="str">
            <v>11</v>
          </cell>
          <cell r="C1124" t="str">
            <v>05</v>
          </cell>
          <cell r="D1124" t="str">
            <v>06</v>
          </cell>
          <cell r="E1124" t="str">
            <v>SAN ANDRES</v>
          </cell>
          <cell r="F1124">
            <v>14917</v>
          </cell>
        </row>
        <row r="1125">
          <cell r="A1125" t="str">
            <v>110507</v>
          </cell>
          <cell r="B1125" t="str">
            <v>11</v>
          </cell>
          <cell r="C1125" t="str">
            <v>05</v>
          </cell>
          <cell r="D1125" t="str">
            <v>07</v>
          </cell>
          <cell r="E1125" t="str">
            <v>SAN CLEMENTE</v>
          </cell>
          <cell r="F1125">
            <v>18542</v>
          </cell>
        </row>
        <row r="1126">
          <cell r="A1126" t="str">
            <v>110508</v>
          </cell>
          <cell r="B1126" t="str">
            <v>11</v>
          </cell>
          <cell r="C1126" t="str">
            <v>05</v>
          </cell>
          <cell r="D1126" t="str">
            <v>08</v>
          </cell>
          <cell r="E1126" t="str">
            <v>TUPAC AMARU INCA</v>
          </cell>
          <cell r="F1126">
            <v>12563</v>
          </cell>
        </row>
        <row r="1127">
          <cell r="A1127" t="str">
            <v>120000</v>
          </cell>
          <cell r="B1127" t="str">
            <v>12</v>
          </cell>
          <cell r="C1127" t="str">
            <v>00</v>
          </cell>
          <cell r="D1127" t="str">
            <v>00</v>
          </cell>
          <cell r="E1127" t="str">
            <v>JUNIN</v>
          </cell>
          <cell r="F1127">
            <v>1185573</v>
          </cell>
        </row>
        <row r="1128">
          <cell r="A1128" t="str">
            <v>120100</v>
          </cell>
          <cell r="B1128" t="str">
            <v>12</v>
          </cell>
          <cell r="C1128" t="str">
            <v>01</v>
          </cell>
          <cell r="D1128" t="str">
            <v>00</v>
          </cell>
          <cell r="E1128" t="str">
            <v>HUANCAYO</v>
          </cell>
          <cell r="F1128">
            <v>463212</v>
          </cell>
        </row>
        <row r="1129">
          <cell r="A1129" t="str">
            <v>120101</v>
          </cell>
          <cell r="B1129" t="str">
            <v>12</v>
          </cell>
          <cell r="C1129" t="str">
            <v>01</v>
          </cell>
          <cell r="D1129" t="str">
            <v>01</v>
          </cell>
          <cell r="E1129" t="str">
            <v>HUANCAYO</v>
          </cell>
          <cell r="F1129">
            <v>106679</v>
          </cell>
        </row>
        <row r="1130">
          <cell r="A1130" t="str">
            <v>120104</v>
          </cell>
          <cell r="B1130" t="str">
            <v>12</v>
          </cell>
          <cell r="C1130" t="str">
            <v>01</v>
          </cell>
          <cell r="D1130" t="str">
            <v>04</v>
          </cell>
          <cell r="E1130" t="str">
            <v>CARHUACALLANGA</v>
          </cell>
          <cell r="F1130">
            <v>532</v>
          </cell>
        </row>
        <row r="1131">
          <cell r="A1131" t="str">
            <v>120105</v>
          </cell>
          <cell r="B1131" t="str">
            <v>12</v>
          </cell>
          <cell r="C1131" t="str">
            <v>01</v>
          </cell>
          <cell r="D1131" t="str">
            <v>05</v>
          </cell>
          <cell r="E1131" t="str">
            <v>CHACAPAMPA</v>
          </cell>
          <cell r="F1131">
            <v>1381</v>
          </cell>
        </row>
        <row r="1132">
          <cell r="A1132" t="str">
            <v>120106</v>
          </cell>
          <cell r="B1132" t="str">
            <v>12</v>
          </cell>
          <cell r="C1132" t="str">
            <v>01</v>
          </cell>
          <cell r="D1132" t="str">
            <v>06</v>
          </cell>
          <cell r="E1132" t="str">
            <v>CHICCHE</v>
          </cell>
          <cell r="F1132">
            <v>1370</v>
          </cell>
        </row>
        <row r="1133">
          <cell r="A1133" t="str">
            <v>120107</v>
          </cell>
          <cell r="B1133" t="str">
            <v>12</v>
          </cell>
          <cell r="C1133" t="str">
            <v>01</v>
          </cell>
          <cell r="D1133" t="str">
            <v>07</v>
          </cell>
          <cell r="E1133" t="str">
            <v>CHILCA</v>
          </cell>
          <cell r="F1133">
            <v>77082</v>
          </cell>
        </row>
        <row r="1134">
          <cell r="A1134" t="str">
            <v>120108</v>
          </cell>
          <cell r="B1134" t="str">
            <v>12</v>
          </cell>
          <cell r="C1134" t="str">
            <v>01</v>
          </cell>
          <cell r="D1134" t="str">
            <v>08</v>
          </cell>
          <cell r="E1134" t="str">
            <v>CHONGOS ALTO</v>
          </cell>
          <cell r="F1134">
            <v>1828</v>
          </cell>
        </row>
        <row r="1135">
          <cell r="A1135" t="str">
            <v>120111</v>
          </cell>
          <cell r="B1135" t="str">
            <v>12</v>
          </cell>
          <cell r="C1135" t="str">
            <v>01</v>
          </cell>
          <cell r="D1135" t="str">
            <v>11</v>
          </cell>
          <cell r="E1135" t="str">
            <v>CHUPURO</v>
          </cell>
          <cell r="F1135">
            <v>2556</v>
          </cell>
        </row>
        <row r="1136">
          <cell r="A1136" t="str">
            <v>120112</v>
          </cell>
          <cell r="B1136" t="str">
            <v>12</v>
          </cell>
          <cell r="C1136" t="str">
            <v>01</v>
          </cell>
          <cell r="D1136" t="str">
            <v>12</v>
          </cell>
          <cell r="E1136" t="str">
            <v>COLCA</v>
          </cell>
          <cell r="F1136">
            <v>1700</v>
          </cell>
        </row>
        <row r="1137">
          <cell r="A1137" t="str">
            <v>120113</v>
          </cell>
          <cell r="B1137" t="str">
            <v>12</v>
          </cell>
          <cell r="C1137" t="str">
            <v>01</v>
          </cell>
          <cell r="D1137" t="str">
            <v>13</v>
          </cell>
          <cell r="E1137" t="str">
            <v>CULLHUAS</v>
          </cell>
          <cell r="F1137">
            <v>2987</v>
          </cell>
        </row>
        <row r="1138">
          <cell r="A1138" t="str">
            <v>120114</v>
          </cell>
          <cell r="B1138" t="str">
            <v>12</v>
          </cell>
          <cell r="C1138" t="str">
            <v>01</v>
          </cell>
          <cell r="D1138" t="str">
            <v>14</v>
          </cell>
          <cell r="E1138" t="str">
            <v>EL TAMBO</v>
          </cell>
          <cell r="F1138">
            <v>149079</v>
          </cell>
        </row>
        <row r="1139">
          <cell r="A1139" t="str">
            <v>120116</v>
          </cell>
          <cell r="B1139" t="str">
            <v>12</v>
          </cell>
          <cell r="C1139" t="str">
            <v>01</v>
          </cell>
          <cell r="D1139" t="str">
            <v>16</v>
          </cell>
          <cell r="E1139" t="str">
            <v>HUACRAPUQUIO</v>
          </cell>
          <cell r="F1139">
            <v>1623</v>
          </cell>
        </row>
        <row r="1140">
          <cell r="A1140" t="str">
            <v>120117</v>
          </cell>
          <cell r="B1140" t="str">
            <v>12</v>
          </cell>
          <cell r="C1140" t="str">
            <v>01</v>
          </cell>
          <cell r="D1140" t="str">
            <v>17</v>
          </cell>
          <cell r="E1140" t="str">
            <v>HUALHUAS</v>
          </cell>
          <cell r="F1140">
            <v>3685</v>
          </cell>
        </row>
        <row r="1141">
          <cell r="A1141" t="str">
            <v>120119</v>
          </cell>
          <cell r="B1141" t="str">
            <v>12</v>
          </cell>
          <cell r="C1141" t="str">
            <v>01</v>
          </cell>
          <cell r="D1141" t="str">
            <v>19</v>
          </cell>
          <cell r="E1141" t="str">
            <v>HUANCAN</v>
          </cell>
          <cell r="F1141">
            <v>10929</v>
          </cell>
        </row>
        <row r="1142">
          <cell r="A1142" t="str">
            <v>120120</v>
          </cell>
          <cell r="B1142" t="str">
            <v>12</v>
          </cell>
          <cell r="C1142" t="str">
            <v>01</v>
          </cell>
          <cell r="D1142" t="str">
            <v>20</v>
          </cell>
          <cell r="E1142" t="str">
            <v>HUASICANCHA</v>
          </cell>
          <cell r="F1142">
            <v>1118</v>
          </cell>
        </row>
        <row r="1143">
          <cell r="A1143" t="str">
            <v>120121</v>
          </cell>
          <cell r="B1143" t="str">
            <v>12</v>
          </cell>
          <cell r="C1143" t="str">
            <v>01</v>
          </cell>
          <cell r="D1143" t="str">
            <v>21</v>
          </cell>
          <cell r="E1143" t="str">
            <v>HUAYUCACHI</v>
          </cell>
          <cell r="F1143">
            <v>8759</v>
          </cell>
        </row>
        <row r="1144">
          <cell r="A1144" t="str">
            <v>120122</v>
          </cell>
          <cell r="B1144" t="str">
            <v>12</v>
          </cell>
          <cell r="C1144" t="str">
            <v>01</v>
          </cell>
          <cell r="D1144" t="str">
            <v>22</v>
          </cell>
          <cell r="E1144" t="str">
            <v>INGENIO</v>
          </cell>
          <cell r="F1144">
            <v>2869</v>
          </cell>
        </row>
        <row r="1145">
          <cell r="A1145" t="str">
            <v>120124</v>
          </cell>
          <cell r="B1145" t="str">
            <v>12</v>
          </cell>
          <cell r="C1145" t="str">
            <v>01</v>
          </cell>
          <cell r="D1145" t="str">
            <v>24</v>
          </cell>
          <cell r="E1145" t="str">
            <v>PARIAHUANCA</v>
          </cell>
          <cell r="F1145">
            <v>8303</v>
          </cell>
        </row>
        <row r="1146">
          <cell r="A1146" t="str">
            <v>120125</v>
          </cell>
          <cell r="B1146" t="str">
            <v>12</v>
          </cell>
          <cell r="C1146" t="str">
            <v>01</v>
          </cell>
          <cell r="D1146" t="str">
            <v>25</v>
          </cell>
          <cell r="E1146" t="str">
            <v>PILCOMAYO</v>
          </cell>
          <cell r="F1146">
            <v>13046</v>
          </cell>
        </row>
        <row r="1147">
          <cell r="A1147" t="str">
            <v>120126</v>
          </cell>
          <cell r="B1147" t="str">
            <v>12</v>
          </cell>
          <cell r="C1147" t="str">
            <v>01</v>
          </cell>
          <cell r="D1147" t="str">
            <v>26</v>
          </cell>
          <cell r="E1147" t="str">
            <v>PUCARA</v>
          </cell>
          <cell r="F1147">
            <v>6292</v>
          </cell>
        </row>
        <row r="1148">
          <cell r="A1148" t="str">
            <v>120127</v>
          </cell>
          <cell r="B1148" t="str">
            <v>12</v>
          </cell>
          <cell r="C1148" t="str">
            <v>01</v>
          </cell>
          <cell r="D1148" t="str">
            <v>27</v>
          </cell>
          <cell r="E1148" t="str">
            <v>QUICHUAY</v>
          </cell>
          <cell r="F1148">
            <v>2236</v>
          </cell>
        </row>
        <row r="1149">
          <cell r="A1149" t="str">
            <v>120128</v>
          </cell>
          <cell r="B1149" t="str">
            <v>12</v>
          </cell>
          <cell r="C1149" t="str">
            <v>01</v>
          </cell>
          <cell r="D1149" t="str">
            <v>28</v>
          </cell>
          <cell r="E1149" t="str">
            <v>QUILCAS</v>
          </cell>
          <cell r="F1149">
            <v>4254</v>
          </cell>
        </row>
        <row r="1150">
          <cell r="A1150" t="str">
            <v>120129</v>
          </cell>
          <cell r="B1150" t="str">
            <v>12</v>
          </cell>
          <cell r="C1150" t="str">
            <v>01</v>
          </cell>
          <cell r="D1150" t="str">
            <v>29</v>
          </cell>
          <cell r="E1150" t="str">
            <v>SAN AGUSTIN</v>
          </cell>
          <cell r="F1150">
            <v>9677</v>
          </cell>
        </row>
        <row r="1151">
          <cell r="A1151" t="str">
            <v>120130</v>
          </cell>
          <cell r="B1151" t="str">
            <v>12</v>
          </cell>
          <cell r="C1151" t="str">
            <v>01</v>
          </cell>
          <cell r="D1151" t="str">
            <v>30</v>
          </cell>
          <cell r="E1151" t="str">
            <v>SAN JERONIMO DE TUNAN</v>
          </cell>
          <cell r="F1151">
            <v>9433</v>
          </cell>
        </row>
        <row r="1152">
          <cell r="A1152" t="str">
            <v>120132</v>
          </cell>
          <cell r="B1152" t="str">
            <v>12</v>
          </cell>
          <cell r="C1152" t="str">
            <v>01</v>
          </cell>
          <cell r="D1152" t="str">
            <v>32</v>
          </cell>
          <cell r="E1152" t="str">
            <v>SAÑO</v>
          </cell>
          <cell r="F1152">
            <v>4237</v>
          </cell>
        </row>
        <row r="1153">
          <cell r="A1153" t="str">
            <v>120133</v>
          </cell>
          <cell r="B1153" t="str">
            <v>12</v>
          </cell>
          <cell r="C1153" t="str">
            <v>01</v>
          </cell>
          <cell r="D1153" t="str">
            <v>33</v>
          </cell>
          <cell r="E1153" t="str">
            <v>SAPALLANGA</v>
          </cell>
          <cell r="F1153">
            <v>14257</v>
          </cell>
        </row>
        <row r="1154">
          <cell r="A1154" t="str">
            <v>120134</v>
          </cell>
          <cell r="B1154" t="str">
            <v>12</v>
          </cell>
          <cell r="C1154" t="str">
            <v>01</v>
          </cell>
          <cell r="D1154" t="str">
            <v>34</v>
          </cell>
          <cell r="E1154" t="str">
            <v>SICAYA</v>
          </cell>
          <cell r="F1154">
            <v>7507</v>
          </cell>
        </row>
        <row r="1155">
          <cell r="A1155" t="str">
            <v>120135</v>
          </cell>
          <cell r="B1155" t="str">
            <v>12</v>
          </cell>
          <cell r="C1155" t="str">
            <v>01</v>
          </cell>
          <cell r="D1155" t="str">
            <v>35</v>
          </cell>
          <cell r="E1155" t="str">
            <v>SANTO DOMINGO DE ACOBAMBA</v>
          </cell>
          <cell r="F1155">
            <v>8329</v>
          </cell>
        </row>
        <row r="1156">
          <cell r="A1156" t="str">
            <v>120136</v>
          </cell>
          <cell r="B1156" t="str">
            <v>12</v>
          </cell>
          <cell r="C1156" t="str">
            <v>01</v>
          </cell>
          <cell r="D1156" t="str">
            <v>36</v>
          </cell>
          <cell r="E1156" t="str">
            <v>VIQUES</v>
          </cell>
          <cell r="F1156">
            <v>1464</v>
          </cell>
        </row>
        <row r="1157">
          <cell r="A1157" t="str">
            <v>120200</v>
          </cell>
          <cell r="B1157" t="str">
            <v>12</v>
          </cell>
          <cell r="C1157" t="str">
            <v>02</v>
          </cell>
          <cell r="D1157" t="str">
            <v>00</v>
          </cell>
          <cell r="E1157" t="str">
            <v>CONCEPCION</v>
          </cell>
          <cell r="F1157">
            <v>62872</v>
          </cell>
        </row>
        <row r="1158">
          <cell r="A1158" t="str">
            <v>120201</v>
          </cell>
          <cell r="B1158" t="str">
            <v>12</v>
          </cell>
          <cell r="C1158" t="str">
            <v>02</v>
          </cell>
          <cell r="D1158" t="str">
            <v>01</v>
          </cell>
          <cell r="E1158" t="str">
            <v>CONCEPCION</v>
          </cell>
          <cell r="F1158">
            <v>13504</v>
          </cell>
        </row>
        <row r="1159">
          <cell r="A1159" t="str">
            <v>120202</v>
          </cell>
          <cell r="B1159" t="str">
            <v>12</v>
          </cell>
          <cell r="C1159" t="str">
            <v>02</v>
          </cell>
          <cell r="D1159" t="str">
            <v>02</v>
          </cell>
          <cell r="E1159" t="str">
            <v>ACO</v>
          </cell>
          <cell r="F1159">
            <v>2169</v>
          </cell>
        </row>
        <row r="1160">
          <cell r="A1160" t="str">
            <v>120203</v>
          </cell>
          <cell r="B1160" t="str">
            <v>12</v>
          </cell>
          <cell r="C1160" t="str">
            <v>02</v>
          </cell>
          <cell r="D1160" t="str">
            <v>03</v>
          </cell>
          <cell r="E1160" t="str">
            <v>ANDAMARCA</v>
          </cell>
          <cell r="F1160">
            <v>6237</v>
          </cell>
        </row>
        <row r="1161">
          <cell r="A1161" t="str">
            <v>120204</v>
          </cell>
          <cell r="B1161" t="str">
            <v>12</v>
          </cell>
          <cell r="C1161" t="str">
            <v>02</v>
          </cell>
          <cell r="D1161" t="str">
            <v>04</v>
          </cell>
          <cell r="E1161" t="str">
            <v>CHAMBARA</v>
          </cell>
          <cell r="F1161">
            <v>3345</v>
          </cell>
        </row>
        <row r="1162">
          <cell r="A1162" t="str">
            <v>120205</v>
          </cell>
          <cell r="B1162" t="str">
            <v>12</v>
          </cell>
          <cell r="C1162" t="str">
            <v>02</v>
          </cell>
          <cell r="D1162" t="str">
            <v>05</v>
          </cell>
          <cell r="E1162" t="str">
            <v>COCHAS</v>
          </cell>
          <cell r="F1162">
            <v>2605</v>
          </cell>
        </row>
        <row r="1163">
          <cell r="A1163" t="str">
            <v>120206</v>
          </cell>
          <cell r="B1163" t="str">
            <v>12</v>
          </cell>
          <cell r="C1163" t="str">
            <v>02</v>
          </cell>
          <cell r="D1163" t="str">
            <v>06</v>
          </cell>
          <cell r="E1163" t="str">
            <v>COMAS</v>
          </cell>
          <cell r="F1163">
            <v>7982</v>
          </cell>
        </row>
        <row r="1164">
          <cell r="A1164" t="str">
            <v>120207</v>
          </cell>
          <cell r="B1164" t="str">
            <v>12</v>
          </cell>
          <cell r="C1164" t="str">
            <v>02</v>
          </cell>
          <cell r="D1164" t="str">
            <v>07</v>
          </cell>
          <cell r="E1164" t="str">
            <v>HEROINAS TOLEDO</v>
          </cell>
          <cell r="F1164">
            <v>1519</v>
          </cell>
        </row>
        <row r="1165">
          <cell r="A1165" t="str">
            <v>120208</v>
          </cell>
          <cell r="B1165" t="str">
            <v>12</v>
          </cell>
          <cell r="C1165" t="str">
            <v>02</v>
          </cell>
          <cell r="D1165" t="str">
            <v>08</v>
          </cell>
          <cell r="E1165" t="str">
            <v>MANZANARES</v>
          </cell>
          <cell r="F1165">
            <v>1701</v>
          </cell>
        </row>
        <row r="1166">
          <cell r="A1166" t="str">
            <v>120209</v>
          </cell>
          <cell r="B1166" t="str">
            <v>12</v>
          </cell>
          <cell r="C1166" t="str">
            <v>02</v>
          </cell>
          <cell r="D1166" t="str">
            <v>09</v>
          </cell>
          <cell r="E1166" t="str">
            <v>MARISCAL CASTILLA</v>
          </cell>
          <cell r="F1166">
            <v>1784</v>
          </cell>
        </row>
        <row r="1167">
          <cell r="A1167" t="str">
            <v>120210</v>
          </cell>
          <cell r="B1167" t="str">
            <v>12</v>
          </cell>
          <cell r="C1167" t="str">
            <v>02</v>
          </cell>
          <cell r="D1167" t="str">
            <v>10</v>
          </cell>
          <cell r="E1167" t="str">
            <v>MATAHUASI</v>
          </cell>
          <cell r="F1167">
            <v>5191</v>
          </cell>
        </row>
        <row r="1168">
          <cell r="A1168" t="str">
            <v>120211</v>
          </cell>
          <cell r="B1168" t="str">
            <v>12</v>
          </cell>
          <cell r="C1168" t="str">
            <v>02</v>
          </cell>
          <cell r="D1168" t="str">
            <v>11</v>
          </cell>
          <cell r="E1168" t="str">
            <v>MITO</v>
          </cell>
          <cell r="F1168">
            <v>1632</v>
          </cell>
        </row>
        <row r="1169">
          <cell r="A1169" t="str">
            <v>120212</v>
          </cell>
          <cell r="B1169" t="str">
            <v>12</v>
          </cell>
          <cell r="C1169" t="str">
            <v>02</v>
          </cell>
          <cell r="D1169" t="str">
            <v>12</v>
          </cell>
          <cell r="E1169" t="str">
            <v>NUEVE DE JULIO</v>
          </cell>
          <cell r="F1169">
            <v>1996</v>
          </cell>
        </row>
        <row r="1170">
          <cell r="A1170" t="str">
            <v>120213</v>
          </cell>
          <cell r="B1170" t="str">
            <v>12</v>
          </cell>
          <cell r="C1170" t="str">
            <v>02</v>
          </cell>
          <cell r="D1170" t="str">
            <v>13</v>
          </cell>
          <cell r="E1170" t="str">
            <v>ORCOTUNA</v>
          </cell>
          <cell r="F1170">
            <v>4272</v>
          </cell>
        </row>
        <row r="1171">
          <cell r="A1171" t="str">
            <v>120214</v>
          </cell>
          <cell r="B1171" t="str">
            <v>12</v>
          </cell>
          <cell r="C1171" t="str">
            <v>02</v>
          </cell>
          <cell r="D1171" t="str">
            <v>14</v>
          </cell>
          <cell r="E1171" t="str">
            <v>SAN JOSE DE QUERO</v>
          </cell>
          <cell r="F1171">
            <v>6821</v>
          </cell>
        </row>
        <row r="1172">
          <cell r="A1172" t="str">
            <v>120215</v>
          </cell>
          <cell r="B1172" t="str">
            <v>12</v>
          </cell>
          <cell r="C1172" t="str">
            <v>02</v>
          </cell>
          <cell r="D1172" t="str">
            <v>15</v>
          </cell>
          <cell r="E1172" t="str">
            <v>SANTA ROSA DE OCOPA</v>
          </cell>
          <cell r="F1172">
            <v>2114</v>
          </cell>
        </row>
        <row r="1173">
          <cell r="A1173" t="str">
            <v>120300</v>
          </cell>
          <cell r="B1173" t="str">
            <v>12</v>
          </cell>
          <cell r="C1173" t="str">
            <v>03</v>
          </cell>
          <cell r="D1173" t="str">
            <v>00</v>
          </cell>
          <cell r="E1173" t="str">
            <v>CHANCHAMAYO</v>
          </cell>
          <cell r="F1173">
            <v>156622</v>
          </cell>
        </row>
        <row r="1174">
          <cell r="A1174" t="str">
            <v>120301</v>
          </cell>
          <cell r="B1174" t="str">
            <v>12</v>
          </cell>
          <cell r="C1174" t="str">
            <v>03</v>
          </cell>
          <cell r="D1174" t="str">
            <v>01</v>
          </cell>
          <cell r="E1174" t="str">
            <v>CHANCHAMAYO</v>
          </cell>
          <cell r="F1174">
            <v>25996</v>
          </cell>
        </row>
        <row r="1175">
          <cell r="A1175" t="str">
            <v>120302</v>
          </cell>
          <cell r="B1175" t="str">
            <v>12</v>
          </cell>
          <cell r="C1175" t="str">
            <v>03</v>
          </cell>
          <cell r="D1175" t="str">
            <v>02</v>
          </cell>
          <cell r="E1175" t="str">
            <v>PERENE</v>
          </cell>
          <cell r="F1175">
            <v>52731</v>
          </cell>
        </row>
        <row r="1176">
          <cell r="A1176" t="str">
            <v>120303</v>
          </cell>
          <cell r="B1176" t="str">
            <v>12</v>
          </cell>
          <cell r="C1176" t="str">
            <v>03</v>
          </cell>
          <cell r="D1176" t="str">
            <v>03</v>
          </cell>
          <cell r="E1176" t="str">
            <v>PICHANAQUI</v>
          </cell>
          <cell r="F1176">
            <v>42888</v>
          </cell>
        </row>
        <row r="1177">
          <cell r="A1177" t="str">
            <v>120304</v>
          </cell>
          <cell r="B1177" t="str">
            <v>12</v>
          </cell>
          <cell r="C1177" t="str">
            <v>03</v>
          </cell>
          <cell r="D1177" t="str">
            <v>04</v>
          </cell>
          <cell r="E1177" t="str">
            <v>SAN LUIS DE SHUARO</v>
          </cell>
          <cell r="F1177">
            <v>7441</v>
          </cell>
        </row>
        <row r="1178">
          <cell r="A1178" t="str">
            <v>120305</v>
          </cell>
          <cell r="B1178" t="str">
            <v>12</v>
          </cell>
          <cell r="C1178" t="str">
            <v>03</v>
          </cell>
          <cell r="D1178" t="str">
            <v>05</v>
          </cell>
          <cell r="E1178" t="str">
            <v>SAN RAMON</v>
          </cell>
          <cell r="F1178">
            <v>25361</v>
          </cell>
        </row>
        <row r="1179">
          <cell r="A1179" t="str">
            <v>120306</v>
          </cell>
          <cell r="B1179" t="str">
            <v>12</v>
          </cell>
          <cell r="C1179" t="str">
            <v>03</v>
          </cell>
          <cell r="D1179" t="str">
            <v>06</v>
          </cell>
          <cell r="E1179" t="str">
            <v>VITOC</v>
          </cell>
          <cell r="F1179">
            <v>2205</v>
          </cell>
        </row>
        <row r="1180">
          <cell r="A1180" t="str">
            <v>120400</v>
          </cell>
          <cell r="B1180" t="str">
            <v>12</v>
          </cell>
          <cell r="C1180" t="str">
            <v>04</v>
          </cell>
          <cell r="D1180" t="str">
            <v>00</v>
          </cell>
          <cell r="E1180" t="str">
            <v>JAUJA</v>
          </cell>
          <cell r="F1180">
            <v>101441</v>
          </cell>
        </row>
        <row r="1181">
          <cell r="A1181" t="str">
            <v>120401</v>
          </cell>
          <cell r="B1181" t="str">
            <v>12</v>
          </cell>
          <cell r="C1181" t="str">
            <v>04</v>
          </cell>
          <cell r="D1181" t="str">
            <v>01</v>
          </cell>
          <cell r="E1181" t="str">
            <v>JAUJA</v>
          </cell>
          <cell r="F1181">
            <v>16864</v>
          </cell>
        </row>
        <row r="1182">
          <cell r="A1182" t="str">
            <v>120402</v>
          </cell>
          <cell r="B1182" t="str">
            <v>12</v>
          </cell>
          <cell r="C1182" t="str">
            <v>04</v>
          </cell>
          <cell r="D1182" t="str">
            <v>02</v>
          </cell>
          <cell r="E1182" t="str">
            <v>ACOLLA</v>
          </cell>
          <cell r="F1182">
            <v>10191</v>
          </cell>
        </row>
        <row r="1183">
          <cell r="A1183" t="str">
            <v>120403</v>
          </cell>
          <cell r="B1183" t="str">
            <v>12</v>
          </cell>
          <cell r="C1183" t="str">
            <v>04</v>
          </cell>
          <cell r="D1183" t="str">
            <v>03</v>
          </cell>
          <cell r="E1183" t="str">
            <v>APATA</v>
          </cell>
          <cell r="F1183">
            <v>5192</v>
          </cell>
        </row>
        <row r="1184">
          <cell r="A1184" t="str">
            <v>120404</v>
          </cell>
          <cell r="B1184" t="str">
            <v>12</v>
          </cell>
          <cell r="C1184" t="str">
            <v>04</v>
          </cell>
          <cell r="D1184" t="str">
            <v>04</v>
          </cell>
          <cell r="E1184" t="str">
            <v>ATAURA</v>
          </cell>
          <cell r="F1184">
            <v>1359</v>
          </cell>
        </row>
        <row r="1185">
          <cell r="A1185" t="str">
            <v>120405</v>
          </cell>
          <cell r="B1185" t="str">
            <v>12</v>
          </cell>
          <cell r="C1185" t="str">
            <v>04</v>
          </cell>
          <cell r="D1185" t="str">
            <v>05</v>
          </cell>
          <cell r="E1185" t="str">
            <v>CANCHAYLLO</v>
          </cell>
          <cell r="F1185">
            <v>2388</v>
          </cell>
        </row>
        <row r="1186">
          <cell r="A1186" t="str">
            <v>120406</v>
          </cell>
          <cell r="B1186" t="str">
            <v>12</v>
          </cell>
          <cell r="C1186" t="str">
            <v>04</v>
          </cell>
          <cell r="D1186" t="str">
            <v>06</v>
          </cell>
          <cell r="E1186" t="str">
            <v>CURICACA</v>
          </cell>
          <cell r="F1186">
            <v>1921</v>
          </cell>
        </row>
        <row r="1187">
          <cell r="A1187" t="str">
            <v>120407</v>
          </cell>
          <cell r="B1187" t="str">
            <v>12</v>
          </cell>
          <cell r="C1187" t="str">
            <v>04</v>
          </cell>
          <cell r="D1187" t="str">
            <v>07</v>
          </cell>
          <cell r="E1187" t="str">
            <v>EL MANTARO</v>
          </cell>
          <cell r="F1187">
            <v>2955</v>
          </cell>
        </row>
        <row r="1188">
          <cell r="A1188" t="str">
            <v>120408</v>
          </cell>
          <cell r="B1188" t="str">
            <v>12</v>
          </cell>
          <cell r="C1188" t="str">
            <v>04</v>
          </cell>
          <cell r="D1188" t="str">
            <v>08</v>
          </cell>
          <cell r="E1188" t="str">
            <v>HUAMALI</v>
          </cell>
          <cell r="F1188">
            <v>2161</v>
          </cell>
        </row>
        <row r="1189">
          <cell r="A1189" t="str">
            <v>120409</v>
          </cell>
          <cell r="B1189" t="str">
            <v>12</v>
          </cell>
          <cell r="C1189" t="str">
            <v>04</v>
          </cell>
          <cell r="D1189" t="str">
            <v>09</v>
          </cell>
          <cell r="E1189" t="str">
            <v>HUARIPAMPA</v>
          </cell>
          <cell r="F1189">
            <v>1201</v>
          </cell>
        </row>
        <row r="1190">
          <cell r="A1190" t="str">
            <v>120410</v>
          </cell>
          <cell r="B1190" t="str">
            <v>12</v>
          </cell>
          <cell r="C1190" t="str">
            <v>04</v>
          </cell>
          <cell r="D1190" t="str">
            <v>10</v>
          </cell>
          <cell r="E1190" t="str">
            <v>HUERTAS</v>
          </cell>
          <cell r="F1190">
            <v>2119</v>
          </cell>
        </row>
        <row r="1191">
          <cell r="A1191" t="str">
            <v>120411</v>
          </cell>
          <cell r="B1191" t="str">
            <v>12</v>
          </cell>
          <cell r="C1191" t="str">
            <v>04</v>
          </cell>
          <cell r="D1191" t="str">
            <v>11</v>
          </cell>
          <cell r="E1191" t="str">
            <v>JANJAILLO</v>
          </cell>
          <cell r="F1191">
            <v>1249</v>
          </cell>
        </row>
        <row r="1192">
          <cell r="A1192" t="str">
            <v>120412</v>
          </cell>
          <cell r="B1192" t="str">
            <v>12</v>
          </cell>
          <cell r="C1192" t="str">
            <v>04</v>
          </cell>
          <cell r="D1192" t="str">
            <v>12</v>
          </cell>
          <cell r="E1192" t="str">
            <v>JULCAN</v>
          </cell>
          <cell r="F1192">
            <v>811</v>
          </cell>
        </row>
        <row r="1193">
          <cell r="A1193" t="str">
            <v>120413</v>
          </cell>
          <cell r="B1193" t="str">
            <v>12</v>
          </cell>
          <cell r="C1193" t="str">
            <v>04</v>
          </cell>
          <cell r="D1193" t="str">
            <v>13</v>
          </cell>
          <cell r="E1193" t="str">
            <v>LEONOR ORDOÑEZ</v>
          </cell>
          <cell r="F1193">
            <v>1869</v>
          </cell>
        </row>
        <row r="1194">
          <cell r="A1194" t="str">
            <v>120414</v>
          </cell>
          <cell r="B1194" t="str">
            <v>12</v>
          </cell>
          <cell r="C1194" t="str">
            <v>04</v>
          </cell>
          <cell r="D1194" t="str">
            <v>14</v>
          </cell>
          <cell r="E1194" t="str">
            <v>LLOCLLAPAMPA</v>
          </cell>
          <cell r="F1194">
            <v>1489</v>
          </cell>
        </row>
        <row r="1195">
          <cell r="A1195" t="str">
            <v>120415</v>
          </cell>
          <cell r="B1195" t="str">
            <v>12</v>
          </cell>
          <cell r="C1195" t="str">
            <v>04</v>
          </cell>
          <cell r="D1195" t="str">
            <v>15</v>
          </cell>
          <cell r="E1195" t="str">
            <v>MARCO</v>
          </cell>
          <cell r="F1195">
            <v>2559</v>
          </cell>
        </row>
        <row r="1196">
          <cell r="A1196" t="str">
            <v>120416</v>
          </cell>
          <cell r="B1196" t="str">
            <v>12</v>
          </cell>
          <cell r="C1196" t="str">
            <v>04</v>
          </cell>
          <cell r="D1196" t="str">
            <v>16</v>
          </cell>
          <cell r="E1196" t="str">
            <v>MASMA</v>
          </cell>
          <cell r="F1196">
            <v>2143</v>
          </cell>
        </row>
        <row r="1197">
          <cell r="A1197" t="str">
            <v>120417</v>
          </cell>
          <cell r="B1197" t="str">
            <v>12</v>
          </cell>
          <cell r="C1197" t="str">
            <v>04</v>
          </cell>
          <cell r="D1197" t="str">
            <v>17</v>
          </cell>
          <cell r="E1197" t="str">
            <v>MASMA CHICCHE</v>
          </cell>
          <cell r="F1197">
            <v>1040</v>
          </cell>
        </row>
        <row r="1198">
          <cell r="A1198" t="str">
            <v>120418</v>
          </cell>
          <cell r="B1198" t="str">
            <v>12</v>
          </cell>
          <cell r="C1198" t="str">
            <v>04</v>
          </cell>
          <cell r="D1198" t="str">
            <v>18</v>
          </cell>
          <cell r="E1198" t="str">
            <v>MOLINOS</v>
          </cell>
          <cell r="F1198">
            <v>2268</v>
          </cell>
        </row>
        <row r="1199">
          <cell r="A1199" t="str">
            <v>120419</v>
          </cell>
          <cell r="B1199" t="str">
            <v>12</v>
          </cell>
          <cell r="C1199" t="str">
            <v>04</v>
          </cell>
          <cell r="D1199" t="str">
            <v>19</v>
          </cell>
          <cell r="E1199" t="str">
            <v>MONOBAMBA</v>
          </cell>
          <cell r="F1199">
            <v>1722</v>
          </cell>
        </row>
        <row r="1200">
          <cell r="A1200" t="str">
            <v>120420</v>
          </cell>
          <cell r="B1200" t="str">
            <v>12</v>
          </cell>
          <cell r="C1200" t="str">
            <v>04</v>
          </cell>
          <cell r="D1200" t="str">
            <v>20</v>
          </cell>
          <cell r="E1200" t="str">
            <v>MUQUI</v>
          </cell>
          <cell r="F1200">
            <v>1196</v>
          </cell>
        </row>
        <row r="1201">
          <cell r="A1201" t="str">
            <v>120421</v>
          </cell>
          <cell r="B1201" t="str">
            <v>12</v>
          </cell>
          <cell r="C1201" t="str">
            <v>04</v>
          </cell>
          <cell r="D1201" t="str">
            <v>21</v>
          </cell>
          <cell r="E1201" t="str">
            <v>MUQUIYAUYO</v>
          </cell>
          <cell r="F1201">
            <v>2695</v>
          </cell>
        </row>
        <row r="1202">
          <cell r="A1202" t="str">
            <v>120422</v>
          </cell>
          <cell r="B1202" t="str">
            <v>12</v>
          </cell>
          <cell r="C1202" t="str">
            <v>04</v>
          </cell>
          <cell r="D1202" t="str">
            <v>22</v>
          </cell>
          <cell r="E1202" t="str">
            <v>PACA</v>
          </cell>
          <cell r="F1202">
            <v>1691</v>
          </cell>
        </row>
        <row r="1203">
          <cell r="A1203" t="str">
            <v>120423</v>
          </cell>
          <cell r="B1203" t="str">
            <v>12</v>
          </cell>
          <cell r="C1203" t="str">
            <v>04</v>
          </cell>
          <cell r="D1203" t="str">
            <v>23</v>
          </cell>
          <cell r="E1203" t="str">
            <v>PACCHA</v>
          </cell>
          <cell r="F1203">
            <v>2451</v>
          </cell>
        </row>
        <row r="1204">
          <cell r="A1204" t="str">
            <v>120424</v>
          </cell>
          <cell r="B1204" t="str">
            <v>12</v>
          </cell>
          <cell r="C1204" t="str">
            <v>04</v>
          </cell>
          <cell r="D1204" t="str">
            <v>24</v>
          </cell>
          <cell r="E1204" t="str">
            <v>PANCAN</v>
          </cell>
          <cell r="F1204">
            <v>1691</v>
          </cell>
        </row>
        <row r="1205">
          <cell r="A1205" t="str">
            <v>120425</v>
          </cell>
          <cell r="B1205" t="str">
            <v>12</v>
          </cell>
          <cell r="C1205" t="str">
            <v>04</v>
          </cell>
          <cell r="D1205" t="str">
            <v>25</v>
          </cell>
          <cell r="E1205" t="str">
            <v>PARCO</v>
          </cell>
          <cell r="F1205">
            <v>1624</v>
          </cell>
        </row>
        <row r="1206">
          <cell r="A1206" t="str">
            <v>120426</v>
          </cell>
          <cell r="B1206" t="str">
            <v>12</v>
          </cell>
          <cell r="C1206" t="str">
            <v>04</v>
          </cell>
          <cell r="D1206" t="str">
            <v>26</v>
          </cell>
          <cell r="E1206" t="str">
            <v>POMACANCHA</v>
          </cell>
          <cell r="F1206">
            <v>2286</v>
          </cell>
        </row>
        <row r="1207">
          <cell r="A1207" t="str">
            <v>120427</v>
          </cell>
          <cell r="B1207" t="str">
            <v>12</v>
          </cell>
          <cell r="C1207" t="str">
            <v>04</v>
          </cell>
          <cell r="D1207" t="str">
            <v>27</v>
          </cell>
          <cell r="E1207" t="str">
            <v>RICRAN</v>
          </cell>
          <cell r="F1207">
            <v>2321</v>
          </cell>
        </row>
        <row r="1208">
          <cell r="A1208" t="str">
            <v>120428</v>
          </cell>
          <cell r="B1208" t="str">
            <v>12</v>
          </cell>
          <cell r="C1208" t="str">
            <v>04</v>
          </cell>
          <cell r="D1208" t="str">
            <v>28</v>
          </cell>
          <cell r="E1208" t="str">
            <v>SAN LORENZO</v>
          </cell>
          <cell r="F1208">
            <v>2447</v>
          </cell>
        </row>
        <row r="1209">
          <cell r="A1209" t="str">
            <v>120429</v>
          </cell>
          <cell r="B1209" t="str">
            <v>12</v>
          </cell>
          <cell r="C1209" t="str">
            <v>04</v>
          </cell>
          <cell r="D1209" t="str">
            <v>29</v>
          </cell>
          <cell r="E1209" t="str">
            <v>SAN PEDRO DE CHUNAN</v>
          </cell>
          <cell r="F1209">
            <v>880</v>
          </cell>
        </row>
        <row r="1210">
          <cell r="A1210" t="str">
            <v>120430</v>
          </cell>
          <cell r="B1210" t="str">
            <v>12</v>
          </cell>
          <cell r="C1210" t="str">
            <v>04</v>
          </cell>
          <cell r="D1210" t="str">
            <v>30</v>
          </cell>
          <cell r="E1210" t="str">
            <v>SAUSA</v>
          </cell>
          <cell r="F1210">
            <v>3003</v>
          </cell>
        </row>
        <row r="1211">
          <cell r="A1211" t="str">
            <v>120431</v>
          </cell>
          <cell r="B1211" t="str">
            <v>12</v>
          </cell>
          <cell r="C1211" t="str">
            <v>04</v>
          </cell>
          <cell r="D1211" t="str">
            <v>31</v>
          </cell>
          <cell r="E1211" t="str">
            <v>SINCOS</v>
          </cell>
          <cell r="F1211">
            <v>4755</v>
          </cell>
        </row>
        <row r="1212">
          <cell r="A1212" t="str">
            <v>120432</v>
          </cell>
          <cell r="B1212" t="str">
            <v>12</v>
          </cell>
          <cell r="C1212" t="str">
            <v>04</v>
          </cell>
          <cell r="D1212" t="str">
            <v>32</v>
          </cell>
          <cell r="E1212" t="str">
            <v>TUNAN MARCA</v>
          </cell>
          <cell r="F1212">
            <v>1358</v>
          </cell>
        </row>
        <row r="1213">
          <cell r="A1213" t="str">
            <v>120433</v>
          </cell>
          <cell r="B1213" t="str">
            <v>12</v>
          </cell>
          <cell r="C1213" t="str">
            <v>04</v>
          </cell>
          <cell r="D1213" t="str">
            <v>33</v>
          </cell>
          <cell r="E1213" t="str">
            <v>YAULI</v>
          </cell>
          <cell r="F1213">
            <v>1722</v>
          </cell>
        </row>
        <row r="1214">
          <cell r="A1214" t="str">
            <v>120434</v>
          </cell>
          <cell r="B1214" t="str">
            <v>12</v>
          </cell>
          <cell r="C1214" t="str">
            <v>04</v>
          </cell>
          <cell r="D1214" t="str">
            <v>34</v>
          </cell>
          <cell r="E1214" t="str">
            <v>YAUYOS</v>
          </cell>
          <cell r="F1214">
            <v>9820</v>
          </cell>
        </row>
        <row r="1215">
          <cell r="A1215" t="str">
            <v>120500</v>
          </cell>
          <cell r="B1215" t="str">
            <v>12</v>
          </cell>
          <cell r="C1215" t="str">
            <v>05</v>
          </cell>
          <cell r="D1215" t="str">
            <v>00</v>
          </cell>
          <cell r="E1215" t="str">
            <v>JUNIN</v>
          </cell>
          <cell r="F1215">
            <v>33318</v>
          </cell>
        </row>
        <row r="1216">
          <cell r="A1216" t="str">
            <v>120501</v>
          </cell>
          <cell r="B1216" t="str">
            <v>12</v>
          </cell>
          <cell r="C1216" t="str">
            <v>05</v>
          </cell>
          <cell r="D1216" t="str">
            <v>01</v>
          </cell>
          <cell r="E1216" t="str">
            <v>JUNIN</v>
          </cell>
          <cell r="F1216">
            <v>14193</v>
          </cell>
        </row>
        <row r="1217">
          <cell r="A1217" t="str">
            <v>120502</v>
          </cell>
          <cell r="B1217" t="str">
            <v>12</v>
          </cell>
          <cell r="C1217" t="str">
            <v>05</v>
          </cell>
          <cell r="D1217" t="str">
            <v>02</v>
          </cell>
          <cell r="E1217" t="str">
            <v>CARHUAMAYO</v>
          </cell>
          <cell r="F1217">
            <v>8160</v>
          </cell>
        </row>
        <row r="1218">
          <cell r="A1218" t="str">
            <v>120503</v>
          </cell>
          <cell r="B1218" t="str">
            <v>12</v>
          </cell>
          <cell r="C1218" t="str">
            <v>05</v>
          </cell>
          <cell r="D1218" t="str">
            <v>03</v>
          </cell>
          <cell r="E1218" t="str">
            <v>ONDORES</v>
          </cell>
          <cell r="F1218">
            <v>1919</v>
          </cell>
        </row>
        <row r="1219">
          <cell r="A1219" t="str">
            <v>120504</v>
          </cell>
          <cell r="B1219" t="str">
            <v>12</v>
          </cell>
          <cell r="C1219" t="str">
            <v>05</v>
          </cell>
          <cell r="D1219" t="str">
            <v>04</v>
          </cell>
          <cell r="E1219" t="str">
            <v>ULCUMAYO</v>
          </cell>
          <cell r="F1219">
            <v>9046</v>
          </cell>
        </row>
        <row r="1220">
          <cell r="A1220" t="str">
            <v>120600</v>
          </cell>
          <cell r="B1220" t="str">
            <v>12</v>
          </cell>
          <cell r="C1220" t="str">
            <v>06</v>
          </cell>
          <cell r="D1220" t="str">
            <v>00</v>
          </cell>
          <cell r="E1220" t="str">
            <v>SATIPO</v>
          </cell>
          <cell r="F1220">
            <v>160083</v>
          </cell>
        </row>
        <row r="1221">
          <cell r="A1221" t="str">
            <v>120601</v>
          </cell>
          <cell r="B1221" t="str">
            <v>12</v>
          </cell>
          <cell r="C1221" t="str">
            <v>06</v>
          </cell>
          <cell r="D1221" t="str">
            <v>01</v>
          </cell>
          <cell r="E1221" t="str">
            <v>SATIPO</v>
          </cell>
          <cell r="F1221">
            <v>35001</v>
          </cell>
        </row>
        <row r="1222">
          <cell r="A1222" t="str">
            <v>120602</v>
          </cell>
          <cell r="B1222" t="str">
            <v>12</v>
          </cell>
          <cell r="C1222" t="str">
            <v>06</v>
          </cell>
          <cell r="D1222" t="str">
            <v>02</v>
          </cell>
          <cell r="E1222" t="str">
            <v>COVIRIALI</v>
          </cell>
          <cell r="F1222">
            <v>4151</v>
          </cell>
        </row>
        <row r="1223">
          <cell r="A1223" t="str">
            <v>120603</v>
          </cell>
          <cell r="B1223" t="str">
            <v>12</v>
          </cell>
          <cell r="C1223" t="str">
            <v>06</v>
          </cell>
          <cell r="D1223" t="str">
            <v>03</v>
          </cell>
          <cell r="E1223" t="str">
            <v>LLAYLLA</v>
          </cell>
          <cell r="F1223">
            <v>4638</v>
          </cell>
        </row>
        <row r="1224">
          <cell r="A1224" t="str">
            <v>120604</v>
          </cell>
          <cell r="B1224" t="str">
            <v>12</v>
          </cell>
          <cell r="C1224" t="str">
            <v>06</v>
          </cell>
          <cell r="D1224" t="str">
            <v>04</v>
          </cell>
          <cell r="E1224" t="str">
            <v>MAZAMARI</v>
          </cell>
          <cell r="F1224">
            <v>24781</v>
          </cell>
        </row>
        <row r="1225">
          <cell r="A1225" t="str">
            <v>120605</v>
          </cell>
          <cell r="B1225" t="str">
            <v>12</v>
          </cell>
          <cell r="C1225" t="str">
            <v>06</v>
          </cell>
          <cell r="D1225" t="str">
            <v>05</v>
          </cell>
          <cell r="E1225" t="str">
            <v>PAMPA HERMOSA</v>
          </cell>
          <cell r="F1225">
            <v>6876</v>
          </cell>
        </row>
        <row r="1226">
          <cell r="A1226" t="str">
            <v>120606</v>
          </cell>
          <cell r="B1226" t="str">
            <v>12</v>
          </cell>
          <cell r="C1226" t="str">
            <v>06</v>
          </cell>
          <cell r="D1226" t="str">
            <v>06</v>
          </cell>
          <cell r="E1226" t="str">
            <v>PANGOA</v>
          </cell>
          <cell r="F1226">
            <v>36357</v>
          </cell>
        </row>
        <row r="1227">
          <cell r="A1227" t="str">
            <v>120607</v>
          </cell>
          <cell r="B1227" t="str">
            <v>12</v>
          </cell>
          <cell r="C1227" t="str">
            <v>06</v>
          </cell>
          <cell r="D1227" t="str">
            <v>07</v>
          </cell>
          <cell r="E1227" t="str">
            <v>RIO NEGRO</v>
          </cell>
          <cell r="F1227">
            <v>17617</v>
          </cell>
        </row>
        <row r="1228">
          <cell r="A1228" t="str">
            <v>120608</v>
          </cell>
          <cell r="B1228" t="str">
            <v>12</v>
          </cell>
          <cell r="C1228" t="str">
            <v>06</v>
          </cell>
          <cell r="D1228" t="str">
            <v>08</v>
          </cell>
          <cell r="E1228" t="str">
            <v>RIO TAMBO</v>
          </cell>
          <cell r="F1228">
            <v>30662</v>
          </cell>
        </row>
        <row r="1229">
          <cell r="A1229" t="str">
            <v>120700</v>
          </cell>
          <cell r="B1229" t="str">
            <v>12</v>
          </cell>
          <cell r="C1229" t="str">
            <v>07</v>
          </cell>
          <cell r="D1229" t="str">
            <v>00</v>
          </cell>
          <cell r="E1229" t="str">
            <v>TARMA</v>
          </cell>
          <cell r="F1229">
            <v>105812</v>
          </cell>
        </row>
        <row r="1230">
          <cell r="A1230" t="str">
            <v>120701</v>
          </cell>
          <cell r="B1230" t="str">
            <v>12</v>
          </cell>
          <cell r="C1230" t="str">
            <v>07</v>
          </cell>
          <cell r="D1230" t="str">
            <v>01</v>
          </cell>
          <cell r="E1230" t="str">
            <v>TARMA</v>
          </cell>
          <cell r="F1230">
            <v>48333</v>
          </cell>
        </row>
        <row r="1231">
          <cell r="A1231" t="str">
            <v>120702</v>
          </cell>
          <cell r="B1231" t="str">
            <v>12</v>
          </cell>
          <cell r="C1231" t="str">
            <v>07</v>
          </cell>
          <cell r="D1231" t="str">
            <v>02</v>
          </cell>
          <cell r="E1231" t="str">
            <v>ACOBAMBA</v>
          </cell>
          <cell r="F1231">
            <v>10768</v>
          </cell>
        </row>
        <row r="1232">
          <cell r="A1232" t="str">
            <v>120703</v>
          </cell>
          <cell r="B1232" t="str">
            <v>12</v>
          </cell>
          <cell r="C1232" t="str">
            <v>07</v>
          </cell>
          <cell r="D1232" t="str">
            <v>03</v>
          </cell>
          <cell r="E1232" t="str">
            <v>HUARICOLCA</v>
          </cell>
          <cell r="F1232">
            <v>2882</v>
          </cell>
        </row>
        <row r="1233">
          <cell r="A1233" t="str">
            <v>120704</v>
          </cell>
          <cell r="B1233" t="str">
            <v>12</v>
          </cell>
          <cell r="C1233" t="str">
            <v>07</v>
          </cell>
          <cell r="D1233" t="str">
            <v>04</v>
          </cell>
          <cell r="E1233" t="str">
            <v>HUASAHUASI</v>
          </cell>
          <cell r="F1233">
            <v>13621</v>
          </cell>
        </row>
        <row r="1234">
          <cell r="A1234" t="str">
            <v>120705</v>
          </cell>
          <cell r="B1234" t="str">
            <v>12</v>
          </cell>
          <cell r="C1234" t="str">
            <v>07</v>
          </cell>
          <cell r="D1234" t="str">
            <v>05</v>
          </cell>
          <cell r="E1234" t="str">
            <v>LA UNION</v>
          </cell>
          <cell r="F1234">
            <v>4254</v>
          </cell>
        </row>
        <row r="1235">
          <cell r="A1235" t="str">
            <v>120706</v>
          </cell>
          <cell r="B1235" t="str">
            <v>12</v>
          </cell>
          <cell r="C1235" t="str">
            <v>07</v>
          </cell>
          <cell r="D1235" t="str">
            <v>06</v>
          </cell>
          <cell r="E1235" t="str">
            <v>PALCA</v>
          </cell>
          <cell r="F1235">
            <v>7905</v>
          </cell>
        </row>
        <row r="1236">
          <cell r="A1236" t="str">
            <v>120707</v>
          </cell>
          <cell r="B1236" t="str">
            <v>12</v>
          </cell>
          <cell r="C1236" t="str">
            <v>07</v>
          </cell>
          <cell r="D1236" t="str">
            <v>07</v>
          </cell>
          <cell r="E1236" t="str">
            <v>PALCAMAYO</v>
          </cell>
          <cell r="F1236">
            <v>5396</v>
          </cell>
        </row>
        <row r="1237">
          <cell r="A1237" t="str">
            <v>120708</v>
          </cell>
          <cell r="B1237" t="str">
            <v>12</v>
          </cell>
          <cell r="C1237" t="str">
            <v>07</v>
          </cell>
          <cell r="D1237" t="str">
            <v>08</v>
          </cell>
          <cell r="E1237" t="str">
            <v>SAN PEDRO DE CAJAS</v>
          </cell>
          <cell r="F1237">
            <v>7218</v>
          </cell>
        </row>
        <row r="1238">
          <cell r="A1238" t="str">
            <v>120709</v>
          </cell>
          <cell r="B1238" t="str">
            <v>12</v>
          </cell>
          <cell r="C1238" t="str">
            <v>07</v>
          </cell>
          <cell r="D1238" t="str">
            <v>09</v>
          </cell>
          <cell r="E1238" t="str">
            <v>TAPO</v>
          </cell>
          <cell r="F1238">
            <v>5435</v>
          </cell>
        </row>
        <row r="1239">
          <cell r="A1239" t="str">
            <v>120800</v>
          </cell>
          <cell r="B1239" t="str">
            <v>12</v>
          </cell>
          <cell r="C1239" t="str">
            <v>08</v>
          </cell>
          <cell r="D1239" t="str">
            <v>00</v>
          </cell>
          <cell r="E1239" t="str">
            <v>YAULI</v>
          </cell>
          <cell r="F1239">
            <v>49413</v>
          </cell>
        </row>
        <row r="1240">
          <cell r="A1240" t="str">
            <v>120801</v>
          </cell>
          <cell r="B1240" t="str">
            <v>12</v>
          </cell>
          <cell r="C1240" t="str">
            <v>08</v>
          </cell>
          <cell r="D1240" t="str">
            <v>01</v>
          </cell>
          <cell r="E1240" t="str">
            <v>LA OROYA</v>
          </cell>
          <cell r="F1240">
            <v>19706</v>
          </cell>
        </row>
        <row r="1241">
          <cell r="A1241" t="str">
            <v>120802</v>
          </cell>
          <cell r="B1241" t="str">
            <v>12</v>
          </cell>
          <cell r="C1241" t="str">
            <v>08</v>
          </cell>
          <cell r="D1241" t="str">
            <v>02</v>
          </cell>
          <cell r="E1241" t="str">
            <v>CHACAPALPA</v>
          </cell>
          <cell r="F1241">
            <v>940</v>
          </cell>
        </row>
        <row r="1242">
          <cell r="A1242" t="str">
            <v>120803</v>
          </cell>
          <cell r="B1242" t="str">
            <v>12</v>
          </cell>
          <cell r="C1242" t="str">
            <v>08</v>
          </cell>
          <cell r="D1242" t="str">
            <v>03</v>
          </cell>
          <cell r="E1242" t="str">
            <v>HUAY-HUAY</v>
          </cell>
          <cell r="F1242">
            <v>1607</v>
          </cell>
        </row>
        <row r="1243">
          <cell r="A1243" t="str">
            <v>120804</v>
          </cell>
          <cell r="B1243" t="str">
            <v>12</v>
          </cell>
          <cell r="C1243" t="str">
            <v>08</v>
          </cell>
          <cell r="D1243" t="str">
            <v>04</v>
          </cell>
          <cell r="E1243" t="str">
            <v>MARCAPOMACOCHA</v>
          </cell>
          <cell r="F1243">
            <v>1004</v>
          </cell>
        </row>
        <row r="1244">
          <cell r="A1244" t="str">
            <v>120805</v>
          </cell>
          <cell r="B1244" t="str">
            <v>12</v>
          </cell>
          <cell r="C1244" t="str">
            <v>08</v>
          </cell>
          <cell r="D1244" t="str">
            <v>05</v>
          </cell>
          <cell r="E1244" t="str">
            <v>MOROCOCHA</v>
          </cell>
          <cell r="F1244">
            <v>4617</v>
          </cell>
        </row>
        <row r="1245">
          <cell r="A1245" t="str">
            <v>120806</v>
          </cell>
          <cell r="B1245" t="str">
            <v>12</v>
          </cell>
          <cell r="C1245" t="str">
            <v>08</v>
          </cell>
          <cell r="D1245" t="str">
            <v>06</v>
          </cell>
          <cell r="E1245" t="str">
            <v>PACCHA</v>
          </cell>
          <cell r="F1245">
            <v>2013</v>
          </cell>
        </row>
        <row r="1246">
          <cell r="A1246" t="str">
            <v>120807</v>
          </cell>
          <cell r="B1246" t="str">
            <v>12</v>
          </cell>
          <cell r="C1246" t="str">
            <v>08</v>
          </cell>
          <cell r="D1246" t="str">
            <v>07</v>
          </cell>
          <cell r="E1246" t="str">
            <v>SANTA BARBARA DE CARHUACAYAN</v>
          </cell>
          <cell r="F1246">
            <v>1543</v>
          </cell>
        </row>
        <row r="1247">
          <cell r="A1247" t="str">
            <v>120808</v>
          </cell>
          <cell r="B1247" t="str">
            <v>12</v>
          </cell>
          <cell r="C1247" t="str">
            <v>08</v>
          </cell>
          <cell r="D1247" t="str">
            <v>08</v>
          </cell>
          <cell r="E1247" t="str">
            <v>SANTA ROSA DE SACCO</v>
          </cell>
          <cell r="F1247">
            <v>12022</v>
          </cell>
        </row>
        <row r="1248">
          <cell r="A1248" t="str">
            <v>120809</v>
          </cell>
          <cell r="B1248" t="str">
            <v>12</v>
          </cell>
          <cell r="C1248" t="str">
            <v>08</v>
          </cell>
          <cell r="D1248" t="str">
            <v>09</v>
          </cell>
          <cell r="E1248" t="str">
            <v>SUITUCANCHA</v>
          </cell>
          <cell r="F1248">
            <v>973</v>
          </cell>
        </row>
        <row r="1249">
          <cell r="A1249" t="str">
            <v>120810</v>
          </cell>
          <cell r="B1249" t="str">
            <v>12</v>
          </cell>
          <cell r="C1249" t="str">
            <v>08</v>
          </cell>
          <cell r="D1249" t="str">
            <v>10</v>
          </cell>
          <cell r="E1249" t="str">
            <v>YAULI</v>
          </cell>
          <cell r="F1249">
            <v>4988</v>
          </cell>
        </row>
        <row r="1250">
          <cell r="A1250" t="str">
            <v>120900</v>
          </cell>
          <cell r="B1250" t="str">
            <v>12</v>
          </cell>
          <cell r="C1250" t="str">
            <v>09</v>
          </cell>
          <cell r="D1250" t="str">
            <v>00</v>
          </cell>
          <cell r="E1250" t="str">
            <v>CHUPACA</v>
          </cell>
          <cell r="F1250">
            <v>52800</v>
          </cell>
        </row>
        <row r="1251">
          <cell r="A1251" t="str">
            <v>120901</v>
          </cell>
          <cell r="B1251" t="str">
            <v>12</v>
          </cell>
          <cell r="C1251" t="str">
            <v>09</v>
          </cell>
          <cell r="D1251" t="str">
            <v>01</v>
          </cell>
          <cell r="E1251" t="str">
            <v>CHUPACA</v>
          </cell>
          <cell r="F1251">
            <v>21073</v>
          </cell>
        </row>
        <row r="1252">
          <cell r="A1252" t="str">
            <v>120902</v>
          </cell>
          <cell r="B1252" t="str">
            <v>12</v>
          </cell>
          <cell r="C1252" t="str">
            <v>09</v>
          </cell>
          <cell r="D1252" t="str">
            <v>02</v>
          </cell>
          <cell r="E1252" t="str">
            <v>AHUAC</v>
          </cell>
          <cell r="F1252">
            <v>7353</v>
          </cell>
        </row>
        <row r="1253">
          <cell r="A1253" t="str">
            <v>120903</v>
          </cell>
          <cell r="B1253" t="str">
            <v>12</v>
          </cell>
          <cell r="C1253" t="str">
            <v>09</v>
          </cell>
          <cell r="D1253" t="str">
            <v>03</v>
          </cell>
          <cell r="E1253" t="str">
            <v>CHONGOS BAJO</v>
          </cell>
          <cell r="F1253">
            <v>4786</v>
          </cell>
        </row>
        <row r="1254">
          <cell r="A1254" t="str">
            <v>120904</v>
          </cell>
          <cell r="B1254" t="str">
            <v>12</v>
          </cell>
          <cell r="C1254" t="str">
            <v>09</v>
          </cell>
          <cell r="D1254" t="str">
            <v>04</v>
          </cell>
          <cell r="E1254" t="str">
            <v>HUACHAC</v>
          </cell>
          <cell r="F1254">
            <v>3095</v>
          </cell>
        </row>
        <row r="1255">
          <cell r="A1255" t="str">
            <v>120905</v>
          </cell>
          <cell r="B1255" t="str">
            <v>12</v>
          </cell>
          <cell r="C1255" t="str">
            <v>09</v>
          </cell>
          <cell r="D1255" t="str">
            <v>05</v>
          </cell>
          <cell r="E1255" t="str">
            <v>HUAMANCACA CHICO</v>
          </cell>
          <cell r="F1255">
            <v>4554</v>
          </cell>
        </row>
        <row r="1256">
          <cell r="A1256" t="str">
            <v>120906</v>
          </cell>
          <cell r="B1256" t="str">
            <v>12</v>
          </cell>
          <cell r="C1256" t="str">
            <v>09</v>
          </cell>
          <cell r="D1256" t="str">
            <v>06</v>
          </cell>
          <cell r="E1256" t="str">
            <v>SAN JUAN DE ISCOS</v>
          </cell>
          <cell r="F1256">
            <v>2720</v>
          </cell>
        </row>
        <row r="1257">
          <cell r="A1257" t="str">
            <v>120907</v>
          </cell>
          <cell r="B1257" t="str">
            <v>12</v>
          </cell>
          <cell r="C1257" t="str">
            <v>09</v>
          </cell>
          <cell r="D1257" t="str">
            <v>07</v>
          </cell>
          <cell r="E1257" t="str">
            <v>SAN JUAN DE JARPA</v>
          </cell>
          <cell r="F1257">
            <v>3650</v>
          </cell>
        </row>
        <row r="1258">
          <cell r="A1258" t="str">
            <v>120908</v>
          </cell>
          <cell r="B1258" t="str">
            <v>12</v>
          </cell>
          <cell r="C1258" t="str">
            <v>09</v>
          </cell>
          <cell r="D1258" t="str">
            <v>08</v>
          </cell>
          <cell r="E1258" t="str">
            <v>TRES DE DICIEMBRE</v>
          </cell>
          <cell r="F1258">
            <v>2100</v>
          </cell>
        </row>
        <row r="1259">
          <cell r="A1259" t="str">
            <v>120909</v>
          </cell>
          <cell r="B1259" t="str">
            <v>12</v>
          </cell>
          <cell r="C1259" t="str">
            <v>09</v>
          </cell>
          <cell r="D1259" t="str">
            <v>09</v>
          </cell>
          <cell r="E1259" t="str">
            <v>YANACANCHA</v>
          </cell>
          <cell r="F1259">
            <v>3469</v>
          </cell>
        </row>
        <row r="1260">
          <cell r="A1260" t="str">
            <v>130000</v>
          </cell>
          <cell r="B1260" t="str">
            <v>13</v>
          </cell>
          <cell r="C1260" t="str">
            <v>00</v>
          </cell>
          <cell r="D1260" t="str">
            <v>00</v>
          </cell>
          <cell r="E1260" t="str">
            <v>LA LIBERTAD</v>
          </cell>
          <cell r="F1260">
            <v>1609443</v>
          </cell>
        </row>
        <row r="1261">
          <cell r="A1261" t="str">
            <v>130100</v>
          </cell>
          <cell r="B1261" t="str">
            <v>13</v>
          </cell>
          <cell r="C1261" t="str">
            <v>01</v>
          </cell>
          <cell r="D1261" t="str">
            <v>00</v>
          </cell>
          <cell r="E1261" t="str">
            <v>TRUJILLO</v>
          </cell>
          <cell r="F1261">
            <v>805593</v>
          </cell>
        </row>
        <row r="1262">
          <cell r="A1262" t="str">
            <v>130101</v>
          </cell>
          <cell r="B1262" t="str">
            <v>13</v>
          </cell>
          <cell r="C1262" t="str">
            <v>01</v>
          </cell>
          <cell r="D1262" t="str">
            <v>01</v>
          </cell>
          <cell r="E1262" t="str">
            <v>TRUJILLO</v>
          </cell>
          <cell r="F1262">
            <v>284582</v>
          </cell>
        </row>
        <row r="1263">
          <cell r="A1263" t="str">
            <v>130102</v>
          </cell>
          <cell r="B1263" t="str">
            <v>13</v>
          </cell>
          <cell r="C1263" t="str">
            <v>01</v>
          </cell>
          <cell r="D1263" t="str">
            <v>02</v>
          </cell>
          <cell r="E1263" t="str">
            <v>EL PORVENIR</v>
          </cell>
          <cell r="F1263">
            <v>144579</v>
          </cell>
        </row>
        <row r="1264">
          <cell r="A1264" t="str">
            <v>130103</v>
          </cell>
          <cell r="B1264" t="str">
            <v>13</v>
          </cell>
          <cell r="C1264" t="str">
            <v>01</v>
          </cell>
          <cell r="D1264" t="str">
            <v>03</v>
          </cell>
          <cell r="E1264" t="str">
            <v>FLORENCIA DE MORA</v>
          </cell>
          <cell r="F1264">
            <v>38054</v>
          </cell>
        </row>
        <row r="1265">
          <cell r="A1265" t="str">
            <v>130104</v>
          </cell>
          <cell r="B1265" t="str">
            <v>13</v>
          </cell>
          <cell r="C1265" t="str">
            <v>01</v>
          </cell>
          <cell r="D1265" t="str">
            <v>04</v>
          </cell>
          <cell r="E1265" t="str">
            <v>HUANCHACO</v>
          </cell>
          <cell r="F1265">
            <v>42665</v>
          </cell>
        </row>
        <row r="1266">
          <cell r="A1266" t="str">
            <v>130105</v>
          </cell>
          <cell r="B1266" t="str">
            <v>13</v>
          </cell>
          <cell r="C1266" t="str">
            <v>01</v>
          </cell>
          <cell r="D1266" t="str">
            <v>05</v>
          </cell>
          <cell r="E1266" t="str">
            <v>LA ESPERANZA</v>
          </cell>
          <cell r="F1266">
            <v>156121</v>
          </cell>
        </row>
        <row r="1267">
          <cell r="A1267" t="str">
            <v>130106</v>
          </cell>
          <cell r="B1267" t="str">
            <v>13</v>
          </cell>
          <cell r="C1267" t="str">
            <v>01</v>
          </cell>
          <cell r="D1267" t="str">
            <v>06</v>
          </cell>
          <cell r="E1267" t="str">
            <v>LAREDO</v>
          </cell>
          <cell r="F1267">
            <v>33320</v>
          </cell>
        </row>
        <row r="1268">
          <cell r="A1268" t="str">
            <v>130107</v>
          </cell>
          <cell r="B1268" t="str">
            <v>13</v>
          </cell>
          <cell r="C1268" t="str">
            <v>01</v>
          </cell>
          <cell r="D1268" t="str">
            <v>07</v>
          </cell>
          <cell r="E1268" t="str">
            <v>MOCHE</v>
          </cell>
          <cell r="F1268">
            <v>30546</v>
          </cell>
        </row>
        <row r="1269">
          <cell r="A1269" t="str">
            <v>130108</v>
          </cell>
          <cell r="B1269" t="str">
            <v>13</v>
          </cell>
          <cell r="C1269" t="str">
            <v>01</v>
          </cell>
          <cell r="D1269" t="str">
            <v>08</v>
          </cell>
          <cell r="E1269" t="str">
            <v>POROTO</v>
          </cell>
          <cell r="F1269">
            <v>3684</v>
          </cell>
        </row>
        <row r="1270">
          <cell r="A1270" t="str">
            <v>130109</v>
          </cell>
          <cell r="B1270" t="str">
            <v>13</v>
          </cell>
          <cell r="C1270" t="str">
            <v>01</v>
          </cell>
          <cell r="D1270" t="str">
            <v>09</v>
          </cell>
          <cell r="E1270" t="str">
            <v>SALAVERRY</v>
          </cell>
          <cell r="F1270">
            <v>14294</v>
          </cell>
        </row>
        <row r="1271">
          <cell r="A1271" t="str">
            <v>130110</v>
          </cell>
          <cell r="B1271" t="str">
            <v>13</v>
          </cell>
          <cell r="C1271" t="str">
            <v>01</v>
          </cell>
          <cell r="D1271" t="str">
            <v>10</v>
          </cell>
          <cell r="E1271" t="str">
            <v>SIMBAL</v>
          </cell>
          <cell r="F1271">
            <v>4304</v>
          </cell>
        </row>
        <row r="1272">
          <cell r="A1272" t="str">
            <v>130111</v>
          </cell>
          <cell r="B1272" t="str">
            <v>13</v>
          </cell>
          <cell r="C1272" t="str">
            <v>01</v>
          </cell>
          <cell r="D1272" t="str">
            <v>11</v>
          </cell>
          <cell r="E1272" t="str">
            <v>VICTOR LARCO HERRERA</v>
          </cell>
          <cell r="F1272">
            <v>53444</v>
          </cell>
        </row>
        <row r="1273">
          <cell r="A1273" t="str">
            <v>130200</v>
          </cell>
          <cell r="B1273" t="str">
            <v>13</v>
          </cell>
          <cell r="C1273" t="str">
            <v>02</v>
          </cell>
          <cell r="D1273" t="str">
            <v>00</v>
          </cell>
          <cell r="E1273" t="str">
            <v>ASCOPE</v>
          </cell>
          <cell r="F1273">
            <v>119416</v>
          </cell>
        </row>
        <row r="1274">
          <cell r="A1274" t="str">
            <v>130201</v>
          </cell>
          <cell r="B1274" t="str">
            <v>13</v>
          </cell>
          <cell r="C1274" t="str">
            <v>02</v>
          </cell>
          <cell r="D1274" t="str">
            <v>01</v>
          </cell>
          <cell r="E1274" t="str">
            <v>ASCOPE</v>
          </cell>
          <cell r="F1274">
            <v>7374</v>
          </cell>
        </row>
        <row r="1275">
          <cell r="A1275" t="str">
            <v>130202</v>
          </cell>
          <cell r="B1275" t="str">
            <v>13</v>
          </cell>
          <cell r="C1275" t="str">
            <v>02</v>
          </cell>
          <cell r="D1275" t="str">
            <v>02</v>
          </cell>
          <cell r="E1275" t="str">
            <v>CHICAMA</v>
          </cell>
          <cell r="F1275">
            <v>16244</v>
          </cell>
        </row>
        <row r="1276">
          <cell r="A1276" t="str">
            <v>130203</v>
          </cell>
          <cell r="B1276" t="str">
            <v>13</v>
          </cell>
          <cell r="C1276" t="str">
            <v>02</v>
          </cell>
          <cell r="D1276" t="str">
            <v>03</v>
          </cell>
          <cell r="E1276" t="str">
            <v>CHOCOPE</v>
          </cell>
          <cell r="F1276">
            <v>9882</v>
          </cell>
        </row>
        <row r="1277">
          <cell r="A1277" t="str">
            <v>130204</v>
          </cell>
          <cell r="B1277" t="str">
            <v>13</v>
          </cell>
          <cell r="C1277" t="str">
            <v>02</v>
          </cell>
          <cell r="D1277" t="str">
            <v>04</v>
          </cell>
          <cell r="E1277" t="str">
            <v>MAGDALENA DE CAO</v>
          </cell>
          <cell r="F1277">
            <v>3272</v>
          </cell>
        </row>
        <row r="1278">
          <cell r="A1278" t="str">
            <v>130205</v>
          </cell>
          <cell r="B1278" t="str">
            <v>13</v>
          </cell>
          <cell r="C1278" t="str">
            <v>02</v>
          </cell>
          <cell r="D1278" t="str">
            <v>05</v>
          </cell>
          <cell r="E1278" t="str">
            <v>PAIJAN</v>
          </cell>
          <cell r="F1278">
            <v>22774</v>
          </cell>
        </row>
        <row r="1279">
          <cell r="A1279" t="str">
            <v>130206</v>
          </cell>
          <cell r="B1279" t="str">
            <v>13</v>
          </cell>
          <cell r="C1279" t="str">
            <v>02</v>
          </cell>
          <cell r="D1279" t="str">
            <v>06</v>
          </cell>
          <cell r="E1279" t="str">
            <v>RAZURI</v>
          </cell>
          <cell r="F1279">
            <v>7794</v>
          </cell>
        </row>
        <row r="1280">
          <cell r="A1280" t="str">
            <v>130207</v>
          </cell>
          <cell r="B1280" t="str">
            <v>13</v>
          </cell>
          <cell r="C1280" t="str">
            <v>02</v>
          </cell>
          <cell r="D1280" t="str">
            <v>07</v>
          </cell>
          <cell r="E1280" t="str">
            <v>SANTIAGO DE CAO</v>
          </cell>
          <cell r="F1280">
            <v>20347</v>
          </cell>
        </row>
        <row r="1281">
          <cell r="A1281" t="str">
            <v>130208</v>
          </cell>
          <cell r="B1281" t="str">
            <v>13</v>
          </cell>
          <cell r="C1281" t="str">
            <v>02</v>
          </cell>
          <cell r="D1281" t="str">
            <v>08</v>
          </cell>
          <cell r="E1281" t="str">
            <v>CASA GRANDE</v>
          </cell>
          <cell r="F1281">
            <v>31729</v>
          </cell>
        </row>
        <row r="1282">
          <cell r="A1282" t="str">
            <v>130300</v>
          </cell>
          <cell r="B1282" t="str">
            <v>13</v>
          </cell>
          <cell r="C1282" t="str">
            <v>03</v>
          </cell>
          <cell r="D1282" t="str">
            <v>00</v>
          </cell>
          <cell r="E1282" t="str">
            <v>BOLIVAR</v>
          </cell>
          <cell r="F1282">
            <v>17889</v>
          </cell>
        </row>
        <row r="1283">
          <cell r="A1283" t="str">
            <v>130301</v>
          </cell>
          <cell r="B1283" t="str">
            <v>13</v>
          </cell>
          <cell r="C1283" t="str">
            <v>03</v>
          </cell>
          <cell r="D1283" t="str">
            <v>01</v>
          </cell>
          <cell r="E1283" t="str">
            <v>BOLIVAR</v>
          </cell>
          <cell r="F1283">
            <v>5393</v>
          </cell>
        </row>
        <row r="1284">
          <cell r="A1284" t="str">
            <v>130302</v>
          </cell>
          <cell r="B1284" t="str">
            <v>13</v>
          </cell>
          <cell r="C1284" t="str">
            <v>03</v>
          </cell>
          <cell r="D1284" t="str">
            <v>02</v>
          </cell>
          <cell r="E1284" t="str">
            <v>BAMBAMARCA</v>
          </cell>
          <cell r="F1284">
            <v>3526</v>
          </cell>
        </row>
        <row r="1285">
          <cell r="A1285" t="str">
            <v>130303</v>
          </cell>
          <cell r="B1285" t="str">
            <v>13</v>
          </cell>
          <cell r="C1285" t="str">
            <v>03</v>
          </cell>
          <cell r="D1285" t="str">
            <v>03</v>
          </cell>
          <cell r="E1285" t="str">
            <v>CONDORMARCA</v>
          </cell>
          <cell r="F1285">
            <v>2067</v>
          </cell>
        </row>
        <row r="1286">
          <cell r="A1286" t="str">
            <v>130304</v>
          </cell>
          <cell r="B1286" t="str">
            <v>13</v>
          </cell>
          <cell r="C1286" t="str">
            <v>03</v>
          </cell>
          <cell r="D1286" t="str">
            <v>04</v>
          </cell>
          <cell r="E1286" t="str">
            <v>LONGOTEA</v>
          </cell>
          <cell r="F1286">
            <v>2688</v>
          </cell>
        </row>
        <row r="1287">
          <cell r="A1287" t="str">
            <v>130305</v>
          </cell>
          <cell r="B1287" t="str">
            <v>13</v>
          </cell>
          <cell r="C1287" t="str">
            <v>03</v>
          </cell>
          <cell r="D1287" t="str">
            <v>05</v>
          </cell>
          <cell r="E1287" t="str">
            <v>UCHUMARCA</v>
          </cell>
          <cell r="F1287">
            <v>3170</v>
          </cell>
        </row>
        <row r="1288">
          <cell r="A1288" t="str">
            <v>130306</v>
          </cell>
          <cell r="B1288" t="str">
            <v>13</v>
          </cell>
          <cell r="C1288" t="str">
            <v>03</v>
          </cell>
          <cell r="D1288" t="str">
            <v>06</v>
          </cell>
          <cell r="E1288" t="str">
            <v>UCUNCHA</v>
          </cell>
          <cell r="F1288">
            <v>1045</v>
          </cell>
        </row>
        <row r="1289">
          <cell r="A1289" t="str">
            <v>130400</v>
          </cell>
          <cell r="B1289" t="str">
            <v>13</v>
          </cell>
          <cell r="C1289" t="str">
            <v>04</v>
          </cell>
          <cell r="D1289" t="str">
            <v>00</v>
          </cell>
          <cell r="E1289" t="str">
            <v>CHEPEN</v>
          </cell>
          <cell r="F1289">
            <v>75150</v>
          </cell>
        </row>
        <row r="1290">
          <cell r="A1290" t="str">
            <v>130401</v>
          </cell>
          <cell r="B1290" t="str">
            <v>13</v>
          </cell>
          <cell r="C1290" t="str">
            <v>04</v>
          </cell>
          <cell r="D1290" t="str">
            <v>01</v>
          </cell>
          <cell r="E1290" t="str">
            <v>CHEPEN</v>
          </cell>
          <cell r="F1290">
            <v>45458</v>
          </cell>
        </row>
        <row r="1291">
          <cell r="A1291" t="str">
            <v>130402</v>
          </cell>
          <cell r="B1291" t="str">
            <v>13</v>
          </cell>
          <cell r="C1291" t="str">
            <v>04</v>
          </cell>
          <cell r="D1291" t="str">
            <v>02</v>
          </cell>
          <cell r="E1291" t="str">
            <v>PACANGA</v>
          </cell>
          <cell r="F1291">
            <v>17858</v>
          </cell>
        </row>
        <row r="1292">
          <cell r="A1292" t="str">
            <v>130403</v>
          </cell>
          <cell r="B1292" t="str">
            <v>13</v>
          </cell>
          <cell r="C1292" t="str">
            <v>04</v>
          </cell>
          <cell r="D1292" t="str">
            <v>03</v>
          </cell>
          <cell r="E1292" t="str">
            <v>PUEBLO NUEVO</v>
          </cell>
          <cell r="F1292">
            <v>11834</v>
          </cell>
        </row>
        <row r="1293">
          <cell r="A1293" t="str">
            <v>130500</v>
          </cell>
          <cell r="B1293" t="str">
            <v>13</v>
          </cell>
          <cell r="C1293" t="str">
            <v>05</v>
          </cell>
          <cell r="D1293" t="str">
            <v>00</v>
          </cell>
          <cell r="E1293" t="str">
            <v>JULCAN</v>
          </cell>
          <cell r="F1293">
            <v>35664</v>
          </cell>
        </row>
        <row r="1294">
          <cell r="A1294" t="str">
            <v>130501</v>
          </cell>
          <cell r="B1294" t="str">
            <v>13</v>
          </cell>
          <cell r="C1294" t="str">
            <v>05</v>
          </cell>
          <cell r="D1294" t="str">
            <v>01</v>
          </cell>
          <cell r="E1294" t="str">
            <v>JULCAN</v>
          </cell>
          <cell r="F1294">
            <v>15069</v>
          </cell>
        </row>
        <row r="1295">
          <cell r="A1295" t="str">
            <v>130502</v>
          </cell>
          <cell r="B1295" t="str">
            <v>13</v>
          </cell>
          <cell r="C1295" t="str">
            <v>05</v>
          </cell>
          <cell r="D1295" t="str">
            <v>02</v>
          </cell>
          <cell r="E1295" t="str">
            <v>CALAMARCA</v>
          </cell>
          <cell r="F1295">
            <v>6710</v>
          </cell>
        </row>
        <row r="1296">
          <cell r="A1296" t="str">
            <v>130503</v>
          </cell>
          <cell r="B1296" t="str">
            <v>13</v>
          </cell>
          <cell r="C1296" t="str">
            <v>05</v>
          </cell>
          <cell r="D1296" t="str">
            <v>03</v>
          </cell>
          <cell r="E1296" t="str">
            <v>CARABAMBA</v>
          </cell>
          <cell r="F1296">
            <v>7215</v>
          </cell>
        </row>
        <row r="1297">
          <cell r="A1297" t="str">
            <v>130504</v>
          </cell>
          <cell r="B1297" t="str">
            <v>13</v>
          </cell>
          <cell r="C1297" t="str">
            <v>05</v>
          </cell>
          <cell r="D1297" t="str">
            <v>04</v>
          </cell>
          <cell r="E1297" t="str">
            <v>HUASO</v>
          </cell>
          <cell r="F1297">
            <v>6670</v>
          </cell>
        </row>
        <row r="1298">
          <cell r="A1298" t="str">
            <v>130600</v>
          </cell>
          <cell r="B1298" t="str">
            <v>13</v>
          </cell>
          <cell r="C1298" t="str">
            <v>06</v>
          </cell>
          <cell r="D1298" t="str">
            <v>00</v>
          </cell>
          <cell r="E1298" t="str">
            <v>OTUZCO</v>
          </cell>
          <cell r="F1298">
            <v>91053</v>
          </cell>
        </row>
        <row r="1299">
          <cell r="A1299" t="str">
            <v>130601</v>
          </cell>
          <cell r="B1299" t="str">
            <v>13</v>
          </cell>
          <cell r="C1299" t="str">
            <v>06</v>
          </cell>
          <cell r="D1299" t="str">
            <v>01</v>
          </cell>
          <cell r="E1299" t="str">
            <v>OTUZCO</v>
          </cell>
          <cell r="F1299">
            <v>26016</v>
          </cell>
        </row>
        <row r="1300">
          <cell r="A1300" t="str">
            <v>130602</v>
          </cell>
          <cell r="B1300" t="str">
            <v>13</v>
          </cell>
          <cell r="C1300" t="str">
            <v>06</v>
          </cell>
          <cell r="D1300" t="str">
            <v>02</v>
          </cell>
          <cell r="E1300" t="str">
            <v>AGALLPAMPA</v>
          </cell>
          <cell r="F1300">
            <v>9743</v>
          </cell>
        </row>
        <row r="1301">
          <cell r="A1301" t="str">
            <v>130604</v>
          </cell>
          <cell r="B1301" t="str">
            <v>13</v>
          </cell>
          <cell r="C1301" t="str">
            <v>06</v>
          </cell>
          <cell r="D1301" t="str">
            <v>04</v>
          </cell>
          <cell r="E1301" t="str">
            <v>CHARAT</v>
          </cell>
          <cell r="F1301">
            <v>3205</v>
          </cell>
        </row>
        <row r="1302">
          <cell r="A1302" t="str">
            <v>130605</v>
          </cell>
          <cell r="B1302" t="str">
            <v>13</v>
          </cell>
          <cell r="C1302" t="str">
            <v>06</v>
          </cell>
          <cell r="D1302" t="str">
            <v>05</v>
          </cell>
          <cell r="E1302" t="str">
            <v>HUARANCHAL</v>
          </cell>
          <cell r="F1302">
            <v>5246</v>
          </cell>
        </row>
        <row r="1303">
          <cell r="A1303" t="str">
            <v>130606</v>
          </cell>
          <cell r="B1303" t="str">
            <v>13</v>
          </cell>
          <cell r="C1303" t="str">
            <v>06</v>
          </cell>
          <cell r="D1303" t="str">
            <v>06</v>
          </cell>
          <cell r="E1303" t="str">
            <v>LA CUESTA</v>
          </cell>
          <cell r="F1303">
            <v>731</v>
          </cell>
        </row>
        <row r="1304">
          <cell r="A1304" t="str">
            <v>130608</v>
          </cell>
          <cell r="B1304" t="str">
            <v>13</v>
          </cell>
          <cell r="C1304" t="str">
            <v>06</v>
          </cell>
          <cell r="D1304" t="str">
            <v>08</v>
          </cell>
          <cell r="E1304" t="str">
            <v>MACHE</v>
          </cell>
          <cell r="F1304">
            <v>3527</v>
          </cell>
        </row>
        <row r="1305">
          <cell r="A1305" t="str">
            <v>130610</v>
          </cell>
          <cell r="B1305" t="str">
            <v>13</v>
          </cell>
          <cell r="C1305" t="str">
            <v>06</v>
          </cell>
          <cell r="D1305" t="str">
            <v>10</v>
          </cell>
          <cell r="E1305" t="str">
            <v>PARANDAY</v>
          </cell>
          <cell r="F1305">
            <v>642</v>
          </cell>
        </row>
        <row r="1306">
          <cell r="A1306" t="str">
            <v>130611</v>
          </cell>
          <cell r="B1306" t="str">
            <v>13</v>
          </cell>
          <cell r="C1306" t="str">
            <v>06</v>
          </cell>
          <cell r="D1306" t="str">
            <v>11</v>
          </cell>
          <cell r="E1306" t="str">
            <v>SALPO</v>
          </cell>
          <cell r="F1306">
            <v>6746</v>
          </cell>
        </row>
        <row r="1307">
          <cell r="A1307" t="str">
            <v>130613</v>
          </cell>
          <cell r="B1307" t="str">
            <v>13</v>
          </cell>
          <cell r="C1307" t="str">
            <v>06</v>
          </cell>
          <cell r="D1307" t="str">
            <v>13</v>
          </cell>
          <cell r="E1307" t="str">
            <v>SINSICAP</v>
          </cell>
          <cell r="F1307">
            <v>8522</v>
          </cell>
        </row>
        <row r="1308">
          <cell r="A1308" t="str">
            <v>130614</v>
          </cell>
          <cell r="B1308" t="str">
            <v>13</v>
          </cell>
          <cell r="C1308" t="str">
            <v>06</v>
          </cell>
          <cell r="D1308" t="str">
            <v>14</v>
          </cell>
          <cell r="E1308" t="str">
            <v>USQUIL</v>
          </cell>
          <cell r="F1308">
            <v>26675</v>
          </cell>
        </row>
        <row r="1309">
          <cell r="A1309" t="str">
            <v>130700</v>
          </cell>
          <cell r="B1309" t="str">
            <v>13</v>
          </cell>
          <cell r="C1309" t="str">
            <v>07</v>
          </cell>
          <cell r="D1309" t="str">
            <v>00</v>
          </cell>
          <cell r="E1309" t="str">
            <v>PACASMAYO</v>
          </cell>
          <cell r="F1309">
            <v>97819</v>
          </cell>
        </row>
        <row r="1310">
          <cell r="A1310" t="str">
            <v>130701</v>
          </cell>
          <cell r="B1310" t="str">
            <v>13</v>
          </cell>
          <cell r="C1310" t="str">
            <v>07</v>
          </cell>
          <cell r="D1310" t="str">
            <v>01</v>
          </cell>
          <cell r="E1310" t="str">
            <v>SAN PEDRO DE LLOC</v>
          </cell>
          <cell r="F1310">
            <v>16794</v>
          </cell>
        </row>
        <row r="1311">
          <cell r="A1311" t="str">
            <v>130702</v>
          </cell>
          <cell r="B1311" t="str">
            <v>13</v>
          </cell>
          <cell r="C1311" t="str">
            <v>07</v>
          </cell>
          <cell r="D1311" t="str">
            <v>02</v>
          </cell>
          <cell r="E1311" t="str">
            <v>GUADALUPE</v>
          </cell>
          <cell r="F1311">
            <v>38811</v>
          </cell>
        </row>
        <row r="1312">
          <cell r="A1312" t="str">
            <v>130703</v>
          </cell>
          <cell r="B1312" t="str">
            <v>13</v>
          </cell>
          <cell r="C1312" t="str">
            <v>07</v>
          </cell>
          <cell r="D1312" t="str">
            <v>03</v>
          </cell>
          <cell r="E1312" t="str">
            <v>JEQUETEPEQUE</v>
          </cell>
          <cell r="F1312">
            <v>3458</v>
          </cell>
        </row>
        <row r="1313">
          <cell r="A1313" t="str">
            <v>130704</v>
          </cell>
          <cell r="B1313" t="str">
            <v>13</v>
          </cell>
          <cell r="C1313" t="str">
            <v>07</v>
          </cell>
          <cell r="D1313" t="str">
            <v>04</v>
          </cell>
          <cell r="E1313" t="str">
            <v>PACASMAYO</v>
          </cell>
          <cell r="F1313">
            <v>26845</v>
          </cell>
        </row>
        <row r="1314">
          <cell r="A1314" t="str">
            <v>130705</v>
          </cell>
          <cell r="B1314" t="str">
            <v>13</v>
          </cell>
          <cell r="C1314" t="str">
            <v>07</v>
          </cell>
          <cell r="D1314" t="str">
            <v>05</v>
          </cell>
          <cell r="E1314" t="str">
            <v>SAN JOSE</v>
          </cell>
          <cell r="F1314">
            <v>11911</v>
          </cell>
        </row>
        <row r="1315">
          <cell r="A1315" t="str">
            <v>130800</v>
          </cell>
          <cell r="B1315" t="str">
            <v>13</v>
          </cell>
          <cell r="C1315" t="str">
            <v>08</v>
          </cell>
          <cell r="D1315" t="str">
            <v>00</v>
          </cell>
          <cell r="E1315" t="str">
            <v>PATAZ</v>
          </cell>
          <cell r="F1315">
            <v>67903</v>
          </cell>
        </row>
        <row r="1316">
          <cell r="A1316" t="str">
            <v>130801</v>
          </cell>
          <cell r="B1316" t="str">
            <v>13</v>
          </cell>
          <cell r="C1316" t="str">
            <v>08</v>
          </cell>
          <cell r="D1316" t="str">
            <v>01</v>
          </cell>
          <cell r="E1316" t="str">
            <v>TAYABAMBA</v>
          </cell>
          <cell r="F1316">
            <v>12894</v>
          </cell>
        </row>
        <row r="1317">
          <cell r="A1317" t="str">
            <v>130802</v>
          </cell>
          <cell r="B1317" t="str">
            <v>13</v>
          </cell>
          <cell r="C1317" t="str">
            <v>08</v>
          </cell>
          <cell r="D1317" t="str">
            <v>02</v>
          </cell>
          <cell r="E1317" t="str">
            <v>BULDIBUYO</v>
          </cell>
          <cell r="F1317">
            <v>4181</v>
          </cell>
        </row>
        <row r="1318">
          <cell r="A1318" t="str">
            <v>130803</v>
          </cell>
          <cell r="B1318" t="str">
            <v>13</v>
          </cell>
          <cell r="C1318" t="str">
            <v>08</v>
          </cell>
          <cell r="D1318" t="str">
            <v>03</v>
          </cell>
          <cell r="E1318" t="str">
            <v>CHILLIA</v>
          </cell>
          <cell r="F1318">
            <v>10588</v>
          </cell>
        </row>
        <row r="1319">
          <cell r="A1319" t="str">
            <v>130804</v>
          </cell>
          <cell r="B1319" t="str">
            <v>13</v>
          </cell>
          <cell r="C1319" t="str">
            <v>08</v>
          </cell>
          <cell r="D1319" t="str">
            <v>04</v>
          </cell>
          <cell r="E1319" t="str">
            <v>HUANCASPATA</v>
          </cell>
          <cell r="F1319">
            <v>6677</v>
          </cell>
        </row>
        <row r="1320">
          <cell r="A1320" t="str">
            <v>130805</v>
          </cell>
          <cell r="B1320" t="str">
            <v>13</v>
          </cell>
          <cell r="C1320" t="str">
            <v>08</v>
          </cell>
          <cell r="D1320" t="str">
            <v>05</v>
          </cell>
          <cell r="E1320" t="str">
            <v>HUAYLILLAS</v>
          </cell>
          <cell r="F1320">
            <v>1363</v>
          </cell>
        </row>
        <row r="1321">
          <cell r="A1321" t="str">
            <v>130806</v>
          </cell>
          <cell r="B1321" t="str">
            <v>13</v>
          </cell>
          <cell r="C1321" t="str">
            <v>08</v>
          </cell>
          <cell r="D1321" t="str">
            <v>06</v>
          </cell>
          <cell r="E1321" t="str">
            <v>HUAYO</v>
          </cell>
          <cell r="F1321">
            <v>2972</v>
          </cell>
        </row>
        <row r="1322">
          <cell r="A1322" t="str">
            <v>130807</v>
          </cell>
          <cell r="B1322" t="str">
            <v>13</v>
          </cell>
          <cell r="C1322" t="str">
            <v>08</v>
          </cell>
          <cell r="D1322" t="str">
            <v>07</v>
          </cell>
          <cell r="E1322" t="str">
            <v>ONGON</v>
          </cell>
          <cell r="F1322">
            <v>1599</v>
          </cell>
        </row>
        <row r="1323">
          <cell r="A1323" t="str">
            <v>130808</v>
          </cell>
          <cell r="B1323" t="str">
            <v>13</v>
          </cell>
          <cell r="C1323" t="str">
            <v>08</v>
          </cell>
          <cell r="D1323" t="str">
            <v>08</v>
          </cell>
          <cell r="E1323" t="str">
            <v>PARCOY</v>
          </cell>
          <cell r="F1323">
            <v>12551</v>
          </cell>
        </row>
        <row r="1324">
          <cell r="A1324" t="str">
            <v>130809</v>
          </cell>
          <cell r="B1324" t="str">
            <v>13</v>
          </cell>
          <cell r="C1324" t="str">
            <v>08</v>
          </cell>
          <cell r="D1324" t="str">
            <v>09</v>
          </cell>
          <cell r="E1324" t="str">
            <v>PATAZ</v>
          </cell>
          <cell r="F1324">
            <v>4292</v>
          </cell>
        </row>
        <row r="1325">
          <cell r="A1325" t="str">
            <v>130810</v>
          </cell>
          <cell r="B1325" t="str">
            <v>13</v>
          </cell>
          <cell r="C1325" t="str">
            <v>08</v>
          </cell>
          <cell r="D1325" t="str">
            <v>10</v>
          </cell>
          <cell r="E1325" t="str">
            <v>PIAS</v>
          </cell>
          <cell r="F1325">
            <v>1713</v>
          </cell>
        </row>
        <row r="1326">
          <cell r="A1326" t="str">
            <v>130811</v>
          </cell>
          <cell r="B1326" t="str">
            <v>13</v>
          </cell>
          <cell r="C1326" t="str">
            <v>08</v>
          </cell>
          <cell r="D1326" t="str">
            <v>11</v>
          </cell>
          <cell r="E1326" t="str">
            <v>SANTIAGO DE CHALLAS</v>
          </cell>
          <cell r="F1326">
            <v>2910</v>
          </cell>
        </row>
        <row r="1327">
          <cell r="A1327" t="str">
            <v>130812</v>
          </cell>
          <cell r="B1327" t="str">
            <v>13</v>
          </cell>
          <cell r="C1327" t="str">
            <v>08</v>
          </cell>
          <cell r="D1327" t="str">
            <v>12</v>
          </cell>
          <cell r="E1327" t="str">
            <v>TAURIJA</v>
          </cell>
          <cell r="F1327">
            <v>3037</v>
          </cell>
        </row>
        <row r="1328">
          <cell r="A1328" t="str">
            <v>130813</v>
          </cell>
          <cell r="B1328" t="str">
            <v>13</v>
          </cell>
          <cell r="C1328" t="str">
            <v>08</v>
          </cell>
          <cell r="D1328" t="str">
            <v>13</v>
          </cell>
          <cell r="E1328" t="str">
            <v>URPAY</v>
          </cell>
          <cell r="F1328">
            <v>3126</v>
          </cell>
        </row>
        <row r="1329">
          <cell r="A1329" t="str">
            <v>130900</v>
          </cell>
          <cell r="B1329" t="str">
            <v>13</v>
          </cell>
          <cell r="C1329" t="str">
            <v>09</v>
          </cell>
          <cell r="D1329" t="str">
            <v>00</v>
          </cell>
          <cell r="E1329" t="str">
            <v>SANCHEZ CARRION</v>
          </cell>
          <cell r="F1329">
            <v>132558</v>
          </cell>
        </row>
        <row r="1330">
          <cell r="A1330" t="str">
            <v>130901</v>
          </cell>
          <cell r="B1330" t="str">
            <v>13</v>
          </cell>
          <cell r="C1330" t="str">
            <v>09</v>
          </cell>
          <cell r="D1330" t="str">
            <v>01</v>
          </cell>
          <cell r="E1330" t="str">
            <v>HUAMACHUCO</v>
          </cell>
          <cell r="F1330">
            <v>46763</v>
          </cell>
        </row>
        <row r="1331">
          <cell r="A1331" t="str">
            <v>130902</v>
          </cell>
          <cell r="B1331" t="str">
            <v>13</v>
          </cell>
          <cell r="C1331" t="str">
            <v>09</v>
          </cell>
          <cell r="D1331" t="str">
            <v>02</v>
          </cell>
          <cell r="E1331" t="str">
            <v>CHUGAY</v>
          </cell>
          <cell r="F1331">
            <v>19175</v>
          </cell>
        </row>
        <row r="1332">
          <cell r="A1332" t="str">
            <v>130903</v>
          </cell>
          <cell r="B1332" t="str">
            <v>13</v>
          </cell>
          <cell r="C1332" t="str">
            <v>09</v>
          </cell>
          <cell r="D1332" t="str">
            <v>03</v>
          </cell>
          <cell r="E1332" t="str">
            <v>COCHORCO</v>
          </cell>
          <cell r="F1332">
            <v>9403</v>
          </cell>
        </row>
        <row r="1333">
          <cell r="A1333" t="str">
            <v>130904</v>
          </cell>
          <cell r="B1333" t="str">
            <v>13</v>
          </cell>
          <cell r="C1333" t="str">
            <v>09</v>
          </cell>
          <cell r="D1333" t="str">
            <v>04</v>
          </cell>
          <cell r="E1333" t="str">
            <v>CURGOS</v>
          </cell>
          <cell r="F1333">
            <v>8276</v>
          </cell>
        </row>
        <row r="1334">
          <cell r="A1334" t="str">
            <v>130905</v>
          </cell>
          <cell r="B1334" t="str">
            <v>13</v>
          </cell>
          <cell r="C1334" t="str">
            <v>09</v>
          </cell>
          <cell r="D1334" t="str">
            <v>05</v>
          </cell>
          <cell r="E1334" t="str">
            <v>MARCABAL</v>
          </cell>
          <cell r="F1334">
            <v>12717</v>
          </cell>
        </row>
        <row r="1335">
          <cell r="A1335" t="str">
            <v>130906</v>
          </cell>
          <cell r="B1335" t="str">
            <v>13</v>
          </cell>
          <cell r="C1335" t="str">
            <v>09</v>
          </cell>
          <cell r="D1335" t="str">
            <v>06</v>
          </cell>
          <cell r="E1335" t="str">
            <v>SANAGORAN</v>
          </cell>
          <cell r="F1335">
            <v>13164</v>
          </cell>
        </row>
        <row r="1336">
          <cell r="A1336" t="str">
            <v>130907</v>
          </cell>
          <cell r="B1336" t="str">
            <v>13</v>
          </cell>
          <cell r="C1336" t="str">
            <v>09</v>
          </cell>
          <cell r="D1336" t="str">
            <v>07</v>
          </cell>
          <cell r="E1336" t="str">
            <v>SARIN</v>
          </cell>
          <cell r="F1336">
            <v>9325</v>
          </cell>
        </row>
        <row r="1337">
          <cell r="A1337" t="str">
            <v>130908</v>
          </cell>
          <cell r="B1337" t="str">
            <v>13</v>
          </cell>
          <cell r="C1337" t="str">
            <v>09</v>
          </cell>
          <cell r="D1337" t="str">
            <v>08</v>
          </cell>
          <cell r="E1337" t="str">
            <v>SARTIMBAMBA</v>
          </cell>
          <cell r="F1337">
            <v>13735</v>
          </cell>
        </row>
        <row r="1338">
          <cell r="A1338" t="str">
            <v>131000</v>
          </cell>
          <cell r="B1338" t="str">
            <v>13</v>
          </cell>
          <cell r="C1338" t="str">
            <v>10</v>
          </cell>
          <cell r="D1338" t="str">
            <v>00</v>
          </cell>
          <cell r="E1338" t="str">
            <v>SANTIAGO DE CHUCO</v>
          </cell>
          <cell r="F1338">
            <v>59008</v>
          </cell>
        </row>
        <row r="1339">
          <cell r="A1339" t="str">
            <v>131001</v>
          </cell>
          <cell r="B1339" t="str">
            <v>13</v>
          </cell>
          <cell r="C1339" t="str">
            <v>10</v>
          </cell>
          <cell r="D1339" t="str">
            <v>01</v>
          </cell>
          <cell r="E1339" t="str">
            <v>SANTIAGO DE CHUCO</v>
          </cell>
          <cell r="F1339">
            <v>21862</v>
          </cell>
        </row>
        <row r="1340">
          <cell r="A1340" t="str">
            <v>131002</v>
          </cell>
          <cell r="B1340" t="str">
            <v>13</v>
          </cell>
          <cell r="C1340" t="str">
            <v>10</v>
          </cell>
          <cell r="D1340" t="str">
            <v>02</v>
          </cell>
          <cell r="E1340" t="str">
            <v>ANGASMARCA</v>
          </cell>
          <cell r="F1340">
            <v>5235</v>
          </cell>
        </row>
        <row r="1341">
          <cell r="A1341" t="str">
            <v>131003</v>
          </cell>
          <cell r="B1341" t="str">
            <v>13</v>
          </cell>
          <cell r="C1341" t="str">
            <v>10</v>
          </cell>
          <cell r="D1341" t="str">
            <v>03</v>
          </cell>
          <cell r="E1341" t="str">
            <v>CACHICADAN</v>
          </cell>
          <cell r="F1341">
            <v>6624</v>
          </cell>
        </row>
        <row r="1342">
          <cell r="A1342" t="str">
            <v>131004</v>
          </cell>
          <cell r="B1342" t="str">
            <v>13</v>
          </cell>
          <cell r="C1342" t="str">
            <v>10</v>
          </cell>
          <cell r="D1342" t="str">
            <v>04</v>
          </cell>
          <cell r="E1342" t="str">
            <v>MOLLEBAMBA</v>
          </cell>
          <cell r="F1342">
            <v>2210</v>
          </cell>
        </row>
        <row r="1343">
          <cell r="A1343" t="str">
            <v>131005</v>
          </cell>
          <cell r="B1343" t="str">
            <v>13</v>
          </cell>
          <cell r="C1343" t="str">
            <v>10</v>
          </cell>
          <cell r="D1343" t="str">
            <v>05</v>
          </cell>
          <cell r="E1343" t="str">
            <v>MOLLEPATA</v>
          </cell>
          <cell r="F1343">
            <v>2881</v>
          </cell>
        </row>
        <row r="1344">
          <cell r="A1344" t="str">
            <v>131006</v>
          </cell>
          <cell r="B1344" t="str">
            <v>13</v>
          </cell>
          <cell r="C1344" t="str">
            <v>10</v>
          </cell>
          <cell r="D1344" t="str">
            <v>06</v>
          </cell>
          <cell r="E1344" t="str">
            <v>QUIRUVILCA</v>
          </cell>
          <cell r="F1344">
            <v>13106</v>
          </cell>
        </row>
        <row r="1345">
          <cell r="A1345" t="str">
            <v>131007</v>
          </cell>
          <cell r="B1345" t="str">
            <v>13</v>
          </cell>
          <cell r="C1345" t="str">
            <v>10</v>
          </cell>
          <cell r="D1345" t="str">
            <v>07</v>
          </cell>
          <cell r="E1345" t="str">
            <v>SANTA CRUZ DE CHUCA</v>
          </cell>
          <cell r="F1345">
            <v>3554</v>
          </cell>
        </row>
        <row r="1346">
          <cell r="A1346" t="str">
            <v>131008</v>
          </cell>
          <cell r="B1346" t="str">
            <v>13</v>
          </cell>
          <cell r="C1346" t="str">
            <v>10</v>
          </cell>
          <cell r="D1346" t="str">
            <v>08</v>
          </cell>
          <cell r="E1346" t="str">
            <v>SITABAMBA</v>
          </cell>
          <cell r="F1346">
            <v>3536</v>
          </cell>
        </row>
        <row r="1347">
          <cell r="A1347" t="str">
            <v>131100</v>
          </cell>
          <cell r="B1347" t="str">
            <v>13</v>
          </cell>
          <cell r="C1347" t="str">
            <v>11</v>
          </cell>
          <cell r="D1347" t="str">
            <v>00</v>
          </cell>
          <cell r="E1347" t="str">
            <v>GRAN CHIMU</v>
          </cell>
          <cell r="F1347">
            <v>31149</v>
          </cell>
        </row>
        <row r="1348">
          <cell r="A1348" t="str">
            <v>131101</v>
          </cell>
          <cell r="B1348" t="str">
            <v>13</v>
          </cell>
          <cell r="C1348" t="str">
            <v>11</v>
          </cell>
          <cell r="D1348" t="str">
            <v>01</v>
          </cell>
          <cell r="E1348" t="str">
            <v>CASCAS</v>
          </cell>
          <cell r="F1348">
            <v>15157</v>
          </cell>
        </row>
        <row r="1349">
          <cell r="A1349" t="str">
            <v>131102</v>
          </cell>
          <cell r="B1349" t="str">
            <v>13</v>
          </cell>
          <cell r="C1349" t="str">
            <v>11</v>
          </cell>
          <cell r="D1349" t="str">
            <v>02</v>
          </cell>
          <cell r="E1349" t="str">
            <v>LUCMA</v>
          </cell>
          <cell r="F1349">
            <v>5726</v>
          </cell>
        </row>
        <row r="1350">
          <cell r="A1350" t="str">
            <v>131103</v>
          </cell>
          <cell r="B1350" t="str">
            <v>13</v>
          </cell>
          <cell r="C1350" t="str">
            <v>11</v>
          </cell>
          <cell r="D1350" t="str">
            <v>03</v>
          </cell>
          <cell r="E1350" t="str">
            <v>COMPIN</v>
          </cell>
          <cell r="F1350">
            <v>2658</v>
          </cell>
        </row>
        <row r="1351">
          <cell r="A1351" t="str">
            <v>131104</v>
          </cell>
          <cell r="B1351" t="str">
            <v>13</v>
          </cell>
          <cell r="C1351" t="str">
            <v>11</v>
          </cell>
          <cell r="D1351" t="str">
            <v>04</v>
          </cell>
          <cell r="E1351" t="str">
            <v>SAYAPULLO</v>
          </cell>
          <cell r="F1351">
            <v>7608</v>
          </cell>
        </row>
        <row r="1352">
          <cell r="A1352" t="str">
            <v>131200</v>
          </cell>
          <cell r="B1352" t="str">
            <v>13</v>
          </cell>
          <cell r="C1352" t="str">
            <v>12</v>
          </cell>
          <cell r="D1352" t="str">
            <v>00</v>
          </cell>
          <cell r="E1352" t="str">
            <v>VIRU</v>
          </cell>
          <cell r="F1352">
            <v>76241</v>
          </cell>
        </row>
        <row r="1353">
          <cell r="A1353" t="str">
            <v>131201</v>
          </cell>
          <cell r="B1353" t="str">
            <v>13</v>
          </cell>
          <cell r="C1353" t="str">
            <v>12</v>
          </cell>
          <cell r="D1353" t="str">
            <v>01</v>
          </cell>
          <cell r="E1353" t="str">
            <v>VIRU</v>
          </cell>
          <cell r="F1353">
            <v>47046</v>
          </cell>
        </row>
        <row r="1354">
          <cell r="A1354" t="str">
            <v>131202</v>
          </cell>
          <cell r="B1354" t="str">
            <v>13</v>
          </cell>
          <cell r="C1354" t="str">
            <v>12</v>
          </cell>
          <cell r="D1354" t="str">
            <v>02</v>
          </cell>
          <cell r="E1354" t="str">
            <v>CHAO</v>
          </cell>
          <cell r="F1354">
            <v>22445</v>
          </cell>
        </row>
        <row r="1355">
          <cell r="A1355" t="str">
            <v>131203</v>
          </cell>
          <cell r="B1355" t="str">
            <v>13</v>
          </cell>
          <cell r="C1355" t="str">
            <v>12</v>
          </cell>
          <cell r="D1355" t="str">
            <v>03</v>
          </cell>
          <cell r="E1355" t="str">
            <v>GUADALUPITO</v>
          </cell>
          <cell r="F1355">
            <v>6750</v>
          </cell>
        </row>
        <row r="1356">
          <cell r="A1356" t="str">
            <v>140000</v>
          </cell>
          <cell r="B1356" t="str">
            <v>14</v>
          </cell>
          <cell r="C1356" t="str">
            <v>00</v>
          </cell>
          <cell r="D1356" t="str">
            <v>00</v>
          </cell>
          <cell r="E1356" t="str">
            <v>LAMBAYEQUE</v>
          </cell>
          <cell r="F1356">
            <v>1139537</v>
          </cell>
        </row>
        <row r="1357">
          <cell r="A1357" t="str">
            <v>140100</v>
          </cell>
          <cell r="B1357" t="str">
            <v>14</v>
          </cell>
          <cell r="C1357" t="str">
            <v>01</v>
          </cell>
          <cell r="D1357" t="str">
            <v>00</v>
          </cell>
          <cell r="E1357" t="str">
            <v>CHICLAYO</v>
          </cell>
          <cell r="F1357">
            <v>769547</v>
          </cell>
        </row>
        <row r="1358">
          <cell r="A1358" t="str">
            <v>140101</v>
          </cell>
          <cell r="B1358" t="str">
            <v>14</v>
          </cell>
          <cell r="C1358" t="str">
            <v>01</v>
          </cell>
          <cell r="D1358" t="str">
            <v>01</v>
          </cell>
          <cell r="E1358" t="str">
            <v>CHICLAYO</v>
          </cell>
          <cell r="F1358">
            <v>260983</v>
          </cell>
        </row>
        <row r="1359">
          <cell r="A1359" t="str">
            <v>140102</v>
          </cell>
          <cell r="B1359" t="str">
            <v>14</v>
          </cell>
          <cell r="C1359" t="str">
            <v>01</v>
          </cell>
          <cell r="D1359" t="str">
            <v>02</v>
          </cell>
          <cell r="E1359" t="str">
            <v>CHONGOYAPE</v>
          </cell>
          <cell r="F1359">
            <v>18098</v>
          </cell>
        </row>
        <row r="1360">
          <cell r="A1360" t="str">
            <v>140103</v>
          </cell>
          <cell r="B1360" t="str">
            <v>14</v>
          </cell>
          <cell r="C1360" t="str">
            <v>01</v>
          </cell>
          <cell r="D1360" t="str">
            <v>03</v>
          </cell>
          <cell r="E1360" t="str">
            <v>ETEN</v>
          </cell>
          <cell r="F1360">
            <v>11277</v>
          </cell>
        </row>
        <row r="1361">
          <cell r="A1361" t="str">
            <v>140104</v>
          </cell>
          <cell r="B1361" t="str">
            <v>14</v>
          </cell>
          <cell r="C1361" t="str">
            <v>01</v>
          </cell>
          <cell r="D1361" t="str">
            <v>04</v>
          </cell>
          <cell r="E1361" t="str">
            <v>ETEN PUERTO</v>
          </cell>
          <cell r="F1361">
            <v>2423</v>
          </cell>
        </row>
        <row r="1362">
          <cell r="A1362" t="str">
            <v>140105</v>
          </cell>
          <cell r="B1362" t="str">
            <v>14</v>
          </cell>
          <cell r="C1362" t="str">
            <v>01</v>
          </cell>
          <cell r="D1362" t="str">
            <v>05</v>
          </cell>
          <cell r="E1362" t="str">
            <v>JOSE LEONARDO ORTIZ</v>
          </cell>
          <cell r="F1362">
            <v>162107</v>
          </cell>
        </row>
        <row r="1363">
          <cell r="A1363" t="str">
            <v>140106</v>
          </cell>
          <cell r="B1363" t="str">
            <v>14</v>
          </cell>
          <cell r="C1363" t="str">
            <v>01</v>
          </cell>
          <cell r="D1363" t="str">
            <v>06</v>
          </cell>
          <cell r="E1363" t="str">
            <v>LA VICTORIA</v>
          </cell>
          <cell r="F1363">
            <v>79721</v>
          </cell>
        </row>
        <row r="1364">
          <cell r="A1364" t="str">
            <v>140107</v>
          </cell>
          <cell r="B1364" t="str">
            <v>14</v>
          </cell>
          <cell r="C1364" t="str">
            <v>01</v>
          </cell>
          <cell r="D1364" t="str">
            <v>07</v>
          </cell>
          <cell r="E1364" t="str">
            <v>LAGUNAS</v>
          </cell>
          <cell r="F1364">
            <v>9080</v>
          </cell>
        </row>
        <row r="1365">
          <cell r="A1365" t="str">
            <v>140108</v>
          </cell>
          <cell r="B1365" t="str">
            <v>14</v>
          </cell>
          <cell r="C1365" t="str">
            <v>01</v>
          </cell>
          <cell r="D1365" t="str">
            <v>08</v>
          </cell>
          <cell r="E1365" t="str">
            <v>MONSEFU</v>
          </cell>
          <cell r="F1365">
            <v>31500</v>
          </cell>
        </row>
        <row r="1366">
          <cell r="A1366" t="str">
            <v>140109</v>
          </cell>
          <cell r="B1366" t="str">
            <v>14</v>
          </cell>
          <cell r="C1366" t="str">
            <v>01</v>
          </cell>
          <cell r="D1366" t="str">
            <v>09</v>
          </cell>
          <cell r="E1366" t="str">
            <v>NUEVA ARICA</v>
          </cell>
          <cell r="F1366">
            <v>2659</v>
          </cell>
        </row>
        <row r="1367">
          <cell r="A1367" t="str">
            <v>140110</v>
          </cell>
          <cell r="B1367" t="str">
            <v>14</v>
          </cell>
          <cell r="C1367" t="str">
            <v>01</v>
          </cell>
          <cell r="D1367" t="str">
            <v>10</v>
          </cell>
          <cell r="E1367" t="str">
            <v>OYOTUN</v>
          </cell>
          <cell r="F1367">
            <v>10434</v>
          </cell>
        </row>
        <row r="1368">
          <cell r="A1368" t="str">
            <v>140111</v>
          </cell>
          <cell r="B1368" t="str">
            <v>14</v>
          </cell>
          <cell r="C1368" t="str">
            <v>01</v>
          </cell>
          <cell r="D1368" t="str">
            <v>11</v>
          </cell>
          <cell r="E1368" t="str">
            <v>PICSI</v>
          </cell>
          <cell r="F1368">
            <v>8555</v>
          </cell>
        </row>
        <row r="1369">
          <cell r="A1369" t="str">
            <v>140112</v>
          </cell>
          <cell r="B1369" t="str">
            <v>14</v>
          </cell>
          <cell r="C1369" t="str">
            <v>01</v>
          </cell>
          <cell r="D1369" t="str">
            <v>12</v>
          </cell>
          <cell r="E1369" t="str">
            <v>PIMENTEL</v>
          </cell>
          <cell r="F1369">
            <v>32386</v>
          </cell>
        </row>
        <row r="1370">
          <cell r="A1370" t="str">
            <v>140113</v>
          </cell>
          <cell r="B1370" t="str">
            <v>14</v>
          </cell>
          <cell r="C1370" t="str">
            <v>01</v>
          </cell>
          <cell r="D1370" t="str">
            <v>13</v>
          </cell>
          <cell r="E1370" t="str">
            <v>REQUE</v>
          </cell>
          <cell r="F1370">
            <v>13493</v>
          </cell>
        </row>
        <row r="1371">
          <cell r="A1371" t="str">
            <v>140114</v>
          </cell>
          <cell r="B1371" t="str">
            <v>14</v>
          </cell>
          <cell r="C1371" t="str">
            <v>01</v>
          </cell>
          <cell r="D1371" t="str">
            <v>14</v>
          </cell>
          <cell r="E1371" t="str">
            <v>SANTA ROSA</v>
          </cell>
          <cell r="F1371">
            <v>11524</v>
          </cell>
        </row>
        <row r="1372">
          <cell r="A1372" t="str">
            <v>140115</v>
          </cell>
          <cell r="B1372" t="str">
            <v>14</v>
          </cell>
          <cell r="C1372" t="str">
            <v>01</v>
          </cell>
          <cell r="D1372" t="str">
            <v>15</v>
          </cell>
          <cell r="E1372" t="str">
            <v>SAÑA</v>
          </cell>
          <cell r="F1372">
            <v>12171</v>
          </cell>
        </row>
        <row r="1373">
          <cell r="A1373" t="str">
            <v>140116</v>
          </cell>
          <cell r="B1373" t="str">
            <v>14</v>
          </cell>
          <cell r="C1373" t="str">
            <v>01</v>
          </cell>
          <cell r="D1373" t="str">
            <v>16</v>
          </cell>
          <cell r="E1373" t="str">
            <v>CAYALTI</v>
          </cell>
          <cell r="F1373">
            <v>17329</v>
          </cell>
        </row>
        <row r="1374">
          <cell r="A1374" t="str">
            <v>140117</v>
          </cell>
          <cell r="B1374" t="str">
            <v>14</v>
          </cell>
          <cell r="C1374" t="str">
            <v>01</v>
          </cell>
          <cell r="D1374" t="str">
            <v>17</v>
          </cell>
          <cell r="E1374" t="str">
            <v>PATAPO</v>
          </cell>
          <cell r="F1374">
            <v>21548</v>
          </cell>
        </row>
        <row r="1375">
          <cell r="A1375" t="str">
            <v>140118</v>
          </cell>
          <cell r="B1375" t="str">
            <v>14</v>
          </cell>
          <cell r="C1375" t="str">
            <v>01</v>
          </cell>
          <cell r="D1375" t="str">
            <v>18</v>
          </cell>
          <cell r="E1375" t="str">
            <v>POMALCA</v>
          </cell>
          <cell r="F1375">
            <v>24026</v>
          </cell>
        </row>
        <row r="1376">
          <cell r="A1376" t="str">
            <v>140119</v>
          </cell>
          <cell r="B1376" t="str">
            <v>14</v>
          </cell>
          <cell r="C1376" t="str">
            <v>01</v>
          </cell>
          <cell r="D1376" t="str">
            <v>19</v>
          </cell>
          <cell r="E1376" t="str">
            <v>PUCALA</v>
          </cell>
          <cell r="F1376">
            <v>10263</v>
          </cell>
        </row>
        <row r="1377">
          <cell r="A1377" t="str">
            <v>140120</v>
          </cell>
          <cell r="B1377" t="str">
            <v>14</v>
          </cell>
          <cell r="C1377" t="str">
            <v>01</v>
          </cell>
          <cell r="D1377" t="str">
            <v>20</v>
          </cell>
          <cell r="E1377" t="str">
            <v>TUMAN</v>
          </cell>
          <cell r="F1377">
            <v>29970</v>
          </cell>
        </row>
        <row r="1378">
          <cell r="A1378" t="str">
            <v>140200</v>
          </cell>
          <cell r="B1378" t="str">
            <v>14</v>
          </cell>
          <cell r="C1378" t="str">
            <v>02</v>
          </cell>
          <cell r="D1378" t="str">
            <v>00</v>
          </cell>
          <cell r="E1378" t="str">
            <v>FERREÑAFE</v>
          </cell>
          <cell r="F1378">
            <v>98345</v>
          </cell>
        </row>
        <row r="1379">
          <cell r="A1379" t="str">
            <v>140201</v>
          </cell>
          <cell r="B1379" t="str">
            <v>14</v>
          </cell>
          <cell r="C1379" t="str">
            <v>02</v>
          </cell>
          <cell r="D1379" t="str">
            <v>01</v>
          </cell>
          <cell r="E1379" t="str">
            <v>FERREÑAFE</v>
          </cell>
          <cell r="F1379">
            <v>33074</v>
          </cell>
        </row>
        <row r="1380">
          <cell r="A1380" t="str">
            <v>140202</v>
          </cell>
          <cell r="B1380" t="str">
            <v>14</v>
          </cell>
          <cell r="C1380" t="str">
            <v>02</v>
          </cell>
          <cell r="D1380" t="str">
            <v>02</v>
          </cell>
          <cell r="E1380" t="str">
            <v>CAÑARIS</v>
          </cell>
          <cell r="F1380">
            <v>13165</v>
          </cell>
        </row>
        <row r="1381">
          <cell r="A1381" t="str">
            <v>140203</v>
          </cell>
          <cell r="B1381" t="str">
            <v>14</v>
          </cell>
          <cell r="C1381" t="str">
            <v>02</v>
          </cell>
          <cell r="D1381" t="str">
            <v>03</v>
          </cell>
          <cell r="E1381" t="str">
            <v>INCAHUASI</v>
          </cell>
          <cell r="F1381">
            <v>15390</v>
          </cell>
        </row>
        <row r="1382">
          <cell r="A1382" t="str">
            <v>140204</v>
          </cell>
          <cell r="B1382" t="str">
            <v>14</v>
          </cell>
          <cell r="C1382" t="str">
            <v>02</v>
          </cell>
          <cell r="D1382" t="str">
            <v>04</v>
          </cell>
          <cell r="E1382" t="str">
            <v>MANUEL ANTONIO MESONES MURO</v>
          </cell>
          <cell r="F1382">
            <v>4276</v>
          </cell>
        </row>
        <row r="1383">
          <cell r="A1383" t="str">
            <v>140205</v>
          </cell>
          <cell r="B1383" t="str">
            <v>14</v>
          </cell>
          <cell r="C1383" t="str">
            <v>02</v>
          </cell>
          <cell r="D1383" t="str">
            <v>05</v>
          </cell>
          <cell r="E1383" t="str">
            <v>PITIPO</v>
          </cell>
          <cell r="F1383">
            <v>19543</v>
          </cell>
        </row>
        <row r="1384">
          <cell r="A1384" t="str">
            <v>140206</v>
          </cell>
          <cell r="B1384" t="str">
            <v>14</v>
          </cell>
          <cell r="C1384" t="str">
            <v>02</v>
          </cell>
          <cell r="D1384" t="str">
            <v>06</v>
          </cell>
          <cell r="E1384" t="str">
            <v>PUEBLO NUEVO</v>
          </cell>
          <cell r="F1384">
            <v>12897</v>
          </cell>
        </row>
        <row r="1385">
          <cell r="A1385" t="str">
            <v>140300</v>
          </cell>
          <cell r="B1385" t="str">
            <v>14</v>
          </cell>
          <cell r="C1385" t="str">
            <v>03</v>
          </cell>
          <cell r="D1385" t="str">
            <v>00</v>
          </cell>
          <cell r="E1385" t="str">
            <v>LAMBAYEQUE</v>
          </cell>
          <cell r="F1385">
            <v>271645</v>
          </cell>
        </row>
        <row r="1386">
          <cell r="A1386" t="str">
            <v>140301</v>
          </cell>
          <cell r="B1386" t="str">
            <v>14</v>
          </cell>
          <cell r="C1386" t="str">
            <v>03</v>
          </cell>
          <cell r="D1386" t="str">
            <v>01</v>
          </cell>
          <cell r="E1386" t="str">
            <v>LAMBAYEQUE</v>
          </cell>
          <cell r="F1386">
            <v>64977</v>
          </cell>
        </row>
        <row r="1387">
          <cell r="A1387" t="str">
            <v>140302</v>
          </cell>
          <cell r="B1387" t="str">
            <v>14</v>
          </cell>
          <cell r="C1387" t="str">
            <v>03</v>
          </cell>
          <cell r="D1387" t="str">
            <v>02</v>
          </cell>
          <cell r="E1387" t="str">
            <v>CHOCHOPE</v>
          </cell>
          <cell r="F1387">
            <v>1075</v>
          </cell>
        </row>
        <row r="1388">
          <cell r="A1388" t="str">
            <v>140303</v>
          </cell>
          <cell r="B1388" t="str">
            <v>14</v>
          </cell>
          <cell r="C1388" t="str">
            <v>03</v>
          </cell>
          <cell r="D1388" t="str">
            <v>03</v>
          </cell>
          <cell r="E1388" t="str">
            <v>ILLIMO</v>
          </cell>
          <cell r="F1388">
            <v>9824</v>
          </cell>
        </row>
        <row r="1389">
          <cell r="A1389" t="str">
            <v>140304</v>
          </cell>
          <cell r="B1389" t="str">
            <v>14</v>
          </cell>
          <cell r="C1389" t="str">
            <v>03</v>
          </cell>
          <cell r="D1389" t="str">
            <v>04</v>
          </cell>
          <cell r="E1389" t="str">
            <v>JAYANCA</v>
          </cell>
          <cell r="F1389">
            <v>14876</v>
          </cell>
        </row>
        <row r="1390">
          <cell r="A1390" t="str">
            <v>140305</v>
          </cell>
          <cell r="B1390" t="str">
            <v>14</v>
          </cell>
          <cell r="C1390" t="str">
            <v>03</v>
          </cell>
          <cell r="D1390" t="str">
            <v>05</v>
          </cell>
          <cell r="E1390" t="str">
            <v>MOCHUMI</v>
          </cell>
          <cell r="F1390">
            <v>19759</v>
          </cell>
        </row>
        <row r="1391">
          <cell r="A1391" t="str">
            <v>140306</v>
          </cell>
          <cell r="B1391" t="str">
            <v>14</v>
          </cell>
          <cell r="C1391" t="str">
            <v>03</v>
          </cell>
          <cell r="D1391" t="str">
            <v>06</v>
          </cell>
          <cell r="E1391" t="str">
            <v>MORROPE</v>
          </cell>
          <cell r="F1391">
            <v>40634</v>
          </cell>
        </row>
        <row r="1392">
          <cell r="A1392" t="str">
            <v>140307</v>
          </cell>
          <cell r="B1392" t="str">
            <v>14</v>
          </cell>
          <cell r="C1392" t="str">
            <v>03</v>
          </cell>
          <cell r="D1392" t="str">
            <v>07</v>
          </cell>
          <cell r="E1392" t="str">
            <v>MOTUPE</v>
          </cell>
          <cell r="F1392">
            <v>25575</v>
          </cell>
        </row>
        <row r="1393">
          <cell r="A1393" t="str">
            <v>140308</v>
          </cell>
          <cell r="B1393" t="str">
            <v>14</v>
          </cell>
          <cell r="C1393" t="str">
            <v>03</v>
          </cell>
          <cell r="D1393" t="str">
            <v>08</v>
          </cell>
          <cell r="E1393" t="str">
            <v>OLMOS</v>
          </cell>
          <cell r="F1393">
            <v>38071</v>
          </cell>
        </row>
        <row r="1394">
          <cell r="A1394" t="str">
            <v>140309</v>
          </cell>
          <cell r="B1394" t="str">
            <v>14</v>
          </cell>
          <cell r="C1394" t="str">
            <v>03</v>
          </cell>
          <cell r="D1394" t="str">
            <v>09</v>
          </cell>
          <cell r="E1394" t="str">
            <v>PACORA</v>
          </cell>
          <cell r="F1394">
            <v>7335</v>
          </cell>
        </row>
        <row r="1395">
          <cell r="A1395" t="str">
            <v>140310</v>
          </cell>
          <cell r="B1395" t="str">
            <v>14</v>
          </cell>
          <cell r="C1395" t="str">
            <v>03</v>
          </cell>
          <cell r="D1395" t="str">
            <v>10</v>
          </cell>
          <cell r="E1395" t="str">
            <v>SALAS</v>
          </cell>
          <cell r="F1395">
            <v>14356</v>
          </cell>
        </row>
        <row r="1396">
          <cell r="A1396" t="str">
            <v>140311</v>
          </cell>
          <cell r="B1396" t="str">
            <v>14</v>
          </cell>
          <cell r="C1396" t="str">
            <v>03</v>
          </cell>
          <cell r="D1396" t="str">
            <v>11</v>
          </cell>
          <cell r="E1396" t="str">
            <v>SAN JOSE</v>
          </cell>
          <cell r="F1396">
            <v>13397</v>
          </cell>
        </row>
        <row r="1397">
          <cell r="A1397" t="str">
            <v>140312</v>
          </cell>
          <cell r="B1397" t="str">
            <v>14</v>
          </cell>
          <cell r="C1397" t="str">
            <v>03</v>
          </cell>
          <cell r="D1397" t="str">
            <v>12</v>
          </cell>
          <cell r="E1397" t="str">
            <v>TUCUME</v>
          </cell>
          <cell r="F1397">
            <v>21766</v>
          </cell>
        </row>
        <row r="1398">
          <cell r="A1398" t="str">
            <v>150000</v>
          </cell>
          <cell r="B1398" t="str">
            <v>15</v>
          </cell>
          <cell r="C1398" t="str">
            <v>00</v>
          </cell>
          <cell r="D1398" t="str">
            <v>00</v>
          </cell>
          <cell r="E1398" t="str">
            <v>LIMA</v>
          </cell>
          <cell r="F1398">
            <v>8235054</v>
          </cell>
        </row>
        <row r="1399">
          <cell r="A1399" t="str">
            <v>150100</v>
          </cell>
          <cell r="B1399" t="str">
            <v>15</v>
          </cell>
          <cell r="C1399" t="str">
            <v>01</v>
          </cell>
          <cell r="D1399" t="str">
            <v>00</v>
          </cell>
          <cell r="E1399" t="str">
            <v>LIMA</v>
          </cell>
          <cell r="F1399">
            <v>7382844</v>
          </cell>
        </row>
        <row r="1400">
          <cell r="A1400" t="str">
            <v>150101</v>
          </cell>
          <cell r="B1400" t="str">
            <v>15</v>
          </cell>
          <cell r="C1400" t="str">
            <v>01</v>
          </cell>
          <cell r="D1400" t="str">
            <v>01</v>
          </cell>
          <cell r="E1400" t="str">
            <v>LIMA</v>
          </cell>
          <cell r="F1400">
            <v>286739</v>
          </cell>
        </row>
        <row r="1401">
          <cell r="A1401" t="str">
            <v>150102</v>
          </cell>
          <cell r="B1401" t="str">
            <v>15</v>
          </cell>
          <cell r="C1401" t="str">
            <v>01</v>
          </cell>
          <cell r="D1401" t="str">
            <v>02</v>
          </cell>
          <cell r="E1401" t="str">
            <v>ANCON</v>
          </cell>
          <cell r="F1401">
            <v>31862</v>
          </cell>
        </row>
        <row r="1402">
          <cell r="A1402" t="str">
            <v>150103</v>
          </cell>
          <cell r="B1402" t="str">
            <v>15</v>
          </cell>
          <cell r="C1402" t="str">
            <v>01</v>
          </cell>
          <cell r="D1402" t="str">
            <v>03</v>
          </cell>
          <cell r="E1402" t="str">
            <v>ATE</v>
          </cell>
          <cell r="F1402">
            <v>457758</v>
          </cell>
        </row>
        <row r="1403">
          <cell r="A1403" t="str">
            <v>150104</v>
          </cell>
          <cell r="B1403" t="str">
            <v>15</v>
          </cell>
          <cell r="C1403" t="str">
            <v>01</v>
          </cell>
          <cell r="D1403" t="str">
            <v>04</v>
          </cell>
          <cell r="E1403" t="str">
            <v>BARRANCO</v>
          </cell>
          <cell r="F1403">
            <v>35026</v>
          </cell>
        </row>
        <row r="1404">
          <cell r="A1404" t="str">
            <v>150105</v>
          </cell>
          <cell r="B1404" t="str">
            <v>15</v>
          </cell>
          <cell r="C1404" t="str">
            <v>01</v>
          </cell>
          <cell r="D1404" t="str">
            <v>05</v>
          </cell>
          <cell r="E1404" t="str">
            <v>BREÑA</v>
          </cell>
          <cell r="F1404">
            <v>78415</v>
          </cell>
        </row>
        <row r="1405">
          <cell r="A1405" t="str">
            <v>150106</v>
          </cell>
          <cell r="B1405" t="str">
            <v>15</v>
          </cell>
          <cell r="C1405" t="str">
            <v>01</v>
          </cell>
          <cell r="D1405" t="str">
            <v>06</v>
          </cell>
          <cell r="E1405" t="str">
            <v>CARABAYLLO</v>
          </cell>
          <cell r="F1405">
            <v>209775</v>
          </cell>
        </row>
        <row r="1406">
          <cell r="A1406" t="str">
            <v>150107</v>
          </cell>
          <cell r="B1406" t="str">
            <v>15</v>
          </cell>
          <cell r="C1406" t="str">
            <v>01</v>
          </cell>
          <cell r="D1406" t="str">
            <v>07</v>
          </cell>
          <cell r="E1406" t="str">
            <v>CHACLACAYO</v>
          </cell>
          <cell r="F1406">
            <v>40924</v>
          </cell>
        </row>
        <row r="1407">
          <cell r="A1407" t="str">
            <v>150108</v>
          </cell>
          <cell r="B1407" t="str">
            <v>15</v>
          </cell>
          <cell r="C1407" t="str">
            <v>01</v>
          </cell>
          <cell r="D1407" t="str">
            <v>08</v>
          </cell>
          <cell r="E1407" t="str">
            <v>CHORRILLOS</v>
          </cell>
          <cell r="F1407">
            <v>274827</v>
          </cell>
        </row>
        <row r="1408">
          <cell r="A1408" t="str">
            <v>150109</v>
          </cell>
          <cell r="B1408" t="str">
            <v>15</v>
          </cell>
          <cell r="C1408" t="str">
            <v>01</v>
          </cell>
          <cell r="D1408" t="str">
            <v>09</v>
          </cell>
          <cell r="E1408" t="str">
            <v>CIENEGUILLA</v>
          </cell>
          <cell r="F1408">
            <v>17520</v>
          </cell>
        </row>
        <row r="1409">
          <cell r="A1409" t="str">
            <v>150110</v>
          </cell>
          <cell r="B1409" t="str">
            <v>15</v>
          </cell>
          <cell r="C1409" t="str">
            <v>01</v>
          </cell>
          <cell r="D1409" t="str">
            <v>10</v>
          </cell>
          <cell r="E1409" t="str">
            <v>COMAS</v>
          </cell>
          <cell r="F1409">
            <v>482391</v>
          </cell>
        </row>
        <row r="1410">
          <cell r="A1410" t="str">
            <v>150111</v>
          </cell>
          <cell r="B1410" t="str">
            <v>15</v>
          </cell>
          <cell r="C1410" t="str">
            <v>01</v>
          </cell>
          <cell r="D1410" t="str">
            <v>11</v>
          </cell>
          <cell r="E1410" t="str">
            <v>EL AGUSTINO</v>
          </cell>
          <cell r="F1410">
            <v>169870</v>
          </cell>
        </row>
        <row r="1411">
          <cell r="A1411" t="str">
            <v>150112</v>
          </cell>
          <cell r="B1411" t="str">
            <v>15</v>
          </cell>
          <cell r="C1411" t="str">
            <v>01</v>
          </cell>
          <cell r="D1411" t="str">
            <v>12</v>
          </cell>
          <cell r="E1411" t="str">
            <v>INDEPENDENCIA</v>
          </cell>
          <cell r="F1411">
            <v>202570</v>
          </cell>
        </row>
        <row r="1412">
          <cell r="A1412" t="str">
            <v>150113</v>
          </cell>
          <cell r="B1412" t="str">
            <v>15</v>
          </cell>
          <cell r="C1412" t="str">
            <v>01</v>
          </cell>
          <cell r="D1412" t="str">
            <v>13</v>
          </cell>
          <cell r="E1412" t="str">
            <v>JESUS MARIA</v>
          </cell>
          <cell r="F1412">
            <v>58440</v>
          </cell>
        </row>
        <row r="1413">
          <cell r="A1413" t="str">
            <v>150114</v>
          </cell>
          <cell r="B1413" t="str">
            <v>15</v>
          </cell>
          <cell r="C1413" t="str">
            <v>01</v>
          </cell>
          <cell r="D1413" t="str">
            <v>14</v>
          </cell>
          <cell r="E1413" t="str">
            <v>LA MOLINA</v>
          </cell>
          <cell r="F1413">
            <v>136020</v>
          </cell>
        </row>
        <row r="1414">
          <cell r="A1414" t="str">
            <v>150115</v>
          </cell>
          <cell r="B1414" t="str">
            <v>15</v>
          </cell>
          <cell r="C1414" t="str">
            <v>01</v>
          </cell>
          <cell r="D1414" t="str">
            <v>15</v>
          </cell>
          <cell r="E1414" t="str">
            <v>LA VICTORIA</v>
          </cell>
          <cell r="F1414">
            <v>187750</v>
          </cell>
        </row>
        <row r="1415">
          <cell r="A1415" t="str">
            <v>150116</v>
          </cell>
          <cell r="B1415" t="str">
            <v>15</v>
          </cell>
          <cell r="C1415" t="str">
            <v>01</v>
          </cell>
          <cell r="D1415" t="str">
            <v>16</v>
          </cell>
          <cell r="E1415" t="str">
            <v>LINCE</v>
          </cell>
          <cell r="F1415">
            <v>51364</v>
          </cell>
        </row>
        <row r="1416">
          <cell r="A1416" t="str">
            <v>150117</v>
          </cell>
          <cell r="B1416" t="str">
            <v>15</v>
          </cell>
          <cell r="C1416" t="str">
            <v>01</v>
          </cell>
          <cell r="D1416" t="str">
            <v>17</v>
          </cell>
          <cell r="E1416" t="str">
            <v>LOS OLIVOS</v>
          </cell>
          <cell r="F1416">
            <v>301649</v>
          </cell>
        </row>
        <row r="1417">
          <cell r="A1417" t="str">
            <v>150118</v>
          </cell>
          <cell r="B1417" t="str">
            <v>15</v>
          </cell>
          <cell r="C1417" t="str">
            <v>01</v>
          </cell>
          <cell r="D1417" t="str">
            <v>18</v>
          </cell>
          <cell r="E1417" t="str">
            <v>LURIGANCHO</v>
          </cell>
          <cell r="F1417">
            <v>154172</v>
          </cell>
        </row>
        <row r="1418">
          <cell r="A1418" t="str">
            <v>150119</v>
          </cell>
          <cell r="B1418" t="str">
            <v>15</v>
          </cell>
          <cell r="C1418" t="str">
            <v>01</v>
          </cell>
          <cell r="D1418" t="str">
            <v>19</v>
          </cell>
          <cell r="E1418" t="str">
            <v>LURIN</v>
          </cell>
          <cell r="F1418">
            <v>61396</v>
          </cell>
        </row>
        <row r="1419">
          <cell r="A1419" t="str">
            <v>150120</v>
          </cell>
          <cell r="B1419" t="str">
            <v>15</v>
          </cell>
          <cell r="C1419" t="str">
            <v>01</v>
          </cell>
          <cell r="D1419" t="str">
            <v>20</v>
          </cell>
          <cell r="E1419" t="str">
            <v>MAGDALENA DEL MAR</v>
          </cell>
          <cell r="F1419">
            <v>49108</v>
          </cell>
        </row>
        <row r="1420">
          <cell r="A1420" t="str">
            <v>150121</v>
          </cell>
          <cell r="B1420" t="str">
            <v>15</v>
          </cell>
          <cell r="C1420" t="str">
            <v>01</v>
          </cell>
          <cell r="D1420" t="str">
            <v>21</v>
          </cell>
          <cell r="E1420" t="str">
            <v>MAGDALENA VIEJA</v>
          </cell>
          <cell r="F1420">
            <v>72656</v>
          </cell>
        </row>
        <row r="1421">
          <cell r="A1421" t="str">
            <v>150122</v>
          </cell>
          <cell r="B1421" t="str">
            <v>15</v>
          </cell>
          <cell r="C1421" t="str">
            <v>01</v>
          </cell>
          <cell r="D1421" t="str">
            <v>22</v>
          </cell>
          <cell r="E1421" t="str">
            <v>MIRAFLORES</v>
          </cell>
          <cell r="F1421">
            <v>77296</v>
          </cell>
        </row>
        <row r="1422">
          <cell r="A1422" t="str">
            <v>150123</v>
          </cell>
          <cell r="B1422" t="str">
            <v>15</v>
          </cell>
          <cell r="C1422" t="str">
            <v>01</v>
          </cell>
          <cell r="D1422" t="str">
            <v>23</v>
          </cell>
          <cell r="E1422" t="str">
            <v>PACHACAMAC</v>
          </cell>
          <cell r="F1422">
            <v>65276</v>
          </cell>
        </row>
        <row r="1423">
          <cell r="A1423" t="str">
            <v>150124</v>
          </cell>
          <cell r="B1423" t="str">
            <v>15</v>
          </cell>
          <cell r="C1423" t="str">
            <v>01</v>
          </cell>
          <cell r="D1423" t="str">
            <v>24</v>
          </cell>
          <cell r="E1423" t="str">
            <v>PUCUSANA</v>
          </cell>
          <cell r="F1423">
            <v>10608</v>
          </cell>
        </row>
        <row r="1424">
          <cell r="A1424" t="str">
            <v>150125</v>
          </cell>
          <cell r="B1424" t="str">
            <v>15</v>
          </cell>
          <cell r="C1424" t="str">
            <v>01</v>
          </cell>
          <cell r="D1424" t="str">
            <v>25</v>
          </cell>
          <cell r="E1424" t="str">
            <v>PUENTE PIEDRA</v>
          </cell>
          <cell r="F1424">
            <v>230067</v>
          </cell>
        </row>
        <row r="1425">
          <cell r="A1425" t="str">
            <v>150126</v>
          </cell>
          <cell r="B1425" t="str">
            <v>15</v>
          </cell>
          <cell r="C1425" t="str">
            <v>01</v>
          </cell>
          <cell r="D1425" t="str">
            <v>26</v>
          </cell>
          <cell r="E1425" t="str">
            <v>PUNTA HERMOSA</v>
          </cell>
          <cell r="F1425">
            <v>5022</v>
          </cell>
        </row>
        <row r="1426">
          <cell r="A1426" t="str">
            <v>150127</v>
          </cell>
          <cell r="B1426" t="str">
            <v>15</v>
          </cell>
          <cell r="C1426" t="str">
            <v>01</v>
          </cell>
          <cell r="D1426" t="str">
            <v>27</v>
          </cell>
          <cell r="E1426" t="str">
            <v>PUNTA NEGRA</v>
          </cell>
          <cell r="F1426">
            <v>5021</v>
          </cell>
        </row>
        <row r="1427">
          <cell r="A1427" t="str">
            <v>150128</v>
          </cell>
          <cell r="B1427" t="str">
            <v>15</v>
          </cell>
          <cell r="C1427" t="str">
            <v>01</v>
          </cell>
          <cell r="D1427" t="str">
            <v>28</v>
          </cell>
          <cell r="E1427" t="str">
            <v>RIMAC</v>
          </cell>
          <cell r="F1427">
            <v>176313</v>
          </cell>
        </row>
        <row r="1428">
          <cell r="A1428" t="str">
            <v>150129</v>
          </cell>
          <cell r="B1428" t="str">
            <v>15</v>
          </cell>
          <cell r="C1428" t="str">
            <v>01</v>
          </cell>
          <cell r="D1428" t="str">
            <v>29</v>
          </cell>
          <cell r="E1428" t="str">
            <v>SAN BARTOLO</v>
          </cell>
          <cell r="F1428">
            <v>6355</v>
          </cell>
        </row>
        <row r="1429">
          <cell r="A1429" t="str">
            <v>150130</v>
          </cell>
          <cell r="B1429" t="str">
            <v>15</v>
          </cell>
          <cell r="C1429" t="str">
            <v>01</v>
          </cell>
          <cell r="D1429" t="str">
            <v>30</v>
          </cell>
          <cell r="E1429" t="str">
            <v>SAN BORJA</v>
          </cell>
          <cell r="F1429">
            <v>104819</v>
          </cell>
        </row>
        <row r="1430">
          <cell r="A1430" t="str">
            <v>150131</v>
          </cell>
          <cell r="B1430" t="str">
            <v>15</v>
          </cell>
          <cell r="C1430" t="str">
            <v>01</v>
          </cell>
          <cell r="D1430" t="str">
            <v>31</v>
          </cell>
          <cell r="E1430" t="str">
            <v>SAN ISIDRO</v>
          </cell>
          <cell r="F1430">
            <v>55012</v>
          </cell>
        </row>
        <row r="1431">
          <cell r="A1431" t="str">
            <v>150132</v>
          </cell>
          <cell r="B1431" t="str">
            <v>15</v>
          </cell>
          <cell r="C1431" t="str">
            <v>01</v>
          </cell>
          <cell r="D1431" t="str">
            <v>32</v>
          </cell>
          <cell r="E1431" t="str">
            <v>SAN JUAN DE LURIGANCHO</v>
          </cell>
          <cell r="F1431">
            <v>869545</v>
          </cell>
        </row>
        <row r="1432">
          <cell r="A1432" t="str">
            <v>150133</v>
          </cell>
          <cell r="B1432" t="str">
            <v>15</v>
          </cell>
          <cell r="C1432" t="str">
            <v>01</v>
          </cell>
          <cell r="D1432" t="str">
            <v>33</v>
          </cell>
          <cell r="E1432" t="str">
            <v>SAN JUAN DE MIRAFLORES</v>
          </cell>
          <cell r="F1432">
            <v>349573</v>
          </cell>
        </row>
        <row r="1433">
          <cell r="A1433" t="str">
            <v>150134</v>
          </cell>
          <cell r="B1433" t="str">
            <v>15</v>
          </cell>
          <cell r="C1433" t="str">
            <v>01</v>
          </cell>
          <cell r="D1433" t="str">
            <v>34</v>
          </cell>
          <cell r="E1433" t="str">
            <v>SAN LUIS</v>
          </cell>
          <cell r="F1433">
            <v>46556</v>
          </cell>
        </row>
        <row r="1434">
          <cell r="A1434" t="str">
            <v>150135</v>
          </cell>
          <cell r="B1434" t="str">
            <v>15</v>
          </cell>
          <cell r="C1434" t="str">
            <v>01</v>
          </cell>
          <cell r="D1434" t="str">
            <v>35</v>
          </cell>
          <cell r="E1434" t="str">
            <v>SAN MARTIN DE PORRES</v>
          </cell>
          <cell r="F1434">
            <v>561120</v>
          </cell>
        </row>
        <row r="1435">
          <cell r="A1435" t="str">
            <v>150136</v>
          </cell>
          <cell r="B1435" t="str">
            <v>15</v>
          </cell>
          <cell r="C1435" t="str">
            <v>01</v>
          </cell>
          <cell r="D1435" t="str">
            <v>36</v>
          </cell>
          <cell r="E1435" t="str">
            <v>SAN MIGUEL</v>
          </cell>
          <cell r="F1435">
            <v>128060</v>
          </cell>
        </row>
        <row r="1436">
          <cell r="A1436" t="str">
            <v>150137</v>
          </cell>
          <cell r="B1436" t="str">
            <v>15</v>
          </cell>
          <cell r="C1436" t="str">
            <v>01</v>
          </cell>
          <cell r="D1436" t="str">
            <v>37</v>
          </cell>
          <cell r="E1436" t="str">
            <v>SANTA ANITA</v>
          </cell>
          <cell r="F1436">
            <v>171289</v>
          </cell>
        </row>
        <row r="1437">
          <cell r="A1437" t="str">
            <v>150138</v>
          </cell>
          <cell r="B1437" t="str">
            <v>15</v>
          </cell>
          <cell r="C1437" t="str">
            <v>01</v>
          </cell>
          <cell r="D1437" t="str">
            <v>38</v>
          </cell>
          <cell r="E1437" t="str">
            <v>SANTA MARIA DEL MAR</v>
          </cell>
          <cell r="F1437">
            <v>80</v>
          </cell>
        </row>
        <row r="1438">
          <cell r="A1438" t="str">
            <v>150139</v>
          </cell>
          <cell r="B1438" t="str">
            <v>15</v>
          </cell>
          <cell r="C1438" t="str">
            <v>01</v>
          </cell>
          <cell r="D1438" t="str">
            <v>39</v>
          </cell>
          <cell r="E1438" t="str">
            <v>SANTA ROSA</v>
          </cell>
          <cell r="F1438">
            <v>10974</v>
          </cell>
        </row>
        <row r="1439">
          <cell r="A1439" t="str">
            <v>150140</v>
          </cell>
          <cell r="B1439" t="str">
            <v>15</v>
          </cell>
          <cell r="C1439" t="str">
            <v>01</v>
          </cell>
          <cell r="D1439" t="str">
            <v>40</v>
          </cell>
          <cell r="E1439" t="str">
            <v>SANTIAGO DE SURCO</v>
          </cell>
          <cell r="F1439">
            <v>290671</v>
          </cell>
        </row>
        <row r="1440">
          <cell r="A1440" t="str">
            <v>150141</v>
          </cell>
          <cell r="B1440" t="str">
            <v>15</v>
          </cell>
          <cell r="C1440" t="str">
            <v>01</v>
          </cell>
          <cell r="D1440" t="str">
            <v>41</v>
          </cell>
          <cell r="E1440" t="str">
            <v>SURQUILLO</v>
          </cell>
          <cell r="F1440">
            <v>84827</v>
          </cell>
        </row>
        <row r="1441">
          <cell r="A1441" t="str">
            <v>150142</v>
          </cell>
          <cell r="B1441" t="str">
            <v>15</v>
          </cell>
          <cell r="C1441" t="str">
            <v>01</v>
          </cell>
          <cell r="D1441" t="str">
            <v>42</v>
          </cell>
          <cell r="E1441" t="str">
            <v>VILLA EL SALVADOR</v>
          </cell>
          <cell r="F1441">
            <v>395340</v>
          </cell>
        </row>
        <row r="1442">
          <cell r="A1442" t="str">
            <v>150143</v>
          </cell>
          <cell r="B1442" t="str">
            <v>15</v>
          </cell>
          <cell r="C1442" t="str">
            <v>01</v>
          </cell>
          <cell r="D1442" t="str">
            <v>43</v>
          </cell>
          <cell r="E1442" t="str">
            <v>VILLA MARIA DEL TRIUNFO</v>
          </cell>
          <cell r="F1442">
            <v>378788</v>
          </cell>
        </row>
        <row r="1443">
          <cell r="A1443" t="str">
            <v>150200</v>
          </cell>
          <cell r="B1443" t="str">
            <v>15</v>
          </cell>
          <cell r="C1443" t="str">
            <v>02</v>
          </cell>
          <cell r="D1443" t="str">
            <v>00</v>
          </cell>
          <cell r="E1443" t="str">
            <v>BARRANCA</v>
          </cell>
          <cell r="F1443">
            <v>144675</v>
          </cell>
        </row>
        <row r="1444">
          <cell r="A1444" t="str">
            <v>150201</v>
          </cell>
          <cell r="B1444" t="str">
            <v>15</v>
          </cell>
          <cell r="C1444" t="str">
            <v>02</v>
          </cell>
          <cell r="D1444" t="str">
            <v>01</v>
          </cell>
          <cell r="E1444" t="str">
            <v>BARRANCA</v>
          </cell>
          <cell r="F1444">
            <v>65496</v>
          </cell>
        </row>
        <row r="1445">
          <cell r="A1445" t="str">
            <v>150202</v>
          </cell>
          <cell r="B1445" t="str">
            <v>15</v>
          </cell>
          <cell r="C1445" t="str">
            <v>02</v>
          </cell>
          <cell r="D1445" t="str">
            <v>02</v>
          </cell>
          <cell r="E1445" t="str">
            <v>PARAMONGA</v>
          </cell>
          <cell r="F1445">
            <v>25372</v>
          </cell>
        </row>
        <row r="1446">
          <cell r="A1446" t="str">
            <v>150203</v>
          </cell>
          <cell r="B1446" t="str">
            <v>15</v>
          </cell>
          <cell r="C1446" t="str">
            <v>02</v>
          </cell>
          <cell r="D1446" t="str">
            <v>03</v>
          </cell>
          <cell r="E1446" t="str">
            <v>PATIVILCA</v>
          </cell>
          <cell r="F1446">
            <v>20085</v>
          </cell>
        </row>
        <row r="1447">
          <cell r="A1447" t="str">
            <v>150204</v>
          </cell>
          <cell r="B1447" t="str">
            <v>15</v>
          </cell>
          <cell r="C1447" t="str">
            <v>02</v>
          </cell>
          <cell r="D1447" t="str">
            <v>04</v>
          </cell>
          <cell r="E1447" t="str">
            <v>SUPE</v>
          </cell>
          <cell r="F1447">
            <v>22943</v>
          </cell>
        </row>
        <row r="1448">
          <cell r="A1448" t="str">
            <v>150205</v>
          </cell>
          <cell r="B1448" t="str">
            <v>15</v>
          </cell>
          <cell r="C1448" t="str">
            <v>02</v>
          </cell>
          <cell r="D1448" t="str">
            <v>05</v>
          </cell>
          <cell r="E1448" t="str">
            <v>SUPE PUERTO</v>
          </cell>
          <cell r="F1448">
            <v>10779</v>
          </cell>
        </row>
        <row r="1449">
          <cell r="A1449" t="str">
            <v>150300</v>
          </cell>
          <cell r="B1449" t="str">
            <v>15</v>
          </cell>
          <cell r="C1449" t="str">
            <v>03</v>
          </cell>
          <cell r="D1449" t="str">
            <v>00</v>
          </cell>
          <cell r="E1449" t="str">
            <v>CAJATAMBO</v>
          </cell>
          <cell r="F1449">
            <v>9834</v>
          </cell>
        </row>
        <row r="1450">
          <cell r="A1450" t="str">
            <v>150301</v>
          </cell>
          <cell r="B1450" t="str">
            <v>15</v>
          </cell>
          <cell r="C1450" t="str">
            <v>03</v>
          </cell>
          <cell r="D1450" t="str">
            <v>01</v>
          </cell>
          <cell r="E1450" t="str">
            <v>CAJATAMBO</v>
          </cell>
          <cell r="F1450">
            <v>2881</v>
          </cell>
        </row>
        <row r="1451">
          <cell r="A1451" t="str">
            <v>150302</v>
          </cell>
          <cell r="B1451" t="str">
            <v>15</v>
          </cell>
          <cell r="C1451" t="str">
            <v>03</v>
          </cell>
          <cell r="D1451" t="str">
            <v>02</v>
          </cell>
          <cell r="E1451" t="str">
            <v>COPA</v>
          </cell>
          <cell r="F1451">
            <v>1033</v>
          </cell>
        </row>
        <row r="1452">
          <cell r="A1452" t="str">
            <v>150303</v>
          </cell>
          <cell r="B1452" t="str">
            <v>15</v>
          </cell>
          <cell r="C1452" t="str">
            <v>03</v>
          </cell>
          <cell r="D1452" t="str">
            <v>03</v>
          </cell>
          <cell r="E1452" t="str">
            <v>GORGOR</v>
          </cell>
          <cell r="F1452">
            <v>2537</v>
          </cell>
        </row>
        <row r="1453">
          <cell r="A1453" t="str">
            <v>150304</v>
          </cell>
          <cell r="B1453" t="str">
            <v>15</v>
          </cell>
          <cell r="C1453" t="str">
            <v>03</v>
          </cell>
          <cell r="D1453" t="str">
            <v>04</v>
          </cell>
          <cell r="E1453" t="str">
            <v>HUANCAPON</v>
          </cell>
          <cell r="F1453">
            <v>1697</v>
          </cell>
        </row>
        <row r="1454">
          <cell r="A1454" t="str">
            <v>150305</v>
          </cell>
          <cell r="B1454" t="str">
            <v>15</v>
          </cell>
          <cell r="C1454" t="str">
            <v>03</v>
          </cell>
          <cell r="D1454" t="str">
            <v>05</v>
          </cell>
          <cell r="E1454" t="str">
            <v>MANAS</v>
          </cell>
          <cell r="F1454">
            <v>1686</v>
          </cell>
        </row>
        <row r="1455">
          <cell r="A1455" t="str">
            <v>150400</v>
          </cell>
          <cell r="B1455" t="str">
            <v>15</v>
          </cell>
          <cell r="C1455" t="str">
            <v>04</v>
          </cell>
          <cell r="D1455" t="str">
            <v>00</v>
          </cell>
          <cell r="E1455" t="str">
            <v>CANTA</v>
          </cell>
          <cell r="F1455">
            <v>14063</v>
          </cell>
        </row>
        <row r="1456">
          <cell r="A1456" t="str">
            <v>150401</v>
          </cell>
          <cell r="B1456" t="str">
            <v>15</v>
          </cell>
          <cell r="C1456" t="str">
            <v>04</v>
          </cell>
          <cell r="D1456" t="str">
            <v>01</v>
          </cell>
          <cell r="E1456" t="str">
            <v>CANTA</v>
          </cell>
          <cell r="F1456">
            <v>3243</v>
          </cell>
        </row>
        <row r="1457">
          <cell r="A1457" t="str">
            <v>150402</v>
          </cell>
          <cell r="B1457" t="str">
            <v>15</v>
          </cell>
          <cell r="C1457" t="str">
            <v>04</v>
          </cell>
          <cell r="D1457" t="str">
            <v>02</v>
          </cell>
          <cell r="E1457" t="str">
            <v>ARAHUAY</v>
          </cell>
          <cell r="F1457">
            <v>762</v>
          </cell>
        </row>
        <row r="1458">
          <cell r="A1458" t="str">
            <v>150403</v>
          </cell>
          <cell r="B1458" t="str">
            <v>15</v>
          </cell>
          <cell r="C1458" t="str">
            <v>04</v>
          </cell>
          <cell r="D1458" t="str">
            <v>03</v>
          </cell>
          <cell r="E1458" t="str">
            <v>HUAMANTANGA</v>
          </cell>
          <cell r="F1458">
            <v>1057</v>
          </cell>
        </row>
        <row r="1459">
          <cell r="A1459" t="str">
            <v>150404</v>
          </cell>
          <cell r="B1459" t="str">
            <v>15</v>
          </cell>
          <cell r="C1459" t="str">
            <v>04</v>
          </cell>
          <cell r="D1459" t="str">
            <v>04</v>
          </cell>
          <cell r="E1459" t="str">
            <v>HUAROS</v>
          </cell>
          <cell r="F1459">
            <v>856</v>
          </cell>
        </row>
        <row r="1460">
          <cell r="A1460" t="str">
            <v>150405</v>
          </cell>
          <cell r="B1460" t="str">
            <v>15</v>
          </cell>
          <cell r="C1460" t="str">
            <v>04</v>
          </cell>
          <cell r="D1460" t="str">
            <v>05</v>
          </cell>
          <cell r="E1460" t="str">
            <v>LACHAQUI</v>
          </cell>
          <cell r="F1460">
            <v>1071</v>
          </cell>
        </row>
        <row r="1461">
          <cell r="A1461" t="str">
            <v>150406</v>
          </cell>
          <cell r="B1461" t="str">
            <v>15</v>
          </cell>
          <cell r="C1461" t="str">
            <v>04</v>
          </cell>
          <cell r="D1461" t="str">
            <v>06</v>
          </cell>
          <cell r="E1461" t="str">
            <v>SAN BUENAVENTURA</v>
          </cell>
          <cell r="F1461">
            <v>555</v>
          </cell>
        </row>
        <row r="1462">
          <cell r="A1462" t="str">
            <v>150407</v>
          </cell>
          <cell r="B1462" t="str">
            <v>15</v>
          </cell>
          <cell r="C1462" t="str">
            <v>04</v>
          </cell>
          <cell r="D1462" t="str">
            <v>07</v>
          </cell>
          <cell r="E1462" t="str">
            <v>SANTA ROSA DE QUIVES</v>
          </cell>
          <cell r="F1462">
            <v>6519</v>
          </cell>
        </row>
        <row r="1463">
          <cell r="A1463" t="str">
            <v>150500</v>
          </cell>
          <cell r="B1463" t="str">
            <v>15</v>
          </cell>
          <cell r="C1463" t="str">
            <v>05</v>
          </cell>
          <cell r="D1463" t="str">
            <v>00</v>
          </cell>
          <cell r="E1463" t="str">
            <v>CAÑETE</v>
          </cell>
          <cell r="F1463">
            <v>202385</v>
          </cell>
        </row>
        <row r="1464">
          <cell r="A1464" t="str">
            <v>150501</v>
          </cell>
          <cell r="B1464" t="str">
            <v>15</v>
          </cell>
          <cell r="C1464" t="str">
            <v>05</v>
          </cell>
          <cell r="D1464" t="str">
            <v>01</v>
          </cell>
          <cell r="E1464" t="str">
            <v>SAN VICENTE DE CAÑETE</v>
          </cell>
          <cell r="F1464">
            <v>46938</v>
          </cell>
        </row>
        <row r="1465">
          <cell r="A1465" t="str">
            <v>150502</v>
          </cell>
          <cell r="B1465" t="str">
            <v>15</v>
          </cell>
          <cell r="C1465" t="str">
            <v>05</v>
          </cell>
          <cell r="D1465" t="str">
            <v>02</v>
          </cell>
          <cell r="E1465" t="str">
            <v>ASIA</v>
          </cell>
          <cell r="F1465">
            <v>6713</v>
          </cell>
        </row>
        <row r="1466">
          <cell r="A1466" t="str">
            <v>150503</v>
          </cell>
          <cell r="B1466" t="str">
            <v>15</v>
          </cell>
          <cell r="C1466" t="str">
            <v>05</v>
          </cell>
          <cell r="D1466" t="str">
            <v>03</v>
          </cell>
          <cell r="E1466" t="str">
            <v>CALANGO</v>
          </cell>
          <cell r="F1466">
            <v>2696</v>
          </cell>
        </row>
        <row r="1467">
          <cell r="A1467" t="str">
            <v>150504</v>
          </cell>
          <cell r="B1467" t="str">
            <v>15</v>
          </cell>
          <cell r="C1467" t="str">
            <v>05</v>
          </cell>
          <cell r="D1467" t="str">
            <v>04</v>
          </cell>
          <cell r="E1467" t="str">
            <v>CERRO AZUL</v>
          </cell>
          <cell r="F1467">
            <v>6865</v>
          </cell>
        </row>
        <row r="1468">
          <cell r="A1468" t="str">
            <v>150505</v>
          </cell>
          <cell r="B1468" t="str">
            <v>15</v>
          </cell>
          <cell r="C1468" t="str">
            <v>05</v>
          </cell>
          <cell r="D1468" t="str">
            <v>05</v>
          </cell>
          <cell r="E1468" t="str">
            <v>CHILCA</v>
          </cell>
          <cell r="F1468">
            <v>14748</v>
          </cell>
        </row>
        <row r="1469">
          <cell r="A1469" t="str">
            <v>150506</v>
          </cell>
          <cell r="B1469" t="str">
            <v>15</v>
          </cell>
          <cell r="C1469" t="str">
            <v>05</v>
          </cell>
          <cell r="D1469" t="str">
            <v>06</v>
          </cell>
          <cell r="E1469" t="str">
            <v>COAYLLO</v>
          </cell>
          <cell r="F1469">
            <v>885</v>
          </cell>
        </row>
        <row r="1470">
          <cell r="A1470" t="str">
            <v>150507</v>
          </cell>
          <cell r="B1470" t="str">
            <v>15</v>
          </cell>
          <cell r="C1470" t="str">
            <v>05</v>
          </cell>
          <cell r="D1470" t="str">
            <v>07</v>
          </cell>
          <cell r="E1470" t="str">
            <v>IMPERIAL</v>
          </cell>
          <cell r="F1470">
            <v>36137</v>
          </cell>
        </row>
        <row r="1471">
          <cell r="A1471" t="str">
            <v>150508</v>
          </cell>
          <cell r="B1471" t="str">
            <v>15</v>
          </cell>
          <cell r="C1471" t="str">
            <v>05</v>
          </cell>
          <cell r="D1471" t="str">
            <v>08</v>
          </cell>
          <cell r="E1471" t="str">
            <v>LUNAHUANA</v>
          </cell>
          <cell r="F1471">
            <v>4489</v>
          </cell>
        </row>
        <row r="1472">
          <cell r="A1472" t="str">
            <v>150509</v>
          </cell>
          <cell r="B1472" t="str">
            <v>15</v>
          </cell>
          <cell r="C1472" t="str">
            <v>05</v>
          </cell>
          <cell r="D1472" t="str">
            <v>09</v>
          </cell>
          <cell r="E1472" t="str">
            <v>MALA</v>
          </cell>
          <cell r="F1472">
            <v>26995</v>
          </cell>
        </row>
        <row r="1473">
          <cell r="A1473" t="str">
            <v>150510</v>
          </cell>
          <cell r="B1473" t="str">
            <v>15</v>
          </cell>
          <cell r="C1473" t="str">
            <v>05</v>
          </cell>
          <cell r="D1473" t="str">
            <v>10</v>
          </cell>
          <cell r="E1473" t="str">
            <v>NUEVO IMPERIAL</v>
          </cell>
          <cell r="F1473">
            <v>20867</v>
          </cell>
        </row>
        <row r="1474">
          <cell r="A1474" t="str">
            <v>150511</v>
          </cell>
          <cell r="B1474" t="str">
            <v>15</v>
          </cell>
          <cell r="C1474" t="str">
            <v>05</v>
          </cell>
          <cell r="D1474" t="str">
            <v>11</v>
          </cell>
          <cell r="E1474" t="str">
            <v>PACARAN</v>
          </cell>
          <cell r="F1474">
            <v>1633</v>
          </cell>
        </row>
        <row r="1475">
          <cell r="A1475" t="str">
            <v>150512</v>
          </cell>
          <cell r="B1475" t="str">
            <v>15</v>
          </cell>
          <cell r="C1475" t="str">
            <v>05</v>
          </cell>
          <cell r="D1475" t="str">
            <v>12</v>
          </cell>
          <cell r="E1475" t="str">
            <v>QUILMANA</v>
          </cell>
          <cell r="F1475">
            <v>13885</v>
          </cell>
        </row>
        <row r="1476">
          <cell r="A1476" t="str">
            <v>150513</v>
          </cell>
          <cell r="B1476" t="str">
            <v>15</v>
          </cell>
          <cell r="C1476" t="str">
            <v>05</v>
          </cell>
          <cell r="D1476" t="str">
            <v>13</v>
          </cell>
          <cell r="E1476" t="str">
            <v>SAN ANTONIO</v>
          </cell>
          <cell r="F1476">
            <v>3643</v>
          </cell>
        </row>
        <row r="1477">
          <cell r="A1477" t="str">
            <v>150514</v>
          </cell>
          <cell r="B1477" t="str">
            <v>15</v>
          </cell>
          <cell r="C1477" t="str">
            <v>05</v>
          </cell>
          <cell r="D1477" t="str">
            <v>14</v>
          </cell>
          <cell r="E1477" t="str">
            <v>SAN LUIS</v>
          </cell>
          <cell r="F1477">
            <v>12132</v>
          </cell>
        </row>
        <row r="1478">
          <cell r="A1478" t="str">
            <v>150515</v>
          </cell>
          <cell r="B1478" t="str">
            <v>15</v>
          </cell>
          <cell r="C1478" t="str">
            <v>05</v>
          </cell>
          <cell r="D1478" t="str">
            <v>15</v>
          </cell>
          <cell r="E1478" t="str">
            <v>SANTA CRUZ DE FLORES</v>
          </cell>
          <cell r="F1478">
            <v>2552</v>
          </cell>
        </row>
        <row r="1479">
          <cell r="A1479" t="str">
            <v>150516</v>
          </cell>
          <cell r="B1479" t="str">
            <v>15</v>
          </cell>
          <cell r="C1479" t="str">
            <v>05</v>
          </cell>
          <cell r="D1479" t="str">
            <v>16</v>
          </cell>
          <cell r="E1479" t="str">
            <v>ZUÑIGA</v>
          </cell>
          <cell r="F1479">
            <v>1207</v>
          </cell>
        </row>
        <row r="1480">
          <cell r="A1480" t="str">
            <v>150600</v>
          </cell>
          <cell r="B1480" t="str">
            <v>15</v>
          </cell>
          <cell r="C1480" t="str">
            <v>06</v>
          </cell>
          <cell r="D1480" t="str">
            <v>00</v>
          </cell>
          <cell r="E1480" t="str">
            <v>HUARAL</v>
          </cell>
          <cell r="F1480">
            <v>170557</v>
          </cell>
        </row>
        <row r="1481">
          <cell r="A1481" t="str">
            <v>150601</v>
          </cell>
          <cell r="B1481" t="str">
            <v>15</v>
          </cell>
          <cell r="C1481" t="str">
            <v>06</v>
          </cell>
          <cell r="D1481" t="str">
            <v>01</v>
          </cell>
          <cell r="E1481" t="str">
            <v>HUARAL</v>
          </cell>
          <cell r="F1481">
            <v>91682</v>
          </cell>
        </row>
        <row r="1482">
          <cell r="A1482" t="str">
            <v>150602</v>
          </cell>
          <cell r="B1482" t="str">
            <v>15</v>
          </cell>
          <cell r="C1482" t="str">
            <v>06</v>
          </cell>
          <cell r="D1482" t="str">
            <v>02</v>
          </cell>
          <cell r="E1482" t="str">
            <v>ATAVILLOS ALTO</v>
          </cell>
          <cell r="F1482">
            <v>938</v>
          </cell>
        </row>
        <row r="1483">
          <cell r="A1483" t="str">
            <v>150603</v>
          </cell>
          <cell r="B1483" t="str">
            <v>15</v>
          </cell>
          <cell r="C1483" t="str">
            <v>06</v>
          </cell>
          <cell r="D1483" t="str">
            <v>03</v>
          </cell>
          <cell r="E1483" t="str">
            <v>ATAVILLOS BAJO</v>
          </cell>
          <cell r="F1483">
            <v>1253</v>
          </cell>
        </row>
        <row r="1484">
          <cell r="A1484" t="str">
            <v>150604</v>
          </cell>
          <cell r="B1484" t="str">
            <v>15</v>
          </cell>
          <cell r="C1484" t="str">
            <v>06</v>
          </cell>
          <cell r="D1484" t="str">
            <v>04</v>
          </cell>
          <cell r="E1484" t="str">
            <v>AUCALLAMA</v>
          </cell>
          <cell r="F1484">
            <v>17016</v>
          </cell>
        </row>
        <row r="1485">
          <cell r="A1485" t="str">
            <v>150605</v>
          </cell>
          <cell r="B1485" t="str">
            <v>15</v>
          </cell>
          <cell r="C1485" t="str">
            <v>06</v>
          </cell>
          <cell r="D1485" t="str">
            <v>05</v>
          </cell>
          <cell r="E1485" t="str">
            <v>CHANCAY</v>
          </cell>
          <cell r="F1485">
            <v>51826</v>
          </cell>
        </row>
        <row r="1486">
          <cell r="A1486" t="str">
            <v>150606</v>
          </cell>
          <cell r="B1486" t="str">
            <v>15</v>
          </cell>
          <cell r="C1486" t="str">
            <v>06</v>
          </cell>
          <cell r="D1486" t="str">
            <v>06</v>
          </cell>
          <cell r="E1486" t="str">
            <v>IHUARI</v>
          </cell>
          <cell r="F1486">
            <v>3011</v>
          </cell>
        </row>
        <row r="1487">
          <cell r="A1487" t="str">
            <v>150607</v>
          </cell>
          <cell r="B1487" t="str">
            <v>15</v>
          </cell>
          <cell r="C1487" t="str">
            <v>06</v>
          </cell>
          <cell r="D1487" t="str">
            <v>07</v>
          </cell>
          <cell r="E1487" t="str">
            <v>LAMPIAN</v>
          </cell>
          <cell r="F1487">
            <v>827</v>
          </cell>
        </row>
        <row r="1488">
          <cell r="A1488" t="str">
            <v>150608</v>
          </cell>
          <cell r="B1488" t="str">
            <v>15</v>
          </cell>
          <cell r="C1488" t="str">
            <v>06</v>
          </cell>
          <cell r="D1488" t="str">
            <v>08</v>
          </cell>
          <cell r="E1488" t="str">
            <v>PACARAOS</v>
          </cell>
          <cell r="F1488">
            <v>695</v>
          </cell>
        </row>
        <row r="1489">
          <cell r="A1489" t="str">
            <v>150609</v>
          </cell>
          <cell r="B1489" t="str">
            <v>15</v>
          </cell>
          <cell r="C1489" t="str">
            <v>06</v>
          </cell>
          <cell r="D1489" t="str">
            <v>09</v>
          </cell>
          <cell r="E1489" t="str">
            <v>SAN MIGUEL DE ACOS</v>
          </cell>
          <cell r="F1489">
            <v>575</v>
          </cell>
        </row>
        <row r="1490">
          <cell r="A1490" t="str">
            <v>150610</v>
          </cell>
          <cell r="B1490" t="str">
            <v>15</v>
          </cell>
          <cell r="C1490" t="str">
            <v>06</v>
          </cell>
          <cell r="D1490" t="str">
            <v>10</v>
          </cell>
          <cell r="E1490" t="str">
            <v>SANTA CRUZ DE ANDAMARCA</v>
          </cell>
          <cell r="F1490">
            <v>1011</v>
          </cell>
        </row>
        <row r="1491">
          <cell r="A1491" t="str">
            <v>150611</v>
          </cell>
          <cell r="B1491" t="str">
            <v>15</v>
          </cell>
          <cell r="C1491" t="str">
            <v>06</v>
          </cell>
          <cell r="D1491" t="str">
            <v>11</v>
          </cell>
          <cell r="E1491" t="str">
            <v>SUMBILCA</v>
          </cell>
          <cell r="F1491">
            <v>1230</v>
          </cell>
        </row>
        <row r="1492">
          <cell r="A1492" t="str">
            <v>150612</v>
          </cell>
          <cell r="B1492" t="str">
            <v>15</v>
          </cell>
          <cell r="C1492" t="str">
            <v>06</v>
          </cell>
          <cell r="D1492" t="str">
            <v>12</v>
          </cell>
          <cell r="E1492" t="str">
            <v>VEINTISIETE DE NOVIEMBRE</v>
          </cell>
          <cell r="F1492">
            <v>493</v>
          </cell>
        </row>
        <row r="1493">
          <cell r="A1493" t="str">
            <v>150700</v>
          </cell>
          <cell r="B1493" t="str">
            <v>15</v>
          </cell>
          <cell r="C1493" t="str">
            <v>07</v>
          </cell>
          <cell r="D1493" t="str">
            <v>00</v>
          </cell>
          <cell r="E1493" t="str">
            <v>HUAROCHIRI</v>
          </cell>
          <cell r="F1493">
            <v>64126</v>
          </cell>
        </row>
        <row r="1494">
          <cell r="A1494" t="str">
            <v>150701</v>
          </cell>
          <cell r="B1494" t="str">
            <v>15</v>
          </cell>
          <cell r="C1494" t="str">
            <v>07</v>
          </cell>
          <cell r="D1494" t="str">
            <v>01</v>
          </cell>
          <cell r="E1494" t="str">
            <v>MATUCANA</v>
          </cell>
          <cell r="F1494">
            <v>5335</v>
          </cell>
        </row>
        <row r="1495">
          <cell r="A1495" t="str">
            <v>150702</v>
          </cell>
          <cell r="B1495" t="str">
            <v>15</v>
          </cell>
          <cell r="C1495" t="str">
            <v>07</v>
          </cell>
          <cell r="D1495" t="str">
            <v>02</v>
          </cell>
          <cell r="E1495" t="str">
            <v>ANTIOQUIA</v>
          </cell>
          <cell r="F1495">
            <v>1344</v>
          </cell>
        </row>
        <row r="1496">
          <cell r="A1496" t="str">
            <v>150703</v>
          </cell>
          <cell r="B1496" t="str">
            <v>15</v>
          </cell>
          <cell r="C1496" t="str">
            <v>07</v>
          </cell>
          <cell r="D1496" t="str">
            <v>03</v>
          </cell>
          <cell r="E1496" t="str">
            <v>CALLAHUANCA</v>
          </cell>
          <cell r="F1496">
            <v>605</v>
          </cell>
        </row>
        <row r="1497">
          <cell r="A1497" t="str">
            <v>150704</v>
          </cell>
          <cell r="B1497" t="str">
            <v>15</v>
          </cell>
          <cell r="C1497" t="str">
            <v>07</v>
          </cell>
          <cell r="D1497" t="str">
            <v>04</v>
          </cell>
          <cell r="E1497" t="str">
            <v>CARAMPOMA</v>
          </cell>
          <cell r="F1497">
            <v>532</v>
          </cell>
        </row>
        <row r="1498">
          <cell r="A1498" t="str">
            <v>150705</v>
          </cell>
          <cell r="B1498" t="str">
            <v>15</v>
          </cell>
          <cell r="C1498" t="str">
            <v>07</v>
          </cell>
          <cell r="D1498" t="str">
            <v>05</v>
          </cell>
          <cell r="E1498" t="str">
            <v>CHICLA</v>
          </cell>
          <cell r="F1498">
            <v>6212</v>
          </cell>
        </row>
        <row r="1499">
          <cell r="A1499" t="str">
            <v>150706</v>
          </cell>
          <cell r="B1499" t="str">
            <v>15</v>
          </cell>
          <cell r="C1499" t="str">
            <v>07</v>
          </cell>
          <cell r="D1499" t="str">
            <v>06</v>
          </cell>
          <cell r="E1499" t="str">
            <v>CUENCA</v>
          </cell>
          <cell r="F1499">
            <v>380</v>
          </cell>
        </row>
        <row r="1500">
          <cell r="A1500" t="str">
            <v>150707</v>
          </cell>
          <cell r="B1500" t="str">
            <v>15</v>
          </cell>
          <cell r="C1500" t="str">
            <v>07</v>
          </cell>
          <cell r="D1500" t="str">
            <v>07</v>
          </cell>
          <cell r="E1500" t="str">
            <v>HUACHUPAMPA</v>
          </cell>
          <cell r="F1500">
            <v>422</v>
          </cell>
        </row>
        <row r="1501">
          <cell r="A1501" t="str">
            <v>150708</v>
          </cell>
          <cell r="B1501" t="str">
            <v>15</v>
          </cell>
          <cell r="C1501" t="str">
            <v>07</v>
          </cell>
          <cell r="D1501" t="str">
            <v>08</v>
          </cell>
          <cell r="E1501" t="str">
            <v>HUANZA</v>
          </cell>
          <cell r="F1501">
            <v>621</v>
          </cell>
        </row>
        <row r="1502">
          <cell r="A1502" t="str">
            <v>150709</v>
          </cell>
          <cell r="B1502" t="str">
            <v>15</v>
          </cell>
          <cell r="C1502" t="str">
            <v>07</v>
          </cell>
          <cell r="D1502" t="str">
            <v>09</v>
          </cell>
          <cell r="E1502" t="str">
            <v>HUAROCHIRI</v>
          </cell>
          <cell r="F1502">
            <v>1535</v>
          </cell>
        </row>
        <row r="1503">
          <cell r="A1503" t="str">
            <v>150710</v>
          </cell>
          <cell r="B1503" t="str">
            <v>15</v>
          </cell>
          <cell r="C1503" t="str">
            <v>07</v>
          </cell>
          <cell r="D1503" t="str">
            <v>10</v>
          </cell>
          <cell r="E1503" t="str">
            <v>LAHUAYTAMBO</v>
          </cell>
          <cell r="F1503">
            <v>774</v>
          </cell>
        </row>
        <row r="1504">
          <cell r="A1504" t="str">
            <v>150711</v>
          </cell>
          <cell r="B1504" t="str">
            <v>15</v>
          </cell>
          <cell r="C1504" t="str">
            <v>07</v>
          </cell>
          <cell r="D1504" t="str">
            <v>11</v>
          </cell>
          <cell r="E1504" t="str">
            <v>LANGA</v>
          </cell>
          <cell r="F1504">
            <v>1167</v>
          </cell>
        </row>
        <row r="1505">
          <cell r="A1505" t="str">
            <v>150712</v>
          </cell>
          <cell r="B1505" t="str">
            <v>15</v>
          </cell>
          <cell r="C1505" t="str">
            <v>07</v>
          </cell>
          <cell r="D1505" t="str">
            <v>12</v>
          </cell>
          <cell r="E1505" t="str">
            <v>LARAOS</v>
          </cell>
          <cell r="F1505">
            <v>264</v>
          </cell>
        </row>
        <row r="1506">
          <cell r="A1506" t="str">
            <v>150713</v>
          </cell>
          <cell r="B1506" t="str">
            <v>15</v>
          </cell>
          <cell r="C1506" t="str">
            <v>07</v>
          </cell>
          <cell r="D1506" t="str">
            <v>13</v>
          </cell>
          <cell r="E1506" t="str">
            <v>MARIATANA</v>
          </cell>
          <cell r="F1506">
            <v>1655</v>
          </cell>
        </row>
        <row r="1507">
          <cell r="A1507" t="str">
            <v>150714</v>
          </cell>
          <cell r="B1507" t="str">
            <v>15</v>
          </cell>
          <cell r="C1507" t="str">
            <v>07</v>
          </cell>
          <cell r="D1507" t="str">
            <v>14</v>
          </cell>
          <cell r="E1507" t="str">
            <v>RICARDO PALMA</v>
          </cell>
          <cell r="F1507">
            <v>7218</v>
          </cell>
        </row>
        <row r="1508">
          <cell r="A1508" t="str">
            <v>150715</v>
          </cell>
          <cell r="B1508" t="str">
            <v>15</v>
          </cell>
          <cell r="C1508" t="str">
            <v>07</v>
          </cell>
          <cell r="D1508" t="str">
            <v>15</v>
          </cell>
          <cell r="E1508" t="str">
            <v>SAN ANDRES DE TUPICOCHA</v>
          </cell>
          <cell r="F1508">
            <v>1479</v>
          </cell>
        </row>
        <row r="1509">
          <cell r="A1509" t="str">
            <v>150716</v>
          </cell>
          <cell r="B1509" t="str">
            <v>15</v>
          </cell>
          <cell r="C1509" t="str">
            <v>07</v>
          </cell>
          <cell r="D1509" t="str">
            <v>16</v>
          </cell>
          <cell r="E1509" t="str">
            <v>SAN ANTONIO</v>
          </cell>
          <cell r="F1509">
            <v>1582</v>
          </cell>
        </row>
        <row r="1510">
          <cell r="A1510" t="str">
            <v>150717</v>
          </cell>
          <cell r="B1510" t="str">
            <v>15</v>
          </cell>
          <cell r="C1510" t="str">
            <v>07</v>
          </cell>
          <cell r="D1510" t="str">
            <v>17</v>
          </cell>
          <cell r="E1510" t="str">
            <v>SAN BARTOLOME</v>
          </cell>
          <cell r="F1510">
            <v>1160</v>
          </cell>
        </row>
        <row r="1511">
          <cell r="A1511" t="str">
            <v>150718</v>
          </cell>
          <cell r="B1511" t="str">
            <v>15</v>
          </cell>
          <cell r="C1511" t="str">
            <v>07</v>
          </cell>
          <cell r="D1511" t="str">
            <v>18</v>
          </cell>
          <cell r="E1511" t="str">
            <v>SAN DAMIAN</v>
          </cell>
          <cell r="F1511">
            <v>1717</v>
          </cell>
        </row>
        <row r="1512">
          <cell r="A1512" t="str">
            <v>150719</v>
          </cell>
          <cell r="B1512" t="str">
            <v>15</v>
          </cell>
          <cell r="C1512" t="str">
            <v>07</v>
          </cell>
          <cell r="D1512" t="str">
            <v>19</v>
          </cell>
          <cell r="E1512" t="str">
            <v>SAN JUAN DE IRIS</v>
          </cell>
          <cell r="F1512">
            <v>227</v>
          </cell>
        </row>
        <row r="1513">
          <cell r="A1513" t="str">
            <v>150720</v>
          </cell>
          <cell r="B1513" t="str">
            <v>15</v>
          </cell>
          <cell r="C1513" t="str">
            <v>07</v>
          </cell>
          <cell r="D1513" t="str">
            <v>20</v>
          </cell>
          <cell r="E1513" t="str">
            <v>SAN JUAN DE TANTARANCHE</v>
          </cell>
          <cell r="F1513">
            <v>590</v>
          </cell>
        </row>
        <row r="1514">
          <cell r="A1514" t="str">
            <v>150721</v>
          </cell>
          <cell r="B1514" t="str">
            <v>15</v>
          </cell>
          <cell r="C1514" t="str">
            <v>07</v>
          </cell>
          <cell r="D1514" t="str">
            <v>21</v>
          </cell>
          <cell r="E1514" t="str">
            <v>SAN LORENZO DE QUINTI</v>
          </cell>
          <cell r="F1514">
            <v>1634</v>
          </cell>
        </row>
        <row r="1515">
          <cell r="A1515" t="str">
            <v>150722</v>
          </cell>
          <cell r="B1515" t="str">
            <v>15</v>
          </cell>
          <cell r="C1515" t="str">
            <v>07</v>
          </cell>
          <cell r="D1515" t="str">
            <v>22</v>
          </cell>
          <cell r="E1515" t="str">
            <v>SAN MATEO</v>
          </cell>
          <cell r="F1515">
            <v>4765</v>
          </cell>
        </row>
        <row r="1516">
          <cell r="A1516" t="str">
            <v>150723</v>
          </cell>
          <cell r="B1516" t="str">
            <v>15</v>
          </cell>
          <cell r="C1516" t="str">
            <v>07</v>
          </cell>
          <cell r="D1516" t="str">
            <v>23</v>
          </cell>
          <cell r="E1516" t="str">
            <v>SAN MATEO DE OTAO</v>
          </cell>
          <cell r="F1516">
            <v>1910</v>
          </cell>
        </row>
        <row r="1517">
          <cell r="A1517" t="str">
            <v>150724</v>
          </cell>
          <cell r="B1517" t="str">
            <v>15</v>
          </cell>
          <cell r="C1517" t="str">
            <v>07</v>
          </cell>
          <cell r="D1517" t="str">
            <v>24</v>
          </cell>
          <cell r="E1517" t="str">
            <v>SAN PEDRO DE CASTA</v>
          </cell>
          <cell r="F1517">
            <v>985</v>
          </cell>
        </row>
        <row r="1518">
          <cell r="A1518" t="str">
            <v>150725</v>
          </cell>
          <cell r="B1518" t="str">
            <v>15</v>
          </cell>
          <cell r="C1518" t="str">
            <v>07</v>
          </cell>
          <cell r="D1518" t="str">
            <v>25</v>
          </cell>
          <cell r="E1518" t="str">
            <v>SAN PEDRO DE HUANCAYRE</v>
          </cell>
          <cell r="F1518">
            <v>248</v>
          </cell>
        </row>
        <row r="1519">
          <cell r="A1519" t="str">
            <v>150726</v>
          </cell>
          <cell r="B1519" t="str">
            <v>15</v>
          </cell>
          <cell r="C1519" t="str">
            <v>07</v>
          </cell>
          <cell r="D1519" t="str">
            <v>26</v>
          </cell>
          <cell r="E1519" t="str">
            <v>SANGALLAYA</v>
          </cell>
          <cell r="F1519">
            <v>681</v>
          </cell>
        </row>
        <row r="1520">
          <cell r="A1520" t="str">
            <v>150727</v>
          </cell>
          <cell r="B1520" t="str">
            <v>15</v>
          </cell>
          <cell r="C1520" t="str">
            <v>07</v>
          </cell>
          <cell r="D1520" t="str">
            <v>27</v>
          </cell>
          <cell r="E1520" t="str">
            <v>SANTA CRUZ DE COCACHACRA</v>
          </cell>
          <cell r="F1520">
            <v>2237</v>
          </cell>
        </row>
        <row r="1521">
          <cell r="A1521" t="str">
            <v>150728</v>
          </cell>
          <cell r="B1521" t="str">
            <v>15</v>
          </cell>
          <cell r="C1521" t="str">
            <v>07</v>
          </cell>
          <cell r="D1521" t="str">
            <v>28</v>
          </cell>
          <cell r="E1521" t="str">
            <v>SANTA EULALIA</v>
          </cell>
          <cell r="F1521">
            <v>11319</v>
          </cell>
        </row>
        <row r="1522">
          <cell r="A1522" t="str">
            <v>150729</v>
          </cell>
          <cell r="B1522" t="str">
            <v>15</v>
          </cell>
          <cell r="C1522" t="str">
            <v>07</v>
          </cell>
          <cell r="D1522" t="str">
            <v>29</v>
          </cell>
          <cell r="E1522" t="str">
            <v>SANTIAGO DE ANCHUCAYA</v>
          </cell>
          <cell r="F1522">
            <v>557</v>
          </cell>
        </row>
        <row r="1523">
          <cell r="A1523" t="str">
            <v>150730</v>
          </cell>
          <cell r="B1523" t="str">
            <v>15</v>
          </cell>
          <cell r="C1523" t="str">
            <v>07</v>
          </cell>
          <cell r="D1523" t="str">
            <v>30</v>
          </cell>
          <cell r="E1523" t="str">
            <v>SANTIAGO DE TUNA</v>
          </cell>
          <cell r="F1523">
            <v>472</v>
          </cell>
        </row>
        <row r="1524">
          <cell r="A1524" t="str">
            <v>150731</v>
          </cell>
          <cell r="B1524" t="str">
            <v>15</v>
          </cell>
          <cell r="C1524" t="str">
            <v>07</v>
          </cell>
          <cell r="D1524" t="str">
            <v>31</v>
          </cell>
          <cell r="E1524" t="str">
            <v>SANTO DOMINGO DE LOS OLLEROS</v>
          </cell>
          <cell r="F1524">
            <v>2362</v>
          </cell>
        </row>
        <row r="1525">
          <cell r="A1525" t="str">
            <v>150732</v>
          </cell>
          <cell r="B1525" t="str">
            <v>15</v>
          </cell>
          <cell r="C1525" t="str">
            <v>07</v>
          </cell>
          <cell r="D1525" t="str">
            <v>32</v>
          </cell>
          <cell r="E1525" t="str">
            <v>SURCO</v>
          </cell>
          <cell r="F1525">
            <v>2137</v>
          </cell>
        </row>
        <row r="1526">
          <cell r="A1526" t="str">
            <v>150800</v>
          </cell>
          <cell r="B1526" t="str">
            <v>15</v>
          </cell>
          <cell r="C1526" t="str">
            <v>08</v>
          </cell>
          <cell r="D1526" t="str">
            <v>00</v>
          </cell>
          <cell r="E1526" t="str">
            <v>HUAURA</v>
          </cell>
          <cell r="F1526">
            <v>203318</v>
          </cell>
        </row>
        <row r="1527">
          <cell r="A1527" t="str">
            <v>150801</v>
          </cell>
          <cell r="B1527" t="str">
            <v>15</v>
          </cell>
          <cell r="C1527" t="str">
            <v>08</v>
          </cell>
          <cell r="D1527" t="str">
            <v>01</v>
          </cell>
          <cell r="E1527" t="str">
            <v>HUACHO</v>
          </cell>
          <cell r="F1527">
            <v>56799</v>
          </cell>
        </row>
        <row r="1528">
          <cell r="A1528" t="str">
            <v>150802</v>
          </cell>
          <cell r="B1528" t="str">
            <v>15</v>
          </cell>
          <cell r="C1528" t="str">
            <v>08</v>
          </cell>
          <cell r="D1528" t="str">
            <v>02</v>
          </cell>
          <cell r="E1528" t="str">
            <v>AMBAR</v>
          </cell>
          <cell r="F1528">
            <v>3125</v>
          </cell>
        </row>
        <row r="1529">
          <cell r="A1529" t="str">
            <v>150803</v>
          </cell>
          <cell r="B1529" t="str">
            <v>15</v>
          </cell>
          <cell r="C1529" t="str">
            <v>08</v>
          </cell>
          <cell r="D1529" t="str">
            <v>03</v>
          </cell>
          <cell r="E1529" t="str">
            <v>CALETA DE CARQUIN</v>
          </cell>
          <cell r="F1529">
            <v>6383</v>
          </cell>
        </row>
        <row r="1530">
          <cell r="A1530" t="str">
            <v>150804</v>
          </cell>
          <cell r="B1530" t="str">
            <v>15</v>
          </cell>
          <cell r="C1530" t="str">
            <v>08</v>
          </cell>
          <cell r="D1530" t="str">
            <v>04</v>
          </cell>
          <cell r="E1530" t="str">
            <v>CHECRAS</v>
          </cell>
          <cell r="F1530">
            <v>1412</v>
          </cell>
        </row>
        <row r="1531">
          <cell r="A1531" t="str">
            <v>150805</v>
          </cell>
          <cell r="B1531" t="str">
            <v>15</v>
          </cell>
          <cell r="C1531" t="str">
            <v>08</v>
          </cell>
          <cell r="D1531" t="str">
            <v>05</v>
          </cell>
          <cell r="E1531" t="str">
            <v>HUALMAY</v>
          </cell>
          <cell r="F1531">
            <v>27611</v>
          </cell>
        </row>
        <row r="1532">
          <cell r="A1532" t="str">
            <v>150806</v>
          </cell>
          <cell r="B1532" t="str">
            <v>15</v>
          </cell>
          <cell r="C1532" t="str">
            <v>08</v>
          </cell>
          <cell r="D1532" t="str">
            <v>06</v>
          </cell>
          <cell r="E1532" t="str">
            <v>HUAURA</v>
          </cell>
          <cell r="F1532">
            <v>33178</v>
          </cell>
        </row>
        <row r="1533">
          <cell r="A1533" t="str">
            <v>150807</v>
          </cell>
          <cell r="B1533" t="str">
            <v>15</v>
          </cell>
          <cell r="C1533" t="str">
            <v>08</v>
          </cell>
          <cell r="D1533" t="str">
            <v>07</v>
          </cell>
          <cell r="E1533" t="str">
            <v>LEONCIO PRADO</v>
          </cell>
          <cell r="F1533">
            <v>2212</v>
          </cell>
        </row>
        <row r="1534">
          <cell r="A1534" t="str">
            <v>150808</v>
          </cell>
          <cell r="B1534" t="str">
            <v>15</v>
          </cell>
          <cell r="C1534" t="str">
            <v>08</v>
          </cell>
          <cell r="D1534" t="str">
            <v>08</v>
          </cell>
          <cell r="E1534" t="str">
            <v>PACCHO</v>
          </cell>
          <cell r="F1534">
            <v>2125</v>
          </cell>
        </row>
        <row r="1535">
          <cell r="A1535" t="str">
            <v>150809</v>
          </cell>
          <cell r="B1535" t="str">
            <v>15</v>
          </cell>
          <cell r="C1535" t="str">
            <v>08</v>
          </cell>
          <cell r="D1535" t="str">
            <v>09</v>
          </cell>
          <cell r="E1535" t="str">
            <v>SANTA LEONOR</v>
          </cell>
          <cell r="F1535">
            <v>1190</v>
          </cell>
        </row>
        <row r="1536">
          <cell r="A1536" t="str">
            <v>150810</v>
          </cell>
          <cell r="B1536" t="str">
            <v>15</v>
          </cell>
          <cell r="C1536" t="str">
            <v>08</v>
          </cell>
          <cell r="D1536" t="str">
            <v>10</v>
          </cell>
          <cell r="E1536" t="str">
            <v>SANTA MARIA</v>
          </cell>
          <cell r="F1536">
            <v>28568</v>
          </cell>
        </row>
        <row r="1537">
          <cell r="A1537" t="str">
            <v>150811</v>
          </cell>
          <cell r="B1537" t="str">
            <v>15</v>
          </cell>
          <cell r="C1537" t="str">
            <v>08</v>
          </cell>
          <cell r="D1537" t="str">
            <v>11</v>
          </cell>
          <cell r="E1537" t="str">
            <v>SAYAN</v>
          </cell>
          <cell r="F1537">
            <v>21223</v>
          </cell>
        </row>
        <row r="1538">
          <cell r="A1538" t="str">
            <v>150812</v>
          </cell>
          <cell r="B1538" t="str">
            <v>15</v>
          </cell>
          <cell r="C1538" t="str">
            <v>08</v>
          </cell>
          <cell r="D1538" t="str">
            <v>12</v>
          </cell>
          <cell r="E1538" t="str">
            <v>VEGUETA</v>
          </cell>
          <cell r="F1538">
            <v>19492</v>
          </cell>
        </row>
        <row r="1539">
          <cell r="A1539" t="str">
            <v>150900</v>
          </cell>
          <cell r="B1539" t="str">
            <v>15</v>
          </cell>
          <cell r="C1539" t="str">
            <v>09</v>
          </cell>
          <cell r="D1539" t="str">
            <v>00</v>
          </cell>
          <cell r="E1539" t="str">
            <v>OYON</v>
          </cell>
          <cell r="F1539">
            <v>17796</v>
          </cell>
        </row>
        <row r="1540">
          <cell r="A1540" t="str">
            <v>150901</v>
          </cell>
          <cell r="B1540" t="str">
            <v>15</v>
          </cell>
          <cell r="C1540" t="str">
            <v>09</v>
          </cell>
          <cell r="D1540" t="str">
            <v>01</v>
          </cell>
          <cell r="E1540" t="str">
            <v>OYON</v>
          </cell>
          <cell r="F1540">
            <v>10686</v>
          </cell>
        </row>
        <row r="1541">
          <cell r="A1541" t="str">
            <v>150902</v>
          </cell>
          <cell r="B1541" t="str">
            <v>15</v>
          </cell>
          <cell r="C1541" t="str">
            <v>09</v>
          </cell>
          <cell r="D1541" t="str">
            <v>02</v>
          </cell>
          <cell r="E1541" t="str">
            <v>ANDAJES</v>
          </cell>
          <cell r="F1541">
            <v>1048</v>
          </cell>
        </row>
        <row r="1542">
          <cell r="A1542" t="str">
            <v>150903</v>
          </cell>
          <cell r="B1542" t="str">
            <v>15</v>
          </cell>
          <cell r="C1542" t="str">
            <v>09</v>
          </cell>
          <cell r="D1542" t="str">
            <v>03</v>
          </cell>
          <cell r="E1542" t="str">
            <v>CAUJUL</v>
          </cell>
          <cell r="F1542">
            <v>650</v>
          </cell>
        </row>
        <row r="1543">
          <cell r="A1543" t="str">
            <v>150904</v>
          </cell>
          <cell r="B1543" t="str">
            <v>15</v>
          </cell>
          <cell r="C1543" t="str">
            <v>09</v>
          </cell>
          <cell r="D1543" t="str">
            <v>04</v>
          </cell>
          <cell r="E1543" t="str">
            <v>COCHAMARCA</v>
          </cell>
          <cell r="F1543">
            <v>1432</v>
          </cell>
        </row>
        <row r="1544">
          <cell r="A1544" t="str">
            <v>150905</v>
          </cell>
          <cell r="B1544" t="str">
            <v>15</v>
          </cell>
          <cell r="C1544" t="str">
            <v>09</v>
          </cell>
          <cell r="D1544" t="str">
            <v>05</v>
          </cell>
          <cell r="E1544" t="str">
            <v>NAVAN</v>
          </cell>
          <cell r="F1544">
            <v>947</v>
          </cell>
        </row>
        <row r="1545">
          <cell r="A1545" t="str">
            <v>150906</v>
          </cell>
          <cell r="B1545" t="str">
            <v>15</v>
          </cell>
          <cell r="C1545" t="str">
            <v>09</v>
          </cell>
          <cell r="D1545" t="str">
            <v>06</v>
          </cell>
          <cell r="E1545" t="str">
            <v>PACHANGARA</v>
          </cell>
          <cell r="F1545">
            <v>3033</v>
          </cell>
        </row>
        <row r="1546">
          <cell r="A1546" t="str">
            <v>151000</v>
          </cell>
          <cell r="B1546" t="str">
            <v>15</v>
          </cell>
          <cell r="C1546" t="str">
            <v>10</v>
          </cell>
          <cell r="D1546" t="str">
            <v>00</v>
          </cell>
          <cell r="E1546" t="str">
            <v>YAUYOS</v>
          </cell>
          <cell r="F1546">
            <v>25456</v>
          </cell>
        </row>
        <row r="1547">
          <cell r="A1547" t="str">
            <v>151001</v>
          </cell>
          <cell r="B1547" t="str">
            <v>15</v>
          </cell>
          <cell r="C1547" t="str">
            <v>10</v>
          </cell>
          <cell r="D1547" t="str">
            <v>01</v>
          </cell>
          <cell r="E1547" t="str">
            <v>YAUYOS</v>
          </cell>
          <cell r="F1547">
            <v>1886</v>
          </cell>
        </row>
        <row r="1548">
          <cell r="A1548" t="str">
            <v>151002</v>
          </cell>
          <cell r="B1548" t="str">
            <v>15</v>
          </cell>
          <cell r="C1548" t="str">
            <v>10</v>
          </cell>
          <cell r="D1548" t="str">
            <v>02</v>
          </cell>
          <cell r="E1548" t="str">
            <v>ALIS</v>
          </cell>
          <cell r="F1548">
            <v>268</v>
          </cell>
        </row>
        <row r="1549">
          <cell r="A1549" t="str">
            <v>151003</v>
          </cell>
          <cell r="B1549" t="str">
            <v>15</v>
          </cell>
          <cell r="C1549" t="str">
            <v>10</v>
          </cell>
          <cell r="D1549" t="str">
            <v>03</v>
          </cell>
          <cell r="E1549" t="str">
            <v>AYAUCA</v>
          </cell>
          <cell r="F1549">
            <v>1375</v>
          </cell>
        </row>
        <row r="1550">
          <cell r="A1550" t="str">
            <v>151004</v>
          </cell>
          <cell r="B1550" t="str">
            <v>15</v>
          </cell>
          <cell r="C1550" t="str">
            <v>10</v>
          </cell>
          <cell r="D1550" t="str">
            <v>04</v>
          </cell>
          <cell r="E1550" t="str">
            <v>AYAVIRI</v>
          </cell>
          <cell r="F1550">
            <v>773</v>
          </cell>
        </row>
        <row r="1551">
          <cell r="A1551" t="str">
            <v>151005</v>
          </cell>
          <cell r="B1551" t="str">
            <v>15</v>
          </cell>
          <cell r="C1551" t="str">
            <v>10</v>
          </cell>
          <cell r="D1551" t="str">
            <v>05</v>
          </cell>
          <cell r="E1551" t="str">
            <v>AZANGARO</v>
          </cell>
          <cell r="F1551">
            <v>700</v>
          </cell>
        </row>
        <row r="1552">
          <cell r="A1552" t="str">
            <v>151006</v>
          </cell>
          <cell r="B1552" t="str">
            <v>15</v>
          </cell>
          <cell r="C1552" t="str">
            <v>10</v>
          </cell>
          <cell r="D1552" t="str">
            <v>06</v>
          </cell>
          <cell r="E1552" t="str">
            <v>CACRA</v>
          </cell>
          <cell r="F1552">
            <v>1213</v>
          </cell>
        </row>
        <row r="1553">
          <cell r="A1553" t="str">
            <v>151007</v>
          </cell>
          <cell r="B1553" t="str">
            <v>15</v>
          </cell>
          <cell r="C1553" t="str">
            <v>10</v>
          </cell>
          <cell r="D1553" t="str">
            <v>07</v>
          </cell>
          <cell r="E1553" t="str">
            <v>CARANIA</v>
          </cell>
          <cell r="F1553">
            <v>345</v>
          </cell>
        </row>
        <row r="1554">
          <cell r="A1554" t="str">
            <v>151008</v>
          </cell>
          <cell r="B1554" t="str">
            <v>15</v>
          </cell>
          <cell r="C1554" t="str">
            <v>10</v>
          </cell>
          <cell r="D1554" t="str">
            <v>08</v>
          </cell>
          <cell r="E1554" t="str">
            <v>CATAHUASI</v>
          </cell>
          <cell r="F1554">
            <v>1331</v>
          </cell>
        </row>
        <row r="1555">
          <cell r="A1555" t="str">
            <v>151009</v>
          </cell>
          <cell r="B1555" t="str">
            <v>15</v>
          </cell>
          <cell r="C1555" t="str">
            <v>10</v>
          </cell>
          <cell r="D1555" t="str">
            <v>09</v>
          </cell>
          <cell r="E1555" t="str">
            <v>CHOCOS</v>
          </cell>
          <cell r="F1555">
            <v>1226</v>
          </cell>
        </row>
        <row r="1556">
          <cell r="A1556" t="str">
            <v>151010</v>
          </cell>
          <cell r="B1556" t="str">
            <v>15</v>
          </cell>
          <cell r="C1556" t="str">
            <v>10</v>
          </cell>
          <cell r="D1556" t="str">
            <v>10</v>
          </cell>
          <cell r="E1556" t="str">
            <v>COCHAS</v>
          </cell>
          <cell r="F1556">
            <v>102</v>
          </cell>
        </row>
        <row r="1557">
          <cell r="A1557" t="str">
            <v>151011</v>
          </cell>
          <cell r="B1557" t="str">
            <v>15</v>
          </cell>
          <cell r="C1557" t="str">
            <v>10</v>
          </cell>
          <cell r="D1557" t="str">
            <v>11</v>
          </cell>
          <cell r="E1557" t="str">
            <v>COLONIA</v>
          </cell>
          <cell r="F1557">
            <v>1573</v>
          </cell>
        </row>
        <row r="1558">
          <cell r="A1558" t="str">
            <v>151012</v>
          </cell>
          <cell r="B1558" t="str">
            <v>15</v>
          </cell>
          <cell r="C1558" t="str">
            <v>10</v>
          </cell>
          <cell r="D1558" t="str">
            <v>12</v>
          </cell>
          <cell r="E1558" t="str">
            <v>HONGOS</v>
          </cell>
          <cell r="F1558">
            <v>454</v>
          </cell>
        </row>
        <row r="1559">
          <cell r="A1559" t="str">
            <v>151013</v>
          </cell>
          <cell r="B1559" t="str">
            <v>15</v>
          </cell>
          <cell r="C1559" t="str">
            <v>10</v>
          </cell>
          <cell r="D1559" t="str">
            <v>13</v>
          </cell>
          <cell r="E1559" t="str">
            <v>HUAMPARA</v>
          </cell>
          <cell r="F1559">
            <v>271</v>
          </cell>
        </row>
        <row r="1560">
          <cell r="A1560" t="str">
            <v>151014</v>
          </cell>
          <cell r="B1560" t="str">
            <v>15</v>
          </cell>
          <cell r="C1560" t="str">
            <v>10</v>
          </cell>
          <cell r="D1560" t="str">
            <v>14</v>
          </cell>
          <cell r="E1560" t="str">
            <v>HUANCAYA</v>
          </cell>
          <cell r="F1560">
            <v>485</v>
          </cell>
        </row>
        <row r="1561">
          <cell r="A1561" t="str">
            <v>151015</v>
          </cell>
          <cell r="B1561" t="str">
            <v>15</v>
          </cell>
          <cell r="C1561" t="str">
            <v>10</v>
          </cell>
          <cell r="D1561" t="str">
            <v>15</v>
          </cell>
          <cell r="E1561" t="str">
            <v>HUANGASCAR</v>
          </cell>
          <cell r="F1561">
            <v>713</v>
          </cell>
        </row>
        <row r="1562">
          <cell r="A1562" t="str">
            <v>151016</v>
          </cell>
          <cell r="B1562" t="str">
            <v>15</v>
          </cell>
          <cell r="C1562" t="str">
            <v>10</v>
          </cell>
          <cell r="D1562" t="str">
            <v>16</v>
          </cell>
          <cell r="E1562" t="str">
            <v>HUANTAN</v>
          </cell>
          <cell r="F1562">
            <v>975</v>
          </cell>
        </row>
        <row r="1563">
          <cell r="A1563" t="str">
            <v>151017</v>
          </cell>
          <cell r="B1563" t="str">
            <v>15</v>
          </cell>
          <cell r="C1563" t="str">
            <v>10</v>
          </cell>
          <cell r="D1563" t="str">
            <v>17</v>
          </cell>
          <cell r="E1563" t="str">
            <v>HUAÑEC</v>
          </cell>
          <cell r="F1563">
            <v>410</v>
          </cell>
        </row>
        <row r="1564">
          <cell r="A1564" t="str">
            <v>151018</v>
          </cell>
          <cell r="B1564" t="str">
            <v>15</v>
          </cell>
          <cell r="C1564" t="str">
            <v>10</v>
          </cell>
          <cell r="D1564" t="str">
            <v>18</v>
          </cell>
          <cell r="E1564" t="str">
            <v>LARAOS</v>
          </cell>
          <cell r="F1564">
            <v>814</v>
          </cell>
        </row>
        <row r="1565">
          <cell r="A1565" t="str">
            <v>151019</v>
          </cell>
          <cell r="B1565" t="str">
            <v>15</v>
          </cell>
          <cell r="C1565" t="str">
            <v>10</v>
          </cell>
          <cell r="D1565" t="str">
            <v>19</v>
          </cell>
          <cell r="E1565" t="str">
            <v>LINCHA</v>
          </cell>
          <cell r="F1565">
            <v>986</v>
          </cell>
        </row>
        <row r="1566">
          <cell r="A1566" t="str">
            <v>151020</v>
          </cell>
          <cell r="B1566" t="str">
            <v>15</v>
          </cell>
          <cell r="C1566" t="str">
            <v>10</v>
          </cell>
          <cell r="D1566" t="str">
            <v>20</v>
          </cell>
          <cell r="E1566" t="str">
            <v>MADEAN</v>
          </cell>
          <cell r="F1566">
            <v>845</v>
          </cell>
        </row>
        <row r="1567">
          <cell r="A1567" t="str">
            <v>151021</v>
          </cell>
          <cell r="B1567" t="str">
            <v>15</v>
          </cell>
          <cell r="C1567" t="str">
            <v>10</v>
          </cell>
          <cell r="D1567" t="str">
            <v>21</v>
          </cell>
          <cell r="E1567" t="str">
            <v>MIRAFLORES</v>
          </cell>
          <cell r="F1567">
            <v>343</v>
          </cell>
        </row>
        <row r="1568">
          <cell r="A1568" t="str">
            <v>151022</v>
          </cell>
          <cell r="B1568" t="str">
            <v>15</v>
          </cell>
          <cell r="C1568" t="str">
            <v>10</v>
          </cell>
          <cell r="D1568" t="str">
            <v>22</v>
          </cell>
          <cell r="E1568" t="str">
            <v>OMAS</v>
          </cell>
          <cell r="F1568">
            <v>677</v>
          </cell>
        </row>
        <row r="1569">
          <cell r="A1569" t="str">
            <v>151023</v>
          </cell>
          <cell r="B1569" t="str">
            <v>15</v>
          </cell>
          <cell r="C1569" t="str">
            <v>10</v>
          </cell>
          <cell r="D1569" t="str">
            <v>23</v>
          </cell>
          <cell r="E1569" t="str">
            <v>PUTINZA</v>
          </cell>
          <cell r="F1569">
            <v>488</v>
          </cell>
        </row>
        <row r="1570">
          <cell r="A1570" t="str">
            <v>151024</v>
          </cell>
          <cell r="B1570" t="str">
            <v>15</v>
          </cell>
          <cell r="C1570" t="str">
            <v>10</v>
          </cell>
          <cell r="D1570" t="str">
            <v>24</v>
          </cell>
          <cell r="E1570" t="str">
            <v>QUINCHES</v>
          </cell>
          <cell r="F1570">
            <v>1013</v>
          </cell>
        </row>
        <row r="1571">
          <cell r="A1571" t="str">
            <v>151025</v>
          </cell>
          <cell r="B1571" t="str">
            <v>15</v>
          </cell>
          <cell r="C1571" t="str">
            <v>10</v>
          </cell>
          <cell r="D1571" t="str">
            <v>25</v>
          </cell>
          <cell r="E1571" t="str">
            <v>QUINOCAY</v>
          </cell>
          <cell r="F1571">
            <v>524</v>
          </cell>
        </row>
        <row r="1572">
          <cell r="A1572" t="str">
            <v>151026</v>
          </cell>
          <cell r="B1572" t="str">
            <v>15</v>
          </cell>
          <cell r="C1572" t="str">
            <v>10</v>
          </cell>
          <cell r="D1572" t="str">
            <v>26</v>
          </cell>
          <cell r="E1572" t="str">
            <v>SAN JOAQUIN</v>
          </cell>
          <cell r="F1572">
            <v>259</v>
          </cell>
        </row>
        <row r="1573">
          <cell r="A1573" t="str">
            <v>151027</v>
          </cell>
          <cell r="B1573" t="str">
            <v>15</v>
          </cell>
          <cell r="C1573" t="str">
            <v>10</v>
          </cell>
          <cell r="D1573" t="str">
            <v>27</v>
          </cell>
          <cell r="E1573" t="str">
            <v>SAN PEDRO DE PILAS</v>
          </cell>
          <cell r="F1573">
            <v>453</v>
          </cell>
        </row>
        <row r="1574">
          <cell r="A1574" t="str">
            <v>151028</v>
          </cell>
          <cell r="B1574" t="str">
            <v>15</v>
          </cell>
          <cell r="C1574" t="str">
            <v>10</v>
          </cell>
          <cell r="D1574" t="str">
            <v>28</v>
          </cell>
          <cell r="E1574" t="str">
            <v>TANTA</v>
          </cell>
          <cell r="F1574">
            <v>534</v>
          </cell>
        </row>
        <row r="1575">
          <cell r="A1575" t="str">
            <v>151029</v>
          </cell>
          <cell r="B1575" t="str">
            <v>15</v>
          </cell>
          <cell r="C1575" t="str">
            <v>10</v>
          </cell>
          <cell r="D1575" t="str">
            <v>29</v>
          </cell>
          <cell r="E1575" t="str">
            <v>TAURIPAMPA</v>
          </cell>
          <cell r="F1575">
            <v>638</v>
          </cell>
        </row>
        <row r="1576">
          <cell r="A1576" t="str">
            <v>151030</v>
          </cell>
          <cell r="B1576" t="str">
            <v>15</v>
          </cell>
          <cell r="C1576" t="str">
            <v>10</v>
          </cell>
          <cell r="D1576" t="str">
            <v>30</v>
          </cell>
          <cell r="E1576" t="str">
            <v>TOMAS</v>
          </cell>
          <cell r="F1576">
            <v>556</v>
          </cell>
        </row>
        <row r="1577">
          <cell r="A1577" t="str">
            <v>151031</v>
          </cell>
          <cell r="B1577" t="str">
            <v>15</v>
          </cell>
          <cell r="C1577" t="str">
            <v>10</v>
          </cell>
          <cell r="D1577" t="str">
            <v>31</v>
          </cell>
          <cell r="E1577" t="str">
            <v>TUPE</v>
          </cell>
          <cell r="F1577">
            <v>738</v>
          </cell>
        </row>
        <row r="1578">
          <cell r="A1578" t="str">
            <v>151032</v>
          </cell>
          <cell r="B1578" t="str">
            <v>15</v>
          </cell>
          <cell r="C1578" t="str">
            <v>10</v>
          </cell>
          <cell r="D1578" t="str">
            <v>32</v>
          </cell>
          <cell r="E1578" t="str">
            <v>VIÑAC</v>
          </cell>
          <cell r="F1578">
            <v>1959</v>
          </cell>
        </row>
        <row r="1579">
          <cell r="A1579" t="str">
            <v>151033</v>
          </cell>
          <cell r="B1579" t="str">
            <v>15</v>
          </cell>
          <cell r="C1579" t="str">
            <v>10</v>
          </cell>
          <cell r="D1579" t="str">
            <v>33</v>
          </cell>
          <cell r="E1579" t="str">
            <v>VITIS</v>
          </cell>
          <cell r="F1579">
            <v>529</v>
          </cell>
        </row>
        <row r="1580">
          <cell r="A1580" t="str">
            <v>160000</v>
          </cell>
          <cell r="B1580" t="str">
            <v>16</v>
          </cell>
          <cell r="C1580" t="str">
            <v>00</v>
          </cell>
          <cell r="D1580" t="str">
            <v>00</v>
          </cell>
          <cell r="E1580" t="str">
            <v>LORETO</v>
          </cell>
          <cell r="F1580">
            <v>947452</v>
          </cell>
        </row>
        <row r="1581">
          <cell r="A1581" t="str">
            <v>160100</v>
          </cell>
          <cell r="B1581" t="str">
            <v>16</v>
          </cell>
          <cell r="C1581" t="str">
            <v>01</v>
          </cell>
          <cell r="D1581" t="str">
            <v>00</v>
          </cell>
          <cell r="E1581" t="str">
            <v>MAYNAS</v>
          </cell>
          <cell r="F1581">
            <v>520355</v>
          </cell>
        </row>
        <row r="1582">
          <cell r="A1582" t="str">
            <v>160101</v>
          </cell>
          <cell r="B1582" t="str">
            <v>16</v>
          </cell>
          <cell r="C1582" t="str">
            <v>01</v>
          </cell>
          <cell r="D1582" t="str">
            <v>01</v>
          </cell>
          <cell r="E1582" t="str">
            <v>IQUITOS</v>
          </cell>
          <cell r="F1582">
            <v>159633</v>
          </cell>
        </row>
        <row r="1583">
          <cell r="A1583" t="str">
            <v>160102</v>
          </cell>
          <cell r="B1583" t="str">
            <v>16</v>
          </cell>
          <cell r="C1583" t="str">
            <v>01</v>
          </cell>
          <cell r="D1583" t="str">
            <v>02</v>
          </cell>
          <cell r="E1583" t="str">
            <v>ALTO NANAY</v>
          </cell>
          <cell r="F1583">
            <v>2994</v>
          </cell>
        </row>
        <row r="1584">
          <cell r="A1584" t="str">
            <v>160103</v>
          </cell>
          <cell r="B1584" t="str">
            <v>16</v>
          </cell>
          <cell r="C1584" t="str">
            <v>01</v>
          </cell>
          <cell r="D1584" t="str">
            <v>03</v>
          </cell>
          <cell r="E1584" t="str">
            <v>FERNANDO LORES</v>
          </cell>
          <cell r="F1584">
            <v>22009</v>
          </cell>
        </row>
        <row r="1585">
          <cell r="A1585" t="str">
            <v>160104</v>
          </cell>
          <cell r="B1585" t="str">
            <v>16</v>
          </cell>
          <cell r="C1585" t="str">
            <v>01</v>
          </cell>
          <cell r="D1585" t="str">
            <v>04</v>
          </cell>
          <cell r="E1585" t="str">
            <v>INDIANA</v>
          </cell>
          <cell r="F1585">
            <v>13656</v>
          </cell>
        </row>
        <row r="1586">
          <cell r="A1586" t="str">
            <v>160105</v>
          </cell>
          <cell r="B1586" t="str">
            <v>16</v>
          </cell>
          <cell r="C1586" t="str">
            <v>01</v>
          </cell>
          <cell r="D1586" t="str">
            <v>05</v>
          </cell>
          <cell r="E1586" t="str">
            <v>LAS AMAZONAS</v>
          </cell>
          <cell r="F1586">
            <v>12911</v>
          </cell>
        </row>
        <row r="1587">
          <cell r="A1587" t="str">
            <v>160106</v>
          </cell>
          <cell r="B1587" t="str">
            <v>16</v>
          </cell>
          <cell r="C1587" t="str">
            <v>01</v>
          </cell>
          <cell r="D1587" t="str">
            <v>06</v>
          </cell>
          <cell r="E1587" t="str">
            <v>MAZAN</v>
          </cell>
          <cell r="F1587">
            <v>14265</v>
          </cell>
        </row>
        <row r="1588">
          <cell r="A1588" t="str">
            <v>160107</v>
          </cell>
          <cell r="B1588" t="str">
            <v>16</v>
          </cell>
          <cell r="C1588" t="str">
            <v>01</v>
          </cell>
          <cell r="D1588" t="str">
            <v>07</v>
          </cell>
          <cell r="E1588" t="str">
            <v>NAPO</v>
          </cell>
          <cell r="F1588">
            <v>15999</v>
          </cell>
        </row>
        <row r="1589">
          <cell r="A1589" t="str">
            <v>160108</v>
          </cell>
          <cell r="B1589" t="str">
            <v>16</v>
          </cell>
          <cell r="C1589" t="str">
            <v>01</v>
          </cell>
          <cell r="D1589" t="str">
            <v>08</v>
          </cell>
          <cell r="E1589" t="str">
            <v>PUNCHANA</v>
          </cell>
          <cell r="F1589">
            <v>85437</v>
          </cell>
        </row>
        <row r="1590">
          <cell r="A1590" t="str">
            <v>160109</v>
          </cell>
          <cell r="B1590" t="str">
            <v>16</v>
          </cell>
          <cell r="C1590" t="str">
            <v>01</v>
          </cell>
          <cell r="D1590" t="str">
            <v>09</v>
          </cell>
          <cell r="E1590" t="str">
            <v xml:space="preserve">PUTUMAYO    </v>
          </cell>
          <cell r="F1590">
            <v>6189</v>
          </cell>
        </row>
        <row r="1591">
          <cell r="A1591" t="str">
            <v>160110</v>
          </cell>
          <cell r="B1591" t="str">
            <v>16</v>
          </cell>
          <cell r="C1591" t="str">
            <v>01</v>
          </cell>
          <cell r="D1591" t="str">
            <v>10</v>
          </cell>
          <cell r="E1591" t="str">
            <v>TORRES CAUSANA</v>
          </cell>
          <cell r="F1591">
            <v>5450</v>
          </cell>
        </row>
        <row r="1592">
          <cell r="A1592" t="str">
            <v>160112</v>
          </cell>
          <cell r="B1592" t="str">
            <v>16</v>
          </cell>
          <cell r="C1592" t="str">
            <v>01</v>
          </cell>
          <cell r="D1592" t="str">
            <v>12</v>
          </cell>
          <cell r="E1592" t="str">
            <v>BELEN</v>
          </cell>
          <cell r="F1592">
            <v>70426</v>
          </cell>
        </row>
        <row r="1593">
          <cell r="A1593" t="str">
            <v>160113</v>
          </cell>
          <cell r="B1593" t="str">
            <v>16</v>
          </cell>
          <cell r="C1593" t="str">
            <v>01</v>
          </cell>
          <cell r="D1593" t="str">
            <v>13</v>
          </cell>
          <cell r="E1593" t="str">
            <v>SAN JUAN BAUTISTA</v>
          </cell>
          <cell r="F1593">
            <v>108353</v>
          </cell>
        </row>
        <row r="1594">
          <cell r="A1594" t="str">
            <v>160114</v>
          </cell>
          <cell r="B1594" t="str">
            <v>16</v>
          </cell>
          <cell r="C1594" t="str">
            <v>01</v>
          </cell>
          <cell r="D1594" t="str">
            <v>14</v>
          </cell>
          <cell r="E1594" t="str">
            <v>TENIENTE MANUEL CLAVERO</v>
          </cell>
          <cell r="F1594">
            <v>3033</v>
          </cell>
        </row>
        <row r="1595">
          <cell r="A1595" t="str">
            <v>160200</v>
          </cell>
          <cell r="B1595" t="str">
            <v>16</v>
          </cell>
          <cell r="C1595" t="str">
            <v>02</v>
          </cell>
          <cell r="D1595" t="str">
            <v>00</v>
          </cell>
          <cell r="E1595" t="str">
            <v>ALTO AMAZONAS</v>
          </cell>
          <cell r="F1595">
            <v>108552</v>
          </cell>
        </row>
        <row r="1596">
          <cell r="A1596" t="str">
            <v>160201</v>
          </cell>
          <cell r="B1596" t="str">
            <v>16</v>
          </cell>
          <cell r="C1596" t="str">
            <v>02</v>
          </cell>
          <cell r="D1596" t="str">
            <v>01</v>
          </cell>
          <cell r="E1596" t="str">
            <v>YURIMAGUAS</v>
          </cell>
          <cell r="F1596">
            <v>65926</v>
          </cell>
        </row>
        <row r="1597">
          <cell r="A1597" t="str">
            <v>160202</v>
          </cell>
          <cell r="B1597" t="str">
            <v>16</v>
          </cell>
          <cell r="C1597" t="str">
            <v>02</v>
          </cell>
          <cell r="D1597" t="str">
            <v>02</v>
          </cell>
          <cell r="E1597" t="str">
            <v>BALSAPUERTO</v>
          </cell>
          <cell r="F1597">
            <v>13804</v>
          </cell>
        </row>
        <row r="1598">
          <cell r="A1598" t="str">
            <v>160205</v>
          </cell>
          <cell r="B1598" t="str">
            <v>16</v>
          </cell>
          <cell r="C1598" t="str">
            <v>02</v>
          </cell>
          <cell r="D1598" t="str">
            <v>05</v>
          </cell>
          <cell r="E1598" t="str">
            <v>JEBEROS</v>
          </cell>
          <cell r="F1598">
            <v>4176</v>
          </cell>
        </row>
        <row r="1599">
          <cell r="A1599" t="str">
            <v>160206</v>
          </cell>
          <cell r="B1599" t="str">
            <v>16</v>
          </cell>
          <cell r="C1599" t="str">
            <v>02</v>
          </cell>
          <cell r="D1599" t="str">
            <v>06</v>
          </cell>
          <cell r="E1599" t="str">
            <v>LAGUNAS</v>
          </cell>
          <cell r="F1599">
            <v>13398</v>
          </cell>
        </row>
        <row r="1600">
          <cell r="A1600" t="str">
            <v>160210</v>
          </cell>
          <cell r="B1600" t="str">
            <v>16</v>
          </cell>
          <cell r="C1600" t="str">
            <v>02</v>
          </cell>
          <cell r="D1600" t="str">
            <v>10</v>
          </cell>
          <cell r="E1600" t="str">
            <v>SANTA CRUZ</v>
          </cell>
          <cell r="F1600">
            <v>4733</v>
          </cell>
        </row>
        <row r="1601">
          <cell r="A1601" t="str">
            <v>160211</v>
          </cell>
          <cell r="B1601" t="str">
            <v>16</v>
          </cell>
          <cell r="C1601" t="str">
            <v>02</v>
          </cell>
          <cell r="D1601" t="str">
            <v>11</v>
          </cell>
          <cell r="E1601" t="str">
            <v>TENIENTE CESAR LOPEZ ROJAS</v>
          </cell>
          <cell r="F1601">
            <v>6515</v>
          </cell>
        </row>
        <row r="1602">
          <cell r="A1602" t="str">
            <v>160300</v>
          </cell>
          <cell r="B1602" t="str">
            <v>16</v>
          </cell>
          <cell r="C1602" t="str">
            <v>03</v>
          </cell>
          <cell r="D1602" t="str">
            <v>00</v>
          </cell>
          <cell r="E1602" t="str">
            <v>LORETO</v>
          </cell>
          <cell r="F1602">
            <v>68025</v>
          </cell>
        </row>
        <row r="1603">
          <cell r="A1603" t="str">
            <v>160301</v>
          </cell>
          <cell r="B1603" t="str">
            <v>16</v>
          </cell>
          <cell r="C1603" t="str">
            <v>03</v>
          </cell>
          <cell r="D1603" t="str">
            <v>01</v>
          </cell>
          <cell r="E1603" t="str">
            <v>NAUTA</v>
          </cell>
          <cell r="F1603">
            <v>31363</v>
          </cell>
        </row>
        <row r="1604">
          <cell r="A1604" t="str">
            <v>160302</v>
          </cell>
          <cell r="B1604" t="str">
            <v>16</v>
          </cell>
          <cell r="C1604" t="str">
            <v>03</v>
          </cell>
          <cell r="D1604" t="str">
            <v>02</v>
          </cell>
          <cell r="E1604" t="str">
            <v>PARINARI</v>
          </cell>
          <cell r="F1604">
            <v>7608</v>
          </cell>
        </row>
        <row r="1605">
          <cell r="A1605" t="str">
            <v>160303</v>
          </cell>
          <cell r="B1605" t="str">
            <v>16</v>
          </cell>
          <cell r="C1605" t="str">
            <v>03</v>
          </cell>
          <cell r="D1605" t="str">
            <v>03</v>
          </cell>
          <cell r="E1605" t="str">
            <v>TIGRE</v>
          </cell>
          <cell r="F1605">
            <v>8217</v>
          </cell>
        </row>
        <row r="1606">
          <cell r="A1606" t="str">
            <v>160304</v>
          </cell>
          <cell r="B1606" t="str">
            <v>16</v>
          </cell>
          <cell r="C1606" t="str">
            <v>03</v>
          </cell>
          <cell r="D1606" t="str">
            <v>04</v>
          </cell>
          <cell r="E1606" t="str">
            <v>TROMPETEROS</v>
          </cell>
          <cell r="F1606">
            <v>7414</v>
          </cell>
        </row>
        <row r="1607">
          <cell r="A1607" t="str">
            <v>160305</v>
          </cell>
          <cell r="B1607" t="str">
            <v>16</v>
          </cell>
          <cell r="C1607" t="str">
            <v>03</v>
          </cell>
          <cell r="D1607" t="str">
            <v>05</v>
          </cell>
          <cell r="E1607" t="str">
            <v>URARINAS</v>
          </cell>
          <cell r="F1607">
            <v>13423</v>
          </cell>
        </row>
        <row r="1608">
          <cell r="A1608" t="str">
            <v>160400</v>
          </cell>
          <cell r="B1608" t="str">
            <v>16</v>
          </cell>
          <cell r="C1608" t="str">
            <v>04</v>
          </cell>
          <cell r="D1608" t="str">
            <v>00</v>
          </cell>
          <cell r="E1608" t="str">
            <v>MARISCAL RAMON CASTILLA</v>
          </cell>
          <cell r="F1608">
            <v>61753</v>
          </cell>
        </row>
        <row r="1609">
          <cell r="A1609" t="str">
            <v>160401</v>
          </cell>
          <cell r="B1609" t="str">
            <v>16</v>
          </cell>
          <cell r="C1609" t="str">
            <v>04</v>
          </cell>
          <cell r="D1609" t="str">
            <v>01</v>
          </cell>
          <cell r="E1609" t="str">
            <v>RAMON CASTILLA</v>
          </cell>
          <cell r="F1609">
            <v>19920</v>
          </cell>
        </row>
        <row r="1610">
          <cell r="A1610" t="str">
            <v>160402</v>
          </cell>
          <cell r="B1610" t="str">
            <v>16</v>
          </cell>
          <cell r="C1610" t="str">
            <v>04</v>
          </cell>
          <cell r="D1610" t="str">
            <v>02</v>
          </cell>
          <cell r="E1610" t="str">
            <v>PEBAS</v>
          </cell>
          <cell r="F1610">
            <v>13705</v>
          </cell>
        </row>
        <row r="1611">
          <cell r="A1611" t="str">
            <v>160403</v>
          </cell>
          <cell r="B1611" t="str">
            <v>16</v>
          </cell>
          <cell r="C1611" t="str">
            <v>04</v>
          </cell>
          <cell r="D1611" t="str">
            <v>03</v>
          </cell>
          <cell r="E1611" t="str">
            <v>YAVARI</v>
          </cell>
          <cell r="F1611">
            <v>11381</v>
          </cell>
        </row>
        <row r="1612">
          <cell r="A1612" t="str">
            <v>160404</v>
          </cell>
          <cell r="B1612" t="str">
            <v>16</v>
          </cell>
          <cell r="C1612" t="str">
            <v>04</v>
          </cell>
          <cell r="D1612" t="str">
            <v>04</v>
          </cell>
          <cell r="E1612" t="str">
            <v>SAN PABLO</v>
          </cell>
          <cell r="F1612">
            <v>16747</v>
          </cell>
        </row>
        <row r="1613">
          <cell r="A1613" t="str">
            <v>160500</v>
          </cell>
          <cell r="B1613" t="str">
            <v>16</v>
          </cell>
          <cell r="C1613" t="str">
            <v>05</v>
          </cell>
          <cell r="D1613" t="str">
            <v>00</v>
          </cell>
          <cell r="E1613" t="str">
            <v>REQUENA</v>
          </cell>
          <cell r="F1613">
            <v>72558</v>
          </cell>
        </row>
        <row r="1614">
          <cell r="A1614" t="str">
            <v>160501</v>
          </cell>
          <cell r="B1614" t="str">
            <v>16</v>
          </cell>
          <cell r="C1614" t="str">
            <v>05</v>
          </cell>
          <cell r="D1614" t="str">
            <v>01</v>
          </cell>
          <cell r="E1614" t="str">
            <v>REQUENA</v>
          </cell>
          <cell r="F1614">
            <v>29096</v>
          </cell>
        </row>
        <row r="1615">
          <cell r="A1615" t="str">
            <v>160502</v>
          </cell>
          <cell r="B1615" t="str">
            <v>16</v>
          </cell>
          <cell r="C1615" t="str">
            <v>05</v>
          </cell>
          <cell r="D1615" t="str">
            <v>02</v>
          </cell>
          <cell r="E1615" t="str">
            <v>ALTO TAPICHE</v>
          </cell>
          <cell r="F1615">
            <v>1982</v>
          </cell>
        </row>
        <row r="1616">
          <cell r="A1616" t="str">
            <v>160503</v>
          </cell>
          <cell r="B1616" t="str">
            <v>16</v>
          </cell>
          <cell r="C1616" t="str">
            <v>05</v>
          </cell>
          <cell r="D1616" t="str">
            <v>03</v>
          </cell>
          <cell r="E1616" t="str">
            <v>CAPELO</v>
          </cell>
          <cell r="F1616">
            <v>4173</v>
          </cell>
        </row>
        <row r="1617">
          <cell r="A1617" t="str">
            <v>160504</v>
          </cell>
          <cell r="B1617" t="str">
            <v>16</v>
          </cell>
          <cell r="C1617" t="str">
            <v>05</v>
          </cell>
          <cell r="D1617" t="str">
            <v>04</v>
          </cell>
          <cell r="E1617" t="str">
            <v>EMILIO SAN MARTIN</v>
          </cell>
          <cell r="F1617">
            <v>7898</v>
          </cell>
        </row>
        <row r="1618">
          <cell r="A1618" t="str">
            <v>160505</v>
          </cell>
          <cell r="B1618" t="str">
            <v>16</v>
          </cell>
          <cell r="C1618" t="str">
            <v>05</v>
          </cell>
          <cell r="D1618" t="str">
            <v>05</v>
          </cell>
          <cell r="E1618" t="str">
            <v>MAQUIA</v>
          </cell>
          <cell r="F1618">
            <v>8951</v>
          </cell>
        </row>
        <row r="1619">
          <cell r="A1619" t="str">
            <v>160506</v>
          </cell>
          <cell r="B1619" t="str">
            <v>16</v>
          </cell>
          <cell r="C1619" t="str">
            <v>05</v>
          </cell>
          <cell r="D1619" t="str">
            <v>06</v>
          </cell>
          <cell r="E1619" t="str">
            <v>PUINAHUA</v>
          </cell>
          <cell r="F1619">
            <v>6337</v>
          </cell>
        </row>
        <row r="1620">
          <cell r="A1620" t="str">
            <v>160507</v>
          </cell>
          <cell r="B1620" t="str">
            <v>16</v>
          </cell>
          <cell r="C1620" t="str">
            <v>05</v>
          </cell>
          <cell r="D1620" t="str">
            <v>07</v>
          </cell>
          <cell r="E1620" t="str">
            <v>SAQUENA</v>
          </cell>
          <cell r="F1620">
            <v>4602</v>
          </cell>
        </row>
        <row r="1621">
          <cell r="A1621" t="str">
            <v>160508</v>
          </cell>
          <cell r="B1621" t="str">
            <v>16</v>
          </cell>
          <cell r="C1621" t="str">
            <v>05</v>
          </cell>
          <cell r="D1621" t="str">
            <v>08</v>
          </cell>
          <cell r="E1621" t="str">
            <v>SOPLIN</v>
          </cell>
          <cell r="F1621">
            <v>715</v>
          </cell>
        </row>
        <row r="1622">
          <cell r="A1622" t="str">
            <v>160509</v>
          </cell>
          <cell r="B1622" t="str">
            <v>16</v>
          </cell>
          <cell r="C1622" t="str">
            <v>05</v>
          </cell>
          <cell r="D1622" t="str">
            <v>09</v>
          </cell>
          <cell r="E1622" t="str">
            <v>TAPICHE</v>
          </cell>
          <cell r="F1622">
            <v>958</v>
          </cell>
        </row>
        <row r="1623">
          <cell r="A1623" t="str">
            <v>160510</v>
          </cell>
          <cell r="B1623" t="str">
            <v>16</v>
          </cell>
          <cell r="C1623" t="str">
            <v>05</v>
          </cell>
          <cell r="D1623" t="str">
            <v>10</v>
          </cell>
          <cell r="E1623" t="str">
            <v>JENARO HERRERA</v>
          </cell>
          <cell r="F1623">
            <v>5161</v>
          </cell>
        </row>
        <row r="1624">
          <cell r="A1624" t="str">
            <v>160511</v>
          </cell>
          <cell r="B1624" t="str">
            <v>16</v>
          </cell>
          <cell r="C1624" t="str">
            <v>05</v>
          </cell>
          <cell r="D1624" t="str">
            <v>11</v>
          </cell>
          <cell r="E1624" t="str">
            <v>YAQUERANA</v>
          </cell>
          <cell r="F1624">
            <v>2685</v>
          </cell>
        </row>
        <row r="1625">
          <cell r="A1625" t="str">
            <v>160600</v>
          </cell>
          <cell r="B1625" t="str">
            <v>16</v>
          </cell>
          <cell r="C1625" t="str">
            <v>06</v>
          </cell>
          <cell r="D1625" t="str">
            <v>00</v>
          </cell>
          <cell r="E1625" t="str">
            <v>UCAYALI</v>
          </cell>
          <cell r="F1625">
            <v>61603</v>
          </cell>
        </row>
        <row r="1626">
          <cell r="A1626" t="str">
            <v>160601</v>
          </cell>
          <cell r="B1626" t="str">
            <v>16</v>
          </cell>
          <cell r="C1626" t="str">
            <v>06</v>
          </cell>
          <cell r="D1626" t="str">
            <v>01</v>
          </cell>
          <cell r="E1626" t="str">
            <v>CONTAMANA</v>
          </cell>
          <cell r="F1626">
            <v>23374</v>
          </cell>
        </row>
        <row r="1627">
          <cell r="A1627" t="str">
            <v>160602</v>
          </cell>
          <cell r="B1627" t="str">
            <v>16</v>
          </cell>
          <cell r="C1627" t="str">
            <v>06</v>
          </cell>
          <cell r="D1627" t="str">
            <v>02</v>
          </cell>
          <cell r="E1627" t="str">
            <v>INAHUAYA</v>
          </cell>
          <cell r="F1627">
            <v>2318</v>
          </cell>
        </row>
        <row r="1628">
          <cell r="A1628" t="str">
            <v>160603</v>
          </cell>
          <cell r="B1628" t="str">
            <v>16</v>
          </cell>
          <cell r="C1628" t="str">
            <v>06</v>
          </cell>
          <cell r="D1628" t="str">
            <v>03</v>
          </cell>
          <cell r="E1628" t="str">
            <v>PADRE MARQUEZ</v>
          </cell>
          <cell r="F1628">
            <v>6142</v>
          </cell>
        </row>
        <row r="1629">
          <cell r="A1629" t="str">
            <v>160604</v>
          </cell>
          <cell r="B1629" t="str">
            <v>16</v>
          </cell>
          <cell r="C1629" t="str">
            <v>06</v>
          </cell>
          <cell r="D1629" t="str">
            <v>04</v>
          </cell>
          <cell r="E1629" t="str">
            <v>PAMPA HERMOSA</v>
          </cell>
          <cell r="F1629">
            <v>5496</v>
          </cell>
        </row>
        <row r="1630">
          <cell r="A1630" t="str">
            <v>160605</v>
          </cell>
          <cell r="B1630" t="str">
            <v>16</v>
          </cell>
          <cell r="C1630" t="str">
            <v>06</v>
          </cell>
          <cell r="D1630" t="str">
            <v>05</v>
          </cell>
          <cell r="E1630" t="str">
            <v>SARAYACU</v>
          </cell>
          <cell r="F1630">
            <v>15352</v>
          </cell>
        </row>
        <row r="1631">
          <cell r="A1631" t="str">
            <v>160606</v>
          </cell>
          <cell r="B1631" t="str">
            <v>16</v>
          </cell>
          <cell r="C1631" t="str">
            <v>06</v>
          </cell>
          <cell r="D1631" t="str">
            <v>06</v>
          </cell>
          <cell r="E1631" t="str">
            <v>VARGAS GUERRA</v>
          </cell>
          <cell r="F1631">
            <v>8921</v>
          </cell>
        </row>
        <row r="1632">
          <cell r="A1632" t="str">
            <v>160700</v>
          </cell>
          <cell r="B1632" t="str">
            <v>16</v>
          </cell>
          <cell r="C1632" t="str">
            <v>07</v>
          </cell>
          <cell r="D1632" t="str">
            <v>00</v>
          </cell>
          <cell r="E1632" t="str">
            <v>DATEM DEL MARAÑON</v>
          </cell>
          <cell r="F1632">
            <v>54606</v>
          </cell>
        </row>
        <row r="1633">
          <cell r="A1633" t="str">
            <v>160701</v>
          </cell>
          <cell r="B1633" t="str">
            <v>16</v>
          </cell>
          <cell r="C1633" t="str">
            <v>07</v>
          </cell>
          <cell r="D1633" t="str">
            <v>01</v>
          </cell>
          <cell r="E1633" t="str">
            <v>BARRANCA</v>
          </cell>
          <cell r="F1633">
            <v>12960</v>
          </cell>
        </row>
        <row r="1634">
          <cell r="A1634" t="str">
            <v>160702</v>
          </cell>
          <cell r="B1634" t="str">
            <v>16</v>
          </cell>
          <cell r="C1634" t="str">
            <v>07</v>
          </cell>
          <cell r="D1634" t="str">
            <v>02</v>
          </cell>
          <cell r="E1634" t="str">
            <v>CAHUAPANAS</v>
          </cell>
          <cell r="F1634">
            <v>8078</v>
          </cell>
        </row>
        <row r="1635">
          <cell r="A1635" t="str">
            <v>160703</v>
          </cell>
          <cell r="B1635" t="str">
            <v>16</v>
          </cell>
          <cell r="C1635" t="str">
            <v>07</v>
          </cell>
          <cell r="D1635" t="str">
            <v>03</v>
          </cell>
          <cell r="E1635" t="str">
            <v>MANSERICHE</v>
          </cell>
          <cell r="F1635">
            <v>8115</v>
          </cell>
        </row>
        <row r="1636">
          <cell r="A1636" t="str">
            <v>160704</v>
          </cell>
          <cell r="B1636" t="str">
            <v>16</v>
          </cell>
          <cell r="C1636" t="str">
            <v>07</v>
          </cell>
          <cell r="D1636" t="str">
            <v>04</v>
          </cell>
          <cell r="E1636" t="str">
            <v>MORONA</v>
          </cell>
          <cell r="F1636">
            <v>8532</v>
          </cell>
        </row>
        <row r="1637">
          <cell r="A1637" t="str">
            <v>160705</v>
          </cell>
          <cell r="B1637" t="str">
            <v>16</v>
          </cell>
          <cell r="C1637" t="str">
            <v>07</v>
          </cell>
          <cell r="D1637" t="str">
            <v>05</v>
          </cell>
          <cell r="E1637" t="str">
            <v>PASTAZA</v>
          </cell>
          <cell r="F1637">
            <v>6384</v>
          </cell>
        </row>
        <row r="1638">
          <cell r="A1638" t="str">
            <v>160706</v>
          </cell>
          <cell r="B1638" t="str">
            <v>16</v>
          </cell>
          <cell r="C1638" t="str">
            <v>07</v>
          </cell>
          <cell r="D1638" t="str">
            <v>06</v>
          </cell>
          <cell r="E1638" t="str">
            <v>ANDOAS</v>
          </cell>
          <cell r="F1638">
            <v>10537</v>
          </cell>
        </row>
        <row r="1639">
          <cell r="A1639" t="str">
            <v>170000</v>
          </cell>
          <cell r="B1639" t="str">
            <v>17</v>
          </cell>
          <cell r="C1639" t="str">
            <v>00</v>
          </cell>
          <cell r="D1639" t="str">
            <v>00</v>
          </cell>
          <cell r="E1639" t="str">
            <v>MADRE DE DIOS</v>
          </cell>
          <cell r="F1639">
            <v>106036</v>
          </cell>
        </row>
        <row r="1640">
          <cell r="A1640" t="str">
            <v>170100</v>
          </cell>
          <cell r="B1640" t="str">
            <v>17</v>
          </cell>
          <cell r="C1640" t="str">
            <v>01</v>
          </cell>
          <cell r="D1640" t="str">
            <v>00</v>
          </cell>
          <cell r="E1640" t="str">
            <v>TAMBOPATA</v>
          </cell>
          <cell r="F1640">
            <v>78055</v>
          </cell>
        </row>
        <row r="1641">
          <cell r="A1641" t="str">
            <v>170101</v>
          </cell>
          <cell r="B1641" t="str">
            <v>17</v>
          </cell>
          <cell r="C1641" t="str">
            <v>01</v>
          </cell>
          <cell r="D1641" t="str">
            <v>01</v>
          </cell>
          <cell r="E1641" t="str">
            <v>TAMBOPATA</v>
          </cell>
          <cell r="F1641">
            <v>60124</v>
          </cell>
        </row>
        <row r="1642">
          <cell r="A1642" t="str">
            <v>170102</v>
          </cell>
          <cell r="B1642" t="str">
            <v>17</v>
          </cell>
          <cell r="C1642" t="str">
            <v>01</v>
          </cell>
          <cell r="D1642" t="str">
            <v>02</v>
          </cell>
          <cell r="E1642" t="str">
            <v>INAMBARI</v>
          </cell>
          <cell r="F1642">
            <v>5337</v>
          </cell>
        </row>
        <row r="1643">
          <cell r="A1643" t="str">
            <v>170103</v>
          </cell>
          <cell r="B1643" t="str">
            <v>17</v>
          </cell>
          <cell r="C1643" t="str">
            <v>01</v>
          </cell>
          <cell r="D1643" t="str">
            <v>03</v>
          </cell>
          <cell r="E1643" t="str">
            <v>LAS PIEDRAS</v>
          </cell>
          <cell r="F1643">
            <v>6964</v>
          </cell>
        </row>
        <row r="1644">
          <cell r="A1644" t="str">
            <v>170104</v>
          </cell>
          <cell r="B1644" t="str">
            <v>17</v>
          </cell>
          <cell r="C1644" t="str">
            <v>01</v>
          </cell>
          <cell r="D1644" t="str">
            <v>04</v>
          </cell>
          <cell r="E1644" t="str">
            <v>LABERINTO</v>
          </cell>
          <cell r="F1644">
            <v>5630</v>
          </cell>
        </row>
        <row r="1645">
          <cell r="A1645" t="str">
            <v>170200</v>
          </cell>
          <cell r="B1645" t="str">
            <v>17</v>
          </cell>
          <cell r="C1645" t="str">
            <v>02</v>
          </cell>
          <cell r="D1645" t="str">
            <v>00</v>
          </cell>
          <cell r="E1645" t="str">
            <v>MANU</v>
          </cell>
          <cell r="F1645">
            <v>19659</v>
          </cell>
        </row>
        <row r="1646">
          <cell r="A1646" t="str">
            <v>170201</v>
          </cell>
          <cell r="B1646" t="str">
            <v>17</v>
          </cell>
          <cell r="C1646" t="str">
            <v>02</v>
          </cell>
          <cell r="D1646" t="str">
            <v>01</v>
          </cell>
          <cell r="E1646" t="str">
            <v>MANU</v>
          </cell>
          <cell r="F1646">
            <v>2893</v>
          </cell>
        </row>
        <row r="1647">
          <cell r="A1647" t="str">
            <v>170202</v>
          </cell>
          <cell r="B1647" t="str">
            <v>17</v>
          </cell>
          <cell r="C1647" t="str">
            <v>02</v>
          </cell>
          <cell r="D1647" t="str">
            <v>02</v>
          </cell>
          <cell r="E1647" t="str">
            <v>FITZCARRALD</v>
          </cell>
          <cell r="F1647">
            <v>1219</v>
          </cell>
        </row>
        <row r="1648">
          <cell r="A1648" t="str">
            <v>170203</v>
          </cell>
          <cell r="B1648" t="str">
            <v>17</v>
          </cell>
          <cell r="C1648" t="str">
            <v>02</v>
          </cell>
          <cell r="D1648" t="str">
            <v>03</v>
          </cell>
          <cell r="E1648" t="str">
            <v>MADRE DE DIOS</v>
          </cell>
          <cell r="F1648">
            <v>6344</v>
          </cell>
        </row>
        <row r="1649">
          <cell r="A1649" t="str">
            <v>170204</v>
          </cell>
          <cell r="B1649" t="str">
            <v>17</v>
          </cell>
          <cell r="C1649" t="str">
            <v>02</v>
          </cell>
          <cell r="D1649" t="str">
            <v>04</v>
          </cell>
          <cell r="E1649" t="str">
            <v>HUEPETUHE</v>
          </cell>
          <cell r="F1649">
            <v>9203</v>
          </cell>
        </row>
        <row r="1650">
          <cell r="A1650" t="str">
            <v>170300</v>
          </cell>
          <cell r="B1650" t="str">
            <v>17</v>
          </cell>
          <cell r="C1650" t="str">
            <v>03</v>
          </cell>
          <cell r="D1650" t="str">
            <v>00</v>
          </cell>
          <cell r="E1650" t="str">
            <v>TAHUAMANU</v>
          </cell>
          <cell r="F1650">
            <v>8322</v>
          </cell>
        </row>
        <row r="1651">
          <cell r="A1651" t="str">
            <v>170301</v>
          </cell>
          <cell r="B1651" t="str">
            <v>17</v>
          </cell>
          <cell r="C1651" t="str">
            <v>03</v>
          </cell>
          <cell r="D1651" t="str">
            <v>01</v>
          </cell>
          <cell r="E1651" t="str">
            <v>IÑAPARI</v>
          </cell>
          <cell r="F1651">
            <v>858</v>
          </cell>
        </row>
        <row r="1652">
          <cell r="A1652" t="str">
            <v>170302</v>
          </cell>
          <cell r="B1652" t="str">
            <v>17</v>
          </cell>
          <cell r="C1652" t="str">
            <v>03</v>
          </cell>
          <cell r="D1652" t="str">
            <v>02</v>
          </cell>
          <cell r="E1652" t="str">
            <v>IBERIA</v>
          </cell>
          <cell r="F1652">
            <v>5523</v>
          </cell>
        </row>
        <row r="1653">
          <cell r="A1653" t="str">
            <v>170303</v>
          </cell>
          <cell r="B1653" t="str">
            <v>17</v>
          </cell>
          <cell r="C1653" t="str">
            <v>03</v>
          </cell>
          <cell r="D1653" t="str">
            <v>03</v>
          </cell>
          <cell r="E1653" t="str">
            <v>TAHUAMANU</v>
          </cell>
          <cell r="F1653">
            <v>1941</v>
          </cell>
        </row>
        <row r="1654">
          <cell r="A1654" t="str">
            <v>180000</v>
          </cell>
          <cell r="B1654" t="str">
            <v>18</v>
          </cell>
          <cell r="C1654" t="str">
            <v>00</v>
          </cell>
          <cell r="D1654" t="str">
            <v>00</v>
          </cell>
          <cell r="E1654" t="str">
            <v>MOQUEGUA</v>
          </cell>
          <cell r="F1654">
            <v>168324</v>
          </cell>
        </row>
        <row r="1655">
          <cell r="A1655" t="str">
            <v>180100</v>
          </cell>
          <cell r="B1655" t="str">
            <v>18</v>
          </cell>
          <cell r="C1655" t="str">
            <v>01</v>
          </cell>
          <cell r="D1655" t="str">
            <v>00</v>
          </cell>
          <cell r="E1655" t="str">
            <v>MARISCAL NIETO</v>
          </cell>
          <cell r="F1655">
            <v>74236</v>
          </cell>
        </row>
        <row r="1656">
          <cell r="A1656" t="str">
            <v>180101</v>
          </cell>
          <cell r="B1656" t="str">
            <v>18</v>
          </cell>
          <cell r="C1656" t="str">
            <v>01</v>
          </cell>
          <cell r="D1656" t="str">
            <v>01</v>
          </cell>
          <cell r="E1656" t="str">
            <v>MOQUEGUA</v>
          </cell>
          <cell r="F1656">
            <v>53660</v>
          </cell>
        </row>
        <row r="1657">
          <cell r="A1657" t="str">
            <v>180102</v>
          </cell>
          <cell r="B1657" t="str">
            <v>18</v>
          </cell>
          <cell r="C1657" t="str">
            <v>01</v>
          </cell>
          <cell r="D1657" t="str">
            <v>02</v>
          </cell>
          <cell r="E1657" t="str">
            <v>CARUMAS</v>
          </cell>
          <cell r="F1657">
            <v>4009</v>
          </cell>
        </row>
        <row r="1658">
          <cell r="A1658" t="str">
            <v>180103</v>
          </cell>
          <cell r="B1658" t="str">
            <v>18</v>
          </cell>
          <cell r="C1658" t="str">
            <v>01</v>
          </cell>
          <cell r="D1658" t="str">
            <v>03</v>
          </cell>
          <cell r="E1658" t="str">
            <v>CUCHUMBAYA</v>
          </cell>
          <cell r="F1658">
            <v>1271</v>
          </cell>
        </row>
        <row r="1659">
          <cell r="A1659" t="str">
            <v>180104</v>
          </cell>
          <cell r="B1659" t="str">
            <v>18</v>
          </cell>
          <cell r="C1659" t="str">
            <v>01</v>
          </cell>
          <cell r="D1659" t="str">
            <v>04</v>
          </cell>
          <cell r="E1659" t="str">
            <v>SAMEGUA</v>
          </cell>
          <cell r="F1659">
            <v>7566</v>
          </cell>
        </row>
        <row r="1660">
          <cell r="A1660" t="str">
            <v>180105</v>
          </cell>
          <cell r="B1660" t="str">
            <v>18</v>
          </cell>
          <cell r="C1660" t="str">
            <v>01</v>
          </cell>
          <cell r="D1660" t="str">
            <v>05</v>
          </cell>
          <cell r="E1660" t="str">
            <v>SAN CRISTOBAL</v>
          </cell>
          <cell r="F1660">
            <v>2689</v>
          </cell>
        </row>
        <row r="1661">
          <cell r="A1661" t="str">
            <v>180106</v>
          </cell>
          <cell r="B1661" t="str">
            <v>18</v>
          </cell>
          <cell r="C1661" t="str">
            <v>01</v>
          </cell>
          <cell r="D1661" t="str">
            <v>06</v>
          </cell>
          <cell r="E1661" t="str">
            <v>TORATA</v>
          </cell>
          <cell r="F1661">
            <v>5041</v>
          </cell>
        </row>
        <row r="1662">
          <cell r="A1662" t="str">
            <v>180200</v>
          </cell>
          <cell r="B1662" t="str">
            <v>18</v>
          </cell>
          <cell r="C1662" t="str">
            <v>02</v>
          </cell>
          <cell r="D1662" t="str">
            <v>00</v>
          </cell>
          <cell r="E1662" t="str">
            <v>GENERAL SANCHEZ CERRO</v>
          </cell>
          <cell r="F1662">
            <v>27594</v>
          </cell>
        </row>
        <row r="1663">
          <cell r="A1663" t="str">
            <v>180201</v>
          </cell>
          <cell r="B1663" t="str">
            <v>18</v>
          </cell>
          <cell r="C1663" t="str">
            <v>02</v>
          </cell>
          <cell r="D1663" t="str">
            <v>01</v>
          </cell>
          <cell r="E1663" t="str">
            <v>OMATE</v>
          </cell>
          <cell r="F1663">
            <v>4578</v>
          </cell>
        </row>
        <row r="1664">
          <cell r="A1664" t="str">
            <v>180202</v>
          </cell>
          <cell r="B1664" t="str">
            <v>18</v>
          </cell>
          <cell r="C1664" t="str">
            <v>02</v>
          </cell>
          <cell r="D1664" t="str">
            <v>02</v>
          </cell>
          <cell r="E1664" t="str">
            <v>CHOJATA</v>
          </cell>
          <cell r="F1664">
            <v>2104</v>
          </cell>
        </row>
        <row r="1665">
          <cell r="A1665" t="str">
            <v>180203</v>
          </cell>
          <cell r="B1665" t="str">
            <v>18</v>
          </cell>
          <cell r="C1665" t="str">
            <v>02</v>
          </cell>
          <cell r="D1665" t="str">
            <v>03</v>
          </cell>
          <cell r="E1665" t="str">
            <v>COALAQUE</v>
          </cell>
          <cell r="F1665">
            <v>1625</v>
          </cell>
        </row>
        <row r="1666">
          <cell r="A1666" t="str">
            <v>180204</v>
          </cell>
          <cell r="B1666" t="str">
            <v>18</v>
          </cell>
          <cell r="C1666" t="str">
            <v>02</v>
          </cell>
          <cell r="D1666" t="str">
            <v>04</v>
          </cell>
          <cell r="E1666" t="str">
            <v>ICHUÑA</v>
          </cell>
          <cell r="F1666">
            <v>4060</v>
          </cell>
        </row>
        <row r="1667">
          <cell r="A1667" t="str">
            <v>180205</v>
          </cell>
          <cell r="B1667" t="str">
            <v>18</v>
          </cell>
          <cell r="C1667" t="str">
            <v>02</v>
          </cell>
          <cell r="D1667" t="str">
            <v>05</v>
          </cell>
          <cell r="E1667" t="str">
            <v>LA CAPILLA</v>
          </cell>
          <cell r="F1667">
            <v>1626</v>
          </cell>
        </row>
        <row r="1668">
          <cell r="A1668" t="str">
            <v>180206</v>
          </cell>
          <cell r="B1668" t="str">
            <v>18</v>
          </cell>
          <cell r="C1668" t="str">
            <v>02</v>
          </cell>
          <cell r="D1668" t="str">
            <v>06</v>
          </cell>
          <cell r="E1668" t="str">
            <v>LLOQUE</v>
          </cell>
          <cell r="F1668">
            <v>1356</v>
          </cell>
        </row>
        <row r="1669">
          <cell r="A1669" t="str">
            <v>180207</v>
          </cell>
          <cell r="B1669" t="str">
            <v>18</v>
          </cell>
          <cell r="C1669" t="str">
            <v>02</v>
          </cell>
          <cell r="D1669" t="str">
            <v>07</v>
          </cell>
          <cell r="E1669" t="str">
            <v>MATALAQUE</v>
          </cell>
          <cell r="F1669">
            <v>1617</v>
          </cell>
        </row>
        <row r="1670">
          <cell r="A1670" t="str">
            <v>180208</v>
          </cell>
          <cell r="B1670" t="str">
            <v>18</v>
          </cell>
          <cell r="C1670" t="str">
            <v>02</v>
          </cell>
          <cell r="D1670" t="str">
            <v>08</v>
          </cell>
          <cell r="E1670" t="str">
            <v>PUQUINA</v>
          </cell>
          <cell r="F1670">
            <v>3197</v>
          </cell>
        </row>
        <row r="1671">
          <cell r="A1671" t="str">
            <v>180209</v>
          </cell>
          <cell r="B1671" t="str">
            <v>18</v>
          </cell>
          <cell r="C1671" t="str">
            <v>02</v>
          </cell>
          <cell r="D1671" t="str">
            <v>09</v>
          </cell>
          <cell r="E1671" t="str">
            <v>QUINISTAQUILLAS</v>
          </cell>
          <cell r="F1671">
            <v>761</v>
          </cell>
        </row>
        <row r="1672">
          <cell r="A1672" t="str">
            <v>180210</v>
          </cell>
          <cell r="B1672" t="str">
            <v>18</v>
          </cell>
          <cell r="C1672" t="str">
            <v>02</v>
          </cell>
          <cell r="D1672" t="str">
            <v>10</v>
          </cell>
          <cell r="E1672" t="str">
            <v>UBINAS</v>
          </cell>
          <cell r="F1672">
            <v>5130</v>
          </cell>
        </row>
        <row r="1673">
          <cell r="A1673" t="str">
            <v>180211</v>
          </cell>
          <cell r="B1673" t="str">
            <v>18</v>
          </cell>
          <cell r="C1673" t="str">
            <v>02</v>
          </cell>
          <cell r="D1673" t="str">
            <v>11</v>
          </cell>
          <cell r="E1673" t="str">
            <v>YUNGA</v>
          </cell>
          <cell r="F1673">
            <v>1540</v>
          </cell>
        </row>
        <row r="1674">
          <cell r="A1674" t="str">
            <v>180300</v>
          </cell>
          <cell r="B1674" t="str">
            <v>18</v>
          </cell>
          <cell r="C1674" t="str">
            <v>03</v>
          </cell>
          <cell r="D1674" t="str">
            <v>00</v>
          </cell>
          <cell r="E1674" t="str">
            <v>ILO</v>
          </cell>
          <cell r="F1674">
            <v>66494</v>
          </cell>
        </row>
        <row r="1675">
          <cell r="A1675" t="str">
            <v>180301</v>
          </cell>
          <cell r="B1675" t="str">
            <v>18</v>
          </cell>
          <cell r="C1675" t="str">
            <v>03</v>
          </cell>
          <cell r="D1675" t="str">
            <v>01</v>
          </cell>
          <cell r="E1675" t="str">
            <v>ILO</v>
          </cell>
          <cell r="F1675">
            <v>61265</v>
          </cell>
        </row>
        <row r="1676">
          <cell r="A1676" t="str">
            <v>180302</v>
          </cell>
          <cell r="B1676" t="str">
            <v>18</v>
          </cell>
          <cell r="C1676" t="str">
            <v>03</v>
          </cell>
          <cell r="D1676" t="str">
            <v>02</v>
          </cell>
          <cell r="E1676" t="str">
            <v>EL ALGARROBAL</v>
          </cell>
          <cell r="F1676">
            <v>345</v>
          </cell>
        </row>
        <row r="1677">
          <cell r="A1677" t="str">
            <v>180303</v>
          </cell>
          <cell r="B1677" t="str">
            <v>18</v>
          </cell>
          <cell r="C1677" t="str">
            <v>03</v>
          </cell>
          <cell r="D1677" t="str">
            <v>03</v>
          </cell>
          <cell r="E1677" t="str">
            <v>PACOCHA</v>
          </cell>
          <cell r="F1677">
            <v>4884</v>
          </cell>
        </row>
        <row r="1678">
          <cell r="A1678" t="str">
            <v>190000</v>
          </cell>
          <cell r="B1678" t="str">
            <v>19</v>
          </cell>
          <cell r="C1678" t="str">
            <v>00</v>
          </cell>
          <cell r="D1678" t="str">
            <v>00</v>
          </cell>
          <cell r="E1678" t="str">
            <v>PASCO</v>
          </cell>
          <cell r="F1678">
            <v>281037</v>
          </cell>
        </row>
        <row r="1679">
          <cell r="A1679" t="str">
            <v>190100</v>
          </cell>
          <cell r="B1679" t="str">
            <v>19</v>
          </cell>
          <cell r="C1679" t="str">
            <v>01</v>
          </cell>
          <cell r="D1679" t="str">
            <v>00</v>
          </cell>
          <cell r="E1679" t="str">
            <v>PASCO</v>
          </cell>
          <cell r="F1679">
            <v>153973</v>
          </cell>
        </row>
        <row r="1680">
          <cell r="A1680" t="str">
            <v>190101</v>
          </cell>
          <cell r="B1680" t="str">
            <v>19</v>
          </cell>
          <cell r="C1680" t="str">
            <v>01</v>
          </cell>
          <cell r="D1680" t="str">
            <v>01</v>
          </cell>
          <cell r="E1680" t="str">
            <v>CHAUPIMARCA</v>
          </cell>
          <cell r="F1680">
            <v>30061</v>
          </cell>
        </row>
        <row r="1681">
          <cell r="A1681" t="str">
            <v>190102</v>
          </cell>
          <cell r="B1681" t="str">
            <v>19</v>
          </cell>
          <cell r="C1681" t="str">
            <v>01</v>
          </cell>
          <cell r="D1681" t="str">
            <v>02</v>
          </cell>
          <cell r="E1681" t="str">
            <v>HUACHON</v>
          </cell>
          <cell r="F1681">
            <v>5936</v>
          </cell>
        </row>
        <row r="1682">
          <cell r="A1682" t="str">
            <v>190103</v>
          </cell>
          <cell r="B1682" t="str">
            <v>19</v>
          </cell>
          <cell r="C1682" t="str">
            <v>01</v>
          </cell>
          <cell r="D1682" t="str">
            <v>03</v>
          </cell>
          <cell r="E1682" t="str">
            <v>HUARIACA</v>
          </cell>
          <cell r="F1682">
            <v>8335</v>
          </cell>
        </row>
        <row r="1683">
          <cell r="A1683" t="str">
            <v>190104</v>
          </cell>
          <cell r="B1683" t="str">
            <v>19</v>
          </cell>
          <cell r="C1683" t="str">
            <v>01</v>
          </cell>
          <cell r="D1683" t="str">
            <v>04</v>
          </cell>
          <cell r="E1683" t="str">
            <v>HUAYLLAY</v>
          </cell>
          <cell r="F1683">
            <v>10038</v>
          </cell>
        </row>
        <row r="1684">
          <cell r="A1684" t="str">
            <v>190105</v>
          </cell>
          <cell r="B1684" t="str">
            <v>19</v>
          </cell>
          <cell r="C1684" t="str">
            <v>01</v>
          </cell>
          <cell r="D1684" t="str">
            <v>05</v>
          </cell>
          <cell r="E1684" t="str">
            <v>NINACACA</v>
          </cell>
          <cell r="F1684">
            <v>4967</v>
          </cell>
        </row>
        <row r="1685">
          <cell r="A1685" t="str">
            <v>190106</v>
          </cell>
          <cell r="B1685" t="str">
            <v>19</v>
          </cell>
          <cell r="C1685" t="str">
            <v>01</v>
          </cell>
          <cell r="D1685" t="str">
            <v>06</v>
          </cell>
          <cell r="E1685" t="str">
            <v>PALLANCHACRA</v>
          </cell>
          <cell r="F1685">
            <v>3002</v>
          </cell>
        </row>
        <row r="1686">
          <cell r="A1686" t="str">
            <v>190107</v>
          </cell>
          <cell r="B1686" t="str">
            <v>19</v>
          </cell>
          <cell r="C1686" t="str">
            <v>01</v>
          </cell>
          <cell r="D1686" t="str">
            <v>07</v>
          </cell>
          <cell r="E1686" t="str">
            <v>PAUCARTAMBO</v>
          </cell>
          <cell r="F1686">
            <v>19734</v>
          </cell>
        </row>
        <row r="1687">
          <cell r="A1687" t="str">
            <v>190108</v>
          </cell>
          <cell r="B1687" t="str">
            <v>19</v>
          </cell>
          <cell r="C1687" t="str">
            <v>01</v>
          </cell>
          <cell r="D1687" t="str">
            <v>08</v>
          </cell>
          <cell r="E1687" t="str">
            <v>SAN FCO.DE ASIS DE YARUSYACAN</v>
          </cell>
          <cell r="F1687">
            <v>12263</v>
          </cell>
        </row>
        <row r="1688">
          <cell r="A1688" t="str">
            <v>190109</v>
          </cell>
          <cell r="B1688" t="str">
            <v>19</v>
          </cell>
          <cell r="C1688" t="str">
            <v>01</v>
          </cell>
          <cell r="D1688" t="str">
            <v>09</v>
          </cell>
          <cell r="E1688" t="str">
            <v>SIMON BOLIVAR</v>
          </cell>
          <cell r="F1688">
            <v>14114</v>
          </cell>
        </row>
        <row r="1689">
          <cell r="A1689" t="str">
            <v>190110</v>
          </cell>
          <cell r="B1689" t="str">
            <v>19</v>
          </cell>
          <cell r="C1689" t="str">
            <v>01</v>
          </cell>
          <cell r="D1689" t="str">
            <v>10</v>
          </cell>
          <cell r="E1689" t="str">
            <v>TICLACAYAN</v>
          </cell>
          <cell r="F1689">
            <v>4934</v>
          </cell>
        </row>
        <row r="1690">
          <cell r="A1690" t="str">
            <v>190111</v>
          </cell>
          <cell r="B1690" t="str">
            <v>19</v>
          </cell>
          <cell r="C1690" t="str">
            <v>01</v>
          </cell>
          <cell r="D1690" t="str">
            <v>11</v>
          </cell>
          <cell r="E1690" t="str">
            <v>TINYAHUARCO</v>
          </cell>
          <cell r="F1690">
            <v>6054</v>
          </cell>
        </row>
        <row r="1691">
          <cell r="A1691" t="str">
            <v>190112</v>
          </cell>
          <cell r="B1691" t="str">
            <v>19</v>
          </cell>
          <cell r="C1691" t="str">
            <v>01</v>
          </cell>
          <cell r="D1691" t="str">
            <v>12</v>
          </cell>
          <cell r="E1691" t="str">
            <v>VICCO</v>
          </cell>
          <cell r="F1691">
            <v>2911</v>
          </cell>
        </row>
        <row r="1692">
          <cell r="A1692" t="str">
            <v>190113</v>
          </cell>
          <cell r="B1692" t="str">
            <v>19</v>
          </cell>
          <cell r="C1692" t="str">
            <v>01</v>
          </cell>
          <cell r="D1692" t="str">
            <v>13</v>
          </cell>
          <cell r="E1692" t="str">
            <v>YANACANCHA</v>
          </cell>
          <cell r="F1692">
            <v>31624</v>
          </cell>
        </row>
        <row r="1693">
          <cell r="A1693" t="str">
            <v>190200</v>
          </cell>
          <cell r="B1693" t="str">
            <v>19</v>
          </cell>
          <cell r="C1693" t="str">
            <v>02</v>
          </cell>
          <cell r="D1693" t="str">
            <v>00</v>
          </cell>
          <cell r="E1693" t="str">
            <v>DANIEL ALCIDES CARRION</v>
          </cell>
          <cell r="F1693">
            <v>43581</v>
          </cell>
        </row>
        <row r="1694">
          <cell r="A1694" t="str">
            <v>190201</v>
          </cell>
          <cell r="B1694" t="str">
            <v>19</v>
          </cell>
          <cell r="C1694" t="str">
            <v>02</v>
          </cell>
          <cell r="D1694" t="str">
            <v>01</v>
          </cell>
          <cell r="E1694" t="str">
            <v>YANAHUANCA</v>
          </cell>
          <cell r="F1694">
            <v>14125</v>
          </cell>
        </row>
        <row r="1695">
          <cell r="A1695" t="str">
            <v>190202</v>
          </cell>
          <cell r="B1695" t="str">
            <v>19</v>
          </cell>
          <cell r="C1695" t="str">
            <v>02</v>
          </cell>
          <cell r="D1695" t="str">
            <v>02</v>
          </cell>
          <cell r="E1695" t="str">
            <v>CHACAYAN</v>
          </cell>
          <cell r="F1695">
            <v>2528</v>
          </cell>
        </row>
        <row r="1696">
          <cell r="A1696" t="str">
            <v>190203</v>
          </cell>
          <cell r="B1696" t="str">
            <v>19</v>
          </cell>
          <cell r="C1696" t="str">
            <v>02</v>
          </cell>
          <cell r="D1696" t="str">
            <v>03</v>
          </cell>
          <cell r="E1696" t="str">
            <v>GOYLLARISQUIZGA</v>
          </cell>
          <cell r="F1696">
            <v>1462</v>
          </cell>
        </row>
        <row r="1697">
          <cell r="A1697" t="str">
            <v>190204</v>
          </cell>
          <cell r="B1697" t="str">
            <v>19</v>
          </cell>
          <cell r="C1697" t="str">
            <v>02</v>
          </cell>
          <cell r="D1697" t="str">
            <v>04</v>
          </cell>
          <cell r="E1697" t="str">
            <v>PAUCAR</v>
          </cell>
          <cell r="F1697">
            <v>2176</v>
          </cell>
        </row>
        <row r="1698">
          <cell r="A1698" t="str">
            <v>190205</v>
          </cell>
          <cell r="B1698" t="str">
            <v>19</v>
          </cell>
          <cell r="C1698" t="str">
            <v>02</v>
          </cell>
          <cell r="D1698" t="str">
            <v>05</v>
          </cell>
          <cell r="E1698" t="str">
            <v>SAN PEDRO DE PILLAO</v>
          </cell>
          <cell r="F1698">
            <v>1440</v>
          </cell>
        </row>
        <row r="1699">
          <cell r="A1699" t="str">
            <v>190206</v>
          </cell>
          <cell r="B1699" t="str">
            <v>19</v>
          </cell>
          <cell r="C1699" t="str">
            <v>02</v>
          </cell>
          <cell r="D1699" t="str">
            <v>06</v>
          </cell>
          <cell r="E1699" t="str">
            <v>SANTA ANA DE TUSI</v>
          </cell>
          <cell r="F1699">
            <v>16584</v>
          </cell>
        </row>
        <row r="1700">
          <cell r="A1700" t="str">
            <v>190207</v>
          </cell>
          <cell r="B1700" t="str">
            <v>19</v>
          </cell>
          <cell r="C1700" t="str">
            <v>02</v>
          </cell>
          <cell r="D1700" t="str">
            <v>07</v>
          </cell>
          <cell r="E1700" t="str">
            <v>TAPUC</v>
          </cell>
          <cell r="F1700">
            <v>3443</v>
          </cell>
        </row>
        <row r="1701">
          <cell r="A1701" t="str">
            <v>190208</v>
          </cell>
          <cell r="B1701" t="str">
            <v>19</v>
          </cell>
          <cell r="C1701" t="str">
            <v>02</v>
          </cell>
          <cell r="D1701" t="str">
            <v>08</v>
          </cell>
          <cell r="E1701" t="str">
            <v>VILCABAMBA</v>
          </cell>
          <cell r="F1701">
            <v>1823</v>
          </cell>
        </row>
        <row r="1702">
          <cell r="A1702" t="str">
            <v>190300</v>
          </cell>
          <cell r="B1702" t="str">
            <v>19</v>
          </cell>
          <cell r="C1702" t="str">
            <v>03</v>
          </cell>
          <cell r="D1702" t="str">
            <v>00</v>
          </cell>
          <cell r="E1702" t="str">
            <v>OXAPAMPA</v>
          </cell>
          <cell r="F1702">
            <v>83483</v>
          </cell>
        </row>
        <row r="1703">
          <cell r="A1703" t="str">
            <v>190301</v>
          </cell>
          <cell r="B1703" t="str">
            <v>19</v>
          </cell>
          <cell r="C1703" t="str">
            <v>03</v>
          </cell>
          <cell r="D1703" t="str">
            <v>01</v>
          </cell>
          <cell r="E1703" t="str">
            <v>OXAPAMPA</v>
          </cell>
          <cell r="F1703">
            <v>14609</v>
          </cell>
        </row>
        <row r="1704">
          <cell r="A1704" t="str">
            <v>190302</v>
          </cell>
          <cell r="B1704" t="str">
            <v>19</v>
          </cell>
          <cell r="C1704" t="str">
            <v>03</v>
          </cell>
          <cell r="D1704" t="str">
            <v>02</v>
          </cell>
          <cell r="E1704" t="str">
            <v>CHONTABAMBA</v>
          </cell>
          <cell r="F1704">
            <v>3289</v>
          </cell>
        </row>
        <row r="1705">
          <cell r="A1705" t="str">
            <v>190303</v>
          </cell>
          <cell r="B1705" t="str">
            <v>19</v>
          </cell>
          <cell r="C1705" t="str">
            <v>03</v>
          </cell>
          <cell r="D1705" t="str">
            <v>03</v>
          </cell>
          <cell r="E1705" t="str">
            <v>HUANCABAMBA</v>
          </cell>
          <cell r="F1705">
            <v>7165</v>
          </cell>
        </row>
        <row r="1706">
          <cell r="A1706" t="str">
            <v>190304</v>
          </cell>
          <cell r="B1706" t="str">
            <v>19</v>
          </cell>
          <cell r="C1706" t="str">
            <v>03</v>
          </cell>
          <cell r="D1706" t="str">
            <v>04</v>
          </cell>
          <cell r="E1706" t="str">
            <v>PALCAZU</v>
          </cell>
          <cell r="F1706">
            <v>9765</v>
          </cell>
        </row>
        <row r="1707">
          <cell r="A1707" t="str">
            <v>190305</v>
          </cell>
          <cell r="B1707" t="str">
            <v>19</v>
          </cell>
          <cell r="C1707" t="str">
            <v>03</v>
          </cell>
          <cell r="D1707" t="str">
            <v>05</v>
          </cell>
          <cell r="E1707" t="str">
            <v>POZUZO</v>
          </cell>
          <cell r="F1707">
            <v>8615</v>
          </cell>
        </row>
        <row r="1708">
          <cell r="A1708" t="str">
            <v>190306</v>
          </cell>
          <cell r="B1708" t="str">
            <v>19</v>
          </cell>
          <cell r="C1708" t="str">
            <v>03</v>
          </cell>
          <cell r="D1708" t="str">
            <v>06</v>
          </cell>
          <cell r="E1708" t="str">
            <v>PUERTO BERMUDEZ</v>
          </cell>
          <cell r="F1708">
            <v>22318</v>
          </cell>
        </row>
        <row r="1709">
          <cell r="A1709" t="str">
            <v>190307</v>
          </cell>
          <cell r="B1709" t="str">
            <v>19</v>
          </cell>
          <cell r="C1709" t="str">
            <v>03</v>
          </cell>
          <cell r="D1709" t="str">
            <v>07</v>
          </cell>
          <cell r="E1709" t="str">
            <v>VILLA RICA</v>
          </cell>
          <cell r="F1709">
            <v>17722</v>
          </cell>
        </row>
        <row r="1710">
          <cell r="A1710" t="str">
            <v>200000</v>
          </cell>
          <cell r="B1710" t="str">
            <v>20</v>
          </cell>
          <cell r="C1710" t="str">
            <v>00</v>
          </cell>
          <cell r="D1710" t="str">
            <v>00</v>
          </cell>
          <cell r="E1710" t="str">
            <v>PIURA</v>
          </cell>
          <cell r="F1710">
            <v>1714284</v>
          </cell>
        </row>
        <row r="1711">
          <cell r="A1711" t="str">
            <v>200100</v>
          </cell>
          <cell r="B1711" t="str">
            <v>20</v>
          </cell>
          <cell r="C1711" t="str">
            <v>01</v>
          </cell>
          <cell r="D1711" t="str">
            <v>00</v>
          </cell>
          <cell r="E1711" t="str">
            <v>PIURA</v>
          </cell>
          <cell r="F1711">
            <v>683636</v>
          </cell>
        </row>
        <row r="1712">
          <cell r="A1712" t="str">
            <v>200101</v>
          </cell>
          <cell r="B1712" t="str">
            <v>20</v>
          </cell>
          <cell r="C1712" t="str">
            <v>01</v>
          </cell>
          <cell r="D1712" t="str">
            <v>01</v>
          </cell>
          <cell r="E1712" t="str">
            <v>PIURA</v>
          </cell>
          <cell r="F1712">
            <v>264016</v>
          </cell>
        </row>
        <row r="1713">
          <cell r="A1713" t="str">
            <v>200104</v>
          </cell>
          <cell r="B1713" t="str">
            <v>20</v>
          </cell>
          <cell r="C1713" t="str">
            <v>01</v>
          </cell>
          <cell r="D1713" t="str">
            <v>04</v>
          </cell>
          <cell r="E1713" t="str">
            <v>CASTILLA</v>
          </cell>
          <cell r="F1713">
            <v>129107</v>
          </cell>
        </row>
        <row r="1714">
          <cell r="A1714" t="str">
            <v>200105</v>
          </cell>
          <cell r="B1714" t="str">
            <v>20</v>
          </cell>
          <cell r="C1714" t="str">
            <v>01</v>
          </cell>
          <cell r="D1714" t="str">
            <v>05</v>
          </cell>
          <cell r="E1714" t="str">
            <v>CATACAOS</v>
          </cell>
          <cell r="F1714">
            <v>68231</v>
          </cell>
        </row>
        <row r="1715">
          <cell r="A1715" t="str">
            <v>200107</v>
          </cell>
          <cell r="B1715" t="str">
            <v>20</v>
          </cell>
          <cell r="C1715" t="str">
            <v>01</v>
          </cell>
          <cell r="D1715" t="str">
            <v>07</v>
          </cell>
          <cell r="E1715" t="str">
            <v>CURA MORI</v>
          </cell>
          <cell r="F1715">
            <v>17430</v>
          </cell>
        </row>
        <row r="1716">
          <cell r="A1716" t="str">
            <v>200108</v>
          </cell>
          <cell r="B1716" t="str">
            <v>20</v>
          </cell>
          <cell r="C1716" t="str">
            <v>01</v>
          </cell>
          <cell r="D1716" t="str">
            <v>08</v>
          </cell>
          <cell r="E1716" t="str">
            <v>EL TALLAN</v>
          </cell>
          <cell r="F1716">
            <v>5152</v>
          </cell>
        </row>
        <row r="1717">
          <cell r="A1717" t="str">
            <v>200109</v>
          </cell>
          <cell r="B1717" t="str">
            <v>20</v>
          </cell>
          <cell r="C1717" t="str">
            <v>01</v>
          </cell>
          <cell r="D1717" t="str">
            <v>09</v>
          </cell>
          <cell r="E1717" t="str">
            <v>LA ARENA</v>
          </cell>
          <cell r="F1717">
            <v>35851</v>
          </cell>
        </row>
        <row r="1718">
          <cell r="A1718" t="str">
            <v>200110</v>
          </cell>
          <cell r="B1718" t="str">
            <v>20</v>
          </cell>
          <cell r="C1718" t="str">
            <v>01</v>
          </cell>
          <cell r="D1718" t="str">
            <v>10</v>
          </cell>
          <cell r="E1718" t="str">
            <v>LA UNION</v>
          </cell>
          <cell r="F1718">
            <v>36540</v>
          </cell>
        </row>
        <row r="1719">
          <cell r="A1719" t="str">
            <v>200111</v>
          </cell>
          <cell r="B1719" t="str">
            <v>20</v>
          </cell>
          <cell r="C1719" t="str">
            <v>01</v>
          </cell>
          <cell r="D1719" t="str">
            <v>11</v>
          </cell>
          <cell r="E1719" t="str">
            <v>LAS LOMAS</v>
          </cell>
          <cell r="F1719">
            <v>27186</v>
          </cell>
        </row>
        <row r="1720">
          <cell r="A1720" t="str">
            <v>200114</v>
          </cell>
          <cell r="B1720" t="str">
            <v>20</v>
          </cell>
          <cell r="C1720" t="str">
            <v>01</v>
          </cell>
          <cell r="D1720" t="str">
            <v>14</v>
          </cell>
          <cell r="E1720" t="str">
            <v>TAMBO GRANDE</v>
          </cell>
          <cell r="F1720">
            <v>100123</v>
          </cell>
        </row>
        <row r="1721">
          <cell r="A1721" t="str">
            <v>200200</v>
          </cell>
          <cell r="B1721" t="str">
            <v>20</v>
          </cell>
          <cell r="C1721" t="str">
            <v>02</v>
          </cell>
          <cell r="D1721" t="str">
            <v>00</v>
          </cell>
          <cell r="E1721" t="str">
            <v>AYABACA</v>
          </cell>
          <cell r="F1721">
            <v>142682</v>
          </cell>
        </row>
        <row r="1722">
          <cell r="A1722" t="str">
            <v>200201</v>
          </cell>
          <cell r="B1722" t="str">
            <v>20</v>
          </cell>
          <cell r="C1722" t="str">
            <v>02</v>
          </cell>
          <cell r="D1722" t="str">
            <v>01</v>
          </cell>
          <cell r="E1722" t="str">
            <v>AYABACA</v>
          </cell>
          <cell r="F1722">
            <v>38155</v>
          </cell>
        </row>
        <row r="1723">
          <cell r="A1723" t="str">
            <v>200202</v>
          </cell>
          <cell r="B1723" t="str">
            <v>20</v>
          </cell>
          <cell r="C1723" t="str">
            <v>02</v>
          </cell>
          <cell r="D1723" t="str">
            <v>02</v>
          </cell>
          <cell r="E1723" t="str">
            <v>FRIAS</v>
          </cell>
          <cell r="F1723">
            <v>23763</v>
          </cell>
        </row>
        <row r="1724">
          <cell r="A1724" t="str">
            <v>200203</v>
          </cell>
          <cell r="B1724" t="str">
            <v>20</v>
          </cell>
          <cell r="C1724" t="str">
            <v>02</v>
          </cell>
          <cell r="D1724" t="str">
            <v>03</v>
          </cell>
          <cell r="E1724" t="str">
            <v>JILILI</v>
          </cell>
          <cell r="F1724">
            <v>3003</v>
          </cell>
        </row>
        <row r="1725">
          <cell r="A1725" t="str">
            <v>200204</v>
          </cell>
          <cell r="B1725" t="str">
            <v>20</v>
          </cell>
          <cell r="C1725" t="str">
            <v>02</v>
          </cell>
          <cell r="D1725" t="str">
            <v>04</v>
          </cell>
          <cell r="E1725" t="str">
            <v>LAGUNAS</v>
          </cell>
          <cell r="F1725">
            <v>6535</v>
          </cell>
        </row>
        <row r="1726">
          <cell r="A1726" t="str">
            <v>200205</v>
          </cell>
          <cell r="B1726" t="str">
            <v>20</v>
          </cell>
          <cell r="C1726" t="str">
            <v>02</v>
          </cell>
          <cell r="D1726" t="str">
            <v>05</v>
          </cell>
          <cell r="E1726" t="str">
            <v>MONTERO</v>
          </cell>
          <cell r="F1726">
            <v>7717</v>
          </cell>
        </row>
        <row r="1727">
          <cell r="A1727" t="str">
            <v>200206</v>
          </cell>
          <cell r="B1727" t="str">
            <v>20</v>
          </cell>
          <cell r="C1727" t="str">
            <v>02</v>
          </cell>
          <cell r="D1727" t="str">
            <v>06</v>
          </cell>
          <cell r="E1727" t="str">
            <v>PACAIPAMPA</v>
          </cell>
          <cell r="F1727">
            <v>26685</v>
          </cell>
        </row>
        <row r="1728">
          <cell r="A1728" t="str">
            <v>200207</v>
          </cell>
          <cell r="B1728" t="str">
            <v>20</v>
          </cell>
          <cell r="C1728" t="str">
            <v>02</v>
          </cell>
          <cell r="D1728" t="str">
            <v>07</v>
          </cell>
          <cell r="E1728" t="str">
            <v>PAIMAS</v>
          </cell>
          <cell r="F1728">
            <v>10258</v>
          </cell>
        </row>
        <row r="1729">
          <cell r="A1729" t="str">
            <v>200208</v>
          </cell>
          <cell r="B1729" t="str">
            <v>20</v>
          </cell>
          <cell r="C1729" t="str">
            <v>02</v>
          </cell>
          <cell r="D1729" t="str">
            <v>08</v>
          </cell>
          <cell r="E1729" t="str">
            <v>SAPILLICA</v>
          </cell>
          <cell r="F1729">
            <v>11631</v>
          </cell>
        </row>
        <row r="1730">
          <cell r="A1730" t="str">
            <v>200209</v>
          </cell>
          <cell r="B1730" t="str">
            <v>20</v>
          </cell>
          <cell r="C1730" t="str">
            <v>02</v>
          </cell>
          <cell r="D1730" t="str">
            <v>09</v>
          </cell>
          <cell r="E1730" t="str">
            <v>SICCHEZ</v>
          </cell>
          <cell r="F1730">
            <v>2423</v>
          </cell>
        </row>
        <row r="1731">
          <cell r="A1731" t="str">
            <v>200210</v>
          </cell>
          <cell r="B1731" t="str">
            <v>20</v>
          </cell>
          <cell r="C1731" t="str">
            <v>02</v>
          </cell>
          <cell r="D1731" t="str">
            <v>10</v>
          </cell>
          <cell r="E1731" t="str">
            <v>SUYO</v>
          </cell>
          <cell r="F1731">
            <v>12512</v>
          </cell>
        </row>
        <row r="1732">
          <cell r="A1732" t="str">
            <v>200300</v>
          </cell>
          <cell r="B1732" t="str">
            <v>20</v>
          </cell>
          <cell r="C1732" t="str">
            <v>03</v>
          </cell>
          <cell r="D1732" t="str">
            <v>00</v>
          </cell>
          <cell r="E1732" t="str">
            <v>HUANCABAMBA</v>
          </cell>
          <cell r="F1732">
            <v>127392</v>
          </cell>
        </row>
        <row r="1733">
          <cell r="A1733" t="str">
            <v>200301</v>
          </cell>
          <cell r="B1733" t="str">
            <v>20</v>
          </cell>
          <cell r="C1733" t="str">
            <v>03</v>
          </cell>
          <cell r="D1733" t="str">
            <v>01</v>
          </cell>
          <cell r="E1733" t="str">
            <v>HUANCABAMBA</v>
          </cell>
          <cell r="F1733">
            <v>30221</v>
          </cell>
        </row>
        <row r="1734">
          <cell r="A1734" t="str">
            <v>200302</v>
          </cell>
          <cell r="B1734" t="str">
            <v>20</v>
          </cell>
          <cell r="C1734" t="str">
            <v>03</v>
          </cell>
          <cell r="D1734" t="str">
            <v>02</v>
          </cell>
          <cell r="E1734" t="str">
            <v>CANCHAQUE</v>
          </cell>
          <cell r="F1734">
            <v>9311</v>
          </cell>
        </row>
        <row r="1735">
          <cell r="A1735" t="str">
            <v>200303</v>
          </cell>
          <cell r="B1735" t="str">
            <v>20</v>
          </cell>
          <cell r="C1735" t="str">
            <v>03</v>
          </cell>
          <cell r="D1735" t="str">
            <v>03</v>
          </cell>
          <cell r="E1735" t="str">
            <v>EL CARMEN DE LA FRONTERA</v>
          </cell>
          <cell r="F1735">
            <v>13392</v>
          </cell>
        </row>
        <row r="1736">
          <cell r="A1736" t="str">
            <v>200304</v>
          </cell>
          <cell r="B1736" t="str">
            <v>20</v>
          </cell>
          <cell r="C1736" t="str">
            <v>03</v>
          </cell>
          <cell r="D1736" t="str">
            <v>04</v>
          </cell>
          <cell r="E1736" t="str">
            <v>HUARMACA</v>
          </cell>
          <cell r="F1736">
            <v>39598</v>
          </cell>
        </row>
        <row r="1737">
          <cell r="A1737" t="str">
            <v>200305</v>
          </cell>
          <cell r="B1737" t="str">
            <v>20</v>
          </cell>
          <cell r="C1737" t="str">
            <v>03</v>
          </cell>
          <cell r="D1737" t="str">
            <v>05</v>
          </cell>
          <cell r="E1737" t="str">
            <v>LALAQUIZ</v>
          </cell>
          <cell r="F1737">
            <v>5317</v>
          </cell>
        </row>
        <row r="1738">
          <cell r="A1738" t="str">
            <v>200306</v>
          </cell>
          <cell r="B1738" t="str">
            <v>20</v>
          </cell>
          <cell r="C1738" t="str">
            <v>03</v>
          </cell>
          <cell r="D1738" t="str">
            <v>06</v>
          </cell>
          <cell r="E1738" t="str">
            <v>SAN MIGUEL DE EL FAIQUE</v>
          </cell>
          <cell r="F1738">
            <v>9714</v>
          </cell>
        </row>
        <row r="1739">
          <cell r="A1739" t="str">
            <v>200307</v>
          </cell>
          <cell r="B1739" t="str">
            <v>20</v>
          </cell>
          <cell r="C1739" t="str">
            <v>03</v>
          </cell>
          <cell r="D1739" t="str">
            <v>07</v>
          </cell>
          <cell r="E1739" t="str">
            <v>SONDOR</v>
          </cell>
          <cell r="F1739">
            <v>8782</v>
          </cell>
        </row>
        <row r="1740">
          <cell r="A1740" t="str">
            <v>200308</v>
          </cell>
          <cell r="B1740" t="str">
            <v>20</v>
          </cell>
          <cell r="C1740" t="str">
            <v>03</v>
          </cell>
          <cell r="D1740" t="str">
            <v>08</v>
          </cell>
          <cell r="E1740" t="str">
            <v>SONDORILLO</v>
          </cell>
          <cell r="F1740">
            <v>11057</v>
          </cell>
        </row>
        <row r="1741">
          <cell r="A1741" t="str">
            <v>200400</v>
          </cell>
          <cell r="B1741" t="str">
            <v>20</v>
          </cell>
          <cell r="C1741" t="str">
            <v>04</v>
          </cell>
          <cell r="D1741" t="str">
            <v>00</v>
          </cell>
          <cell r="E1741" t="str">
            <v>MORROPON</v>
          </cell>
          <cell r="F1741">
            <v>167043</v>
          </cell>
        </row>
        <row r="1742">
          <cell r="A1742" t="str">
            <v>200401</v>
          </cell>
          <cell r="B1742" t="str">
            <v>20</v>
          </cell>
          <cell r="C1742" t="str">
            <v>04</v>
          </cell>
          <cell r="D1742" t="str">
            <v>01</v>
          </cell>
          <cell r="E1742" t="str">
            <v>CHULUCANAS</v>
          </cell>
          <cell r="F1742">
            <v>80155</v>
          </cell>
        </row>
        <row r="1743">
          <cell r="A1743" t="str">
            <v>200402</v>
          </cell>
          <cell r="B1743" t="str">
            <v>20</v>
          </cell>
          <cell r="C1743" t="str">
            <v>04</v>
          </cell>
          <cell r="D1743" t="str">
            <v>02</v>
          </cell>
          <cell r="E1743" t="str">
            <v>BUENOS AIRES</v>
          </cell>
          <cell r="F1743">
            <v>9233</v>
          </cell>
        </row>
        <row r="1744">
          <cell r="A1744" t="str">
            <v>200403</v>
          </cell>
          <cell r="B1744" t="str">
            <v>20</v>
          </cell>
          <cell r="C1744" t="str">
            <v>04</v>
          </cell>
          <cell r="D1744" t="str">
            <v>03</v>
          </cell>
          <cell r="E1744" t="str">
            <v>CHALACO</v>
          </cell>
          <cell r="F1744">
            <v>10073</v>
          </cell>
        </row>
        <row r="1745">
          <cell r="A1745" t="str">
            <v>200404</v>
          </cell>
          <cell r="B1745" t="str">
            <v>20</v>
          </cell>
          <cell r="C1745" t="str">
            <v>04</v>
          </cell>
          <cell r="D1745" t="str">
            <v>04</v>
          </cell>
          <cell r="E1745" t="str">
            <v>LA MATANZA</v>
          </cell>
          <cell r="F1745">
            <v>13753</v>
          </cell>
        </row>
        <row r="1746">
          <cell r="A1746" t="str">
            <v>200405</v>
          </cell>
          <cell r="B1746" t="str">
            <v>20</v>
          </cell>
          <cell r="C1746" t="str">
            <v>04</v>
          </cell>
          <cell r="D1746" t="str">
            <v>05</v>
          </cell>
          <cell r="E1746" t="str">
            <v>MORROPON</v>
          </cell>
          <cell r="F1746">
            <v>15085</v>
          </cell>
        </row>
        <row r="1747">
          <cell r="A1747" t="str">
            <v>200406</v>
          </cell>
          <cell r="B1747" t="str">
            <v>20</v>
          </cell>
          <cell r="C1747" t="str">
            <v>04</v>
          </cell>
          <cell r="D1747" t="str">
            <v>06</v>
          </cell>
          <cell r="E1747" t="str">
            <v>SALITRAL</v>
          </cell>
          <cell r="F1747">
            <v>8643</v>
          </cell>
        </row>
        <row r="1748">
          <cell r="A1748" t="str">
            <v>200407</v>
          </cell>
          <cell r="B1748" t="str">
            <v>20</v>
          </cell>
          <cell r="C1748" t="str">
            <v>04</v>
          </cell>
          <cell r="D1748" t="str">
            <v>07</v>
          </cell>
          <cell r="E1748" t="str">
            <v>SAN JUAN DE BIGOTE</v>
          </cell>
          <cell r="F1748">
            <v>7525</v>
          </cell>
        </row>
        <row r="1749">
          <cell r="A1749" t="str">
            <v>200408</v>
          </cell>
          <cell r="B1749" t="str">
            <v>20</v>
          </cell>
          <cell r="C1749" t="str">
            <v>04</v>
          </cell>
          <cell r="D1749" t="str">
            <v>08</v>
          </cell>
          <cell r="E1749" t="str">
            <v>SANTA CATALINA DE MOSSA</v>
          </cell>
          <cell r="F1749">
            <v>4610</v>
          </cell>
        </row>
        <row r="1750">
          <cell r="A1750" t="str">
            <v>200409</v>
          </cell>
          <cell r="B1750" t="str">
            <v>20</v>
          </cell>
          <cell r="C1750" t="str">
            <v>04</v>
          </cell>
          <cell r="D1750" t="str">
            <v>09</v>
          </cell>
          <cell r="E1750" t="str">
            <v>SANTO DOMINGO</v>
          </cell>
          <cell r="F1750">
            <v>8003</v>
          </cell>
        </row>
        <row r="1751">
          <cell r="A1751" t="str">
            <v>200410</v>
          </cell>
          <cell r="B1751" t="str">
            <v>20</v>
          </cell>
          <cell r="C1751" t="str">
            <v>04</v>
          </cell>
          <cell r="D1751" t="str">
            <v>10</v>
          </cell>
          <cell r="E1751" t="str">
            <v>YAMANGO</v>
          </cell>
          <cell r="F1751">
            <v>9963</v>
          </cell>
        </row>
        <row r="1752">
          <cell r="A1752" t="str">
            <v>200500</v>
          </cell>
          <cell r="B1752" t="str">
            <v>20</v>
          </cell>
          <cell r="C1752" t="str">
            <v>05</v>
          </cell>
          <cell r="D1752" t="str">
            <v>00</v>
          </cell>
          <cell r="E1752" t="str">
            <v>PAITA</v>
          </cell>
          <cell r="F1752">
            <v>112906</v>
          </cell>
        </row>
        <row r="1753">
          <cell r="A1753" t="str">
            <v>200501</v>
          </cell>
          <cell r="B1753" t="str">
            <v>20</v>
          </cell>
          <cell r="C1753" t="str">
            <v>05</v>
          </cell>
          <cell r="D1753" t="str">
            <v>01</v>
          </cell>
          <cell r="E1753" t="str">
            <v>PAITA</v>
          </cell>
          <cell r="F1753">
            <v>76128</v>
          </cell>
        </row>
        <row r="1754">
          <cell r="A1754" t="str">
            <v>200502</v>
          </cell>
          <cell r="B1754" t="str">
            <v>20</v>
          </cell>
          <cell r="C1754" t="str">
            <v>05</v>
          </cell>
          <cell r="D1754" t="str">
            <v>02</v>
          </cell>
          <cell r="E1754" t="str">
            <v>AMOTAPE</v>
          </cell>
          <cell r="F1754">
            <v>2296</v>
          </cell>
        </row>
        <row r="1755">
          <cell r="A1755" t="str">
            <v>200503</v>
          </cell>
          <cell r="B1755" t="str">
            <v>20</v>
          </cell>
          <cell r="C1755" t="str">
            <v>05</v>
          </cell>
          <cell r="D1755" t="str">
            <v>03</v>
          </cell>
          <cell r="E1755" t="str">
            <v>ARENAL</v>
          </cell>
          <cell r="F1755">
            <v>1140</v>
          </cell>
        </row>
        <row r="1756">
          <cell r="A1756" t="str">
            <v>200504</v>
          </cell>
          <cell r="B1756" t="str">
            <v>20</v>
          </cell>
          <cell r="C1756" t="str">
            <v>05</v>
          </cell>
          <cell r="D1756" t="str">
            <v>04</v>
          </cell>
          <cell r="E1756" t="str">
            <v>COLAN</v>
          </cell>
          <cell r="F1756">
            <v>12623</v>
          </cell>
        </row>
        <row r="1757">
          <cell r="A1757" t="str">
            <v>200505</v>
          </cell>
          <cell r="B1757" t="str">
            <v>20</v>
          </cell>
          <cell r="C1757" t="str">
            <v>05</v>
          </cell>
          <cell r="D1757" t="str">
            <v>05</v>
          </cell>
          <cell r="E1757" t="str">
            <v>LA HUACA</v>
          </cell>
          <cell r="F1757">
            <v>11041</v>
          </cell>
        </row>
        <row r="1758">
          <cell r="A1758" t="str">
            <v>200506</v>
          </cell>
          <cell r="B1758" t="str">
            <v>20</v>
          </cell>
          <cell r="C1758" t="str">
            <v>05</v>
          </cell>
          <cell r="D1758" t="str">
            <v>06</v>
          </cell>
          <cell r="E1758" t="str">
            <v>TAMARINDO</v>
          </cell>
          <cell r="F1758">
            <v>4376</v>
          </cell>
        </row>
        <row r="1759">
          <cell r="A1759" t="str">
            <v>200507</v>
          </cell>
          <cell r="B1759" t="str">
            <v>20</v>
          </cell>
          <cell r="C1759" t="str">
            <v>05</v>
          </cell>
          <cell r="D1759" t="str">
            <v>07</v>
          </cell>
          <cell r="E1759" t="str">
            <v>VICHAYAL</v>
          </cell>
          <cell r="F1759">
            <v>5302</v>
          </cell>
        </row>
        <row r="1760">
          <cell r="A1760" t="str">
            <v>200600</v>
          </cell>
          <cell r="B1760" t="str">
            <v>20</v>
          </cell>
          <cell r="C1760" t="str">
            <v>06</v>
          </cell>
          <cell r="D1760" t="str">
            <v>00</v>
          </cell>
          <cell r="E1760" t="str">
            <v>SULLANA</v>
          </cell>
          <cell r="F1760">
            <v>292396</v>
          </cell>
        </row>
        <row r="1761">
          <cell r="A1761" t="str">
            <v>200601</v>
          </cell>
          <cell r="B1761" t="str">
            <v>20</v>
          </cell>
          <cell r="C1761" t="str">
            <v>06</v>
          </cell>
          <cell r="D1761" t="str">
            <v>01</v>
          </cell>
          <cell r="E1761" t="str">
            <v>SULLANA</v>
          </cell>
          <cell r="F1761">
            <v>157767</v>
          </cell>
        </row>
        <row r="1762">
          <cell r="A1762" t="str">
            <v>200602</v>
          </cell>
          <cell r="B1762" t="str">
            <v>20</v>
          </cell>
          <cell r="C1762" t="str">
            <v>06</v>
          </cell>
          <cell r="D1762" t="str">
            <v>02</v>
          </cell>
          <cell r="E1762" t="str">
            <v>BELLAVISTA</v>
          </cell>
          <cell r="F1762">
            <v>37459</v>
          </cell>
        </row>
        <row r="1763">
          <cell r="A1763" t="str">
            <v>200603</v>
          </cell>
          <cell r="B1763" t="str">
            <v>20</v>
          </cell>
          <cell r="C1763" t="str">
            <v>06</v>
          </cell>
          <cell r="D1763" t="str">
            <v>03</v>
          </cell>
          <cell r="E1763" t="str">
            <v>IGNACIO ESCUDERO</v>
          </cell>
          <cell r="F1763">
            <v>17901</v>
          </cell>
        </row>
        <row r="1764">
          <cell r="A1764" t="str">
            <v>200604</v>
          </cell>
          <cell r="B1764" t="str">
            <v>20</v>
          </cell>
          <cell r="C1764" t="str">
            <v>06</v>
          </cell>
          <cell r="D1764" t="str">
            <v>04</v>
          </cell>
          <cell r="E1764" t="str">
            <v>LANCONES</v>
          </cell>
          <cell r="F1764">
            <v>13731</v>
          </cell>
        </row>
        <row r="1765">
          <cell r="A1765" t="str">
            <v>200605</v>
          </cell>
          <cell r="B1765" t="str">
            <v>20</v>
          </cell>
          <cell r="C1765" t="str">
            <v>06</v>
          </cell>
          <cell r="D1765" t="str">
            <v>05</v>
          </cell>
          <cell r="E1765" t="str">
            <v>MARCAVELICA</v>
          </cell>
          <cell r="F1765">
            <v>26786</v>
          </cell>
        </row>
        <row r="1766">
          <cell r="A1766" t="str">
            <v>200606</v>
          </cell>
          <cell r="B1766" t="str">
            <v>20</v>
          </cell>
          <cell r="C1766" t="str">
            <v>06</v>
          </cell>
          <cell r="D1766" t="str">
            <v>06</v>
          </cell>
          <cell r="E1766" t="str">
            <v>MIGUEL CHECA</v>
          </cell>
          <cell r="F1766">
            <v>7697</v>
          </cell>
        </row>
        <row r="1767">
          <cell r="A1767" t="str">
            <v>200607</v>
          </cell>
          <cell r="B1767" t="str">
            <v>20</v>
          </cell>
          <cell r="C1767" t="str">
            <v>06</v>
          </cell>
          <cell r="D1767" t="str">
            <v>07</v>
          </cell>
          <cell r="E1767" t="str">
            <v>QUERECOTILLO</v>
          </cell>
          <cell r="F1767">
            <v>24875</v>
          </cell>
        </row>
        <row r="1768">
          <cell r="A1768" t="str">
            <v>200608</v>
          </cell>
          <cell r="B1768" t="str">
            <v>20</v>
          </cell>
          <cell r="C1768" t="str">
            <v>06</v>
          </cell>
          <cell r="D1768" t="str">
            <v>08</v>
          </cell>
          <cell r="E1768" t="str">
            <v>SALITRAL</v>
          </cell>
          <cell r="F1768">
            <v>6180</v>
          </cell>
        </row>
        <row r="1769">
          <cell r="A1769" t="str">
            <v>200700</v>
          </cell>
          <cell r="B1769" t="str">
            <v>20</v>
          </cell>
          <cell r="C1769" t="str">
            <v>07</v>
          </cell>
          <cell r="D1769" t="str">
            <v>00</v>
          </cell>
          <cell r="E1769" t="str">
            <v>TALARA</v>
          </cell>
          <cell r="F1769">
            <v>125262</v>
          </cell>
        </row>
        <row r="1770">
          <cell r="A1770" t="str">
            <v>200701</v>
          </cell>
          <cell r="B1770" t="str">
            <v>20</v>
          </cell>
          <cell r="C1770" t="str">
            <v>07</v>
          </cell>
          <cell r="D1770" t="str">
            <v>01</v>
          </cell>
          <cell r="E1770" t="str">
            <v>PARIÑAS</v>
          </cell>
          <cell r="F1770">
            <v>87364</v>
          </cell>
        </row>
        <row r="1771">
          <cell r="A1771" t="str">
            <v>200702</v>
          </cell>
          <cell r="B1771" t="str">
            <v>20</v>
          </cell>
          <cell r="C1771" t="str">
            <v>07</v>
          </cell>
          <cell r="D1771" t="str">
            <v>02</v>
          </cell>
          <cell r="E1771" t="str">
            <v>EL ALTO</v>
          </cell>
          <cell r="F1771">
            <v>6603</v>
          </cell>
        </row>
        <row r="1772">
          <cell r="A1772" t="str">
            <v>200703</v>
          </cell>
          <cell r="B1772" t="str">
            <v>20</v>
          </cell>
          <cell r="C1772" t="str">
            <v>07</v>
          </cell>
          <cell r="D1772" t="str">
            <v>03</v>
          </cell>
          <cell r="E1772" t="str">
            <v>LA BREA</v>
          </cell>
          <cell r="F1772">
            <v>12059</v>
          </cell>
        </row>
        <row r="1773">
          <cell r="A1773" t="str">
            <v>200704</v>
          </cell>
          <cell r="B1773" t="str">
            <v>20</v>
          </cell>
          <cell r="C1773" t="str">
            <v>07</v>
          </cell>
          <cell r="D1773" t="str">
            <v>04</v>
          </cell>
          <cell r="E1773" t="str">
            <v>LOBITOS</v>
          </cell>
          <cell r="F1773">
            <v>964</v>
          </cell>
        </row>
        <row r="1774">
          <cell r="A1774" t="str">
            <v>200705</v>
          </cell>
          <cell r="B1774" t="str">
            <v>20</v>
          </cell>
          <cell r="C1774" t="str">
            <v>07</v>
          </cell>
          <cell r="D1774" t="str">
            <v>05</v>
          </cell>
          <cell r="E1774" t="str">
            <v>LOS ORGANOS</v>
          </cell>
          <cell r="F1774">
            <v>9221</v>
          </cell>
        </row>
        <row r="1775">
          <cell r="A1775" t="str">
            <v>200706</v>
          </cell>
          <cell r="B1775" t="str">
            <v>20</v>
          </cell>
          <cell r="C1775" t="str">
            <v>07</v>
          </cell>
          <cell r="D1775" t="str">
            <v>06</v>
          </cell>
          <cell r="E1775" t="str">
            <v>MANCORA</v>
          </cell>
          <cell r="F1775">
            <v>9051</v>
          </cell>
        </row>
        <row r="1776">
          <cell r="A1776" t="str">
            <v>200800</v>
          </cell>
          <cell r="B1776" t="str">
            <v>20</v>
          </cell>
          <cell r="C1776" t="str">
            <v>08</v>
          </cell>
          <cell r="D1776" t="str">
            <v>00</v>
          </cell>
          <cell r="E1776" t="str">
            <v>SECHURA</v>
          </cell>
          <cell r="F1776">
            <v>62967</v>
          </cell>
        </row>
        <row r="1777">
          <cell r="A1777" t="str">
            <v>200801</v>
          </cell>
          <cell r="B1777" t="str">
            <v>20</v>
          </cell>
          <cell r="C1777" t="str">
            <v>08</v>
          </cell>
          <cell r="D1777" t="str">
            <v>01</v>
          </cell>
          <cell r="E1777" t="str">
            <v>SECHURA</v>
          </cell>
          <cell r="F1777">
            <v>34112</v>
          </cell>
        </row>
        <row r="1778">
          <cell r="A1778" t="str">
            <v>200802</v>
          </cell>
          <cell r="B1778" t="str">
            <v>20</v>
          </cell>
          <cell r="C1778" t="str">
            <v>08</v>
          </cell>
          <cell r="D1778" t="str">
            <v>02</v>
          </cell>
          <cell r="E1778" t="str">
            <v>BELLAVISTA DE LA UNION</v>
          </cell>
          <cell r="F1778">
            <v>4152</v>
          </cell>
        </row>
        <row r="1779">
          <cell r="A1779" t="str">
            <v>200803</v>
          </cell>
          <cell r="B1779" t="str">
            <v>20</v>
          </cell>
          <cell r="C1779" t="str">
            <v>08</v>
          </cell>
          <cell r="D1779" t="str">
            <v>03</v>
          </cell>
          <cell r="E1779" t="str">
            <v>BERNAL</v>
          </cell>
          <cell r="F1779">
            <v>6109</v>
          </cell>
        </row>
        <row r="1780">
          <cell r="A1780" t="str">
            <v>200804</v>
          </cell>
          <cell r="B1780" t="str">
            <v>20</v>
          </cell>
          <cell r="C1780" t="str">
            <v>08</v>
          </cell>
          <cell r="D1780" t="str">
            <v>04</v>
          </cell>
          <cell r="E1780" t="str">
            <v>CRISTO NOS VALGA</v>
          </cell>
          <cell r="F1780">
            <v>3399</v>
          </cell>
        </row>
        <row r="1781">
          <cell r="A1781" t="str">
            <v>200805</v>
          </cell>
          <cell r="B1781" t="str">
            <v>20</v>
          </cell>
          <cell r="C1781" t="str">
            <v>08</v>
          </cell>
          <cell r="D1781" t="str">
            <v>05</v>
          </cell>
          <cell r="E1781" t="str">
            <v>VICE</v>
          </cell>
          <cell r="F1781">
            <v>12426</v>
          </cell>
        </row>
        <row r="1782">
          <cell r="A1782" t="str">
            <v>200806</v>
          </cell>
          <cell r="B1782" t="str">
            <v>20</v>
          </cell>
          <cell r="C1782" t="str">
            <v>08</v>
          </cell>
          <cell r="D1782" t="str">
            <v>06</v>
          </cell>
          <cell r="E1782" t="str">
            <v>RINCONADA LLICUAR</v>
          </cell>
          <cell r="F1782">
            <v>2769</v>
          </cell>
        </row>
        <row r="1783">
          <cell r="A1783" t="str">
            <v>210000</v>
          </cell>
          <cell r="B1783" t="str">
            <v>21</v>
          </cell>
          <cell r="C1783" t="str">
            <v>00</v>
          </cell>
          <cell r="D1783" t="str">
            <v>00</v>
          </cell>
          <cell r="E1783" t="str">
            <v>PUNO</v>
          </cell>
          <cell r="F1783">
            <v>1311190</v>
          </cell>
        </row>
        <row r="1784">
          <cell r="A1784" t="str">
            <v>210100</v>
          </cell>
          <cell r="B1784" t="str">
            <v>21</v>
          </cell>
          <cell r="C1784" t="str">
            <v>01</v>
          </cell>
          <cell r="D1784" t="str">
            <v>00</v>
          </cell>
          <cell r="E1784" t="str">
            <v>PUNO</v>
          </cell>
          <cell r="F1784">
            <v>232710</v>
          </cell>
        </row>
        <row r="1785">
          <cell r="A1785" t="str">
            <v>210101</v>
          </cell>
          <cell r="B1785" t="str">
            <v>21</v>
          </cell>
          <cell r="C1785" t="str">
            <v>01</v>
          </cell>
          <cell r="D1785" t="str">
            <v>01</v>
          </cell>
          <cell r="E1785" t="str">
            <v>PUNO</v>
          </cell>
          <cell r="F1785">
            <v>131373</v>
          </cell>
        </row>
        <row r="1786">
          <cell r="A1786" t="str">
            <v>210102</v>
          </cell>
          <cell r="B1786" t="str">
            <v>21</v>
          </cell>
          <cell r="C1786" t="str">
            <v>01</v>
          </cell>
          <cell r="D1786" t="str">
            <v>02</v>
          </cell>
          <cell r="E1786" t="str">
            <v>ACORA</v>
          </cell>
          <cell r="F1786">
            <v>29789</v>
          </cell>
        </row>
        <row r="1787">
          <cell r="A1787" t="str">
            <v>210103</v>
          </cell>
          <cell r="B1787" t="str">
            <v>21</v>
          </cell>
          <cell r="C1787" t="str">
            <v>01</v>
          </cell>
          <cell r="D1787" t="str">
            <v>03</v>
          </cell>
          <cell r="E1787" t="str">
            <v>AMANTANI</v>
          </cell>
          <cell r="F1787">
            <v>4427</v>
          </cell>
        </row>
        <row r="1788">
          <cell r="A1788" t="str">
            <v>210104</v>
          </cell>
          <cell r="B1788" t="str">
            <v>21</v>
          </cell>
          <cell r="C1788" t="str">
            <v>01</v>
          </cell>
          <cell r="D1788" t="str">
            <v>04</v>
          </cell>
          <cell r="E1788" t="str">
            <v>ATUNCOLLA</v>
          </cell>
          <cell r="F1788">
            <v>3966</v>
          </cell>
        </row>
        <row r="1789">
          <cell r="A1789" t="str">
            <v>210105</v>
          </cell>
          <cell r="B1789" t="str">
            <v>21</v>
          </cell>
          <cell r="C1789" t="str">
            <v>01</v>
          </cell>
          <cell r="D1789" t="str">
            <v>05</v>
          </cell>
          <cell r="E1789" t="str">
            <v>CAPACHICA</v>
          </cell>
          <cell r="F1789">
            <v>10420</v>
          </cell>
        </row>
        <row r="1790">
          <cell r="A1790" t="str">
            <v>210106</v>
          </cell>
          <cell r="B1790" t="str">
            <v>21</v>
          </cell>
          <cell r="C1790" t="str">
            <v>01</v>
          </cell>
          <cell r="D1790" t="str">
            <v>06</v>
          </cell>
          <cell r="E1790" t="str">
            <v>CHUCUITO</v>
          </cell>
          <cell r="F1790">
            <v>9539</v>
          </cell>
        </row>
        <row r="1791">
          <cell r="A1791" t="str">
            <v>210107</v>
          </cell>
          <cell r="B1791" t="str">
            <v>21</v>
          </cell>
          <cell r="C1791" t="str">
            <v>01</v>
          </cell>
          <cell r="D1791" t="str">
            <v>07</v>
          </cell>
          <cell r="E1791" t="str">
            <v>COATA</v>
          </cell>
          <cell r="F1791">
            <v>7299</v>
          </cell>
        </row>
        <row r="1792">
          <cell r="A1792" t="str">
            <v>210108</v>
          </cell>
          <cell r="B1792" t="str">
            <v>21</v>
          </cell>
          <cell r="C1792" t="str">
            <v>01</v>
          </cell>
          <cell r="D1792" t="str">
            <v>08</v>
          </cell>
          <cell r="E1792" t="str">
            <v>HUATA</v>
          </cell>
          <cell r="F1792">
            <v>3566</v>
          </cell>
        </row>
        <row r="1793">
          <cell r="A1793" t="str">
            <v>210109</v>
          </cell>
          <cell r="B1793" t="str">
            <v>21</v>
          </cell>
          <cell r="C1793" t="str">
            <v>01</v>
          </cell>
          <cell r="D1793" t="str">
            <v>09</v>
          </cell>
          <cell r="E1793" t="str">
            <v>MAÑAZO</v>
          </cell>
          <cell r="F1793">
            <v>5676</v>
          </cell>
        </row>
        <row r="1794">
          <cell r="A1794" t="str">
            <v>210110</v>
          </cell>
          <cell r="B1794" t="str">
            <v>21</v>
          </cell>
          <cell r="C1794" t="str">
            <v>01</v>
          </cell>
          <cell r="D1794" t="str">
            <v>10</v>
          </cell>
          <cell r="E1794" t="str">
            <v>PAUCARCOLLA</v>
          </cell>
          <cell r="F1794">
            <v>4651</v>
          </cell>
        </row>
        <row r="1795">
          <cell r="A1795" t="str">
            <v>210111</v>
          </cell>
          <cell r="B1795" t="str">
            <v>21</v>
          </cell>
          <cell r="C1795" t="str">
            <v>01</v>
          </cell>
          <cell r="D1795" t="str">
            <v>11</v>
          </cell>
          <cell r="E1795" t="str">
            <v>PICHACANI</v>
          </cell>
          <cell r="F1795">
            <v>6294</v>
          </cell>
        </row>
        <row r="1796">
          <cell r="A1796" t="str">
            <v>210112</v>
          </cell>
          <cell r="B1796" t="str">
            <v>21</v>
          </cell>
          <cell r="C1796" t="str">
            <v>01</v>
          </cell>
          <cell r="D1796" t="str">
            <v>12</v>
          </cell>
          <cell r="E1796" t="str">
            <v>PLATERIA</v>
          </cell>
          <cell r="F1796">
            <v>8996</v>
          </cell>
        </row>
        <row r="1797">
          <cell r="A1797" t="str">
            <v>210113</v>
          </cell>
          <cell r="B1797" t="str">
            <v>21</v>
          </cell>
          <cell r="C1797" t="str">
            <v>01</v>
          </cell>
          <cell r="D1797" t="str">
            <v>13</v>
          </cell>
          <cell r="E1797" t="str">
            <v>SAN ANTONIO</v>
          </cell>
          <cell r="F1797">
            <v>1727</v>
          </cell>
        </row>
        <row r="1798">
          <cell r="A1798" t="str">
            <v>210114</v>
          </cell>
          <cell r="B1798" t="str">
            <v>21</v>
          </cell>
          <cell r="C1798" t="str">
            <v>01</v>
          </cell>
          <cell r="D1798" t="str">
            <v>14</v>
          </cell>
          <cell r="E1798" t="str">
            <v>TIQUILLACA</v>
          </cell>
          <cell r="F1798">
            <v>1986</v>
          </cell>
        </row>
        <row r="1799">
          <cell r="A1799" t="str">
            <v>210115</v>
          </cell>
          <cell r="B1799" t="str">
            <v>21</v>
          </cell>
          <cell r="C1799" t="str">
            <v>01</v>
          </cell>
          <cell r="D1799" t="str">
            <v>15</v>
          </cell>
          <cell r="E1799" t="str">
            <v>VILQUE</v>
          </cell>
          <cell r="F1799">
            <v>3001</v>
          </cell>
        </row>
        <row r="1800">
          <cell r="A1800" t="str">
            <v>210200</v>
          </cell>
          <cell r="B1800" t="str">
            <v>21</v>
          </cell>
          <cell r="C1800" t="str">
            <v>02</v>
          </cell>
          <cell r="D1800" t="str">
            <v>00</v>
          </cell>
          <cell r="E1800" t="str">
            <v>AZANGARO</v>
          </cell>
          <cell r="F1800">
            <v>139810</v>
          </cell>
        </row>
        <row r="1801">
          <cell r="A1801" t="str">
            <v>210201</v>
          </cell>
          <cell r="B1801" t="str">
            <v>21</v>
          </cell>
          <cell r="C1801" t="str">
            <v>02</v>
          </cell>
          <cell r="D1801" t="str">
            <v>01</v>
          </cell>
          <cell r="E1801" t="str">
            <v>AZANGARO</v>
          </cell>
          <cell r="F1801">
            <v>30783</v>
          </cell>
        </row>
        <row r="1802">
          <cell r="A1802" t="str">
            <v>210202</v>
          </cell>
          <cell r="B1802" t="str">
            <v>21</v>
          </cell>
          <cell r="C1802" t="str">
            <v>02</v>
          </cell>
          <cell r="D1802" t="str">
            <v>02</v>
          </cell>
          <cell r="E1802" t="str">
            <v>ACHAYA</v>
          </cell>
          <cell r="F1802">
            <v>3968</v>
          </cell>
        </row>
        <row r="1803">
          <cell r="A1803" t="str">
            <v>210203</v>
          </cell>
          <cell r="B1803" t="str">
            <v>21</v>
          </cell>
          <cell r="C1803" t="str">
            <v>02</v>
          </cell>
          <cell r="D1803" t="str">
            <v>03</v>
          </cell>
          <cell r="E1803" t="str">
            <v>ARAPA</v>
          </cell>
          <cell r="F1803">
            <v>10344</v>
          </cell>
        </row>
        <row r="1804">
          <cell r="A1804" t="str">
            <v>210204</v>
          </cell>
          <cell r="B1804" t="str">
            <v>21</v>
          </cell>
          <cell r="C1804" t="str">
            <v>02</v>
          </cell>
          <cell r="D1804" t="str">
            <v>04</v>
          </cell>
          <cell r="E1804" t="str">
            <v>ASILLO</v>
          </cell>
          <cell r="F1804">
            <v>19494</v>
          </cell>
        </row>
        <row r="1805">
          <cell r="A1805" t="str">
            <v>210205</v>
          </cell>
          <cell r="B1805" t="str">
            <v>21</v>
          </cell>
          <cell r="C1805" t="str">
            <v>02</v>
          </cell>
          <cell r="D1805" t="str">
            <v>05</v>
          </cell>
          <cell r="E1805" t="str">
            <v>CAMINACA</v>
          </cell>
          <cell r="F1805">
            <v>3796</v>
          </cell>
        </row>
        <row r="1806">
          <cell r="A1806" t="str">
            <v>210206</v>
          </cell>
          <cell r="B1806" t="str">
            <v>21</v>
          </cell>
          <cell r="C1806" t="str">
            <v>02</v>
          </cell>
          <cell r="D1806" t="str">
            <v>06</v>
          </cell>
          <cell r="E1806" t="str">
            <v>CHUPA</v>
          </cell>
          <cell r="F1806">
            <v>10055</v>
          </cell>
        </row>
        <row r="1807">
          <cell r="A1807" t="str">
            <v>210207</v>
          </cell>
          <cell r="B1807" t="str">
            <v>21</v>
          </cell>
          <cell r="C1807" t="str">
            <v>02</v>
          </cell>
          <cell r="D1807" t="str">
            <v>07</v>
          </cell>
          <cell r="E1807" t="str">
            <v>JOSE DOMINGO CHOQUEHUANCA</v>
          </cell>
          <cell r="F1807">
            <v>5511</v>
          </cell>
        </row>
        <row r="1808">
          <cell r="A1808" t="str">
            <v>210208</v>
          </cell>
          <cell r="B1808" t="str">
            <v>21</v>
          </cell>
          <cell r="C1808" t="str">
            <v>02</v>
          </cell>
          <cell r="D1808" t="str">
            <v>08</v>
          </cell>
          <cell r="E1808" t="str">
            <v>MUÑANI</v>
          </cell>
          <cell r="F1808">
            <v>8042</v>
          </cell>
        </row>
        <row r="1809">
          <cell r="A1809" t="str">
            <v>210209</v>
          </cell>
          <cell r="B1809" t="str">
            <v>21</v>
          </cell>
          <cell r="C1809" t="str">
            <v>02</v>
          </cell>
          <cell r="D1809" t="str">
            <v>09</v>
          </cell>
          <cell r="E1809" t="str">
            <v>POTONI</v>
          </cell>
          <cell r="F1809">
            <v>6298</v>
          </cell>
        </row>
        <row r="1810">
          <cell r="A1810" t="str">
            <v>210210</v>
          </cell>
          <cell r="B1810" t="str">
            <v>21</v>
          </cell>
          <cell r="C1810" t="str">
            <v>02</v>
          </cell>
          <cell r="D1810" t="str">
            <v>10</v>
          </cell>
          <cell r="E1810" t="str">
            <v>SAMAN</v>
          </cell>
          <cell r="F1810">
            <v>13020</v>
          </cell>
        </row>
        <row r="1811">
          <cell r="A1811" t="str">
            <v>210211</v>
          </cell>
          <cell r="B1811" t="str">
            <v>21</v>
          </cell>
          <cell r="C1811" t="str">
            <v>02</v>
          </cell>
          <cell r="D1811" t="str">
            <v>11</v>
          </cell>
          <cell r="E1811" t="str">
            <v>SAN ANTON</v>
          </cell>
          <cell r="F1811">
            <v>7201</v>
          </cell>
        </row>
        <row r="1812">
          <cell r="A1812" t="str">
            <v>210212</v>
          </cell>
          <cell r="B1812" t="str">
            <v>21</v>
          </cell>
          <cell r="C1812" t="str">
            <v>02</v>
          </cell>
          <cell r="D1812" t="str">
            <v>12</v>
          </cell>
          <cell r="E1812" t="str">
            <v>SAN JOSE</v>
          </cell>
          <cell r="F1812">
            <v>7484</v>
          </cell>
        </row>
        <row r="1813">
          <cell r="A1813" t="str">
            <v>210213</v>
          </cell>
          <cell r="B1813" t="str">
            <v>21</v>
          </cell>
          <cell r="C1813" t="str">
            <v>02</v>
          </cell>
          <cell r="D1813" t="str">
            <v>13</v>
          </cell>
          <cell r="E1813" t="str">
            <v>SAN JUAN DE SALINAS</v>
          </cell>
          <cell r="F1813">
            <v>3963</v>
          </cell>
        </row>
        <row r="1814">
          <cell r="A1814" t="str">
            <v>210214</v>
          </cell>
          <cell r="B1814" t="str">
            <v>21</v>
          </cell>
          <cell r="C1814" t="str">
            <v>02</v>
          </cell>
          <cell r="D1814" t="str">
            <v>14</v>
          </cell>
          <cell r="E1814" t="str">
            <v>SANTIAGO DE PUPUJA</v>
          </cell>
          <cell r="F1814">
            <v>6723</v>
          </cell>
        </row>
        <row r="1815">
          <cell r="A1815" t="str">
            <v>210215</v>
          </cell>
          <cell r="B1815" t="str">
            <v>21</v>
          </cell>
          <cell r="C1815" t="str">
            <v>02</v>
          </cell>
          <cell r="D1815" t="str">
            <v>15</v>
          </cell>
          <cell r="E1815" t="str">
            <v>TIRAPATA</v>
          </cell>
          <cell r="F1815">
            <v>3128</v>
          </cell>
        </row>
        <row r="1816">
          <cell r="A1816" t="str">
            <v>210300</v>
          </cell>
          <cell r="B1816" t="str">
            <v>21</v>
          </cell>
          <cell r="C1816" t="str">
            <v>03</v>
          </cell>
          <cell r="D1816" t="str">
            <v>00</v>
          </cell>
          <cell r="E1816" t="str">
            <v>CARABAYA</v>
          </cell>
          <cell r="F1816">
            <v>71977</v>
          </cell>
        </row>
        <row r="1817">
          <cell r="A1817" t="str">
            <v>210301</v>
          </cell>
          <cell r="B1817" t="str">
            <v>21</v>
          </cell>
          <cell r="C1817" t="str">
            <v>03</v>
          </cell>
          <cell r="D1817" t="str">
            <v>01</v>
          </cell>
          <cell r="E1817" t="str">
            <v>MACUSANI</v>
          </cell>
          <cell r="F1817">
            <v>11515</v>
          </cell>
        </row>
        <row r="1818">
          <cell r="A1818" t="str">
            <v>210302</v>
          </cell>
          <cell r="B1818" t="str">
            <v>21</v>
          </cell>
          <cell r="C1818" t="str">
            <v>03</v>
          </cell>
          <cell r="D1818" t="str">
            <v>02</v>
          </cell>
          <cell r="E1818" t="str">
            <v>AJOYANI</v>
          </cell>
          <cell r="F1818">
            <v>2248</v>
          </cell>
        </row>
        <row r="1819">
          <cell r="A1819" t="str">
            <v>210303</v>
          </cell>
          <cell r="B1819" t="str">
            <v>21</v>
          </cell>
          <cell r="C1819" t="str">
            <v>03</v>
          </cell>
          <cell r="D1819" t="str">
            <v>03</v>
          </cell>
          <cell r="E1819" t="str">
            <v>AYAPATA</v>
          </cell>
          <cell r="F1819">
            <v>7335</v>
          </cell>
        </row>
        <row r="1820">
          <cell r="A1820" t="str">
            <v>210304</v>
          </cell>
          <cell r="B1820" t="str">
            <v>21</v>
          </cell>
          <cell r="C1820" t="str">
            <v>03</v>
          </cell>
          <cell r="D1820" t="str">
            <v>04</v>
          </cell>
          <cell r="E1820" t="str">
            <v>COASA</v>
          </cell>
          <cell r="F1820">
            <v>9486</v>
          </cell>
        </row>
        <row r="1821">
          <cell r="A1821" t="str">
            <v>210305</v>
          </cell>
          <cell r="B1821" t="str">
            <v>21</v>
          </cell>
          <cell r="C1821" t="str">
            <v>03</v>
          </cell>
          <cell r="D1821" t="str">
            <v>05</v>
          </cell>
          <cell r="E1821" t="str">
            <v>CORANI</v>
          </cell>
          <cell r="F1821">
            <v>3780</v>
          </cell>
        </row>
        <row r="1822">
          <cell r="A1822" t="str">
            <v>210306</v>
          </cell>
          <cell r="B1822" t="str">
            <v>21</v>
          </cell>
          <cell r="C1822" t="str">
            <v>03</v>
          </cell>
          <cell r="D1822" t="str">
            <v>06</v>
          </cell>
          <cell r="E1822" t="str">
            <v>CRUCERO</v>
          </cell>
          <cell r="F1822">
            <v>9331</v>
          </cell>
        </row>
        <row r="1823">
          <cell r="A1823" t="str">
            <v>210307</v>
          </cell>
          <cell r="B1823" t="str">
            <v>21</v>
          </cell>
          <cell r="C1823" t="str">
            <v>03</v>
          </cell>
          <cell r="D1823" t="str">
            <v>07</v>
          </cell>
          <cell r="E1823" t="str">
            <v>ITUATA</v>
          </cell>
          <cell r="F1823">
            <v>6343</v>
          </cell>
        </row>
        <row r="1824">
          <cell r="A1824" t="str">
            <v>210308</v>
          </cell>
          <cell r="B1824" t="str">
            <v>21</v>
          </cell>
          <cell r="C1824" t="str">
            <v>03</v>
          </cell>
          <cell r="D1824" t="str">
            <v>08</v>
          </cell>
          <cell r="E1824" t="str">
            <v>OLLACHEA</v>
          </cell>
          <cell r="F1824">
            <v>5531</v>
          </cell>
        </row>
        <row r="1825">
          <cell r="A1825" t="str">
            <v>210309</v>
          </cell>
          <cell r="B1825" t="str">
            <v>21</v>
          </cell>
          <cell r="C1825" t="str">
            <v>03</v>
          </cell>
          <cell r="D1825" t="str">
            <v>09</v>
          </cell>
          <cell r="E1825" t="str">
            <v>SAN GABAN</v>
          </cell>
          <cell r="F1825">
            <v>4451</v>
          </cell>
        </row>
        <row r="1826">
          <cell r="A1826" t="str">
            <v>210310</v>
          </cell>
          <cell r="B1826" t="str">
            <v>21</v>
          </cell>
          <cell r="C1826" t="str">
            <v>03</v>
          </cell>
          <cell r="D1826" t="str">
            <v>10</v>
          </cell>
          <cell r="E1826" t="str">
            <v>USICAYOS</v>
          </cell>
          <cell r="F1826">
            <v>11957</v>
          </cell>
        </row>
        <row r="1827">
          <cell r="A1827" t="str">
            <v>210400</v>
          </cell>
          <cell r="B1827" t="str">
            <v>21</v>
          </cell>
          <cell r="C1827" t="str">
            <v>04</v>
          </cell>
          <cell r="D1827" t="str">
            <v>00</v>
          </cell>
          <cell r="E1827" t="str">
            <v>CHUCUITO</v>
          </cell>
          <cell r="F1827">
            <v>116141</v>
          </cell>
        </row>
        <row r="1828">
          <cell r="A1828" t="str">
            <v>210401</v>
          </cell>
          <cell r="B1828" t="str">
            <v>21</v>
          </cell>
          <cell r="C1828" t="str">
            <v>04</v>
          </cell>
          <cell r="D1828" t="str">
            <v>01</v>
          </cell>
          <cell r="E1828" t="str">
            <v>JULI</v>
          </cell>
          <cell r="F1828">
            <v>26614</v>
          </cell>
        </row>
        <row r="1829">
          <cell r="A1829" t="str">
            <v>210402</v>
          </cell>
          <cell r="B1829" t="str">
            <v>21</v>
          </cell>
          <cell r="C1829" t="str">
            <v>04</v>
          </cell>
          <cell r="D1829" t="str">
            <v>02</v>
          </cell>
          <cell r="E1829" t="str">
            <v>DESAGUADERO</v>
          </cell>
          <cell r="F1829">
            <v>13796</v>
          </cell>
        </row>
        <row r="1830">
          <cell r="A1830" t="str">
            <v>210403</v>
          </cell>
          <cell r="B1830" t="str">
            <v>21</v>
          </cell>
          <cell r="C1830" t="str">
            <v>04</v>
          </cell>
          <cell r="D1830" t="str">
            <v>03</v>
          </cell>
          <cell r="E1830" t="str">
            <v>HUACULLANI</v>
          </cell>
          <cell r="F1830">
            <v>11949</v>
          </cell>
        </row>
        <row r="1831">
          <cell r="A1831" t="str">
            <v>210404</v>
          </cell>
          <cell r="B1831" t="str">
            <v>21</v>
          </cell>
          <cell r="C1831" t="str">
            <v>04</v>
          </cell>
          <cell r="D1831" t="str">
            <v>04</v>
          </cell>
          <cell r="E1831" t="str">
            <v>KELLUYO</v>
          </cell>
          <cell r="F1831">
            <v>15310</v>
          </cell>
        </row>
        <row r="1832">
          <cell r="A1832" t="str">
            <v>210405</v>
          </cell>
          <cell r="B1832" t="str">
            <v>21</v>
          </cell>
          <cell r="C1832" t="str">
            <v>04</v>
          </cell>
          <cell r="D1832" t="str">
            <v>05</v>
          </cell>
          <cell r="E1832" t="str">
            <v>PISACOMA</v>
          </cell>
          <cell r="F1832">
            <v>11738</v>
          </cell>
        </row>
        <row r="1833">
          <cell r="A1833" t="str">
            <v>210406</v>
          </cell>
          <cell r="B1833" t="str">
            <v>21</v>
          </cell>
          <cell r="C1833" t="str">
            <v>04</v>
          </cell>
          <cell r="D1833" t="str">
            <v>06</v>
          </cell>
          <cell r="E1833" t="str">
            <v>POMATA</v>
          </cell>
          <cell r="F1833">
            <v>17074</v>
          </cell>
        </row>
        <row r="1834">
          <cell r="A1834" t="str">
            <v>210407</v>
          </cell>
          <cell r="B1834" t="str">
            <v>21</v>
          </cell>
          <cell r="C1834" t="str">
            <v>04</v>
          </cell>
          <cell r="D1834" t="str">
            <v>07</v>
          </cell>
          <cell r="E1834" t="str">
            <v>ZEPITA</v>
          </cell>
          <cell r="F1834">
            <v>19660</v>
          </cell>
        </row>
        <row r="1835">
          <cell r="A1835" t="str">
            <v>210500</v>
          </cell>
          <cell r="B1835" t="str">
            <v>21</v>
          </cell>
          <cell r="C1835" t="str">
            <v>05</v>
          </cell>
          <cell r="D1835" t="str">
            <v>00</v>
          </cell>
          <cell r="E1835" t="str">
            <v>EL COLLAO</v>
          </cell>
          <cell r="F1835">
            <v>79042</v>
          </cell>
        </row>
        <row r="1836">
          <cell r="A1836" t="str">
            <v>210501</v>
          </cell>
          <cell r="B1836" t="str">
            <v>21</v>
          </cell>
          <cell r="C1836" t="str">
            <v>05</v>
          </cell>
          <cell r="D1836" t="str">
            <v>01</v>
          </cell>
          <cell r="E1836" t="str">
            <v>ILAVE</v>
          </cell>
          <cell r="F1836">
            <v>52013</v>
          </cell>
        </row>
        <row r="1837">
          <cell r="A1837" t="str">
            <v>210502</v>
          </cell>
          <cell r="B1837" t="str">
            <v>21</v>
          </cell>
          <cell r="C1837" t="str">
            <v>05</v>
          </cell>
          <cell r="D1837" t="str">
            <v>02</v>
          </cell>
          <cell r="E1837" t="str">
            <v>CAPAZO</v>
          </cell>
          <cell r="F1837">
            <v>1671</v>
          </cell>
        </row>
        <row r="1838">
          <cell r="A1838" t="str">
            <v>210503</v>
          </cell>
          <cell r="B1838" t="str">
            <v>21</v>
          </cell>
          <cell r="C1838" t="str">
            <v>05</v>
          </cell>
          <cell r="D1838" t="str">
            <v>03</v>
          </cell>
          <cell r="E1838" t="str">
            <v>PILCUYO</v>
          </cell>
          <cell r="F1838">
            <v>17218</v>
          </cell>
        </row>
        <row r="1839">
          <cell r="A1839" t="str">
            <v>210504</v>
          </cell>
          <cell r="B1839" t="str">
            <v>21</v>
          </cell>
          <cell r="C1839" t="str">
            <v>05</v>
          </cell>
          <cell r="D1839" t="str">
            <v>04</v>
          </cell>
          <cell r="E1839" t="str">
            <v>SANTA ROSA</v>
          </cell>
          <cell r="F1839">
            <v>4432</v>
          </cell>
        </row>
        <row r="1840">
          <cell r="A1840" t="str">
            <v>210505</v>
          </cell>
          <cell r="B1840" t="str">
            <v>21</v>
          </cell>
          <cell r="C1840" t="str">
            <v>05</v>
          </cell>
          <cell r="D1840" t="str">
            <v>05</v>
          </cell>
          <cell r="E1840" t="str">
            <v>CONDURIRI</v>
          </cell>
          <cell r="F1840">
            <v>3708</v>
          </cell>
        </row>
        <row r="1841">
          <cell r="A1841" t="str">
            <v>210600</v>
          </cell>
          <cell r="B1841" t="str">
            <v>21</v>
          </cell>
          <cell r="C1841" t="str">
            <v>06</v>
          </cell>
          <cell r="D1841" t="str">
            <v>00</v>
          </cell>
          <cell r="E1841" t="str">
            <v>HUANCANE</v>
          </cell>
          <cell r="F1841">
            <v>75664</v>
          </cell>
        </row>
        <row r="1842">
          <cell r="A1842" t="str">
            <v>210601</v>
          </cell>
          <cell r="B1842" t="str">
            <v>21</v>
          </cell>
          <cell r="C1842" t="str">
            <v>06</v>
          </cell>
          <cell r="D1842" t="str">
            <v>01</v>
          </cell>
          <cell r="E1842" t="str">
            <v>HUANCANE</v>
          </cell>
          <cell r="F1842">
            <v>23516</v>
          </cell>
        </row>
        <row r="1843">
          <cell r="A1843" t="str">
            <v>210602</v>
          </cell>
          <cell r="B1843" t="str">
            <v>21</v>
          </cell>
          <cell r="C1843" t="str">
            <v>06</v>
          </cell>
          <cell r="D1843" t="str">
            <v>02</v>
          </cell>
          <cell r="E1843" t="str">
            <v>COJATA</v>
          </cell>
          <cell r="F1843">
            <v>5091</v>
          </cell>
        </row>
        <row r="1844">
          <cell r="A1844" t="str">
            <v>210603</v>
          </cell>
          <cell r="B1844" t="str">
            <v>21</v>
          </cell>
          <cell r="C1844" t="str">
            <v>06</v>
          </cell>
          <cell r="D1844" t="str">
            <v>03</v>
          </cell>
          <cell r="E1844" t="str">
            <v>HUATASANI</v>
          </cell>
          <cell r="F1844">
            <v>3057</v>
          </cell>
        </row>
        <row r="1845">
          <cell r="A1845" t="str">
            <v>210604</v>
          </cell>
          <cell r="B1845" t="str">
            <v>21</v>
          </cell>
          <cell r="C1845" t="str">
            <v>06</v>
          </cell>
          <cell r="D1845" t="str">
            <v>04</v>
          </cell>
          <cell r="E1845" t="str">
            <v>INCHUPALLA</v>
          </cell>
          <cell r="F1845">
            <v>3892</v>
          </cell>
        </row>
        <row r="1846">
          <cell r="A1846" t="str">
            <v>210605</v>
          </cell>
          <cell r="B1846" t="str">
            <v>21</v>
          </cell>
          <cell r="C1846" t="str">
            <v>06</v>
          </cell>
          <cell r="D1846" t="str">
            <v>05</v>
          </cell>
          <cell r="E1846" t="str">
            <v>PUSI</v>
          </cell>
          <cell r="F1846">
            <v>7350</v>
          </cell>
        </row>
        <row r="1847">
          <cell r="A1847" t="str">
            <v>210606</v>
          </cell>
          <cell r="B1847" t="str">
            <v>21</v>
          </cell>
          <cell r="C1847" t="str">
            <v>06</v>
          </cell>
          <cell r="D1847" t="str">
            <v>06</v>
          </cell>
          <cell r="E1847" t="str">
            <v>ROSASPATA</v>
          </cell>
          <cell r="F1847">
            <v>6215</v>
          </cell>
        </row>
        <row r="1848">
          <cell r="A1848" t="str">
            <v>210607</v>
          </cell>
          <cell r="B1848" t="str">
            <v>21</v>
          </cell>
          <cell r="C1848" t="str">
            <v>06</v>
          </cell>
          <cell r="D1848" t="str">
            <v>07</v>
          </cell>
          <cell r="E1848" t="str">
            <v>TARACO</v>
          </cell>
          <cell r="F1848">
            <v>16894</v>
          </cell>
        </row>
        <row r="1849">
          <cell r="A1849" t="str">
            <v>210608</v>
          </cell>
          <cell r="B1849" t="str">
            <v>21</v>
          </cell>
          <cell r="C1849" t="str">
            <v>06</v>
          </cell>
          <cell r="D1849" t="str">
            <v>08</v>
          </cell>
          <cell r="E1849" t="str">
            <v>VILQUE CHICO</v>
          </cell>
          <cell r="F1849">
            <v>9649</v>
          </cell>
        </row>
        <row r="1850">
          <cell r="A1850" t="str">
            <v>210700</v>
          </cell>
          <cell r="B1850" t="str">
            <v>21</v>
          </cell>
          <cell r="C1850" t="str">
            <v>07</v>
          </cell>
          <cell r="D1850" t="str">
            <v>00</v>
          </cell>
          <cell r="E1850" t="str">
            <v>LAMPA</v>
          </cell>
          <cell r="F1850">
            <v>50383</v>
          </cell>
        </row>
        <row r="1851">
          <cell r="A1851" t="str">
            <v>210701</v>
          </cell>
          <cell r="B1851" t="str">
            <v>21</v>
          </cell>
          <cell r="C1851" t="str">
            <v>07</v>
          </cell>
          <cell r="D1851" t="str">
            <v>01</v>
          </cell>
          <cell r="E1851" t="str">
            <v>LAMPA</v>
          </cell>
          <cell r="F1851">
            <v>11273</v>
          </cell>
        </row>
        <row r="1852">
          <cell r="A1852" t="str">
            <v>210702</v>
          </cell>
          <cell r="B1852" t="str">
            <v>21</v>
          </cell>
          <cell r="C1852" t="str">
            <v>07</v>
          </cell>
          <cell r="D1852" t="str">
            <v>02</v>
          </cell>
          <cell r="E1852" t="str">
            <v>CABANILLA</v>
          </cell>
          <cell r="F1852">
            <v>7014</v>
          </cell>
        </row>
        <row r="1853">
          <cell r="A1853" t="str">
            <v>210703</v>
          </cell>
          <cell r="B1853" t="str">
            <v>21</v>
          </cell>
          <cell r="C1853" t="str">
            <v>07</v>
          </cell>
          <cell r="D1853" t="str">
            <v>03</v>
          </cell>
          <cell r="E1853" t="str">
            <v>CALAPUJA</v>
          </cell>
          <cell r="F1853">
            <v>2375</v>
          </cell>
        </row>
        <row r="1854">
          <cell r="A1854" t="str">
            <v>210704</v>
          </cell>
          <cell r="B1854" t="str">
            <v>21</v>
          </cell>
          <cell r="C1854" t="str">
            <v>07</v>
          </cell>
          <cell r="D1854" t="str">
            <v>04</v>
          </cell>
          <cell r="E1854" t="str">
            <v>NICASIO</v>
          </cell>
          <cell r="F1854">
            <v>2949</v>
          </cell>
        </row>
        <row r="1855">
          <cell r="A1855" t="str">
            <v>210705</v>
          </cell>
          <cell r="B1855" t="str">
            <v>21</v>
          </cell>
          <cell r="C1855" t="str">
            <v>07</v>
          </cell>
          <cell r="D1855" t="str">
            <v>05</v>
          </cell>
          <cell r="E1855" t="str">
            <v>OCUVIRI</v>
          </cell>
          <cell r="F1855">
            <v>2349</v>
          </cell>
        </row>
        <row r="1856">
          <cell r="A1856" t="str">
            <v>210706</v>
          </cell>
          <cell r="B1856" t="str">
            <v>21</v>
          </cell>
          <cell r="C1856" t="str">
            <v>07</v>
          </cell>
          <cell r="D1856" t="str">
            <v>06</v>
          </cell>
          <cell r="E1856" t="str">
            <v>PALCA</v>
          </cell>
          <cell r="F1856">
            <v>2017</v>
          </cell>
        </row>
        <row r="1857">
          <cell r="A1857" t="str">
            <v>210707</v>
          </cell>
          <cell r="B1857" t="str">
            <v>21</v>
          </cell>
          <cell r="C1857" t="str">
            <v>07</v>
          </cell>
          <cell r="D1857" t="str">
            <v>07</v>
          </cell>
          <cell r="E1857" t="str">
            <v>PARATIA</v>
          </cell>
          <cell r="F1857">
            <v>5937</v>
          </cell>
        </row>
        <row r="1858">
          <cell r="A1858" t="str">
            <v>210708</v>
          </cell>
          <cell r="B1858" t="str">
            <v>21</v>
          </cell>
          <cell r="C1858" t="str">
            <v>07</v>
          </cell>
          <cell r="D1858" t="str">
            <v>08</v>
          </cell>
          <cell r="E1858" t="str">
            <v>PUCARA</v>
          </cell>
          <cell r="F1858">
            <v>6937</v>
          </cell>
        </row>
        <row r="1859">
          <cell r="A1859" t="str">
            <v>210709</v>
          </cell>
          <cell r="B1859" t="str">
            <v>21</v>
          </cell>
          <cell r="C1859" t="str">
            <v>07</v>
          </cell>
          <cell r="D1859" t="str">
            <v>09</v>
          </cell>
          <cell r="E1859" t="str">
            <v>SANTA LUCIA</v>
          </cell>
          <cell r="F1859">
            <v>8409</v>
          </cell>
        </row>
        <row r="1860">
          <cell r="A1860" t="str">
            <v>210710</v>
          </cell>
          <cell r="B1860" t="str">
            <v>21</v>
          </cell>
          <cell r="C1860" t="str">
            <v>07</v>
          </cell>
          <cell r="D1860" t="str">
            <v>10</v>
          </cell>
          <cell r="E1860" t="str">
            <v>VILAVILA</v>
          </cell>
          <cell r="F1860">
            <v>1123</v>
          </cell>
        </row>
        <row r="1861">
          <cell r="A1861" t="str">
            <v>210800</v>
          </cell>
          <cell r="B1861" t="str">
            <v>21</v>
          </cell>
          <cell r="C1861" t="str">
            <v>08</v>
          </cell>
          <cell r="D1861" t="str">
            <v>00</v>
          </cell>
          <cell r="E1861" t="str">
            <v>MELGAR</v>
          </cell>
          <cell r="F1861">
            <v>89328</v>
          </cell>
        </row>
        <row r="1862">
          <cell r="A1862" t="str">
            <v>210801</v>
          </cell>
          <cell r="B1862" t="str">
            <v>21</v>
          </cell>
          <cell r="C1862" t="str">
            <v>08</v>
          </cell>
          <cell r="D1862" t="str">
            <v>01</v>
          </cell>
          <cell r="E1862" t="str">
            <v>AYAVIRI</v>
          </cell>
          <cell r="F1862">
            <v>26369</v>
          </cell>
        </row>
        <row r="1863">
          <cell r="A1863" t="str">
            <v>210802</v>
          </cell>
          <cell r="B1863" t="str">
            <v>21</v>
          </cell>
          <cell r="C1863" t="str">
            <v>08</v>
          </cell>
          <cell r="D1863" t="str">
            <v>02</v>
          </cell>
          <cell r="E1863" t="str">
            <v>ANTAUTA</v>
          </cell>
          <cell r="F1863">
            <v>7226</v>
          </cell>
        </row>
        <row r="1864">
          <cell r="A1864" t="str">
            <v>210803</v>
          </cell>
          <cell r="B1864" t="str">
            <v>21</v>
          </cell>
          <cell r="C1864" t="str">
            <v>08</v>
          </cell>
          <cell r="D1864" t="str">
            <v>03</v>
          </cell>
          <cell r="E1864" t="str">
            <v>CUPI</v>
          </cell>
          <cell r="F1864">
            <v>2762</v>
          </cell>
        </row>
        <row r="1865">
          <cell r="A1865" t="str">
            <v>210804</v>
          </cell>
          <cell r="B1865" t="str">
            <v>21</v>
          </cell>
          <cell r="C1865" t="str">
            <v>08</v>
          </cell>
          <cell r="D1865" t="str">
            <v>04</v>
          </cell>
          <cell r="E1865" t="str">
            <v>LLALLI</v>
          </cell>
          <cell r="F1865">
            <v>4565</v>
          </cell>
        </row>
        <row r="1866">
          <cell r="A1866" t="str">
            <v>210805</v>
          </cell>
          <cell r="B1866" t="str">
            <v>21</v>
          </cell>
          <cell r="C1866" t="str">
            <v>08</v>
          </cell>
          <cell r="D1866" t="str">
            <v>05</v>
          </cell>
          <cell r="E1866" t="str">
            <v>MACARI</v>
          </cell>
          <cell r="F1866">
            <v>9270</v>
          </cell>
        </row>
        <row r="1867">
          <cell r="A1867" t="str">
            <v>210806</v>
          </cell>
          <cell r="B1867" t="str">
            <v>21</v>
          </cell>
          <cell r="C1867" t="str">
            <v>08</v>
          </cell>
          <cell r="D1867" t="str">
            <v>06</v>
          </cell>
          <cell r="E1867" t="str">
            <v>NUÑOA</v>
          </cell>
          <cell r="F1867">
            <v>14361</v>
          </cell>
        </row>
        <row r="1868">
          <cell r="A1868" t="str">
            <v>210807</v>
          </cell>
          <cell r="B1868" t="str">
            <v>21</v>
          </cell>
          <cell r="C1868" t="str">
            <v>08</v>
          </cell>
          <cell r="D1868" t="str">
            <v>07</v>
          </cell>
          <cell r="E1868" t="str">
            <v>ORURILLO</v>
          </cell>
          <cell r="F1868">
            <v>12030</v>
          </cell>
        </row>
        <row r="1869">
          <cell r="A1869" t="str">
            <v>210808</v>
          </cell>
          <cell r="B1869" t="str">
            <v>21</v>
          </cell>
          <cell r="C1869" t="str">
            <v>08</v>
          </cell>
          <cell r="D1869" t="str">
            <v>08</v>
          </cell>
          <cell r="E1869" t="str">
            <v>SANTA ROSA</v>
          </cell>
          <cell r="F1869">
            <v>7856</v>
          </cell>
        </row>
        <row r="1870">
          <cell r="A1870" t="str">
            <v>210809</v>
          </cell>
          <cell r="B1870" t="str">
            <v>21</v>
          </cell>
          <cell r="C1870" t="str">
            <v>08</v>
          </cell>
          <cell r="D1870" t="str">
            <v>09</v>
          </cell>
          <cell r="E1870" t="str">
            <v>UMACHIRI</v>
          </cell>
          <cell r="F1870">
            <v>4889</v>
          </cell>
        </row>
        <row r="1871">
          <cell r="A1871" t="str">
            <v>210900</v>
          </cell>
          <cell r="B1871" t="str">
            <v>21</v>
          </cell>
          <cell r="C1871" t="str">
            <v>09</v>
          </cell>
          <cell r="D1871" t="str">
            <v>00</v>
          </cell>
          <cell r="E1871" t="str">
            <v>MOHO</v>
          </cell>
          <cell r="F1871">
            <v>28150</v>
          </cell>
        </row>
        <row r="1872">
          <cell r="A1872" t="str">
            <v>210901</v>
          </cell>
          <cell r="B1872" t="str">
            <v>21</v>
          </cell>
          <cell r="C1872" t="str">
            <v>09</v>
          </cell>
          <cell r="D1872" t="str">
            <v>01</v>
          </cell>
          <cell r="E1872" t="str">
            <v>MOHO</v>
          </cell>
          <cell r="F1872">
            <v>16818</v>
          </cell>
        </row>
        <row r="1873">
          <cell r="A1873" t="str">
            <v>210902</v>
          </cell>
          <cell r="B1873" t="str">
            <v>21</v>
          </cell>
          <cell r="C1873" t="str">
            <v>09</v>
          </cell>
          <cell r="D1873" t="str">
            <v>02</v>
          </cell>
          <cell r="E1873" t="str">
            <v>CONIMA</v>
          </cell>
          <cell r="F1873">
            <v>4166</v>
          </cell>
        </row>
        <row r="1874">
          <cell r="A1874" t="str">
            <v>210903</v>
          </cell>
          <cell r="B1874" t="str">
            <v>21</v>
          </cell>
          <cell r="C1874" t="str">
            <v>09</v>
          </cell>
          <cell r="D1874" t="str">
            <v>03</v>
          </cell>
          <cell r="E1874" t="str">
            <v>HUAYRAPATA</v>
          </cell>
          <cell r="F1874">
            <v>3956</v>
          </cell>
        </row>
        <row r="1875">
          <cell r="A1875" t="str">
            <v>210904</v>
          </cell>
          <cell r="B1875" t="str">
            <v>21</v>
          </cell>
          <cell r="C1875" t="str">
            <v>09</v>
          </cell>
          <cell r="D1875" t="str">
            <v>04</v>
          </cell>
          <cell r="E1875" t="str">
            <v>TILALI</v>
          </cell>
          <cell r="F1875">
            <v>3210</v>
          </cell>
        </row>
        <row r="1876">
          <cell r="A1876" t="str">
            <v>211000</v>
          </cell>
          <cell r="B1876" t="str">
            <v>21</v>
          </cell>
          <cell r="C1876" t="str">
            <v>10</v>
          </cell>
          <cell r="D1876" t="str">
            <v>00</v>
          </cell>
          <cell r="E1876" t="str">
            <v>SAN ANTONIO DE PUTINA</v>
          </cell>
          <cell r="F1876">
            <v>49494</v>
          </cell>
        </row>
        <row r="1877">
          <cell r="A1877" t="str">
            <v>211001</v>
          </cell>
          <cell r="B1877" t="str">
            <v>21</v>
          </cell>
          <cell r="C1877" t="str">
            <v>10</v>
          </cell>
          <cell r="D1877" t="str">
            <v>01</v>
          </cell>
          <cell r="E1877" t="str">
            <v>PUTINA</v>
          </cell>
          <cell r="F1877">
            <v>16919</v>
          </cell>
        </row>
        <row r="1878">
          <cell r="A1878" t="str">
            <v>211002</v>
          </cell>
          <cell r="B1878" t="str">
            <v>21</v>
          </cell>
          <cell r="C1878" t="str">
            <v>10</v>
          </cell>
          <cell r="D1878" t="str">
            <v>02</v>
          </cell>
          <cell r="E1878" t="str">
            <v>ANANEA</v>
          </cell>
          <cell r="F1878">
            <v>22146</v>
          </cell>
        </row>
        <row r="1879">
          <cell r="A1879" t="str">
            <v>211003</v>
          </cell>
          <cell r="B1879" t="str">
            <v>21</v>
          </cell>
          <cell r="C1879" t="str">
            <v>10</v>
          </cell>
          <cell r="D1879" t="str">
            <v>03</v>
          </cell>
          <cell r="E1879" t="str">
            <v>PEDRO VILCA APAZA</v>
          </cell>
          <cell r="F1879">
            <v>2702</v>
          </cell>
        </row>
        <row r="1880">
          <cell r="A1880" t="str">
            <v>211004</v>
          </cell>
          <cell r="B1880" t="str">
            <v>21</v>
          </cell>
          <cell r="C1880" t="str">
            <v>10</v>
          </cell>
          <cell r="D1880" t="str">
            <v>04</v>
          </cell>
          <cell r="E1880" t="str">
            <v>QUILCAPUNCU</v>
          </cell>
          <cell r="F1880">
            <v>6077</v>
          </cell>
        </row>
        <row r="1881">
          <cell r="A1881" t="str">
            <v>211005</v>
          </cell>
          <cell r="B1881" t="str">
            <v>21</v>
          </cell>
          <cell r="C1881" t="str">
            <v>10</v>
          </cell>
          <cell r="D1881" t="str">
            <v>05</v>
          </cell>
          <cell r="E1881" t="str">
            <v>SINA</v>
          </cell>
          <cell r="F1881">
            <v>1650</v>
          </cell>
        </row>
        <row r="1882">
          <cell r="A1882" t="str">
            <v>211100</v>
          </cell>
          <cell r="B1882" t="str">
            <v>21</v>
          </cell>
          <cell r="C1882" t="str">
            <v>11</v>
          </cell>
          <cell r="D1882" t="str">
            <v>00</v>
          </cell>
          <cell r="E1882" t="str">
            <v>SAN ROMAN</v>
          </cell>
          <cell r="F1882">
            <v>255914</v>
          </cell>
        </row>
        <row r="1883">
          <cell r="A1883" t="str">
            <v>211101</v>
          </cell>
          <cell r="B1883" t="str">
            <v>21</v>
          </cell>
          <cell r="C1883" t="str">
            <v>11</v>
          </cell>
          <cell r="D1883" t="str">
            <v>01</v>
          </cell>
          <cell r="E1883" t="str">
            <v>JULIACA</v>
          </cell>
          <cell r="F1883">
            <v>237393</v>
          </cell>
        </row>
        <row r="1884">
          <cell r="A1884" t="str">
            <v>211102</v>
          </cell>
          <cell r="B1884" t="str">
            <v>21</v>
          </cell>
          <cell r="C1884" t="str">
            <v>11</v>
          </cell>
          <cell r="D1884" t="str">
            <v>02</v>
          </cell>
          <cell r="E1884" t="str">
            <v>CABANA</v>
          </cell>
          <cell r="F1884">
            <v>4698</v>
          </cell>
        </row>
        <row r="1885">
          <cell r="A1885" t="str">
            <v>211103</v>
          </cell>
          <cell r="B1885" t="str">
            <v>21</v>
          </cell>
          <cell r="C1885" t="str">
            <v>11</v>
          </cell>
          <cell r="D1885" t="str">
            <v>03</v>
          </cell>
          <cell r="E1885" t="str">
            <v>CABANILLAS</v>
          </cell>
          <cell r="F1885">
            <v>5944</v>
          </cell>
        </row>
        <row r="1886">
          <cell r="A1886" t="str">
            <v>211104</v>
          </cell>
          <cell r="B1886" t="str">
            <v>21</v>
          </cell>
          <cell r="C1886" t="str">
            <v>11</v>
          </cell>
          <cell r="D1886" t="str">
            <v>04</v>
          </cell>
          <cell r="E1886" t="str">
            <v>CARACOTO</v>
          </cell>
          <cell r="F1886">
            <v>7879</v>
          </cell>
        </row>
        <row r="1887">
          <cell r="A1887" t="str">
            <v>211200</v>
          </cell>
          <cell r="B1887" t="str">
            <v>21</v>
          </cell>
          <cell r="C1887" t="str">
            <v>12</v>
          </cell>
          <cell r="D1887" t="str">
            <v>00</v>
          </cell>
          <cell r="E1887" t="str">
            <v>SANDIA</v>
          </cell>
          <cell r="F1887">
            <v>70119</v>
          </cell>
        </row>
        <row r="1888">
          <cell r="A1888" t="str">
            <v>211201</v>
          </cell>
          <cell r="B1888" t="str">
            <v>21</v>
          </cell>
          <cell r="C1888" t="str">
            <v>12</v>
          </cell>
          <cell r="D1888" t="str">
            <v>01</v>
          </cell>
          <cell r="E1888" t="str">
            <v>SANDIA</v>
          </cell>
          <cell r="F1888">
            <v>13158</v>
          </cell>
        </row>
        <row r="1889">
          <cell r="A1889" t="str">
            <v>211202</v>
          </cell>
          <cell r="B1889" t="str">
            <v>21</v>
          </cell>
          <cell r="C1889" t="str">
            <v>12</v>
          </cell>
          <cell r="D1889" t="str">
            <v>02</v>
          </cell>
          <cell r="E1889" t="str">
            <v>CUYOCUYO</v>
          </cell>
          <cell r="F1889">
            <v>8547</v>
          </cell>
        </row>
        <row r="1890">
          <cell r="A1890" t="str">
            <v>211203</v>
          </cell>
          <cell r="B1890" t="str">
            <v>21</v>
          </cell>
          <cell r="C1890" t="str">
            <v>12</v>
          </cell>
          <cell r="D1890" t="str">
            <v>03</v>
          </cell>
          <cell r="E1890" t="str">
            <v>LIMBANI</v>
          </cell>
          <cell r="F1890">
            <v>4843</v>
          </cell>
        </row>
        <row r="1891">
          <cell r="A1891" t="str">
            <v>211204</v>
          </cell>
          <cell r="B1891" t="str">
            <v>21</v>
          </cell>
          <cell r="C1891" t="str">
            <v>12</v>
          </cell>
          <cell r="D1891" t="str">
            <v>04</v>
          </cell>
          <cell r="E1891" t="str">
            <v>PATAMBUCO</v>
          </cell>
          <cell r="F1891">
            <v>4963</v>
          </cell>
        </row>
        <row r="1892">
          <cell r="A1892" t="str">
            <v>211205</v>
          </cell>
          <cell r="B1892" t="str">
            <v>21</v>
          </cell>
          <cell r="C1892" t="str">
            <v>12</v>
          </cell>
          <cell r="D1892" t="str">
            <v>05</v>
          </cell>
          <cell r="E1892" t="str">
            <v>PHARA</v>
          </cell>
          <cell r="F1892">
            <v>6953</v>
          </cell>
        </row>
        <row r="1893">
          <cell r="A1893" t="str">
            <v>211206</v>
          </cell>
          <cell r="B1893" t="str">
            <v>21</v>
          </cell>
          <cell r="C1893" t="str">
            <v>12</v>
          </cell>
          <cell r="D1893" t="str">
            <v>06</v>
          </cell>
          <cell r="E1893" t="str">
            <v>QUIACA</v>
          </cell>
          <cell r="F1893">
            <v>2566</v>
          </cell>
        </row>
        <row r="1894">
          <cell r="A1894" t="str">
            <v>211207</v>
          </cell>
          <cell r="B1894" t="str">
            <v>21</v>
          </cell>
          <cell r="C1894" t="str">
            <v>12</v>
          </cell>
          <cell r="D1894" t="str">
            <v>07</v>
          </cell>
          <cell r="E1894" t="str">
            <v>SAN JUAN DEL ORO</v>
          </cell>
          <cell r="F1894">
            <v>5777</v>
          </cell>
        </row>
        <row r="1895">
          <cell r="A1895" t="str">
            <v>211208</v>
          </cell>
          <cell r="B1895" t="str">
            <v>21</v>
          </cell>
          <cell r="C1895" t="str">
            <v>12</v>
          </cell>
          <cell r="D1895" t="str">
            <v>08</v>
          </cell>
          <cell r="E1895" t="str">
            <v>YANAHUAYA</v>
          </cell>
          <cell r="F1895">
            <v>3767</v>
          </cell>
        </row>
        <row r="1896">
          <cell r="A1896" t="str">
            <v>211209</v>
          </cell>
          <cell r="B1896" t="str">
            <v>21</v>
          </cell>
          <cell r="C1896" t="str">
            <v>12</v>
          </cell>
          <cell r="D1896" t="str">
            <v>09</v>
          </cell>
          <cell r="E1896" t="str">
            <v>ALTO INAMBARI</v>
          </cell>
          <cell r="F1896">
            <v>9902</v>
          </cell>
        </row>
        <row r="1897">
          <cell r="A1897" t="str">
            <v>211210</v>
          </cell>
          <cell r="B1897" t="str">
            <v>21</v>
          </cell>
          <cell r="C1897" t="str">
            <v>12</v>
          </cell>
          <cell r="D1897" t="str">
            <v>10</v>
          </cell>
          <cell r="E1897" t="str">
            <v>SAN PEDRO DE PUTINA PUNCO</v>
          </cell>
          <cell r="F1897">
            <v>9643</v>
          </cell>
        </row>
        <row r="1898">
          <cell r="A1898" t="str">
            <v>211300</v>
          </cell>
          <cell r="B1898" t="str">
            <v>21</v>
          </cell>
          <cell r="C1898" t="str">
            <v>13</v>
          </cell>
          <cell r="D1898" t="str">
            <v>00</v>
          </cell>
          <cell r="E1898" t="str">
            <v>YUNGUYO</v>
          </cell>
          <cell r="F1898">
            <v>52458</v>
          </cell>
        </row>
        <row r="1899">
          <cell r="A1899" t="str">
            <v>211301</v>
          </cell>
          <cell r="B1899" t="str">
            <v>21</v>
          </cell>
          <cell r="C1899" t="str">
            <v>13</v>
          </cell>
          <cell r="D1899" t="str">
            <v>01</v>
          </cell>
          <cell r="E1899" t="str">
            <v>YUNGUYO</v>
          </cell>
          <cell r="F1899">
            <v>32788</v>
          </cell>
        </row>
        <row r="1900">
          <cell r="A1900" t="str">
            <v>211302</v>
          </cell>
          <cell r="B1900" t="str">
            <v>21</v>
          </cell>
          <cell r="C1900" t="str">
            <v>13</v>
          </cell>
          <cell r="D1900" t="str">
            <v>02</v>
          </cell>
          <cell r="E1900" t="str">
            <v>ANAPIA</v>
          </cell>
          <cell r="F1900">
            <v>2775</v>
          </cell>
        </row>
        <row r="1901">
          <cell r="A1901" t="str">
            <v>211303</v>
          </cell>
          <cell r="B1901" t="str">
            <v>21</v>
          </cell>
          <cell r="C1901" t="str">
            <v>13</v>
          </cell>
          <cell r="D1901" t="str">
            <v>03</v>
          </cell>
          <cell r="E1901" t="str">
            <v>COPANI</v>
          </cell>
          <cell r="F1901">
            <v>6663</v>
          </cell>
        </row>
        <row r="1902">
          <cell r="A1902" t="str">
            <v>211304</v>
          </cell>
          <cell r="B1902" t="str">
            <v>21</v>
          </cell>
          <cell r="C1902" t="str">
            <v>13</v>
          </cell>
          <cell r="D1902" t="str">
            <v>04</v>
          </cell>
          <cell r="E1902" t="str">
            <v>CUTURAPI</v>
          </cell>
          <cell r="F1902">
            <v>1951</v>
          </cell>
        </row>
        <row r="1903">
          <cell r="A1903" t="str">
            <v>211305</v>
          </cell>
          <cell r="B1903" t="str">
            <v>21</v>
          </cell>
          <cell r="C1903" t="str">
            <v>13</v>
          </cell>
          <cell r="D1903" t="str">
            <v>05</v>
          </cell>
          <cell r="E1903" t="str">
            <v>OLLARAYA</v>
          </cell>
          <cell r="F1903">
            <v>4102</v>
          </cell>
        </row>
        <row r="1904">
          <cell r="A1904" t="str">
            <v>211306</v>
          </cell>
          <cell r="B1904" t="str">
            <v>21</v>
          </cell>
          <cell r="C1904" t="str">
            <v>13</v>
          </cell>
          <cell r="D1904" t="str">
            <v>06</v>
          </cell>
          <cell r="E1904" t="str">
            <v>TINICACHI</v>
          </cell>
          <cell r="F1904">
            <v>869</v>
          </cell>
        </row>
        <row r="1905">
          <cell r="A1905" t="str">
            <v>211307</v>
          </cell>
          <cell r="B1905" t="str">
            <v>21</v>
          </cell>
          <cell r="C1905" t="str">
            <v>13</v>
          </cell>
          <cell r="D1905" t="str">
            <v>07</v>
          </cell>
          <cell r="E1905" t="str">
            <v>UNICACHI</v>
          </cell>
          <cell r="F1905">
            <v>3310</v>
          </cell>
        </row>
        <row r="1906">
          <cell r="A1906" t="str">
            <v>220000</v>
          </cell>
          <cell r="B1906" t="str">
            <v>22</v>
          </cell>
          <cell r="C1906" t="str">
            <v>00</v>
          </cell>
          <cell r="D1906" t="str">
            <v>00</v>
          </cell>
          <cell r="E1906" t="str">
            <v>SAN MARTIN</v>
          </cell>
          <cell r="F1906">
            <v>712487</v>
          </cell>
        </row>
        <row r="1907">
          <cell r="A1907" t="str">
            <v>220100</v>
          </cell>
          <cell r="B1907" t="str">
            <v>22</v>
          </cell>
          <cell r="C1907" t="str">
            <v>01</v>
          </cell>
          <cell r="D1907" t="str">
            <v>00</v>
          </cell>
          <cell r="E1907" t="str">
            <v>MOYOBAMBA</v>
          </cell>
          <cell r="F1907">
            <v>114321</v>
          </cell>
        </row>
        <row r="1908">
          <cell r="A1908" t="str">
            <v>220101</v>
          </cell>
          <cell r="B1908" t="str">
            <v>22</v>
          </cell>
          <cell r="C1908" t="str">
            <v>01</v>
          </cell>
          <cell r="D1908" t="str">
            <v>01</v>
          </cell>
          <cell r="E1908" t="str">
            <v>MOYOBAMBA</v>
          </cell>
          <cell r="F1908">
            <v>64561</v>
          </cell>
        </row>
        <row r="1909">
          <cell r="A1909" t="str">
            <v>220102</v>
          </cell>
          <cell r="B1909" t="str">
            <v>22</v>
          </cell>
          <cell r="C1909" t="str">
            <v>01</v>
          </cell>
          <cell r="D1909" t="str">
            <v>02</v>
          </cell>
          <cell r="E1909" t="str">
            <v>CALZADA</v>
          </cell>
          <cell r="F1909">
            <v>4670</v>
          </cell>
        </row>
        <row r="1910">
          <cell r="A1910" t="str">
            <v>220103</v>
          </cell>
          <cell r="B1910" t="str">
            <v>22</v>
          </cell>
          <cell r="C1910" t="str">
            <v>01</v>
          </cell>
          <cell r="D1910" t="str">
            <v>03</v>
          </cell>
          <cell r="E1910" t="str">
            <v>HABANA</v>
          </cell>
          <cell r="F1910">
            <v>1755</v>
          </cell>
        </row>
        <row r="1911">
          <cell r="A1911" t="str">
            <v>220104</v>
          </cell>
          <cell r="B1911" t="str">
            <v>22</v>
          </cell>
          <cell r="C1911" t="str">
            <v>01</v>
          </cell>
          <cell r="D1911" t="str">
            <v>04</v>
          </cell>
          <cell r="E1911" t="str">
            <v>JEPELACIO</v>
          </cell>
          <cell r="F1911">
            <v>17752</v>
          </cell>
        </row>
        <row r="1912">
          <cell r="A1912" t="str">
            <v>220105</v>
          </cell>
          <cell r="B1912" t="str">
            <v>22</v>
          </cell>
          <cell r="C1912" t="str">
            <v>01</v>
          </cell>
          <cell r="D1912" t="str">
            <v>05</v>
          </cell>
          <cell r="E1912" t="str">
            <v>SORITOR</v>
          </cell>
          <cell r="F1912">
            <v>22439</v>
          </cell>
        </row>
        <row r="1913">
          <cell r="A1913" t="str">
            <v>220106</v>
          </cell>
          <cell r="B1913" t="str">
            <v>22</v>
          </cell>
          <cell r="C1913" t="str">
            <v>01</v>
          </cell>
          <cell r="D1913" t="str">
            <v>06</v>
          </cell>
          <cell r="E1913" t="str">
            <v>YANTALO</v>
          </cell>
          <cell r="F1913">
            <v>3144</v>
          </cell>
        </row>
        <row r="1914">
          <cell r="A1914" t="str">
            <v>220200</v>
          </cell>
          <cell r="B1914" t="str">
            <v>22</v>
          </cell>
          <cell r="C1914" t="str">
            <v>02</v>
          </cell>
          <cell r="D1914" t="str">
            <v>00</v>
          </cell>
          <cell r="E1914" t="str">
            <v>BELLAVISTA</v>
          </cell>
          <cell r="F1914">
            <v>49639</v>
          </cell>
        </row>
        <row r="1915">
          <cell r="A1915" t="str">
            <v>220201</v>
          </cell>
          <cell r="B1915" t="str">
            <v>22</v>
          </cell>
          <cell r="C1915" t="str">
            <v>02</v>
          </cell>
          <cell r="D1915" t="str">
            <v>01</v>
          </cell>
          <cell r="E1915" t="str">
            <v>BELLAVISTA</v>
          </cell>
          <cell r="F1915">
            <v>14219</v>
          </cell>
        </row>
        <row r="1916">
          <cell r="A1916" t="str">
            <v>220202</v>
          </cell>
          <cell r="B1916" t="str">
            <v>22</v>
          </cell>
          <cell r="C1916" t="str">
            <v>02</v>
          </cell>
          <cell r="D1916" t="str">
            <v>02</v>
          </cell>
          <cell r="E1916" t="str">
            <v>ALTO BIAVO</v>
          </cell>
          <cell r="F1916">
            <v>5825</v>
          </cell>
        </row>
        <row r="1917">
          <cell r="A1917" t="str">
            <v>220203</v>
          </cell>
          <cell r="B1917" t="str">
            <v>22</v>
          </cell>
          <cell r="C1917" t="str">
            <v>02</v>
          </cell>
          <cell r="D1917" t="str">
            <v>03</v>
          </cell>
          <cell r="E1917" t="str">
            <v>BAJO BIAVO</v>
          </cell>
          <cell r="F1917">
            <v>10030</v>
          </cell>
        </row>
        <row r="1918">
          <cell r="A1918" t="str">
            <v>220204</v>
          </cell>
          <cell r="B1918" t="str">
            <v>22</v>
          </cell>
          <cell r="C1918" t="str">
            <v>02</v>
          </cell>
          <cell r="D1918" t="str">
            <v>04</v>
          </cell>
          <cell r="E1918" t="str">
            <v>HUALLAGA</v>
          </cell>
          <cell r="F1918">
            <v>3116</v>
          </cell>
        </row>
        <row r="1919">
          <cell r="A1919" t="str">
            <v>220205</v>
          </cell>
          <cell r="B1919" t="str">
            <v>22</v>
          </cell>
          <cell r="C1919" t="str">
            <v>02</v>
          </cell>
          <cell r="D1919" t="str">
            <v>05</v>
          </cell>
          <cell r="E1919" t="str">
            <v>SAN PABLO</v>
          </cell>
          <cell r="F1919">
            <v>9911</v>
          </cell>
        </row>
        <row r="1920">
          <cell r="A1920" t="str">
            <v>220206</v>
          </cell>
          <cell r="B1920" t="str">
            <v>22</v>
          </cell>
          <cell r="C1920" t="str">
            <v>02</v>
          </cell>
          <cell r="D1920" t="str">
            <v>06</v>
          </cell>
          <cell r="E1920" t="str">
            <v>SAN RAFAEL</v>
          </cell>
          <cell r="F1920">
            <v>6538</v>
          </cell>
        </row>
        <row r="1921">
          <cell r="A1921" t="str">
            <v>220300</v>
          </cell>
          <cell r="B1921" t="str">
            <v>22</v>
          </cell>
          <cell r="C1921" t="str">
            <v>03</v>
          </cell>
          <cell r="D1921" t="str">
            <v>00</v>
          </cell>
          <cell r="E1921" t="str">
            <v>EL DORADO</v>
          </cell>
          <cell r="F1921">
            <v>33510</v>
          </cell>
        </row>
        <row r="1922">
          <cell r="A1922" t="str">
            <v>220301</v>
          </cell>
          <cell r="B1922" t="str">
            <v>22</v>
          </cell>
          <cell r="C1922" t="str">
            <v>03</v>
          </cell>
          <cell r="D1922" t="str">
            <v>01</v>
          </cell>
          <cell r="E1922" t="str">
            <v>SAN JOSE DE SISA</v>
          </cell>
          <cell r="F1922">
            <v>12032</v>
          </cell>
        </row>
        <row r="1923">
          <cell r="A1923" t="str">
            <v>220302</v>
          </cell>
          <cell r="B1923" t="str">
            <v>22</v>
          </cell>
          <cell r="C1923" t="str">
            <v>03</v>
          </cell>
          <cell r="D1923" t="str">
            <v>02</v>
          </cell>
          <cell r="E1923" t="str">
            <v>AGUA BLANCA</v>
          </cell>
          <cell r="F1923">
            <v>2551</v>
          </cell>
        </row>
        <row r="1924">
          <cell r="A1924" t="str">
            <v>220303</v>
          </cell>
          <cell r="B1924" t="str">
            <v>22</v>
          </cell>
          <cell r="C1924" t="str">
            <v>03</v>
          </cell>
          <cell r="D1924" t="str">
            <v>03</v>
          </cell>
          <cell r="E1924" t="str">
            <v>SAN MARTIN</v>
          </cell>
          <cell r="F1924">
            <v>9363</v>
          </cell>
        </row>
        <row r="1925">
          <cell r="A1925" t="str">
            <v>220304</v>
          </cell>
          <cell r="B1925" t="str">
            <v>22</v>
          </cell>
          <cell r="C1925" t="str">
            <v>03</v>
          </cell>
          <cell r="D1925" t="str">
            <v>04</v>
          </cell>
          <cell r="E1925" t="str">
            <v>SANTA ROSA</v>
          </cell>
          <cell r="F1925">
            <v>6757</v>
          </cell>
        </row>
        <row r="1926">
          <cell r="A1926" t="str">
            <v>220305</v>
          </cell>
          <cell r="B1926" t="str">
            <v>22</v>
          </cell>
          <cell r="C1926" t="str">
            <v>03</v>
          </cell>
          <cell r="D1926" t="str">
            <v>05</v>
          </cell>
          <cell r="E1926" t="str">
            <v>SHATOJA</v>
          </cell>
          <cell r="F1926">
            <v>2807</v>
          </cell>
        </row>
        <row r="1927">
          <cell r="A1927" t="str">
            <v>220400</v>
          </cell>
          <cell r="B1927" t="str">
            <v>22</v>
          </cell>
          <cell r="C1927" t="str">
            <v>04</v>
          </cell>
          <cell r="D1927" t="str">
            <v>00</v>
          </cell>
          <cell r="E1927" t="str">
            <v>HUALLAGA</v>
          </cell>
          <cell r="F1927">
            <v>22838</v>
          </cell>
        </row>
        <row r="1928">
          <cell r="A1928" t="str">
            <v>220401</v>
          </cell>
          <cell r="B1928" t="str">
            <v>22</v>
          </cell>
          <cell r="C1928" t="str">
            <v>04</v>
          </cell>
          <cell r="D1928" t="str">
            <v>01</v>
          </cell>
          <cell r="E1928" t="str">
            <v>SAPOSOA</v>
          </cell>
          <cell r="F1928">
            <v>10866</v>
          </cell>
        </row>
        <row r="1929">
          <cell r="A1929" t="str">
            <v>220402</v>
          </cell>
          <cell r="B1929" t="str">
            <v>22</v>
          </cell>
          <cell r="C1929" t="str">
            <v>04</v>
          </cell>
          <cell r="D1929" t="str">
            <v>02</v>
          </cell>
          <cell r="E1929" t="str">
            <v>ALTO SAPOSOA</v>
          </cell>
          <cell r="F1929">
            <v>2281</v>
          </cell>
        </row>
        <row r="1930">
          <cell r="A1930" t="str">
            <v>220403</v>
          </cell>
          <cell r="B1930" t="str">
            <v>22</v>
          </cell>
          <cell r="C1930" t="str">
            <v>04</v>
          </cell>
          <cell r="D1930" t="str">
            <v>03</v>
          </cell>
          <cell r="E1930" t="str">
            <v>EL ESLABON</v>
          </cell>
          <cell r="F1930">
            <v>1818</v>
          </cell>
        </row>
        <row r="1931">
          <cell r="A1931" t="str">
            <v>220404</v>
          </cell>
          <cell r="B1931" t="str">
            <v>22</v>
          </cell>
          <cell r="C1931" t="str">
            <v>04</v>
          </cell>
          <cell r="D1931" t="str">
            <v>04</v>
          </cell>
          <cell r="E1931" t="str">
            <v>PISCOYACU</v>
          </cell>
          <cell r="F1931">
            <v>3941</v>
          </cell>
        </row>
        <row r="1932">
          <cell r="A1932" t="str">
            <v>220405</v>
          </cell>
          <cell r="B1932" t="str">
            <v>22</v>
          </cell>
          <cell r="C1932" t="str">
            <v>04</v>
          </cell>
          <cell r="D1932" t="str">
            <v>05</v>
          </cell>
          <cell r="E1932" t="str">
            <v>SACANCHE</v>
          </cell>
          <cell r="F1932">
            <v>3071</v>
          </cell>
        </row>
        <row r="1933">
          <cell r="A1933" t="str">
            <v>220406</v>
          </cell>
          <cell r="B1933" t="str">
            <v>22</v>
          </cell>
          <cell r="C1933" t="str">
            <v>04</v>
          </cell>
          <cell r="D1933" t="str">
            <v>06</v>
          </cell>
          <cell r="E1933" t="str">
            <v>TINGO DE SAPOSOA</v>
          </cell>
          <cell r="F1933">
            <v>861</v>
          </cell>
        </row>
        <row r="1934">
          <cell r="A1934" t="str">
            <v>220500</v>
          </cell>
          <cell r="B1934" t="str">
            <v>22</v>
          </cell>
          <cell r="C1934" t="str">
            <v>05</v>
          </cell>
          <cell r="D1934" t="str">
            <v>00</v>
          </cell>
          <cell r="E1934" t="str">
            <v>LAMAS</v>
          </cell>
          <cell r="F1934">
            <v>78268</v>
          </cell>
        </row>
        <row r="1935">
          <cell r="A1935" t="str">
            <v>220501</v>
          </cell>
          <cell r="B1935" t="str">
            <v>22</v>
          </cell>
          <cell r="C1935" t="str">
            <v>05</v>
          </cell>
          <cell r="D1935" t="str">
            <v>01</v>
          </cell>
          <cell r="E1935" t="str">
            <v>LAMAS</v>
          </cell>
          <cell r="F1935">
            <v>14553</v>
          </cell>
        </row>
        <row r="1936">
          <cell r="A1936" t="str">
            <v>220502</v>
          </cell>
          <cell r="B1936" t="str">
            <v>22</v>
          </cell>
          <cell r="C1936" t="str">
            <v>05</v>
          </cell>
          <cell r="D1936" t="str">
            <v>02</v>
          </cell>
          <cell r="E1936" t="str">
            <v>ALONSO DE ALVARADO</v>
          </cell>
          <cell r="F1936">
            <v>12857</v>
          </cell>
        </row>
        <row r="1937">
          <cell r="A1937" t="str">
            <v>220503</v>
          </cell>
          <cell r="B1937" t="str">
            <v>22</v>
          </cell>
          <cell r="C1937" t="str">
            <v>05</v>
          </cell>
          <cell r="D1937" t="str">
            <v>03</v>
          </cell>
          <cell r="E1937" t="str">
            <v>BARRANQUITA</v>
          </cell>
          <cell r="F1937">
            <v>6497</v>
          </cell>
        </row>
        <row r="1938">
          <cell r="A1938" t="str">
            <v>220504</v>
          </cell>
          <cell r="B1938" t="str">
            <v>22</v>
          </cell>
          <cell r="C1938" t="str">
            <v>05</v>
          </cell>
          <cell r="D1938" t="str">
            <v>04</v>
          </cell>
          <cell r="E1938" t="str">
            <v>CAYNARACHI</v>
          </cell>
          <cell r="F1938">
            <v>6886</v>
          </cell>
        </row>
        <row r="1939">
          <cell r="A1939" t="str">
            <v>220505</v>
          </cell>
          <cell r="B1939" t="str">
            <v>22</v>
          </cell>
          <cell r="C1939" t="str">
            <v>05</v>
          </cell>
          <cell r="D1939" t="str">
            <v>05</v>
          </cell>
          <cell r="E1939" t="str">
            <v>CUÑUMBUQUI</v>
          </cell>
          <cell r="F1939">
            <v>3928</v>
          </cell>
        </row>
        <row r="1940">
          <cell r="A1940" t="str">
            <v>220506</v>
          </cell>
          <cell r="B1940" t="str">
            <v>22</v>
          </cell>
          <cell r="C1940" t="str">
            <v>05</v>
          </cell>
          <cell r="D1940" t="str">
            <v>06</v>
          </cell>
          <cell r="E1940" t="str">
            <v>PINTO RECODO</v>
          </cell>
          <cell r="F1940">
            <v>9299</v>
          </cell>
        </row>
        <row r="1941">
          <cell r="A1941" t="str">
            <v>220507</v>
          </cell>
          <cell r="B1941" t="str">
            <v>22</v>
          </cell>
          <cell r="C1941" t="str">
            <v>05</v>
          </cell>
          <cell r="D1941" t="str">
            <v>07</v>
          </cell>
          <cell r="E1941" t="str">
            <v>RUMISAPA</v>
          </cell>
          <cell r="F1941">
            <v>2401</v>
          </cell>
        </row>
        <row r="1942">
          <cell r="A1942" t="str">
            <v>220508</v>
          </cell>
          <cell r="B1942" t="str">
            <v>22</v>
          </cell>
          <cell r="C1942" t="str">
            <v>05</v>
          </cell>
          <cell r="D1942" t="str">
            <v>08</v>
          </cell>
          <cell r="E1942" t="str">
            <v>SAN ROQUE DE CUMBAZA</v>
          </cell>
          <cell r="F1942">
            <v>1391</v>
          </cell>
        </row>
        <row r="1943">
          <cell r="A1943" t="str">
            <v>220509</v>
          </cell>
          <cell r="B1943" t="str">
            <v>22</v>
          </cell>
          <cell r="C1943" t="str">
            <v>05</v>
          </cell>
          <cell r="D1943" t="str">
            <v>09</v>
          </cell>
          <cell r="E1943" t="str">
            <v>SHANAO</v>
          </cell>
          <cell r="F1943">
            <v>2322</v>
          </cell>
        </row>
        <row r="1944">
          <cell r="A1944" t="str">
            <v>220510</v>
          </cell>
          <cell r="B1944" t="str">
            <v>22</v>
          </cell>
          <cell r="C1944" t="str">
            <v>05</v>
          </cell>
          <cell r="D1944" t="str">
            <v>10</v>
          </cell>
          <cell r="E1944" t="str">
            <v>TABALOSOS</v>
          </cell>
          <cell r="F1944">
            <v>13002</v>
          </cell>
        </row>
        <row r="1945">
          <cell r="A1945" t="str">
            <v>220511</v>
          </cell>
          <cell r="B1945" t="str">
            <v>22</v>
          </cell>
          <cell r="C1945" t="str">
            <v>05</v>
          </cell>
          <cell r="D1945" t="str">
            <v>11</v>
          </cell>
          <cell r="E1945" t="str">
            <v>ZAPATERO</v>
          </cell>
          <cell r="F1945">
            <v>5132</v>
          </cell>
        </row>
        <row r="1946">
          <cell r="A1946" t="str">
            <v>220600</v>
          </cell>
          <cell r="B1946" t="str">
            <v>22</v>
          </cell>
          <cell r="C1946" t="str">
            <v>06</v>
          </cell>
          <cell r="D1946" t="str">
            <v>00</v>
          </cell>
          <cell r="E1946" t="str">
            <v>MARISCAL CACERES</v>
          </cell>
          <cell r="F1946">
            <v>49743</v>
          </cell>
        </row>
        <row r="1947">
          <cell r="A1947" t="str">
            <v>220601</v>
          </cell>
          <cell r="B1947" t="str">
            <v>22</v>
          </cell>
          <cell r="C1947" t="str">
            <v>06</v>
          </cell>
          <cell r="D1947" t="str">
            <v>01</v>
          </cell>
          <cell r="E1947" t="str">
            <v>JUANJUI</v>
          </cell>
          <cell r="F1947">
            <v>26669</v>
          </cell>
        </row>
        <row r="1948">
          <cell r="A1948" t="str">
            <v>220602</v>
          </cell>
          <cell r="B1948" t="str">
            <v>22</v>
          </cell>
          <cell r="C1948" t="str">
            <v>06</v>
          </cell>
          <cell r="D1948" t="str">
            <v>02</v>
          </cell>
          <cell r="E1948" t="str">
            <v>CAMPANILLA</v>
          </cell>
          <cell r="F1948">
            <v>7592</v>
          </cell>
        </row>
        <row r="1949">
          <cell r="A1949" t="str">
            <v>220603</v>
          </cell>
          <cell r="B1949" t="str">
            <v>22</v>
          </cell>
          <cell r="C1949" t="str">
            <v>06</v>
          </cell>
          <cell r="D1949" t="str">
            <v>03</v>
          </cell>
          <cell r="E1949" t="str">
            <v>HUICUNGO</v>
          </cell>
          <cell r="F1949">
            <v>5842</v>
          </cell>
        </row>
        <row r="1950">
          <cell r="A1950" t="str">
            <v>220604</v>
          </cell>
          <cell r="B1950" t="str">
            <v>22</v>
          </cell>
          <cell r="C1950" t="str">
            <v>06</v>
          </cell>
          <cell r="D1950" t="str">
            <v>04</v>
          </cell>
          <cell r="E1950" t="str">
            <v>PACHIZA</v>
          </cell>
          <cell r="F1950">
            <v>4170</v>
          </cell>
        </row>
        <row r="1951">
          <cell r="A1951" t="str">
            <v>220605</v>
          </cell>
          <cell r="B1951" t="str">
            <v>22</v>
          </cell>
          <cell r="C1951" t="str">
            <v>06</v>
          </cell>
          <cell r="D1951" t="str">
            <v>05</v>
          </cell>
          <cell r="E1951" t="str">
            <v>PAJARILLO</v>
          </cell>
          <cell r="F1951">
            <v>5470</v>
          </cell>
        </row>
        <row r="1952">
          <cell r="A1952" t="str">
            <v>220700</v>
          </cell>
          <cell r="B1952" t="str">
            <v>22</v>
          </cell>
          <cell r="C1952" t="str">
            <v>07</v>
          </cell>
          <cell r="D1952" t="str">
            <v>00</v>
          </cell>
          <cell r="E1952" t="str">
            <v>PICOTA</v>
          </cell>
          <cell r="F1952">
            <v>38191</v>
          </cell>
        </row>
        <row r="1953">
          <cell r="A1953" t="str">
            <v>220701</v>
          </cell>
          <cell r="B1953" t="str">
            <v>22</v>
          </cell>
          <cell r="C1953" t="str">
            <v>07</v>
          </cell>
          <cell r="D1953" t="str">
            <v>01</v>
          </cell>
          <cell r="E1953" t="str">
            <v>PICOTA</v>
          </cell>
          <cell r="F1953">
            <v>7761</v>
          </cell>
        </row>
        <row r="1954">
          <cell r="A1954" t="str">
            <v>220702</v>
          </cell>
          <cell r="B1954" t="str">
            <v>22</v>
          </cell>
          <cell r="C1954" t="str">
            <v>07</v>
          </cell>
          <cell r="D1954" t="str">
            <v>02</v>
          </cell>
          <cell r="E1954" t="str">
            <v>BUENOS AIRES</v>
          </cell>
          <cell r="F1954">
            <v>3645</v>
          </cell>
        </row>
        <row r="1955">
          <cell r="A1955" t="str">
            <v>220703</v>
          </cell>
          <cell r="B1955" t="str">
            <v>22</v>
          </cell>
          <cell r="C1955" t="str">
            <v>07</v>
          </cell>
          <cell r="D1955" t="str">
            <v>03</v>
          </cell>
          <cell r="E1955" t="str">
            <v>CASPISAPA</v>
          </cell>
          <cell r="F1955">
            <v>2138</v>
          </cell>
        </row>
        <row r="1956">
          <cell r="A1956" t="str">
            <v>220704</v>
          </cell>
          <cell r="B1956" t="str">
            <v>22</v>
          </cell>
          <cell r="C1956" t="str">
            <v>07</v>
          </cell>
          <cell r="D1956" t="str">
            <v>04</v>
          </cell>
          <cell r="E1956" t="str">
            <v>PILLUANA</v>
          </cell>
          <cell r="F1956">
            <v>995</v>
          </cell>
        </row>
        <row r="1957">
          <cell r="A1957" t="str">
            <v>220705</v>
          </cell>
          <cell r="B1957" t="str">
            <v>22</v>
          </cell>
          <cell r="C1957" t="str">
            <v>07</v>
          </cell>
          <cell r="D1957" t="str">
            <v>05</v>
          </cell>
          <cell r="E1957" t="str">
            <v>PUCACACA</v>
          </cell>
          <cell r="F1957">
            <v>2902</v>
          </cell>
        </row>
        <row r="1958">
          <cell r="A1958" t="str">
            <v>220706</v>
          </cell>
          <cell r="B1958" t="str">
            <v>22</v>
          </cell>
          <cell r="C1958" t="str">
            <v>07</v>
          </cell>
          <cell r="D1958" t="str">
            <v>06</v>
          </cell>
          <cell r="E1958" t="str">
            <v>SAN CRISTOBAL</v>
          </cell>
          <cell r="F1958">
            <v>1307</v>
          </cell>
        </row>
        <row r="1959">
          <cell r="A1959" t="str">
            <v>220707</v>
          </cell>
          <cell r="B1959" t="str">
            <v>22</v>
          </cell>
          <cell r="C1959" t="str">
            <v>07</v>
          </cell>
          <cell r="D1959" t="str">
            <v>07</v>
          </cell>
          <cell r="E1959" t="str">
            <v>SAN HILARION</v>
          </cell>
          <cell r="F1959">
            <v>4701</v>
          </cell>
        </row>
        <row r="1960">
          <cell r="A1960" t="str">
            <v>220708</v>
          </cell>
          <cell r="B1960" t="str">
            <v>22</v>
          </cell>
          <cell r="C1960" t="str">
            <v>07</v>
          </cell>
          <cell r="D1960" t="str">
            <v>08</v>
          </cell>
          <cell r="E1960" t="str">
            <v>SHAMBOYACU</v>
          </cell>
          <cell r="F1960">
            <v>6591</v>
          </cell>
        </row>
        <row r="1961">
          <cell r="A1961" t="str">
            <v>220709</v>
          </cell>
          <cell r="B1961" t="str">
            <v>22</v>
          </cell>
          <cell r="C1961" t="str">
            <v>07</v>
          </cell>
          <cell r="D1961" t="str">
            <v>09</v>
          </cell>
          <cell r="E1961" t="str">
            <v>TINGO DE PONASA</v>
          </cell>
          <cell r="F1961">
            <v>4568</v>
          </cell>
        </row>
        <row r="1962">
          <cell r="A1962" t="str">
            <v>220710</v>
          </cell>
          <cell r="B1962" t="str">
            <v>22</v>
          </cell>
          <cell r="C1962" t="str">
            <v>07</v>
          </cell>
          <cell r="D1962" t="str">
            <v>10</v>
          </cell>
          <cell r="E1962" t="str">
            <v>TRES UNIDOS</v>
          </cell>
          <cell r="F1962">
            <v>3583</v>
          </cell>
        </row>
        <row r="1963">
          <cell r="A1963" t="str">
            <v>220800</v>
          </cell>
          <cell r="B1963" t="str">
            <v>22</v>
          </cell>
          <cell r="C1963" t="str">
            <v>08</v>
          </cell>
          <cell r="D1963" t="str">
            <v>00</v>
          </cell>
          <cell r="E1963" t="str">
            <v>RIOJA</v>
          </cell>
          <cell r="F1963">
            <v>102529</v>
          </cell>
        </row>
        <row r="1964">
          <cell r="A1964" t="str">
            <v>220801</v>
          </cell>
          <cell r="B1964" t="str">
            <v>22</v>
          </cell>
          <cell r="C1964" t="str">
            <v>08</v>
          </cell>
          <cell r="D1964" t="str">
            <v>01</v>
          </cell>
          <cell r="E1964" t="str">
            <v>RIOJA</v>
          </cell>
          <cell r="F1964">
            <v>21955</v>
          </cell>
        </row>
        <row r="1965">
          <cell r="A1965" t="str">
            <v>220802</v>
          </cell>
          <cell r="B1965" t="str">
            <v>22</v>
          </cell>
          <cell r="C1965" t="str">
            <v>08</v>
          </cell>
          <cell r="D1965" t="str">
            <v>02</v>
          </cell>
          <cell r="E1965" t="str">
            <v>AWAJUN</v>
          </cell>
          <cell r="F1965">
            <v>6317</v>
          </cell>
        </row>
        <row r="1966">
          <cell r="A1966" t="str">
            <v>220803</v>
          </cell>
          <cell r="B1966" t="str">
            <v>22</v>
          </cell>
          <cell r="C1966" t="str">
            <v>08</v>
          </cell>
          <cell r="D1966" t="str">
            <v>03</v>
          </cell>
          <cell r="E1966" t="str">
            <v>ELIAS SOPLIN VARGAS</v>
          </cell>
          <cell r="F1966">
            <v>8715</v>
          </cell>
        </row>
        <row r="1967">
          <cell r="A1967" t="str">
            <v>220804</v>
          </cell>
          <cell r="B1967" t="str">
            <v>22</v>
          </cell>
          <cell r="C1967" t="str">
            <v>08</v>
          </cell>
          <cell r="D1967" t="str">
            <v>04</v>
          </cell>
          <cell r="E1967" t="str">
            <v>NUEVA CAJAMARCA</v>
          </cell>
          <cell r="F1967">
            <v>33222</v>
          </cell>
        </row>
        <row r="1968">
          <cell r="A1968" t="str">
            <v>220805</v>
          </cell>
          <cell r="B1968" t="str">
            <v>22</v>
          </cell>
          <cell r="C1968" t="str">
            <v>08</v>
          </cell>
          <cell r="D1968" t="str">
            <v>05</v>
          </cell>
          <cell r="E1968" t="str">
            <v>PARDO MIGUEL</v>
          </cell>
          <cell r="F1968">
            <v>18358</v>
          </cell>
        </row>
        <row r="1969">
          <cell r="A1969" t="str">
            <v>220806</v>
          </cell>
          <cell r="B1969" t="str">
            <v>22</v>
          </cell>
          <cell r="C1969" t="str">
            <v>08</v>
          </cell>
          <cell r="D1969" t="str">
            <v>06</v>
          </cell>
          <cell r="E1969" t="str">
            <v>POSIC</v>
          </cell>
          <cell r="F1969">
            <v>1516</v>
          </cell>
        </row>
        <row r="1970">
          <cell r="A1970" t="str">
            <v>220807</v>
          </cell>
          <cell r="B1970" t="str">
            <v>22</v>
          </cell>
          <cell r="C1970" t="str">
            <v>08</v>
          </cell>
          <cell r="D1970" t="str">
            <v>07</v>
          </cell>
          <cell r="E1970" t="str">
            <v>SAN FERNANDO</v>
          </cell>
          <cell r="F1970">
            <v>4202</v>
          </cell>
        </row>
        <row r="1971">
          <cell r="A1971" t="str">
            <v>220808</v>
          </cell>
          <cell r="B1971" t="str">
            <v>22</v>
          </cell>
          <cell r="C1971" t="str">
            <v>08</v>
          </cell>
          <cell r="D1971" t="str">
            <v>08</v>
          </cell>
          <cell r="E1971" t="str">
            <v>YORONGOS</v>
          </cell>
          <cell r="F1971">
            <v>3404</v>
          </cell>
        </row>
        <row r="1972">
          <cell r="A1972" t="str">
            <v>220809</v>
          </cell>
          <cell r="B1972" t="str">
            <v>22</v>
          </cell>
          <cell r="C1972" t="str">
            <v>08</v>
          </cell>
          <cell r="D1972" t="str">
            <v>09</v>
          </cell>
          <cell r="E1972" t="str">
            <v>YURACYACU</v>
          </cell>
          <cell r="F1972">
            <v>4840</v>
          </cell>
        </row>
        <row r="1973">
          <cell r="A1973" t="str">
            <v>220900</v>
          </cell>
          <cell r="B1973" t="str">
            <v>22</v>
          </cell>
          <cell r="C1973" t="str">
            <v>09</v>
          </cell>
          <cell r="D1973" t="str">
            <v>00</v>
          </cell>
          <cell r="E1973" t="str">
            <v>SAN MARTIN</v>
          </cell>
          <cell r="F1973">
            <v>157774</v>
          </cell>
        </row>
        <row r="1974">
          <cell r="A1974" t="str">
            <v>220901</v>
          </cell>
          <cell r="B1974" t="str">
            <v>22</v>
          </cell>
          <cell r="C1974" t="str">
            <v>09</v>
          </cell>
          <cell r="D1974" t="str">
            <v>01</v>
          </cell>
          <cell r="E1974" t="str">
            <v>TARAPOTO</v>
          </cell>
          <cell r="F1974">
            <v>67184</v>
          </cell>
        </row>
        <row r="1975">
          <cell r="A1975" t="str">
            <v>220902</v>
          </cell>
          <cell r="B1975" t="str">
            <v>22</v>
          </cell>
          <cell r="C1975" t="str">
            <v>09</v>
          </cell>
          <cell r="D1975" t="str">
            <v>02</v>
          </cell>
          <cell r="E1975" t="str">
            <v>ALBERTO LEVEAU</v>
          </cell>
          <cell r="F1975">
            <v>1034</v>
          </cell>
        </row>
        <row r="1976">
          <cell r="A1976" t="str">
            <v>220903</v>
          </cell>
          <cell r="B1976" t="str">
            <v>22</v>
          </cell>
          <cell r="C1976" t="str">
            <v>09</v>
          </cell>
          <cell r="D1976" t="str">
            <v>03</v>
          </cell>
          <cell r="E1976" t="str">
            <v>CACATACHI</v>
          </cell>
          <cell r="F1976">
            <v>3106</v>
          </cell>
        </row>
        <row r="1977">
          <cell r="A1977" t="str">
            <v>220904</v>
          </cell>
          <cell r="B1977" t="str">
            <v>22</v>
          </cell>
          <cell r="C1977" t="str">
            <v>09</v>
          </cell>
          <cell r="D1977" t="str">
            <v>04</v>
          </cell>
          <cell r="E1977" t="str">
            <v>CHAZUTA</v>
          </cell>
          <cell r="F1977">
            <v>9966</v>
          </cell>
        </row>
        <row r="1978">
          <cell r="A1978" t="str">
            <v>220905</v>
          </cell>
          <cell r="B1978" t="str">
            <v>22</v>
          </cell>
          <cell r="C1978" t="str">
            <v>09</v>
          </cell>
          <cell r="D1978" t="str">
            <v>05</v>
          </cell>
          <cell r="E1978" t="str">
            <v>CHIPURANA</v>
          </cell>
          <cell r="F1978">
            <v>1930</v>
          </cell>
        </row>
        <row r="1979">
          <cell r="A1979" t="str">
            <v>220906</v>
          </cell>
          <cell r="B1979" t="str">
            <v>22</v>
          </cell>
          <cell r="C1979" t="str">
            <v>09</v>
          </cell>
          <cell r="D1979" t="str">
            <v>06</v>
          </cell>
          <cell r="E1979" t="str">
            <v>EL PORVENIR</v>
          </cell>
          <cell r="F1979">
            <v>1744</v>
          </cell>
        </row>
        <row r="1980">
          <cell r="A1980" t="str">
            <v>220907</v>
          </cell>
          <cell r="B1980" t="str">
            <v>22</v>
          </cell>
          <cell r="C1980" t="str">
            <v>09</v>
          </cell>
          <cell r="D1980" t="str">
            <v>07</v>
          </cell>
          <cell r="E1980" t="str">
            <v>HUIMBAYOC</v>
          </cell>
          <cell r="F1980">
            <v>4438</v>
          </cell>
        </row>
        <row r="1981">
          <cell r="A1981" t="str">
            <v>220908</v>
          </cell>
          <cell r="B1981" t="str">
            <v>22</v>
          </cell>
          <cell r="C1981" t="str">
            <v>09</v>
          </cell>
          <cell r="D1981" t="str">
            <v>08</v>
          </cell>
          <cell r="E1981" t="str">
            <v>JUAN GUERRA</v>
          </cell>
          <cell r="F1981">
            <v>3392</v>
          </cell>
        </row>
        <row r="1982">
          <cell r="A1982" t="str">
            <v>220909</v>
          </cell>
          <cell r="B1982" t="str">
            <v>22</v>
          </cell>
          <cell r="C1982" t="str">
            <v>09</v>
          </cell>
          <cell r="D1982" t="str">
            <v>09</v>
          </cell>
          <cell r="E1982" t="str">
            <v>LA BANDA DE SHILCAYO</v>
          </cell>
          <cell r="F1982">
            <v>29711</v>
          </cell>
        </row>
        <row r="1983">
          <cell r="A1983" t="str">
            <v>220910</v>
          </cell>
          <cell r="B1983" t="str">
            <v>22</v>
          </cell>
          <cell r="C1983" t="str">
            <v>09</v>
          </cell>
          <cell r="D1983" t="str">
            <v>10</v>
          </cell>
          <cell r="E1983" t="str">
            <v>MORALES</v>
          </cell>
          <cell r="F1983">
            <v>23709</v>
          </cell>
        </row>
        <row r="1984">
          <cell r="A1984" t="str">
            <v>220911</v>
          </cell>
          <cell r="B1984" t="str">
            <v>22</v>
          </cell>
          <cell r="C1984" t="str">
            <v>09</v>
          </cell>
          <cell r="D1984" t="str">
            <v>11</v>
          </cell>
          <cell r="E1984" t="str">
            <v>PAPAPLAYA</v>
          </cell>
          <cell r="F1984">
            <v>2602</v>
          </cell>
        </row>
        <row r="1985">
          <cell r="A1985" t="str">
            <v>220912</v>
          </cell>
          <cell r="B1985" t="str">
            <v>22</v>
          </cell>
          <cell r="C1985" t="str">
            <v>09</v>
          </cell>
          <cell r="D1985" t="str">
            <v>12</v>
          </cell>
          <cell r="E1985" t="str">
            <v>SAN ANTONIO</v>
          </cell>
          <cell r="F1985">
            <v>1515</v>
          </cell>
        </row>
        <row r="1986">
          <cell r="A1986" t="str">
            <v>220913</v>
          </cell>
          <cell r="B1986" t="str">
            <v>22</v>
          </cell>
          <cell r="C1986" t="str">
            <v>09</v>
          </cell>
          <cell r="D1986" t="str">
            <v>13</v>
          </cell>
          <cell r="E1986" t="str">
            <v>SAUCE</v>
          </cell>
          <cell r="F1986">
            <v>5622</v>
          </cell>
        </row>
        <row r="1987">
          <cell r="A1987" t="str">
            <v>220914</v>
          </cell>
          <cell r="B1987" t="str">
            <v>22</v>
          </cell>
          <cell r="C1987" t="str">
            <v>09</v>
          </cell>
          <cell r="D1987" t="str">
            <v>14</v>
          </cell>
          <cell r="E1987" t="str">
            <v>SHAPAJA</v>
          </cell>
          <cell r="F1987">
            <v>1821</v>
          </cell>
        </row>
        <row r="1988">
          <cell r="A1988" t="str">
            <v>221000</v>
          </cell>
          <cell r="B1988" t="str">
            <v>22</v>
          </cell>
          <cell r="C1988" t="str">
            <v>10</v>
          </cell>
          <cell r="D1988" t="str">
            <v>00</v>
          </cell>
          <cell r="E1988" t="str">
            <v>TOCACHE</v>
          </cell>
          <cell r="F1988">
            <v>65674</v>
          </cell>
        </row>
        <row r="1989">
          <cell r="A1989" t="str">
            <v>221001</v>
          </cell>
          <cell r="B1989" t="str">
            <v>22</v>
          </cell>
          <cell r="C1989" t="str">
            <v>10</v>
          </cell>
          <cell r="D1989" t="str">
            <v>01</v>
          </cell>
          <cell r="E1989" t="str">
            <v>TOCACHE</v>
          </cell>
          <cell r="F1989">
            <v>26243</v>
          </cell>
        </row>
        <row r="1990">
          <cell r="A1990" t="str">
            <v>221002</v>
          </cell>
          <cell r="B1990" t="str">
            <v>22</v>
          </cell>
          <cell r="C1990" t="str">
            <v>10</v>
          </cell>
          <cell r="D1990" t="str">
            <v>02</v>
          </cell>
          <cell r="E1990" t="str">
            <v>NUEVO PROGRESO</v>
          </cell>
          <cell r="F1990">
            <v>9867</v>
          </cell>
        </row>
        <row r="1991">
          <cell r="A1991" t="str">
            <v>221003</v>
          </cell>
          <cell r="B1991" t="str">
            <v>22</v>
          </cell>
          <cell r="C1991" t="str">
            <v>10</v>
          </cell>
          <cell r="D1991" t="str">
            <v>03</v>
          </cell>
          <cell r="E1991" t="str">
            <v>POLVORA</v>
          </cell>
          <cell r="F1991">
            <v>9828</v>
          </cell>
        </row>
        <row r="1992">
          <cell r="A1992" t="str">
            <v>221004</v>
          </cell>
          <cell r="B1992" t="str">
            <v>22</v>
          </cell>
          <cell r="C1992" t="str">
            <v>10</v>
          </cell>
          <cell r="D1992" t="str">
            <v>04</v>
          </cell>
          <cell r="E1992" t="str">
            <v>SHUNTE</v>
          </cell>
          <cell r="F1992">
            <v>823</v>
          </cell>
        </row>
        <row r="1993">
          <cell r="A1993" t="str">
            <v>221005</v>
          </cell>
          <cell r="B1993" t="str">
            <v>22</v>
          </cell>
          <cell r="C1993" t="str">
            <v>10</v>
          </cell>
          <cell r="D1993" t="str">
            <v>05</v>
          </cell>
          <cell r="E1993" t="str">
            <v>UCHIZA</v>
          </cell>
          <cell r="F1993">
            <v>18913</v>
          </cell>
        </row>
        <row r="1994">
          <cell r="A1994" t="str">
            <v>230000</v>
          </cell>
          <cell r="B1994" t="str">
            <v>23</v>
          </cell>
          <cell r="C1994" t="str">
            <v>00</v>
          </cell>
          <cell r="D1994" t="str">
            <v>00</v>
          </cell>
          <cell r="E1994" t="str">
            <v>TACNA</v>
          </cell>
          <cell r="F1994">
            <v>296158</v>
          </cell>
        </row>
        <row r="1995">
          <cell r="A1995" t="str">
            <v>230100</v>
          </cell>
          <cell r="B1995" t="str">
            <v>23</v>
          </cell>
          <cell r="C1995" t="str">
            <v>01</v>
          </cell>
          <cell r="D1995" t="str">
            <v>00</v>
          </cell>
          <cell r="E1995" t="str">
            <v>TACNA</v>
          </cell>
          <cell r="F1995">
            <v>272014</v>
          </cell>
        </row>
        <row r="1996">
          <cell r="A1996" t="str">
            <v>230101</v>
          </cell>
          <cell r="B1996" t="str">
            <v>23</v>
          </cell>
          <cell r="C1996" t="str">
            <v>01</v>
          </cell>
          <cell r="D1996" t="str">
            <v>01</v>
          </cell>
          <cell r="E1996" t="str">
            <v>TACNA</v>
          </cell>
          <cell r="F1996">
            <v>99523</v>
          </cell>
        </row>
        <row r="1997">
          <cell r="A1997" t="str">
            <v>230102</v>
          </cell>
          <cell r="B1997" t="str">
            <v>23</v>
          </cell>
          <cell r="C1997" t="str">
            <v>01</v>
          </cell>
          <cell r="D1997" t="str">
            <v>02</v>
          </cell>
          <cell r="E1997" t="str">
            <v>ALTO DE LA ALIANZA</v>
          </cell>
          <cell r="F1997">
            <v>36159</v>
          </cell>
        </row>
        <row r="1998">
          <cell r="A1998" t="str">
            <v>230103</v>
          </cell>
          <cell r="B1998" t="str">
            <v>23</v>
          </cell>
          <cell r="C1998" t="str">
            <v>01</v>
          </cell>
          <cell r="D1998" t="str">
            <v>03</v>
          </cell>
          <cell r="E1998" t="str">
            <v>CALANA</v>
          </cell>
          <cell r="F1998">
            <v>2605</v>
          </cell>
        </row>
        <row r="1999">
          <cell r="A1999" t="str">
            <v>230104</v>
          </cell>
          <cell r="B1999" t="str">
            <v>23</v>
          </cell>
          <cell r="C1999" t="str">
            <v>01</v>
          </cell>
          <cell r="D1999" t="str">
            <v>04</v>
          </cell>
          <cell r="E1999" t="str">
            <v>CIUDAD NUEVA</v>
          </cell>
          <cell r="F1999">
            <v>37791</v>
          </cell>
        </row>
        <row r="2000">
          <cell r="A2000" t="str">
            <v>230105</v>
          </cell>
          <cell r="B2000" t="str">
            <v>23</v>
          </cell>
          <cell r="C2000" t="str">
            <v>01</v>
          </cell>
          <cell r="D2000" t="str">
            <v>05</v>
          </cell>
          <cell r="E2000" t="str">
            <v>INCLAN</v>
          </cell>
          <cell r="F2000">
            <v>3321</v>
          </cell>
        </row>
        <row r="2001">
          <cell r="A2001" t="str">
            <v>230106</v>
          </cell>
          <cell r="B2001" t="str">
            <v>23</v>
          </cell>
          <cell r="C2001" t="str">
            <v>01</v>
          </cell>
          <cell r="D2001" t="str">
            <v>06</v>
          </cell>
          <cell r="E2001" t="str">
            <v>PACHIA</v>
          </cell>
          <cell r="F2001">
            <v>1749</v>
          </cell>
        </row>
        <row r="2002">
          <cell r="A2002" t="str">
            <v>230107</v>
          </cell>
          <cell r="B2002" t="str">
            <v>23</v>
          </cell>
          <cell r="C2002" t="str">
            <v>01</v>
          </cell>
          <cell r="D2002" t="str">
            <v>07</v>
          </cell>
          <cell r="E2002" t="str">
            <v>PALCA</v>
          </cell>
          <cell r="F2002">
            <v>1128</v>
          </cell>
        </row>
        <row r="2003">
          <cell r="A2003" t="str">
            <v>230108</v>
          </cell>
          <cell r="B2003" t="str">
            <v>23</v>
          </cell>
          <cell r="C2003" t="str">
            <v>01</v>
          </cell>
          <cell r="D2003" t="str">
            <v>08</v>
          </cell>
          <cell r="E2003" t="str">
            <v>POCOLLAY</v>
          </cell>
          <cell r="F2003">
            <v>16980</v>
          </cell>
        </row>
        <row r="2004">
          <cell r="A2004" t="str">
            <v>230109</v>
          </cell>
          <cell r="B2004" t="str">
            <v>23</v>
          </cell>
          <cell r="C2004" t="str">
            <v>01</v>
          </cell>
          <cell r="D2004" t="str">
            <v>09</v>
          </cell>
          <cell r="E2004" t="str">
            <v>SAMA</v>
          </cell>
          <cell r="F2004">
            <v>2315</v>
          </cell>
        </row>
        <row r="2005">
          <cell r="A2005" t="str">
            <v>230110</v>
          </cell>
          <cell r="B2005" t="str">
            <v>23</v>
          </cell>
          <cell r="C2005" t="str">
            <v>01</v>
          </cell>
          <cell r="D2005" t="str">
            <v>10</v>
          </cell>
          <cell r="E2005" t="str">
            <v>CORONEL GREGORIO ALBARRACIN LANCHIPA</v>
          </cell>
          <cell r="F2005">
            <v>70443</v>
          </cell>
        </row>
        <row r="2006">
          <cell r="A2006" t="str">
            <v>230200</v>
          </cell>
          <cell r="B2006" t="str">
            <v>23</v>
          </cell>
          <cell r="C2006" t="str">
            <v>02</v>
          </cell>
          <cell r="D2006" t="str">
            <v>00</v>
          </cell>
          <cell r="E2006" t="str">
            <v>CANDARAVE</v>
          </cell>
          <cell r="F2006">
            <v>8775</v>
          </cell>
        </row>
        <row r="2007">
          <cell r="A2007" t="str">
            <v>230201</v>
          </cell>
          <cell r="B2007" t="str">
            <v>23</v>
          </cell>
          <cell r="C2007" t="str">
            <v>02</v>
          </cell>
          <cell r="D2007" t="str">
            <v>01</v>
          </cell>
          <cell r="E2007" t="str">
            <v>CANDARAVE</v>
          </cell>
          <cell r="F2007">
            <v>3567</v>
          </cell>
        </row>
        <row r="2008">
          <cell r="A2008" t="str">
            <v>230202</v>
          </cell>
          <cell r="B2008" t="str">
            <v>23</v>
          </cell>
          <cell r="C2008" t="str">
            <v>02</v>
          </cell>
          <cell r="D2008" t="str">
            <v>02</v>
          </cell>
          <cell r="E2008" t="str">
            <v>CAIRANI</v>
          </cell>
          <cell r="F2008">
            <v>1339</v>
          </cell>
        </row>
        <row r="2009">
          <cell r="A2009" t="str">
            <v>230203</v>
          </cell>
          <cell r="B2009" t="str">
            <v>23</v>
          </cell>
          <cell r="C2009" t="str">
            <v>02</v>
          </cell>
          <cell r="D2009" t="str">
            <v>03</v>
          </cell>
          <cell r="E2009" t="str">
            <v>CAMILACA</v>
          </cell>
          <cell r="F2009">
            <v>1916</v>
          </cell>
        </row>
        <row r="2010">
          <cell r="A2010" t="str">
            <v>230204</v>
          </cell>
          <cell r="B2010" t="str">
            <v>23</v>
          </cell>
          <cell r="C2010" t="str">
            <v>02</v>
          </cell>
          <cell r="D2010" t="str">
            <v>04</v>
          </cell>
          <cell r="E2010" t="str">
            <v>CURIBAYA</v>
          </cell>
          <cell r="F2010">
            <v>256</v>
          </cell>
        </row>
        <row r="2011">
          <cell r="A2011" t="str">
            <v>230205</v>
          </cell>
          <cell r="B2011" t="str">
            <v>23</v>
          </cell>
          <cell r="C2011" t="str">
            <v>02</v>
          </cell>
          <cell r="D2011" t="str">
            <v>05</v>
          </cell>
          <cell r="E2011" t="str">
            <v>HUANUARA</v>
          </cell>
          <cell r="F2011">
            <v>752</v>
          </cell>
        </row>
        <row r="2012">
          <cell r="A2012" t="str">
            <v>230206</v>
          </cell>
          <cell r="B2012" t="str">
            <v>23</v>
          </cell>
          <cell r="C2012" t="str">
            <v>02</v>
          </cell>
          <cell r="D2012" t="str">
            <v>06</v>
          </cell>
          <cell r="E2012" t="str">
            <v>QUILAHUANI</v>
          </cell>
          <cell r="F2012">
            <v>945</v>
          </cell>
        </row>
        <row r="2013">
          <cell r="A2013" t="str">
            <v>230300</v>
          </cell>
          <cell r="B2013" t="str">
            <v>23</v>
          </cell>
          <cell r="C2013" t="str">
            <v>03</v>
          </cell>
          <cell r="D2013" t="str">
            <v>00</v>
          </cell>
          <cell r="E2013" t="str">
            <v>JORGE BASADRE</v>
          </cell>
          <cell r="F2013">
            <v>8700</v>
          </cell>
        </row>
        <row r="2014">
          <cell r="A2014" t="str">
            <v>230301</v>
          </cell>
          <cell r="B2014" t="str">
            <v>23</v>
          </cell>
          <cell r="C2014" t="str">
            <v>03</v>
          </cell>
          <cell r="D2014" t="str">
            <v>01</v>
          </cell>
          <cell r="E2014" t="str">
            <v>LOCUMBA</v>
          </cell>
          <cell r="F2014">
            <v>1797</v>
          </cell>
        </row>
        <row r="2015">
          <cell r="A2015" t="str">
            <v>230302</v>
          </cell>
          <cell r="B2015" t="str">
            <v>23</v>
          </cell>
          <cell r="C2015" t="str">
            <v>03</v>
          </cell>
          <cell r="D2015" t="str">
            <v>02</v>
          </cell>
          <cell r="E2015" t="str">
            <v>ILABAYA</v>
          </cell>
          <cell r="F2015">
            <v>5199</v>
          </cell>
        </row>
        <row r="2016">
          <cell r="A2016" t="str">
            <v>230303</v>
          </cell>
          <cell r="B2016" t="str">
            <v>23</v>
          </cell>
          <cell r="C2016" t="str">
            <v>03</v>
          </cell>
          <cell r="D2016" t="str">
            <v>03</v>
          </cell>
          <cell r="E2016" t="str">
            <v>ITE</v>
          </cell>
          <cell r="F2016">
            <v>1704</v>
          </cell>
        </row>
        <row r="2017">
          <cell r="A2017" t="str">
            <v>230400</v>
          </cell>
          <cell r="B2017" t="str">
            <v>23</v>
          </cell>
          <cell r="C2017" t="str">
            <v>04</v>
          </cell>
          <cell r="D2017" t="str">
            <v>00</v>
          </cell>
          <cell r="E2017" t="str">
            <v>TARATA</v>
          </cell>
          <cell r="F2017">
            <v>6669</v>
          </cell>
        </row>
        <row r="2018">
          <cell r="A2018" t="str">
            <v>230401</v>
          </cell>
          <cell r="B2018" t="str">
            <v>23</v>
          </cell>
          <cell r="C2018" t="str">
            <v>04</v>
          </cell>
          <cell r="D2018" t="str">
            <v>01</v>
          </cell>
          <cell r="E2018" t="str">
            <v>TARATA</v>
          </cell>
          <cell r="F2018">
            <v>3660</v>
          </cell>
        </row>
        <row r="2019">
          <cell r="A2019" t="str">
            <v>230402</v>
          </cell>
          <cell r="B2019" t="str">
            <v>23</v>
          </cell>
          <cell r="C2019" t="str">
            <v>04</v>
          </cell>
          <cell r="D2019" t="str">
            <v>02</v>
          </cell>
          <cell r="E2019" t="str">
            <v>CHUCATAMANI</v>
          </cell>
          <cell r="F2019">
            <v>466</v>
          </cell>
        </row>
        <row r="2020">
          <cell r="A2020" t="str">
            <v>230403</v>
          </cell>
          <cell r="B2020" t="str">
            <v>23</v>
          </cell>
          <cell r="C2020" t="str">
            <v>04</v>
          </cell>
          <cell r="D2020" t="str">
            <v>03</v>
          </cell>
          <cell r="E2020" t="str">
            <v>ESTIQUE</v>
          </cell>
          <cell r="F2020">
            <v>329</v>
          </cell>
        </row>
        <row r="2021">
          <cell r="A2021" t="str">
            <v>230404</v>
          </cell>
          <cell r="B2021" t="str">
            <v>23</v>
          </cell>
          <cell r="C2021" t="str">
            <v>04</v>
          </cell>
          <cell r="D2021" t="str">
            <v>04</v>
          </cell>
          <cell r="E2021" t="str">
            <v>ESTIQUE-PAMPA</v>
          </cell>
          <cell r="F2021">
            <v>106</v>
          </cell>
        </row>
        <row r="2022">
          <cell r="A2022" t="str">
            <v>230405</v>
          </cell>
          <cell r="B2022" t="str">
            <v>23</v>
          </cell>
          <cell r="C2022" t="str">
            <v>04</v>
          </cell>
          <cell r="D2022" t="str">
            <v>05</v>
          </cell>
          <cell r="E2022" t="str">
            <v>SITAJARA</v>
          </cell>
          <cell r="F2022">
            <v>347</v>
          </cell>
        </row>
        <row r="2023">
          <cell r="A2023" t="str">
            <v>230406</v>
          </cell>
          <cell r="B2023" t="str">
            <v>23</v>
          </cell>
          <cell r="C2023" t="str">
            <v>04</v>
          </cell>
          <cell r="D2023" t="str">
            <v>06</v>
          </cell>
          <cell r="E2023" t="str">
            <v>SUSAPAYA</v>
          </cell>
          <cell r="F2023">
            <v>744</v>
          </cell>
        </row>
        <row r="2024">
          <cell r="A2024" t="str">
            <v>230407</v>
          </cell>
          <cell r="B2024" t="str">
            <v>23</v>
          </cell>
          <cell r="C2024" t="str">
            <v>04</v>
          </cell>
          <cell r="D2024" t="str">
            <v>07</v>
          </cell>
          <cell r="E2024" t="str">
            <v>TARUCACHI</v>
          </cell>
          <cell r="F2024">
            <v>333</v>
          </cell>
        </row>
        <row r="2025">
          <cell r="A2025" t="str">
            <v>230408</v>
          </cell>
          <cell r="B2025" t="str">
            <v>23</v>
          </cell>
          <cell r="C2025" t="str">
            <v>04</v>
          </cell>
          <cell r="D2025" t="str">
            <v>08</v>
          </cell>
          <cell r="E2025" t="str">
            <v>TICACO</v>
          </cell>
          <cell r="F2025">
            <v>684</v>
          </cell>
        </row>
        <row r="2026">
          <cell r="A2026" t="str">
            <v>240000</v>
          </cell>
          <cell r="B2026" t="str">
            <v>24</v>
          </cell>
          <cell r="C2026" t="str">
            <v>00</v>
          </cell>
          <cell r="D2026" t="str">
            <v>00</v>
          </cell>
          <cell r="E2026" t="str">
            <v>TUMBES</v>
          </cell>
          <cell r="F2026">
            <v>207204</v>
          </cell>
        </row>
        <row r="2027">
          <cell r="A2027" t="str">
            <v>240100</v>
          </cell>
          <cell r="B2027" t="str">
            <v>24</v>
          </cell>
          <cell r="C2027" t="str">
            <v>01</v>
          </cell>
          <cell r="D2027" t="str">
            <v>00</v>
          </cell>
          <cell r="E2027" t="str">
            <v>TUMBES</v>
          </cell>
          <cell r="F2027">
            <v>149725</v>
          </cell>
        </row>
        <row r="2028">
          <cell r="A2028" t="str">
            <v>240101</v>
          </cell>
          <cell r="B2028" t="str">
            <v>24</v>
          </cell>
          <cell r="C2028" t="str">
            <v>01</v>
          </cell>
          <cell r="D2028" t="str">
            <v>01</v>
          </cell>
          <cell r="E2028" t="str">
            <v>TUMBES</v>
          </cell>
          <cell r="F2028">
            <v>100186</v>
          </cell>
        </row>
        <row r="2029">
          <cell r="A2029" t="str">
            <v>240102</v>
          </cell>
          <cell r="B2029" t="str">
            <v>24</v>
          </cell>
          <cell r="C2029" t="str">
            <v>01</v>
          </cell>
          <cell r="D2029" t="str">
            <v>02</v>
          </cell>
          <cell r="E2029" t="str">
            <v>CORRALES</v>
          </cell>
          <cell r="F2029">
            <v>21826</v>
          </cell>
        </row>
        <row r="2030">
          <cell r="A2030" t="str">
            <v>240103</v>
          </cell>
          <cell r="B2030" t="str">
            <v>24</v>
          </cell>
          <cell r="C2030" t="str">
            <v>01</v>
          </cell>
          <cell r="D2030" t="str">
            <v>03</v>
          </cell>
          <cell r="E2030" t="str">
            <v>LA CRUZ</v>
          </cell>
          <cell r="F2030">
            <v>8699</v>
          </cell>
        </row>
        <row r="2031">
          <cell r="A2031" t="str">
            <v>240104</v>
          </cell>
          <cell r="B2031" t="str">
            <v>24</v>
          </cell>
          <cell r="C2031" t="str">
            <v>01</v>
          </cell>
          <cell r="D2031" t="str">
            <v>04</v>
          </cell>
          <cell r="E2031" t="str">
            <v>PAMPAS DE HOSPITAL</v>
          </cell>
          <cell r="F2031">
            <v>6499</v>
          </cell>
        </row>
        <row r="2032">
          <cell r="A2032" t="str">
            <v>240105</v>
          </cell>
          <cell r="B2032" t="str">
            <v>24</v>
          </cell>
          <cell r="C2032" t="str">
            <v>01</v>
          </cell>
          <cell r="D2032" t="str">
            <v>05</v>
          </cell>
          <cell r="E2032" t="str">
            <v>SAN JACINTO</v>
          </cell>
          <cell r="F2032">
            <v>8541</v>
          </cell>
        </row>
        <row r="2033">
          <cell r="A2033" t="str">
            <v>240106</v>
          </cell>
          <cell r="B2033" t="str">
            <v>24</v>
          </cell>
          <cell r="C2033" t="str">
            <v>01</v>
          </cell>
          <cell r="D2033" t="str">
            <v>06</v>
          </cell>
          <cell r="E2033" t="str">
            <v>SAN JUAN DE LA VIRGEN</v>
          </cell>
          <cell r="F2033">
            <v>3974</v>
          </cell>
        </row>
        <row r="2034">
          <cell r="A2034" t="str">
            <v>240200</v>
          </cell>
          <cell r="B2034" t="str">
            <v>24</v>
          </cell>
          <cell r="C2034" t="str">
            <v>02</v>
          </cell>
          <cell r="D2034" t="str">
            <v>00</v>
          </cell>
          <cell r="E2034" t="str">
            <v>CONTRALMIRANTE VILLAR</v>
          </cell>
          <cell r="F2034">
            <v>17176</v>
          </cell>
        </row>
        <row r="2035">
          <cell r="A2035" t="str">
            <v>240201</v>
          </cell>
          <cell r="B2035" t="str">
            <v>24</v>
          </cell>
          <cell r="C2035" t="str">
            <v>02</v>
          </cell>
          <cell r="D2035" t="str">
            <v>01</v>
          </cell>
          <cell r="E2035" t="str">
            <v>ZORRITOS</v>
          </cell>
          <cell r="F2035">
            <v>10551</v>
          </cell>
        </row>
        <row r="2036">
          <cell r="A2036" t="str">
            <v>240202</v>
          </cell>
          <cell r="B2036" t="str">
            <v>24</v>
          </cell>
          <cell r="C2036" t="str">
            <v>02</v>
          </cell>
          <cell r="D2036" t="str">
            <v>02</v>
          </cell>
          <cell r="E2036" t="str">
            <v>CASITAS</v>
          </cell>
          <cell r="F2036">
            <v>2489</v>
          </cell>
        </row>
        <row r="2037">
          <cell r="A2037" t="str">
            <v>240203</v>
          </cell>
          <cell r="B2037" t="str">
            <v>24</v>
          </cell>
          <cell r="C2037" t="str">
            <v>02</v>
          </cell>
          <cell r="D2037" t="str">
            <v>03</v>
          </cell>
          <cell r="E2037" t="str">
            <v>CANOAS DE PUNTA SAL</v>
          </cell>
          <cell r="F2037">
            <v>4136</v>
          </cell>
        </row>
        <row r="2038">
          <cell r="A2038" t="str">
            <v>240300</v>
          </cell>
          <cell r="B2038" t="str">
            <v>24</v>
          </cell>
          <cell r="C2038" t="str">
            <v>03</v>
          </cell>
          <cell r="D2038" t="str">
            <v>00</v>
          </cell>
          <cell r="E2038" t="str">
            <v>ZARUMILLA</v>
          </cell>
          <cell r="F2038">
            <v>40303</v>
          </cell>
        </row>
        <row r="2039">
          <cell r="A2039" t="str">
            <v>240301</v>
          </cell>
          <cell r="B2039" t="str">
            <v>24</v>
          </cell>
          <cell r="C2039" t="str">
            <v>03</v>
          </cell>
          <cell r="D2039" t="str">
            <v>01</v>
          </cell>
          <cell r="E2039" t="str">
            <v>ZARUMILLA</v>
          </cell>
          <cell r="F2039">
            <v>18311</v>
          </cell>
        </row>
        <row r="2040">
          <cell r="A2040" t="str">
            <v>240302</v>
          </cell>
          <cell r="B2040" t="str">
            <v>24</v>
          </cell>
          <cell r="C2040" t="str">
            <v>03</v>
          </cell>
          <cell r="D2040" t="str">
            <v>02</v>
          </cell>
          <cell r="E2040" t="str">
            <v>AGUAS VERDES</v>
          </cell>
          <cell r="F2040">
            <v>15454</v>
          </cell>
        </row>
        <row r="2041">
          <cell r="A2041" t="str">
            <v>240303</v>
          </cell>
          <cell r="B2041" t="str">
            <v>24</v>
          </cell>
          <cell r="C2041" t="str">
            <v>03</v>
          </cell>
          <cell r="D2041" t="str">
            <v>03</v>
          </cell>
          <cell r="E2041" t="str">
            <v>MATAPALO</v>
          </cell>
          <cell r="F2041">
            <v>1491</v>
          </cell>
        </row>
        <row r="2042">
          <cell r="A2042" t="str">
            <v>240304</v>
          </cell>
          <cell r="B2042" t="str">
            <v>24</v>
          </cell>
          <cell r="C2042" t="str">
            <v>03</v>
          </cell>
          <cell r="D2042" t="str">
            <v>04</v>
          </cell>
          <cell r="E2042" t="str">
            <v>PAPAYAL</v>
          </cell>
          <cell r="F2042">
            <v>5047</v>
          </cell>
        </row>
        <row r="2043">
          <cell r="A2043" t="str">
            <v>250000</v>
          </cell>
          <cell r="B2043" t="str">
            <v>25</v>
          </cell>
          <cell r="C2043" t="str">
            <v>00</v>
          </cell>
          <cell r="D2043" t="str">
            <v>00</v>
          </cell>
          <cell r="E2043" t="str">
            <v>UCAYALI</v>
          </cell>
          <cell r="F2043">
            <v>433218</v>
          </cell>
        </row>
        <row r="2044">
          <cell r="A2044" t="str">
            <v>250100</v>
          </cell>
          <cell r="B2044" t="str">
            <v>25</v>
          </cell>
          <cell r="C2044" t="str">
            <v>01</v>
          </cell>
          <cell r="D2044" t="str">
            <v>00</v>
          </cell>
          <cell r="E2044" t="str">
            <v>CORONEL PORTILLO</v>
          </cell>
          <cell r="F2044">
            <v>340541</v>
          </cell>
        </row>
        <row r="2045">
          <cell r="A2045" t="str">
            <v>250101</v>
          </cell>
          <cell r="B2045" t="str">
            <v>25</v>
          </cell>
          <cell r="C2045" t="str">
            <v>01</v>
          </cell>
          <cell r="D2045" t="str">
            <v>01</v>
          </cell>
          <cell r="E2045" t="str">
            <v>CALLERIA</v>
          </cell>
          <cell r="F2045">
            <v>139736</v>
          </cell>
        </row>
        <row r="2046">
          <cell r="A2046" t="str">
            <v>250102</v>
          </cell>
          <cell r="B2046" t="str">
            <v>25</v>
          </cell>
          <cell r="C2046" t="str">
            <v>01</v>
          </cell>
          <cell r="D2046" t="str">
            <v>02</v>
          </cell>
          <cell r="E2046" t="str">
            <v>CAMPOVERDE</v>
          </cell>
          <cell r="F2046">
            <v>13134</v>
          </cell>
        </row>
        <row r="2047">
          <cell r="A2047" t="str">
            <v>250103</v>
          </cell>
          <cell r="B2047" t="str">
            <v>25</v>
          </cell>
          <cell r="C2047" t="str">
            <v>01</v>
          </cell>
          <cell r="D2047" t="str">
            <v>03</v>
          </cell>
          <cell r="E2047" t="str">
            <v>IPARIA</v>
          </cell>
          <cell r="F2047">
            <v>11675</v>
          </cell>
        </row>
        <row r="2048">
          <cell r="A2048" t="str">
            <v>250104</v>
          </cell>
          <cell r="B2048" t="str">
            <v>25</v>
          </cell>
          <cell r="C2048" t="str">
            <v>01</v>
          </cell>
          <cell r="D2048" t="str">
            <v>04</v>
          </cell>
          <cell r="E2048" t="str">
            <v>MASISEA</v>
          </cell>
          <cell r="F2048">
            <v>12683</v>
          </cell>
        </row>
        <row r="2049">
          <cell r="A2049" t="str">
            <v>250105</v>
          </cell>
          <cell r="B2049" t="str">
            <v>25</v>
          </cell>
          <cell r="C2049" t="str">
            <v>01</v>
          </cell>
          <cell r="D2049" t="str">
            <v>05</v>
          </cell>
          <cell r="E2049" t="str">
            <v>YARINACOCHA</v>
          </cell>
          <cell r="F2049">
            <v>85859</v>
          </cell>
        </row>
        <row r="2050">
          <cell r="A2050" t="str">
            <v>250106</v>
          </cell>
          <cell r="B2050" t="str">
            <v>25</v>
          </cell>
          <cell r="C2050" t="str">
            <v>01</v>
          </cell>
          <cell r="D2050" t="str">
            <v>06</v>
          </cell>
          <cell r="E2050" t="str">
            <v>NUEVA REQUENA</v>
          </cell>
          <cell r="F2050">
            <v>5720</v>
          </cell>
        </row>
        <row r="2051">
          <cell r="A2051" t="str">
            <v>250107</v>
          </cell>
          <cell r="B2051" t="str">
            <v>25</v>
          </cell>
          <cell r="C2051" t="str">
            <v>01</v>
          </cell>
          <cell r="D2051" t="str">
            <v>07</v>
          </cell>
          <cell r="E2051" t="str">
            <v>MANANTAY</v>
          </cell>
          <cell r="F2051">
            <v>71734</v>
          </cell>
        </row>
        <row r="2052">
          <cell r="A2052" t="str">
            <v>250200</v>
          </cell>
          <cell r="B2052" t="str">
            <v>25</v>
          </cell>
          <cell r="C2052" t="str">
            <v>02</v>
          </cell>
          <cell r="D2052" t="str">
            <v>00</v>
          </cell>
          <cell r="E2052" t="str">
            <v>ATALAYA</v>
          </cell>
          <cell r="F2052">
            <v>41355</v>
          </cell>
        </row>
        <row r="2053">
          <cell r="A2053" t="str">
            <v>250201</v>
          </cell>
          <cell r="B2053" t="str">
            <v>25</v>
          </cell>
          <cell r="C2053" t="str">
            <v>02</v>
          </cell>
          <cell r="D2053" t="str">
            <v>01</v>
          </cell>
          <cell r="E2053" t="str">
            <v>RAYMONDI</v>
          </cell>
          <cell r="F2053">
            <v>27075</v>
          </cell>
        </row>
        <row r="2054">
          <cell r="A2054" t="str">
            <v>250202</v>
          </cell>
          <cell r="B2054" t="str">
            <v>25</v>
          </cell>
          <cell r="C2054" t="str">
            <v>02</v>
          </cell>
          <cell r="D2054" t="str">
            <v>02</v>
          </cell>
          <cell r="E2054" t="str">
            <v>SEPAHUA</v>
          </cell>
          <cell r="F2054">
            <v>7582</v>
          </cell>
        </row>
        <row r="2055">
          <cell r="A2055" t="str">
            <v>250203</v>
          </cell>
          <cell r="B2055" t="str">
            <v>25</v>
          </cell>
          <cell r="C2055" t="str">
            <v>02</v>
          </cell>
          <cell r="D2055" t="str">
            <v>03</v>
          </cell>
          <cell r="E2055" t="str">
            <v>TAHUANIA</v>
          </cell>
          <cell r="F2055">
            <v>5256</v>
          </cell>
        </row>
        <row r="2056">
          <cell r="A2056" t="str">
            <v>250204</v>
          </cell>
          <cell r="B2056" t="str">
            <v>25</v>
          </cell>
          <cell r="C2056" t="str">
            <v>02</v>
          </cell>
          <cell r="D2056" t="str">
            <v>04</v>
          </cell>
          <cell r="E2056" t="str">
            <v>YURUA</v>
          </cell>
          <cell r="F2056">
            <v>1442</v>
          </cell>
        </row>
        <row r="2057">
          <cell r="A2057" t="str">
            <v>250300</v>
          </cell>
          <cell r="B2057" t="str">
            <v>25</v>
          </cell>
          <cell r="C2057" t="str">
            <v>03</v>
          </cell>
          <cell r="D2057" t="str">
            <v>00</v>
          </cell>
          <cell r="E2057" t="str">
            <v>PADRE ABAD</v>
          </cell>
          <cell r="F2057">
            <v>47526</v>
          </cell>
        </row>
        <row r="2058">
          <cell r="A2058" t="str">
            <v>250301</v>
          </cell>
          <cell r="B2058" t="str">
            <v>25</v>
          </cell>
          <cell r="C2058" t="str">
            <v>03</v>
          </cell>
          <cell r="D2058" t="str">
            <v>01</v>
          </cell>
          <cell r="E2058" t="str">
            <v>PADRE ABAD</v>
          </cell>
          <cell r="F2058">
            <v>23731</v>
          </cell>
        </row>
        <row r="2059">
          <cell r="A2059" t="str">
            <v>250302</v>
          </cell>
          <cell r="B2059" t="str">
            <v>25</v>
          </cell>
          <cell r="C2059" t="str">
            <v>03</v>
          </cell>
          <cell r="D2059" t="str">
            <v>02</v>
          </cell>
          <cell r="E2059" t="str">
            <v>IRAZOLA</v>
          </cell>
          <cell r="F2059">
            <v>17934</v>
          </cell>
        </row>
        <row r="2060">
          <cell r="A2060" t="str">
            <v>250303</v>
          </cell>
          <cell r="B2060" t="str">
            <v>25</v>
          </cell>
          <cell r="C2060" t="str">
            <v>03</v>
          </cell>
          <cell r="D2060" t="str">
            <v>03</v>
          </cell>
          <cell r="E2060" t="str">
            <v>CURIMANA</v>
          </cell>
          <cell r="F2060">
            <v>5861</v>
          </cell>
        </row>
        <row r="2061">
          <cell r="A2061" t="str">
            <v>250400</v>
          </cell>
          <cell r="B2061" t="str">
            <v>25</v>
          </cell>
          <cell r="C2061" t="str">
            <v>04</v>
          </cell>
          <cell r="D2061" t="str">
            <v>00</v>
          </cell>
          <cell r="E2061" t="str">
            <v>PURUS</v>
          </cell>
          <cell r="F2061">
            <v>3796</v>
          </cell>
        </row>
        <row r="2062">
          <cell r="A2062" t="str">
            <v>250401</v>
          </cell>
          <cell r="B2062" t="str">
            <v>25</v>
          </cell>
          <cell r="C2062" t="str">
            <v>04</v>
          </cell>
          <cell r="D2062" t="str">
            <v>01</v>
          </cell>
          <cell r="E2062" t="str">
            <v>PURUS</v>
          </cell>
          <cell r="F2062">
            <v>3796</v>
          </cell>
        </row>
      </sheetData>
      <sheetData sheetId="3">
        <row r="7">
          <cell r="A7" t="str">
            <v>010000</v>
          </cell>
        </row>
      </sheetData>
      <sheetData sheetId="4">
        <row r="7">
          <cell r="A7" t="str">
            <v>010000</v>
          </cell>
        </row>
      </sheetData>
      <sheetData sheetId="5">
        <row r="7">
          <cell r="A7" t="str">
            <v>010000</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P1"/>
      <sheetName val="POB10"/>
      <sheetName val="P3Z"/>
      <sheetName val="provajus"/>
      <sheetName val="EDAD"/>
      <sheetName val="P2"/>
      <sheetName val="P3"/>
      <sheetName val="dis"/>
      <sheetName val="dis cal"/>
      <sheetName val="v3r"/>
      <sheetName val="disajus"/>
      <sheetName val="F-05"/>
      <sheetName val="sensibilidad.proliv"/>
      <sheetName val="FINAL"/>
      <sheetName val="Población por edades"/>
      <sheetName val="Bech_Lab"/>
      <sheetName val="Metrados"/>
      <sheetName val="Limit_ACC_A"/>
      <sheetName val="Hoja3"/>
      <sheetName val="STRSUMM0"/>
    </sheetNames>
    <sheetDataSet>
      <sheetData sheetId="0">
        <row r="9">
          <cell r="A9" t="str">
            <v>010000</v>
          </cell>
        </row>
        <row r="10">
          <cell r="A10" t="str">
            <v>010000</v>
          </cell>
          <cell r="B10" t="str">
            <v>01</v>
          </cell>
          <cell r="C10" t="str">
            <v>00</v>
          </cell>
          <cell r="D10" t="str">
            <v>00</v>
          </cell>
          <cell r="E10" t="str">
            <v>AMAZONAS</v>
          </cell>
          <cell r="F10">
            <v>429088</v>
          </cell>
          <cell r="G10">
            <v>8600</v>
          </cell>
          <cell r="H10">
            <v>8609</v>
          </cell>
          <cell r="I10">
            <v>8624</v>
          </cell>
          <cell r="J10">
            <v>8628</v>
          </cell>
          <cell r="K10">
            <v>8626</v>
          </cell>
          <cell r="L10">
            <v>8571</v>
          </cell>
          <cell r="M10">
            <v>8564</v>
          </cell>
          <cell r="N10">
            <v>8557</v>
          </cell>
          <cell r="O10">
            <v>8554</v>
          </cell>
          <cell r="P10">
            <v>8547</v>
          </cell>
          <cell r="Q10">
            <v>8540</v>
          </cell>
          <cell r="R10">
            <v>8529</v>
          </cell>
          <cell r="S10">
            <v>8521</v>
          </cell>
          <cell r="T10">
            <v>8519</v>
          </cell>
          <cell r="U10">
            <v>8518</v>
          </cell>
          <cell r="V10">
            <v>8510</v>
          </cell>
          <cell r="W10">
            <v>8496</v>
          </cell>
          <cell r="X10">
            <v>8460</v>
          </cell>
          <cell r="Y10">
            <v>8393</v>
          </cell>
          <cell r="Z10">
            <v>8302</v>
          </cell>
          <cell r="AA10">
            <v>39851</v>
          </cell>
          <cell r="AB10">
            <v>36202</v>
          </cell>
          <cell r="AC10">
            <v>33896</v>
          </cell>
          <cell r="AD10">
            <v>29719</v>
          </cell>
          <cell r="AE10">
            <v>25992</v>
          </cell>
          <cell r="AF10">
            <v>22488</v>
          </cell>
          <cell r="AG10">
            <v>18384</v>
          </cell>
          <cell r="AH10">
            <v>14991</v>
          </cell>
          <cell r="AI10">
            <v>11720</v>
          </cell>
          <cell r="AJ10">
            <v>9080</v>
          </cell>
          <cell r="AK10">
            <v>7004</v>
          </cell>
          <cell r="AL10">
            <v>4900</v>
          </cell>
          <cell r="AM10">
            <v>4193</v>
          </cell>
        </row>
        <row r="11">
          <cell r="A11" t="str">
            <v>010100</v>
          </cell>
          <cell r="B11" t="str">
            <v>01</v>
          </cell>
          <cell r="C11" t="str">
            <v>01</v>
          </cell>
          <cell r="D11" t="str">
            <v>00</v>
          </cell>
          <cell r="E11" t="str">
            <v>CHACHAPOYAS</v>
          </cell>
          <cell r="F11">
            <v>56049</v>
          </cell>
          <cell r="G11">
            <v>1123</v>
          </cell>
          <cell r="H11">
            <v>1125</v>
          </cell>
          <cell r="I11">
            <v>1126</v>
          </cell>
          <cell r="J11">
            <v>1127</v>
          </cell>
          <cell r="K11">
            <v>1127</v>
          </cell>
          <cell r="L11">
            <v>1120</v>
          </cell>
          <cell r="M11">
            <v>1119</v>
          </cell>
          <cell r="N11">
            <v>1118</v>
          </cell>
          <cell r="O11">
            <v>1117</v>
          </cell>
          <cell r="P11">
            <v>1116</v>
          </cell>
          <cell r="Q11">
            <v>1116</v>
          </cell>
          <cell r="R11">
            <v>1114</v>
          </cell>
          <cell r="S11">
            <v>1113</v>
          </cell>
          <cell r="T11">
            <v>1113</v>
          </cell>
          <cell r="U11">
            <v>1113</v>
          </cell>
          <cell r="V11">
            <v>1112</v>
          </cell>
          <cell r="W11">
            <v>1110</v>
          </cell>
          <cell r="X11">
            <v>1105</v>
          </cell>
          <cell r="Y11">
            <v>1096</v>
          </cell>
          <cell r="Z11">
            <v>1084</v>
          </cell>
          <cell r="AA11">
            <v>5205</v>
          </cell>
          <cell r="AB11">
            <v>4729</v>
          </cell>
          <cell r="AC11">
            <v>4428</v>
          </cell>
          <cell r="AD11">
            <v>3882</v>
          </cell>
          <cell r="AE11">
            <v>3395</v>
          </cell>
          <cell r="AF11">
            <v>2937</v>
          </cell>
          <cell r="AG11">
            <v>2401</v>
          </cell>
          <cell r="AH11">
            <v>1958</v>
          </cell>
          <cell r="AI11">
            <v>1531</v>
          </cell>
          <cell r="AJ11">
            <v>1186</v>
          </cell>
          <cell r="AK11">
            <v>915</v>
          </cell>
          <cell r="AL11">
            <v>640</v>
          </cell>
          <cell r="AM11">
            <v>548</v>
          </cell>
        </row>
        <row r="12">
          <cell r="A12" t="str">
            <v>010200</v>
          </cell>
          <cell r="B12" t="str">
            <v>01</v>
          </cell>
          <cell r="C12" t="str">
            <v>02</v>
          </cell>
          <cell r="D12" t="str">
            <v>00</v>
          </cell>
          <cell r="E12" t="str">
            <v>BAGUA</v>
          </cell>
          <cell r="F12">
            <v>80850</v>
          </cell>
          <cell r="G12">
            <v>1621</v>
          </cell>
          <cell r="H12">
            <v>1622</v>
          </cell>
          <cell r="I12">
            <v>1626</v>
          </cell>
          <cell r="J12">
            <v>1626</v>
          </cell>
          <cell r="K12">
            <v>1625</v>
          </cell>
          <cell r="L12">
            <v>1615</v>
          </cell>
          <cell r="M12">
            <v>1614</v>
          </cell>
          <cell r="N12">
            <v>1612</v>
          </cell>
          <cell r="O12">
            <v>1612</v>
          </cell>
          <cell r="P12">
            <v>1610</v>
          </cell>
          <cell r="Q12">
            <v>1609</v>
          </cell>
          <cell r="R12">
            <v>1607</v>
          </cell>
          <cell r="S12">
            <v>1606</v>
          </cell>
          <cell r="T12">
            <v>1605</v>
          </cell>
          <cell r="U12">
            <v>1605</v>
          </cell>
          <cell r="V12">
            <v>1603</v>
          </cell>
          <cell r="W12">
            <v>1601</v>
          </cell>
          <cell r="X12">
            <v>1594</v>
          </cell>
          <cell r="Y12">
            <v>1581</v>
          </cell>
          <cell r="Z12">
            <v>1564</v>
          </cell>
          <cell r="AA12">
            <v>7509</v>
          </cell>
          <cell r="AB12">
            <v>6821</v>
          </cell>
          <cell r="AC12">
            <v>6387</v>
          </cell>
          <cell r="AD12">
            <v>5600</v>
          </cell>
          <cell r="AE12">
            <v>4897</v>
          </cell>
          <cell r="AF12">
            <v>4237</v>
          </cell>
          <cell r="AG12">
            <v>3464</v>
          </cell>
          <cell r="AH12">
            <v>2825</v>
          </cell>
          <cell r="AI12">
            <v>2208</v>
          </cell>
          <cell r="AJ12">
            <v>1711</v>
          </cell>
          <cell r="AK12">
            <v>1320</v>
          </cell>
          <cell r="AL12">
            <v>923</v>
          </cell>
          <cell r="AM12">
            <v>790</v>
          </cell>
        </row>
        <row r="13">
          <cell r="A13" t="str">
            <v>010300</v>
          </cell>
          <cell r="B13" t="str">
            <v>01</v>
          </cell>
          <cell r="C13" t="str">
            <v>03</v>
          </cell>
          <cell r="D13" t="str">
            <v>00</v>
          </cell>
          <cell r="E13" t="str">
            <v>BONGARA</v>
          </cell>
          <cell r="F13">
            <v>31448</v>
          </cell>
          <cell r="G13">
            <v>630</v>
          </cell>
          <cell r="H13">
            <v>631</v>
          </cell>
          <cell r="I13">
            <v>632</v>
          </cell>
          <cell r="J13">
            <v>632</v>
          </cell>
          <cell r="K13">
            <v>633</v>
          </cell>
          <cell r="L13">
            <v>628</v>
          </cell>
          <cell r="M13">
            <v>628</v>
          </cell>
          <cell r="N13">
            <v>627</v>
          </cell>
          <cell r="O13">
            <v>627</v>
          </cell>
          <cell r="P13">
            <v>627</v>
          </cell>
          <cell r="Q13">
            <v>626</v>
          </cell>
          <cell r="R13">
            <v>625</v>
          </cell>
          <cell r="S13">
            <v>625</v>
          </cell>
          <cell r="T13">
            <v>624</v>
          </cell>
          <cell r="U13">
            <v>624</v>
          </cell>
          <cell r="V13">
            <v>625</v>
          </cell>
          <cell r="W13">
            <v>623</v>
          </cell>
          <cell r="X13">
            <v>620</v>
          </cell>
          <cell r="Y13">
            <v>615</v>
          </cell>
          <cell r="Z13">
            <v>608</v>
          </cell>
          <cell r="AA13">
            <v>2921</v>
          </cell>
          <cell r="AB13">
            <v>2653</v>
          </cell>
          <cell r="AC13">
            <v>2484</v>
          </cell>
          <cell r="AD13">
            <v>2178</v>
          </cell>
          <cell r="AE13">
            <v>1905</v>
          </cell>
          <cell r="AF13">
            <v>1648</v>
          </cell>
          <cell r="AG13">
            <v>1347</v>
          </cell>
          <cell r="AH13">
            <v>1099</v>
          </cell>
          <cell r="AI13">
            <v>859</v>
          </cell>
          <cell r="AJ13">
            <v>665</v>
          </cell>
          <cell r="AK13">
            <v>513</v>
          </cell>
          <cell r="AL13">
            <v>359</v>
          </cell>
          <cell r="AM13">
            <v>307</v>
          </cell>
        </row>
        <row r="14">
          <cell r="A14" t="str">
            <v>010400</v>
          </cell>
          <cell r="B14" t="str">
            <v>01</v>
          </cell>
          <cell r="C14" t="str">
            <v>04</v>
          </cell>
          <cell r="D14" t="str">
            <v>00</v>
          </cell>
          <cell r="E14" t="str">
            <v>CONDORCANQUI</v>
          </cell>
          <cell r="F14">
            <v>50445</v>
          </cell>
          <cell r="G14">
            <v>1011</v>
          </cell>
          <cell r="H14">
            <v>1012</v>
          </cell>
          <cell r="I14">
            <v>1014</v>
          </cell>
          <cell r="J14">
            <v>1014</v>
          </cell>
          <cell r="K14">
            <v>1014</v>
          </cell>
          <cell r="L14">
            <v>1007</v>
          </cell>
          <cell r="M14">
            <v>1007</v>
          </cell>
          <cell r="N14">
            <v>1006</v>
          </cell>
          <cell r="O14">
            <v>1006</v>
          </cell>
          <cell r="P14">
            <v>1005</v>
          </cell>
          <cell r="Q14">
            <v>1004</v>
          </cell>
          <cell r="R14">
            <v>1003</v>
          </cell>
          <cell r="S14">
            <v>1002</v>
          </cell>
          <cell r="T14">
            <v>1002</v>
          </cell>
          <cell r="U14">
            <v>1001</v>
          </cell>
          <cell r="V14">
            <v>1000</v>
          </cell>
          <cell r="W14">
            <v>999</v>
          </cell>
          <cell r="X14">
            <v>995</v>
          </cell>
          <cell r="Y14">
            <v>987</v>
          </cell>
          <cell r="Z14">
            <v>976</v>
          </cell>
          <cell r="AA14">
            <v>4685</v>
          </cell>
          <cell r="AB14">
            <v>4256</v>
          </cell>
          <cell r="AC14">
            <v>3985</v>
          </cell>
          <cell r="AD14">
            <v>3494</v>
          </cell>
          <cell r="AE14">
            <v>3056</v>
          </cell>
          <cell r="AF14">
            <v>2644</v>
          </cell>
          <cell r="AG14">
            <v>2161</v>
          </cell>
          <cell r="AH14">
            <v>1762</v>
          </cell>
          <cell r="AI14">
            <v>1378</v>
          </cell>
          <cell r="AJ14">
            <v>1067</v>
          </cell>
          <cell r="AK14">
            <v>823</v>
          </cell>
          <cell r="AL14">
            <v>576</v>
          </cell>
          <cell r="AM14">
            <v>493</v>
          </cell>
        </row>
        <row r="15">
          <cell r="A15" t="str">
            <v>010500</v>
          </cell>
          <cell r="B15" t="str">
            <v>01</v>
          </cell>
          <cell r="C15" t="str">
            <v>05</v>
          </cell>
          <cell r="D15" t="str">
            <v>00</v>
          </cell>
          <cell r="E15" t="str">
            <v>LUYA</v>
          </cell>
          <cell r="F15">
            <v>55051</v>
          </cell>
          <cell r="G15">
            <v>1103</v>
          </cell>
          <cell r="H15">
            <v>1105</v>
          </cell>
          <cell r="I15">
            <v>1106</v>
          </cell>
          <cell r="J15">
            <v>1107</v>
          </cell>
          <cell r="K15">
            <v>1107</v>
          </cell>
          <cell r="L15">
            <v>1100</v>
          </cell>
          <cell r="M15">
            <v>1098</v>
          </cell>
          <cell r="N15">
            <v>1098</v>
          </cell>
          <cell r="O15">
            <v>1097</v>
          </cell>
          <cell r="P15">
            <v>1097</v>
          </cell>
          <cell r="Q15">
            <v>1095</v>
          </cell>
          <cell r="R15">
            <v>1094</v>
          </cell>
          <cell r="S15">
            <v>1092</v>
          </cell>
          <cell r="T15">
            <v>1093</v>
          </cell>
          <cell r="U15">
            <v>1093</v>
          </cell>
          <cell r="V15">
            <v>1092</v>
          </cell>
          <cell r="W15">
            <v>1090</v>
          </cell>
          <cell r="X15">
            <v>1085</v>
          </cell>
          <cell r="Y15">
            <v>1077</v>
          </cell>
          <cell r="Z15">
            <v>1065</v>
          </cell>
          <cell r="AA15">
            <v>5113</v>
          </cell>
          <cell r="AB15">
            <v>4645</v>
          </cell>
          <cell r="AC15">
            <v>4349</v>
          </cell>
          <cell r="AD15">
            <v>3813</v>
          </cell>
          <cell r="AE15">
            <v>3335</v>
          </cell>
          <cell r="AF15">
            <v>2885</v>
          </cell>
          <cell r="AG15">
            <v>2359</v>
          </cell>
          <cell r="AH15">
            <v>1923</v>
          </cell>
          <cell r="AI15">
            <v>1504</v>
          </cell>
          <cell r="AJ15">
            <v>1165</v>
          </cell>
          <cell r="AK15">
            <v>899</v>
          </cell>
          <cell r="AL15">
            <v>629</v>
          </cell>
          <cell r="AM15">
            <v>538</v>
          </cell>
        </row>
        <row r="16">
          <cell r="A16" t="str">
            <v>010600</v>
          </cell>
          <cell r="B16" t="str">
            <v>01</v>
          </cell>
          <cell r="C16" t="str">
            <v>06</v>
          </cell>
          <cell r="D16" t="str">
            <v>00</v>
          </cell>
          <cell r="E16" t="str">
            <v>RODRIGUEZ DE MENDOZA</v>
          </cell>
          <cell r="F16">
            <v>29621</v>
          </cell>
          <cell r="G16">
            <v>594</v>
          </cell>
          <cell r="H16">
            <v>594</v>
          </cell>
          <cell r="I16">
            <v>595</v>
          </cell>
          <cell r="J16">
            <v>596</v>
          </cell>
          <cell r="K16">
            <v>595</v>
          </cell>
          <cell r="L16">
            <v>592</v>
          </cell>
          <cell r="M16">
            <v>591</v>
          </cell>
          <cell r="N16">
            <v>591</v>
          </cell>
          <cell r="O16">
            <v>591</v>
          </cell>
          <cell r="P16">
            <v>590</v>
          </cell>
          <cell r="Q16">
            <v>590</v>
          </cell>
          <cell r="R16">
            <v>589</v>
          </cell>
          <cell r="S16">
            <v>588</v>
          </cell>
          <cell r="T16">
            <v>588</v>
          </cell>
          <cell r="U16">
            <v>588</v>
          </cell>
          <cell r="V16">
            <v>587</v>
          </cell>
          <cell r="W16">
            <v>586</v>
          </cell>
          <cell r="X16">
            <v>584</v>
          </cell>
          <cell r="Y16">
            <v>580</v>
          </cell>
          <cell r="Z16">
            <v>573</v>
          </cell>
          <cell r="AA16">
            <v>2751</v>
          </cell>
          <cell r="AB16">
            <v>2499</v>
          </cell>
          <cell r="AC16">
            <v>2340</v>
          </cell>
          <cell r="AD16">
            <v>2052</v>
          </cell>
          <cell r="AE16">
            <v>1794</v>
          </cell>
          <cell r="AF16">
            <v>1552</v>
          </cell>
          <cell r="AG16">
            <v>1269</v>
          </cell>
          <cell r="AH16">
            <v>1035</v>
          </cell>
          <cell r="AI16">
            <v>809</v>
          </cell>
          <cell r="AJ16">
            <v>627</v>
          </cell>
          <cell r="AK16">
            <v>484</v>
          </cell>
          <cell r="AL16">
            <v>338</v>
          </cell>
          <cell r="AM16">
            <v>289</v>
          </cell>
        </row>
        <row r="17">
          <cell r="A17" t="str">
            <v>010700</v>
          </cell>
          <cell r="B17" t="str">
            <v>01</v>
          </cell>
          <cell r="C17" t="str">
            <v>07</v>
          </cell>
          <cell r="D17" t="str">
            <v>00</v>
          </cell>
          <cell r="E17" t="str">
            <v>UTCUBAMBA</v>
          </cell>
          <cell r="F17">
            <v>125624</v>
          </cell>
          <cell r="G17">
            <v>2518</v>
          </cell>
          <cell r="H17">
            <v>2520</v>
          </cell>
          <cell r="I17">
            <v>2525</v>
          </cell>
          <cell r="J17">
            <v>2526</v>
          </cell>
          <cell r="K17">
            <v>2525</v>
          </cell>
          <cell r="L17">
            <v>2509</v>
          </cell>
          <cell r="M17">
            <v>2507</v>
          </cell>
          <cell r="N17">
            <v>2505</v>
          </cell>
          <cell r="O17">
            <v>2504</v>
          </cell>
          <cell r="P17">
            <v>2502</v>
          </cell>
          <cell r="Q17">
            <v>2500</v>
          </cell>
          <cell r="R17">
            <v>2497</v>
          </cell>
          <cell r="S17">
            <v>2495</v>
          </cell>
          <cell r="T17">
            <v>2494</v>
          </cell>
          <cell r="U17">
            <v>2494</v>
          </cell>
          <cell r="V17">
            <v>2491</v>
          </cell>
          <cell r="W17">
            <v>2487</v>
          </cell>
          <cell r="X17">
            <v>2477</v>
          </cell>
          <cell r="Y17">
            <v>2457</v>
          </cell>
          <cell r="Z17">
            <v>2432</v>
          </cell>
          <cell r="AA17">
            <v>11667</v>
          </cell>
          <cell r="AB17">
            <v>10599</v>
          </cell>
          <cell r="AC17">
            <v>9923</v>
          </cell>
          <cell r="AD17">
            <v>8700</v>
          </cell>
          <cell r="AE17">
            <v>7610</v>
          </cell>
          <cell r="AF17">
            <v>6585</v>
          </cell>
          <cell r="AG17">
            <v>5383</v>
          </cell>
          <cell r="AH17">
            <v>4389</v>
          </cell>
          <cell r="AI17">
            <v>3431</v>
          </cell>
          <cell r="AJ17">
            <v>2659</v>
          </cell>
          <cell r="AK17">
            <v>2050</v>
          </cell>
          <cell r="AL17">
            <v>1435</v>
          </cell>
          <cell r="AM17">
            <v>1228</v>
          </cell>
        </row>
        <row r="18">
          <cell r="A18" t="str">
            <v>020000</v>
          </cell>
          <cell r="B18" t="str">
            <v>02</v>
          </cell>
          <cell r="C18" t="str">
            <v>00</v>
          </cell>
          <cell r="D18" t="str">
            <v>00</v>
          </cell>
          <cell r="E18" t="str">
            <v>ANCASH</v>
          </cell>
          <cell r="F18">
            <v>1147933</v>
          </cell>
          <cell r="G18">
            <v>23006</v>
          </cell>
          <cell r="H18">
            <v>23033</v>
          </cell>
          <cell r="I18">
            <v>23067</v>
          </cell>
          <cell r="J18">
            <v>23081</v>
          </cell>
          <cell r="K18">
            <v>23078</v>
          </cell>
          <cell r="L18">
            <v>22931</v>
          </cell>
          <cell r="M18">
            <v>22910</v>
          </cell>
          <cell r="N18">
            <v>22893</v>
          </cell>
          <cell r="O18">
            <v>22879</v>
          </cell>
          <cell r="P18">
            <v>22866</v>
          </cell>
          <cell r="Q18">
            <v>22848</v>
          </cell>
          <cell r="R18">
            <v>22817</v>
          </cell>
          <cell r="S18">
            <v>22795</v>
          </cell>
          <cell r="T18">
            <v>22792</v>
          </cell>
          <cell r="U18">
            <v>22789</v>
          </cell>
          <cell r="V18">
            <v>22766</v>
          </cell>
          <cell r="W18">
            <v>22729</v>
          </cell>
          <cell r="X18">
            <v>22634</v>
          </cell>
          <cell r="Y18">
            <v>22454</v>
          </cell>
          <cell r="Z18">
            <v>22212</v>
          </cell>
          <cell r="AA18">
            <v>106612</v>
          </cell>
          <cell r="AB18">
            <v>96852</v>
          </cell>
          <cell r="AC18">
            <v>90683</v>
          </cell>
          <cell r="AD18">
            <v>79508</v>
          </cell>
          <cell r="AE18">
            <v>69536</v>
          </cell>
          <cell r="AF18">
            <v>60163</v>
          </cell>
          <cell r="AG18">
            <v>49182</v>
          </cell>
          <cell r="AH18">
            <v>40105</v>
          </cell>
          <cell r="AI18">
            <v>31355</v>
          </cell>
          <cell r="AJ18">
            <v>24291</v>
          </cell>
          <cell r="AK18">
            <v>18738</v>
          </cell>
          <cell r="AL18">
            <v>13110</v>
          </cell>
          <cell r="AM18">
            <v>11218</v>
          </cell>
        </row>
        <row r="19">
          <cell r="A19" t="str">
            <v>020100</v>
          </cell>
          <cell r="B19" t="str">
            <v>02</v>
          </cell>
          <cell r="C19" t="str">
            <v>01</v>
          </cell>
          <cell r="D19" t="str">
            <v>00</v>
          </cell>
          <cell r="E19" t="str">
            <v>HUARAZ</v>
          </cell>
          <cell r="F19">
            <v>157547</v>
          </cell>
          <cell r="G19">
            <v>3159</v>
          </cell>
          <cell r="H19">
            <v>3161</v>
          </cell>
          <cell r="I19">
            <v>3166</v>
          </cell>
          <cell r="J19">
            <v>3168</v>
          </cell>
          <cell r="K19">
            <v>3167</v>
          </cell>
          <cell r="L19">
            <v>3147</v>
          </cell>
          <cell r="M19">
            <v>3144</v>
          </cell>
          <cell r="N19">
            <v>3142</v>
          </cell>
          <cell r="O19">
            <v>3140</v>
          </cell>
          <cell r="P19">
            <v>3138</v>
          </cell>
          <cell r="Q19">
            <v>3136</v>
          </cell>
          <cell r="R19">
            <v>3131</v>
          </cell>
          <cell r="S19">
            <v>3128</v>
          </cell>
          <cell r="T19">
            <v>3128</v>
          </cell>
          <cell r="U19">
            <v>3128</v>
          </cell>
          <cell r="V19">
            <v>3124</v>
          </cell>
          <cell r="W19">
            <v>3119</v>
          </cell>
          <cell r="X19">
            <v>3106</v>
          </cell>
          <cell r="Y19">
            <v>3082</v>
          </cell>
          <cell r="Z19">
            <v>3048</v>
          </cell>
          <cell r="AA19">
            <v>14632</v>
          </cell>
          <cell r="AB19">
            <v>13292</v>
          </cell>
          <cell r="AC19">
            <v>12446</v>
          </cell>
          <cell r="AD19">
            <v>10913</v>
          </cell>
          <cell r="AE19">
            <v>9543</v>
          </cell>
          <cell r="AF19">
            <v>8257</v>
          </cell>
          <cell r="AG19">
            <v>6750</v>
          </cell>
          <cell r="AH19">
            <v>5504</v>
          </cell>
          <cell r="AI19">
            <v>4303</v>
          </cell>
          <cell r="AJ19">
            <v>3334</v>
          </cell>
          <cell r="AK19">
            <v>2572</v>
          </cell>
          <cell r="AL19">
            <v>1799</v>
          </cell>
          <cell r="AM19">
            <v>1540</v>
          </cell>
        </row>
        <row r="20">
          <cell r="A20" t="str">
            <v>020200</v>
          </cell>
          <cell r="B20" t="str">
            <v>02</v>
          </cell>
          <cell r="C20" t="str">
            <v>02</v>
          </cell>
          <cell r="D20" t="str">
            <v>00</v>
          </cell>
          <cell r="E20" t="str">
            <v>AIJA</v>
          </cell>
          <cell r="F20">
            <v>9214</v>
          </cell>
          <cell r="G20">
            <v>185</v>
          </cell>
          <cell r="H20">
            <v>185</v>
          </cell>
          <cell r="I20">
            <v>185</v>
          </cell>
          <cell r="J20">
            <v>185</v>
          </cell>
          <cell r="K20">
            <v>185</v>
          </cell>
          <cell r="L20">
            <v>184</v>
          </cell>
          <cell r="M20">
            <v>184</v>
          </cell>
          <cell r="N20">
            <v>184</v>
          </cell>
          <cell r="O20">
            <v>184</v>
          </cell>
          <cell r="P20">
            <v>184</v>
          </cell>
          <cell r="Q20">
            <v>183</v>
          </cell>
          <cell r="R20">
            <v>183</v>
          </cell>
          <cell r="S20">
            <v>183</v>
          </cell>
          <cell r="T20">
            <v>183</v>
          </cell>
          <cell r="U20">
            <v>183</v>
          </cell>
          <cell r="V20">
            <v>183</v>
          </cell>
          <cell r="W20">
            <v>182</v>
          </cell>
          <cell r="X20">
            <v>182</v>
          </cell>
          <cell r="Y20">
            <v>180</v>
          </cell>
          <cell r="Z20">
            <v>178</v>
          </cell>
          <cell r="AA20">
            <v>856</v>
          </cell>
          <cell r="AB20">
            <v>777</v>
          </cell>
          <cell r="AC20">
            <v>728</v>
          </cell>
          <cell r="AD20">
            <v>638</v>
          </cell>
          <cell r="AE20">
            <v>558</v>
          </cell>
          <cell r="AF20">
            <v>483</v>
          </cell>
          <cell r="AG20">
            <v>395</v>
          </cell>
          <cell r="AH20">
            <v>322</v>
          </cell>
          <cell r="AI20">
            <v>252</v>
          </cell>
          <cell r="AJ20">
            <v>195</v>
          </cell>
          <cell r="AK20">
            <v>150</v>
          </cell>
          <cell r="AL20">
            <v>105</v>
          </cell>
          <cell r="AM20">
            <v>90</v>
          </cell>
        </row>
        <row r="21">
          <cell r="A21" t="str">
            <v>020300</v>
          </cell>
          <cell r="B21" t="str">
            <v>02</v>
          </cell>
          <cell r="C21" t="str">
            <v>03</v>
          </cell>
          <cell r="D21" t="str">
            <v>00</v>
          </cell>
          <cell r="E21" t="str">
            <v>ANTONIO RAYMONDI</v>
          </cell>
          <cell r="F21">
            <v>18359</v>
          </cell>
          <cell r="G21">
            <v>368</v>
          </cell>
          <cell r="H21">
            <v>368</v>
          </cell>
          <cell r="I21">
            <v>370</v>
          </cell>
          <cell r="J21">
            <v>369</v>
          </cell>
          <cell r="K21">
            <v>369</v>
          </cell>
          <cell r="L21">
            <v>367</v>
          </cell>
          <cell r="M21">
            <v>366</v>
          </cell>
          <cell r="N21">
            <v>366</v>
          </cell>
          <cell r="O21">
            <v>366</v>
          </cell>
          <cell r="P21">
            <v>366</v>
          </cell>
          <cell r="Q21">
            <v>365</v>
          </cell>
          <cell r="R21">
            <v>365</v>
          </cell>
          <cell r="S21">
            <v>365</v>
          </cell>
          <cell r="T21">
            <v>365</v>
          </cell>
          <cell r="U21">
            <v>364</v>
          </cell>
          <cell r="V21">
            <v>364</v>
          </cell>
          <cell r="W21">
            <v>364</v>
          </cell>
          <cell r="X21">
            <v>362</v>
          </cell>
          <cell r="Y21">
            <v>359</v>
          </cell>
          <cell r="Z21">
            <v>355</v>
          </cell>
          <cell r="AA21">
            <v>1705</v>
          </cell>
          <cell r="AB21">
            <v>1549</v>
          </cell>
          <cell r="AC21">
            <v>1450</v>
          </cell>
          <cell r="AD21">
            <v>1272</v>
          </cell>
          <cell r="AE21">
            <v>1112</v>
          </cell>
          <cell r="AF21">
            <v>962</v>
          </cell>
          <cell r="AG21">
            <v>787</v>
          </cell>
          <cell r="AH21">
            <v>641</v>
          </cell>
          <cell r="AI21">
            <v>501</v>
          </cell>
          <cell r="AJ21">
            <v>388</v>
          </cell>
          <cell r="AK21">
            <v>300</v>
          </cell>
          <cell r="AL21">
            <v>210</v>
          </cell>
          <cell r="AM21">
            <v>179</v>
          </cell>
        </row>
        <row r="22">
          <cell r="A22" t="str">
            <v>020400</v>
          </cell>
          <cell r="B22" t="str">
            <v>02</v>
          </cell>
          <cell r="C22" t="str">
            <v>04</v>
          </cell>
          <cell r="D22" t="str">
            <v>00</v>
          </cell>
          <cell r="E22" t="str">
            <v>ASUNCION</v>
          </cell>
          <cell r="F22">
            <v>9903</v>
          </cell>
          <cell r="G22">
            <v>198</v>
          </cell>
          <cell r="H22">
            <v>199</v>
          </cell>
          <cell r="I22">
            <v>199</v>
          </cell>
          <cell r="J22">
            <v>199</v>
          </cell>
          <cell r="K22">
            <v>199</v>
          </cell>
          <cell r="L22">
            <v>198</v>
          </cell>
          <cell r="M22">
            <v>198</v>
          </cell>
          <cell r="N22">
            <v>197</v>
          </cell>
          <cell r="O22">
            <v>196</v>
          </cell>
          <cell r="P22">
            <v>197</v>
          </cell>
          <cell r="Q22">
            <v>197</v>
          </cell>
          <cell r="R22">
            <v>197</v>
          </cell>
          <cell r="S22">
            <v>197</v>
          </cell>
          <cell r="T22">
            <v>197</v>
          </cell>
          <cell r="U22">
            <v>197</v>
          </cell>
          <cell r="V22">
            <v>196</v>
          </cell>
          <cell r="W22">
            <v>196</v>
          </cell>
          <cell r="X22">
            <v>195</v>
          </cell>
          <cell r="Y22">
            <v>194</v>
          </cell>
          <cell r="Z22">
            <v>192</v>
          </cell>
          <cell r="AA22">
            <v>920</v>
          </cell>
          <cell r="AB22">
            <v>836</v>
          </cell>
          <cell r="AC22">
            <v>782</v>
          </cell>
          <cell r="AD22">
            <v>686</v>
          </cell>
          <cell r="AE22">
            <v>600</v>
          </cell>
          <cell r="AF22">
            <v>519</v>
          </cell>
          <cell r="AG22">
            <v>424</v>
          </cell>
          <cell r="AH22">
            <v>346</v>
          </cell>
          <cell r="AI22">
            <v>270</v>
          </cell>
          <cell r="AJ22">
            <v>210</v>
          </cell>
          <cell r="AK22">
            <v>162</v>
          </cell>
          <cell r="AL22">
            <v>113</v>
          </cell>
          <cell r="AM22">
            <v>97</v>
          </cell>
        </row>
        <row r="23">
          <cell r="A23" t="str">
            <v>020500</v>
          </cell>
          <cell r="B23" t="str">
            <v>02</v>
          </cell>
          <cell r="C23" t="str">
            <v>05</v>
          </cell>
          <cell r="D23" t="str">
            <v>00</v>
          </cell>
          <cell r="E23" t="str">
            <v>BOLOGNESI</v>
          </cell>
          <cell r="F23">
            <v>34677</v>
          </cell>
          <cell r="G23">
            <v>695</v>
          </cell>
          <cell r="H23">
            <v>696</v>
          </cell>
          <cell r="I23">
            <v>697</v>
          </cell>
          <cell r="J23">
            <v>695</v>
          </cell>
          <cell r="K23">
            <v>697</v>
          </cell>
          <cell r="L23">
            <v>693</v>
          </cell>
          <cell r="M23">
            <v>692</v>
          </cell>
          <cell r="N23">
            <v>692</v>
          </cell>
          <cell r="O23">
            <v>691</v>
          </cell>
          <cell r="P23">
            <v>690</v>
          </cell>
          <cell r="Q23">
            <v>690</v>
          </cell>
          <cell r="R23">
            <v>689</v>
          </cell>
          <cell r="S23">
            <v>689</v>
          </cell>
          <cell r="T23">
            <v>689</v>
          </cell>
          <cell r="U23">
            <v>688</v>
          </cell>
          <cell r="V23">
            <v>688</v>
          </cell>
          <cell r="W23">
            <v>687</v>
          </cell>
          <cell r="X23">
            <v>684</v>
          </cell>
          <cell r="Y23">
            <v>678</v>
          </cell>
          <cell r="Z23">
            <v>671</v>
          </cell>
          <cell r="AA23">
            <v>3221</v>
          </cell>
          <cell r="AB23">
            <v>2926</v>
          </cell>
          <cell r="AC23">
            <v>2739</v>
          </cell>
          <cell r="AD23">
            <v>2402</v>
          </cell>
          <cell r="AE23">
            <v>2101</v>
          </cell>
          <cell r="AF23">
            <v>1817</v>
          </cell>
          <cell r="AG23">
            <v>1486</v>
          </cell>
          <cell r="AH23">
            <v>1212</v>
          </cell>
          <cell r="AI23">
            <v>947</v>
          </cell>
          <cell r="AJ23">
            <v>734</v>
          </cell>
          <cell r="AK23">
            <v>566</v>
          </cell>
          <cell r="AL23">
            <v>396</v>
          </cell>
          <cell r="AM23">
            <v>339</v>
          </cell>
        </row>
        <row r="24">
          <cell r="A24" t="str">
            <v>020600</v>
          </cell>
          <cell r="B24" t="str">
            <v>02</v>
          </cell>
          <cell r="C24" t="str">
            <v>06</v>
          </cell>
          <cell r="D24" t="str">
            <v>00</v>
          </cell>
          <cell r="E24" t="str">
            <v>CARHUAZ</v>
          </cell>
          <cell r="F24">
            <v>47174</v>
          </cell>
          <cell r="G24">
            <v>945</v>
          </cell>
          <cell r="H24">
            <v>945</v>
          </cell>
          <cell r="I24">
            <v>948</v>
          </cell>
          <cell r="J24">
            <v>949</v>
          </cell>
          <cell r="K24">
            <v>948</v>
          </cell>
          <cell r="L24">
            <v>942</v>
          </cell>
          <cell r="M24">
            <v>941</v>
          </cell>
          <cell r="N24">
            <v>941</v>
          </cell>
          <cell r="O24">
            <v>940</v>
          </cell>
          <cell r="P24">
            <v>940</v>
          </cell>
          <cell r="Q24">
            <v>939</v>
          </cell>
          <cell r="R24">
            <v>938</v>
          </cell>
          <cell r="S24">
            <v>937</v>
          </cell>
          <cell r="T24">
            <v>937</v>
          </cell>
          <cell r="U24">
            <v>937</v>
          </cell>
          <cell r="V24">
            <v>936</v>
          </cell>
          <cell r="W24">
            <v>934</v>
          </cell>
          <cell r="X24">
            <v>930</v>
          </cell>
          <cell r="Y24">
            <v>923</v>
          </cell>
          <cell r="Z24">
            <v>913</v>
          </cell>
          <cell r="AA24">
            <v>4381</v>
          </cell>
          <cell r="AB24">
            <v>3980</v>
          </cell>
          <cell r="AC24">
            <v>3727</v>
          </cell>
          <cell r="AD24">
            <v>3267</v>
          </cell>
          <cell r="AE24">
            <v>2858</v>
          </cell>
          <cell r="AF24">
            <v>2472</v>
          </cell>
          <cell r="AG24">
            <v>2021</v>
          </cell>
          <cell r="AH24">
            <v>1648</v>
          </cell>
          <cell r="AI24">
            <v>1289</v>
          </cell>
          <cell r="AJ24">
            <v>998</v>
          </cell>
          <cell r="AK24">
            <v>770</v>
          </cell>
          <cell r="AL24">
            <v>539</v>
          </cell>
          <cell r="AM24">
            <v>461</v>
          </cell>
        </row>
        <row r="25">
          <cell r="A25" t="str">
            <v>020700</v>
          </cell>
          <cell r="B25" t="str">
            <v>02</v>
          </cell>
          <cell r="C25" t="str">
            <v>07</v>
          </cell>
          <cell r="D25" t="str">
            <v>00</v>
          </cell>
          <cell r="E25" t="str">
            <v>CARLOS F. FITZCARRALD</v>
          </cell>
          <cell r="F25">
            <v>22529</v>
          </cell>
          <cell r="G25">
            <v>452</v>
          </cell>
          <cell r="H25">
            <v>452</v>
          </cell>
          <cell r="I25">
            <v>453</v>
          </cell>
          <cell r="J25">
            <v>453</v>
          </cell>
          <cell r="K25">
            <v>453</v>
          </cell>
          <cell r="L25">
            <v>450</v>
          </cell>
          <cell r="M25">
            <v>450</v>
          </cell>
          <cell r="N25">
            <v>449</v>
          </cell>
          <cell r="O25">
            <v>449</v>
          </cell>
          <cell r="P25">
            <v>449</v>
          </cell>
          <cell r="Q25">
            <v>448</v>
          </cell>
          <cell r="R25">
            <v>448</v>
          </cell>
          <cell r="S25">
            <v>447</v>
          </cell>
          <cell r="T25">
            <v>447</v>
          </cell>
          <cell r="U25">
            <v>447</v>
          </cell>
          <cell r="V25">
            <v>447</v>
          </cell>
          <cell r="W25">
            <v>446</v>
          </cell>
          <cell r="X25">
            <v>444</v>
          </cell>
          <cell r="Y25">
            <v>441</v>
          </cell>
          <cell r="Z25">
            <v>436</v>
          </cell>
          <cell r="AA25">
            <v>2092</v>
          </cell>
          <cell r="AB25">
            <v>1901</v>
          </cell>
          <cell r="AC25">
            <v>1780</v>
          </cell>
          <cell r="AD25">
            <v>1560</v>
          </cell>
          <cell r="AE25">
            <v>1365</v>
          </cell>
          <cell r="AF25">
            <v>1181</v>
          </cell>
          <cell r="AG25">
            <v>965</v>
          </cell>
          <cell r="AH25">
            <v>787</v>
          </cell>
          <cell r="AI25">
            <v>615</v>
          </cell>
          <cell r="AJ25">
            <v>477</v>
          </cell>
          <cell r="AK25">
            <v>368</v>
          </cell>
          <cell r="AL25">
            <v>257</v>
          </cell>
          <cell r="AM25">
            <v>220</v>
          </cell>
        </row>
        <row r="26">
          <cell r="A26" t="str">
            <v>020800</v>
          </cell>
          <cell r="B26" t="str">
            <v>02</v>
          </cell>
          <cell r="C26" t="str">
            <v>08</v>
          </cell>
          <cell r="D26" t="str">
            <v>00</v>
          </cell>
          <cell r="E26" t="str">
            <v>CASMA</v>
          </cell>
          <cell r="F26">
            <v>45751</v>
          </cell>
          <cell r="G26">
            <v>917</v>
          </cell>
          <cell r="H26">
            <v>918</v>
          </cell>
          <cell r="I26">
            <v>919</v>
          </cell>
          <cell r="J26">
            <v>920</v>
          </cell>
          <cell r="K26">
            <v>920</v>
          </cell>
          <cell r="L26">
            <v>914</v>
          </cell>
          <cell r="M26">
            <v>914</v>
          </cell>
          <cell r="N26">
            <v>913</v>
          </cell>
          <cell r="O26">
            <v>912</v>
          </cell>
          <cell r="P26">
            <v>911</v>
          </cell>
          <cell r="Q26">
            <v>911</v>
          </cell>
          <cell r="R26">
            <v>909</v>
          </cell>
          <cell r="S26">
            <v>908</v>
          </cell>
          <cell r="T26">
            <v>908</v>
          </cell>
          <cell r="U26">
            <v>908</v>
          </cell>
          <cell r="V26">
            <v>907</v>
          </cell>
          <cell r="W26">
            <v>906</v>
          </cell>
          <cell r="X26">
            <v>902</v>
          </cell>
          <cell r="Y26">
            <v>895</v>
          </cell>
          <cell r="Z26">
            <v>885</v>
          </cell>
          <cell r="AA26">
            <v>4249</v>
          </cell>
          <cell r="AB26">
            <v>3860</v>
          </cell>
          <cell r="AC26">
            <v>3614</v>
          </cell>
          <cell r="AD26">
            <v>3169</v>
          </cell>
          <cell r="AE26">
            <v>2771</v>
          </cell>
          <cell r="AF26">
            <v>2398</v>
          </cell>
          <cell r="AG26">
            <v>1960</v>
          </cell>
          <cell r="AH26">
            <v>1598</v>
          </cell>
          <cell r="AI26">
            <v>1250</v>
          </cell>
          <cell r="AJ26">
            <v>968</v>
          </cell>
          <cell r="AK26">
            <v>747</v>
          </cell>
          <cell r="AL26">
            <v>523</v>
          </cell>
          <cell r="AM26">
            <v>447</v>
          </cell>
        </row>
        <row r="27">
          <cell r="A27" t="str">
            <v>020900</v>
          </cell>
          <cell r="B27" t="str">
            <v>02</v>
          </cell>
          <cell r="C27" t="str">
            <v>09</v>
          </cell>
          <cell r="D27" t="str">
            <v>00</v>
          </cell>
          <cell r="E27" t="str">
            <v>CORONGO</v>
          </cell>
          <cell r="F27">
            <v>9102</v>
          </cell>
          <cell r="G27">
            <v>182</v>
          </cell>
          <cell r="H27">
            <v>183</v>
          </cell>
          <cell r="I27">
            <v>183</v>
          </cell>
          <cell r="J27">
            <v>183</v>
          </cell>
          <cell r="K27">
            <v>183</v>
          </cell>
          <cell r="L27">
            <v>182</v>
          </cell>
          <cell r="M27">
            <v>182</v>
          </cell>
          <cell r="N27">
            <v>182</v>
          </cell>
          <cell r="O27">
            <v>181</v>
          </cell>
          <cell r="P27">
            <v>181</v>
          </cell>
          <cell r="Q27">
            <v>181</v>
          </cell>
          <cell r="R27">
            <v>181</v>
          </cell>
          <cell r="S27">
            <v>181</v>
          </cell>
          <cell r="T27">
            <v>181</v>
          </cell>
          <cell r="U27">
            <v>181</v>
          </cell>
          <cell r="V27">
            <v>181</v>
          </cell>
          <cell r="W27">
            <v>180</v>
          </cell>
          <cell r="X27">
            <v>179</v>
          </cell>
          <cell r="Y27">
            <v>177</v>
          </cell>
          <cell r="Z27">
            <v>176</v>
          </cell>
          <cell r="AA27">
            <v>845</v>
          </cell>
          <cell r="AB27">
            <v>768</v>
          </cell>
          <cell r="AC27">
            <v>719</v>
          </cell>
          <cell r="AD27">
            <v>630</v>
          </cell>
          <cell r="AE27">
            <v>551</v>
          </cell>
          <cell r="AF27">
            <v>477</v>
          </cell>
          <cell r="AG27">
            <v>390</v>
          </cell>
          <cell r="AH27">
            <v>318</v>
          </cell>
          <cell r="AI27">
            <v>249</v>
          </cell>
          <cell r="AJ27">
            <v>193</v>
          </cell>
          <cell r="AK27">
            <v>149</v>
          </cell>
          <cell r="AL27">
            <v>104</v>
          </cell>
          <cell r="AM27">
            <v>89</v>
          </cell>
        </row>
        <row r="28">
          <cell r="A28" t="str">
            <v>021000</v>
          </cell>
          <cell r="B28" t="str">
            <v>02</v>
          </cell>
          <cell r="C28" t="str">
            <v>10</v>
          </cell>
          <cell r="D28" t="str">
            <v>00</v>
          </cell>
          <cell r="E28" t="str">
            <v>HUARI</v>
          </cell>
          <cell r="F28">
            <v>67268</v>
          </cell>
          <cell r="G28">
            <v>1348</v>
          </cell>
          <cell r="H28">
            <v>1350</v>
          </cell>
          <cell r="I28">
            <v>1352</v>
          </cell>
          <cell r="J28">
            <v>1353</v>
          </cell>
          <cell r="K28">
            <v>1352</v>
          </cell>
          <cell r="L28">
            <v>1344</v>
          </cell>
          <cell r="M28">
            <v>1343</v>
          </cell>
          <cell r="N28">
            <v>1342</v>
          </cell>
          <cell r="O28">
            <v>1341</v>
          </cell>
          <cell r="P28">
            <v>1340</v>
          </cell>
          <cell r="Q28">
            <v>1339</v>
          </cell>
          <cell r="R28">
            <v>1337</v>
          </cell>
          <cell r="S28">
            <v>1336</v>
          </cell>
          <cell r="T28">
            <v>1336</v>
          </cell>
          <cell r="U28">
            <v>1335</v>
          </cell>
          <cell r="V28">
            <v>1333</v>
          </cell>
          <cell r="W28">
            <v>1332</v>
          </cell>
          <cell r="X28">
            <v>1326</v>
          </cell>
          <cell r="Y28">
            <v>1316</v>
          </cell>
          <cell r="Z28">
            <v>1302</v>
          </cell>
          <cell r="AA28">
            <v>6247</v>
          </cell>
          <cell r="AB28">
            <v>5675</v>
          </cell>
          <cell r="AC28">
            <v>5314</v>
          </cell>
          <cell r="AD28">
            <v>4659</v>
          </cell>
          <cell r="AE28">
            <v>4075</v>
          </cell>
          <cell r="AF28">
            <v>3526</v>
          </cell>
          <cell r="AG28">
            <v>2882</v>
          </cell>
          <cell r="AH28">
            <v>2350</v>
          </cell>
          <cell r="AI28">
            <v>1837</v>
          </cell>
          <cell r="AJ28">
            <v>1423</v>
          </cell>
          <cell r="AK28">
            <v>1098</v>
          </cell>
          <cell r="AL28">
            <v>768</v>
          </cell>
          <cell r="AM28">
            <v>657</v>
          </cell>
        </row>
        <row r="29">
          <cell r="A29" t="str">
            <v>021100</v>
          </cell>
          <cell r="B29" t="str">
            <v>02</v>
          </cell>
          <cell r="C29" t="str">
            <v>11</v>
          </cell>
          <cell r="D29" t="str">
            <v>00</v>
          </cell>
          <cell r="E29" t="str">
            <v>HUARMEY</v>
          </cell>
          <cell r="F29">
            <v>30110</v>
          </cell>
          <cell r="G29">
            <v>603</v>
          </cell>
          <cell r="H29">
            <v>604</v>
          </cell>
          <cell r="I29">
            <v>605</v>
          </cell>
          <cell r="J29">
            <v>605</v>
          </cell>
          <cell r="K29">
            <v>605</v>
          </cell>
          <cell r="L29">
            <v>601</v>
          </cell>
          <cell r="M29">
            <v>601</v>
          </cell>
          <cell r="N29">
            <v>600</v>
          </cell>
          <cell r="O29">
            <v>600</v>
          </cell>
          <cell r="P29">
            <v>600</v>
          </cell>
          <cell r="Q29">
            <v>599</v>
          </cell>
          <cell r="R29">
            <v>598</v>
          </cell>
          <cell r="S29">
            <v>598</v>
          </cell>
          <cell r="T29">
            <v>598</v>
          </cell>
          <cell r="U29">
            <v>598</v>
          </cell>
          <cell r="V29">
            <v>597</v>
          </cell>
          <cell r="W29">
            <v>596</v>
          </cell>
          <cell r="X29">
            <v>597</v>
          </cell>
          <cell r="Y29">
            <v>589</v>
          </cell>
          <cell r="Z29">
            <v>583</v>
          </cell>
          <cell r="AA29">
            <v>2797</v>
          </cell>
          <cell r="AB29">
            <v>2540</v>
          </cell>
          <cell r="AC29">
            <v>2379</v>
          </cell>
          <cell r="AD29">
            <v>2085</v>
          </cell>
          <cell r="AE29">
            <v>1824</v>
          </cell>
          <cell r="AF29">
            <v>1578</v>
          </cell>
          <cell r="AG29">
            <v>1290</v>
          </cell>
          <cell r="AH29">
            <v>1052</v>
          </cell>
          <cell r="AI29">
            <v>822</v>
          </cell>
          <cell r="AJ29">
            <v>637</v>
          </cell>
          <cell r="AK29">
            <v>491</v>
          </cell>
          <cell r="AL29">
            <v>344</v>
          </cell>
          <cell r="AM29">
            <v>294</v>
          </cell>
        </row>
        <row r="30">
          <cell r="A30" t="str">
            <v>021200</v>
          </cell>
          <cell r="B30" t="str">
            <v>02</v>
          </cell>
          <cell r="C30" t="str">
            <v>12</v>
          </cell>
          <cell r="D30" t="str">
            <v>00</v>
          </cell>
          <cell r="E30" t="str">
            <v>HUAYLAS</v>
          </cell>
          <cell r="F30">
            <v>57739</v>
          </cell>
          <cell r="G30">
            <v>1157</v>
          </cell>
          <cell r="H30">
            <v>1159</v>
          </cell>
          <cell r="I30">
            <v>1160</v>
          </cell>
          <cell r="J30">
            <v>1161</v>
          </cell>
          <cell r="K30">
            <v>1161</v>
          </cell>
          <cell r="L30">
            <v>1153</v>
          </cell>
          <cell r="M30">
            <v>1152</v>
          </cell>
          <cell r="N30">
            <v>1151</v>
          </cell>
          <cell r="O30">
            <v>1151</v>
          </cell>
          <cell r="P30">
            <v>1150</v>
          </cell>
          <cell r="Q30">
            <v>1149</v>
          </cell>
          <cell r="R30">
            <v>1148</v>
          </cell>
          <cell r="S30">
            <v>1147</v>
          </cell>
          <cell r="T30">
            <v>1146</v>
          </cell>
          <cell r="U30">
            <v>1147</v>
          </cell>
          <cell r="V30">
            <v>1145</v>
          </cell>
          <cell r="W30">
            <v>1143</v>
          </cell>
          <cell r="X30">
            <v>1138</v>
          </cell>
          <cell r="Y30">
            <v>1129</v>
          </cell>
          <cell r="Z30">
            <v>1117</v>
          </cell>
          <cell r="AA30">
            <v>5362</v>
          </cell>
          <cell r="AB30">
            <v>4873</v>
          </cell>
          <cell r="AC30">
            <v>4562</v>
          </cell>
          <cell r="AD30">
            <v>3999</v>
          </cell>
          <cell r="AE30">
            <v>3498</v>
          </cell>
          <cell r="AF30">
            <v>3026</v>
          </cell>
          <cell r="AG30">
            <v>2474</v>
          </cell>
          <cell r="AH30">
            <v>2017</v>
          </cell>
          <cell r="AI30">
            <v>1577</v>
          </cell>
          <cell r="AJ30">
            <v>1222</v>
          </cell>
          <cell r="AK30">
            <v>942</v>
          </cell>
          <cell r="AL30">
            <v>659</v>
          </cell>
          <cell r="AM30">
            <v>564</v>
          </cell>
        </row>
        <row r="31">
          <cell r="A31" t="str">
            <v>021300</v>
          </cell>
          <cell r="B31" t="str">
            <v>02</v>
          </cell>
          <cell r="C31" t="str">
            <v>13</v>
          </cell>
          <cell r="D31" t="str">
            <v>00</v>
          </cell>
          <cell r="E31" t="str">
            <v>MARISCAL LUZURIAGA</v>
          </cell>
          <cell r="F31">
            <v>25197</v>
          </cell>
          <cell r="G31">
            <v>505</v>
          </cell>
          <cell r="H31">
            <v>506</v>
          </cell>
          <cell r="I31">
            <v>506</v>
          </cell>
          <cell r="J31">
            <v>507</v>
          </cell>
          <cell r="K31">
            <v>507</v>
          </cell>
          <cell r="L31">
            <v>503</v>
          </cell>
          <cell r="M31">
            <v>503</v>
          </cell>
          <cell r="N31">
            <v>502</v>
          </cell>
          <cell r="O31">
            <v>502</v>
          </cell>
          <cell r="P31">
            <v>502</v>
          </cell>
          <cell r="Q31">
            <v>502</v>
          </cell>
          <cell r="R31">
            <v>501</v>
          </cell>
          <cell r="S31">
            <v>500</v>
          </cell>
          <cell r="T31">
            <v>500</v>
          </cell>
          <cell r="U31">
            <v>500</v>
          </cell>
          <cell r="V31">
            <v>500</v>
          </cell>
          <cell r="W31">
            <v>499</v>
          </cell>
          <cell r="X31">
            <v>497</v>
          </cell>
          <cell r="Y31">
            <v>493</v>
          </cell>
          <cell r="Z31">
            <v>488</v>
          </cell>
          <cell r="AA31">
            <v>2340</v>
          </cell>
          <cell r="AB31">
            <v>2126</v>
          </cell>
          <cell r="AC31">
            <v>1990</v>
          </cell>
          <cell r="AD31">
            <v>1745</v>
          </cell>
          <cell r="AE31">
            <v>1526</v>
          </cell>
          <cell r="AF31">
            <v>1321</v>
          </cell>
          <cell r="AG31">
            <v>1080</v>
          </cell>
          <cell r="AH31">
            <v>880</v>
          </cell>
          <cell r="AI31">
            <v>688</v>
          </cell>
          <cell r="AJ31">
            <v>533</v>
          </cell>
          <cell r="AK31">
            <v>411</v>
          </cell>
          <cell r="AL31">
            <v>288</v>
          </cell>
          <cell r="AM31">
            <v>246</v>
          </cell>
        </row>
        <row r="32">
          <cell r="A32" t="str">
            <v>021400</v>
          </cell>
          <cell r="B32" t="str">
            <v>02</v>
          </cell>
          <cell r="C32" t="str">
            <v>14</v>
          </cell>
          <cell r="D32" t="str">
            <v>00</v>
          </cell>
          <cell r="E32" t="str">
            <v>OCROS</v>
          </cell>
          <cell r="F32">
            <v>11475</v>
          </cell>
          <cell r="G32">
            <v>230</v>
          </cell>
          <cell r="H32">
            <v>230</v>
          </cell>
          <cell r="I32">
            <v>231</v>
          </cell>
          <cell r="J32">
            <v>231</v>
          </cell>
          <cell r="K32">
            <v>231</v>
          </cell>
          <cell r="L32">
            <v>229</v>
          </cell>
          <cell r="M32">
            <v>229</v>
          </cell>
          <cell r="N32">
            <v>229</v>
          </cell>
          <cell r="O32">
            <v>229</v>
          </cell>
          <cell r="P32">
            <v>229</v>
          </cell>
          <cell r="Q32">
            <v>228</v>
          </cell>
          <cell r="R32">
            <v>228</v>
          </cell>
          <cell r="S32">
            <v>228</v>
          </cell>
          <cell r="T32">
            <v>228</v>
          </cell>
          <cell r="U32">
            <v>228</v>
          </cell>
          <cell r="V32">
            <v>228</v>
          </cell>
          <cell r="W32">
            <v>227</v>
          </cell>
          <cell r="X32">
            <v>226</v>
          </cell>
          <cell r="Y32">
            <v>224</v>
          </cell>
          <cell r="Z32">
            <v>222</v>
          </cell>
          <cell r="AA32">
            <v>1066</v>
          </cell>
          <cell r="AB32">
            <v>968</v>
          </cell>
          <cell r="AC32">
            <v>906</v>
          </cell>
          <cell r="AD32">
            <v>795</v>
          </cell>
          <cell r="AE32">
            <v>695</v>
          </cell>
          <cell r="AF32">
            <v>601</v>
          </cell>
          <cell r="AG32">
            <v>492</v>
          </cell>
          <cell r="AH32">
            <v>401</v>
          </cell>
          <cell r="AI32">
            <v>313</v>
          </cell>
          <cell r="AJ32">
            <v>243</v>
          </cell>
          <cell r="AK32">
            <v>187</v>
          </cell>
          <cell r="AL32">
            <v>131</v>
          </cell>
          <cell r="AM32">
            <v>112</v>
          </cell>
        </row>
        <row r="33">
          <cell r="A33" t="str">
            <v>021500</v>
          </cell>
          <cell r="B33" t="str">
            <v>02</v>
          </cell>
          <cell r="C33" t="str">
            <v>15</v>
          </cell>
          <cell r="D33" t="str">
            <v>00</v>
          </cell>
          <cell r="E33" t="str">
            <v>PALLASCA</v>
          </cell>
          <cell r="F33">
            <v>33416</v>
          </cell>
          <cell r="G33">
            <v>670</v>
          </cell>
          <cell r="H33">
            <v>670</v>
          </cell>
          <cell r="I33">
            <v>671</v>
          </cell>
          <cell r="J33">
            <v>672</v>
          </cell>
          <cell r="K33">
            <v>672</v>
          </cell>
          <cell r="L33">
            <v>668</v>
          </cell>
          <cell r="M33">
            <v>667</v>
          </cell>
          <cell r="N33">
            <v>666</v>
          </cell>
          <cell r="O33">
            <v>666</v>
          </cell>
          <cell r="P33">
            <v>666</v>
          </cell>
          <cell r="Q33">
            <v>665</v>
          </cell>
          <cell r="R33">
            <v>664</v>
          </cell>
          <cell r="S33">
            <v>664</v>
          </cell>
          <cell r="T33">
            <v>663</v>
          </cell>
          <cell r="U33">
            <v>663</v>
          </cell>
          <cell r="V33">
            <v>663</v>
          </cell>
          <cell r="W33">
            <v>662</v>
          </cell>
          <cell r="X33">
            <v>659</v>
          </cell>
          <cell r="Y33">
            <v>654</v>
          </cell>
          <cell r="Z33">
            <v>647</v>
          </cell>
          <cell r="AA33">
            <v>3103</v>
          </cell>
          <cell r="AB33">
            <v>2819</v>
          </cell>
          <cell r="AC33">
            <v>2640</v>
          </cell>
          <cell r="AD33">
            <v>2314</v>
          </cell>
          <cell r="AE33">
            <v>2024</v>
          </cell>
          <cell r="AF33">
            <v>1751</v>
          </cell>
          <cell r="AG33">
            <v>1432</v>
          </cell>
          <cell r="AH33">
            <v>1167</v>
          </cell>
          <cell r="AI33">
            <v>913</v>
          </cell>
          <cell r="AJ33">
            <v>707</v>
          </cell>
          <cell r="AK33">
            <v>545</v>
          </cell>
          <cell r="AL33">
            <v>382</v>
          </cell>
          <cell r="AM33">
            <v>327</v>
          </cell>
        </row>
        <row r="34">
          <cell r="A34" t="str">
            <v>021600</v>
          </cell>
          <cell r="B34" t="str">
            <v>02</v>
          </cell>
          <cell r="C34" t="str">
            <v>16</v>
          </cell>
          <cell r="D34" t="str">
            <v>00</v>
          </cell>
          <cell r="E34" t="str">
            <v>POMABAMBA</v>
          </cell>
          <cell r="F34">
            <v>29334</v>
          </cell>
          <cell r="G34">
            <v>588</v>
          </cell>
          <cell r="H34">
            <v>589</v>
          </cell>
          <cell r="I34">
            <v>589</v>
          </cell>
          <cell r="J34">
            <v>590</v>
          </cell>
          <cell r="K34">
            <v>590</v>
          </cell>
          <cell r="L34">
            <v>586</v>
          </cell>
          <cell r="M34">
            <v>585</v>
          </cell>
          <cell r="N34">
            <v>585</v>
          </cell>
          <cell r="O34">
            <v>585</v>
          </cell>
          <cell r="P34">
            <v>584</v>
          </cell>
          <cell r="Q34">
            <v>584</v>
          </cell>
          <cell r="R34">
            <v>583</v>
          </cell>
          <cell r="S34">
            <v>582</v>
          </cell>
          <cell r="T34">
            <v>582</v>
          </cell>
          <cell r="U34">
            <v>582</v>
          </cell>
          <cell r="V34">
            <v>582</v>
          </cell>
          <cell r="W34">
            <v>581</v>
          </cell>
          <cell r="X34">
            <v>578</v>
          </cell>
          <cell r="Y34">
            <v>574</v>
          </cell>
          <cell r="Z34">
            <v>568</v>
          </cell>
          <cell r="AA34">
            <v>2724</v>
          </cell>
          <cell r="AB34">
            <v>2475</v>
          </cell>
          <cell r="AC34">
            <v>2317</v>
          </cell>
          <cell r="AD34">
            <v>2032</v>
          </cell>
          <cell r="AE34">
            <v>1777</v>
          </cell>
          <cell r="AF34">
            <v>1537</v>
          </cell>
          <cell r="AG34">
            <v>1257</v>
          </cell>
          <cell r="AH34">
            <v>1025</v>
          </cell>
          <cell r="AI34">
            <v>801</v>
          </cell>
          <cell r="AJ34">
            <v>621</v>
          </cell>
          <cell r="AK34">
            <v>479</v>
          </cell>
          <cell r="AL34">
            <v>335</v>
          </cell>
          <cell r="AM34">
            <v>287</v>
          </cell>
        </row>
        <row r="35">
          <cell r="A35" t="str">
            <v>021700</v>
          </cell>
          <cell r="B35" t="str">
            <v>02</v>
          </cell>
          <cell r="C35" t="str">
            <v>17</v>
          </cell>
          <cell r="D35" t="str">
            <v>00</v>
          </cell>
          <cell r="E35" t="str">
            <v>RECUAY</v>
          </cell>
          <cell r="F35">
            <v>21722</v>
          </cell>
          <cell r="G35">
            <v>435</v>
          </cell>
          <cell r="H35">
            <v>436</v>
          </cell>
          <cell r="I35">
            <v>436</v>
          </cell>
          <cell r="J35">
            <v>437</v>
          </cell>
          <cell r="K35">
            <v>437</v>
          </cell>
          <cell r="L35">
            <v>434</v>
          </cell>
          <cell r="M35">
            <v>434</v>
          </cell>
          <cell r="N35">
            <v>433</v>
          </cell>
          <cell r="O35">
            <v>433</v>
          </cell>
          <cell r="P35">
            <v>433</v>
          </cell>
          <cell r="Q35">
            <v>432</v>
          </cell>
          <cell r="R35">
            <v>432</v>
          </cell>
          <cell r="S35">
            <v>431</v>
          </cell>
          <cell r="T35">
            <v>431</v>
          </cell>
          <cell r="U35">
            <v>431</v>
          </cell>
          <cell r="V35">
            <v>431</v>
          </cell>
          <cell r="W35">
            <v>430</v>
          </cell>
          <cell r="X35">
            <v>428</v>
          </cell>
          <cell r="Y35">
            <v>425</v>
          </cell>
          <cell r="Z35">
            <v>420</v>
          </cell>
          <cell r="AA35">
            <v>2017</v>
          </cell>
          <cell r="AB35">
            <v>1833</v>
          </cell>
          <cell r="AC35">
            <v>1716</v>
          </cell>
          <cell r="AD35">
            <v>1505</v>
          </cell>
          <cell r="AE35">
            <v>1316</v>
          </cell>
          <cell r="AF35">
            <v>1138</v>
          </cell>
          <cell r="AG35">
            <v>931</v>
          </cell>
          <cell r="AH35">
            <v>759</v>
          </cell>
          <cell r="AI35">
            <v>593</v>
          </cell>
          <cell r="AJ35">
            <v>460</v>
          </cell>
          <cell r="AK35">
            <v>355</v>
          </cell>
          <cell r="AL35">
            <v>248</v>
          </cell>
          <cell r="AM35">
            <v>212</v>
          </cell>
        </row>
        <row r="36">
          <cell r="A36" t="str">
            <v>021800</v>
          </cell>
          <cell r="B36" t="str">
            <v>02</v>
          </cell>
          <cell r="C36" t="str">
            <v>18</v>
          </cell>
          <cell r="D36" t="str">
            <v>00</v>
          </cell>
          <cell r="E36" t="str">
            <v>SANTA</v>
          </cell>
          <cell r="F36">
            <v>424273</v>
          </cell>
          <cell r="G36">
            <v>8503</v>
          </cell>
          <cell r="H36">
            <v>8513</v>
          </cell>
          <cell r="I36">
            <v>8526</v>
          </cell>
          <cell r="J36">
            <v>8531</v>
          </cell>
          <cell r="K36">
            <v>8530</v>
          </cell>
          <cell r="L36">
            <v>8475</v>
          </cell>
          <cell r="M36">
            <v>8467</v>
          </cell>
          <cell r="N36">
            <v>8461</v>
          </cell>
          <cell r="O36">
            <v>8456</v>
          </cell>
          <cell r="P36">
            <v>8451</v>
          </cell>
          <cell r="Q36">
            <v>8445</v>
          </cell>
          <cell r="R36">
            <v>8433</v>
          </cell>
          <cell r="S36">
            <v>8424</v>
          </cell>
          <cell r="T36">
            <v>8424</v>
          </cell>
          <cell r="U36">
            <v>8423</v>
          </cell>
          <cell r="V36">
            <v>8414</v>
          </cell>
          <cell r="W36">
            <v>8401</v>
          </cell>
          <cell r="X36">
            <v>8365</v>
          </cell>
          <cell r="Y36">
            <v>8299</v>
          </cell>
          <cell r="Z36">
            <v>8209</v>
          </cell>
          <cell r="AA36">
            <v>39404</v>
          </cell>
          <cell r="AB36">
            <v>35796</v>
          </cell>
          <cell r="AC36">
            <v>33516</v>
          </cell>
          <cell r="AD36">
            <v>29386</v>
          </cell>
          <cell r="AE36">
            <v>25699</v>
          </cell>
          <cell r="AF36">
            <v>22237</v>
          </cell>
          <cell r="AG36">
            <v>18175</v>
          </cell>
          <cell r="AH36">
            <v>14824</v>
          </cell>
          <cell r="AI36">
            <v>11591</v>
          </cell>
          <cell r="AJ36">
            <v>8977</v>
          </cell>
          <cell r="AK36">
            <v>6926</v>
          </cell>
          <cell r="AL36">
            <v>4845</v>
          </cell>
          <cell r="AM36">
            <v>4147</v>
          </cell>
        </row>
        <row r="37">
          <cell r="A37" t="str">
            <v>021900</v>
          </cell>
          <cell r="B37" t="str">
            <v>02</v>
          </cell>
          <cell r="C37" t="str">
            <v>19</v>
          </cell>
          <cell r="D37" t="str">
            <v>00</v>
          </cell>
          <cell r="E37" t="str">
            <v>SIHUAS</v>
          </cell>
          <cell r="F37">
            <v>34495</v>
          </cell>
          <cell r="G37">
            <v>691</v>
          </cell>
          <cell r="H37">
            <v>692</v>
          </cell>
          <cell r="I37">
            <v>693</v>
          </cell>
          <cell r="J37">
            <v>694</v>
          </cell>
          <cell r="K37">
            <v>693</v>
          </cell>
          <cell r="L37">
            <v>689</v>
          </cell>
          <cell r="M37">
            <v>688</v>
          </cell>
          <cell r="N37">
            <v>688</v>
          </cell>
          <cell r="O37">
            <v>688</v>
          </cell>
          <cell r="P37">
            <v>687</v>
          </cell>
          <cell r="Q37">
            <v>687</v>
          </cell>
          <cell r="R37">
            <v>686</v>
          </cell>
          <cell r="S37">
            <v>685</v>
          </cell>
          <cell r="T37">
            <v>685</v>
          </cell>
          <cell r="U37">
            <v>685</v>
          </cell>
          <cell r="V37">
            <v>684</v>
          </cell>
          <cell r="W37">
            <v>683</v>
          </cell>
          <cell r="X37">
            <v>680</v>
          </cell>
          <cell r="Y37">
            <v>675</v>
          </cell>
          <cell r="Z37">
            <v>667</v>
          </cell>
          <cell r="AA37">
            <v>3204</v>
          </cell>
          <cell r="AB37">
            <v>2910</v>
          </cell>
          <cell r="AC37">
            <v>2725</v>
          </cell>
          <cell r="AD37">
            <v>2389</v>
          </cell>
          <cell r="AE37">
            <v>2090</v>
          </cell>
          <cell r="AF37">
            <v>1808</v>
          </cell>
          <cell r="AG37">
            <v>1478</v>
          </cell>
          <cell r="AH37">
            <v>1205</v>
          </cell>
          <cell r="AI37">
            <v>942</v>
          </cell>
          <cell r="AJ37">
            <v>730</v>
          </cell>
          <cell r="AK37">
            <v>563</v>
          </cell>
          <cell r="AL37">
            <v>394</v>
          </cell>
          <cell r="AM37">
            <v>337</v>
          </cell>
        </row>
        <row r="38">
          <cell r="A38" t="str">
            <v>022000</v>
          </cell>
          <cell r="B38" t="str">
            <v>02</v>
          </cell>
          <cell r="C38" t="str">
            <v>20</v>
          </cell>
          <cell r="D38" t="str">
            <v>00</v>
          </cell>
          <cell r="E38" t="str">
            <v>YUNGAY</v>
          </cell>
          <cell r="F38">
            <v>58648</v>
          </cell>
          <cell r="G38">
            <v>1175</v>
          </cell>
          <cell r="H38">
            <v>1177</v>
          </cell>
          <cell r="I38">
            <v>1178</v>
          </cell>
          <cell r="J38">
            <v>1179</v>
          </cell>
          <cell r="K38">
            <v>1179</v>
          </cell>
          <cell r="L38">
            <v>1172</v>
          </cell>
          <cell r="M38">
            <v>1170</v>
          </cell>
          <cell r="N38">
            <v>1170</v>
          </cell>
          <cell r="O38">
            <v>1169</v>
          </cell>
          <cell r="P38">
            <v>1168</v>
          </cell>
          <cell r="Q38">
            <v>1168</v>
          </cell>
          <cell r="R38">
            <v>1166</v>
          </cell>
          <cell r="S38">
            <v>1165</v>
          </cell>
          <cell r="T38">
            <v>1164</v>
          </cell>
          <cell r="U38">
            <v>1164</v>
          </cell>
          <cell r="V38">
            <v>1163</v>
          </cell>
          <cell r="W38">
            <v>1161</v>
          </cell>
          <cell r="X38">
            <v>1156</v>
          </cell>
          <cell r="Y38">
            <v>1147</v>
          </cell>
          <cell r="Z38">
            <v>1135</v>
          </cell>
          <cell r="AA38">
            <v>5447</v>
          </cell>
          <cell r="AB38">
            <v>4948</v>
          </cell>
          <cell r="AC38">
            <v>4633</v>
          </cell>
          <cell r="AD38">
            <v>4062</v>
          </cell>
          <cell r="AE38">
            <v>3553</v>
          </cell>
          <cell r="AF38">
            <v>3074</v>
          </cell>
          <cell r="AG38">
            <v>2513</v>
          </cell>
          <cell r="AH38">
            <v>2049</v>
          </cell>
          <cell r="AI38">
            <v>1602</v>
          </cell>
          <cell r="AJ38">
            <v>1241</v>
          </cell>
          <cell r="AK38">
            <v>957</v>
          </cell>
          <cell r="AL38">
            <v>670</v>
          </cell>
          <cell r="AM38">
            <v>573</v>
          </cell>
        </row>
        <row r="39">
          <cell r="A39" t="str">
            <v>030000</v>
          </cell>
          <cell r="B39" t="str">
            <v>03</v>
          </cell>
          <cell r="C39" t="str">
            <v>00</v>
          </cell>
          <cell r="D39" t="str">
            <v>00</v>
          </cell>
          <cell r="E39" t="str">
            <v>APURIMAC</v>
          </cell>
          <cell r="F39">
            <v>458079</v>
          </cell>
          <cell r="G39">
            <v>9180</v>
          </cell>
          <cell r="H39">
            <v>9191</v>
          </cell>
          <cell r="I39">
            <v>9205</v>
          </cell>
          <cell r="J39">
            <v>9211</v>
          </cell>
          <cell r="K39">
            <v>9209</v>
          </cell>
          <cell r="L39">
            <v>9151</v>
          </cell>
          <cell r="M39">
            <v>9142</v>
          </cell>
          <cell r="N39">
            <v>9135</v>
          </cell>
          <cell r="O39">
            <v>9130</v>
          </cell>
          <cell r="P39">
            <v>9125</v>
          </cell>
          <cell r="Q39">
            <v>9117</v>
          </cell>
          <cell r="R39">
            <v>9105</v>
          </cell>
          <cell r="S39">
            <v>9096</v>
          </cell>
          <cell r="T39">
            <v>9095</v>
          </cell>
          <cell r="U39">
            <v>9094</v>
          </cell>
          <cell r="V39">
            <v>9085</v>
          </cell>
          <cell r="W39">
            <v>9070</v>
          </cell>
          <cell r="X39">
            <v>9032</v>
          </cell>
          <cell r="Y39">
            <v>8960</v>
          </cell>
          <cell r="Z39">
            <v>8863</v>
          </cell>
          <cell r="AA39">
            <v>42543</v>
          </cell>
          <cell r="AB39">
            <v>38648</v>
          </cell>
          <cell r="AC39">
            <v>36187</v>
          </cell>
          <cell r="AD39">
            <v>31727</v>
          </cell>
          <cell r="AE39">
            <v>27748</v>
          </cell>
          <cell r="AF39">
            <v>24008</v>
          </cell>
          <cell r="AG39">
            <v>19626</v>
          </cell>
          <cell r="AH39">
            <v>16004</v>
          </cell>
          <cell r="AI39">
            <v>12512</v>
          </cell>
          <cell r="AJ39">
            <v>9693</v>
          </cell>
          <cell r="AK39">
            <v>7478</v>
          </cell>
          <cell r="AL39">
            <v>5232</v>
          </cell>
          <cell r="AM39">
            <v>4477</v>
          </cell>
        </row>
        <row r="40">
          <cell r="A40" t="str">
            <v>030100</v>
          </cell>
          <cell r="B40" t="str">
            <v>03</v>
          </cell>
          <cell r="C40" t="str">
            <v>01</v>
          </cell>
          <cell r="D40" t="str">
            <v>00</v>
          </cell>
          <cell r="E40" t="str">
            <v>ABANCAY</v>
          </cell>
          <cell r="F40">
            <v>109091</v>
          </cell>
          <cell r="G40">
            <v>2187</v>
          </cell>
          <cell r="H40">
            <v>2189</v>
          </cell>
          <cell r="I40">
            <v>2192</v>
          </cell>
          <cell r="J40">
            <v>2194</v>
          </cell>
          <cell r="K40">
            <v>2193</v>
          </cell>
          <cell r="L40">
            <v>2179</v>
          </cell>
          <cell r="M40">
            <v>2177</v>
          </cell>
          <cell r="N40">
            <v>2175</v>
          </cell>
          <cell r="O40">
            <v>2174</v>
          </cell>
          <cell r="P40">
            <v>2173</v>
          </cell>
          <cell r="Q40">
            <v>2171</v>
          </cell>
          <cell r="R40">
            <v>2168</v>
          </cell>
          <cell r="S40">
            <v>2166</v>
          </cell>
          <cell r="T40">
            <v>2166</v>
          </cell>
          <cell r="U40">
            <v>2166</v>
          </cell>
          <cell r="V40">
            <v>2164</v>
          </cell>
          <cell r="W40">
            <v>2160</v>
          </cell>
          <cell r="X40">
            <v>2151</v>
          </cell>
          <cell r="Y40">
            <v>2134</v>
          </cell>
          <cell r="Z40">
            <v>2111</v>
          </cell>
          <cell r="AA40">
            <v>10132</v>
          </cell>
          <cell r="AB40">
            <v>9204</v>
          </cell>
          <cell r="AC40">
            <v>8618</v>
          </cell>
          <cell r="AD40">
            <v>7556</v>
          </cell>
          <cell r="AE40">
            <v>6608</v>
          </cell>
          <cell r="AF40">
            <v>5717</v>
          </cell>
          <cell r="AG40">
            <v>4674</v>
          </cell>
          <cell r="AH40">
            <v>3811</v>
          </cell>
          <cell r="AI40">
            <v>2980</v>
          </cell>
          <cell r="AJ40">
            <v>2308</v>
          </cell>
          <cell r="AK40">
            <v>1781</v>
          </cell>
          <cell r="AL40">
            <v>1246</v>
          </cell>
          <cell r="AM40">
            <v>1066</v>
          </cell>
        </row>
        <row r="41">
          <cell r="A41" t="str">
            <v>030200</v>
          </cell>
          <cell r="B41" t="str">
            <v>03</v>
          </cell>
          <cell r="C41" t="str">
            <v>02</v>
          </cell>
          <cell r="D41" t="str">
            <v>00</v>
          </cell>
          <cell r="E41" t="str">
            <v>ANDAHUAYLAS</v>
          </cell>
          <cell r="F41">
            <v>157850</v>
          </cell>
          <cell r="G41">
            <v>3163</v>
          </cell>
          <cell r="H41">
            <v>3167</v>
          </cell>
          <cell r="I41">
            <v>3172</v>
          </cell>
          <cell r="J41">
            <v>3174</v>
          </cell>
          <cell r="K41">
            <v>3173</v>
          </cell>
          <cell r="L41">
            <v>3153</v>
          </cell>
          <cell r="M41">
            <v>3150</v>
          </cell>
          <cell r="N41">
            <v>3148</v>
          </cell>
          <cell r="O41">
            <v>3146</v>
          </cell>
          <cell r="P41">
            <v>3144</v>
          </cell>
          <cell r="Q41">
            <v>3142</v>
          </cell>
          <cell r="R41">
            <v>3138</v>
          </cell>
          <cell r="S41">
            <v>3134</v>
          </cell>
          <cell r="T41">
            <v>3134</v>
          </cell>
          <cell r="U41">
            <v>3133</v>
          </cell>
          <cell r="V41">
            <v>3131</v>
          </cell>
          <cell r="W41">
            <v>3126</v>
          </cell>
          <cell r="X41">
            <v>3113</v>
          </cell>
          <cell r="Y41">
            <v>3088</v>
          </cell>
          <cell r="Z41">
            <v>3054</v>
          </cell>
          <cell r="AA41">
            <v>14660</v>
          </cell>
          <cell r="AB41">
            <v>13318</v>
          </cell>
          <cell r="AC41">
            <v>12470</v>
          </cell>
          <cell r="AD41">
            <v>10933</v>
          </cell>
          <cell r="AE41">
            <v>9562</v>
          </cell>
          <cell r="AF41">
            <v>8273</v>
          </cell>
          <cell r="AG41">
            <v>6762</v>
          </cell>
          <cell r="AH41">
            <v>5515</v>
          </cell>
          <cell r="AI41">
            <v>4311</v>
          </cell>
          <cell r="AJ41">
            <v>3340</v>
          </cell>
          <cell r="AK41">
            <v>2577</v>
          </cell>
          <cell r="AL41">
            <v>1803</v>
          </cell>
          <cell r="AM41">
            <v>1543</v>
          </cell>
        </row>
        <row r="42">
          <cell r="A42" t="str">
            <v>030300</v>
          </cell>
          <cell r="B42" t="str">
            <v>03</v>
          </cell>
          <cell r="C42" t="str">
            <v>03</v>
          </cell>
          <cell r="D42" t="str">
            <v>00</v>
          </cell>
          <cell r="E42" t="str">
            <v>ANTABAMBA</v>
          </cell>
          <cell r="F42">
            <v>15797</v>
          </cell>
          <cell r="G42">
            <v>317</v>
          </cell>
          <cell r="H42">
            <v>317</v>
          </cell>
          <cell r="I42">
            <v>317</v>
          </cell>
          <cell r="J42">
            <v>318</v>
          </cell>
          <cell r="K42">
            <v>318</v>
          </cell>
          <cell r="L42">
            <v>316</v>
          </cell>
          <cell r="M42">
            <v>315</v>
          </cell>
          <cell r="N42">
            <v>315</v>
          </cell>
          <cell r="O42">
            <v>315</v>
          </cell>
          <cell r="P42">
            <v>315</v>
          </cell>
          <cell r="Q42">
            <v>314</v>
          </cell>
          <cell r="R42">
            <v>314</v>
          </cell>
          <cell r="S42">
            <v>314</v>
          </cell>
          <cell r="T42">
            <v>314</v>
          </cell>
          <cell r="U42">
            <v>314</v>
          </cell>
          <cell r="V42">
            <v>312</v>
          </cell>
          <cell r="W42">
            <v>313</v>
          </cell>
          <cell r="X42">
            <v>311</v>
          </cell>
          <cell r="Y42">
            <v>309</v>
          </cell>
          <cell r="Z42">
            <v>306</v>
          </cell>
          <cell r="AA42">
            <v>1467</v>
          </cell>
          <cell r="AB42">
            <v>1333</v>
          </cell>
          <cell r="AC42">
            <v>1248</v>
          </cell>
          <cell r="AD42">
            <v>1094</v>
          </cell>
          <cell r="AE42">
            <v>957</v>
          </cell>
          <cell r="AF42">
            <v>828</v>
          </cell>
          <cell r="AG42">
            <v>677</v>
          </cell>
          <cell r="AH42">
            <v>552</v>
          </cell>
          <cell r="AI42">
            <v>431</v>
          </cell>
          <cell r="AJ42">
            <v>334</v>
          </cell>
          <cell r="AK42">
            <v>258</v>
          </cell>
          <cell r="AL42">
            <v>180</v>
          </cell>
          <cell r="AM42">
            <v>154</v>
          </cell>
        </row>
        <row r="43">
          <cell r="A43" t="str">
            <v>030400</v>
          </cell>
          <cell r="B43" t="str">
            <v>03</v>
          </cell>
          <cell r="C43" t="str">
            <v>04</v>
          </cell>
          <cell r="D43" t="str">
            <v>00</v>
          </cell>
          <cell r="E43" t="str">
            <v>AYMARAES</v>
          </cell>
          <cell r="F43">
            <v>37692</v>
          </cell>
          <cell r="G43">
            <v>755</v>
          </cell>
          <cell r="H43">
            <v>756</v>
          </cell>
          <cell r="I43">
            <v>757</v>
          </cell>
          <cell r="J43">
            <v>758</v>
          </cell>
          <cell r="K43">
            <v>758</v>
          </cell>
          <cell r="L43">
            <v>753</v>
          </cell>
          <cell r="M43">
            <v>752</v>
          </cell>
          <cell r="N43">
            <v>752</v>
          </cell>
          <cell r="O43">
            <v>751</v>
          </cell>
          <cell r="P43">
            <v>751</v>
          </cell>
          <cell r="Q43">
            <v>751</v>
          </cell>
          <cell r="R43">
            <v>749</v>
          </cell>
          <cell r="S43">
            <v>748</v>
          </cell>
          <cell r="T43">
            <v>748</v>
          </cell>
          <cell r="U43">
            <v>748</v>
          </cell>
          <cell r="V43">
            <v>748</v>
          </cell>
          <cell r="W43">
            <v>746</v>
          </cell>
          <cell r="X43">
            <v>743</v>
          </cell>
          <cell r="Y43">
            <v>737</v>
          </cell>
          <cell r="Z43">
            <v>729</v>
          </cell>
          <cell r="AA43">
            <v>3501</v>
          </cell>
          <cell r="AB43">
            <v>3180</v>
          </cell>
          <cell r="AC43">
            <v>2978</v>
          </cell>
          <cell r="AD43">
            <v>2611</v>
          </cell>
          <cell r="AE43">
            <v>2283</v>
          </cell>
          <cell r="AF43">
            <v>1975</v>
          </cell>
          <cell r="AG43">
            <v>1615</v>
          </cell>
          <cell r="AH43">
            <v>1317</v>
          </cell>
          <cell r="AI43">
            <v>1030</v>
          </cell>
          <cell r="AJ43">
            <v>798</v>
          </cell>
          <cell r="AK43">
            <v>615</v>
          </cell>
          <cell r="AL43">
            <v>431</v>
          </cell>
          <cell r="AM43">
            <v>368</v>
          </cell>
        </row>
        <row r="44">
          <cell r="A44" t="str">
            <v>030500</v>
          </cell>
          <cell r="B44" t="str">
            <v>03</v>
          </cell>
          <cell r="C44" t="str">
            <v>05</v>
          </cell>
          <cell r="D44" t="str">
            <v>00</v>
          </cell>
          <cell r="E44" t="str">
            <v>COTABAMBAS</v>
          </cell>
          <cell r="F44">
            <v>50252</v>
          </cell>
          <cell r="G44">
            <v>1007</v>
          </cell>
          <cell r="H44">
            <v>1008</v>
          </cell>
          <cell r="I44">
            <v>1010</v>
          </cell>
          <cell r="J44">
            <v>1010</v>
          </cell>
          <cell r="K44">
            <v>1010</v>
          </cell>
          <cell r="L44">
            <v>1004</v>
          </cell>
          <cell r="M44">
            <v>1003</v>
          </cell>
          <cell r="N44">
            <v>1002</v>
          </cell>
          <cell r="O44">
            <v>1002</v>
          </cell>
          <cell r="P44">
            <v>1001</v>
          </cell>
          <cell r="Q44">
            <v>1000</v>
          </cell>
          <cell r="R44">
            <v>999</v>
          </cell>
          <cell r="S44">
            <v>998</v>
          </cell>
          <cell r="T44">
            <v>998</v>
          </cell>
          <cell r="U44">
            <v>998</v>
          </cell>
          <cell r="V44">
            <v>997</v>
          </cell>
          <cell r="W44">
            <v>995</v>
          </cell>
          <cell r="X44">
            <v>991</v>
          </cell>
          <cell r="Y44">
            <v>983</v>
          </cell>
          <cell r="Z44">
            <v>972</v>
          </cell>
          <cell r="AA44">
            <v>4667</v>
          </cell>
          <cell r="AB44">
            <v>4240</v>
          </cell>
          <cell r="AC44">
            <v>3970</v>
          </cell>
          <cell r="AD44">
            <v>3479</v>
          </cell>
          <cell r="AE44">
            <v>3044</v>
          </cell>
          <cell r="AF44">
            <v>2634</v>
          </cell>
          <cell r="AG44">
            <v>2153</v>
          </cell>
          <cell r="AH44">
            <v>1756</v>
          </cell>
          <cell r="AI44">
            <v>1373</v>
          </cell>
          <cell r="AJ44">
            <v>1063</v>
          </cell>
          <cell r="AK44">
            <v>820</v>
          </cell>
          <cell r="AL44">
            <v>574</v>
          </cell>
          <cell r="AM44">
            <v>491</v>
          </cell>
        </row>
        <row r="45">
          <cell r="A45" t="str">
            <v>030600</v>
          </cell>
          <cell r="B45" t="str">
            <v>03</v>
          </cell>
          <cell r="C45" t="str">
            <v>06</v>
          </cell>
          <cell r="D45" t="str">
            <v>00</v>
          </cell>
          <cell r="E45" t="str">
            <v>CHINCHEROS</v>
          </cell>
          <cell r="F45">
            <v>59205</v>
          </cell>
          <cell r="G45">
            <v>1186</v>
          </cell>
          <cell r="H45">
            <v>1188</v>
          </cell>
          <cell r="I45">
            <v>1190</v>
          </cell>
          <cell r="J45">
            <v>1190</v>
          </cell>
          <cell r="K45">
            <v>1190</v>
          </cell>
          <cell r="L45">
            <v>1183</v>
          </cell>
          <cell r="M45">
            <v>1182</v>
          </cell>
          <cell r="N45">
            <v>1181</v>
          </cell>
          <cell r="O45">
            <v>1180</v>
          </cell>
          <cell r="P45">
            <v>1179</v>
          </cell>
          <cell r="Q45">
            <v>1178</v>
          </cell>
          <cell r="R45">
            <v>1177</v>
          </cell>
          <cell r="S45">
            <v>1176</v>
          </cell>
          <cell r="T45">
            <v>1175</v>
          </cell>
          <cell r="U45">
            <v>1175</v>
          </cell>
          <cell r="V45">
            <v>1174</v>
          </cell>
          <cell r="W45">
            <v>1172</v>
          </cell>
          <cell r="X45">
            <v>1167</v>
          </cell>
          <cell r="Y45">
            <v>1158</v>
          </cell>
          <cell r="Z45">
            <v>1146</v>
          </cell>
          <cell r="AA45">
            <v>5499</v>
          </cell>
          <cell r="AB45">
            <v>4995</v>
          </cell>
          <cell r="AC45">
            <v>4677</v>
          </cell>
          <cell r="AD45">
            <v>4101</v>
          </cell>
          <cell r="AE45">
            <v>3586</v>
          </cell>
          <cell r="AF45">
            <v>3103</v>
          </cell>
          <cell r="AG45">
            <v>2537</v>
          </cell>
          <cell r="AH45">
            <v>2068</v>
          </cell>
          <cell r="AI45">
            <v>1617</v>
          </cell>
          <cell r="AJ45">
            <v>1253</v>
          </cell>
          <cell r="AK45">
            <v>967</v>
          </cell>
          <cell r="AL45">
            <v>676</v>
          </cell>
          <cell r="AM45">
            <v>579</v>
          </cell>
        </row>
        <row r="46">
          <cell r="A46" t="str">
            <v>030700</v>
          </cell>
          <cell r="B46" t="str">
            <v>03</v>
          </cell>
          <cell r="C46" t="str">
            <v>07</v>
          </cell>
          <cell r="D46" t="str">
            <v>00</v>
          </cell>
          <cell r="E46" t="str">
            <v>GRAU</v>
          </cell>
          <cell r="F46">
            <v>28192</v>
          </cell>
          <cell r="G46">
            <v>565</v>
          </cell>
          <cell r="H46">
            <v>566</v>
          </cell>
          <cell r="I46">
            <v>567</v>
          </cell>
          <cell r="J46">
            <v>567</v>
          </cell>
          <cell r="K46">
            <v>567</v>
          </cell>
          <cell r="L46">
            <v>563</v>
          </cell>
          <cell r="M46">
            <v>563</v>
          </cell>
          <cell r="N46">
            <v>562</v>
          </cell>
          <cell r="O46">
            <v>562</v>
          </cell>
          <cell r="P46">
            <v>562</v>
          </cell>
          <cell r="Q46">
            <v>561</v>
          </cell>
          <cell r="R46">
            <v>560</v>
          </cell>
          <cell r="S46">
            <v>560</v>
          </cell>
          <cell r="T46">
            <v>560</v>
          </cell>
          <cell r="U46">
            <v>560</v>
          </cell>
          <cell r="V46">
            <v>559</v>
          </cell>
          <cell r="W46">
            <v>558</v>
          </cell>
          <cell r="X46">
            <v>556</v>
          </cell>
          <cell r="Y46">
            <v>551</v>
          </cell>
          <cell r="Z46">
            <v>545</v>
          </cell>
          <cell r="AA46">
            <v>2617</v>
          </cell>
          <cell r="AB46">
            <v>2378</v>
          </cell>
          <cell r="AC46">
            <v>2226</v>
          </cell>
          <cell r="AD46">
            <v>1953</v>
          </cell>
          <cell r="AE46">
            <v>1708</v>
          </cell>
          <cell r="AF46">
            <v>1478</v>
          </cell>
          <cell r="AG46">
            <v>1208</v>
          </cell>
          <cell r="AH46">
            <v>985</v>
          </cell>
          <cell r="AI46">
            <v>770</v>
          </cell>
          <cell r="AJ46">
            <v>597</v>
          </cell>
          <cell r="AK46">
            <v>460</v>
          </cell>
          <cell r="AL46">
            <v>322</v>
          </cell>
          <cell r="AM46">
            <v>276</v>
          </cell>
        </row>
        <row r="47">
          <cell r="A47" t="str">
            <v>040000</v>
          </cell>
          <cell r="B47" t="str">
            <v>04</v>
          </cell>
          <cell r="C47" t="str">
            <v>00</v>
          </cell>
          <cell r="D47" t="str">
            <v>00</v>
          </cell>
          <cell r="E47" t="str">
            <v>AREQUIPA</v>
          </cell>
          <cell r="F47">
            <v>1229109</v>
          </cell>
          <cell r="G47">
            <v>24633</v>
          </cell>
          <cell r="H47">
            <v>24662</v>
          </cell>
          <cell r="I47">
            <v>24699</v>
          </cell>
          <cell r="J47">
            <v>24714</v>
          </cell>
          <cell r="K47">
            <v>24710</v>
          </cell>
          <cell r="L47">
            <v>24553</v>
          </cell>
          <cell r="M47">
            <v>24530</v>
          </cell>
          <cell r="N47">
            <v>24512</v>
          </cell>
          <cell r="O47">
            <v>24497</v>
          </cell>
          <cell r="P47">
            <v>24483</v>
          </cell>
          <cell r="Q47">
            <v>24463</v>
          </cell>
          <cell r="R47">
            <v>24430</v>
          </cell>
          <cell r="S47">
            <v>24407</v>
          </cell>
          <cell r="T47">
            <v>24403</v>
          </cell>
          <cell r="U47">
            <v>24401</v>
          </cell>
          <cell r="V47">
            <v>24376</v>
          </cell>
          <cell r="W47">
            <v>24337</v>
          </cell>
          <cell r="X47">
            <v>24234</v>
          </cell>
          <cell r="Y47">
            <v>24042</v>
          </cell>
          <cell r="Z47">
            <v>23782</v>
          </cell>
          <cell r="AA47">
            <v>114151</v>
          </cell>
          <cell r="AB47">
            <v>103700</v>
          </cell>
          <cell r="AC47">
            <v>97095</v>
          </cell>
          <cell r="AD47">
            <v>85130</v>
          </cell>
          <cell r="AE47">
            <v>74453</v>
          </cell>
          <cell r="AF47">
            <v>64417</v>
          </cell>
          <cell r="AG47">
            <v>52660</v>
          </cell>
          <cell r="AH47">
            <v>42941</v>
          </cell>
          <cell r="AI47">
            <v>33572</v>
          </cell>
          <cell r="AJ47">
            <v>26009</v>
          </cell>
          <cell r="AK47">
            <v>20064</v>
          </cell>
          <cell r="AL47">
            <v>14037</v>
          </cell>
          <cell r="AM47">
            <v>12012</v>
          </cell>
        </row>
        <row r="48">
          <cell r="A48" t="str">
            <v>040100</v>
          </cell>
          <cell r="B48" t="str">
            <v>04</v>
          </cell>
          <cell r="C48" t="str">
            <v>01</v>
          </cell>
          <cell r="D48" t="str">
            <v>00</v>
          </cell>
          <cell r="E48" t="str">
            <v>AREQUIPA</v>
          </cell>
          <cell r="F48">
            <v>906601</v>
          </cell>
          <cell r="G48">
            <v>18170</v>
          </cell>
          <cell r="H48">
            <v>18191</v>
          </cell>
          <cell r="I48">
            <v>18218</v>
          </cell>
          <cell r="J48">
            <v>18229</v>
          </cell>
          <cell r="K48">
            <v>18226</v>
          </cell>
          <cell r="L48">
            <v>18110</v>
          </cell>
          <cell r="M48">
            <v>18094</v>
          </cell>
          <cell r="N48">
            <v>18080</v>
          </cell>
          <cell r="O48">
            <v>18069</v>
          </cell>
          <cell r="P48">
            <v>18059</v>
          </cell>
          <cell r="Q48">
            <v>18044</v>
          </cell>
          <cell r="R48">
            <v>18020</v>
          </cell>
          <cell r="S48">
            <v>18003</v>
          </cell>
          <cell r="T48">
            <v>18000</v>
          </cell>
          <cell r="U48">
            <v>17998</v>
          </cell>
          <cell r="V48">
            <v>17980</v>
          </cell>
          <cell r="W48">
            <v>17951</v>
          </cell>
          <cell r="X48">
            <v>17875</v>
          </cell>
          <cell r="Y48">
            <v>17734</v>
          </cell>
          <cell r="Z48">
            <v>17542</v>
          </cell>
          <cell r="AA48">
            <v>84199</v>
          </cell>
          <cell r="AB48">
            <v>76490</v>
          </cell>
          <cell r="AC48">
            <v>71618</v>
          </cell>
          <cell r="AD48">
            <v>62793</v>
          </cell>
          <cell r="AE48">
            <v>54917</v>
          </cell>
          <cell r="AF48">
            <v>47515</v>
          </cell>
          <cell r="AG48">
            <v>38842</v>
          </cell>
          <cell r="AH48">
            <v>31673</v>
          </cell>
          <cell r="AI48">
            <v>24763</v>
          </cell>
          <cell r="AJ48">
            <v>19183</v>
          </cell>
          <cell r="AK48">
            <v>14800</v>
          </cell>
          <cell r="AL48">
            <v>10355</v>
          </cell>
          <cell r="AM48">
            <v>8860</v>
          </cell>
        </row>
        <row r="49">
          <cell r="A49" t="str">
            <v>040200</v>
          </cell>
          <cell r="B49" t="str">
            <v>04</v>
          </cell>
          <cell r="C49" t="str">
            <v>02</v>
          </cell>
          <cell r="D49" t="str">
            <v>00</v>
          </cell>
          <cell r="E49" t="str">
            <v>CAMANA</v>
          </cell>
          <cell r="F49">
            <v>58579</v>
          </cell>
          <cell r="G49">
            <v>1174</v>
          </cell>
          <cell r="H49">
            <v>1175</v>
          </cell>
          <cell r="I49">
            <v>1177</v>
          </cell>
          <cell r="J49">
            <v>1178</v>
          </cell>
          <cell r="K49">
            <v>1178</v>
          </cell>
          <cell r="L49">
            <v>1170</v>
          </cell>
          <cell r="M49">
            <v>1169</v>
          </cell>
          <cell r="N49">
            <v>1168</v>
          </cell>
          <cell r="O49">
            <v>1168</v>
          </cell>
          <cell r="P49">
            <v>1167</v>
          </cell>
          <cell r="Q49">
            <v>1166</v>
          </cell>
          <cell r="R49">
            <v>1164</v>
          </cell>
          <cell r="S49">
            <v>1163</v>
          </cell>
          <cell r="T49">
            <v>1163</v>
          </cell>
          <cell r="U49">
            <v>1163</v>
          </cell>
          <cell r="V49">
            <v>1162</v>
          </cell>
          <cell r="W49">
            <v>1160</v>
          </cell>
          <cell r="X49">
            <v>1155</v>
          </cell>
          <cell r="Y49">
            <v>1146</v>
          </cell>
          <cell r="Z49">
            <v>1133</v>
          </cell>
          <cell r="AA49">
            <v>5440</v>
          </cell>
          <cell r="AB49">
            <v>4942</v>
          </cell>
          <cell r="AC49">
            <v>4628</v>
          </cell>
          <cell r="AD49">
            <v>4057</v>
          </cell>
          <cell r="AE49">
            <v>3549</v>
          </cell>
          <cell r="AF49">
            <v>3070</v>
          </cell>
          <cell r="AG49">
            <v>2510</v>
          </cell>
          <cell r="AH49">
            <v>2047</v>
          </cell>
          <cell r="AI49">
            <v>1600</v>
          </cell>
          <cell r="AJ49">
            <v>1240</v>
          </cell>
          <cell r="AK49">
            <v>956</v>
          </cell>
          <cell r="AL49">
            <v>669</v>
          </cell>
          <cell r="AM49">
            <v>572</v>
          </cell>
        </row>
        <row r="50">
          <cell r="A50" t="str">
            <v>040300</v>
          </cell>
          <cell r="B50" t="str">
            <v>04</v>
          </cell>
          <cell r="C50" t="str">
            <v>03</v>
          </cell>
          <cell r="D50" t="str">
            <v>00</v>
          </cell>
          <cell r="E50" t="str">
            <v>CARAVELI</v>
          </cell>
          <cell r="F50">
            <v>40384</v>
          </cell>
          <cell r="G50">
            <v>809</v>
          </cell>
          <cell r="H50">
            <v>810</v>
          </cell>
          <cell r="I50">
            <v>811</v>
          </cell>
          <cell r="J50">
            <v>812</v>
          </cell>
          <cell r="K50">
            <v>812</v>
          </cell>
          <cell r="L50">
            <v>807</v>
          </cell>
          <cell r="M50">
            <v>806</v>
          </cell>
          <cell r="N50">
            <v>805</v>
          </cell>
          <cell r="O50">
            <v>805</v>
          </cell>
          <cell r="P50">
            <v>804</v>
          </cell>
          <cell r="Q50">
            <v>804</v>
          </cell>
          <cell r="R50">
            <v>803</v>
          </cell>
          <cell r="S50">
            <v>802</v>
          </cell>
          <cell r="T50">
            <v>802</v>
          </cell>
          <cell r="U50">
            <v>802</v>
          </cell>
          <cell r="V50">
            <v>801</v>
          </cell>
          <cell r="W50">
            <v>800</v>
          </cell>
          <cell r="X50">
            <v>796</v>
          </cell>
          <cell r="Y50">
            <v>790</v>
          </cell>
          <cell r="Z50">
            <v>781</v>
          </cell>
          <cell r="AA50">
            <v>3751</v>
          </cell>
          <cell r="AB50">
            <v>3407</v>
          </cell>
          <cell r="AC50">
            <v>3190</v>
          </cell>
          <cell r="AD50">
            <v>2797</v>
          </cell>
          <cell r="AE50">
            <v>2446</v>
          </cell>
          <cell r="AF50">
            <v>2117</v>
          </cell>
          <cell r="AG50">
            <v>1730</v>
          </cell>
          <cell r="AH50">
            <v>1411</v>
          </cell>
          <cell r="AI50">
            <v>1103</v>
          </cell>
          <cell r="AJ50">
            <v>855</v>
          </cell>
          <cell r="AK50">
            <v>659</v>
          </cell>
          <cell r="AL50">
            <v>461</v>
          </cell>
          <cell r="AM50">
            <v>395</v>
          </cell>
        </row>
        <row r="51">
          <cell r="A51" t="str">
            <v>040400</v>
          </cell>
          <cell r="B51" t="str">
            <v>04</v>
          </cell>
          <cell r="C51" t="str">
            <v>04</v>
          </cell>
          <cell r="D51" t="str">
            <v>00</v>
          </cell>
          <cell r="E51" t="str">
            <v>CASTILLA</v>
          </cell>
          <cell r="F51">
            <v>42850</v>
          </cell>
          <cell r="G51">
            <v>859</v>
          </cell>
          <cell r="H51">
            <v>860</v>
          </cell>
          <cell r="I51">
            <v>861</v>
          </cell>
          <cell r="J51">
            <v>862</v>
          </cell>
          <cell r="K51">
            <v>861</v>
          </cell>
          <cell r="L51">
            <v>856</v>
          </cell>
          <cell r="M51">
            <v>855</v>
          </cell>
          <cell r="N51">
            <v>855</v>
          </cell>
          <cell r="O51">
            <v>853</v>
          </cell>
          <cell r="P51">
            <v>854</v>
          </cell>
          <cell r="Q51">
            <v>852</v>
          </cell>
          <cell r="R51">
            <v>852</v>
          </cell>
          <cell r="S51">
            <v>851</v>
          </cell>
          <cell r="T51">
            <v>851</v>
          </cell>
          <cell r="U51">
            <v>851</v>
          </cell>
          <cell r="V51">
            <v>850</v>
          </cell>
          <cell r="W51">
            <v>848</v>
          </cell>
          <cell r="X51">
            <v>845</v>
          </cell>
          <cell r="Y51">
            <v>838</v>
          </cell>
          <cell r="Z51">
            <v>829</v>
          </cell>
          <cell r="AA51">
            <v>3980</v>
          </cell>
          <cell r="AB51">
            <v>3615</v>
          </cell>
          <cell r="AC51">
            <v>3385</v>
          </cell>
          <cell r="AD51">
            <v>2968</v>
          </cell>
          <cell r="AE51">
            <v>2596</v>
          </cell>
          <cell r="AF51">
            <v>2246</v>
          </cell>
          <cell r="AG51">
            <v>1836</v>
          </cell>
          <cell r="AH51">
            <v>1497</v>
          </cell>
          <cell r="AI51">
            <v>1170</v>
          </cell>
          <cell r="AJ51">
            <v>907</v>
          </cell>
          <cell r="AK51">
            <v>699</v>
          </cell>
          <cell r="AL51">
            <v>489</v>
          </cell>
          <cell r="AM51">
            <v>419</v>
          </cell>
        </row>
        <row r="52">
          <cell r="A52" t="str">
            <v>040500</v>
          </cell>
          <cell r="B52" t="str">
            <v>04</v>
          </cell>
          <cell r="C52" t="str">
            <v>05</v>
          </cell>
          <cell r="D52" t="str">
            <v>00</v>
          </cell>
          <cell r="E52" t="str">
            <v>CAYLLOMA</v>
          </cell>
          <cell r="F52">
            <v>83292</v>
          </cell>
          <cell r="G52">
            <v>1669</v>
          </cell>
          <cell r="H52">
            <v>1671</v>
          </cell>
          <cell r="I52">
            <v>1674</v>
          </cell>
          <cell r="J52">
            <v>1675</v>
          </cell>
          <cell r="K52">
            <v>1675</v>
          </cell>
          <cell r="L52">
            <v>1664</v>
          </cell>
          <cell r="M52">
            <v>1662</v>
          </cell>
          <cell r="N52">
            <v>1661</v>
          </cell>
          <cell r="O52">
            <v>1660</v>
          </cell>
          <cell r="P52">
            <v>1659</v>
          </cell>
          <cell r="Q52">
            <v>1658</v>
          </cell>
          <cell r="R52">
            <v>1656</v>
          </cell>
          <cell r="S52">
            <v>1654</v>
          </cell>
          <cell r="T52">
            <v>1653</v>
          </cell>
          <cell r="U52">
            <v>1654</v>
          </cell>
          <cell r="V52">
            <v>1651</v>
          </cell>
          <cell r="W52">
            <v>1649</v>
          </cell>
          <cell r="X52">
            <v>1642</v>
          </cell>
          <cell r="Y52">
            <v>1629</v>
          </cell>
          <cell r="Z52">
            <v>1612</v>
          </cell>
          <cell r="AA52">
            <v>7736</v>
          </cell>
          <cell r="AB52">
            <v>7027</v>
          </cell>
          <cell r="AC52">
            <v>6580</v>
          </cell>
          <cell r="AD52">
            <v>5769</v>
          </cell>
          <cell r="AE52">
            <v>5045</v>
          </cell>
          <cell r="AF52">
            <v>4365</v>
          </cell>
          <cell r="AG52">
            <v>3569</v>
          </cell>
          <cell r="AH52">
            <v>2910</v>
          </cell>
          <cell r="AI52">
            <v>2275</v>
          </cell>
          <cell r="AJ52">
            <v>1763</v>
          </cell>
          <cell r="AK52">
            <v>1360</v>
          </cell>
          <cell r="AL52">
            <v>951</v>
          </cell>
          <cell r="AM52">
            <v>814</v>
          </cell>
        </row>
        <row r="53">
          <cell r="A53" t="str">
            <v>040600</v>
          </cell>
          <cell r="B53" t="str">
            <v>04</v>
          </cell>
          <cell r="C53" t="str">
            <v>06</v>
          </cell>
          <cell r="D53" t="str">
            <v>00</v>
          </cell>
          <cell r="E53" t="str">
            <v>CONDESUYOS</v>
          </cell>
          <cell r="F53">
            <v>22006</v>
          </cell>
          <cell r="G53">
            <v>441</v>
          </cell>
          <cell r="H53">
            <v>442</v>
          </cell>
          <cell r="I53">
            <v>442</v>
          </cell>
          <cell r="J53">
            <v>442</v>
          </cell>
          <cell r="K53">
            <v>442</v>
          </cell>
          <cell r="L53">
            <v>440</v>
          </cell>
          <cell r="M53">
            <v>439</v>
          </cell>
          <cell r="N53">
            <v>439</v>
          </cell>
          <cell r="O53">
            <v>439</v>
          </cell>
          <cell r="P53">
            <v>438</v>
          </cell>
          <cell r="Q53">
            <v>438</v>
          </cell>
          <cell r="R53">
            <v>437</v>
          </cell>
          <cell r="S53">
            <v>437</v>
          </cell>
          <cell r="T53">
            <v>437</v>
          </cell>
          <cell r="U53">
            <v>437</v>
          </cell>
          <cell r="V53">
            <v>436</v>
          </cell>
          <cell r="W53">
            <v>436</v>
          </cell>
          <cell r="X53">
            <v>434</v>
          </cell>
          <cell r="Y53">
            <v>430</v>
          </cell>
          <cell r="Z53">
            <v>426</v>
          </cell>
          <cell r="AA53">
            <v>2044</v>
          </cell>
          <cell r="AB53">
            <v>1858</v>
          </cell>
          <cell r="AC53">
            <v>1738</v>
          </cell>
          <cell r="AD53">
            <v>1524</v>
          </cell>
          <cell r="AE53">
            <v>1333</v>
          </cell>
          <cell r="AF53">
            <v>1153</v>
          </cell>
          <cell r="AG53">
            <v>943</v>
          </cell>
          <cell r="AH53">
            <v>769</v>
          </cell>
          <cell r="AI53">
            <v>601</v>
          </cell>
          <cell r="AJ53">
            <v>466</v>
          </cell>
          <cell r="AK53">
            <v>359</v>
          </cell>
          <cell r="AL53">
            <v>251</v>
          </cell>
          <cell r="AM53">
            <v>215</v>
          </cell>
        </row>
        <row r="54">
          <cell r="A54" t="str">
            <v>040700</v>
          </cell>
          <cell r="B54" t="str">
            <v>04</v>
          </cell>
          <cell r="C54" t="str">
            <v>07</v>
          </cell>
          <cell r="D54" t="str">
            <v>00</v>
          </cell>
          <cell r="E54" t="str">
            <v>ISLAY</v>
          </cell>
          <cell r="F54">
            <v>56957</v>
          </cell>
          <cell r="G54">
            <v>1141</v>
          </cell>
          <cell r="H54">
            <v>1143</v>
          </cell>
          <cell r="I54">
            <v>1145</v>
          </cell>
          <cell r="J54">
            <v>1145</v>
          </cell>
          <cell r="K54">
            <v>1145</v>
          </cell>
          <cell r="L54">
            <v>1138</v>
          </cell>
          <cell r="M54">
            <v>1137</v>
          </cell>
          <cell r="N54">
            <v>1136</v>
          </cell>
          <cell r="O54">
            <v>1135</v>
          </cell>
          <cell r="P54">
            <v>1135</v>
          </cell>
          <cell r="Q54">
            <v>1134</v>
          </cell>
          <cell r="R54">
            <v>1131</v>
          </cell>
          <cell r="S54">
            <v>1131</v>
          </cell>
          <cell r="T54">
            <v>1131</v>
          </cell>
          <cell r="U54">
            <v>1131</v>
          </cell>
          <cell r="V54">
            <v>1130</v>
          </cell>
          <cell r="W54">
            <v>1128</v>
          </cell>
          <cell r="X54">
            <v>1123</v>
          </cell>
          <cell r="Y54">
            <v>1114</v>
          </cell>
          <cell r="Z54">
            <v>1102</v>
          </cell>
          <cell r="AA54">
            <v>5290</v>
          </cell>
          <cell r="AB54">
            <v>4805</v>
          </cell>
          <cell r="AC54">
            <v>4499</v>
          </cell>
          <cell r="AD54">
            <v>3945</v>
          </cell>
          <cell r="AE54">
            <v>3450</v>
          </cell>
          <cell r="AF54">
            <v>2985</v>
          </cell>
          <cell r="AG54">
            <v>2440</v>
          </cell>
          <cell r="AH54">
            <v>1990</v>
          </cell>
          <cell r="AI54">
            <v>1556</v>
          </cell>
          <cell r="AJ54">
            <v>1205</v>
          </cell>
          <cell r="AK54">
            <v>930</v>
          </cell>
          <cell r="AL54">
            <v>650</v>
          </cell>
          <cell r="AM54">
            <v>557</v>
          </cell>
        </row>
        <row r="55">
          <cell r="A55" t="str">
            <v>040800</v>
          </cell>
          <cell r="B55" t="str">
            <v>04</v>
          </cell>
          <cell r="C55" t="str">
            <v>08</v>
          </cell>
          <cell r="D55" t="str">
            <v>00</v>
          </cell>
          <cell r="E55" t="str">
            <v>LA UNION</v>
          </cell>
          <cell r="F55">
            <v>18440</v>
          </cell>
          <cell r="G55">
            <v>370</v>
          </cell>
          <cell r="H55">
            <v>370</v>
          </cell>
          <cell r="I55">
            <v>371</v>
          </cell>
          <cell r="J55">
            <v>371</v>
          </cell>
          <cell r="K55">
            <v>371</v>
          </cell>
          <cell r="L55">
            <v>368</v>
          </cell>
          <cell r="M55">
            <v>368</v>
          </cell>
          <cell r="N55">
            <v>368</v>
          </cell>
          <cell r="O55">
            <v>368</v>
          </cell>
          <cell r="P55">
            <v>367</v>
          </cell>
          <cell r="Q55">
            <v>367</v>
          </cell>
          <cell r="R55">
            <v>367</v>
          </cell>
          <cell r="S55">
            <v>366</v>
          </cell>
          <cell r="T55">
            <v>366</v>
          </cell>
          <cell r="U55">
            <v>365</v>
          </cell>
          <cell r="V55">
            <v>366</v>
          </cell>
          <cell r="W55">
            <v>365</v>
          </cell>
          <cell r="X55">
            <v>364</v>
          </cell>
          <cell r="Y55">
            <v>361</v>
          </cell>
          <cell r="Z55">
            <v>357</v>
          </cell>
          <cell r="AA55">
            <v>1711</v>
          </cell>
          <cell r="AB55">
            <v>1556</v>
          </cell>
          <cell r="AC55">
            <v>1457</v>
          </cell>
          <cell r="AD55">
            <v>1277</v>
          </cell>
          <cell r="AE55">
            <v>1117</v>
          </cell>
          <cell r="AF55">
            <v>966</v>
          </cell>
          <cell r="AG55">
            <v>790</v>
          </cell>
          <cell r="AH55">
            <v>644</v>
          </cell>
          <cell r="AI55">
            <v>504</v>
          </cell>
          <cell r="AJ55">
            <v>390</v>
          </cell>
          <cell r="AK55">
            <v>301</v>
          </cell>
          <cell r="AL55">
            <v>211</v>
          </cell>
          <cell r="AM55">
            <v>180</v>
          </cell>
        </row>
        <row r="56">
          <cell r="A56" t="str">
            <v>050000</v>
          </cell>
          <cell r="B56" t="str">
            <v>05</v>
          </cell>
          <cell r="C56" t="str">
            <v>00</v>
          </cell>
          <cell r="D56" t="str">
            <v>00</v>
          </cell>
          <cell r="E56" t="str">
            <v>AYACUCHO</v>
          </cell>
          <cell r="F56">
            <v>682507</v>
          </cell>
          <cell r="G56">
            <v>13678</v>
          </cell>
          <cell r="H56">
            <v>13694</v>
          </cell>
          <cell r="I56">
            <v>13715</v>
          </cell>
          <cell r="J56">
            <v>13723</v>
          </cell>
          <cell r="K56">
            <v>13721</v>
          </cell>
          <cell r="L56">
            <v>13634</v>
          </cell>
          <cell r="M56">
            <v>13621</v>
          </cell>
          <cell r="N56">
            <v>13611</v>
          </cell>
          <cell r="O56">
            <v>13603</v>
          </cell>
          <cell r="P56">
            <v>13595</v>
          </cell>
          <cell r="Q56">
            <v>13584</v>
          </cell>
          <cell r="R56">
            <v>13566</v>
          </cell>
          <cell r="S56">
            <v>13553</v>
          </cell>
          <cell r="T56">
            <v>13551</v>
          </cell>
          <cell r="U56">
            <v>13549</v>
          </cell>
          <cell r="V56">
            <v>13536</v>
          </cell>
          <cell r="W56">
            <v>13514</v>
          </cell>
          <cell r="X56">
            <v>13457</v>
          </cell>
          <cell r="Y56">
            <v>13350</v>
          </cell>
          <cell r="Z56">
            <v>13206</v>
          </cell>
          <cell r="AA56">
            <v>63386</v>
          </cell>
          <cell r="AB56">
            <v>57583</v>
          </cell>
          <cell r="AC56">
            <v>53916</v>
          </cell>
          <cell r="AD56">
            <v>47272</v>
          </cell>
          <cell r="AE56">
            <v>41343</v>
          </cell>
          <cell r="AF56">
            <v>35770</v>
          </cell>
          <cell r="AG56">
            <v>29241</v>
          </cell>
          <cell r="AH56">
            <v>23844</v>
          </cell>
          <cell r="AI56">
            <v>18642</v>
          </cell>
          <cell r="AJ56">
            <v>14443</v>
          </cell>
          <cell r="AK56">
            <v>11141</v>
          </cell>
          <cell r="AL56">
            <v>7795</v>
          </cell>
          <cell r="AM56">
            <v>6670</v>
          </cell>
        </row>
        <row r="57">
          <cell r="A57" t="str">
            <v>050100</v>
          </cell>
          <cell r="B57" t="str">
            <v>05</v>
          </cell>
          <cell r="C57" t="str">
            <v>01</v>
          </cell>
          <cell r="D57" t="str">
            <v>00</v>
          </cell>
          <cell r="E57" t="str">
            <v>HUAMANGA</v>
          </cell>
          <cell r="F57">
            <v>255356</v>
          </cell>
          <cell r="G57">
            <v>5118</v>
          </cell>
          <cell r="H57">
            <v>5124</v>
          </cell>
          <cell r="I57">
            <v>5131</v>
          </cell>
          <cell r="J57">
            <v>5135</v>
          </cell>
          <cell r="K57">
            <v>5134</v>
          </cell>
          <cell r="L57">
            <v>5102</v>
          </cell>
          <cell r="M57">
            <v>5096</v>
          </cell>
          <cell r="N57">
            <v>5092</v>
          </cell>
          <cell r="O57">
            <v>5089</v>
          </cell>
          <cell r="P57">
            <v>5086</v>
          </cell>
          <cell r="Q57">
            <v>5082</v>
          </cell>
          <cell r="R57">
            <v>5076</v>
          </cell>
          <cell r="S57">
            <v>5071</v>
          </cell>
          <cell r="T57">
            <v>5070</v>
          </cell>
          <cell r="U57">
            <v>5069</v>
          </cell>
          <cell r="V57">
            <v>5064</v>
          </cell>
          <cell r="W57">
            <v>5056</v>
          </cell>
          <cell r="X57">
            <v>5035</v>
          </cell>
          <cell r="Y57">
            <v>4995</v>
          </cell>
          <cell r="Z57">
            <v>4941</v>
          </cell>
          <cell r="AA57">
            <v>23716</v>
          </cell>
          <cell r="AB57">
            <v>21544</v>
          </cell>
          <cell r="AC57">
            <v>20172</v>
          </cell>
          <cell r="AD57">
            <v>17687</v>
          </cell>
          <cell r="AE57">
            <v>15468</v>
          </cell>
          <cell r="AF57">
            <v>13384</v>
          </cell>
          <cell r="AG57">
            <v>10940</v>
          </cell>
          <cell r="AH57">
            <v>8921</v>
          </cell>
          <cell r="AI57">
            <v>6975</v>
          </cell>
          <cell r="AJ57">
            <v>5403</v>
          </cell>
          <cell r="AK57">
            <v>4169</v>
          </cell>
          <cell r="AL57">
            <v>2916</v>
          </cell>
          <cell r="AM57">
            <v>2495</v>
          </cell>
        </row>
        <row r="58">
          <cell r="A58" t="str">
            <v>050200</v>
          </cell>
          <cell r="B58" t="str">
            <v>05</v>
          </cell>
          <cell r="C58" t="str">
            <v>02</v>
          </cell>
          <cell r="D58" t="str">
            <v>00</v>
          </cell>
          <cell r="E58" t="str">
            <v>CANGALLO</v>
          </cell>
          <cell r="F58">
            <v>39391</v>
          </cell>
          <cell r="G58">
            <v>789</v>
          </cell>
          <cell r="H58">
            <v>790</v>
          </cell>
          <cell r="I58">
            <v>792</v>
          </cell>
          <cell r="J58">
            <v>792</v>
          </cell>
          <cell r="K58">
            <v>792</v>
          </cell>
          <cell r="L58">
            <v>787</v>
          </cell>
          <cell r="M58">
            <v>787</v>
          </cell>
          <cell r="N58">
            <v>786</v>
          </cell>
          <cell r="O58">
            <v>785</v>
          </cell>
          <cell r="P58">
            <v>785</v>
          </cell>
          <cell r="Q58">
            <v>784</v>
          </cell>
          <cell r="R58">
            <v>783</v>
          </cell>
          <cell r="S58">
            <v>782</v>
          </cell>
          <cell r="T58">
            <v>782</v>
          </cell>
          <cell r="U58">
            <v>782</v>
          </cell>
          <cell r="V58">
            <v>781</v>
          </cell>
          <cell r="W58">
            <v>780</v>
          </cell>
          <cell r="X58">
            <v>777</v>
          </cell>
          <cell r="Y58">
            <v>770</v>
          </cell>
          <cell r="Z58">
            <v>762</v>
          </cell>
          <cell r="AA58">
            <v>3658</v>
          </cell>
          <cell r="AB58">
            <v>3323</v>
          </cell>
          <cell r="AC58">
            <v>3112</v>
          </cell>
          <cell r="AD58">
            <v>2728</v>
          </cell>
          <cell r="AE58">
            <v>2386</v>
          </cell>
          <cell r="AF58">
            <v>2064</v>
          </cell>
          <cell r="AG58">
            <v>1688</v>
          </cell>
          <cell r="AH58">
            <v>1376</v>
          </cell>
          <cell r="AI58">
            <v>1076</v>
          </cell>
          <cell r="AJ58">
            <v>834</v>
          </cell>
          <cell r="AK58">
            <v>643</v>
          </cell>
          <cell r="AL58">
            <v>450</v>
          </cell>
          <cell r="AM58">
            <v>385</v>
          </cell>
        </row>
        <row r="59">
          <cell r="A59" t="str">
            <v>050300</v>
          </cell>
          <cell r="B59" t="str">
            <v>05</v>
          </cell>
          <cell r="C59" t="str">
            <v>03</v>
          </cell>
          <cell r="D59" t="str">
            <v>00</v>
          </cell>
          <cell r="E59" t="str">
            <v>HUANCA SANCOS</v>
          </cell>
          <cell r="F59">
            <v>13682</v>
          </cell>
          <cell r="G59">
            <v>274</v>
          </cell>
          <cell r="H59">
            <v>275</v>
          </cell>
          <cell r="I59">
            <v>274</v>
          </cell>
          <cell r="J59">
            <v>275</v>
          </cell>
          <cell r="K59">
            <v>274</v>
          </cell>
          <cell r="L59">
            <v>273</v>
          </cell>
          <cell r="M59">
            <v>273</v>
          </cell>
          <cell r="N59">
            <v>273</v>
          </cell>
          <cell r="O59">
            <v>273</v>
          </cell>
          <cell r="P59">
            <v>273</v>
          </cell>
          <cell r="Q59">
            <v>272</v>
          </cell>
          <cell r="R59">
            <v>272</v>
          </cell>
          <cell r="S59">
            <v>272</v>
          </cell>
          <cell r="T59">
            <v>271</v>
          </cell>
          <cell r="U59">
            <v>272</v>
          </cell>
          <cell r="V59">
            <v>271</v>
          </cell>
          <cell r="W59">
            <v>271</v>
          </cell>
          <cell r="X59">
            <v>270</v>
          </cell>
          <cell r="Y59">
            <v>268</v>
          </cell>
          <cell r="Z59">
            <v>265</v>
          </cell>
          <cell r="AA59">
            <v>1271</v>
          </cell>
          <cell r="AB59">
            <v>1154</v>
          </cell>
          <cell r="AC59">
            <v>1081</v>
          </cell>
          <cell r="AD59">
            <v>948</v>
          </cell>
          <cell r="AE59">
            <v>829</v>
          </cell>
          <cell r="AF59">
            <v>717</v>
          </cell>
          <cell r="AG59">
            <v>586</v>
          </cell>
          <cell r="AH59">
            <v>478</v>
          </cell>
          <cell r="AI59">
            <v>374</v>
          </cell>
          <cell r="AJ59">
            <v>290</v>
          </cell>
          <cell r="AK59">
            <v>223</v>
          </cell>
          <cell r="AL59">
            <v>156</v>
          </cell>
          <cell r="AM59">
            <v>134</v>
          </cell>
        </row>
        <row r="60">
          <cell r="A60" t="str">
            <v>050400</v>
          </cell>
          <cell r="B60" t="str">
            <v>05</v>
          </cell>
          <cell r="C60" t="str">
            <v>04</v>
          </cell>
          <cell r="D60" t="str">
            <v>00</v>
          </cell>
          <cell r="E60" t="str">
            <v>HUANTA</v>
          </cell>
          <cell r="F60">
            <v>98284</v>
          </cell>
          <cell r="G60">
            <v>1970</v>
          </cell>
          <cell r="H60">
            <v>1972</v>
          </cell>
          <cell r="I60">
            <v>1975</v>
          </cell>
          <cell r="J60">
            <v>1976</v>
          </cell>
          <cell r="K60">
            <v>1976</v>
          </cell>
          <cell r="L60">
            <v>1963</v>
          </cell>
          <cell r="M60">
            <v>1961</v>
          </cell>
          <cell r="N60">
            <v>1960</v>
          </cell>
          <cell r="O60">
            <v>1959</v>
          </cell>
          <cell r="P60">
            <v>1958</v>
          </cell>
          <cell r="Q60">
            <v>1956</v>
          </cell>
          <cell r="R60">
            <v>1954</v>
          </cell>
          <cell r="S60">
            <v>1951</v>
          </cell>
          <cell r="T60">
            <v>1951</v>
          </cell>
          <cell r="U60">
            <v>1951</v>
          </cell>
          <cell r="V60">
            <v>1949</v>
          </cell>
          <cell r="W60">
            <v>1946</v>
          </cell>
          <cell r="X60">
            <v>1938</v>
          </cell>
          <cell r="Y60">
            <v>1922</v>
          </cell>
          <cell r="Z60">
            <v>1902</v>
          </cell>
          <cell r="AA60">
            <v>9128</v>
          </cell>
          <cell r="AB60">
            <v>8292</v>
          </cell>
          <cell r="AC60">
            <v>7764</v>
          </cell>
          <cell r="AD60">
            <v>6807</v>
          </cell>
          <cell r="AE60">
            <v>5954</v>
          </cell>
          <cell r="AF60">
            <v>5151</v>
          </cell>
          <cell r="AG60">
            <v>4211</v>
          </cell>
          <cell r="AH60">
            <v>3434</v>
          </cell>
          <cell r="AI60">
            <v>2685</v>
          </cell>
          <cell r="AJ60">
            <v>2080</v>
          </cell>
          <cell r="AK60">
            <v>1604</v>
          </cell>
          <cell r="AL60">
            <v>1123</v>
          </cell>
          <cell r="AM60">
            <v>961</v>
          </cell>
        </row>
        <row r="61">
          <cell r="A61" t="str">
            <v>050500</v>
          </cell>
          <cell r="B61" t="str">
            <v>05</v>
          </cell>
          <cell r="C61" t="str">
            <v>05</v>
          </cell>
          <cell r="D61" t="str">
            <v>00</v>
          </cell>
          <cell r="E61" t="str">
            <v>LA MAR</v>
          </cell>
          <cell r="F61">
            <v>88320</v>
          </cell>
          <cell r="G61">
            <v>1770</v>
          </cell>
          <cell r="H61">
            <v>1772</v>
          </cell>
          <cell r="I61">
            <v>1775</v>
          </cell>
          <cell r="J61">
            <v>1776</v>
          </cell>
          <cell r="K61">
            <v>1776</v>
          </cell>
          <cell r="L61">
            <v>1764</v>
          </cell>
          <cell r="M61">
            <v>1763</v>
          </cell>
          <cell r="N61">
            <v>1761</v>
          </cell>
          <cell r="O61">
            <v>1760</v>
          </cell>
          <cell r="P61">
            <v>1759</v>
          </cell>
          <cell r="Q61">
            <v>1758</v>
          </cell>
          <cell r="R61">
            <v>1756</v>
          </cell>
          <cell r="S61">
            <v>1754</v>
          </cell>
          <cell r="T61">
            <v>1754</v>
          </cell>
          <cell r="U61">
            <v>1753</v>
          </cell>
          <cell r="V61">
            <v>1752</v>
          </cell>
          <cell r="W61">
            <v>1749</v>
          </cell>
          <cell r="X61">
            <v>1741</v>
          </cell>
          <cell r="Y61">
            <v>1728</v>
          </cell>
          <cell r="Z61">
            <v>1708</v>
          </cell>
          <cell r="AA61">
            <v>8202</v>
          </cell>
          <cell r="AB61">
            <v>7452</v>
          </cell>
          <cell r="AC61">
            <v>6977</v>
          </cell>
          <cell r="AD61">
            <v>6117</v>
          </cell>
          <cell r="AE61">
            <v>5350</v>
          </cell>
          <cell r="AF61">
            <v>4629</v>
          </cell>
          <cell r="AG61">
            <v>3784</v>
          </cell>
          <cell r="AH61">
            <v>3085</v>
          </cell>
          <cell r="AI61">
            <v>2412</v>
          </cell>
          <cell r="AJ61">
            <v>1869</v>
          </cell>
          <cell r="AK61">
            <v>1442</v>
          </cell>
          <cell r="AL61">
            <v>1009</v>
          </cell>
          <cell r="AM61">
            <v>863</v>
          </cell>
        </row>
        <row r="62">
          <cell r="A62" t="str">
            <v>050600</v>
          </cell>
          <cell r="B62" t="str">
            <v>05</v>
          </cell>
          <cell r="C62" t="str">
            <v>06</v>
          </cell>
          <cell r="D62" t="str">
            <v>00</v>
          </cell>
          <cell r="E62" t="str">
            <v>LUCANAS</v>
          </cell>
          <cell r="F62">
            <v>70890</v>
          </cell>
          <cell r="G62">
            <v>1421</v>
          </cell>
          <cell r="H62">
            <v>1422</v>
          </cell>
          <cell r="I62">
            <v>1425</v>
          </cell>
          <cell r="J62">
            <v>1425</v>
          </cell>
          <cell r="K62">
            <v>1425</v>
          </cell>
          <cell r="L62">
            <v>1416</v>
          </cell>
          <cell r="M62">
            <v>1415</v>
          </cell>
          <cell r="N62">
            <v>1414</v>
          </cell>
          <cell r="O62">
            <v>1413</v>
          </cell>
          <cell r="P62">
            <v>1412</v>
          </cell>
          <cell r="Q62">
            <v>1411</v>
          </cell>
          <cell r="R62">
            <v>1407</v>
          </cell>
          <cell r="S62">
            <v>1408</v>
          </cell>
          <cell r="T62">
            <v>1408</v>
          </cell>
          <cell r="U62">
            <v>1407</v>
          </cell>
          <cell r="V62">
            <v>1406</v>
          </cell>
          <cell r="W62">
            <v>1404</v>
          </cell>
          <cell r="X62">
            <v>1398</v>
          </cell>
          <cell r="Y62">
            <v>1387</v>
          </cell>
          <cell r="Z62">
            <v>1372</v>
          </cell>
          <cell r="AA62">
            <v>6584</v>
          </cell>
          <cell r="AB62">
            <v>5981</v>
          </cell>
          <cell r="AC62">
            <v>5600</v>
          </cell>
          <cell r="AD62">
            <v>4910</v>
          </cell>
          <cell r="AE62">
            <v>4294</v>
          </cell>
          <cell r="AF62">
            <v>3715</v>
          </cell>
          <cell r="AG62">
            <v>3037</v>
          </cell>
          <cell r="AH62">
            <v>2477</v>
          </cell>
          <cell r="AI62">
            <v>1936</v>
          </cell>
          <cell r="AJ62">
            <v>1500</v>
          </cell>
          <cell r="AK62">
            <v>1157</v>
          </cell>
          <cell r="AL62">
            <v>810</v>
          </cell>
          <cell r="AM62">
            <v>693</v>
          </cell>
        </row>
        <row r="63">
          <cell r="A63" t="str">
            <v>050700</v>
          </cell>
          <cell r="B63" t="str">
            <v>05</v>
          </cell>
          <cell r="C63" t="str">
            <v>07</v>
          </cell>
          <cell r="D63" t="str">
            <v>00</v>
          </cell>
          <cell r="E63" t="str">
            <v>PARINACOCHAS</v>
          </cell>
          <cell r="F63">
            <v>33640</v>
          </cell>
          <cell r="G63">
            <v>674</v>
          </cell>
          <cell r="H63">
            <v>675</v>
          </cell>
          <cell r="I63">
            <v>676</v>
          </cell>
          <cell r="J63">
            <v>676</v>
          </cell>
          <cell r="K63">
            <v>676</v>
          </cell>
          <cell r="L63">
            <v>672</v>
          </cell>
          <cell r="M63">
            <v>671</v>
          </cell>
          <cell r="N63">
            <v>671</v>
          </cell>
          <cell r="O63">
            <v>670</v>
          </cell>
          <cell r="P63">
            <v>670</v>
          </cell>
          <cell r="Q63">
            <v>670</v>
          </cell>
          <cell r="R63">
            <v>669</v>
          </cell>
          <cell r="S63">
            <v>668</v>
          </cell>
          <cell r="T63">
            <v>668</v>
          </cell>
          <cell r="U63">
            <v>668</v>
          </cell>
          <cell r="V63">
            <v>669</v>
          </cell>
          <cell r="W63">
            <v>666</v>
          </cell>
          <cell r="X63">
            <v>663</v>
          </cell>
          <cell r="Y63">
            <v>658</v>
          </cell>
          <cell r="Z63">
            <v>651</v>
          </cell>
          <cell r="AA63">
            <v>3124</v>
          </cell>
          <cell r="AB63">
            <v>2838</v>
          </cell>
          <cell r="AC63">
            <v>2657</v>
          </cell>
          <cell r="AD63">
            <v>2330</v>
          </cell>
          <cell r="AE63">
            <v>2038</v>
          </cell>
          <cell r="AF63">
            <v>1763</v>
          </cell>
          <cell r="AG63">
            <v>1441</v>
          </cell>
          <cell r="AH63">
            <v>1175</v>
          </cell>
          <cell r="AI63">
            <v>919</v>
          </cell>
          <cell r="AJ63">
            <v>712</v>
          </cell>
          <cell r="AK63">
            <v>549</v>
          </cell>
          <cell r="AL63">
            <v>384</v>
          </cell>
          <cell r="AM63">
            <v>329</v>
          </cell>
        </row>
        <row r="64">
          <cell r="A64" t="str">
            <v>050800</v>
          </cell>
          <cell r="B64" t="str">
            <v>05</v>
          </cell>
          <cell r="C64" t="str">
            <v>08</v>
          </cell>
          <cell r="D64" t="str">
            <v>00</v>
          </cell>
          <cell r="E64" t="str">
            <v>PAUCAR DEL SARA SARA</v>
          </cell>
          <cell r="F64">
            <v>12089</v>
          </cell>
          <cell r="G64">
            <v>242</v>
          </cell>
          <cell r="H64">
            <v>243</v>
          </cell>
          <cell r="I64">
            <v>243</v>
          </cell>
          <cell r="J64">
            <v>243</v>
          </cell>
          <cell r="K64">
            <v>243</v>
          </cell>
          <cell r="L64">
            <v>241</v>
          </cell>
          <cell r="M64">
            <v>241</v>
          </cell>
          <cell r="N64">
            <v>241</v>
          </cell>
          <cell r="O64">
            <v>241</v>
          </cell>
          <cell r="P64">
            <v>241</v>
          </cell>
          <cell r="Q64">
            <v>241</v>
          </cell>
          <cell r="R64">
            <v>240</v>
          </cell>
          <cell r="S64">
            <v>240</v>
          </cell>
          <cell r="T64">
            <v>240</v>
          </cell>
          <cell r="U64">
            <v>240</v>
          </cell>
          <cell r="V64">
            <v>240</v>
          </cell>
          <cell r="W64">
            <v>239</v>
          </cell>
          <cell r="X64">
            <v>238</v>
          </cell>
          <cell r="Y64">
            <v>236</v>
          </cell>
          <cell r="Z64">
            <v>234</v>
          </cell>
          <cell r="AA64">
            <v>1123</v>
          </cell>
          <cell r="AB64">
            <v>1020</v>
          </cell>
          <cell r="AC64">
            <v>956</v>
          </cell>
          <cell r="AD64">
            <v>837</v>
          </cell>
          <cell r="AE64">
            <v>733</v>
          </cell>
          <cell r="AF64">
            <v>634</v>
          </cell>
          <cell r="AG64">
            <v>518</v>
          </cell>
          <cell r="AH64">
            <v>422</v>
          </cell>
          <cell r="AI64">
            <v>330</v>
          </cell>
          <cell r="AJ64">
            <v>256</v>
          </cell>
          <cell r="AK64">
            <v>197</v>
          </cell>
          <cell r="AL64">
            <v>138</v>
          </cell>
          <cell r="AM64">
            <v>118</v>
          </cell>
        </row>
        <row r="65">
          <cell r="A65" t="str">
            <v>050900</v>
          </cell>
          <cell r="B65" t="str">
            <v>05</v>
          </cell>
          <cell r="C65" t="str">
            <v>09</v>
          </cell>
          <cell r="D65" t="str">
            <v>00</v>
          </cell>
          <cell r="E65" t="str">
            <v>SUCRE</v>
          </cell>
          <cell r="F65">
            <v>15703</v>
          </cell>
          <cell r="G65">
            <v>315</v>
          </cell>
          <cell r="H65">
            <v>315</v>
          </cell>
          <cell r="I65">
            <v>316</v>
          </cell>
          <cell r="J65">
            <v>316</v>
          </cell>
          <cell r="K65">
            <v>316</v>
          </cell>
          <cell r="L65">
            <v>314</v>
          </cell>
          <cell r="M65">
            <v>313</v>
          </cell>
          <cell r="N65">
            <v>313</v>
          </cell>
          <cell r="O65">
            <v>313</v>
          </cell>
          <cell r="P65">
            <v>312</v>
          </cell>
          <cell r="Q65">
            <v>313</v>
          </cell>
          <cell r="R65">
            <v>312</v>
          </cell>
          <cell r="S65">
            <v>312</v>
          </cell>
          <cell r="T65">
            <v>312</v>
          </cell>
          <cell r="U65">
            <v>312</v>
          </cell>
          <cell r="V65">
            <v>311</v>
          </cell>
          <cell r="W65">
            <v>311</v>
          </cell>
          <cell r="X65">
            <v>310</v>
          </cell>
          <cell r="Y65">
            <v>307</v>
          </cell>
          <cell r="Z65">
            <v>304</v>
          </cell>
          <cell r="AA65">
            <v>1458</v>
          </cell>
          <cell r="AB65">
            <v>1325</v>
          </cell>
          <cell r="AC65">
            <v>1240</v>
          </cell>
          <cell r="AD65">
            <v>1088</v>
          </cell>
          <cell r="AE65">
            <v>951</v>
          </cell>
          <cell r="AF65">
            <v>823</v>
          </cell>
          <cell r="AG65">
            <v>673</v>
          </cell>
          <cell r="AH65">
            <v>549</v>
          </cell>
          <cell r="AI65">
            <v>429</v>
          </cell>
          <cell r="AJ65">
            <v>332</v>
          </cell>
          <cell r="AK65">
            <v>256</v>
          </cell>
          <cell r="AL65">
            <v>179</v>
          </cell>
          <cell r="AM65">
            <v>153</v>
          </cell>
        </row>
        <row r="66">
          <cell r="A66" t="str">
            <v>051000</v>
          </cell>
          <cell r="B66" t="str">
            <v>05</v>
          </cell>
          <cell r="C66" t="str">
            <v>10</v>
          </cell>
          <cell r="D66" t="str">
            <v>00</v>
          </cell>
          <cell r="E66" t="str">
            <v>VICTOR FAJARDO</v>
          </cell>
          <cell r="F66">
            <v>29011</v>
          </cell>
          <cell r="G66">
            <v>581</v>
          </cell>
          <cell r="H66">
            <v>582</v>
          </cell>
          <cell r="I66">
            <v>583</v>
          </cell>
          <cell r="J66">
            <v>583</v>
          </cell>
          <cell r="K66">
            <v>583</v>
          </cell>
          <cell r="L66">
            <v>580</v>
          </cell>
          <cell r="M66">
            <v>579</v>
          </cell>
          <cell r="N66">
            <v>579</v>
          </cell>
          <cell r="O66">
            <v>579</v>
          </cell>
          <cell r="P66">
            <v>578</v>
          </cell>
          <cell r="Q66">
            <v>577</v>
          </cell>
          <cell r="R66">
            <v>577</v>
          </cell>
          <cell r="S66">
            <v>576</v>
          </cell>
          <cell r="T66">
            <v>576</v>
          </cell>
          <cell r="U66">
            <v>576</v>
          </cell>
          <cell r="V66">
            <v>575</v>
          </cell>
          <cell r="W66">
            <v>574</v>
          </cell>
          <cell r="X66">
            <v>572</v>
          </cell>
          <cell r="Y66">
            <v>568</v>
          </cell>
          <cell r="Z66">
            <v>561</v>
          </cell>
          <cell r="AA66">
            <v>2694</v>
          </cell>
          <cell r="AB66">
            <v>2448</v>
          </cell>
          <cell r="AC66">
            <v>2292</v>
          </cell>
          <cell r="AD66">
            <v>2009</v>
          </cell>
          <cell r="AE66">
            <v>1757</v>
          </cell>
          <cell r="AF66">
            <v>1520</v>
          </cell>
          <cell r="AG66">
            <v>1243</v>
          </cell>
          <cell r="AH66">
            <v>1014</v>
          </cell>
          <cell r="AI66">
            <v>792</v>
          </cell>
          <cell r="AJ66">
            <v>614</v>
          </cell>
          <cell r="AK66">
            <v>474</v>
          </cell>
          <cell r="AL66">
            <v>331</v>
          </cell>
          <cell r="AM66">
            <v>284</v>
          </cell>
        </row>
        <row r="67">
          <cell r="A67" t="str">
            <v>051100</v>
          </cell>
          <cell r="B67" t="str">
            <v>05</v>
          </cell>
          <cell r="C67" t="str">
            <v>11</v>
          </cell>
          <cell r="D67" t="str">
            <v>00</v>
          </cell>
          <cell r="E67" t="str">
            <v>VILCAS HUAMAN</v>
          </cell>
          <cell r="F67">
            <v>26141</v>
          </cell>
          <cell r="G67">
            <v>524</v>
          </cell>
          <cell r="H67">
            <v>524</v>
          </cell>
          <cell r="I67">
            <v>525</v>
          </cell>
          <cell r="J67">
            <v>526</v>
          </cell>
          <cell r="K67">
            <v>526</v>
          </cell>
          <cell r="L67">
            <v>522</v>
          </cell>
          <cell r="M67">
            <v>522</v>
          </cell>
          <cell r="N67">
            <v>521</v>
          </cell>
          <cell r="O67">
            <v>521</v>
          </cell>
          <cell r="P67">
            <v>521</v>
          </cell>
          <cell r="Q67">
            <v>520</v>
          </cell>
          <cell r="R67">
            <v>520</v>
          </cell>
          <cell r="S67">
            <v>519</v>
          </cell>
          <cell r="T67">
            <v>519</v>
          </cell>
          <cell r="U67">
            <v>519</v>
          </cell>
          <cell r="V67">
            <v>518</v>
          </cell>
          <cell r="W67">
            <v>518</v>
          </cell>
          <cell r="X67">
            <v>515</v>
          </cell>
          <cell r="Y67">
            <v>511</v>
          </cell>
          <cell r="Z67">
            <v>506</v>
          </cell>
          <cell r="AA67">
            <v>2428</v>
          </cell>
          <cell r="AB67">
            <v>2206</v>
          </cell>
          <cell r="AC67">
            <v>2065</v>
          </cell>
          <cell r="AD67">
            <v>1811</v>
          </cell>
          <cell r="AE67">
            <v>1583</v>
          </cell>
          <cell r="AF67">
            <v>1370</v>
          </cell>
          <cell r="AG67">
            <v>1120</v>
          </cell>
          <cell r="AH67">
            <v>913</v>
          </cell>
          <cell r="AI67">
            <v>714</v>
          </cell>
          <cell r="AJ67">
            <v>553</v>
          </cell>
          <cell r="AK67">
            <v>427</v>
          </cell>
          <cell r="AL67">
            <v>299</v>
          </cell>
          <cell r="AM67">
            <v>255</v>
          </cell>
        </row>
        <row r="68">
          <cell r="A68" t="str">
            <v>060000</v>
          </cell>
          <cell r="B68" t="str">
            <v>06</v>
          </cell>
          <cell r="C68" t="str">
            <v>00</v>
          </cell>
          <cell r="D68" t="str">
            <v>00</v>
          </cell>
          <cell r="E68" t="str">
            <v>CAJAMARCA</v>
          </cell>
          <cell r="F68">
            <v>1519202</v>
          </cell>
          <cell r="G68">
            <v>30446</v>
          </cell>
          <cell r="H68">
            <v>30482</v>
          </cell>
          <cell r="I68">
            <v>30528</v>
          </cell>
          <cell r="J68">
            <v>30547</v>
          </cell>
          <cell r="K68">
            <v>30542</v>
          </cell>
          <cell r="L68">
            <v>30348</v>
          </cell>
          <cell r="M68">
            <v>30319</v>
          </cell>
          <cell r="N68">
            <v>30297</v>
          </cell>
          <cell r="O68">
            <v>30279</v>
          </cell>
          <cell r="P68">
            <v>30262</v>
          </cell>
          <cell r="Q68">
            <v>30237</v>
          </cell>
          <cell r="R68">
            <v>30196</v>
          </cell>
          <cell r="S68">
            <v>30168</v>
          </cell>
          <cell r="T68">
            <v>30163</v>
          </cell>
          <cell r="U68">
            <v>30160</v>
          </cell>
          <cell r="V68">
            <v>30129</v>
          </cell>
          <cell r="W68">
            <v>30081</v>
          </cell>
          <cell r="X68">
            <v>29954</v>
          </cell>
          <cell r="Y68">
            <v>29717</v>
          </cell>
          <cell r="Z68">
            <v>29395</v>
          </cell>
          <cell r="AA68">
            <v>141092</v>
          </cell>
          <cell r="AB68">
            <v>128176</v>
          </cell>
          <cell r="AC68">
            <v>120012</v>
          </cell>
          <cell r="AD68">
            <v>105222</v>
          </cell>
          <cell r="AE68">
            <v>92026</v>
          </cell>
          <cell r="AF68">
            <v>79621</v>
          </cell>
          <cell r="AG68">
            <v>65089</v>
          </cell>
          <cell r="AH68">
            <v>53075</v>
          </cell>
          <cell r="AI68">
            <v>41496</v>
          </cell>
          <cell r="AJ68">
            <v>32148</v>
          </cell>
          <cell r="AK68">
            <v>24799</v>
          </cell>
          <cell r="AL68">
            <v>17350</v>
          </cell>
          <cell r="AM68">
            <v>14846</v>
          </cell>
        </row>
        <row r="69">
          <cell r="A69" t="str">
            <v>060100</v>
          </cell>
          <cell r="B69" t="str">
            <v>06</v>
          </cell>
          <cell r="C69" t="str">
            <v>01</v>
          </cell>
          <cell r="D69" t="str">
            <v>00</v>
          </cell>
          <cell r="E69" t="str">
            <v>CAJAMARCA</v>
          </cell>
          <cell r="F69">
            <v>340581</v>
          </cell>
          <cell r="G69">
            <v>6826</v>
          </cell>
          <cell r="H69">
            <v>6834</v>
          </cell>
          <cell r="I69">
            <v>6844</v>
          </cell>
          <cell r="J69">
            <v>6848</v>
          </cell>
          <cell r="K69">
            <v>6846</v>
          </cell>
          <cell r="L69">
            <v>6804</v>
          </cell>
          <cell r="M69">
            <v>6797</v>
          </cell>
          <cell r="N69">
            <v>6793</v>
          </cell>
          <cell r="O69">
            <v>6788</v>
          </cell>
          <cell r="P69">
            <v>6785</v>
          </cell>
          <cell r="Q69">
            <v>6779</v>
          </cell>
          <cell r="R69">
            <v>6769</v>
          </cell>
          <cell r="S69">
            <v>6763</v>
          </cell>
          <cell r="T69">
            <v>6763</v>
          </cell>
          <cell r="U69">
            <v>6761</v>
          </cell>
          <cell r="V69">
            <v>6754</v>
          </cell>
          <cell r="W69">
            <v>6744</v>
          </cell>
          <cell r="X69">
            <v>6715</v>
          </cell>
          <cell r="Y69">
            <v>6662</v>
          </cell>
          <cell r="Z69">
            <v>6589</v>
          </cell>
          <cell r="AA69">
            <v>31631</v>
          </cell>
          <cell r="AB69">
            <v>28736</v>
          </cell>
          <cell r="AC69">
            <v>26906</v>
          </cell>
          <cell r="AD69">
            <v>23588</v>
          </cell>
          <cell r="AE69">
            <v>20632</v>
          </cell>
          <cell r="AF69">
            <v>17849</v>
          </cell>
          <cell r="AG69">
            <v>14591</v>
          </cell>
          <cell r="AH69">
            <v>11898</v>
          </cell>
          <cell r="AI69">
            <v>9302</v>
          </cell>
          <cell r="AJ69">
            <v>7207</v>
          </cell>
          <cell r="AK69">
            <v>5560</v>
          </cell>
          <cell r="AL69">
            <v>3890</v>
          </cell>
          <cell r="AM69">
            <v>3327</v>
          </cell>
        </row>
        <row r="70">
          <cell r="A70" t="str">
            <v>060200</v>
          </cell>
          <cell r="B70" t="str">
            <v>06</v>
          </cell>
          <cell r="C70" t="str">
            <v>02</v>
          </cell>
          <cell r="D70" t="str">
            <v>00</v>
          </cell>
          <cell r="E70" t="str">
            <v>CAJABAMBA</v>
          </cell>
          <cell r="F70">
            <v>82056</v>
          </cell>
          <cell r="G70">
            <v>1645</v>
          </cell>
          <cell r="H70">
            <v>1646</v>
          </cell>
          <cell r="I70">
            <v>1649</v>
          </cell>
          <cell r="J70">
            <v>1650</v>
          </cell>
          <cell r="K70">
            <v>1650</v>
          </cell>
          <cell r="L70">
            <v>1639</v>
          </cell>
          <cell r="M70">
            <v>1638</v>
          </cell>
          <cell r="N70">
            <v>1636</v>
          </cell>
          <cell r="O70">
            <v>1635</v>
          </cell>
          <cell r="P70">
            <v>1635</v>
          </cell>
          <cell r="Q70">
            <v>1633</v>
          </cell>
          <cell r="R70">
            <v>1631</v>
          </cell>
          <cell r="S70">
            <v>1629</v>
          </cell>
          <cell r="T70">
            <v>1629</v>
          </cell>
          <cell r="U70">
            <v>1629</v>
          </cell>
          <cell r="V70">
            <v>1627</v>
          </cell>
          <cell r="W70">
            <v>1625</v>
          </cell>
          <cell r="X70">
            <v>1618</v>
          </cell>
          <cell r="Y70">
            <v>1605</v>
          </cell>
          <cell r="Z70">
            <v>1588</v>
          </cell>
          <cell r="AA70">
            <v>7621</v>
          </cell>
          <cell r="AB70">
            <v>6923</v>
          </cell>
          <cell r="AC70">
            <v>6482</v>
          </cell>
          <cell r="AD70">
            <v>5683</v>
          </cell>
          <cell r="AE70">
            <v>4971</v>
          </cell>
          <cell r="AF70">
            <v>4301</v>
          </cell>
          <cell r="AG70">
            <v>3516</v>
          </cell>
          <cell r="AH70">
            <v>2867</v>
          </cell>
          <cell r="AI70">
            <v>2241</v>
          </cell>
          <cell r="AJ70">
            <v>1736</v>
          </cell>
          <cell r="AK70">
            <v>1339</v>
          </cell>
          <cell r="AL70">
            <v>937</v>
          </cell>
          <cell r="AM70">
            <v>802</v>
          </cell>
        </row>
        <row r="71">
          <cell r="A71" t="str">
            <v>060300</v>
          </cell>
          <cell r="B71" t="str">
            <v>06</v>
          </cell>
          <cell r="C71" t="str">
            <v>03</v>
          </cell>
          <cell r="D71" t="str">
            <v>00</v>
          </cell>
          <cell r="E71" t="str">
            <v>CELENDIN</v>
          </cell>
          <cell r="F71">
            <v>98033</v>
          </cell>
          <cell r="G71">
            <v>1965</v>
          </cell>
          <cell r="H71">
            <v>1967</v>
          </cell>
          <cell r="I71">
            <v>1970</v>
          </cell>
          <cell r="J71">
            <v>1971</v>
          </cell>
          <cell r="K71">
            <v>1971</v>
          </cell>
          <cell r="L71">
            <v>1958</v>
          </cell>
          <cell r="M71">
            <v>1956</v>
          </cell>
          <cell r="N71">
            <v>1955</v>
          </cell>
          <cell r="O71">
            <v>1954</v>
          </cell>
          <cell r="P71">
            <v>1953</v>
          </cell>
          <cell r="Q71">
            <v>1951</v>
          </cell>
          <cell r="R71">
            <v>1949</v>
          </cell>
          <cell r="S71">
            <v>1947</v>
          </cell>
          <cell r="T71">
            <v>1946</v>
          </cell>
          <cell r="U71">
            <v>1946</v>
          </cell>
          <cell r="V71">
            <v>1944</v>
          </cell>
          <cell r="W71">
            <v>1941</v>
          </cell>
          <cell r="X71">
            <v>1933</v>
          </cell>
          <cell r="Y71">
            <v>1918</v>
          </cell>
          <cell r="Z71">
            <v>1897</v>
          </cell>
          <cell r="AA71">
            <v>9105</v>
          </cell>
          <cell r="AB71">
            <v>8271</v>
          </cell>
          <cell r="AC71">
            <v>7744</v>
          </cell>
          <cell r="AD71">
            <v>6790</v>
          </cell>
          <cell r="AE71">
            <v>5938</v>
          </cell>
          <cell r="AF71">
            <v>5138</v>
          </cell>
          <cell r="AG71">
            <v>4200</v>
          </cell>
          <cell r="AH71">
            <v>3425</v>
          </cell>
          <cell r="AI71">
            <v>2678</v>
          </cell>
          <cell r="AJ71">
            <v>2074</v>
          </cell>
          <cell r="AK71">
            <v>1600</v>
          </cell>
          <cell r="AL71">
            <v>1120</v>
          </cell>
          <cell r="AM71">
            <v>958</v>
          </cell>
        </row>
        <row r="72">
          <cell r="A72" t="str">
            <v>060400</v>
          </cell>
          <cell r="B72" t="str">
            <v>06</v>
          </cell>
          <cell r="C72" t="str">
            <v>04</v>
          </cell>
          <cell r="D72" t="str">
            <v>00</v>
          </cell>
          <cell r="E72" t="str">
            <v>CHOTA</v>
          </cell>
          <cell r="F72">
            <v>180527</v>
          </cell>
          <cell r="G72">
            <v>3618</v>
          </cell>
          <cell r="H72">
            <v>3622</v>
          </cell>
          <cell r="I72">
            <v>3629</v>
          </cell>
          <cell r="J72">
            <v>3630</v>
          </cell>
          <cell r="K72">
            <v>3629</v>
          </cell>
          <cell r="L72">
            <v>3606</v>
          </cell>
          <cell r="M72">
            <v>3603</v>
          </cell>
          <cell r="N72">
            <v>3600</v>
          </cell>
          <cell r="O72">
            <v>3598</v>
          </cell>
          <cell r="P72">
            <v>3596</v>
          </cell>
          <cell r="Q72">
            <v>3593</v>
          </cell>
          <cell r="R72">
            <v>3588</v>
          </cell>
          <cell r="S72">
            <v>3585</v>
          </cell>
          <cell r="T72">
            <v>3584</v>
          </cell>
          <cell r="U72">
            <v>3584</v>
          </cell>
          <cell r="V72">
            <v>3580</v>
          </cell>
          <cell r="W72">
            <v>3575</v>
          </cell>
          <cell r="X72">
            <v>3559</v>
          </cell>
          <cell r="Y72">
            <v>3531</v>
          </cell>
          <cell r="Z72">
            <v>3493</v>
          </cell>
          <cell r="AA72">
            <v>16766</v>
          </cell>
          <cell r="AB72">
            <v>15231</v>
          </cell>
          <cell r="AC72">
            <v>14261</v>
          </cell>
          <cell r="AD72">
            <v>12504</v>
          </cell>
          <cell r="AE72">
            <v>10935</v>
          </cell>
          <cell r="AF72">
            <v>9461</v>
          </cell>
          <cell r="AG72">
            <v>7735</v>
          </cell>
          <cell r="AH72">
            <v>6307</v>
          </cell>
          <cell r="AI72">
            <v>4931</v>
          </cell>
          <cell r="AJ72">
            <v>3820</v>
          </cell>
          <cell r="AK72">
            <v>2947</v>
          </cell>
          <cell r="AL72">
            <v>2062</v>
          </cell>
          <cell r="AM72">
            <v>1764</v>
          </cell>
        </row>
        <row r="73">
          <cell r="A73" t="str">
            <v>060500</v>
          </cell>
          <cell r="B73" t="str">
            <v>06</v>
          </cell>
          <cell r="C73" t="str">
            <v>05</v>
          </cell>
          <cell r="D73" t="str">
            <v>00</v>
          </cell>
          <cell r="E73" t="str">
            <v>CONTUMAZA</v>
          </cell>
          <cell r="F73">
            <v>35449</v>
          </cell>
          <cell r="G73">
            <v>710</v>
          </cell>
          <cell r="H73">
            <v>711</v>
          </cell>
          <cell r="I73">
            <v>712</v>
          </cell>
          <cell r="J73">
            <v>713</v>
          </cell>
          <cell r="K73">
            <v>713</v>
          </cell>
          <cell r="L73">
            <v>709</v>
          </cell>
          <cell r="M73">
            <v>707</v>
          </cell>
          <cell r="N73">
            <v>707</v>
          </cell>
          <cell r="O73">
            <v>707</v>
          </cell>
          <cell r="P73">
            <v>706</v>
          </cell>
          <cell r="Q73">
            <v>706</v>
          </cell>
          <cell r="R73">
            <v>705</v>
          </cell>
          <cell r="S73">
            <v>704</v>
          </cell>
          <cell r="T73">
            <v>704</v>
          </cell>
          <cell r="U73">
            <v>704</v>
          </cell>
          <cell r="V73">
            <v>703</v>
          </cell>
          <cell r="W73">
            <v>702</v>
          </cell>
          <cell r="X73">
            <v>699</v>
          </cell>
          <cell r="Y73">
            <v>693</v>
          </cell>
          <cell r="Z73">
            <v>686</v>
          </cell>
          <cell r="AA73">
            <v>3292</v>
          </cell>
          <cell r="AB73">
            <v>2991</v>
          </cell>
          <cell r="AC73">
            <v>2800</v>
          </cell>
          <cell r="AD73">
            <v>2455</v>
          </cell>
          <cell r="AE73">
            <v>2147</v>
          </cell>
          <cell r="AF73">
            <v>1858</v>
          </cell>
          <cell r="AG73">
            <v>1519</v>
          </cell>
          <cell r="AH73">
            <v>1238</v>
          </cell>
          <cell r="AI73">
            <v>968</v>
          </cell>
          <cell r="AJ73">
            <v>750</v>
          </cell>
          <cell r="AK73">
            <v>579</v>
          </cell>
          <cell r="AL73">
            <v>405</v>
          </cell>
          <cell r="AM73">
            <v>346</v>
          </cell>
        </row>
        <row r="74">
          <cell r="A74" t="str">
            <v>060600</v>
          </cell>
          <cell r="B74" t="str">
            <v>06</v>
          </cell>
          <cell r="C74" t="str">
            <v>06</v>
          </cell>
          <cell r="D74" t="str">
            <v>00</v>
          </cell>
          <cell r="E74" t="str">
            <v>CUTERVO</v>
          </cell>
          <cell r="F74">
            <v>151104</v>
          </cell>
          <cell r="G74">
            <v>3028</v>
          </cell>
          <cell r="H74">
            <v>3032</v>
          </cell>
          <cell r="I74">
            <v>3036</v>
          </cell>
          <cell r="J74">
            <v>3038</v>
          </cell>
          <cell r="K74">
            <v>3038</v>
          </cell>
          <cell r="L74">
            <v>3018</v>
          </cell>
          <cell r="M74">
            <v>3016</v>
          </cell>
          <cell r="N74">
            <v>3013</v>
          </cell>
          <cell r="O74">
            <v>3011</v>
          </cell>
          <cell r="P74">
            <v>3010</v>
          </cell>
          <cell r="Q74">
            <v>3007</v>
          </cell>
          <cell r="R74">
            <v>3003</v>
          </cell>
          <cell r="S74">
            <v>3001</v>
          </cell>
          <cell r="T74">
            <v>3000</v>
          </cell>
          <cell r="U74">
            <v>3000</v>
          </cell>
          <cell r="V74">
            <v>2997</v>
          </cell>
          <cell r="W74">
            <v>2992</v>
          </cell>
          <cell r="X74">
            <v>2979</v>
          </cell>
          <cell r="Y74">
            <v>2956</v>
          </cell>
          <cell r="Z74">
            <v>2924</v>
          </cell>
          <cell r="AA74">
            <v>14033</v>
          </cell>
          <cell r="AB74">
            <v>12749</v>
          </cell>
          <cell r="AC74">
            <v>11937</v>
          </cell>
          <cell r="AD74">
            <v>10466</v>
          </cell>
          <cell r="AE74">
            <v>9153</v>
          </cell>
          <cell r="AF74">
            <v>7919</v>
          </cell>
          <cell r="AG74">
            <v>6474</v>
          </cell>
          <cell r="AH74">
            <v>5279</v>
          </cell>
          <cell r="AI74">
            <v>4127</v>
          </cell>
          <cell r="AJ74">
            <v>3198</v>
          </cell>
          <cell r="AK74">
            <v>2467</v>
          </cell>
          <cell r="AL74">
            <v>1726</v>
          </cell>
          <cell r="AM74">
            <v>1477</v>
          </cell>
        </row>
        <row r="75">
          <cell r="A75" t="str">
            <v>060700</v>
          </cell>
          <cell r="B75" t="str">
            <v>06</v>
          </cell>
          <cell r="C75" t="str">
            <v>07</v>
          </cell>
          <cell r="D75" t="str">
            <v>00</v>
          </cell>
          <cell r="E75" t="str">
            <v>HUALGAYOC</v>
          </cell>
          <cell r="F75">
            <v>101580</v>
          </cell>
          <cell r="G75">
            <v>2036</v>
          </cell>
          <cell r="H75">
            <v>2038</v>
          </cell>
          <cell r="I75">
            <v>2041</v>
          </cell>
          <cell r="J75">
            <v>2042</v>
          </cell>
          <cell r="K75">
            <v>2042</v>
          </cell>
          <cell r="L75">
            <v>2029</v>
          </cell>
          <cell r="M75">
            <v>2027</v>
          </cell>
          <cell r="N75">
            <v>2026</v>
          </cell>
          <cell r="O75">
            <v>2025</v>
          </cell>
          <cell r="P75">
            <v>2023</v>
          </cell>
          <cell r="Q75">
            <v>2022</v>
          </cell>
          <cell r="R75">
            <v>2019</v>
          </cell>
          <cell r="S75">
            <v>2017</v>
          </cell>
          <cell r="T75">
            <v>2017</v>
          </cell>
          <cell r="U75">
            <v>2017</v>
          </cell>
          <cell r="V75">
            <v>2015</v>
          </cell>
          <cell r="W75">
            <v>2011</v>
          </cell>
          <cell r="X75">
            <v>2003</v>
          </cell>
          <cell r="Y75">
            <v>1987</v>
          </cell>
          <cell r="Z75">
            <v>1965</v>
          </cell>
          <cell r="AA75">
            <v>9434</v>
          </cell>
          <cell r="AB75">
            <v>8570</v>
          </cell>
          <cell r="AC75">
            <v>8024</v>
          </cell>
          <cell r="AD75">
            <v>7036</v>
          </cell>
          <cell r="AE75">
            <v>6153</v>
          </cell>
          <cell r="AF75">
            <v>5324</v>
          </cell>
          <cell r="AG75">
            <v>4352</v>
          </cell>
          <cell r="AH75">
            <v>3549</v>
          </cell>
          <cell r="AI75">
            <v>2775</v>
          </cell>
          <cell r="AJ75">
            <v>2150</v>
          </cell>
          <cell r="AK75">
            <v>1658</v>
          </cell>
          <cell r="AL75">
            <v>1160</v>
          </cell>
          <cell r="AM75">
            <v>993</v>
          </cell>
        </row>
        <row r="76">
          <cell r="A76" t="str">
            <v>060800</v>
          </cell>
          <cell r="B76" t="str">
            <v>06</v>
          </cell>
          <cell r="C76" t="str">
            <v>08</v>
          </cell>
          <cell r="D76" t="str">
            <v>00</v>
          </cell>
          <cell r="E76" t="str">
            <v>JAEN</v>
          </cell>
          <cell r="F76">
            <v>198566</v>
          </cell>
          <cell r="G76">
            <v>3979</v>
          </cell>
          <cell r="H76">
            <v>3984</v>
          </cell>
          <cell r="I76">
            <v>3990</v>
          </cell>
          <cell r="J76">
            <v>3993</v>
          </cell>
          <cell r="K76">
            <v>3992</v>
          </cell>
          <cell r="L76">
            <v>3967</v>
          </cell>
          <cell r="M76">
            <v>3964</v>
          </cell>
          <cell r="N76">
            <v>3960</v>
          </cell>
          <cell r="O76">
            <v>3958</v>
          </cell>
          <cell r="P76">
            <v>3955</v>
          </cell>
          <cell r="Q76">
            <v>3952</v>
          </cell>
          <cell r="R76">
            <v>3947</v>
          </cell>
          <cell r="S76">
            <v>3943</v>
          </cell>
          <cell r="T76">
            <v>3942</v>
          </cell>
          <cell r="U76">
            <v>3942</v>
          </cell>
          <cell r="V76">
            <v>3938</v>
          </cell>
          <cell r="W76">
            <v>3932</v>
          </cell>
          <cell r="X76">
            <v>3915</v>
          </cell>
          <cell r="Y76">
            <v>3884</v>
          </cell>
          <cell r="Z76">
            <v>3842</v>
          </cell>
          <cell r="AA76">
            <v>18441</v>
          </cell>
          <cell r="AB76">
            <v>16753</v>
          </cell>
          <cell r="AC76">
            <v>15686</v>
          </cell>
          <cell r="AD76">
            <v>13753</v>
          </cell>
          <cell r="AE76">
            <v>12028</v>
          </cell>
          <cell r="AF76">
            <v>10407</v>
          </cell>
          <cell r="AG76">
            <v>8507</v>
          </cell>
          <cell r="AH76">
            <v>6937</v>
          </cell>
          <cell r="AI76">
            <v>5424</v>
          </cell>
          <cell r="AJ76">
            <v>4202</v>
          </cell>
          <cell r="AK76">
            <v>3241</v>
          </cell>
          <cell r="AL76">
            <v>2268</v>
          </cell>
          <cell r="AM76">
            <v>1940</v>
          </cell>
        </row>
        <row r="77">
          <cell r="A77" t="str">
            <v>060900</v>
          </cell>
          <cell r="B77" t="str">
            <v>06</v>
          </cell>
          <cell r="C77" t="str">
            <v>09</v>
          </cell>
          <cell r="D77" t="str">
            <v>00</v>
          </cell>
          <cell r="E77" t="str">
            <v>SAN IGNACIO</v>
          </cell>
          <cell r="F77">
            <v>141277</v>
          </cell>
          <cell r="G77">
            <v>2831</v>
          </cell>
          <cell r="H77">
            <v>2835</v>
          </cell>
          <cell r="I77">
            <v>2839</v>
          </cell>
          <cell r="J77">
            <v>2841</v>
          </cell>
          <cell r="K77">
            <v>2840</v>
          </cell>
          <cell r="L77">
            <v>2822</v>
          </cell>
          <cell r="M77">
            <v>2819</v>
          </cell>
          <cell r="N77">
            <v>2817</v>
          </cell>
          <cell r="O77">
            <v>2815</v>
          </cell>
          <cell r="P77">
            <v>2814</v>
          </cell>
          <cell r="Q77">
            <v>2812</v>
          </cell>
          <cell r="R77">
            <v>2808</v>
          </cell>
          <cell r="S77">
            <v>2805</v>
          </cell>
          <cell r="T77">
            <v>2805</v>
          </cell>
          <cell r="U77">
            <v>2805</v>
          </cell>
          <cell r="V77">
            <v>2802</v>
          </cell>
          <cell r="W77">
            <v>2797</v>
          </cell>
          <cell r="X77">
            <v>2786</v>
          </cell>
          <cell r="Y77">
            <v>2764</v>
          </cell>
          <cell r="Z77">
            <v>2734</v>
          </cell>
          <cell r="AA77">
            <v>13121</v>
          </cell>
          <cell r="AB77">
            <v>11920</v>
          </cell>
          <cell r="AC77">
            <v>11160</v>
          </cell>
          <cell r="AD77">
            <v>9785</v>
          </cell>
          <cell r="AE77">
            <v>8558</v>
          </cell>
          <cell r="AF77">
            <v>7404</v>
          </cell>
          <cell r="AG77">
            <v>6053</v>
          </cell>
          <cell r="AH77">
            <v>4936</v>
          </cell>
          <cell r="AI77">
            <v>3859</v>
          </cell>
          <cell r="AJ77">
            <v>2990</v>
          </cell>
          <cell r="AK77">
            <v>2306</v>
          </cell>
          <cell r="AL77">
            <v>1613</v>
          </cell>
          <cell r="AM77">
            <v>1381</v>
          </cell>
        </row>
        <row r="78">
          <cell r="A78" t="str">
            <v>061000</v>
          </cell>
          <cell r="B78" t="str">
            <v>06</v>
          </cell>
          <cell r="C78" t="str">
            <v>10</v>
          </cell>
          <cell r="D78" t="str">
            <v>00</v>
          </cell>
          <cell r="E78" t="str">
            <v>SAN MARCOS</v>
          </cell>
          <cell r="F78">
            <v>56339</v>
          </cell>
          <cell r="G78">
            <v>1129</v>
          </cell>
          <cell r="H78">
            <v>1130</v>
          </cell>
          <cell r="I78">
            <v>1132</v>
          </cell>
          <cell r="J78">
            <v>1133</v>
          </cell>
          <cell r="K78">
            <v>1133</v>
          </cell>
          <cell r="L78">
            <v>1125</v>
          </cell>
          <cell r="M78">
            <v>1124</v>
          </cell>
          <cell r="N78">
            <v>1124</v>
          </cell>
          <cell r="O78">
            <v>1123</v>
          </cell>
          <cell r="P78">
            <v>1122</v>
          </cell>
          <cell r="Q78">
            <v>1121</v>
          </cell>
          <cell r="R78">
            <v>1120</v>
          </cell>
          <cell r="S78">
            <v>1119</v>
          </cell>
          <cell r="T78">
            <v>1119</v>
          </cell>
          <cell r="U78">
            <v>1118</v>
          </cell>
          <cell r="V78">
            <v>1117</v>
          </cell>
          <cell r="W78">
            <v>1116</v>
          </cell>
          <cell r="X78">
            <v>1111</v>
          </cell>
          <cell r="Y78">
            <v>1102</v>
          </cell>
          <cell r="Z78">
            <v>1090</v>
          </cell>
          <cell r="AA78">
            <v>5232</v>
          </cell>
          <cell r="AB78">
            <v>4753</v>
          </cell>
          <cell r="AC78">
            <v>4451</v>
          </cell>
          <cell r="AD78">
            <v>3902</v>
          </cell>
          <cell r="AE78">
            <v>3413</v>
          </cell>
          <cell r="AF78">
            <v>2953</v>
          </cell>
          <cell r="AG78">
            <v>2414</v>
          </cell>
          <cell r="AH78">
            <v>1968</v>
          </cell>
          <cell r="AI78">
            <v>1539</v>
          </cell>
          <cell r="AJ78">
            <v>1192</v>
          </cell>
          <cell r="AK78">
            <v>920</v>
          </cell>
          <cell r="AL78">
            <v>643</v>
          </cell>
          <cell r="AM78">
            <v>551</v>
          </cell>
        </row>
        <row r="79">
          <cell r="A79" t="str">
            <v>061100</v>
          </cell>
          <cell r="B79" t="str">
            <v>06</v>
          </cell>
          <cell r="C79" t="str">
            <v>11</v>
          </cell>
          <cell r="D79" t="str">
            <v>00</v>
          </cell>
          <cell r="E79" t="str">
            <v>SAN MIGUEL</v>
          </cell>
          <cell r="F79">
            <v>60535</v>
          </cell>
          <cell r="G79">
            <v>1213</v>
          </cell>
          <cell r="H79">
            <v>1215</v>
          </cell>
          <cell r="I79">
            <v>1216</v>
          </cell>
          <cell r="J79">
            <v>1217</v>
          </cell>
          <cell r="K79">
            <v>1217</v>
          </cell>
          <cell r="L79">
            <v>1209</v>
          </cell>
          <cell r="M79">
            <v>1208</v>
          </cell>
          <cell r="N79">
            <v>1207</v>
          </cell>
          <cell r="O79">
            <v>1207</v>
          </cell>
          <cell r="P79">
            <v>1206</v>
          </cell>
          <cell r="Q79">
            <v>1205</v>
          </cell>
          <cell r="R79">
            <v>1203</v>
          </cell>
          <cell r="S79">
            <v>1202</v>
          </cell>
          <cell r="T79">
            <v>1202</v>
          </cell>
          <cell r="U79">
            <v>1202</v>
          </cell>
          <cell r="V79">
            <v>1201</v>
          </cell>
          <cell r="W79">
            <v>1198</v>
          </cell>
          <cell r="X79">
            <v>1194</v>
          </cell>
          <cell r="Y79">
            <v>1184</v>
          </cell>
          <cell r="Z79">
            <v>1171</v>
          </cell>
          <cell r="AA79">
            <v>5622</v>
          </cell>
          <cell r="AB79">
            <v>5107</v>
          </cell>
          <cell r="AC79">
            <v>4782</v>
          </cell>
          <cell r="AD79">
            <v>4193</v>
          </cell>
          <cell r="AE79">
            <v>3667</v>
          </cell>
          <cell r="AF79">
            <v>3173</v>
          </cell>
          <cell r="AG79">
            <v>2594</v>
          </cell>
          <cell r="AH79">
            <v>2115</v>
          </cell>
          <cell r="AI79">
            <v>1653</v>
          </cell>
          <cell r="AJ79">
            <v>1281</v>
          </cell>
          <cell r="AK79">
            <v>988</v>
          </cell>
          <cell r="AL79">
            <v>691</v>
          </cell>
          <cell r="AM79">
            <v>592</v>
          </cell>
        </row>
        <row r="80">
          <cell r="A80" t="str">
            <v>061200</v>
          </cell>
          <cell r="B80" t="str">
            <v>06</v>
          </cell>
          <cell r="C80" t="str">
            <v>12</v>
          </cell>
          <cell r="D80" t="str">
            <v>00</v>
          </cell>
          <cell r="E80" t="str">
            <v>SAN PABLO</v>
          </cell>
          <cell r="F80">
            <v>25610</v>
          </cell>
          <cell r="G80">
            <v>513</v>
          </cell>
          <cell r="H80">
            <v>514</v>
          </cell>
          <cell r="I80">
            <v>515</v>
          </cell>
          <cell r="J80">
            <v>515</v>
          </cell>
          <cell r="K80">
            <v>515</v>
          </cell>
          <cell r="L80">
            <v>512</v>
          </cell>
          <cell r="M80">
            <v>511</v>
          </cell>
          <cell r="N80">
            <v>511</v>
          </cell>
          <cell r="O80">
            <v>510</v>
          </cell>
          <cell r="P80">
            <v>510</v>
          </cell>
          <cell r="Q80">
            <v>510</v>
          </cell>
          <cell r="R80">
            <v>509</v>
          </cell>
          <cell r="S80">
            <v>509</v>
          </cell>
          <cell r="T80">
            <v>508</v>
          </cell>
          <cell r="U80">
            <v>508</v>
          </cell>
          <cell r="V80">
            <v>508</v>
          </cell>
          <cell r="W80">
            <v>507</v>
          </cell>
          <cell r="X80">
            <v>505</v>
          </cell>
          <cell r="Y80">
            <v>501</v>
          </cell>
          <cell r="Z80">
            <v>496</v>
          </cell>
          <cell r="AA80">
            <v>2378</v>
          </cell>
          <cell r="AB80">
            <v>2161</v>
          </cell>
          <cell r="AC80">
            <v>2023</v>
          </cell>
          <cell r="AD80">
            <v>1774</v>
          </cell>
          <cell r="AE80">
            <v>1551</v>
          </cell>
          <cell r="AF80">
            <v>1342</v>
          </cell>
          <cell r="AG80">
            <v>1097</v>
          </cell>
          <cell r="AH80">
            <v>895</v>
          </cell>
          <cell r="AI80">
            <v>700</v>
          </cell>
          <cell r="AJ80">
            <v>542</v>
          </cell>
          <cell r="AK80">
            <v>418</v>
          </cell>
          <cell r="AL80">
            <v>292</v>
          </cell>
          <cell r="AM80">
            <v>250</v>
          </cell>
        </row>
        <row r="81">
          <cell r="A81" t="str">
            <v>061300</v>
          </cell>
          <cell r="B81" t="str">
            <v>06</v>
          </cell>
          <cell r="C81" t="str">
            <v>13</v>
          </cell>
          <cell r="D81" t="str">
            <v>00</v>
          </cell>
          <cell r="E81" t="str">
            <v>SANTA CRUZ</v>
          </cell>
          <cell r="F81">
            <v>47545</v>
          </cell>
          <cell r="G81">
            <v>953</v>
          </cell>
          <cell r="H81">
            <v>954</v>
          </cell>
          <cell r="I81">
            <v>955</v>
          </cell>
          <cell r="J81">
            <v>956</v>
          </cell>
          <cell r="K81">
            <v>956</v>
          </cell>
          <cell r="L81">
            <v>950</v>
          </cell>
          <cell r="M81">
            <v>949</v>
          </cell>
          <cell r="N81">
            <v>948</v>
          </cell>
          <cell r="O81">
            <v>948</v>
          </cell>
          <cell r="P81">
            <v>947</v>
          </cell>
          <cell r="Q81">
            <v>946</v>
          </cell>
          <cell r="R81">
            <v>945</v>
          </cell>
          <cell r="S81">
            <v>944</v>
          </cell>
          <cell r="T81">
            <v>944</v>
          </cell>
          <cell r="U81">
            <v>944</v>
          </cell>
          <cell r="V81">
            <v>943</v>
          </cell>
          <cell r="W81">
            <v>941</v>
          </cell>
          <cell r="X81">
            <v>937</v>
          </cell>
          <cell r="Y81">
            <v>930</v>
          </cell>
          <cell r="Z81">
            <v>920</v>
          </cell>
          <cell r="AA81">
            <v>4416</v>
          </cell>
          <cell r="AB81">
            <v>4011</v>
          </cell>
          <cell r="AC81">
            <v>3756</v>
          </cell>
          <cell r="AD81">
            <v>3293</v>
          </cell>
          <cell r="AE81">
            <v>2880</v>
          </cell>
          <cell r="AF81">
            <v>2492</v>
          </cell>
          <cell r="AG81">
            <v>2037</v>
          </cell>
          <cell r="AH81">
            <v>1661</v>
          </cell>
          <cell r="AI81">
            <v>1299</v>
          </cell>
          <cell r="AJ81">
            <v>1006</v>
          </cell>
          <cell r="AK81">
            <v>776</v>
          </cell>
          <cell r="AL81">
            <v>543</v>
          </cell>
          <cell r="AM81">
            <v>465</v>
          </cell>
        </row>
        <row r="82">
          <cell r="A82" t="str">
            <v>070000</v>
          </cell>
          <cell r="B82" t="str">
            <v>07</v>
          </cell>
          <cell r="C82" t="str">
            <v>00</v>
          </cell>
          <cell r="D82" t="str">
            <v>00</v>
          </cell>
          <cell r="E82" t="str">
            <v>CALLAO</v>
          </cell>
          <cell r="F82">
            <v>930069</v>
          </cell>
          <cell r="G82">
            <v>18639</v>
          </cell>
          <cell r="H82">
            <v>18661</v>
          </cell>
          <cell r="I82">
            <v>18689</v>
          </cell>
          <cell r="J82">
            <v>18701</v>
          </cell>
          <cell r="K82">
            <v>18698</v>
          </cell>
          <cell r="L82">
            <v>18579</v>
          </cell>
          <cell r="M82">
            <v>18562</v>
          </cell>
          <cell r="N82">
            <v>18548</v>
          </cell>
          <cell r="O82">
            <v>18539</v>
          </cell>
          <cell r="P82">
            <v>18527</v>
          </cell>
          <cell r="Q82">
            <v>18512</v>
          </cell>
          <cell r="R82">
            <v>18486</v>
          </cell>
          <cell r="S82">
            <v>18469</v>
          </cell>
          <cell r="T82">
            <v>18466</v>
          </cell>
          <cell r="U82">
            <v>18464</v>
          </cell>
          <cell r="V82">
            <v>18445</v>
          </cell>
          <cell r="W82">
            <v>18416</v>
          </cell>
          <cell r="X82">
            <v>18338</v>
          </cell>
          <cell r="Y82">
            <v>18193</v>
          </cell>
          <cell r="Z82">
            <v>17996</v>
          </cell>
          <cell r="AA82">
            <v>86378</v>
          </cell>
          <cell r="AB82">
            <v>78470</v>
          </cell>
          <cell r="AC82">
            <v>73472</v>
          </cell>
          <cell r="AD82">
            <v>64418</v>
          </cell>
          <cell r="AE82">
            <v>56339</v>
          </cell>
          <cell r="AF82">
            <v>48745</v>
          </cell>
          <cell r="AG82">
            <v>39848</v>
          </cell>
          <cell r="AH82">
            <v>32493</v>
          </cell>
          <cell r="AI82">
            <v>25404</v>
          </cell>
          <cell r="AJ82">
            <v>19681</v>
          </cell>
          <cell r="AK82">
            <v>15182</v>
          </cell>
          <cell r="AL82">
            <v>10622</v>
          </cell>
          <cell r="AM82">
            <v>9089</v>
          </cell>
        </row>
        <row r="83">
          <cell r="A83" t="str">
            <v>070100</v>
          </cell>
          <cell r="B83" t="str">
            <v>07</v>
          </cell>
          <cell r="C83" t="str">
            <v>01</v>
          </cell>
          <cell r="D83" t="str">
            <v>00</v>
          </cell>
          <cell r="E83" t="str">
            <v>CALLAO</v>
          </cell>
          <cell r="F83">
            <v>930069</v>
          </cell>
          <cell r="G83">
            <v>18639</v>
          </cell>
          <cell r="H83">
            <v>18661</v>
          </cell>
          <cell r="I83">
            <v>18689</v>
          </cell>
          <cell r="J83">
            <v>18701</v>
          </cell>
          <cell r="K83">
            <v>18698</v>
          </cell>
          <cell r="L83">
            <v>18579</v>
          </cell>
          <cell r="M83">
            <v>18562</v>
          </cell>
          <cell r="N83">
            <v>18548</v>
          </cell>
          <cell r="O83">
            <v>18539</v>
          </cell>
          <cell r="P83">
            <v>18527</v>
          </cell>
          <cell r="Q83">
            <v>18512</v>
          </cell>
          <cell r="R83">
            <v>18486</v>
          </cell>
          <cell r="S83">
            <v>18469</v>
          </cell>
          <cell r="T83">
            <v>18466</v>
          </cell>
          <cell r="U83">
            <v>18464</v>
          </cell>
          <cell r="V83">
            <v>18445</v>
          </cell>
          <cell r="W83">
            <v>18416</v>
          </cell>
          <cell r="X83">
            <v>18338</v>
          </cell>
          <cell r="Y83">
            <v>18193</v>
          </cell>
          <cell r="Z83">
            <v>17996</v>
          </cell>
          <cell r="AA83">
            <v>86378</v>
          </cell>
          <cell r="AB83">
            <v>78470</v>
          </cell>
          <cell r="AC83">
            <v>73472</v>
          </cell>
          <cell r="AD83">
            <v>64418</v>
          </cell>
          <cell r="AE83">
            <v>56339</v>
          </cell>
          <cell r="AF83">
            <v>48745</v>
          </cell>
          <cell r="AG83">
            <v>39848</v>
          </cell>
          <cell r="AH83">
            <v>32493</v>
          </cell>
          <cell r="AI83">
            <v>25404</v>
          </cell>
          <cell r="AJ83">
            <v>19681</v>
          </cell>
          <cell r="AK83">
            <v>15182</v>
          </cell>
          <cell r="AL83">
            <v>10622</v>
          </cell>
          <cell r="AM83">
            <v>9089</v>
          </cell>
        </row>
        <row r="84">
          <cell r="A84" t="str">
            <v>080000</v>
          </cell>
          <cell r="B84" t="str">
            <v>08</v>
          </cell>
          <cell r="C84" t="str">
            <v>00</v>
          </cell>
          <cell r="D84" t="str">
            <v>00</v>
          </cell>
          <cell r="E84" t="str">
            <v>CUSCO</v>
          </cell>
          <cell r="F84">
            <v>1269656</v>
          </cell>
          <cell r="G84">
            <v>25445</v>
          </cell>
          <cell r="H84">
            <v>25475</v>
          </cell>
          <cell r="I84">
            <v>25513</v>
          </cell>
          <cell r="J84">
            <v>25529</v>
          </cell>
          <cell r="K84">
            <v>25525</v>
          </cell>
          <cell r="L84">
            <v>25363</v>
          </cell>
          <cell r="M84">
            <v>25339</v>
          </cell>
          <cell r="N84">
            <v>25322</v>
          </cell>
          <cell r="O84">
            <v>25305</v>
          </cell>
          <cell r="P84">
            <v>25291</v>
          </cell>
          <cell r="Q84">
            <v>25271</v>
          </cell>
          <cell r="R84">
            <v>25236</v>
          </cell>
          <cell r="S84">
            <v>25213</v>
          </cell>
          <cell r="T84">
            <v>25208</v>
          </cell>
          <cell r="U84">
            <v>25206</v>
          </cell>
          <cell r="V84">
            <v>25180</v>
          </cell>
          <cell r="W84">
            <v>25140</v>
          </cell>
          <cell r="X84">
            <v>25034</v>
          </cell>
          <cell r="Y84">
            <v>24836</v>
          </cell>
          <cell r="Z84">
            <v>24567</v>
          </cell>
          <cell r="AA84">
            <v>117916</v>
          </cell>
          <cell r="AB84">
            <v>107121</v>
          </cell>
          <cell r="AC84">
            <v>100298</v>
          </cell>
          <cell r="AD84">
            <v>87938</v>
          </cell>
          <cell r="AE84">
            <v>76909</v>
          </cell>
          <cell r="AF84">
            <v>66542</v>
          </cell>
          <cell r="AG84">
            <v>54397</v>
          </cell>
          <cell r="AH84">
            <v>44357</v>
          </cell>
          <cell r="AI84">
            <v>34680</v>
          </cell>
          <cell r="AJ84">
            <v>26867</v>
          </cell>
          <cell r="AK84">
            <v>20725</v>
          </cell>
          <cell r="AL84">
            <v>14500</v>
          </cell>
          <cell r="AM84">
            <v>12408</v>
          </cell>
        </row>
        <row r="85">
          <cell r="A85" t="str">
            <v>080100</v>
          </cell>
          <cell r="B85" t="str">
            <v>08</v>
          </cell>
          <cell r="C85" t="str">
            <v>01</v>
          </cell>
          <cell r="D85" t="str">
            <v>00</v>
          </cell>
          <cell r="E85" t="str">
            <v>CUSCO</v>
          </cell>
          <cell r="F85">
            <v>390194</v>
          </cell>
          <cell r="G85">
            <v>7820</v>
          </cell>
          <cell r="H85">
            <v>7829</v>
          </cell>
          <cell r="I85">
            <v>7841</v>
          </cell>
          <cell r="J85">
            <v>7846</v>
          </cell>
          <cell r="K85">
            <v>7844</v>
          </cell>
          <cell r="L85">
            <v>7795</v>
          </cell>
          <cell r="M85">
            <v>7787</v>
          </cell>
          <cell r="N85">
            <v>7782</v>
          </cell>
          <cell r="O85">
            <v>7777</v>
          </cell>
          <cell r="P85">
            <v>7772</v>
          </cell>
          <cell r="Q85">
            <v>7766</v>
          </cell>
          <cell r="R85">
            <v>7756</v>
          </cell>
          <cell r="S85">
            <v>7749</v>
          </cell>
          <cell r="T85">
            <v>7747</v>
          </cell>
          <cell r="U85">
            <v>7746</v>
          </cell>
          <cell r="V85">
            <v>7738</v>
          </cell>
          <cell r="W85">
            <v>7726</v>
          </cell>
          <cell r="X85">
            <v>7694</v>
          </cell>
          <cell r="Y85">
            <v>7633</v>
          </cell>
          <cell r="Z85">
            <v>7550</v>
          </cell>
          <cell r="AA85">
            <v>36238</v>
          </cell>
          <cell r="AB85">
            <v>32921</v>
          </cell>
          <cell r="AC85">
            <v>30823</v>
          </cell>
          <cell r="AD85">
            <v>27025</v>
          </cell>
          <cell r="AE85">
            <v>23636</v>
          </cell>
          <cell r="AF85">
            <v>20450</v>
          </cell>
          <cell r="AG85">
            <v>16719</v>
          </cell>
          <cell r="AH85">
            <v>13631</v>
          </cell>
          <cell r="AI85">
            <v>10658</v>
          </cell>
          <cell r="AJ85">
            <v>8257</v>
          </cell>
          <cell r="AK85">
            <v>6369</v>
          </cell>
          <cell r="AL85">
            <v>4456</v>
          </cell>
          <cell r="AM85">
            <v>3813</v>
          </cell>
        </row>
        <row r="86">
          <cell r="A86" t="str">
            <v>080200</v>
          </cell>
          <cell r="B86" t="str">
            <v>08</v>
          </cell>
          <cell r="C86" t="str">
            <v>02</v>
          </cell>
          <cell r="D86" t="str">
            <v>00</v>
          </cell>
          <cell r="E86" t="str">
            <v>ACOMAYO</v>
          </cell>
          <cell r="F86">
            <v>30679</v>
          </cell>
          <cell r="G86">
            <v>615</v>
          </cell>
          <cell r="H86">
            <v>616</v>
          </cell>
          <cell r="I86">
            <v>616</v>
          </cell>
          <cell r="J86">
            <v>617</v>
          </cell>
          <cell r="K86">
            <v>617</v>
          </cell>
          <cell r="L86">
            <v>613</v>
          </cell>
          <cell r="M86">
            <v>612</v>
          </cell>
          <cell r="N86">
            <v>612</v>
          </cell>
          <cell r="O86">
            <v>611</v>
          </cell>
          <cell r="P86">
            <v>611</v>
          </cell>
          <cell r="Q86">
            <v>611</v>
          </cell>
          <cell r="R86">
            <v>610</v>
          </cell>
          <cell r="S86">
            <v>609</v>
          </cell>
          <cell r="T86">
            <v>609</v>
          </cell>
          <cell r="U86">
            <v>609</v>
          </cell>
          <cell r="V86">
            <v>609</v>
          </cell>
          <cell r="W86">
            <v>607</v>
          </cell>
          <cell r="X86">
            <v>605</v>
          </cell>
          <cell r="Y86">
            <v>600</v>
          </cell>
          <cell r="Z86">
            <v>594</v>
          </cell>
          <cell r="AA86">
            <v>2849</v>
          </cell>
          <cell r="AB86">
            <v>2588</v>
          </cell>
          <cell r="AC86">
            <v>2424</v>
          </cell>
          <cell r="AD86">
            <v>2125</v>
          </cell>
          <cell r="AE86">
            <v>1858</v>
          </cell>
          <cell r="AF86">
            <v>1608</v>
          </cell>
          <cell r="AG86">
            <v>1314</v>
          </cell>
          <cell r="AH86">
            <v>1072</v>
          </cell>
          <cell r="AI86">
            <v>838</v>
          </cell>
          <cell r="AJ86">
            <v>649</v>
          </cell>
          <cell r="AK86">
            <v>501</v>
          </cell>
          <cell r="AL86">
            <v>350</v>
          </cell>
          <cell r="AM86">
            <v>300</v>
          </cell>
        </row>
        <row r="87">
          <cell r="A87" t="str">
            <v>080300</v>
          </cell>
          <cell r="B87" t="str">
            <v>08</v>
          </cell>
          <cell r="C87" t="str">
            <v>03</v>
          </cell>
          <cell r="D87" t="str">
            <v>00</v>
          </cell>
          <cell r="E87" t="str">
            <v>ANTA</v>
          </cell>
          <cell r="F87">
            <v>60040</v>
          </cell>
          <cell r="G87">
            <v>1203</v>
          </cell>
          <cell r="H87">
            <v>1205</v>
          </cell>
          <cell r="I87">
            <v>1206</v>
          </cell>
          <cell r="J87">
            <v>1207</v>
          </cell>
          <cell r="K87">
            <v>1207</v>
          </cell>
          <cell r="L87">
            <v>1199</v>
          </cell>
          <cell r="M87">
            <v>1198</v>
          </cell>
          <cell r="N87">
            <v>1197</v>
          </cell>
          <cell r="O87">
            <v>1197</v>
          </cell>
          <cell r="P87">
            <v>1196</v>
          </cell>
          <cell r="Q87">
            <v>1195</v>
          </cell>
          <cell r="R87">
            <v>1193</v>
          </cell>
          <cell r="S87">
            <v>1192</v>
          </cell>
          <cell r="T87">
            <v>1192</v>
          </cell>
          <cell r="U87">
            <v>1192</v>
          </cell>
          <cell r="V87">
            <v>1192</v>
          </cell>
          <cell r="W87">
            <v>1189</v>
          </cell>
          <cell r="X87">
            <v>1184</v>
          </cell>
          <cell r="Y87">
            <v>1174</v>
          </cell>
          <cell r="Z87">
            <v>1162</v>
          </cell>
          <cell r="AA87">
            <v>5576</v>
          </cell>
          <cell r="AB87">
            <v>5066</v>
          </cell>
          <cell r="AC87">
            <v>4743</v>
          </cell>
          <cell r="AD87">
            <v>4158</v>
          </cell>
          <cell r="AE87">
            <v>3637</v>
          </cell>
          <cell r="AF87">
            <v>3147</v>
          </cell>
          <cell r="AG87">
            <v>2572</v>
          </cell>
          <cell r="AH87">
            <v>2098</v>
          </cell>
          <cell r="AI87">
            <v>1640</v>
          </cell>
          <cell r="AJ87">
            <v>1270</v>
          </cell>
          <cell r="AK87">
            <v>980</v>
          </cell>
          <cell r="AL87">
            <v>686</v>
          </cell>
          <cell r="AM87">
            <v>587</v>
          </cell>
        </row>
        <row r="88">
          <cell r="A88" t="str">
            <v>080400</v>
          </cell>
          <cell r="B88" t="str">
            <v>08</v>
          </cell>
          <cell r="C88" t="str">
            <v>04</v>
          </cell>
          <cell r="D88" t="str">
            <v>00</v>
          </cell>
          <cell r="E88" t="str">
            <v>CALCA</v>
          </cell>
          <cell r="F88">
            <v>70496</v>
          </cell>
          <cell r="G88">
            <v>1413</v>
          </cell>
          <cell r="H88">
            <v>1414</v>
          </cell>
          <cell r="I88">
            <v>1417</v>
          </cell>
          <cell r="J88">
            <v>1417</v>
          </cell>
          <cell r="K88">
            <v>1417</v>
          </cell>
          <cell r="L88">
            <v>1408</v>
          </cell>
          <cell r="M88">
            <v>1407</v>
          </cell>
          <cell r="N88">
            <v>1406</v>
          </cell>
          <cell r="O88">
            <v>1405</v>
          </cell>
          <cell r="P88">
            <v>1404</v>
          </cell>
          <cell r="Q88">
            <v>1403</v>
          </cell>
          <cell r="R88">
            <v>1401</v>
          </cell>
          <cell r="S88">
            <v>1400</v>
          </cell>
          <cell r="T88">
            <v>1400</v>
          </cell>
          <cell r="U88">
            <v>1400</v>
          </cell>
          <cell r="V88">
            <v>1398</v>
          </cell>
          <cell r="W88">
            <v>1396</v>
          </cell>
          <cell r="X88">
            <v>1390</v>
          </cell>
          <cell r="Y88">
            <v>1378</v>
          </cell>
          <cell r="Z88">
            <v>1364</v>
          </cell>
          <cell r="AA88">
            <v>6547</v>
          </cell>
          <cell r="AB88">
            <v>5948</v>
          </cell>
          <cell r="AC88">
            <v>5569</v>
          </cell>
          <cell r="AD88">
            <v>4883</v>
          </cell>
          <cell r="AE88">
            <v>4270</v>
          </cell>
          <cell r="AF88">
            <v>3695</v>
          </cell>
          <cell r="AG88">
            <v>3020</v>
          </cell>
          <cell r="AH88">
            <v>2463</v>
          </cell>
          <cell r="AI88">
            <v>1926</v>
          </cell>
          <cell r="AJ88">
            <v>1492</v>
          </cell>
          <cell r="AK88">
            <v>1151</v>
          </cell>
          <cell r="AL88">
            <v>805</v>
          </cell>
          <cell r="AM88">
            <v>689</v>
          </cell>
        </row>
        <row r="89">
          <cell r="A89" t="str">
            <v>080500</v>
          </cell>
          <cell r="B89" t="str">
            <v>08</v>
          </cell>
          <cell r="C89" t="str">
            <v>05</v>
          </cell>
          <cell r="D89" t="str">
            <v>00</v>
          </cell>
          <cell r="E89" t="str">
            <v>CANAS</v>
          </cell>
          <cell r="F89">
            <v>43301</v>
          </cell>
          <cell r="G89">
            <v>868</v>
          </cell>
          <cell r="H89">
            <v>869</v>
          </cell>
          <cell r="I89">
            <v>870</v>
          </cell>
          <cell r="J89">
            <v>871</v>
          </cell>
          <cell r="K89">
            <v>871</v>
          </cell>
          <cell r="L89">
            <v>865</v>
          </cell>
          <cell r="M89">
            <v>864</v>
          </cell>
          <cell r="N89">
            <v>864</v>
          </cell>
          <cell r="O89">
            <v>863</v>
          </cell>
          <cell r="P89">
            <v>863</v>
          </cell>
          <cell r="Q89">
            <v>862</v>
          </cell>
          <cell r="R89">
            <v>861</v>
          </cell>
          <cell r="S89">
            <v>860</v>
          </cell>
          <cell r="T89">
            <v>860</v>
          </cell>
          <cell r="U89">
            <v>859</v>
          </cell>
          <cell r="V89">
            <v>859</v>
          </cell>
          <cell r="W89">
            <v>857</v>
          </cell>
          <cell r="X89">
            <v>854</v>
          </cell>
          <cell r="Y89">
            <v>847</v>
          </cell>
          <cell r="Z89">
            <v>838</v>
          </cell>
          <cell r="AA89">
            <v>4021</v>
          </cell>
          <cell r="AB89">
            <v>3652</v>
          </cell>
          <cell r="AC89">
            <v>3420</v>
          </cell>
          <cell r="AD89">
            <v>2999</v>
          </cell>
          <cell r="AE89">
            <v>2623</v>
          </cell>
          <cell r="AF89">
            <v>2269</v>
          </cell>
          <cell r="AG89">
            <v>1855</v>
          </cell>
          <cell r="AH89">
            <v>1513</v>
          </cell>
          <cell r="AI89">
            <v>1183</v>
          </cell>
          <cell r="AJ89">
            <v>916</v>
          </cell>
          <cell r="AK89">
            <v>707</v>
          </cell>
          <cell r="AL89">
            <v>495</v>
          </cell>
          <cell r="AM89">
            <v>423</v>
          </cell>
        </row>
        <row r="90">
          <cell r="A90" t="str">
            <v>080600</v>
          </cell>
          <cell r="B90" t="str">
            <v>08</v>
          </cell>
          <cell r="C90" t="str">
            <v>06</v>
          </cell>
          <cell r="D90" t="str">
            <v>00</v>
          </cell>
          <cell r="E90" t="str">
            <v>CANCHIS</v>
          </cell>
          <cell r="F90">
            <v>105595</v>
          </cell>
          <cell r="G90">
            <v>2116</v>
          </cell>
          <cell r="H90">
            <v>2119</v>
          </cell>
          <cell r="I90">
            <v>2122</v>
          </cell>
          <cell r="J90">
            <v>2123</v>
          </cell>
          <cell r="K90">
            <v>2123</v>
          </cell>
          <cell r="L90">
            <v>2109</v>
          </cell>
          <cell r="M90">
            <v>2107</v>
          </cell>
          <cell r="N90">
            <v>2106</v>
          </cell>
          <cell r="O90">
            <v>2105</v>
          </cell>
          <cell r="P90">
            <v>2103</v>
          </cell>
          <cell r="Q90">
            <v>2102</v>
          </cell>
          <cell r="R90">
            <v>2099</v>
          </cell>
          <cell r="S90">
            <v>2097</v>
          </cell>
          <cell r="T90">
            <v>2097</v>
          </cell>
          <cell r="U90">
            <v>2096</v>
          </cell>
          <cell r="V90">
            <v>2094</v>
          </cell>
          <cell r="W90">
            <v>2091</v>
          </cell>
          <cell r="X90">
            <v>2082</v>
          </cell>
          <cell r="Y90">
            <v>2066</v>
          </cell>
          <cell r="Z90">
            <v>2043</v>
          </cell>
          <cell r="AA90">
            <v>9807</v>
          </cell>
          <cell r="AB90">
            <v>8909</v>
          </cell>
          <cell r="AC90">
            <v>8342</v>
          </cell>
          <cell r="AD90">
            <v>7314</v>
          </cell>
          <cell r="AE90">
            <v>6396</v>
          </cell>
          <cell r="AF90">
            <v>5534</v>
          </cell>
          <cell r="AG90">
            <v>4524</v>
          </cell>
          <cell r="AH90">
            <v>3689</v>
          </cell>
          <cell r="AI90">
            <v>2884</v>
          </cell>
          <cell r="AJ90">
            <v>2234</v>
          </cell>
          <cell r="AK90">
            <v>1724</v>
          </cell>
          <cell r="AL90">
            <v>1206</v>
          </cell>
          <cell r="AM90">
            <v>1032</v>
          </cell>
        </row>
        <row r="91">
          <cell r="A91" t="str">
            <v>080700</v>
          </cell>
          <cell r="B91" t="str">
            <v>08</v>
          </cell>
          <cell r="C91" t="str">
            <v>07</v>
          </cell>
          <cell r="D91" t="str">
            <v>00</v>
          </cell>
          <cell r="E91" t="str">
            <v>CHUMBIVILCAS</v>
          </cell>
          <cell r="F91">
            <v>81558</v>
          </cell>
          <cell r="G91">
            <v>1634</v>
          </cell>
          <cell r="H91">
            <v>1636</v>
          </cell>
          <cell r="I91">
            <v>1639</v>
          </cell>
          <cell r="J91">
            <v>1640</v>
          </cell>
          <cell r="K91">
            <v>1640</v>
          </cell>
          <cell r="L91">
            <v>1629</v>
          </cell>
          <cell r="M91">
            <v>1628</v>
          </cell>
          <cell r="N91">
            <v>1627</v>
          </cell>
          <cell r="O91">
            <v>1625</v>
          </cell>
          <cell r="P91">
            <v>1625</v>
          </cell>
          <cell r="Q91">
            <v>1623</v>
          </cell>
          <cell r="R91">
            <v>1621</v>
          </cell>
          <cell r="S91">
            <v>1620</v>
          </cell>
          <cell r="T91">
            <v>1619</v>
          </cell>
          <cell r="U91">
            <v>1619</v>
          </cell>
          <cell r="V91">
            <v>1617</v>
          </cell>
          <cell r="W91">
            <v>1615</v>
          </cell>
          <cell r="X91">
            <v>1608</v>
          </cell>
          <cell r="Y91">
            <v>1595</v>
          </cell>
          <cell r="Z91">
            <v>1578</v>
          </cell>
          <cell r="AA91">
            <v>7574</v>
          </cell>
          <cell r="AB91">
            <v>6881</v>
          </cell>
          <cell r="AC91">
            <v>6443</v>
          </cell>
          <cell r="AD91">
            <v>5649</v>
          </cell>
          <cell r="AE91">
            <v>4942</v>
          </cell>
          <cell r="AF91">
            <v>4274</v>
          </cell>
          <cell r="AG91">
            <v>3495</v>
          </cell>
          <cell r="AH91">
            <v>2849</v>
          </cell>
          <cell r="AI91">
            <v>2228</v>
          </cell>
          <cell r="AJ91">
            <v>1726</v>
          </cell>
          <cell r="AK91">
            <v>1331</v>
          </cell>
          <cell r="AL91">
            <v>931</v>
          </cell>
          <cell r="AM91">
            <v>797</v>
          </cell>
        </row>
        <row r="92">
          <cell r="A92" t="str">
            <v>080800</v>
          </cell>
          <cell r="B92" t="str">
            <v>08</v>
          </cell>
          <cell r="C92" t="str">
            <v>08</v>
          </cell>
          <cell r="D92" t="str">
            <v>00</v>
          </cell>
          <cell r="E92" t="str">
            <v>ESPINAR</v>
          </cell>
          <cell r="F92">
            <v>68792</v>
          </cell>
          <cell r="G92">
            <v>1379</v>
          </cell>
          <cell r="H92">
            <v>1380</v>
          </cell>
          <cell r="I92">
            <v>1382</v>
          </cell>
          <cell r="J92">
            <v>1383</v>
          </cell>
          <cell r="K92">
            <v>1383</v>
          </cell>
          <cell r="L92">
            <v>1374</v>
          </cell>
          <cell r="M92">
            <v>1373</v>
          </cell>
          <cell r="N92">
            <v>1373</v>
          </cell>
          <cell r="O92">
            <v>1371</v>
          </cell>
          <cell r="P92">
            <v>1371</v>
          </cell>
          <cell r="Q92">
            <v>1369</v>
          </cell>
          <cell r="R92">
            <v>1367</v>
          </cell>
          <cell r="S92">
            <v>1366</v>
          </cell>
          <cell r="T92">
            <v>1366</v>
          </cell>
          <cell r="U92">
            <v>1366</v>
          </cell>
          <cell r="V92">
            <v>1364</v>
          </cell>
          <cell r="W92">
            <v>1362</v>
          </cell>
          <cell r="X92">
            <v>1356</v>
          </cell>
          <cell r="Y92">
            <v>1346</v>
          </cell>
          <cell r="Z92">
            <v>1331</v>
          </cell>
          <cell r="AA92">
            <v>6389</v>
          </cell>
          <cell r="AB92">
            <v>5804</v>
          </cell>
          <cell r="AC92">
            <v>5434</v>
          </cell>
          <cell r="AD92">
            <v>4765</v>
          </cell>
          <cell r="AE92">
            <v>4167</v>
          </cell>
          <cell r="AF92">
            <v>3605</v>
          </cell>
          <cell r="AG92">
            <v>2947</v>
          </cell>
          <cell r="AH92">
            <v>2403</v>
          </cell>
          <cell r="AI92">
            <v>1879</v>
          </cell>
          <cell r="AJ92">
            <v>1456</v>
          </cell>
          <cell r="AK92">
            <v>1123</v>
          </cell>
          <cell r="AL92">
            <v>786</v>
          </cell>
          <cell r="AM92">
            <v>672</v>
          </cell>
        </row>
        <row r="93">
          <cell r="A93" t="str">
            <v>080900</v>
          </cell>
          <cell r="B93" t="str">
            <v>08</v>
          </cell>
          <cell r="C93" t="str">
            <v>09</v>
          </cell>
          <cell r="D93" t="str">
            <v>00</v>
          </cell>
          <cell r="E93" t="str">
            <v>LA CONVENCION</v>
          </cell>
          <cell r="F93">
            <v>184388</v>
          </cell>
          <cell r="G93">
            <v>3695</v>
          </cell>
          <cell r="H93">
            <v>3700</v>
          </cell>
          <cell r="I93">
            <v>3705</v>
          </cell>
          <cell r="J93">
            <v>3707</v>
          </cell>
          <cell r="K93">
            <v>3707</v>
          </cell>
          <cell r="L93">
            <v>3683</v>
          </cell>
          <cell r="M93">
            <v>3680</v>
          </cell>
          <cell r="N93">
            <v>3677</v>
          </cell>
          <cell r="O93">
            <v>3675</v>
          </cell>
          <cell r="P93">
            <v>3673</v>
          </cell>
          <cell r="Q93">
            <v>3670</v>
          </cell>
          <cell r="R93">
            <v>3665</v>
          </cell>
          <cell r="S93">
            <v>3661</v>
          </cell>
          <cell r="T93">
            <v>3660</v>
          </cell>
          <cell r="U93">
            <v>3661</v>
          </cell>
          <cell r="V93">
            <v>3657</v>
          </cell>
          <cell r="W93">
            <v>3651</v>
          </cell>
          <cell r="X93">
            <v>3636</v>
          </cell>
          <cell r="Y93">
            <v>3607</v>
          </cell>
          <cell r="Z93">
            <v>3568</v>
          </cell>
          <cell r="AA93">
            <v>17125</v>
          </cell>
          <cell r="AB93">
            <v>15557</v>
          </cell>
          <cell r="AC93">
            <v>14566</v>
          </cell>
          <cell r="AD93">
            <v>12771</v>
          </cell>
          <cell r="AE93">
            <v>11169</v>
          </cell>
          <cell r="AF93">
            <v>9664</v>
          </cell>
          <cell r="AG93">
            <v>7900</v>
          </cell>
          <cell r="AH93">
            <v>6442</v>
          </cell>
          <cell r="AI93">
            <v>5036</v>
          </cell>
          <cell r="AJ93">
            <v>3902</v>
          </cell>
          <cell r="AK93">
            <v>3010</v>
          </cell>
          <cell r="AL93">
            <v>2106</v>
          </cell>
          <cell r="AM93">
            <v>1802</v>
          </cell>
        </row>
        <row r="94">
          <cell r="A94" t="str">
            <v>081000</v>
          </cell>
          <cell r="B94" t="str">
            <v>08</v>
          </cell>
          <cell r="C94" t="str">
            <v>10</v>
          </cell>
          <cell r="D94" t="str">
            <v>00</v>
          </cell>
          <cell r="E94" t="str">
            <v>PARURO</v>
          </cell>
          <cell r="F94">
            <v>34855</v>
          </cell>
          <cell r="G94">
            <v>699</v>
          </cell>
          <cell r="H94">
            <v>699</v>
          </cell>
          <cell r="I94">
            <v>700</v>
          </cell>
          <cell r="J94">
            <v>701</v>
          </cell>
          <cell r="K94">
            <v>701</v>
          </cell>
          <cell r="L94">
            <v>696</v>
          </cell>
          <cell r="M94">
            <v>696</v>
          </cell>
          <cell r="N94">
            <v>695</v>
          </cell>
          <cell r="O94">
            <v>695</v>
          </cell>
          <cell r="P94">
            <v>694</v>
          </cell>
          <cell r="Q94">
            <v>694</v>
          </cell>
          <cell r="R94">
            <v>693</v>
          </cell>
          <cell r="S94">
            <v>692</v>
          </cell>
          <cell r="T94">
            <v>692</v>
          </cell>
          <cell r="U94">
            <v>692</v>
          </cell>
          <cell r="V94">
            <v>691</v>
          </cell>
          <cell r="W94">
            <v>690</v>
          </cell>
          <cell r="X94">
            <v>687</v>
          </cell>
          <cell r="Y94">
            <v>682</v>
          </cell>
          <cell r="Z94">
            <v>674</v>
          </cell>
          <cell r="AA94">
            <v>3237</v>
          </cell>
          <cell r="AB94">
            <v>2941</v>
          </cell>
          <cell r="AC94">
            <v>2753</v>
          </cell>
          <cell r="AD94">
            <v>2414</v>
          </cell>
          <cell r="AE94">
            <v>2111</v>
          </cell>
          <cell r="AF94">
            <v>1827</v>
          </cell>
          <cell r="AG94">
            <v>1493</v>
          </cell>
          <cell r="AH94">
            <v>1218</v>
          </cell>
          <cell r="AI94">
            <v>952</v>
          </cell>
          <cell r="AJ94">
            <v>738</v>
          </cell>
          <cell r="AK94">
            <v>569</v>
          </cell>
          <cell r="AL94">
            <v>398</v>
          </cell>
          <cell r="AM94">
            <v>341</v>
          </cell>
        </row>
        <row r="95">
          <cell r="A95" t="str">
            <v>081100</v>
          </cell>
          <cell r="B95" t="str">
            <v>08</v>
          </cell>
          <cell r="C95" t="str">
            <v>11</v>
          </cell>
          <cell r="D95" t="str">
            <v>00</v>
          </cell>
          <cell r="E95" t="str">
            <v>PAUCARTAMBO</v>
          </cell>
          <cell r="F95">
            <v>50559</v>
          </cell>
          <cell r="G95">
            <v>1013</v>
          </cell>
          <cell r="H95">
            <v>1014</v>
          </cell>
          <cell r="I95">
            <v>1016</v>
          </cell>
          <cell r="J95">
            <v>1017</v>
          </cell>
          <cell r="K95">
            <v>1016</v>
          </cell>
          <cell r="L95">
            <v>1010</v>
          </cell>
          <cell r="M95">
            <v>1009</v>
          </cell>
          <cell r="N95">
            <v>1008</v>
          </cell>
          <cell r="O95">
            <v>1008</v>
          </cell>
          <cell r="P95">
            <v>1007</v>
          </cell>
          <cell r="Q95">
            <v>1006</v>
          </cell>
          <cell r="R95">
            <v>1005</v>
          </cell>
          <cell r="S95">
            <v>1004</v>
          </cell>
          <cell r="T95">
            <v>1004</v>
          </cell>
          <cell r="U95">
            <v>1004</v>
          </cell>
          <cell r="V95">
            <v>1003</v>
          </cell>
          <cell r="W95">
            <v>1001</v>
          </cell>
          <cell r="X95">
            <v>997</v>
          </cell>
          <cell r="Y95">
            <v>989</v>
          </cell>
          <cell r="Z95">
            <v>978</v>
          </cell>
          <cell r="AA95">
            <v>4696</v>
          </cell>
          <cell r="AB95">
            <v>4266</v>
          </cell>
          <cell r="AC95">
            <v>3994</v>
          </cell>
          <cell r="AD95">
            <v>3502</v>
          </cell>
          <cell r="AE95">
            <v>3063</v>
          </cell>
          <cell r="AF95">
            <v>2650</v>
          </cell>
          <cell r="AG95">
            <v>2166</v>
          </cell>
          <cell r="AH95">
            <v>1766</v>
          </cell>
          <cell r="AI95">
            <v>1381</v>
          </cell>
          <cell r="AJ95">
            <v>1070</v>
          </cell>
          <cell r="AK95">
            <v>825</v>
          </cell>
          <cell r="AL95">
            <v>577</v>
          </cell>
          <cell r="AM95">
            <v>494</v>
          </cell>
        </row>
        <row r="96">
          <cell r="A96" t="str">
            <v>081200</v>
          </cell>
          <cell r="B96" t="str">
            <v>08</v>
          </cell>
          <cell r="C96" t="str">
            <v>12</v>
          </cell>
          <cell r="D96" t="str">
            <v>00</v>
          </cell>
          <cell r="E96" t="str">
            <v>QUISPICANCHI</v>
          </cell>
          <cell r="F96">
            <v>88062</v>
          </cell>
          <cell r="G96">
            <v>1765</v>
          </cell>
          <cell r="H96">
            <v>1767</v>
          </cell>
          <cell r="I96">
            <v>1770</v>
          </cell>
          <cell r="J96">
            <v>1771</v>
          </cell>
          <cell r="K96">
            <v>1770</v>
          </cell>
          <cell r="L96">
            <v>1759</v>
          </cell>
          <cell r="M96">
            <v>1758</v>
          </cell>
          <cell r="N96">
            <v>1756</v>
          </cell>
          <cell r="O96">
            <v>1755</v>
          </cell>
          <cell r="P96">
            <v>1754</v>
          </cell>
          <cell r="Q96">
            <v>1753</v>
          </cell>
          <cell r="R96">
            <v>1750</v>
          </cell>
          <cell r="S96">
            <v>1749</v>
          </cell>
          <cell r="T96">
            <v>1748</v>
          </cell>
          <cell r="U96">
            <v>1748</v>
          </cell>
          <cell r="V96">
            <v>1746</v>
          </cell>
          <cell r="W96">
            <v>1744</v>
          </cell>
          <cell r="X96">
            <v>1736</v>
          </cell>
          <cell r="Y96">
            <v>1723</v>
          </cell>
          <cell r="Z96">
            <v>1704</v>
          </cell>
          <cell r="AA96">
            <v>8179</v>
          </cell>
          <cell r="AB96">
            <v>7430</v>
          </cell>
          <cell r="AC96">
            <v>6957</v>
          </cell>
          <cell r="AD96">
            <v>6099</v>
          </cell>
          <cell r="AE96">
            <v>5334</v>
          </cell>
          <cell r="AF96">
            <v>4615</v>
          </cell>
          <cell r="AG96">
            <v>3773</v>
          </cell>
          <cell r="AH96">
            <v>3077</v>
          </cell>
          <cell r="AI96">
            <v>2405</v>
          </cell>
          <cell r="AJ96">
            <v>1863</v>
          </cell>
          <cell r="AK96">
            <v>1437</v>
          </cell>
          <cell r="AL96">
            <v>1006</v>
          </cell>
          <cell r="AM96">
            <v>861</v>
          </cell>
        </row>
        <row r="97">
          <cell r="A97" t="str">
            <v>081300</v>
          </cell>
          <cell r="B97" t="str">
            <v>08</v>
          </cell>
          <cell r="C97" t="str">
            <v>13</v>
          </cell>
          <cell r="D97" t="str">
            <v>00</v>
          </cell>
          <cell r="E97" t="str">
            <v>URUBAMBA</v>
          </cell>
          <cell r="F97">
            <v>61137</v>
          </cell>
          <cell r="G97">
            <v>1225</v>
          </cell>
          <cell r="H97">
            <v>1227</v>
          </cell>
          <cell r="I97">
            <v>1229</v>
          </cell>
          <cell r="J97">
            <v>1229</v>
          </cell>
          <cell r="K97">
            <v>1229</v>
          </cell>
          <cell r="L97">
            <v>1223</v>
          </cell>
          <cell r="M97">
            <v>1220</v>
          </cell>
          <cell r="N97">
            <v>1219</v>
          </cell>
          <cell r="O97">
            <v>1218</v>
          </cell>
          <cell r="P97">
            <v>1218</v>
          </cell>
          <cell r="Q97">
            <v>1217</v>
          </cell>
          <cell r="R97">
            <v>1215</v>
          </cell>
          <cell r="S97">
            <v>1214</v>
          </cell>
          <cell r="T97">
            <v>1214</v>
          </cell>
          <cell r="U97">
            <v>1214</v>
          </cell>
          <cell r="V97">
            <v>1212</v>
          </cell>
          <cell r="W97">
            <v>1211</v>
          </cell>
          <cell r="X97">
            <v>1205</v>
          </cell>
          <cell r="Y97">
            <v>1196</v>
          </cell>
          <cell r="Z97">
            <v>1183</v>
          </cell>
          <cell r="AA97">
            <v>5678</v>
          </cell>
          <cell r="AB97">
            <v>5158</v>
          </cell>
          <cell r="AC97">
            <v>4830</v>
          </cell>
          <cell r="AD97">
            <v>4234</v>
          </cell>
          <cell r="AE97">
            <v>3703</v>
          </cell>
          <cell r="AF97">
            <v>3204</v>
          </cell>
          <cell r="AG97">
            <v>2619</v>
          </cell>
          <cell r="AH97">
            <v>2136</v>
          </cell>
          <cell r="AI97">
            <v>1670</v>
          </cell>
          <cell r="AJ97">
            <v>1294</v>
          </cell>
          <cell r="AK97">
            <v>998</v>
          </cell>
          <cell r="AL97">
            <v>698</v>
          </cell>
          <cell r="AM97">
            <v>597</v>
          </cell>
        </row>
        <row r="98">
          <cell r="A98" t="str">
            <v>090000</v>
          </cell>
          <cell r="B98" t="str">
            <v>09</v>
          </cell>
          <cell r="C98" t="str">
            <v>00</v>
          </cell>
          <cell r="D98" t="str">
            <v>00</v>
          </cell>
          <cell r="E98" t="str">
            <v>HUANCAVELICA</v>
          </cell>
          <cell r="F98">
            <v>498086</v>
          </cell>
          <cell r="G98">
            <v>9982</v>
          </cell>
          <cell r="H98">
            <v>9994</v>
          </cell>
          <cell r="I98">
            <v>10009</v>
          </cell>
          <cell r="J98">
            <v>10015</v>
          </cell>
          <cell r="K98">
            <v>10011</v>
          </cell>
          <cell r="L98">
            <v>9950</v>
          </cell>
          <cell r="M98">
            <v>9941</v>
          </cell>
          <cell r="N98">
            <v>9933</v>
          </cell>
          <cell r="O98">
            <v>9927</v>
          </cell>
          <cell r="P98">
            <v>9922</v>
          </cell>
          <cell r="Q98">
            <v>9914</v>
          </cell>
          <cell r="R98">
            <v>9900</v>
          </cell>
          <cell r="S98">
            <v>9891</v>
          </cell>
          <cell r="T98">
            <v>9889</v>
          </cell>
          <cell r="U98">
            <v>9888</v>
          </cell>
          <cell r="V98">
            <v>9878</v>
          </cell>
          <cell r="W98">
            <v>9862</v>
          </cell>
          <cell r="X98">
            <v>9821</v>
          </cell>
          <cell r="Y98">
            <v>9743</v>
          </cell>
          <cell r="Z98">
            <v>9638</v>
          </cell>
          <cell r="AA98">
            <v>46259</v>
          </cell>
          <cell r="AB98">
            <v>42024</v>
          </cell>
          <cell r="AC98">
            <v>39347</v>
          </cell>
          <cell r="AD98">
            <v>34498</v>
          </cell>
          <cell r="AE98">
            <v>30172</v>
          </cell>
          <cell r="AF98">
            <v>26105</v>
          </cell>
          <cell r="AG98">
            <v>21340</v>
          </cell>
          <cell r="AH98">
            <v>17401</v>
          </cell>
          <cell r="AI98">
            <v>13605</v>
          </cell>
          <cell r="AJ98">
            <v>10540</v>
          </cell>
          <cell r="AK98">
            <v>8131</v>
          </cell>
          <cell r="AL98">
            <v>5688</v>
          </cell>
          <cell r="AM98">
            <v>4868</v>
          </cell>
        </row>
        <row r="99">
          <cell r="A99" t="str">
            <v>090100</v>
          </cell>
          <cell r="B99" t="str">
            <v>09</v>
          </cell>
          <cell r="C99" t="str">
            <v>01</v>
          </cell>
          <cell r="D99" t="str">
            <v>00</v>
          </cell>
          <cell r="E99" t="str">
            <v>HUANCAVELICA</v>
          </cell>
          <cell r="F99">
            <v>151598</v>
          </cell>
          <cell r="G99">
            <v>3038</v>
          </cell>
          <cell r="H99">
            <v>3042</v>
          </cell>
          <cell r="I99">
            <v>3046</v>
          </cell>
          <cell r="J99">
            <v>3048</v>
          </cell>
          <cell r="K99">
            <v>3047</v>
          </cell>
          <cell r="L99">
            <v>3028</v>
          </cell>
          <cell r="M99">
            <v>3026</v>
          </cell>
          <cell r="N99">
            <v>3023</v>
          </cell>
          <cell r="O99">
            <v>3021</v>
          </cell>
          <cell r="P99">
            <v>3020</v>
          </cell>
          <cell r="Q99">
            <v>3017</v>
          </cell>
          <cell r="R99">
            <v>3013</v>
          </cell>
          <cell r="S99">
            <v>3012</v>
          </cell>
          <cell r="T99">
            <v>3011</v>
          </cell>
          <cell r="U99">
            <v>3010</v>
          </cell>
          <cell r="V99">
            <v>3006</v>
          </cell>
          <cell r="W99">
            <v>3002</v>
          </cell>
          <cell r="X99">
            <v>2989</v>
          </cell>
          <cell r="Y99">
            <v>2965</v>
          </cell>
          <cell r="Z99">
            <v>2933</v>
          </cell>
          <cell r="AA99">
            <v>14079</v>
          </cell>
          <cell r="AB99">
            <v>12790</v>
          </cell>
          <cell r="AC99">
            <v>11975</v>
          </cell>
          <cell r="AD99">
            <v>10499</v>
          </cell>
          <cell r="AE99">
            <v>9184</v>
          </cell>
          <cell r="AF99">
            <v>7945</v>
          </cell>
          <cell r="AG99">
            <v>6494</v>
          </cell>
          <cell r="AH99">
            <v>5297</v>
          </cell>
          <cell r="AI99">
            <v>4142</v>
          </cell>
          <cell r="AJ99">
            <v>3208</v>
          </cell>
          <cell r="AK99">
            <v>2475</v>
          </cell>
          <cell r="AL99">
            <v>1731</v>
          </cell>
          <cell r="AM99">
            <v>1482</v>
          </cell>
        </row>
        <row r="100">
          <cell r="A100" t="str">
            <v>090200</v>
          </cell>
          <cell r="B100" t="str">
            <v>09</v>
          </cell>
          <cell r="C100" t="str">
            <v>02</v>
          </cell>
          <cell r="D100" t="str">
            <v>00</v>
          </cell>
          <cell r="E100" t="str">
            <v>ACOBAMBA</v>
          </cell>
          <cell r="F100">
            <v>68359</v>
          </cell>
          <cell r="G100">
            <v>1370</v>
          </cell>
          <cell r="H100">
            <v>1372</v>
          </cell>
          <cell r="I100">
            <v>1374</v>
          </cell>
          <cell r="J100">
            <v>1374</v>
          </cell>
          <cell r="K100">
            <v>1374</v>
          </cell>
          <cell r="L100">
            <v>1366</v>
          </cell>
          <cell r="M100">
            <v>1364</v>
          </cell>
          <cell r="N100">
            <v>1363</v>
          </cell>
          <cell r="O100">
            <v>1362</v>
          </cell>
          <cell r="P100">
            <v>1361</v>
          </cell>
          <cell r="Q100">
            <v>1361</v>
          </cell>
          <cell r="R100">
            <v>1358</v>
          </cell>
          <cell r="S100">
            <v>1357</v>
          </cell>
          <cell r="T100">
            <v>1357</v>
          </cell>
          <cell r="U100">
            <v>1357</v>
          </cell>
          <cell r="V100">
            <v>1356</v>
          </cell>
          <cell r="W100">
            <v>1353</v>
          </cell>
          <cell r="X100">
            <v>1348</v>
          </cell>
          <cell r="Y100">
            <v>1337</v>
          </cell>
          <cell r="Z100">
            <v>1323</v>
          </cell>
          <cell r="AA100">
            <v>6349</v>
          </cell>
          <cell r="AB100">
            <v>5768</v>
          </cell>
          <cell r="AC100">
            <v>5400</v>
          </cell>
          <cell r="AD100">
            <v>4735</v>
          </cell>
          <cell r="AE100">
            <v>4141</v>
          </cell>
          <cell r="AF100">
            <v>3583</v>
          </cell>
          <cell r="AG100">
            <v>2929</v>
          </cell>
          <cell r="AH100">
            <v>2388</v>
          </cell>
          <cell r="AI100">
            <v>1867</v>
          </cell>
          <cell r="AJ100">
            <v>1447</v>
          </cell>
          <cell r="AK100">
            <v>1116</v>
          </cell>
          <cell r="AL100">
            <v>781</v>
          </cell>
          <cell r="AM100">
            <v>668</v>
          </cell>
        </row>
        <row r="101">
          <cell r="A101" t="str">
            <v>090300</v>
          </cell>
          <cell r="B101" t="str">
            <v>09</v>
          </cell>
          <cell r="C101" t="str">
            <v>03</v>
          </cell>
          <cell r="D101" t="str">
            <v>00</v>
          </cell>
          <cell r="E101" t="str">
            <v>ANGARAES</v>
          </cell>
          <cell r="F101">
            <v>59647</v>
          </cell>
          <cell r="G101">
            <v>1195</v>
          </cell>
          <cell r="H101">
            <v>1197</v>
          </cell>
          <cell r="I101">
            <v>1199</v>
          </cell>
          <cell r="J101">
            <v>1199</v>
          </cell>
          <cell r="K101">
            <v>1199</v>
          </cell>
          <cell r="L101">
            <v>1192</v>
          </cell>
          <cell r="M101">
            <v>1190</v>
          </cell>
          <cell r="N101">
            <v>1190</v>
          </cell>
          <cell r="O101">
            <v>1189</v>
          </cell>
          <cell r="P101">
            <v>1188</v>
          </cell>
          <cell r="Q101">
            <v>1187</v>
          </cell>
          <cell r="R101">
            <v>1186</v>
          </cell>
          <cell r="S101">
            <v>1184</v>
          </cell>
          <cell r="T101">
            <v>1184</v>
          </cell>
          <cell r="U101">
            <v>1184</v>
          </cell>
          <cell r="V101">
            <v>1183</v>
          </cell>
          <cell r="W101">
            <v>1181</v>
          </cell>
          <cell r="X101">
            <v>1176</v>
          </cell>
          <cell r="Y101">
            <v>1167</v>
          </cell>
          <cell r="Z101">
            <v>1154</v>
          </cell>
          <cell r="AA101">
            <v>5540</v>
          </cell>
          <cell r="AB101">
            <v>5032</v>
          </cell>
          <cell r="AC101">
            <v>4712</v>
          </cell>
          <cell r="AD101">
            <v>4131</v>
          </cell>
          <cell r="AE101">
            <v>3613</v>
          </cell>
          <cell r="AF101">
            <v>3126</v>
          </cell>
          <cell r="AG101">
            <v>2556</v>
          </cell>
          <cell r="AH101">
            <v>2084</v>
          </cell>
          <cell r="AI101">
            <v>1629</v>
          </cell>
          <cell r="AJ101">
            <v>1262</v>
          </cell>
          <cell r="AK101">
            <v>974</v>
          </cell>
          <cell r="AL101">
            <v>681</v>
          </cell>
          <cell r="AM101">
            <v>583</v>
          </cell>
        </row>
        <row r="102">
          <cell r="A102" t="str">
            <v>090400</v>
          </cell>
          <cell r="B102" t="str">
            <v>09</v>
          </cell>
          <cell r="C102" t="str">
            <v>04</v>
          </cell>
          <cell r="D102" t="str">
            <v>00</v>
          </cell>
          <cell r="E102" t="str">
            <v>CASTROVIRREYNA</v>
          </cell>
          <cell r="F102">
            <v>24143</v>
          </cell>
          <cell r="G102">
            <v>484</v>
          </cell>
          <cell r="H102">
            <v>484</v>
          </cell>
          <cell r="I102">
            <v>485</v>
          </cell>
          <cell r="J102">
            <v>486</v>
          </cell>
          <cell r="K102">
            <v>485</v>
          </cell>
          <cell r="L102">
            <v>482</v>
          </cell>
          <cell r="M102">
            <v>482</v>
          </cell>
          <cell r="N102">
            <v>482</v>
          </cell>
          <cell r="O102">
            <v>482</v>
          </cell>
          <cell r="P102">
            <v>481</v>
          </cell>
          <cell r="Q102">
            <v>481</v>
          </cell>
          <cell r="R102">
            <v>480</v>
          </cell>
          <cell r="S102">
            <v>479</v>
          </cell>
          <cell r="T102">
            <v>479</v>
          </cell>
          <cell r="U102">
            <v>479</v>
          </cell>
          <cell r="V102">
            <v>479</v>
          </cell>
          <cell r="W102">
            <v>478</v>
          </cell>
          <cell r="X102">
            <v>476</v>
          </cell>
          <cell r="Y102">
            <v>472</v>
          </cell>
          <cell r="Z102">
            <v>468</v>
          </cell>
          <cell r="AA102">
            <v>2242</v>
          </cell>
          <cell r="AB102">
            <v>2038</v>
          </cell>
          <cell r="AC102">
            <v>1907</v>
          </cell>
          <cell r="AD102">
            <v>1672</v>
          </cell>
          <cell r="AE102">
            <v>1462</v>
          </cell>
          <cell r="AF102">
            <v>1265</v>
          </cell>
          <cell r="AG102">
            <v>1034</v>
          </cell>
          <cell r="AH102">
            <v>843</v>
          </cell>
          <cell r="AI102">
            <v>659</v>
          </cell>
          <cell r="AJ102">
            <v>511</v>
          </cell>
          <cell r="AK102">
            <v>394</v>
          </cell>
          <cell r="AL102">
            <v>276</v>
          </cell>
          <cell r="AM102">
            <v>236</v>
          </cell>
        </row>
        <row r="103">
          <cell r="A103" t="str">
            <v>090500</v>
          </cell>
          <cell r="B103" t="str">
            <v>09</v>
          </cell>
          <cell r="C103" t="str">
            <v>05</v>
          </cell>
          <cell r="D103" t="str">
            <v>00</v>
          </cell>
          <cell r="E103" t="str">
            <v>CHURCAMPA</v>
          </cell>
          <cell r="F103">
            <v>48289</v>
          </cell>
          <cell r="G103">
            <v>968</v>
          </cell>
          <cell r="H103">
            <v>969</v>
          </cell>
          <cell r="I103">
            <v>970</v>
          </cell>
          <cell r="J103">
            <v>971</v>
          </cell>
          <cell r="K103">
            <v>971</v>
          </cell>
          <cell r="L103">
            <v>965</v>
          </cell>
          <cell r="M103">
            <v>964</v>
          </cell>
          <cell r="N103">
            <v>963</v>
          </cell>
          <cell r="O103">
            <v>962</v>
          </cell>
          <cell r="P103">
            <v>962</v>
          </cell>
          <cell r="Q103">
            <v>961</v>
          </cell>
          <cell r="R103">
            <v>960</v>
          </cell>
          <cell r="S103">
            <v>959</v>
          </cell>
          <cell r="T103">
            <v>959</v>
          </cell>
          <cell r="U103">
            <v>959</v>
          </cell>
          <cell r="V103">
            <v>957</v>
          </cell>
          <cell r="W103">
            <v>956</v>
          </cell>
          <cell r="X103">
            <v>952</v>
          </cell>
          <cell r="Y103">
            <v>945</v>
          </cell>
          <cell r="Z103">
            <v>934</v>
          </cell>
          <cell r="AA103">
            <v>4484</v>
          </cell>
          <cell r="AB103">
            <v>4074</v>
          </cell>
          <cell r="AC103">
            <v>3815</v>
          </cell>
          <cell r="AD103">
            <v>3345</v>
          </cell>
          <cell r="AE103">
            <v>2925</v>
          </cell>
          <cell r="AF103">
            <v>2531</v>
          </cell>
          <cell r="AG103">
            <v>2069</v>
          </cell>
          <cell r="AH103">
            <v>1687</v>
          </cell>
          <cell r="AI103">
            <v>1319</v>
          </cell>
          <cell r="AJ103">
            <v>1022</v>
          </cell>
          <cell r="AK103">
            <v>788</v>
          </cell>
          <cell r="AL103">
            <v>551</v>
          </cell>
          <cell r="AM103">
            <v>472</v>
          </cell>
        </row>
        <row r="104">
          <cell r="A104" t="str">
            <v>090600</v>
          </cell>
          <cell r="B104" t="str">
            <v>09</v>
          </cell>
          <cell r="C104" t="str">
            <v>06</v>
          </cell>
          <cell r="D104" t="str">
            <v>00</v>
          </cell>
          <cell r="E104" t="str">
            <v>HUAYTARA</v>
          </cell>
          <cell r="F104">
            <v>32857</v>
          </cell>
          <cell r="G104">
            <v>659</v>
          </cell>
          <cell r="H104">
            <v>659</v>
          </cell>
          <cell r="I104">
            <v>660</v>
          </cell>
          <cell r="J104">
            <v>661</v>
          </cell>
          <cell r="K104">
            <v>660</v>
          </cell>
          <cell r="L104">
            <v>656</v>
          </cell>
          <cell r="M104">
            <v>656</v>
          </cell>
          <cell r="N104">
            <v>655</v>
          </cell>
          <cell r="O104">
            <v>655</v>
          </cell>
          <cell r="P104">
            <v>655</v>
          </cell>
          <cell r="Q104">
            <v>654</v>
          </cell>
          <cell r="R104">
            <v>653</v>
          </cell>
          <cell r="S104">
            <v>652</v>
          </cell>
          <cell r="T104">
            <v>652</v>
          </cell>
          <cell r="U104">
            <v>652</v>
          </cell>
          <cell r="V104">
            <v>652</v>
          </cell>
          <cell r="W104">
            <v>651</v>
          </cell>
          <cell r="X104">
            <v>648</v>
          </cell>
          <cell r="Y104">
            <v>643</v>
          </cell>
          <cell r="Z104">
            <v>636</v>
          </cell>
          <cell r="AA104">
            <v>3052</v>
          </cell>
          <cell r="AB104">
            <v>2772</v>
          </cell>
          <cell r="AC104">
            <v>2596</v>
          </cell>
          <cell r="AD104">
            <v>2276</v>
          </cell>
          <cell r="AE104">
            <v>1990</v>
          </cell>
          <cell r="AF104">
            <v>1722</v>
          </cell>
          <cell r="AG104">
            <v>1408</v>
          </cell>
          <cell r="AH104">
            <v>1148</v>
          </cell>
          <cell r="AI104">
            <v>897</v>
          </cell>
          <cell r="AJ104">
            <v>695</v>
          </cell>
          <cell r="AK104">
            <v>536</v>
          </cell>
          <cell r="AL104">
            <v>375</v>
          </cell>
          <cell r="AM104">
            <v>321</v>
          </cell>
        </row>
        <row r="105">
          <cell r="A105" t="str">
            <v>090700</v>
          </cell>
          <cell r="B105" t="str">
            <v>09</v>
          </cell>
          <cell r="C105" t="str">
            <v>07</v>
          </cell>
          <cell r="D105" t="str">
            <v>00</v>
          </cell>
          <cell r="E105" t="str">
            <v>TAYACAJA</v>
          </cell>
          <cell r="F105">
            <v>113193</v>
          </cell>
          <cell r="G105">
            <v>2268</v>
          </cell>
          <cell r="H105">
            <v>2271</v>
          </cell>
          <cell r="I105">
            <v>2275</v>
          </cell>
          <cell r="J105">
            <v>2276</v>
          </cell>
          <cell r="K105">
            <v>2275</v>
          </cell>
          <cell r="L105">
            <v>2261</v>
          </cell>
          <cell r="M105">
            <v>2259</v>
          </cell>
          <cell r="N105">
            <v>2257</v>
          </cell>
          <cell r="O105">
            <v>2256</v>
          </cell>
          <cell r="P105">
            <v>2255</v>
          </cell>
          <cell r="Q105">
            <v>2253</v>
          </cell>
          <cell r="R105">
            <v>2250</v>
          </cell>
          <cell r="S105">
            <v>2248</v>
          </cell>
          <cell r="T105">
            <v>2247</v>
          </cell>
          <cell r="U105">
            <v>2247</v>
          </cell>
          <cell r="V105">
            <v>2245</v>
          </cell>
          <cell r="W105">
            <v>2241</v>
          </cell>
          <cell r="X105">
            <v>2232</v>
          </cell>
          <cell r="Y105">
            <v>2214</v>
          </cell>
          <cell r="Z105">
            <v>2190</v>
          </cell>
          <cell r="AA105">
            <v>10513</v>
          </cell>
          <cell r="AB105">
            <v>9550</v>
          </cell>
          <cell r="AC105">
            <v>8942</v>
          </cell>
          <cell r="AD105">
            <v>7840</v>
          </cell>
          <cell r="AE105">
            <v>6857</v>
          </cell>
          <cell r="AF105">
            <v>5933</v>
          </cell>
          <cell r="AG105">
            <v>4850</v>
          </cell>
          <cell r="AH105">
            <v>3954</v>
          </cell>
          <cell r="AI105">
            <v>3092</v>
          </cell>
          <cell r="AJ105">
            <v>2395</v>
          </cell>
          <cell r="AK105">
            <v>1848</v>
          </cell>
          <cell r="AL105">
            <v>1293</v>
          </cell>
          <cell r="AM105">
            <v>1106</v>
          </cell>
        </row>
        <row r="106">
          <cell r="A106" t="str">
            <v>100000</v>
          </cell>
          <cell r="B106" t="str">
            <v>10</v>
          </cell>
          <cell r="C106" t="str">
            <v>00</v>
          </cell>
          <cell r="D106" t="str">
            <v>00</v>
          </cell>
          <cell r="E106" t="str">
            <v>HUANUCO</v>
          </cell>
          <cell r="F106">
            <v>830779</v>
          </cell>
          <cell r="G106">
            <v>16650</v>
          </cell>
          <cell r="H106">
            <v>16669</v>
          </cell>
          <cell r="I106">
            <v>16694</v>
          </cell>
          <cell r="J106">
            <v>16705</v>
          </cell>
          <cell r="K106">
            <v>16702</v>
          </cell>
          <cell r="L106">
            <v>16596</v>
          </cell>
          <cell r="M106">
            <v>16580</v>
          </cell>
          <cell r="N106">
            <v>16568</v>
          </cell>
          <cell r="O106">
            <v>16558</v>
          </cell>
          <cell r="P106">
            <v>16549</v>
          </cell>
          <cell r="Q106">
            <v>16535</v>
          </cell>
          <cell r="R106">
            <v>16513</v>
          </cell>
          <cell r="S106">
            <v>16497</v>
          </cell>
          <cell r="T106">
            <v>16495</v>
          </cell>
          <cell r="U106">
            <v>16493</v>
          </cell>
          <cell r="V106">
            <v>16476</v>
          </cell>
          <cell r="W106">
            <v>16450</v>
          </cell>
          <cell r="X106">
            <v>16380</v>
          </cell>
          <cell r="Y106">
            <v>16251</v>
          </cell>
          <cell r="Z106">
            <v>16075</v>
          </cell>
          <cell r="AA106">
            <v>77157</v>
          </cell>
          <cell r="AB106">
            <v>70093</v>
          </cell>
          <cell r="AC106">
            <v>65629</v>
          </cell>
          <cell r="AD106">
            <v>57541</v>
          </cell>
          <cell r="AE106">
            <v>50324</v>
          </cell>
          <cell r="AF106">
            <v>43541</v>
          </cell>
          <cell r="AG106">
            <v>35594</v>
          </cell>
          <cell r="AH106">
            <v>29024</v>
          </cell>
          <cell r="AI106">
            <v>22692</v>
          </cell>
          <cell r="AJ106">
            <v>17580</v>
          </cell>
          <cell r="AK106">
            <v>13561</v>
          </cell>
          <cell r="AL106">
            <v>9488</v>
          </cell>
          <cell r="AM106">
            <v>8119</v>
          </cell>
        </row>
        <row r="107">
          <cell r="A107" t="str">
            <v>100100</v>
          </cell>
          <cell r="B107" t="str">
            <v>10</v>
          </cell>
          <cell r="C107" t="str">
            <v>01</v>
          </cell>
          <cell r="D107" t="str">
            <v>00</v>
          </cell>
          <cell r="E107" t="str">
            <v>HUANUCO</v>
          </cell>
          <cell r="F107">
            <v>287301</v>
          </cell>
          <cell r="G107">
            <v>5758</v>
          </cell>
          <cell r="H107">
            <v>5764</v>
          </cell>
          <cell r="I107">
            <v>5773</v>
          </cell>
          <cell r="J107">
            <v>5777</v>
          </cell>
          <cell r="K107">
            <v>5776</v>
          </cell>
          <cell r="L107">
            <v>5738</v>
          </cell>
          <cell r="M107">
            <v>5733</v>
          </cell>
          <cell r="N107">
            <v>5730</v>
          </cell>
          <cell r="O107">
            <v>5726</v>
          </cell>
          <cell r="P107">
            <v>5723</v>
          </cell>
          <cell r="Q107">
            <v>5718</v>
          </cell>
          <cell r="R107">
            <v>5711</v>
          </cell>
          <cell r="S107">
            <v>5705</v>
          </cell>
          <cell r="T107">
            <v>5704</v>
          </cell>
          <cell r="U107">
            <v>5704</v>
          </cell>
          <cell r="V107">
            <v>5698</v>
          </cell>
          <cell r="W107">
            <v>5688</v>
          </cell>
          <cell r="X107">
            <v>5665</v>
          </cell>
          <cell r="Y107">
            <v>5620</v>
          </cell>
          <cell r="Z107">
            <v>5559</v>
          </cell>
          <cell r="AA107">
            <v>26683</v>
          </cell>
          <cell r="AB107">
            <v>24239</v>
          </cell>
          <cell r="AC107">
            <v>22695</v>
          </cell>
          <cell r="AD107">
            <v>19899</v>
          </cell>
          <cell r="AE107">
            <v>17403</v>
          </cell>
          <cell r="AF107">
            <v>15057</v>
          </cell>
          <cell r="AG107">
            <v>12309</v>
          </cell>
          <cell r="AH107">
            <v>10038</v>
          </cell>
          <cell r="AI107">
            <v>7848</v>
          </cell>
          <cell r="AJ107">
            <v>6080</v>
          </cell>
          <cell r="AK107">
            <v>4689</v>
          </cell>
          <cell r="AL107">
            <v>3281</v>
          </cell>
          <cell r="AM107">
            <v>2810</v>
          </cell>
        </row>
        <row r="108">
          <cell r="A108" t="str">
            <v>100200</v>
          </cell>
          <cell r="B108" t="str">
            <v>10</v>
          </cell>
          <cell r="C108" t="str">
            <v>02</v>
          </cell>
          <cell r="D108" t="str">
            <v>00</v>
          </cell>
          <cell r="E108" t="str">
            <v>AMBO</v>
          </cell>
          <cell r="F108">
            <v>61220</v>
          </cell>
          <cell r="G108">
            <v>1227</v>
          </cell>
          <cell r="H108">
            <v>1229</v>
          </cell>
          <cell r="I108">
            <v>1230</v>
          </cell>
          <cell r="J108">
            <v>1231</v>
          </cell>
          <cell r="K108">
            <v>1231</v>
          </cell>
          <cell r="L108">
            <v>1223</v>
          </cell>
          <cell r="M108">
            <v>1222</v>
          </cell>
          <cell r="N108">
            <v>1221</v>
          </cell>
          <cell r="O108">
            <v>1220</v>
          </cell>
          <cell r="P108">
            <v>1219</v>
          </cell>
          <cell r="Q108">
            <v>1218</v>
          </cell>
          <cell r="R108">
            <v>1217</v>
          </cell>
          <cell r="S108">
            <v>1216</v>
          </cell>
          <cell r="T108">
            <v>1216</v>
          </cell>
          <cell r="U108">
            <v>1215</v>
          </cell>
          <cell r="V108">
            <v>1214</v>
          </cell>
          <cell r="W108">
            <v>1212</v>
          </cell>
          <cell r="X108">
            <v>1207</v>
          </cell>
          <cell r="Y108">
            <v>1198</v>
          </cell>
          <cell r="Z108">
            <v>1185</v>
          </cell>
          <cell r="AA108">
            <v>5686</v>
          </cell>
          <cell r="AB108">
            <v>5165</v>
          </cell>
          <cell r="AC108">
            <v>4836</v>
          </cell>
          <cell r="AD108">
            <v>4240</v>
          </cell>
          <cell r="AE108">
            <v>3708</v>
          </cell>
          <cell r="AF108">
            <v>3209</v>
          </cell>
          <cell r="AG108">
            <v>2623</v>
          </cell>
          <cell r="AH108">
            <v>2139</v>
          </cell>
          <cell r="AI108">
            <v>1672</v>
          </cell>
          <cell r="AJ108">
            <v>1295</v>
          </cell>
          <cell r="AK108">
            <v>999</v>
          </cell>
          <cell r="AL108">
            <v>699</v>
          </cell>
          <cell r="AM108">
            <v>598</v>
          </cell>
        </row>
        <row r="109">
          <cell r="A109" t="str">
            <v>100300</v>
          </cell>
          <cell r="B109" t="str">
            <v>10</v>
          </cell>
          <cell r="C109" t="str">
            <v>03</v>
          </cell>
          <cell r="D109" t="str">
            <v>00</v>
          </cell>
          <cell r="E109" t="str">
            <v>DOS DE MAYO</v>
          </cell>
          <cell r="F109">
            <v>52515</v>
          </cell>
          <cell r="G109">
            <v>1052</v>
          </cell>
          <cell r="H109">
            <v>1054</v>
          </cell>
          <cell r="I109">
            <v>1056</v>
          </cell>
          <cell r="J109">
            <v>1056</v>
          </cell>
          <cell r="K109">
            <v>1056</v>
          </cell>
          <cell r="L109">
            <v>1049</v>
          </cell>
          <cell r="M109">
            <v>1048</v>
          </cell>
          <cell r="N109">
            <v>1047</v>
          </cell>
          <cell r="O109">
            <v>1047</v>
          </cell>
          <cell r="P109">
            <v>1046</v>
          </cell>
          <cell r="Q109">
            <v>1045</v>
          </cell>
          <cell r="R109">
            <v>1044</v>
          </cell>
          <cell r="S109">
            <v>1043</v>
          </cell>
          <cell r="T109">
            <v>1043</v>
          </cell>
          <cell r="U109">
            <v>1043</v>
          </cell>
          <cell r="V109">
            <v>1041</v>
          </cell>
          <cell r="W109">
            <v>1040</v>
          </cell>
          <cell r="X109">
            <v>1035</v>
          </cell>
          <cell r="Y109">
            <v>1027</v>
          </cell>
          <cell r="Z109">
            <v>1016</v>
          </cell>
          <cell r="AA109">
            <v>4877</v>
          </cell>
          <cell r="AB109">
            <v>4431</v>
          </cell>
          <cell r="AC109">
            <v>4149</v>
          </cell>
          <cell r="AD109">
            <v>3637</v>
          </cell>
          <cell r="AE109">
            <v>3181</v>
          </cell>
          <cell r="AF109">
            <v>2752</v>
          </cell>
          <cell r="AG109">
            <v>2250</v>
          </cell>
          <cell r="AH109">
            <v>1835</v>
          </cell>
          <cell r="AI109">
            <v>1434</v>
          </cell>
          <cell r="AJ109">
            <v>1111</v>
          </cell>
          <cell r="AK109">
            <v>857</v>
          </cell>
          <cell r="AL109">
            <v>600</v>
          </cell>
          <cell r="AM109">
            <v>513</v>
          </cell>
        </row>
        <row r="110">
          <cell r="A110" t="str">
            <v>100400</v>
          </cell>
          <cell r="B110" t="str">
            <v>10</v>
          </cell>
          <cell r="C110" t="str">
            <v>04</v>
          </cell>
          <cell r="D110" t="str">
            <v>00</v>
          </cell>
          <cell r="E110" t="str">
            <v>HUACAYBAMBA</v>
          </cell>
          <cell r="F110">
            <v>23541</v>
          </cell>
          <cell r="G110">
            <v>474</v>
          </cell>
          <cell r="H110">
            <v>472</v>
          </cell>
          <cell r="I110">
            <v>473</v>
          </cell>
          <cell r="J110">
            <v>473</v>
          </cell>
          <cell r="K110">
            <v>473</v>
          </cell>
          <cell r="L110">
            <v>470</v>
          </cell>
          <cell r="M110">
            <v>470</v>
          </cell>
          <cell r="N110">
            <v>470</v>
          </cell>
          <cell r="O110">
            <v>469</v>
          </cell>
          <cell r="P110">
            <v>469</v>
          </cell>
          <cell r="Q110">
            <v>469</v>
          </cell>
          <cell r="R110">
            <v>468</v>
          </cell>
          <cell r="S110">
            <v>467</v>
          </cell>
          <cell r="T110">
            <v>467</v>
          </cell>
          <cell r="U110">
            <v>467</v>
          </cell>
          <cell r="V110">
            <v>467</v>
          </cell>
          <cell r="W110">
            <v>466</v>
          </cell>
          <cell r="X110">
            <v>464</v>
          </cell>
          <cell r="Y110">
            <v>460</v>
          </cell>
          <cell r="Z110">
            <v>456</v>
          </cell>
          <cell r="AA110">
            <v>2186</v>
          </cell>
          <cell r="AB110">
            <v>1986</v>
          </cell>
          <cell r="AC110">
            <v>1860</v>
          </cell>
          <cell r="AD110">
            <v>1630</v>
          </cell>
          <cell r="AE110">
            <v>1426</v>
          </cell>
          <cell r="AF110">
            <v>1234</v>
          </cell>
          <cell r="AG110">
            <v>1009</v>
          </cell>
          <cell r="AH110">
            <v>822</v>
          </cell>
          <cell r="AI110">
            <v>643</v>
          </cell>
          <cell r="AJ110">
            <v>498</v>
          </cell>
          <cell r="AK110">
            <v>384</v>
          </cell>
          <cell r="AL110">
            <v>269</v>
          </cell>
          <cell r="AM110">
            <v>230</v>
          </cell>
        </row>
        <row r="111">
          <cell r="A111" t="str">
            <v>100500</v>
          </cell>
          <cell r="B111" t="str">
            <v>10</v>
          </cell>
          <cell r="C111" t="str">
            <v>05</v>
          </cell>
          <cell r="D111" t="str">
            <v>00</v>
          </cell>
          <cell r="E111" t="str">
            <v>HUAMALIES</v>
          </cell>
          <cell r="F111">
            <v>73620</v>
          </cell>
          <cell r="G111">
            <v>1475</v>
          </cell>
          <cell r="H111">
            <v>1477</v>
          </cell>
          <cell r="I111">
            <v>1479</v>
          </cell>
          <cell r="J111">
            <v>1480</v>
          </cell>
          <cell r="K111">
            <v>1480</v>
          </cell>
          <cell r="L111">
            <v>1471</v>
          </cell>
          <cell r="M111">
            <v>1469</v>
          </cell>
          <cell r="N111">
            <v>1468</v>
          </cell>
          <cell r="O111">
            <v>1468</v>
          </cell>
          <cell r="P111">
            <v>1466</v>
          </cell>
          <cell r="Q111">
            <v>1465</v>
          </cell>
          <cell r="R111">
            <v>1463</v>
          </cell>
          <cell r="S111">
            <v>1462</v>
          </cell>
          <cell r="T111">
            <v>1462</v>
          </cell>
          <cell r="U111">
            <v>1462</v>
          </cell>
          <cell r="V111">
            <v>1460</v>
          </cell>
          <cell r="W111">
            <v>1458</v>
          </cell>
          <cell r="X111">
            <v>1452</v>
          </cell>
          <cell r="Y111">
            <v>1441</v>
          </cell>
          <cell r="Z111">
            <v>1424</v>
          </cell>
          <cell r="AA111">
            <v>6837</v>
          </cell>
          <cell r="AB111">
            <v>6211</v>
          </cell>
          <cell r="AC111">
            <v>5816</v>
          </cell>
          <cell r="AD111">
            <v>5099</v>
          </cell>
          <cell r="AE111">
            <v>4460</v>
          </cell>
          <cell r="AF111">
            <v>3858</v>
          </cell>
          <cell r="AG111">
            <v>3154</v>
          </cell>
          <cell r="AH111">
            <v>2572</v>
          </cell>
          <cell r="AI111">
            <v>2011</v>
          </cell>
          <cell r="AJ111">
            <v>1558</v>
          </cell>
          <cell r="AK111">
            <v>1202</v>
          </cell>
          <cell r="AL111">
            <v>841</v>
          </cell>
          <cell r="AM111">
            <v>719</v>
          </cell>
        </row>
        <row r="112">
          <cell r="A112" t="str">
            <v>100600</v>
          </cell>
          <cell r="B112" t="str">
            <v>10</v>
          </cell>
          <cell r="C112" t="str">
            <v>06</v>
          </cell>
          <cell r="D112" t="str">
            <v>00</v>
          </cell>
          <cell r="E112" t="str">
            <v>LEONCIO PRADO</v>
          </cell>
          <cell r="F112">
            <v>126296</v>
          </cell>
          <cell r="G112">
            <v>2531</v>
          </cell>
          <cell r="H112">
            <v>2534</v>
          </cell>
          <cell r="I112">
            <v>2538</v>
          </cell>
          <cell r="J112">
            <v>2540</v>
          </cell>
          <cell r="K112">
            <v>2539</v>
          </cell>
          <cell r="L112">
            <v>2523</v>
          </cell>
          <cell r="M112">
            <v>2521</v>
          </cell>
          <cell r="N112">
            <v>2519</v>
          </cell>
          <cell r="O112">
            <v>2517</v>
          </cell>
          <cell r="P112">
            <v>2516</v>
          </cell>
          <cell r="Q112">
            <v>2514</v>
          </cell>
          <cell r="R112">
            <v>2509</v>
          </cell>
          <cell r="S112">
            <v>2508</v>
          </cell>
          <cell r="T112">
            <v>2508</v>
          </cell>
          <cell r="U112">
            <v>2507</v>
          </cell>
          <cell r="V112">
            <v>2505</v>
          </cell>
          <cell r="W112">
            <v>2501</v>
          </cell>
          <cell r="X112">
            <v>2490</v>
          </cell>
          <cell r="Y112">
            <v>2470</v>
          </cell>
          <cell r="Z112">
            <v>2444</v>
          </cell>
          <cell r="AA112">
            <v>11729</v>
          </cell>
          <cell r="AB112">
            <v>10656</v>
          </cell>
          <cell r="AC112">
            <v>9977</v>
          </cell>
          <cell r="AD112">
            <v>8747</v>
          </cell>
          <cell r="AE112">
            <v>7650</v>
          </cell>
          <cell r="AF112">
            <v>6619</v>
          </cell>
          <cell r="AG112">
            <v>5411</v>
          </cell>
          <cell r="AH112">
            <v>4412</v>
          </cell>
          <cell r="AI112">
            <v>3450</v>
          </cell>
          <cell r="AJ112">
            <v>2673</v>
          </cell>
          <cell r="AK112">
            <v>2062</v>
          </cell>
          <cell r="AL112">
            <v>1442</v>
          </cell>
          <cell r="AM112">
            <v>1234</v>
          </cell>
        </row>
        <row r="113">
          <cell r="A113" t="str">
            <v>100700</v>
          </cell>
          <cell r="B113" t="str">
            <v>10</v>
          </cell>
          <cell r="C113" t="str">
            <v>07</v>
          </cell>
          <cell r="D113" t="str">
            <v>00</v>
          </cell>
          <cell r="E113" t="str">
            <v>MARAÑON</v>
          </cell>
          <cell r="F113">
            <v>28661</v>
          </cell>
          <cell r="G113">
            <v>574</v>
          </cell>
          <cell r="H113">
            <v>575</v>
          </cell>
          <cell r="I113">
            <v>576</v>
          </cell>
          <cell r="J113">
            <v>576</v>
          </cell>
          <cell r="K113">
            <v>576</v>
          </cell>
          <cell r="L113">
            <v>573</v>
          </cell>
          <cell r="M113">
            <v>572</v>
          </cell>
          <cell r="N113">
            <v>572</v>
          </cell>
          <cell r="O113">
            <v>571</v>
          </cell>
          <cell r="P113">
            <v>571</v>
          </cell>
          <cell r="Q113">
            <v>570</v>
          </cell>
          <cell r="R113">
            <v>570</v>
          </cell>
          <cell r="S113">
            <v>569</v>
          </cell>
          <cell r="T113">
            <v>569</v>
          </cell>
          <cell r="U113">
            <v>569</v>
          </cell>
          <cell r="V113">
            <v>569</v>
          </cell>
          <cell r="W113">
            <v>568</v>
          </cell>
          <cell r="X113">
            <v>565</v>
          </cell>
          <cell r="Y113">
            <v>561</v>
          </cell>
          <cell r="Z113">
            <v>555</v>
          </cell>
          <cell r="AA113">
            <v>2662</v>
          </cell>
          <cell r="AB113">
            <v>2418</v>
          </cell>
          <cell r="AC113">
            <v>2264</v>
          </cell>
          <cell r="AD113">
            <v>1985</v>
          </cell>
          <cell r="AE113">
            <v>1736</v>
          </cell>
          <cell r="AF113">
            <v>1502</v>
          </cell>
          <cell r="AG113">
            <v>1228</v>
          </cell>
          <cell r="AH113">
            <v>1001</v>
          </cell>
          <cell r="AI113">
            <v>783</v>
          </cell>
          <cell r="AJ113">
            <v>606</v>
          </cell>
          <cell r="AK113">
            <v>468</v>
          </cell>
          <cell r="AL113">
            <v>327</v>
          </cell>
          <cell r="AM113">
            <v>280</v>
          </cell>
        </row>
        <row r="114">
          <cell r="A114" t="str">
            <v>100800</v>
          </cell>
          <cell r="B114" t="str">
            <v>10</v>
          </cell>
          <cell r="C114" t="str">
            <v>08</v>
          </cell>
          <cell r="D114" t="str">
            <v>00</v>
          </cell>
          <cell r="E114" t="str">
            <v>PACHITEA</v>
          </cell>
          <cell r="F114">
            <v>63643</v>
          </cell>
          <cell r="G114">
            <v>1275</v>
          </cell>
          <cell r="H114">
            <v>1277</v>
          </cell>
          <cell r="I114">
            <v>1279</v>
          </cell>
          <cell r="J114">
            <v>1280</v>
          </cell>
          <cell r="K114">
            <v>1279</v>
          </cell>
          <cell r="L114">
            <v>1271</v>
          </cell>
          <cell r="M114">
            <v>1270</v>
          </cell>
          <cell r="N114">
            <v>1269</v>
          </cell>
          <cell r="O114">
            <v>1268</v>
          </cell>
          <cell r="P114">
            <v>1268</v>
          </cell>
          <cell r="Q114">
            <v>1267</v>
          </cell>
          <cell r="R114">
            <v>1265</v>
          </cell>
          <cell r="S114">
            <v>1264</v>
          </cell>
          <cell r="T114">
            <v>1264</v>
          </cell>
          <cell r="U114">
            <v>1263</v>
          </cell>
          <cell r="V114">
            <v>1262</v>
          </cell>
          <cell r="W114">
            <v>1260</v>
          </cell>
          <cell r="X114">
            <v>1255</v>
          </cell>
          <cell r="Y114">
            <v>1245</v>
          </cell>
          <cell r="Z114">
            <v>1231</v>
          </cell>
          <cell r="AA114">
            <v>5911</v>
          </cell>
          <cell r="AB114">
            <v>5370</v>
          </cell>
          <cell r="AC114">
            <v>5028</v>
          </cell>
          <cell r="AD114">
            <v>4408</v>
          </cell>
          <cell r="AE114">
            <v>3855</v>
          </cell>
          <cell r="AF114">
            <v>3336</v>
          </cell>
          <cell r="AG114">
            <v>2727</v>
          </cell>
          <cell r="AH114">
            <v>2223</v>
          </cell>
          <cell r="AI114">
            <v>1738</v>
          </cell>
          <cell r="AJ114">
            <v>1347</v>
          </cell>
          <cell r="AK114">
            <v>1039</v>
          </cell>
          <cell r="AL114">
            <v>727</v>
          </cell>
          <cell r="AM114">
            <v>622</v>
          </cell>
        </row>
        <row r="115">
          <cell r="A115" t="str">
            <v>100900</v>
          </cell>
          <cell r="B115" t="str">
            <v>10</v>
          </cell>
          <cell r="C115" t="str">
            <v>09</v>
          </cell>
          <cell r="D115" t="str">
            <v>00</v>
          </cell>
          <cell r="E115" t="str">
            <v>PUERTO INCA</v>
          </cell>
          <cell r="F115">
            <v>35520</v>
          </cell>
          <cell r="G115">
            <v>712</v>
          </cell>
          <cell r="H115">
            <v>713</v>
          </cell>
          <cell r="I115">
            <v>714</v>
          </cell>
          <cell r="J115">
            <v>714</v>
          </cell>
          <cell r="K115">
            <v>714</v>
          </cell>
          <cell r="L115">
            <v>710</v>
          </cell>
          <cell r="M115">
            <v>709</v>
          </cell>
          <cell r="N115">
            <v>708</v>
          </cell>
          <cell r="O115">
            <v>708</v>
          </cell>
          <cell r="P115">
            <v>708</v>
          </cell>
          <cell r="Q115">
            <v>707</v>
          </cell>
          <cell r="R115">
            <v>706</v>
          </cell>
          <cell r="S115">
            <v>705</v>
          </cell>
          <cell r="T115">
            <v>704</v>
          </cell>
          <cell r="U115">
            <v>705</v>
          </cell>
          <cell r="V115">
            <v>704</v>
          </cell>
          <cell r="W115">
            <v>703</v>
          </cell>
          <cell r="X115">
            <v>700</v>
          </cell>
          <cell r="Y115">
            <v>695</v>
          </cell>
          <cell r="Z115">
            <v>687</v>
          </cell>
          <cell r="AA115">
            <v>3299</v>
          </cell>
          <cell r="AB115">
            <v>2997</v>
          </cell>
          <cell r="AC115">
            <v>2806</v>
          </cell>
          <cell r="AD115">
            <v>2460</v>
          </cell>
          <cell r="AE115">
            <v>2152</v>
          </cell>
          <cell r="AF115">
            <v>1862</v>
          </cell>
          <cell r="AG115">
            <v>1522</v>
          </cell>
          <cell r="AH115">
            <v>1241</v>
          </cell>
          <cell r="AI115">
            <v>970</v>
          </cell>
          <cell r="AJ115">
            <v>752</v>
          </cell>
          <cell r="AK115">
            <v>580</v>
          </cell>
          <cell r="AL115">
            <v>406</v>
          </cell>
          <cell r="AM115">
            <v>347</v>
          </cell>
        </row>
        <row r="116">
          <cell r="A116" t="str">
            <v>101000</v>
          </cell>
          <cell r="B116" t="str">
            <v>10</v>
          </cell>
          <cell r="C116" t="str">
            <v>10</v>
          </cell>
          <cell r="D116" t="str">
            <v>00</v>
          </cell>
          <cell r="E116" t="str">
            <v>LAURICOCHA</v>
          </cell>
          <cell r="F116">
            <v>39129</v>
          </cell>
          <cell r="G116">
            <v>784</v>
          </cell>
          <cell r="H116">
            <v>785</v>
          </cell>
          <cell r="I116">
            <v>786</v>
          </cell>
          <cell r="J116">
            <v>787</v>
          </cell>
          <cell r="K116">
            <v>787</v>
          </cell>
          <cell r="L116">
            <v>782</v>
          </cell>
          <cell r="M116">
            <v>781</v>
          </cell>
          <cell r="N116">
            <v>780</v>
          </cell>
          <cell r="O116">
            <v>780</v>
          </cell>
          <cell r="P116">
            <v>779</v>
          </cell>
          <cell r="Q116">
            <v>779</v>
          </cell>
          <cell r="R116">
            <v>778</v>
          </cell>
          <cell r="S116">
            <v>777</v>
          </cell>
          <cell r="T116">
            <v>777</v>
          </cell>
          <cell r="U116">
            <v>777</v>
          </cell>
          <cell r="V116">
            <v>776</v>
          </cell>
          <cell r="W116">
            <v>775</v>
          </cell>
          <cell r="X116">
            <v>771</v>
          </cell>
          <cell r="Y116">
            <v>765</v>
          </cell>
          <cell r="Z116">
            <v>757</v>
          </cell>
          <cell r="AA116">
            <v>3634</v>
          </cell>
          <cell r="AB116">
            <v>3301</v>
          </cell>
          <cell r="AC116">
            <v>3091</v>
          </cell>
          <cell r="AD116">
            <v>2711</v>
          </cell>
          <cell r="AE116">
            <v>2370</v>
          </cell>
          <cell r="AF116">
            <v>2051</v>
          </cell>
          <cell r="AG116">
            <v>1676</v>
          </cell>
          <cell r="AH116">
            <v>1367</v>
          </cell>
          <cell r="AI116">
            <v>1069</v>
          </cell>
          <cell r="AJ116">
            <v>828</v>
          </cell>
          <cell r="AK116">
            <v>639</v>
          </cell>
          <cell r="AL116">
            <v>447</v>
          </cell>
          <cell r="AM116">
            <v>382</v>
          </cell>
        </row>
        <row r="117">
          <cell r="A117" t="str">
            <v>101100</v>
          </cell>
          <cell r="B117" t="str">
            <v>10</v>
          </cell>
          <cell r="C117" t="str">
            <v>11</v>
          </cell>
          <cell r="D117" t="str">
            <v>00</v>
          </cell>
          <cell r="E117" t="str">
            <v>YAROWILCA</v>
          </cell>
          <cell r="F117">
            <v>39333</v>
          </cell>
          <cell r="G117">
            <v>788</v>
          </cell>
          <cell r="H117">
            <v>789</v>
          </cell>
          <cell r="I117">
            <v>790</v>
          </cell>
          <cell r="J117">
            <v>791</v>
          </cell>
          <cell r="K117">
            <v>791</v>
          </cell>
          <cell r="L117">
            <v>786</v>
          </cell>
          <cell r="M117">
            <v>785</v>
          </cell>
          <cell r="N117">
            <v>784</v>
          </cell>
          <cell r="O117">
            <v>784</v>
          </cell>
          <cell r="P117">
            <v>784</v>
          </cell>
          <cell r="Q117">
            <v>783</v>
          </cell>
          <cell r="R117">
            <v>782</v>
          </cell>
          <cell r="S117">
            <v>781</v>
          </cell>
          <cell r="T117">
            <v>781</v>
          </cell>
          <cell r="U117">
            <v>781</v>
          </cell>
          <cell r="V117">
            <v>780</v>
          </cell>
          <cell r="W117">
            <v>779</v>
          </cell>
          <cell r="X117">
            <v>776</v>
          </cell>
          <cell r="Y117">
            <v>769</v>
          </cell>
          <cell r="Z117">
            <v>761</v>
          </cell>
          <cell r="AA117">
            <v>3653</v>
          </cell>
          <cell r="AB117">
            <v>3319</v>
          </cell>
          <cell r="AC117">
            <v>3107</v>
          </cell>
          <cell r="AD117">
            <v>2725</v>
          </cell>
          <cell r="AE117">
            <v>2383</v>
          </cell>
          <cell r="AF117">
            <v>2061</v>
          </cell>
          <cell r="AG117">
            <v>1685</v>
          </cell>
          <cell r="AH117">
            <v>1374</v>
          </cell>
          <cell r="AI117">
            <v>1074</v>
          </cell>
          <cell r="AJ117">
            <v>832</v>
          </cell>
          <cell r="AK117">
            <v>642</v>
          </cell>
          <cell r="AL117">
            <v>449</v>
          </cell>
          <cell r="AM117">
            <v>384</v>
          </cell>
        </row>
        <row r="118">
          <cell r="A118" t="str">
            <v>110000</v>
          </cell>
          <cell r="B118" t="str">
            <v>11</v>
          </cell>
          <cell r="C118" t="str">
            <v>00</v>
          </cell>
          <cell r="D118" t="str">
            <v>00</v>
          </cell>
          <cell r="E118" t="str">
            <v>ICA</v>
          </cell>
          <cell r="F118">
            <v>759834</v>
          </cell>
          <cell r="G118">
            <v>15228</v>
          </cell>
          <cell r="H118">
            <v>15246</v>
          </cell>
          <cell r="I118">
            <v>15269</v>
          </cell>
          <cell r="J118">
            <v>15278</v>
          </cell>
          <cell r="K118">
            <v>15276</v>
          </cell>
          <cell r="L118">
            <v>15178</v>
          </cell>
          <cell r="M118">
            <v>15164</v>
          </cell>
          <cell r="N118">
            <v>15153</v>
          </cell>
          <cell r="O118">
            <v>15144</v>
          </cell>
          <cell r="P118">
            <v>15136</v>
          </cell>
          <cell r="Q118">
            <v>15123</v>
          </cell>
          <cell r="R118">
            <v>15103</v>
          </cell>
          <cell r="S118">
            <v>15089</v>
          </cell>
          <cell r="T118">
            <v>15086</v>
          </cell>
          <cell r="U118">
            <v>15084</v>
          </cell>
          <cell r="V118">
            <v>15069</v>
          </cell>
          <cell r="W118">
            <v>15045</v>
          </cell>
          <cell r="X118">
            <v>14982</v>
          </cell>
          <cell r="Y118">
            <v>14863</v>
          </cell>
          <cell r="Z118">
            <v>14702</v>
          </cell>
          <cell r="AA118">
            <v>70568</v>
          </cell>
          <cell r="AB118">
            <v>64107</v>
          </cell>
          <cell r="AC118">
            <v>60024</v>
          </cell>
          <cell r="AD118">
            <v>52627</v>
          </cell>
          <cell r="AE118">
            <v>46027</v>
          </cell>
          <cell r="AF118">
            <v>39823</v>
          </cell>
          <cell r="AG118">
            <v>32554</v>
          </cell>
          <cell r="AH118">
            <v>26546</v>
          </cell>
          <cell r="AI118">
            <v>20754</v>
          </cell>
          <cell r="AJ118">
            <v>16079</v>
          </cell>
          <cell r="AK118">
            <v>12403</v>
          </cell>
          <cell r="AL118">
            <v>8678</v>
          </cell>
          <cell r="AM118">
            <v>7426</v>
          </cell>
        </row>
        <row r="119">
          <cell r="A119" t="str">
            <v>110100</v>
          </cell>
          <cell r="B119" t="str">
            <v>11</v>
          </cell>
          <cell r="C119" t="str">
            <v>01</v>
          </cell>
          <cell r="D119" t="str">
            <v>00</v>
          </cell>
          <cell r="E119" t="str">
            <v>ICA</v>
          </cell>
          <cell r="F119">
            <v>337794</v>
          </cell>
          <cell r="G119">
            <v>6770</v>
          </cell>
          <cell r="H119">
            <v>6778</v>
          </cell>
          <cell r="I119">
            <v>6788</v>
          </cell>
          <cell r="J119">
            <v>6792</v>
          </cell>
          <cell r="K119">
            <v>6790</v>
          </cell>
          <cell r="L119">
            <v>6747</v>
          </cell>
          <cell r="M119">
            <v>6741</v>
          </cell>
          <cell r="N119">
            <v>6736</v>
          </cell>
          <cell r="O119">
            <v>6733</v>
          </cell>
          <cell r="P119">
            <v>6729</v>
          </cell>
          <cell r="Q119">
            <v>6723</v>
          </cell>
          <cell r="R119">
            <v>6714</v>
          </cell>
          <cell r="S119">
            <v>6708</v>
          </cell>
          <cell r="T119">
            <v>6707</v>
          </cell>
          <cell r="U119">
            <v>6706</v>
          </cell>
          <cell r="V119">
            <v>6698</v>
          </cell>
          <cell r="W119">
            <v>6689</v>
          </cell>
          <cell r="X119">
            <v>6660</v>
          </cell>
          <cell r="Y119">
            <v>6608</v>
          </cell>
          <cell r="Z119">
            <v>6536</v>
          </cell>
          <cell r="AA119">
            <v>31372</v>
          </cell>
          <cell r="AB119">
            <v>28500</v>
          </cell>
          <cell r="AC119">
            <v>26684</v>
          </cell>
          <cell r="AD119">
            <v>23396</v>
          </cell>
          <cell r="AE119">
            <v>20462</v>
          </cell>
          <cell r="AF119">
            <v>17704</v>
          </cell>
          <cell r="AG119">
            <v>14472</v>
          </cell>
          <cell r="AH119">
            <v>11802</v>
          </cell>
          <cell r="AI119">
            <v>9227</v>
          </cell>
          <cell r="AJ119">
            <v>7148</v>
          </cell>
          <cell r="AK119">
            <v>5515</v>
          </cell>
          <cell r="AL119">
            <v>3858</v>
          </cell>
          <cell r="AM119">
            <v>3301</v>
          </cell>
        </row>
        <row r="120">
          <cell r="A120" t="str">
            <v>110200</v>
          </cell>
          <cell r="B120" t="str">
            <v>11</v>
          </cell>
          <cell r="C120" t="str">
            <v>02</v>
          </cell>
          <cell r="D120" t="str">
            <v>00</v>
          </cell>
          <cell r="E120" t="str">
            <v>CHINCHA</v>
          </cell>
          <cell r="F120">
            <v>208438</v>
          </cell>
          <cell r="G120">
            <v>4177</v>
          </cell>
          <cell r="H120">
            <v>4182</v>
          </cell>
          <cell r="I120">
            <v>4189</v>
          </cell>
          <cell r="J120">
            <v>4191</v>
          </cell>
          <cell r="K120">
            <v>4191</v>
          </cell>
          <cell r="L120">
            <v>4164</v>
          </cell>
          <cell r="M120">
            <v>4160</v>
          </cell>
          <cell r="N120">
            <v>4157</v>
          </cell>
          <cell r="O120">
            <v>4154</v>
          </cell>
          <cell r="P120">
            <v>4152</v>
          </cell>
          <cell r="Q120">
            <v>4149</v>
          </cell>
          <cell r="R120">
            <v>4143</v>
          </cell>
          <cell r="S120">
            <v>4139</v>
          </cell>
          <cell r="T120">
            <v>4138</v>
          </cell>
          <cell r="U120">
            <v>4138</v>
          </cell>
          <cell r="V120">
            <v>4134</v>
          </cell>
          <cell r="W120">
            <v>4127</v>
          </cell>
          <cell r="X120">
            <v>4110</v>
          </cell>
          <cell r="Y120">
            <v>4077</v>
          </cell>
          <cell r="Z120">
            <v>4033</v>
          </cell>
          <cell r="AA120">
            <v>19358</v>
          </cell>
          <cell r="AB120">
            <v>17586</v>
          </cell>
          <cell r="AC120">
            <v>16466</v>
          </cell>
          <cell r="AD120">
            <v>14437</v>
          </cell>
          <cell r="AE120">
            <v>12626</v>
          </cell>
          <cell r="AF120">
            <v>10924</v>
          </cell>
          <cell r="AG120">
            <v>8930</v>
          </cell>
          <cell r="AH120">
            <v>7282</v>
          </cell>
          <cell r="AI120">
            <v>5693</v>
          </cell>
          <cell r="AJ120">
            <v>4411</v>
          </cell>
          <cell r="AK120">
            <v>3402</v>
          </cell>
          <cell r="AL120">
            <v>2381</v>
          </cell>
          <cell r="AM120">
            <v>2037</v>
          </cell>
        </row>
        <row r="121">
          <cell r="A121" t="str">
            <v>110300</v>
          </cell>
          <cell r="B121" t="str">
            <v>11</v>
          </cell>
          <cell r="C121" t="str">
            <v>03</v>
          </cell>
          <cell r="D121" t="str">
            <v>00</v>
          </cell>
          <cell r="E121" t="str">
            <v>NAZCA</v>
          </cell>
          <cell r="F121">
            <v>61467</v>
          </cell>
          <cell r="G121">
            <v>1232</v>
          </cell>
          <cell r="H121">
            <v>1233</v>
          </cell>
          <cell r="I121">
            <v>1235</v>
          </cell>
          <cell r="J121">
            <v>1236</v>
          </cell>
          <cell r="K121">
            <v>1236</v>
          </cell>
          <cell r="L121">
            <v>1228</v>
          </cell>
          <cell r="M121">
            <v>1227</v>
          </cell>
          <cell r="N121">
            <v>1226</v>
          </cell>
          <cell r="O121">
            <v>1225</v>
          </cell>
          <cell r="P121">
            <v>1224</v>
          </cell>
          <cell r="Q121">
            <v>1223</v>
          </cell>
          <cell r="R121">
            <v>1222</v>
          </cell>
          <cell r="S121">
            <v>1221</v>
          </cell>
          <cell r="T121">
            <v>1220</v>
          </cell>
          <cell r="U121">
            <v>1220</v>
          </cell>
          <cell r="V121">
            <v>1219</v>
          </cell>
          <cell r="W121">
            <v>1217</v>
          </cell>
          <cell r="X121">
            <v>1212</v>
          </cell>
          <cell r="Y121">
            <v>1202</v>
          </cell>
          <cell r="Z121">
            <v>1190</v>
          </cell>
          <cell r="AA121">
            <v>5709</v>
          </cell>
          <cell r="AB121">
            <v>5186</v>
          </cell>
          <cell r="AC121">
            <v>4856</v>
          </cell>
          <cell r="AD121">
            <v>4257</v>
          </cell>
          <cell r="AE121">
            <v>3723</v>
          </cell>
          <cell r="AF121">
            <v>3222</v>
          </cell>
          <cell r="AG121">
            <v>2633</v>
          </cell>
          <cell r="AH121">
            <v>2147</v>
          </cell>
          <cell r="AI121">
            <v>1679</v>
          </cell>
          <cell r="AJ121">
            <v>1301</v>
          </cell>
          <cell r="AK121">
            <v>1003</v>
          </cell>
          <cell r="AL121">
            <v>702</v>
          </cell>
          <cell r="AM121">
            <v>601</v>
          </cell>
        </row>
        <row r="122">
          <cell r="A122" t="str">
            <v>110400</v>
          </cell>
          <cell r="B122" t="str">
            <v>11</v>
          </cell>
          <cell r="C122" t="str">
            <v>04</v>
          </cell>
          <cell r="D122" t="str">
            <v>00</v>
          </cell>
          <cell r="E122" t="str">
            <v>PALPA</v>
          </cell>
          <cell r="F122">
            <v>14903</v>
          </cell>
          <cell r="G122">
            <v>299</v>
          </cell>
          <cell r="H122">
            <v>299</v>
          </cell>
          <cell r="I122">
            <v>299</v>
          </cell>
          <cell r="J122">
            <v>300</v>
          </cell>
          <cell r="K122">
            <v>300</v>
          </cell>
          <cell r="L122">
            <v>298</v>
          </cell>
          <cell r="M122">
            <v>297</v>
          </cell>
          <cell r="N122">
            <v>297</v>
          </cell>
          <cell r="O122">
            <v>297</v>
          </cell>
          <cell r="P122">
            <v>297</v>
          </cell>
          <cell r="Q122">
            <v>297</v>
          </cell>
          <cell r="R122">
            <v>296</v>
          </cell>
          <cell r="S122">
            <v>296</v>
          </cell>
          <cell r="T122">
            <v>296</v>
          </cell>
          <cell r="U122">
            <v>296</v>
          </cell>
          <cell r="V122">
            <v>296</v>
          </cell>
          <cell r="W122">
            <v>295</v>
          </cell>
          <cell r="X122">
            <v>294</v>
          </cell>
          <cell r="Y122">
            <v>292</v>
          </cell>
          <cell r="Z122">
            <v>288</v>
          </cell>
          <cell r="AA122">
            <v>1384</v>
          </cell>
          <cell r="AB122">
            <v>1257</v>
          </cell>
          <cell r="AC122">
            <v>1177</v>
          </cell>
          <cell r="AD122">
            <v>1032</v>
          </cell>
          <cell r="AE122">
            <v>903</v>
          </cell>
          <cell r="AF122">
            <v>781</v>
          </cell>
          <cell r="AG122">
            <v>638</v>
          </cell>
          <cell r="AH122">
            <v>521</v>
          </cell>
          <cell r="AI122">
            <v>407</v>
          </cell>
          <cell r="AJ122">
            <v>315</v>
          </cell>
          <cell r="AK122">
            <v>243</v>
          </cell>
          <cell r="AL122">
            <v>170</v>
          </cell>
          <cell r="AM122">
            <v>146</v>
          </cell>
        </row>
        <row r="123">
          <cell r="A123" t="str">
            <v>110500</v>
          </cell>
          <cell r="B123" t="str">
            <v>11</v>
          </cell>
          <cell r="C123" t="str">
            <v>05</v>
          </cell>
          <cell r="D123" t="str">
            <v>00</v>
          </cell>
          <cell r="E123" t="str">
            <v>PISCO</v>
          </cell>
          <cell r="F123">
            <v>137232</v>
          </cell>
          <cell r="G123">
            <v>2750</v>
          </cell>
          <cell r="H123">
            <v>2754</v>
          </cell>
          <cell r="I123">
            <v>2758</v>
          </cell>
          <cell r="J123">
            <v>2759</v>
          </cell>
          <cell r="K123">
            <v>2759</v>
          </cell>
          <cell r="L123">
            <v>2741</v>
          </cell>
          <cell r="M123">
            <v>2739</v>
          </cell>
          <cell r="N123">
            <v>2737</v>
          </cell>
          <cell r="O123">
            <v>2735</v>
          </cell>
          <cell r="P123">
            <v>2734</v>
          </cell>
          <cell r="Q123">
            <v>2731</v>
          </cell>
          <cell r="R123">
            <v>2728</v>
          </cell>
          <cell r="S123">
            <v>2725</v>
          </cell>
          <cell r="T123">
            <v>2725</v>
          </cell>
          <cell r="U123">
            <v>2724</v>
          </cell>
          <cell r="V123">
            <v>2722</v>
          </cell>
          <cell r="W123">
            <v>2717</v>
          </cell>
          <cell r="X123">
            <v>2706</v>
          </cell>
          <cell r="Y123">
            <v>2684</v>
          </cell>
          <cell r="Z123">
            <v>2655</v>
          </cell>
          <cell r="AA123">
            <v>12745</v>
          </cell>
          <cell r="AB123">
            <v>11578</v>
          </cell>
          <cell r="AC123">
            <v>10841</v>
          </cell>
          <cell r="AD123">
            <v>9505</v>
          </cell>
          <cell r="AE123">
            <v>8313</v>
          </cell>
          <cell r="AF123">
            <v>7192</v>
          </cell>
          <cell r="AG123">
            <v>5881</v>
          </cell>
          <cell r="AH123">
            <v>4794</v>
          </cell>
          <cell r="AI123">
            <v>3748</v>
          </cell>
          <cell r="AJ123">
            <v>2904</v>
          </cell>
          <cell r="AK123">
            <v>2240</v>
          </cell>
          <cell r="AL123">
            <v>1567</v>
          </cell>
          <cell r="AM123">
            <v>1341</v>
          </cell>
        </row>
        <row r="124">
          <cell r="A124" t="str">
            <v>120000</v>
          </cell>
          <cell r="B124" t="str">
            <v>12</v>
          </cell>
          <cell r="C124" t="str">
            <v>00</v>
          </cell>
          <cell r="D124" t="str">
            <v>00</v>
          </cell>
          <cell r="E124" t="str">
            <v>JUNIN</v>
          </cell>
          <cell r="F124">
            <v>1328873</v>
          </cell>
          <cell r="G124">
            <v>26632</v>
          </cell>
          <cell r="H124">
            <v>26663</v>
          </cell>
          <cell r="I124">
            <v>26703</v>
          </cell>
          <cell r="J124">
            <v>26720</v>
          </cell>
          <cell r="K124">
            <v>26715</v>
          </cell>
          <cell r="L124">
            <v>26546</v>
          </cell>
          <cell r="M124">
            <v>26521</v>
          </cell>
          <cell r="N124">
            <v>26502</v>
          </cell>
          <cell r="O124">
            <v>26486</v>
          </cell>
          <cell r="P124">
            <v>26471</v>
          </cell>
          <cell r="Q124">
            <v>26449</v>
          </cell>
          <cell r="R124">
            <v>26413</v>
          </cell>
          <cell r="S124">
            <v>26389</v>
          </cell>
          <cell r="T124">
            <v>26384</v>
          </cell>
          <cell r="U124">
            <v>26381</v>
          </cell>
          <cell r="V124">
            <v>26354</v>
          </cell>
          <cell r="W124">
            <v>26312</v>
          </cell>
          <cell r="X124">
            <v>26201</v>
          </cell>
          <cell r="Y124">
            <v>25994</v>
          </cell>
          <cell r="Z124">
            <v>25713</v>
          </cell>
          <cell r="AA124">
            <v>123416</v>
          </cell>
          <cell r="AB124">
            <v>112118</v>
          </cell>
          <cell r="AC124">
            <v>104976</v>
          </cell>
          <cell r="AD124">
            <v>92040</v>
          </cell>
          <cell r="AE124">
            <v>80497</v>
          </cell>
          <cell r="AF124">
            <v>69646</v>
          </cell>
          <cell r="AG124">
            <v>56934</v>
          </cell>
          <cell r="AH124">
            <v>46426</v>
          </cell>
          <cell r="AI124">
            <v>36297</v>
          </cell>
          <cell r="AJ124">
            <v>28120</v>
          </cell>
          <cell r="AK124">
            <v>21692</v>
          </cell>
          <cell r="AL124">
            <v>15176</v>
          </cell>
          <cell r="AM124">
            <v>12986</v>
          </cell>
        </row>
        <row r="125">
          <cell r="A125" t="str">
            <v>120100</v>
          </cell>
          <cell r="B125" t="str">
            <v>12</v>
          </cell>
          <cell r="C125" t="str">
            <v>01</v>
          </cell>
          <cell r="D125" t="str">
            <v>00</v>
          </cell>
          <cell r="E125" t="str">
            <v>HUANCAYO</v>
          </cell>
          <cell r="F125">
            <v>491992</v>
          </cell>
          <cell r="G125">
            <v>9860</v>
          </cell>
          <cell r="H125">
            <v>9871</v>
          </cell>
          <cell r="I125">
            <v>9886</v>
          </cell>
          <cell r="J125">
            <v>9893</v>
          </cell>
          <cell r="K125">
            <v>9891</v>
          </cell>
          <cell r="L125">
            <v>9828</v>
          </cell>
          <cell r="M125">
            <v>9819</v>
          </cell>
          <cell r="N125">
            <v>9811</v>
          </cell>
          <cell r="O125">
            <v>9808</v>
          </cell>
          <cell r="P125">
            <v>9800</v>
          </cell>
          <cell r="Q125">
            <v>9792</v>
          </cell>
          <cell r="R125">
            <v>9780</v>
          </cell>
          <cell r="S125">
            <v>9771</v>
          </cell>
          <cell r="T125">
            <v>9769</v>
          </cell>
          <cell r="U125">
            <v>9767</v>
          </cell>
          <cell r="V125">
            <v>9757</v>
          </cell>
          <cell r="W125">
            <v>9742</v>
          </cell>
          <cell r="X125">
            <v>9699</v>
          </cell>
          <cell r="Y125">
            <v>9625</v>
          </cell>
          <cell r="Z125">
            <v>9520</v>
          </cell>
          <cell r="AA125">
            <v>45693</v>
          </cell>
          <cell r="AB125">
            <v>41509</v>
          </cell>
          <cell r="AC125">
            <v>38865</v>
          </cell>
          <cell r="AD125">
            <v>34076</v>
          </cell>
          <cell r="AE125">
            <v>29802</v>
          </cell>
          <cell r="AF125">
            <v>25786</v>
          </cell>
          <cell r="AG125">
            <v>21080</v>
          </cell>
          <cell r="AH125">
            <v>17188</v>
          </cell>
          <cell r="AI125">
            <v>13437</v>
          </cell>
          <cell r="AJ125">
            <v>10412</v>
          </cell>
          <cell r="AK125">
            <v>8031</v>
          </cell>
          <cell r="AL125">
            <v>5617</v>
          </cell>
          <cell r="AM125">
            <v>4807</v>
          </cell>
        </row>
        <row r="126">
          <cell r="A126" t="str">
            <v>120200</v>
          </cell>
          <cell r="B126" t="str">
            <v>12</v>
          </cell>
          <cell r="C126" t="str">
            <v>02</v>
          </cell>
          <cell r="D126" t="str">
            <v>00</v>
          </cell>
          <cell r="E126" t="str">
            <v>CONCEPCION</v>
          </cell>
          <cell r="F126">
            <v>67395</v>
          </cell>
          <cell r="G126">
            <v>1351</v>
          </cell>
          <cell r="H126">
            <v>1352</v>
          </cell>
          <cell r="I126">
            <v>1355</v>
          </cell>
          <cell r="J126">
            <v>1355</v>
          </cell>
          <cell r="K126">
            <v>1355</v>
          </cell>
          <cell r="L126">
            <v>1346</v>
          </cell>
          <cell r="M126">
            <v>1345</v>
          </cell>
          <cell r="N126">
            <v>1344</v>
          </cell>
          <cell r="O126">
            <v>1343</v>
          </cell>
          <cell r="P126">
            <v>1343</v>
          </cell>
          <cell r="Q126">
            <v>1341</v>
          </cell>
          <cell r="R126">
            <v>1340</v>
          </cell>
          <cell r="S126">
            <v>1338</v>
          </cell>
          <cell r="T126">
            <v>1338</v>
          </cell>
          <cell r="U126">
            <v>1338</v>
          </cell>
          <cell r="V126">
            <v>1337</v>
          </cell>
          <cell r="W126">
            <v>1334</v>
          </cell>
          <cell r="X126">
            <v>1329</v>
          </cell>
          <cell r="Y126">
            <v>1318</v>
          </cell>
          <cell r="Z126">
            <v>1304</v>
          </cell>
          <cell r="AA126">
            <v>6259</v>
          </cell>
          <cell r="AB126">
            <v>5686</v>
          </cell>
          <cell r="AC126">
            <v>5324</v>
          </cell>
          <cell r="AD126">
            <v>4668</v>
          </cell>
          <cell r="AE126">
            <v>4082</v>
          </cell>
          <cell r="AF126">
            <v>3532</v>
          </cell>
          <cell r="AG126">
            <v>2887</v>
          </cell>
          <cell r="AH126">
            <v>2355</v>
          </cell>
          <cell r="AI126">
            <v>1841</v>
          </cell>
          <cell r="AJ126">
            <v>1426</v>
          </cell>
          <cell r="AK126">
            <v>1100</v>
          </cell>
          <cell r="AL126">
            <v>770</v>
          </cell>
          <cell r="AM126">
            <v>659</v>
          </cell>
        </row>
        <row r="127">
          <cell r="A127" t="str">
            <v>120300</v>
          </cell>
          <cell r="B127" t="str">
            <v>12</v>
          </cell>
          <cell r="C127" t="str">
            <v>03</v>
          </cell>
          <cell r="D127" t="str">
            <v>00</v>
          </cell>
          <cell r="E127" t="str">
            <v>CHANCHAMAYO</v>
          </cell>
          <cell r="F127">
            <v>183852</v>
          </cell>
          <cell r="G127">
            <v>3685</v>
          </cell>
          <cell r="H127">
            <v>3689</v>
          </cell>
          <cell r="I127">
            <v>3694</v>
          </cell>
          <cell r="J127">
            <v>3697</v>
          </cell>
          <cell r="K127">
            <v>3696</v>
          </cell>
          <cell r="L127">
            <v>3673</v>
          </cell>
          <cell r="M127">
            <v>3669</v>
          </cell>
          <cell r="N127">
            <v>3667</v>
          </cell>
          <cell r="O127">
            <v>3664</v>
          </cell>
          <cell r="P127">
            <v>3662</v>
          </cell>
          <cell r="Q127">
            <v>3659</v>
          </cell>
          <cell r="R127">
            <v>3654</v>
          </cell>
          <cell r="S127">
            <v>3651</v>
          </cell>
          <cell r="T127">
            <v>3650</v>
          </cell>
          <cell r="U127">
            <v>3650</v>
          </cell>
          <cell r="V127">
            <v>3646</v>
          </cell>
          <cell r="W127">
            <v>3640</v>
          </cell>
          <cell r="X127">
            <v>3625</v>
          </cell>
          <cell r="Y127">
            <v>3596</v>
          </cell>
          <cell r="Z127">
            <v>3557</v>
          </cell>
          <cell r="AA127">
            <v>17075</v>
          </cell>
          <cell r="AB127">
            <v>15512</v>
          </cell>
          <cell r="AC127">
            <v>14524</v>
          </cell>
          <cell r="AD127">
            <v>12734</v>
          </cell>
          <cell r="AE127">
            <v>11137</v>
          </cell>
          <cell r="AF127">
            <v>9636</v>
          </cell>
          <cell r="AG127">
            <v>7877</v>
          </cell>
          <cell r="AH127">
            <v>6423</v>
          </cell>
          <cell r="AI127">
            <v>5022</v>
          </cell>
          <cell r="AJ127">
            <v>3890</v>
          </cell>
          <cell r="AK127">
            <v>3001</v>
          </cell>
          <cell r="AL127">
            <v>2100</v>
          </cell>
          <cell r="AM127">
            <v>1797</v>
          </cell>
        </row>
        <row r="128">
          <cell r="A128" t="str">
            <v>120400</v>
          </cell>
          <cell r="B128" t="str">
            <v>12</v>
          </cell>
          <cell r="C128" t="str">
            <v>04</v>
          </cell>
          <cell r="D128" t="str">
            <v>00</v>
          </cell>
          <cell r="E128" t="str">
            <v>JAUJA</v>
          </cell>
          <cell r="F128">
            <v>100516</v>
          </cell>
          <cell r="G128">
            <v>2014</v>
          </cell>
          <cell r="H128">
            <v>2017</v>
          </cell>
          <cell r="I128">
            <v>2020</v>
          </cell>
          <cell r="J128">
            <v>2021</v>
          </cell>
          <cell r="K128">
            <v>2021</v>
          </cell>
          <cell r="L128">
            <v>2008</v>
          </cell>
          <cell r="M128">
            <v>2006</v>
          </cell>
          <cell r="N128">
            <v>2005</v>
          </cell>
          <cell r="O128">
            <v>2003</v>
          </cell>
          <cell r="P128">
            <v>2002</v>
          </cell>
          <cell r="Q128">
            <v>2001</v>
          </cell>
          <cell r="R128">
            <v>1998</v>
          </cell>
          <cell r="S128">
            <v>1996</v>
          </cell>
          <cell r="T128">
            <v>1996</v>
          </cell>
          <cell r="U128">
            <v>1995</v>
          </cell>
          <cell r="V128">
            <v>1993</v>
          </cell>
          <cell r="W128">
            <v>1990</v>
          </cell>
          <cell r="X128">
            <v>1982</v>
          </cell>
          <cell r="Y128">
            <v>1966</v>
          </cell>
          <cell r="Z128">
            <v>1945</v>
          </cell>
          <cell r="AA128">
            <v>9335</v>
          </cell>
          <cell r="AB128">
            <v>8481</v>
          </cell>
          <cell r="AC128">
            <v>7940</v>
          </cell>
          <cell r="AD128">
            <v>6962</v>
          </cell>
          <cell r="AE128">
            <v>6089</v>
          </cell>
          <cell r="AF128">
            <v>5268</v>
          </cell>
          <cell r="AG128">
            <v>4306</v>
          </cell>
          <cell r="AH128">
            <v>3512</v>
          </cell>
          <cell r="AI128">
            <v>2746</v>
          </cell>
          <cell r="AJ128">
            <v>2127</v>
          </cell>
          <cell r="AK128">
            <v>1641</v>
          </cell>
          <cell r="AL128">
            <v>1148</v>
          </cell>
          <cell r="AM128">
            <v>982</v>
          </cell>
        </row>
        <row r="129">
          <cell r="A129" t="str">
            <v>120500</v>
          </cell>
          <cell r="B129" t="str">
            <v>12</v>
          </cell>
          <cell r="C129" t="str">
            <v>05</v>
          </cell>
          <cell r="D129" t="str">
            <v>00</v>
          </cell>
          <cell r="E129" t="str">
            <v>JUNIN</v>
          </cell>
          <cell r="F129">
            <v>34926</v>
          </cell>
          <cell r="G129">
            <v>700</v>
          </cell>
          <cell r="H129">
            <v>701</v>
          </cell>
          <cell r="I129">
            <v>702</v>
          </cell>
          <cell r="J129">
            <v>702</v>
          </cell>
          <cell r="K129">
            <v>701</v>
          </cell>
          <cell r="L129">
            <v>698</v>
          </cell>
          <cell r="M129">
            <v>697</v>
          </cell>
          <cell r="N129">
            <v>697</v>
          </cell>
          <cell r="O129">
            <v>696</v>
          </cell>
          <cell r="P129">
            <v>696</v>
          </cell>
          <cell r="Q129">
            <v>695</v>
          </cell>
          <cell r="R129">
            <v>694</v>
          </cell>
          <cell r="S129">
            <v>694</v>
          </cell>
          <cell r="T129">
            <v>693</v>
          </cell>
          <cell r="U129">
            <v>693</v>
          </cell>
          <cell r="V129">
            <v>693</v>
          </cell>
          <cell r="W129">
            <v>692</v>
          </cell>
          <cell r="X129">
            <v>689</v>
          </cell>
          <cell r="Y129">
            <v>683</v>
          </cell>
          <cell r="Z129">
            <v>676</v>
          </cell>
          <cell r="AA129">
            <v>3244</v>
          </cell>
          <cell r="AB129">
            <v>2947</v>
          </cell>
          <cell r="AC129">
            <v>2759</v>
          </cell>
          <cell r="AD129">
            <v>2419</v>
          </cell>
          <cell r="AE129">
            <v>2116</v>
          </cell>
          <cell r="AF129">
            <v>1830</v>
          </cell>
          <cell r="AG129">
            <v>1496</v>
          </cell>
          <cell r="AH129">
            <v>1220</v>
          </cell>
          <cell r="AI129">
            <v>954</v>
          </cell>
          <cell r="AJ129">
            <v>739</v>
          </cell>
          <cell r="AK129">
            <v>570</v>
          </cell>
          <cell r="AL129">
            <v>399</v>
          </cell>
          <cell r="AM129">
            <v>341</v>
          </cell>
        </row>
        <row r="130">
          <cell r="A130" t="str">
            <v>120600</v>
          </cell>
          <cell r="B130" t="str">
            <v>12</v>
          </cell>
          <cell r="C130" t="str">
            <v>06</v>
          </cell>
          <cell r="D130" t="str">
            <v>00</v>
          </cell>
          <cell r="E130" t="str">
            <v>SATIPO</v>
          </cell>
          <cell r="F130">
            <v>215782</v>
          </cell>
          <cell r="G130">
            <v>4324</v>
          </cell>
          <cell r="H130">
            <v>4330</v>
          </cell>
          <cell r="I130">
            <v>4336</v>
          </cell>
          <cell r="J130">
            <v>4339</v>
          </cell>
          <cell r="K130">
            <v>4338</v>
          </cell>
          <cell r="L130">
            <v>4311</v>
          </cell>
          <cell r="M130">
            <v>4306</v>
          </cell>
          <cell r="N130">
            <v>4303</v>
          </cell>
          <cell r="O130">
            <v>4301</v>
          </cell>
          <cell r="P130">
            <v>4298</v>
          </cell>
          <cell r="Q130">
            <v>4295</v>
          </cell>
          <cell r="R130">
            <v>4289</v>
          </cell>
          <cell r="S130">
            <v>4285</v>
          </cell>
          <cell r="T130">
            <v>4284</v>
          </cell>
          <cell r="U130">
            <v>4284</v>
          </cell>
          <cell r="V130">
            <v>4279</v>
          </cell>
          <cell r="W130">
            <v>4273</v>
          </cell>
          <cell r="X130">
            <v>4255</v>
          </cell>
          <cell r="Y130">
            <v>4221</v>
          </cell>
          <cell r="Z130">
            <v>4175</v>
          </cell>
          <cell r="AA130">
            <v>20040</v>
          </cell>
          <cell r="AB130">
            <v>18206</v>
          </cell>
          <cell r="AC130">
            <v>17046</v>
          </cell>
          <cell r="AD130">
            <v>14945</v>
          </cell>
          <cell r="AE130">
            <v>13071</v>
          </cell>
          <cell r="AF130">
            <v>11309</v>
          </cell>
          <cell r="AG130">
            <v>9245</v>
          </cell>
          <cell r="AH130">
            <v>7539</v>
          </cell>
          <cell r="AI130">
            <v>5894</v>
          </cell>
          <cell r="AJ130">
            <v>4566</v>
          </cell>
          <cell r="AK130">
            <v>3522</v>
          </cell>
          <cell r="AL130">
            <v>2464</v>
          </cell>
          <cell r="AM130">
            <v>2109</v>
          </cell>
        </row>
        <row r="131">
          <cell r="A131" t="str">
            <v>120700</v>
          </cell>
          <cell r="B131" t="str">
            <v>12</v>
          </cell>
          <cell r="C131" t="str">
            <v>07</v>
          </cell>
          <cell r="D131" t="str">
            <v>00</v>
          </cell>
          <cell r="E131" t="str">
            <v>TARMA</v>
          </cell>
          <cell r="F131">
            <v>120972</v>
          </cell>
          <cell r="G131">
            <v>2424</v>
          </cell>
          <cell r="H131">
            <v>2427</v>
          </cell>
          <cell r="I131">
            <v>2431</v>
          </cell>
          <cell r="J131">
            <v>2432</v>
          </cell>
          <cell r="K131">
            <v>2432</v>
          </cell>
          <cell r="L131">
            <v>2417</v>
          </cell>
          <cell r="M131">
            <v>2415</v>
          </cell>
          <cell r="N131">
            <v>2413</v>
          </cell>
          <cell r="O131">
            <v>2411</v>
          </cell>
          <cell r="P131">
            <v>2410</v>
          </cell>
          <cell r="Q131">
            <v>2408</v>
          </cell>
          <cell r="R131">
            <v>2404</v>
          </cell>
          <cell r="S131">
            <v>2402</v>
          </cell>
          <cell r="T131">
            <v>2402</v>
          </cell>
          <cell r="U131">
            <v>2402</v>
          </cell>
          <cell r="V131">
            <v>2399</v>
          </cell>
          <cell r="W131">
            <v>2395</v>
          </cell>
          <cell r="X131">
            <v>2385</v>
          </cell>
          <cell r="Y131">
            <v>2366</v>
          </cell>
          <cell r="Z131">
            <v>2341</v>
          </cell>
          <cell r="AA131">
            <v>11235</v>
          </cell>
          <cell r="AB131">
            <v>10206</v>
          </cell>
          <cell r="AC131">
            <v>9556</v>
          </cell>
          <cell r="AD131">
            <v>8379</v>
          </cell>
          <cell r="AE131">
            <v>7328</v>
          </cell>
          <cell r="AF131">
            <v>6340</v>
          </cell>
          <cell r="AG131">
            <v>5183</v>
          </cell>
          <cell r="AH131">
            <v>4226</v>
          </cell>
          <cell r="AI131">
            <v>3304</v>
          </cell>
          <cell r="AJ131">
            <v>2560</v>
          </cell>
          <cell r="AK131">
            <v>1975</v>
          </cell>
          <cell r="AL131">
            <v>1382</v>
          </cell>
          <cell r="AM131">
            <v>1182</v>
          </cell>
        </row>
        <row r="132">
          <cell r="A132" t="str">
            <v>120800</v>
          </cell>
          <cell r="B132" t="str">
            <v>12</v>
          </cell>
          <cell r="C132" t="str">
            <v>08</v>
          </cell>
          <cell r="D132" t="str">
            <v>00</v>
          </cell>
          <cell r="E132" t="str">
            <v>YAULI</v>
          </cell>
          <cell r="F132">
            <v>58125</v>
          </cell>
          <cell r="G132">
            <v>1165</v>
          </cell>
          <cell r="H132">
            <v>1166</v>
          </cell>
          <cell r="I132">
            <v>1168</v>
          </cell>
          <cell r="J132">
            <v>1169</v>
          </cell>
          <cell r="K132">
            <v>1169</v>
          </cell>
          <cell r="L132">
            <v>1160</v>
          </cell>
          <cell r="M132">
            <v>1160</v>
          </cell>
          <cell r="N132">
            <v>1159</v>
          </cell>
          <cell r="O132">
            <v>1158</v>
          </cell>
          <cell r="P132">
            <v>1158</v>
          </cell>
          <cell r="Q132">
            <v>1157</v>
          </cell>
          <cell r="R132">
            <v>1155</v>
          </cell>
          <cell r="S132">
            <v>1154</v>
          </cell>
          <cell r="T132">
            <v>1154</v>
          </cell>
          <cell r="U132">
            <v>1154</v>
          </cell>
          <cell r="V132">
            <v>1153</v>
          </cell>
          <cell r="W132">
            <v>1151</v>
          </cell>
          <cell r="X132">
            <v>1146</v>
          </cell>
          <cell r="Y132">
            <v>1137</v>
          </cell>
          <cell r="Z132">
            <v>1125</v>
          </cell>
          <cell r="AA132">
            <v>5398</v>
          </cell>
          <cell r="AB132">
            <v>4904</v>
          </cell>
          <cell r="AC132">
            <v>4592</v>
          </cell>
          <cell r="AD132">
            <v>4026</v>
          </cell>
          <cell r="AE132">
            <v>3521</v>
          </cell>
          <cell r="AF132">
            <v>3046</v>
          </cell>
          <cell r="AG132">
            <v>2490</v>
          </cell>
          <cell r="AH132">
            <v>2031</v>
          </cell>
          <cell r="AI132">
            <v>1588</v>
          </cell>
          <cell r="AJ132">
            <v>1230</v>
          </cell>
          <cell r="AK132">
            <v>949</v>
          </cell>
          <cell r="AL132">
            <v>664</v>
          </cell>
          <cell r="AM132">
            <v>568</v>
          </cell>
        </row>
        <row r="133">
          <cell r="A133" t="str">
            <v>120900</v>
          </cell>
          <cell r="B133" t="str">
            <v>12</v>
          </cell>
          <cell r="C133" t="str">
            <v>09</v>
          </cell>
          <cell r="D133" t="str">
            <v>00</v>
          </cell>
          <cell r="E133" t="str">
            <v>CHUPACA</v>
          </cell>
          <cell r="F133">
            <v>55313</v>
          </cell>
          <cell r="G133">
            <v>1109</v>
          </cell>
          <cell r="H133">
            <v>1110</v>
          </cell>
          <cell r="I133">
            <v>1111</v>
          </cell>
          <cell r="J133">
            <v>1112</v>
          </cell>
          <cell r="K133">
            <v>1112</v>
          </cell>
          <cell r="L133">
            <v>1105</v>
          </cell>
          <cell r="M133">
            <v>1104</v>
          </cell>
          <cell r="N133">
            <v>1103</v>
          </cell>
          <cell r="O133">
            <v>1102</v>
          </cell>
          <cell r="P133">
            <v>1102</v>
          </cell>
          <cell r="Q133">
            <v>1101</v>
          </cell>
          <cell r="R133">
            <v>1099</v>
          </cell>
          <cell r="S133">
            <v>1098</v>
          </cell>
          <cell r="T133">
            <v>1098</v>
          </cell>
          <cell r="U133">
            <v>1098</v>
          </cell>
          <cell r="V133">
            <v>1097</v>
          </cell>
          <cell r="W133">
            <v>1095</v>
          </cell>
          <cell r="X133">
            <v>1091</v>
          </cell>
          <cell r="Y133">
            <v>1082</v>
          </cell>
          <cell r="Z133">
            <v>1070</v>
          </cell>
          <cell r="AA133">
            <v>5137</v>
          </cell>
          <cell r="AB133">
            <v>4667</v>
          </cell>
          <cell r="AC133">
            <v>4370</v>
          </cell>
          <cell r="AD133">
            <v>3831</v>
          </cell>
          <cell r="AE133">
            <v>3351</v>
          </cell>
          <cell r="AF133">
            <v>2899</v>
          </cell>
          <cell r="AG133">
            <v>2370</v>
          </cell>
          <cell r="AH133">
            <v>1932</v>
          </cell>
          <cell r="AI133">
            <v>1511</v>
          </cell>
          <cell r="AJ133">
            <v>1170</v>
          </cell>
          <cell r="AK133">
            <v>903</v>
          </cell>
          <cell r="AL133">
            <v>632</v>
          </cell>
          <cell r="AM133">
            <v>541</v>
          </cell>
        </row>
        <row r="134">
          <cell r="A134" t="str">
            <v>130000</v>
          </cell>
          <cell r="B134" t="str">
            <v>13</v>
          </cell>
          <cell r="C134" t="str">
            <v>00</v>
          </cell>
          <cell r="D134" t="str">
            <v>00</v>
          </cell>
          <cell r="E134" t="str">
            <v>LA LIBERTAD</v>
          </cell>
          <cell r="F134">
            <v>1736768</v>
          </cell>
          <cell r="G134">
            <v>34807</v>
          </cell>
          <cell r="H134">
            <v>34848</v>
          </cell>
          <cell r="I134">
            <v>34900</v>
          </cell>
          <cell r="J134">
            <v>34921</v>
          </cell>
          <cell r="K134">
            <v>34916</v>
          </cell>
          <cell r="L134">
            <v>34692</v>
          </cell>
          <cell r="M134">
            <v>34661</v>
          </cell>
          <cell r="N134">
            <v>34636</v>
          </cell>
          <cell r="O134">
            <v>34615</v>
          </cell>
          <cell r="P134">
            <v>34596</v>
          </cell>
          <cell r="Q134">
            <v>34568</v>
          </cell>
          <cell r="R134">
            <v>34521</v>
          </cell>
          <cell r="S134">
            <v>34488</v>
          </cell>
          <cell r="T134">
            <v>34483</v>
          </cell>
          <cell r="U134">
            <v>34479</v>
          </cell>
          <cell r="V134">
            <v>34444</v>
          </cell>
          <cell r="W134">
            <v>34389</v>
          </cell>
          <cell r="X134">
            <v>34244</v>
          </cell>
          <cell r="Y134">
            <v>33973</v>
          </cell>
          <cell r="Z134">
            <v>33605</v>
          </cell>
          <cell r="AA134">
            <v>161298</v>
          </cell>
          <cell r="AB134">
            <v>146532</v>
          </cell>
          <cell r="AC134">
            <v>137198</v>
          </cell>
          <cell r="AD134">
            <v>120291</v>
          </cell>
          <cell r="AE134">
            <v>105205</v>
          </cell>
          <cell r="AF134">
            <v>91024</v>
          </cell>
          <cell r="AG134">
            <v>74410</v>
          </cell>
          <cell r="AH134">
            <v>60676</v>
          </cell>
          <cell r="AI134">
            <v>47438</v>
          </cell>
          <cell r="AJ134">
            <v>36752</v>
          </cell>
          <cell r="AK134">
            <v>28350</v>
          </cell>
          <cell r="AL134">
            <v>19835</v>
          </cell>
          <cell r="AM134">
            <v>16973</v>
          </cell>
        </row>
        <row r="135">
          <cell r="A135" t="str">
            <v>130100</v>
          </cell>
          <cell r="B135" t="str">
            <v>13</v>
          </cell>
          <cell r="C135" t="str">
            <v>01</v>
          </cell>
          <cell r="D135" t="str">
            <v>00</v>
          </cell>
          <cell r="E135" t="str">
            <v>TRUJILLO</v>
          </cell>
          <cell r="F135">
            <v>859189</v>
          </cell>
          <cell r="G135">
            <v>17219</v>
          </cell>
          <cell r="H135">
            <v>17240</v>
          </cell>
          <cell r="I135">
            <v>17265</v>
          </cell>
          <cell r="J135">
            <v>17276</v>
          </cell>
          <cell r="K135">
            <v>17272</v>
          </cell>
          <cell r="L135">
            <v>17161</v>
          </cell>
          <cell r="M135">
            <v>17147</v>
          </cell>
          <cell r="N135">
            <v>17135</v>
          </cell>
          <cell r="O135">
            <v>17124</v>
          </cell>
          <cell r="P135">
            <v>17115</v>
          </cell>
          <cell r="Q135">
            <v>17101</v>
          </cell>
          <cell r="R135">
            <v>17078</v>
          </cell>
          <cell r="S135">
            <v>17062</v>
          </cell>
          <cell r="T135">
            <v>17060</v>
          </cell>
          <cell r="U135">
            <v>17057</v>
          </cell>
          <cell r="V135">
            <v>17040</v>
          </cell>
          <cell r="W135">
            <v>17012</v>
          </cell>
          <cell r="X135">
            <v>16941</v>
          </cell>
          <cell r="Y135">
            <v>16807</v>
          </cell>
          <cell r="Z135">
            <v>16625</v>
          </cell>
          <cell r="AA135">
            <v>79796</v>
          </cell>
          <cell r="AB135">
            <v>72490</v>
          </cell>
          <cell r="AC135">
            <v>67873</v>
          </cell>
          <cell r="AD135">
            <v>59508</v>
          </cell>
          <cell r="AE135">
            <v>52045</v>
          </cell>
          <cell r="AF135">
            <v>45030</v>
          </cell>
          <cell r="AG135">
            <v>36810</v>
          </cell>
          <cell r="AH135">
            <v>30015</v>
          </cell>
          <cell r="AI135">
            <v>23469</v>
          </cell>
          <cell r="AJ135">
            <v>18182</v>
          </cell>
          <cell r="AK135">
            <v>14026</v>
          </cell>
          <cell r="AL135">
            <v>9811</v>
          </cell>
          <cell r="AM135">
            <v>8397</v>
          </cell>
        </row>
        <row r="136">
          <cell r="A136" t="str">
            <v>130200</v>
          </cell>
          <cell r="B136" t="str">
            <v>13</v>
          </cell>
          <cell r="C136" t="str">
            <v>02</v>
          </cell>
          <cell r="D136" t="str">
            <v>00</v>
          </cell>
          <cell r="E136" t="str">
            <v>ASCOPE</v>
          </cell>
          <cell r="F136">
            <v>125104</v>
          </cell>
          <cell r="G136">
            <v>2507</v>
          </cell>
          <cell r="H136">
            <v>2510</v>
          </cell>
          <cell r="I136">
            <v>2514</v>
          </cell>
          <cell r="J136">
            <v>2515</v>
          </cell>
          <cell r="K136">
            <v>2515</v>
          </cell>
          <cell r="L136">
            <v>2499</v>
          </cell>
          <cell r="M136">
            <v>2497</v>
          </cell>
          <cell r="N136">
            <v>2494</v>
          </cell>
          <cell r="O136">
            <v>2493</v>
          </cell>
          <cell r="P136">
            <v>2492</v>
          </cell>
          <cell r="Q136">
            <v>2490</v>
          </cell>
          <cell r="R136">
            <v>2487</v>
          </cell>
          <cell r="S136">
            <v>2484</v>
          </cell>
          <cell r="T136">
            <v>2484</v>
          </cell>
          <cell r="U136">
            <v>2484</v>
          </cell>
          <cell r="V136">
            <v>2481</v>
          </cell>
          <cell r="W136">
            <v>2477</v>
          </cell>
          <cell r="X136">
            <v>2467</v>
          </cell>
          <cell r="Y136">
            <v>2447</v>
          </cell>
          <cell r="Z136">
            <v>2421</v>
          </cell>
          <cell r="AA136">
            <v>11619</v>
          </cell>
          <cell r="AB136">
            <v>10555</v>
          </cell>
          <cell r="AC136">
            <v>9883</v>
          </cell>
          <cell r="AD136">
            <v>8665</v>
          </cell>
          <cell r="AE136">
            <v>7578</v>
          </cell>
          <cell r="AF136">
            <v>6557</v>
          </cell>
          <cell r="AG136">
            <v>5360</v>
          </cell>
          <cell r="AH136">
            <v>4371</v>
          </cell>
          <cell r="AI136">
            <v>3417</v>
          </cell>
          <cell r="AJ136">
            <v>2647</v>
          </cell>
          <cell r="AK136">
            <v>2042</v>
          </cell>
          <cell r="AL136">
            <v>1429</v>
          </cell>
          <cell r="AM136">
            <v>1223</v>
          </cell>
        </row>
        <row r="137">
          <cell r="A137" t="str">
            <v>130300</v>
          </cell>
          <cell r="B137" t="str">
            <v>13</v>
          </cell>
          <cell r="C137" t="str">
            <v>03</v>
          </cell>
          <cell r="D137" t="str">
            <v>00</v>
          </cell>
          <cell r="E137" t="str">
            <v>BOLIVAR</v>
          </cell>
          <cell r="F137">
            <v>18801</v>
          </cell>
          <cell r="G137">
            <v>377</v>
          </cell>
          <cell r="H137">
            <v>377</v>
          </cell>
          <cell r="I137">
            <v>378</v>
          </cell>
          <cell r="J137">
            <v>378</v>
          </cell>
          <cell r="K137">
            <v>378</v>
          </cell>
          <cell r="L137">
            <v>376</v>
          </cell>
          <cell r="M137">
            <v>375</v>
          </cell>
          <cell r="N137">
            <v>375</v>
          </cell>
          <cell r="O137">
            <v>375</v>
          </cell>
          <cell r="P137">
            <v>375</v>
          </cell>
          <cell r="Q137">
            <v>373</v>
          </cell>
          <cell r="R137">
            <v>373</v>
          </cell>
          <cell r="S137">
            <v>373</v>
          </cell>
          <cell r="T137">
            <v>373</v>
          </cell>
          <cell r="U137">
            <v>373</v>
          </cell>
          <cell r="V137">
            <v>373</v>
          </cell>
          <cell r="W137">
            <v>372</v>
          </cell>
          <cell r="X137">
            <v>371</v>
          </cell>
          <cell r="Y137">
            <v>368</v>
          </cell>
          <cell r="Z137">
            <v>364</v>
          </cell>
          <cell r="AA137">
            <v>1746</v>
          </cell>
          <cell r="AB137">
            <v>1586</v>
          </cell>
          <cell r="AC137">
            <v>1485</v>
          </cell>
          <cell r="AD137">
            <v>1302</v>
          </cell>
          <cell r="AE137">
            <v>1139</v>
          </cell>
          <cell r="AF137">
            <v>985</v>
          </cell>
          <cell r="AG137">
            <v>806</v>
          </cell>
          <cell r="AH137">
            <v>657</v>
          </cell>
          <cell r="AI137">
            <v>514</v>
          </cell>
          <cell r="AJ137">
            <v>398</v>
          </cell>
          <cell r="AK137">
            <v>307</v>
          </cell>
          <cell r="AL137">
            <v>215</v>
          </cell>
          <cell r="AM137">
            <v>184</v>
          </cell>
        </row>
        <row r="138">
          <cell r="A138" t="str">
            <v>130400</v>
          </cell>
          <cell r="B138" t="str">
            <v>13</v>
          </cell>
          <cell r="C138" t="str">
            <v>04</v>
          </cell>
          <cell r="D138" t="str">
            <v>00</v>
          </cell>
          <cell r="E138" t="str">
            <v>CHEPEN</v>
          </cell>
          <cell r="F138">
            <v>82999</v>
          </cell>
          <cell r="G138">
            <v>1663</v>
          </cell>
          <cell r="H138">
            <v>1665</v>
          </cell>
          <cell r="I138">
            <v>1668</v>
          </cell>
          <cell r="J138">
            <v>1669</v>
          </cell>
          <cell r="K138">
            <v>1669</v>
          </cell>
          <cell r="L138">
            <v>1658</v>
          </cell>
          <cell r="M138">
            <v>1656</v>
          </cell>
          <cell r="N138">
            <v>1655</v>
          </cell>
          <cell r="O138">
            <v>1654</v>
          </cell>
          <cell r="P138">
            <v>1653</v>
          </cell>
          <cell r="Q138">
            <v>1652</v>
          </cell>
          <cell r="R138">
            <v>1650</v>
          </cell>
          <cell r="S138">
            <v>1648</v>
          </cell>
          <cell r="T138">
            <v>1648</v>
          </cell>
          <cell r="U138">
            <v>1648</v>
          </cell>
          <cell r="V138">
            <v>1646</v>
          </cell>
          <cell r="W138">
            <v>1643</v>
          </cell>
          <cell r="X138">
            <v>1636</v>
          </cell>
          <cell r="Y138">
            <v>1624</v>
          </cell>
          <cell r="Z138">
            <v>1606</v>
          </cell>
          <cell r="AA138">
            <v>7708</v>
          </cell>
          <cell r="AB138">
            <v>7003</v>
          </cell>
          <cell r="AC138">
            <v>6557</v>
          </cell>
          <cell r="AD138">
            <v>5749</v>
          </cell>
          <cell r="AE138">
            <v>5028</v>
          </cell>
          <cell r="AF138">
            <v>4350</v>
          </cell>
          <cell r="AG138">
            <v>3556</v>
          </cell>
          <cell r="AH138">
            <v>2900</v>
          </cell>
          <cell r="AI138">
            <v>2267</v>
          </cell>
          <cell r="AJ138">
            <v>1756</v>
          </cell>
          <cell r="AK138">
            <v>1355</v>
          </cell>
          <cell r="AL138">
            <v>948</v>
          </cell>
          <cell r="AM138">
            <v>811</v>
          </cell>
        </row>
        <row r="139">
          <cell r="A139" t="str">
            <v>130500</v>
          </cell>
          <cell r="B139" t="str">
            <v>13</v>
          </cell>
          <cell r="C139" t="str">
            <v>05</v>
          </cell>
          <cell r="D139" t="str">
            <v>00</v>
          </cell>
          <cell r="E139" t="str">
            <v>JULCAN</v>
          </cell>
          <cell r="F139">
            <v>35346</v>
          </cell>
          <cell r="G139">
            <v>708</v>
          </cell>
          <cell r="H139">
            <v>709</v>
          </cell>
          <cell r="I139">
            <v>710</v>
          </cell>
          <cell r="J139">
            <v>711</v>
          </cell>
          <cell r="K139">
            <v>711</v>
          </cell>
          <cell r="L139">
            <v>706</v>
          </cell>
          <cell r="M139">
            <v>705</v>
          </cell>
          <cell r="N139">
            <v>705</v>
          </cell>
          <cell r="O139">
            <v>705</v>
          </cell>
          <cell r="P139">
            <v>704</v>
          </cell>
          <cell r="Q139">
            <v>704</v>
          </cell>
          <cell r="R139">
            <v>703</v>
          </cell>
          <cell r="S139">
            <v>702</v>
          </cell>
          <cell r="T139">
            <v>702</v>
          </cell>
          <cell r="U139">
            <v>702</v>
          </cell>
          <cell r="V139">
            <v>701</v>
          </cell>
          <cell r="W139">
            <v>700</v>
          </cell>
          <cell r="X139">
            <v>697</v>
          </cell>
          <cell r="Y139">
            <v>691</v>
          </cell>
          <cell r="Z139">
            <v>684</v>
          </cell>
          <cell r="AA139">
            <v>3283</v>
          </cell>
          <cell r="AB139">
            <v>2982</v>
          </cell>
          <cell r="AC139">
            <v>2792</v>
          </cell>
          <cell r="AD139">
            <v>2448</v>
          </cell>
          <cell r="AE139">
            <v>2141</v>
          </cell>
          <cell r="AF139">
            <v>1852</v>
          </cell>
          <cell r="AG139">
            <v>1514</v>
          </cell>
          <cell r="AH139">
            <v>1235</v>
          </cell>
          <cell r="AI139">
            <v>965</v>
          </cell>
          <cell r="AJ139">
            <v>748</v>
          </cell>
          <cell r="AK139">
            <v>577</v>
          </cell>
          <cell r="AL139">
            <v>404</v>
          </cell>
          <cell r="AM139">
            <v>345</v>
          </cell>
        </row>
        <row r="140">
          <cell r="A140" t="str">
            <v>130600</v>
          </cell>
          <cell r="B140" t="str">
            <v>13</v>
          </cell>
          <cell r="C140" t="str">
            <v>06</v>
          </cell>
          <cell r="D140" t="str">
            <v>00</v>
          </cell>
          <cell r="E140" t="str">
            <v>OTUZCO</v>
          </cell>
          <cell r="F140">
            <v>97856</v>
          </cell>
          <cell r="G140">
            <v>1961</v>
          </cell>
          <cell r="H140">
            <v>1963</v>
          </cell>
          <cell r="I140">
            <v>1966</v>
          </cell>
          <cell r="J140">
            <v>1968</v>
          </cell>
          <cell r="K140">
            <v>1967</v>
          </cell>
          <cell r="L140">
            <v>1955</v>
          </cell>
          <cell r="M140">
            <v>1953</v>
          </cell>
          <cell r="N140">
            <v>1952</v>
          </cell>
          <cell r="O140">
            <v>1950</v>
          </cell>
          <cell r="P140">
            <v>1949</v>
          </cell>
          <cell r="Q140">
            <v>1948</v>
          </cell>
          <cell r="R140">
            <v>1944</v>
          </cell>
          <cell r="S140">
            <v>1943</v>
          </cell>
          <cell r="T140">
            <v>1943</v>
          </cell>
          <cell r="U140">
            <v>1943</v>
          </cell>
          <cell r="V140">
            <v>1941</v>
          </cell>
          <cell r="W140">
            <v>1938</v>
          </cell>
          <cell r="X140">
            <v>1929</v>
          </cell>
          <cell r="Y140">
            <v>1914</v>
          </cell>
          <cell r="Z140">
            <v>1893</v>
          </cell>
          <cell r="AA140">
            <v>9088</v>
          </cell>
          <cell r="AB140">
            <v>8256</v>
          </cell>
          <cell r="AC140">
            <v>7730</v>
          </cell>
          <cell r="AD140">
            <v>6778</v>
          </cell>
          <cell r="AE140">
            <v>5928</v>
          </cell>
          <cell r="AF140">
            <v>5129</v>
          </cell>
          <cell r="AG140">
            <v>4193</v>
          </cell>
          <cell r="AH140">
            <v>3419</v>
          </cell>
          <cell r="AI140">
            <v>2673</v>
          </cell>
          <cell r="AJ140">
            <v>2071</v>
          </cell>
          <cell r="AK140">
            <v>1597</v>
          </cell>
          <cell r="AL140">
            <v>1118</v>
          </cell>
          <cell r="AM140">
            <v>956</v>
          </cell>
        </row>
        <row r="141">
          <cell r="A141" t="str">
            <v>130700</v>
          </cell>
          <cell r="B141" t="str">
            <v>13</v>
          </cell>
          <cell r="C141" t="str">
            <v>07</v>
          </cell>
          <cell r="D141" t="str">
            <v>00</v>
          </cell>
          <cell r="E141" t="str">
            <v>PACASMAYO</v>
          </cell>
          <cell r="F141">
            <v>101134</v>
          </cell>
          <cell r="G141">
            <v>2027</v>
          </cell>
          <cell r="H141">
            <v>2029</v>
          </cell>
          <cell r="I141">
            <v>2032</v>
          </cell>
          <cell r="J141">
            <v>2033</v>
          </cell>
          <cell r="K141">
            <v>2033</v>
          </cell>
          <cell r="L141">
            <v>2020</v>
          </cell>
          <cell r="M141">
            <v>2018</v>
          </cell>
          <cell r="N141">
            <v>2017</v>
          </cell>
          <cell r="O141">
            <v>2016</v>
          </cell>
          <cell r="P141">
            <v>2015</v>
          </cell>
          <cell r="Q141">
            <v>2013</v>
          </cell>
          <cell r="R141">
            <v>2010</v>
          </cell>
          <cell r="S141">
            <v>2009</v>
          </cell>
          <cell r="T141">
            <v>2008</v>
          </cell>
          <cell r="U141">
            <v>2008</v>
          </cell>
          <cell r="V141">
            <v>2006</v>
          </cell>
          <cell r="W141">
            <v>2003</v>
          </cell>
          <cell r="X141">
            <v>1994</v>
          </cell>
          <cell r="Y141">
            <v>1978</v>
          </cell>
          <cell r="Z141">
            <v>1957</v>
          </cell>
          <cell r="AA141">
            <v>9393</v>
          </cell>
          <cell r="AB141">
            <v>8533</v>
          </cell>
          <cell r="AC141">
            <v>7989</v>
          </cell>
          <cell r="AD141">
            <v>7005</v>
          </cell>
          <cell r="AE141">
            <v>6126</v>
          </cell>
          <cell r="AF141">
            <v>5300</v>
          </cell>
          <cell r="AG141">
            <v>4333</v>
          </cell>
          <cell r="AH141">
            <v>3533</v>
          </cell>
          <cell r="AI141">
            <v>2762</v>
          </cell>
          <cell r="AJ141">
            <v>2140</v>
          </cell>
          <cell r="AK141">
            <v>1651</v>
          </cell>
          <cell r="AL141">
            <v>1155</v>
          </cell>
          <cell r="AM141">
            <v>988</v>
          </cell>
        </row>
        <row r="142">
          <cell r="A142" t="str">
            <v>130800</v>
          </cell>
          <cell r="B142" t="str">
            <v>13</v>
          </cell>
          <cell r="C142" t="str">
            <v>08</v>
          </cell>
          <cell r="D142" t="str">
            <v>00</v>
          </cell>
          <cell r="E142" t="str">
            <v>PATAZ</v>
          </cell>
          <cell r="F142">
            <v>86197</v>
          </cell>
          <cell r="G142">
            <v>1729</v>
          </cell>
          <cell r="H142">
            <v>1730</v>
          </cell>
          <cell r="I142">
            <v>1733</v>
          </cell>
          <cell r="J142">
            <v>1733</v>
          </cell>
          <cell r="K142">
            <v>1733</v>
          </cell>
          <cell r="L142">
            <v>1722</v>
          </cell>
          <cell r="M142">
            <v>1720</v>
          </cell>
          <cell r="N142">
            <v>1719</v>
          </cell>
          <cell r="O142">
            <v>1718</v>
          </cell>
          <cell r="P142">
            <v>1717</v>
          </cell>
          <cell r="Q142">
            <v>1716</v>
          </cell>
          <cell r="R142">
            <v>1713</v>
          </cell>
          <cell r="S142">
            <v>1712</v>
          </cell>
          <cell r="T142">
            <v>1711</v>
          </cell>
          <cell r="U142">
            <v>1711</v>
          </cell>
          <cell r="V142">
            <v>1709</v>
          </cell>
          <cell r="W142">
            <v>1707</v>
          </cell>
          <cell r="X142">
            <v>1700</v>
          </cell>
          <cell r="Y142">
            <v>1686</v>
          </cell>
          <cell r="Z142">
            <v>1668</v>
          </cell>
          <cell r="AA142">
            <v>8005</v>
          </cell>
          <cell r="AB142">
            <v>7272</v>
          </cell>
          <cell r="AC142">
            <v>6809</v>
          </cell>
          <cell r="AD142">
            <v>5970</v>
          </cell>
          <cell r="AE142">
            <v>5221</v>
          </cell>
          <cell r="AF142">
            <v>4518</v>
          </cell>
          <cell r="AG142">
            <v>3693</v>
          </cell>
          <cell r="AH142">
            <v>3011</v>
          </cell>
          <cell r="AI142">
            <v>2354</v>
          </cell>
          <cell r="AJ142">
            <v>1824</v>
          </cell>
          <cell r="AK142">
            <v>1407</v>
          </cell>
          <cell r="AL142">
            <v>984</v>
          </cell>
          <cell r="AM142">
            <v>842</v>
          </cell>
        </row>
        <row r="143">
          <cell r="A143" t="str">
            <v>130900</v>
          </cell>
          <cell r="B143" t="str">
            <v>13</v>
          </cell>
          <cell r="C143" t="str">
            <v>09</v>
          </cell>
          <cell r="D143" t="str">
            <v>00</v>
          </cell>
          <cell r="E143" t="str">
            <v>SANCHEZ CARRION</v>
          </cell>
          <cell r="F143">
            <v>149863</v>
          </cell>
          <cell r="G143">
            <v>3003</v>
          </cell>
          <cell r="H143">
            <v>3007</v>
          </cell>
          <cell r="I143">
            <v>3011</v>
          </cell>
          <cell r="J143">
            <v>3013</v>
          </cell>
          <cell r="K143">
            <v>3013</v>
          </cell>
          <cell r="L143">
            <v>2994</v>
          </cell>
          <cell r="M143">
            <v>2991</v>
          </cell>
          <cell r="N143">
            <v>2989</v>
          </cell>
          <cell r="O143">
            <v>2987</v>
          </cell>
          <cell r="P143">
            <v>2985</v>
          </cell>
          <cell r="Q143">
            <v>2983</v>
          </cell>
          <cell r="R143">
            <v>2979</v>
          </cell>
          <cell r="S143">
            <v>2976</v>
          </cell>
          <cell r="T143">
            <v>2975</v>
          </cell>
          <cell r="U143">
            <v>2975</v>
          </cell>
          <cell r="V143">
            <v>2972</v>
          </cell>
          <cell r="W143">
            <v>2967</v>
          </cell>
          <cell r="X143">
            <v>2955</v>
          </cell>
          <cell r="Y143">
            <v>2931</v>
          </cell>
          <cell r="Z143">
            <v>2900</v>
          </cell>
          <cell r="AA143">
            <v>13918</v>
          </cell>
          <cell r="AB143">
            <v>12644</v>
          </cell>
          <cell r="AC143">
            <v>11839</v>
          </cell>
          <cell r="AD143">
            <v>10380</v>
          </cell>
          <cell r="AE143">
            <v>9078</v>
          </cell>
          <cell r="AF143">
            <v>7854</v>
          </cell>
          <cell r="AG143">
            <v>6421</v>
          </cell>
          <cell r="AH143">
            <v>5236</v>
          </cell>
          <cell r="AI143">
            <v>4093</v>
          </cell>
          <cell r="AJ143">
            <v>3171</v>
          </cell>
          <cell r="AK143">
            <v>2446</v>
          </cell>
          <cell r="AL143">
            <v>1712</v>
          </cell>
          <cell r="AM143">
            <v>1465</v>
          </cell>
        </row>
        <row r="144">
          <cell r="A144" t="str">
            <v>131000</v>
          </cell>
          <cell r="B144" t="str">
            <v>13</v>
          </cell>
          <cell r="C144" t="str">
            <v>10</v>
          </cell>
          <cell r="D144" t="str">
            <v>00</v>
          </cell>
          <cell r="E144" t="str">
            <v>SANTIAGO DE CHUCO</v>
          </cell>
          <cell r="F144">
            <v>63371</v>
          </cell>
          <cell r="G144">
            <v>1270</v>
          </cell>
          <cell r="H144">
            <v>1272</v>
          </cell>
          <cell r="I144">
            <v>1274</v>
          </cell>
          <cell r="J144">
            <v>1274</v>
          </cell>
          <cell r="K144">
            <v>1274</v>
          </cell>
          <cell r="L144">
            <v>1266</v>
          </cell>
          <cell r="M144">
            <v>1265</v>
          </cell>
          <cell r="N144">
            <v>1264</v>
          </cell>
          <cell r="O144">
            <v>1263</v>
          </cell>
          <cell r="P144">
            <v>1262</v>
          </cell>
          <cell r="Q144">
            <v>1261</v>
          </cell>
          <cell r="R144">
            <v>1260</v>
          </cell>
          <cell r="S144">
            <v>1258</v>
          </cell>
          <cell r="T144">
            <v>1258</v>
          </cell>
          <cell r="U144">
            <v>1258</v>
          </cell>
          <cell r="V144">
            <v>1257</v>
          </cell>
          <cell r="W144">
            <v>1255</v>
          </cell>
          <cell r="X144">
            <v>1249</v>
          </cell>
          <cell r="Y144">
            <v>1240</v>
          </cell>
          <cell r="Z144">
            <v>1226</v>
          </cell>
          <cell r="AA144">
            <v>5885</v>
          </cell>
          <cell r="AB144">
            <v>5347</v>
          </cell>
          <cell r="AC144">
            <v>5006</v>
          </cell>
          <cell r="AD144">
            <v>4389</v>
          </cell>
          <cell r="AE144">
            <v>3839</v>
          </cell>
          <cell r="AF144">
            <v>3321</v>
          </cell>
          <cell r="AG144">
            <v>2715</v>
          </cell>
          <cell r="AH144">
            <v>2214</v>
          </cell>
          <cell r="AI144">
            <v>1731</v>
          </cell>
          <cell r="AJ144">
            <v>1341</v>
          </cell>
          <cell r="AK144">
            <v>1034</v>
          </cell>
          <cell r="AL144">
            <v>724</v>
          </cell>
          <cell r="AM144">
            <v>619</v>
          </cell>
        </row>
        <row r="145">
          <cell r="A145" t="str">
            <v>131100</v>
          </cell>
          <cell r="B145" t="str">
            <v>13</v>
          </cell>
          <cell r="C145" t="str">
            <v>11</v>
          </cell>
          <cell r="D145" t="str">
            <v>00</v>
          </cell>
          <cell r="E145" t="str">
            <v>GRAN CHIMU</v>
          </cell>
          <cell r="F145">
            <v>34450</v>
          </cell>
          <cell r="G145">
            <v>690</v>
          </cell>
          <cell r="H145">
            <v>691</v>
          </cell>
          <cell r="I145">
            <v>692</v>
          </cell>
          <cell r="J145">
            <v>693</v>
          </cell>
          <cell r="K145">
            <v>693</v>
          </cell>
          <cell r="L145">
            <v>688</v>
          </cell>
          <cell r="M145">
            <v>688</v>
          </cell>
          <cell r="N145">
            <v>687</v>
          </cell>
          <cell r="O145">
            <v>687</v>
          </cell>
          <cell r="P145">
            <v>686</v>
          </cell>
          <cell r="Q145">
            <v>686</v>
          </cell>
          <cell r="R145">
            <v>685</v>
          </cell>
          <cell r="S145">
            <v>684</v>
          </cell>
          <cell r="T145">
            <v>684</v>
          </cell>
          <cell r="U145">
            <v>683</v>
          </cell>
          <cell r="V145">
            <v>683</v>
          </cell>
          <cell r="W145">
            <v>682</v>
          </cell>
          <cell r="X145">
            <v>679</v>
          </cell>
          <cell r="Y145">
            <v>674</v>
          </cell>
          <cell r="Z145">
            <v>667</v>
          </cell>
          <cell r="AA145">
            <v>3199</v>
          </cell>
          <cell r="AB145">
            <v>2907</v>
          </cell>
          <cell r="AC145">
            <v>2721</v>
          </cell>
          <cell r="AD145">
            <v>2386</v>
          </cell>
          <cell r="AE145">
            <v>2087</v>
          </cell>
          <cell r="AF145">
            <v>1806</v>
          </cell>
          <cell r="AG145">
            <v>1476</v>
          </cell>
          <cell r="AH145">
            <v>1204</v>
          </cell>
          <cell r="AI145">
            <v>941</v>
          </cell>
          <cell r="AJ145">
            <v>729</v>
          </cell>
          <cell r="AK145">
            <v>562</v>
          </cell>
          <cell r="AL145">
            <v>393</v>
          </cell>
          <cell r="AM145">
            <v>337</v>
          </cell>
        </row>
        <row r="146">
          <cell r="A146" t="str">
            <v>131200</v>
          </cell>
          <cell r="B146" t="str">
            <v>13</v>
          </cell>
          <cell r="C146" t="str">
            <v>12</v>
          </cell>
          <cell r="D146" t="str">
            <v>00</v>
          </cell>
          <cell r="E146" t="str">
            <v>VIRU</v>
          </cell>
          <cell r="F146">
            <v>82458</v>
          </cell>
          <cell r="G146">
            <v>1653</v>
          </cell>
          <cell r="H146">
            <v>1655</v>
          </cell>
          <cell r="I146">
            <v>1657</v>
          </cell>
          <cell r="J146">
            <v>1658</v>
          </cell>
          <cell r="K146">
            <v>1658</v>
          </cell>
          <cell r="L146">
            <v>1647</v>
          </cell>
          <cell r="M146">
            <v>1646</v>
          </cell>
          <cell r="N146">
            <v>1644</v>
          </cell>
          <cell r="O146">
            <v>1643</v>
          </cell>
          <cell r="P146">
            <v>1643</v>
          </cell>
          <cell r="Q146">
            <v>1641</v>
          </cell>
          <cell r="R146">
            <v>1639</v>
          </cell>
          <cell r="S146">
            <v>1637</v>
          </cell>
          <cell r="T146">
            <v>1637</v>
          </cell>
          <cell r="U146">
            <v>1637</v>
          </cell>
          <cell r="V146">
            <v>1635</v>
          </cell>
          <cell r="W146">
            <v>1633</v>
          </cell>
          <cell r="X146">
            <v>1626</v>
          </cell>
          <cell r="Y146">
            <v>1613</v>
          </cell>
          <cell r="Z146">
            <v>1594</v>
          </cell>
          <cell r="AA146">
            <v>7658</v>
          </cell>
          <cell r="AB146">
            <v>6957</v>
          </cell>
          <cell r="AC146">
            <v>6514</v>
          </cell>
          <cell r="AD146">
            <v>5711</v>
          </cell>
          <cell r="AE146">
            <v>4995</v>
          </cell>
          <cell r="AF146">
            <v>4322</v>
          </cell>
          <cell r="AG146">
            <v>3533</v>
          </cell>
          <cell r="AH146">
            <v>2881</v>
          </cell>
          <cell r="AI146">
            <v>2252</v>
          </cell>
          <cell r="AJ146">
            <v>1745</v>
          </cell>
          <cell r="AK146">
            <v>1346</v>
          </cell>
          <cell r="AL146">
            <v>942</v>
          </cell>
          <cell r="AM146">
            <v>806</v>
          </cell>
        </row>
        <row r="147">
          <cell r="A147" t="str">
            <v>140000</v>
          </cell>
          <cell r="B147" t="str">
            <v>14</v>
          </cell>
          <cell r="C147" t="str">
            <v>00</v>
          </cell>
          <cell r="D147" t="str">
            <v>00</v>
          </cell>
          <cell r="E147" t="str">
            <v>LAMBAYEQUE</v>
          </cell>
          <cell r="F147">
            <v>1193016</v>
          </cell>
          <cell r="G147">
            <v>23909</v>
          </cell>
          <cell r="H147">
            <v>23937</v>
          </cell>
          <cell r="I147">
            <v>23973</v>
          </cell>
          <cell r="J147">
            <v>23988</v>
          </cell>
          <cell r="K147">
            <v>23984</v>
          </cell>
          <cell r="L147">
            <v>23832</v>
          </cell>
          <cell r="M147">
            <v>23810</v>
          </cell>
          <cell r="N147">
            <v>23792</v>
          </cell>
          <cell r="O147">
            <v>23778</v>
          </cell>
          <cell r="P147">
            <v>23764</v>
          </cell>
          <cell r="Q147">
            <v>23745</v>
          </cell>
          <cell r="R147">
            <v>23713</v>
          </cell>
          <cell r="S147">
            <v>23691</v>
          </cell>
          <cell r="T147">
            <v>23687</v>
          </cell>
          <cell r="U147">
            <v>23684</v>
          </cell>
          <cell r="V147">
            <v>23660</v>
          </cell>
          <cell r="W147">
            <v>23622</v>
          </cell>
          <cell r="X147">
            <v>23523</v>
          </cell>
          <cell r="Y147">
            <v>23336</v>
          </cell>
          <cell r="Z147">
            <v>23084</v>
          </cell>
          <cell r="AA147">
            <v>110799</v>
          </cell>
          <cell r="AB147">
            <v>100655</v>
          </cell>
          <cell r="AC147">
            <v>94244</v>
          </cell>
          <cell r="AD147">
            <v>82630</v>
          </cell>
          <cell r="AE147">
            <v>72267</v>
          </cell>
          <cell r="AF147">
            <v>62526</v>
          </cell>
          <cell r="AG147">
            <v>51114</v>
          </cell>
          <cell r="AH147">
            <v>41680</v>
          </cell>
          <cell r="AI147">
            <v>32586</v>
          </cell>
          <cell r="AJ147">
            <v>25245</v>
          </cell>
          <cell r="AK147">
            <v>19474</v>
          </cell>
          <cell r="AL147">
            <v>13625</v>
          </cell>
          <cell r="AM147">
            <v>11659</v>
          </cell>
        </row>
        <row r="148">
          <cell r="A148" t="str">
            <v>140100</v>
          </cell>
          <cell r="B148" t="str">
            <v>14</v>
          </cell>
          <cell r="C148" t="str">
            <v>01</v>
          </cell>
          <cell r="D148" t="str">
            <v>00</v>
          </cell>
          <cell r="E148" t="str">
            <v>CHICLAYO</v>
          </cell>
          <cell r="F148">
            <v>809035</v>
          </cell>
          <cell r="G148">
            <v>16214</v>
          </cell>
          <cell r="H148">
            <v>16233</v>
          </cell>
          <cell r="I148">
            <v>16257</v>
          </cell>
          <cell r="J148">
            <v>16267</v>
          </cell>
          <cell r="K148">
            <v>16265</v>
          </cell>
          <cell r="L148">
            <v>16162</v>
          </cell>
          <cell r="M148">
            <v>16147</v>
          </cell>
          <cell r="N148">
            <v>16134</v>
          </cell>
          <cell r="O148">
            <v>16125</v>
          </cell>
          <cell r="P148">
            <v>16115</v>
          </cell>
          <cell r="Q148">
            <v>16102</v>
          </cell>
          <cell r="R148">
            <v>16081</v>
          </cell>
          <cell r="S148">
            <v>16066</v>
          </cell>
          <cell r="T148">
            <v>16063</v>
          </cell>
          <cell r="U148">
            <v>16062</v>
          </cell>
          <cell r="V148">
            <v>16045</v>
          </cell>
          <cell r="W148">
            <v>16019</v>
          </cell>
          <cell r="X148">
            <v>15952</v>
          </cell>
          <cell r="Y148">
            <v>15825</v>
          </cell>
          <cell r="Z148">
            <v>15654</v>
          </cell>
          <cell r="AA148">
            <v>75138</v>
          </cell>
          <cell r="AB148">
            <v>68258</v>
          </cell>
          <cell r="AC148">
            <v>63911</v>
          </cell>
          <cell r="AD148">
            <v>56035</v>
          </cell>
          <cell r="AE148">
            <v>49008</v>
          </cell>
          <cell r="AF148">
            <v>42401</v>
          </cell>
          <cell r="AG148">
            <v>34662</v>
          </cell>
          <cell r="AH148">
            <v>28265</v>
          </cell>
          <cell r="AI148">
            <v>22098</v>
          </cell>
          <cell r="AJ148">
            <v>17119</v>
          </cell>
          <cell r="AK148">
            <v>13206</v>
          </cell>
          <cell r="AL148">
            <v>9240</v>
          </cell>
          <cell r="AM148">
            <v>7906</v>
          </cell>
        </row>
        <row r="149">
          <cell r="A149" t="str">
            <v>140200</v>
          </cell>
          <cell r="B149" t="str">
            <v>14</v>
          </cell>
          <cell r="C149" t="str">
            <v>02</v>
          </cell>
          <cell r="D149" t="str">
            <v>00</v>
          </cell>
          <cell r="E149" t="str">
            <v>FERREÑAFE</v>
          </cell>
          <cell r="F149">
            <v>104749</v>
          </cell>
          <cell r="G149">
            <v>2099</v>
          </cell>
          <cell r="H149">
            <v>2101</v>
          </cell>
          <cell r="I149">
            <v>2105</v>
          </cell>
          <cell r="J149">
            <v>2106</v>
          </cell>
          <cell r="K149">
            <v>2106</v>
          </cell>
          <cell r="L149">
            <v>2092</v>
          </cell>
          <cell r="M149">
            <v>2091</v>
          </cell>
          <cell r="N149">
            <v>2089</v>
          </cell>
          <cell r="O149">
            <v>2088</v>
          </cell>
          <cell r="P149">
            <v>2087</v>
          </cell>
          <cell r="Q149">
            <v>2085</v>
          </cell>
          <cell r="R149">
            <v>2082</v>
          </cell>
          <cell r="S149">
            <v>2080</v>
          </cell>
          <cell r="T149">
            <v>2080</v>
          </cell>
          <cell r="U149">
            <v>2079</v>
          </cell>
          <cell r="V149">
            <v>2077</v>
          </cell>
          <cell r="W149">
            <v>2074</v>
          </cell>
          <cell r="X149">
            <v>2065</v>
          </cell>
          <cell r="Y149">
            <v>2049</v>
          </cell>
          <cell r="Z149">
            <v>2027</v>
          </cell>
          <cell r="AA149">
            <v>9728</v>
          </cell>
          <cell r="AB149">
            <v>8838</v>
          </cell>
          <cell r="AC149">
            <v>8275</v>
          </cell>
          <cell r="AD149">
            <v>7255</v>
          </cell>
          <cell r="AE149">
            <v>6345</v>
          </cell>
          <cell r="AF149">
            <v>5490</v>
          </cell>
          <cell r="AG149">
            <v>4488</v>
          </cell>
          <cell r="AH149">
            <v>3660</v>
          </cell>
          <cell r="AI149">
            <v>2861</v>
          </cell>
          <cell r="AJ149">
            <v>2217</v>
          </cell>
          <cell r="AK149">
            <v>1710</v>
          </cell>
          <cell r="AL149">
            <v>1196</v>
          </cell>
          <cell r="AM149">
            <v>1024</v>
          </cell>
        </row>
        <row r="150">
          <cell r="A150" t="str">
            <v>140300</v>
          </cell>
          <cell r="B150" t="str">
            <v>14</v>
          </cell>
          <cell r="C150" t="str">
            <v>03</v>
          </cell>
          <cell r="D150" t="str">
            <v>00</v>
          </cell>
          <cell r="E150" t="str">
            <v>LAMBAYEQUE</v>
          </cell>
          <cell r="F150">
            <v>279232</v>
          </cell>
          <cell r="G150">
            <v>5596</v>
          </cell>
          <cell r="H150">
            <v>5603</v>
          </cell>
          <cell r="I150">
            <v>5611</v>
          </cell>
          <cell r="J150">
            <v>5615</v>
          </cell>
          <cell r="K150">
            <v>5613</v>
          </cell>
          <cell r="L150">
            <v>5578</v>
          </cell>
          <cell r="M150">
            <v>5572</v>
          </cell>
          <cell r="N150">
            <v>5569</v>
          </cell>
          <cell r="O150">
            <v>5565</v>
          </cell>
          <cell r="P150">
            <v>5562</v>
          </cell>
          <cell r="Q150">
            <v>5558</v>
          </cell>
          <cell r="R150">
            <v>5550</v>
          </cell>
          <cell r="S150">
            <v>5545</v>
          </cell>
          <cell r="T150">
            <v>5544</v>
          </cell>
          <cell r="U150">
            <v>5543</v>
          </cell>
          <cell r="V150">
            <v>5538</v>
          </cell>
          <cell r="W150">
            <v>5529</v>
          </cell>
          <cell r="X150">
            <v>5506</v>
          </cell>
          <cell r="Y150">
            <v>5462</v>
          </cell>
          <cell r="Z150">
            <v>5403</v>
          </cell>
          <cell r="AA150">
            <v>25933</v>
          </cell>
          <cell r="AB150">
            <v>23559</v>
          </cell>
          <cell r="AC150">
            <v>22058</v>
          </cell>
          <cell r="AD150">
            <v>19340</v>
          </cell>
          <cell r="AE150">
            <v>16914</v>
          </cell>
          <cell r="AF150">
            <v>14635</v>
          </cell>
          <cell r="AG150">
            <v>11964</v>
          </cell>
          <cell r="AH150">
            <v>9755</v>
          </cell>
          <cell r="AI150">
            <v>7627</v>
          </cell>
          <cell r="AJ150">
            <v>5909</v>
          </cell>
          <cell r="AK150">
            <v>4558</v>
          </cell>
          <cell r="AL150">
            <v>3189</v>
          </cell>
          <cell r="AM150">
            <v>2729</v>
          </cell>
        </row>
        <row r="151">
          <cell r="A151" t="str">
            <v>150000</v>
          </cell>
          <cell r="B151" t="str">
            <v>15</v>
          </cell>
          <cell r="C151" t="str">
            <v>00</v>
          </cell>
          <cell r="D151" t="str">
            <v>00</v>
          </cell>
          <cell r="E151" t="str">
            <v>LIMA</v>
          </cell>
          <cell r="F151">
            <v>8941558</v>
          </cell>
          <cell r="G151">
            <v>179198</v>
          </cell>
          <cell r="H151">
            <v>179409</v>
          </cell>
          <cell r="I151">
            <v>179678</v>
          </cell>
          <cell r="J151">
            <v>179789</v>
          </cell>
          <cell r="K151">
            <v>179759</v>
          </cell>
          <cell r="L151">
            <v>178617</v>
          </cell>
          <cell r="M151">
            <v>178451</v>
          </cell>
          <cell r="N151">
            <v>178321</v>
          </cell>
          <cell r="O151">
            <v>178213</v>
          </cell>
          <cell r="P151">
            <v>178112</v>
          </cell>
          <cell r="Q151">
            <v>177967</v>
          </cell>
          <cell r="R151">
            <v>177726</v>
          </cell>
          <cell r="S151">
            <v>177560</v>
          </cell>
          <cell r="T151">
            <v>177530</v>
          </cell>
          <cell r="U151">
            <v>177510</v>
          </cell>
          <cell r="V151">
            <v>177330</v>
          </cell>
          <cell r="W151">
            <v>177046</v>
          </cell>
          <cell r="X151">
            <v>176300</v>
          </cell>
          <cell r="Y151">
            <v>174904</v>
          </cell>
          <cell r="Z151">
            <v>173011</v>
          </cell>
          <cell r="AA151">
            <v>830424</v>
          </cell>
          <cell r="AB151">
            <v>754402</v>
          </cell>
          <cell r="AC151">
            <v>706351</v>
          </cell>
          <cell r="AD151">
            <v>619309</v>
          </cell>
          <cell r="AE151">
            <v>541636</v>
          </cell>
          <cell r="AF151">
            <v>468624</v>
          </cell>
          <cell r="AG151">
            <v>383092</v>
          </cell>
          <cell r="AH151">
            <v>312387</v>
          </cell>
          <cell r="AI151">
            <v>244231</v>
          </cell>
          <cell r="AJ151">
            <v>189213</v>
          </cell>
          <cell r="AK151">
            <v>145959</v>
          </cell>
          <cell r="AL151">
            <v>102118</v>
          </cell>
          <cell r="AM151">
            <v>87381</v>
          </cell>
        </row>
        <row r="152">
          <cell r="A152" t="str">
            <v>150100</v>
          </cell>
          <cell r="B152" t="str">
            <v>15</v>
          </cell>
          <cell r="C152" t="str">
            <v>01</v>
          </cell>
          <cell r="D152" t="str">
            <v>00</v>
          </cell>
          <cell r="E152" t="str">
            <v>LIMA</v>
          </cell>
          <cell r="F152">
            <v>8002346</v>
          </cell>
          <cell r="G152">
            <v>160375</v>
          </cell>
          <cell r="H152">
            <v>160564</v>
          </cell>
          <cell r="I152">
            <v>160805</v>
          </cell>
          <cell r="J152">
            <v>160905</v>
          </cell>
          <cell r="K152">
            <v>160878</v>
          </cell>
          <cell r="L152">
            <v>159855</v>
          </cell>
          <cell r="M152">
            <v>159707</v>
          </cell>
          <cell r="N152">
            <v>159590</v>
          </cell>
          <cell r="O152">
            <v>159494</v>
          </cell>
          <cell r="P152">
            <v>159403</v>
          </cell>
          <cell r="Q152">
            <v>159274</v>
          </cell>
          <cell r="R152">
            <v>159058</v>
          </cell>
          <cell r="S152">
            <v>158909</v>
          </cell>
          <cell r="T152">
            <v>158881</v>
          </cell>
          <cell r="U152">
            <v>158865</v>
          </cell>
          <cell r="V152">
            <v>158702</v>
          </cell>
          <cell r="W152">
            <v>158449</v>
          </cell>
          <cell r="X152">
            <v>157782</v>
          </cell>
          <cell r="Y152">
            <v>156532</v>
          </cell>
          <cell r="Z152">
            <v>154838</v>
          </cell>
          <cell r="AA152">
            <v>743197</v>
          </cell>
          <cell r="AB152">
            <v>675160</v>
          </cell>
          <cell r="AC152">
            <v>632157</v>
          </cell>
          <cell r="AD152">
            <v>554257</v>
          </cell>
          <cell r="AE152">
            <v>484744</v>
          </cell>
          <cell r="AF152">
            <v>419398</v>
          </cell>
          <cell r="AG152">
            <v>342854</v>
          </cell>
          <cell r="AH152">
            <v>279574</v>
          </cell>
          <cell r="AI152">
            <v>218577</v>
          </cell>
          <cell r="AJ152">
            <v>169338</v>
          </cell>
          <cell r="AK152">
            <v>130628</v>
          </cell>
          <cell r="AL152">
            <v>91392</v>
          </cell>
          <cell r="AM152">
            <v>78204</v>
          </cell>
        </row>
        <row r="153">
          <cell r="A153" t="str">
            <v>150200</v>
          </cell>
          <cell r="B153" t="str">
            <v>15</v>
          </cell>
          <cell r="C153" t="str">
            <v>02</v>
          </cell>
          <cell r="D153" t="str">
            <v>00</v>
          </cell>
          <cell r="E153" t="str">
            <v>BARRANCA</v>
          </cell>
          <cell r="F153">
            <v>142468</v>
          </cell>
          <cell r="G153">
            <v>2855</v>
          </cell>
          <cell r="H153">
            <v>2859</v>
          </cell>
          <cell r="I153">
            <v>2862</v>
          </cell>
          <cell r="J153">
            <v>2865</v>
          </cell>
          <cell r="K153">
            <v>2864</v>
          </cell>
          <cell r="L153">
            <v>2846</v>
          </cell>
          <cell r="M153">
            <v>2843</v>
          </cell>
          <cell r="N153">
            <v>2841</v>
          </cell>
          <cell r="O153">
            <v>2840</v>
          </cell>
          <cell r="P153">
            <v>2838</v>
          </cell>
          <cell r="Q153">
            <v>2836</v>
          </cell>
          <cell r="R153">
            <v>2832</v>
          </cell>
          <cell r="S153">
            <v>2829</v>
          </cell>
          <cell r="T153">
            <v>2829</v>
          </cell>
          <cell r="U153">
            <v>2828</v>
          </cell>
          <cell r="V153">
            <v>2825</v>
          </cell>
          <cell r="W153">
            <v>2821</v>
          </cell>
          <cell r="X153">
            <v>2809</v>
          </cell>
          <cell r="Y153">
            <v>2787</v>
          </cell>
          <cell r="Z153">
            <v>2757</v>
          </cell>
          <cell r="AA153">
            <v>13231</v>
          </cell>
          <cell r="AB153">
            <v>12020</v>
          </cell>
          <cell r="AC153">
            <v>11254</v>
          </cell>
          <cell r="AD153">
            <v>9868</v>
          </cell>
          <cell r="AE153">
            <v>8630</v>
          </cell>
          <cell r="AF153">
            <v>7467</v>
          </cell>
          <cell r="AG153">
            <v>6104</v>
          </cell>
          <cell r="AH153">
            <v>4977</v>
          </cell>
          <cell r="AI153">
            <v>3891</v>
          </cell>
          <cell r="AJ153">
            <v>3015</v>
          </cell>
          <cell r="AK153">
            <v>2326</v>
          </cell>
          <cell r="AL153">
            <v>1627</v>
          </cell>
          <cell r="AM153">
            <v>1392</v>
          </cell>
        </row>
        <row r="154">
          <cell r="A154" t="str">
            <v>150300</v>
          </cell>
          <cell r="B154" t="str">
            <v>15</v>
          </cell>
          <cell r="C154" t="str">
            <v>03</v>
          </cell>
          <cell r="D154" t="str">
            <v>00</v>
          </cell>
          <cell r="E154" t="str">
            <v>CAJATAMBO</v>
          </cell>
          <cell r="F154">
            <v>10066</v>
          </cell>
          <cell r="G154">
            <v>202</v>
          </cell>
          <cell r="H154">
            <v>202</v>
          </cell>
          <cell r="I154">
            <v>202</v>
          </cell>
          <cell r="J154">
            <v>202</v>
          </cell>
          <cell r="K154">
            <v>202</v>
          </cell>
          <cell r="L154">
            <v>201</v>
          </cell>
          <cell r="M154">
            <v>201</v>
          </cell>
          <cell r="N154">
            <v>201</v>
          </cell>
          <cell r="O154">
            <v>201</v>
          </cell>
          <cell r="P154">
            <v>201</v>
          </cell>
          <cell r="Q154">
            <v>200</v>
          </cell>
          <cell r="R154">
            <v>200</v>
          </cell>
          <cell r="S154">
            <v>200</v>
          </cell>
          <cell r="T154">
            <v>200</v>
          </cell>
          <cell r="U154">
            <v>200</v>
          </cell>
          <cell r="V154">
            <v>200</v>
          </cell>
          <cell r="W154">
            <v>199</v>
          </cell>
          <cell r="X154">
            <v>198</v>
          </cell>
          <cell r="Y154">
            <v>197</v>
          </cell>
          <cell r="Z154">
            <v>195</v>
          </cell>
          <cell r="AA154">
            <v>935</v>
          </cell>
          <cell r="AB154">
            <v>849</v>
          </cell>
          <cell r="AC154">
            <v>795</v>
          </cell>
          <cell r="AD154">
            <v>697</v>
          </cell>
          <cell r="AE154">
            <v>610</v>
          </cell>
          <cell r="AF154">
            <v>528</v>
          </cell>
          <cell r="AG154">
            <v>431</v>
          </cell>
          <cell r="AH154">
            <v>352</v>
          </cell>
          <cell r="AI154">
            <v>275</v>
          </cell>
          <cell r="AJ154">
            <v>213</v>
          </cell>
          <cell r="AK154">
            <v>164</v>
          </cell>
          <cell r="AL154">
            <v>115</v>
          </cell>
          <cell r="AM154">
            <v>98</v>
          </cell>
        </row>
        <row r="155">
          <cell r="A155" t="str">
            <v>150400</v>
          </cell>
          <cell r="B155" t="str">
            <v>15</v>
          </cell>
          <cell r="C155" t="str">
            <v>04</v>
          </cell>
          <cell r="D155" t="str">
            <v>00</v>
          </cell>
          <cell r="E155" t="str">
            <v>CANTA</v>
          </cell>
          <cell r="F155">
            <v>16999</v>
          </cell>
          <cell r="G155">
            <v>341</v>
          </cell>
          <cell r="H155">
            <v>341</v>
          </cell>
          <cell r="I155">
            <v>342</v>
          </cell>
          <cell r="J155">
            <v>342</v>
          </cell>
          <cell r="K155">
            <v>342</v>
          </cell>
          <cell r="L155">
            <v>340</v>
          </cell>
          <cell r="M155">
            <v>338</v>
          </cell>
          <cell r="N155">
            <v>339</v>
          </cell>
          <cell r="O155">
            <v>338</v>
          </cell>
          <cell r="P155">
            <v>339</v>
          </cell>
          <cell r="Q155">
            <v>338</v>
          </cell>
          <cell r="R155">
            <v>338</v>
          </cell>
          <cell r="S155">
            <v>338</v>
          </cell>
          <cell r="T155">
            <v>338</v>
          </cell>
          <cell r="U155">
            <v>337</v>
          </cell>
          <cell r="V155">
            <v>337</v>
          </cell>
          <cell r="W155">
            <v>337</v>
          </cell>
          <cell r="X155">
            <v>335</v>
          </cell>
          <cell r="Y155">
            <v>333</v>
          </cell>
          <cell r="Z155">
            <v>329</v>
          </cell>
          <cell r="AA155">
            <v>1579</v>
          </cell>
          <cell r="AB155">
            <v>1434</v>
          </cell>
          <cell r="AC155">
            <v>1343</v>
          </cell>
          <cell r="AD155">
            <v>1177</v>
          </cell>
          <cell r="AE155">
            <v>1030</v>
          </cell>
          <cell r="AF155">
            <v>891</v>
          </cell>
          <cell r="AG155">
            <v>728</v>
          </cell>
          <cell r="AH155">
            <v>594</v>
          </cell>
          <cell r="AI155">
            <v>464</v>
          </cell>
          <cell r="AJ155">
            <v>360</v>
          </cell>
          <cell r="AK155">
            <v>277</v>
          </cell>
          <cell r="AL155">
            <v>194</v>
          </cell>
          <cell r="AM155">
            <v>166</v>
          </cell>
        </row>
        <row r="156">
          <cell r="A156" t="str">
            <v>150500</v>
          </cell>
          <cell r="B156" t="str">
            <v>15</v>
          </cell>
          <cell r="C156" t="str">
            <v>05</v>
          </cell>
          <cell r="D156" t="str">
            <v>00</v>
          </cell>
          <cell r="E156" t="str">
            <v>CAÑETE</v>
          </cell>
          <cell r="F156">
            <v>236820</v>
          </cell>
          <cell r="G156">
            <v>4746</v>
          </cell>
          <cell r="H156">
            <v>4752</v>
          </cell>
          <cell r="I156">
            <v>4759</v>
          </cell>
          <cell r="J156">
            <v>4762</v>
          </cell>
          <cell r="K156">
            <v>4761</v>
          </cell>
          <cell r="L156">
            <v>4731</v>
          </cell>
          <cell r="M156">
            <v>4726</v>
          </cell>
          <cell r="N156">
            <v>4723</v>
          </cell>
          <cell r="O156">
            <v>4720</v>
          </cell>
          <cell r="P156">
            <v>4716</v>
          </cell>
          <cell r="Q156">
            <v>4714</v>
          </cell>
          <cell r="R156">
            <v>4707</v>
          </cell>
          <cell r="S156">
            <v>4703</v>
          </cell>
          <cell r="T156">
            <v>4702</v>
          </cell>
          <cell r="U156">
            <v>4701</v>
          </cell>
          <cell r="V156">
            <v>4697</v>
          </cell>
          <cell r="W156">
            <v>4689</v>
          </cell>
          <cell r="X156">
            <v>4669</v>
          </cell>
          <cell r="Y156">
            <v>4632</v>
          </cell>
          <cell r="Z156">
            <v>4582</v>
          </cell>
          <cell r="AA156">
            <v>21994</v>
          </cell>
          <cell r="AB156">
            <v>19981</v>
          </cell>
          <cell r="AC156">
            <v>18708</v>
          </cell>
          <cell r="AD156">
            <v>16403</v>
          </cell>
          <cell r="AE156">
            <v>14345</v>
          </cell>
          <cell r="AF156">
            <v>12412</v>
          </cell>
          <cell r="AG156">
            <v>10146</v>
          </cell>
          <cell r="AH156">
            <v>8274</v>
          </cell>
          <cell r="AI156">
            <v>6469</v>
          </cell>
          <cell r="AJ156">
            <v>5011</v>
          </cell>
          <cell r="AK156">
            <v>3866</v>
          </cell>
          <cell r="AL156">
            <v>2705</v>
          </cell>
          <cell r="AM156">
            <v>2314</v>
          </cell>
        </row>
        <row r="157">
          <cell r="A157" t="str">
            <v>150600</v>
          </cell>
          <cell r="B157" t="str">
            <v>15</v>
          </cell>
          <cell r="C157" t="str">
            <v>06</v>
          </cell>
          <cell r="D157" t="str">
            <v>00</v>
          </cell>
          <cell r="E157" t="str">
            <v>HUARAL</v>
          </cell>
          <cell r="F157">
            <v>177022</v>
          </cell>
          <cell r="G157">
            <v>3548</v>
          </cell>
          <cell r="H157">
            <v>3552</v>
          </cell>
          <cell r="I157">
            <v>3557</v>
          </cell>
          <cell r="J157">
            <v>3559</v>
          </cell>
          <cell r="K157">
            <v>3559</v>
          </cell>
          <cell r="L157">
            <v>3536</v>
          </cell>
          <cell r="M157">
            <v>3533</v>
          </cell>
          <cell r="N157">
            <v>3531</v>
          </cell>
          <cell r="O157">
            <v>3528</v>
          </cell>
          <cell r="P157">
            <v>3526</v>
          </cell>
          <cell r="Q157">
            <v>3523</v>
          </cell>
          <cell r="R157">
            <v>3519</v>
          </cell>
          <cell r="S157">
            <v>3515</v>
          </cell>
          <cell r="T157">
            <v>3515</v>
          </cell>
          <cell r="U157">
            <v>3514</v>
          </cell>
          <cell r="V157">
            <v>3511</v>
          </cell>
          <cell r="W157">
            <v>3505</v>
          </cell>
          <cell r="X157">
            <v>3490</v>
          </cell>
          <cell r="Y157">
            <v>3463</v>
          </cell>
          <cell r="Z157">
            <v>3425</v>
          </cell>
          <cell r="AA157">
            <v>16440</v>
          </cell>
          <cell r="AB157">
            <v>14935</v>
          </cell>
          <cell r="AC157">
            <v>13984</v>
          </cell>
          <cell r="AD157">
            <v>12261</v>
          </cell>
          <cell r="AE157">
            <v>10723</v>
          </cell>
          <cell r="AF157">
            <v>9278</v>
          </cell>
          <cell r="AG157">
            <v>7584</v>
          </cell>
          <cell r="AH157">
            <v>6185</v>
          </cell>
          <cell r="AI157">
            <v>4835</v>
          </cell>
          <cell r="AJ157">
            <v>3746</v>
          </cell>
          <cell r="AK157">
            <v>2890</v>
          </cell>
          <cell r="AL157">
            <v>2022</v>
          </cell>
          <cell r="AM157">
            <v>1730</v>
          </cell>
        </row>
        <row r="158">
          <cell r="A158" t="str">
            <v>150700</v>
          </cell>
          <cell r="B158" t="str">
            <v>15</v>
          </cell>
          <cell r="C158" t="str">
            <v>07</v>
          </cell>
          <cell r="D158" t="str">
            <v>00</v>
          </cell>
          <cell r="E158" t="str">
            <v>HUAROCHIRI</v>
          </cell>
          <cell r="F158">
            <v>87419</v>
          </cell>
          <cell r="G158">
            <v>1752</v>
          </cell>
          <cell r="H158">
            <v>1754</v>
          </cell>
          <cell r="I158">
            <v>1757</v>
          </cell>
          <cell r="J158">
            <v>1758</v>
          </cell>
          <cell r="K158">
            <v>1757</v>
          </cell>
          <cell r="L158">
            <v>1746</v>
          </cell>
          <cell r="M158">
            <v>1745</v>
          </cell>
          <cell r="N158">
            <v>1743</v>
          </cell>
          <cell r="O158">
            <v>1742</v>
          </cell>
          <cell r="P158">
            <v>1741</v>
          </cell>
          <cell r="Q158">
            <v>1740</v>
          </cell>
          <cell r="R158">
            <v>1738</v>
          </cell>
          <cell r="S158">
            <v>1736</v>
          </cell>
          <cell r="T158">
            <v>1736</v>
          </cell>
          <cell r="U158">
            <v>1735</v>
          </cell>
          <cell r="V158">
            <v>1734</v>
          </cell>
          <cell r="W158">
            <v>1731</v>
          </cell>
          <cell r="X158">
            <v>1724</v>
          </cell>
          <cell r="Y158">
            <v>1710</v>
          </cell>
          <cell r="Z158">
            <v>1691</v>
          </cell>
          <cell r="AA158">
            <v>8119</v>
          </cell>
          <cell r="AB158">
            <v>7376</v>
          </cell>
          <cell r="AC158">
            <v>6906</v>
          </cell>
          <cell r="AD158">
            <v>6055</v>
          </cell>
          <cell r="AE158">
            <v>5295</v>
          </cell>
          <cell r="AF158">
            <v>4582</v>
          </cell>
          <cell r="AG158">
            <v>3745</v>
          </cell>
          <cell r="AH158">
            <v>3054</v>
          </cell>
          <cell r="AI158">
            <v>2388</v>
          </cell>
          <cell r="AJ158">
            <v>1850</v>
          </cell>
          <cell r="AK158">
            <v>1427</v>
          </cell>
          <cell r="AL158">
            <v>998</v>
          </cell>
          <cell r="AM158">
            <v>854</v>
          </cell>
        </row>
        <row r="159">
          <cell r="A159" t="str">
            <v>150800</v>
          </cell>
          <cell r="B159" t="str">
            <v>15</v>
          </cell>
          <cell r="C159" t="str">
            <v>08</v>
          </cell>
          <cell r="D159" t="str">
            <v>00</v>
          </cell>
          <cell r="E159" t="str">
            <v>HUAURA</v>
          </cell>
          <cell r="F159">
            <v>212532</v>
          </cell>
          <cell r="G159">
            <v>4259</v>
          </cell>
          <cell r="H159">
            <v>4264</v>
          </cell>
          <cell r="I159">
            <v>4271</v>
          </cell>
          <cell r="J159">
            <v>4273</v>
          </cell>
          <cell r="K159">
            <v>4273</v>
          </cell>
          <cell r="L159">
            <v>4246</v>
          </cell>
          <cell r="M159">
            <v>4242</v>
          </cell>
          <cell r="N159">
            <v>4239</v>
          </cell>
          <cell r="O159">
            <v>4236</v>
          </cell>
          <cell r="P159">
            <v>4234</v>
          </cell>
          <cell r="Q159">
            <v>4230</v>
          </cell>
          <cell r="R159">
            <v>4224</v>
          </cell>
          <cell r="S159">
            <v>4220</v>
          </cell>
          <cell r="T159">
            <v>4220</v>
          </cell>
          <cell r="U159">
            <v>4219</v>
          </cell>
          <cell r="V159">
            <v>4215</v>
          </cell>
          <cell r="W159">
            <v>4208</v>
          </cell>
          <cell r="X159">
            <v>4190</v>
          </cell>
          <cell r="Y159">
            <v>4157</v>
          </cell>
          <cell r="Z159">
            <v>4112</v>
          </cell>
          <cell r="AA159">
            <v>19739</v>
          </cell>
          <cell r="AB159">
            <v>17932</v>
          </cell>
          <cell r="AC159">
            <v>16789</v>
          </cell>
          <cell r="AD159">
            <v>14721</v>
          </cell>
          <cell r="AE159">
            <v>12874</v>
          </cell>
          <cell r="AF159">
            <v>11139</v>
          </cell>
          <cell r="AG159">
            <v>9106</v>
          </cell>
          <cell r="AH159">
            <v>7425</v>
          </cell>
          <cell r="AI159">
            <v>5805</v>
          </cell>
          <cell r="AJ159">
            <v>4497</v>
          </cell>
          <cell r="AK159">
            <v>3469</v>
          </cell>
          <cell r="AL159">
            <v>2427</v>
          </cell>
          <cell r="AM159">
            <v>2077</v>
          </cell>
        </row>
        <row r="160">
          <cell r="A160" t="str">
            <v>150900</v>
          </cell>
          <cell r="B160" t="str">
            <v>15</v>
          </cell>
          <cell r="C160" t="str">
            <v>09</v>
          </cell>
          <cell r="D160" t="str">
            <v>00</v>
          </cell>
          <cell r="E160" t="str">
            <v>OYON</v>
          </cell>
          <cell r="F160">
            <v>24332</v>
          </cell>
          <cell r="G160">
            <v>488</v>
          </cell>
          <cell r="H160">
            <v>488</v>
          </cell>
          <cell r="I160">
            <v>489</v>
          </cell>
          <cell r="J160">
            <v>489</v>
          </cell>
          <cell r="K160">
            <v>489</v>
          </cell>
          <cell r="L160">
            <v>486</v>
          </cell>
          <cell r="M160">
            <v>486</v>
          </cell>
          <cell r="N160">
            <v>485</v>
          </cell>
          <cell r="O160">
            <v>485</v>
          </cell>
          <cell r="P160">
            <v>485</v>
          </cell>
          <cell r="Q160">
            <v>484</v>
          </cell>
          <cell r="R160">
            <v>483</v>
          </cell>
          <cell r="S160">
            <v>483</v>
          </cell>
          <cell r="T160">
            <v>483</v>
          </cell>
          <cell r="U160">
            <v>483</v>
          </cell>
          <cell r="V160">
            <v>483</v>
          </cell>
          <cell r="W160">
            <v>482</v>
          </cell>
          <cell r="X160">
            <v>480</v>
          </cell>
          <cell r="Y160">
            <v>476</v>
          </cell>
          <cell r="Z160">
            <v>471</v>
          </cell>
          <cell r="AA160">
            <v>2260</v>
          </cell>
          <cell r="AB160">
            <v>2053</v>
          </cell>
          <cell r="AC160">
            <v>1922</v>
          </cell>
          <cell r="AD160">
            <v>1685</v>
          </cell>
          <cell r="AE160">
            <v>1474</v>
          </cell>
          <cell r="AF160">
            <v>1275</v>
          </cell>
          <cell r="AG160">
            <v>1042</v>
          </cell>
          <cell r="AH160">
            <v>850</v>
          </cell>
          <cell r="AI160">
            <v>665</v>
          </cell>
          <cell r="AJ160">
            <v>515</v>
          </cell>
          <cell r="AK160">
            <v>397</v>
          </cell>
          <cell r="AL160">
            <v>278</v>
          </cell>
          <cell r="AM160">
            <v>238</v>
          </cell>
        </row>
        <row r="161">
          <cell r="A161" t="str">
            <v>151000</v>
          </cell>
          <cell r="B161" t="str">
            <v>15</v>
          </cell>
          <cell r="C161" t="str">
            <v>10</v>
          </cell>
          <cell r="D161" t="str">
            <v>00</v>
          </cell>
          <cell r="E161" t="str">
            <v>YAUYOS</v>
          </cell>
          <cell r="F161">
            <v>31554</v>
          </cell>
          <cell r="G161">
            <v>632</v>
          </cell>
          <cell r="H161">
            <v>633</v>
          </cell>
          <cell r="I161">
            <v>634</v>
          </cell>
          <cell r="J161">
            <v>634</v>
          </cell>
          <cell r="K161">
            <v>634</v>
          </cell>
          <cell r="L161">
            <v>630</v>
          </cell>
          <cell r="M161">
            <v>630</v>
          </cell>
          <cell r="N161">
            <v>629</v>
          </cell>
          <cell r="O161">
            <v>629</v>
          </cell>
          <cell r="P161">
            <v>629</v>
          </cell>
          <cell r="Q161">
            <v>628</v>
          </cell>
          <cell r="R161">
            <v>627</v>
          </cell>
          <cell r="S161">
            <v>627</v>
          </cell>
          <cell r="T161">
            <v>626</v>
          </cell>
          <cell r="U161">
            <v>628</v>
          </cell>
          <cell r="V161">
            <v>626</v>
          </cell>
          <cell r="W161">
            <v>625</v>
          </cell>
          <cell r="X161">
            <v>623</v>
          </cell>
          <cell r="Y161">
            <v>617</v>
          </cell>
          <cell r="Z161">
            <v>611</v>
          </cell>
          <cell r="AA161">
            <v>2930</v>
          </cell>
          <cell r="AB161">
            <v>2662</v>
          </cell>
          <cell r="AC161">
            <v>2493</v>
          </cell>
          <cell r="AD161">
            <v>2185</v>
          </cell>
          <cell r="AE161">
            <v>1911</v>
          </cell>
          <cell r="AF161">
            <v>1654</v>
          </cell>
          <cell r="AG161">
            <v>1352</v>
          </cell>
          <cell r="AH161">
            <v>1102</v>
          </cell>
          <cell r="AI161">
            <v>862</v>
          </cell>
          <cell r="AJ161">
            <v>668</v>
          </cell>
          <cell r="AK161">
            <v>515</v>
          </cell>
          <cell r="AL161">
            <v>360</v>
          </cell>
          <cell r="AM161">
            <v>308</v>
          </cell>
        </row>
        <row r="162">
          <cell r="A162" t="str">
            <v>160000</v>
          </cell>
          <cell r="B162" t="str">
            <v>16</v>
          </cell>
          <cell r="C162" t="str">
            <v>00</v>
          </cell>
          <cell r="D162" t="str">
            <v>00</v>
          </cell>
          <cell r="E162" t="str">
            <v>LORETO</v>
          </cell>
          <cell r="F162">
            <v>962047</v>
          </cell>
          <cell r="G162">
            <v>19280</v>
          </cell>
          <cell r="H162">
            <v>19303</v>
          </cell>
          <cell r="I162">
            <v>19332</v>
          </cell>
          <cell r="J162">
            <v>19344</v>
          </cell>
          <cell r="K162">
            <v>19341</v>
          </cell>
          <cell r="L162">
            <v>19218</v>
          </cell>
          <cell r="M162">
            <v>19200</v>
          </cell>
          <cell r="N162">
            <v>19186</v>
          </cell>
          <cell r="O162">
            <v>19174</v>
          </cell>
          <cell r="P162">
            <v>19164</v>
          </cell>
          <cell r="Q162">
            <v>19148</v>
          </cell>
          <cell r="R162">
            <v>19122</v>
          </cell>
          <cell r="S162">
            <v>19104</v>
          </cell>
          <cell r="T162">
            <v>19101</v>
          </cell>
          <cell r="U162">
            <v>19099</v>
          </cell>
          <cell r="V162">
            <v>19079</v>
          </cell>
          <cell r="W162">
            <v>19049</v>
          </cell>
          <cell r="X162">
            <v>18969</v>
          </cell>
          <cell r="Y162">
            <v>18818</v>
          </cell>
          <cell r="Z162">
            <v>18615</v>
          </cell>
          <cell r="AA162">
            <v>89348</v>
          </cell>
          <cell r="AB162">
            <v>81168</v>
          </cell>
          <cell r="AC162">
            <v>75998</v>
          </cell>
          <cell r="AD162">
            <v>66633</v>
          </cell>
          <cell r="AE162">
            <v>58276</v>
          </cell>
          <cell r="AF162">
            <v>50421</v>
          </cell>
          <cell r="AG162">
            <v>41218</v>
          </cell>
          <cell r="AH162">
            <v>33610</v>
          </cell>
          <cell r="AI162">
            <v>26278</v>
          </cell>
          <cell r="AJ162">
            <v>20358</v>
          </cell>
          <cell r="AK162">
            <v>15704</v>
          </cell>
          <cell r="AL162">
            <v>10987</v>
          </cell>
          <cell r="AM162">
            <v>9402</v>
          </cell>
        </row>
        <row r="163">
          <cell r="A163" t="str">
            <v>160100</v>
          </cell>
          <cell r="B163" t="str">
            <v>16</v>
          </cell>
          <cell r="C163" t="str">
            <v>01</v>
          </cell>
          <cell r="D163" t="str">
            <v>00</v>
          </cell>
          <cell r="E163" t="str">
            <v>MAYNAS</v>
          </cell>
          <cell r="F163">
            <v>529675</v>
          </cell>
          <cell r="G163">
            <v>10615</v>
          </cell>
          <cell r="H163">
            <v>10629</v>
          </cell>
          <cell r="I163">
            <v>10644</v>
          </cell>
          <cell r="J163">
            <v>10650</v>
          </cell>
          <cell r="K163">
            <v>10648</v>
          </cell>
          <cell r="L163">
            <v>10581</v>
          </cell>
          <cell r="M163">
            <v>10571</v>
          </cell>
          <cell r="N163">
            <v>10563</v>
          </cell>
          <cell r="O163">
            <v>10557</v>
          </cell>
          <cell r="P163">
            <v>10550</v>
          </cell>
          <cell r="Q163">
            <v>10542</v>
          </cell>
          <cell r="R163">
            <v>10527</v>
          </cell>
          <cell r="S163">
            <v>10518</v>
          </cell>
          <cell r="T163">
            <v>10516</v>
          </cell>
          <cell r="U163">
            <v>10515</v>
          </cell>
          <cell r="V163">
            <v>10504</v>
          </cell>
          <cell r="W163">
            <v>10488</v>
          </cell>
          <cell r="X163">
            <v>10443</v>
          </cell>
          <cell r="Y163">
            <v>10361</v>
          </cell>
          <cell r="Z163">
            <v>10250</v>
          </cell>
          <cell r="AA163">
            <v>49192</v>
          </cell>
          <cell r="AB163">
            <v>44689</v>
          </cell>
          <cell r="AC163">
            <v>41843</v>
          </cell>
          <cell r="AD163">
            <v>36686</v>
          </cell>
          <cell r="AE163">
            <v>32085</v>
          </cell>
          <cell r="AF163">
            <v>27760</v>
          </cell>
          <cell r="AG163">
            <v>22693</v>
          </cell>
          <cell r="AH163">
            <v>18505</v>
          </cell>
          <cell r="AI163">
            <v>14468</v>
          </cell>
          <cell r="AJ163">
            <v>11208</v>
          </cell>
          <cell r="AK163">
            <v>8647</v>
          </cell>
          <cell r="AL163">
            <v>6050</v>
          </cell>
          <cell r="AM163">
            <v>5177</v>
          </cell>
        </row>
        <row r="164">
          <cell r="A164" t="str">
            <v>160200</v>
          </cell>
          <cell r="B164" t="str">
            <v>16</v>
          </cell>
          <cell r="C164" t="str">
            <v>02</v>
          </cell>
          <cell r="D164" t="str">
            <v>00</v>
          </cell>
          <cell r="E164" t="str">
            <v>ALTO AMAZONAS</v>
          </cell>
          <cell r="F164">
            <v>113047</v>
          </cell>
          <cell r="G164">
            <v>2266</v>
          </cell>
          <cell r="H164">
            <v>2268</v>
          </cell>
          <cell r="I164">
            <v>2272</v>
          </cell>
          <cell r="J164">
            <v>2273</v>
          </cell>
          <cell r="K164">
            <v>2273</v>
          </cell>
          <cell r="L164">
            <v>2258</v>
          </cell>
          <cell r="M164">
            <v>2256</v>
          </cell>
          <cell r="N164">
            <v>2254</v>
          </cell>
          <cell r="O164">
            <v>2253</v>
          </cell>
          <cell r="P164">
            <v>2252</v>
          </cell>
          <cell r="Q164">
            <v>2250</v>
          </cell>
          <cell r="R164">
            <v>2247</v>
          </cell>
          <cell r="S164">
            <v>2245</v>
          </cell>
          <cell r="T164">
            <v>2245</v>
          </cell>
          <cell r="U164">
            <v>2244</v>
          </cell>
          <cell r="V164">
            <v>2243</v>
          </cell>
          <cell r="W164">
            <v>2238</v>
          </cell>
          <cell r="X164">
            <v>2229</v>
          </cell>
          <cell r="Y164">
            <v>2211</v>
          </cell>
          <cell r="Z164">
            <v>2187</v>
          </cell>
          <cell r="AA164">
            <v>10499</v>
          </cell>
          <cell r="AB164">
            <v>9538</v>
          </cell>
          <cell r="AC164">
            <v>8930</v>
          </cell>
          <cell r="AD164">
            <v>7830</v>
          </cell>
          <cell r="AE164">
            <v>6848</v>
          </cell>
          <cell r="AF164">
            <v>5925</v>
          </cell>
          <cell r="AG164">
            <v>4843</v>
          </cell>
          <cell r="AH164">
            <v>3949</v>
          </cell>
          <cell r="AI164">
            <v>3088</v>
          </cell>
          <cell r="AJ164">
            <v>2392</v>
          </cell>
          <cell r="AK164">
            <v>1845</v>
          </cell>
          <cell r="AL164">
            <v>1291</v>
          </cell>
          <cell r="AM164">
            <v>1105</v>
          </cell>
        </row>
        <row r="165">
          <cell r="A165" t="str">
            <v>160300</v>
          </cell>
          <cell r="B165" t="str">
            <v>16</v>
          </cell>
          <cell r="C165" t="str">
            <v>03</v>
          </cell>
          <cell r="D165" t="str">
            <v>00</v>
          </cell>
          <cell r="E165" t="str">
            <v>LORETO</v>
          </cell>
          <cell r="F165">
            <v>68501</v>
          </cell>
          <cell r="G165">
            <v>1373</v>
          </cell>
          <cell r="H165">
            <v>1374</v>
          </cell>
          <cell r="I165">
            <v>1377</v>
          </cell>
          <cell r="J165">
            <v>1378</v>
          </cell>
          <cell r="K165">
            <v>1377</v>
          </cell>
          <cell r="L165">
            <v>1369</v>
          </cell>
          <cell r="M165">
            <v>1367</v>
          </cell>
          <cell r="N165">
            <v>1367</v>
          </cell>
          <cell r="O165">
            <v>1365</v>
          </cell>
          <cell r="P165">
            <v>1365</v>
          </cell>
          <cell r="Q165">
            <v>1364</v>
          </cell>
          <cell r="R165">
            <v>1362</v>
          </cell>
          <cell r="S165">
            <v>1360</v>
          </cell>
          <cell r="T165">
            <v>1360</v>
          </cell>
          <cell r="U165">
            <v>1360</v>
          </cell>
          <cell r="V165">
            <v>1358</v>
          </cell>
          <cell r="W165">
            <v>1356</v>
          </cell>
          <cell r="X165">
            <v>1351</v>
          </cell>
          <cell r="Y165">
            <v>1340</v>
          </cell>
          <cell r="Z165">
            <v>1325</v>
          </cell>
          <cell r="AA165">
            <v>6362</v>
          </cell>
          <cell r="AB165">
            <v>5779</v>
          </cell>
          <cell r="AC165">
            <v>5411</v>
          </cell>
          <cell r="AD165">
            <v>4744</v>
          </cell>
          <cell r="AE165">
            <v>4149</v>
          </cell>
          <cell r="AF165">
            <v>3590</v>
          </cell>
          <cell r="AG165">
            <v>2935</v>
          </cell>
          <cell r="AH165">
            <v>2393</v>
          </cell>
          <cell r="AI165">
            <v>1871</v>
          </cell>
          <cell r="AJ165">
            <v>1450</v>
          </cell>
          <cell r="AK165">
            <v>1118</v>
          </cell>
          <cell r="AL165">
            <v>782</v>
          </cell>
          <cell r="AM165">
            <v>669</v>
          </cell>
        </row>
        <row r="166">
          <cell r="A166" t="str">
            <v>160400</v>
          </cell>
          <cell r="B166" t="str">
            <v>16</v>
          </cell>
          <cell r="C166" t="str">
            <v>04</v>
          </cell>
          <cell r="D166" t="str">
            <v>00</v>
          </cell>
          <cell r="E166" t="str">
            <v>MARISCAL RAMON CASTILLA</v>
          </cell>
          <cell r="F166">
            <v>59975</v>
          </cell>
          <cell r="G166">
            <v>1202</v>
          </cell>
          <cell r="H166">
            <v>1203</v>
          </cell>
          <cell r="I166">
            <v>1205</v>
          </cell>
          <cell r="J166">
            <v>1206</v>
          </cell>
          <cell r="K166">
            <v>1206</v>
          </cell>
          <cell r="L166">
            <v>1198</v>
          </cell>
          <cell r="M166">
            <v>1197</v>
          </cell>
          <cell r="N166">
            <v>1196</v>
          </cell>
          <cell r="O166">
            <v>1195</v>
          </cell>
          <cell r="P166">
            <v>1195</v>
          </cell>
          <cell r="Q166">
            <v>1194</v>
          </cell>
          <cell r="R166">
            <v>1192</v>
          </cell>
          <cell r="S166">
            <v>1191</v>
          </cell>
          <cell r="T166">
            <v>1191</v>
          </cell>
          <cell r="U166">
            <v>1191</v>
          </cell>
          <cell r="V166">
            <v>1189</v>
          </cell>
          <cell r="W166">
            <v>1188</v>
          </cell>
          <cell r="X166">
            <v>1183</v>
          </cell>
          <cell r="Y166">
            <v>1173</v>
          </cell>
          <cell r="Z166">
            <v>1160</v>
          </cell>
          <cell r="AA166">
            <v>5570</v>
          </cell>
          <cell r="AB166">
            <v>5060</v>
          </cell>
          <cell r="AC166">
            <v>4738</v>
          </cell>
          <cell r="AD166">
            <v>4154</v>
          </cell>
          <cell r="AE166">
            <v>3633</v>
          </cell>
          <cell r="AF166">
            <v>3143</v>
          </cell>
          <cell r="AG166">
            <v>2570</v>
          </cell>
          <cell r="AH166">
            <v>2095</v>
          </cell>
          <cell r="AI166">
            <v>1638</v>
          </cell>
          <cell r="AJ166">
            <v>1269</v>
          </cell>
          <cell r="AK166">
            <v>979</v>
          </cell>
          <cell r="AL166">
            <v>685</v>
          </cell>
          <cell r="AM166">
            <v>586</v>
          </cell>
        </row>
        <row r="167">
          <cell r="A167" t="str">
            <v>160500</v>
          </cell>
          <cell r="B167" t="str">
            <v>16</v>
          </cell>
          <cell r="C167" t="str">
            <v>05</v>
          </cell>
          <cell r="D167" t="str">
            <v>00</v>
          </cell>
          <cell r="E167" t="str">
            <v>REQUENA</v>
          </cell>
          <cell r="F167">
            <v>71031</v>
          </cell>
          <cell r="G167">
            <v>1423</v>
          </cell>
          <cell r="H167">
            <v>1425</v>
          </cell>
          <cell r="I167">
            <v>1427</v>
          </cell>
          <cell r="J167">
            <v>1428</v>
          </cell>
          <cell r="K167">
            <v>1428</v>
          </cell>
          <cell r="L167">
            <v>1419</v>
          </cell>
          <cell r="M167">
            <v>1418</v>
          </cell>
          <cell r="N167">
            <v>1417</v>
          </cell>
          <cell r="O167">
            <v>1416</v>
          </cell>
          <cell r="P167">
            <v>1415</v>
          </cell>
          <cell r="Q167">
            <v>1414</v>
          </cell>
          <cell r="R167">
            <v>1412</v>
          </cell>
          <cell r="S167">
            <v>1411</v>
          </cell>
          <cell r="T167">
            <v>1410</v>
          </cell>
          <cell r="U167">
            <v>1410</v>
          </cell>
          <cell r="V167">
            <v>1409</v>
          </cell>
          <cell r="W167">
            <v>1406</v>
          </cell>
          <cell r="X167">
            <v>1401</v>
          </cell>
          <cell r="Y167">
            <v>1389</v>
          </cell>
          <cell r="Z167">
            <v>1374</v>
          </cell>
          <cell r="AA167">
            <v>6597</v>
          </cell>
          <cell r="AB167">
            <v>5993</v>
          </cell>
          <cell r="AC167">
            <v>5611</v>
          </cell>
          <cell r="AD167">
            <v>4920</v>
          </cell>
          <cell r="AE167">
            <v>4303</v>
          </cell>
          <cell r="AF167">
            <v>3723</v>
          </cell>
          <cell r="AG167">
            <v>3043</v>
          </cell>
          <cell r="AH167">
            <v>2482</v>
          </cell>
          <cell r="AI167">
            <v>1940</v>
          </cell>
          <cell r="AJ167">
            <v>1503</v>
          </cell>
          <cell r="AK167">
            <v>1159</v>
          </cell>
          <cell r="AL167">
            <v>811</v>
          </cell>
          <cell r="AM167">
            <v>694</v>
          </cell>
        </row>
        <row r="168">
          <cell r="A168" t="str">
            <v>160600</v>
          </cell>
          <cell r="B168" t="str">
            <v>16</v>
          </cell>
          <cell r="C168" t="str">
            <v>06</v>
          </cell>
          <cell r="D168" t="str">
            <v>00</v>
          </cell>
          <cell r="E168" t="str">
            <v>UCAYALI</v>
          </cell>
          <cell r="F168">
            <v>66143</v>
          </cell>
          <cell r="G168">
            <v>1325</v>
          </cell>
          <cell r="H168">
            <v>1327</v>
          </cell>
          <cell r="I168">
            <v>1329</v>
          </cell>
          <cell r="J168">
            <v>1330</v>
          </cell>
          <cell r="K168">
            <v>1330</v>
          </cell>
          <cell r="L168">
            <v>1321</v>
          </cell>
          <cell r="M168">
            <v>1320</v>
          </cell>
          <cell r="N168">
            <v>1319</v>
          </cell>
          <cell r="O168">
            <v>1318</v>
          </cell>
          <cell r="P168">
            <v>1318</v>
          </cell>
          <cell r="Q168">
            <v>1316</v>
          </cell>
          <cell r="R168">
            <v>1315</v>
          </cell>
          <cell r="S168">
            <v>1313</v>
          </cell>
          <cell r="T168">
            <v>1313</v>
          </cell>
          <cell r="U168">
            <v>1313</v>
          </cell>
          <cell r="V168">
            <v>1312</v>
          </cell>
          <cell r="W168">
            <v>1310</v>
          </cell>
          <cell r="X168">
            <v>1304</v>
          </cell>
          <cell r="Y168">
            <v>1294</v>
          </cell>
          <cell r="Z168">
            <v>1280</v>
          </cell>
          <cell r="AA168">
            <v>6143</v>
          </cell>
          <cell r="AB168">
            <v>5580</v>
          </cell>
          <cell r="AC168">
            <v>5225</v>
          </cell>
          <cell r="AD168">
            <v>4581</v>
          </cell>
          <cell r="AE168">
            <v>4007</v>
          </cell>
          <cell r="AF168">
            <v>3467</v>
          </cell>
          <cell r="AG168">
            <v>2834</v>
          </cell>
          <cell r="AH168">
            <v>2311</v>
          </cell>
          <cell r="AI168">
            <v>1807</v>
          </cell>
          <cell r="AJ168">
            <v>1400</v>
          </cell>
          <cell r="AK168">
            <v>1080</v>
          </cell>
          <cell r="AL168">
            <v>755</v>
          </cell>
          <cell r="AM168">
            <v>646</v>
          </cell>
        </row>
        <row r="169">
          <cell r="A169" t="str">
            <v>160700</v>
          </cell>
          <cell r="B169" t="str">
            <v>16</v>
          </cell>
          <cell r="C169" t="str">
            <v>07</v>
          </cell>
          <cell r="D169" t="str">
            <v>00</v>
          </cell>
          <cell r="E169" t="str">
            <v xml:space="preserve">DATEM DEL MARAÑON </v>
          </cell>
          <cell r="F169">
            <v>53675</v>
          </cell>
          <cell r="G169">
            <v>1076</v>
          </cell>
          <cell r="H169">
            <v>1077</v>
          </cell>
          <cell r="I169">
            <v>1078</v>
          </cell>
          <cell r="J169">
            <v>1079</v>
          </cell>
          <cell r="K169">
            <v>1079</v>
          </cell>
          <cell r="L169">
            <v>1072</v>
          </cell>
          <cell r="M169">
            <v>1071</v>
          </cell>
          <cell r="N169">
            <v>1070</v>
          </cell>
          <cell r="O169">
            <v>1070</v>
          </cell>
          <cell r="P169">
            <v>1069</v>
          </cell>
          <cell r="Q169">
            <v>1068</v>
          </cell>
          <cell r="R169">
            <v>1067</v>
          </cell>
          <cell r="S169">
            <v>1066</v>
          </cell>
          <cell r="T169">
            <v>1066</v>
          </cell>
          <cell r="U169">
            <v>1066</v>
          </cell>
          <cell r="V169">
            <v>1064</v>
          </cell>
          <cell r="W169">
            <v>1063</v>
          </cell>
          <cell r="X169">
            <v>1058</v>
          </cell>
          <cell r="Y169">
            <v>1050</v>
          </cell>
          <cell r="Z169">
            <v>1039</v>
          </cell>
          <cell r="AA169">
            <v>4985</v>
          </cell>
          <cell r="AB169">
            <v>4529</v>
          </cell>
          <cell r="AC169">
            <v>4240</v>
          </cell>
          <cell r="AD169">
            <v>3718</v>
          </cell>
          <cell r="AE169">
            <v>3251</v>
          </cell>
          <cell r="AF169">
            <v>2813</v>
          </cell>
          <cell r="AG169">
            <v>2300</v>
          </cell>
          <cell r="AH169">
            <v>1875</v>
          </cell>
          <cell r="AI169">
            <v>1466</v>
          </cell>
          <cell r="AJ169">
            <v>1136</v>
          </cell>
          <cell r="AK169">
            <v>876</v>
          </cell>
          <cell r="AL169">
            <v>613</v>
          </cell>
          <cell r="AM169">
            <v>525</v>
          </cell>
        </row>
        <row r="170">
          <cell r="A170" t="str">
            <v>170000</v>
          </cell>
          <cell r="B170" t="str">
            <v>17</v>
          </cell>
          <cell r="C170" t="str">
            <v>00</v>
          </cell>
          <cell r="D170" t="str">
            <v>00</v>
          </cell>
          <cell r="E170" t="str">
            <v>MADRE DE DIOS</v>
          </cell>
          <cell r="F170">
            <v>117776</v>
          </cell>
          <cell r="G170">
            <v>2360</v>
          </cell>
          <cell r="H170">
            <v>2363</v>
          </cell>
          <cell r="I170">
            <v>2367</v>
          </cell>
          <cell r="J170">
            <v>2368</v>
          </cell>
          <cell r="K170">
            <v>2368</v>
          </cell>
          <cell r="L170">
            <v>2353</v>
          </cell>
          <cell r="M170">
            <v>2350</v>
          </cell>
          <cell r="N170">
            <v>2349</v>
          </cell>
          <cell r="O170">
            <v>2347</v>
          </cell>
          <cell r="P170">
            <v>2346</v>
          </cell>
          <cell r="Q170">
            <v>2344</v>
          </cell>
          <cell r="R170">
            <v>2341</v>
          </cell>
          <cell r="S170">
            <v>2339</v>
          </cell>
          <cell r="T170">
            <v>2338</v>
          </cell>
          <cell r="U170">
            <v>2338</v>
          </cell>
          <cell r="V170">
            <v>2336</v>
          </cell>
          <cell r="W170">
            <v>2332</v>
          </cell>
          <cell r="X170">
            <v>2322</v>
          </cell>
          <cell r="Y170">
            <v>2304</v>
          </cell>
          <cell r="Z170">
            <v>2279</v>
          </cell>
          <cell r="AA170">
            <v>10938</v>
          </cell>
          <cell r="AB170">
            <v>9937</v>
          </cell>
          <cell r="AC170">
            <v>9304</v>
          </cell>
          <cell r="AD170">
            <v>8157</v>
          </cell>
          <cell r="AE170">
            <v>7134</v>
          </cell>
          <cell r="AF170">
            <v>6173</v>
          </cell>
          <cell r="AG170">
            <v>5046</v>
          </cell>
          <cell r="AH170">
            <v>4115</v>
          </cell>
          <cell r="AI170">
            <v>3217</v>
          </cell>
          <cell r="AJ170">
            <v>2492</v>
          </cell>
          <cell r="AK170">
            <v>1923</v>
          </cell>
          <cell r="AL170">
            <v>1345</v>
          </cell>
          <cell r="AM170">
            <v>1151</v>
          </cell>
        </row>
        <row r="171">
          <cell r="A171" t="str">
            <v>170100</v>
          </cell>
          <cell r="B171" t="str">
            <v>17</v>
          </cell>
          <cell r="C171" t="str">
            <v>01</v>
          </cell>
          <cell r="D171" t="str">
            <v>00</v>
          </cell>
          <cell r="E171" t="str">
            <v>TAMBOPATA</v>
          </cell>
          <cell r="F171">
            <v>84708</v>
          </cell>
          <cell r="G171">
            <v>1698</v>
          </cell>
          <cell r="H171">
            <v>1699</v>
          </cell>
          <cell r="I171">
            <v>1702</v>
          </cell>
          <cell r="J171">
            <v>1703</v>
          </cell>
          <cell r="K171">
            <v>1703</v>
          </cell>
          <cell r="L171">
            <v>1692</v>
          </cell>
          <cell r="M171">
            <v>1690</v>
          </cell>
          <cell r="N171">
            <v>1690</v>
          </cell>
          <cell r="O171">
            <v>1688</v>
          </cell>
          <cell r="P171">
            <v>1687</v>
          </cell>
          <cell r="Q171">
            <v>1686</v>
          </cell>
          <cell r="R171">
            <v>1683</v>
          </cell>
          <cell r="S171">
            <v>1683</v>
          </cell>
          <cell r="T171">
            <v>1682</v>
          </cell>
          <cell r="U171">
            <v>1682</v>
          </cell>
          <cell r="V171">
            <v>1680</v>
          </cell>
          <cell r="W171">
            <v>1677</v>
          </cell>
          <cell r="X171">
            <v>1670</v>
          </cell>
          <cell r="Y171">
            <v>1657</v>
          </cell>
          <cell r="Z171">
            <v>1640</v>
          </cell>
          <cell r="AA171">
            <v>7867</v>
          </cell>
          <cell r="AB171">
            <v>7147</v>
          </cell>
          <cell r="AC171">
            <v>6692</v>
          </cell>
          <cell r="AD171">
            <v>5867</v>
          </cell>
          <cell r="AE171">
            <v>5131</v>
          </cell>
          <cell r="AF171">
            <v>4439</v>
          </cell>
          <cell r="AG171">
            <v>3629</v>
          </cell>
          <cell r="AH171">
            <v>2960</v>
          </cell>
          <cell r="AI171">
            <v>2314</v>
          </cell>
          <cell r="AJ171">
            <v>1792</v>
          </cell>
          <cell r="AK171">
            <v>1383</v>
          </cell>
          <cell r="AL171">
            <v>967</v>
          </cell>
          <cell r="AM171">
            <v>828</v>
          </cell>
        </row>
        <row r="172">
          <cell r="A172" t="str">
            <v>170200</v>
          </cell>
          <cell r="B172" t="str">
            <v>17</v>
          </cell>
          <cell r="C172" t="str">
            <v>02</v>
          </cell>
          <cell r="D172" t="str">
            <v>00</v>
          </cell>
          <cell r="E172" t="str">
            <v>MANU</v>
          </cell>
          <cell r="F172">
            <v>21418</v>
          </cell>
          <cell r="G172">
            <v>429</v>
          </cell>
          <cell r="H172">
            <v>430</v>
          </cell>
          <cell r="I172">
            <v>431</v>
          </cell>
          <cell r="J172">
            <v>431</v>
          </cell>
          <cell r="K172">
            <v>431</v>
          </cell>
          <cell r="L172">
            <v>428</v>
          </cell>
          <cell r="M172">
            <v>427</v>
          </cell>
          <cell r="N172">
            <v>427</v>
          </cell>
          <cell r="O172">
            <v>427</v>
          </cell>
          <cell r="P172">
            <v>427</v>
          </cell>
          <cell r="Q172">
            <v>426</v>
          </cell>
          <cell r="R172">
            <v>426</v>
          </cell>
          <cell r="S172">
            <v>425</v>
          </cell>
          <cell r="T172">
            <v>425</v>
          </cell>
          <cell r="U172">
            <v>425</v>
          </cell>
          <cell r="V172">
            <v>425</v>
          </cell>
          <cell r="W172">
            <v>424</v>
          </cell>
          <cell r="X172">
            <v>422</v>
          </cell>
          <cell r="Y172">
            <v>419</v>
          </cell>
          <cell r="Z172">
            <v>414</v>
          </cell>
          <cell r="AA172">
            <v>1989</v>
          </cell>
          <cell r="AB172">
            <v>1807</v>
          </cell>
          <cell r="AC172">
            <v>1692</v>
          </cell>
          <cell r="AD172">
            <v>1483</v>
          </cell>
          <cell r="AE172">
            <v>1297</v>
          </cell>
          <cell r="AF172">
            <v>1123</v>
          </cell>
          <cell r="AG172">
            <v>918</v>
          </cell>
          <cell r="AH172">
            <v>748</v>
          </cell>
          <cell r="AI172">
            <v>585</v>
          </cell>
          <cell r="AJ172">
            <v>453</v>
          </cell>
          <cell r="AK172">
            <v>350</v>
          </cell>
          <cell r="AL172">
            <v>245</v>
          </cell>
          <cell r="AM172">
            <v>209</v>
          </cell>
        </row>
        <row r="173">
          <cell r="A173" t="str">
            <v>170300</v>
          </cell>
          <cell r="B173" t="str">
            <v>17</v>
          </cell>
          <cell r="C173" t="str">
            <v>03</v>
          </cell>
          <cell r="D173" t="str">
            <v>00</v>
          </cell>
          <cell r="E173" t="str">
            <v>TAHUAMANU</v>
          </cell>
          <cell r="F173">
            <v>11650</v>
          </cell>
          <cell r="G173">
            <v>233</v>
          </cell>
          <cell r="H173">
            <v>234</v>
          </cell>
          <cell r="I173">
            <v>234</v>
          </cell>
          <cell r="J173">
            <v>234</v>
          </cell>
          <cell r="K173">
            <v>234</v>
          </cell>
          <cell r="L173">
            <v>233</v>
          </cell>
          <cell r="M173">
            <v>233</v>
          </cell>
          <cell r="N173">
            <v>232</v>
          </cell>
          <cell r="O173">
            <v>232</v>
          </cell>
          <cell r="P173">
            <v>232</v>
          </cell>
          <cell r="Q173">
            <v>232</v>
          </cell>
          <cell r="R173">
            <v>232</v>
          </cell>
          <cell r="S173">
            <v>231</v>
          </cell>
          <cell r="T173">
            <v>231</v>
          </cell>
          <cell r="U173">
            <v>231</v>
          </cell>
          <cell r="V173">
            <v>231</v>
          </cell>
          <cell r="W173">
            <v>231</v>
          </cell>
          <cell r="X173">
            <v>230</v>
          </cell>
          <cell r="Y173">
            <v>228</v>
          </cell>
          <cell r="Z173">
            <v>225</v>
          </cell>
          <cell r="AA173">
            <v>1082</v>
          </cell>
          <cell r="AB173">
            <v>983</v>
          </cell>
          <cell r="AC173">
            <v>920</v>
          </cell>
          <cell r="AD173">
            <v>807</v>
          </cell>
          <cell r="AE173">
            <v>706</v>
          </cell>
          <cell r="AF173">
            <v>611</v>
          </cell>
          <cell r="AG173">
            <v>499</v>
          </cell>
          <cell r="AH173">
            <v>407</v>
          </cell>
          <cell r="AI173">
            <v>318</v>
          </cell>
          <cell r="AJ173">
            <v>247</v>
          </cell>
          <cell r="AK173">
            <v>190</v>
          </cell>
          <cell r="AL173">
            <v>133</v>
          </cell>
          <cell r="AM173">
            <v>114</v>
          </cell>
        </row>
        <row r="174">
          <cell r="A174" t="str">
            <v>180000</v>
          </cell>
          <cell r="B174" t="str">
            <v>18</v>
          </cell>
          <cell r="C174" t="str">
            <v>00</v>
          </cell>
          <cell r="D174" t="str">
            <v>00</v>
          </cell>
          <cell r="E174" t="str">
            <v>MOQUEGUA</v>
          </cell>
          <cell r="F174">
            <v>172770</v>
          </cell>
          <cell r="G174">
            <v>3462</v>
          </cell>
          <cell r="H174">
            <v>3467</v>
          </cell>
          <cell r="I174">
            <v>3472</v>
          </cell>
          <cell r="J174">
            <v>3474</v>
          </cell>
          <cell r="K174">
            <v>3473</v>
          </cell>
          <cell r="L174">
            <v>3451</v>
          </cell>
          <cell r="M174">
            <v>3448</v>
          </cell>
          <cell r="N174">
            <v>3446</v>
          </cell>
          <cell r="O174">
            <v>3443</v>
          </cell>
          <cell r="P174">
            <v>3442</v>
          </cell>
          <cell r="Q174">
            <v>3439</v>
          </cell>
          <cell r="R174">
            <v>3434</v>
          </cell>
          <cell r="S174">
            <v>3431</v>
          </cell>
          <cell r="T174">
            <v>3430</v>
          </cell>
          <cell r="U174">
            <v>3430</v>
          </cell>
          <cell r="V174">
            <v>3426</v>
          </cell>
          <cell r="W174">
            <v>3421</v>
          </cell>
          <cell r="X174">
            <v>3406</v>
          </cell>
          <cell r="Y174">
            <v>3380</v>
          </cell>
          <cell r="Z174">
            <v>3343</v>
          </cell>
          <cell r="AA174">
            <v>16046</v>
          </cell>
          <cell r="AB174">
            <v>14577</v>
          </cell>
          <cell r="AC174">
            <v>13648</v>
          </cell>
          <cell r="AD174">
            <v>11966</v>
          </cell>
          <cell r="AE174">
            <v>10466</v>
          </cell>
          <cell r="AF174">
            <v>9055</v>
          </cell>
          <cell r="AG174">
            <v>7402</v>
          </cell>
          <cell r="AH174">
            <v>6036</v>
          </cell>
          <cell r="AI174">
            <v>4719</v>
          </cell>
          <cell r="AJ174">
            <v>3656</v>
          </cell>
          <cell r="AK174">
            <v>2820</v>
          </cell>
          <cell r="AL174">
            <v>1973</v>
          </cell>
          <cell r="AM174">
            <v>1688</v>
          </cell>
        </row>
        <row r="175">
          <cell r="A175" t="str">
            <v>180100</v>
          </cell>
          <cell r="B175" t="str">
            <v>18</v>
          </cell>
          <cell r="C175" t="str">
            <v>01</v>
          </cell>
          <cell r="D175" t="str">
            <v>00</v>
          </cell>
          <cell r="E175" t="str">
            <v>MARISCAL NIETO</v>
          </cell>
          <cell r="F175">
            <v>77599</v>
          </cell>
          <cell r="G175">
            <v>1555</v>
          </cell>
          <cell r="H175">
            <v>1557</v>
          </cell>
          <cell r="I175">
            <v>1559</v>
          </cell>
          <cell r="J175">
            <v>1560</v>
          </cell>
          <cell r="K175">
            <v>1560</v>
          </cell>
          <cell r="L175">
            <v>1550</v>
          </cell>
          <cell r="M175">
            <v>1548</v>
          </cell>
          <cell r="N175">
            <v>1548</v>
          </cell>
          <cell r="O175">
            <v>1546</v>
          </cell>
          <cell r="P175">
            <v>1546</v>
          </cell>
          <cell r="Q175">
            <v>1545</v>
          </cell>
          <cell r="R175">
            <v>1542</v>
          </cell>
          <cell r="S175">
            <v>1541</v>
          </cell>
          <cell r="T175">
            <v>1541</v>
          </cell>
          <cell r="U175">
            <v>1541</v>
          </cell>
          <cell r="V175">
            <v>1539</v>
          </cell>
          <cell r="W175">
            <v>1537</v>
          </cell>
          <cell r="X175">
            <v>1530</v>
          </cell>
          <cell r="Y175">
            <v>1518</v>
          </cell>
          <cell r="Z175">
            <v>1502</v>
          </cell>
          <cell r="AA175">
            <v>7207</v>
          </cell>
          <cell r="AB175">
            <v>6547</v>
          </cell>
          <cell r="AC175">
            <v>6130</v>
          </cell>
          <cell r="AD175">
            <v>5374</v>
          </cell>
          <cell r="AE175">
            <v>4701</v>
          </cell>
          <cell r="AF175">
            <v>4067</v>
          </cell>
          <cell r="AG175">
            <v>3325</v>
          </cell>
          <cell r="AH175">
            <v>2711</v>
          </cell>
          <cell r="AI175">
            <v>2120</v>
          </cell>
          <cell r="AJ175">
            <v>1642</v>
          </cell>
          <cell r="AK175">
            <v>1266</v>
          </cell>
          <cell r="AL175">
            <v>886</v>
          </cell>
          <cell r="AM175">
            <v>758</v>
          </cell>
        </row>
        <row r="176">
          <cell r="A176" t="str">
            <v>180200</v>
          </cell>
          <cell r="B176" t="str">
            <v>18</v>
          </cell>
          <cell r="C176" t="str">
            <v>02</v>
          </cell>
          <cell r="D176" t="str">
            <v>00</v>
          </cell>
          <cell r="E176" t="str">
            <v>GENERAL SANCHEZ CERRO</v>
          </cell>
          <cell r="F176">
            <v>27500</v>
          </cell>
          <cell r="G176">
            <v>551</v>
          </cell>
          <cell r="H176">
            <v>552</v>
          </cell>
          <cell r="I176">
            <v>553</v>
          </cell>
          <cell r="J176">
            <v>553</v>
          </cell>
          <cell r="K176">
            <v>553</v>
          </cell>
          <cell r="L176">
            <v>549</v>
          </cell>
          <cell r="M176">
            <v>549</v>
          </cell>
          <cell r="N176">
            <v>548</v>
          </cell>
          <cell r="O176">
            <v>548</v>
          </cell>
          <cell r="P176">
            <v>548</v>
          </cell>
          <cell r="Q176">
            <v>547</v>
          </cell>
          <cell r="R176">
            <v>547</v>
          </cell>
          <cell r="S176">
            <v>546</v>
          </cell>
          <cell r="T176">
            <v>546</v>
          </cell>
          <cell r="U176">
            <v>546</v>
          </cell>
          <cell r="V176">
            <v>545</v>
          </cell>
          <cell r="W176">
            <v>545</v>
          </cell>
          <cell r="X176">
            <v>542</v>
          </cell>
          <cell r="Y176">
            <v>538</v>
          </cell>
          <cell r="Z176">
            <v>532</v>
          </cell>
          <cell r="AA176">
            <v>2554</v>
          </cell>
          <cell r="AB176">
            <v>2320</v>
          </cell>
          <cell r="AC176">
            <v>2172</v>
          </cell>
          <cell r="AD176">
            <v>1905</v>
          </cell>
          <cell r="AE176">
            <v>1666</v>
          </cell>
          <cell r="AF176">
            <v>1441</v>
          </cell>
          <cell r="AG176">
            <v>1178</v>
          </cell>
          <cell r="AH176">
            <v>961</v>
          </cell>
          <cell r="AI176">
            <v>751</v>
          </cell>
          <cell r="AJ176">
            <v>582</v>
          </cell>
          <cell r="AK176">
            <v>449</v>
          </cell>
          <cell r="AL176">
            <v>314</v>
          </cell>
          <cell r="AM176">
            <v>269</v>
          </cell>
        </row>
        <row r="177">
          <cell r="A177" t="str">
            <v>180300</v>
          </cell>
          <cell r="B177" t="str">
            <v>18</v>
          </cell>
          <cell r="C177" t="str">
            <v>03</v>
          </cell>
          <cell r="D177" t="str">
            <v>00</v>
          </cell>
          <cell r="E177" t="str">
            <v>ILO</v>
          </cell>
          <cell r="F177">
            <v>67671</v>
          </cell>
          <cell r="G177">
            <v>1356</v>
          </cell>
          <cell r="H177">
            <v>1358</v>
          </cell>
          <cell r="I177">
            <v>1360</v>
          </cell>
          <cell r="J177">
            <v>1361</v>
          </cell>
          <cell r="K177">
            <v>1360</v>
          </cell>
          <cell r="L177">
            <v>1352</v>
          </cell>
          <cell r="M177">
            <v>1351</v>
          </cell>
          <cell r="N177">
            <v>1350</v>
          </cell>
          <cell r="O177">
            <v>1349</v>
          </cell>
          <cell r="P177">
            <v>1348</v>
          </cell>
          <cell r="Q177">
            <v>1347</v>
          </cell>
          <cell r="R177">
            <v>1345</v>
          </cell>
          <cell r="S177">
            <v>1344</v>
          </cell>
          <cell r="T177">
            <v>1343</v>
          </cell>
          <cell r="U177">
            <v>1343</v>
          </cell>
          <cell r="V177">
            <v>1342</v>
          </cell>
          <cell r="W177">
            <v>1339</v>
          </cell>
          <cell r="X177">
            <v>1334</v>
          </cell>
          <cell r="Y177">
            <v>1324</v>
          </cell>
          <cell r="Z177">
            <v>1309</v>
          </cell>
          <cell r="AA177">
            <v>6285</v>
          </cell>
          <cell r="AB177">
            <v>5710</v>
          </cell>
          <cell r="AC177">
            <v>5346</v>
          </cell>
          <cell r="AD177">
            <v>4687</v>
          </cell>
          <cell r="AE177">
            <v>4099</v>
          </cell>
          <cell r="AF177">
            <v>3547</v>
          </cell>
          <cell r="AG177">
            <v>2899</v>
          </cell>
          <cell r="AH177">
            <v>2364</v>
          </cell>
          <cell r="AI177">
            <v>1848</v>
          </cell>
          <cell r="AJ177">
            <v>1432</v>
          </cell>
          <cell r="AK177">
            <v>1105</v>
          </cell>
          <cell r="AL177">
            <v>773</v>
          </cell>
          <cell r="AM177">
            <v>661</v>
          </cell>
        </row>
        <row r="178">
          <cell r="A178" t="str">
            <v>190000</v>
          </cell>
          <cell r="B178" t="str">
            <v>19</v>
          </cell>
          <cell r="C178" t="str">
            <v>00</v>
          </cell>
          <cell r="D178" t="str">
            <v>00</v>
          </cell>
          <cell r="E178" t="str">
            <v>PASCO</v>
          </cell>
          <cell r="F178">
            <v>303041</v>
          </cell>
          <cell r="G178">
            <v>6073</v>
          </cell>
          <cell r="H178">
            <v>6080</v>
          </cell>
          <cell r="I178">
            <v>6090</v>
          </cell>
          <cell r="J178">
            <v>6093</v>
          </cell>
          <cell r="K178">
            <v>6092</v>
          </cell>
          <cell r="L178">
            <v>6054</v>
          </cell>
          <cell r="M178">
            <v>6048</v>
          </cell>
          <cell r="N178">
            <v>6044</v>
          </cell>
          <cell r="O178">
            <v>6040</v>
          </cell>
          <cell r="P178">
            <v>6036</v>
          </cell>
          <cell r="Q178">
            <v>6032</v>
          </cell>
          <cell r="R178">
            <v>6023</v>
          </cell>
          <cell r="S178">
            <v>6018</v>
          </cell>
          <cell r="T178">
            <v>6017</v>
          </cell>
          <cell r="U178">
            <v>6016</v>
          </cell>
          <cell r="V178">
            <v>6010</v>
          </cell>
          <cell r="W178">
            <v>6000</v>
          </cell>
          <cell r="X178">
            <v>5975</v>
          </cell>
          <cell r="Y178">
            <v>5928</v>
          </cell>
          <cell r="Z178">
            <v>5864</v>
          </cell>
          <cell r="AA178">
            <v>28144</v>
          </cell>
          <cell r="AB178">
            <v>25568</v>
          </cell>
          <cell r="AC178">
            <v>23939</v>
          </cell>
          <cell r="AD178">
            <v>20989</v>
          </cell>
          <cell r="AE178">
            <v>18357</v>
          </cell>
          <cell r="AF178">
            <v>15882</v>
          </cell>
          <cell r="AG178">
            <v>12983</v>
          </cell>
          <cell r="AH178">
            <v>10587</v>
          </cell>
          <cell r="AI178">
            <v>8277</v>
          </cell>
          <cell r="AJ178">
            <v>6413</v>
          </cell>
          <cell r="AK178">
            <v>4947</v>
          </cell>
          <cell r="AL178">
            <v>3461</v>
          </cell>
          <cell r="AM178">
            <v>2961</v>
          </cell>
        </row>
        <row r="179">
          <cell r="A179" t="str">
            <v>190100</v>
          </cell>
          <cell r="B179" t="str">
            <v>19</v>
          </cell>
          <cell r="C179" t="str">
            <v>01</v>
          </cell>
          <cell r="D179" t="str">
            <v>00</v>
          </cell>
          <cell r="E179" t="str">
            <v>PASCO</v>
          </cell>
          <cell r="F179">
            <v>165804</v>
          </cell>
          <cell r="G179">
            <v>3323</v>
          </cell>
          <cell r="H179">
            <v>3327</v>
          </cell>
          <cell r="I179">
            <v>3332</v>
          </cell>
          <cell r="J179">
            <v>3334</v>
          </cell>
          <cell r="K179">
            <v>3333</v>
          </cell>
          <cell r="L179">
            <v>3312</v>
          </cell>
          <cell r="M179">
            <v>3309</v>
          </cell>
          <cell r="N179">
            <v>3307</v>
          </cell>
          <cell r="O179">
            <v>3305</v>
          </cell>
          <cell r="P179">
            <v>3302</v>
          </cell>
          <cell r="Q179">
            <v>3300</v>
          </cell>
          <cell r="R179">
            <v>3295</v>
          </cell>
          <cell r="S179">
            <v>3293</v>
          </cell>
          <cell r="T179">
            <v>3292</v>
          </cell>
          <cell r="U179">
            <v>3292</v>
          </cell>
          <cell r="V179">
            <v>3288</v>
          </cell>
          <cell r="W179">
            <v>3283</v>
          </cell>
          <cell r="X179">
            <v>3269</v>
          </cell>
          <cell r="Y179">
            <v>3243</v>
          </cell>
          <cell r="Z179">
            <v>3209</v>
          </cell>
          <cell r="AA179">
            <v>15398</v>
          </cell>
          <cell r="AB179">
            <v>13989</v>
          </cell>
          <cell r="AC179">
            <v>13098</v>
          </cell>
          <cell r="AD179">
            <v>11483</v>
          </cell>
          <cell r="AE179">
            <v>10044</v>
          </cell>
          <cell r="AF179">
            <v>8689</v>
          </cell>
          <cell r="AG179">
            <v>7104</v>
          </cell>
          <cell r="AH179">
            <v>5792</v>
          </cell>
          <cell r="AI179">
            <v>4529</v>
          </cell>
          <cell r="AJ179">
            <v>3509</v>
          </cell>
          <cell r="AK179">
            <v>2707</v>
          </cell>
          <cell r="AL179">
            <v>1894</v>
          </cell>
          <cell r="AM179">
            <v>1620</v>
          </cell>
        </row>
        <row r="180">
          <cell r="A180" t="str">
            <v>190200</v>
          </cell>
          <cell r="B180" t="str">
            <v>19</v>
          </cell>
          <cell r="C180" t="str">
            <v>02</v>
          </cell>
          <cell r="D180" t="str">
            <v>00</v>
          </cell>
          <cell r="E180" t="str">
            <v>DANIEL ALCIDES CARRION</v>
          </cell>
          <cell r="F180">
            <v>51337</v>
          </cell>
          <cell r="G180">
            <v>1029</v>
          </cell>
          <cell r="H180">
            <v>1030</v>
          </cell>
          <cell r="I180">
            <v>1032</v>
          </cell>
          <cell r="J180">
            <v>1032</v>
          </cell>
          <cell r="K180">
            <v>1032</v>
          </cell>
          <cell r="L180">
            <v>1026</v>
          </cell>
          <cell r="M180">
            <v>1025</v>
          </cell>
          <cell r="N180">
            <v>1024</v>
          </cell>
          <cell r="O180">
            <v>1023</v>
          </cell>
          <cell r="P180">
            <v>1023</v>
          </cell>
          <cell r="Q180">
            <v>1022</v>
          </cell>
          <cell r="R180">
            <v>1021</v>
          </cell>
          <cell r="S180">
            <v>1019</v>
          </cell>
          <cell r="T180">
            <v>1019</v>
          </cell>
          <cell r="U180">
            <v>1019</v>
          </cell>
          <cell r="V180">
            <v>1018</v>
          </cell>
          <cell r="W180">
            <v>1016</v>
          </cell>
          <cell r="X180">
            <v>1012</v>
          </cell>
          <cell r="Y180">
            <v>1004</v>
          </cell>
          <cell r="Z180">
            <v>993</v>
          </cell>
          <cell r="AA180">
            <v>4768</v>
          </cell>
          <cell r="AB180">
            <v>4331</v>
          </cell>
          <cell r="AC180">
            <v>4055</v>
          </cell>
          <cell r="AD180">
            <v>3556</v>
          </cell>
          <cell r="AE180">
            <v>3110</v>
          </cell>
          <cell r="AF180">
            <v>2691</v>
          </cell>
          <cell r="AG180">
            <v>2199</v>
          </cell>
          <cell r="AH180">
            <v>1794</v>
          </cell>
          <cell r="AI180">
            <v>1402</v>
          </cell>
          <cell r="AJ180">
            <v>1086</v>
          </cell>
          <cell r="AK180">
            <v>838</v>
          </cell>
          <cell r="AL180">
            <v>586</v>
          </cell>
          <cell r="AM180">
            <v>502</v>
          </cell>
        </row>
        <row r="181">
          <cell r="A181" t="str">
            <v>190300</v>
          </cell>
          <cell r="B181" t="str">
            <v>19</v>
          </cell>
          <cell r="C181" t="str">
            <v>03</v>
          </cell>
          <cell r="D181" t="str">
            <v>00</v>
          </cell>
          <cell r="E181" t="str">
            <v>OXAPAMPA</v>
          </cell>
          <cell r="F181">
            <v>85900</v>
          </cell>
          <cell r="G181">
            <v>1721</v>
          </cell>
          <cell r="H181">
            <v>1723</v>
          </cell>
          <cell r="I181">
            <v>1726</v>
          </cell>
          <cell r="J181">
            <v>1727</v>
          </cell>
          <cell r="K181">
            <v>1727</v>
          </cell>
          <cell r="L181">
            <v>1716</v>
          </cell>
          <cell r="M181">
            <v>1714</v>
          </cell>
          <cell r="N181">
            <v>1713</v>
          </cell>
          <cell r="O181">
            <v>1712</v>
          </cell>
          <cell r="P181">
            <v>1711</v>
          </cell>
          <cell r="Q181">
            <v>1710</v>
          </cell>
          <cell r="R181">
            <v>1707</v>
          </cell>
          <cell r="S181">
            <v>1706</v>
          </cell>
          <cell r="T181">
            <v>1706</v>
          </cell>
          <cell r="U181">
            <v>1705</v>
          </cell>
          <cell r="V181">
            <v>1704</v>
          </cell>
          <cell r="W181">
            <v>1701</v>
          </cell>
          <cell r="X181">
            <v>1694</v>
          </cell>
          <cell r="Y181">
            <v>1681</v>
          </cell>
          <cell r="Z181">
            <v>1662</v>
          </cell>
          <cell r="AA181">
            <v>7978</v>
          </cell>
          <cell r="AB181">
            <v>7248</v>
          </cell>
          <cell r="AC181">
            <v>6786</v>
          </cell>
          <cell r="AD181">
            <v>5950</v>
          </cell>
          <cell r="AE181">
            <v>5203</v>
          </cell>
          <cell r="AF181">
            <v>4502</v>
          </cell>
          <cell r="AG181">
            <v>3680</v>
          </cell>
          <cell r="AH181">
            <v>3001</v>
          </cell>
          <cell r="AI181">
            <v>2346</v>
          </cell>
          <cell r="AJ181">
            <v>1818</v>
          </cell>
          <cell r="AK181">
            <v>1402</v>
          </cell>
          <cell r="AL181">
            <v>981</v>
          </cell>
          <cell r="AM181">
            <v>839</v>
          </cell>
        </row>
        <row r="182">
          <cell r="A182" t="str">
            <v>200000</v>
          </cell>
          <cell r="B182" t="str">
            <v>20</v>
          </cell>
          <cell r="C182" t="str">
            <v>00</v>
          </cell>
          <cell r="D182" t="str">
            <v>00</v>
          </cell>
          <cell r="E182" t="str">
            <v>PIURA</v>
          </cell>
          <cell r="F182">
            <v>1801376</v>
          </cell>
          <cell r="G182">
            <v>36101</v>
          </cell>
          <cell r="H182">
            <v>36144</v>
          </cell>
          <cell r="I182">
            <v>36198</v>
          </cell>
          <cell r="J182">
            <v>36221</v>
          </cell>
          <cell r="K182">
            <v>36214</v>
          </cell>
          <cell r="L182">
            <v>35984</v>
          </cell>
          <cell r="M182">
            <v>35951</v>
          </cell>
          <cell r="N182">
            <v>35925</v>
          </cell>
          <cell r="O182">
            <v>35903</v>
          </cell>
          <cell r="P182">
            <v>35883</v>
          </cell>
          <cell r="Q182">
            <v>35853</v>
          </cell>
          <cell r="R182">
            <v>35805</v>
          </cell>
          <cell r="S182">
            <v>35771</v>
          </cell>
          <cell r="T182">
            <v>35765</v>
          </cell>
          <cell r="U182">
            <v>35761</v>
          </cell>
          <cell r="V182">
            <v>35726</v>
          </cell>
          <cell r="W182">
            <v>35668</v>
          </cell>
          <cell r="X182">
            <v>35518</v>
          </cell>
          <cell r="Y182">
            <v>35236</v>
          </cell>
          <cell r="Z182">
            <v>34855</v>
          </cell>
          <cell r="AA182">
            <v>167299</v>
          </cell>
          <cell r="AB182">
            <v>151983</v>
          </cell>
          <cell r="AC182">
            <v>142302</v>
          </cell>
          <cell r="AD182">
            <v>124766</v>
          </cell>
          <cell r="AE182">
            <v>109118</v>
          </cell>
          <cell r="AF182">
            <v>94410</v>
          </cell>
          <cell r="AG182">
            <v>77178</v>
          </cell>
          <cell r="AH182">
            <v>62934</v>
          </cell>
          <cell r="AI182">
            <v>49203</v>
          </cell>
          <cell r="AJ182">
            <v>38119</v>
          </cell>
          <cell r="AK182">
            <v>29405</v>
          </cell>
          <cell r="AL182">
            <v>20573</v>
          </cell>
          <cell r="AM182">
            <v>17604</v>
          </cell>
        </row>
        <row r="183">
          <cell r="A183" t="str">
            <v>200100</v>
          </cell>
          <cell r="B183" t="str">
            <v>20</v>
          </cell>
          <cell r="C183" t="str">
            <v>01</v>
          </cell>
          <cell r="D183" t="str">
            <v>00</v>
          </cell>
          <cell r="E183" t="str">
            <v>PIURA</v>
          </cell>
          <cell r="F183">
            <v>710708</v>
          </cell>
          <cell r="G183">
            <v>14243</v>
          </cell>
          <cell r="H183">
            <v>14261</v>
          </cell>
          <cell r="I183">
            <v>14281</v>
          </cell>
          <cell r="J183">
            <v>14291</v>
          </cell>
          <cell r="K183">
            <v>14288</v>
          </cell>
          <cell r="L183">
            <v>14198</v>
          </cell>
          <cell r="M183">
            <v>14184</v>
          </cell>
          <cell r="N183">
            <v>14174</v>
          </cell>
          <cell r="O183">
            <v>14165</v>
          </cell>
          <cell r="P183">
            <v>14157</v>
          </cell>
          <cell r="Q183">
            <v>14145</v>
          </cell>
          <cell r="R183">
            <v>14126</v>
          </cell>
          <cell r="S183">
            <v>14113</v>
          </cell>
          <cell r="T183">
            <v>14111</v>
          </cell>
          <cell r="U183">
            <v>14109</v>
          </cell>
          <cell r="V183">
            <v>14095</v>
          </cell>
          <cell r="W183">
            <v>14073</v>
          </cell>
          <cell r="X183">
            <v>14013</v>
          </cell>
          <cell r="Y183">
            <v>13902</v>
          </cell>
          <cell r="Z183">
            <v>13752</v>
          </cell>
          <cell r="AA183">
            <v>66006</v>
          </cell>
          <cell r="AB183">
            <v>59962</v>
          </cell>
          <cell r="AC183">
            <v>56144</v>
          </cell>
          <cell r="AD183">
            <v>49225</v>
          </cell>
          <cell r="AE183">
            <v>43051</v>
          </cell>
          <cell r="AF183">
            <v>37248</v>
          </cell>
          <cell r="AG183">
            <v>30448</v>
          </cell>
          <cell r="AH183">
            <v>24830</v>
          </cell>
          <cell r="AI183">
            <v>19413</v>
          </cell>
          <cell r="AJ183">
            <v>15039</v>
          </cell>
          <cell r="AK183">
            <v>11601</v>
          </cell>
          <cell r="AL183">
            <v>8116</v>
          </cell>
          <cell r="AM183">
            <v>6944</v>
          </cell>
        </row>
        <row r="184">
          <cell r="A184" t="str">
            <v>200200</v>
          </cell>
          <cell r="B184" t="str">
            <v>20</v>
          </cell>
          <cell r="C184" t="str">
            <v>02</v>
          </cell>
          <cell r="D184" t="str">
            <v>00</v>
          </cell>
          <cell r="E184" t="str">
            <v>AYABACA</v>
          </cell>
          <cell r="F184">
            <v>149349</v>
          </cell>
          <cell r="G184">
            <v>2993</v>
          </cell>
          <cell r="H184">
            <v>2997</v>
          </cell>
          <cell r="I184">
            <v>3001</v>
          </cell>
          <cell r="J184">
            <v>3003</v>
          </cell>
          <cell r="K184">
            <v>3002</v>
          </cell>
          <cell r="L184">
            <v>2983</v>
          </cell>
          <cell r="M184">
            <v>2980</v>
          </cell>
          <cell r="N184">
            <v>2978</v>
          </cell>
          <cell r="O184">
            <v>2977</v>
          </cell>
          <cell r="P184">
            <v>2975</v>
          </cell>
          <cell r="Q184">
            <v>2973</v>
          </cell>
          <cell r="R184">
            <v>2969</v>
          </cell>
          <cell r="S184">
            <v>2966</v>
          </cell>
          <cell r="T184">
            <v>2965</v>
          </cell>
          <cell r="U184">
            <v>2965</v>
          </cell>
          <cell r="V184">
            <v>2962</v>
          </cell>
          <cell r="W184">
            <v>2957</v>
          </cell>
          <cell r="X184">
            <v>2945</v>
          </cell>
          <cell r="Y184">
            <v>2921</v>
          </cell>
          <cell r="Z184">
            <v>2890</v>
          </cell>
          <cell r="AA184">
            <v>13870</v>
          </cell>
          <cell r="AB184">
            <v>12601</v>
          </cell>
          <cell r="AC184">
            <v>11798</v>
          </cell>
          <cell r="AD184">
            <v>10344</v>
          </cell>
          <cell r="AE184">
            <v>9047</v>
          </cell>
          <cell r="AF184">
            <v>7827</v>
          </cell>
          <cell r="AG184">
            <v>6399</v>
          </cell>
          <cell r="AH184">
            <v>5218</v>
          </cell>
          <cell r="AI184">
            <v>4079</v>
          </cell>
          <cell r="AJ184">
            <v>3160</v>
          </cell>
          <cell r="AK184">
            <v>2438</v>
          </cell>
          <cell r="AL184">
            <v>1706</v>
          </cell>
          <cell r="AM184">
            <v>1460</v>
          </cell>
        </row>
        <row r="185">
          <cell r="A185" t="str">
            <v>200300</v>
          </cell>
          <cell r="B185" t="str">
            <v>20</v>
          </cell>
          <cell r="C185" t="str">
            <v>03</v>
          </cell>
          <cell r="D185" t="str">
            <v>00</v>
          </cell>
          <cell r="E185" t="str">
            <v>HUANCABAMBA</v>
          </cell>
          <cell r="F185">
            <v>136974</v>
          </cell>
          <cell r="G185">
            <v>2745</v>
          </cell>
          <cell r="H185">
            <v>2748</v>
          </cell>
          <cell r="I185">
            <v>2752</v>
          </cell>
          <cell r="J185">
            <v>2754</v>
          </cell>
          <cell r="K185">
            <v>2754</v>
          </cell>
          <cell r="L185">
            <v>2736</v>
          </cell>
          <cell r="M185">
            <v>2734</v>
          </cell>
          <cell r="N185">
            <v>2732</v>
          </cell>
          <cell r="O185">
            <v>2730</v>
          </cell>
          <cell r="P185">
            <v>2728</v>
          </cell>
          <cell r="Q185">
            <v>2726</v>
          </cell>
          <cell r="R185">
            <v>2723</v>
          </cell>
          <cell r="S185">
            <v>2720</v>
          </cell>
          <cell r="T185">
            <v>2720</v>
          </cell>
          <cell r="U185">
            <v>2719</v>
          </cell>
          <cell r="V185">
            <v>2717</v>
          </cell>
          <cell r="W185">
            <v>2712</v>
          </cell>
          <cell r="X185">
            <v>2701</v>
          </cell>
          <cell r="Y185">
            <v>2679</v>
          </cell>
          <cell r="Z185">
            <v>2650</v>
          </cell>
          <cell r="AA185">
            <v>12721</v>
          </cell>
          <cell r="AB185">
            <v>11557</v>
          </cell>
          <cell r="AC185">
            <v>10820</v>
          </cell>
          <cell r="AD185">
            <v>9487</v>
          </cell>
          <cell r="AE185">
            <v>8297</v>
          </cell>
          <cell r="AF185">
            <v>7179</v>
          </cell>
          <cell r="AG185">
            <v>5869</v>
          </cell>
          <cell r="AH185">
            <v>4785</v>
          </cell>
          <cell r="AI185">
            <v>3741</v>
          </cell>
          <cell r="AJ185">
            <v>2899</v>
          </cell>
          <cell r="AK185">
            <v>2236</v>
          </cell>
          <cell r="AL185">
            <v>1564</v>
          </cell>
          <cell r="AM185">
            <v>1339</v>
          </cell>
        </row>
        <row r="186">
          <cell r="A186" t="str">
            <v>200400</v>
          </cell>
          <cell r="B186" t="str">
            <v>20</v>
          </cell>
          <cell r="C186" t="str">
            <v>04</v>
          </cell>
          <cell r="D186" t="str">
            <v>00</v>
          </cell>
          <cell r="E186" t="str">
            <v>MORROPON</v>
          </cell>
          <cell r="F186">
            <v>173854</v>
          </cell>
          <cell r="G186">
            <v>3484</v>
          </cell>
          <cell r="H186">
            <v>3488</v>
          </cell>
          <cell r="I186">
            <v>3494</v>
          </cell>
          <cell r="J186">
            <v>3496</v>
          </cell>
          <cell r="K186">
            <v>3495</v>
          </cell>
          <cell r="L186">
            <v>3473</v>
          </cell>
          <cell r="M186">
            <v>3470</v>
          </cell>
          <cell r="N186">
            <v>3467</v>
          </cell>
          <cell r="O186">
            <v>3465</v>
          </cell>
          <cell r="P186">
            <v>3463</v>
          </cell>
          <cell r="Q186">
            <v>3460</v>
          </cell>
          <cell r="R186">
            <v>3456</v>
          </cell>
          <cell r="S186">
            <v>3452</v>
          </cell>
          <cell r="T186">
            <v>3451</v>
          </cell>
          <cell r="U186">
            <v>3451</v>
          </cell>
          <cell r="V186">
            <v>3448</v>
          </cell>
          <cell r="W186">
            <v>3442</v>
          </cell>
          <cell r="X186">
            <v>3428</v>
          </cell>
          <cell r="Y186">
            <v>3401</v>
          </cell>
          <cell r="Z186">
            <v>3364</v>
          </cell>
          <cell r="AA186">
            <v>16146</v>
          </cell>
          <cell r="AB186">
            <v>14668</v>
          </cell>
          <cell r="AC186">
            <v>13734</v>
          </cell>
          <cell r="AD186">
            <v>12041</v>
          </cell>
          <cell r="AE186">
            <v>10531</v>
          </cell>
          <cell r="AF186">
            <v>9112</v>
          </cell>
          <cell r="AG186">
            <v>7449</v>
          </cell>
          <cell r="AH186">
            <v>6074</v>
          </cell>
          <cell r="AI186">
            <v>4749</v>
          </cell>
          <cell r="AJ186">
            <v>3679</v>
          </cell>
          <cell r="AK186">
            <v>2838</v>
          </cell>
          <cell r="AL186">
            <v>1986</v>
          </cell>
          <cell r="AM186">
            <v>1699</v>
          </cell>
        </row>
        <row r="187">
          <cell r="A187" t="str">
            <v>200500</v>
          </cell>
          <cell r="B187" t="str">
            <v>20</v>
          </cell>
          <cell r="C187" t="str">
            <v>05</v>
          </cell>
          <cell r="D187" t="str">
            <v>00</v>
          </cell>
          <cell r="E187" t="str">
            <v>PAITA</v>
          </cell>
          <cell r="F187">
            <v>116543</v>
          </cell>
          <cell r="G187">
            <v>2336</v>
          </cell>
          <cell r="H187">
            <v>2338</v>
          </cell>
          <cell r="I187">
            <v>2342</v>
          </cell>
          <cell r="J187">
            <v>2343</v>
          </cell>
          <cell r="K187">
            <v>2343</v>
          </cell>
          <cell r="L187">
            <v>2328</v>
          </cell>
          <cell r="M187">
            <v>2326</v>
          </cell>
          <cell r="N187">
            <v>2324</v>
          </cell>
          <cell r="O187">
            <v>2323</v>
          </cell>
          <cell r="P187">
            <v>2322</v>
          </cell>
          <cell r="Q187">
            <v>2320</v>
          </cell>
          <cell r="R187">
            <v>2316</v>
          </cell>
          <cell r="S187">
            <v>2314</v>
          </cell>
          <cell r="T187">
            <v>2314</v>
          </cell>
          <cell r="U187">
            <v>2314</v>
          </cell>
          <cell r="V187">
            <v>2311</v>
          </cell>
          <cell r="W187">
            <v>2308</v>
          </cell>
          <cell r="X187">
            <v>2298</v>
          </cell>
          <cell r="Y187">
            <v>2280</v>
          </cell>
          <cell r="Z187">
            <v>2254</v>
          </cell>
          <cell r="AA187">
            <v>10824</v>
          </cell>
          <cell r="AB187">
            <v>9833</v>
          </cell>
          <cell r="AC187">
            <v>9206</v>
          </cell>
          <cell r="AD187">
            <v>8072</v>
          </cell>
          <cell r="AE187">
            <v>7060</v>
          </cell>
          <cell r="AF187">
            <v>6108</v>
          </cell>
          <cell r="AG187">
            <v>4993</v>
          </cell>
          <cell r="AH187">
            <v>4072</v>
          </cell>
          <cell r="AI187">
            <v>3183</v>
          </cell>
          <cell r="AJ187">
            <v>2466</v>
          </cell>
          <cell r="AK187">
            <v>1902</v>
          </cell>
          <cell r="AL187">
            <v>1331</v>
          </cell>
          <cell r="AM187">
            <v>1139</v>
          </cell>
        </row>
        <row r="188">
          <cell r="A188" t="str">
            <v>200600</v>
          </cell>
          <cell r="B188" t="str">
            <v>20</v>
          </cell>
          <cell r="C188" t="str">
            <v>06</v>
          </cell>
          <cell r="D188" t="str">
            <v>00</v>
          </cell>
          <cell r="E188" t="str">
            <v>SULLANA</v>
          </cell>
          <cell r="F188">
            <v>307874</v>
          </cell>
          <cell r="G188">
            <v>6170</v>
          </cell>
          <cell r="H188">
            <v>6177</v>
          </cell>
          <cell r="I188">
            <v>6187</v>
          </cell>
          <cell r="J188">
            <v>6191</v>
          </cell>
          <cell r="K188">
            <v>6189</v>
          </cell>
          <cell r="L188">
            <v>6150</v>
          </cell>
          <cell r="M188">
            <v>6144</v>
          </cell>
          <cell r="N188">
            <v>6140</v>
          </cell>
          <cell r="O188">
            <v>6136</v>
          </cell>
          <cell r="P188">
            <v>6133</v>
          </cell>
          <cell r="Q188">
            <v>6128</v>
          </cell>
          <cell r="R188">
            <v>6119</v>
          </cell>
          <cell r="S188">
            <v>6114</v>
          </cell>
          <cell r="T188">
            <v>6113</v>
          </cell>
          <cell r="U188">
            <v>6112</v>
          </cell>
          <cell r="V188">
            <v>6106</v>
          </cell>
          <cell r="W188">
            <v>6096</v>
          </cell>
          <cell r="X188">
            <v>6070</v>
          </cell>
          <cell r="Y188">
            <v>6022</v>
          </cell>
          <cell r="Z188">
            <v>5957</v>
          </cell>
          <cell r="AA188">
            <v>28593</v>
          </cell>
          <cell r="AB188">
            <v>25975</v>
          </cell>
          <cell r="AC188">
            <v>24321</v>
          </cell>
          <cell r="AD188">
            <v>21324</v>
          </cell>
          <cell r="AE188">
            <v>18649</v>
          </cell>
          <cell r="AF188">
            <v>16136</v>
          </cell>
          <cell r="AG188">
            <v>13191</v>
          </cell>
          <cell r="AH188">
            <v>10756</v>
          </cell>
          <cell r="AI188">
            <v>8409</v>
          </cell>
          <cell r="AJ188">
            <v>6515</v>
          </cell>
          <cell r="AK188">
            <v>5026</v>
          </cell>
          <cell r="AL188">
            <v>3516</v>
          </cell>
          <cell r="AM188">
            <v>3009</v>
          </cell>
        </row>
        <row r="189">
          <cell r="A189" t="str">
            <v>200700</v>
          </cell>
          <cell r="B189" t="str">
            <v>20</v>
          </cell>
          <cell r="C189" t="str">
            <v>07</v>
          </cell>
          <cell r="D189" t="str">
            <v>00</v>
          </cell>
          <cell r="E189" t="str">
            <v>TALARA</v>
          </cell>
          <cell r="F189">
            <v>137972</v>
          </cell>
          <cell r="G189">
            <v>2765</v>
          </cell>
          <cell r="H189">
            <v>2769</v>
          </cell>
          <cell r="I189">
            <v>2772</v>
          </cell>
          <cell r="J189">
            <v>2774</v>
          </cell>
          <cell r="K189">
            <v>2774</v>
          </cell>
          <cell r="L189">
            <v>2756</v>
          </cell>
          <cell r="M189">
            <v>2754</v>
          </cell>
          <cell r="N189">
            <v>2752</v>
          </cell>
          <cell r="O189">
            <v>2750</v>
          </cell>
          <cell r="P189">
            <v>2748</v>
          </cell>
          <cell r="Q189">
            <v>2746</v>
          </cell>
          <cell r="R189">
            <v>2742</v>
          </cell>
          <cell r="S189">
            <v>2740</v>
          </cell>
          <cell r="T189">
            <v>2739</v>
          </cell>
          <cell r="U189">
            <v>2739</v>
          </cell>
          <cell r="V189">
            <v>2736</v>
          </cell>
          <cell r="W189">
            <v>2732</v>
          </cell>
          <cell r="X189">
            <v>2720</v>
          </cell>
          <cell r="Y189">
            <v>2699</v>
          </cell>
          <cell r="Z189">
            <v>2670</v>
          </cell>
          <cell r="AA189">
            <v>12814</v>
          </cell>
          <cell r="AB189">
            <v>11641</v>
          </cell>
          <cell r="AC189">
            <v>10899</v>
          </cell>
          <cell r="AD189">
            <v>9556</v>
          </cell>
          <cell r="AE189">
            <v>8358</v>
          </cell>
          <cell r="AF189">
            <v>7231</v>
          </cell>
          <cell r="AG189">
            <v>5911</v>
          </cell>
          <cell r="AH189">
            <v>4820</v>
          </cell>
          <cell r="AI189">
            <v>3769</v>
          </cell>
          <cell r="AJ189">
            <v>2920</v>
          </cell>
          <cell r="AK189">
            <v>2252</v>
          </cell>
          <cell r="AL189">
            <v>1576</v>
          </cell>
          <cell r="AM189">
            <v>1348</v>
          </cell>
        </row>
        <row r="190">
          <cell r="A190" t="str">
            <v>200800</v>
          </cell>
          <cell r="B190" t="str">
            <v>20</v>
          </cell>
          <cell r="C190" t="str">
            <v>08</v>
          </cell>
          <cell r="D190" t="str">
            <v>00</v>
          </cell>
          <cell r="E190" t="str">
            <v>SECHURA</v>
          </cell>
          <cell r="F190">
            <v>68102</v>
          </cell>
          <cell r="G190">
            <v>1365</v>
          </cell>
          <cell r="H190">
            <v>1366</v>
          </cell>
          <cell r="I190">
            <v>1369</v>
          </cell>
          <cell r="J190">
            <v>1369</v>
          </cell>
          <cell r="K190">
            <v>1369</v>
          </cell>
          <cell r="L190">
            <v>1360</v>
          </cell>
          <cell r="M190">
            <v>1359</v>
          </cell>
          <cell r="N190">
            <v>1358</v>
          </cell>
          <cell r="O190">
            <v>1357</v>
          </cell>
          <cell r="P190">
            <v>1357</v>
          </cell>
          <cell r="Q190">
            <v>1355</v>
          </cell>
          <cell r="R190">
            <v>1354</v>
          </cell>
          <cell r="S190">
            <v>1352</v>
          </cell>
          <cell r="T190">
            <v>1352</v>
          </cell>
          <cell r="U190">
            <v>1352</v>
          </cell>
          <cell r="V190">
            <v>1351</v>
          </cell>
          <cell r="W190">
            <v>1348</v>
          </cell>
          <cell r="X190">
            <v>1343</v>
          </cell>
          <cell r="Y190">
            <v>1332</v>
          </cell>
          <cell r="Z190">
            <v>1318</v>
          </cell>
          <cell r="AA190">
            <v>6325</v>
          </cell>
          <cell r="AB190">
            <v>5746</v>
          </cell>
          <cell r="AC190">
            <v>5380</v>
          </cell>
          <cell r="AD190">
            <v>4717</v>
          </cell>
          <cell r="AE190">
            <v>4125</v>
          </cell>
          <cell r="AF190">
            <v>3569</v>
          </cell>
          <cell r="AG190">
            <v>2918</v>
          </cell>
          <cell r="AH190">
            <v>2379</v>
          </cell>
          <cell r="AI190">
            <v>1860</v>
          </cell>
          <cell r="AJ190">
            <v>1441</v>
          </cell>
          <cell r="AK190">
            <v>1112</v>
          </cell>
          <cell r="AL190">
            <v>778</v>
          </cell>
          <cell r="AM190">
            <v>666</v>
          </cell>
        </row>
        <row r="191">
          <cell r="A191" t="str">
            <v>210000</v>
          </cell>
          <cell r="B191" t="str">
            <v>21</v>
          </cell>
          <cell r="C191" t="str">
            <v>00</v>
          </cell>
          <cell r="D191" t="str">
            <v>00</v>
          </cell>
          <cell r="E191" t="str">
            <v>PUNO</v>
          </cell>
          <cell r="F191">
            <v>1378133</v>
          </cell>
          <cell r="G191">
            <v>27619</v>
          </cell>
          <cell r="H191">
            <v>27652</v>
          </cell>
          <cell r="I191">
            <v>27693</v>
          </cell>
          <cell r="J191">
            <v>27710</v>
          </cell>
          <cell r="K191">
            <v>27706</v>
          </cell>
          <cell r="L191">
            <v>27530</v>
          </cell>
          <cell r="M191">
            <v>27504</v>
          </cell>
          <cell r="N191">
            <v>27484</v>
          </cell>
          <cell r="O191">
            <v>27467</v>
          </cell>
          <cell r="P191">
            <v>27450</v>
          </cell>
          <cell r="Q191">
            <v>27430</v>
          </cell>
          <cell r="R191">
            <v>27391</v>
          </cell>
          <cell r="S191">
            <v>27367</v>
          </cell>
          <cell r="T191">
            <v>27362</v>
          </cell>
          <cell r="U191">
            <v>27359</v>
          </cell>
          <cell r="V191">
            <v>27331</v>
          </cell>
          <cell r="W191">
            <v>27288</v>
          </cell>
          <cell r="X191">
            <v>27173</v>
          </cell>
          <cell r="Y191">
            <v>26957</v>
          </cell>
          <cell r="Z191">
            <v>26666</v>
          </cell>
          <cell r="AA191">
            <v>127991</v>
          </cell>
          <cell r="AB191">
            <v>116274</v>
          </cell>
          <cell r="AC191">
            <v>108868</v>
          </cell>
          <cell r="AD191">
            <v>95452</v>
          </cell>
          <cell r="AE191">
            <v>83480</v>
          </cell>
          <cell r="AF191">
            <v>72228</v>
          </cell>
          <cell r="AG191">
            <v>59045</v>
          </cell>
          <cell r="AH191">
            <v>48147</v>
          </cell>
          <cell r="AI191">
            <v>37643</v>
          </cell>
          <cell r="AJ191">
            <v>29163</v>
          </cell>
          <cell r="AK191">
            <v>22496</v>
          </cell>
          <cell r="AL191">
            <v>15739</v>
          </cell>
          <cell r="AM191">
            <v>13468</v>
          </cell>
        </row>
        <row r="192">
          <cell r="A192" t="str">
            <v>210100</v>
          </cell>
          <cell r="B192" t="str">
            <v>21</v>
          </cell>
          <cell r="C192" t="str">
            <v>01</v>
          </cell>
          <cell r="D192" t="str">
            <v>00</v>
          </cell>
          <cell r="E192" t="str">
            <v>PUNO</v>
          </cell>
          <cell r="F192">
            <v>245242</v>
          </cell>
          <cell r="G192">
            <v>4916</v>
          </cell>
          <cell r="H192">
            <v>4921</v>
          </cell>
          <cell r="I192">
            <v>4928</v>
          </cell>
          <cell r="J192">
            <v>4931</v>
          </cell>
          <cell r="K192">
            <v>4930</v>
          </cell>
          <cell r="L192">
            <v>4899</v>
          </cell>
          <cell r="M192">
            <v>4894</v>
          </cell>
          <cell r="N192">
            <v>4891</v>
          </cell>
          <cell r="O192">
            <v>4888</v>
          </cell>
          <cell r="P192">
            <v>4885</v>
          </cell>
          <cell r="Q192">
            <v>4881</v>
          </cell>
          <cell r="R192">
            <v>4874</v>
          </cell>
          <cell r="S192">
            <v>4870</v>
          </cell>
          <cell r="T192">
            <v>4869</v>
          </cell>
          <cell r="U192">
            <v>4869</v>
          </cell>
          <cell r="V192">
            <v>4864</v>
          </cell>
          <cell r="W192">
            <v>4856</v>
          </cell>
          <cell r="X192">
            <v>4835</v>
          </cell>
          <cell r="Y192">
            <v>4797</v>
          </cell>
          <cell r="Z192">
            <v>4745</v>
          </cell>
          <cell r="AA192">
            <v>22776</v>
          </cell>
          <cell r="AB192">
            <v>20691</v>
          </cell>
          <cell r="AC192">
            <v>19373</v>
          </cell>
          <cell r="AD192">
            <v>16986</v>
          </cell>
          <cell r="AE192">
            <v>14855</v>
          </cell>
          <cell r="AF192">
            <v>12853</v>
          </cell>
          <cell r="AG192">
            <v>10507</v>
          </cell>
          <cell r="AH192">
            <v>8568</v>
          </cell>
          <cell r="AI192">
            <v>6699</v>
          </cell>
          <cell r="AJ192">
            <v>5190</v>
          </cell>
          <cell r="AK192">
            <v>4003</v>
          </cell>
          <cell r="AL192">
            <v>2801</v>
          </cell>
          <cell r="AM192">
            <v>2397</v>
          </cell>
        </row>
        <row r="193">
          <cell r="A193" t="str">
            <v>210200</v>
          </cell>
          <cell r="B193" t="str">
            <v>21</v>
          </cell>
          <cell r="C193" t="str">
            <v>02</v>
          </cell>
          <cell r="D193" t="str">
            <v>00</v>
          </cell>
          <cell r="E193" t="str">
            <v>AZANGARO</v>
          </cell>
          <cell r="F193">
            <v>152292</v>
          </cell>
          <cell r="G193">
            <v>3052</v>
          </cell>
          <cell r="H193">
            <v>3056</v>
          </cell>
          <cell r="I193">
            <v>3060</v>
          </cell>
          <cell r="J193">
            <v>3062</v>
          </cell>
          <cell r="K193">
            <v>3062</v>
          </cell>
          <cell r="L193">
            <v>3042</v>
          </cell>
          <cell r="M193">
            <v>3039</v>
          </cell>
          <cell r="N193">
            <v>3037</v>
          </cell>
          <cell r="O193">
            <v>3035</v>
          </cell>
          <cell r="P193">
            <v>3033</v>
          </cell>
          <cell r="Q193">
            <v>3031</v>
          </cell>
          <cell r="R193">
            <v>3027</v>
          </cell>
          <cell r="S193">
            <v>3024</v>
          </cell>
          <cell r="T193">
            <v>3024</v>
          </cell>
          <cell r="U193">
            <v>3023</v>
          </cell>
          <cell r="V193">
            <v>3020</v>
          </cell>
          <cell r="W193">
            <v>3015</v>
          </cell>
          <cell r="X193">
            <v>3003</v>
          </cell>
          <cell r="Y193">
            <v>2979</v>
          </cell>
          <cell r="Z193">
            <v>2947</v>
          </cell>
          <cell r="AA193">
            <v>14144</v>
          </cell>
          <cell r="AB193">
            <v>12849</v>
          </cell>
          <cell r="AC193">
            <v>12031</v>
          </cell>
          <cell r="AD193">
            <v>10548</v>
          </cell>
          <cell r="AE193">
            <v>9225</v>
          </cell>
          <cell r="AF193">
            <v>7982</v>
          </cell>
          <cell r="AG193">
            <v>6525</v>
          </cell>
          <cell r="AH193">
            <v>5321</v>
          </cell>
          <cell r="AI193">
            <v>4160</v>
          </cell>
          <cell r="AJ193">
            <v>3223</v>
          </cell>
          <cell r="AK193">
            <v>2486</v>
          </cell>
          <cell r="AL193">
            <v>1739</v>
          </cell>
          <cell r="AM193">
            <v>1488</v>
          </cell>
        </row>
        <row r="194">
          <cell r="A194" t="str">
            <v>210300</v>
          </cell>
          <cell r="B194" t="str">
            <v>21</v>
          </cell>
          <cell r="C194" t="str">
            <v>03</v>
          </cell>
          <cell r="D194" t="str">
            <v>00</v>
          </cell>
          <cell r="E194" t="str">
            <v>CARABAYA</v>
          </cell>
          <cell r="F194">
            <v>77600</v>
          </cell>
          <cell r="G194">
            <v>1555</v>
          </cell>
          <cell r="H194">
            <v>1557</v>
          </cell>
          <cell r="I194">
            <v>1559</v>
          </cell>
          <cell r="J194">
            <v>1560</v>
          </cell>
          <cell r="K194">
            <v>1560</v>
          </cell>
          <cell r="L194">
            <v>1550</v>
          </cell>
          <cell r="M194">
            <v>1549</v>
          </cell>
          <cell r="N194">
            <v>1548</v>
          </cell>
          <cell r="O194">
            <v>1547</v>
          </cell>
          <cell r="P194">
            <v>1546</v>
          </cell>
          <cell r="Q194">
            <v>1545</v>
          </cell>
          <cell r="R194">
            <v>1542</v>
          </cell>
          <cell r="S194">
            <v>1541</v>
          </cell>
          <cell r="T194">
            <v>1541</v>
          </cell>
          <cell r="U194">
            <v>1541</v>
          </cell>
          <cell r="V194">
            <v>1539</v>
          </cell>
          <cell r="W194">
            <v>1537</v>
          </cell>
          <cell r="X194">
            <v>1530</v>
          </cell>
          <cell r="Y194">
            <v>1518</v>
          </cell>
          <cell r="Z194">
            <v>1502</v>
          </cell>
          <cell r="AA194">
            <v>7205</v>
          </cell>
          <cell r="AB194">
            <v>6547</v>
          </cell>
          <cell r="AC194">
            <v>6129</v>
          </cell>
          <cell r="AD194">
            <v>5375</v>
          </cell>
          <cell r="AE194">
            <v>4701</v>
          </cell>
          <cell r="AF194">
            <v>4067</v>
          </cell>
          <cell r="AG194">
            <v>3325</v>
          </cell>
          <cell r="AH194">
            <v>2711</v>
          </cell>
          <cell r="AI194">
            <v>2120</v>
          </cell>
          <cell r="AJ194">
            <v>1642</v>
          </cell>
          <cell r="AK194">
            <v>1267</v>
          </cell>
          <cell r="AL194">
            <v>886</v>
          </cell>
          <cell r="AM194">
            <v>758</v>
          </cell>
        </row>
        <row r="195">
          <cell r="A195" t="str">
            <v>210400</v>
          </cell>
          <cell r="B195" t="str">
            <v>21</v>
          </cell>
          <cell r="C195" t="str">
            <v>04</v>
          </cell>
          <cell r="D195" t="str">
            <v>00</v>
          </cell>
          <cell r="E195" t="str">
            <v>CHUCUITO</v>
          </cell>
          <cell r="F195">
            <v>133684</v>
          </cell>
          <cell r="G195">
            <v>2679</v>
          </cell>
          <cell r="H195">
            <v>2682</v>
          </cell>
          <cell r="I195">
            <v>2686</v>
          </cell>
          <cell r="J195">
            <v>2688</v>
          </cell>
          <cell r="K195">
            <v>2687</v>
          </cell>
          <cell r="L195">
            <v>2671</v>
          </cell>
          <cell r="M195">
            <v>2668</v>
          </cell>
          <cell r="N195">
            <v>2666</v>
          </cell>
          <cell r="O195">
            <v>2664</v>
          </cell>
          <cell r="P195">
            <v>2663</v>
          </cell>
          <cell r="Q195">
            <v>2661</v>
          </cell>
          <cell r="R195">
            <v>2657</v>
          </cell>
          <cell r="S195">
            <v>2655</v>
          </cell>
          <cell r="T195">
            <v>2654</v>
          </cell>
          <cell r="U195">
            <v>2654</v>
          </cell>
          <cell r="V195">
            <v>2651</v>
          </cell>
          <cell r="W195">
            <v>2647</v>
          </cell>
          <cell r="X195">
            <v>2636</v>
          </cell>
          <cell r="Y195">
            <v>2615</v>
          </cell>
          <cell r="Z195">
            <v>2587</v>
          </cell>
          <cell r="AA195">
            <v>12416</v>
          </cell>
          <cell r="AB195">
            <v>11279</v>
          </cell>
          <cell r="AC195">
            <v>10561</v>
          </cell>
          <cell r="AD195">
            <v>9259</v>
          </cell>
          <cell r="AE195">
            <v>8098</v>
          </cell>
          <cell r="AF195">
            <v>7006</v>
          </cell>
          <cell r="AG195">
            <v>5728</v>
          </cell>
          <cell r="AH195">
            <v>4670</v>
          </cell>
          <cell r="AI195">
            <v>3652</v>
          </cell>
          <cell r="AJ195">
            <v>2829</v>
          </cell>
          <cell r="AK195">
            <v>2182</v>
          </cell>
          <cell r="AL195">
            <v>1527</v>
          </cell>
          <cell r="AM195">
            <v>1306</v>
          </cell>
        </row>
        <row r="196">
          <cell r="A196" t="str">
            <v>210500</v>
          </cell>
          <cell r="B196" t="str">
            <v>21</v>
          </cell>
          <cell r="C196" t="str">
            <v>05</v>
          </cell>
          <cell r="D196" t="str">
            <v>00</v>
          </cell>
          <cell r="E196" t="str">
            <v>EL COLLAO</v>
          </cell>
          <cell r="F196">
            <v>87923</v>
          </cell>
          <cell r="G196">
            <v>1762</v>
          </cell>
          <cell r="H196">
            <v>1764</v>
          </cell>
          <cell r="I196">
            <v>1767</v>
          </cell>
          <cell r="J196">
            <v>1768</v>
          </cell>
          <cell r="K196">
            <v>1768</v>
          </cell>
          <cell r="L196">
            <v>1756</v>
          </cell>
          <cell r="M196">
            <v>1754</v>
          </cell>
          <cell r="N196">
            <v>1753</v>
          </cell>
          <cell r="O196">
            <v>1752</v>
          </cell>
          <cell r="P196">
            <v>1751</v>
          </cell>
          <cell r="Q196">
            <v>1750</v>
          </cell>
          <cell r="R196">
            <v>1748</v>
          </cell>
          <cell r="S196">
            <v>1746</v>
          </cell>
          <cell r="T196">
            <v>1746</v>
          </cell>
          <cell r="U196">
            <v>1745</v>
          </cell>
          <cell r="V196">
            <v>1744</v>
          </cell>
          <cell r="W196">
            <v>1741</v>
          </cell>
          <cell r="X196">
            <v>1734</v>
          </cell>
          <cell r="Y196">
            <v>1720</v>
          </cell>
          <cell r="Z196">
            <v>1700</v>
          </cell>
          <cell r="AA196">
            <v>8166</v>
          </cell>
          <cell r="AB196">
            <v>7418</v>
          </cell>
          <cell r="AC196">
            <v>6946</v>
          </cell>
          <cell r="AD196">
            <v>6090</v>
          </cell>
          <cell r="AE196">
            <v>5326</v>
          </cell>
          <cell r="AF196">
            <v>4608</v>
          </cell>
          <cell r="AG196">
            <v>3767</v>
          </cell>
          <cell r="AH196">
            <v>3072</v>
          </cell>
          <cell r="AI196">
            <v>2402</v>
          </cell>
          <cell r="AJ196">
            <v>1861</v>
          </cell>
          <cell r="AK196">
            <v>1435</v>
          </cell>
          <cell r="AL196">
            <v>1004</v>
          </cell>
          <cell r="AM196">
            <v>859</v>
          </cell>
        </row>
        <row r="197">
          <cell r="A197" t="str">
            <v>210600</v>
          </cell>
          <cell r="B197" t="str">
            <v>21</v>
          </cell>
          <cell r="C197" t="str">
            <v>06</v>
          </cell>
          <cell r="D197" t="str">
            <v>00</v>
          </cell>
          <cell r="E197" t="str">
            <v>HUANCANE</v>
          </cell>
          <cell r="F197">
            <v>76205</v>
          </cell>
          <cell r="G197">
            <v>1527</v>
          </cell>
          <cell r="H197">
            <v>1529</v>
          </cell>
          <cell r="I197">
            <v>1531</v>
          </cell>
          <cell r="J197">
            <v>1532</v>
          </cell>
          <cell r="K197">
            <v>1532</v>
          </cell>
          <cell r="L197">
            <v>1522</v>
          </cell>
          <cell r="M197">
            <v>1521</v>
          </cell>
          <cell r="N197">
            <v>1520</v>
          </cell>
          <cell r="O197">
            <v>1519</v>
          </cell>
          <cell r="P197">
            <v>1518</v>
          </cell>
          <cell r="Q197">
            <v>1517</v>
          </cell>
          <cell r="R197">
            <v>1515</v>
          </cell>
          <cell r="S197">
            <v>1513</v>
          </cell>
          <cell r="T197">
            <v>1513</v>
          </cell>
          <cell r="U197">
            <v>1513</v>
          </cell>
          <cell r="V197">
            <v>1511</v>
          </cell>
          <cell r="W197">
            <v>1509</v>
          </cell>
          <cell r="X197">
            <v>1503</v>
          </cell>
          <cell r="Y197">
            <v>1490</v>
          </cell>
          <cell r="Z197">
            <v>1475</v>
          </cell>
          <cell r="AA197">
            <v>7077</v>
          </cell>
          <cell r="AB197">
            <v>6429</v>
          </cell>
          <cell r="AC197">
            <v>6020</v>
          </cell>
          <cell r="AD197">
            <v>5278</v>
          </cell>
          <cell r="AE197">
            <v>4616</v>
          </cell>
          <cell r="AF197">
            <v>3994</v>
          </cell>
          <cell r="AG197">
            <v>3265</v>
          </cell>
          <cell r="AH197">
            <v>2662</v>
          </cell>
          <cell r="AI197">
            <v>2082</v>
          </cell>
          <cell r="AJ197">
            <v>1613</v>
          </cell>
          <cell r="AK197">
            <v>1244</v>
          </cell>
          <cell r="AL197">
            <v>870</v>
          </cell>
          <cell r="AM197">
            <v>745</v>
          </cell>
        </row>
        <row r="198">
          <cell r="A198" t="str">
            <v>210700</v>
          </cell>
          <cell r="B198" t="str">
            <v>21</v>
          </cell>
          <cell r="C198" t="str">
            <v>07</v>
          </cell>
          <cell r="D198" t="str">
            <v>00</v>
          </cell>
          <cell r="E198" t="str">
            <v>LAMPA</v>
          </cell>
          <cell r="F198">
            <v>53548</v>
          </cell>
          <cell r="G198">
            <v>1073</v>
          </cell>
          <cell r="H198">
            <v>1074</v>
          </cell>
          <cell r="I198">
            <v>1076</v>
          </cell>
          <cell r="J198">
            <v>1077</v>
          </cell>
          <cell r="K198">
            <v>1077</v>
          </cell>
          <cell r="L198">
            <v>1070</v>
          </cell>
          <cell r="M198">
            <v>1069</v>
          </cell>
          <cell r="N198">
            <v>1068</v>
          </cell>
          <cell r="O198">
            <v>1067</v>
          </cell>
          <cell r="P198">
            <v>1067</v>
          </cell>
          <cell r="Q198">
            <v>1066</v>
          </cell>
          <cell r="R198">
            <v>1064</v>
          </cell>
          <cell r="S198">
            <v>1063</v>
          </cell>
          <cell r="T198">
            <v>1063</v>
          </cell>
          <cell r="U198">
            <v>1063</v>
          </cell>
          <cell r="V198">
            <v>1062</v>
          </cell>
          <cell r="W198">
            <v>1060</v>
          </cell>
          <cell r="X198">
            <v>1056</v>
          </cell>
          <cell r="Y198">
            <v>1047</v>
          </cell>
          <cell r="Z198">
            <v>1036</v>
          </cell>
          <cell r="AA198">
            <v>4973</v>
          </cell>
          <cell r="AB198">
            <v>4518</v>
          </cell>
          <cell r="AC198">
            <v>4230</v>
          </cell>
          <cell r="AD198">
            <v>3709</v>
          </cell>
          <cell r="AE198">
            <v>3244</v>
          </cell>
          <cell r="AF198">
            <v>2806</v>
          </cell>
          <cell r="AG198">
            <v>2294</v>
          </cell>
          <cell r="AH198">
            <v>1871</v>
          </cell>
          <cell r="AI198">
            <v>1463</v>
          </cell>
          <cell r="AJ198">
            <v>1133</v>
          </cell>
          <cell r="AK198">
            <v>874</v>
          </cell>
          <cell r="AL198">
            <v>612</v>
          </cell>
          <cell r="AM198">
            <v>523</v>
          </cell>
        </row>
        <row r="199">
          <cell r="A199" t="str">
            <v>210800</v>
          </cell>
          <cell r="B199" t="str">
            <v>21</v>
          </cell>
          <cell r="C199" t="str">
            <v>08</v>
          </cell>
          <cell r="D199" t="str">
            <v>00</v>
          </cell>
          <cell r="E199" t="str">
            <v>MELGAR</v>
          </cell>
          <cell r="F199">
            <v>83583</v>
          </cell>
          <cell r="G199">
            <v>1675</v>
          </cell>
          <cell r="H199">
            <v>1677</v>
          </cell>
          <cell r="I199">
            <v>1680</v>
          </cell>
          <cell r="J199">
            <v>1681</v>
          </cell>
          <cell r="K199">
            <v>1680</v>
          </cell>
          <cell r="L199">
            <v>1670</v>
          </cell>
          <cell r="M199">
            <v>1668</v>
          </cell>
          <cell r="N199">
            <v>1667</v>
          </cell>
          <cell r="O199">
            <v>1666</v>
          </cell>
          <cell r="P199">
            <v>1665</v>
          </cell>
          <cell r="Q199">
            <v>1664</v>
          </cell>
          <cell r="R199">
            <v>1661</v>
          </cell>
          <cell r="S199">
            <v>1660</v>
          </cell>
          <cell r="T199">
            <v>1659</v>
          </cell>
          <cell r="U199">
            <v>1659</v>
          </cell>
          <cell r="V199">
            <v>1658</v>
          </cell>
          <cell r="W199">
            <v>1655</v>
          </cell>
          <cell r="X199">
            <v>1646</v>
          </cell>
          <cell r="Y199">
            <v>1635</v>
          </cell>
          <cell r="Z199">
            <v>1617</v>
          </cell>
          <cell r="AA199">
            <v>7763</v>
          </cell>
          <cell r="AB199">
            <v>7052</v>
          </cell>
          <cell r="AC199">
            <v>6603</v>
          </cell>
          <cell r="AD199">
            <v>5789</v>
          </cell>
          <cell r="AE199">
            <v>5063</v>
          </cell>
          <cell r="AF199">
            <v>4381</v>
          </cell>
          <cell r="AG199">
            <v>3581</v>
          </cell>
          <cell r="AH199">
            <v>2920</v>
          </cell>
          <cell r="AI199">
            <v>2283</v>
          </cell>
          <cell r="AJ199">
            <v>1769</v>
          </cell>
          <cell r="AK199">
            <v>1364</v>
          </cell>
          <cell r="AL199">
            <v>955</v>
          </cell>
          <cell r="AM199">
            <v>817</v>
          </cell>
        </row>
        <row r="200">
          <cell r="A200" t="str">
            <v>210900</v>
          </cell>
          <cell r="B200" t="str">
            <v>21</v>
          </cell>
          <cell r="C200" t="str">
            <v>09</v>
          </cell>
          <cell r="D200" t="str">
            <v>00</v>
          </cell>
          <cell r="E200" t="str">
            <v>MOHO</v>
          </cell>
          <cell r="F200">
            <v>33062</v>
          </cell>
          <cell r="G200">
            <v>663</v>
          </cell>
          <cell r="H200">
            <v>663</v>
          </cell>
          <cell r="I200">
            <v>664</v>
          </cell>
          <cell r="J200">
            <v>665</v>
          </cell>
          <cell r="K200">
            <v>665</v>
          </cell>
          <cell r="L200">
            <v>660</v>
          </cell>
          <cell r="M200">
            <v>660</v>
          </cell>
          <cell r="N200">
            <v>659</v>
          </cell>
          <cell r="O200">
            <v>659</v>
          </cell>
          <cell r="P200">
            <v>657</v>
          </cell>
          <cell r="Q200">
            <v>657</v>
          </cell>
          <cell r="R200">
            <v>657</v>
          </cell>
          <cell r="S200">
            <v>657</v>
          </cell>
          <cell r="T200">
            <v>656</v>
          </cell>
          <cell r="U200">
            <v>656</v>
          </cell>
          <cell r="V200">
            <v>656</v>
          </cell>
          <cell r="W200">
            <v>655</v>
          </cell>
          <cell r="X200">
            <v>652</v>
          </cell>
          <cell r="Y200">
            <v>647</v>
          </cell>
          <cell r="Z200">
            <v>640</v>
          </cell>
          <cell r="AA200">
            <v>3071</v>
          </cell>
          <cell r="AB200">
            <v>2789</v>
          </cell>
          <cell r="AC200">
            <v>2612</v>
          </cell>
          <cell r="AD200">
            <v>2290</v>
          </cell>
          <cell r="AE200">
            <v>2003</v>
          </cell>
          <cell r="AF200">
            <v>1733</v>
          </cell>
          <cell r="AG200">
            <v>1417</v>
          </cell>
          <cell r="AH200">
            <v>1155</v>
          </cell>
          <cell r="AI200">
            <v>903</v>
          </cell>
          <cell r="AJ200">
            <v>700</v>
          </cell>
          <cell r="AK200">
            <v>540</v>
          </cell>
          <cell r="AL200">
            <v>378</v>
          </cell>
          <cell r="AM200">
            <v>323</v>
          </cell>
        </row>
        <row r="201">
          <cell r="A201" t="str">
            <v>211000</v>
          </cell>
          <cell r="B201" t="str">
            <v>21</v>
          </cell>
          <cell r="C201" t="str">
            <v>10</v>
          </cell>
          <cell r="D201" t="str">
            <v>00</v>
          </cell>
          <cell r="E201" t="str">
            <v>SAN ANTONIO DE PUTINA</v>
          </cell>
          <cell r="F201">
            <v>54806</v>
          </cell>
          <cell r="G201">
            <v>1098</v>
          </cell>
          <cell r="H201">
            <v>1100</v>
          </cell>
          <cell r="I201">
            <v>1101</v>
          </cell>
          <cell r="J201">
            <v>1102</v>
          </cell>
          <cell r="K201">
            <v>1102</v>
          </cell>
          <cell r="L201">
            <v>1095</v>
          </cell>
          <cell r="M201">
            <v>1094</v>
          </cell>
          <cell r="N201">
            <v>1093</v>
          </cell>
          <cell r="O201">
            <v>1092</v>
          </cell>
          <cell r="P201">
            <v>1092</v>
          </cell>
          <cell r="Q201">
            <v>1091</v>
          </cell>
          <cell r="R201">
            <v>1089</v>
          </cell>
          <cell r="S201">
            <v>1088</v>
          </cell>
          <cell r="T201">
            <v>1088</v>
          </cell>
          <cell r="U201">
            <v>1088</v>
          </cell>
          <cell r="V201">
            <v>1087</v>
          </cell>
          <cell r="W201">
            <v>1085</v>
          </cell>
          <cell r="X201">
            <v>1081</v>
          </cell>
          <cell r="Y201">
            <v>1072</v>
          </cell>
          <cell r="Z201">
            <v>1060</v>
          </cell>
          <cell r="AA201">
            <v>5090</v>
          </cell>
          <cell r="AB201">
            <v>4624</v>
          </cell>
          <cell r="AC201">
            <v>4329</v>
          </cell>
          <cell r="AD201">
            <v>3796</v>
          </cell>
          <cell r="AE201">
            <v>3320</v>
          </cell>
          <cell r="AF201">
            <v>2872</v>
          </cell>
          <cell r="AG201">
            <v>2348</v>
          </cell>
          <cell r="AH201">
            <v>1915</v>
          </cell>
          <cell r="AI201">
            <v>1497</v>
          </cell>
          <cell r="AJ201">
            <v>1160</v>
          </cell>
          <cell r="AK201">
            <v>895</v>
          </cell>
          <cell r="AL201">
            <v>626</v>
          </cell>
          <cell r="AM201">
            <v>536</v>
          </cell>
        </row>
        <row r="202">
          <cell r="A202" t="str">
            <v>211100</v>
          </cell>
          <cell r="B202" t="str">
            <v>21</v>
          </cell>
          <cell r="C202" t="str">
            <v>11</v>
          </cell>
          <cell r="D202" t="str">
            <v>00</v>
          </cell>
          <cell r="E202" t="str">
            <v>SAN ROMAN</v>
          </cell>
          <cell r="F202">
            <v>260311</v>
          </cell>
          <cell r="G202">
            <v>5217</v>
          </cell>
          <cell r="H202">
            <v>5223</v>
          </cell>
          <cell r="I202">
            <v>5231</v>
          </cell>
          <cell r="J202">
            <v>5234</v>
          </cell>
          <cell r="K202">
            <v>5233</v>
          </cell>
          <cell r="L202">
            <v>5200</v>
          </cell>
          <cell r="M202">
            <v>5195</v>
          </cell>
          <cell r="N202">
            <v>5191</v>
          </cell>
          <cell r="O202">
            <v>5189</v>
          </cell>
          <cell r="P202">
            <v>5185</v>
          </cell>
          <cell r="Q202">
            <v>5181</v>
          </cell>
          <cell r="R202">
            <v>5175</v>
          </cell>
          <cell r="S202">
            <v>5170</v>
          </cell>
          <cell r="T202">
            <v>5169</v>
          </cell>
          <cell r="U202">
            <v>5168</v>
          </cell>
          <cell r="V202">
            <v>5162</v>
          </cell>
          <cell r="W202">
            <v>5155</v>
          </cell>
          <cell r="X202">
            <v>5133</v>
          </cell>
          <cell r="Y202">
            <v>5092</v>
          </cell>
          <cell r="Z202">
            <v>5037</v>
          </cell>
          <cell r="AA202">
            <v>24176</v>
          </cell>
          <cell r="AB202">
            <v>21964</v>
          </cell>
          <cell r="AC202">
            <v>20564</v>
          </cell>
          <cell r="AD202">
            <v>18030</v>
          </cell>
          <cell r="AE202">
            <v>15768</v>
          </cell>
          <cell r="AF202">
            <v>13643</v>
          </cell>
          <cell r="AG202">
            <v>11152</v>
          </cell>
          <cell r="AH202">
            <v>9094</v>
          </cell>
          <cell r="AI202">
            <v>7108</v>
          </cell>
          <cell r="AJ202">
            <v>5507</v>
          </cell>
          <cell r="AK202">
            <v>4249</v>
          </cell>
          <cell r="AL202">
            <v>2972</v>
          </cell>
          <cell r="AM202">
            <v>2544</v>
          </cell>
        </row>
        <row r="203">
          <cell r="A203" t="str">
            <v>211200</v>
          </cell>
          <cell r="B203" t="str">
            <v>21</v>
          </cell>
          <cell r="C203" t="str">
            <v>12</v>
          </cell>
          <cell r="D203" t="str">
            <v>00</v>
          </cell>
          <cell r="E203" t="str">
            <v>SANDIA</v>
          </cell>
          <cell r="F203">
            <v>67735</v>
          </cell>
          <cell r="G203">
            <v>1357</v>
          </cell>
          <cell r="H203">
            <v>1359</v>
          </cell>
          <cell r="I203">
            <v>1361</v>
          </cell>
          <cell r="J203">
            <v>1362</v>
          </cell>
          <cell r="K203">
            <v>1362</v>
          </cell>
          <cell r="L203">
            <v>1353</v>
          </cell>
          <cell r="M203">
            <v>1352</v>
          </cell>
          <cell r="N203">
            <v>1351</v>
          </cell>
          <cell r="O203">
            <v>1350</v>
          </cell>
          <cell r="P203">
            <v>1349</v>
          </cell>
          <cell r="Q203">
            <v>1348</v>
          </cell>
          <cell r="R203">
            <v>1346</v>
          </cell>
          <cell r="S203">
            <v>1345</v>
          </cell>
          <cell r="T203">
            <v>1345</v>
          </cell>
          <cell r="U203">
            <v>1345</v>
          </cell>
          <cell r="V203">
            <v>1343</v>
          </cell>
          <cell r="W203">
            <v>1341</v>
          </cell>
          <cell r="X203">
            <v>1336</v>
          </cell>
          <cell r="Y203">
            <v>1325</v>
          </cell>
          <cell r="Z203">
            <v>1311</v>
          </cell>
          <cell r="AA203">
            <v>6291</v>
          </cell>
          <cell r="AB203">
            <v>5715</v>
          </cell>
          <cell r="AC203">
            <v>5351</v>
          </cell>
          <cell r="AD203">
            <v>4691</v>
          </cell>
          <cell r="AE203">
            <v>4103</v>
          </cell>
          <cell r="AF203">
            <v>3550</v>
          </cell>
          <cell r="AG203">
            <v>2902</v>
          </cell>
          <cell r="AH203">
            <v>2366</v>
          </cell>
          <cell r="AI203">
            <v>1850</v>
          </cell>
          <cell r="AJ203">
            <v>1433</v>
          </cell>
          <cell r="AK203">
            <v>1106</v>
          </cell>
          <cell r="AL203">
            <v>774</v>
          </cell>
          <cell r="AM203">
            <v>662</v>
          </cell>
        </row>
        <row r="204">
          <cell r="A204" t="str">
            <v>211300</v>
          </cell>
          <cell r="B204" t="str">
            <v>21</v>
          </cell>
          <cell r="C204" t="str">
            <v>13</v>
          </cell>
          <cell r="D204" t="str">
            <v>00</v>
          </cell>
          <cell r="E204" t="str">
            <v>YUNGUYO</v>
          </cell>
          <cell r="F204">
            <v>52142</v>
          </cell>
          <cell r="G204">
            <v>1045</v>
          </cell>
          <cell r="H204">
            <v>1047</v>
          </cell>
          <cell r="I204">
            <v>1049</v>
          </cell>
          <cell r="J204">
            <v>1048</v>
          </cell>
          <cell r="K204">
            <v>1048</v>
          </cell>
          <cell r="L204">
            <v>1042</v>
          </cell>
          <cell r="M204">
            <v>1041</v>
          </cell>
          <cell r="N204">
            <v>1040</v>
          </cell>
          <cell r="O204">
            <v>1039</v>
          </cell>
          <cell r="P204">
            <v>1039</v>
          </cell>
          <cell r="Q204">
            <v>1038</v>
          </cell>
          <cell r="R204">
            <v>1036</v>
          </cell>
          <cell r="S204">
            <v>1035</v>
          </cell>
          <cell r="T204">
            <v>1035</v>
          </cell>
          <cell r="U204">
            <v>1035</v>
          </cell>
          <cell r="V204">
            <v>1034</v>
          </cell>
          <cell r="W204">
            <v>1032</v>
          </cell>
          <cell r="X204">
            <v>1028</v>
          </cell>
          <cell r="Y204">
            <v>1020</v>
          </cell>
          <cell r="Z204">
            <v>1009</v>
          </cell>
          <cell r="AA204">
            <v>4843</v>
          </cell>
          <cell r="AB204">
            <v>4399</v>
          </cell>
          <cell r="AC204">
            <v>4119</v>
          </cell>
          <cell r="AD204">
            <v>3611</v>
          </cell>
          <cell r="AE204">
            <v>3158</v>
          </cell>
          <cell r="AF204">
            <v>2733</v>
          </cell>
          <cell r="AG204">
            <v>2234</v>
          </cell>
          <cell r="AH204">
            <v>1822</v>
          </cell>
          <cell r="AI204">
            <v>1424</v>
          </cell>
          <cell r="AJ204">
            <v>1103</v>
          </cell>
          <cell r="AK204">
            <v>851</v>
          </cell>
          <cell r="AL204">
            <v>595</v>
          </cell>
          <cell r="AM204">
            <v>510</v>
          </cell>
        </row>
        <row r="205">
          <cell r="A205" t="str">
            <v>220000</v>
          </cell>
          <cell r="B205" t="str">
            <v>22</v>
          </cell>
          <cell r="C205" t="str">
            <v>00</v>
          </cell>
          <cell r="D205" t="str">
            <v>00</v>
          </cell>
          <cell r="E205" t="str">
            <v>SAN MARTIN</v>
          </cell>
          <cell r="F205">
            <v>786471</v>
          </cell>
          <cell r="G205">
            <v>15762</v>
          </cell>
          <cell r="H205">
            <v>15780</v>
          </cell>
          <cell r="I205">
            <v>15804</v>
          </cell>
          <cell r="J205">
            <v>15814</v>
          </cell>
          <cell r="K205">
            <v>15811</v>
          </cell>
          <cell r="L205">
            <v>15711</v>
          </cell>
          <cell r="M205">
            <v>15696</v>
          </cell>
          <cell r="N205">
            <v>15685</v>
          </cell>
          <cell r="O205">
            <v>15675</v>
          </cell>
          <cell r="P205">
            <v>15666</v>
          </cell>
          <cell r="Q205">
            <v>15653</v>
          </cell>
          <cell r="R205">
            <v>15632</v>
          </cell>
          <cell r="S205">
            <v>15618</v>
          </cell>
          <cell r="T205">
            <v>15615</v>
          </cell>
          <cell r="U205">
            <v>15613</v>
          </cell>
          <cell r="V205">
            <v>15597</v>
          </cell>
          <cell r="W205">
            <v>15572</v>
          </cell>
          <cell r="X205">
            <v>15507</v>
          </cell>
          <cell r="Y205">
            <v>15384</v>
          </cell>
          <cell r="Z205">
            <v>15218</v>
          </cell>
          <cell r="AA205">
            <v>73042</v>
          </cell>
          <cell r="AB205">
            <v>66355</v>
          </cell>
          <cell r="AC205">
            <v>62128</v>
          </cell>
          <cell r="AD205">
            <v>54472</v>
          </cell>
          <cell r="AE205">
            <v>47640</v>
          </cell>
          <cell r="AF205">
            <v>41219</v>
          </cell>
          <cell r="AG205">
            <v>33696</v>
          </cell>
          <cell r="AH205">
            <v>27476</v>
          </cell>
          <cell r="AI205">
            <v>21482</v>
          </cell>
          <cell r="AJ205">
            <v>16642</v>
          </cell>
          <cell r="AK205">
            <v>12838</v>
          </cell>
          <cell r="AL205">
            <v>8982</v>
          </cell>
          <cell r="AM205">
            <v>7686</v>
          </cell>
        </row>
        <row r="206">
          <cell r="A206" t="str">
            <v>220100</v>
          </cell>
          <cell r="B206" t="str">
            <v>22</v>
          </cell>
          <cell r="C206" t="str">
            <v>01</v>
          </cell>
          <cell r="D206" t="str">
            <v>00</v>
          </cell>
          <cell r="E206" t="str">
            <v>MOYOBAMBA</v>
          </cell>
          <cell r="F206">
            <v>122916</v>
          </cell>
          <cell r="G206">
            <v>2464</v>
          </cell>
          <cell r="H206">
            <v>2467</v>
          </cell>
          <cell r="I206">
            <v>2470</v>
          </cell>
          <cell r="J206">
            <v>2472</v>
          </cell>
          <cell r="K206">
            <v>2471</v>
          </cell>
          <cell r="L206">
            <v>2455</v>
          </cell>
          <cell r="M206">
            <v>2453</v>
          </cell>
          <cell r="N206">
            <v>2451</v>
          </cell>
          <cell r="O206">
            <v>2450</v>
          </cell>
          <cell r="P206">
            <v>2448</v>
          </cell>
          <cell r="Q206">
            <v>2446</v>
          </cell>
          <cell r="R206">
            <v>2443</v>
          </cell>
          <cell r="S206">
            <v>2441</v>
          </cell>
          <cell r="T206">
            <v>2441</v>
          </cell>
          <cell r="U206">
            <v>2440</v>
          </cell>
          <cell r="V206">
            <v>2438</v>
          </cell>
          <cell r="W206">
            <v>2434</v>
          </cell>
          <cell r="X206">
            <v>2424</v>
          </cell>
          <cell r="Y206">
            <v>2404</v>
          </cell>
          <cell r="Z206">
            <v>2378</v>
          </cell>
          <cell r="AA206">
            <v>11416</v>
          </cell>
          <cell r="AB206">
            <v>10370</v>
          </cell>
          <cell r="AC206">
            <v>9710</v>
          </cell>
          <cell r="AD206">
            <v>8513</v>
          </cell>
          <cell r="AE206">
            <v>7446</v>
          </cell>
          <cell r="AF206">
            <v>6442</v>
          </cell>
          <cell r="AG206">
            <v>5266</v>
          </cell>
          <cell r="AH206">
            <v>4294</v>
          </cell>
          <cell r="AI206">
            <v>3357</v>
          </cell>
          <cell r="AJ206">
            <v>2601</v>
          </cell>
          <cell r="AK206">
            <v>2006</v>
          </cell>
          <cell r="AL206">
            <v>1404</v>
          </cell>
          <cell r="AM206">
            <v>1201</v>
          </cell>
        </row>
        <row r="207">
          <cell r="A207" t="str">
            <v>220200</v>
          </cell>
          <cell r="B207" t="str">
            <v>22</v>
          </cell>
          <cell r="C207" t="str">
            <v>02</v>
          </cell>
          <cell r="D207" t="str">
            <v>00</v>
          </cell>
          <cell r="E207" t="str">
            <v>BELLAVISTA</v>
          </cell>
          <cell r="F207">
            <v>53146</v>
          </cell>
          <cell r="G207">
            <v>1065</v>
          </cell>
          <cell r="H207">
            <v>1066</v>
          </cell>
          <cell r="I207">
            <v>1068</v>
          </cell>
          <cell r="J207">
            <v>1069</v>
          </cell>
          <cell r="K207">
            <v>1068</v>
          </cell>
          <cell r="L207">
            <v>1062</v>
          </cell>
          <cell r="M207">
            <v>1061</v>
          </cell>
          <cell r="N207">
            <v>1060</v>
          </cell>
          <cell r="O207">
            <v>1059</v>
          </cell>
          <cell r="P207">
            <v>1059</v>
          </cell>
          <cell r="Q207">
            <v>1058</v>
          </cell>
          <cell r="R207">
            <v>1056</v>
          </cell>
          <cell r="S207">
            <v>1055</v>
          </cell>
          <cell r="T207">
            <v>1055</v>
          </cell>
          <cell r="U207">
            <v>1055</v>
          </cell>
          <cell r="V207">
            <v>1054</v>
          </cell>
          <cell r="W207">
            <v>1052</v>
          </cell>
          <cell r="X207">
            <v>1048</v>
          </cell>
          <cell r="Y207">
            <v>1040</v>
          </cell>
          <cell r="Z207">
            <v>1028</v>
          </cell>
          <cell r="AA207">
            <v>4936</v>
          </cell>
          <cell r="AB207">
            <v>4484</v>
          </cell>
          <cell r="AC207">
            <v>4198</v>
          </cell>
          <cell r="AD207">
            <v>3681</v>
          </cell>
          <cell r="AE207">
            <v>3219</v>
          </cell>
          <cell r="AF207">
            <v>2785</v>
          </cell>
          <cell r="AG207">
            <v>2277</v>
          </cell>
          <cell r="AH207">
            <v>1857</v>
          </cell>
          <cell r="AI207">
            <v>1452</v>
          </cell>
          <cell r="AJ207">
            <v>1125</v>
          </cell>
          <cell r="AK207">
            <v>868</v>
          </cell>
          <cell r="AL207">
            <v>607</v>
          </cell>
          <cell r="AM207">
            <v>519</v>
          </cell>
        </row>
        <row r="208">
          <cell r="A208" t="str">
            <v>220300</v>
          </cell>
          <cell r="B208" t="str">
            <v>22</v>
          </cell>
          <cell r="C208" t="str">
            <v>03</v>
          </cell>
          <cell r="D208" t="str">
            <v>00</v>
          </cell>
          <cell r="E208" t="str">
            <v>EL DORADO</v>
          </cell>
          <cell r="F208">
            <v>37274</v>
          </cell>
          <cell r="G208">
            <v>747</v>
          </cell>
          <cell r="H208">
            <v>748</v>
          </cell>
          <cell r="I208">
            <v>749</v>
          </cell>
          <cell r="J208">
            <v>749</v>
          </cell>
          <cell r="K208">
            <v>749</v>
          </cell>
          <cell r="L208">
            <v>745</v>
          </cell>
          <cell r="M208">
            <v>744</v>
          </cell>
          <cell r="N208">
            <v>743</v>
          </cell>
          <cell r="O208">
            <v>743</v>
          </cell>
          <cell r="P208">
            <v>742</v>
          </cell>
          <cell r="Q208">
            <v>742</v>
          </cell>
          <cell r="R208">
            <v>742</v>
          </cell>
          <cell r="S208">
            <v>740</v>
          </cell>
          <cell r="T208">
            <v>740</v>
          </cell>
          <cell r="U208">
            <v>740</v>
          </cell>
          <cell r="V208">
            <v>739</v>
          </cell>
          <cell r="W208">
            <v>738</v>
          </cell>
          <cell r="X208">
            <v>735</v>
          </cell>
          <cell r="Y208">
            <v>729</v>
          </cell>
          <cell r="Z208">
            <v>721</v>
          </cell>
          <cell r="AA208">
            <v>3462</v>
          </cell>
          <cell r="AB208">
            <v>3145</v>
          </cell>
          <cell r="AC208">
            <v>2944</v>
          </cell>
          <cell r="AD208">
            <v>2582</v>
          </cell>
          <cell r="AE208">
            <v>2258</v>
          </cell>
          <cell r="AF208">
            <v>1954</v>
          </cell>
          <cell r="AG208">
            <v>1597</v>
          </cell>
          <cell r="AH208">
            <v>1302</v>
          </cell>
          <cell r="AI208">
            <v>1018</v>
          </cell>
          <cell r="AJ208">
            <v>789</v>
          </cell>
          <cell r="AK208">
            <v>608</v>
          </cell>
          <cell r="AL208">
            <v>426</v>
          </cell>
          <cell r="AM208">
            <v>364</v>
          </cell>
        </row>
        <row r="209">
          <cell r="A209" t="str">
            <v>220400</v>
          </cell>
          <cell r="B209" t="str">
            <v>22</v>
          </cell>
          <cell r="C209" t="str">
            <v>04</v>
          </cell>
          <cell r="D209" t="str">
            <v>00</v>
          </cell>
          <cell r="E209" t="str">
            <v>HUALLAGA</v>
          </cell>
          <cell r="F209">
            <v>27847</v>
          </cell>
          <cell r="G209">
            <v>558</v>
          </cell>
          <cell r="H209">
            <v>559</v>
          </cell>
          <cell r="I209">
            <v>560</v>
          </cell>
          <cell r="J209">
            <v>560</v>
          </cell>
          <cell r="K209">
            <v>560</v>
          </cell>
          <cell r="L209">
            <v>556</v>
          </cell>
          <cell r="M209">
            <v>556</v>
          </cell>
          <cell r="N209">
            <v>555</v>
          </cell>
          <cell r="O209">
            <v>555</v>
          </cell>
          <cell r="P209">
            <v>555</v>
          </cell>
          <cell r="Q209">
            <v>554</v>
          </cell>
          <cell r="R209">
            <v>553</v>
          </cell>
          <cell r="S209">
            <v>553</v>
          </cell>
          <cell r="T209">
            <v>553</v>
          </cell>
          <cell r="U209">
            <v>553</v>
          </cell>
          <cell r="V209">
            <v>552</v>
          </cell>
          <cell r="W209">
            <v>551</v>
          </cell>
          <cell r="X209">
            <v>549</v>
          </cell>
          <cell r="Y209">
            <v>545</v>
          </cell>
          <cell r="Z209">
            <v>539</v>
          </cell>
          <cell r="AA209">
            <v>2586</v>
          </cell>
          <cell r="AB209">
            <v>2349</v>
          </cell>
          <cell r="AC209">
            <v>2200</v>
          </cell>
          <cell r="AD209">
            <v>1929</v>
          </cell>
          <cell r="AE209">
            <v>1687</v>
          </cell>
          <cell r="AF209">
            <v>1459</v>
          </cell>
          <cell r="AG209">
            <v>1193</v>
          </cell>
          <cell r="AH209">
            <v>973</v>
          </cell>
          <cell r="AI209">
            <v>761</v>
          </cell>
          <cell r="AJ209">
            <v>589</v>
          </cell>
          <cell r="AK209">
            <v>455</v>
          </cell>
          <cell r="AL209">
            <v>318</v>
          </cell>
          <cell r="AM209">
            <v>272</v>
          </cell>
        </row>
        <row r="210">
          <cell r="A210" t="str">
            <v>220500</v>
          </cell>
          <cell r="B210" t="str">
            <v>22</v>
          </cell>
          <cell r="C210" t="str">
            <v>05</v>
          </cell>
          <cell r="D210" t="str">
            <v>00</v>
          </cell>
          <cell r="E210" t="str">
            <v>LAMAS</v>
          </cell>
          <cell r="F210">
            <v>86920</v>
          </cell>
          <cell r="G210">
            <v>1742</v>
          </cell>
          <cell r="H210">
            <v>1744</v>
          </cell>
          <cell r="I210">
            <v>1747</v>
          </cell>
          <cell r="J210">
            <v>1748</v>
          </cell>
          <cell r="K210">
            <v>1747</v>
          </cell>
          <cell r="L210">
            <v>1736</v>
          </cell>
          <cell r="M210">
            <v>1735</v>
          </cell>
          <cell r="N210">
            <v>1733</v>
          </cell>
          <cell r="O210">
            <v>1732</v>
          </cell>
          <cell r="P210">
            <v>1731</v>
          </cell>
          <cell r="Q210">
            <v>1731</v>
          </cell>
          <cell r="R210">
            <v>1728</v>
          </cell>
          <cell r="S210">
            <v>1726</v>
          </cell>
          <cell r="T210">
            <v>1726</v>
          </cell>
          <cell r="U210">
            <v>1726</v>
          </cell>
          <cell r="V210">
            <v>1724</v>
          </cell>
          <cell r="W210">
            <v>1721</v>
          </cell>
          <cell r="X210">
            <v>1714</v>
          </cell>
          <cell r="Y210">
            <v>1700</v>
          </cell>
          <cell r="Z210">
            <v>1682</v>
          </cell>
          <cell r="AA210">
            <v>8073</v>
          </cell>
          <cell r="AB210">
            <v>7333</v>
          </cell>
          <cell r="AC210">
            <v>6866</v>
          </cell>
          <cell r="AD210">
            <v>6020</v>
          </cell>
          <cell r="AE210">
            <v>5265</v>
          </cell>
          <cell r="AF210">
            <v>4555</v>
          </cell>
          <cell r="AG210">
            <v>3724</v>
          </cell>
          <cell r="AH210">
            <v>3037</v>
          </cell>
          <cell r="AI210">
            <v>2374</v>
          </cell>
          <cell r="AJ210">
            <v>1839</v>
          </cell>
          <cell r="AK210">
            <v>1419</v>
          </cell>
          <cell r="AL210">
            <v>993</v>
          </cell>
          <cell r="AM210">
            <v>849</v>
          </cell>
        </row>
        <row r="211">
          <cell r="A211" t="str">
            <v>220600</v>
          </cell>
          <cell r="B211" t="str">
            <v>22</v>
          </cell>
          <cell r="C211" t="str">
            <v>06</v>
          </cell>
          <cell r="D211" t="str">
            <v>00</v>
          </cell>
          <cell r="E211" t="str">
            <v>MARISCAL CACERES</v>
          </cell>
          <cell r="F211">
            <v>57036</v>
          </cell>
          <cell r="G211">
            <v>1143</v>
          </cell>
          <cell r="H211">
            <v>1144</v>
          </cell>
          <cell r="I211">
            <v>1146</v>
          </cell>
          <cell r="J211">
            <v>1147</v>
          </cell>
          <cell r="K211">
            <v>1147</v>
          </cell>
          <cell r="L211">
            <v>1139</v>
          </cell>
          <cell r="M211">
            <v>1138</v>
          </cell>
          <cell r="N211">
            <v>1138</v>
          </cell>
          <cell r="O211">
            <v>1137</v>
          </cell>
          <cell r="P211">
            <v>1136</v>
          </cell>
          <cell r="Q211">
            <v>1135</v>
          </cell>
          <cell r="R211">
            <v>1134</v>
          </cell>
          <cell r="S211">
            <v>1133</v>
          </cell>
          <cell r="T211">
            <v>1132</v>
          </cell>
          <cell r="U211">
            <v>1132</v>
          </cell>
          <cell r="V211">
            <v>1131</v>
          </cell>
          <cell r="W211">
            <v>1129</v>
          </cell>
          <cell r="X211">
            <v>1125</v>
          </cell>
          <cell r="Y211">
            <v>1116</v>
          </cell>
          <cell r="Z211">
            <v>1104</v>
          </cell>
          <cell r="AA211">
            <v>5297</v>
          </cell>
          <cell r="AB211">
            <v>4812</v>
          </cell>
          <cell r="AC211">
            <v>4506</v>
          </cell>
          <cell r="AD211">
            <v>3950</v>
          </cell>
          <cell r="AE211">
            <v>3455</v>
          </cell>
          <cell r="AF211">
            <v>2989</v>
          </cell>
          <cell r="AG211">
            <v>2444</v>
          </cell>
          <cell r="AH211">
            <v>1993</v>
          </cell>
          <cell r="AI211">
            <v>1558</v>
          </cell>
          <cell r="AJ211">
            <v>1207</v>
          </cell>
          <cell r="AK211">
            <v>931</v>
          </cell>
          <cell r="AL211">
            <v>651</v>
          </cell>
          <cell r="AM211">
            <v>557</v>
          </cell>
        </row>
        <row r="212">
          <cell r="A212" t="str">
            <v>220700</v>
          </cell>
          <cell r="B212" t="str">
            <v>22</v>
          </cell>
          <cell r="C212" t="str">
            <v>07</v>
          </cell>
          <cell r="D212" t="str">
            <v>00</v>
          </cell>
          <cell r="E212" t="str">
            <v>PICOTA</v>
          </cell>
          <cell r="F212">
            <v>40667</v>
          </cell>
          <cell r="G212">
            <v>815</v>
          </cell>
          <cell r="H212">
            <v>816</v>
          </cell>
          <cell r="I212">
            <v>817</v>
          </cell>
          <cell r="J212">
            <v>818</v>
          </cell>
          <cell r="K212">
            <v>818</v>
          </cell>
          <cell r="L212">
            <v>812</v>
          </cell>
          <cell r="M212">
            <v>812</v>
          </cell>
          <cell r="N212">
            <v>812</v>
          </cell>
          <cell r="O212">
            <v>811</v>
          </cell>
          <cell r="P212">
            <v>810</v>
          </cell>
          <cell r="Q212">
            <v>809</v>
          </cell>
          <cell r="R212">
            <v>808</v>
          </cell>
          <cell r="S212">
            <v>808</v>
          </cell>
          <cell r="T212">
            <v>807</v>
          </cell>
          <cell r="U212">
            <v>807</v>
          </cell>
          <cell r="V212">
            <v>806</v>
          </cell>
          <cell r="W212">
            <v>805</v>
          </cell>
          <cell r="X212">
            <v>802</v>
          </cell>
          <cell r="Y212">
            <v>795</v>
          </cell>
          <cell r="Z212">
            <v>787</v>
          </cell>
          <cell r="AA212">
            <v>3777</v>
          </cell>
          <cell r="AB212">
            <v>3431</v>
          </cell>
          <cell r="AC212">
            <v>3213</v>
          </cell>
          <cell r="AD212">
            <v>2817</v>
          </cell>
          <cell r="AE212">
            <v>2463</v>
          </cell>
          <cell r="AF212">
            <v>2131</v>
          </cell>
          <cell r="AG212">
            <v>1742</v>
          </cell>
          <cell r="AH212">
            <v>1421</v>
          </cell>
          <cell r="AI212">
            <v>1111</v>
          </cell>
          <cell r="AJ212">
            <v>861</v>
          </cell>
          <cell r="AK212">
            <v>664</v>
          </cell>
          <cell r="AL212">
            <v>464</v>
          </cell>
          <cell r="AM212">
            <v>397</v>
          </cell>
        </row>
        <row r="213">
          <cell r="A213" t="str">
            <v>220800</v>
          </cell>
          <cell r="B213" t="str">
            <v>22</v>
          </cell>
          <cell r="C213" t="str">
            <v>08</v>
          </cell>
          <cell r="D213" t="str">
            <v>00</v>
          </cell>
          <cell r="E213" t="str">
            <v>RIOJA</v>
          </cell>
          <cell r="F213">
            <v>111955</v>
          </cell>
          <cell r="G213">
            <v>2244</v>
          </cell>
          <cell r="H213">
            <v>2246</v>
          </cell>
          <cell r="I213">
            <v>2250</v>
          </cell>
          <cell r="J213">
            <v>2250</v>
          </cell>
          <cell r="K213">
            <v>2251</v>
          </cell>
          <cell r="L213">
            <v>2236</v>
          </cell>
          <cell r="M213">
            <v>2234</v>
          </cell>
          <cell r="N213">
            <v>2233</v>
          </cell>
          <cell r="O213">
            <v>2231</v>
          </cell>
          <cell r="P213">
            <v>2230</v>
          </cell>
          <cell r="Q213">
            <v>2228</v>
          </cell>
          <cell r="R213">
            <v>2225</v>
          </cell>
          <cell r="S213">
            <v>2223</v>
          </cell>
          <cell r="T213">
            <v>2223</v>
          </cell>
          <cell r="U213">
            <v>2223</v>
          </cell>
          <cell r="V213">
            <v>2220</v>
          </cell>
          <cell r="W213">
            <v>2217</v>
          </cell>
          <cell r="X213">
            <v>2207</v>
          </cell>
          <cell r="Y213">
            <v>2190</v>
          </cell>
          <cell r="Z213">
            <v>2166</v>
          </cell>
          <cell r="AA213">
            <v>10398</v>
          </cell>
          <cell r="AB213">
            <v>9446</v>
          </cell>
          <cell r="AC213">
            <v>8844</v>
          </cell>
          <cell r="AD213">
            <v>7754</v>
          </cell>
          <cell r="AE213">
            <v>6782</v>
          </cell>
          <cell r="AF213">
            <v>5868</v>
          </cell>
          <cell r="AG213">
            <v>4797</v>
          </cell>
          <cell r="AH213">
            <v>3911</v>
          </cell>
          <cell r="AI213">
            <v>3058</v>
          </cell>
          <cell r="AJ213">
            <v>2369</v>
          </cell>
          <cell r="AK213">
            <v>1828</v>
          </cell>
          <cell r="AL213">
            <v>1279</v>
          </cell>
          <cell r="AM213">
            <v>1094</v>
          </cell>
        </row>
        <row r="214">
          <cell r="A214" t="str">
            <v>220900</v>
          </cell>
          <cell r="B214" t="str">
            <v>22</v>
          </cell>
          <cell r="C214" t="str">
            <v>09</v>
          </cell>
          <cell r="D214" t="str">
            <v>00</v>
          </cell>
          <cell r="E214" t="str">
            <v>SAN MARTIN</v>
          </cell>
          <cell r="F214">
            <v>169616</v>
          </cell>
          <cell r="G214">
            <v>3399</v>
          </cell>
          <cell r="H214">
            <v>3403</v>
          </cell>
          <cell r="I214">
            <v>3408</v>
          </cell>
          <cell r="J214">
            <v>3411</v>
          </cell>
          <cell r="K214">
            <v>3410</v>
          </cell>
          <cell r="L214">
            <v>3388</v>
          </cell>
          <cell r="M214">
            <v>3384</v>
          </cell>
          <cell r="N214">
            <v>3383</v>
          </cell>
          <cell r="O214">
            <v>3381</v>
          </cell>
          <cell r="P214">
            <v>3379</v>
          </cell>
          <cell r="Q214">
            <v>3376</v>
          </cell>
          <cell r="R214">
            <v>3371</v>
          </cell>
          <cell r="S214">
            <v>3368</v>
          </cell>
          <cell r="T214">
            <v>3368</v>
          </cell>
          <cell r="U214">
            <v>3367</v>
          </cell>
          <cell r="V214">
            <v>3364</v>
          </cell>
          <cell r="W214">
            <v>3359</v>
          </cell>
          <cell r="X214">
            <v>3343</v>
          </cell>
          <cell r="Y214">
            <v>3318</v>
          </cell>
          <cell r="Z214">
            <v>3283</v>
          </cell>
          <cell r="AA214">
            <v>15751</v>
          </cell>
          <cell r="AB214">
            <v>14312</v>
          </cell>
          <cell r="AC214">
            <v>13399</v>
          </cell>
          <cell r="AD214">
            <v>11748</v>
          </cell>
          <cell r="AE214">
            <v>10274</v>
          </cell>
          <cell r="AF214">
            <v>8891</v>
          </cell>
          <cell r="AG214">
            <v>7267</v>
          </cell>
          <cell r="AH214">
            <v>5925</v>
          </cell>
          <cell r="AI214">
            <v>4633</v>
          </cell>
          <cell r="AJ214">
            <v>3588</v>
          </cell>
          <cell r="AK214">
            <v>2768</v>
          </cell>
          <cell r="AL214">
            <v>1937</v>
          </cell>
          <cell r="AM214">
            <v>1660</v>
          </cell>
        </row>
        <row r="215">
          <cell r="A215" t="str">
            <v>221000</v>
          </cell>
          <cell r="B215" t="str">
            <v>22</v>
          </cell>
          <cell r="C215" t="str">
            <v>10</v>
          </cell>
          <cell r="D215" t="str">
            <v>00</v>
          </cell>
          <cell r="E215" t="str">
            <v>TOCACHE</v>
          </cell>
          <cell r="F215">
            <v>79094</v>
          </cell>
          <cell r="G215">
            <v>1585</v>
          </cell>
          <cell r="H215">
            <v>1587</v>
          </cell>
          <cell r="I215">
            <v>1589</v>
          </cell>
          <cell r="J215">
            <v>1590</v>
          </cell>
          <cell r="K215">
            <v>1590</v>
          </cell>
          <cell r="L215">
            <v>1582</v>
          </cell>
          <cell r="M215">
            <v>1579</v>
          </cell>
          <cell r="N215">
            <v>1577</v>
          </cell>
          <cell r="O215">
            <v>1576</v>
          </cell>
          <cell r="P215">
            <v>1576</v>
          </cell>
          <cell r="Q215">
            <v>1574</v>
          </cell>
          <cell r="R215">
            <v>1572</v>
          </cell>
          <cell r="S215">
            <v>1571</v>
          </cell>
          <cell r="T215">
            <v>1570</v>
          </cell>
          <cell r="U215">
            <v>1570</v>
          </cell>
          <cell r="V215">
            <v>1569</v>
          </cell>
          <cell r="W215">
            <v>1566</v>
          </cell>
          <cell r="X215">
            <v>1560</v>
          </cell>
          <cell r="Y215">
            <v>1547</v>
          </cell>
          <cell r="Z215">
            <v>1530</v>
          </cell>
          <cell r="AA215">
            <v>7346</v>
          </cell>
          <cell r="AB215">
            <v>6673</v>
          </cell>
          <cell r="AC215">
            <v>6248</v>
          </cell>
          <cell r="AD215">
            <v>5478</v>
          </cell>
          <cell r="AE215">
            <v>4791</v>
          </cell>
          <cell r="AF215">
            <v>4145</v>
          </cell>
          <cell r="AG215">
            <v>3389</v>
          </cell>
          <cell r="AH215">
            <v>2763</v>
          </cell>
          <cell r="AI215">
            <v>2160</v>
          </cell>
          <cell r="AJ215">
            <v>1674</v>
          </cell>
          <cell r="AK215">
            <v>1291</v>
          </cell>
          <cell r="AL215">
            <v>903</v>
          </cell>
          <cell r="AM215">
            <v>773</v>
          </cell>
        </row>
        <row r="216">
          <cell r="A216" t="str">
            <v>230000</v>
          </cell>
          <cell r="B216" t="str">
            <v>23</v>
          </cell>
          <cell r="C216" t="str">
            <v>00</v>
          </cell>
          <cell r="D216" t="str">
            <v>00</v>
          </cell>
          <cell r="E216" t="str">
            <v>TACNA</v>
          </cell>
          <cell r="F216">
            <v>307938</v>
          </cell>
          <cell r="G216">
            <v>6171</v>
          </cell>
          <cell r="H216">
            <v>6179</v>
          </cell>
          <cell r="I216">
            <v>6188</v>
          </cell>
          <cell r="J216">
            <v>6192</v>
          </cell>
          <cell r="K216">
            <v>6191</v>
          </cell>
          <cell r="L216">
            <v>6151</v>
          </cell>
          <cell r="M216">
            <v>6146</v>
          </cell>
          <cell r="N216">
            <v>6141</v>
          </cell>
          <cell r="O216">
            <v>6137</v>
          </cell>
          <cell r="P216">
            <v>6134</v>
          </cell>
          <cell r="Q216">
            <v>6129</v>
          </cell>
          <cell r="R216">
            <v>6121</v>
          </cell>
          <cell r="S216">
            <v>6115</v>
          </cell>
          <cell r="T216">
            <v>6114</v>
          </cell>
          <cell r="U216">
            <v>6113</v>
          </cell>
          <cell r="V216">
            <v>6108</v>
          </cell>
          <cell r="W216">
            <v>6097</v>
          </cell>
          <cell r="X216">
            <v>6072</v>
          </cell>
          <cell r="Y216">
            <v>6024</v>
          </cell>
          <cell r="Z216">
            <v>5958</v>
          </cell>
          <cell r="AA216">
            <v>28599</v>
          </cell>
          <cell r="AB216">
            <v>25981</v>
          </cell>
          <cell r="AC216">
            <v>24326</v>
          </cell>
          <cell r="AD216">
            <v>21328</v>
          </cell>
          <cell r="AE216">
            <v>18653</v>
          </cell>
          <cell r="AF216">
            <v>16139</v>
          </cell>
          <cell r="AG216">
            <v>13193</v>
          </cell>
          <cell r="AH216">
            <v>10758</v>
          </cell>
          <cell r="AI216">
            <v>8411</v>
          </cell>
          <cell r="AJ216">
            <v>6516</v>
          </cell>
          <cell r="AK216">
            <v>5027</v>
          </cell>
          <cell r="AL216">
            <v>3517</v>
          </cell>
          <cell r="AM216">
            <v>3009</v>
          </cell>
        </row>
        <row r="217">
          <cell r="A217" t="str">
            <v>230100</v>
          </cell>
          <cell r="B217" t="str">
            <v>23</v>
          </cell>
          <cell r="C217" t="str">
            <v>01</v>
          </cell>
          <cell r="D217" t="str">
            <v>00</v>
          </cell>
          <cell r="E217" t="str">
            <v>TACNA</v>
          </cell>
          <cell r="F217">
            <v>277343</v>
          </cell>
          <cell r="G217">
            <v>5558</v>
          </cell>
          <cell r="H217">
            <v>5565</v>
          </cell>
          <cell r="I217">
            <v>5573</v>
          </cell>
          <cell r="J217">
            <v>5577</v>
          </cell>
          <cell r="K217">
            <v>5576</v>
          </cell>
          <cell r="L217">
            <v>5540</v>
          </cell>
          <cell r="M217">
            <v>5535</v>
          </cell>
          <cell r="N217">
            <v>5531</v>
          </cell>
          <cell r="O217">
            <v>5527</v>
          </cell>
          <cell r="P217">
            <v>5525</v>
          </cell>
          <cell r="Q217">
            <v>5520</v>
          </cell>
          <cell r="R217">
            <v>5513</v>
          </cell>
          <cell r="S217">
            <v>5507</v>
          </cell>
          <cell r="T217">
            <v>5506</v>
          </cell>
          <cell r="U217">
            <v>5506</v>
          </cell>
          <cell r="V217">
            <v>5501</v>
          </cell>
          <cell r="W217">
            <v>5491</v>
          </cell>
          <cell r="X217">
            <v>5469</v>
          </cell>
          <cell r="Y217">
            <v>5425</v>
          </cell>
          <cell r="Z217">
            <v>5366</v>
          </cell>
          <cell r="AA217">
            <v>25757</v>
          </cell>
          <cell r="AB217">
            <v>23400</v>
          </cell>
          <cell r="AC217">
            <v>21909</v>
          </cell>
          <cell r="AD217">
            <v>19209</v>
          </cell>
          <cell r="AE217">
            <v>16799</v>
          </cell>
          <cell r="AF217">
            <v>14536</v>
          </cell>
          <cell r="AG217">
            <v>11883</v>
          </cell>
          <cell r="AH217">
            <v>9689</v>
          </cell>
          <cell r="AI217">
            <v>7576</v>
          </cell>
          <cell r="AJ217">
            <v>5868</v>
          </cell>
          <cell r="AK217">
            <v>4528</v>
          </cell>
          <cell r="AL217">
            <v>3168</v>
          </cell>
          <cell r="AM217">
            <v>2710</v>
          </cell>
        </row>
        <row r="218">
          <cell r="A218" t="str">
            <v>230200</v>
          </cell>
          <cell r="B218" t="str">
            <v>23</v>
          </cell>
          <cell r="C218" t="str">
            <v>02</v>
          </cell>
          <cell r="D218" t="str">
            <v>00</v>
          </cell>
          <cell r="E218" t="str">
            <v>CANDARAVE</v>
          </cell>
          <cell r="F218">
            <v>9948</v>
          </cell>
          <cell r="G218">
            <v>199</v>
          </cell>
          <cell r="H218">
            <v>200</v>
          </cell>
          <cell r="I218">
            <v>200</v>
          </cell>
          <cell r="J218">
            <v>199</v>
          </cell>
          <cell r="K218">
            <v>200</v>
          </cell>
          <cell r="L218">
            <v>199</v>
          </cell>
          <cell r="M218">
            <v>199</v>
          </cell>
          <cell r="N218">
            <v>198</v>
          </cell>
          <cell r="O218">
            <v>198</v>
          </cell>
          <cell r="P218">
            <v>198</v>
          </cell>
          <cell r="Q218">
            <v>198</v>
          </cell>
          <cell r="R218">
            <v>198</v>
          </cell>
          <cell r="S218">
            <v>198</v>
          </cell>
          <cell r="T218">
            <v>198</v>
          </cell>
          <cell r="U218">
            <v>197</v>
          </cell>
          <cell r="V218">
            <v>197</v>
          </cell>
          <cell r="W218">
            <v>197</v>
          </cell>
          <cell r="X218">
            <v>196</v>
          </cell>
          <cell r="Y218">
            <v>195</v>
          </cell>
          <cell r="Z218">
            <v>192</v>
          </cell>
          <cell r="AA218">
            <v>924</v>
          </cell>
          <cell r="AB218">
            <v>839</v>
          </cell>
          <cell r="AC218">
            <v>786</v>
          </cell>
          <cell r="AD218">
            <v>689</v>
          </cell>
          <cell r="AE218">
            <v>603</v>
          </cell>
          <cell r="AF218">
            <v>521</v>
          </cell>
          <cell r="AG218">
            <v>426</v>
          </cell>
          <cell r="AH218">
            <v>348</v>
          </cell>
          <cell r="AI218">
            <v>272</v>
          </cell>
          <cell r="AJ218">
            <v>211</v>
          </cell>
          <cell r="AK218">
            <v>162</v>
          </cell>
          <cell r="AL218">
            <v>114</v>
          </cell>
          <cell r="AM218">
            <v>97</v>
          </cell>
        </row>
        <row r="219">
          <cell r="A219" t="str">
            <v>230300</v>
          </cell>
          <cell r="B219" t="str">
            <v>23</v>
          </cell>
          <cell r="C219" t="str">
            <v>03</v>
          </cell>
          <cell r="D219" t="str">
            <v>00</v>
          </cell>
          <cell r="E219" t="str">
            <v>JORGE BASADRE</v>
          </cell>
          <cell r="F219">
            <v>11769</v>
          </cell>
          <cell r="G219">
            <v>236</v>
          </cell>
          <cell r="H219">
            <v>236</v>
          </cell>
          <cell r="I219">
            <v>236</v>
          </cell>
          <cell r="J219">
            <v>237</v>
          </cell>
          <cell r="K219">
            <v>237</v>
          </cell>
          <cell r="L219">
            <v>235</v>
          </cell>
          <cell r="M219">
            <v>235</v>
          </cell>
          <cell r="N219">
            <v>235</v>
          </cell>
          <cell r="O219">
            <v>235</v>
          </cell>
          <cell r="P219">
            <v>234</v>
          </cell>
          <cell r="Q219">
            <v>234</v>
          </cell>
          <cell r="R219">
            <v>234</v>
          </cell>
          <cell r="S219">
            <v>234</v>
          </cell>
          <cell r="T219">
            <v>234</v>
          </cell>
          <cell r="U219">
            <v>234</v>
          </cell>
          <cell r="V219">
            <v>233</v>
          </cell>
          <cell r="W219">
            <v>233</v>
          </cell>
          <cell r="X219">
            <v>232</v>
          </cell>
          <cell r="Y219">
            <v>230</v>
          </cell>
          <cell r="Z219">
            <v>228</v>
          </cell>
          <cell r="AA219">
            <v>1093</v>
          </cell>
          <cell r="AB219">
            <v>993</v>
          </cell>
          <cell r="AC219">
            <v>930</v>
          </cell>
          <cell r="AD219">
            <v>815</v>
          </cell>
          <cell r="AE219">
            <v>713</v>
          </cell>
          <cell r="AF219">
            <v>617</v>
          </cell>
          <cell r="AG219">
            <v>504</v>
          </cell>
          <cell r="AH219">
            <v>411</v>
          </cell>
          <cell r="AI219">
            <v>321</v>
          </cell>
          <cell r="AJ219">
            <v>249</v>
          </cell>
          <cell r="AK219">
            <v>192</v>
          </cell>
          <cell r="AL219">
            <v>134</v>
          </cell>
          <cell r="AM219">
            <v>115</v>
          </cell>
        </row>
        <row r="220">
          <cell r="A220" t="str">
            <v>230400</v>
          </cell>
          <cell r="B220" t="str">
            <v>23</v>
          </cell>
          <cell r="C220" t="str">
            <v>04</v>
          </cell>
          <cell r="D220" t="str">
            <v>00</v>
          </cell>
          <cell r="E220" t="str">
            <v>TARATA</v>
          </cell>
          <cell r="F220">
            <v>8878</v>
          </cell>
          <cell r="G220">
            <v>178</v>
          </cell>
          <cell r="H220">
            <v>178</v>
          </cell>
          <cell r="I220">
            <v>179</v>
          </cell>
          <cell r="J220">
            <v>179</v>
          </cell>
          <cell r="K220">
            <v>178</v>
          </cell>
          <cell r="L220">
            <v>177</v>
          </cell>
          <cell r="M220">
            <v>177</v>
          </cell>
          <cell r="N220">
            <v>177</v>
          </cell>
          <cell r="O220">
            <v>177</v>
          </cell>
          <cell r="P220">
            <v>177</v>
          </cell>
          <cell r="Q220">
            <v>177</v>
          </cell>
          <cell r="R220">
            <v>176</v>
          </cell>
          <cell r="S220">
            <v>176</v>
          </cell>
          <cell r="T220">
            <v>176</v>
          </cell>
          <cell r="U220">
            <v>176</v>
          </cell>
          <cell r="V220">
            <v>177</v>
          </cell>
          <cell r="W220">
            <v>176</v>
          </cell>
          <cell r="X220">
            <v>175</v>
          </cell>
          <cell r="Y220">
            <v>174</v>
          </cell>
          <cell r="Z220">
            <v>172</v>
          </cell>
          <cell r="AA220">
            <v>825</v>
          </cell>
          <cell r="AB220">
            <v>749</v>
          </cell>
          <cell r="AC220">
            <v>701</v>
          </cell>
          <cell r="AD220">
            <v>615</v>
          </cell>
          <cell r="AE220">
            <v>538</v>
          </cell>
          <cell r="AF220">
            <v>465</v>
          </cell>
          <cell r="AG220">
            <v>380</v>
          </cell>
          <cell r="AH220">
            <v>310</v>
          </cell>
          <cell r="AI220">
            <v>242</v>
          </cell>
          <cell r="AJ220">
            <v>188</v>
          </cell>
          <cell r="AK220">
            <v>145</v>
          </cell>
          <cell r="AL220">
            <v>101</v>
          </cell>
          <cell r="AM220">
            <v>87</v>
          </cell>
        </row>
        <row r="221">
          <cell r="A221" t="str">
            <v>240000</v>
          </cell>
          <cell r="B221" t="str">
            <v>24</v>
          </cell>
          <cell r="C221" t="str">
            <v>00</v>
          </cell>
          <cell r="D221" t="str">
            <v>00</v>
          </cell>
          <cell r="E221" t="str">
            <v>TUMBES</v>
          </cell>
          <cell r="F221">
            <v>213650</v>
          </cell>
          <cell r="G221">
            <v>4282</v>
          </cell>
          <cell r="H221">
            <v>4287</v>
          </cell>
          <cell r="I221">
            <v>4293</v>
          </cell>
          <cell r="J221">
            <v>4296</v>
          </cell>
          <cell r="K221">
            <v>4295</v>
          </cell>
          <cell r="L221">
            <v>4268</v>
          </cell>
          <cell r="M221">
            <v>4264</v>
          </cell>
          <cell r="N221">
            <v>4261</v>
          </cell>
          <cell r="O221">
            <v>4258</v>
          </cell>
          <cell r="P221">
            <v>4256</v>
          </cell>
          <cell r="Q221">
            <v>4252</v>
          </cell>
          <cell r="R221">
            <v>4247</v>
          </cell>
          <cell r="S221">
            <v>4243</v>
          </cell>
          <cell r="T221">
            <v>4242</v>
          </cell>
          <cell r="U221">
            <v>4241</v>
          </cell>
          <cell r="V221">
            <v>4237</v>
          </cell>
          <cell r="W221">
            <v>4230</v>
          </cell>
          <cell r="X221">
            <v>4211</v>
          </cell>
          <cell r="Y221">
            <v>4179</v>
          </cell>
          <cell r="Z221">
            <v>4134</v>
          </cell>
          <cell r="AA221">
            <v>19842</v>
          </cell>
          <cell r="AB221">
            <v>18026</v>
          </cell>
          <cell r="AC221">
            <v>16878</v>
          </cell>
          <cell r="AD221">
            <v>14798</v>
          </cell>
          <cell r="AE221">
            <v>12942</v>
          </cell>
          <cell r="AF221">
            <v>11197</v>
          </cell>
          <cell r="AG221">
            <v>9154</v>
          </cell>
          <cell r="AH221">
            <v>7464</v>
          </cell>
          <cell r="AI221">
            <v>5836</v>
          </cell>
          <cell r="AJ221">
            <v>4521</v>
          </cell>
          <cell r="AK221">
            <v>3488</v>
          </cell>
          <cell r="AL221">
            <v>2440</v>
          </cell>
          <cell r="AM221">
            <v>2088</v>
          </cell>
        </row>
        <row r="222">
          <cell r="A222" t="str">
            <v>240100</v>
          </cell>
          <cell r="B222" t="str">
            <v>24</v>
          </cell>
          <cell r="C222" t="str">
            <v>01</v>
          </cell>
          <cell r="D222" t="str">
            <v>00</v>
          </cell>
          <cell r="E222" t="str">
            <v>TUMBES</v>
          </cell>
          <cell r="F222">
            <v>151881</v>
          </cell>
          <cell r="G222">
            <v>3044</v>
          </cell>
          <cell r="H222">
            <v>3048</v>
          </cell>
          <cell r="I222">
            <v>3052</v>
          </cell>
          <cell r="J222">
            <v>3054</v>
          </cell>
          <cell r="K222">
            <v>3053</v>
          </cell>
          <cell r="L222">
            <v>3034</v>
          </cell>
          <cell r="M222">
            <v>3031</v>
          </cell>
          <cell r="N222">
            <v>3029</v>
          </cell>
          <cell r="O222">
            <v>3027</v>
          </cell>
          <cell r="P222">
            <v>3026</v>
          </cell>
          <cell r="Q222">
            <v>3023</v>
          </cell>
          <cell r="R222">
            <v>3020</v>
          </cell>
          <cell r="S222">
            <v>3016</v>
          </cell>
          <cell r="T222">
            <v>3016</v>
          </cell>
          <cell r="U222">
            <v>3015</v>
          </cell>
          <cell r="V222">
            <v>3012</v>
          </cell>
          <cell r="W222">
            <v>3007</v>
          </cell>
          <cell r="X222">
            <v>2994</v>
          </cell>
          <cell r="Y222">
            <v>2970</v>
          </cell>
          <cell r="Z222">
            <v>2939</v>
          </cell>
          <cell r="AA222">
            <v>14105</v>
          </cell>
          <cell r="AB222">
            <v>12815</v>
          </cell>
          <cell r="AC222">
            <v>11998</v>
          </cell>
          <cell r="AD222">
            <v>10520</v>
          </cell>
          <cell r="AE222">
            <v>9200</v>
          </cell>
          <cell r="AF222">
            <v>7960</v>
          </cell>
          <cell r="AG222">
            <v>6508</v>
          </cell>
          <cell r="AH222">
            <v>5306</v>
          </cell>
          <cell r="AI222">
            <v>4148</v>
          </cell>
          <cell r="AJ222">
            <v>3214</v>
          </cell>
          <cell r="AK222">
            <v>2479</v>
          </cell>
          <cell r="AL222">
            <v>1734</v>
          </cell>
          <cell r="AM222">
            <v>1484</v>
          </cell>
        </row>
        <row r="223">
          <cell r="A223" t="str">
            <v>240200</v>
          </cell>
          <cell r="B223" t="str">
            <v>24</v>
          </cell>
          <cell r="C223" t="str">
            <v>02</v>
          </cell>
          <cell r="D223" t="str">
            <v>00</v>
          </cell>
          <cell r="E223" t="str">
            <v>CONTRALMIRANTE VILLAR</v>
          </cell>
          <cell r="F223">
            <v>18184</v>
          </cell>
          <cell r="G223">
            <v>364</v>
          </cell>
          <cell r="H223">
            <v>364</v>
          </cell>
          <cell r="I223">
            <v>365</v>
          </cell>
          <cell r="J223">
            <v>366</v>
          </cell>
          <cell r="K223">
            <v>366</v>
          </cell>
          <cell r="L223">
            <v>363</v>
          </cell>
          <cell r="M223">
            <v>363</v>
          </cell>
          <cell r="N223">
            <v>363</v>
          </cell>
          <cell r="O223">
            <v>362</v>
          </cell>
          <cell r="P223">
            <v>362</v>
          </cell>
          <cell r="Q223">
            <v>362</v>
          </cell>
          <cell r="R223">
            <v>361</v>
          </cell>
          <cell r="S223">
            <v>361</v>
          </cell>
          <cell r="T223">
            <v>361</v>
          </cell>
          <cell r="U223">
            <v>361</v>
          </cell>
          <cell r="V223">
            <v>361</v>
          </cell>
          <cell r="W223">
            <v>360</v>
          </cell>
          <cell r="X223">
            <v>358</v>
          </cell>
          <cell r="Y223">
            <v>356</v>
          </cell>
          <cell r="Z223">
            <v>352</v>
          </cell>
          <cell r="AA223">
            <v>1689</v>
          </cell>
          <cell r="AB223">
            <v>1534</v>
          </cell>
          <cell r="AC223">
            <v>1437</v>
          </cell>
          <cell r="AD223">
            <v>1259</v>
          </cell>
          <cell r="AE223">
            <v>1102</v>
          </cell>
          <cell r="AF223">
            <v>953</v>
          </cell>
          <cell r="AG223">
            <v>779</v>
          </cell>
          <cell r="AH223">
            <v>635</v>
          </cell>
          <cell r="AI223">
            <v>497</v>
          </cell>
          <cell r="AJ223">
            <v>385</v>
          </cell>
          <cell r="AK223">
            <v>297</v>
          </cell>
          <cell r="AL223">
            <v>208</v>
          </cell>
          <cell r="AM223">
            <v>178</v>
          </cell>
        </row>
        <row r="224">
          <cell r="A224" t="str">
            <v>240300</v>
          </cell>
          <cell r="B224" t="str">
            <v>24</v>
          </cell>
          <cell r="C224" t="str">
            <v>03</v>
          </cell>
          <cell r="D224" t="str">
            <v>00</v>
          </cell>
          <cell r="E224" t="str">
            <v>ZARUMILLA</v>
          </cell>
          <cell r="F224">
            <v>43585</v>
          </cell>
          <cell r="G224">
            <v>874</v>
          </cell>
          <cell r="H224">
            <v>875</v>
          </cell>
          <cell r="I224">
            <v>876</v>
          </cell>
          <cell r="J224">
            <v>876</v>
          </cell>
          <cell r="K224">
            <v>876</v>
          </cell>
          <cell r="L224">
            <v>871</v>
          </cell>
          <cell r="M224">
            <v>870</v>
          </cell>
          <cell r="N224">
            <v>869</v>
          </cell>
          <cell r="O224">
            <v>869</v>
          </cell>
          <cell r="P224">
            <v>868</v>
          </cell>
          <cell r="Q224">
            <v>867</v>
          </cell>
          <cell r="R224">
            <v>866</v>
          </cell>
          <cell r="S224">
            <v>866</v>
          </cell>
          <cell r="T224">
            <v>865</v>
          </cell>
          <cell r="U224">
            <v>865</v>
          </cell>
          <cell r="V224">
            <v>864</v>
          </cell>
          <cell r="W224">
            <v>863</v>
          </cell>
          <cell r="X224">
            <v>859</v>
          </cell>
          <cell r="Y224">
            <v>853</v>
          </cell>
          <cell r="Z224">
            <v>843</v>
          </cell>
          <cell r="AA224">
            <v>4048</v>
          </cell>
          <cell r="AB224">
            <v>3677</v>
          </cell>
          <cell r="AC224">
            <v>3443</v>
          </cell>
          <cell r="AD224">
            <v>3019</v>
          </cell>
          <cell r="AE224">
            <v>2640</v>
          </cell>
          <cell r="AF224">
            <v>2284</v>
          </cell>
          <cell r="AG224">
            <v>1867</v>
          </cell>
          <cell r="AH224">
            <v>1523</v>
          </cell>
          <cell r="AI224">
            <v>1191</v>
          </cell>
          <cell r="AJ224">
            <v>922</v>
          </cell>
          <cell r="AK224">
            <v>712</v>
          </cell>
          <cell r="AL224">
            <v>498</v>
          </cell>
          <cell r="AM224">
            <v>426</v>
          </cell>
        </row>
        <row r="225">
          <cell r="A225" t="str">
            <v>250000</v>
          </cell>
          <cell r="B225" t="str">
            <v>25</v>
          </cell>
          <cell r="C225" t="str">
            <v>00</v>
          </cell>
          <cell r="D225" t="str">
            <v>00</v>
          </cell>
          <cell r="E225" t="str">
            <v>UCAYALI</v>
          </cell>
          <cell r="F225">
            <v>464174</v>
          </cell>
          <cell r="G225">
            <v>9303</v>
          </cell>
          <cell r="H225">
            <v>9313</v>
          </cell>
          <cell r="I225">
            <v>9327</v>
          </cell>
          <cell r="J225">
            <v>9333</v>
          </cell>
          <cell r="K225">
            <v>9332</v>
          </cell>
          <cell r="L225">
            <v>9272</v>
          </cell>
          <cell r="M225">
            <v>9264</v>
          </cell>
          <cell r="N225">
            <v>9257</v>
          </cell>
          <cell r="O225">
            <v>9251</v>
          </cell>
          <cell r="P225">
            <v>9246</v>
          </cell>
          <cell r="Q225">
            <v>9239</v>
          </cell>
          <cell r="R225">
            <v>9226</v>
          </cell>
          <cell r="S225">
            <v>9217</v>
          </cell>
          <cell r="T225">
            <v>9216</v>
          </cell>
          <cell r="U225">
            <v>9215</v>
          </cell>
          <cell r="V225">
            <v>9206</v>
          </cell>
          <cell r="W225">
            <v>9191</v>
          </cell>
          <cell r="X225">
            <v>9152</v>
          </cell>
          <cell r="Y225">
            <v>9080</v>
          </cell>
          <cell r="Z225">
            <v>8981</v>
          </cell>
          <cell r="AA225">
            <v>43109</v>
          </cell>
          <cell r="AB225">
            <v>39163</v>
          </cell>
          <cell r="AC225">
            <v>36669</v>
          </cell>
          <cell r="AD225">
            <v>32149</v>
          </cell>
          <cell r="AE225">
            <v>28117</v>
          </cell>
          <cell r="AF225">
            <v>24327</v>
          </cell>
          <cell r="AG225">
            <v>19887</v>
          </cell>
          <cell r="AH225">
            <v>16217</v>
          </cell>
          <cell r="AI225">
            <v>12679</v>
          </cell>
          <cell r="AJ225">
            <v>9822</v>
          </cell>
          <cell r="AK225">
            <v>7577</v>
          </cell>
          <cell r="AL225">
            <v>5301</v>
          </cell>
          <cell r="AM225">
            <v>4536</v>
          </cell>
        </row>
        <row r="226">
          <cell r="A226" t="str">
            <v>250100</v>
          </cell>
          <cell r="B226" t="str">
            <v>25</v>
          </cell>
          <cell r="C226" t="str">
            <v>01</v>
          </cell>
          <cell r="D226" t="str">
            <v>00</v>
          </cell>
          <cell r="E226" t="str">
            <v>CORONEL PORTILLO</v>
          </cell>
          <cell r="F226">
            <v>354263</v>
          </cell>
          <cell r="G226">
            <v>7100</v>
          </cell>
          <cell r="H226">
            <v>7108</v>
          </cell>
          <cell r="I226">
            <v>7118</v>
          </cell>
          <cell r="J226">
            <v>7124</v>
          </cell>
          <cell r="K226">
            <v>7123</v>
          </cell>
          <cell r="L226">
            <v>7076</v>
          </cell>
          <cell r="M226">
            <v>7070</v>
          </cell>
          <cell r="N226">
            <v>7065</v>
          </cell>
          <cell r="O226">
            <v>7060</v>
          </cell>
          <cell r="P226">
            <v>7057</v>
          </cell>
          <cell r="Q226">
            <v>7051</v>
          </cell>
          <cell r="R226">
            <v>7041</v>
          </cell>
          <cell r="S226">
            <v>7035</v>
          </cell>
          <cell r="T226">
            <v>7034</v>
          </cell>
          <cell r="U226">
            <v>7033</v>
          </cell>
          <cell r="V226">
            <v>7026</v>
          </cell>
          <cell r="W226">
            <v>7015</v>
          </cell>
          <cell r="X226">
            <v>6985</v>
          </cell>
          <cell r="Y226">
            <v>6930</v>
          </cell>
          <cell r="Z226">
            <v>6854</v>
          </cell>
          <cell r="AA226">
            <v>32901</v>
          </cell>
          <cell r="AB226">
            <v>29889</v>
          </cell>
          <cell r="AC226">
            <v>27986</v>
          </cell>
          <cell r="AD226">
            <v>24536</v>
          </cell>
          <cell r="AE226">
            <v>21460</v>
          </cell>
          <cell r="AF226">
            <v>18567</v>
          </cell>
          <cell r="AG226">
            <v>15178</v>
          </cell>
          <cell r="AH226">
            <v>12377</v>
          </cell>
          <cell r="AI226">
            <v>9677</v>
          </cell>
          <cell r="AJ226">
            <v>7496</v>
          </cell>
          <cell r="AK226">
            <v>5783</v>
          </cell>
          <cell r="AL226">
            <v>4046</v>
          </cell>
          <cell r="AM226">
            <v>3462</v>
          </cell>
        </row>
        <row r="227">
          <cell r="A227" t="str">
            <v>250200</v>
          </cell>
          <cell r="B227" t="str">
            <v>25</v>
          </cell>
          <cell r="C227" t="str">
            <v>02</v>
          </cell>
          <cell r="D227" t="str">
            <v>00</v>
          </cell>
          <cell r="E227" t="str">
            <v>ATALAYA</v>
          </cell>
          <cell r="F227">
            <v>47964</v>
          </cell>
          <cell r="G227">
            <v>961</v>
          </cell>
          <cell r="H227">
            <v>962</v>
          </cell>
          <cell r="I227">
            <v>964</v>
          </cell>
          <cell r="J227">
            <v>964</v>
          </cell>
          <cell r="K227">
            <v>964</v>
          </cell>
          <cell r="L227">
            <v>958</v>
          </cell>
          <cell r="M227">
            <v>957</v>
          </cell>
          <cell r="N227">
            <v>957</v>
          </cell>
          <cell r="O227">
            <v>957</v>
          </cell>
          <cell r="P227">
            <v>955</v>
          </cell>
          <cell r="Q227">
            <v>955</v>
          </cell>
          <cell r="R227">
            <v>953</v>
          </cell>
          <cell r="S227">
            <v>952</v>
          </cell>
          <cell r="T227">
            <v>952</v>
          </cell>
          <cell r="U227">
            <v>952</v>
          </cell>
          <cell r="V227">
            <v>951</v>
          </cell>
          <cell r="W227">
            <v>950</v>
          </cell>
          <cell r="X227">
            <v>946</v>
          </cell>
          <cell r="Y227">
            <v>938</v>
          </cell>
          <cell r="Z227">
            <v>928</v>
          </cell>
          <cell r="AA227">
            <v>4455</v>
          </cell>
          <cell r="AB227">
            <v>4047</v>
          </cell>
          <cell r="AC227">
            <v>3789</v>
          </cell>
          <cell r="AD227">
            <v>3322</v>
          </cell>
          <cell r="AE227">
            <v>2905</v>
          </cell>
          <cell r="AF227">
            <v>2514</v>
          </cell>
          <cell r="AG227">
            <v>2055</v>
          </cell>
          <cell r="AH227">
            <v>1676</v>
          </cell>
          <cell r="AI227">
            <v>1310</v>
          </cell>
          <cell r="AJ227">
            <v>1015</v>
          </cell>
          <cell r="AK227">
            <v>783</v>
          </cell>
          <cell r="AL227">
            <v>548</v>
          </cell>
          <cell r="AM227">
            <v>469</v>
          </cell>
        </row>
        <row r="228">
          <cell r="A228" t="str">
            <v>250300</v>
          </cell>
          <cell r="B228" t="str">
            <v>25</v>
          </cell>
          <cell r="C228" t="str">
            <v>03</v>
          </cell>
          <cell r="D228" t="str">
            <v>00</v>
          </cell>
          <cell r="E228" t="str">
            <v>PADRE ABAD</v>
          </cell>
          <cell r="F228">
            <v>57457</v>
          </cell>
          <cell r="G228">
            <v>1152</v>
          </cell>
          <cell r="H228">
            <v>1153</v>
          </cell>
          <cell r="I228">
            <v>1155</v>
          </cell>
          <cell r="J228">
            <v>1155</v>
          </cell>
          <cell r="K228">
            <v>1155</v>
          </cell>
          <cell r="L228">
            <v>1148</v>
          </cell>
          <cell r="M228">
            <v>1147</v>
          </cell>
          <cell r="N228">
            <v>1145</v>
          </cell>
          <cell r="O228">
            <v>1145</v>
          </cell>
          <cell r="P228">
            <v>1145</v>
          </cell>
          <cell r="Q228">
            <v>1144</v>
          </cell>
          <cell r="R228">
            <v>1142</v>
          </cell>
          <cell r="S228">
            <v>1141</v>
          </cell>
          <cell r="T228">
            <v>1141</v>
          </cell>
          <cell r="U228">
            <v>1141</v>
          </cell>
          <cell r="V228">
            <v>1140</v>
          </cell>
          <cell r="W228">
            <v>1137</v>
          </cell>
          <cell r="X228">
            <v>1132</v>
          </cell>
          <cell r="Y228">
            <v>1124</v>
          </cell>
          <cell r="Z228">
            <v>1112</v>
          </cell>
          <cell r="AA228">
            <v>5336</v>
          </cell>
          <cell r="AB228">
            <v>4848</v>
          </cell>
          <cell r="AC228">
            <v>4539</v>
          </cell>
          <cell r="AD228">
            <v>3980</v>
          </cell>
          <cell r="AE228">
            <v>3480</v>
          </cell>
          <cell r="AF228">
            <v>3011</v>
          </cell>
          <cell r="AG228">
            <v>2462</v>
          </cell>
          <cell r="AH228">
            <v>2007</v>
          </cell>
          <cell r="AI228">
            <v>1569</v>
          </cell>
          <cell r="AJ228">
            <v>1216</v>
          </cell>
          <cell r="AK228">
            <v>938</v>
          </cell>
          <cell r="AL228">
            <v>656</v>
          </cell>
          <cell r="AM228">
            <v>561</v>
          </cell>
        </row>
        <row r="229">
          <cell r="A229" t="str">
            <v>250400</v>
          </cell>
          <cell r="B229" t="str">
            <v>25</v>
          </cell>
          <cell r="C229" t="str">
            <v>04</v>
          </cell>
          <cell r="D229" t="str">
            <v>00</v>
          </cell>
          <cell r="E229" t="str">
            <v>PURUS</v>
          </cell>
          <cell r="F229">
            <v>4490</v>
          </cell>
          <cell r="G229">
            <v>90</v>
          </cell>
          <cell r="H229">
            <v>90</v>
          </cell>
          <cell r="I229">
            <v>90</v>
          </cell>
          <cell r="J229">
            <v>90</v>
          </cell>
          <cell r="K229">
            <v>90</v>
          </cell>
          <cell r="L229">
            <v>90</v>
          </cell>
          <cell r="M229">
            <v>90</v>
          </cell>
          <cell r="N229">
            <v>90</v>
          </cell>
          <cell r="O229">
            <v>89</v>
          </cell>
          <cell r="P229">
            <v>89</v>
          </cell>
          <cell r="Q229">
            <v>89</v>
          </cell>
          <cell r="R229">
            <v>90</v>
          </cell>
          <cell r="S229">
            <v>89</v>
          </cell>
          <cell r="T229">
            <v>89</v>
          </cell>
          <cell r="U229">
            <v>89</v>
          </cell>
          <cell r="V229">
            <v>89</v>
          </cell>
          <cell r="W229">
            <v>89</v>
          </cell>
          <cell r="X229">
            <v>89</v>
          </cell>
          <cell r="Y229">
            <v>88</v>
          </cell>
          <cell r="Z229">
            <v>87</v>
          </cell>
          <cell r="AA229">
            <v>417</v>
          </cell>
          <cell r="AB229">
            <v>379</v>
          </cell>
          <cell r="AC229">
            <v>355</v>
          </cell>
          <cell r="AD229">
            <v>311</v>
          </cell>
          <cell r="AE229">
            <v>272</v>
          </cell>
          <cell r="AF229">
            <v>235</v>
          </cell>
          <cell r="AG229">
            <v>192</v>
          </cell>
          <cell r="AH229">
            <v>157</v>
          </cell>
          <cell r="AI229">
            <v>123</v>
          </cell>
          <cell r="AJ229">
            <v>95</v>
          </cell>
          <cell r="AK229">
            <v>73</v>
          </cell>
          <cell r="AL229">
            <v>51</v>
          </cell>
          <cell r="AM229">
            <v>44</v>
          </cell>
        </row>
      </sheetData>
      <sheetData sheetId="1">
        <row r="9">
          <cell r="A9" t="str">
            <v>010000</v>
          </cell>
        </row>
      </sheetData>
      <sheetData sheetId="2">
        <row r="9">
          <cell r="A9" t="str">
            <v>010000</v>
          </cell>
        </row>
      </sheetData>
      <sheetData sheetId="3">
        <row r="9">
          <cell r="A9" t="str">
            <v>010000</v>
          </cell>
        </row>
      </sheetData>
      <sheetData sheetId="4">
        <row r="9">
          <cell r="A9" t="str">
            <v>010000</v>
          </cell>
        </row>
      </sheetData>
      <sheetData sheetId="5">
        <row r="9">
          <cell r="A9" t="str">
            <v>010000</v>
          </cell>
        </row>
      </sheetData>
      <sheetData sheetId="6">
        <row r="9">
          <cell r="A9" t="str">
            <v>010000</v>
          </cell>
        </row>
      </sheetData>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Cuadro Doble Entrada-MINSA"/>
      <sheetName val="2 Estand Servicio y Población"/>
      <sheetName val="3 Cartera y Población"/>
      <sheetName val="4.- Seguro MINSA-Otros"/>
      <sheetName val="5 Poblacion Demandante Efectiva"/>
      <sheetName val="6 Poblacion-Area Influencia"/>
      <sheetName val="7 Produccion-Estadísticas"/>
      <sheetName val="8 Estandares-Sector Salud"/>
      <sheetName val="9 Espejo Estadística"/>
      <sheetName val="10 P1"/>
      <sheetName val="11 P2"/>
      <sheetName val="12 P3"/>
      <sheetName val="19 PMF"/>
      <sheetName val="PMF"/>
      <sheetName val="13 Atendidos-Consolidado"/>
      <sheetName val="14 Atenciones-Consolidado"/>
      <sheetName val="15 Servicios Variacion"/>
      <sheetName val="16 Oferta "/>
      <sheetName val="17 Oferta Optimizada"/>
      <sheetName val="18 Balance O-D"/>
      <sheetName val="Fuente Estadística"/>
      <sheetName val="Borrar 0"/>
      <sheetName val="Borrar 1"/>
      <sheetName val="Borrar 2"/>
      <sheetName val="Borrar 3"/>
      <sheetName val="Borrar 4"/>
      <sheetName val="Hoja1"/>
      <sheetName val="POB07"/>
      <sheetName val="WAGERATE BY CRAFT"/>
      <sheetName val="LIMA-CANTA"/>
      <sheetName val="4 Poblacion Demandante Efectiva"/>
      <sheetName val="F-05"/>
      <sheetName val="7422CW00"/>
      <sheetName val="INDICES"/>
      <sheetName val="FINAL"/>
      <sheetName val="A.SENSIBILIDAD"/>
      <sheetName val="FLUJOS"/>
      <sheetName val="Forrado"/>
      <sheetName val="HHspo"/>
      <sheetName val="Informacion"/>
      <sheetName val="CALENDARIO"/>
      <sheetName val="Rendimientos"/>
      <sheetName val="PGR - PPTO"/>
      <sheetName val="Hoja91"/>
      <sheetName val="Infra"/>
      <sheetName val="p1"/>
    </sheetNames>
    <sheetDataSet>
      <sheetData sheetId="0">
        <row r="10">
          <cell r="B10">
            <v>7322</v>
          </cell>
        </row>
      </sheetData>
      <sheetData sheetId="1">
        <row r="10">
          <cell r="B10">
            <v>7322</v>
          </cell>
        </row>
      </sheetData>
      <sheetData sheetId="2">
        <row r="10">
          <cell r="B10">
            <v>7322</v>
          </cell>
        </row>
      </sheetData>
      <sheetData sheetId="3">
        <row r="10">
          <cell r="B10">
            <v>7322</v>
          </cell>
        </row>
      </sheetData>
      <sheetData sheetId="4">
        <row r="10">
          <cell r="B10">
            <v>7322</v>
          </cell>
        </row>
        <row r="11">
          <cell r="B11">
            <v>58641.780000000006</v>
          </cell>
        </row>
        <row r="12">
          <cell r="B12">
            <v>145185.78</v>
          </cell>
        </row>
      </sheetData>
      <sheetData sheetId="5">
        <row r="10">
          <cell r="B10">
            <v>7322</v>
          </cell>
        </row>
      </sheetData>
      <sheetData sheetId="6">
        <row r="10">
          <cell r="B10">
            <v>7322</v>
          </cell>
        </row>
      </sheetData>
      <sheetData sheetId="7">
        <row r="10">
          <cell r="B10">
            <v>7322</v>
          </cell>
        </row>
      </sheetData>
      <sheetData sheetId="8">
        <row r="10">
          <cell r="B10">
            <v>7322</v>
          </cell>
        </row>
      </sheetData>
      <sheetData sheetId="9">
        <row r="10">
          <cell r="B10">
            <v>7322</v>
          </cell>
        </row>
      </sheetData>
      <sheetData sheetId="10">
        <row r="10">
          <cell r="B10">
            <v>7322</v>
          </cell>
        </row>
      </sheetData>
      <sheetData sheetId="11">
        <row r="10">
          <cell r="B10">
            <v>7322</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B10"/>
      <sheetName val="EDAD"/>
      <sheetName val="EP1"/>
      <sheetName val="P2"/>
      <sheetName val="P3"/>
      <sheetName val="P3Z"/>
      <sheetName val="provajus"/>
      <sheetName val="dis"/>
      <sheetName val="dis cal"/>
      <sheetName val="v3r"/>
      <sheetName val="disajus"/>
      <sheetName val="POB07"/>
      <sheetName val="Sensibilidad"/>
      <sheetName val="FINAL"/>
      <sheetName val="Estimate"/>
      <sheetName val="PTO_ARES"/>
      <sheetName val="Hoja1"/>
      <sheetName val="7422CW00"/>
      <sheetName val="A.SENSIBILIDAD"/>
      <sheetName val="FLUJOS"/>
      <sheetName val="LIMA-CANTA"/>
    </sheetNames>
    <sheetDataSet>
      <sheetData sheetId="0">
        <row r="9">
          <cell r="A9" t="str">
            <v>010000</v>
          </cell>
        </row>
      </sheetData>
      <sheetData sheetId="1">
        <row r="9">
          <cell r="A9" t="str">
            <v>010000</v>
          </cell>
        </row>
      </sheetData>
      <sheetData sheetId="2">
        <row r="10">
          <cell r="A10" t="str">
            <v>010000</v>
          </cell>
          <cell r="B10" t="str">
            <v>01</v>
          </cell>
          <cell r="C10" t="str">
            <v>00</v>
          </cell>
          <cell r="D10" t="str">
            <v>00</v>
          </cell>
          <cell r="E10" t="str">
            <v>AMAZONAS</v>
          </cell>
          <cell r="F10">
            <v>429088</v>
          </cell>
          <cell r="G10">
            <v>8600</v>
          </cell>
          <cell r="H10">
            <v>8609</v>
          </cell>
          <cell r="I10">
            <v>8624</v>
          </cell>
          <cell r="J10">
            <v>8628</v>
          </cell>
          <cell r="K10">
            <v>8626</v>
          </cell>
          <cell r="L10">
            <v>8571</v>
          </cell>
          <cell r="M10">
            <v>8564</v>
          </cell>
          <cell r="N10">
            <v>8557</v>
          </cell>
          <cell r="O10">
            <v>8554</v>
          </cell>
          <cell r="P10">
            <v>8547</v>
          </cell>
          <cell r="Q10">
            <v>8540</v>
          </cell>
          <cell r="R10">
            <v>8529</v>
          </cell>
          <cell r="S10">
            <v>8521</v>
          </cell>
          <cell r="T10">
            <v>8519</v>
          </cell>
          <cell r="U10">
            <v>8518</v>
          </cell>
          <cell r="V10">
            <v>8510</v>
          </cell>
          <cell r="W10">
            <v>8496</v>
          </cell>
          <cell r="X10">
            <v>8460</v>
          </cell>
          <cell r="Y10">
            <v>8393</v>
          </cell>
          <cell r="Z10">
            <v>8302</v>
          </cell>
          <cell r="AA10">
            <v>39851</v>
          </cell>
          <cell r="AB10">
            <v>36202</v>
          </cell>
          <cell r="AC10">
            <v>33896</v>
          </cell>
          <cell r="AD10">
            <v>29719</v>
          </cell>
          <cell r="AE10">
            <v>25992</v>
          </cell>
          <cell r="AF10">
            <v>22488</v>
          </cell>
          <cell r="AG10">
            <v>18384</v>
          </cell>
          <cell r="AH10">
            <v>14991</v>
          </cell>
          <cell r="AI10">
            <v>11720</v>
          </cell>
          <cell r="AJ10">
            <v>9080</v>
          </cell>
          <cell r="AK10">
            <v>7004</v>
          </cell>
          <cell r="AL10">
            <v>4900</v>
          </cell>
          <cell r="AM10">
            <v>4193</v>
          </cell>
        </row>
        <row r="11">
          <cell r="A11" t="str">
            <v>010100</v>
          </cell>
          <cell r="B11" t="str">
            <v>01</v>
          </cell>
          <cell r="C11" t="str">
            <v>01</v>
          </cell>
          <cell r="D11" t="str">
            <v>00</v>
          </cell>
          <cell r="E11" t="str">
            <v>CHACHAPOYAS</v>
          </cell>
          <cell r="F11">
            <v>56049</v>
          </cell>
        </row>
        <row r="12">
          <cell r="A12" t="str">
            <v>010200</v>
          </cell>
          <cell r="B12" t="str">
            <v>01</v>
          </cell>
          <cell r="C12" t="str">
            <v>02</v>
          </cell>
          <cell r="D12" t="str">
            <v>00</v>
          </cell>
          <cell r="E12" t="str">
            <v>BAGUA</v>
          </cell>
          <cell r="F12">
            <v>80850</v>
          </cell>
        </row>
        <row r="13">
          <cell r="A13" t="str">
            <v>010300</v>
          </cell>
          <cell r="B13" t="str">
            <v>01</v>
          </cell>
          <cell r="C13" t="str">
            <v>03</v>
          </cell>
          <cell r="D13" t="str">
            <v>00</v>
          </cell>
          <cell r="E13" t="str">
            <v>BONGARA</v>
          </cell>
          <cell r="F13">
            <v>31448</v>
          </cell>
        </row>
        <row r="14">
          <cell r="A14" t="str">
            <v>010400</v>
          </cell>
          <cell r="B14" t="str">
            <v>01</v>
          </cell>
          <cell r="C14" t="str">
            <v>04</v>
          </cell>
          <cell r="D14" t="str">
            <v>00</v>
          </cell>
          <cell r="E14" t="str">
            <v>CONDORCANQUI</v>
          </cell>
          <cell r="F14">
            <v>50445</v>
          </cell>
        </row>
        <row r="15">
          <cell r="A15" t="str">
            <v>010500</v>
          </cell>
          <cell r="B15" t="str">
            <v>01</v>
          </cell>
          <cell r="C15" t="str">
            <v>05</v>
          </cell>
          <cell r="D15" t="str">
            <v>00</v>
          </cell>
          <cell r="E15" t="str">
            <v>LUYA</v>
          </cell>
          <cell r="F15">
            <v>55051</v>
          </cell>
        </row>
        <row r="16">
          <cell r="A16" t="str">
            <v>010600</v>
          </cell>
          <cell r="B16" t="str">
            <v>01</v>
          </cell>
          <cell r="C16" t="str">
            <v>06</v>
          </cell>
          <cell r="D16" t="str">
            <v>00</v>
          </cell>
          <cell r="E16" t="str">
            <v>RODRIGUEZ DE MENDOZA</v>
          </cell>
          <cell r="F16">
            <v>29621</v>
          </cell>
        </row>
        <row r="17">
          <cell r="A17" t="str">
            <v>010700</v>
          </cell>
          <cell r="B17" t="str">
            <v>01</v>
          </cell>
          <cell r="C17" t="str">
            <v>07</v>
          </cell>
          <cell r="D17" t="str">
            <v>00</v>
          </cell>
          <cell r="E17" t="str">
            <v>UTCUBAMBA</v>
          </cell>
          <cell r="F17">
            <v>125624</v>
          </cell>
        </row>
        <row r="18">
          <cell r="A18" t="str">
            <v>020000</v>
          </cell>
          <cell r="B18" t="str">
            <v>02</v>
          </cell>
          <cell r="C18" t="str">
            <v>00</v>
          </cell>
          <cell r="D18" t="str">
            <v>00</v>
          </cell>
          <cell r="E18" t="str">
            <v>ANCASH</v>
          </cell>
          <cell r="F18">
            <v>1147933</v>
          </cell>
          <cell r="G18">
            <v>23006</v>
          </cell>
          <cell r="H18">
            <v>23033</v>
          </cell>
          <cell r="I18">
            <v>23067</v>
          </cell>
          <cell r="J18">
            <v>23081</v>
          </cell>
          <cell r="K18">
            <v>23078</v>
          </cell>
          <cell r="L18">
            <v>22931</v>
          </cell>
          <cell r="M18">
            <v>22910</v>
          </cell>
          <cell r="N18">
            <v>22893</v>
          </cell>
          <cell r="O18">
            <v>22879</v>
          </cell>
          <cell r="P18">
            <v>22866</v>
          </cell>
          <cell r="Q18">
            <v>22848</v>
          </cell>
          <cell r="R18">
            <v>22817</v>
          </cell>
          <cell r="S18">
            <v>22795</v>
          </cell>
          <cell r="T18">
            <v>22792</v>
          </cell>
          <cell r="U18">
            <v>22789</v>
          </cell>
          <cell r="V18">
            <v>22766</v>
          </cell>
          <cell r="W18">
            <v>22729</v>
          </cell>
          <cell r="X18">
            <v>22634</v>
          </cell>
          <cell r="Y18">
            <v>22454</v>
          </cell>
          <cell r="Z18">
            <v>22212</v>
          </cell>
          <cell r="AA18">
            <v>106612</v>
          </cell>
          <cell r="AB18">
            <v>96852</v>
          </cell>
          <cell r="AC18">
            <v>90683</v>
          </cell>
          <cell r="AD18">
            <v>79508</v>
          </cell>
          <cell r="AE18">
            <v>69536</v>
          </cell>
          <cell r="AF18">
            <v>60163</v>
          </cell>
          <cell r="AG18">
            <v>49182</v>
          </cell>
          <cell r="AH18">
            <v>40105</v>
          </cell>
          <cell r="AI18">
            <v>31355</v>
          </cell>
          <cell r="AJ18">
            <v>24291</v>
          </cell>
          <cell r="AK18">
            <v>18738</v>
          </cell>
          <cell r="AL18">
            <v>13110</v>
          </cell>
          <cell r="AM18">
            <v>11218</v>
          </cell>
        </row>
        <row r="19">
          <cell r="A19" t="str">
            <v>020100</v>
          </cell>
          <cell r="B19" t="str">
            <v>02</v>
          </cell>
          <cell r="C19" t="str">
            <v>01</v>
          </cell>
          <cell r="D19" t="str">
            <v>00</v>
          </cell>
          <cell r="E19" t="str">
            <v>HUARAZ</v>
          </cell>
          <cell r="F19">
            <v>157547</v>
          </cell>
        </row>
        <row r="20">
          <cell r="A20" t="str">
            <v>020200</v>
          </cell>
          <cell r="B20" t="str">
            <v>02</v>
          </cell>
          <cell r="C20" t="str">
            <v>02</v>
          </cell>
          <cell r="D20" t="str">
            <v>00</v>
          </cell>
          <cell r="E20" t="str">
            <v>AIJA</v>
          </cell>
          <cell r="F20">
            <v>9214</v>
          </cell>
        </row>
        <row r="21">
          <cell r="A21" t="str">
            <v>020300</v>
          </cell>
          <cell r="B21" t="str">
            <v>02</v>
          </cell>
          <cell r="C21" t="str">
            <v>03</v>
          </cell>
          <cell r="D21" t="str">
            <v>00</v>
          </cell>
          <cell r="E21" t="str">
            <v>ANTONIO RAYMONDI</v>
          </cell>
          <cell r="F21">
            <v>18359</v>
          </cell>
        </row>
        <row r="22">
          <cell r="A22" t="str">
            <v>020400</v>
          </cell>
          <cell r="B22" t="str">
            <v>02</v>
          </cell>
          <cell r="C22" t="str">
            <v>04</v>
          </cell>
          <cell r="D22" t="str">
            <v>00</v>
          </cell>
          <cell r="E22" t="str">
            <v>ASUNCION</v>
          </cell>
          <cell r="F22">
            <v>9903</v>
          </cell>
        </row>
        <row r="23">
          <cell r="A23" t="str">
            <v>020500</v>
          </cell>
          <cell r="B23" t="str">
            <v>02</v>
          </cell>
          <cell r="C23" t="str">
            <v>05</v>
          </cell>
          <cell r="D23" t="str">
            <v>00</v>
          </cell>
          <cell r="E23" t="str">
            <v>BOLOGNESI</v>
          </cell>
          <cell r="F23">
            <v>34677</v>
          </cell>
        </row>
        <row r="24">
          <cell r="A24" t="str">
            <v>020600</v>
          </cell>
          <cell r="B24" t="str">
            <v>02</v>
          </cell>
          <cell r="C24" t="str">
            <v>06</v>
          </cell>
          <cell r="D24" t="str">
            <v>00</v>
          </cell>
          <cell r="E24" t="str">
            <v>CARHUAZ</v>
          </cell>
          <cell r="F24">
            <v>47174</v>
          </cell>
        </row>
        <row r="25">
          <cell r="A25" t="str">
            <v>020700</v>
          </cell>
          <cell r="B25" t="str">
            <v>02</v>
          </cell>
          <cell r="C25" t="str">
            <v>07</v>
          </cell>
          <cell r="D25" t="str">
            <v>00</v>
          </cell>
          <cell r="E25" t="str">
            <v>CARLOS F. FITZCARRALD</v>
          </cell>
          <cell r="F25">
            <v>22529</v>
          </cell>
        </row>
        <row r="26">
          <cell r="A26" t="str">
            <v>020800</v>
          </cell>
          <cell r="B26" t="str">
            <v>02</v>
          </cell>
          <cell r="C26" t="str">
            <v>08</v>
          </cell>
          <cell r="D26" t="str">
            <v>00</v>
          </cell>
          <cell r="E26" t="str">
            <v>CASMA</v>
          </cell>
          <cell r="F26">
            <v>45751</v>
          </cell>
        </row>
        <row r="27">
          <cell r="A27" t="str">
            <v>020900</v>
          </cell>
          <cell r="B27" t="str">
            <v>02</v>
          </cell>
          <cell r="C27" t="str">
            <v>09</v>
          </cell>
          <cell r="D27" t="str">
            <v>00</v>
          </cell>
          <cell r="E27" t="str">
            <v>CORONGO</v>
          </cell>
          <cell r="F27">
            <v>9102</v>
          </cell>
        </row>
        <row r="28">
          <cell r="A28" t="str">
            <v>021000</v>
          </cell>
          <cell r="B28" t="str">
            <v>02</v>
          </cell>
          <cell r="C28" t="str">
            <v>10</v>
          </cell>
          <cell r="D28" t="str">
            <v>00</v>
          </cell>
          <cell r="E28" t="str">
            <v>HUARI</v>
          </cell>
          <cell r="F28">
            <v>67268</v>
          </cell>
        </row>
        <row r="29">
          <cell r="A29" t="str">
            <v>021100</v>
          </cell>
          <cell r="B29" t="str">
            <v>02</v>
          </cell>
          <cell r="C29" t="str">
            <v>11</v>
          </cell>
          <cell r="D29" t="str">
            <v>00</v>
          </cell>
          <cell r="E29" t="str">
            <v>HUARMEY</v>
          </cell>
          <cell r="F29">
            <v>30110</v>
          </cell>
        </row>
        <row r="30">
          <cell r="A30" t="str">
            <v>021200</v>
          </cell>
          <cell r="B30" t="str">
            <v>02</v>
          </cell>
          <cell r="C30" t="str">
            <v>12</v>
          </cell>
          <cell r="D30" t="str">
            <v>00</v>
          </cell>
          <cell r="E30" t="str">
            <v>HUAYLAS</v>
          </cell>
          <cell r="F30">
            <v>57739</v>
          </cell>
        </row>
        <row r="31">
          <cell r="A31" t="str">
            <v>021300</v>
          </cell>
          <cell r="B31" t="str">
            <v>02</v>
          </cell>
          <cell r="C31" t="str">
            <v>13</v>
          </cell>
          <cell r="D31" t="str">
            <v>00</v>
          </cell>
          <cell r="E31" t="str">
            <v>MARISCAL LUZURIAGA</v>
          </cell>
          <cell r="F31">
            <v>25197</v>
          </cell>
        </row>
        <row r="32">
          <cell r="A32" t="str">
            <v>021400</v>
          </cell>
          <cell r="B32" t="str">
            <v>02</v>
          </cell>
          <cell r="C32" t="str">
            <v>14</v>
          </cell>
          <cell r="D32" t="str">
            <v>00</v>
          </cell>
          <cell r="E32" t="str">
            <v>OCROS</v>
          </cell>
          <cell r="F32">
            <v>11475</v>
          </cell>
        </row>
        <row r="33">
          <cell r="A33" t="str">
            <v>021500</v>
          </cell>
          <cell r="B33" t="str">
            <v>02</v>
          </cell>
          <cell r="C33" t="str">
            <v>15</v>
          </cell>
          <cell r="D33" t="str">
            <v>00</v>
          </cell>
          <cell r="E33" t="str">
            <v>PALLASCA</v>
          </cell>
          <cell r="F33">
            <v>33416</v>
          </cell>
        </row>
        <row r="34">
          <cell r="A34" t="str">
            <v>021600</v>
          </cell>
          <cell r="B34" t="str">
            <v>02</v>
          </cell>
          <cell r="C34" t="str">
            <v>16</v>
          </cell>
          <cell r="D34" t="str">
            <v>00</v>
          </cell>
          <cell r="E34" t="str">
            <v>POMABAMBA</v>
          </cell>
          <cell r="F34">
            <v>29334</v>
          </cell>
        </row>
        <row r="35">
          <cell r="A35" t="str">
            <v>021700</v>
          </cell>
          <cell r="B35" t="str">
            <v>02</v>
          </cell>
          <cell r="C35" t="str">
            <v>17</v>
          </cell>
          <cell r="D35" t="str">
            <v>00</v>
          </cell>
          <cell r="E35" t="str">
            <v>RECUAY</v>
          </cell>
          <cell r="F35">
            <v>21722</v>
          </cell>
        </row>
        <row r="36">
          <cell r="A36" t="str">
            <v>021800</v>
          </cell>
          <cell r="B36" t="str">
            <v>02</v>
          </cell>
          <cell r="C36" t="str">
            <v>18</v>
          </cell>
          <cell r="D36" t="str">
            <v>00</v>
          </cell>
          <cell r="E36" t="str">
            <v>SANTA</v>
          </cell>
          <cell r="F36">
            <v>424273</v>
          </cell>
        </row>
        <row r="37">
          <cell r="A37" t="str">
            <v>021900</v>
          </cell>
          <cell r="B37" t="str">
            <v>02</v>
          </cell>
          <cell r="C37" t="str">
            <v>19</v>
          </cell>
          <cell r="D37" t="str">
            <v>00</v>
          </cell>
          <cell r="E37" t="str">
            <v>SIHUAS</v>
          </cell>
          <cell r="F37">
            <v>34495</v>
          </cell>
        </row>
        <row r="38">
          <cell r="A38" t="str">
            <v>022000</v>
          </cell>
          <cell r="B38" t="str">
            <v>02</v>
          </cell>
          <cell r="C38" t="str">
            <v>20</v>
          </cell>
          <cell r="D38" t="str">
            <v>00</v>
          </cell>
          <cell r="E38" t="str">
            <v>YUNGAY</v>
          </cell>
          <cell r="F38">
            <v>58648</v>
          </cell>
        </row>
        <row r="39">
          <cell r="A39" t="str">
            <v>030000</v>
          </cell>
          <cell r="B39" t="str">
            <v>03</v>
          </cell>
          <cell r="C39" t="str">
            <v>00</v>
          </cell>
          <cell r="D39" t="str">
            <v>00</v>
          </cell>
          <cell r="E39" t="str">
            <v>APURIMAC</v>
          </cell>
          <cell r="F39">
            <v>458079</v>
          </cell>
          <cell r="G39">
            <v>9180</v>
          </cell>
          <cell r="H39">
            <v>9191</v>
          </cell>
          <cell r="I39">
            <v>9205</v>
          </cell>
          <cell r="J39">
            <v>9211</v>
          </cell>
          <cell r="K39">
            <v>9209</v>
          </cell>
          <cell r="L39">
            <v>9151</v>
          </cell>
          <cell r="M39">
            <v>9142</v>
          </cell>
          <cell r="N39">
            <v>9135</v>
          </cell>
          <cell r="O39">
            <v>9130</v>
          </cell>
          <cell r="P39">
            <v>9125</v>
          </cell>
          <cell r="Q39">
            <v>9117</v>
          </cell>
          <cell r="R39">
            <v>9105</v>
          </cell>
          <cell r="S39">
            <v>9096</v>
          </cell>
          <cell r="T39">
            <v>9095</v>
          </cell>
          <cell r="U39">
            <v>9094</v>
          </cell>
          <cell r="V39">
            <v>9085</v>
          </cell>
          <cell r="W39">
            <v>9070</v>
          </cell>
          <cell r="X39">
            <v>9032</v>
          </cell>
          <cell r="Y39">
            <v>8960</v>
          </cell>
          <cell r="Z39">
            <v>8863</v>
          </cell>
          <cell r="AA39">
            <v>42543</v>
          </cell>
          <cell r="AB39">
            <v>38648</v>
          </cell>
          <cell r="AC39">
            <v>36187</v>
          </cell>
          <cell r="AD39">
            <v>31727</v>
          </cell>
          <cell r="AE39">
            <v>27748</v>
          </cell>
          <cell r="AF39">
            <v>24008</v>
          </cell>
          <cell r="AG39">
            <v>19626</v>
          </cell>
          <cell r="AH39">
            <v>16004</v>
          </cell>
          <cell r="AI39">
            <v>12512</v>
          </cell>
          <cell r="AJ39">
            <v>9693</v>
          </cell>
          <cell r="AK39">
            <v>7478</v>
          </cell>
          <cell r="AL39">
            <v>5232</v>
          </cell>
          <cell r="AM39">
            <v>4477</v>
          </cell>
        </row>
        <row r="40">
          <cell r="A40" t="str">
            <v>030100</v>
          </cell>
          <cell r="B40" t="str">
            <v>03</v>
          </cell>
          <cell r="C40" t="str">
            <v>01</v>
          </cell>
          <cell r="D40" t="str">
            <v>00</v>
          </cell>
          <cell r="E40" t="str">
            <v>ABANCAY</v>
          </cell>
          <cell r="F40">
            <v>109091</v>
          </cell>
        </row>
        <row r="41">
          <cell r="A41" t="str">
            <v>030200</v>
          </cell>
          <cell r="B41" t="str">
            <v>03</v>
          </cell>
          <cell r="C41" t="str">
            <v>02</v>
          </cell>
          <cell r="D41" t="str">
            <v>00</v>
          </cell>
          <cell r="E41" t="str">
            <v>ANDAHUAYLAS</v>
          </cell>
          <cell r="F41">
            <v>157850</v>
          </cell>
        </row>
        <row r="42">
          <cell r="A42" t="str">
            <v>030300</v>
          </cell>
          <cell r="B42" t="str">
            <v>03</v>
          </cell>
          <cell r="C42" t="str">
            <v>03</v>
          </cell>
          <cell r="D42" t="str">
            <v>00</v>
          </cell>
          <cell r="E42" t="str">
            <v>ANTABAMBA</v>
          </cell>
          <cell r="F42">
            <v>15797</v>
          </cell>
        </row>
        <row r="43">
          <cell r="A43" t="str">
            <v>030400</v>
          </cell>
          <cell r="B43" t="str">
            <v>03</v>
          </cell>
          <cell r="C43" t="str">
            <v>04</v>
          </cell>
          <cell r="D43" t="str">
            <v>00</v>
          </cell>
          <cell r="E43" t="str">
            <v>AYMARAES</v>
          </cell>
          <cell r="F43">
            <v>37692</v>
          </cell>
        </row>
        <row r="44">
          <cell r="A44" t="str">
            <v>030500</v>
          </cell>
          <cell r="B44" t="str">
            <v>03</v>
          </cell>
          <cell r="C44" t="str">
            <v>05</v>
          </cell>
          <cell r="D44" t="str">
            <v>00</v>
          </cell>
          <cell r="E44" t="str">
            <v>COTABAMBAS</v>
          </cell>
          <cell r="F44">
            <v>50252</v>
          </cell>
        </row>
        <row r="45">
          <cell r="A45" t="str">
            <v>030600</v>
          </cell>
          <cell r="B45" t="str">
            <v>03</v>
          </cell>
          <cell r="C45" t="str">
            <v>06</v>
          </cell>
          <cell r="D45" t="str">
            <v>00</v>
          </cell>
          <cell r="E45" t="str">
            <v>CHINCHEROS</v>
          </cell>
          <cell r="F45">
            <v>59205</v>
          </cell>
        </row>
        <row r="46">
          <cell r="A46" t="str">
            <v>030700</v>
          </cell>
          <cell r="B46" t="str">
            <v>03</v>
          </cell>
          <cell r="C46" t="str">
            <v>07</v>
          </cell>
          <cell r="D46" t="str">
            <v>00</v>
          </cell>
          <cell r="E46" t="str">
            <v>GRAU</v>
          </cell>
          <cell r="F46">
            <v>28192</v>
          </cell>
        </row>
        <row r="47">
          <cell r="A47" t="str">
            <v>040000</v>
          </cell>
          <cell r="B47" t="str">
            <v>04</v>
          </cell>
          <cell r="C47" t="str">
            <v>00</v>
          </cell>
          <cell r="D47" t="str">
            <v>00</v>
          </cell>
          <cell r="E47" t="str">
            <v>AREQUIPA</v>
          </cell>
          <cell r="F47">
            <v>1229109</v>
          </cell>
          <cell r="G47">
            <v>24633</v>
          </cell>
          <cell r="H47">
            <v>24662</v>
          </cell>
          <cell r="I47">
            <v>24699</v>
          </cell>
          <cell r="J47">
            <v>24714</v>
          </cell>
          <cell r="K47">
            <v>24710</v>
          </cell>
          <cell r="L47">
            <v>24553</v>
          </cell>
          <cell r="M47">
            <v>24530</v>
          </cell>
          <cell r="N47">
            <v>24512</v>
          </cell>
          <cell r="O47">
            <v>24497</v>
          </cell>
          <cell r="P47">
            <v>24483</v>
          </cell>
          <cell r="Q47">
            <v>24463</v>
          </cell>
          <cell r="R47">
            <v>24430</v>
          </cell>
          <cell r="S47">
            <v>24407</v>
          </cell>
          <cell r="T47">
            <v>24403</v>
          </cell>
          <cell r="U47">
            <v>24401</v>
          </cell>
          <cell r="V47">
            <v>24376</v>
          </cell>
          <cell r="W47">
            <v>24337</v>
          </cell>
          <cell r="X47">
            <v>24234</v>
          </cell>
          <cell r="Y47">
            <v>24042</v>
          </cell>
          <cell r="Z47">
            <v>23782</v>
          </cell>
          <cell r="AA47">
            <v>114151</v>
          </cell>
          <cell r="AB47">
            <v>103700</v>
          </cell>
          <cell r="AC47">
            <v>97095</v>
          </cell>
          <cell r="AD47">
            <v>85130</v>
          </cell>
          <cell r="AE47">
            <v>74453</v>
          </cell>
          <cell r="AF47">
            <v>64417</v>
          </cell>
          <cell r="AG47">
            <v>52660</v>
          </cell>
          <cell r="AH47">
            <v>42941</v>
          </cell>
          <cell r="AI47">
            <v>33572</v>
          </cell>
          <cell r="AJ47">
            <v>26009</v>
          </cell>
          <cell r="AK47">
            <v>20064</v>
          </cell>
          <cell r="AL47">
            <v>14037</v>
          </cell>
          <cell r="AM47">
            <v>12012</v>
          </cell>
        </row>
        <row r="48">
          <cell r="A48" t="str">
            <v>040100</v>
          </cell>
          <cell r="B48" t="str">
            <v>04</v>
          </cell>
          <cell r="C48" t="str">
            <v>01</v>
          </cell>
          <cell r="D48" t="str">
            <v>00</v>
          </cell>
          <cell r="E48" t="str">
            <v>AREQUIPA</v>
          </cell>
          <cell r="F48">
            <v>906601</v>
          </cell>
        </row>
        <row r="49">
          <cell r="A49" t="str">
            <v>040200</v>
          </cell>
          <cell r="B49" t="str">
            <v>04</v>
          </cell>
          <cell r="C49" t="str">
            <v>02</v>
          </cell>
          <cell r="D49" t="str">
            <v>00</v>
          </cell>
          <cell r="E49" t="str">
            <v>CAMANA</v>
          </cell>
          <cell r="F49">
            <v>58579</v>
          </cell>
        </row>
        <row r="50">
          <cell r="A50" t="str">
            <v>040300</v>
          </cell>
          <cell r="B50" t="str">
            <v>04</v>
          </cell>
          <cell r="C50" t="str">
            <v>03</v>
          </cell>
          <cell r="D50" t="str">
            <v>00</v>
          </cell>
          <cell r="E50" t="str">
            <v>CARAVELI</v>
          </cell>
          <cell r="F50">
            <v>40384</v>
          </cell>
        </row>
        <row r="51">
          <cell r="A51" t="str">
            <v>040400</v>
          </cell>
          <cell r="B51" t="str">
            <v>04</v>
          </cell>
          <cell r="C51" t="str">
            <v>04</v>
          </cell>
          <cell r="D51" t="str">
            <v>00</v>
          </cell>
          <cell r="E51" t="str">
            <v>CASTILLA</v>
          </cell>
          <cell r="F51">
            <v>42850</v>
          </cell>
        </row>
        <row r="52">
          <cell r="A52" t="str">
            <v>040500</v>
          </cell>
          <cell r="B52" t="str">
            <v>04</v>
          </cell>
          <cell r="C52" t="str">
            <v>05</v>
          </cell>
          <cell r="D52" t="str">
            <v>00</v>
          </cell>
          <cell r="E52" t="str">
            <v>CAYLLOMA</v>
          </cell>
          <cell r="F52">
            <v>83292</v>
          </cell>
        </row>
        <row r="53">
          <cell r="A53" t="str">
            <v>040600</v>
          </cell>
          <cell r="B53" t="str">
            <v>04</v>
          </cell>
          <cell r="C53" t="str">
            <v>06</v>
          </cell>
          <cell r="D53" t="str">
            <v>00</v>
          </cell>
          <cell r="E53" t="str">
            <v>CONDESUYOS</v>
          </cell>
          <cell r="F53">
            <v>22006</v>
          </cell>
        </row>
        <row r="54">
          <cell r="A54" t="str">
            <v>040700</v>
          </cell>
          <cell r="B54" t="str">
            <v>04</v>
          </cell>
          <cell r="C54" t="str">
            <v>07</v>
          </cell>
          <cell r="D54" t="str">
            <v>00</v>
          </cell>
          <cell r="E54" t="str">
            <v>ISLAY</v>
          </cell>
          <cell r="F54">
            <v>56957</v>
          </cell>
        </row>
        <row r="55">
          <cell r="A55" t="str">
            <v>040800</v>
          </cell>
          <cell r="B55" t="str">
            <v>04</v>
          </cell>
          <cell r="C55" t="str">
            <v>08</v>
          </cell>
          <cell r="D55" t="str">
            <v>00</v>
          </cell>
          <cell r="E55" t="str">
            <v>LA UNION</v>
          </cell>
          <cell r="F55">
            <v>18440</v>
          </cell>
        </row>
        <row r="56">
          <cell r="A56" t="str">
            <v>050000</v>
          </cell>
          <cell r="B56" t="str">
            <v>05</v>
          </cell>
          <cell r="C56" t="str">
            <v>00</v>
          </cell>
          <cell r="D56" t="str">
            <v>00</v>
          </cell>
          <cell r="E56" t="str">
            <v>AYACUCHO</v>
          </cell>
          <cell r="F56">
            <v>682507</v>
          </cell>
          <cell r="G56">
            <v>13678</v>
          </cell>
          <cell r="H56">
            <v>13694</v>
          </cell>
          <cell r="I56">
            <v>13715</v>
          </cell>
          <cell r="J56">
            <v>13723</v>
          </cell>
          <cell r="K56">
            <v>13721</v>
          </cell>
          <cell r="L56">
            <v>13634</v>
          </cell>
          <cell r="M56">
            <v>13621</v>
          </cell>
          <cell r="N56">
            <v>13611</v>
          </cell>
          <cell r="O56">
            <v>13603</v>
          </cell>
          <cell r="P56">
            <v>13595</v>
          </cell>
          <cell r="Q56">
            <v>13584</v>
          </cell>
          <cell r="R56">
            <v>13566</v>
          </cell>
          <cell r="S56">
            <v>13553</v>
          </cell>
          <cell r="T56">
            <v>13551</v>
          </cell>
          <cell r="U56">
            <v>13549</v>
          </cell>
          <cell r="V56">
            <v>13536</v>
          </cell>
          <cell r="W56">
            <v>13514</v>
          </cell>
          <cell r="X56">
            <v>13457</v>
          </cell>
          <cell r="Y56">
            <v>13350</v>
          </cell>
          <cell r="Z56">
            <v>13206</v>
          </cell>
          <cell r="AA56">
            <v>63386</v>
          </cell>
          <cell r="AB56">
            <v>57583</v>
          </cell>
          <cell r="AC56">
            <v>53916</v>
          </cell>
          <cell r="AD56">
            <v>47272</v>
          </cell>
          <cell r="AE56">
            <v>41343</v>
          </cell>
          <cell r="AF56">
            <v>35770</v>
          </cell>
          <cell r="AG56">
            <v>29241</v>
          </cell>
          <cell r="AH56">
            <v>23844</v>
          </cell>
          <cell r="AI56">
            <v>18642</v>
          </cell>
          <cell r="AJ56">
            <v>14443</v>
          </cell>
          <cell r="AK56">
            <v>11141</v>
          </cell>
          <cell r="AL56">
            <v>7795</v>
          </cell>
          <cell r="AM56">
            <v>6670</v>
          </cell>
        </row>
        <row r="57">
          <cell r="A57" t="str">
            <v>050100</v>
          </cell>
          <cell r="B57" t="str">
            <v>05</v>
          </cell>
          <cell r="C57" t="str">
            <v>01</v>
          </cell>
          <cell r="D57" t="str">
            <v>00</v>
          </cell>
          <cell r="E57" t="str">
            <v>HUAMANGA</v>
          </cell>
          <cell r="F57">
            <v>255356</v>
          </cell>
        </row>
        <row r="58">
          <cell r="A58" t="str">
            <v>050200</v>
          </cell>
          <cell r="B58" t="str">
            <v>05</v>
          </cell>
          <cell r="C58" t="str">
            <v>02</v>
          </cell>
          <cell r="D58" t="str">
            <v>00</v>
          </cell>
          <cell r="E58" t="str">
            <v>CANGALLO</v>
          </cell>
          <cell r="F58">
            <v>39391</v>
          </cell>
        </row>
        <row r="59">
          <cell r="A59" t="str">
            <v>050300</v>
          </cell>
          <cell r="B59" t="str">
            <v>05</v>
          </cell>
          <cell r="C59" t="str">
            <v>03</v>
          </cell>
          <cell r="D59" t="str">
            <v>00</v>
          </cell>
          <cell r="E59" t="str">
            <v>HUANCA SANCOS</v>
          </cell>
          <cell r="F59">
            <v>13682</v>
          </cell>
        </row>
        <row r="60">
          <cell r="A60" t="str">
            <v>050400</v>
          </cell>
          <cell r="B60" t="str">
            <v>05</v>
          </cell>
          <cell r="C60" t="str">
            <v>04</v>
          </cell>
          <cell r="D60" t="str">
            <v>00</v>
          </cell>
          <cell r="E60" t="str">
            <v>HUANTA</v>
          </cell>
          <cell r="F60">
            <v>98284</v>
          </cell>
        </row>
        <row r="61">
          <cell r="A61" t="str">
            <v>050500</v>
          </cell>
          <cell r="B61" t="str">
            <v>05</v>
          </cell>
          <cell r="C61" t="str">
            <v>05</v>
          </cell>
          <cell r="D61" t="str">
            <v>00</v>
          </cell>
          <cell r="E61" t="str">
            <v>LA MAR</v>
          </cell>
          <cell r="F61">
            <v>88320</v>
          </cell>
        </row>
        <row r="62">
          <cell r="A62" t="str">
            <v>050600</v>
          </cell>
          <cell r="B62" t="str">
            <v>05</v>
          </cell>
          <cell r="C62" t="str">
            <v>06</v>
          </cell>
          <cell r="D62" t="str">
            <v>00</v>
          </cell>
          <cell r="E62" t="str">
            <v>LUCANAS</v>
          </cell>
          <cell r="F62">
            <v>70890</v>
          </cell>
        </row>
        <row r="63">
          <cell r="A63" t="str">
            <v>050700</v>
          </cell>
          <cell r="B63" t="str">
            <v>05</v>
          </cell>
          <cell r="C63" t="str">
            <v>07</v>
          </cell>
          <cell r="D63" t="str">
            <v>00</v>
          </cell>
          <cell r="E63" t="str">
            <v>PARINACOCHAS</v>
          </cell>
          <cell r="F63">
            <v>33640</v>
          </cell>
        </row>
        <row r="64">
          <cell r="A64" t="str">
            <v>050800</v>
          </cell>
          <cell r="B64" t="str">
            <v>05</v>
          </cell>
          <cell r="C64" t="str">
            <v>08</v>
          </cell>
          <cell r="D64" t="str">
            <v>00</v>
          </cell>
          <cell r="E64" t="str">
            <v>PAUCAR DEL SARA SARA</v>
          </cell>
          <cell r="F64">
            <v>12089</v>
          </cell>
        </row>
        <row r="65">
          <cell r="A65" t="str">
            <v>050900</v>
          </cell>
          <cell r="B65" t="str">
            <v>05</v>
          </cell>
          <cell r="C65" t="str">
            <v>09</v>
          </cell>
          <cell r="D65" t="str">
            <v>00</v>
          </cell>
          <cell r="E65" t="str">
            <v>SUCRE</v>
          </cell>
          <cell r="F65">
            <v>15703</v>
          </cell>
        </row>
        <row r="66">
          <cell r="A66" t="str">
            <v>051000</v>
          </cell>
          <cell r="B66" t="str">
            <v>05</v>
          </cell>
          <cell r="C66" t="str">
            <v>10</v>
          </cell>
          <cell r="D66" t="str">
            <v>00</v>
          </cell>
          <cell r="E66" t="str">
            <v>VICTOR FAJARDO</v>
          </cell>
          <cell r="F66">
            <v>29011</v>
          </cell>
        </row>
        <row r="67">
          <cell r="A67" t="str">
            <v>051100</v>
          </cell>
          <cell r="B67" t="str">
            <v>05</v>
          </cell>
          <cell r="C67" t="str">
            <v>11</v>
          </cell>
          <cell r="D67" t="str">
            <v>00</v>
          </cell>
          <cell r="E67" t="str">
            <v>VILCAS HUAMAN</v>
          </cell>
          <cell r="F67">
            <v>26141</v>
          </cell>
        </row>
        <row r="68">
          <cell r="A68" t="str">
            <v>060000</v>
          </cell>
          <cell r="B68" t="str">
            <v>06</v>
          </cell>
          <cell r="C68" t="str">
            <v>00</v>
          </cell>
          <cell r="D68" t="str">
            <v>00</v>
          </cell>
          <cell r="E68" t="str">
            <v>CAJAMARCA</v>
          </cell>
          <cell r="F68">
            <v>1519202</v>
          </cell>
          <cell r="G68">
            <v>30446</v>
          </cell>
          <cell r="H68">
            <v>30482</v>
          </cell>
          <cell r="I68">
            <v>30528</v>
          </cell>
          <cell r="J68">
            <v>30547</v>
          </cell>
          <cell r="K68">
            <v>30542</v>
          </cell>
          <cell r="L68">
            <v>30348</v>
          </cell>
          <cell r="M68">
            <v>30319</v>
          </cell>
          <cell r="N68">
            <v>30297</v>
          </cell>
          <cell r="O68">
            <v>30279</v>
          </cell>
          <cell r="P68">
            <v>30262</v>
          </cell>
          <cell r="Q68">
            <v>30237</v>
          </cell>
          <cell r="R68">
            <v>30196</v>
          </cell>
          <cell r="S68">
            <v>30168</v>
          </cell>
          <cell r="T68">
            <v>30163</v>
          </cell>
          <cell r="U68">
            <v>30160</v>
          </cell>
          <cell r="V68">
            <v>30129</v>
          </cell>
          <cell r="W68">
            <v>30081</v>
          </cell>
          <cell r="X68">
            <v>29954</v>
          </cell>
          <cell r="Y68">
            <v>29717</v>
          </cell>
          <cell r="Z68">
            <v>29395</v>
          </cell>
          <cell r="AA68">
            <v>141092</v>
          </cell>
          <cell r="AB68">
            <v>128176</v>
          </cell>
          <cell r="AC68">
            <v>120012</v>
          </cell>
          <cell r="AD68">
            <v>105222</v>
          </cell>
          <cell r="AE68">
            <v>92026</v>
          </cell>
          <cell r="AF68">
            <v>79621</v>
          </cell>
          <cell r="AG68">
            <v>65089</v>
          </cell>
          <cell r="AH68">
            <v>53075</v>
          </cell>
          <cell r="AI68">
            <v>41496</v>
          </cell>
          <cell r="AJ68">
            <v>32148</v>
          </cell>
          <cell r="AK68">
            <v>24799</v>
          </cell>
          <cell r="AL68">
            <v>17350</v>
          </cell>
          <cell r="AM68">
            <v>14846</v>
          </cell>
        </row>
        <row r="69">
          <cell r="A69" t="str">
            <v>060100</v>
          </cell>
          <cell r="B69" t="str">
            <v>06</v>
          </cell>
          <cell r="C69" t="str">
            <v>01</v>
          </cell>
          <cell r="D69" t="str">
            <v>00</v>
          </cell>
          <cell r="E69" t="str">
            <v>CAJAMARCA</v>
          </cell>
          <cell r="F69">
            <v>340581</v>
          </cell>
        </row>
        <row r="70">
          <cell r="A70" t="str">
            <v>060200</v>
          </cell>
          <cell r="B70" t="str">
            <v>06</v>
          </cell>
          <cell r="C70" t="str">
            <v>02</v>
          </cell>
          <cell r="D70" t="str">
            <v>00</v>
          </cell>
          <cell r="E70" t="str">
            <v>CAJABAMBA</v>
          </cell>
          <cell r="F70">
            <v>82056</v>
          </cell>
        </row>
        <row r="71">
          <cell r="A71" t="str">
            <v>060300</v>
          </cell>
          <cell r="B71" t="str">
            <v>06</v>
          </cell>
          <cell r="C71" t="str">
            <v>03</v>
          </cell>
          <cell r="D71" t="str">
            <v>00</v>
          </cell>
          <cell r="E71" t="str">
            <v>CELENDIN</v>
          </cell>
          <cell r="F71">
            <v>98033</v>
          </cell>
        </row>
        <row r="72">
          <cell r="A72" t="str">
            <v>060400</v>
          </cell>
          <cell r="B72" t="str">
            <v>06</v>
          </cell>
          <cell r="C72" t="str">
            <v>04</v>
          </cell>
          <cell r="D72" t="str">
            <v>00</v>
          </cell>
          <cell r="E72" t="str">
            <v>CHOTA</v>
          </cell>
          <cell r="F72">
            <v>180527</v>
          </cell>
        </row>
        <row r="73">
          <cell r="A73" t="str">
            <v>060500</v>
          </cell>
          <cell r="B73" t="str">
            <v>06</v>
          </cell>
          <cell r="C73" t="str">
            <v>05</v>
          </cell>
          <cell r="D73" t="str">
            <v>00</v>
          </cell>
          <cell r="E73" t="str">
            <v>CONTUMAZA</v>
          </cell>
          <cell r="F73">
            <v>35449</v>
          </cell>
        </row>
        <row r="74">
          <cell r="A74" t="str">
            <v>060600</v>
          </cell>
          <cell r="B74" t="str">
            <v>06</v>
          </cell>
          <cell r="C74" t="str">
            <v>06</v>
          </cell>
          <cell r="D74" t="str">
            <v>00</v>
          </cell>
          <cell r="E74" t="str">
            <v>CUTERVO</v>
          </cell>
          <cell r="F74">
            <v>151104</v>
          </cell>
        </row>
        <row r="75">
          <cell r="A75" t="str">
            <v>060700</v>
          </cell>
          <cell r="B75" t="str">
            <v>06</v>
          </cell>
          <cell r="C75" t="str">
            <v>07</v>
          </cell>
          <cell r="D75" t="str">
            <v>00</v>
          </cell>
          <cell r="E75" t="str">
            <v>HUALGAYOC</v>
          </cell>
          <cell r="F75">
            <v>101580</v>
          </cell>
        </row>
        <row r="76">
          <cell r="A76" t="str">
            <v>060800</v>
          </cell>
          <cell r="B76" t="str">
            <v>06</v>
          </cell>
          <cell r="C76" t="str">
            <v>08</v>
          </cell>
          <cell r="D76" t="str">
            <v>00</v>
          </cell>
          <cell r="E76" t="str">
            <v>JAEN</v>
          </cell>
          <cell r="F76">
            <v>198566</v>
          </cell>
        </row>
        <row r="77">
          <cell r="A77" t="str">
            <v>060900</v>
          </cell>
          <cell r="B77" t="str">
            <v>06</v>
          </cell>
          <cell r="C77" t="str">
            <v>09</v>
          </cell>
          <cell r="D77" t="str">
            <v>00</v>
          </cell>
          <cell r="E77" t="str">
            <v>SAN IGNACIO</v>
          </cell>
          <cell r="F77">
            <v>141277</v>
          </cell>
        </row>
        <row r="78">
          <cell r="A78" t="str">
            <v>061000</v>
          </cell>
          <cell r="B78" t="str">
            <v>06</v>
          </cell>
          <cell r="C78" t="str">
            <v>10</v>
          </cell>
          <cell r="D78" t="str">
            <v>00</v>
          </cell>
          <cell r="E78" t="str">
            <v>SAN MARCOS</v>
          </cell>
          <cell r="F78">
            <v>56339</v>
          </cell>
        </row>
        <row r="79">
          <cell r="A79" t="str">
            <v>061100</v>
          </cell>
          <cell r="B79" t="str">
            <v>06</v>
          </cell>
          <cell r="C79" t="str">
            <v>11</v>
          </cell>
          <cell r="D79" t="str">
            <v>00</v>
          </cell>
          <cell r="E79" t="str">
            <v>SAN MIGUEL</v>
          </cell>
          <cell r="F79">
            <v>60535</v>
          </cell>
        </row>
        <row r="80">
          <cell r="A80" t="str">
            <v>061200</v>
          </cell>
          <cell r="B80" t="str">
            <v>06</v>
          </cell>
          <cell r="C80" t="str">
            <v>12</v>
          </cell>
          <cell r="D80" t="str">
            <v>00</v>
          </cell>
          <cell r="E80" t="str">
            <v>SAN PABLO</v>
          </cell>
          <cell r="F80">
            <v>25610</v>
          </cell>
        </row>
        <row r="81">
          <cell r="A81" t="str">
            <v>061300</v>
          </cell>
          <cell r="B81" t="str">
            <v>06</v>
          </cell>
          <cell r="C81" t="str">
            <v>13</v>
          </cell>
          <cell r="D81" t="str">
            <v>00</v>
          </cell>
          <cell r="E81" t="str">
            <v>SANTA CRUZ</v>
          </cell>
          <cell r="F81">
            <v>47545</v>
          </cell>
        </row>
        <row r="82">
          <cell r="A82" t="str">
            <v>070000</v>
          </cell>
          <cell r="B82" t="str">
            <v>07</v>
          </cell>
          <cell r="C82" t="str">
            <v>00</v>
          </cell>
          <cell r="D82" t="str">
            <v>00</v>
          </cell>
          <cell r="E82" t="str">
            <v>CALLAO</v>
          </cell>
          <cell r="F82">
            <v>930069</v>
          </cell>
          <cell r="G82">
            <v>18639</v>
          </cell>
          <cell r="H82">
            <v>18661</v>
          </cell>
          <cell r="I82">
            <v>18689</v>
          </cell>
          <cell r="J82">
            <v>18701</v>
          </cell>
          <cell r="K82">
            <v>18698</v>
          </cell>
          <cell r="L82">
            <v>18579</v>
          </cell>
          <cell r="M82">
            <v>18562</v>
          </cell>
          <cell r="N82">
            <v>18548</v>
          </cell>
          <cell r="O82">
            <v>18539</v>
          </cell>
          <cell r="P82">
            <v>18527</v>
          </cell>
          <cell r="Q82">
            <v>18512</v>
          </cell>
          <cell r="R82">
            <v>18486</v>
          </cell>
          <cell r="S82">
            <v>18469</v>
          </cell>
          <cell r="T82">
            <v>18466</v>
          </cell>
          <cell r="U82">
            <v>18464</v>
          </cell>
          <cell r="V82">
            <v>18445</v>
          </cell>
          <cell r="W82">
            <v>18416</v>
          </cell>
          <cell r="X82">
            <v>18338</v>
          </cell>
          <cell r="Y82">
            <v>18193</v>
          </cell>
          <cell r="Z82">
            <v>17996</v>
          </cell>
          <cell r="AA82">
            <v>86378</v>
          </cell>
          <cell r="AB82">
            <v>78470</v>
          </cell>
          <cell r="AC82">
            <v>73472</v>
          </cell>
          <cell r="AD82">
            <v>64418</v>
          </cell>
          <cell r="AE82">
            <v>56339</v>
          </cell>
          <cell r="AF82">
            <v>48745</v>
          </cell>
          <cell r="AG82">
            <v>39848</v>
          </cell>
          <cell r="AH82">
            <v>32493</v>
          </cell>
          <cell r="AI82">
            <v>25404</v>
          </cell>
          <cell r="AJ82">
            <v>19681</v>
          </cell>
          <cell r="AK82">
            <v>15182</v>
          </cell>
          <cell r="AL82">
            <v>10622</v>
          </cell>
          <cell r="AM82">
            <v>9089</v>
          </cell>
        </row>
        <row r="83">
          <cell r="A83" t="str">
            <v>070100</v>
          </cell>
          <cell r="B83" t="str">
            <v>07</v>
          </cell>
          <cell r="C83" t="str">
            <v>01</v>
          </cell>
          <cell r="D83" t="str">
            <v>00</v>
          </cell>
          <cell r="E83" t="str">
            <v>CALLAO</v>
          </cell>
          <cell r="F83">
            <v>930069</v>
          </cell>
        </row>
        <row r="84">
          <cell r="A84" t="str">
            <v>080000</v>
          </cell>
          <cell r="B84" t="str">
            <v>08</v>
          </cell>
          <cell r="C84" t="str">
            <v>00</v>
          </cell>
          <cell r="D84" t="str">
            <v>00</v>
          </cell>
          <cell r="E84" t="str">
            <v>CUSCO</v>
          </cell>
          <cell r="F84">
            <v>1269656</v>
          </cell>
          <cell r="G84">
            <v>25445</v>
          </cell>
          <cell r="H84">
            <v>25475</v>
          </cell>
          <cell r="I84">
            <v>25513</v>
          </cell>
          <cell r="J84">
            <v>25529</v>
          </cell>
          <cell r="K84">
            <v>25525</v>
          </cell>
          <cell r="L84">
            <v>25363</v>
          </cell>
          <cell r="M84">
            <v>25339</v>
          </cell>
          <cell r="N84">
            <v>25322</v>
          </cell>
          <cell r="O84">
            <v>25305</v>
          </cell>
          <cell r="P84">
            <v>25291</v>
          </cell>
          <cell r="Q84">
            <v>25271</v>
          </cell>
          <cell r="R84">
            <v>25236</v>
          </cell>
          <cell r="S84">
            <v>25213</v>
          </cell>
          <cell r="T84">
            <v>25208</v>
          </cell>
          <cell r="U84">
            <v>25206</v>
          </cell>
          <cell r="V84">
            <v>25180</v>
          </cell>
          <cell r="W84">
            <v>25140</v>
          </cell>
          <cell r="X84">
            <v>25034</v>
          </cell>
          <cell r="Y84">
            <v>24836</v>
          </cell>
          <cell r="Z84">
            <v>24567</v>
          </cell>
          <cell r="AA84">
            <v>117916</v>
          </cell>
          <cell r="AB84">
            <v>107121</v>
          </cell>
          <cell r="AC84">
            <v>100298</v>
          </cell>
          <cell r="AD84">
            <v>87938</v>
          </cell>
          <cell r="AE84">
            <v>76909</v>
          </cell>
          <cell r="AF84">
            <v>66542</v>
          </cell>
          <cell r="AG84">
            <v>54397</v>
          </cell>
          <cell r="AH84">
            <v>44357</v>
          </cell>
          <cell r="AI84">
            <v>34680</v>
          </cell>
          <cell r="AJ84">
            <v>26867</v>
          </cell>
          <cell r="AK84">
            <v>20725</v>
          </cell>
          <cell r="AL84">
            <v>14500</v>
          </cell>
          <cell r="AM84">
            <v>12408</v>
          </cell>
        </row>
        <row r="85">
          <cell r="A85" t="str">
            <v>080100</v>
          </cell>
          <cell r="B85" t="str">
            <v>08</v>
          </cell>
          <cell r="C85" t="str">
            <v>01</v>
          </cell>
          <cell r="D85" t="str">
            <v>00</v>
          </cell>
          <cell r="E85" t="str">
            <v>CUSCO</v>
          </cell>
          <cell r="F85">
            <v>390194</v>
          </cell>
        </row>
        <row r="86">
          <cell r="A86" t="str">
            <v>080200</v>
          </cell>
          <cell r="B86" t="str">
            <v>08</v>
          </cell>
          <cell r="C86" t="str">
            <v>02</v>
          </cell>
          <cell r="D86" t="str">
            <v>00</v>
          </cell>
          <cell r="E86" t="str">
            <v>ACOMAYO</v>
          </cell>
          <cell r="F86">
            <v>30679</v>
          </cell>
        </row>
        <row r="87">
          <cell r="A87" t="str">
            <v>080300</v>
          </cell>
          <cell r="B87" t="str">
            <v>08</v>
          </cell>
          <cell r="C87" t="str">
            <v>03</v>
          </cell>
          <cell r="D87" t="str">
            <v>00</v>
          </cell>
          <cell r="E87" t="str">
            <v>ANTA</v>
          </cell>
          <cell r="F87">
            <v>60040</v>
          </cell>
        </row>
        <row r="88">
          <cell r="A88" t="str">
            <v>080400</v>
          </cell>
          <cell r="B88" t="str">
            <v>08</v>
          </cell>
          <cell r="C88" t="str">
            <v>04</v>
          </cell>
          <cell r="D88" t="str">
            <v>00</v>
          </cell>
          <cell r="E88" t="str">
            <v>CALCA</v>
          </cell>
          <cell r="F88">
            <v>70496</v>
          </cell>
        </row>
        <row r="89">
          <cell r="A89" t="str">
            <v>080500</v>
          </cell>
          <cell r="B89" t="str">
            <v>08</v>
          </cell>
          <cell r="C89" t="str">
            <v>05</v>
          </cell>
          <cell r="D89" t="str">
            <v>00</v>
          </cell>
          <cell r="E89" t="str">
            <v>CANAS</v>
          </cell>
          <cell r="F89">
            <v>43301</v>
          </cell>
        </row>
        <row r="90">
          <cell r="A90" t="str">
            <v>080600</v>
          </cell>
          <cell r="B90" t="str">
            <v>08</v>
          </cell>
          <cell r="C90" t="str">
            <v>06</v>
          </cell>
          <cell r="D90" t="str">
            <v>00</v>
          </cell>
          <cell r="E90" t="str">
            <v>CANCHIS</v>
          </cell>
          <cell r="F90">
            <v>105595</v>
          </cell>
        </row>
        <row r="91">
          <cell r="A91" t="str">
            <v>080700</v>
          </cell>
          <cell r="B91" t="str">
            <v>08</v>
          </cell>
          <cell r="C91" t="str">
            <v>07</v>
          </cell>
          <cell r="D91" t="str">
            <v>00</v>
          </cell>
          <cell r="E91" t="str">
            <v>CHUMBIVILCAS</v>
          </cell>
          <cell r="F91">
            <v>81558</v>
          </cell>
        </row>
        <row r="92">
          <cell r="A92" t="str">
            <v>080800</v>
          </cell>
          <cell r="B92" t="str">
            <v>08</v>
          </cell>
          <cell r="C92" t="str">
            <v>08</v>
          </cell>
          <cell r="D92" t="str">
            <v>00</v>
          </cell>
          <cell r="E92" t="str">
            <v>ESPINAR</v>
          </cell>
          <cell r="F92">
            <v>68792</v>
          </cell>
        </row>
        <row r="93">
          <cell r="A93" t="str">
            <v>080900</v>
          </cell>
          <cell r="B93" t="str">
            <v>08</v>
          </cell>
          <cell r="C93" t="str">
            <v>09</v>
          </cell>
          <cell r="D93" t="str">
            <v>00</v>
          </cell>
          <cell r="E93" t="str">
            <v>LA CONVENCION</v>
          </cell>
          <cell r="F93">
            <v>184388</v>
          </cell>
        </row>
        <row r="94">
          <cell r="A94" t="str">
            <v>081000</v>
          </cell>
          <cell r="B94" t="str">
            <v>08</v>
          </cell>
          <cell r="C94" t="str">
            <v>10</v>
          </cell>
          <cell r="D94" t="str">
            <v>00</v>
          </cell>
          <cell r="E94" t="str">
            <v>PARURO</v>
          </cell>
          <cell r="F94">
            <v>34855</v>
          </cell>
        </row>
        <row r="95">
          <cell r="A95" t="str">
            <v>081100</v>
          </cell>
          <cell r="B95" t="str">
            <v>08</v>
          </cell>
          <cell r="C95" t="str">
            <v>11</v>
          </cell>
          <cell r="D95" t="str">
            <v>00</v>
          </cell>
          <cell r="E95" t="str">
            <v>PAUCARTAMBO</v>
          </cell>
          <cell r="F95">
            <v>50559</v>
          </cell>
        </row>
        <row r="96">
          <cell r="A96" t="str">
            <v>081200</v>
          </cell>
          <cell r="B96" t="str">
            <v>08</v>
          </cell>
          <cell r="C96" t="str">
            <v>12</v>
          </cell>
          <cell r="D96" t="str">
            <v>00</v>
          </cell>
          <cell r="E96" t="str">
            <v>QUISPICANCHI</v>
          </cell>
          <cell r="F96">
            <v>88062</v>
          </cell>
        </row>
        <row r="97">
          <cell r="A97" t="str">
            <v>081300</v>
          </cell>
          <cell r="B97" t="str">
            <v>08</v>
          </cell>
          <cell r="C97" t="str">
            <v>13</v>
          </cell>
          <cell r="D97" t="str">
            <v>00</v>
          </cell>
          <cell r="E97" t="str">
            <v>URUBAMBA</v>
          </cell>
          <cell r="F97">
            <v>61137</v>
          </cell>
        </row>
        <row r="98">
          <cell r="A98" t="str">
            <v>090000</v>
          </cell>
          <cell r="B98" t="str">
            <v>09</v>
          </cell>
          <cell r="C98" t="str">
            <v>00</v>
          </cell>
          <cell r="D98" t="str">
            <v>00</v>
          </cell>
          <cell r="E98" t="str">
            <v>HUANCAVELICA</v>
          </cell>
          <cell r="F98">
            <v>498086</v>
          </cell>
          <cell r="G98">
            <v>9982</v>
          </cell>
          <cell r="H98">
            <v>9994</v>
          </cell>
          <cell r="I98">
            <v>10009</v>
          </cell>
          <cell r="J98">
            <v>10015</v>
          </cell>
          <cell r="K98">
            <v>10011</v>
          </cell>
          <cell r="L98">
            <v>9950</v>
          </cell>
          <cell r="M98">
            <v>9941</v>
          </cell>
          <cell r="N98">
            <v>9933</v>
          </cell>
          <cell r="O98">
            <v>9927</v>
          </cell>
          <cell r="P98">
            <v>9922</v>
          </cell>
          <cell r="Q98">
            <v>9914</v>
          </cell>
          <cell r="R98">
            <v>9900</v>
          </cell>
          <cell r="S98">
            <v>9891</v>
          </cell>
          <cell r="T98">
            <v>9889</v>
          </cell>
          <cell r="U98">
            <v>9888</v>
          </cell>
          <cell r="V98">
            <v>9878</v>
          </cell>
          <cell r="W98">
            <v>9862</v>
          </cell>
          <cell r="X98">
            <v>9821</v>
          </cell>
          <cell r="Y98">
            <v>9743</v>
          </cell>
          <cell r="Z98">
            <v>9638</v>
          </cell>
          <cell r="AA98">
            <v>46259</v>
          </cell>
          <cell r="AB98">
            <v>42024</v>
          </cell>
          <cell r="AC98">
            <v>39347</v>
          </cell>
          <cell r="AD98">
            <v>34498</v>
          </cell>
          <cell r="AE98">
            <v>30172</v>
          </cell>
          <cell r="AF98">
            <v>26105</v>
          </cell>
          <cell r="AG98">
            <v>21340</v>
          </cell>
          <cell r="AH98">
            <v>17401</v>
          </cell>
          <cell r="AI98">
            <v>13605</v>
          </cell>
          <cell r="AJ98">
            <v>10540</v>
          </cell>
          <cell r="AK98">
            <v>8131</v>
          </cell>
          <cell r="AL98">
            <v>5688</v>
          </cell>
          <cell r="AM98">
            <v>4868</v>
          </cell>
        </row>
        <row r="99">
          <cell r="A99" t="str">
            <v>090100</v>
          </cell>
          <cell r="B99" t="str">
            <v>09</v>
          </cell>
          <cell r="C99" t="str">
            <v>01</v>
          </cell>
          <cell r="D99" t="str">
            <v>00</v>
          </cell>
          <cell r="E99" t="str">
            <v>HUANCAVELICA</v>
          </cell>
          <cell r="F99">
            <v>151598</v>
          </cell>
        </row>
        <row r="100">
          <cell r="A100" t="str">
            <v>090200</v>
          </cell>
          <cell r="B100" t="str">
            <v>09</v>
          </cell>
          <cell r="C100" t="str">
            <v>02</v>
          </cell>
          <cell r="D100" t="str">
            <v>00</v>
          </cell>
          <cell r="E100" t="str">
            <v>ACOBAMBA</v>
          </cell>
          <cell r="F100">
            <v>68359</v>
          </cell>
        </row>
        <row r="101">
          <cell r="A101" t="str">
            <v>090300</v>
          </cell>
          <cell r="B101" t="str">
            <v>09</v>
          </cell>
          <cell r="C101" t="str">
            <v>03</v>
          </cell>
          <cell r="D101" t="str">
            <v>00</v>
          </cell>
          <cell r="E101" t="str">
            <v>ANGARAES</v>
          </cell>
          <cell r="F101">
            <v>59647</v>
          </cell>
        </row>
        <row r="102">
          <cell r="A102" t="str">
            <v>090400</v>
          </cell>
          <cell r="B102" t="str">
            <v>09</v>
          </cell>
          <cell r="C102" t="str">
            <v>04</v>
          </cell>
          <cell r="D102" t="str">
            <v>00</v>
          </cell>
          <cell r="E102" t="str">
            <v>CASTROVIRREYNA</v>
          </cell>
          <cell r="F102">
            <v>24143</v>
          </cell>
        </row>
        <row r="103">
          <cell r="A103" t="str">
            <v>090500</v>
          </cell>
          <cell r="B103" t="str">
            <v>09</v>
          </cell>
          <cell r="C103" t="str">
            <v>05</v>
          </cell>
          <cell r="D103" t="str">
            <v>00</v>
          </cell>
          <cell r="E103" t="str">
            <v>CHURCAMPA</v>
          </cell>
          <cell r="F103">
            <v>48289</v>
          </cell>
        </row>
        <row r="104">
          <cell r="A104" t="str">
            <v>090600</v>
          </cell>
          <cell r="B104" t="str">
            <v>09</v>
          </cell>
          <cell r="C104" t="str">
            <v>06</v>
          </cell>
          <cell r="D104" t="str">
            <v>00</v>
          </cell>
          <cell r="E104" t="str">
            <v>HUAYTARA</v>
          </cell>
          <cell r="F104">
            <v>32857</v>
          </cell>
        </row>
        <row r="105">
          <cell r="A105" t="str">
            <v>090700</v>
          </cell>
          <cell r="B105" t="str">
            <v>09</v>
          </cell>
          <cell r="C105" t="str">
            <v>07</v>
          </cell>
          <cell r="D105" t="str">
            <v>00</v>
          </cell>
          <cell r="E105" t="str">
            <v>TAYACAJA</v>
          </cell>
          <cell r="F105">
            <v>113193</v>
          </cell>
        </row>
        <row r="106">
          <cell r="A106" t="str">
            <v>100000</v>
          </cell>
          <cell r="B106" t="str">
            <v>10</v>
          </cell>
          <cell r="C106" t="str">
            <v>00</v>
          </cell>
          <cell r="D106" t="str">
            <v>00</v>
          </cell>
          <cell r="E106" t="str">
            <v>HUANUCO</v>
          </cell>
          <cell r="F106">
            <v>830779</v>
          </cell>
          <cell r="G106">
            <v>16650</v>
          </cell>
          <cell r="H106">
            <v>16669</v>
          </cell>
          <cell r="I106">
            <v>16694</v>
          </cell>
          <cell r="J106">
            <v>16705</v>
          </cell>
          <cell r="K106">
            <v>16702</v>
          </cell>
          <cell r="L106">
            <v>16596</v>
          </cell>
          <cell r="M106">
            <v>16580</v>
          </cell>
          <cell r="N106">
            <v>16568</v>
          </cell>
          <cell r="O106">
            <v>16558</v>
          </cell>
          <cell r="P106">
            <v>16549</v>
          </cell>
          <cell r="Q106">
            <v>16535</v>
          </cell>
          <cell r="R106">
            <v>16513</v>
          </cell>
          <cell r="S106">
            <v>16497</v>
          </cell>
          <cell r="T106">
            <v>16495</v>
          </cell>
          <cell r="U106">
            <v>16493</v>
          </cell>
          <cell r="V106">
            <v>16476</v>
          </cell>
          <cell r="W106">
            <v>16450</v>
          </cell>
          <cell r="X106">
            <v>16380</v>
          </cell>
          <cell r="Y106">
            <v>16251</v>
          </cell>
          <cell r="Z106">
            <v>16075</v>
          </cell>
          <cell r="AA106">
            <v>77157</v>
          </cell>
          <cell r="AB106">
            <v>70093</v>
          </cell>
          <cell r="AC106">
            <v>65629</v>
          </cell>
          <cell r="AD106">
            <v>57541</v>
          </cell>
          <cell r="AE106">
            <v>50324</v>
          </cell>
          <cell r="AF106">
            <v>43541</v>
          </cell>
          <cell r="AG106">
            <v>35594</v>
          </cell>
          <cell r="AH106">
            <v>29024</v>
          </cell>
          <cell r="AI106">
            <v>22692</v>
          </cell>
          <cell r="AJ106">
            <v>17580</v>
          </cell>
          <cell r="AK106">
            <v>13561</v>
          </cell>
          <cell r="AL106">
            <v>9488</v>
          </cell>
          <cell r="AM106">
            <v>8119</v>
          </cell>
        </row>
        <row r="107">
          <cell r="A107" t="str">
            <v>100100</v>
          </cell>
          <cell r="B107" t="str">
            <v>10</v>
          </cell>
          <cell r="C107" t="str">
            <v>01</v>
          </cell>
          <cell r="D107" t="str">
            <v>00</v>
          </cell>
          <cell r="E107" t="str">
            <v>HUANUCO</v>
          </cell>
          <cell r="F107">
            <v>287301</v>
          </cell>
        </row>
        <row r="108">
          <cell r="A108" t="str">
            <v>100200</v>
          </cell>
          <cell r="B108" t="str">
            <v>10</v>
          </cell>
          <cell r="C108" t="str">
            <v>02</v>
          </cell>
          <cell r="D108" t="str">
            <v>00</v>
          </cell>
          <cell r="E108" t="str">
            <v>AMBO</v>
          </cell>
          <cell r="F108">
            <v>61220</v>
          </cell>
        </row>
        <row r="109">
          <cell r="A109" t="str">
            <v>100300</v>
          </cell>
          <cell r="B109" t="str">
            <v>10</v>
          </cell>
          <cell r="C109" t="str">
            <v>03</v>
          </cell>
          <cell r="D109" t="str">
            <v>00</v>
          </cell>
          <cell r="E109" t="str">
            <v>DOS DE MAYO</v>
          </cell>
          <cell r="F109">
            <v>52515</v>
          </cell>
        </row>
        <row r="110">
          <cell r="A110" t="str">
            <v>100400</v>
          </cell>
          <cell r="B110" t="str">
            <v>10</v>
          </cell>
          <cell r="C110" t="str">
            <v>04</v>
          </cell>
          <cell r="D110" t="str">
            <v>00</v>
          </cell>
          <cell r="E110" t="str">
            <v>HUACAYBAMBA</v>
          </cell>
          <cell r="F110">
            <v>23541</v>
          </cell>
        </row>
        <row r="111">
          <cell r="A111" t="str">
            <v>100500</v>
          </cell>
          <cell r="B111" t="str">
            <v>10</v>
          </cell>
          <cell r="C111" t="str">
            <v>05</v>
          </cell>
          <cell r="D111" t="str">
            <v>00</v>
          </cell>
          <cell r="E111" t="str">
            <v>HUAMALIES</v>
          </cell>
          <cell r="F111">
            <v>73620</v>
          </cell>
        </row>
        <row r="112">
          <cell r="A112" t="str">
            <v>100600</v>
          </cell>
          <cell r="B112" t="str">
            <v>10</v>
          </cell>
          <cell r="C112" t="str">
            <v>06</v>
          </cell>
          <cell r="D112" t="str">
            <v>00</v>
          </cell>
          <cell r="E112" t="str">
            <v>LEONCIO PRADO</v>
          </cell>
          <cell r="F112">
            <v>126296</v>
          </cell>
        </row>
        <row r="113">
          <cell r="A113" t="str">
            <v>100700</v>
          </cell>
          <cell r="B113" t="str">
            <v>10</v>
          </cell>
          <cell r="C113" t="str">
            <v>07</v>
          </cell>
          <cell r="D113" t="str">
            <v>00</v>
          </cell>
          <cell r="E113" t="str">
            <v>MARAÑON</v>
          </cell>
          <cell r="F113">
            <v>28661</v>
          </cell>
        </row>
        <row r="114">
          <cell r="A114" t="str">
            <v>100800</v>
          </cell>
          <cell r="B114" t="str">
            <v>10</v>
          </cell>
          <cell r="C114" t="str">
            <v>08</v>
          </cell>
          <cell r="D114" t="str">
            <v>00</v>
          </cell>
          <cell r="E114" t="str">
            <v>PACHITEA</v>
          </cell>
          <cell r="F114">
            <v>63643</v>
          </cell>
        </row>
        <row r="115">
          <cell r="A115" t="str">
            <v>100900</v>
          </cell>
          <cell r="B115" t="str">
            <v>10</v>
          </cell>
          <cell r="C115" t="str">
            <v>09</v>
          </cell>
          <cell r="D115" t="str">
            <v>00</v>
          </cell>
          <cell r="E115" t="str">
            <v>PUERTO INCA</v>
          </cell>
          <cell r="F115">
            <v>35520</v>
          </cell>
        </row>
        <row r="116">
          <cell r="A116" t="str">
            <v>101000</v>
          </cell>
          <cell r="B116" t="str">
            <v>10</v>
          </cell>
          <cell r="C116" t="str">
            <v>10</v>
          </cell>
          <cell r="D116" t="str">
            <v>00</v>
          </cell>
          <cell r="E116" t="str">
            <v>LAURICOCHA</v>
          </cell>
          <cell r="F116">
            <v>39129</v>
          </cell>
        </row>
        <row r="117">
          <cell r="A117" t="str">
            <v>101100</v>
          </cell>
          <cell r="B117" t="str">
            <v>10</v>
          </cell>
          <cell r="C117" t="str">
            <v>11</v>
          </cell>
          <cell r="D117" t="str">
            <v>00</v>
          </cell>
          <cell r="E117" t="str">
            <v>YAROWILCA</v>
          </cell>
          <cell r="F117">
            <v>39333</v>
          </cell>
        </row>
        <row r="118">
          <cell r="A118" t="str">
            <v>110000</v>
          </cell>
          <cell r="B118" t="str">
            <v>11</v>
          </cell>
          <cell r="C118" t="str">
            <v>00</v>
          </cell>
          <cell r="D118" t="str">
            <v>00</v>
          </cell>
          <cell r="E118" t="str">
            <v>ICA</v>
          </cell>
          <cell r="F118">
            <v>759834</v>
          </cell>
          <cell r="G118">
            <v>15228</v>
          </cell>
          <cell r="H118">
            <v>15246</v>
          </cell>
          <cell r="I118">
            <v>15269</v>
          </cell>
          <cell r="J118">
            <v>15278</v>
          </cell>
          <cell r="K118">
            <v>15276</v>
          </cell>
          <cell r="L118">
            <v>15178</v>
          </cell>
          <cell r="M118">
            <v>15164</v>
          </cell>
          <cell r="N118">
            <v>15153</v>
          </cell>
          <cell r="O118">
            <v>15144</v>
          </cell>
          <cell r="P118">
            <v>15136</v>
          </cell>
          <cell r="Q118">
            <v>15123</v>
          </cell>
          <cell r="R118">
            <v>15103</v>
          </cell>
          <cell r="S118">
            <v>15089</v>
          </cell>
          <cell r="T118">
            <v>15086</v>
          </cell>
          <cell r="U118">
            <v>15084</v>
          </cell>
          <cell r="V118">
            <v>15069</v>
          </cell>
          <cell r="W118">
            <v>15045</v>
          </cell>
          <cell r="X118">
            <v>14982</v>
          </cell>
          <cell r="Y118">
            <v>14863</v>
          </cell>
          <cell r="Z118">
            <v>14702</v>
          </cell>
          <cell r="AA118">
            <v>70568</v>
          </cell>
          <cell r="AB118">
            <v>64107</v>
          </cell>
          <cell r="AC118">
            <v>60024</v>
          </cell>
          <cell r="AD118">
            <v>52627</v>
          </cell>
          <cell r="AE118">
            <v>46027</v>
          </cell>
          <cell r="AF118">
            <v>39823</v>
          </cell>
          <cell r="AG118">
            <v>32554</v>
          </cell>
          <cell r="AH118">
            <v>26546</v>
          </cell>
          <cell r="AI118">
            <v>20754</v>
          </cell>
          <cell r="AJ118">
            <v>16079</v>
          </cell>
          <cell r="AK118">
            <v>12403</v>
          </cell>
          <cell r="AL118">
            <v>8678</v>
          </cell>
          <cell r="AM118">
            <v>7426</v>
          </cell>
        </row>
        <row r="119">
          <cell r="A119" t="str">
            <v>110100</v>
          </cell>
          <cell r="B119" t="str">
            <v>11</v>
          </cell>
          <cell r="C119" t="str">
            <v>01</v>
          </cell>
          <cell r="D119" t="str">
            <v>00</v>
          </cell>
          <cell r="E119" t="str">
            <v>ICA</v>
          </cell>
          <cell r="F119">
            <v>337794</v>
          </cell>
        </row>
        <row r="120">
          <cell r="A120" t="str">
            <v>110200</v>
          </cell>
          <cell r="B120" t="str">
            <v>11</v>
          </cell>
          <cell r="C120" t="str">
            <v>02</v>
          </cell>
          <cell r="D120" t="str">
            <v>00</v>
          </cell>
          <cell r="E120" t="str">
            <v>CHINCHA</v>
          </cell>
          <cell r="F120">
            <v>208438</v>
          </cell>
        </row>
        <row r="121">
          <cell r="A121" t="str">
            <v>110300</v>
          </cell>
          <cell r="B121" t="str">
            <v>11</v>
          </cell>
          <cell r="C121" t="str">
            <v>03</v>
          </cell>
          <cell r="D121" t="str">
            <v>00</v>
          </cell>
          <cell r="E121" t="str">
            <v>NAZCA</v>
          </cell>
          <cell r="F121">
            <v>61467</v>
          </cell>
        </row>
        <row r="122">
          <cell r="A122" t="str">
            <v>110400</v>
          </cell>
          <cell r="B122" t="str">
            <v>11</v>
          </cell>
          <cell r="C122" t="str">
            <v>04</v>
          </cell>
          <cell r="D122" t="str">
            <v>00</v>
          </cell>
          <cell r="E122" t="str">
            <v>PALPA</v>
          </cell>
          <cell r="F122">
            <v>14903</v>
          </cell>
        </row>
        <row r="123">
          <cell r="A123" t="str">
            <v>110500</v>
          </cell>
          <cell r="B123" t="str">
            <v>11</v>
          </cell>
          <cell r="C123" t="str">
            <v>05</v>
          </cell>
          <cell r="D123" t="str">
            <v>00</v>
          </cell>
          <cell r="E123" t="str">
            <v>PISCO</v>
          </cell>
          <cell r="F123">
            <v>137232</v>
          </cell>
        </row>
        <row r="124">
          <cell r="A124" t="str">
            <v>120000</v>
          </cell>
          <cell r="B124" t="str">
            <v>12</v>
          </cell>
          <cell r="C124" t="str">
            <v>00</v>
          </cell>
          <cell r="D124" t="str">
            <v>00</v>
          </cell>
          <cell r="E124" t="str">
            <v>JUNIN</v>
          </cell>
          <cell r="F124">
            <v>1328873</v>
          </cell>
          <cell r="G124">
            <v>26632</v>
          </cell>
          <cell r="H124">
            <v>26663</v>
          </cell>
          <cell r="I124">
            <v>26703</v>
          </cell>
          <cell r="J124">
            <v>26720</v>
          </cell>
          <cell r="K124">
            <v>26715</v>
          </cell>
          <cell r="L124">
            <v>26546</v>
          </cell>
          <cell r="M124">
            <v>26521</v>
          </cell>
          <cell r="N124">
            <v>26502</v>
          </cell>
          <cell r="O124">
            <v>26486</v>
          </cell>
          <cell r="P124">
            <v>26471</v>
          </cell>
          <cell r="Q124">
            <v>26449</v>
          </cell>
          <cell r="R124">
            <v>26413</v>
          </cell>
          <cell r="S124">
            <v>26389</v>
          </cell>
          <cell r="T124">
            <v>26384</v>
          </cell>
          <cell r="U124">
            <v>26381</v>
          </cell>
          <cell r="V124">
            <v>26354</v>
          </cell>
          <cell r="W124">
            <v>26312</v>
          </cell>
          <cell r="X124">
            <v>26201</v>
          </cell>
          <cell r="Y124">
            <v>25994</v>
          </cell>
          <cell r="Z124">
            <v>25713</v>
          </cell>
          <cell r="AA124">
            <v>123416</v>
          </cell>
          <cell r="AB124">
            <v>112118</v>
          </cell>
          <cell r="AC124">
            <v>104976</v>
          </cell>
          <cell r="AD124">
            <v>92040</v>
          </cell>
          <cell r="AE124">
            <v>80497</v>
          </cell>
          <cell r="AF124">
            <v>69646</v>
          </cell>
          <cell r="AG124">
            <v>56934</v>
          </cell>
          <cell r="AH124">
            <v>46426</v>
          </cell>
          <cell r="AI124">
            <v>36297</v>
          </cell>
          <cell r="AJ124">
            <v>28120</v>
          </cell>
          <cell r="AK124">
            <v>21692</v>
          </cell>
          <cell r="AL124">
            <v>15176</v>
          </cell>
          <cell r="AM124">
            <v>12986</v>
          </cell>
        </row>
        <row r="125">
          <cell r="A125" t="str">
            <v>120100</v>
          </cell>
          <cell r="B125" t="str">
            <v>12</v>
          </cell>
          <cell r="C125" t="str">
            <v>01</v>
          </cell>
          <cell r="D125" t="str">
            <v>00</v>
          </cell>
          <cell r="E125" t="str">
            <v>HUANCAYO</v>
          </cell>
          <cell r="F125">
            <v>491992</v>
          </cell>
        </row>
        <row r="126">
          <cell r="A126" t="str">
            <v>120200</v>
          </cell>
          <cell r="B126" t="str">
            <v>12</v>
          </cell>
          <cell r="C126" t="str">
            <v>02</v>
          </cell>
          <cell r="D126" t="str">
            <v>00</v>
          </cell>
          <cell r="E126" t="str">
            <v>CONCEPCION</v>
          </cell>
          <cell r="F126">
            <v>67395</v>
          </cell>
        </row>
        <row r="127">
          <cell r="A127" t="str">
            <v>120300</v>
          </cell>
          <cell r="B127" t="str">
            <v>12</v>
          </cell>
          <cell r="C127" t="str">
            <v>03</v>
          </cell>
          <cell r="D127" t="str">
            <v>00</v>
          </cell>
          <cell r="E127" t="str">
            <v>CHANCHAMAYO</v>
          </cell>
          <cell r="F127">
            <v>183852</v>
          </cell>
        </row>
        <row r="128">
          <cell r="A128" t="str">
            <v>120400</v>
          </cell>
          <cell r="B128" t="str">
            <v>12</v>
          </cell>
          <cell r="C128" t="str">
            <v>04</v>
          </cell>
          <cell r="D128" t="str">
            <v>00</v>
          </cell>
          <cell r="E128" t="str">
            <v>JAUJA</v>
          </cell>
          <cell r="F128">
            <v>100516</v>
          </cell>
        </row>
        <row r="129">
          <cell r="A129" t="str">
            <v>120500</v>
          </cell>
          <cell r="B129" t="str">
            <v>12</v>
          </cell>
          <cell r="C129" t="str">
            <v>05</v>
          </cell>
          <cell r="D129" t="str">
            <v>00</v>
          </cell>
          <cell r="E129" t="str">
            <v>JUNIN</v>
          </cell>
          <cell r="F129">
            <v>34926</v>
          </cell>
        </row>
        <row r="130">
          <cell r="A130" t="str">
            <v>120600</v>
          </cell>
          <cell r="B130" t="str">
            <v>12</v>
          </cell>
          <cell r="C130" t="str">
            <v>06</v>
          </cell>
          <cell r="D130" t="str">
            <v>00</v>
          </cell>
          <cell r="E130" t="str">
            <v>SATIPO</v>
          </cell>
          <cell r="F130">
            <v>215782</v>
          </cell>
        </row>
        <row r="131">
          <cell r="A131" t="str">
            <v>120700</v>
          </cell>
          <cell r="B131" t="str">
            <v>12</v>
          </cell>
          <cell r="C131" t="str">
            <v>07</v>
          </cell>
          <cell r="D131" t="str">
            <v>00</v>
          </cell>
          <cell r="E131" t="str">
            <v>TARMA</v>
          </cell>
          <cell r="F131">
            <v>120972</v>
          </cell>
        </row>
        <row r="132">
          <cell r="A132" t="str">
            <v>120800</v>
          </cell>
          <cell r="B132" t="str">
            <v>12</v>
          </cell>
          <cell r="C132" t="str">
            <v>08</v>
          </cell>
          <cell r="D132" t="str">
            <v>00</v>
          </cell>
          <cell r="E132" t="str">
            <v>YAULI</v>
          </cell>
          <cell r="F132">
            <v>58125</v>
          </cell>
        </row>
        <row r="133">
          <cell r="A133" t="str">
            <v>120900</v>
          </cell>
          <cell r="B133" t="str">
            <v>12</v>
          </cell>
          <cell r="C133" t="str">
            <v>09</v>
          </cell>
          <cell r="D133" t="str">
            <v>00</v>
          </cell>
          <cell r="E133" t="str">
            <v>CHUPACA</v>
          </cell>
          <cell r="F133">
            <v>55313</v>
          </cell>
        </row>
        <row r="134">
          <cell r="A134" t="str">
            <v>130000</v>
          </cell>
          <cell r="B134" t="str">
            <v>13</v>
          </cell>
          <cell r="C134" t="str">
            <v>00</v>
          </cell>
          <cell r="D134" t="str">
            <v>00</v>
          </cell>
          <cell r="E134" t="str">
            <v>LA LIBERTAD</v>
          </cell>
          <cell r="F134">
            <v>1736768</v>
          </cell>
          <cell r="G134">
            <v>34807</v>
          </cell>
          <cell r="H134">
            <v>34848</v>
          </cell>
          <cell r="I134">
            <v>34900</v>
          </cell>
          <cell r="J134">
            <v>34921</v>
          </cell>
          <cell r="K134">
            <v>34916</v>
          </cell>
          <cell r="L134">
            <v>34692</v>
          </cell>
          <cell r="M134">
            <v>34661</v>
          </cell>
          <cell r="N134">
            <v>34636</v>
          </cell>
          <cell r="O134">
            <v>34615</v>
          </cell>
          <cell r="P134">
            <v>34596</v>
          </cell>
          <cell r="Q134">
            <v>34568</v>
          </cell>
          <cell r="R134">
            <v>34521</v>
          </cell>
          <cell r="S134">
            <v>34488</v>
          </cell>
          <cell r="T134">
            <v>34483</v>
          </cell>
          <cell r="U134">
            <v>34479</v>
          </cell>
          <cell r="V134">
            <v>34444</v>
          </cell>
          <cell r="W134">
            <v>34389</v>
          </cell>
          <cell r="X134">
            <v>34244</v>
          </cell>
          <cell r="Y134">
            <v>33973</v>
          </cell>
          <cell r="Z134">
            <v>33605</v>
          </cell>
          <cell r="AA134">
            <v>161298</v>
          </cell>
          <cell r="AB134">
            <v>146532</v>
          </cell>
          <cell r="AC134">
            <v>137198</v>
          </cell>
          <cell r="AD134">
            <v>120291</v>
          </cell>
          <cell r="AE134">
            <v>105205</v>
          </cell>
          <cell r="AF134">
            <v>91024</v>
          </cell>
          <cell r="AG134">
            <v>74410</v>
          </cell>
          <cell r="AH134">
            <v>60676</v>
          </cell>
          <cell r="AI134">
            <v>47438</v>
          </cell>
          <cell r="AJ134">
            <v>36752</v>
          </cell>
          <cell r="AK134">
            <v>28350</v>
          </cell>
          <cell r="AL134">
            <v>19835</v>
          </cell>
          <cell r="AM134">
            <v>16973</v>
          </cell>
        </row>
        <row r="135">
          <cell r="A135" t="str">
            <v>130100</v>
          </cell>
          <cell r="B135" t="str">
            <v>13</v>
          </cell>
          <cell r="C135" t="str">
            <v>01</v>
          </cell>
          <cell r="D135" t="str">
            <v>00</v>
          </cell>
          <cell r="E135" t="str">
            <v>TRUJILLO</v>
          </cell>
          <cell r="F135">
            <v>859189</v>
          </cell>
        </row>
        <row r="136">
          <cell r="A136" t="str">
            <v>130200</v>
          </cell>
          <cell r="B136" t="str">
            <v>13</v>
          </cell>
          <cell r="C136" t="str">
            <v>02</v>
          </cell>
          <cell r="D136" t="str">
            <v>00</v>
          </cell>
          <cell r="E136" t="str">
            <v>ASCOPE</v>
          </cell>
          <cell r="F136">
            <v>125104</v>
          </cell>
        </row>
        <row r="137">
          <cell r="A137" t="str">
            <v>130300</v>
          </cell>
          <cell r="B137" t="str">
            <v>13</v>
          </cell>
          <cell r="C137" t="str">
            <v>03</v>
          </cell>
          <cell r="D137" t="str">
            <v>00</v>
          </cell>
          <cell r="E137" t="str">
            <v>BOLIVAR</v>
          </cell>
          <cell r="F137">
            <v>18801</v>
          </cell>
        </row>
        <row r="138">
          <cell r="A138" t="str">
            <v>130400</v>
          </cell>
          <cell r="B138" t="str">
            <v>13</v>
          </cell>
          <cell r="C138" t="str">
            <v>04</v>
          </cell>
          <cell r="D138" t="str">
            <v>00</v>
          </cell>
          <cell r="E138" t="str">
            <v>CHEPEN</v>
          </cell>
          <cell r="F138">
            <v>82999</v>
          </cell>
        </row>
        <row r="139">
          <cell r="A139" t="str">
            <v>130500</v>
          </cell>
          <cell r="B139" t="str">
            <v>13</v>
          </cell>
          <cell r="C139" t="str">
            <v>05</v>
          </cell>
          <cell r="D139" t="str">
            <v>00</v>
          </cell>
          <cell r="E139" t="str">
            <v>JULCAN</v>
          </cell>
          <cell r="F139">
            <v>35346</v>
          </cell>
        </row>
        <row r="140">
          <cell r="A140" t="str">
            <v>130600</v>
          </cell>
          <cell r="B140" t="str">
            <v>13</v>
          </cell>
          <cell r="C140" t="str">
            <v>06</v>
          </cell>
          <cell r="D140" t="str">
            <v>00</v>
          </cell>
          <cell r="E140" t="str">
            <v>OTUZCO</v>
          </cell>
          <cell r="F140">
            <v>97856</v>
          </cell>
        </row>
        <row r="141">
          <cell r="A141" t="str">
            <v>130700</v>
          </cell>
          <cell r="B141" t="str">
            <v>13</v>
          </cell>
          <cell r="C141" t="str">
            <v>07</v>
          </cell>
          <cell r="D141" t="str">
            <v>00</v>
          </cell>
          <cell r="E141" t="str">
            <v>PACASMAYO</v>
          </cell>
          <cell r="F141">
            <v>101134</v>
          </cell>
        </row>
        <row r="142">
          <cell r="A142" t="str">
            <v>130800</v>
          </cell>
          <cell r="B142" t="str">
            <v>13</v>
          </cell>
          <cell r="C142" t="str">
            <v>08</v>
          </cell>
          <cell r="D142" t="str">
            <v>00</v>
          </cell>
          <cell r="E142" t="str">
            <v>PATAZ</v>
          </cell>
          <cell r="F142">
            <v>86197</v>
          </cell>
        </row>
        <row r="143">
          <cell r="A143" t="str">
            <v>130900</v>
          </cell>
          <cell r="B143" t="str">
            <v>13</v>
          </cell>
          <cell r="C143" t="str">
            <v>09</v>
          </cell>
          <cell r="D143" t="str">
            <v>00</v>
          </cell>
          <cell r="E143" t="str">
            <v>SANCHEZ CARRION</v>
          </cell>
          <cell r="F143">
            <v>149863</v>
          </cell>
        </row>
        <row r="144">
          <cell r="A144" t="str">
            <v>131000</v>
          </cell>
          <cell r="B144" t="str">
            <v>13</v>
          </cell>
          <cell r="C144" t="str">
            <v>10</v>
          </cell>
          <cell r="D144" t="str">
            <v>00</v>
          </cell>
          <cell r="E144" t="str">
            <v>SANTIAGO DE CHUCO</v>
          </cell>
          <cell r="F144">
            <v>63371</v>
          </cell>
        </row>
        <row r="145">
          <cell r="A145" t="str">
            <v>131100</v>
          </cell>
          <cell r="B145" t="str">
            <v>13</v>
          </cell>
          <cell r="C145" t="str">
            <v>11</v>
          </cell>
          <cell r="D145" t="str">
            <v>00</v>
          </cell>
          <cell r="E145" t="str">
            <v>GRAN CHIMU</v>
          </cell>
          <cell r="F145">
            <v>34450</v>
          </cell>
        </row>
        <row r="146">
          <cell r="A146" t="str">
            <v>131200</v>
          </cell>
          <cell r="B146" t="str">
            <v>13</v>
          </cell>
          <cell r="C146" t="str">
            <v>12</v>
          </cell>
          <cell r="D146" t="str">
            <v>00</v>
          </cell>
          <cell r="E146" t="str">
            <v>VIRU</v>
          </cell>
          <cell r="F146">
            <v>82458</v>
          </cell>
        </row>
        <row r="147">
          <cell r="A147" t="str">
            <v>140000</v>
          </cell>
          <cell r="B147" t="str">
            <v>14</v>
          </cell>
          <cell r="C147" t="str">
            <v>00</v>
          </cell>
          <cell r="D147" t="str">
            <v>00</v>
          </cell>
          <cell r="E147" t="str">
            <v>LAMBAYEQUE</v>
          </cell>
          <cell r="F147">
            <v>1193016</v>
          </cell>
          <cell r="G147">
            <v>23909</v>
          </cell>
          <cell r="H147">
            <v>23937</v>
          </cell>
          <cell r="I147">
            <v>23973</v>
          </cell>
          <cell r="J147">
            <v>23988</v>
          </cell>
          <cell r="K147">
            <v>23984</v>
          </cell>
          <cell r="L147">
            <v>23832</v>
          </cell>
          <cell r="M147">
            <v>23810</v>
          </cell>
          <cell r="N147">
            <v>23792</v>
          </cell>
          <cell r="O147">
            <v>23778</v>
          </cell>
          <cell r="P147">
            <v>23764</v>
          </cell>
          <cell r="Q147">
            <v>23745</v>
          </cell>
          <cell r="R147">
            <v>23713</v>
          </cell>
          <cell r="S147">
            <v>23691</v>
          </cell>
          <cell r="T147">
            <v>23687</v>
          </cell>
          <cell r="U147">
            <v>23684</v>
          </cell>
          <cell r="V147">
            <v>23660</v>
          </cell>
          <cell r="W147">
            <v>23622</v>
          </cell>
          <cell r="X147">
            <v>23523</v>
          </cell>
          <cell r="Y147">
            <v>23336</v>
          </cell>
          <cell r="Z147">
            <v>23084</v>
          </cell>
          <cell r="AA147">
            <v>110799</v>
          </cell>
          <cell r="AB147">
            <v>100655</v>
          </cell>
          <cell r="AC147">
            <v>94244</v>
          </cell>
          <cell r="AD147">
            <v>82630</v>
          </cell>
          <cell r="AE147">
            <v>72267</v>
          </cell>
          <cell r="AF147">
            <v>62526</v>
          </cell>
          <cell r="AG147">
            <v>51114</v>
          </cell>
          <cell r="AH147">
            <v>41680</v>
          </cell>
          <cell r="AI147">
            <v>32586</v>
          </cell>
          <cell r="AJ147">
            <v>25245</v>
          </cell>
          <cell r="AK147">
            <v>19474</v>
          </cell>
          <cell r="AL147">
            <v>13625</v>
          </cell>
          <cell r="AM147">
            <v>11659</v>
          </cell>
        </row>
        <row r="148">
          <cell r="A148" t="str">
            <v>140100</v>
          </cell>
          <cell r="B148" t="str">
            <v>14</v>
          </cell>
          <cell r="C148" t="str">
            <v>01</v>
          </cell>
          <cell r="D148" t="str">
            <v>00</v>
          </cell>
          <cell r="E148" t="str">
            <v>CHICLAYO</v>
          </cell>
          <cell r="F148">
            <v>809035</v>
          </cell>
        </row>
        <row r="149">
          <cell r="A149" t="str">
            <v>140200</v>
          </cell>
          <cell r="B149" t="str">
            <v>14</v>
          </cell>
          <cell r="C149" t="str">
            <v>02</v>
          </cell>
          <cell r="D149" t="str">
            <v>00</v>
          </cell>
          <cell r="E149" t="str">
            <v>FERREÑAFE</v>
          </cell>
          <cell r="F149">
            <v>104749</v>
          </cell>
        </row>
        <row r="150">
          <cell r="A150" t="str">
            <v>140300</v>
          </cell>
          <cell r="B150" t="str">
            <v>14</v>
          </cell>
          <cell r="C150" t="str">
            <v>03</v>
          </cell>
          <cell r="D150" t="str">
            <v>00</v>
          </cell>
          <cell r="E150" t="str">
            <v>LAMBAYEQUE</v>
          </cell>
          <cell r="F150">
            <v>279232</v>
          </cell>
        </row>
        <row r="151">
          <cell r="A151" t="str">
            <v>150000</v>
          </cell>
          <cell r="B151" t="str">
            <v>15</v>
          </cell>
          <cell r="C151" t="str">
            <v>00</v>
          </cell>
          <cell r="D151" t="str">
            <v>00</v>
          </cell>
          <cell r="E151" t="str">
            <v>LIMA</v>
          </cell>
          <cell r="F151">
            <v>8941558</v>
          </cell>
          <cell r="G151">
            <v>179198</v>
          </cell>
          <cell r="H151">
            <v>179409</v>
          </cell>
          <cell r="I151">
            <v>179678</v>
          </cell>
          <cell r="J151">
            <v>179789</v>
          </cell>
          <cell r="K151">
            <v>179759</v>
          </cell>
          <cell r="L151">
            <v>178617</v>
          </cell>
          <cell r="M151">
            <v>178451</v>
          </cell>
          <cell r="N151">
            <v>178321</v>
          </cell>
          <cell r="O151">
            <v>178213</v>
          </cell>
          <cell r="P151">
            <v>178112</v>
          </cell>
          <cell r="Q151">
            <v>177967</v>
          </cell>
          <cell r="R151">
            <v>177726</v>
          </cell>
          <cell r="S151">
            <v>177560</v>
          </cell>
          <cell r="T151">
            <v>177530</v>
          </cell>
          <cell r="U151">
            <v>177510</v>
          </cell>
          <cell r="V151">
            <v>177330</v>
          </cell>
          <cell r="W151">
            <v>177046</v>
          </cell>
          <cell r="X151">
            <v>176300</v>
          </cell>
          <cell r="Y151">
            <v>174904</v>
          </cell>
          <cell r="Z151">
            <v>173011</v>
          </cell>
          <cell r="AA151">
            <v>830424</v>
          </cell>
          <cell r="AB151">
            <v>754402</v>
          </cell>
          <cell r="AC151">
            <v>706351</v>
          </cell>
          <cell r="AD151">
            <v>619309</v>
          </cell>
          <cell r="AE151">
            <v>541636</v>
          </cell>
          <cell r="AF151">
            <v>468624</v>
          </cell>
          <cell r="AG151">
            <v>383092</v>
          </cell>
          <cell r="AH151">
            <v>312387</v>
          </cell>
          <cell r="AI151">
            <v>244231</v>
          </cell>
          <cell r="AJ151">
            <v>189213</v>
          </cell>
          <cell r="AK151">
            <v>145959</v>
          </cell>
          <cell r="AL151">
            <v>102118</v>
          </cell>
          <cell r="AM151">
            <v>87381</v>
          </cell>
        </row>
        <row r="152">
          <cell r="A152" t="str">
            <v>150100</v>
          </cell>
          <cell r="B152" t="str">
            <v>15</v>
          </cell>
          <cell r="C152" t="str">
            <v>01</v>
          </cell>
          <cell r="D152" t="str">
            <v>00</v>
          </cell>
          <cell r="E152" t="str">
            <v>LIMA</v>
          </cell>
          <cell r="F152">
            <v>8002346</v>
          </cell>
        </row>
        <row r="153">
          <cell r="A153" t="str">
            <v>150200</v>
          </cell>
          <cell r="B153" t="str">
            <v>15</v>
          </cell>
          <cell r="C153" t="str">
            <v>02</v>
          </cell>
          <cell r="D153" t="str">
            <v>00</v>
          </cell>
          <cell r="E153" t="str">
            <v>BARRANCA</v>
          </cell>
          <cell r="F153">
            <v>142468</v>
          </cell>
        </row>
        <row r="154">
          <cell r="A154" t="str">
            <v>150300</v>
          </cell>
          <cell r="B154" t="str">
            <v>15</v>
          </cell>
          <cell r="C154" t="str">
            <v>03</v>
          </cell>
          <cell r="D154" t="str">
            <v>00</v>
          </cell>
          <cell r="E154" t="str">
            <v>CAJATAMBO</v>
          </cell>
          <cell r="F154">
            <v>10066</v>
          </cell>
        </row>
        <row r="155">
          <cell r="A155" t="str">
            <v>150400</v>
          </cell>
          <cell r="B155" t="str">
            <v>15</v>
          </cell>
          <cell r="C155" t="str">
            <v>04</v>
          </cell>
          <cell r="D155" t="str">
            <v>00</v>
          </cell>
          <cell r="E155" t="str">
            <v>CANTA</v>
          </cell>
          <cell r="F155">
            <v>16999</v>
          </cell>
        </row>
        <row r="156">
          <cell r="A156" t="str">
            <v>150500</v>
          </cell>
          <cell r="B156" t="str">
            <v>15</v>
          </cell>
          <cell r="C156" t="str">
            <v>05</v>
          </cell>
          <cell r="D156" t="str">
            <v>00</v>
          </cell>
          <cell r="E156" t="str">
            <v>CAÑETE</v>
          </cell>
          <cell r="F156">
            <v>236820</v>
          </cell>
        </row>
        <row r="157">
          <cell r="A157" t="str">
            <v>150600</v>
          </cell>
          <cell r="B157" t="str">
            <v>15</v>
          </cell>
          <cell r="C157" t="str">
            <v>06</v>
          </cell>
          <cell r="D157" t="str">
            <v>00</v>
          </cell>
          <cell r="E157" t="str">
            <v>HUARAL</v>
          </cell>
          <cell r="F157">
            <v>177022</v>
          </cell>
        </row>
        <row r="158">
          <cell r="A158" t="str">
            <v>150700</v>
          </cell>
          <cell r="B158" t="str">
            <v>15</v>
          </cell>
          <cell r="C158" t="str">
            <v>07</v>
          </cell>
          <cell r="D158" t="str">
            <v>00</v>
          </cell>
          <cell r="E158" t="str">
            <v>HUAROCHIRI</v>
          </cell>
          <cell r="F158">
            <v>87419</v>
          </cell>
        </row>
        <row r="159">
          <cell r="A159" t="str">
            <v>150800</v>
          </cell>
          <cell r="B159" t="str">
            <v>15</v>
          </cell>
          <cell r="C159" t="str">
            <v>08</v>
          </cell>
          <cell r="D159" t="str">
            <v>00</v>
          </cell>
          <cell r="E159" t="str">
            <v>HUAURA</v>
          </cell>
          <cell r="F159">
            <v>212532</v>
          </cell>
        </row>
        <row r="160">
          <cell r="A160" t="str">
            <v>150900</v>
          </cell>
          <cell r="B160" t="str">
            <v>15</v>
          </cell>
          <cell r="C160" t="str">
            <v>09</v>
          </cell>
          <cell r="D160" t="str">
            <v>00</v>
          </cell>
          <cell r="E160" t="str">
            <v>OYON</v>
          </cell>
          <cell r="F160">
            <v>24332</v>
          </cell>
        </row>
        <row r="161">
          <cell r="A161" t="str">
            <v>151000</v>
          </cell>
          <cell r="B161" t="str">
            <v>15</v>
          </cell>
          <cell r="C161" t="str">
            <v>10</v>
          </cell>
          <cell r="D161" t="str">
            <v>00</v>
          </cell>
          <cell r="E161" t="str">
            <v>YAUYOS</v>
          </cell>
          <cell r="F161">
            <v>31554</v>
          </cell>
        </row>
        <row r="162">
          <cell r="A162" t="str">
            <v>160000</v>
          </cell>
          <cell r="B162" t="str">
            <v>16</v>
          </cell>
          <cell r="C162" t="str">
            <v>00</v>
          </cell>
          <cell r="D162" t="str">
            <v>00</v>
          </cell>
          <cell r="E162" t="str">
            <v>LORETO</v>
          </cell>
          <cell r="F162">
            <v>962047</v>
          </cell>
          <cell r="G162">
            <v>19280</v>
          </cell>
          <cell r="H162">
            <v>19303</v>
          </cell>
          <cell r="I162">
            <v>19332</v>
          </cell>
          <cell r="J162">
            <v>19344</v>
          </cell>
          <cell r="K162">
            <v>19341</v>
          </cell>
          <cell r="L162">
            <v>19218</v>
          </cell>
          <cell r="M162">
            <v>19200</v>
          </cell>
          <cell r="N162">
            <v>19186</v>
          </cell>
          <cell r="O162">
            <v>19174</v>
          </cell>
          <cell r="P162">
            <v>19164</v>
          </cell>
          <cell r="Q162">
            <v>19148</v>
          </cell>
          <cell r="R162">
            <v>19122</v>
          </cell>
          <cell r="S162">
            <v>19104</v>
          </cell>
          <cell r="T162">
            <v>19101</v>
          </cell>
          <cell r="U162">
            <v>19099</v>
          </cell>
          <cell r="V162">
            <v>19079</v>
          </cell>
          <cell r="W162">
            <v>19049</v>
          </cell>
          <cell r="X162">
            <v>18969</v>
          </cell>
          <cell r="Y162">
            <v>18818</v>
          </cell>
          <cell r="Z162">
            <v>18615</v>
          </cell>
          <cell r="AA162">
            <v>89348</v>
          </cell>
          <cell r="AB162">
            <v>81168</v>
          </cell>
          <cell r="AC162">
            <v>75998</v>
          </cell>
          <cell r="AD162">
            <v>66633</v>
          </cell>
          <cell r="AE162">
            <v>58276</v>
          </cell>
          <cell r="AF162">
            <v>50421</v>
          </cell>
          <cell r="AG162">
            <v>41218</v>
          </cell>
          <cell r="AH162">
            <v>33610</v>
          </cell>
          <cell r="AI162">
            <v>26278</v>
          </cell>
          <cell r="AJ162">
            <v>20358</v>
          </cell>
          <cell r="AK162">
            <v>15704</v>
          </cell>
          <cell r="AL162">
            <v>10987</v>
          </cell>
          <cell r="AM162">
            <v>9402</v>
          </cell>
        </row>
        <row r="163">
          <cell r="A163" t="str">
            <v>160100</v>
          </cell>
          <cell r="B163" t="str">
            <v>16</v>
          </cell>
          <cell r="C163" t="str">
            <v>01</v>
          </cell>
          <cell r="D163" t="str">
            <v>00</v>
          </cell>
          <cell r="E163" t="str">
            <v>MAYNAS</v>
          </cell>
          <cell r="F163">
            <v>529675</v>
          </cell>
        </row>
        <row r="164">
          <cell r="A164" t="str">
            <v>160200</v>
          </cell>
          <cell r="B164" t="str">
            <v>16</v>
          </cell>
          <cell r="C164" t="str">
            <v>02</v>
          </cell>
          <cell r="D164" t="str">
            <v>00</v>
          </cell>
          <cell r="E164" t="str">
            <v>ALTO AMAZONAS</v>
          </cell>
          <cell r="F164">
            <v>113047</v>
          </cell>
        </row>
        <row r="165">
          <cell r="A165" t="str">
            <v>160300</v>
          </cell>
          <cell r="B165" t="str">
            <v>16</v>
          </cell>
          <cell r="C165" t="str">
            <v>03</v>
          </cell>
          <cell r="D165" t="str">
            <v>00</v>
          </cell>
          <cell r="E165" t="str">
            <v>LORETO</v>
          </cell>
          <cell r="F165">
            <v>68501</v>
          </cell>
        </row>
        <row r="166">
          <cell r="A166" t="str">
            <v>160400</v>
          </cell>
          <cell r="B166" t="str">
            <v>16</v>
          </cell>
          <cell r="C166" t="str">
            <v>04</v>
          </cell>
          <cell r="D166" t="str">
            <v>00</v>
          </cell>
          <cell r="E166" t="str">
            <v>MARISCAL RAMON CASTILLA</v>
          </cell>
          <cell r="F166">
            <v>59975</v>
          </cell>
        </row>
        <row r="167">
          <cell r="A167" t="str">
            <v>160500</v>
          </cell>
          <cell r="B167" t="str">
            <v>16</v>
          </cell>
          <cell r="C167" t="str">
            <v>05</v>
          </cell>
          <cell r="D167" t="str">
            <v>00</v>
          </cell>
          <cell r="E167" t="str">
            <v>REQUENA</v>
          </cell>
          <cell r="F167">
            <v>71031</v>
          </cell>
        </row>
        <row r="168">
          <cell r="A168" t="str">
            <v>160600</v>
          </cell>
          <cell r="B168" t="str">
            <v>16</v>
          </cell>
          <cell r="C168" t="str">
            <v>06</v>
          </cell>
          <cell r="D168" t="str">
            <v>00</v>
          </cell>
          <cell r="E168" t="str">
            <v>UCAYALI</v>
          </cell>
          <cell r="F168">
            <v>66143</v>
          </cell>
        </row>
        <row r="169">
          <cell r="A169" t="str">
            <v>160700</v>
          </cell>
          <cell r="B169" t="str">
            <v>16</v>
          </cell>
          <cell r="C169" t="str">
            <v>07</v>
          </cell>
          <cell r="D169" t="str">
            <v>00</v>
          </cell>
          <cell r="E169" t="str">
            <v xml:space="preserve">DATEM DEL MARAÑON </v>
          </cell>
          <cell r="F169">
            <v>53675</v>
          </cell>
        </row>
        <row r="170">
          <cell r="A170" t="str">
            <v>170000</v>
          </cell>
          <cell r="B170" t="str">
            <v>17</v>
          </cell>
          <cell r="C170" t="str">
            <v>00</v>
          </cell>
          <cell r="D170" t="str">
            <v>00</v>
          </cell>
          <cell r="E170" t="str">
            <v>MADRE DE DIOS</v>
          </cell>
          <cell r="F170">
            <v>117776</v>
          </cell>
          <cell r="G170">
            <v>2360</v>
          </cell>
          <cell r="H170">
            <v>2363</v>
          </cell>
          <cell r="I170">
            <v>2367</v>
          </cell>
          <cell r="J170">
            <v>2368</v>
          </cell>
          <cell r="K170">
            <v>2368</v>
          </cell>
          <cell r="L170">
            <v>2353</v>
          </cell>
          <cell r="M170">
            <v>2350</v>
          </cell>
          <cell r="N170">
            <v>2349</v>
          </cell>
          <cell r="O170">
            <v>2347</v>
          </cell>
          <cell r="P170">
            <v>2346</v>
          </cell>
          <cell r="Q170">
            <v>2344</v>
          </cell>
          <cell r="R170">
            <v>2341</v>
          </cell>
          <cell r="S170">
            <v>2339</v>
          </cell>
          <cell r="T170">
            <v>2338</v>
          </cell>
          <cell r="U170">
            <v>2338</v>
          </cell>
          <cell r="V170">
            <v>2336</v>
          </cell>
          <cell r="W170">
            <v>2332</v>
          </cell>
          <cell r="X170">
            <v>2322</v>
          </cell>
          <cell r="Y170">
            <v>2304</v>
          </cell>
          <cell r="Z170">
            <v>2279</v>
          </cell>
          <cell r="AA170">
            <v>10938</v>
          </cell>
          <cell r="AB170">
            <v>9937</v>
          </cell>
          <cell r="AC170">
            <v>9304</v>
          </cell>
          <cell r="AD170">
            <v>8157</v>
          </cell>
          <cell r="AE170">
            <v>7134</v>
          </cell>
          <cell r="AF170">
            <v>6173</v>
          </cell>
          <cell r="AG170">
            <v>5046</v>
          </cell>
          <cell r="AH170">
            <v>4115</v>
          </cell>
          <cell r="AI170">
            <v>3217</v>
          </cell>
          <cell r="AJ170">
            <v>2492</v>
          </cell>
          <cell r="AK170">
            <v>1923</v>
          </cell>
          <cell r="AL170">
            <v>1345</v>
          </cell>
          <cell r="AM170">
            <v>1151</v>
          </cell>
        </row>
        <row r="171">
          <cell r="A171" t="str">
            <v>170100</v>
          </cell>
          <cell r="B171" t="str">
            <v>17</v>
          </cell>
          <cell r="C171" t="str">
            <v>01</v>
          </cell>
          <cell r="D171" t="str">
            <v>00</v>
          </cell>
          <cell r="E171" t="str">
            <v>TAMBOPATA</v>
          </cell>
          <cell r="F171">
            <v>84708</v>
          </cell>
        </row>
        <row r="172">
          <cell r="A172" t="str">
            <v>170200</v>
          </cell>
          <cell r="B172" t="str">
            <v>17</v>
          </cell>
          <cell r="C172" t="str">
            <v>02</v>
          </cell>
          <cell r="D172" t="str">
            <v>00</v>
          </cell>
          <cell r="E172" t="str">
            <v>MANU</v>
          </cell>
          <cell r="F172">
            <v>21418</v>
          </cell>
        </row>
        <row r="173">
          <cell r="A173" t="str">
            <v>170300</v>
          </cell>
          <cell r="B173" t="str">
            <v>17</v>
          </cell>
          <cell r="C173" t="str">
            <v>03</v>
          </cell>
          <cell r="D173" t="str">
            <v>00</v>
          </cell>
          <cell r="E173" t="str">
            <v>TAHUAMANU</v>
          </cell>
          <cell r="F173">
            <v>11650</v>
          </cell>
        </row>
        <row r="174">
          <cell r="A174" t="str">
            <v>180000</v>
          </cell>
          <cell r="B174" t="str">
            <v>18</v>
          </cell>
          <cell r="C174" t="str">
            <v>00</v>
          </cell>
          <cell r="D174" t="str">
            <v>00</v>
          </cell>
          <cell r="E174" t="str">
            <v>MOQUEGUA</v>
          </cell>
          <cell r="F174">
            <v>172770</v>
          </cell>
          <cell r="G174">
            <v>3462</v>
          </cell>
          <cell r="H174">
            <v>3467</v>
          </cell>
          <cell r="I174">
            <v>3472</v>
          </cell>
          <cell r="J174">
            <v>3474</v>
          </cell>
          <cell r="K174">
            <v>3473</v>
          </cell>
          <cell r="L174">
            <v>3451</v>
          </cell>
          <cell r="M174">
            <v>3448</v>
          </cell>
          <cell r="N174">
            <v>3446</v>
          </cell>
          <cell r="O174">
            <v>3443</v>
          </cell>
          <cell r="P174">
            <v>3442</v>
          </cell>
          <cell r="Q174">
            <v>3439</v>
          </cell>
          <cell r="R174">
            <v>3434</v>
          </cell>
          <cell r="S174">
            <v>3431</v>
          </cell>
          <cell r="T174">
            <v>3430</v>
          </cell>
          <cell r="U174">
            <v>3430</v>
          </cell>
          <cell r="V174">
            <v>3426</v>
          </cell>
          <cell r="W174">
            <v>3421</v>
          </cell>
          <cell r="X174">
            <v>3406</v>
          </cell>
          <cell r="Y174">
            <v>3380</v>
          </cell>
          <cell r="Z174">
            <v>3343</v>
          </cell>
          <cell r="AA174">
            <v>16046</v>
          </cell>
          <cell r="AB174">
            <v>14577</v>
          </cell>
          <cell r="AC174">
            <v>13648</v>
          </cell>
          <cell r="AD174">
            <v>11966</v>
          </cell>
          <cell r="AE174">
            <v>10466</v>
          </cell>
          <cell r="AF174">
            <v>9055</v>
          </cell>
          <cell r="AG174">
            <v>7402</v>
          </cell>
          <cell r="AH174">
            <v>6036</v>
          </cell>
          <cell r="AI174">
            <v>4719</v>
          </cell>
          <cell r="AJ174">
            <v>3656</v>
          </cell>
          <cell r="AK174">
            <v>2820</v>
          </cell>
          <cell r="AL174">
            <v>1973</v>
          </cell>
          <cell r="AM174">
            <v>1688</v>
          </cell>
        </row>
        <row r="175">
          <cell r="A175" t="str">
            <v>180100</v>
          </cell>
          <cell r="B175" t="str">
            <v>18</v>
          </cell>
          <cell r="C175" t="str">
            <v>01</v>
          </cell>
          <cell r="D175" t="str">
            <v>00</v>
          </cell>
          <cell r="E175" t="str">
            <v>MARISCAL NIETO</v>
          </cell>
          <cell r="F175">
            <v>77599</v>
          </cell>
        </row>
        <row r="176">
          <cell r="A176" t="str">
            <v>180200</v>
          </cell>
          <cell r="B176" t="str">
            <v>18</v>
          </cell>
          <cell r="C176" t="str">
            <v>02</v>
          </cell>
          <cell r="D176" t="str">
            <v>00</v>
          </cell>
          <cell r="E176" t="str">
            <v>GENERAL SANCHEZ CERRO</v>
          </cell>
          <cell r="F176">
            <v>27500</v>
          </cell>
        </row>
        <row r="177">
          <cell r="A177" t="str">
            <v>180300</v>
          </cell>
          <cell r="B177" t="str">
            <v>18</v>
          </cell>
          <cell r="C177" t="str">
            <v>03</v>
          </cell>
          <cell r="D177" t="str">
            <v>00</v>
          </cell>
          <cell r="E177" t="str">
            <v>ILO</v>
          </cell>
          <cell r="F177">
            <v>67671</v>
          </cell>
        </row>
        <row r="178">
          <cell r="A178" t="str">
            <v>190000</v>
          </cell>
          <cell r="B178" t="str">
            <v>19</v>
          </cell>
          <cell r="C178" t="str">
            <v>00</v>
          </cell>
          <cell r="D178" t="str">
            <v>00</v>
          </cell>
          <cell r="E178" t="str">
            <v>PASCO</v>
          </cell>
          <cell r="F178">
            <v>303041</v>
          </cell>
          <cell r="G178">
            <v>6073</v>
          </cell>
          <cell r="H178">
            <v>6080</v>
          </cell>
          <cell r="I178">
            <v>6090</v>
          </cell>
          <cell r="J178">
            <v>6093</v>
          </cell>
          <cell r="K178">
            <v>6092</v>
          </cell>
          <cell r="L178">
            <v>6054</v>
          </cell>
          <cell r="M178">
            <v>6048</v>
          </cell>
          <cell r="N178">
            <v>6044</v>
          </cell>
          <cell r="O178">
            <v>6040</v>
          </cell>
          <cell r="P178">
            <v>6036</v>
          </cell>
          <cell r="Q178">
            <v>6032</v>
          </cell>
          <cell r="R178">
            <v>6023</v>
          </cell>
          <cell r="S178">
            <v>6018</v>
          </cell>
          <cell r="T178">
            <v>6017</v>
          </cell>
          <cell r="U178">
            <v>6016</v>
          </cell>
          <cell r="V178">
            <v>6010</v>
          </cell>
          <cell r="W178">
            <v>6000</v>
          </cell>
          <cell r="X178">
            <v>5975</v>
          </cell>
          <cell r="Y178">
            <v>5928</v>
          </cell>
          <cell r="Z178">
            <v>5864</v>
          </cell>
          <cell r="AA178">
            <v>28144</v>
          </cell>
          <cell r="AB178">
            <v>25568</v>
          </cell>
          <cell r="AC178">
            <v>23939</v>
          </cell>
          <cell r="AD178">
            <v>20989</v>
          </cell>
          <cell r="AE178">
            <v>18357</v>
          </cell>
          <cell r="AF178">
            <v>15882</v>
          </cell>
          <cell r="AG178">
            <v>12983</v>
          </cell>
          <cell r="AH178">
            <v>10587</v>
          </cell>
          <cell r="AI178">
            <v>8277</v>
          </cell>
          <cell r="AJ178">
            <v>6413</v>
          </cell>
          <cell r="AK178">
            <v>4947</v>
          </cell>
          <cell r="AL178">
            <v>3461</v>
          </cell>
          <cell r="AM178">
            <v>2961</v>
          </cell>
        </row>
        <row r="179">
          <cell r="A179" t="str">
            <v>190100</v>
          </cell>
          <cell r="B179" t="str">
            <v>19</v>
          </cell>
          <cell r="C179" t="str">
            <v>01</v>
          </cell>
          <cell r="D179" t="str">
            <v>00</v>
          </cell>
          <cell r="E179" t="str">
            <v>PASCO</v>
          </cell>
          <cell r="F179">
            <v>165804</v>
          </cell>
        </row>
        <row r="180">
          <cell r="A180" t="str">
            <v>190200</v>
          </cell>
          <cell r="B180" t="str">
            <v>19</v>
          </cell>
          <cell r="C180" t="str">
            <v>02</v>
          </cell>
          <cell r="D180" t="str">
            <v>00</v>
          </cell>
          <cell r="E180" t="str">
            <v>DANIEL ALCIDES CARRION</v>
          </cell>
          <cell r="F180">
            <v>51337</v>
          </cell>
        </row>
        <row r="181">
          <cell r="A181" t="str">
            <v>190300</v>
          </cell>
          <cell r="B181" t="str">
            <v>19</v>
          </cell>
          <cell r="C181" t="str">
            <v>03</v>
          </cell>
          <cell r="D181" t="str">
            <v>00</v>
          </cell>
          <cell r="E181" t="str">
            <v>OXAPAMPA</v>
          </cell>
          <cell r="F181">
            <v>85900</v>
          </cell>
        </row>
        <row r="182">
          <cell r="A182" t="str">
            <v>200000</v>
          </cell>
          <cell r="B182" t="str">
            <v>20</v>
          </cell>
          <cell r="C182" t="str">
            <v>00</v>
          </cell>
          <cell r="D182" t="str">
            <v>00</v>
          </cell>
          <cell r="E182" t="str">
            <v>PIURA</v>
          </cell>
          <cell r="F182">
            <v>1801376</v>
          </cell>
          <cell r="G182">
            <v>36101</v>
          </cell>
          <cell r="H182">
            <v>36144</v>
          </cell>
          <cell r="I182">
            <v>36198</v>
          </cell>
          <cell r="J182">
            <v>36221</v>
          </cell>
          <cell r="K182">
            <v>36214</v>
          </cell>
          <cell r="L182">
            <v>35984</v>
          </cell>
          <cell r="M182">
            <v>35951</v>
          </cell>
          <cell r="N182">
            <v>35925</v>
          </cell>
          <cell r="O182">
            <v>35903</v>
          </cell>
          <cell r="P182">
            <v>35883</v>
          </cell>
          <cell r="Q182">
            <v>35853</v>
          </cell>
          <cell r="R182">
            <v>35805</v>
          </cell>
          <cell r="S182">
            <v>35771</v>
          </cell>
          <cell r="T182">
            <v>35765</v>
          </cell>
          <cell r="U182">
            <v>35761</v>
          </cell>
          <cell r="V182">
            <v>35726</v>
          </cell>
          <cell r="W182">
            <v>35668</v>
          </cell>
          <cell r="X182">
            <v>35518</v>
          </cell>
          <cell r="Y182">
            <v>35236</v>
          </cell>
          <cell r="Z182">
            <v>34855</v>
          </cell>
          <cell r="AA182">
            <v>167299</v>
          </cell>
          <cell r="AB182">
            <v>151983</v>
          </cell>
          <cell r="AC182">
            <v>142302</v>
          </cell>
          <cell r="AD182">
            <v>124766</v>
          </cell>
          <cell r="AE182">
            <v>109118</v>
          </cell>
          <cell r="AF182">
            <v>94410</v>
          </cell>
          <cell r="AG182">
            <v>77178</v>
          </cell>
          <cell r="AH182">
            <v>62934</v>
          </cell>
          <cell r="AI182">
            <v>49203</v>
          </cell>
          <cell r="AJ182">
            <v>38119</v>
          </cell>
          <cell r="AK182">
            <v>29405</v>
          </cell>
          <cell r="AL182">
            <v>20573</v>
          </cell>
          <cell r="AM182">
            <v>17604</v>
          </cell>
        </row>
        <row r="183">
          <cell r="A183" t="str">
            <v>200100</v>
          </cell>
          <cell r="B183" t="str">
            <v>20</v>
          </cell>
          <cell r="C183" t="str">
            <v>01</v>
          </cell>
          <cell r="D183" t="str">
            <v>00</v>
          </cell>
          <cell r="E183" t="str">
            <v>PIURA</v>
          </cell>
          <cell r="F183">
            <v>710708</v>
          </cell>
        </row>
        <row r="184">
          <cell r="A184" t="str">
            <v>200200</v>
          </cell>
          <cell r="B184" t="str">
            <v>20</v>
          </cell>
          <cell r="C184" t="str">
            <v>02</v>
          </cell>
          <cell r="D184" t="str">
            <v>00</v>
          </cell>
          <cell r="E184" t="str">
            <v>AYABACA</v>
          </cell>
          <cell r="F184">
            <v>149349</v>
          </cell>
        </row>
        <row r="185">
          <cell r="A185" t="str">
            <v>200300</v>
          </cell>
          <cell r="B185" t="str">
            <v>20</v>
          </cell>
          <cell r="C185" t="str">
            <v>03</v>
          </cell>
          <cell r="D185" t="str">
            <v>00</v>
          </cell>
          <cell r="E185" t="str">
            <v>HUANCABAMBA</v>
          </cell>
          <cell r="F185">
            <v>136974</v>
          </cell>
        </row>
        <row r="186">
          <cell r="A186" t="str">
            <v>200400</v>
          </cell>
          <cell r="B186" t="str">
            <v>20</v>
          </cell>
          <cell r="C186" t="str">
            <v>04</v>
          </cell>
          <cell r="D186" t="str">
            <v>00</v>
          </cell>
          <cell r="E186" t="str">
            <v>MORROPON</v>
          </cell>
          <cell r="F186">
            <v>173854</v>
          </cell>
        </row>
        <row r="187">
          <cell r="A187" t="str">
            <v>200500</v>
          </cell>
          <cell r="B187" t="str">
            <v>20</v>
          </cell>
          <cell r="C187" t="str">
            <v>05</v>
          </cell>
          <cell r="D187" t="str">
            <v>00</v>
          </cell>
          <cell r="E187" t="str">
            <v>PAITA</v>
          </cell>
          <cell r="F187">
            <v>116543</v>
          </cell>
        </row>
        <row r="188">
          <cell r="A188" t="str">
            <v>200600</v>
          </cell>
          <cell r="B188" t="str">
            <v>20</v>
          </cell>
          <cell r="C188" t="str">
            <v>06</v>
          </cell>
          <cell r="D188" t="str">
            <v>00</v>
          </cell>
          <cell r="E188" t="str">
            <v>SULLANA</v>
          </cell>
          <cell r="F188">
            <v>307874</v>
          </cell>
        </row>
        <row r="189">
          <cell r="A189" t="str">
            <v>200700</v>
          </cell>
          <cell r="B189" t="str">
            <v>20</v>
          </cell>
          <cell r="C189" t="str">
            <v>07</v>
          </cell>
          <cell r="D189" t="str">
            <v>00</v>
          </cell>
          <cell r="E189" t="str">
            <v>TALARA</v>
          </cell>
          <cell r="F189">
            <v>137972</v>
          </cell>
        </row>
        <row r="190">
          <cell r="A190" t="str">
            <v>200800</v>
          </cell>
          <cell r="B190" t="str">
            <v>20</v>
          </cell>
          <cell r="C190" t="str">
            <v>08</v>
          </cell>
          <cell r="D190" t="str">
            <v>00</v>
          </cell>
          <cell r="E190" t="str">
            <v>SECHURA</v>
          </cell>
          <cell r="F190">
            <v>68102</v>
          </cell>
        </row>
        <row r="191">
          <cell r="A191" t="str">
            <v>210000</v>
          </cell>
          <cell r="B191" t="str">
            <v>21</v>
          </cell>
          <cell r="C191" t="str">
            <v>00</v>
          </cell>
          <cell r="D191" t="str">
            <v>00</v>
          </cell>
          <cell r="E191" t="str">
            <v>PUNO</v>
          </cell>
          <cell r="F191">
            <v>1378133</v>
          </cell>
          <cell r="G191">
            <v>27619</v>
          </cell>
          <cell r="H191">
            <v>27652</v>
          </cell>
          <cell r="I191">
            <v>27693</v>
          </cell>
          <cell r="J191">
            <v>27710</v>
          </cell>
          <cell r="K191">
            <v>27706</v>
          </cell>
          <cell r="L191">
            <v>27530</v>
          </cell>
          <cell r="M191">
            <v>27504</v>
          </cell>
          <cell r="N191">
            <v>27484</v>
          </cell>
          <cell r="O191">
            <v>27467</v>
          </cell>
          <cell r="P191">
            <v>27450</v>
          </cell>
          <cell r="Q191">
            <v>27430</v>
          </cell>
          <cell r="R191">
            <v>27391</v>
          </cell>
          <cell r="S191">
            <v>27367</v>
          </cell>
          <cell r="T191">
            <v>27362</v>
          </cell>
          <cell r="U191">
            <v>27359</v>
          </cell>
          <cell r="V191">
            <v>27331</v>
          </cell>
          <cell r="W191">
            <v>27288</v>
          </cell>
          <cell r="X191">
            <v>27173</v>
          </cell>
          <cell r="Y191">
            <v>26957</v>
          </cell>
          <cell r="Z191">
            <v>26666</v>
          </cell>
          <cell r="AA191">
            <v>127991</v>
          </cell>
          <cell r="AB191">
            <v>116274</v>
          </cell>
          <cell r="AC191">
            <v>108868</v>
          </cell>
          <cell r="AD191">
            <v>95452</v>
          </cell>
          <cell r="AE191">
            <v>83480</v>
          </cell>
          <cell r="AF191">
            <v>72228</v>
          </cell>
          <cell r="AG191">
            <v>59045</v>
          </cell>
          <cell r="AH191">
            <v>48147</v>
          </cell>
          <cell r="AI191">
            <v>37643</v>
          </cell>
          <cell r="AJ191">
            <v>29163</v>
          </cell>
          <cell r="AK191">
            <v>22496</v>
          </cell>
          <cell r="AL191">
            <v>15739</v>
          </cell>
          <cell r="AM191">
            <v>13468</v>
          </cell>
        </row>
        <row r="192">
          <cell r="A192" t="str">
            <v>210100</v>
          </cell>
          <cell r="B192" t="str">
            <v>21</v>
          </cell>
          <cell r="C192" t="str">
            <v>01</v>
          </cell>
          <cell r="D192" t="str">
            <v>00</v>
          </cell>
          <cell r="E192" t="str">
            <v>PUNO</v>
          </cell>
          <cell r="F192">
            <v>245242</v>
          </cell>
        </row>
        <row r="193">
          <cell r="A193" t="str">
            <v>210200</v>
          </cell>
          <cell r="B193" t="str">
            <v>21</v>
          </cell>
          <cell r="C193" t="str">
            <v>02</v>
          </cell>
          <cell r="D193" t="str">
            <v>00</v>
          </cell>
          <cell r="E193" t="str">
            <v>AZANGARO</v>
          </cell>
          <cell r="F193">
            <v>152292</v>
          </cell>
        </row>
        <row r="194">
          <cell r="A194" t="str">
            <v>210300</v>
          </cell>
          <cell r="B194" t="str">
            <v>21</v>
          </cell>
          <cell r="C194" t="str">
            <v>03</v>
          </cell>
          <cell r="D194" t="str">
            <v>00</v>
          </cell>
          <cell r="E194" t="str">
            <v>CARABAYA</v>
          </cell>
          <cell r="F194">
            <v>77600</v>
          </cell>
        </row>
        <row r="195">
          <cell r="A195" t="str">
            <v>210400</v>
          </cell>
          <cell r="B195" t="str">
            <v>21</v>
          </cell>
          <cell r="C195" t="str">
            <v>04</v>
          </cell>
          <cell r="D195" t="str">
            <v>00</v>
          </cell>
          <cell r="E195" t="str">
            <v>CHUCUITO</v>
          </cell>
          <cell r="F195">
            <v>133684</v>
          </cell>
        </row>
        <row r="196">
          <cell r="A196" t="str">
            <v>210500</v>
          </cell>
          <cell r="B196" t="str">
            <v>21</v>
          </cell>
          <cell r="C196" t="str">
            <v>05</v>
          </cell>
          <cell r="D196" t="str">
            <v>00</v>
          </cell>
          <cell r="E196" t="str">
            <v>EL COLLAO</v>
          </cell>
          <cell r="F196">
            <v>87923</v>
          </cell>
        </row>
        <row r="197">
          <cell r="A197" t="str">
            <v>210600</v>
          </cell>
          <cell r="B197" t="str">
            <v>21</v>
          </cell>
          <cell r="C197" t="str">
            <v>06</v>
          </cell>
          <cell r="D197" t="str">
            <v>00</v>
          </cell>
          <cell r="E197" t="str">
            <v>HUANCANE</v>
          </cell>
          <cell r="F197">
            <v>76205</v>
          </cell>
        </row>
        <row r="198">
          <cell r="A198" t="str">
            <v>210700</v>
          </cell>
          <cell r="B198" t="str">
            <v>21</v>
          </cell>
          <cell r="C198" t="str">
            <v>07</v>
          </cell>
          <cell r="D198" t="str">
            <v>00</v>
          </cell>
          <cell r="E198" t="str">
            <v>LAMPA</v>
          </cell>
          <cell r="F198">
            <v>53548</v>
          </cell>
        </row>
        <row r="199">
          <cell r="A199" t="str">
            <v>210800</v>
          </cell>
          <cell r="B199" t="str">
            <v>21</v>
          </cell>
          <cell r="C199" t="str">
            <v>08</v>
          </cell>
          <cell r="D199" t="str">
            <v>00</v>
          </cell>
          <cell r="E199" t="str">
            <v>MELGAR</v>
          </cell>
          <cell r="F199">
            <v>83583</v>
          </cell>
        </row>
        <row r="200">
          <cell r="A200" t="str">
            <v>210900</v>
          </cell>
          <cell r="B200" t="str">
            <v>21</v>
          </cell>
          <cell r="C200" t="str">
            <v>09</v>
          </cell>
          <cell r="D200" t="str">
            <v>00</v>
          </cell>
          <cell r="E200" t="str">
            <v>MOHO</v>
          </cell>
          <cell r="F200">
            <v>33062</v>
          </cell>
        </row>
        <row r="201">
          <cell r="A201" t="str">
            <v>211000</v>
          </cell>
          <cell r="B201" t="str">
            <v>21</v>
          </cell>
          <cell r="C201" t="str">
            <v>10</v>
          </cell>
          <cell r="D201" t="str">
            <v>00</v>
          </cell>
          <cell r="E201" t="str">
            <v>SAN ANTONIO DE PUTINA</v>
          </cell>
          <cell r="F201">
            <v>54806</v>
          </cell>
        </row>
        <row r="202">
          <cell r="A202" t="str">
            <v>211100</v>
          </cell>
          <cell r="B202" t="str">
            <v>21</v>
          </cell>
          <cell r="C202" t="str">
            <v>11</v>
          </cell>
          <cell r="D202" t="str">
            <v>00</v>
          </cell>
          <cell r="E202" t="str">
            <v>SAN ROMAN</v>
          </cell>
          <cell r="F202">
            <v>260311</v>
          </cell>
        </row>
        <row r="203">
          <cell r="A203" t="str">
            <v>211200</v>
          </cell>
          <cell r="B203" t="str">
            <v>21</v>
          </cell>
          <cell r="C203" t="str">
            <v>12</v>
          </cell>
          <cell r="D203" t="str">
            <v>00</v>
          </cell>
          <cell r="E203" t="str">
            <v>SANDIA</v>
          </cell>
          <cell r="F203">
            <v>67735</v>
          </cell>
        </row>
        <row r="204">
          <cell r="A204" t="str">
            <v>211300</v>
          </cell>
          <cell r="B204" t="str">
            <v>21</v>
          </cell>
          <cell r="C204" t="str">
            <v>13</v>
          </cell>
          <cell r="D204" t="str">
            <v>00</v>
          </cell>
          <cell r="E204" t="str">
            <v>YUNGUYO</v>
          </cell>
          <cell r="F204">
            <v>52142</v>
          </cell>
        </row>
        <row r="205">
          <cell r="A205" t="str">
            <v>220000</v>
          </cell>
          <cell r="B205" t="str">
            <v>22</v>
          </cell>
          <cell r="C205" t="str">
            <v>00</v>
          </cell>
          <cell r="D205" t="str">
            <v>00</v>
          </cell>
          <cell r="E205" t="str">
            <v>SAN MARTIN</v>
          </cell>
          <cell r="F205">
            <v>786471</v>
          </cell>
          <cell r="G205">
            <v>15762</v>
          </cell>
          <cell r="H205">
            <v>15780</v>
          </cell>
          <cell r="I205">
            <v>15804</v>
          </cell>
          <cell r="J205">
            <v>15814</v>
          </cell>
          <cell r="K205">
            <v>15811</v>
          </cell>
          <cell r="L205">
            <v>15711</v>
          </cell>
          <cell r="M205">
            <v>15696</v>
          </cell>
          <cell r="N205">
            <v>15685</v>
          </cell>
          <cell r="O205">
            <v>15675</v>
          </cell>
          <cell r="P205">
            <v>15666</v>
          </cell>
          <cell r="Q205">
            <v>15653</v>
          </cell>
          <cell r="R205">
            <v>15632</v>
          </cell>
          <cell r="S205">
            <v>15618</v>
          </cell>
          <cell r="T205">
            <v>15615</v>
          </cell>
          <cell r="U205">
            <v>15613</v>
          </cell>
          <cell r="V205">
            <v>15597</v>
          </cell>
          <cell r="W205">
            <v>15572</v>
          </cell>
          <cell r="X205">
            <v>15507</v>
          </cell>
          <cell r="Y205">
            <v>15384</v>
          </cell>
          <cell r="Z205">
            <v>15218</v>
          </cell>
          <cell r="AA205">
            <v>73042</v>
          </cell>
          <cell r="AB205">
            <v>66355</v>
          </cell>
          <cell r="AC205">
            <v>62128</v>
          </cell>
          <cell r="AD205">
            <v>54472</v>
          </cell>
          <cell r="AE205">
            <v>47640</v>
          </cell>
          <cell r="AF205">
            <v>41219</v>
          </cell>
          <cell r="AG205">
            <v>33696</v>
          </cell>
          <cell r="AH205">
            <v>27476</v>
          </cell>
          <cell r="AI205">
            <v>21482</v>
          </cell>
          <cell r="AJ205">
            <v>16642</v>
          </cell>
          <cell r="AK205">
            <v>12838</v>
          </cell>
          <cell r="AL205">
            <v>8982</v>
          </cell>
          <cell r="AM205">
            <v>7686</v>
          </cell>
        </row>
        <row r="206">
          <cell r="A206" t="str">
            <v>220100</v>
          </cell>
          <cell r="B206" t="str">
            <v>22</v>
          </cell>
          <cell r="C206" t="str">
            <v>01</v>
          </cell>
          <cell r="D206" t="str">
            <v>00</v>
          </cell>
          <cell r="E206" t="str">
            <v>MOYOBAMBA</v>
          </cell>
          <cell r="F206">
            <v>122916</v>
          </cell>
        </row>
        <row r="207">
          <cell r="A207" t="str">
            <v>220200</v>
          </cell>
          <cell r="B207" t="str">
            <v>22</v>
          </cell>
          <cell r="C207" t="str">
            <v>02</v>
          </cell>
          <cell r="D207" t="str">
            <v>00</v>
          </cell>
          <cell r="E207" t="str">
            <v>BELLAVISTA</v>
          </cell>
          <cell r="F207">
            <v>53146</v>
          </cell>
        </row>
        <row r="208">
          <cell r="A208" t="str">
            <v>220300</v>
          </cell>
          <cell r="B208" t="str">
            <v>22</v>
          </cell>
          <cell r="C208" t="str">
            <v>03</v>
          </cell>
          <cell r="D208" t="str">
            <v>00</v>
          </cell>
          <cell r="E208" t="str">
            <v>EL DORADO</v>
          </cell>
          <cell r="F208">
            <v>37274</v>
          </cell>
        </row>
        <row r="209">
          <cell r="A209" t="str">
            <v>220400</v>
          </cell>
          <cell r="B209" t="str">
            <v>22</v>
          </cell>
          <cell r="C209" t="str">
            <v>04</v>
          </cell>
          <cell r="D209" t="str">
            <v>00</v>
          </cell>
          <cell r="E209" t="str">
            <v>HUALLAGA</v>
          </cell>
          <cell r="F209">
            <v>27847</v>
          </cell>
        </row>
        <row r="210">
          <cell r="A210" t="str">
            <v>220500</v>
          </cell>
          <cell r="B210" t="str">
            <v>22</v>
          </cell>
          <cell r="C210" t="str">
            <v>05</v>
          </cell>
          <cell r="D210" t="str">
            <v>00</v>
          </cell>
          <cell r="E210" t="str">
            <v>LAMAS</v>
          </cell>
          <cell r="F210">
            <v>86920</v>
          </cell>
        </row>
        <row r="211">
          <cell r="A211" t="str">
            <v>220600</v>
          </cell>
          <cell r="B211" t="str">
            <v>22</v>
          </cell>
          <cell r="C211" t="str">
            <v>06</v>
          </cell>
          <cell r="D211" t="str">
            <v>00</v>
          </cell>
          <cell r="E211" t="str">
            <v>MARISCAL CACERES</v>
          </cell>
          <cell r="F211">
            <v>57036</v>
          </cell>
        </row>
        <row r="212">
          <cell r="A212" t="str">
            <v>220700</v>
          </cell>
          <cell r="B212" t="str">
            <v>22</v>
          </cell>
          <cell r="C212" t="str">
            <v>07</v>
          </cell>
          <cell r="D212" t="str">
            <v>00</v>
          </cell>
          <cell r="E212" t="str">
            <v>PICOTA</v>
          </cell>
          <cell r="F212">
            <v>40667</v>
          </cell>
        </row>
        <row r="213">
          <cell r="A213" t="str">
            <v>220800</v>
          </cell>
          <cell r="B213" t="str">
            <v>22</v>
          </cell>
          <cell r="C213" t="str">
            <v>08</v>
          </cell>
          <cell r="D213" t="str">
            <v>00</v>
          </cell>
          <cell r="E213" t="str">
            <v>RIOJA</v>
          </cell>
          <cell r="F213">
            <v>111955</v>
          </cell>
        </row>
        <row r="214">
          <cell r="A214" t="str">
            <v>220900</v>
          </cell>
          <cell r="B214" t="str">
            <v>22</v>
          </cell>
          <cell r="C214" t="str">
            <v>09</v>
          </cell>
          <cell r="D214" t="str">
            <v>00</v>
          </cell>
          <cell r="E214" t="str">
            <v>SAN MARTIN</v>
          </cell>
          <cell r="F214">
            <v>169616</v>
          </cell>
        </row>
        <row r="215">
          <cell r="A215" t="str">
            <v>221000</v>
          </cell>
          <cell r="B215" t="str">
            <v>22</v>
          </cell>
          <cell r="C215" t="str">
            <v>10</v>
          </cell>
          <cell r="D215" t="str">
            <v>00</v>
          </cell>
          <cell r="E215" t="str">
            <v>TOCACHE</v>
          </cell>
          <cell r="F215">
            <v>79094</v>
          </cell>
        </row>
        <row r="216">
          <cell r="A216" t="str">
            <v>230000</v>
          </cell>
          <cell r="B216" t="str">
            <v>23</v>
          </cell>
          <cell r="C216" t="str">
            <v>00</v>
          </cell>
          <cell r="D216" t="str">
            <v>00</v>
          </cell>
          <cell r="E216" t="str">
            <v>TACNA</v>
          </cell>
          <cell r="F216">
            <v>307938</v>
          </cell>
          <cell r="G216">
            <v>6171</v>
          </cell>
          <cell r="H216">
            <v>6179</v>
          </cell>
          <cell r="I216">
            <v>6188</v>
          </cell>
          <cell r="J216">
            <v>6192</v>
          </cell>
          <cell r="K216">
            <v>6191</v>
          </cell>
          <cell r="L216">
            <v>6151</v>
          </cell>
          <cell r="M216">
            <v>6146</v>
          </cell>
          <cell r="N216">
            <v>6141</v>
          </cell>
          <cell r="O216">
            <v>6137</v>
          </cell>
          <cell r="P216">
            <v>6134</v>
          </cell>
          <cell r="Q216">
            <v>6129</v>
          </cell>
          <cell r="R216">
            <v>6121</v>
          </cell>
          <cell r="S216">
            <v>6115</v>
          </cell>
          <cell r="T216">
            <v>6114</v>
          </cell>
          <cell r="U216">
            <v>6113</v>
          </cell>
          <cell r="V216">
            <v>6108</v>
          </cell>
          <cell r="W216">
            <v>6097</v>
          </cell>
          <cell r="X216">
            <v>6072</v>
          </cell>
          <cell r="Y216">
            <v>6024</v>
          </cell>
          <cell r="Z216">
            <v>5958</v>
          </cell>
          <cell r="AA216">
            <v>28599</v>
          </cell>
          <cell r="AB216">
            <v>25981</v>
          </cell>
          <cell r="AC216">
            <v>24326</v>
          </cell>
          <cell r="AD216">
            <v>21328</v>
          </cell>
          <cell r="AE216">
            <v>18653</v>
          </cell>
          <cell r="AF216">
            <v>16139</v>
          </cell>
          <cell r="AG216">
            <v>13193</v>
          </cell>
          <cell r="AH216">
            <v>10758</v>
          </cell>
          <cell r="AI216">
            <v>8411</v>
          </cell>
          <cell r="AJ216">
            <v>6516</v>
          </cell>
          <cell r="AK216">
            <v>5027</v>
          </cell>
          <cell r="AL216">
            <v>3517</v>
          </cell>
          <cell r="AM216">
            <v>3009</v>
          </cell>
        </row>
        <row r="217">
          <cell r="A217" t="str">
            <v>230100</v>
          </cell>
          <cell r="B217" t="str">
            <v>23</v>
          </cell>
          <cell r="C217" t="str">
            <v>01</v>
          </cell>
          <cell r="D217" t="str">
            <v>00</v>
          </cell>
          <cell r="E217" t="str">
            <v>TACNA</v>
          </cell>
          <cell r="F217">
            <v>277343</v>
          </cell>
        </row>
        <row r="218">
          <cell r="A218" t="str">
            <v>230200</v>
          </cell>
          <cell r="B218" t="str">
            <v>23</v>
          </cell>
          <cell r="C218" t="str">
            <v>02</v>
          </cell>
          <cell r="D218" t="str">
            <v>00</v>
          </cell>
          <cell r="E218" t="str">
            <v>CANDARAVE</v>
          </cell>
          <cell r="F218">
            <v>9948</v>
          </cell>
        </row>
        <row r="219">
          <cell r="A219" t="str">
            <v>230300</v>
          </cell>
          <cell r="B219" t="str">
            <v>23</v>
          </cell>
          <cell r="C219" t="str">
            <v>03</v>
          </cell>
          <cell r="D219" t="str">
            <v>00</v>
          </cell>
          <cell r="E219" t="str">
            <v>JORGE BASADRE</v>
          </cell>
          <cell r="F219">
            <v>11769</v>
          </cell>
        </row>
        <row r="220">
          <cell r="A220" t="str">
            <v>230400</v>
          </cell>
          <cell r="B220" t="str">
            <v>23</v>
          </cell>
          <cell r="C220" t="str">
            <v>04</v>
          </cell>
          <cell r="D220" t="str">
            <v>00</v>
          </cell>
          <cell r="E220" t="str">
            <v>TARATA</v>
          </cell>
          <cell r="F220">
            <v>8878</v>
          </cell>
        </row>
        <row r="221">
          <cell r="A221" t="str">
            <v>240000</v>
          </cell>
          <cell r="B221" t="str">
            <v>24</v>
          </cell>
          <cell r="C221" t="str">
            <v>00</v>
          </cell>
          <cell r="D221" t="str">
            <v>00</v>
          </cell>
          <cell r="E221" t="str">
            <v>TUMBES</v>
          </cell>
          <cell r="F221">
            <v>213650</v>
          </cell>
          <cell r="G221">
            <v>4282</v>
          </cell>
          <cell r="H221">
            <v>4287</v>
          </cell>
          <cell r="I221">
            <v>4293</v>
          </cell>
          <cell r="J221">
            <v>4296</v>
          </cell>
          <cell r="K221">
            <v>4295</v>
          </cell>
          <cell r="L221">
            <v>4268</v>
          </cell>
          <cell r="M221">
            <v>4264</v>
          </cell>
          <cell r="N221">
            <v>4261</v>
          </cell>
          <cell r="O221">
            <v>4258</v>
          </cell>
          <cell r="P221">
            <v>4256</v>
          </cell>
          <cell r="Q221">
            <v>4252</v>
          </cell>
          <cell r="R221">
            <v>4247</v>
          </cell>
          <cell r="S221">
            <v>4243</v>
          </cell>
          <cell r="T221">
            <v>4242</v>
          </cell>
          <cell r="U221">
            <v>4241</v>
          </cell>
          <cell r="V221">
            <v>4237</v>
          </cell>
          <cell r="W221">
            <v>4230</v>
          </cell>
          <cell r="X221">
            <v>4211</v>
          </cell>
          <cell r="Y221">
            <v>4179</v>
          </cell>
          <cell r="Z221">
            <v>4134</v>
          </cell>
          <cell r="AA221">
            <v>19842</v>
          </cell>
          <cell r="AB221">
            <v>18026</v>
          </cell>
          <cell r="AC221">
            <v>16878</v>
          </cell>
          <cell r="AD221">
            <v>14798</v>
          </cell>
          <cell r="AE221">
            <v>12942</v>
          </cell>
          <cell r="AF221">
            <v>11197</v>
          </cell>
          <cell r="AG221">
            <v>9154</v>
          </cell>
          <cell r="AH221">
            <v>7464</v>
          </cell>
          <cell r="AI221">
            <v>5836</v>
          </cell>
          <cell r="AJ221">
            <v>4521</v>
          </cell>
          <cell r="AK221">
            <v>3488</v>
          </cell>
          <cell r="AL221">
            <v>2440</v>
          </cell>
          <cell r="AM221">
            <v>2088</v>
          </cell>
        </row>
        <row r="222">
          <cell r="A222" t="str">
            <v>240100</v>
          </cell>
          <cell r="B222" t="str">
            <v>24</v>
          </cell>
          <cell r="C222" t="str">
            <v>01</v>
          </cell>
          <cell r="D222" t="str">
            <v>00</v>
          </cell>
          <cell r="E222" t="str">
            <v>TUMBES</v>
          </cell>
          <cell r="F222">
            <v>151881</v>
          </cell>
        </row>
        <row r="223">
          <cell r="A223" t="str">
            <v>240200</v>
          </cell>
          <cell r="B223" t="str">
            <v>24</v>
          </cell>
          <cell r="C223" t="str">
            <v>02</v>
          </cell>
          <cell r="D223" t="str">
            <v>00</v>
          </cell>
          <cell r="E223" t="str">
            <v>CONTRALMIRANTE VILLAR</v>
          </cell>
          <cell r="F223">
            <v>18184</v>
          </cell>
        </row>
        <row r="224">
          <cell r="A224" t="str">
            <v>240300</v>
          </cell>
          <cell r="B224" t="str">
            <v>24</v>
          </cell>
          <cell r="C224" t="str">
            <v>03</v>
          </cell>
          <cell r="D224" t="str">
            <v>00</v>
          </cell>
          <cell r="E224" t="str">
            <v>ZARUMILLA</v>
          </cell>
          <cell r="F224">
            <v>43585</v>
          </cell>
        </row>
        <row r="225">
          <cell r="A225" t="str">
            <v>250000</v>
          </cell>
          <cell r="B225" t="str">
            <v>25</v>
          </cell>
          <cell r="C225" t="str">
            <v>00</v>
          </cell>
          <cell r="D225" t="str">
            <v>00</v>
          </cell>
          <cell r="E225" t="str">
            <v>UCAYALI</v>
          </cell>
          <cell r="F225">
            <v>464174</v>
          </cell>
          <cell r="G225">
            <v>9303</v>
          </cell>
          <cell r="H225">
            <v>9313</v>
          </cell>
          <cell r="I225">
            <v>9327</v>
          </cell>
          <cell r="J225">
            <v>9333</v>
          </cell>
          <cell r="K225">
            <v>9332</v>
          </cell>
          <cell r="L225">
            <v>9272</v>
          </cell>
          <cell r="M225">
            <v>9264</v>
          </cell>
          <cell r="N225">
            <v>9257</v>
          </cell>
          <cell r="O225">
            <v>9251</v>
          </cell>
          <cell r="P225">
            <v>9246</v>
          </cell>
          <cell r="Q225">
            <v>9239</v>
          </cell>
          <cell r="R225">
            <v>9226</v>
          </cell>
          <cell r="S225">
            <v>9217</v>
          </cell>
          <cell r="T225">
            <v>9216</v>
          </cell>
          <cell r="U225">
            <v>9215</v>
          </cell>
          <cell r="V225">
            <v>9206</v>
          </cell>
          <cell r="W225">
            <v>9191</v>
          </cell>
          <cell r="X225">
            <v>9152</v>
          </cell>
          <cell r="Y225">
            <v>9080</v>
          </cell>
          <cell r="Z225">
            <v>8981</v>
          </cell>
          <cell r="AA225">
            <v>43109</v>
          </cell>
          <cell r="AB225">
            <v>39163</v>
          </cell>
          <cell r="AC225">
            <v>36669</v>
          </cell>
          <cell r="AD225">
            <v>32149</v>
          </cell>
          <cell r="AE225">
            <v>28117</v>
          </cell>
          <cell r="AF225">
            <v>24327</v>
          </cell>
          <cell r="AG225">
            <v>19887</v>
          </cell>
          <cell r="AH225">
            <v>16217</v>
          </cell>
          <cell r="AI225">
            <v>12679</v>
          </cell>
          <cell r="AJ225">
            <v>9822</v>
          </cell>
          <cell r="AK225">
            <v>7577</v>
          </cell>
          <cell r="AL225">
            <v>5301</v>
          </cell>
          <cell r="AM225">
            <v>4536</v>
          </cell>
        </row>
        <row r="226">
          <cell r="A226" t="str">
            <v>250100</v>
          </cell>
          <cell r="B226" t="str">
            <v>25</v>
          </cell>
          <cell r="C226" t="str">
            <v>01</v>
          </cell>
          <cell r="D226" t="str">
            <v>00</v>
          </cell>
          <cell r="E226" t="str">
            <v>CORONEL PORTILLO</v>
          </cell>
          <cell r="F226">
            <v>354263</v>
          </cell>
        </row>
        <row r="227">
          <cell r="A227" t="str">
            <v>250200</v>
          </cell>
          <cell r="B227" t="str">
            <v>25</v>
          </cell>
          <cell r="C227" t="str">
            <v>02</v>
          </cell>
          <cell r="D227" t="str">
            <v>00</v>
          </cell>
          <cell r="E227" t="str">
            <v>ATALAYA</v>
          </cell>
          <cell r="F227">
            <v>47964</v>
          </cell>
        </row>
        <row r="228">
          <cell r="A228" t="str">
            <v>250300</v>
          </cell>
          <cell r="B228" t="str">
            <v>25</v>
          </cell>
          <cell r="C228" t="str">
            <v>03</v>
          </cell>
          <cell r="D228" t="str">
            <v>00</v>
          </cell>
          <cell r="E228" t="str">
            <v>PADRE ABAD</v>
          </cell>
          <cell r="F228">
            <v>57457</v>
          </cell>
        </row>
        <row r="229">
          <cell r="A229" t="str">
            <v>250400</v>
          </cell>
          <cell r="B229" t="str">
            <v>25</v>
          </cell>
          <cell r="C229" t="str">
            <v>04</v>
          </cell>
          <cell r="D229" t="str">
            <v>00</v>
          </cell>
          <cell r="E229" t="str">
            <v>PURUS</v>
          </cell>
          <cell r="F229">
            <v>4490</v>
          </cell>
        </row>
      </sheetData>
      <sheetData sheetId="3"/>
      <sheetData sheetId="4"/>
      <sheetData sheetId="5">
        <row r="10">
          <cell r="A10" t="str">
            <v>010000</v>
          </cell>
        </row>
      </sheetData>
      <sheetData sheetId="6">
        <row r="10">
          <cell r="A10" t="str">
            <v>010000</v>
          </cell>
        </row>
      </sheetData>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 Weeks"/>
      <sheetName val="Payroll Costs SF"/>
      <sheetName val="Detailed Est. Worksheet"/>
      <sheetName val="ODCs"/>
      <sheetName val="Trips"/>
      <sheetName val="Daily"/>
      <sheetName val="CN No. 2 Subconsultants"/>
      <sheetName val="Escalation Calc"/>
      <sheetName val="CN No. 3 Summary Rev 1"/>
      <sheetName val="C.O. 3 Cost to Go from 23 Aug"/>
      <sheetName val="Bech_Lab"/>
      <sheetName val="Direct_Lbr"/>
      <sheetName val="Sheet1"/>
      <sheetName val="WAGERATE BY CRAFT"/>
      <sheetName val="Rates"/>
      <sheetName val="Detail"/>
      <sheetName val="#REF"/>
      <sheetName val="A"/>
      <sheetName val="B"/>
      <sheetName val="Service Est &amp; GM Analysis"/>
      <sheetName val="WAGERATEBYCRAFT"/>
      <sheetName val="_REF"/>
      <sheetName val="POB07"/>
      <sheetName val="F-05"/>
      <sheetName val="4 Poblacion Demandante Efectiva"/>
      <sheetName val="12 P3"/>
      <sheetName val="Hoja3"/>
      <sheetName val="Limit_ACC_A"/>
      <sheetName val="7422CW00"/>
      <sheetName val="FlujoTJ"/>
      <sheetName val="Man_Weeks"/>
      <sheetName val="Payroll_Costs_SF"/>
      <sheetName val="Detailed_Est__Worksheet"/>
      <sheetName val="CN_No__2_Subconsultants"/>
      <sheetName val="Escalation_Calc"/>
      <sheetName val="CN_No__3_Summary_Rev_1"/>
      <sheetName val="C_O__3_Cost_to_Go_from_23_Aug"/>
      <sheetName val="WAGERATE_BY_CRAFT"/>
      <sheetName val="Service_Est_&amp;_GM_Analysis"/>
      <sheetName val="supuestos "/>
      <sheetName val="demanda"/>
      <sheetName val="Proyeccion demanda"/>
      <sheetName val="capex"/>
      <sheetName val="IGV CAPEX (2)"/>
      <sheetName val="FC CAPEX (2)"/>
      <sheetName val="Hoja1"/>
      <sheetName val="IGV CAPEX"/>
      <sheetName val="FC CAPEX"/>
      <sheetName val="IGV OPEX (2)"/>
      <sheetName val="FC OPEX (2)"/>
      <sheetName val="IGV OPEX"/>
      <sheetName val="FC OPEX"/>
      <sheetName val="Capacidad Transfer"/>
      <sheetName val="opex"/>
      <sheetName val="FC Integrado "/>
      <sheetName val="IGV Integ"/>
      <sheetName val="depreciacion"/>
      <sheetName val="GENERAL"/>
      <sheetName val="consolid-dossier (IAS)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n Cant10"/>
      <sheetName val="Proc_Cant10"/>
      <sheetName val="Gran 0+235"/>
      <sheetName val="Proct 0+235"/>
      <sheetName val="Limit_0+235"/>
      <sheetName val="Gran _ACC_A"/>
      <sheetName val="Proc_ACC_A"/>
      <sheetName val="Limit_ACC_A"/>
      <sheetName val="POB07"/>
      <sheetName val="STRSUMM0"/>
      <sheetName val="Sheet1"/>
      <sheetName val="EP1"/>
      <sheetName val="F-05"/>
      <sheetName val="Sensibilidad"/>
      <sheetName val="PTO_ARES"/>
      <sheetName val="ANALISIS ALQUILER FERREYROS"/>
      <sheetName val="Detail"/>
      <sheetName val="12 P3"/>
      <sheetName val="5 Poblacion Demandante Efectiva"/>
      <sheetName val="7422CW00"/>
      <sheetName val="sensibilidad.proliv"/>
      <sheetName val="Hoja3"/>
    </sheetNames>
    <sheetDataSet>
      <sheetData sheetId="0"/>
      <sheetData sheetId="1"/>
      <sheetData sheetId="2"/>
      <sheetData sheetId="3"/>
      <sheetData sheetId="4"/>
      <sheetData sheetId="5"/>
      <sheetData sheetId="6"/>
      <sheetData sheetId="7">
        <row r="11">
          <cell r="F11">
            <v>31</v>
          </cell>
          <cell r="G11">
            <v>20</v>
          </cell>
          <cell r="H11">
            <v>15</v>
          </cell>
        </row>
        <row r="17">
          <cell r="F17">
            <v>0.24800000000000039</v>
          </cell>
          <cell r="G17">
            <v>0.26640926640926693</v>
          </cell>
          <cell r="H17">
            <v>0.27339901477832484</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RES"/>
      <sheetName val="EVAL"/>
      <sheetName val="Sheet2"/>
      <sheetName val="F-05"/>
      <sheetName val="9 Capex"/>
      <sheetName val="Imprimacion_Planilla"/>
      <sheetName val="GG-Ofertado-P4 Maz"/>
      <sheetName val="RES,MET,ADI1"/>
      <sheetName val="datos base"/>
      <sheetName val="DATOS UNOE"/>
      <sheetName val="Producción"/>
      <sheetName val="GENERAL"/>
      <sheetName val="Tabla"/>
      <sheetName val="Datos"/>
      <sheetName val="Fierro-C1"/>
      <sheetName val="Sust.205ABC-VE"/>
      <sheetName val="Sust.205ABC-VP"/>
      <sheetName val="Resum 205ABC 700FG 907.A.2.2"/>
      <sheetName val="GyP total"/>
      <sheetName val="RefG"/>
      <sheetName val="IRR sponsor"/>
      <sheetName val="Metrados  Val."/>
      <sheetName val="RES-PINTADO"/>
      <sheetName val="Restricciones y Compromisos"/>
      <sheetName val="Data"/>
      <sheetName val="Limit_ACC_A"/>
      <sheetName val="Deduccion Reajuste"/>
      <sheetName val="Graph39_"/>
      <sheetName val="GG-Ofertado-P4_Maz"/>
      <sheetName val="9_Capex"/>
      <sheetName val="GyP_total"/>
      <sheetName val="IRR_sponsor"/>
      <sheetName val="Metrados__Val_"/>
      <sheetName val="datos_base"/>
      <sheetName val="DATOS_UNOE"/>
      <sheetName val="Sust_205ABC-VE"/>
      <sheetName val="Sust_205ABC-VP"/>
      <sheetName val="Resum_205ABC_700FG_907_A_2_2"/>
      <sheetName val="Restricciones_y_Compromisos"/>
      <sheetName val="REFERENCIAS"/>
      <sheetName val="PER,COM.PRO.ADI1"/>
      <sheetName val="Planilla Base y Subbase"/>
      <sheetName val="RESUMEN"/>
      <sheetName val="Resumen anual"/>
      <sheetName val="EXP"/>
      <sheetName val="200"/>
      <sheetName val="CIERRE"/>
      <sheetName val="Piso Tecnico"/>
      <sheetName val="Quantity"/>
      <sheetName val="resultado"/>
      <sheetName val="MFT TOC"/>
      <sheetName val="Presupuesto"/>
      <sheetName val="Analisis"/>
      <sheetName val="Insumos"/>
      <sheetName val="Rangos"/>
      <sheetName val="FórmulaPolinómica"/>
      <sheetName val="Hoja1"/>
      <sheetName val="CAPATAZ"/>
      <sheetName val="EP1"/>
      <sheetName val="Sheet1"/>
      <sheetName val="POB10"/>
      <sheetName val="P3Z"/>
      <sheetName val="provajus"/>
      <sheetName val="Sens.agua"/>
      <sheetName val="ARQ"/>
      <sheetName val="P2"/>
      <sheetName val="P3"/>
      <sheetName val="Risk"/>
      <sheetName val="POB07"/>
      <sheetName val="Datos - F1,F2"/>
      <sheetName val="Deduccion_Reajuste"/>
      <sheetName val="PARTIDAS"/>
      <sheetName val="Model"/>
      <sheetName val="Avance Resumen"/>
      <sheetName val="EXPLAN. DESVIOS"/>
      <sheetName val="CLASIF. MAT. DESVIOS"/>
      <sheetName val="CLASIF. MATERIAL"/>
      <sheetName val="EXPLAN. VIA PRINCIPAL"/>
      <sheetName val="Planificacion"/>
      <sheetName val="borrador"/>
      <sheetName val="FLUOR-AAQSA"/>
      <sheetName val="Hoja3"/>
      <sheetName val="PLANEADO"/>
      <sheetName val="Minuta 029"/>
      <sheetName val="2.- Información gral contrato"/>
      <sheetName val="Macro1"/>
      <sheetName val="Hoja2"/>
      <sheetName val="AUSEN99"/>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Metrados__Val_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Metrados__Val_2"/>
      <sheetName val="Deduccion_Reajuste1"/>
      <sheetName val="Restricciones_y_Compromisos2"/>
      <sheetName val="PER,COM_PRO_ADI11"/>
      <sheetName val="Planilla_Base_y_Subbase1"/>
      <sheetName val="Deduccion_Reajuste2"/>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Metrados__Val_3"/>
      <sheetName val="Deduccion_Reajuste3"/>
      <sheetName val="Restricciones_y_Compromisos3"/>
      <sheetName val="PER,COM_PRO_ADI12"/>
      <sheetName val="Planilla_Base_y_Subbase2"/>
      <sheetName val="Resumen_anual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Metrados__Val_4"/>
      <sheetName val="Deduccion_Reajuste4"/>
      <sheetName val="Restricciones_y_Compromisos4"/>
      <sheetName val="PER,COM_PRO_ADI13"/>
      <sheetName val="Planilla_Base_y_Subbase3"/>
      <sheetName val="Resumen_anual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Metrados__Val_5"/>
      <sheetName val="Deduccion_Reajuste5"/>
      <sheetName val="Restricciones_y_Compromisos5"/>
      <sheetName val="PER,COM_PRO_ADI14"/>
      <sheetName val="Planilla_Base_y_Subbase4"/>
      <sheetName val="Resumen_anual3"/>
      <sheetName val="Tablas"/>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3W. FORESCAST"/>
      <sheetName val="PAC"/>
      <sheetName val="3W "/>
      <sheetName val="HITOS"/>
      <sheetName val="REPROGRACION"/>
      <sheetName val="CURVA S"/>
      <sheetName val="% lc2"/>
      <sheetName val="HIST. PERS"/>
      <sheetName val="HIST. EQUIP"/>
      <sheetName val="Plan de Fases-Subfases"/>
      <sheetName val="TC"/>
      <sheetName val="EQ INGR-EGR"/>
      <sheetName val="MOD INGR-EGR"/>
      <sheetName val="PIP"/>
      <sheetName val="A"/>
      <sheetName val="Piso_Tecnico"/>
      <sheetName val="Avance_Resumen"/>
      <sheetName val="EXPLAN__DESVIOS"/>
      <sheetName val="CLASIF__MAT__DESVIOS"/>
      <sheetName val="CLASIF__MATERIAL"/>
      <sheetName val="EXPLAN__VIA_PRINCIPAL"/>
      <sheetName val="MFT_TOC"/>
      <sheetName val="Plan_de_Fases-Subfases"/>
      <sheetName val="Datos_-_F1,F2"/>
      <sheetName val="PTO_ARES"/>
      <sheetName val="Calendario"/>
      <sheetName val="Pto_Itemizado_S10"/>
      <sheetName val="Engineering"/>
      <sheetName val="Procurement Data"/>
      <sheetName val="Liebman 134"/>
      <sheetName val="2. CURVAS"/>
      <sheetName val="CANTA"/>
      <sheetName val="Cierre (20%)"/>
      <sheetName val="Resumen GG"/>
      <sheetName val="GG Totales"/>
      <sheetName val="Recursos"/>
      <sheetName val="12Gar&amp;Seg"/>
      <sheetName val="Equip Seguridad"/>
      <sheetName val="Flujo"/>
      <sheetName val="Flujo (20%)"/>
      <sheetName val="Contingencias"/>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Val Nº11"/>
      <sheetName val="CAOV_Met"/>
      <sheetName val="Adel-Materiales"/>
      <sheetName val="Polinom01"/>
      <sheetName val="Reajuste"/>
      <sheetName val="VARIABLES"/>
      <sheetName val="VALORIZACION 10"/>
      <sheetName val="RES.MET"/>
      <sheetName val="1000.A_REPL"/>
      <sheetName val="1000.B_REPL"/>
      <sheetName val="1000.C_REPL"/>
      <sheetName val="1000.A_PROY"/>
      <sheetName val="1000.B_PROY"/>
      <sheetName val="1000.C_PROY"/>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Pavimentos"/>
      <sheetName val="PLANILLA-MET"/>
      <sheetName val="Tipo de Cambio"/>
      <sheetName val="FlujoTJ"/>
      <sheetName val="08"/>
      <sheetName val="01"/>
      <sheetName val="Anx 1 Nota 4"/>
      <sheetName val="Graph39_6"/>
      <sheetName val="9_Capex6"/>
      <sheetName val="GG-Ofertado-P4_Maz6"/>
      <sheetName val="GyP_total6"/>
      <sheetName val="IRR_sponsor6"/>
      <sheetName val="Metrados__Val_6"/>
      <sheetName val="datos_base6"/>
      <sheetName val="DATOS_UNOE6"/>
      <sheetName val="Sust_205ABC-VE6"/>
      <sheetName val="Sust_205ABC-VP6"/>
      <sheetName val="Resum_205ABC_700FG_907_A_2_26"/>
      <sheetName val="Restricciones_y_Compromisos6"/>
      <sheetName val="Deduccion_Reajuste6"/>
      <sheetName val="Resumen_anual4"/>
      <sheetName val="PER,COM_PRO_ADI15"/>
      <sheetName val="Planilla_Base_y_Subbase5"/>
      <sheetName val="Piso_Tecnico1"/>
      <sheetName val="MFT_TOC1"/>
      <sheetName val="Datos_-_F1,F21"/>
      <sheetName val="Avance_Resumen1"/>
      <sheetName val="EXPLAN__DESVIOS1"/>
      <sheetName val="CLASIF__MAT__DESVIOS1"/>
      <sheetName val="CLASIF__MATERIAL1"/>
      <sheetName val="EXPLAN__VIA_PRINCIPAL1"/>
      <sheetName val="Minuta_029"/>
      <sheetName val="2_-_Información_gral_contrato"/>
      <sheetName val="Plan_de_Fases-Subfases1"/>
      <sheetName val="EQ_INGR-EGR"/>
      <sheetName val="MOD_INGR-EGR"/>
      <sheetName val="Mat_prod"/>
      <sheetName val="Eq_Producción"/>
      <sheetName val="GG_Obreros"/>
      <sheetName val="Mat_apoyo"/>
      <sheetName val="Eq_Apoyo"/>
      <sheetName val="Mod_Directo"/>
      <sheetName val="Modelo_Ind"/>
      <sheetName val="COS_1"/>
      <sheetName val="Procurement_Data"/>
      <sheetName val="3W__FORESCAST"/>
      <sheetName val="3W_"/>
      <sheetName val="CURVA_S"/>
      <sheetName val="%_lc2"/>
      <sheetName val="HIST__PERS"/>
      <sheetName val="HIST__EQUIP"/>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Cierre_(20%)"/>
      <sheetName val="Resumen_GG"/>
      <sheetName val="GG_Totales"/>
      <sheetName val="Equip_Seguridad"/>
      <sheetName val="Flujo_(20%)"/>
      <sheetName val="2__CURVAS"/>
      <sheetName val="RES_MET"/>
      <sheetName val="1000_A_REPL"/>
      <sheetName val="1000_B_REPL"/>
      <sheetName val="1000_C_REPL"/>
      <sheetName val="1000_A_PROY"/>
      <sheetName val="1000_B_PROY"/>
      <sheetName val="1000_C_PROY"/>
      <sheetName val="Liebman_134"/>
      <sheetName val="VALORIZACION_10"/>
      <sheetName val="Tipo_de_Cambio"/>
      <sheetName val="Val_Nº11"/>
      <sheetName val="07"/>
      <sheetName val="Esc"/>
      <sheetName val="054"/>
      <sheetName val="3.INPUT ACT"/>
      <sheetName val="Mov. Tierras"/>
      <sheetName val="CONTROL VOLQUETES2"/>
      <sheetName val="FORMATO CONTROL OK"/>
      <sheetName val="HOJA DE DATOS"/>
      <sheetName val="Main"/>
      <sheetName val="MONTAJE TUBERIA Y SOPORTES"/>
      <sheetName val="Producción (Marz-20) (2)"/>
      <sheetName val="NO IMPRIMIR"/>
      <sheetName val="Cantidad"/>
      <sheetName val="Jorge1"/>
      <sheetName val="Jorge2"/>
      <sheetName val="DATOS 3"/>
      <sheetName val="MONTAJE_TUBERIA_Y_SOPORTES"/>
      <sheetName val="Anx_1_Nota_4"/>
      <sheetName val="F-002"/>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509-509A TMC36&quot;"/>
      <sheetName val="510 TMC36&quot;"/>
      <sheetName val="10241EQLIST"/>
      <sheetName val="3_INPUT_ACT"/>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WBS"/>
      <sheetName val="Liebman_1341"/>
      <sheetName val="Val_Nº111"/>
      <sheetName val="Tipo_de_Cambio1"/>
      <sheetName val="Precios_Adicionales-Argos"/>
      <sheetName val="MASTER_MH"/>
      <sheetName val="MASTER_EQUIPOS"/>
      <sheetName val="HM_500-VALIDAR_CON_EQ"/>
      <sheetName val="C_V__OMYA"/>
      <sheetName val="PROD_ANEXO_1"/>
      <sheetName val="PROD_ANEXO_2"/>
      <sheetName val="PROD_ANEXO_3"/>
      <sheetName val="Mov__Tierras"/>
      <sheetName val="CONTROL_VOLQUETES2"/>
      <sheetName val="FORMATO_CONTROL_OK"/>
      <sheetName val="HOJA_DE_DATOS"/>
      <sheetName val="Separador"/>
      <sheetName val="Explanaciones"/>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Graph39_10"/>
      <sheetName val="GG-Ofertado-P4_Maz10"/>
      <sheetName val="9_Capex10"/>
      <sheetName val="datos_base10"/>
      <sheetName val="DATOS_UNOE10"/>
      <sheetName val="Metrados__Val_10"/>
      <sheetName val="GyP_total10"/>
      <sheetName val="IRR_sponsor10"/>
      <sheetName val="Restricciones_y_Compromisos10"/>
      <sheetName val="Resumen_anual8"/>
      <sheetName val="PER,COM_PRO_ADI19"/>
      <sheetName val="Planilla_Base_y_Subbase9"/>
      <sheetName val="Sust_205ABC-VE10"/>
      <sheetName val="Sust_205ABC-VP10"/>
      <sheetName val="Resum_205ABC_700FG_907_A_2_210"/>
      <sheetName val="Deduccion_Reajuste10"/>
      <sheetName val="Piso_Tecnico5"/>
      <sheetName val="MFT_TOC5"/>
      <sheetName val="EXPLAN__DESVIOS5"/>
      <sheetName val="CLASIF__MAT__DESVIOS5"/>
      <sheetName val="CLASIF__MATERIAL5"/>
      <sheetName val="EXPLAN__VIA_PRINCIPAL5"/>
      <sheetName val="RES_MET4"/>
      <sheetName val="1000_A_REPL4"/>
      <sheetName val="1000_B_REPL4"/>
      <sheetName val="1000_C_REPL4"/>
      <sheetName val="1000_A_PROY4"/>
      <sheetName val="1000_B_PROY4"/>
      <sheetName val="1000_C_PROY4"/>
      <sheetName val="Avance_Resumen5"/>
      <sheetName val="Datos_-_F1,F25"/>
      <sheetName val="Minuta_0294"/>
      <sheetName val="2_-_Información_gral_contrato4"/>
      <sheetName val="EQ_INGR-EGR4"/>
      <sheetName val="MOD_INGR-EGR4"/>
      <sheetName val="Plan_de_Fases-Subfases5"/>
      <sheetName val="Mat_prod4"/>
      <sheetName val="Eq_Producción4"/>
      <sheetName val="GG_Obreros4"/>
      <sheetName val="Mat_apoyo4"/>
      <sheetName val="Eq_Apoyo4"/>
      <sheetName val="Mod_Directo4"/>
      <sheetName val="Modelo_Ind4"/>
      <sheetName val="COS_14"/>
      <sheetName val="Procurement_Data4"/>
      <sheetName val="3W__FORESCAST4"/>
      <sheetName val="3W_4"/>
      <sheetName val="CURVA_S4"/>
      <sheetName val="%_lc24"/>
      <sheetName val="HIST__PERS4"/>
      <sheetName val="HIST__EQUIP4"/>
      <sheetName val="Cierre_(20%)4"/>
      <sheetName val="Resumen_GG4"/>
      <sheetName val="GG_Totales4"/>
      <sheetName val="Equip_Seguridad4"/>
      <sheetName val="Flujo_(2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2__CURVAS4"/>
      <sheetName val="Graph39_8"/>
      <sheetName val="GG-Ofertado-P4_Maz8"/>
      <sheetName val="9_Capex8"/>
      <sheetName val="datos_base8"/>
      <sheetName val="DATOS_UNOE8"/>
      <sheetName val="Metrados__Val_8"/>
      <sheetName val="GyP_total8"/>
      <sheetName val="IRR_sponsor8"/>
      <sheetName val="Restricciones_y_Compromisos8"/>
      <sheetName val="Resumen_anual6"/>
      <sheetName val="PER,COM_PRO_ADI17"/>
      <sheetName val="Planilla_Base_y_Subbase7"/>
      <sheetName val="Sust_205ABC-VE8"/>
      <sheetName val="Sust_205ABC-VP8"/>
      <sheetName val="Resum_205ABC_700FG_907_A_2_28"/>
      <sheetName val="Deduccion_Reajuste8"/>
      <sheetName val="Piso_Tecnico3"/>
      <sheetName val="MFT_TOC3"/>
      <sheetName val="EXPLAN__DESVIOS3"/>
      <sheetName val="CLASIF__MAT__DESVIOS3"/>
      <sheetName val="CLASIF__MATERIAL3"/>
      <sheetName val="EXPLAN__VIA_PRINCIPAL3"/>
      <sheetName val="RES_MET2"/>
      <sheetName val="1000_A_REPL2"/>
      <sheetName val="1000_B_REPL2"/>
      <sheetName val="1000_C_REPL2"/>
      <sheetName val="1000_A_PROY2"/>
      <sheetName val="1000_B_PROY2"/>
      <sheetName val="1000_C_PROY2"/>
      <sheetName val="Avance_Resumen3"/>
      <sheetName val="Datos_-_F1,F23"/>
      <sheetName val="Minuta_0292"/>
      <sheetName val="2_-_Información_gral_contrato2"/>
      <sheetName val="EQ_INGR-EGR2"/>
      <sheetName val="MOD_INGR-EGR2"/>
      <sheetName val="Plan_de_Fases-Subfases3"/>
      <sheetName val="Mat_prod2"/>
      <sheetName val="Eq_Producción2"/>
      <sheetName val="GG_Obreros2"/>
      <sheetName val="Mat_apoyo2"/>
      <sheetName val="Eq_Apoyo2"/>
      <sheetName val="Mod_Directo2"/>
      <sheetName val="Modelo_Ind2"/>
      <sheetName val="COS_12"/>
      <sheetName val="Procurement_Data2"/>
      <sheetName val="3W__FORESCAST2"/>
      <sheetName val="3W_2"/>
      <sheetName val="CURVA_S2"/>
      <sheetName val="%_lc22"/>
      <sheetName val="HIST__PERS2"/>
      <sheetName val="HIST__EQUIP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2__CURVAS2"/>
      <sheetName val="Graph39_9"/>
      <sheetName val="GG-Ofertado-P4_Maz9"/>
      <sheetName val="9_Capex9"/>
      <sheetName val="datos_base9"/>
      <sheetName val="DATOS_UNOE9"/>
      <sheetName val="Metrados__Val_9"/>
      <sheetName val="GyP_total9"/>
      <sheetName val="IRR_sponsor9"/>
      <sheetName val="Restricciones_y_Compromisos9"/>
      <sheetName val="Resumen_anual7"/>
      <sheetName val="PER,COM_PRO_ADI18"/>
      <sheetName val="Planilla_Base_y_Subbase8"/>
      <sheetName val="Sust_205ABC-VE9"/>
      <sheetName val="Sust_205ABC-VP9"/>
      <sheetName val="Resum_205ABC_700FG_907_A_2_29"/>
      <sheetName val="Deduccion_Reajuste9"/>
      <sheetName val="Piso_Tecnico4"/>
      <sheetName val="MFT_TOC4"/>
      <sheetName val="EXPLAN__DESVIOS4"/>
      <sheetName val="CLASIF__MAT__DESVIOS4"/>
      <sheetName val="CLASIF__MATERIAL4"/>
      <sheetName val="EXPLAN__VIA_PRINCIPAL4"/>
      <sheetName val="RES_MET3"/>
      <sheetName val="1000_A_REPL3"/>
      <sheetName val="1000_B_REPL3"/>
      <sheetName val="1000_C_REPL3"/>
      <sheetName val="1000_A_PROY3"/>
      <sheetName val="1000_B_PROY3"/>
      <sheetName val="1000_C_PROY3"/>
      <sheetName val="Avance_Resumen4"/>
      <sheetName val="Datos_-_F1,F24"/>
      <sheetName val="Minuta_0293"/>
      <sheetName val="2_-_Información_gral_contrato3"/>
      <sheetName val="EQ_INGR-EGR3"/>
      <sheetName val="MOD_INGR-EGR3"/>
      <sheetName val="Plan_de_Fases-Subfases4"/>
      <sheetName val="Mat_prod3"/>
      <sheetName val="Eq_Producción3"/>
      <sheetName val="GG_Obreros3"/>
      <sheetName val="Mat_apoyo3"/>
      <sheetName val="Eq_Apoyo3"/>
      <sheetName val="Mod_Directo3"/>
      <sheetName val="Modelo_Ind3"/>
      <sheetName val="COS_13"/>
      <sheetName val="Procurement_Data3"/>
      <sheetName val="3W__FORESCAST3"/>
      <sheetName val="3W_3"/>
      <sheetName val="CURVA_S3"/>
      <sheetName val="%_lc23"/>
      <sheetName val="HIST__PERS3"/>
      <sheetName val="HIST__EQUIP3"/>
      <sheetName val="Cierre_(20%)3"/>
      <sheetName val="Resumen_GG3"/>
      <sheetName val="GG_Totales3"/>
      <sheetName val="Equip_Seguridad3"/>
      <sheetName val="Flujo_(2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2__CURVAS3"/>
      <sheetName val="Graph39_11"/>
      <sheetName val="GG-Ofertado-P4_Maz11"/>
      <sheetName val="9_Capex11"/>
      <sheetName val="datos_base11"/>
      <sheetName val="DATOS_UNOE11"/>
      <sheetName val="Metrados__Val_11"/>
      <sheetName val="GyP_total11"/>
      <sheetName val="IRR_sponsor11"/>
      <sheetName val="Restricciones_y_Compromisos11"/>
      <sheetName val="Resumen_anual9"/>
      <sheetName val="PER,COM_PRO_ADI110"/>
      <sheetName val="Planilla_Base_y_Subbase10"/>
      <sheetName val="Sust_205ABC-VE11"/>
      <sheetName val="Sust_205ABC-VP11"/>
      <sheetName val="Resum_205ABC_700FG_907_A_2_211"/>
      <sheetName val="Deduccion_Reajuste11"/>
      <sheetName val="Piso_Tecnico6"/>
      <sheetName val="MFT_TOC6"/>
      <sheetName val="EXPLAN__DESVIOS6"/>
      <sheetName val="CLASIF__MAT__DESVIOS6"/>
      <sheetName val="CLASIF__MATERIAL6"/>
      <sheetName val="EXPLAN__VIA_PRINCIPAL6"/>
      <sheetName val="RES_MET5"/>
      <sheetName val="1000_A_REPL5"/>
      <sheetName val="1000_B_REPL5"/>
      <sheetName val="1000_C_REPL5"/>
      <sheetName val="1000_A_PROY5"/>
      <sheetName val="1000_B_PROY5"/>
      <sheetName val="1000_C_PROY5"/>
      <sheetName val="Avance_Resumen6"/>
      <sheetName val="Datos_-_F1,F26"/>
      <sheetName val="Minuta_0295"/>
      <sheetName val="2_-_Información_gral_contrato5"/>
      <sheetName val="EQ_INGR-EGR5"/>
      <sheetName val="MOD_INGR-EGR5"/>
      <sheetName val="Plan_de_Fases-Subfases6"/>
      <sheetName val="Mat_prod5"/>
      <sheetName val="Eq_Producción5"/>
      <sheetName val="GG_Obreros5"/>
      <sheetName val="Mat_apoyo5"/>
      <sheetName val="Eq_Apoyo5"/>
      <sheetName val="Mod_Directo5"/>
      <sheetName val="Modelo_Ind5"/>
      <sheetName val="COS_15"/>
      <sheetName val="Procurement_Data5"/>
      <sheetName val="3W__FORESCAST5"/>
      <sheetName val="3W_5"/>
      <sheetName val="CURVA_S5"/>
      <sheetName val="%_lc25"/>
      <sheetName val="HIST__PERS5"/>
      <sheetName val="HIST__EQUIP5"/>
      <sheetName val="Cierre_(20%)5"/>
      <sheetName val="Resumen_GG5"/>
      <sheetName val="GG_Totales5"/>
      <sheetName val="Equip_Seguridad5"/>
      <sheetName val="Flujo_(2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2__CURVAS5"/>
      <sheetName val="Graph39_12"/>
      <sheetName val="GG-Ofertado-P4_Maz12"/>
      <sheetName val="9_Capex12"/>
      <sheetName val="datos_base12"/>
      <sheetName val="DATOS_UNOE12"/>
      <sheetName val="Metrados__Val_12"/>
      <sheetName val="GyP_total12"/>
      <sheetName val="IRR_sponsor12"/>
      <sheetName val="Restricciones_y_Compromisos12"/>
      <sheetName val="Resumen_anual10"/>
      <sheetName val="PER,COM_PRO_ADI111"/>
      <sheetName val="Planilla_Base_y_Subbase11"/>
      <sheetName val="Sust_205ABC-VE12"/>
      <sheetName val="Sust_205ABC-VP12"/>
      <sheetName val="Resum_205ABC_700FG_907_A_2_212"/>
      <sheetName val="Deduccion_Reajuste12"/>
      <sheetName val="Piso_Tecnico7"/>
      <sheetName val="MFT_TOC7"/>
      <sheetName val="EXPLAN__DESVIOS7"/>
      <sheetName val="CLASIF__MAT__DESVIOS7"/>
      <sheetName val="CLASIF__MATERIAL7"/>
      <sheetName val="EXPLAN__VIA_PRINCIPAL7"/>
      <sheetName val="RES_MET6"/>
      <sheetName val="1000_A_REPL6"/>
      <sheetName val="1000_B_REPL6"/>
      <sheetName val="1000_C_REPL6"/>
      <sheetName val="1000_A_PROY6"/>
      <sheetName val="1000_B_PROY6"/>
      <sheetName val="1000_C_PROY6"/>
      <sheetName val="Avance_Resumen7"/>
      <sheetName val="Datos_-_F1,F27"/>
      <sheetName val="Minuta_0296"/>
      <sheetName val="2_-_Información_gral_contrato6"/>
      <sheetName val="EQ_INGR-EGR6"/>
      <sheetName val="MOD_INGR-EGR6"/>
      <sheetName val="Plan_de_Fases-Subfases7"/>
      <sheetName val="Mat_prod6"/>
      <sheetName val="Eq_Producción6"/>
      <sheetName val="GG_Obreros6"/>
      <sheetName val="Mat_apoyo6"/>
      <sheetName val="Eq_Apoyo6"/>
      <sheetName val="Mod_Directo6"/>
      <sheetName val="Modelo_Ind6"/>
      <sheetName val="COS_16"/>
      <sheetName val="Procurement_Data6"/>
      <sheetName val="3W__FORESCAST6"/>
      <sheetName val="3W_6"/>
      <sheetName val="CURVA_S6"/>
      <sheetName val="%_lc26"/>
      <sheetName val="HIST__PERS6"/>
      <sheetName val="HIST__EQUIP6"/>
      <sheetName val="Cierre_(20%)6"/>
      <sheetName val="Resumen_GG6"/>
      <sheetName val="GG_Totales6"/>
      <sheetName val="Equip_Seguridad6"/>
      <sheetName val="Flujo_(2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2__CURVAS6"/>
      <sheetName val="Graph39_13"/>
      <sheetName val="GG-Ofertado-P4_Maz13"/>
      <sheetName val="9_Capex13"/>
      <sheetName val="datos_base13"/>
      <sheetName val="DATOS_UNOE13"/>
      <sheetName val="Metrados__Val_13"/>
      <sheetName val="GyP_total13"/>
      <sheetName val="IRR_sponsor13"/>
      <sheetName val="Restricciones_y_Compromisos13"/>
      <sheetName val="Resumen_anual11"/>
      <sheetName val="PER,COM_PRO_ADI112"/>
      <sheetName val="Planilla_Base_y_Subbase12"/>
      <sheetName val="Sust_205ABC-VE13"/>
      <sheetName val="Sust_205ABC-VP13"/>
      <sheetName val="Resum_205ABC_700FG_907_A_2_213"/>
      <sheetName val="Deduccion_Reajuste13"/>
      <sheetName val="Piso_Tecnico8"/>
      <sheetName val="MFT_TOC8"/>
      <sheetName val="EXPLAN__DESVIOS8"/>
      <sheetName val="CLASIF__MAT__DESVIOS8"/>
      <sheetName val="CLASIF__MATERIAL8"/>
      <sheetName val="EXPLAN__VIA_PRINCIPAL8"/>
      <sheetName val="RES_MET7"/>
      <sheetName val="1000_A_REPL7"/>
      <sheetName val="1000_B_REPL7"/>
      <sheetName val="1000_C_REPL7"/>
      <sheetName val="1000_A_PROY7"/>
      <sheetName val="1000_B_PROY7"/>
      <sheetName val="1000_C_PROY7"/>
      <sheetName val="Avance_Resumen8"/>
      <sheetName val="Datos_-_F1,F28"/>
      <sheetName val="Minuta_0297"/>
      <sheetName val="2_-_Información_gral_contrato7"/>
      <sheetName val="EQ_INGR-EGR7"/>
      <sheetName val="MOD_INGR-EGR7"/>
      <sheetName val="Plan_de_Fases-Subfases8"/>
      <sheetName val="Mat_prod7"/>
      <sheetName val="Eq_Producción7"/>
      <sheetName val="GG_Obreros7"/>
      <sheetName val="Mat_apoyo7"/>
      <sheetName val="Eq_Apoyo7"/>
      <sheetName val="Mod_Directo7"/>
      <sheetName val="Modelo_Ind7"/>
      <sheetName val="COS_17"/>
      <sheetName val="Procurement_Data7"/>
      <sheetName val="3W__FORESCAST7"/>
      <sheetName val="3W_7"/>
      <sheetName val="CURVA_S7"/>
      <sheetName val="%_lc27"/>
      <sheetName val="HIST__PERS7"/>
      <sheetName val="HIST__EQUIP7"/>
      <sheetName val="Cierre_(20%)7"/>
      <sheetName val="Resumen_GG7"/>
      <sheetName val="GG_Totales7"/>
      <sheetName val="Equip_Seguridad7"/>
      <sheetName val="Flujo_(2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2__CURVAS7"/>
      <sheetName val="Graph39_14"/>
      <sheetName val="GG-Ofertado-P4_Maz14"/>
      <sheetName val="9_Capex14"/>
      <sheetName val="datos_base14"/>
      <sheetName val="DATOS_UNOE14"/>
      <sheetName val="Metrados__Val_14"/>
      <sheetName val="GyP_total14"/>
      <sheetName val="IRR_sponsor14"/>
      <sheetName val="Restricciones_y_Compromisos14"/>
      <sheetName val="Resumen_anual12"/>
      <sheetName val="PER,COM_PRO_ADI113"/>
      <sheetName val="Planilla_Base_y_Subbase13"/>
      <sheetName val="Sust_205ABC-VE14"/>
      <sheetName val="Sust_205ABC-VP14"/>
      <sheetName val="Resum_205ABC_700FG_907_A_2_214"/>
      <sheetName val="Deduccion_Reajuste14"/>
      <sheetName val="Piso_Tecnico9"/>
      <sheetName val="MFT_TOC9"/>
      <sheetName val="EXPLAN__DESVIOS9"/>
      <sheetName val="CLASIF__MAT__DESVIOS9"/>
      <sheetName val="CLASIF__MATERIAL9"/>
      <sheetName val="EXPLAN__VIA_PRINCIPAL9"/>
      <sheetName val="RES_MET8"/>
      <sheetName val="1000_A_REPL8"/>
      <sheetName val="1000_B_REPL8"/>
      <sheetName val="1000_C_REPL8"/>
      <sheetName val="1000_A_PROY8"/>
      <sheetName val="1000_B_PROY8"/>
      <sheetName val="1000_C_PROY8"/>
      <sheetName val="Avance_Resumen9"/>
      <sheetName val="Datos_-_F1,F29"/>
      <sheetName val="Minuta_0298"/>
      <sheetName val="2_-_Información_gral_contrato8"/>
      <sheetName val="EQ_INGR-EGR8"/>
      <sheetName val="MOD_INGR-EGR8"/>
      <sheetName val="Plan_de_Fases-Subfases9"/>
      <sheetName val="Mat_prod8"/>
      <sheetName val="Eq_Producción8"/>
      <sheetName val="GG_Obreros8"/>
      <sheetName val="Mat_apoyo8"/>
      <sheetName val="Eq_Apoyo8"/>
      <sheetName val="Mod_Directo8"/>
      <sheetName val="Modelo_Ind8"/>
      <sheetName val="COS_18"/>
      <sheetName val="Procurement_Data8"/>
      <sheetName val="3W__FORESCAST8"/>
      <sheetName val="3W_8"/>
      <sheetName val="CURVA_S8"/>
      <sheetName val="%_lc28"/>
      <sheetName val="HIST__PERS8"/>
      <sheetName val="HIST__EQUIP8"/>
      <sheetName val="Cierre_(20%)8"/>
      <sheetName val="Resumen_GG8"/>
      <sheetName val="GG_Totales8"/>
      <sheetName val="Equip_Seguridad8"/>
      <sheetName val="Flujo_(2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2__CURVAS8"/>
      <sheetName val="2019"/>
      <sheetName val="2020"/>
      <sheetName val="Panel de Control"/>
      <sheetName val="Nudo 1"/>
      <sheetName val="50+360"/>
      <sheetName val="AD.05 7+300-52+920"/>
      <sheetName val="contraseccion"/>
      <sheetName val="EXP 0-52+920"/>
      <sheetName val="MejorAM"/>
      <sheetName val="Exp. Técnico 7+300-52+920"/>
      <sheetName val="Resumen derrumbes"/>
      <sheetName val="CPV_MGMG"/>
      <sheetName val="CNC"/>
      <sheetName val="BASE_CONEX_"/>
      <sheetName val="INST__BANDEJA"/>
      <sheetName val="RES__TENDIDO"/>
      <sheetName val="RES__PEINADO"/>
      <sheetName val="RES_RETIRO"/>
      <sheetName val="RES_CONEX_"/>
      <sheetName val="Sem_"/>
      <sheetName val="RES__CONEXIONADO"/>
      <sheetName val="MONTAJE_DE_SOMBRILLA"/>
      <sheetName val="NO_IMPRIMIR"/>
      <sheetName val="Desv_P_Puentes"/>
      <sheetName val="O__Preliminares"/>
      <sheetName val="Mivimiento_de_Tierras"/>
      <sheetName val="Estribos_Acero_(Proy)"/>
      <sheetName val="Fe°_C__Estribo"/>
      <sheetName val="Losa_de_Concreto_Armado"/>
      <sheetName val="Losa_de_Concreto_Armado_Acero"/>
      <sheetName val="Fe°_C__Losa"/>
      <sheetName val="Vereda_de_Concreto_Armado"/>
      <sheetName val="Losa_de_Aproximacion"/>
      <sheetName val="O__de_Protección_y_Encauzamient"/>
      <sheetName val="Explanaciones_TRAMO_5"/>
      <sheetName val="Explanaciones_TRAMO_6"/>
      <sheetName val="Explanaciones_EJE_1_-_3"/>
      <sheetName val="Explanaciones_EJE_1_-_4"/>
      <sheetName val="Explanaciones_EJE_2_-_5"/>
      <sheetName val="Explanaciones_EJE_2_-_6_1"/>
      <sheetName val="Explanaciones_EJE_3_-_7"/>
      <sheetName val="Explanaciones_EJE_3_-_8"/>
      <sheetName val="PUNIT"/>
      <sheetName val="EXP-EXPEDIENTE"/>
      <sheetName val="ANALISIS ALQUILER FERREYROS"/>
      <sheetName val="BD vidaUtil"/>
      <sheetName val="VALORIZACION_102"/>
      <sheetName val="3_INPUT_ACT1"/>
      <sheetName val="509-509A_TMC36&quot;"/>
      <sheetName val="510_TMC36&quot;"/>
      <sheetName val="Anx_1_Nota_41"/>
      <sheetName val="MONTAJE_TUBERIA_Y_SOPORTES1"/>
      <sheetName val="SERVICIOS_A_OBRA_195"/>
      <sheetName val="AD_05_7+300-52+920"/>
      <sheetName val="EXP_0-52+920"/>
      <sheetName val="Exp__Técnico_7+300-52+920"/>
      <sheetName val="Resumen_derrumbes"/>
      <sheetName val="MATER_CONCENTR_CBV99"/>
      <sheetName val="COSTO-MANO-OBRA-_CBV99"/>
      <sheetName val="MATER_CBV2000"/>
      <sheetName val="DISTR.MANT.ELECTRICA"/>
      <sheetName val="DOTACION_CBV99"/>
      <sheetName val="consolid-dossier (IAS) (2)"/>
      <sheetName val="Apus"/>
      <sheetName val="BD CONFIABILIDAD"/>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VALORIZACION_104"/>
      <sheetName val="VALORIZACION_103"/>
      <sheetName val="VALORIZACION_105"/>
      <sheetName val="VALORIZACION_106"/>
      <sheetName val="VALORIZACION_107"/>
      <sheetName val="VALORIZACION_108"/>
      <sheetName val="Attach 4-18"/>
      <sheetName val="Lista"/>
      <sheetName val="Paramet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ow r="9">
          <cell r="H9">
            <v>0.90469999999999995</v>
          </cell>
        </row>
      </sheetData>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ow r="9">
          <cell r="H9">
            <v>0.90469999999999995</v>
          </cell>
        </row>
      </sheetData>
      <sheetData sheetId="140">
        <row r="9">
          <cell r="H9">
            <v>0.90469999999999995</v>
          </cell>
        </row>
      </sheetData>
      <sheetData sheetId="141">
        <row r="9">
          <cell r="H9">
            <v>0.90469999999999995</v>
          </cell>
        </row>
      </sheetData>
      <sheetData sheetId="142">
        <row r="9">
          <cell r="H9">
            <v>0.90469999999999995</v>
          </cell>
        </row>
      </sheetData>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ow r="9">
          <cell r="H9">
            <v>0.90469999999999995</v>
          </cell>
        </row>
      </sheetData>
      <sheetData sheetId="152" refreshError="1"/>
      <sheetData sheetId="153" refreshError="1"/>
      <sheetData sheetId="154" refreshError="1"/>
      <sheetData sheetId="155" refreshError="1"/>
      <sheetData sheetId="156">
        <row r="9">
          <cell r="H9">
            <v>0.90469999999999995</v>
          </cell>
        </row>
      </sheetData>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ow r="9">
          <cell r="H9">
            <v>0.90469999999999995</v>
          </cell>
        </row>
      </sheetData>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ow r="9">
          <cell r="H9">
            <v>0.90469999999999995</v>
          </cell>
        </row>
      </sheetData>
      <sheetData sheetId="188">
        <row r="9">
          <cell r="H9">
            <v>0.90469999999999995</v>
          </cell>
        </row>
      </sheetData>
      <sheetData sheetId="189" refreshError="1"/>
      <sheetData sheetId="190" refreshError="1"/>
      <sheetData sheetId="191" refreshError="1"/>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ow r="9">
          <cell r="H9">
            <v>0.90469999999999995</v>
          </cell>
        </row>
      </sheetData>
      <sheetData sheetId="200">
        <row r="9">
          <cell r="H9">
            <v>0.90469999999999995</v>
          </cell>
        </row>
      </sheetData>
      <sheetData sheetId="201">
        <row r="9">
          <cell r="H9">
            <v>0.90469999999999995</v>
          </cell>
        </row>
      </sheetData>
      <sheetData sheetId="202">
        <row r="9">
          <cell r="H9">
            <v>0.90469999999999995</v>
          </cell>
        </row>
      </sheetData>
      <sheetData sheetId="203">
        <row r="9">
          <cell r="H9">
            <v>0.90469999999999995</v>
          </cell>
        </row>
      </sheetData>
      <sheetData sheetId="204">
        <row r="9">
          <cell r="H9">
            <v>0.90469999999999995</v>
          </cell>
        </row>
      </sheetData>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efreshError="1"/>
      <sheetData sheetId="222" refreshError="1"/>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ow r="9">
          <cell r="H9">
            <v>0.90469999999999995</v>
          </cell>
        </row>
      </sheetData>
      <sheetData sheetId="250">
        <row r="9">
          <cell r="H9">
            <v>0.90469999999999995</v>
          </cell>
        </row>
      </sheetData>
      <sheetData sheetId="251">
        <row r="9">
          <cell r="H9">
            <v>0.90469999999999995</v>
          </cell>
        </row>
      </sheetData>
      <sheetData sheetId="252">
        <row r="9">
          <cell r="H9">
            <v>0.90469999999999995</v>
          </cell>
        </row>
      </sheetData>
      <sheetData sheetId="253">
        <row r="9">
          <cell r="H9">
            <v>0.90469999999999995</v>
          </cell>
        </row>
      </sheetData>
      <sheetData sheetId="254">
        <row r="9">
          <cell r="H9">
            <v>0.90469999999999995</v>
          </cell>
        </row>
      </sheetData>
      <sheetData sheetId="255">
        <row r="9">
          <cell r="H9">
            <v>0.90469999999999995</v>
          </cell>
        </row>
      </sheetData>
      <sheetData sheetId="256">
        <row r="9">
          <cell r="H9">
            <v>0.90469999999999995</v>
          </cell>
        </row>
      </sheetData>
      <sheetData sheetId="257">
        <row r="9">
          <cell r="H9">
            <v>0.90469999999999995</v>
          </cell>
        </row>
      </sheetData>
      <sheetData sheetId="258">
        <row r="9">
          <cell r="H9">
            <v>0.90469999999999995</v>
          </cell>
        </row>
      </sheetData>
      <sheetData sheetId="259">
        <row r="9">
          <cell r="H9">
            <v>0.90469999999999995</v>
          </cell>
        </row>
      </sheetData>
      <sheetData sheetId="260">
        <row r="9">
          <cell r="H9">
            <v>0.90469999999999995</v>
          </cell>
        </row>
      </sheetData>
      <sheetData sheetId="261">
        <row r="9">
          <cell r="H9">
            <v>0.90469999999999995</v>
          </cell>
        </row>
      </sheetData>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ow r="9">
          <cell r="H9">
            <v>0.90469999999999995</v>
          </cell>
        </row>
      </sheetData>
      <sheetData sheetId="268">
        <row r="9">
          <cell r="H9">
            <v>0.90469999999999995</v>
          </cell>
        </row>
      </sheetData>
      <sheetData sheetId="269">
        <row r="9">
          <cell r="H9">
            <v>0.90469999999999995</v>
          </cell>
        </row>
      </sheetData>
      <sheetData sheetId="270">
        <row r="9">
          <cell r="H9">
            <v>0.90469999999999995</v>
          </cell>
        </row>
      </sheetData>
      <sheetData sheetId="271" refreshError="1"/>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sheetData sheetId="280">
        <row r="9">
          <cell r="H9">
            <v>0.90469999999999995</v>
          </cell>
        </row>
      </sheetData>
      <sheetData sheetId="281">
        <row r="9">
          <cell r="H9">
            <v>0.90469999999999995</v>
          </cell>
        </row>
      </sheetData>
      <sheetData sheetId="282">
        <row r="9">
          <cell r="H9">
            <v>0.90469999999999995</v>
          </cell>
        </row>
      </sheetData>
      <sheetData sheetId="283">
        <row r="9">
          <cell r="H9">
            <v>0.90469999999999995</v>
          </cell>
        </row>
      </sheetData>
      <sheetData sheetId="284">
        <row r="9">
          <cell r="H9">
            <v>0.90469999999999995</v>
          </cell>
        </row>
      </sheetData>
      <sheetData sheetId="285">
        <row r="9">
          <cell r="H9">
            <v>0.90469999999999995</v>
          </cell>
        </row>
      </sheetData>
      <sheetData sheetId="286">
        <row r="9">
          <cell r="H9">
            <v>0.90469999999999995</v>
          </cell>
        </row>
      </sheetData>
      <sheetData sheetId="287">
        <row r="9">
          <cell r="H9">
            <v>0.90469999999999995</v>
          </cell>
        </row>
      </sheetData>
      <sheetData sheetId="288">
        <row r="9">
          <cell r="H9">
            <v>0.90469999999999995</v>
          </cell>
        </row>
      </sheetData>
      <sheetData sheetId="289"/>
      <sheetData sheetId="290"/>
      <sheetData sheetId="291">
        <row r="9">
          <cell r="H9">
            <v>0.90469999999999995</v>
          </cell>
        </row>
      </sheetData>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sheetData sheetId="302">
        <row r="9">
          <cell r="H9">
            <v>0.90469999999999995</v>
          </cell>
        </row>
      </sheetData>
      <sheetData sheetId="303">
        <row r="9">
          <cell r="H9">
            <v>0.90469999999999995</v>
          </cell>
        </row>
      </sheetData>
      <sheetData sheetId="304"/>
      <sheetData sheetId="305"/>
      <sheetData sheetId="306">
        <row r="9">
          <cell r="H9">
            <v>0.90469999999999995</v>
          </cell>
        </row>
      </sheetData>
      <sheetData sheetId="307"/>
      <sheetData sheetId="308">
        <row r="9">
          <cell r="H9">
            <v>0.90469999999999995</v>
          </cell>
        </row>
      </sheetData>
      <sheetData sheetId="309">
        <row r="9">
          <cell r="H9">
            <v>0.90469999999999995</v>
          </cell>
        </row>
      </sheetData>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ow r="9">
          <cell r="H9">
            <v>0.90469999999999995</v>
          </cell>
        </row>
      </sheetData>
      <sheetData sheetId="319">
        <row r="9">
          <cell r="H9">
            <v>0.90469999999999995</v>
          </cell>
        </row>
      </sheetData>
      <sheetData sheetId="320">
        <row r="9">
          <cell r="H9">
            <v>0.90469999999999995</v>
          </cell>
        </row>
      </sheetData>
      <sheetData sheetId="321">
        <row r="9">
          <cell r="H9">
            <v>0.90469999999999995</v>
          </cell>
        </row>
      </sheetData>
      <sheetData sheetId="322">
        <row r="9">
          <cell r="H9">
            <v>0.90469999999999995</v>
          </cell>
        </row>
      </sheetData>
      <sheetData sheetId="323">
        <row r="9">
          <cell r="H9">
            <v>0.90469999999999995</v>
          </cell>
        </row>
      </sheetData>
      <sheetData sheetId="324">
        <row r="9">
          <cell r="H9">
            <v>0.90469999999999995</v>
          </cell>
        </row>
      </sheetData>
      <sheetData sheetId="325">
        <row r="9">
          <cell r="H9">
            <v>0.90469999999999995</v>
          </cell>
        </row>
      </sheetData>
      <sheetData sheetId="326">
        <row r="9">
          <cell r="H9">
            <v>0.90469999999999995</v>
          </cell>
        </row>
      </sheetData>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row r="9">
          <cell r="H9">
            <v>0.90469999999999995</v>
          </cell>
        </row>
      </sheetData>
      <sheetData sheetId="430">
        <row r="9">
          <cell r="H9">
            <v>0.90469999999999995</v>
          </cell>
        </row>
      </sheetData>
      <sheetData sheetId="431"/>
      <sheetData sheetId="432">
        <row r="9">
          <cell r="H9">
            <v>0.90469999999999995</v>
          </cell>
        </row>
      </sheetData>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refreshError="1"/>
      <sheetData sheetId="475" refreshError="1"/>
      <sheetData sheetId="476" refreshError="1"/>
      <sheetData sheetId="477" refreshError="1"/>
      <sheetData sheetId="478"/>
      <sheetData sheetId="479"/>
      <sheetData sheetId="480"/>
      <sheetData sheetId="481" refreshError="1"/>
      <sheetData sheetId="482" refreshError="1"/>
      <sheetData sheetId="483" refreshError="1"/>
      <sheetData sheetId="484" refreshError="1"/>
      <sheetData sheetId="485" refreshError="1"/>
      <sheetData sheetId="486"/>
      <sheetData sheetId="487"/>
      <sheetData sheetId="488"/>
      <sheetData sheetId="489"/>
      <sheetData sheetId="490"/>
      <sheetData sheetId="491"/>
      <sheetData sheetId="492" refreshError="1"/>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refreshError="1"/>
      <sheetData sheetId="508" refreshError="1"/>
      <sheetData sheetId="509" refreshError="1"/>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row r="9">
          <cell r="H9">
            <v>0.90469999999999995</v>
          </cell>
        </row>
      </sheetData>
      <sheetData sheetId="549"/>
      <sheetData sheetId="550"/>
      <sheetData sheetId="551"/>
      <sheetData sheetId="552"/>
      <sheetData sheetId="553"/>
      <sheetData sheetId="554"/>
      <sheetData sheetId="555"/>
      <sheetData sheetId="556"/>
      <sheetData sheetId="557"/>
      <sheetData sheetId="558"/>
      <sheetData sheetId="559"/>
      <sheetData sheetId="560">
        <row r="9">
          <cell r="H9">
            <v>0.90469999999999995</v>
          </cell>
        </row>
      </sheetData>
      <sheetData sheetId="561">
        <row r="9">
          <cell r="H9">
            <v>0.90469999999999995</v>
          </cell>
        </row>
      </sheetData>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ow r="9">
          <cell r="H9">
            <v>0.90469999999999995</v>
          </cell>
        </row>
      </sheetData>
      <sheetData sheetId="581">
        <row r="9">
          <cell r="H9">
            <v>0.90469999999999995</v>
          </cell>
        </row>
      </sheetData>
      <sheetData sheetId="582">
        <row r="9">
          <cell r="H9">
            <v>0.90469999999999995</v>
          </cell>
        </row>
      </sheetData>
      <sheetData sheetId="583"/>
      <sheetData sheetId="584">
        <row r="9">
          <cell r="H9">
            <v>0.90469999999999995</v>
          </cell>
        </row>
      </sheetData>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efreshError="1"/>
      <sheetData sheetId="604"/>
      <sheetData sheetId="605"/>
      <sheetData sheetId="606"/>
      <sheetData sheetId="607"/>
      <sheetData sheetId="608"/>
      <sheetData sheetId="609"/>
      <sheetData sheetId="610"/>
      <sheetData sheetId="611"/>
      <sheetData sheetId="612"/>
      <sheetData sheetId="613"/>
      <sheetData sheetId="614"/>
      <sheetData sheetId="615" refreshError="1"/>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SENSIBILIDAD"/>
      <sheetName val="FLUJOS"/>
      <sheetName val="EJECUT-FORMUL"/>
      <sheetName val="ANALIS.INVOLUC"/>
      <sheetName val="DEMANDA"/>
      <sheetName val="OFERTA"/>
      <sheetName val="BALANCE"/>
      <sheetName val="RIESG.DISEÑO"/>
      <sheetName val="Hoja2"/>
      <sheetName val="Hoja1"/>
      <sheetName val="IMPACT.AMBIENT"/>
      <sheetName val="CRON.IMPLE"/>
      <sheetName val="MARC.LOG"/>
      <sheetName val="12 P3"/>
      <sheetName val="5 Poblacion Demandante Efectiva"/>
      <sheetName val="Sens.agua"/>
      <sheetName val="Z-4"/>
      <sheetName val="P2"/>
      <sheetName val="Minsa_Estandares- Fuente "/>
      <sheetName val="P3"/>
      <sheetName val="P1"/>
      <sheetName val="Valorización"/>
      <sheetName val="pu Estructuras"/>
      <sheetName val="Risk"/>
      <sheetName val="F-05"/>
    </sheetNames>
    <sheetDataSet>
      <sheetData sheetId="0">
        <row r="81">
          <cell r="G81">
            <v>0</v>
          </cell>
        </row>
        <row r="86">
          <cell r="C86">
            <v>-0.5</v>
          </cell>
          <cell r="E86">
            <v>8.6203809944382215</v>
          </cell>
          <cell r="G86">
            <v>14.896397882992829</v>
          </cell>
        </row>
        <row r="87">
          <cell r="C87">
            <v>-0.4</v>
          </cell>
          <cell r="E87">
            <v>9.50644950585834</v>
          </cell>
          <cell r="G87">
            <v>14.896397882992829</v>
          </cell>
        </row>
        <row r="88">
          <cell r="C88">
            <v>-0.30000000000000004</v>
          </cell>
          <cell r="E88">
            <v>10.392518017278459</v>
          </cell>
          <cell r="G88">
            <v>14.896397882992829</v>
          </cell>
        </row>
        <row r="89">
          <cell r="C89">
            <v>-0.2</v>
          </cell>
          <cell r="E89">
            <v>11.278586528698577</v>
          </cell>
          <cell r="G89">
            <v>14.896397882992829</v>
          </cell>
        </row>
        <row r="90">
          <cell r="C90">
            <v>-0.1</v>
          </cell>
          <cell r="E90">
            <v>12.164655040118697</v>
          </cell>
          <cell r="G90">
            <v>14.896397882992829</v>
          </cell>
        </row>
        <row r="91">
          <cell r="C91">
            <v>0</v>
          </cell>
          <cell r="E91">
            <v>13.050723551538816</v>
          </cell>
          <cell r="G91">
            <v>14.896397882992829</v>
          </cell>
        </row>
        <row r="92">
          <cell r="C92">
            <v>0.1</v>
          </cell>
          <cell r="E92">
            <v>13.936792062958935</v>
          </cell>
          <cell r="G92">
            <v>14.896397882992829</v>
          </cell>
        </row>
        <row r="93">
          <cell r="C93">
            <v>0.2</v>
          </cell>
          <cell r="E93">
            <v>14.822860574379053</v>
          </cell>
          <cell r="G93">
            <v>14.896397882992829</v>
          </cell>
        </row>
        <row r="94">
          <cell r="C94">
            <v>0.30000000000000004</v>
          </cell>
          <cell r="E94">
            <v>15.708929085799173</v>
          </cell>
          <cell r="G94">
            <v>14.896397882992829</v>
          </cell>
        </row>
        <row r="95">
          <cell r="C95">
            <v>0.4</v>
          </cell>
          <cell r="E95">
            <v>16.59499759721929</v>
          </cell>
          <cell r="G95">
            <v>14.896397882992829</v>
          </cell>
        </row>
        <row r="96">
          <cell r="C96">
            <v>0.5</v>
          </cell>
          <cell r="E96">
            <v>17.481066108639411</v>
          </cell>
          <cell r="G96">
            <v>14.896397882992829</v>
          </cell>
        </row>
      </sheetData>
      <sheetData sheetId="1">
        <row r="147">
          <cell r="E147">
            <v>1139530.4109782847</v>
          </cell>
          <cell r="H147">
            <v>1300686.3822275472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B06"/>
      <sheetName val="JUN07"/>
      <sheetName val="POB07"/>
      <sheetName val="PUNTUAL DPTO07"/>
      <sheetName val="ESTI"/>
      <sheetName val="P2"/>
      <sheetName val="P3"/>
      <sheetName val="P3Z"/>
      <sheetName val="provajus"/>
      <sheetName val="dis"/>
      <sheetName val="dis cal"/>
      <sheetName val="v3r"/>
      <sheetName val="disajus"/>
      <sheetName val="valor dist"/>
      <sheetName val="EP1"/>
      <sheetName val="Relacion de INSUMOS"/>
      <sheetName val="Presenta1"/>
      <sheetName val="Equipo"/>
      <sheetName val="Vehículo"/>
      <sheetName val="Gtos Gen"/>
      <sheetName val="Materiales"/>
      <sheetName val="Subcontratos"/>
      <sheetName val="F-05"/>
      <sheetName val="CIE"/>
      <sheetName val="FINAL"/>
    </sheetNames>
    <sheetDataSet>
      <sheetData sheetId="0"/>
      <sheetData sheetId="1"/>
      <sheetData sheetId="2">
        <row r="10">
          <cell r="A10" t="str">
            <v>010000</v>
          </cell>
          <cell r="B10" t="str">
            <v>01</v>
          </cell>
          <cell r="C10" t="str">
            <v>00</v>
          </cell>
          <cell r="D10" t="str">
            <v>00</v>
          </cell>
          <cell r="E10" t="str">
            <v>AMAZONAS</v>
          </cell>
          <cell r="F10">
            <v>416145</v>
          </cell>
        </row>
        <row r="11">
          <cell r="A11" t="str">
            <v>010100</v>
          </cell>
          <cell r="B11" t="str">
            <v>01</v>
          </cell>
          <cell r="C11" t="str">
            <v>01</v>
          </cell>
          <cell r="D11" t="str">
            <v>00</v>
          </cell>
          <cell r="E11" t="str">
            <v>CHACHAPOYAS</v>
          </cell>
          <cell r="F11">
            <v>52467</v>
          </cell>
        </row>
        <row r="12">
          <cell r="A12" t="str">
            <v>010101</v>
          </cell>
          <cell r="B12" t="str">
            <v>01</v>
          </cell>
          <cell r="C12" t="str">
            <v>01</v>
          </cell>
          <cell r="D12" t="str">
            <v>01</v>
          </cell>
          <cell r="E12" t="str">
            <v>CHACHAPOYAS</v>
          </cell>
          <cell r="F12">
            <v>24314</v>
          </cell>
        </row>
        <row r="13">
          <cell r="A13" t="str">
            <v>010102</v>
          </cell>
          <cell r="B13" t="str">
            <v>01</v>
          </cell>
          <cell r="C13" t="str">
            <v>01</v>
          </cell>
          <cell r="D13" t="str">
            <v>02</v>
          </cell>
          <cell r="E13" t="str">
            <v>ASUNCION</v>
          </cell>
          <cell r="F13">
            <v>376</v>
          </cell>
        </row>
        <row r="14">
          <cell r="A14" t="str">
            <v>010103</v>
          </cell>
          <cell r="B14" t="str">
            <v>01</v>
          </cell>
          <cell r="C14" t="str">
            <v>01</v>
          </cell>
          <cell r="D14" t="str">
            <v>03</v>
          </cell>
          <cell r="E14" t="str">
            <v>BALSAS</v>
          </cell>
          <cell r="F14">
            <v>1298</v>
          </cell>
        </row>
        <row r="15">
          <cell r="A15" t="str">
            <v>010104</v>
          </cell>
          <cell r="B15" t="str">
            <v>01</v>
          </cell>
          <cell r="C15" t="str">
            <v>01</v>
          </cell>
          <cell r="D15" t="str">
            <v>04</v>
          </cell>
          <cell r="E15" t="str">
            <v>CHETO</v>
          </cell>
          <cell r="F15">
            <v>728</v>
          </cell>
        </row>
        <row r="16">
          <cell r="A16" t="str">
            <v>010105</v>
          </cell>
          <cell r="B16" t="str">
            <v>01</v>
          </cell>
          <cell r="C16" t="str">
            <v>01</v>
          </cell>
          <cell r="D16" t="str">
            <v>05</v>
          </cell>
          <cell r="E16" t="str">
            <v>CHILIQUIN</v>
          </cell>
          <cell r="F16">
            <v>946</v>
          </cell>
        </row>
        <row r="17">
          <cell r="A17" t="str">
            <v>010106</v>
          </cell>
          <cell r="B17" t="str">
            <v>01</v>
          </cell>
          <cell r="C17" t="str">
            <v>01</v>
          </cell>
          <cell r="D17" t="str">
            <v>06</v>
          </cell>
          <cell r="E17" t="str">
            <v>CHUQUIBAMBA</v>
          </cell>
          <cell r="F17">
            <v>2023</v>
          </cell>
        </row>
        <row r="18">
          <cell r="A18" t="str">
            <v>010107</v>
          </cell>
          <cell r="B18" t="str">
            <v>01</v>
          </cell>
          <cell r="C18" t="str">
            <v>01</v>
          </cell>
          <cell r="D18" t="str">
            <v>07</v>
          </cell>
          <cell r="E18" t="str">
            <v>GRANADA</v>
          </cell>
          <cell r="F18">
            <v>685</v>
          </cell>
        </row>
        <row r="19">
          <cell r="A19" t="str">
            <v>010108</v>
          </cell>
          <cell r="B19" t="str">
            <v>01</v>
          </cell>
          <cell r="C19" t="str">
            <v>01</v>
          </cell>
          <cell r="D19" t="str">
            <v>08</v>
          </cell>
          <cell r="E19" t="str">
            <v>HUANCAS</v>
          </cell>
          <cell r="F19">
            <v>939</v>
          </cell>
        </row>
        <row r="20">
          <cell r="A20" t="str">
            <v>010109</v>
          </cell>
          <cell r="B20" t="str">
            <v>01</v>
          </cell>
          <cell r="C20" t="str">
            <v>01</v>
          </cell>
          <cell r="D20" t="str">
            <v>09</v>
          </cell>
          <cell r="E20" t="str">
            <v>LA JALCA</v>
          </cell>
          <cell r="F20">
            <v>5429</v>
          </cell>
        </row>
        <row r="21">
          <cell r="A21" t="str">
            <v>010110</v>
          </cell>
          <cell r="B21" t="str">
            <v>01</v>
          </cell>
          <cell r="C21" t="str">
            <v>01</v>
          </cell>
          <cell r="D21" t="str">
            <v>10</v>
          </cell>
          <cell r="E21" t="str">
            <v>LEIMEBAMBA</v>
          </cell>
          <cell r="F21">
            <v>4067</v>
          </cell>
        </row>
        <row r="22">
          <cell r="A22" t="str">
            <v>010111</v>
          </cell>
          <cell r="B22" t="str">
            <v>01</v>
          </cell>
          <cell r="C22" t="str">
            <v>01</v>
          </cell>
          <cell r="D22" t="str">
            <v>11</v>
          </cell>
          <cell r="E22" t="str">
            <v>LEVANTO</v>
          </cell>
          <cell r="F22">
            <v>1077</v>
          </cell>
        </row>
        <row r="23">
          <cell r="A23" t="str">
            <v>010112</v>
          </cell>
          <cell r="B23" t="str">
            <v>01</v>
          </cell>
          <cell r="C23" t="str">
            <v>01</v>
          </cell>
          <cell r="D23" t="str">
            <v>12</v>
          </cell>
          <cell r="E23" t="str">
            <v>MAGDALENA</v>
          </cell>
          <cell r="F23">
            <v>879</v>
          </cell>
        </row>
        <row r="24">
          <cell r="A24" t="str">
            <v>010113</v>
          </cell>
          <cell r="B24" t="str">
            <v>01</v>
          </cell>
          <cell r="C24" t="str">
            <v>01</v>
          </cell>
          <cell r="D24" t="str">
            <v>13</v>
          </cell>
          <cell r="E24" t="str">
            <v>MARISCAL CASTILLA</v>
          </cell>
          <cell r="F24">
            <v>1264</v>
          </cell>
        </row>
        <row r="25">
          <cell r="A25" t="str">
            <v>010114</v>
          </cell>
          <cell r="B25" t="str">
            <v>01</v>
          </cell>
          <cell r="C25" t="str">
            <v>01</v>
          </cell>
          <cell r="D25" t="str">
            <v>14</v>
          </cell>
          <cell r="E25" t="str">
            <v>MOLINOPAMPA</v>
          </cell>
          <cell r="F25">
            <v>2713</v>
          </cell>
        </row>
        <row r="26">
          <cell r="A26" t="str">
            <v>010115</v>
          </cell>
          <cell r="B26" t="str">
            <v>01</v>
          </cell>
          <cell r="C26" t="str">
            <v>01</v>
          </cell>
          <cell r="D26" t="str">
            <v>15</v>
          </cell>
          <cell r="E26" t="str">
            <v>MONTEVIDEO</v>
          </cell>
          <cell r="F26">
            <v>982</v>
          </cell>
        </row>
        <row r="27">
          <cell r="A27" t="str">
            <v>010116</v>
          </cell>
          <cell r="B27" t="str">
            <v>01</v>
          </cell>
          <cell r="C27" t="str">
            <v>01</v>
          </cell>
          <cell r="D27" t="str">
            <v>16</v>
          </cell>
          <cell r="E27" t="str">
            <v>OLLEROS</v>
          </cell>
          <cell r="F27">
            <v>496</v>
          </cell>
        </row>
        <row r="28">
          <cell r="A28" t="str">
            <v>010117</v>
          </cell>
          <cell r="B28" t="str">
            <v>01</v>
          </cell>
          <cell r="C28" t="str">
            <v>01</v>
          </cell>
          <cell r="D28" t="str">
            <v>17</v>
          </cell>
          <cell r="E28" t="str">
            <v>QUINJALCA</v>
          </cell>
          <cell r="F28">
            <v>1138</v>
          </cell>
        </row>
        <row r="29">
          <cell r="A29" t="str">
            <v>010118</v>
          </cell>
          <cell r="B29" t="str">
            <v>01</v>
          </cell>
          <cell r="C29" t="str">
            <v>01</v>
          </cell>
          <cell r="D29" t="str">
            <v>18</v>
          </cell>
          <cell r="E29" t="str">
            <v>SAN FRANCISCO DE DAGUAS</v>
          </cell>
          <cell r="F29">
            <v>326</v>
          </cell>
        </row>
        <row r="30">
          <cell r="A30" t="str">
            <v>010119</v>
          </cell>
          <cell r="B30" t="str">
            <v>01</v>
          </cell>
          <cell r="C30" t="str">
            <v>01</v>
          </cell>
          <cell r="D30" t="str">
            <v>19</v>
          </cell>
          <cell r="E30" t="str">
            <v>SAN ISIDRO DE MAINO</v>
          </cell>
          <cell r="F30">
            <v>885</v>
          </cell>
        </row>
        <row r="31">
          <cell r="A31" t="str">
            <v>010120</v>
          </cell>
          <cell r="B31" t="str">
            <v>01</v>
          </cell>
          <cell r="C31" t="str">
            <v>01</v>
          </cell>
          <cell r="D31" t="str">
            <v>20</v>
          </cell>
          <cell r="E31" t="str">
            <v>SOLOCO</v>
          </cell>
          <cell r="F31">
            <v>1659</v>
          </cell>
        </row>
        <row r="32">
          <cell r="A32" t="str">
            <v>010121</v>
          </cell>
          <cell r="B32" t="str">
            <v>01</v>
          </cell>
          <cell r="C32" t="str">
            <v>01</v>
          </cell>
          <cell r="D32" t="str">
            <v>21</v>
          </cell>
          <cell r="E32" t="str">
            <v>SONCHE</v>
          </cell>
          <cell r="F32">
            <v>243</v>
          </cell>
        </row>
        <row r="33">
          <cell r="A33" t="str">
            <v>010200</v>
          </cell>
          <cell r="B33" t="str">
            <v>01</v>
          </cell>
          <cell r="C33" t="str">
            <v>02</v>
          </cell>
          <cell r="D33" t="str">
            <v>00</v>
          </cell>
          <cell r="E33" t="str">
            <v>BAGUA</v>
          </cell>
          <cell r="F33">
            <v>78215</v>
          </cell>
        </row>
        <row r="34">
          <cell r="A34" t="str">
            <v>010201</v>
          </cell>
          <cell r="B34" t="str">
            <v>01</v>
          </cell>
          <cell r="C34" t="str">
            <v>02</v>
          </cell>
          <cell r="D34" t="str">
            <v>01</v>
          </cell>
          <cell r="E34" t="str">
            <v>LA PECA</v>
          </cell>
          <cell r="F34">
            <v>32334</v>
          </cell>
        </row>
        <row r="35">
          <cell r="A35" t="str">
            <v>010202</v>
          </cell>
          <cell r="B35" t="str">
            <v>01</v>
          </cell>
          <cell r="C35" t="str">
            <v>02</v>
          </cell>
          <cell r="D35" t="str">
            <v>02</v>
          </cell>
          <cell r="E35" t="str">
            <v>ARAMANGO</v>
          </cell>
          <cell r="F35">
            <v>12323</v>
          </cell>
        </row>
        <row r="36">
          <cell r="A36" t="str">
            <v>010203</v>
          </cell>
          <cell r="B36" t="str">
            <v>01</v>
          </cell>
          <cell r="C36" t="str">
            <v>02</v>
          </cell>
          <cell r="D36" t="str">
            <v>03</v>
          </cell>
          <cell r="E36" t="str">
            <v>COPALLIN</v>
          </cell>
          <cell r="F36">
            <v>5860</v>
          </cell>
        </row>
        <row r="37">
          <cell r="A37" t="str">
            <v>010204</v>
          </cell>
          <cell r="B37" t="str">
            <v>01</v>
          </cell>
          <cell r="C37" t="str">
            <v>02</v>
          </cell>
          <cell r="D37" t="str">
            <v>04</v>
          </cell>
          <cell r="E37" t="str">
            <v>EL PARCO</v>
          </cell>
          <cell r="F37">
            <v>950</v>
          </cell>
        </row>
        <row r="38">
          <cell r="A38" t="str">
            <v>010205</v>
          </cell>
          <cell r="B38" t="str">
            <v>01</v>
          </cell>
          <cell r="C38" t="str">
            <v>02</v>
          </cell>
          <cell r="D38" t="str">
            <v>05</v>
          </cell>
          <cell r="E38" t="str">
            <v>IMAZA</v>
          </cell>
          <cell r="F38">
            <v>26748</v>
          </cell>
        </row>
        <row r="39">
          <cell r="A39" t="str">
            <v>010300</v>
          </cell>
          <cell r="B39" t="str">
            <v>01</v>
          </cell>
          <cell r="C39" t="str">
            <v>03</v>
          </cell>
          <cell r="D39" t="str">
            <v>00</v>
          </cell>
          <cell r="E39" t="str">
            <v>BONGARA</v>
          </cell>
          <cell r="F39">
            <v>26873</v>
          </cell>
        </row>
        <row r="40">
          <cell r="A40" t="str">
            <v>010301</v>
          </cell>
          <cell r="B40" t="str">
            <v>01</v>
          </cell>
          <cell r="C40" t="str">
            <v>03</v>
          </cell>
          <cell r="D40" t="str">
            <v>01</v>
          </cell>
          <cell r="E40" t="str">
            <v>JUMBILLA</v>
          </cell>
          <cell r="F40">
            <v>1585</v>
          </cell>
        </row>
        <row r="41">
          <cell r="A41" t="str">
            <v>010302</v>
          </cell>
          <cell r="B41" t="str">
            <v>01</v>
          </cell>
          <cell r="C41" t="str">
            <v>03</v>
          </cell>
          <cell r="D41" t="str">
            <v>02</v>
          </cell>
          <cell r="E41" t="str">
            <v>CHISQUILLA</v>
          </cell>
          <cell r="F41">
            <v>362</v>
          </cell>
        </row>
        <row r="42">
          <cell r="A42" t="str">
            <v>010303</v>
          </cell>
          <cell r="B42" t="str">
            <v>01</v>
          </cell>
          <cell r="C42" t="str">
            <v>03</v>
          </cell>
          <cell r="D42" t="str">
            <v>03</v>
          </cell>
          <cell r="E42" t="str">
            <v>CHURUJA</v>
          </cell>
          <cell r="F42">
            <v>243</v>
          </cell>
        </row>
        <row r="43">
          <cell r="A43" t="str">
            <v>010304</v>
          </cell>
          <cell r="B43" t="str">
            <v>01</v>
          </cell>
          <cell r="C43" t="str">
            <v>03</v>
          </cell>
          <cell r="D43" t="str">
            <v>04</v>
          </cell>
          <cell r="E43" t="str">
            <v>COROSHA</v>
          </cell>
          <cell r="F43">
            <v>772</v>
          </cell>
        </row>
        <row r="44">
          <cell r="A44" t="str">
            <v>010305</v>
          </cell>
          <cell r="B44" t="str">
            <v>01</v>
          </cell>
          <cell r="C44" t="str">
            <v>03</v>
          </cell>
          <cell r="D44" t="str">
            <v>05</v>
          </cell>
          <cell r="E44" t="str">
            <v>CUISPES</v>
          </cell>
          <cell r="F44">
            <v>837</v>
          </cell>
        </row>
        <row r="45">
          <cell r="A45" t="str">
            <v>010306</v>
          </cell>
          <cell r="B45" t="str">
            <v>01</v>
          </cell>
          <cell r="C45" t="str">
            <v>03</v>
          </cell>
          <cell r="D45" t="str">
            <v>06</v>
          </cell>
          <cell r="E45" t="str">
            <v>FLORIDA</v>
          </cell>
          <cell r="F45">
            <v>5759</v>
          </cell>
        </row>
        <row r="46">
          <cell r="A46" t="str">
            <v>010307</v>
          </cell>
          <cell r="B46" t="str">
            <v>01</v>
          </cell>
          <cell r="C46" t="str">
            <v>03</v>
          </cell>
          <cell r="D46" t="str">
            <v>07</v>
          </cell>
          <cell r="E46" t="str">
            <v>JAZAN</v>
          </cell>
          <cell r="F46">
            <v>7722</v>
          </cell>
        </row>
        <row r="47">
          <cell r="A47" t="str">
            <v>010308</v>
          </cell>
          <cell r="B47" t="str">
            <v>01</v>
          </cell>
          <cell r="C47" t="str">
            <v>03</v>
          </cell>
          <cell r="D47" t="str">
            <v>08</v>
          </cell>
          <cell r="E47" t="str">
            <v>RECTA</v>
          </cell>
          <cell r="F47">
            <v>353</v>
          </cell>
        </row>
        <row r="48">
          <cell r="A48" t="str">
            <v>010309</v>
          </cell>
          <cell r="B48" t="str">
            <v>01</v>
          </cell>
          <cell r="C48" t="str">
            <v>03</v>
          </cell>
          <cell r="D48" t="str">
            <v>09</v>
          </cell>
          <cell r="E48" t="str">
            <v>SAN CARLOS</v>
          </cell>
          <cell r="F48">
            <v>402</v>
          </cell>
        </row>
        <row r="49">
          <cell r="A49" t="str">
            <v>010310</v>
          </cell>
          <cell r="B49" t="str">
            <v>01</v>
          </cell>
          <cell r="C49" t="str">
            <v>03</v>
          </cell>
          <cell r="D49" t="str">
            <v>10</v>
          </cell>
          <cell r="E49" t="str">
            <v>SHIPASBAMBA</v>
          </cell>
          <cell r="F49">
            <v>1524</v>
          </cell>
        </row>
        <row r="50">
          <cell r="A50" t="str">
            <v>010311</v>
          </cell>
          <cell r="B50" t="str">
            <v>01</v>
          </cell>
          <cell r="C50" t="str">
            <v>03</v>
          </cell>
          <cell r="D50" t="str">
            <v>11</v>
          </cell>
          <cell r="E50" t="str">
            <v>VALERA</v>
          </cell>
          <cell r="F50">
            <v>1043</v>
          </cell>
        </row>
        <row r="51">
          <cell r="A51" t="str">
            <v>010312</v>
          </cell>
          <cell r="B51" t="str">
            <v>01</v>
          </cell>
          <cell r="C51" t="str">
            <v>03</v>
          </cell>
          <cell r="D51" t="str">
            <v>12</v>
          </cell>
          <cell r="E51" t="str">
            <v>YAMBRASBAMBA</v>
          </cell>
          <cell r="F51">
            <v>6271</v>
          </cell>
        </row>
        <row r="52">
          <cell r="A52" t="str">
            <v>010400</v>
          </cell>
          <cell r="B52" t="str">
            <v>01</v>
          </cell>
          <cell r="C52" t="str">
            <v>04</v>
          </cell>
          <cell r="D52" t="str">
            <v>00</v>
          </cell>
          <cell r="E52" t="str">
            <v>CONDORCANQUI</v>
          </cell>
          <cell r="F52">
            <v>52317</v>
          </cell>
        </row>
        <row r="53">
          <cell r="A53" t="str">
            <v>010401</v>
          </cell>
          <cell r="B53" t="str">
            <v>01</v>
          </cell>
          <cell r="C53" t="str">
            <v>04</v>
          </cell>
          <cell r="D53" t="str">
            <v>01</v>
          </cell>
          <cell r="E53" t="str">
            <v>NIEVA</v>
          </cell>
          <cell r="F53">
            <v>26322</v>
          </cell>
        </row>
        <row r="54">
          <cell r="A54" t="str">
            <v>010402</v>
          </cell>
          <cell r="B54" t="str">
            <v>01</v>
          </cell>
          <cell r="C54" t="str">
            <v>04</v>
          </cell>
          <cell r="D54" t="str">
            <v>02</v>
          </cell>
          <cell r="E54" t="str">
            <v>EL CENEPA</v>
          </cell>
          <cell r="F54">
            <v>12491</v>
          </cell>
        </row>
        <row r="55">
          <cell r="A55" t="str">
            <v>010403</v>
          </cell>
          <cell r="B55" t="str">
            <v>01</v>
          </cell>
          <cell r="C55" t="str">
            <v>04</v>
          </cell>
          <cell r="D55" t="str">
            <v>03</v>
          </cell>
          <cell r="E55" t="str">
            <v>RIO SANTIAGO</v>
          </cell>
          <cell r="F55">
            <v>13504</v>
          </cell>
        </row>
        <row r="56">
          <cell r="A56" t="str">
            <v>010500</v>
          </cell>
          <cell r="B56" t="str">
            <v>01</v>
          </cell>
          <cell r="C56" t="str">
            <v>05</v>
          </cell>
          <cell r="D56" t="str">
            <v>00</v>
          </cell>
          <cell r="E56" t="str">
            <v>LUYA</v>
          </cell>
          <cell r="F56">
            <v>52335</v>
          </cell>
        </row>
        <row r="57">
          <cell r="A57" t="str">
            <v>010501</v>
          </cell>
          <cell r="B57" t="str">
            <v>01</v>
          </cell>
          <cell r="C57" t="str">
            <v>05</v>
          </cell>
          <cell r="D57" t="str">
            <v>01</v>
          </cell>
          <cell r="E57" t="str">
            <v>LAMUD</v>
          </cell>
          <cell r="F57">
            <v>2655</v>
          </cell>
        </row>
        <row r="58">
          <cell r="A58" t="str">
            <v>010502</v>
          </cell>
          <cell r="B58" t="str">
            <v>01</v>
          </cell>
          <cell r="C58" t="str">
            <v>05</v>
          </cell>
          <cell r="D58" t="str">
            <v>02</v>
          </cell>
          <cell r="E58" t="str">
            <v>CAMPORREDONDO</v>
          </cell>
          <cell r="F58">
            <v>6155</v>
          </cell>
        </row>
        <row r="59">
          <cell r="A59" t="str">
            <v>010503</v>
          </cell>
          <cell r="B59" t="str">
            <v>01</v>
          </cell>
          <cell r="C59" t="str">
            <v>05</v>
          </cell>
          <cell r="D59" t="str">
            <v>03</v>
          </cell>
          <cell r="E59" t="str">
            <v>COCABAMBA</v>
          </cell>
          <cell r="F59">
            <v>2241</v>
          </cell>
        </row>
        <row r="60">
          <cell r="A60" t="str">
            <v>010504</v>
          </cell>
          <cell r="B60" t="str">
            <v>01</v>
          </cell>
          <cell r="C60" t="str">
            <v>05</v>
          </cell>
          <cell r="D60" t="str">
            <v>04</v>
          </cell>
          <cell r="E60" t="str">
            <v>COLCAMAR</v>
          </cell>
          <cell r="F60">
            <v>2622</v>
          </cell>
        </row>
        <row r="61">
          <cell r="A61" t="str">
            <v>010505</v>
          </cell>
          <cell r="B61" t="str">
            <v>01</v>
          </cell>
          <cell r="C61" t="str">
            <v>05</v>
          </cell>
          <cell r="D61" t="str">
            <v>05</v>
          </cell>
          <cell r="E61" t="str">
            <v>CONILA</v>
          </cell>
          <cell r="F61">
            <v>2201</v>
          </cell>
        </row>
        <row r="62">
          <cell r="A62" t="str">
            <v>010506</v>
          </cell>
          <cell r="B62" t="str">
            <v>01</v>
          </cell>
          <cell r="C62" t="str">
            <v>05</v>
          </cell>
          <cell r="D62" t="str">
            <v>06</v>
          </cell>
          <cell r="E62" t="str">
            <v>INGUILPATA</v>
          </cell>
          <cell r="F62">
            <v>699</v>
          </cell>
        </row>
        <row r="63">
          <cell r="A63" t="str">
            <v>010507</v>
          </cell>
          <cell r="B63" t="str">
            <v>01</v>
          </cell>
          <cell r="C63" t="str">
            <v>05</v>
          </cell>
          <cell r="D63" t="str">
            <v>07</v>
          </cell>
          <cell r="E63" t="str">
            <v>LONGUITA</v>
          </cell>
          <cell r="F63">
            <v>1031</v>
          </cell>
        </row>
        <row r="64">
          <cell r="A64" t="str">
            <v>010508</v>
          </cell>
          <cell r="B64" t="str">
            <v>01</v>
          </cell>
          <cell r="C64" t="str">
            <v>05</v>
          </cell>
          <cell r="D64" t="str">
            <v>08</v>
          </cell>
          <cell r="E64" t="str">
            <v>LONYA CHICO</v>
          </cell>
          <cell r="F64">
            <v>1168</v>
          </cell>
        </row>
        <row r="65">
          <cell r="A65" t="str">
            <v>010509</v>
          </cell>
          <cell r="B65" t="str">
            <v>01</v>
          </cell>
          <cell r="C65" t="str">
            <v>05</v>
          </cell>
          <cell r="D65" t="str">
            <v>09</v>
          </cell>
          <cell r="E65" t="str">
            <v>LUYA</v>
          </cell>
          <cell r="F65">
            <v>4558</v>
          </cell>
        </row>
        <row r="66">
          <cell r="A66" t="str">
            <v>010510</v>
          </cell>
          <cell r="B66" t="str">
            <v>01</v>
          </cell>
          <cell r="C66" t="str">
            <v>05</v>
          </cell>
          <cell r="D66" t="str">
            <v>10</v>
          </cell>
          <cell r="E66" t="str">
            <v>LUYA VIEJO</v>
          </cell>
          <cell r="F66">
            <v>447</v>
          </cell>
        </row>
        <row r="67">
          <cell r="A67" t="str">
            <v>010511</v>
          </cell>
          <cell r="B67" t="str">
            <v>01</v>
          </cell>
          <cell r="C67" t="str">
            <v>05</v>
          </cell>
          <cell r="D67" t="str">
            <v>11</v>
          </cell>
          <cell r="E67" t="str">
            <v>MARIA</v>
          </cell>
          <cell r="F67">
            <v>1008</v>
          </cell>
        </row>
        <row r="68">
          <cell r="A68" t="str">
            <v>010512</v>
          </cell>
          <cell r="B68" t="str">
            <v>01</v>
          </cell>
          <cell r="C68" t="str">
            <v>05</v>
          </cell>
          <cell r="D68" t="str">
            <v>12</v>
          </cell>
          <cell r="E68" t="str">
            <v>OCALLI</v>
          </cell>
          <cell r="F68">
            <v>4021</v>
          </cell>
        </row>
        <row r="69">
          <cell r="A69" t="str">
            <v>010513</v>
          </cell>
          <cell r="B69" t="str">
            <v>01</v>
          </cell>
          <cell r="C69" t="str">
            <v>05</v>
          </cell>
          <cell r="D69" t="str">
            <v>13</v>
          </cell>
          <cell r="E69" t="str">
            <v>OCUMAL</v>
          </cell>
          <cell r="F69">
            <v>4073</v>
          </cell>
        </row>
        <row r="70">
          <cell r="A70" t="str">
            <v>010514</v>
          </cell>
          <cell r="B70" t="str">
            <v>01</v>
          </cell>
          <cell r="C70" t="str">
            <v>05</v>
          </cell>
          <cell r="D70" t="str">
            <v>14</v>
          </cell>
          <cell r="E70" t="str">
            <v>PISUQUIA</v>
          </cell>
          <cell r="F70">
            <v>6248</v>
          </cell>
        </row>
        <row r="71">
          <cell r="A71" t="str">
            <v>010515</v>
          </cell>
          <cell r="B71" t="str">
            <v>01</v>
          </cell>
          <cell r="C71" t="str">
            <v>05</v>
          </cell>
          <cell r="D71" t="str">
            <v>15</v>
          </cell>
          <cell r="E71" t="str">
            <v>PROVIDENCIA</v>
          </cell>
          <cell r="F71">
            <v>1557</v>
          </cell>
        </row>
        <row r="72">
          <cell r="A72" t="str">
            <v>010516</v>
          </cell>
          <cell r="B72" t="str">
            <v>01</v>
          </cell>
          <cell r="C72" t="str">
            <v>05</v>
          </cell>
          <cell r="D72" t="str">
            <v>16</v>
          </cell>
          <cell r="E72" t="str">
            <v>SAN CRISTOBAL</v>
          </cell>
          <cell r="F72">
            <v>766</v>
          </cell>
        </row>
        <row r="73">
          <cell r="A73" t="str">
            <v>010517</v>
          </cell>
          <cell r="B73" t="str">
            <v>01</v>
          </cell>
          <cell r="C73" t="str">
            <v>05</v>
          </cell>
          <cell r="D73" t="str">
            <v>17</v>
          </cell>
          <cell r="E73" t="str">
            <v>SAN FRANCISCO DEL YESO</v>
          </cell>
          <cell r="F73">
            <v>757</v>
          </cell>
        </row>
        <row r="74">
          <cell r="A74" t="str">
            <v>010518</v>
          </cell>
          <cell r="B74" t="str">
            <v>01</v>
          </cell>
          <cell r="C74" t="str">
            <v>05</v>
          </cell>
          <cell r="D74" t="str">
            <v>18</v>
          </cell>
          <cell r="E74" t="str">
            <v>SAN JERONIMO</v>
          </cell>
          <cell r="F74">
            <v>959</v>
          </cell>
        </row>
        <row r="75">
          <cell r="A75" t="str">
            <v>010519</v>
          </cell>
          <cell r="B75" t="str">
            <v>01</v>
          </cell>
          <cell r="C75" t="str">
            <v>05</v>
          </cell>
          <cell r="D75" t="str">
            <v>19</v>
          </cell>
          <cell r="E75" t="str">
            <v>SAN JUAN DE LOPECANCHA</v>
          </cell>
          <cell r="F75">
            <v>575</v>
          </cell>
        </row>
        <row r="76">
          <cell r="A76" t="str">
            <v>010520</v>
          </cell>
          <cell r="B76" t="str">
            <v>01</v>
          </cell>
          <cell r="C76" t="str">
            <v>05</v>
          </cell>
          <cell r="D76" t="str">
            <v>20</v>
          </cell>
          <cell r="E76" t="str">
            <v>SANTA CATALINA</v>
          </cell>
          <cell r="F76">
            <v>1717</v>
          </cell>
        </row>
        <row r="77">
          <cell r="A77" t="str">
            <v>010521</v>
          </cell>
          <cell r="B77" t="str">
            <v>01</v>
          </cell>
          <cell r="C77" t="str">
            <v>05</v>
          </cell>
          <cell r="D77" t="str">
            <v>21</v>
          </cell>
          <cell r="E77" t="str">
            <v>SANTO TOMAS</v>
          </cell>
          <cell r="F77">
            <v>4140</v>
          </cell>
        </row>
        <row r="78">
          <cell r="A78" t="str">
            <v>010522</v>
          </cell>
          <cell r="B78" t="str">
            <v>01</v>
          </cell>
          <cell r="C78" t="str">
            <v>05</v>
          </cell>
          <cell r="D78" t="str">
            <v>22</v>
          </cell>
          <cell r="E78" t="str">
            <v>TINGO</v>
          </cell>
          <cell r="F78">
            <v>1264</v>
          </cell>
        </row>
        <row r="79">
          <cell r="A79" t="str">
            <v>010523</v>
          </cell>
          <cell r="B79" t="str">
            <v>01</v>
          </cell>
          <cell r="C79" t="str">
            <v>05</v>
          </cell>
          <cell r="D79" t="str">
            <v>23</v>
          </cell>
          <cell r="E79" t="str">
            <v>TRITA</v>
          </cell>
          <cell r="F79">
            <v>1473</v>
          </cell>
        </row>
        <row r="80">
          <cell r="A80" t="str">
            <v>010600</v>
          </cell>
          <cell r="B80" t="str">
            <v>01</v>
          </cell>
          <cell r="C80" t="str">
            <v>06</v>
          </cell>
          <cell r="D80" t="str">
            <v>00</v>
          </cell>
          <cell r="E80" t="str">
            <v>RODRIGUEZ DE MENDOZA</v>
          </cell>
          <cell r="F80">
            <v>27791</v>
          </cell>
        </row>
        <row r="81">
          <cell r="A81" t="str">
            <v>010601</v>
          </cell>
          <cell r="B81" t="str">
            <v>01</v>
          </cell>
          <cell r="C81" t="str">
            <v>06</v>
          </cell>
          <cell r="D81" t="str">
            <v>01</v>
          </cell>
          <cell r="E81" t="str">
            <v>SAN NICOLAS</v>
          </cell>
          <cell r="F81">
            <v>5166</v>
          </cell>
        </row>
        <row r="82">
          <cell r="A82" t="str">
            <v>010602</v>
          </cell>
          <cell r="B82" t="str">
            <v>01</v>
          </cell>
          <cell r="C82" t="str">
            <v>06</v>
          </cell>
          <cell r="D82" t="str">
            <v>02</v>
          </cell>
          <cell r="E82" t="str">
            <v>CHIRIMOTO</v>
          </cell>
          <cell r="F82">
            <v>1965</v>
          </cell>
        </row>
        <row r="83">
          <cell r="A83" t="str">
            <v>010603</v>
          </cell>
          <cell r="B83" t="str">
            <v>01</v>
          </cell>
          <cell r="C83" t="str">
            <v>06</v>
          </cell>
          <cell r="D83" t="str">
            <v>03</v>
          </cell>
          <cell r="E83" t="str">
            <v>COCHAMAL</v>
          </cell>
          <cell r="F83">
            <v>611</v>
          </cell>
        </row>
        <row r="84">
          <cell r="A84" t="str">
            <v>010604</v>
          </cell>
          <cell r="B84" t="str">
            <v>01</v>
          </cell>
          <cell r="C84" t="str">
            <v>06</v>
          </cell>
          <cell r="D84" t="str">
            <v>04</v>
          </cell>
          <cell r="E84" t="str">
            <v>HUAMBO</v>
          </cell>
          <cell r="F84">
            <v>3502</v>
          </cell>
        </row>
        <row r="85">
          <cell r="A85" t="str">
            <v>010605</v>
          </cell>
          <cell r="B85" t="str">
            <v>01</v>
          </cell>
          <cell r="C85" t="str">
            <v>06</v>
          </cell>
          <cell r="D85" t="str">
            <v>05</v>
          </cell>
          <cell r="E85" t="str">
            <v>LIMABAMBA</v>
          </cell>
          <cell r="F85">
            <v>2602</v>
          </cell>
        </row>
        <row r="86">
          <cell r="A86" t="str">
            <v>010606</v>
          </cell>
          <cell r="B86" t="str">
            <v>01</v>
          </cell>
          <cell r="C86" t="str">
            <v>06</v>
          </cell>
          <cell r="D86" t="str">
            <v>06</v>
          </cell>
          <cell r="E86" t="str">
            <v>LONGAR</v>
          </cell>
          <cell r="F86">
            <v>1662</v>
          </cell>
        </row>
        <row r="87">
          <cell r="A87" t="str">
            <v>010607</v>
          </cell>
          <cell r="B87" t="str">
            <v>01</v>
          </cell>
          <cell r="C87" t="str">
            <v>06</v>
          </cell>
          <cell r="D87" t="str">
            <v>07</v>
          </cell>
          <cell r="E87" t="str">
            <v>MARISCAL BENAVIDES</v>
          </cell>
          <cell r="F87">
            <v>1222</v>
          </cell>
        </row>
        <row r="88">
          <cell r="A88" t="str">
            <v>010608</v>
          </cell>
          <cell r="B88" t="str">
            <v>01</v>
          </cell>
          <cell r="C88" t="str">
            <v>06</v>
          </cell>
          <cell r="D88" t="str">
            <v>08</v>
          </cell>
          <cell r="E88" t="str">
            <v>MILPUC</v>
          </cell>
          <cell r="F88">
            <v>739</v>
          </cell>
        </row>
        <row r="89">
          <cell r="A89" t="str">
            <v>010609</v>
          </cell>
          <cell r="B89" t="str">
            <v>01</v>
          </cell>
          <cell r="C89" t="str">
            <v>06</v>
          </cell>
          <cell r="D89" t="str">
            <v>09</v>
          </cell>
          <cell r="E89" t="str">
            <v>OMIA</v>
          </cell>
          <cell r="F89">
            <v>7614</v>
          </cell>
        </row>
        <row r="90">
          <cell r="A90" t="str">
            <v>010610</v>
          </cell>
          <cell r="B90" t="str">
            <v>01</v>
          </cell>
          <cell r="C90" t="str">
            <v>06</v>
          </cell>
          <cell r="D90" t="str">
            <v>10</v>
          </cell>
          <cell r="E90" t="str">
            <v>SANTA ROSA</v>
          </cell>
          <cell r="F90">
            <v>651</v>
          </cell>
        </row>
        <row r="91">
          <cell r="A91" t="str">
            <v>010611</v>
          </cell>
          <cell r="B91" t="str">
            <v>01</v>
          </cell>
          <cell r="C91" t="str">
            <v>06</v>
          </cell>
          <cell r="D91" t="str">
            <v>11</v>
          </cell>
          <cell r="E91" t="str">
            <v>TOTORA</v>
          </cell>
          <cell r="F91">
            <v>455</v>
          </cell>
        </row>
        <row r="92">
          <cell r="A92" t="str">
            <v>010612</v>
          </cell>
          <cell r="B92" t="str">
            <v>01</v>
          </cell>
          <cell r="C92" t="str">
            <v>06</v>
          </cell>
          <cell r="D92" t="str">
            <v>12</v>
          </cell>
          <cell r="E92" t="str">
            <v>VISTA ALEGRE</v>
          </cell>
          <cell r="F92">
            <v>1602</v>
          </cell>
        </row>
        <row r="93">
          <cell r="A93" t="str">
            <v>010700</v>
          </cell>
          <cell r="B93" t="str">
            <v>01</v>
          </cell>
          <cell r="C93" t="str">
            <v>07</v>
          </cell>
          <cell r="D93" t="str">
            <v>00</v>
          </cell>
          <cell r="E93" t="str">
            <v>UTCUBAMBA</v>
          </cell>
          <cell r="F93">
            <v>126147</v>
          </cell>
        </row>
        <row r="94">
          <cell r="A94" t="str">
            <v>010701</v>
          </cell>
          <cell r="B94" t="str">
            <v>01</v>
          </cell>
          <cell r="C94" t="str">
            <v>07</v>
          </cell>
          <cell r="D94" t="str">
            <v>01</v>
          </cell>
          <cell r="E94" t="str">
            <v>BAGUA GRANDE</v>
          </cell>
          <cell r="F94">
            <v>53724</v>
          </cell>
        </row>
        <row r="95">
          <cell r="A95" t="str">
            <v>010702</v>
          </cell>
          <cell r="B95" t="str">
            <v>01</v>
          </cell>
          <cell r="C95" t="str">
            <v>07</v>
          </cell>
          <cell r="D95" t="str">
            <v>02</v>
          </cell>
          <cell r="E95" t="str">
            <v>CAJARURO</v>
          </cell>
          <cell r="F95">
            <v>32704</v>
          </cell>
        </row>
        <row r="96">
          <cell r="A96" t="str">
            <v>010703</v>
          </cell>
          <cell r="B96" t="str">
            <v>01</v>
          </cell>
          <cell r="C96" t="str">
            <v>07</v>
          </cell>
          <cell r="D96" t="str">
            <v>03</v>
          </cell>
          <cell r="E96" t="str">
            <v>CUMBA</v>
          </cell>
          <cell r="F96">
            <v>10093</v>
          </cell>
        </row>
        <row r="97">
          <cell r="A97" t="str">
            <v>010704</v>
          </cell>
          <cell r="B97" t="str">
            <v>01</v>
          </cell>
          <cell r="C97" t="str">
            <v>07</v>
          </cell>
          <cell r="D97" t="str">
            <v>04</v>
          </cell>
          <cell r="E97" t="str">
            <v>EL MILAGRO</v>
          </cell>
          <cell r="F97">
            <v>6993</v>
          </cell>
        </row>
        <row r="98">
          <cell r="A98" t="str">
            <v>010705</v>
          </cell>
          <cell r="B98" t="str">
            <v>01</v>
          </cell>
          <cell r="C98" t="str">
            <v>07</v>
          </cell>
          <cell r="D98" t="str">
            <v>05</v>
          </cell>
          <cell r="E98" t="str">
            <v>JAMALCA</v>
          </cell>
          <cell r="F98">
            <v>8598</v>
          </cell>
        </row>
        <row r="99">
          <cell r="A99" t="str">
            <v>010706</v>
          </cell>
          <cell r="B99" t="str">
            <v>01</v>
          </cell>
          <cell r="C99" t="str">
            <v>07</v>
          </cell>
          <cell r="D99" t="str">
            <v>06</v>
          </cell>
          <cell r="E99" t="str">
            <v>LONYA GRANDE</v>
          </cell>
          <cell r="F99">
            <v>10563</v>
          </cell>
        </row>
        <row r="100">
          <cell r="A100" t="str">
            <v>010707</v>
          </cell>
          <cell r="B100" t="str">
            <v>01</v>
          </cell>
          <cell r="C100" t="str">
            <v>07</v>
          </cell>
          <cell r="D100" t="str">
            <v>07</v>
          </cell>
          <cell r="E100" t="str">
            <v>YAMON</v>
          </cell>
          <cell r="F100">
            <v>3472</v>
          </cell>
        </row>
        <row r="101">
          <cell r="A101" t="str">
            <v>020000</v>
          </cell>
          <cell r="B101" t="str">
            <v>02</v>
          </cell>
          <cell r="C101" t="str">
            <v>00</v>
          </cell>
          <cell r="D101" t="str">
            <v>00</v>
          </cell>
          <cell r="E101" t="str">
            <v>ANCASH</v>
          </cell>
          <cell r="F101">
            <v>1086995</v>
          </cell>
        </row>
        <row r="102">
          <cell r="A102" t="str">
            <v>020100</v>
          </cell>
          <cell r="B102" t="str">
            <v>02</v>
          </cell>
          <cell r="C102" t="str">
            <v>01</v>
          </cell>
          <cell r="D102" t="str">
            <v>00</v>
          </cell>
          <cell r="E102" t="str">
            <v>HUARAZ</v>
          </cell>
          <cell r="F102">
            <v>151918</v>
          </cell>
        </row>
        <row r="103">
          <cell r="A103" t="str">
            <v>020101</v>
          </cell>
          <cell r="B103" t="str">
            <v>02</v>
          </cell>
          <cell r="C103" t="str">
            <v>01</v>
          </cell>
          <cell r="D103" t="str">
            <v>01</v>
          </cell>
          <cell r="E103" t="str">
            <v>HUARAZ</v>
          </cell>
          <cell r="F103">
            <v>55584</v>
          </cell>
        </row>
        <row r="104">
          <cell r="A104" t="str">
            <v>020102</v>
          </cell>
          <cell r="B104" t="str">
            <v>02</v>
          </cell>
          <cell r="C104" t="str">
            <v>01</v>
          </cell>
          <cell r="D104" t="str">
            <v>02</v>
          </cell>
          <cell r="E104" t="str">
            <v>COCHABAMBA</v>
          </cell>
          <cell r="F104">
            <v>2089</v>
          </cell>
        </row>
        <row r="105">
          <cell r="A105" t="str">
            <v>020103</v>
          </cell>
          <cell r="B105" t="str">
            <v>02</v>
          </cell>
          <cell r="C105" t="str">
            <v>01</v>
          </cell>
          <cell r="D105" t="str">
            <v>03</v>
          </cell>
          <cell r="E105" t="str">
            <v>COLCABAMBA</v>
          </cell>
          <cell r="F105">
            <v>256</v>
          </cell>
        </row>
        <row r="106">
          <cell r="A106" t="str">
            <v>020104</v>
          </cell>
          <cell r="B106" t="str">
            <v>02</v>
          </cell>
          <cell r="C106" t="str">
            <v>01</v>
          </cell>
          <cell r="D106" t="str">
            <v>04</v>
          </cell>
          <cell r="E106" t="str">
            <v>HUANCHAY</v>
          </cell>
          <cell r="F106">
            <v>3250</v>
          </cell>
        </row>
        <row r="107">
          <cell r="A107" t="str">
            <v>020105</v>
          </cell>
          <cell r="B107" t="str">
            <v>02</v>
          </cell>
          <cell r="C107" t="str">
            <v>01</v>
          </cell>
          <cell r="D107" t="str">
            <v>05</v>
          </cell>
          <cell r="E107" t="str">
            <v>INDEPENDENCIA</v>
          </cell>
          <cell r="F107">
            <v>66202</v>
          </cell>
        </row>
        <row r="108">
          <cell r="A108" t="str">
            <v>020106</v>
          </cell>
          <cell r="B108" t="str">
            <v>02</v>
          </cell>
          <cell r="C108" t="str">
            <v>01</v>
          </cell>
          <cell r="D108" t="str">
            <v>06</v>
          </cell>
          <cell r="E108" t="str">
            <v>JANGAS</v>
          </cell>
          <cell r="F108">
            <v>4619</v>
          </cell>
        </row>
        <row r="109">
          <cell r="A109" t="str">
            <v>020107</v>
          </cell>
          <cell r="B109" t="str">
            <v>02</v>
          </cell>
          <cell r="C109" t="str">
            <v>01</v>
          </cell>
          <cell r="D109" t="str">
            <v>07</v>
          </cell>
          <cell r="E109" t="str">
            <v>LA LIBERTAD</v>
          </cell>
          <cell r="F109">
            <v>1370</v>
          </cell>
        </row>
        <row r="110">
          <cell r="A110" t="str">
            <v>020108</v>
          </cell>
          <cell r="B110" t="str">
            <v>02</v>
          </cell>
          <cell r="C110" t="str">
            <v>01</v>
          </cell>
          <cell r="D110" t="str">
            <v>08</v>
          </cell>
          <cell r="E110" t="str">
            <v>OLLEROS</v>
          </cell>
          <cell r="F110">
            <v>2747</v>
          </cell>
        </row>
        <row r="111">
          <cell r="A111" t="str">
            <v>020109</v>
          </cell>
          <cell r="B111" t="str">
            <v>02</v>
          </cell>
          <cell r="C111" t="str">
            <v>01</v>
          </cell>
          <cell r="D111" t="str">
            <v>09</v>
          </cell>
          <cell r="E111" t="str">
            <v>PAMPAS</v>
          </cell>
          <cell r="F111">
            <v>1473</v>
          </cell>
        </row>
        <row r="112">
          <cell r="A112" t="str">
            <v>020110</v>
          </cell>
          <cell r="B112" t="str">
            <v>02</v>
          </cell>
          <cell r="C112" t="str">
            <v>01</v>
          </cell>
          <cell r="D112" t="str">
            <v>10</v>
          </cell>
          <cell r="E112" t="str">
            <v>PARIACOTO</v>
          </cell>
          <cell r="F112">
            <v>4435</v>
          </cell>
        </row>
        <row r="113">
          <cell r="A113" t="str">
            <v>020111</v>
          </cell>
          <cell r="B113" t="str">
            <v>02</v>
          </cell>
          <cell r="C113" t="str">
            <v>01</v>
          </cell>
          <cell r="D113" t="str">
            <v>11</v>
          </cell>
          <cell r="E113" t="str">
            <v>PIRA</v>
          </cell>
          <cell r="F113">
            <v>4092</v>
          </cell>
        </row>
        <row r="114">
          <cell r="A114" t="str">
            <v>020112</v>
          </cell>
          <cell r="B114" t="str">
            <v>02</v>
          </cell>
          <cell r="C114" t="str">
            <v>01</v>
          </cell>
          <cell r="D114" t="str">
            <v>12</v>
          </cell>
          <cell r="E114" t="str">
            <v>TARICA</v>
          </cell>
          <cell r="F114">
            <v>5801</v>
          </cell>
        </row>
        <row r="115">
          <cell r="A115" t="str">
            <v>020200</v>
          </cell>
          <cell r="B115" t="str">
            <v>02</v>
          </cell>
          <cell r="C115" t="str">
            <v>02</v>
          </cell>
          <cell r="D115" t="str">
            <v>00</v>
          </cell>
          <cell r="E115" t="str">
            <v>AIJA</v>
          </cell>
          <cell r="F115">
            <v>9027</v>
          </cell>
        </row>
        <row r="116">
          <cell r="A116" t="str">
            <v>020201</v>
          </cell>
          <cell r="B116" t="str">
            <v>02</v>
          </cell>
          <cell r="C116" t="str">
            <v>02</v>
          </cell>
          <cell r="D116" t="str">
            <v>01</v>
          </cell>
          <cell r="E116" t="str">
            <v>AIJA</v>
          </cell>
          <cell r="F116">
            <v>2480</v>
          </cell>
        </row>
        <row r="117">
          <cell r="A117" t="str">
            <v>020202</v>
          </cell>
          <cell r="B117" t="str">
            <v>02</v>
          </cell>
          <cell r="C117" t="str">
            <v>02</v>
          </cell>
          <cell r="D117" t="str">
            <v>02</v>
          </cell>
          <cell r="E117" t="str">
            <v>CORIS</v>
          </cell>
          <cell r="F117">
            <v>1896</v>
          </cell>
        </row>
        <row r="118">
          <cell r="A118" t="str">
            <v>020203</v>
          </cell>
          <cell r="B118" t="str">
            <v>02</v>
          </cell>
          <cell r="C118" t="str">
            <v>02</v>
          </cell>
          <cell r="D118" t="str">
            <v>03</v>
          </cell>
          <cell r="E118" t="str">
            <v>HUACLLAN</v>
          </cell>
          <cell r="F118">
            <v>453</v>
          </cell>
        </row>
        <row r="119">
          <cell r="A119" t="str">
            <v>020204</v>
          </cell>
          <cell r="B119" t="str">
            <v>02</v>
          </cell>
          <cell r="C119" t="str">
            <v>02</v>
          </cell>
          <cell r="D119" t="str">
            <v>04</v>
          </cell>
          <cell r="E119" t="str">
            <v>LA MERCED</v>
          </cell>
          <cell r="F119">
            <v>3215</v>
          </cell>
        </row>
        <row r="120">
          <cell r="A120" t="str">
            <v>020205</v>
          </cell>
          <cell r="B120" t="str">
            <v>02</v>
          </cell>
          <cell r="C120" t="str">
            <v>02</v>
          </cell>
          <cell r="D120" t="str">
            <v>05</v>
          </cell>
          <cell r="E120" t="str">
            <v>SUCCHA</v>
          </cell>
          <cell r="F120">
            <v>983</v>
          </cell>
        </row>
        <row r="121">
          <cell r="A121" t="str">
            <v>020300</v>
          </cell>
          <cell r="B121" t="str">
            <v>02</v>
          </cell>
          <cell r="C121" t="str">
            <v>03</v>
          </cell>
          <cell r="D121" t="str">
            <v>00</v>
          </cell>
          <cell r="E121" t="str">
            <v>ANTONIO RAYMONDI</v>
          </cell>
          <cell r="F121">
            <v>17938</v>
          </cell>
        </row>
        <row r="122">
          <cell r="A122" t="str">
            <v>020301</v>
          </cell>
          <cell r="B122" t="str">
            <v>02</v>
          </cell>
          <cell r="C122" t="str">
            <v>03</v>
          </cell>
          <cell r="D122" t="str">
            <v>01</v>
          </cell>
          <cell r="E122" t="str">
            <v>LLAMELLIN</v>
          </cell>
          <cell r="F122">
            <v>3883</v>
          </cell>
        </row>
        <row r="123">
          <cell r="A123" t="str">
            <v>020302</v>
          </cell>
          <cell r="B123" t="str">
            <v>02</v>
          </cell>
          <cell r="C123" t="str">
            <v>03</v>
          </cell>
          <cell r="D123" t="str">
            <v>02</v>
          </cell>
          <cell r="E123" t="str">
            <v>ACZO</v>
          </cell>
          <cell r="F123">
            <v>2334</v>
          </cell>
        </row>
        <row r="124">
          <cell r="A124" t="str">
            <v>020303</v>
          </cell>
          <cell r="B124" t="str">
            <v>02</v>
          </cell>
          <cell r="C124" t="str">
            <v>03</v>
          </cell>
          <cell r="D124" t="str">
            <v>03</v>
          </cell>
          <cell r="E124" t="str">
            <v>CHACCHO</v>
          </cell>
          <cell r="F124">
            <v>2156</v>
          </cell>
        </row>
        <row r="125">
          <cell r="A125" t="str">
            <v>020304</v>
          </cell>
          <cell r="B125" t="str">
            <v>02</v>
          </cell>
          <cell r="C125" t="str">
            <v>03</v>
          </cell>
          <cell r="D125" t="str">
            <v>04</v>
          </cell>
          <cell r="E125" t="str">
            <v>CHINGAS</v>
          </cell>
          <cell r="F125">
            <v>2082</v>
          </cell>
        </row>
        <row r="126">
          <cell r="A126" t="str">
            <v>020305</v>
          </cell>
          <cell r="B126" t="str">
            <v>02</v>
          </cell>
          <cell r="C126" t="str">
            <v>03</v>
          </cell>
          <cell r="D126" t="str">
            <v>05</v>
          </cell>
          <cell r="E126" t="str">
            <v>MIRGAS</v>
          </cell>
          <cell r="F126">
            <v>5830</v>
          </cell>
        </row>
        <row r="127">
          <cell r="A127" t="str">
            <v>020306</v>
          </cell>
          <cell r="B127" t="str">
            <v>02</v>
          </cell>
          <cell r="C127" t="str">
            <v>03</v>
          </cell>
          <cell r="D127" t="str">
            <v>06</v>
          </cell>
          <cell r="E127" t="str">
            <v>SAN JUAN DE RONTOY</v>
          </cell>
          <cell r="F127">
            <v>1653</v>
          </cell>
        </row>
        <row r="128">
          <cell r="A128" t="str">
            <v>020400</v>
          </cell>
          <cell r="B128" t="str">
            <v>02</v>
          </cell>
          <cell r="C128" t="str">
            <v>04</v>
          </cell>
          <cell r="D128" t="str">
            <v>00</v>
          </cell>
          <cell r="E128" t="str">
            <v>ASUNCION</v>
          </cell>
          <cell r="F128">
            <v>9933</v>
          </cell>
        </row>
        <row r="129">
          <cell r="A129" t="str">
            <v>020401</v>
          </cell>
          <cell r="B129" t="str">
            <v>02</v>
          </cell>
          <cell r="C129" t="str">
            <v>04</v>
          </cell>
          <cell r="D129" t="str">
            <v>01</v>
          </cell>
          <cell r="E129" t="str">
            <v>CHACAS</v>
          </cell>
          <cell r="F129">
            <v>5825</v>
          </cell>
        </row>
        <row r="130">
          <cell r="A130" t="str">
            <v>020402</v>
          </cell>
          <cell r="B130" t="str">
            <v>02</v>
          </cell>
          <cell r="C130" t="str">
            <v>04</v>
          </cell>
          <cell r="D130" t="str">
            <v>02</v>
          </cell>
          <cell r="E130" t="str">
            <v>ACOCHACA</v>
          </cell>
          <cell r="F130">
            <v>4108</v>
          </cell>
        </row>
        <row r="131">
          <cell r="A131" t="str">
            <v>020500</v>
          </cell>
          <cell r="B131" t="str">
            <v>02</v>
          </cell>
          <cell r="C131" t="str">
            <v>05</v>
          </cell>
          <cell r="D131" t="str">
            <v>00</v>
          </cell>
          <cell r="E131" t="str">
            <v>BOLOGNESI</v>
          </cell>
          <cell r="F131">
            <v>26739</v>
          </cell>
        </row>
        <row r="132">
          <cell r="A132" t="str">
            <v>020501</v>
          </cell>
          <cell r="B132" t="str">
            <v>02</v>
          </cell>
          <cell r="C132" t="str">
            <v>05</v>
          </cell>
          <cell r="D132" t="str">
            <v>01</v>
          </cell>
          <cell r="E132" t="str">
            <v>CHIQUIAN</v>
          </cell>
          <cell r="F132">
            <v>4602</v>
          </cell>
        </row>
        <row r="133">
          <cell r="A133" t="str">
            <v>020502</v>
          </cell>
          <cell r="B133" t="str">
            <v>02</v>
          </cell>
          <cell r="C133" t="str">
            <v>05</v>
          </cell>
          <cell r="D133" t="str">
            <v>02</v>
          </cell>
          <cell r="E133" t="str">
            <v>ABELARDO PARDO LEZAMETA</v>
          </cell>
          <cell r="F133">
            <v>278</v>
          </cell>
        </row>
        <row r="134">
          <cell r="A134" t="str">
            <v>020503</v>
          </cell>
          <cell r="B134" t="str">
            <v>02</v>
          </cell>
          <cell r="C134" t="str">
            <v>05</v>
          </cell>
          <cell r="D134" t="str">
            <v>03</v>
          </cell>
          <cell r="E134" t="str">
            <v>ANTONIO RAYMONDI</v>
          </cell>
          <cell r="F134">
            <v>1265</v>
          </cell>
        </row>
        <row r="135">
          <cell r="A135" t="str">
            <v>020504</v>
          </cell>
          <cell r="B135" t="str">
            <v>02</v>
          </cell>
          <cell r="C135" t="str">
            <v>05</v>
          </cell>
          <cell r="D135" t="str">
            <v>04</v>
          </cell>
          <cell r="E135" t="str">
            <v>AQUIA</v>
          </cell>
          <cell r="F135">
            <v>2833</v>
          </cell>
        </row>
        <row r="136">
          <cell r="A136" t="str">
            <v>020505</v>
          </cell>
          <cell r="B136" t="str">
            <v>02</v>
          </cell>
          <cell r="C136" t="str">
            <v>05</v>
          </cell>
          <cell r="D136" t="str">
            <v>05</v>
          </cell>
          <cell r="E136" t="str">
            <v>CAJACAY</v>
          </cell>
          <cell r="F136">
            <v>1798</v>
          </cell>
        </row>
        <row r="137">
          <cell r="A137" t="str">
            <v>020506</v>
          </cell>
          <cell r="B137" t="str">
            <v>02</v>
          </cell>
          <cell r="C137" t="str">
            <v>05</v>
          </cell>
          <cell r="D137" t="str">
            <v>06</v>
          </cell>
          <cell r="E137" t="str">
            <v>CANIS</v>
          </cell>
          <cell r="F137">
            <v>271</v>
          </cell>
        </row>
        <row r="138">
          <cell r="A138" t="str">
            <v>020507</v>
          </cell>
          <cell r="B138" t="str">
            <v>02</v>
          </cell>
          <cell r="C138" t="str">
            <v>05</v>
          </cell>
          <cell r="D138" t="str">
            <v>07</v>
          </cell>
          <cell r="E138" t="str">
            <v>COLQUIOC</v>
          </cell>
          <cell r="F138">
            <v>2067</v>
          </cell>
        </row>
        <row r="139">
          <cell r="A139" t="str">
            <v>020508</v>
          </cell>
          <cell r="B139" t="str">
            <v>02</v>
          </cell>
          <cell r="C139" t="str">
            <v>05</v>
          </cell>
          <cell r="D139" t="str">
            <v>08</v>
          </cell>
          <cell r="E139" t="str">
            <v>HUALLANCA</v>
          </cell>
          <cell r="F139">
            <v>6333</v>
          </cell>
        </row>
        <row r="140">
          <cell r="A140" t="str">
            <v>020509</v>
          </cell>
          <cell r="B140" t="str">
            <v>02</v>
          </cell>
          <cell r="C140" t="str">
            <v>05</v>
          </cell>
          <cell r="D140" t="str">
            <v>09</v>
          </cell>
          <cell r="E140" t="str">
            <v>HUASTA</v>
          </cell>
          <cell r="F140">
            <v>2362</v>
          </cell>
        </row>
        <row r="141">
          <cell r="A141" t="str">
            <v>020510</v>
          </cell>
          <cell r="B141" t="str">
            <v>02</v>
          </cell>
          <cell r="C141" t="str">
            <v>05</v>
          </cell>
          <cell r="D141" t="str">
            <v>10</v>
          </cell>
          <cell r="E141" t="str">
            <v>HUAYLLACAYAN</v>
          </cell>
          <cell r="F141">
            <v>1364</v>
          </cell>
        </row>
        <row r="142">
          <cell r="A142" t="str">
            <v>020511</v>
          </cell>
          <cell r="B142" t="str">
            <v>02</v>
          </cell>
          <cell r="C142" t="str">
            <v>05</v>
          </cell>
          <cell r="D142" t="str">
            <v>11</v>
          </cell>
          <cell r="E142" t="str">
            <v>LA PRIMAVERA</v>
          </cell>
          <cell r="F142">
            <v>321</v>
          </cell>
        </row>
        <row r="143">
          <cell r="A143" t="str">
            <v>020512</v>
          </cell>
          <cell r="B143" t="str">
            <v>02</v>
          </cell>
          <cell r="C143" t="str">
            <v>05</v>
          </cell>
          <cell r="D143" t="str">
            <v>12</v>
          </cell>
          <cell r="E143" t="str">
            <v>MANGAS</v>
          </cell>
          <cell r="F143">
            <v>568</v>
          </cell>
        </row>
        <row r="144">
          <cell r="A144" t="str">
            <v>020513</v>
          </cell>
          <cell r="B144" t="str">
            <v>02</v>
          </cell>
          <cell r="C144" t="str">
            <v>05</v>
          </cell>
          <cell r="D144" t="str">
            <v>13</v>
          </cell>
          <cell r="E144" t="str">
            <v>PACLLON</v>
          </cell>
          <cell r="F144">
            <v>1422</v>
          </cell>
        </row>
        <row r="145">
          <cell r="A145" t="str">
            <v>020514</v>
          </cell>
          <cell r="B145" t="str">
            <v>02</v>
          </cell>
          <cell r="C145" t="str">
            <v>05</v>
          </cell>
          <cell r="D145" t="str">
            <v>14</v>
          </cell>
          <cell r="E145" t="str">
            <v>SAN MIGUEL DE CORPANQUI</v>
          </cell>
          <cell r="F145">
            <v>379</v>
          </cell>
        </row>
        <row r="146">
          <cell r="A146" t="str">
            <v>020515</v>
          </cell>
          <cell r="B146" t="str">
            <v>02</v>
          </cell>
          <cell r="C146" t="str">
            <v>05</v>
          </cell>
          <cell r="D146" t="str">
            <v>15</v>
          </cell>
          <cell r="E146" t="str">
            <v>TICLLOS</v>
          </cell>
          <cell r="F146">
            <v>876</v>
          </cell>
        </row>
        <row r="147">
          <cell r="A147" t="str">
            <v>020600</v>
          </cell>
          <cell r="B147" t="str">
            <v>02</v>
          </cell>
          <cell r="C147" t="str">
            <v>06</v>
          </cell>
          <cell r="D147" t="str">
            <v>00</v>
          </cell>
          <cell r="E147" t="str">
            <v>CARHUAZ</v>
          </cell>
          <cell r="F147">
            <v>45699</v>
          </cell>
        </row>
        <row r="148">
          <cell r="A148" t="str">
            <v>020601</v>
          </cell>
          <cell r="B148" t="str">
            <v>02</v>
          </cell>
          <cell r="C148" t="str">
            <v>06</v>
          </cell>
          <cell r="D148" t="str">
            <v>01</v>
          </cell>
          <cell r="E148" t="str">
            <v>CARHUAZ</v>
          </cell>
          <cell r="F148">
            <v>14408</v>
          </cell>
        </row>
        <row r="149">
          <cell r="A149" t="str">
            <v>020602</v>
          </cell>
          <cell r="B149" t="str">
            <v>02</v>
          </cell>
          <cell r="C149" t="str">
            <v>06</v>
          </cell>
          <cell r="D149" t="str">
            <v>02</v>
          </cell>
          <cell r="E149" t="str">
            <v>ACOPAMPA</v>
          </cell>
          <cell r="F149">
            <v>2408</v>
          </cell>
        </row>
        <row r="150">
          <cell r="A150" t="str">
            <v>020603</v>
          </cell>
          <cell r="B150" t="str">
            <v>02</v>
          </cell>
          <cell r="C150" t="str">
            <v>06</v>
          </cell>
          <cell r="D150" t="str">
            <v>03</v>
          </cell>
          <cell r="E150" t="str">
            <v>AMASHCA</v>
          </cell>
          <cell r="F150">
            <v>1786</v>
          </cell>
        </row>
        <row r="151">
          <cell r="A151" t="str">
            <v>020604</v>
          </cell>
          <cell r="B151" t="str">
            <v>02</v>
          </cell>
          <cell r="C151" t="str">
            <v>06</v>
          </cell>
          <cell r="D151" t="str">
            <v>04</v>
          </cell>
          <cell r="E151" t="str">
            <v>ANTA</v>
          </cell>
          <cell r="F151">
            <v>2513</v>
          </cell>
        </row>
        <row r="152">
          <cell r="A152" t="str">
            <v>020605</v>
          </cell>
          <cell r="B152" t="str">
            <v>02</v>
          </cell>
          <cell r="C152" t="str">
            <v>06</v>
          </cell>
          <cell r="D152" t="str">
            <v>05</v>
          </cell>
          <cell r="E152" t="str">
            <v>ATAQUERO</v>
          </cell>
          <cell r="F152">
            <v>1017</v>
          </cell>
        </row>
        <row r="153">
          <cell r="A153" t="str">
            <v>020606</v>
          </cell>
          <cell r="B153" t="str">
            <v>02</v>
          </cell>
          <cell r="C153" t="str">
            <v>06</v>
          </cell>
          <cell r="D153" t="str">
            <v>06</v>
          </cell>
          <cell r="E153" t="str">
            <v>MARCARA</v>
          </cell>
          <cell r="F153">
            <v>9351</v>
          </cell>
        </row>
        <row r="154">
          <cell r="A154" t="str">
            <v>020607</v>
          </cell>
          <cell r="B154" t="str">
            <v>02</v>
          </cell>
          <cell r="C154" t="str">
            <v>06</v>
          </cell>
          <cell r="D154" t="str">
            <v>07</v>
          </cell>
          <cell r="E154" t="str">
            <v>PARIAHUANCA</v>
          </cell>
          <cell r="F154">
            <v>1782</v>
          </cell>
        </row>
        <row r="155">
          <cell r="A155" t="str">
            <v>020608</v>
          </cell>
          <cell r="B155" t="str">
            <v>02</v>
          </cell>
          <cell r="C155" t="str">
            <v>06</v>
          </cell>
          <cell r="D155" t="str">
            <v>08</v>
          </cell>
          <cell r="E155" t="str">
            <v>SAN MIGUEL DE ACO</v>
          </cell>
          <cell r="F155">
            <v>2436</v>
          </cell>
        </row>
        <row r="156">
          <cell r="A156" t="str">
            <v>020609</v>
          </cell>
          <cell r="B156" t="str">
            <v>02</v>
          </cell>
          <cell r="C156" t="str">
            <v>06</v>
          </cell>
          <cell r="D156" t="str">
            <v>09</v>
          </cell>
          <cell r="E156" t="str">
            <v>SHILLA</v>
          </cell>
          <cell r="F156">
            <v>3303</v>
          </cell>
        </row>
        <row r="157">
          <cell r="A157" t="str">
            <v>020610</v>
          </cell>
          <cell r="B157" t="str">
            <v>02</v>
          </cell>
          <cell r="C157" t="str">
            <v>06</v>
          </cell>
          <cell r="D157" t="str">
            <v>10</v>
          </cell>
          <cell r="E157" t="str">
            <v>TINCO</v>
          </cell>
          <cell r="F157">
            <v>3355</v>
          </cell>
        </row>
        <row r="158">
          <cell r="A158" t="str">
            <v>020611</v>
          </cell>
          <cell r="B158" t="str">
            <v>02</v>
          </cell>
          <cell r="C158" t="str">
            <v>06</v>
          </cell>
          <cell r="D158" t="str">
            <v>11</v>
          </cell>
          <cell r="E158" t="str">
            <v>YUNGAR</v>
          </cell>
          <cell r="F158">
            <v>3340</v>
          </cell>
        </row>
        <row r="159">
          <cell r="A159" t="str">
            <v>020700</v>
          </cell>
          <cell r="B159" t="str">
            <v>02</v>
          </cell>
          <cell r="C159" t="str">
            <v>07</v>
          </cell>
          <cell r="D159" t="str">
            <v>00</v>
          </cell>
          <cell r="E159" t="str">
            <v>CARLOS FERMIN FITZCARRALD</v>
          </cell>
          <cell r="F159">
            <v>21784</v>
          </cell>
        </row>
        <row r="160">
          <cell r="A160" t="str">
            <v>020701</v>
          </cell>
          <cell r="B160" t="str">
            <v>02</v>
          </cell>
          <cell r="C160" t="str">
            <v>07</v>
          </cell>
          <cell r="D160" t="str">
            <v>01</v>
          </cell>
          <cell r="E160" t="str">
            <v>SAN LUIS</v>
          </cell>
          <cell r="F160">
            <v>12298</v>
          </cell>
        </row>
        <row r="161">
          <cell r="A161" t="str">
            <v>020702</v>
          </cell>
          <cell r="B161" t="str">
            <v>02</v>
          </cell>
          <cell r="C161" t="str">
            <v>07</v>
          </cell>
          <cell r="D161" t="str">
            <v>02</v>
          </cell>
          <cell r="E161" t="str">
            <v>SAN NICOLAS</v>
          </cell>
          <cell r="F161">
            <v>3781</v>
          </cell>
        </row>
        <row r="162">
          <cell r="A162" t="str">
            <v>020703</v>
          </cell>
          <cell r="B162" t="str">
            <v>02</v>
          </cell>
          <cell r="C162" t="str">
            <v>07</v>
          </cell>
          <cell r="D162" t="str">
            <v>03</v>
          </cell>
          <cell r="E162" t="str">
            <v>YAUYA</v>
          </cell>
          <cell r="F162">
            <v>5705</v>
          </cell>
        </row>
        <row r="163">
          <cell r="A163" t="str">
            <v>020800</v>
          </cell>
          <cell r="B163" t="str">
            <v>02</v>
          </cell>
          <cell r="C163" t="str">
            <v>08</v>
          </cell>
          <cell r="D163" t="str">
            <v>00</v>
          </cell>
          <cell r="E163" t="str">
            <v>CASMA</v>
          </cell>
          <cell r="F163">
            <v>43861</v>
          </cell>
        </row>
        <row r="164">
          <cell r="A164" t="str">
            <v>020801</v>
          </cell>
          <cell r="B164" t="str">
            <v>02</v>
          </cell>
          <cell r="C164" t="str">
            <v>08</v>
          </cell>
          <cell r="D164" t="str">
            <v>01</v>
          </cell>
          <cell r="E164" t="str">
            <v>CASMA</v>
          </cell>
          <cell r="F164">
            <v>29898</v>
          </cell>
        </row>
        <row r="165">
          <cell r="A165" t="str">
            <v>020802</v>
          </cell>
          <cell r="B165" t="str">
            <v>02</v>
          </cell>
          <cell r="C165" t="str">
            <v>08</v>
          </cell>
          <cell r="D165" t="str">
            <v>02</v>
          </cell>
          <cell r="E165" t="str">
            <v>BUENA VISTA ALTA</v>
          </cell>
          <cell r="F165">
            <v>4387</v>
          </cell>
        </row>
        <row r="166">
          <cell r="A166" t="str">
            <v>020803</v>
          </cell>
          <cell r="B166" t="str">
            <v>02</v>
          </cell>
          <cell r="C166" t="str">
            <v>08</v>
          </cell>
          <cell r="D166" t="str">
            <v>03</v>
          </cell>
          <cell r="E166" t="str">
            <v>COMANDANTE NOEL</v>
          </cell>
          <cell r="F166">
            <v>2099</v>
          </cell>
        </row>
        <row r="167">
          <cell r="A167" t="str">
            <v>020804</v>
          </cell>
          <cell r="B167" t="str">
            <v>02</v>
          </cell>
          <cell r="C167" t="str">
            <v>08</v>
          </cell>
          <cell r="D167" t="str">
            <v>04</v>
          </cell>
          <cell r="E167" t="str">
            <v>YAUTAN</v>
          </cell>
          <cell r="F167">
            <v>7477</v>
          </cell>
        </row>
        <row r="168">
          <cell r="A168" t="str">
            <v>020900</v>
          </cell>
          <cell r="B168" t="str">
            <v>02</v>
          </cell>
          <cell r="C168" t="str">
            <v>09</v>
          </cell>
          <cell r="D168" t="str">
            <v>00</v>
          </cell>
          <cell r="E168" t="str">
            <v>CORONGO</v>
          </cell>
          <cell r="F168">
            <v>7858</v>
          </cell>
        </row>
        <row r="169">
          <cell r="A169" t="str">
            <v>020901</v>
          </cell>
          <cell r="B169" t="str">
            <v>02</v>
          </cell>
          <cell r="C169" t="str">
            <v>09</v>
          </cell>
          <cell r="D169" t="str">
            <v>01</v>
          </cell>
          <cell r="E169" t="str">
            <v>CORONGO</v>
          </cell>
          <cell r="F169">
            <v>2094</v>
          </cell>
        </row>
        <row r="170">
          <cell r="A170" t="str">
            <v>020902</v>
          </cell>
          <cell r="B170" t="str">
            <v>02</v>
          </cell>
          <cell r="C170" t="str">
            <v>09</v>
          </cell>
          <cell r="D170" t="str">
            <v>02</v>
          </cell>
          <cell r="E170" t="str">
            <v>ACO</v>
          </cell>
          <cell r="F170">
            <v>484</v>
          </cell>
        </row>
        <row r="171">
          <cell r="A171" t="str">
            <v>020903</v>
          </cell>
          <cell r="B171" t="str">
            <v>02</v>
          </cell>
          <cell r="C171" t="str">
            <v>09</v>
          </cell>
          <cell r="D171" t="str">
            <v>03</v>
          </cell>
          <cell r="E171" t="str">
            <v>BAMBAS</v>
          </cell>
          <cell r="F171">
            <v>540</v>
          </cell>
        </row>
        <row r="172">
          <cell r="A172" t="str">
            <v>020904</v>
          </cell>
          <cell r="B172" t="str">
            <v>02</v>
          </cell>
          <cell r="C172" t="str">
            <v>09</v>
          </cell>
          <cell r="D172" t="str">
            <v>04</v>
          </cell>
          <cell r="E172" t="str">
            <v>CUSCA</v>
          </cell>
          <cell r="F172">
            <v>2338</v>
          </cell>
        </row>
        <row r="173">
          <cell r="A173" t="str">
            <v>020905</v>
          </cell>
          <cell r="B173" t="str">
            <v>02</v>
          </cell>
          <cell r="C173" t="str">
            <v>09</v>
          </cell>
          <cell r="D173" t="str">
            <v>05</v>
          </cell>
          <cell r="E173" t="str">
            <v>LA PAMPA</v>
          </cell>
          <cell r="F173">
            <v>1203</v>
          </cell>
        </row>
        <row r="174">
          <cell r="A174" t="str">
            <v>020906</v>
          </cell>
          <cell r="B174" t="str">
            <v>02</v>
          </cell>
          <cell r="C174" t="str">
            <v>09</v>
          </cell>
          <cell r="D174" t="str">
            <v>06</v>
          </cell>
          <cell r="E174" t="str">
            <v>YANAC</v>
          </cell>
          <cell r="F174">
            <v>783</v>
          </cell>
        </row>
        <row r="175">
          <cell r="A175" t="str">
            <v>020907</v>
          </cell>
          <cell r="B175" t="str">
            <v>02</v>
          </cell>
          <cell r="C175" t="str">
            <v>09</v>
          </cell>
          <cell r="D175" t="str">
            <v>07</v>
          </cell>
          <cell r="E175" t="str">
            <v>YUPAN</v>
          </cell>
          <cell r="F175">
            <v>416</v>
          </cell>
        </row>
        <row r="176">
          <cell r="A176" t="str">
            <v>021000</v>
          </cell>
          <cell r="B176" t="str">
            <v>02</v>
          </cell>
          <cell r="C176" t="str">
            <v>10</v>
          </cell>
          <cell r="D176" t="str">
            <v>00</v>
          </cell>
          <cell r="E176" t="str">
            <v>HUARI</v>
          </cell>
          <cell r="F176">
            <v>60433</v>
          </cell>
        </row>
        <row r="177">
          <cell r="A177" t="str">
            <v>021001</v>
          </cell>
          <cell r="B177" t="str">
            <v>02</v>
          </cell>
          <cell r="C177" t="str">
            <v>10</v>
          </cell>
          <cell r="D177" t="str">
            <v>01</v>
          </cell>
          <cell r="E177" t="str">
            <v>HUARI</v>
          </cell>
          <cell r="F177">
            <v>9657</v>
          </cell>
        </row>
        <row r="178">
          <cell r="A178" t="str">
            <v>021002</v>
          </cell>
          <cell r="B178" t="str">
            <v>02</v>
          </cell>
          <cell r="C178" t="str">
            <v>10</v>
          </cell>
          <cell r="D178" t="str">
            <v>02</v>
          </cell>
          <cell r="E178" t="str">
            <v>ANRA</v>
          </cell>
          <cell r="F178">
            <v>1904</v>
          </cell>
        </row>
        <row r="179">
          <cell r="A179" t="str">
            <v>021003</v>
          </cell>
          <cell r="B179" t="str">
            <v>02</v>
          </cell>
          <cell r="C179" t="str">
            <v>10</v>
          </cell>
          <cell r="D179" t="str">
            <v>03</v>
          </cell>
          <cell r="E179" t="str">
            <v>CAJAY</v>
          </cell>
          <cell r="F179">
            <v>3253</v>
          </cell>
        </row>
        <row r="180">
          <cell r="A180" t="str">
            <v>021004</v>
          </cell>
          <cell r="B180" t="str">
            <v>02</v>
          </cell>
          <cell r="C180" t="str">
            <v>10</v>
          </cell>
          <cell r="D180" t="str">
            <v>04</v>
          </cell>
          <cell r="E180" t="str">
            <v>CHAVIN DE HUANTAR</v>
          </cell>
          <cell r="F180">
            <v>8871</v>
          </cell>
        </row>
        <row r="181">
          <cell r="A181" t="str">
            <v>021005</v>
          </cell>
          <cell r="B181" t="str">
            <v>02</v>
          </cell>
          <cell r="C181" t="str">
            <v>10</v>
          </cell>
          <cell r="D181" t="str">
            <v>05</v>
          </cell>
          <cell r="E181" t="str">
            <v>HUACACHI</v>
          </cell>
          <cell r="F181">
            <v>2164</v>
          </cell>
        </row>
        <row r="182">
          <cell r="A182" t="str">
            <v>021006</v>
          </cell>
          <cell r="B182" t="str">
            <v>02</v>
          </cell>
          <cell r="C182" t="str">
            <v>10</v>
          </cell>
          <cell r="D182" t="str">
            <v>06</v>
          </cell>
          <cell r="E182" t="str">
            <v>HUACCHIS</v>
          </cell>
          <cell r="F182">
            <v>2221</v>
          </cell>
        </row>
        <row r="183">
          <cell r="A183" t="str">
            <v>021007</v>
          </cell>
          <cell r="B183" t="str">
            <v>02</v>
          </cell>
          <cell r="C183" t="str">
            <v>10</v>
          </cell>
          <cell r="D183" t="str">
            <v>07</v>
          </cell>
          <cell r="E183" t="str">
            <v>HUACHIS</v>
          </cell>
          <cell r="F183">
            <v>3975</v>
          </cell>
        </row>
        <row r="184">
          <cell r="A184" t="str">
            <v>021008</v>
          </cell>
          <cell r="B184" t="str">
            <v>02</v>
          </cell>
          <cell r="C184" t="str">
            <v>10</v>
          </cell>
          <cell r="D184" t="str">
            <v>08</v>
          </cell>
          <cell r="E184" t="str">
            <v>HUANTAR</v>
          </cell>
          <cell r="F184">
            <v>2995</v>
          </cell>
        </row>
        <row r="185">
          <cell r="A185" t="str">
            <v>021009</v>
          </cell>
          <cell r="B185" t="str">
            <v>02</v>
          </cell>
          <cell r="C185" t="str">
            <v>10</v>
          </cell>
          <cell r="D185" t="str">
            <v>09</v>
          </cell>
          <cell r="E185" t="str">
            <v>MASIN</v>
          </cell>
          <cell r="F185">
            <v>2013</v>
          </cell>
        </row>
        <row r="186">
          <cell r="A186" t="str">
            <v>021010</v>
          </cell>
          <cell r="B186" t="str">
            <v>02</v>
          </cell>
          <cell r="C186" t="str">
            <v>10</v>
          </cell>
          <cell r="D186" t="str">
            <v>10</v>
          </cell>
          <cell r="E186" t="str">
            <v>PAUCAS</v>
          </cell>
          <cell r="F186">
            <v>2239</v>
          </cell>
        </row>
        <row r="187">
          <cell r="A187" t="str">
            <v>021011</v>
          </cell>
          <cell r="B187" t="str">
            <v>02</v>
          </cell>
          <cell r="C187" t="str">
            <v>10</v>
          </cell>
          <cell r="D187" t="str">
            <v>11</v>
          </cell>
          <cell r="E187" t="str">
            <v>PONTO</v>
          </cell>
          <cell r="F187">
            <v>3184</v>
          </cell>
        </row>
        <row r="188">
          <cell r="A188" t="str">
            <v>021012</v>
          </cell>
          <cell r="B188" t="str">
            <v>02</v>
          </cell>
          <cell r="C188" t="str">
            <v>10</v>
          </cell>
          <cell r="D188" t="str">
            <v>12</v>
          </cell>
          <cell r="E188" t="str">
            <v>RAHUAPAMPA</v>
          </cell>
          <cell r="F188">
            <v>856</v>
          </cell>
        </row>
        <row r="189">
          <cell r="A189" t="str">
            <v>021013</v>
          </cell>
          <cell r="B189" t="str">
            <v>02</v>
          </cell>
          <cell r="C189" t="str">
            <v>10</v>
          </cell>
          <cell r="D189" t="str">
            <v>13</v>
          </cell>
          <cell r="E189" t="str">
            <v>RAPAYAN</v>
          </cell>
          <cell r="F189">
            <v>1790</v>
          </cell>
        </row>
        <row r="190">
          <cell r="A190" t="str">
            <v>021014</v>
          </cell>
          <cell r="B190" t="str">
            <v>02</v>
          </cell>
          <cell r="C190" t="str">
            <v>10</v>
          </cell>
          <cell r="D190" t="str">
            <v>14</v>
          </cell>
          <cell r="E190" t="str">
            <v>SAN MARCOS</v>
          </cell>
          <cell r="F190">
            <v>10906</v>
          </cell>
        </row>
        <row r="191">
          <cell r="A191" t="str">
            <v>021015</v>
          </cell>
          <cell r="B191" t="str">
            <v>02</v>
          </cell>
          <cell r="C191" t="str">
            <v>10</v>
          </cell>
          <cell r="D191" t="str">
            <v>15</v>
          </cell>
          <cell r="E191" t="str">
            <v>SAN PEDRO DE CHANA</v>
          </cell>
          <cell r="F191">
            <v>2761</v>
          </cell>
        </row>
        <row r="192">
          <cell r="A192" t="str">
            <v>021016</v>
          </cell>
          <cell r="B192" t="str">
            <v>02</v>
          </cell>
          <cell r="C192" t="str">
            <v>10</v>
          </cell>
          <cell r="D192" t="str">
            <v>16</v>
          </cell>
          <cell r="E192" t="str">
            <v>UCO</v>
          </cell>
          <cell r="F192">
            <v>1644</v>
          </cell>
        </row>
        <row r="193">
          <cell r="A193" t="str">
            <v>021100</v>
          </cell>
          <cell r="B193" t="str">
            <v>02</v>
          </cell>
          <cell r="C193" t="str">
            <v>11</v>
          </cell>
          <cell r="D193" t="str">
            <v>00</v>
          </cell>
          <cell r="E193" t="str">
            <v>HUARMEY</v>
          </cell>
          <cell r="F193">
            <v>28262</v>
          </cell>
        </row>
        <row r="194">
          <cell r="A194" t="str">
            <v>021101</v>
          </cell>
          <cell r="B194" t="str">
            <v>02</v>
          </cell>
          <cell r="C194" t="str">
            <v>11</v>
          </cell>
          <cell r="D194" t="str">
            <v>01</v>
          </cell>
          <cell r="E194" t="str">
            <v>HUARMEY</v>
          </cell>
          <cell r="F194">
            <v>21933</v>
          </cell>
        </row>
        <row r="195">
          <cell r="A195" t="str">
            <v>021102</v>
          </cell>
          <cell r="B195" t="str">
            <v>02</v>
          </cell>
          <cell r="C195" t="str">
            <v>11</v>
          </cell>
          <cell r="D195" t="str">
            <v>02</v>
          </cell>
          <cell r="E195" t="str">
            <v>COCHAPETI</v>
          </cell>
          <cell r="F195">
            <v>958</v>
          </cell>
        </row>
        <row r="196">
          <cell r="A196" t="str">
            <v>021103</v>
          </cell>
          <cell r="B196" t="str">
            <v>02</v>
          </cell>
          <cell r="C196" t="str">
            <v>11</v>
          </cell>
          <cell r="D196" t="str">
            <v>03</v>
          </cell>
          <cell r="E196" t="str">
            <v>CULEBRAS</v>
          </cell>
          <cell r="F196">
            <v>3065</v>
          </cell>
        </row>
        <row r="197">
          <cell r="A197" t="str">
            <v>021104</v>
          </cell>
          <cell r="B197" t="str">
            <v>02</v>
          </cell>
          <cell r="C197" t="str">
            <v>11</v>
          </cell>
          <cell r="D197" t="str">
            <v>04</v>
          </cell>
          <cell r="E197" t="str">
            <v>HUAYAN</v>
          </cell>
          <cell r="F197">
            <v>1194</v>
          </cell>
        </row>
        <row r="198">
          <cell r="A198" t="str">
            <v>021105</v>
          </cell>
          <cell r="B198" t="str">
            <v>02</v>
          </cell>
          <cell r="C198" t="str">
            <v>11</v>
          </cell>
          <cell r="D198" t="str">
            <v>05</v>
          </cell>
          <cell r="E198" t="str">
            <v>MALVAS</v>
          </cell>
          <cell r="F198">
            <v>1112</v>
          </cell>
        </row>
        <row r="199">
          <cell r="A199" t="str">
            <v>021200</v>
          </cell>
          <cell r="B199" t="str">
            <v>02</v>
          </cell>
          <cell r="C199" t="str">
            <v>12</v>
          </cell>
          <cell r="D199" t="str">
            <v>00</v>
          </cell>
          <cell r="E199" t="str">
            <v>HUAYLAS</v>
          </cell>
          <cell r="F199">
            <v>54879</v>
          </cell>
        </row>
        <row r="200">
          <cell r="A200" t="str">
            <v>021201</v>
          </cell>
          <cell r="B200" t="str">
            <v>02</v>
          </cell>
          <cell r="C200" t="str">
            <v>12</v>
          </cell>
          <cell r="D200" t="str">
            <v>01</v>
          </cell>
          <cell r="E200" t="str">
            <v>CARAZ</v>
          </cell>
          <cell r="F200">
            <v>23217</v>
          </cell>
        </row>
        <row r="201">
          <cell r="A201" t="str">
            <v>021202</v>
          </cell>
          <cell r="B201" t="str">
            <v>02</v>
          </cell>
          <cell r="C201" t="str">
            <v>12</v>
          </cell>
          <cell r="D201" t="str">
            <v>02</v>
          </cell>
          <cell r="E201" t="str">
            <v>HUALLANCA</v>
          </cell>
          <cell r="F201">
            <v>930</v>
          </cell>
        </row>
        <row r="202">
          <cell r="A202" t="str">
            <v>021203</v>
          </cell>
          <cell r="B202" t="str">
            <v>02</v>
          </cell>
          <cell r="C202" t="str">
            <v>12</v>
          </cell>
          <cell r="D202" t="str">
            <v>03</v>
          </cell>
          <cell r="E202" t="str">
            <v>HUATA</v>
          </cell>
          <cell r="F202">
            <v>1737</v>
          </cell>
        </row>
        <row r="203">
          <cell r="A203" t="str">
            <v>021204</v>
          </cell>
          <cell r="B203" t="str">
            <v>02</v>
          </cell>
          <cell r="C203" t="str">
            <v>12</v>
          </cell>
          <cell r="D203" t="str">
            <v>04</v>
          </cell>
          <cell r="E203" t="str">
            <v>HUAYLAS</v>
          </cell>
          <cell r="F203">
            <v>1715</v>
          </cell>
        </row>
        <row r="204">
          <cell r="A204" t="str">
            <v>021205</v>
          </cell>
          <cell r="B204" t="str">
            <v>02</v>
          </cell>
          <cell r="C204" t="str">
            <v>12</v>
          </cell>
          <cell r="D204" t="str">
            <v>05</v>
          </cell>
          <cell r="E204" t="str">
            <v>MATO</v>
          </cell>
          <cell r="F204">
            <v>2372</v>
          </cell>
        </row>
        <row r="205">
          <cell r="A205" t="str">
            <v>021206</v>
          </cell>
          <cell r="B205" t="str">
            <v>02</v>
          </cell>
          <cell r="C205" t="str">
            <v>12</v>
          </cell>
          <cell r="D205" t="str">
            <v>06</v>
          </cell>
          <cell r="E205" t="str">
            <v>PAMPAROMAS</v>
          </cell>
          <cell r="F205">
            <v>8862</v>
          </cell>
        </row>
        <row r="206">
          <cell r="A206" t="str">
            <v>021207</v>
          </cell>
          <cell r="B206" t="str">
            <v>02</v>
          </cell>
          <cell r="C206" t="str">
            <v>12</v>
          </cell>
          <cell r="D206" t="str">
            <v>07</v>
          </cell>
          <cell r="E206" t="str">
            <v>PUEBLO LIBRE</v>
          </cell>
          <cell r="F206">
            <v>7047</v>
          </cell>
        </row>
        <row r="207">
          <cell r="A207" t="str">
            <v>021208</v>
          </cell>
          <cell r="B207" t="str">
            <v>02</v>
          </cell>
          <cell r="C207" t="str">
            <v>12</v>
          </cell>
          <cell r="D207" t="str">
            <v>08</v>
          </cell>
          <cell r="E207" t="str">
            <v>SANTA CRUZ</v>
          </cell>
          <cell r="F207">
            <v>5294</v>
          </cell>
        </row>
        <row r="208">
          <cell r="A208" t="str">
            <v>021209</v>
          </cell>
          <cell r="B208" t="str">
            <v>02</v>
          </cell>
          <cell r="C208" t="str">
            <v>12</v>
          </cell>
          <cell r="D208" t="str">
            <v>09</v>
          </cell>
          <cell r="E208" t="str">
            <v>SANTO TORIBIO</v>
          </cell>
          <cell r="F208">
            <v>1763</v>
          </cell>
        </row>
        <row r="209">
          <cell r="A209" t="str">
            <v>021210</v>
          </cell>
          <cell r="B209" t="str">
            <v>02</v>
          </cell>
          <cell r="C209" t="str">
            <v>12</v>
          </cell>
          <cell r="D209" t="str">
            <v>10</v>
          </cell>
          <cell r="E209" t="str">
            <v>YURACMARCA</v>
          </cell>
          <cell r="F209">
            <v>1942</v>
          </cell>
        </row>
        <row r="210">
          <cell r="A210" t="str">
            <v>021300</v>
          </cell>
          <cell r="B210" t="str">
            <v>02</v>
          </cell>
          <cell r="C210" t="str">
            <v>13</v>
          </cell>
          <cell r="D210" t="str">
            <v>00</v>
          </cell>
          <cell r="E210" t="str">
            <v>MARISCAL LUZURIAGA</v>
          </cell>
          <cell r="F210">
            <v>24272</v>
          </cell>
        </row>
        <row r="211">
          <cell r="A211" t="str">
            <v>021301</v>
          </cell>
          <cell r="B211" t="str">
            <v>02</v>
          </cell>
          <cell r="C211" t="str">
            <v>13</v>
          </cell>
          <cell r="D211" t="str">
            <v>01</v>
          </cell>
          <cell r="E211" t="str">
            <v>PISCOBAMBA</v>
          </cell>
          <cell r="F211">
            <v>3757</v>
          </cell>
        </row>
        <row r="212">
          <cell r="A212" t="str">
            <v>021302</v>
          </cell>
          <cell r="B212" t="str">
            <v>02</v>
          </cell>
          <cell r="C212" t="str">
            <v>13</v>
          </cell>
          <cell r="D212" t="str">
            <v>02</v>
          </cell>
          <cell r="E212" t="str">
            <v>CASCA</v>
          </cell>
          <cell r="F212">
            <v>4414</v>
          </cell>
        </row>
        <row r="213">
          <cell r="A213" t="str">
            <v>021303</v>
          </cell>
          <cell r="B213" t="str">
            <v>02</v>
          </cell>
          <cell r="C213" t="str">
            <v>13</v>
          </cell>
          <cell r="D213" t="str">
            <v>03</v>
          </cell>
          <cell r="E213" t="str">
            <v>ELEAZAR GUZMAN BARRON</v>
          </cell>
          <cell r="F213">
            <v>1240</v>
          </cell>
        </row>
        <row r="214">
          <cell r="A214" t="str">
            <v>021304</v>
          </cell>
          <cell r="B214" t="str">
            <v>02</v>
          </cell>
          <cell r="C214" t="str">
            <v>13</v>
          </cell>
          <cell r="D214" t="str">
            <v>04</v>
          </cell>
          <cell r="E214" t="str">
            <v>FIDEL OLIVAS ESCUDERO</v>
          </cell>
          <cell r="F214">
            <v>2275</v>
          </cell>
        </row>
        <row r="215">
          <cell r="A215" t="str">
            <v>021305</v>
          </cell>
          <cell r="B215" t="str">
            <v>02</v>
          </cell>
          <cell r="C215" t="str">
            <v>13</v>
          </cell>
          <cell r="D215" t="str">
            <v>05</v>
          </cell>
          <cell r="E215" t="str">
            <v>LLAMA</v>
          </cell>
          <cell r="F215">
            <v>1541</v>
          </cell>
        </row>
        <row r="216">
          <cell r="A216" t="str">
            <v>021306</v>
          </cell>
          <cell r="B216" t="str">
            <v>02</v>
          </cell>
          <cell r="C216" t="str">
            <v>13</v>
          </cell>
          <cell r="D216" t="str">
            <v>06</v>
          </cell>
          <cell r="E216" t="str">
            <v>LLUMPA</v>
          </cell>
          <cell r="F216">
            <v>6478</v>
          </cell>
        </row>
        <row r="217">
          <cell r="A217" t="str">
            <v>021307</v>
          </cell>
          <cell r="B217" t="str">
            <v>02</v>
          </cell>
          <cell r="C217" t="str">
            <v>13</v>
          </cell>
          <cell r="D217" t="str">
            <v>07</v>
          </cell>
          <cell r="E217" t="str">
            <v>LUCMA</v>
          </cell>
          <cell r="F217">
            <v>3401</v>
          </cell>
        </row>
        <row r="218">
          <cell r="A218" t="str">
            <v>021308</v>
          </cell>
          <cell r="B218" t="str">
            <v>02</v>
          </cell>
          <cell r="C218" t="str">
            <v>13</v>
          </cell>
          <cell r="D218" t="str">
            <v>08</v>
          </cell>
          <cell r="E218" t="str">
            <v>MUSGA</v>
          </cell>
          <cell r="F218">
            <v>1166</v>
          </cell>
        </row>
        <row r="219">
          <cell r="A219" t="str">
            <v>021400</v>
          </cell>
          <cell r="B219" t="str">
            <v>02</v>
          </cell>
          <cell r="C219" t="str">
            <v>14</v>
          </cell>
          <cell r="D219" t="str">
            <v>00</v>
          </cell>
          <cell r="E219" t="str">
            <v>OCROS</v>
          </cell>
          <cell r="F219">
            <v>7048</v>
          </cell>
        </row>
        <row r="220">
          <cell r="A220" t="str">
            <v>021401</v>
          </cell>
          <cell r="B220" t="str">
            <v>02</v>
          </cell>
          <cell r="C220" t="str">
            <v>14</v>
          </cell>
          <cell r="D220" t="str">
            <v>01</v>
          </cell>
          <cell r="E220" t="str">
            <v>OCROS</v>
          </cell>
          <cell r="F220">
            <v>1524</v>
          </cell>
        </row>
        <row r="221">
          <cell r="A221" t="str">
            <v>021402</v>
          </cell>
          <cell r="B221" t="str">
            <v>02</v>
          </cell>
          <cell r="C221" t="str">
            <v>14</v>
          </cell>
          <cell r="D221" t="str">
            <v>02</v>
          </cell>
          <cell r="E221" t="str">
            <v>ACAS</v>
          </cell>
          <cell r="F221">
            <v>431</v>
          </cell>
        </row>
        <row r="222">
          <cell r="A222" t="str">
            <v>021403</v>
          </cell>
          <cell r="B222" t="str">
            <v>02</v>
          </cell>
          <cell r="C222" t="str">
            <v>14</v>
          </cell>
          <cell r="D222" t="str">
            <v>03</v>
          </cell>
          <cell r="E222" t="str">
            <v>CAJAMARQUILLA</v>
          </cell>
          <cell r="F222">
            <v>189</v>
          </cell>
        </row>
        <row r="223">
          <cell r="A223" t="str">
            <v>021404</v>
          </cell>
          <cell r="B223" t="str">
            <v>02</v>
          </cell>
          <cell r="C223" t="str">
            <v>14</v>
          </cell>
          <cell r="D223" t="str">
            <v>04</v>
          </cell>
          <cell r="E223" t="str">
            <v>CARHUAPAMPA</v>
          </cell>
          <cell r="F223">
            <v>383</v>
          </cell>
        </row>
        <row r="224">
          <cell r="A224" t="str">
            <v>021405</v>
          </cell>
          <cell r="B224" t="str">
            <v>02</v>
          </cell>
          <cell r="C224" t="str">
            <v>14</v>
          </cell>
          <cell r="D224" t="str">
            <v>05</v>
          </cell>
          <cell r="E224" t="str">
            <v>COCHAS</v>
          </cell>
          <cell r="F224">
            <v>1202</v>
          </cell>
        </row>
        <row r="225">
          <cell r="A225" t="str">
            <v>021406</v>
          </cell>
          <cell r="B225" t="str">
            <v>02</v>
          </cell>
          <cell r="C225" t="str">
            <v>14</v>
          </cell>
          <cell r="D225" t="str">
            <v>06</v>
          </cell>
          <cell r="E225" t="str">
            <v>CONGAS</v>
          </cell>
          <cell r="F225">
            <v>1264</v>
          </cell>
        </row>
        <row r="226">
          <cell r="A226" t="str">
            <v>021407</v>
          </cell>
          <cell r="B226" t="str">
            <v>02</v>
          </cell>
          <cell r="C226" t="str">
            <v>14</v>
          </cell>
          <cell r="D226" t="str">
            <v>07</v>
          </cell>
          <cell r="E226" t="str">
            <v>LLIPA</v>
          </cell>
          <cell r="F226">
            <v>216</v>
          </cell>
        </row>
        <row r="227">
          <cell r="A227" t="str">
            <v>021408</v>
          </cell>
          <cell r="B227" t="str">
            <v>02</v>
          </cell>
          <cell r="C227" t="str">
            <v>14</v>
          </cell>
          <cell r="D227" t="str">
            <v>08</v>
          </cell>
          <cell r="E227" t="str">
            <v>SAN CRISTOBAL DE RAJAN</v>
          </cell>
          <cell r="F227">
            <v>487</v>
          </cell>
        </row>
        <row r="228">
          <cell r="A228" t="str">
            <v>021409</v>
          </cell>
          <cell r="B228" t="str">
            <v>02</v>
          </cell>
          <cell r="C228" t="str">
            <v>14</v>
          </cell>
          <cell r="D228" t="str">
            <v>09</v>
          </cell>
          <cell r="E228" t="str">
            <v>SAN PEDRO</v>
          </cell>
          <cell r="F228">
            <v>968</v>
          </cell>
        </row>
        <row r="229">
          <cell r="A229" t="str">
            <v>021410</v>
          </cell>
          <cell r="B229" t="str">
            <v>02</v>
          </cell>
          <cell r="C229" t="str">
            <v>14</v>
          </cell>
          <cell r="D229" t="str">
            <v>10</v>
          </cell>
          <cell r="E229" t="str">
            <v>SANTIAGO DE CHILCAS</v>
          </cell>
          <cell r="F229">
            <v>384</v>
          </cell>
        </row>
        <row r="230">
          <cell r="A230" t="str">
            <v>021500</v>
          </cell>
          <cell r="B230" t="str">
            <v>02</v>
          </cell>
          <cell r="C230" t="str">
            <v>15</v>
          </cell>
          <cell r="D230" t="str">
            <v>00</v>
          </cell>
          <cell r="E230" t="str">
            <v>PALLASCA</v>
          </cell>
          <cell r="F230">
            <v>29505</v>
          </cell>
        </row>
        <row r="231">
          <cell r="A231" t="str">
            <v>021501</v>
          </cell>
          <cell r="B231" t="str">
            <v>02</v>
          </cell>
          <cell r="C231" t="str">
            <v>15</v>
          </cell>
          <cell r="D231" t="str">
            <v>01</v>
          </cell>
          <cell r="E231" t="str">
            <v>CABANA</v>
          </cell>
          <cell r="F231">
            <v>2993</v>
          </cell>
        </row>
        <row r="232">
          <cell r="A232" t="str">
            <v>021502</v>
          </cell>
          <cell r="B232" t="str">
            <v>02</v>
          </cell>
          <cell r="C232" t="str">
            <v>15</v>
          </cell>
          <cell r="D232" t="str">
            <v>02</v>
          </cell>
          <cell r="E232" t="str">
            <v>BOLOGNESI</v>
          </cell>
          <cell r="F232">
            <v>1480</v>
          </cell>
        </row>
        <row r="233">
          <cell r="A233" t="str">
            <v>021503</v>
          </cell>
          <cell r="B233" t="str">
            <v>02</v>
          </cell>
          <cell r="C233" t="str">
            <v>15</v>
          </cell>
          <cell r="D233" t="str">
            <v>03</v>
          </cell>
          <cell r="E233" t="str">
            <v>CONCHUCOS</v>
          </cell>
          <cell r="F233">
            <v>7917</v>
          </cell>
        </row>
        <row r="234">
          <cell r="A234" t="str">
            <v>021504</v>
          </cell>
          <cell r="B234" t="str">
            <v>02</v>
          </cell>
          <cell r="C234" t="str">
            <v>15</v>
          </cell>
          <cell r="D234" t="str">
            <v>04</v>
          </cell>
          <cell r="E234" t="str">
            <v>HUACASCHUQUE</v>
          </cell>
          <cell r="F234">
            <v>735</v>
          </cell>
        </row>
        <row r="235">
          <cell r="A235" t="str">
            <v>021505</v>
          </cell>
          <cell r="B235" t="str">
            <v>02</v>
          </cell>
          <cell r="C235" t="str">
            <v>15</v>
          </cell>
          <cell r="D235" t="str">
            <v>05</v>
          </cell>
          <cell r="E235" t="str">
            <v>HUANDOVAL</v>
          </cell>
          <cell r="F235">
            <v>1207</v>
          </cell>
        </row>
        <row r="236">
          <cell r="A236" t="str">
            <v>021506</v>
          </cell>
          <cell r="B236" t="str">
            <v>02</v>
          </cell>
          <cell r="C236" t="str">
            <v>15</v>
          </cell>
          <cell r="D236" t="str">
            <v>06</v>
          </cell>
          <cell r="E236" t="str">
            <v>LACABAMBA</v>
          </cell>
          <cell r="F236">
            <v>936</v>
          </cell>
        </row>
        <row r="237">
          <cell r="A237" t="str">
            <v>021507</v>
          </cell>
          <cell r="B237" t="str">
            <v>02</v>
          </cell>
          <cell r="C237" t="str">
            <v>15</v>
          </cell>
          <cell r="D237" t="str">
            <v>07</v>
          </cell>
          <cell r="E237" t="str">
            <v>LLAPO</v>
          </cell>
          <cell r="F237">
            <v>662</v>
          </cell>
        </row>
        <row r="238">
          <cell r="A238" t="str">
            <v>021508</v>
          </cell>
          <cell r="B238" t="str">
            <v>02</v>
          </cell>
          <cell r="C238" t="str">
            <v>15</v>
          </cell>
          <cell r="D238" t="str">
            <v>08</v>
          </cell>
          <cell r="E238" t="str">
            <v>PALLASCA</v>
          </cell>
          <cell r="F238">
            <v>2793</v>
          </cell>
        </row>
        <row r="239">
          <cell r="A239" t="str">
            <v>021509</v>
          </cell>
          <cell r="B239" t="str">
            <v>02</v>
          </cell>
          <cell r="C239" t="str">
            <v>15</v>
          </cell>
          <cell r="D239" t="str">
            <v>09</v>
          </cell>
          <cell r="E239" t="str">
            <v>PAMPAS</v>
          </cell>
          <cell r="F239">
            <v>6149</v>
          </cell>
        </row>
        <row r="240">
          <cell r="A240" t="str">
            <v>021510</v>
          </cell>
          <cell r="B240" t="str">
            <v>02</v>
          </cell>
          <cell r="C240" t="str">
            <v>15</v>
          </cell>
          <cell r="D240" t="str">
            <v>10</v>
          </cell>
          <cell r="E240" t="str">
            <v>SANTA ROSA</v>
          </cell>
          <cell r="F240">
            <v>1232</v>
          </cell>
        </row>
        <row r="241">
          <cell r="A241" t="str">
            <v>021511</v>
          </cell>
          <cell r="B241" t="str">
            <v>02</v>
          </cell>
          <cell r="C241" t="str">
            <v>15</v>
          </cell>
          <cell r="D241" t="str">
            <v>11</v>
          </cell>
          <cell r="E241" t="str">
            <v>TAUCA</v>
          </cell>
          <cell r="F241">
            <v>3401</v>
          </cell>
        </row>
        <row r="242">
          <cell r="A242" t="str">
            <v>021600</v>
          </cell>
          <cell r="B242" t="str">
            <v>02</v>
          </cell>
          <cell r="C242" t="str">
            <v>16</v>
          </cell>
          <cell r="D242" t="str">
            <v>00</v>
          </cell>
          <cell r="E242" t="str">
            <v>POMABAMBA</v>
          </cell>
          <cell r="F242">
            <v>29380</v>
          </cell>
        </row>
        <row r="243">
          <cell r="A243" t="str">
            <v>021601</v>
          </cell>
          <cell r="B243" t="str">
            <v>02</v>
          </cell>
          <cell r="C243" t="str">
            <v>16</v>
          </cell>
          <cell r="D243" t="str">
            <v>01</v>
          </cell>
          <cell r="E243" t="str">
            <v>POMABAMBA</v>
          </cell>
          <cell r="F243">
            <v>15565</v>
          </cell>
        </row>
        <row r="244">
          <cell r="A244" t="str">
            <v>021602</v>
          </cell>
          <cell r="B244" t="str">
            <v>02</v>
          </cell>
          <cell r="C244" t="str">
            <v>16</v>
          </cell>
          <cell r="D244" t="str">
            <v>02</v>
          </cell>
          <cell r="E244" t="str">
            <v>HUAYLLAN</v>
          </cell>
          <cell r="F244">
            <v>3845</v>
          </cell>
        </row>
        <row r="245">
          <cell r="A245" t="str">
            <v>021603</v>
          </cell>
          <cell r="B245" t="str">
            <v>02</v>
          </cell>
          <cell r="C245" t="str">
            <v>16</v>
          </cell>
          <cell r="D245" t="str">
            <v>03</v>
          </cell>
          <cell r="E245" t="str">
            <v>PAROBAMBA</v>
          </cell>
          <cell r="F245">
            <v>7375</v>
          </cell>
        </row>
        <row r="246">
          <cell r="A246" t="str">
            <v>021604</v>
          </cell>
          <cell r="B246" t="str">
            <v>02</v>
          </cell>
          <cell r="C246" t="str">
            <v>16</v>
          </cell>
          <cell r="D246" t="str">
            <v>04</v>
          </cell>
          <cell r="E246" t="str">
            <v>QUINUABAMBA</v>
          </cell>
          <cell r="F246">
            <v>2595</v>
          </cell>
        </row>
        <row r="247">
          <cell r="A247" t="str">
            <v>021700</v>
          </cell>
          <cell r="B247" t="str">
            <v>02</v>
          </cell>
          <cell r="C247" t="str">
            <v>17</v>
          </cell>
          <cell r="D247" t="str">
            <v>00</v>
          </cell>
          <cell r="E247" t="str">
            <v>RECUAY</v>
          </cell>
          <cell r="F247">
            <v>18519</v>
          </cell>
        </row>
        <row r="248">
          <cell r="A248" t="str">
            <v>021701</v>
          </cell>
          <cell r="B248" t="str">
            <v>02</v>
          </cell>
          <cell r="C248" t="str">
            <v>17</v>
          </cell>
          <cell r="D248" t="str">
            <v>01</v>
          </cell>
          <cell r="E248" t="str">
            <v>RECUAY</v>
          </cell>
          <cell r="F248">
            <v>5213</v>
          </cell>
        </row>
        <row r="249">
          <cell r="A249" t="str">
            <v>021702</v>
          </cell>
          <cell r="B249" t="str">
            <v>02</v>
          </cell>
          <cell r="C249" t="str">
            <v>17</v>
          </cell>
          <cell r="D249" t="str">
            <v>02</v>
          </cell>
          <cell r="E249" t="str">
            <v>CATAC</v>
          </cell>
          <cell r="F249">
            <v>4849</v>
          </cell>
        </row>
        <row r="250">
          <cell r="A250" t="str">
            <v>021703</v>
          </cell>
          <cell r="B250" t="str">
            <v>02</v>
          </cell>
          <cell r="C250" t="str">
            <v>17</v>
          </cell>
          <cell r="D250" t="str">
            <v>03</v>
          </cell>
          <cell r="E250" t="str">
            <v>COTAPARACO</v>
          </cell>
          <cell r="F250">
            <v>641</v>
          </cell>
        </row>
        <row r="251">
          <cell r="A251" t="str">
            <v>021704</v>
          </cell>
          <cell r="B251" t="str">
            <v>02</v>
          </cell>
          <cell r="C251" t="str">
            <v>17</v>
          </cell>
          <cell r="D251" t="str">
            <v>04</v>
          </cell>
          <cell r="E251" t="str">
            <v>HUAYLLAPAMPA</v>
          </cell>
          <cell r="F251">
            <v>754</v>
          </cell>
        </row>
        <row r="252">
          <cell r="A252" t="str">
            <v>021705</v>
          </cell>
          <cell r="B252" t="str">
            <v>02</v>
          </cell>
          <cell r="C252" t="str">
            <v>17</v>
          </cell>
          <cell r="D252" t="str">
            <v>05</v>
          </cell>
          <cell r="E252" t="str">
            <v>LLACLLIN</v>
          </cell>
          <cell r="F252">
            <v>819</v>
          </cell>
        </row>
        <row r="253">
          <cell r="A253" t="str">
            <v>021706</v>
          </cell>
          <cell r="B253" t="str">
            <v>02</v>
          </cell>
          <cell r="C253" t="str">
            <v>17</v>
          </cell>
          <cell r="D253" t="str">
            <v>06</v>
          </cell>
          <cell r="E253" t="str">
            <v>MARCA</v>
          </cell>
          <cell r="F253">
            <v>1131</v>
          </cell>
        </row>
        <row r="254">
          <cell r="A254" t="str">
            <v>021707</v>
          </cell>
          <cell r="B254" t="str">
            <v>02</v>
          </cell>
          <cell r="C254" t="str">
            <v>17</v>
          </cell>
          <cell r="D254" t="str">
            <v>07</v>
          </cell>
          <cell r="E254" t="str">
            <v>PAMPAS CHICO</v>
          </cell>
          <cell r="F254">
            <v>1111</v>
          </cell>
        </row>
        <row r="255">
          <cell r="A255" t="str">
            <v>021708</v>
          </cell>
          <cell r="B255" t="str">
            <v>02</v>
          </cell>
          <cell r="C255" t="str">
            <v>17</v>
          </cell>
          <cell r="D255" t="str">
            <v>08</v>
          </cell>
          <cell r="E255" t="str">
            <v>PARARIN</v>
          </cell>
          <cell r="F255">
            <v>919</v>
          </cell>
        </row>
        <row r="256">
          <cell r="A256" t="str">
            <v>021709</v>
          </cell>
          <cell r="B256" t="str">
            <v>02</v>
          </cell>
          <cell r="C256" t="str">
            <v>17</v>
          </cell>
          <cell r="D256" t="str">
            <v>09</v>
          </cell>
          <cell r="E256" t="str">
            <v>TAPACOCHA</v>
          </cell>
          <cell r="F256">
            <v>473</v>
          </cell>
        </row>
        <row r="257">
          <cell r="A257" t="str">
            <v>021710</v>
          </cell>
          <cell r="B257" t="str">
            <v>02</v>
          </cell>
          <cell r="C257" t="str">
            <v>17</v>
          </cell>
          <cell r="D257" t="str">
            <v>10</v>
          </cell>
          <cell r="E257" t="str">
            <v>TICAPAMPA</v>
          </cell>
          <cell r="F257">
            <v>2609</v>
          </cell>
        </row>
        <row r="258">
          <cell r="A258" t="str">
            <v>021800</v>
          </cell>
          <cell r="B258" t="str">
            <v>02</v>
          </cell>
          <cell r="C258" t="str">
            <v>18</v>
          </cell>
          <cell r="D258" t="str">
            <v>00</v>
          </cell>
          <cell r="E258" t="str">
            <v>SANTA</v>
          </cell>
          <cell r="F258">
            <v>411373</v>
          </cell>
        </row>
        <row r="259">
          <cell r="A259" t="str">
            <v>021801</v>
          </cell>
          <cell r="B259" t="str">
            <v>02</v>
          </cell>
          <cell r="C259" t="str">
            <v>18</v>
          </cell>
          <cell r="D259" t="str">
            <v>01</v>
          </cell>
          <cell r="E259" t="str">
            <v>CHIMBOTE</v>
          </cell>
          <cell r="F259">
            <v>223621</v>
          </cell>
        </row>
        <row r="260">
          <cell r="A260" t="str">
            <v>021802</v>
          </cell>
          <cell r="B260" t="str">
            <v>02</v>
          </cell>
          <cell r="C260" t="str">
            <v>18</v>
          </cell>
          <cell r="D260" t="str">
            <v>02</v>
          </cell>
          <cell r="E260" t="str">
            <v>CACERES DEL PERU</v>
          </cell>
          <cell r="F260">
            <v>5065</v>
          </cell>
        </row>
        <row r="261">
          <cell r="A261" t="str">
            <v>021803</v>
          </cell>
          <cell r="B261" t="str">
            <v>02</v>
          </cell>
          <cell r="C261" t="str">
            <v>18</v>
          </cell>
          <cell r="D261" t="str">
            <v>03</v>
          </cell>
          <cell r="E261" t="str">
            <v>COISHCO</v>
          </cell>
          <cell r="F261">
            <v>15779</v>
          </cell>
        </row>
        <row r="262">
          <cell r="A262" t="str">
            <v>021804</v>
          </cell>
          <cell r="B262" t="str">
            <v>02</v>
          </cell>
          <cell r="C262" t="str">
            <v>18</v>
          </cell>
          <cell r="D262" t="str">
            <v>04</v>
          </cell>
          <cell r="E262" t="str">
            <v>MACATE</v>
          </cell>
          <cell r="F262">
            <v>4688</v>
          </cell>
        </row>
        <row r="263">
          <cell r="A263" t="str">
            <v>021805</v>
          </cell>
          <cell r="B263" t="str">
            <v>02</v>
          </cell>
          <cell r="C263" t="str">
            <v>18</v>
          </cell>
          <cell r="D263" t="str">
            <v>05</v>
          </cell>
          <cell r="E263" t="str">
            <v>MORO</v>
          </cell>
          <cell r="F263">
            <v>7749</v>
          </cell>
        </row>
        <row r="264">
          <cell r="A264" t="str">
            <v>021806</v>
          </cell>
          <cell r="B264" t="str">
            <v>02</v>
          </cell>
          <cell r="C264" t="str">
            <v>18</v>
          </cell>
          <cell r="D264" t="str">
            <v>06</v>
          </cell>
          <cell r="E264" t="str">
            <v>NEPEÑA</v>
          </cell>
          <cell r="F264">
            <v>12545</v>
          </cell>
        </row>
        <row r="265">
          <cell r="A265" t="str">
            <v>021807</v>
          </cell>
          <cell r="B265" t="str">
            <v>02</v>
          </cell>
          <cell r="C265" t="str">
            <v>18</v>
          </cell>
          <cell r="D265" t="str">
            <v>07</v>
          </cell>
          <cell r="E265" t="str">
            <v>SAMANCO</v>
          </cell>
          <cell r="F265">
            <v>4277</v>
          </cell>
        </row>
        <row r="266">
          <cell r="A266" t="str">
            <v>021808</v>
          </cell>
          <cell r="B266" t="str">
            <v>02</v>
          </cell>
          <cell r="C266" t="str">
            <v>18</v>
          </cell>
          <cell r="D266" t="str">
            <v>08</v>
          </cell>
          <cell r="E266" t="str">
            <v>SANTA</v>
          </cell>
          <cell r="F266">
            <v>18513</v>
          </cell>
        </row>
        <row r="267">
          <cell r="A267" t="str">
            <v>021809</v>
          </cell>
          <cell r="B267" t="str">
            <v>02</v>
          </cell>
          <cell r="C267" t="str">
            <v>18</v>
          </cell>
          <cell r="D267" t="str">
            <v>09</v>
          </cell>
          <cell r="E267" t="str">
            <v>NUEVO CHIMBOTE</v>
          </cell>
          <cell r="F267">
            <v>119136</v>
          </cell>
        </row>
        <row r="268">
          <cell r="A268" t="str">
            <v>021900</v>
          </cell>
          <cell r="B268" t="str">
            <v>02</v>
          </cell>
          <cell r="C268" t="str">
            <v>19</v>
          </cell>
          <cell r="D268" t="str">
            <v>00</v>
          </cell>
          <cell r="E268" t="str">
            <v>SIHUAS</v>
          </cell>
          <cell r="F268">
            <v>31635</v>
          </cell>
        </row>
        <row r="269">
          <cell r="A269" t="str">
            <v>021901</v>
          </cell>
          <cell r="B269" t="str">
            <v>02</v>
          </cell>
          <cell r="C269" t="str">
            <v>19</v>
          </cell>
          <cell r="D269" t="str">
            <v>01</v>
          </cell>
          <cell r="E269" t="str">
            <v>SIHUAS</v>
          </cell>
          <cell r="F269">
            <v>5278</v>
          </cell>
        </row>
        <row r="270">
          <cell r="A270" t="str">
            <v>021902</v>
          </cell>
          <cell r="B270" t="str">
            <v>02</v>
          </cell>
          <cell r="C270" t="str">
            <v>19</v>
          </cell>
          <cell r="D270" t="str">
            <v>02</v>
          </cell>
          <cell r="E270" t="str">
            <v>ACOBAMBA</v>
          </cell>
          <cell r="F270">
            <v>1831</v>
          </cell>
        </row>
        <row r="271">
          <cell r="A271" t="str">
            <v>021903</v>
          </cell>
          <cell r="B271" t="str">
            <v>02</v>
          </cell>
          <cell r="C271" t="str">
            <v>19</v>
          </cell>
          <cell r="D271" t="str">
            <v>03</v>
          </cell>
          <cell r="E271" t="str">
            <v>ALFONSO UGARTE</v>
          </cell>
          <cell r="F271">
            <v>905</v>
          </cell>
        </row>
        <row r="272">
          <cell r="A272" t="str">
            <v>021904</v>
          </cell>
          <cell r="B272" t="str">
            <v>02</v>
          </cell>
          <cell r="C272" t="str">
            <v>19</v>
          </cell>
          <cell r="D272" t="str">
            <v>04</v>
          </cell>
          <cell r="E272" t="str">
            <v>CASHAPAMPA</v>
          </cell>
          <cell r="F272">
            <v>3082</v>
          </cell>
        </row>
        <row r="273">
          <cell r="A273" t="str">
            <v>021905</v>
          </cell>
          <cell r="B273" t="str">
            <v>02</v>
          </cell>
          <cell r="C273" t="str">
            <v>19</v>
          </cell>
          <cell r="D273" t="str">
            <v>05</v>
          </cell>
          <cell r="E273" t="str">
            <v>CHINGALPO</v>
          </cell>
          <cell r="F273">
            <v>1138</v>
          </cell>
        </row>
        <row r="274">
          <cell r="A274" t="str">
            <v>021906</v>
          </cell>
          <cell r="B274" t="str">
            <v>02</v>
          </cell>
          <cell r="C274" t="str">
            <v>19</v>
          </cell>
          <cell r="D274" t="str">
            <v>06</v>
          </cell>
          <cell r="E274" t="str">
            <v>HUAYLLABAMBA</v>
          </cell>
          <cell r="F274">
            <v>4753</v>
          </cell>
        </row>
        <row r="275">
          <cell r="A275" t="str">
            <v>021907</v>
          </cell>
          <cell r="B275" t="str">
            <v>02</v>
          </cell>
          <cell r="C275" t="str">
            <v>19</v>
          </cell>
          <cell r="D275" t="str">
            <v>07</v>
          </cell>
          <cell r="E275" t="str">
            <v>QUICHES</v>
          </cell>
          <cell r="F275">
            <v>2904</v>
          </cell>
        </row>
        <row r="276">
          <cell r="A276" t="str">
            <v>021908</v>
          </cell>
          <cell r="B276" t="str">
            <v>02</v>
          </cell>
          <cell r="C276" t="str">
            <v>19</v>
          </cell>
          <cell r="D276" t="str">
            <v>08</v>
          </cell>
          <cell r="E276" t="str">
            <v>RAGASH</v>
          </cell>
          <cell r="F276">
            <v>2775</v>
          </cell>
        </row>
        <row r="277">
          <cell r="A277" t="str">
            <v>021909</v>
          </cell>
          <cell r="B277" t="str">
            <v>02</v>
          </cell>
          <cell r="C277" t="str">
            <v>19</v>
          </cell>
          <cell r="D277" t="str">
            <v>09</v>
          </cell>
          <cell r="E277" t="str">
            <v>SAN JUAN</v>
          </cell>
          <cell r="F277">
            <v>6874</v>
          </cell>
        </row>
        <row r="278">
          <cell r="A278" t="str">
            <v>021910</v>
          </cell>
          <cell r="B278" t="str">
            <v>02</v>
          </cell>
          <cell r="C278" t="str">
            <v>19</v>
          </cell>
          <cell r="D278" t="str">
            <v>10</v>
          </cell>
          <cell r="E278" t="str">
            <v>SICSIBAMBA</v>
          </cell>
          <cell r="F278">
            <v>2095</v>
          </cell>
        </row>
        <row r="279">
          <cell r="A279" t="str">
            <v>022000</v>
          </cell>
          <cell r="B279" t="str">
            <v>02</v>
          </cell>
          <cell r="C279" t="str">
            <v>20</v>
          </cell>
          <cell r="D279" t="str">
            <v>00</v>
          </cell>
          <cell r="E279" t="str">
            <v>YUNGAY</v>
          </cell>
          <cell r="F279">
            <v>56932</v>
          </cell>
        </row>
        <row r="280">
          <cell r="A280" t="str">
            <v>022001</v>
          </cell>
          <cell r="B280" t="str">
            <v>02</v>
          </cell>
          <cell r="C280" t="str">
            <v>20</v>
          </cell>
          <cell r="D280" t="str">
            <v>01</v>
          </cell>
          <cell r="E280" t="str">
            <v>YUNGAY</v>
          </cell>
          <cell r="F280">
            <v>19991</v>
          </cell>
        </row>
        <row r="281">
          <cell r="A281" t="str">
            <v>022002</v>
          </cell>
          <cell r="B281" t="str">
            <v>02</v>
          </cell>
          <cell r="C281" t="str">
            <v>20</v>
          </cell>
          <cell r="D281" t="str">
            <v>02</v>
          </cell>
          <cell r="E281" t="str">
            <v>CASCAPARA</v>
          </cell>
          <cell r="F281">
            <v>1951</v>
          </cell>
        </row>
        <row r="282">
          <cell r="A282" t="str">
            <v>022003</v>
          </cell>
          <cell r="B282" t="str">
            <v>02</v>
          </cell>
          <cell r="C282" t="str">
            <v>20</v>
          </cell>
          <cell r="D282" t="str">
            <v>03</v>
          </cell>
          <cell r="E282" t="str">
            <v>MANCOS</v>
          </cell>
          <cell r="F282">
            <v>7429</v>
          </cell>
        </row>
        <row r="283">
          <cell r="A283" t="str">
            <v>022004</v>
          </cell>
          <cell r="B283" t="str">
            <v>02</v>
          </cell>
          <cell r="C283" t="str">
            <v>20</v>
          </cell>
          <cell r="D283" t="str">
            <v>04</v>
          </cell>
          <cell r="E283" t="str">
            <v>MATACOTO</v>
          </cell>
          <cell r="F283">
            <v>1557</v>
          </cell>
        </row>
        <row r="284">
          <cell r="A284" t="str">
            <v>022005</v>
          </cell>
          <cell r="B284" t="str">
            <v>02</v>
          </cell>
          <cell r="C284" t="str">
            <v>20</v>
          </cell>
          <cell r="D284" t="str">
            <v>05</v>
          </cell>
          <cell r="E284" t="str">
            <v>QUILLO</v>
          </cell>
          <cell r="F284">
            <v>12791</v>
          </cell>
        </row>
        <row r="285">
          <cell r="A285" t="str">
            <v>022006</v>
          </cell>
          <cell r="B285" t="str">
            <v>02</v>
          </cell>
          <cell r="C285" t="str">
            <v>20</v>
          </cell>
          <cell r="D285" t="str">
            <v>06</v>
          </cell>
          <cell r="E285" t="str">
            <v>RANRAHIRCA</v>
          </cell>
          <cell r="F285">
            <v>3424</v>
          </cell>
        </row>
        <row r="286">
          <cell r="A286" t="str">
            <v>022007</v>
          </cell>
          <cell r="B286" t="str">
            <v>02</v>
          </cell>
          <cell r="C286" t="str">
            <v>20</v>
          </cell>
          <cell r="D286" t="str">
            <v>07</v>
          </cell>
          <cell r="E286" t="str">
            <v>SHUPLUY</v>
          </cell>
          <cell r="F286">
            <v>2473</v>
          </cell>
        </row>
        <row r="287">
          <cell r="A287" t="str">
            <v>022008</v>
          </cell>
          <cell r="B287" t="str">
            <v>02</v>
          </cell>
          <cell r="C287" t="str">
            <v>20</v>
          </cell>
          <cell r="D287" t="str">
            <v>08</v>
          </cell>
          <cell r="E287" t="str">
            <v>YANAMA</v>
          </cell>
          <cell r="F287">
            <v>7316</v>
          </cell>
        </row>
        <row r="288">
          <cell r="A288" t="str">
            <v>030000</v>
          </cell>
          <cell r="B288" t="str">
            <v>03</v>
          </cell>
          <cell r="C288" t="str">
            <v>00</v>
          </cell>
          <cell r="D288" t="str">
            <v>00</v>
          </cell>
          <cell r="E288" t="str">
            <v>APURIMAC</v>
          </cell>
          <cell r="F288">
            <v>438453</v>
          </cell>
        </row>
        <row r="289">
          <cell r="A289" t="str">
            <v>030100</v>
          </cell>
          <cell r="B289" t="str">
            <v>03</v>
          </cell>
          <cell r="C289" t="str">
            <v>01</v>
          </cell>
          <cell r="D289" t="str">
            <v>00</v>
          </cell>
          <cell r="E289" t="str">
            <v>ABANCAY</v>
          </cell>
          <cell r="F289">
            <v>105894</v>
          </cell>
        </row>
        <row r="290">
          <cell r="A290" t="str">
            <v>030101</v>
          </cell>
          <cell r="B290" t="str">
            <v>03</v>
          </cell>
          <cell r="C290" t="str">
            <v>01</v>
          </cell>
          <cell r="D290" t="str">
            <v>01</v>
          </cell>
          <cell r="E290" t="str">
            <v>ABANCAY</v>
          </cell>
          <cell r="F290">
            <v>56338</v>
          </cell>
        </row>
        <row r="291">
          <cell r="A291" t="str">
            <v>030102</v>
          </cell>
          <cell r="B291" t="str">
            <v>03</v>
          </cell>
          <cell r="C291" t="str">
            <v>01</v>
          </cell>
          <cell r="D291" t="str">
            <v>02</v>
          </cell>
          <cell r="E291" t="str">
            <v>CHACOCHE</v>
          </cell>
          <cell r="F291">
            <v>1414</v>
          </cell>
        </row>
        <row r="292">
          <cell r="A292" t="str">
            <v>030103</v>
          </cell>
          <cell r="B292" t="str">
            <v>03</v>
          </cell>
          <cell r="C292" t="str">
            <v>01</v>
          </cell>
          <cell r="D292" t="str">
            <v>03</v>
          </cell>
          <cell r="E292" t="str">
            <v>CIRCA</v>
          </cell>
          <cell r="F292">
            <v>3227</v>
          </cell>
        </row>
        <row r="293">
          <cell r="A293" t="str">
            <v>030104</v>
          </cell>
          <cell r="B293" t="str">
            <v>03</v>
          </cell>
          <cell r="C293" t="str">
            <v>01</v>
          </cell>
          <cell r="D293" t="str">
            <v>04</v>
          </cell>
          <cell r="E293" t="str">
            <v>CURAHUASI</v>
          </cell>
          <cell r="F293">
            <v>19538</v>
          </cell>
        </row>
        <row r="294">
          <cell r="A294" t="str">
            <v>030105</v>
          </cell>
          <cell r="B294" t="str">
            <v>03</v>
          </cell>
          <cell r="C294" t="str">
            <v>01</v>
          </cell>
          <cell r="D294" t="str">
            <v>05</v>
          </cell>
          <cell r="E294" t="str">
            <v>HUANIPACA</v>
          </cell>
          <cell r="F294">
            <v>5481</v>
          </cell>
        </row>
        <row r="295">
          <cell r="A295" t="str">
            <v>030106</v>
          </cell>
          <cell r="B295" t="str">
            <v>03</v>
          </cell>
          <cell r="C295" t="str">
            <v>01</v>
          </cell>
          <cell r="D295" t="str">
            <v>06</v>
          </cell>
          <cell r="E295" t="str">
            <v>LAMBRAMA</v>
          </cell>
          <cell r="F295">
            <v>3496</v>
          </cell>
        </row>
        <row r="296">
          <cell r="A296" t="str">
            <v>030107</v>
          </cell>
          <cell r="B296" t="str">
            <v>03</v>
          </cell>
          <cell r="C296" t="str">
            <v>01</v>
          </cell>
          <cell r="D296" t="str">
            <v>07</v>
          </cell>
          <cell r="E296" t="str">
            <v>PICHIRHUA</v>
          </cell>
          <cell r="F296">
            <v>4610</v>
          </cell>
        </row>
        <row r="297">
          <cell r="A297" t="str">
            <v>030108</v>
          </cell>
          <cell r="B297" t="str">
            <v>03</v>
          </cell>
          <cell r="C297" t="str">
            <v>01</v>
          </cell>
          <cell r="D297" t="str">
            <v>08</v>
          </cell>
          <cell r="E297" t="str">
            <v>SAN PEDRO DE CACHORA</v>
          </cell>
          <cell r="F297">
            <v>3910</v>
          </cell>
        </row>
        <row r="298">
          <cell r="A298" t="str">
            <v>030109</v>
          </cell>
          <cell r="B298" t="str">
            <v>03</v>
          </cell>
          <cell r="C298" t="str">
            <v>01</v>
          </cell>
          <cell r="D298" t="str">
            <v>09</v>
          </cell>
          <cell r="E298" t="str">
            <v>TAMBURCO</v>
          </cell>
          <cell r="F298">
            <v>7880</v>
          </cell>
        </row>
        <row r="299">
          <cell r="A299" t="str">
            <v>030200</v>
          </cell>
          <cell r="B299" t="str">
            <v>03</v>
          </cell>
          <cell r="C299" t="str">
            <v>02</v>
          </cell>
          <cell r="D299" t="str">
            <v>00</v>
          </cell>
          <cell r="E299" t="str">
            <v>ANDAHUAYLAS</v>
          </cell>
          <cell r="F299">
            <v>153799</v>
          </cell>
        </row>
        <row r="300">
          <cell r="A300" t="str">
            <v>030201</v>
          </cell>
          <cell r="B300" t="str">
            <v>03</v>
          </cell>
          <cell r="C300" t="str">
            <v>02</v>
          </cell>
          <cell r="D300" t="str">
            <v>01</v>
          </cell>
          <cell r="E300" t="str">
            <v>ANDAHUAYLAS</v>
          </cell>
          <cell r="F300">
            <v>36644</v>
          </cell>
        </row>
        <row r="301">
          <cell r="A301" t="str">
            <v>030202</v>
          </cell>
          <cell r="B301" t="str">
            <v>03</v>
          </cell>
          <cell r="C301" t="str">
            <v>02</v>
          </cell>
          <cell r="D301" t="str">
            <v>02</v>
          </cell>
          <cell r="E301" t="str">
            <v>ANDARAPA</v>
          </cell>
          <cell r="F301">
            <v>8045</v>
          </cell>
        </row>
        <row r="302">
          <cell r="A302" t="str">
            <v>030203</v>
          </cell>
          <cell r="B302" t="str">
            <v>03</v>
          </cell>
          <cell r="C302" t="str">
            <v>02</v>
          </cell>
          <cell r="D302" t="str">
            <v>03</v>
          </cell>
          <cell r="E302" t="str">
            <v>CHIARA</v>
          </cell>
          <cell r="F302">
            <v>1686</v>
          </cell>
        </row>
        <row r="303">
          <cell r="A303" t="str">
            <v>030204</v>
          </cell>
          <cell r="B303" t="str">
            <v>03</v>
          </cell>
          <cell r="C303" t="str">
            <v>02</v>
          </cell>
          <cell r="D303" t="str">
            <v>04</v>
          </cell>
          <cell r="E303" t="str">
            <v>HUANCARAMA</v>
          </cell>
          <cell r="F303">
            <v>8086</v>
          </cell>
        </row>
        <row r="304">
          <cell r="A304" t="str">
            <v>030205</v>
          </cell>
          <cell r="B304" t="str">
            <v>03</v>
          </cell>
          <cell r="C304" t="str">
            <v>02</v>
          </cell>
          <cell r="D304" t="str">
            <v>05</v>
          </cell>
          <cell r="E304" t="str">
            <v>HUANCARAY</v>
          </cell>
          <cell r="F304">
            <v>4950</v>
          </cell>
        </row>
        <row r="305">
          <cell r="A305" t="str">
            <v>030206</v>
          </cell>
          <cell r="B305" t="str">
            <v>03</v>
          </cell>
          <cell r="C305" t="str">
            <v>02</v>
          </cell>
          <cell r="D305" t="str">
            <v>06</v>
          </cell>
          <cell r="E305" t="str">
            <v>HUAYANA</v>
          </cell>
          <cell r="F305">
            <v>1376</v>
          </cell>
        </row>
        <row r="306">
          <cell r="A306" t="str">
            <v>030207</v>
          </cell>
          <cell r="B306" t="str">
            <v>03</v>
          </cell>
          <cell r="C306" t="str">
            <v>02</v>
          </cell>
          <cell r="D306" t="str">
            <v>07</v>
          </cell>
          <cell r="E306" t="str">
            <v>KISHUARA</v>
          </cell>
          <cell r="F306">
            <v>8255</v>
          </cell>
        </row>
        <row r="307">
          <cell r="A307" t="str">
            <v>030208</v>
          </cell>
          <cell r="B307" t="str">
            <v>03</v>
          </cell>
          <cell r="C307" t="str">
            <v>02</v>
          </cell>
          <cell r="D307" t="str">
            <v>08</v>
          </cell>
          <cell r="E307" t="str">
            <v>PACOBAMBA</v>
          </cell>
          <cell r="F307">
            <v>6119</v>
          </cell>
        </row>
        <row r="308">
          <cell r="A308" t="str">
            <v>030209</v>
          </cell>
          <cell r="B308" t="str">
            <v>03</v>
          </cell>
          <cell r="C308" t="str">
            <v>02</v>
          </cell>
          <cell r="D308" t="str">
            <v>09</v>
          </cell>
          <cell r="E308" t="str">
            <v>PACUCHA</v>
          </cell>
          <cell r="F308">
            <v>10160</v>
          </cell>
        </row>
        <row r="309">
          <cell r="A309" t="str">
            <v>030210</v>
          </cell>
          <cell r="B309" t="str">
            <v>03</v>
          </cell>
          <cell r="C309" t="str">
            <v>02</v>
          </cell>
          <cell r="D309" t="str">
            <v>10</v>
          </cell>
          <cell r="E309" t="str">
            <v>PAMPACHIRI</v>
          </cell>
          <cell r="F309">
            <v>3155</v>
          </cell>
        </row>
        <row r="310">
          <cell r="A310" t="str">
            <v>030211</v>
          </cell>
          <cell r="B310" t="str">
            <v>03</v>
          </cell>
          <cell r="C310" t="str">
            <v>02</v>
          </cell>
          <cell r="D310" t="str">
            <v>11</v>
          </cell>
          <cell r="E310" t="str">
            <v>POMACOCHA</v>
          </cell>
          <cell r="F310">
            <v>1193</v>
          </cell>
        </row>
        <row r="311">
          <cell r="A311" t="str">
            <v>030212</v>
          </cell>
          <cell r="B311" t="str">
            <v>03</v>
          </cell>
          <cell r="C311" t="str">
            <v>02</v>
          </cell>
          <cell r="D311" t="str">
            <v>12</v>
          </cell>
          <cell r="E311" t="str">
            <v>SAN ANTONIO DE CACHI</v>
          </cell>
          <cell r="F311">
            <v>3648</v>
          </cell>
        </row>
        <row r="312">
          <cell r="A312" t="str">
            <v>030213</v>
          </cell>
          <cell r="B312" t="str">
            <v>03</v>
          </cell>
          <cell r="C312" t="str">
            <v>02</v>
          </cell>
          <cell r="D312" t="str">
            <v>13</v>
          </cell>
          <cell r="E312" t="str">
            <v>SAN JERONIMO</v>
          </cell>
          <cell r="F312">
            <v>18507</v>
          </cell>
        </row>
        <row r="313">
          <cell r="A313" t="str">
            <v>030214</v>
          </cell>
          <cell r="B313" t="str">
            <v>03</v>
          </cell>
          <cell r="C313" t="str">
            <v>02</v>
          </cell>
          <cell r="D313" t="str">
            <v>14</v>
          </cell>
          <cell r="E313" t="str">
            <v>SAN MIGUEL DE CHACCRAMPA</v>
          </cell>
          <cell r="F313">
            <v>2486</v>
          </cell>
        </row>
        <row r="314">
          <cell r="A314" t="str">
            <v>030215</v>
          </cell>
          <cell r="B314" t="str">
            <v>03</v>
          </cell>
          <cell r="C314" t="str">
            <v>02</v>
          </cell>
          <cell r="D314" t="str">
            <v>15</v>
          </cell>
          <cell r="E314" t="str">
            <v>SANTA MARIA DE CHICMO</v>
          </cell>
          <cell r="F314">
            <v>11084</v>
          </cell>
        </row>
        <row r="315">
          <cell r="A315" t="str">
            <v>030216</v>
          </cell>
          <cell r="B315" t="str">
            <v>03</v>
          </cell>
          <cell r="C315" t="str">
            <v>02</v>
          </cell>
          <cell r="D315" t="str">
            <v>16</v>
          </cell>
          <cell r="E315" t="str">
            <v>TALAVERA</v>
          </cell>
          <cell r="F315">
            <v>18509</v>
          </cell>
        </row>
        <row r="316">
          <cell r="A316" t="str">
            <v>030217</v>
          </cell>
          <cell r="B316" t="str">
            <v>03</v>
          </cell>
          <cell r="C316" t="str">
            <v>02</v>
          </cell>
          <cell r="D316" t="str">
            <v>17</v>
          </cell>
          <cell r="E316" t="str">
            <v>TUMAY HUARACA</v>
          </cell>
          <cell r="F316">
            <v>1947</v>
          </cell>
        </row>
        <row r="317">
          <cell r="A317" t="str">
            <v>030218</v>
          </cell>
          <cell r="B317" t="str">
            <v>03</v>
          </cell>
          <cell r="C317" t="str">
            <v>02</v>
          </cell>
          <cell r="D317" t="str">
            <v>18</v>
          </cell>
          <cell r="E317" t="str">
            <v>TURPO</v>
          </cell>
          <cell r="F317">
            <v>4663</v>
          </cell>
        </row>
        <row r="318">
          <cell r="A318" t="str">
            <v>030219</v>
          </cell>
          <cell r="B318" t="str">
            <v>03</v>
          </cell>
          <cell r="C318" t="str">
            <v>02</v>
          </cell>
          <cell r="D318" t="str">
            <v>19</v>
          </cell>
          <cell r="E318" t="str">
            <v>KAQUIABAMBA</v>
          </cell>
          <cell r="F318">
            <v>3286</v>
          </cell>
        </row>
        <row r="319">
          <cell r="A319" t="str">
            <v>030300</v>
          </cell>
          <cell r="B319" t="str">
            <v>03</v>
          </cell>
          <cell r="C319" t="str">
            <v>03</v>
          </cell>
          <cell r="D319" t="str">
            <v>00</v>
          </cell>
          <cell r="E319" t="str">
            <v>ANTABAMBA</v>
          </cell>
          <cell r="F319">
            <v>13627</v>
          </cell>
        </row>
        <row r="320">
          <cell r="A320" t="str">
            <v>030301</v>
          </cell>
          <cell r="B320" t="str">
            <v>03</v>
          </cell>
          <cell r="C320" t="str">
            <v>03</v>
          </cell>
          <cell r="D320" t="str">
            <v>01</v>
          </cell>
          <cell r="E320" t="str">
            <v>ANTABAMBA</v>
          </cell>
          <cell r="F320">
            <v>3379</v>
          </cell>
        </row>
        <row r="321">
          <cell r="A321" t="str">
            <v>030302</v>
          </cell>
          <cell r="B321" t="str">
            <v>03</v>
          </cell>
          <cell r="C321" t="str">
            <v>03</v>
          </cell>
          <cell r="D321" t="str">
            <v>02</v>
          </cell>
          <cell r="E321" t="str">
            <v>EL ORO</v>
          </cell>
          <cell r="F321">
            <v>516</v>
          </cell>
        </row>
        <row r="322">
          <cell r="A322" t="str">
            <v>030303</v>
          </cell>
          <cell r="B322" t="str">
            <v>03</v>
          </cell>
          <cell r="C322" t="str">
            <v>03</v>
          </cell>
          <cell r="D322" t="str">
            <v>03</v>
          </cell>
          <cell r="E322" t="str">
            <v>HUAQUIRCA</v>
          </cell>
          <cell r="F322">
            <v>1445</v>
          </cell>
        </row>
        <row r="323">
          <cell r="A323" t="str">
            <v>030304</v>
          </cell>
          <cell r="B323" t="str">
            <v>03</v>
          </cell>
          <cell r="C323" t="str">
            <v>03</v>
          </cell>
          <cell r="D323" t="str">
            <v>04</v>
          </cell>
          <cell r="E323" t="str">
            <v>JUAN ESPINOZA MEDRANO</v>
          </cell>
          <cell r="F323">
            <v>2377</v>
          </cell>
        </row>
        <row r="324">
          <cell r="A324" t="str">
            <v>030305</v>
          </cell>
          <cell r="B324" t="str">
            <v>03</v>
          </cell>
          <cell r="C324" t="str">
            <v>03</v>
          </cell>
          <cell r="D324" t="str">
            <v>05</v>
          </cell>
          <cell r="E324" t="str">
            <v>OROPESA</v>
          </cell>
          <cell r="F324">
            <v>3044</v>
          </cell>
        </row>
        <row r="325">
          <cell r="A325" t="str">
            <v>030306</v>
          </cell>
          <cell r="B325" t="str">
            <v>03</v>
          </cell>
          <cell r="C325" t="str">
            <v>03</v>
          </cell>
          <cell r="D325" t="str">
            <v>06</v>
          </cell>
          <cell r="E325" t="str">
            <v>PACHACONAS</v>
          </cell>
          <cell r="F325">
            <v>1121</v>
          </cell>
        </row>
        <row r="326">
          <cell r="A326" t="str">
            <v>030307</v>
          </cell>
          <cell r="B326" t="str">
            <v>03</v>
          </cell>
          <cell r="C326" t="str">
            <v>03</v>
          </cell>
          <cell r="D326" t="str">
            <v>07</v>
          </cell>
          <cell r="E326" t="str">
            <v>SABAINO</v>
          </cell>
          <cell r="F326">
            <v>1745</v>
          </cell>
        </row>
        <row r="327">
          <cell r="A327" t="str">
            <v>030400</v>
          </cell>
          <cell r="B327" t="str">
            <v>03</v>
          </cell>
          <cell r="C327" t="str">
            <v>04</v>
          </cell>
          <cell r="D327" t="str">
            <v>00</v>
          </cell>
          <cell r="E327" t="str">
            <v>AYMARAES</v>
          </cell>
          <cell r="F327">
            <v>34155</v>
          </cell>
        </row>
        <row r="328">
          <cell r="A328" t="str">
            <v>030401</v>
          </cell>
          <cell r="B328" t="str">
            <v>03</v>
          </cell>
          <cell r="C328" t="str">
            <v>04</v>
          </cell>
          <cell r="D328" t="str">
            <v>01</v>
          </cell>
          <cell r="E328" t="str">
            <v>CHALHUANCA</v>
          </cell>
          <cell r="F328">
            <v>4834</v>
          </cell>
        </row>
        <row r="329">
          <cell r="A329" t="str">
            <v>030402</v>
          </cell>
          <cell r="B329" t="str">
            <v>03</v>
          </cell>
          <cell r="C329" t="str">
            <v>04</v>
          </cell>
          <cell r="D329" t="str">
            <v>02</v>
          </cell>
          <cell r="E329" t="str">
            <v>CAPAYA</v>
          </cell>
          <cell r="F329">
            <v>809</v>
          </cell>
        </row>
        <row r="330">
          <cell r="A330" t="str">
            <v>030403</v>
          </cell>
          <cell r="B330" t="str">
            <v>03</v>
          </cell>
          <cell r="C330" t="str">
            <v>04</v>
          </cell>
          <cell r="D330" t="str">
            <v>03</v>
          </cell>
          <cell r="E330" t="str">
            <v>CARAYBAMBA</v>
          </cell>
          <cell r="F330">
            <v>1367</v>
          </cell>
        </row>
        <row r="331">
          <cell r="A331" t="str">
            <v>030404</v>
          </cell>
          <cell r="B331" t="str">
            <v>03</v>
          </cell>
          <cell r="C331" t="str">
            <v>04</v>
          </cell>
          <cell r="D331" t="str">
            <v>04</v>
          </cell>
          <cell r="E331" t="str">
            <v>CHAPIMARCA</v>
          </cell>
          <cell r="F331">
            <v>2603</v>
          </cell>
        </row>
        <row r="332">
          <cell r="A332" t="str">
            <v>030405</v>
          </cell>
          <cell r="B332" t="str">
            <v>03</v>
          </cell>
          <cell r="C332" t="str">
            <v>04</v>
          </cell>
          <cell r="D332" t="str">
            <v>05</v>
          </cell>
          <cell r="E332" t="str">
            <v>COLCABAMBA</v>
          </cell>
          <cell r="F332">
            <v>855</v>
          </cell>
        </row>
        <row r="333">
          <cell r="A333" t="str">
            <v>030406</v>
          </cell>
          <cell r="B333" t="str">
            <v>03</v>
          </cell>
          <cell r="C333" t="str">
            <v>04</v>
          </cell>
          <cell r="D333" t="str">
            <v>06</v>
          </cell>
          <cell r="E333" t="str">
            <v>COTARUSE</v>
          </cell>
          <cell r="F333">
            <v>3816</v>
          </cell>
        </row>
        <row r="334">
          <cell r="A334" t="str">
            <v>030407</v>
          </cell>
          <cell r="B334" t="str">
            <v>03</v>
          </cell>
          <cell r="C334" t="str">
            <v>04</v>
          </cell>
          <cell r="D334" t="str">
            <v>07</v>
          </cell>
          <cell r="E334" t="str">
            <v>HUAYLLO</v>
          </cell>
          <cell r="F334">
            <v>767</v>
          </cell>
        </row>
        <row r="335">
          <cell r="A335" t="str">
            <v>030408</v>
          </cell>
          <cell r="B335" t="str">
            <v>03</v>
          </cell>
          <cell r="C335" t="str">
            <v>04</v>
          </cell>
          <cell r="D335" t="str">
            <v>08</v>
          </cell>
          <cell r="E335" t="str">
            <v>JUSTO APU SAHUARAURA</v>
          </cell>
          <cell r="F335">
            <v>1126</v>
          </cell>
        </row>
        <row r="336">
          <cell r="A336" t="str">
            <v>030409</v>
          </cell>
          <cell r="B336" t="str">
            <v>03</v>
          </cell>
          <cell r="C336" t="str">
            <v>04</v>
          </cell>
          <cell r="D336" t="str">
            <v>09</v>
          </cell>
          <cell r="E336" t="str">
            <v>LUCRE</v>
          </cell>
          <cell r="F336">
            <v>2490</v>
          </cell>
        </row>
        <row r="337">
          <cell r="A337" t="str">
            <v>030410</v>
          </cell>
          <cell r="B337" t="str">
            <v>03</v>
          </cell>
          <cell r="C337" t="str">
            <v>04</v>
          </cell>
          <cell r="D337" t="str">
            <v>10</v>
          </cell>
          <cell r="E337" t="str">
            <v>POCOHUANCA</v>
          </cell>
          <cell r="F337">
            <v>1310</v>
          </cell>
        </row>
        <row r="338">
          <cell r="A338" t="str">
            <v>030411</v>
          </cell>
          <cell r="B338" t="str">
            <v>03</v>
          </cell>
          <cell r="C338" t="str">
            <v>04</v>
          </cell>
          <cell r="D338" t="str">
            <v>11</v>
          </cell>
          <cell r="E338" t="str">
            <v>SAN JUAN DE CHACÑA</v>
          </cell>
          <cell r="F338">
            <v>1323</v>
          </cell>
        </row>
        <row r="339">
          <cell r="A339" t="str">
            <v>030412</v>
          </cell>
          <cell r="B339" t="str">
            <v>03</v>
          </cell>
          <cell r="C339" t="str">
            <v>04</v>
          </cell>
          <cell r="D339" t="str">
            <v>12</v>
          </cell>
          <cell r="E339" t="str">
            <v>SAÑAYCA</v>
          </cell>
          <cell r="F339">
            <v>1412</v>
          </cell>
        </row>
        <row r="340">
          <cell r="A340" t="str">
            <v>030413</v>
          </cell>
          <cell r="B340" t="str">
            <v>03</v>
          </cell>
          <cell r="C340" t="str">
            <v>04</v>
          </cell>
          <cell r="D340" t="str">
            <v>13</v>
          </cell>
          <cell r="E340" t="str">
            <v>SORAYA</v>
          </cell>
          <cell r="F340">
            <v>919</v>
          </cell>
        </row>
        <row r="341">
          <cell r="A341" t="str">
            <v>030414</v>
          </cell>
          <cell r="B341" t="str">
            <v>03</v>
          </cell>
          <cell r="C341" t="str">
            <v>04</v>
          </cell>
          <cell r="D341" t="str">
            <v>14</v>
          </cell>
          <cell r="E341" t="str">
            <v>TAPAIRIHUA</v>
          </cell>
          <cell r="F341">
            <v>2952</v>
          </cell>
        </row>
        <row r="342">
          <cell r="A342" t="str">
            <v>030415</v>
          </cell>
          <cell r="B342" t="str">
            <v>03</v>
          </cell>
          <cell r="C342" t="str">
            <v>04</v>
          </cell>
          <cell r="D342" t="str">
            <v>15</v>
          </cell>
          <cell r="E342" t="str">
            <v>TINTAY</v>
          </cell>
          <cell r="F342">
            <v>4251</v>
          </cell>
        </row>
        <row r="343">
          <cell r="A343" t="str">
            <v>030416</v>
          </cell>
          <cell r="B343" t="str">
            <v>03</v>
          </cell>
          <cell r="C343" t="str">
            <v>04</v>
          </cell>
          <cell r="D343" t="str">
            <v>16</v>
          </cell>
          <cell r="E343" t="str">
            <v>TORAYA</v>
          </cell>
          <cell r="F343">
            <v>1768</v>
          </cell>
        </row>
        <row r="344">
          <cell r="A344" t="str">
            <v>030417</v>
          </cell>
          <cell r="B344" t="str">
            <v>03</v>
          </cell>
          <cell r="C344" t="str">
            <v>04</v>
          </cell>
          <cell r="D344" t="str">
            <v>17</v>
          </cell>
          <cell r="E344" t="str">
            <v>YANACA</v>
          </cell>
          <cell r="F344">
            <v>1553</v>
          </cell>
        </row>
        <row r="345">
          <cell r="A345" t="str">
            <v>030500</v>
          </cell>
          <cell r="B345" t="str">
            <v>03</v>
          </cell>
          <cell r="C345" t="str">
            <v>05</v>
          </cell>
          <cell r="D345" t="str">
            <v>00</v>
          </cell>
          <cell r="E345" t="str">
            <v>COTABAMBAS</v>
          </cell>
          <cell r="F345">
            <v>48445</v>
          </cell>
        </row>
        <row r="346">
          <cell r="A346" t="str">
            <v>030501</v>
          </cell>
          <cell r="B346" t="str">
            <v>03</v>
          </cell>
          <cell r="C346" t="str">
            <v>05</v>
          </cell>
          <cell r="D346" t="str">
            <v>01</v>
          </cell>
          <cell r="E346" t="str">
            <v>TAMBOBAMBA</v>
          </cell>
          <cell r="F346">
            <v>11222</v>
          </cell>
        </row>
        <row r="347">
          <cell r="A347" t="str">
            <v>030502</v>
          </cell>
          <cell r="B347" t="str">
            <v>03</v>
          </cell>
          <cell r="C347" t="str">
            <v>05</v>
          </cell>
          <cell r="D347" t="str">
            <v>02</v>
          </cell>
          <cell r="E347" t="str">
            <v>COTABAMBAS</v>
          </cell>
          <cell r="F347">
            <v>4302</v>
          </cell>
        </row>
        <row r="348">
          <cell r="A348" t="str">
            <v>030503</v>
          </cell>
          <cell r="B348" t="str">
            <v>03</v>
          </cell>
          <cell r="C348" t="str">
            <v>05</v>
          </cell>
          <cell r="D348" t="str">
            <v>03</v>
          </cell>
          <cell r="E348" t="str">
            <v>COYLLURQUI</v>
          </cell>
          <cell r="F348">
            <v>8323</v>
          </cell>
        </row>
        <row r="349">
          <cell r="A349" t="str">
            <v>030504</v>
          </cell>
          <cell r="B349" t="str">
            <v>03</v>
          </cell>
          <cell r="C349" t="str">
            <v>05</v>
          </cell>
          <cell r="D349" t="str">
            <v>04</v>
          </cell>
          <cell r="E349" t="str">
            <v>HAQUIRA</v>
          </cell>
          <cell r="F349">
            <v>11056</v>
          </cell>
        </row>
        <row r="350">
          <cell r="A350" t="str">
            <v>030505</v>
          </cell>
          <cell r="B350" t="str">
            <v>03</v>
          </cell>
          <cell r="C350" t="str">
            <v>05</v>
          </cell>
          <cell r="D350" t="str">
            <v>05</v>
          </cell>
          <cell r="E350" t="str">
            <v>MARA</v>
          </cell>
          <cell r="F350">
            <v>6604</v>
          </cell>
        </row>
        <row r="351">
          <cell r="A351" t="str">
            <v>030506</v>
          </cell>
          <cell r="B351" t="str">
            <v>03</v>
          </cell>
          <cell r="C351" t="str">
            <v>05</v>
          </cell>
          <cell r="D351" t="str">
            <v>06</v>
          </cell>
          <cell r="E351" t="str">
            <v>CHALLHUAHUACHO</v>
          </cell>
          <cell r="F351">
            <v>6938</v>
          </cell>
        </row>
        <row r="352">
          <cell r="A352" t="str">
            <v>030600</v>
          </cell>
          <cell r="B352" t="str">
            <v>03</v>
          </cell>
          <cell r="C352" t="str">
            <v>06</v>
          </cell>
          <cell r="D352" t="str">
            <v>00</v>
          </cell>
          <cell r="E352" t="str">
            <v>CHINCHEROS</v>
          </cell>
          <cell r="F352">
            <v>54632</v>
          </cell>
        </row>
        <row r="353">
          <cell r="A353" t="str">
            <v>030601</v>
          </cell>
          <cell r="B353" t="str">
            <v>03</v>
          </cell>
          <cell r="C353" t="str">
            <v>06</v>
          </cell>
          <cell r="D353" t="str">
            <v>01</v>
          </cell>
          <cell r="E353" t="str">
            <v>CHINCHEROS</v>
          </cell>
          <cell r="F353">
            <v>5179</v>
          </cell>
        </row>
        <row r="354">
          <cell r="A354" t="str">
            <v>030602</v>
          </cell>
          <cell r="B354" t="str">
            <v>03</v>
          </cell>
          <cell r="C354" t="str">
            <v>06</v>
          </cell>
          <cell r="D354" t="str">
            <v>02</v>
          </cell>
          <cell r="E354" t="str">
            <v>ANCO-HUALLO</v>
          </cell>
          <cell r="F354">
            <v>10910</v>
          </cell>
        </row>
        <row r="355">
          <cell r="A355" t="str">
            <v>030603</v>
          </cell>
          <cell r="B355" t="str">
            <v>03</v>
          </cell>
          <cell r="C355" t="str">
            <v>06</v>
          </cell>
          <cell r="D355" t="str">
            <v>03</v>
          </cell>
          <cell r="E355" t="str">
            <v>COCHARCAS</v>
          </cell>
          <cell r="F355">
            <v>2334</v>
          </cell>
        </row>
        <row r="356">
          <cell r="A356" t="str">
            <v>030604</v>
          </cell>
          <cell r="B356" t="str">
            <v>03</v>
          </cell>
          <cell r="C356" t="str">
            <v>06</v>
          </cell>
          <cell r="D356" t="str">
            <v>04</v>
          </cell>
          <cell r="E356" t="str">
            <v>HUACCANA</v>
          </cell>
          <cell r="F356">
            <v>9259</v>
          </cell>
        </row>
        <row r="357">
          <cell r="A357" t="str">
            <v>030605</v>
          </cell>
          <cell r="B357" t="str">
            <v>03</v>
          </cell>
          <cell r="C357" t="str">
            <v>06</v>
          </cell>
          <cell r="D357" t="str">
            <v>05</v>
          </cell>
          <cell r="E357" t="str">
            <v>OCOBAMBA</v>
          </cell>
          <cell r="F357">
            <v>8464</v>
          </cell>
        </row>
        <row r="358">
          <cell r="A358" t="str">
            <v>030606</v>
          </cell>
          <cell r="B358" t="str">
            <v>03</v>
          </cell>
          <cell r="C358" t="str">
            <v>06</v>
          </cell>
          <cell r="D358" t="str">
            <v>06</v>
          </cell>
          <cell r="E358" t="str">
            <v>ONGOY</v>
          </cell>
          <cell r="F358">
            <v>9000</v>
          </cell>
        </row>
        <row r="359">
          <cell r="A359" t="str">
            <v>030607</v>
          </cell>
          <cell r="B359" t="str">
            <v>03</v>
          </cell>
          <cell r="C359" t="str">
            <v>06</v>
          </cell>
          <cell r="D359" t="str">
            <v>07</v>
          </cell>
          <cell r="E359" t="str">
            <v>URANMARCA</v>
          </cell>
          <cell r="F359">
            <v>3486</v>
          </cell>
        </row>
        <row r="360">
          <cell r="A360" t="str">
            <v>030608</v>
          </cell>
          <cell r="B360" t="str">
            <v>03</v>
          </cell>
          <cell r="C360" t="str">
            <v>06</v>
          </cell>
          <cell r="D360" t="str">
            <v>08</v>
          </cell>
          <cell r="E360" t="str">
            <v>RANRACANCHA</v>
          </cell>
          <cell r="F360">
            <v>6000</v>
          </cell>
        </row>
        <row r="361">
          <cell r="A361" t="str">
            <v>030700</v>
          </cell>
          <cell r="B361" t="str">
            <v>03</v>
          </cell>
          <cell r="C361" t="str">
            <v>07</v>
          </cell>
          <cell r="D361" t="str">
            <v>00</v>
          </cell>
          <cell r="E361" t="str">
            <v>GRAU</v>
          </cell>
          <cell r="F361">
            <v>27901</v>
          </cell>
        </row>
        <row r="362">
          <cell r="A362" t="str">
            <v>030701</v>
          </cell>
          <cell r="B362" t="str">
            <v>03</v>
          </cell>
          <cell r="C362" t="str">
            <v>07</v>
          </cell>
          <cell r="D362" t="str">
            <v>01</v>
          </cell>
          <cell r="E362" t="str">
            <v>CHUQUIBAMBILLA</v>
          </cell>
          <cell r="F362">
            <v>6144</v>
          </cell>
        </row>
        <row r="363">
          <cell r="A363" t="str">
            <v>030702</v>
          </cell>
          <cell r="B363" t="str">
            <v>03</v>
          </cell>
          <cell r="C363" t="str">
            <v>07</v>
          </cell>
          <cell r="D363" t="str">
            <v>02</v>
          </cell>
          <cell r="E363" t="str">
            <v>CURPAHUASI</v>
          </cell>
          <cell r="F363">
            <v>2593</v>
          </cell>
        </row>
        <row r="364">
          <cell r="A364" t="str">
            <v>030703</v>
          </cell>
          <cell r="B364" t="str">
            <v>03</v>
          </cell>
          <cell r="C364" t="str">
            <v>07</v>
          </cell>
          <cell r="D364" t="str">
            <v>03</v>
          </cell>
          <cell r="E364" t="str">
            <v>GAMARRA</v>
          </cell>
          <cell r="F364">
            <v>4321</v>
          </cell>
        </row>
        <row r="365">
          <cell r="A365" t="str">
            <v>030704</v>
          </cell>
          <cell r="B365" t="str">
            <v>03</v>
          </cell>
          <cell r="C365" t="str">
            <v>07</v>
          </cell>
          <cell r="D365" t="str">
            <v>04</v>
          </cell>
          <cell r="E365" t="str">
            <v>HUAYLLATI</v>
          </cell>
          <cell r="F365">
            <v>1890</v>
          </cell>
        </row>
        <row r="366">
          <cell r="A366" t="str">
            <v>030705</v>
          </cell>
          <cell r="B366" t="str">
            <v>03</v>
          </cell>
          <cell r="C366" t="str">
            <v>07</v>
          </cell>
          <cell r="D366" t="str">
            <v>05</v>
          </cell>
          <cell r="E366" t="str">
            <v>MAMARA</v>
          </cell>
          <cell r="F366">
            <v>979</v>
          </cell>
        </row>
        <row r="367">
          <cell r="A367" t="str">
            <v>030706</v>
          </cell>
          <cell r="B367" t="str">
            <v>03</v>
          </cell>
          <cell r="C367" t="str">
            <v>07</v>
          </cell>
          <cell r="D367" t="str">
            <v>06</v>
          </cell>
          <cell r="E367" t="str">
            <v>MICAELA BASTIDAS</v>
          </cell>
          <cell r="F367">
            <v>1382</v>
          </cell>
        </row>
        <row r="368">
          <cell r="A368" t="str">
            <v>030707</v>
          </cell>
          <cell r="B368" t="str">
            <v>03</v>
          </cell>
          <cell r="C368" t="str">
            <v>07</v>
          </cell>
          <cell r="D368" t="str">
            <v>07</v>
          </cell>
          <cell r="E368" t="str">
            <v>PATAYPAMPA</v>
          </cell>
          <cell r="F368">
            <v>1150</v>
          </cell>
        </row>
        <row r="369">
          <cell r="A369" t="str">
            <v>030708</v>
          </cell>
          <cell r="B369" t="str">
            <v>03</v>
          </cell>
          <cell r="C369" t="str">
            <v>07</v>
          </cell>
          <cell r="D369" t="str">
            <v>08</v>
          </cell>
          <cell r="E369" t="str">
            <v>PROGRESO</v>
          </cell>
          <cell r="F369">
            <v>2976</v>
          </cell>
        </row>
        <row r="370">
          <cell r="A370" t="str">
            <v>030709</v>
          </cell>
          <cell r="B370" t="str">
            <v>03</v>
          </cell>
          <cell r="C370" t="str">
            <v>07</v>
          </cell>
          <cell r="D370" t="str">
            <v>09</v>
          </cell>
          <cell r="E370" t="str">
            <v>SAN ANTONIO</v>
          </cell>
          <cell r="F370">
            <v>570</v>
          </cell>
        </row>
        <row r="371">
          <cell r="A371" t="str">
            <v>030710</v>
          </cell>
          <cell r="B371" t="str">
            <v>03</v>
          </cell>
          <cell r="C371" t="str">
            <v>07</v>
          </cell>
          <cell r="D371" t="str">
            <v>10</v>
          </cell>
          <cell r="E371" t="str">
            <v>SANTA ROSA</v>
          </cell>
          <cell r="F371">
            <v>781</v>
          </cell>
        </row>
        <row r="372">
          <cell r="A372" t="str">
            <v>030711</v>
          </cell>
          <cell r="B372" t="str">
            <v>03</v>
          </cell>
          <cell r="C372" t="str">
            <v>07</v>
          </cell>
          <cell r="D372" t="str">
            <v>11</v>
          </cell>
          <cell r="E372" t="str">
            <v>TURPAY</v>
          </cell>
          <cell r="F372">
            <v>839</v>
          </cell>
        </row>
        <row r="373">
          <cell r="A373" t="str">
            <v>030712</v>
          </cell>
          <cell r="B373" t="str">
            <v>03</v>
          </cell>
          <cell r="C373" t="str">
            <v>07</v>
          </cell>
          <cell r="D373" t="str">
            <v>12</v>
          </cell>
          <cell r="E373" t="str">
            <v>VILCABAMBA</v>
          </cell>
          <cell r="F373">
            <v>1157</v>
          </cell>
        </row>
        <row r="374">
          <cell r="A374" t="str">
            <v>030713</v>
          </cell>
          <cell r="B374" t="str">
            <v>03</v>
          </cell>
          <cell r="C374" t="str">
            <v>07</v>
          </cell>
          <cell r="D374" t="str">
            <v>13</v>
          </cell>
          <cell r="E374" t="str">
            <v>VIRUNDO</v>
          </cell>
          <cell r="F374">
            <v>1285</v>
          </cell>
        </row>
        <row r="375">
          <cell r="A375" t="str">
            <v>030714</v>
          </cell>
          <cell r="B375" t="str">
            <v>03</v>
          </cell>
          <cell r="C375" t="str">
            <v>07</v>
          </cell>
          <cell r="D375" t="str">
            <v>14</v>
          </cell>
          <cell r="E375" t="str">
            <v>CURASCO</v>
          </cell>
          <cell r="F375">
            <v>1834</v>
          </cell>
        </row>
        <row r="376">
          <cell r="A376" t="str">
            <v>040000</v>
          </cell>
          <cell r="B376" t="str">
            <v>04</v>
          </cell>
          <cell r="C376" t="str">
            <v>00</v>
          </cell>
          <cell r="D376" t="str">
            <v>00</v>
          </cell>
          <cell r="E376" t="str">
            <v>AREQUIPA</v>
          </cell>
          <cell r="F376">
            <v>1196191</v>
          </cell>
        </row>
        <row r="377">
          <cell r="A377" t="str">
            <v>040100</v>
          </cell>
          <cell r="B377" t="str">
            <v>04</v>
          </cell>
          <cell r="C377" t="str">
            <v>01</v>
          </cell>
          <cell r="D377" t="str">
            <v>00</v>
          </cell>
          <cell r="E377" t="str">
            <v>AREQUIPA</v>
          </cell>
          <cell r="F377">
            <v>906029</v>
          </cell>
        </row>
        <row r="378">
          <cell r="A378" t="str">
            <v>040101</v>
          </cell>
          <cell r="B378" t="str">
            <v>04</v>
          </cell>
          <cell r="C378" t="str">
            <v>01</v>
          </cell>
          <cell r="D378" t="str">
            <v>01</v>
          </cell>
          <cell r="E378" t="str">
            <v>AREQUIPA</v>
          </cell>
          <cell r="F378">
            <v>58685</v>
          </cell>
        </row>
        <row r="379">
          <cell r="A379" t="str">
            <v>040102</v>
          </cell>
          <cell r="B379" t="str">
            <v>04</v>
          </cell>
          <cell r="C379" t="str">
            <v>01</v>
          </cell>
          <cell r="D379" t="str">
            <v>02</v>
          </cell>
          <cell r="E379" t="str">
            <v>ALTO SELVA ALEGRE</v>
          </cell>
          <cell r="F379">
            <v>77032</v>
          </cell>
        </row>
        <row r="380">
          <cell r="A380" t="str">
            <v>040103</v>
          </cell>
          <cell r="B380" t="str">
            <v>04</v>
          </cell>
          <cell r="C380" t="str">
            <v>01</v>
          </cell>
          <cell r="D380" t="str">
            <v>03</v>
          </cell>
          <cell r="E380" t="str">
            <v>CAYMA</v>
          </cell>
          <cell r="F380">
            <v>82380</v>
          </cell>
        </row>
        <row r="381">
          <cell r="A381" t="str">
            <v>040104</v>
          </cell>
          <cell r="B381" t="str">
            <v>04</v>
          </cell>
          <cell r="C381" t="str">
            <v>01</v>
          </cell>
          <cell r="D381" t="str">
            <v>04</v>
          </cell>
          <cell r="E381" t="str">
            <v>CERRO COLORADO</v>
          </cell>
          <cell r="F381">
            <v>117276</v>
          </cell>
        </row>
        <row r="382">
          <cell r="A382" t="str">
            <v>040105</v>
          </cell>
          <cell r="B382" t="str">
            <v>04</v>
          </cell>
          <cell r="C382" t="str">
            <v>01</v>
          </cell>
          <cell r="D382" t="str">
            <v>05</v>
          </cell>
          <cell r="E382" t="str">
            <v>CHARACATO</v>
          </cell>
          <cell r="F382">
            <v>5701</v>
          </cell>
        </row>
        <row r="383">
          <cell r="A383" t="str">
            <v>040106</v>
          </cell>
          <cell r="B383" t="str">
            <v>04</v>
          </cell>
          <cell r="C383" t="str">
            <v>01</v>
          </cell>
          <cell r="D383" t="str">
            <v>06</v>
          </cell>
          <cell r="E383" t="str">
            <v>CHIGUATA</v>
          </cell>
          <cell r="F383">
            <v>2913</v>
          </cell>
        </row>
        <row r="384">
          <cell r="A384" t="str">
            <v>040107</v>
          </cell>
          <cell r="B384" t="str">
            <v>04</v>
          </cell>
          <cell r="C384" t="str">
            <v>01</v>
          </cell>
          <cell r="D384" t="str">
            <v>07</v>
          </cell>
          <cell r="E384" t="str">
            <v>JACOBO HUNTER</v>
          </cell>
          <cell r="F384">
            <v>47784</v>
          </cell>
        </row>
        <row r="385">
          <cell r="A385" t="str">
            <v>040108</v>
          </cell>
          <cell r="B385" t="str">
            <v>04</v>
          </cell>
          <cell r="C385" t="str">
            <v>01</v>
          </cell>
          <cell r="D385" t="str">
            <v>08</v>
          </cell>
          <cell r="E385" t="str">
            <v>LA JOYA</v>
          </cell>
          <cell r="F385">
            <v>24218</v>
          </cell>
        </row>
        <row r="386">
          <cell r="A386" t="str">
            <v>040109</v>
          </cell>
          <cell r="B386" t="str">
            <v>04</v>
          </cell>
          <cell r="C386" t="str">
            <v>01</v>
          </cell>
          <cell r="D386" t="str">
            <v>09</v>
          </cell>
          <cell r="E386" t="str">
            <v>MARIANO MELGAR</v>
          </cell>
          <cell r="F386">
            <v>54685</v>
          </cell>
        </row>
        <row r="387">
          <cell r="A387" t="str">
            <v>040110</v>
          </cell>
          <cell r="B387" t="str">
            <v>04</v>
          </cell>
          <cell r="C387" t="str">
            <v>01</v>
          </cell>
          <cell r="D387" t="str">
            <v>10</v>
          </cell>
          <cell r="E387" t="str">
            <v>MIRAFLORES</v>
          </cell>
          <cell r="F387">
            <v>52722</v>
          </cell>
        </row>
        <row r="388">
          <cell r="A388" t="str">
            <v>040111</v>
          </cell>
          <cell r="B388" t="str">
            <v>04</v>
          </cell>
          <cell r="C388" t="str">
            <v>01</v>
          </cell>
          <cell r="D388" t="str">
            <v>11</v>
          </cell>
          <cell r="E388" t="str">
            <v>MOLLEBAYA</v>
          </cell>
          <cell r="F388">
            <v>1021</v>
          </cell>
        </row>
        <row r="389">
          <cell r="A389" t="str">
            <v>040112</v>
          </cell>
          <cell r="B389" t="str">
            <v>04</v>
          </cell>
          <cell r="C389" t="str">
            <v>01</v>
          </cell>
          <cell r="D389" t="str">
            <v>12</v>
          </cell>
          <cell r="E389" t="str">
            <v>PAUCARPATA</v>
          </cell>
          <cell r="F389">
            <v>129510</v>
          </cell>
        </row>
        <row r="390">
          <cell r="A390" t="str">
            <v>040113</v>
          </cell>
          <cell r="B390" t="str">
            <v>04</v>
          </cell>
          <cell r="C390" t="str">
            <v>01</v>
          </cell>
          <cell r="D390" t="str">
            <v>13</v>
          </cell>
          <cell r="E390" t="str">
            <v>POCSI</v>
          </cell>
          <cell r="F390">
            <v>580</v>
          </cell>
        </row>
        <row r="391">
          <cell r="A391" t="str">
            <v>040114</v>
          </cell>
          <cell r="B391" t="str">
            <v>04</v>
          </cell>
          <cell r="C391" t="str">
            <v>01</v>
          </cell>
          <cell r="D391" t="str">
            <v>14</v>
          </cell>
          <cell r="E391" t="str">
            <v>POLOBAYA</v>
          </cell>
          <cell r="F391">
            <v>1287</v>
          </cell>
        </row>
        <row r="392">
          <cell r="A392" t="str">
            <v>040115</v>
          </cell>
          <cell r="B392" t="str">
            <v>04</v>
          </cell>
          <cell r="C392" t="str">
            <v>01</v>
          </cell>
          <cell r="D392" t="str">
            <v>15</v>
          </cell>
          <cell r="E392" t="str">
            <v>QUEQUEÑA</v>
          </cell>
          <cell r="F392">
            <v>761</v>
          </cell>
        </row>
        <row r="393">
          <cell r="A393" t="str">
            <v>040116</v>
          </cell>
          <cell r="B393" t="str">
            <v>04</v>
          </cell>
          <cell r="C393" t="str">
            <v>01</v>
          </cell>
          <cell r="D393" t="str">
            <v>16</v>
          </cell>
          <cell r="E393" t="str">
            <v>SABANDIA</v>
          </cell>
          <cell r="F393">
            <v>3876</v>
          </cell>
        </row>
        <row r="394">
          <cell r="A394" t="str">
            <v>040117</v>
          </cell>
          <cell r="B394" t="str">
            <v>04</v>
          </cell>
          <cell r="C394" t="str">
            <v>01</v>
          </cell>
          <cell r="D394" t="str">
            <v>17</v>
          </cell>
          <cell r="E394" t="str">
            <v>SACHACA</v>
          </cell>
          <cell r="F394">
            <v>21508</v>
          </cell>
        </row>
        <row r="395">
          <cell r="A395" t="str">
            <v>040118</v>
          </cell>
          <cell r="B395" t="str">
            <v>04</v>
          </cell>
          <cell r="C395" t="str">
            <v>01</v>
          </cell>
          <cell r="D395" t="str">
            <v>18</v>
          </cell>
          <cell r="E395" t="str">
            <v>SAN JUAN DE SIGUAS /1</v>
          </cell>
          <cell r="F395">
            <v>1814</v>
          </cell>
        </row>
        <row r="396">
          <cell r="A396" t="str">
            <v>040119</v>
          </cell>
          <cell r="B396" t="str">
            <v>04</v>
          </cell>
          <cell r="C396" t="str">
            <v>01</v>
          </cell>
          <cell r="D396" t="str">
            <v>19</v>
          </cell>
          <cell r="E396" t="str">
            <v>SAN JUAN DE TARUCANI</v>
          </cell>
          <cell r="F396">
            <v>2344</v>
          </cell>
        </row>
        <row r="397">
          <cell r="A397" t="str">
            <v>040120</v>
          </cell>
          <cell r="B397" t="str">
            <v>04</v>
          </cell>
          <cell r="C397" t="str">
            <v>01</v>
          </cell>
          <cell r="D397" t="str">
            <v>20</v>
          </cell>
          <cell r="E397" t="str">
            <v>SANTA ISABEL DE SIGUAS</v>
          </cell>
          <cell r="F397">
            <v>970</v>
          </cell>
        </row>
        <row r="398">
          <cell r="A398" t="str">
            <v>040121</v>
          </cell>
          <cell r="B398" t="str">
            <v>04</v>
          </cell>
          <cell r="C398" t="str">
            <v>01</v>
          </cell>
          <cell r="D398" t="str">
            <v>21</v>
          </cell>
          <cell r="E398" t="str">
            <v>SANTA RITA DE SIGUAS</v>
          </cell>
          <cell r="F398">
            <v>4774</v>
          </cell>
        </row>
        <row r="399">
          <cell r="A399" t="str">
            <v>040122</v>
          </cell>
          <cell r="B399" t="str">
            <v>04</v>
          </cell>
          <cell r="C399" t="str">
            <v>01</v>
          </cell>
          <cell r="D399" t="str">
            <v>22</v>
          </cell>
          <cell r="E399" t="str">
            <v>SOCABAYA</v>
          </cell>
          <cell r="F399">
            <v>66948</v>
          </cell>
        </row>
        <row r="400">
          <cell r="A400" t="str">
            <v>040123</v>
          </cell>
          <cell r="B400" t="str">
            <v>04</v>
          </cell>
          <cell r="C400" t="str">
            <v>01</v>
          </cell>
          <cell r="D400" t="str">
            <v>23</v>
          </cell>
          <cell r="E400" t="str">
            <v>TIABAYA</v>
          </cell>
          <cell r="F400">
            <v>15419</v>
          </cell>
        </row>
        <row r="401">
          <cell r="A401" t="str">
            <v>040124</v>
          </cell>
          <cell r="B401" t="str">
            <v>04</v>
          </cell>
          <cell r="C401" t="str">
            <v>01</v>
          </cell>
          <cell r="D401" t="str">
            <v>24</v>
          </cell>
          <cell r="E401" t="str">
            <v>UCHUMAYO</v>
          </cell>
          <cell r="F401">
            <v>10863</v>
          </cell>
        </row>
        <row r="402">
          <cell r="A402" t="str">
            <v>040125</v>
          </cell>
          <cell r="B402" t="str">
            <v>04</v>
          </cell>
          <cell r="C402" t="str">
            <v>01</v>
          </cell>
          <cell r="D402" t="str">
            <v>25</v>
          </cell>
          <cell r="E402" t="str">
            <v xml:space="preserve">VITOR </v>
          </cell>
          <cell r="F402">
            <v>2993</v>
          </cell>
        </row>
        <row r="403">
          <cell r="A403" t="str">
            <v>040126</v>
          </cell>
          <cell r="B403" t="str">
            <v>04</v>
          </cell>
          <cell r="C403" t="str">
            <v>01</v>
          </cell>
          <cell r="D403" t="str">
            <v>26</v>
          </cell>
          <cell r="E403" t="str">
            <v>YANAHUARA</v>
          </cell>
          <cell r="F403">
            <v>20625</v>
          </cell>
        </row>
        <row r="404">
          <cell r="A404" t="str">
            <v>040127</v>
          </cell>
          <cell r="B404" t="str">
            <v>04</v>
          </cell>
          <cell r="C404" t="str">
            <v>01</v>
          </cell>
          <cell r="D404" t="str">
            <v>27</v>
          </cell>
          <cell r="E404" t="str">
            <v>YARABAMBA</v>
          </cell>
          <cell r="F404">
            <v>1310</v>
          </cell>
        </row>
        <row r="405">
          <cell r="A405" t="str">
            <v>040128</v>
          </cell>
          <cell r="B405" t="str">
            <v>04</v>
          </cell>
          <cell r="C405" t="str">
            <v>01</v>
          </cell>
          <cell r="D405" t="str">
            <v>28</v>
          </cell>
          <cell r="E405" t="str">
            <v>YURA</v>
          </cell>
          <cell r="F405">
            <v>18207</v>
          </cell>
        </row>
        <row r="406">
          <cell r="A406" t="str">
            <v>040129</v>
          </cell>
          <cell r="B406" t="str">
            <v>04</v>
          </cell>
          <cell r="C406" t="str">
            <v>01</v>
          </cell>
          <cell r="D406" t="str">
            <v>29</v>
          </cell>
          <cell r="E406" t="str">
            <v>JOSE LUIS BUSTAMANTE Y RIVERO</v>
          </cell>
          <cell r="F406">
            <v>77823</v>
          </cell>
        </row>
        <row r="407">
          <cell r="A407" t="str">
            <v>040200</v>
          </cell>
          <cell r="B407" t="str">
            <v>04</v>
          </cell>
          <cell r="C407" t="str">
            <v>02</v>
          </cell>
          <cell r="D407" t="str">
            <v>00</v>
          </cell>
          <cell r="E407" t="str">
            <v>CAMANA</v>
          </cell>
          <cell r="F407">
            <v>53524</v>
          </cell>
        </row>
        <row r="408">
          <cell r="A408" t="str">
            <v>040201</v>
          </cell>
          <cell r="B408" t="str">
            <v>04</v>
          </cell>
          <cell r="C408" t="str">
            <v>02</v>
          </cell>
          <cell r="D408" t="str">
            <v>01</v>
          </cell>
          <cell r="E408" t="str">
            <v>CAMANA</v>
          </cell>
          <cell r="F408">
            <v>14144</v>
          </cell>
        </row>
        <row r="409">
          <cell r="A409" t="str">
            <v>040202</v>
          </cell>
          <cell r="B409" t="str">
            <v>04</v>
          </cell>
          <cell r="C409" t="str">
            <v>02</v>
          </cell>
          <cell r="D409" t="str">
            <v>02</v>
          </cell>
          <cell r="E409" t="str">
            <v>JOSE MARIA QUIMPER</v>
          </cell>
          <cell r="F409">
            <v>4442</v>
          </cell>
        </row>
        <row r="410">
          <cell r="A410" t="str">
            <v>040203</v>
          </cell>
          <cell r="B410" t="str">
            <v>04</v>
          </cell>
          <cell r="C410" t="str">
            <v>02</v>
          </cell>
          <cell r="D410" t="str">
            <v>03</v>
          </cell>
          <cell r="E410" t="str">
            <v>MARIANO NICOLAS VALCARCEL</v>
          </cell>
          <cell r="F410">
            <v>2845</v>
          </cell>
        </row>
        <row r="411">
          <cell r="A411" t="str">
            <v>040204</v>
          </cell>
          <cell r="B411" t="str">
            <v>04</v>
          </cell>
          <cell r="C411" t="str">
            <v>02</v>
          </cell>
          <cell r="D411" t="str">
            <v>04</v>
          </cell>
          <cell r="E411" t="str">
            <v>MARISCAL CACERES</v>
          </cell>
          <cell r="F411">
            <v>5733</v>
          </cell>
        </row>
        <row r="412">
          <cell r="A412" t="str">
            <v>040205</v>
          </cell>
          <cell r="B412" t="str">
            <v>04</v>
          </cell>
          <cell r="C412" t="str">
            <v>02</v>
          </cell>
          <cell r="D412" t="str">
            <v>05</v>
          </cell>
          <cell r="E412" t="str">
            <v>NICOLAS DE PIEROLA</v>
          </cell>
          <cell r="F412">
            <v>6785</v>
          </cell>
        </row>
        <row r="413">
          <cell r="A413" t="str">
            <v>040206</v>
          </cell>
          <cell r="B413" t="str">
            <v>04</v>
          </cell>
          <cell r="C413" t="str">
            <v>02</v>
          </cell>
          <cell r="D413" t="str">
            <v>06</v>
          </cell>
          <cell r="E413" t="str">
            <v>OCOÑA</v>
          </cell>
          <cell r="F413">
            <v>4650</v>
          </cell>
        </row>
        <row r="414">
          <cell r="A414" t="str">
            <v>040207</v>
          </cell>
          <cell r="B414" t="str">
            <v>04</v>
          </cell>
          <cell r="C414" t="str">
            <v>02</v>
          </cell>
          <cell r="D414" t="str">
            <v>07</v>
          </cell>
          <cell r="E414" t="str">
            <v>QUILCA</v>
          </cell>
          <cell r="F414">
            <v>656</v>
          </cell>
        </row>
        <row r="415">
          <cell r="A415" t="str">
            <v>040208</v>
          </cell>
          <cell r="B415" t="str">
            <v>04</v>
          </cell>
          <cell r="C415" t="str">
            <v>02</v>
          </cell>
          <cell r="D415" t="str">
            <v>08</v>
          </cell>
          <cell r="E415" t="str">
            <v>SAMUEL PASTOR</v>
          </cell>
          <cell r="F415">
            <v>14269</v>
          </cell>
        </row>
        <row r="416">
          <cell r="A416" t="str">
            <v>040300</v>
          </cell>
          <cell r="B416" t="str">
            <v>04</v>
          </cell>
          <cell r="C416" t="str">
            <v>03</v>
          </cell>
          <cell r="D416" t="str">
            <v>00</v>
          </cell>
          <cell r="E416" t="str">
            <v>CARAVELI</v>
          </cell>
          <cell r="F416">
            <v>32552</v>
          </cell>
        </row>
        <row r="417">
          <cell r="A417" t="str">
            <v>040301</v>
          </cell>
          <cell r="B417" t="str">
            <v>04</v>
          </cell>
          <cell r="C417" t="str">
            <v>03</v>
          </cell>
          <cell r="D417" t="str">
            <v>01</v>
          </cell>
          <cell r="E417" t="str">
            <v>CARAVELI</v>
          </cell>
          <cell r="F417">
            <v>4233</v>
          </cell>
        </row>
        <row r="418">
          <cell r="A418" t="str">
            <v>040302</v>
          </cell>
          <cell r="B418" t="str">
            <v>04</v>
          </cell>
          <cell r="C418" t="str">
            <v>03</v>
          </cell>
          <cell r="D418" t="str">
            <v>02</v>
          </cell>
          <cell r="E418" t="str">
            <v>ACARI</v>
          </cell>
          <cell r="F418">
            <v>3740</v>
          </cell>
        </row>
        <row r="419">
          <cell r="A419" t="str">
            <v>040303</v>
          </cell>
          <cell r="B419" t="str">
            <v>04</v>
          </cell>
          <cell r="C419" t="str">
            <v>03</v>
          </cell>
          <cell r="D419" t="str">
            <v>03</v>
          </cell>
          <cell r="E419" t="str">
            <v>ATICO</v>
          </cell>
          <cell r="F419">
            <v>4058</v>
          </cell>
        </row>
        <row r="420">
          <cell r="A420" t="str">
            <v>040304</v>
          </cell>
          <cell r="B420" t="str">
            <v>04</v>
          </cell>
          <cell r="C420" t="str">
            <v>03</v>
          </cell>
          <cell r="D420" t="str">
            <v>04</v>
          </cell>
          <cell r="E420" t="str">
            <v>ATIQUIPA</v>
          </cell>
          <cell r="F420">
            <v>564</v>
          </cell>
        </row>
        <row r="421">
          <cell r="A421" t="str">
            <v>040305</v>
          </cell>
          <cell r="B421" t="str">
            <v>04</v>
          </cell>
          <cell r="C421" t="str">
            <v>03</v>
          </cell>
          <cell r="D421" t="str">
            <v>05</v>
          </cell>
          <cell r="E421" t="str">
            <v>BELLA UNION</v>
          </cell>
          <cell r="F421">
            <v>2958</v>
          </cell>
        </row>
        <row r="422">
          <cell r="A422" t="str">
            <v>040306</v>
          </cell>
          <cell r="B422" t="str">
            <v>04</v>
          </cell>
          <cell r="C422" t="str">
            <v>03</v>
          </cell>
          <cell r="D422" t="str">
            <v>06</v>
          </cell>
          <cell r="E422" t="str">
            <v>CAHUACHO</v>
          </cell>
          <cell r="F422">
            <v>977</v>
          </cell>
        </row>
        <row r="423">
          <cell r="A423" t="str">
            <v>040307</v>
          </cell>
          <cell r="B423" t="str">
            <v>04</v>
          </cell>
          <cell r="C423" t="str">
            <v>03</v>
          </cell>
          <cell r="D423" t="str">
            <v>07</v>
          </cell>
          <cell r="E423" t="str">
            <v>CHALA</v>
          </cell>
          <cell r="F423">
            <v>4131</v>
          </cell>
        </row>
        <row r="424">
          <cell r="A424" t="str">
            <v>040308</v>
          </cell>
          <cell r="B424" t="str">
            <v>04</v>
          </cell>
          <cell r="C424" t="str">
            <v>03</v>
          </cell>
          <cell r="D424" t="str">
            <v>08</v>
          </cell>
          <cell r="E424" t="str">
            <v>CHAPARRA</v>
          </cell>
          <cell r="F424">
            <v>3727</v>
          </cell>
        </row>
        <row r="425">
          <cell r="A425" t="str">
            <v>040309</v>
          </cell>
          <cell r="B425" t="str">
            <v>04</v>
          </cell>
          <cell r="C425" t="str">
            <v>03</v>
          </cell>
          <cell r="D425" t="str">
            <v>09</v>
          </cell>
          <cell r="E425" t="str">
            <v>HUANUHUANU</v>
          </cell>
          <cell r="F425">
            <v>1812</v>
          </cell>
        </row>
        <row r="426">
          <cell r="A426" t="str">
            <v>040310</v>
          </cell>
          <cell r="B426" t="str">
            <v>04</v>
          </cell>
          <cell r="C426" t="str">
            <v>03</v>
          </cell>
          <cell r="D426" t="str">
            <v>10</v>
          </cell>
          <cell r="E426" t="str">
            <v>JAQUI</v>
          </cell>
          <cell r="F426">
            <v>1537</v>
          </cell>
        </row>
        <row r="427">
          <cell r="A427" t="str">
            <v>040311</v>
          </cell>
          <cell r="B427" t="str">
            <v>04</v>
          </cell>
          <cell r="C427" t="str">
            <v>03</v>
          </cell>
          <cell r="D427" t="str">
            <v>11</v>
          </cell>
          <cell r="E427" t="str">
            <v>LOMAS</v>
          </cell>
          <cell r="F427">
            <v>940</v>
          </cell>
        </row>
        <row r="428">
          <cell r="A428" t="str">
            <v>040312</v>
          </cell>
          <cell r="B428" t="str">
            <v>04</v>
          </cell>
          <cell r="C428" t="str">
            <v>03</v>
          </cell>
          <cell r="D428" t="str">
            <v>12</v>
          </cell>
          <cell r="E428" t="str">
            <v>QUICACHA</v>
          </cell>
          <cell r="F428">
            <v>2044</v>
          </cell>
        </row>
        <row r="429">
          <cell r="A429" t="str">
            <v>040313</v>
          </cell>
          <cell r="B429" t="str">
            <v>04</v>
          </cell>
          <cell r="C429" t="str">
            <v>03</v>
          </cell>
          <cell r="D429" t="str">
            <v>13</v>
          </cell>
          <cell r="E429" t="str">
            <v>YAUCA</v>
          </cell>
          <cell r="F429">
            <v>1831</v>
          </cell>
        </row>
        <row r="430">
          <cell r="A430" t="str">
            <v>040400</v>
          </cell>
          <cell r="B430" t="str">
            <v>04</v>
          </cell>
          <cell r="C430" t="str">
            <v>04</v>
          </cell>
          <cell r="D430" t="str">
            <v>00</v>
          </cell>
          <cell r="E430" t="str">
            <v>CASTILLA</v>
          </cell>
          <cell r="F430">
            <v>36955</v>
          </cell>
        </row>
        <row r="431">
          <cell r="A431" t="str">
            <v>040401</v>
          </cell>
          <cell r="B431" t="str">
            <v>04</v>
          </cell>
          <cell r="C431" t="str">
            <v>04</v>
          </cell>
          <cell r="D431" t="str">
            <v>01</v>
          </cell>
          <cell r="E431" t="str">
            <v>APLAO</v>
          </cell>
          <cell r="F431">
            <v>9232</v>
          </cell>
        </row>
        <row r="432">
          <cell r="A432" t="str">
            <v>040402</v>
          </cell>
          <cell r="B432" t="str">
            <v>04</v>
          </cell>
          <cell r="C432" t="str">
            <v>04</v>
          </cell>
          <cell r="D432" t="str">
            <v>02</v>
          </cell>
          <cell r="E432" t="str">
            <v>ANDAGUA</v>
          </cell>
          <cell r="F432">
            <v>1221</v>
          </cell>
        </row>
        <row r="433">
          <cell r="A433" t="str">
            <v>040403</v>
          </cell>
          <cell r="B433" t="str">
            <v>04</v>
          </cell>
          <cell r="C433" t="str">
            <v>04</v>
          </cell>
          <cell r="D433" t="str">
            <v>03</v>
          </cell>
          <cell r="E433" t="str">
            <v>AYO</v>
          </cell>
          <cell r="F433">
            <v>402</v>
          </cell>
        </row>
        <row r="434">
          <cell r="A434" t="str">
            <v>040404</v>
          </cell>
          <cell r="B434" t="str">
            <v>04</v>
          </cell>
          <cell r="C434" t="str">
            <v>04</v>
          </cell>
          <cell r="D434" t="str">
            <v>04</v>
          </cell>
          <cell r="E434" t="str">
            <v>CHACHAS</v>
          </cell>
          <cell r="F434">
            <v>1968</v>
          </cell>
        </row>
        <row r="435">
          <cell r="A435" t="str">
            <v>040405</v>
          </cell>
          <cell r="B435" t="str">
            <v>04</v>
          </cell>
          <cell r="C435" t="str">
            <v>04</v>
          </cell>
          <cell r="D435" t="str">
            <v>05</v>
          </cell>
          <cell r="E435" t="str">
            <v>CHILCAYMARCA</v>
          </cell>
          <cell r="F435">
            <v>622</v>
          </cell>
        </row>
        <row r="436">
          <cell r="A436" t="str">
            <v>040406</v>
          </cell>
          <cell r="B436" t="str">
            <v>04</v>
          </cell>
          <cell r="C436" t="str">
            <v>04</v>
          </cell>
          <cell r="D436" t="str">
            <v>06</v>
          </cell>
          <cell r="E436" t="str">
            <v>CHOCO</v>
          </cell>
          <cell r="F436">
            <v>1242</v>
          </cell>
        </row>
        <row r="437">
          <cell r="A437" t="str">
            <v>040407</v>
          </cell>
          <cell r="B437" t="str">
            <v>04</v>
          </cell>
          <cell r="C437" t="str">
            <v>04</v>
          </cell>
          <cell r="D437" t="str">
            <v>07</v>
          </cell>
          <cell r="E437" t="str">
            <v>HUANCARQUI</v>
          </cell>
          <cell r="F437">
            <v>1713</v>
          </cell>
        </row>
        <row r="438">
          <cell r="A438" t="str">
            <v>040408</v>
          </cell>
          <cell r="B438" t="str">
            <v>04</v>
          </cell>
          <cell r="C438" t="str">
            <v>04</v>
          </cell>
          <cell r="D438" t="str">
            <v>08</v>
          </cell>
          <cell r="E438" t="str">
            <v>MACHAGUAY</v>
          </cell>
          <cell r="F438">
            <v>932</v>
          </cell>
        </row>
        <row r="439">
          <cell r="A439" t="str">
            <v>040409</v>
          </cell>
          <cell r="B439" t="str">
            <v>04</v>
          </cell>
          <cell r="C439" t="str">
            <v>04</v>
          </cell>
          <cell r="D439" t="str">
            <v>09</v>
          </cell>
          <cell r="E439" t="str">
            <v>ORCOPAMPA</v>
          </cell>
          <cell r="F439">
            <v>6623</v>
          </cell>
        </row>
        <row r="440">
          <cell r="A440" t="str">
            <v>040410</v>
          </cell>
          <cell r="B440" t="str">
            <v>04</v>
          </cell>
          <cell r="C440" t="str">
            <v>04</v>
          </cell>
          <cell r="D440" t="str">
            <v>10</v>
          </cell>
          <cell r="E440" t="str">
            <v>PAMPACOLCA</v>
          </cell>
          <cell r="F440">
            <v>3682</v>
          </cell>
        </row>
        <row r="441">
          <cell r="A441" t="str">
            <v>040411</v>
          </cell>
          <cell r="B441" t="str">
            <v>04</v>
          </cell>
          <cell r="C441" t="str">
            <v>04</v>
          </cell>
          <cell r="D441" t="str">
            <v>11</v>
          </cell>
          <cell r="E441" t="str">
            <v>TIPAN</v>
          </cell>
          <cell r="F441">
            <v>580</v>
          </cell>
        </row>
        <row r="442">
          <cell r="A442" t="str">
            <v>040412</v>
          </cell>
          <cell r="B442" t="str">
            <v>04</v>
          </cell>
          <cell r="C442" t="str">
            <v>04</v>
          </cell>
          <cell r="D442" t="str">
            <v>12</v>
          </cell>
          <cell r="E442" t="str">
            <v>UÑON</v>
          </cell>
          <cell r="F442">
            <v>234</v>
          </cell>
        </row>
        <row r="443">
          <cell r="A443" t="str">
            <v>040413</v>
          </cell>
          <cell r="B443" t="str">
            <v>04</v>
          </cell>
          <cell r="C443" t="str">
            <v>04</v>
          </cell>
          <cell r="D443" t="str">
            <v>13</v>
          </cell>
          <cell r="E443" t="str">
            <v>URACA</v>
          </cell>
          <cell r="F443">
            <v>6606</v>
          </cell>
        </row>
        <row r="444">
          <cell r="A444" t="str">
            <v>040414</v>
          </cell>
          <cell r="B444" t="str">
            <v>04</v>
          </cell>
          <cell r="C444" t="str">
            <v>04</v>
          </cell>
          <cell r="D444" t="str">
            <v>14</v>
          </cell>
          <cell r="E444" t="str">
            <v>VIRACO</v>
          </cell>
          <cell r="F444">
            <v>1898</v>
          </cell>
        </row>
        <row r="445">
          <cell r="A445" t="str">
            <v>040500</v>
          </cell>
          <cell r="B445" t="str">
            <v>04</v>
          </cell>
          <cell r="C445" t="str">
            <v>05</v>
          </cell>
          <cell r="D445" t="str">
            <v>00</v>
          </cell>
          <cell r="E445" t="str">
            <v>CAYLLOMA</v>
          </cell>
          <cell r="F445">
            <v>78671</v>
          </cell>
        </row>
        <row r="446">
          <cell r="A446" t="str">
            <v>040501</v>
          </cell>
          <cell r="B446" t="str">
            <v>04</v>
          </cell>
          <cell r="C446" t="str">
            <v>05</v>
          </cell>
          <cell r="D446" t="str">
            <v>01</v>
          </cell>
          <cell r="E446" t="str">
            <v>CHIVAY</v>
          </cell>
          <cell r="F446">
            <v>7034</v>
          </cell>
        </row>
        <row r="447">
          <cell r="A447" t="str">
            <v>040502</v>
          </cell>
          <cell r="B447" t="str">
            <v>04</v>
          </cell>
          <cell r="C447" t="str">
            <v>05</v>
          </cell>
          <cell r="D447" t="str">
            <v>02</v>
          </cell>
          <cell r="E447" t="str">
            <v>ACHOMA</v>
          </cell>
          <cell r="F447">
            <v>1314</v>
          </cell>
        </row>
        <row r="448">
          <cell r="A448" t="str">
            <v>040503</v>
          </cell>
          <cell r="B448" t="str">
            <v>04</v>
          </cell>
          <cell r="C448" t="str">
            <v>05</v>
          </cell>
          <cell r="D448" t="str">
            <v>03</v>
          </cell>
          <cell r="E448" t="str">
            <v>CABANACONDE</v>
          </cell>
          <cell r="F448">
            <v>2848</v>
          </cell>
        </row>
        <row r="449">
          <cell r="A449" t="str">
            <v>040504</v>
          </cell>
          <cell r="B449" t="str">
            <v>04</v>
          </cell>
          <cell r="C449" t="str">
            <v>05</v>
          </cell>
          <cell r="D449" t="str">
            <v>04</v>
          </cell>
          <cell r="E449" t="str">
            <v>CALLALLI</v>
          </cell>
          <cell r="F449">
            <v>2443</v>
          </cell>
        </row>
        <row r="450">
          <cell r="A450" t="str">
            <v>040505</v>
          </cell>
          <cell r="B450" t="str">
            <v>04</v>
          </cell>
          <cell r="C450" t="str">
            <v>05</v>
          </cell>
          <cell r="D450" t="str">
            <v>05</v>
          </cell>
          <cell r="E450" t="str">
            <v>CAYLLOMA</v>
          </cell>
          <cell r="F450">
            <v>3901</v>
          </cell>
        </row>
        <row r="451">
          <cell r="A451" t="str">
            <v>040506</v>
          </cell>
          <cell r="B451" t="str">
            <v>04</v>
          </cell>
          <cell r="C451" t="str">
            <v>05</v>
          </cell>
          <cell r="D451" t="str">
            <v>06</v>
          </cell>
          <cell r="E451" t="str">
            <v>COPORAQUE</v>
          </cell>
          <cell r="F451">
            <v>928</v>
          </cell>
        </row>
        <row r="452">
          <cell r="A452" t="str">
            <v>040507</v>
          </cell>
          <cell r="B452" t="str">
            <v>04</v>
          </cell>
          <cell r="C452" t="str">
            <v>05</v>
          </cell>
          <cell r="D452" t="str">
            <v>07</v>
          </cell>
          <cell r="E452" t="str">
            <v>HUAMBO</v>
          </cell>
          <cell r="F452">
            <v>874</v>
          </cell>
        </row>
        <row r="453">
          <cell r="A453" t="str">
            <v>040508</v>
          </cell>
          <cell r="B453" t="str">
            <v>04</v>
          </cell>
          <cell r="C453" t="str">
            <v>05</v>
          </cell>
          <cell r="D453" t="str">
            <v>08</v>
          </cell>
          <cell r="E453" t="str">
            <v>HUANCA</v>
          </cell>
          <cell r="F453">
            <v>1836</v>
          </cell>
        </row>
        <row r="454">
          <cell r="A454" t="str">
            <v>040509</v>
          </cell>
          <cell r="B454" t="str">
            <v>04</v>
          </cell>
          <cell r="C454" t="str">
            <v>05</v>
          </cell>
          <cell r="D454" t="str">
            <v>09</v>
          </cell>
          <cell r="E454" t="str">
            <v>ICHUPAMPA</v>
          </cell>
          <cell r="F454">
            <v>933</v>
          </cell>
        </row>
        <row r="455">
          <cell r="A455" t="str">
            <v>040510</v>
          </cell>
          <cell r="B455" t="str">
            <v>04</v>
          </cell>
          <cell r="C455" t="str">
            <v>05</v>
          </cell>
          <cell r="D455" t="str">
            <v>10</v>
          </cell>
          <cell r="E455" t="str">
            <v>LARI</v>
          </cell>
          <cell r="F455">
            <v>1376</v>
          </cell>
        </row>
        <row r="456">
          <cell r="A456" t="str">
            <v>040511</v>
          </cell>
          <cell r="B456" t="str">
            <v>04</v>
          </cell>
          <cell r="C456" t="str">
            <v>05</v>
          </cell>
          <cell r="D456" t="str">
            <v>11</v>
          </cell>
          <cell r="E456" t="str">
            <v>LLUTA</v>
          </cell>
          <cell r="F456">
            <v>1918</v>
          </cell>
        </row>
        <row r="457">
          <cell r="A457" t="str">
            <v>040512</v>
          </cell>
          <cell r="B457" t="str">
            <v>04</v>
          </cell>
          <cell r="C457" t="str">
            <v>05</v>
          </cell>
          <cell r="D457" t="str">
            <v>12</v>
          </cell>
          <cell r="E457" t="str">
            <v>MACA</v>
          </cell>
          <cell r="F457">
            <v>1316</v>
          </cell>
        </row>
        <row r="458">
          <cell r="A458" t="str">
            <v>040513</v>
          </cell>
          <cell r="B458" t="str">
            <v>04</v>
          </cell>
          <cell r="C458" t="str">
            <v>05</v>
          </cell>
          <cell r="D458" t="str">
            <v>13</v>
          </cell>
          <cell r="E458" t="str">
            <v>MADRIGAL</v>
          </cell>
          <cell r="F458">
            <v>781</v>
          </cell>
        </row>
        <row r="459">
          <cell r="A459" t="str">
            <v>040514</v>
          </cell>
          <cell r="B459" t="str">
            <v>04</v>
          </cell>
          <cell r="C459" t="str">
            <v>05</v>
          </cell>
          <cell r="D459" t="str">
            <v>14</v>
          </cell>
          <cell r="E459" t="str">
            <v>SAN ANTONIO DE CHUCA  2/</v>
          </cell>
          <cell r="F459">
            <v>1166</v>
          </cell>
        </row>
        <row r="460">
          <cell r="A460" t="str">
            <v>040515</v>
          </cell>
          <cell r="B460" t="str">
            <v>04</v>
          </cell>
          <cell r="C460" t="str">
            <v>05</v>
          </cell>
          <cell r="D460" t="str">
            <v>15</v>
          </cell>
          <cell r="E460" t="str">
            <v>SIBAYO</v>
          </cell>
          <cell r="F460">
            <v>1598</v>
          </cell>
        </row>
        <row r="461">
          <cell r="A461" t="str">
            <v>040516</v>
          </cell>
          <cell r="B461" t="str">
            <v>04</v>
          </cell>
          <cell r="C461" t="str">
            <v>05</v>
          </cell>
          <cell r="D461" t="str">
            <v>16</v>
          </cell>
          <cell r="E461" t="str">
            <v>TAPAY</v>
          </cell>
          <cell r="F461">
            <v>882</v>
          </cell>
        </row>
        <row r="462">
          <cell r="A462" t="str">
            <v>040517</v>
          </cell>
          <cell r="B462" t="str">
            <v>04</v>
          </cell>
          <cell r="C462" t="str">
            <v>05</v>
          </cell>
          <cell r="D462" t="str">
            <v>17</v>
          </cell>
          <cell r="E462" t="str">
            <v>TISCO</v>
          </cell>
          <cell r="F462">
            <v>2221</v>
          </cell>
        </row>
        <row r="463">
          <cell r="A463" t="str">
            <v>040518</v>
          </cell>
          <cell r="B463" t="str">
            <v>04</v>
          </cell>
          <cell r="C463" t="str">
            <v>05</v>
          </cell>
          <cell r="D463" t="str">
            <v>18</v>
          </cell>
          <cell r="E463" t="str">
            <v>TUTI</v>
          </cell>
          <cell r="F463">
            <v>1004</v>
          </cell>
        </row>
        <row r="464">
          <cell r="A464" t="str">
            <v>040519</v>
          </cell>
          <cell r="B464" t="str">
            <v>04</v>
          </cell>
          <cell r="C464" t="str">
            <v>05</v>
          </cell>
          <cell r="D464" t="str">
            <v>19</v>
          </cell>
          <cell r="E464" t="str">
            <v>YANQUE</v>
          </cell>
          <cell r="F464">
            <v>2492</v>
          </cell>
        </row>
        <row r="465">
          <cell r="A465" t="str">
            <v>040520</v>
          </cell>
          <cell r="B465" t="str">
            <v>04</v>
          </cell>
          <cell r="C465" t="str">
            <v>05</v>
          </cell>
          <cell r="D465" t="str">
            <v>20</v>
          </cell>
          <cell r="E465" t="str">
            <v>MAJES</v>
          </cell>
          <cell r="F465">
            <v>41806</v>
          </cell>
        </row>
        <row r="466">
          <cell r="A466" t="str">
            <v>040600</v>
          </cell>
          <cell r="B466" t="str">
            <v>04</v>
          </cell>
          <cell r="C466" t="str">
            <v>06</v>
          </cell>
          <cell r="D466" t="str">
            <v>00</v>
          </cell>
          <cell r="E466" t="str">
            <v>CONDESUYOS</v>
          </cell>
          <cell r="F466">
            <v>18924</v>
          </cell>
        </row>
        <row r="467">
          <cell r="A467" t="str">
            <v>040601</v>
          </cell>
          <cell r="B467" t="str">
            <v>04</v>
          </cell>
          <cell r="C467" t="str">
            <v>06</v>
          </cell>
          <cell r="D467" t="str">
            <v>01</v>
          </cell>
          <cell r="E467" t="str">
            <v>CHUQUIBAMBA</v>
          </cell>
          <cell r="F467">
            <v>4198</v>
          </cell>
        </row>
        <row r="468">
          <cell r="A468" t="str">
            <v>040602</v>
          </cell>
          <cell r="B468" t="str">
            <v>04</v>
          </cell>
          <cell r="C468" t="str">
            <v>06</v>
          </cell>
          <cell r="D468" t="str">
            <v>02</v>
          </cell>
          <cell r="E468" t="str">
            <v>ANDARAY</v>
          </cell>
          <cell r="F468">
            <v>820</v>
          </cell>
        </row>
        <row r="469">
          <cell r="A469" t="str">
            <v>040603</v>
          </cell>
          <cell r="B469" t="str">
            <v>04</v>
          </cell>
          <cell r="C469" t="str">
            <v>06</v>
          </cell>
          <cell r="D469" t="str">
            <v>03</v>
          </cell>
          <cell r="E469" t="str">
            <v>CAYARANI</v>
          </cell>
          <cell r="F469">
            <v>2395</v>
          </cell>
        </row>
        <row r="470">
          <cell r="A470" t="str">
            <v>040604</v>
          </cell>
          <cell r="B470" t="str">
            <v>04</v>
          </cell>
          <cell r="C470" t="str">
            <v>06</v>
          </cell>
          <cell r="D470" t="str">
            <v>04</v>
          </cell>
          <cell r="E470" t="str">
            <v>CHICHAS</v>
          </cell>
          <cell r="F470">
            <v>875</v>
          </cell>
        </row>
        <row r="471">
          <cell r="A471" t="str">
            <v>040605</v>
          </cell>
          <cell r="B471" t="str">
            <v>04</v>
          </cell>
          <cell r="C471" t="str">
            <v>06</v>
          </cell>
          <cell r="D471" t="str">
            <v>05</v>
          </cell>
          <cell r="E471" t="str">
            <v>IRAY</v>
          </cell>
          <cell r="F471">
            <v>823</v>
          </cell>
        </row>
        <row r="472">
          <cell r="A472" t="str">
            <v>040606</v>
          </cell>
          <cell r="B472" t="str">
            <v>04</v>
          </cell>
          <cell r="C472" t="str">
            <v>06</v>
          </cell>
          <cell r="D472" t="str">
            <v>06</v>
          </cell>
          <cell r="E472" t="str">
            <v>RIO GRANDE</v>
          </cell>
          <cell r="F472">
            <v>3779</v>
          </cell>
        </row>
        <row r="473">
          <cell r="A473" t="str">
            <v>040607</v>
          </cell>
          <cell r="B473" t="str">
            <v>04</v>
          </cell>
          <cell r="C473" t="str">
            <v>06</v>
          </cell>
          <cell r="D473" t="str">
            <v>07</v>
          </cell>
          <cell r="E473" t="str">
            <v>SALAMANCA</v>
          </cell>
          <cell r="F473">
            <v>1244</v>
          </cell>
        </row>
        <row r="474">
          <cell r="A474" t="str">
            <v>040608</v>
          </cell>
          <cell r="B474" t="str">
            <v>04</v>
          </cell>
          <cell r="C474" t="str">
            <v>06</v>
          </cell>
          <cell r="D474" t="str">
            <v>08</v>
          </cell>
          <cell r="E474" t="str">
            <v>YANAQUIHUA</v>
          </cell>
          <cell r="F474">
            <v>4790</v>
          </cell>
        </row>
        <row r="475">
          <cell r="A475" t="str">
            <v>040700</v>
          </cell>
          <cell r="B475" t="str">
            <v>04</v>
          </cell>
          <cell r="C475" t="str">
            <v>07</v>
          </cell>
          <cell r="D475" t="str">
            <v>00</v>
          </cell>
          <cell r="E475" t="str">
            <v>ISLAY</v>
          </cell>
          <cell r="F475">
            <v>52145</v>
          </cell>
        </row>
        <row r="476">
          <cell r="A476" t="str">
            <v>040701</v>
          </cell>
          <cell r="B476" t="str">
            <v>04</v>
          </cell>
          <cell r="C476" t="str">
            <v>07</v>
          </cell>
          <cell r="D476" t="str">
            <v>01</v>
          </cell>
          <cell r="E476" t="str">
            <v>MOLLENDO</v>
          </cell>
          <cell r="F476">
            <v>23609</v>
          </cell>
        </row>
        <row r="477">
          <cell r="A477" t="str">
            <v>040702</v>
          </cell>
          <cell r="B477" t="str">
            <v>04</v>
          </cell>
          <cell r="C477" t="str">
            <v>07</v>
          </cell>
          <cell r="D477" t="str">
            <v>02</v>
          </cell>
          <cell r="E477" t="str">
            <v>COCACHACRA</v>
          </cell>
          <cell r="F477">
            <v>9375</v>
          </cell>
        </row>
        <row r="478">
          <cell r="A478" t="str">
            <v>040703</v>
          </cell>
          <cell r="B478" t="str">
            <v>04</v>
          </cell>
          <cell r="C478" t="str">
            <v>07</v>
          </cell>
          <cell r="D478" t="str">
            <v>03</v>
          </cell>
          <cell r="E478" t="str">
            <v>DEAN VALDIVIA</v>
          </cell>
          <cell r="F478">
            <v>6657</v>
          </cell>
        </row>
        <row r="479">
          <cell r="A479" t="str">
            <v>040704</v>
          </cell>
          <cell r="B479" t="str">
            <v>04</v>
          </cell>
          <cell r="C479" t="str">
            <v>07</v>
          </cell>
          <cell r="D479" t="str">
            <v>04</v>
          </cell>
          <cell r="E479" t="str">
            <v>ISLAY</v>
          </cell>
          <cell r="F479">
            <v>4367</v>
          </cell>
        </row>
        <row r="480">
          <cell r="A480" t="str">
            <v>040705</v>
          </cell>
          <cell r="B480" t="str">
            <v>04</v>
          </cell>
          <cell r="C480" t="str">
            <v>07</v>
          </cell>
          <cell r="D480" t="str">
            <v>05</v>
          </cell>
          <cell r="E480" t="str">
            <v>MEJIA</v>
          </cell>
          <cell r="F480">
            <v>1278</v>
          </cell>
        </row>
        <row r="481">
          <cell r="A481" t="str">
            <v>040706</v>
          </cell>
          <cell r="B481" t="str">
            <v>04</v>
          </cell>
          <cell r="C481" t="str">
            <v>07</v>
          </cell>
          <cell r="D481" t="str">
            <v>06</v>
          </cell>
          <cell r="E481" t="str">
            <v>PUNTA DE BOMBON</v>
          </cell>
          <cell r="F481">
            <v>6859</v>
          </cell>
        </row>
        <row r="482">
          <cell r="A482" t="str">
            <v>040800</v>
          </cell>
          <cell r="B482" t="str">
            <v>04</v>
          </cell>
          <cell r="C482" t="str">
            <v>08</v>
          </cell>
          <cell r="D482" t="str">
            <v>00</v>
          </cell>
          <cell r="E482" t="str">
            <v>LA UNION</v>
          </cell>
          <cell r="F482">
            <v>17391</v>
          </cell>
        </row>
        <row r="483">
          <cell r="A483" t="str">
            <v>040801</v>
          </cell>
          <cell r="B483" t="str">
            <v>04</v>
          </cell>
          <cell r="C483" t="str">
            <v>08</v>
          </cell>
          <cell r="D483" t="str">
            <v>01</v>
          </cell>
          <cell r="E483" t="str">
            <v>COTAHUASI</v>
          </cell>
          <cell r="F483">
            <v>2990</v>
          </cell>
        </row>
        <row r="484">
          <cell r="A484" t="str">
            <v>040802</v>
          </cell>
          <cell r="B484" t="str">
            <v>04</v>
          </cell>
          <cell r="C484" t="str">
            <v>08</v>
          </cell>
          <cell r="D484" t="str">
            <v>02</v>
          </cell>
          <cell r="E484" t="str">
            <v>ALCA</v>
          </cell>
          <cell r="F484">
            <v>2270</v>
          </cell>
        </row>
        <row r="485">
          <cell r="A485" t="str">
            <v>040803</v>
          </cell>
          <cell r="B485" t="str">
            <v>04</v>
          </cell>
          <cell r="C485" t="str">
            <v>08</v>
          </cell>
          <cell r="D485" t="str">
            <v>03</v>
          </cell>
          <cell r="E485" t="str">
            <v>CHARCANA</v>
          </cell>
          <cell r="F485">
            <v>680</v>
          </cell>
        </row>
        <row r="486">
          <cell r="A486" t="str">
            <v>040804</v>
          </cell>
          <cell r="B486" t="str">
            <v>04</v>
          </cell>
          <cell r="C486" t="str">
            <v>08</v>
          </cell>
          <cell r="D486" t="str">
            <v>04</v>
          </cell>
          <cell r="E486" t="str">
            <v>HUAYNACOTAS</v>
          </cell>
          <cell r="F486">
            <v>2806</v>
          </cell>
        </row>
        <row r="487">
          <cell r="A487" t="str">
            <v>040805</v>
          </cell>
          <cell r="B487" t="str">
            <v>04</v>
          </cell>
          <cell r="C487" t="str">
            <v>08</v>
          </cell>
          <cell r="D487" t="str">
            <v>05</v>
          </cell>
          <cell r="E487" t="str">
            <v>PAMPAMARCA</v>
          </cell>
          <cell r="F487">
            <v>1870</v>
          </cell>
        </row>
        <row r="488">
          <cell r="A488" t="str">
            <v>040806</v>
          </cell>
          <cell r="B488" t="str">
            <v>04</v>
          </cell>
          <cell r="C488" t="str">
            <v>08</v>
          </cell>
          <cell r="D488" t="str">
            <v>06</v>
          </cell>
          <cell r="E488" t="str">
            <v>PUYCA</v>
          </cell>
          <cell r="F488">
            <v>3445</v>
          </cell>
        </row>
        <row r="489">
          <cell r="A489" t="str">
            <v>040807</v>
          </cell>
          <cell r="B489" t="str">
            <v>04</v>
          </cell>
          <cell r="C489" t="str">
            <v>08</v>
          </cell>
          <cell r="D489" t="str">
            <v>07</v>
          </cell>
          <cell r="E489" t="str">
            <v>QUECHUALLA</v>
          </cell>
          <cell r="F489">
            <v>300</v>
          </cell>
        </row>
        <row r="490">
          <cell r="A490" t="str">
            <v>040808</v>
          </cell>
          <cell r="B490" t="str">
            <v>04</v>
          </cell>
          <cell r="C490" t="str">
            <v>08</v>
          </cell>
          <cell r="D490" t="str">
            <v>08</v>
          </cell>
          <cell r="E490" t="str">
            <v>SAYLA</v>
          </cell>
          <cell r="F490">
            <v>524</v>
          </cell>
        </row>
        <row r="491">
          <cell r="A491" t="str">
            <v>040809</v>
          </cell>
          <cell r="B491" t="str">
            <v>04</v>
          </cell>
          <cell r="C491" t="str">
            <v>08</v>
          </cell>
          <cell r="D491" t="str">
            <v>09</v>
          </cell>
          <cell r="E491" t="str">
            <v>TAURIA</v>
          </cell>
          <cell r="F491">
            <v>359</v>
          </cell>
        </row>
        <row r="492">
          <cell r="A492" t="str">
            <v>040810</v>
          </cell>
          <cell r="B492" t="str">
            <v>04</v>
          </cell>
          <cell r="C492" t="str">
            <v>08</v>
          </cell>
          <cell r="D492" t="str">
            <v>10</v>
          </cell>
          <cell r="E492" t="str">
            <v>TOMEPAMPA</v>
          </cell>
          <cell r="F492">
            <v>963</v>
          </cell>
        </row>
        <row r="493">
          <cell r="A493" t="str">
            <v>040811</v>
          </cell>
          <cell r="B493" t="str">
            <v>04</v>
          </cell>
          <cell r="C493" t="str">
            <v>08</v>
          </cell>
          <cell r="D493" t="str">
            <v>11</v>
          </cell>
          <cell r="E493" t="str">
            <v>TORO</v>
          </cell>
          <cell r="F493">
            <v>1184</v>
          </cell>
        </row>
        <row r="494">
          <cell r="A494" t="str">
            <v>050000</v>
          </cell>
          <cell r="B494" t="str">
            <v>05</v>
          </cell>
          <cell r="C494" t="str">
            <v>00</v>
          </cell>
          <cell r="D494" t="str">
            <v>00</v>
          </cell>
          <cell r="E494" t="str">
            <v>AYACUCHO</v>
          </cell>
          <cell r="F494">
            <v>669120</v>
          </cell>
        </row>
        <row r="495">
          <cell r="A495" t="str">
            <v>050100</v>
          </cell>
          <cell r="B495" t="str">
            <v>05</v>
          </cell>
          <cell r="C495" t="str">
            <v>01</v>
          </cell>
          <cell r="D495" t="str">
            <v>00</v>
          </cell>
          <cell r="E495" t="str">
            <v>HUAMANGA</v>
          </cell>
          <cell r="F495">
            <v>256886</v>
          </cell>
        </row>
        <row r="496">
          <cell r="A496" t="str">
            <v>050101</v>
          </cell>
          <cell r="B496" t="str">
            <v>05</v>
          </cell>
          <cell r="C496" t="str">
            <v>01</v>
          </cell>
          <cell r="D496" t="str">
            <v>01</v>
          </cell>
          <cell r="E496" t="str">
            <v>AYACUCHO</v>
          </cell>
          <cell r="F496">
            <v>105440</v>
          </cell>
        </row>
        <row r="497">
          <cell r="A497" t="str">
            <v>050102</v>
          </cell>
          <cell r="B497" t="str">
            <v>05</v>
          </cell>
          <cell r="C497" t="str">
            <v>01</v>
          </cell>
          <cell r="D497" t="str">
            <v>02</v>
          </cell>
          <cell r="E497" t="str">
            <v>ACOCRO</v>
          </cell>
          <cell r="F497">
            <v>10254</v>
          </cell>
        </row>
        <row r="498">
          <cell r="A498" t="str">
            <v>050103</v>
          </cell>
          <cell r="B498" t="str">
            <v>05</v>
          </cell>
          <cell r="C498" t="str">
            <v>01</v>
          </cell>
          <cell r="D498" t="str">
            <v>03</v>
          </cell>
          <cell r="E498" t="str">
            <v>ACOS VINCHOS</v>
          </cell>
          <cell r="F498">
            <v>5359</v>
          </cell>
        </row>
        <row r="499">
          <cell r="A499" t="str">
            <v>050104</v>
          </cell>
          <cell r="B499" t="str">
            <v>05</v>
          </cell>
          <cell r="C499" t="str">
            <v>01</v>
          </cell>
          <cell r="D499" t="str">
            <v>04</v>
          </cell>
          <cell r="E499" t="str">
            <v>CARMEN ALTO</v>
          </cell>
          <cell r="F499">
            <v>18317</v>
          </cell>
        </row>
        <row r="500">
          <cell r="A500" t="str">
            <v>050105</v>
          </cell>
          <cell r="B500" t="str">
            <v>05</v>
          </cell>
          <cell r="C500" t="str">
            <v>01</v>
          </cell>
          <cell r="D500" t="str">
            <v>05</v>
          </cell>
          <cell r="E500" t="str">
            <v>CHIARA</v>
          </cell>
          <cell r="F500">
            <v>6308</v>
          </cell>
        </row>
        <row r="501">
          <cell r="A501" t="str">
            <v>050106</v>
          </cell>
          <cell r="B501" t="str">
            <v>05</v>
          </cell>
          <cell r="C501" t="str">
            <v>01</v>
          </cell>
          <cell r="D501" t="str">
            <v>06</v>
          </cell>
          <cell r="E501" t="str">
            <v>OCROS</v>
          </cell>
          <cell r="F501">
            <v>6190</v>
          </cell>
        </row>
        <row r="502">
          <cell r="A502" t="str">
            <v>050107</v>
          </cell>
          <cell r="B502" t="str">
            <v>05</v>
          </cell>
          <cell r="C502" t="str">
            <v>01</v>
          </cell>
          <cell r="D502" t="str">
            <v>07</v>
          </cell>
          <cell r="E502" t="str">
            <v>PACAYCASA</v>
          </cell>
          <cell r="F502">
            <v>4220</v>
          </cell>
        </row>
        <row r="503">
          <cell r="A503" t="str">
            <v>050108</v>
          </cell>
          <cell r="B503" t="str">
            <v>05</v>
          </cell>
          <cell r="C503" t="str">
            <v>01</v>
          </cell>
          <cell r="D503" t="str">
            <v>08</v>
          </cell>
          <cell r="E503" t="str">
            <v>QUINUA</v>
          </cell>
          <cell r="F503">
            <v>6156</v>
          </cell>
        </row>
        <row r="504">
          <cell r="A504" t="str">
            <v>050109</v>
          </cell>
          <cell r="B504" t="str">
            <v>05</v>
          </cell>
          <cell r="C504" t="str">
            <v>01</v>
          </cell>
          <cell r="D504" t="str">
            <v>09</v>
          </cell>
          <cell r="E504" t="str">
            <v>SAN JOSE DE TICLLAS</v>
          </cell>
          <cell r="F504">
            <v>2751</v>
          </cell>
        </row>
        <row r="505">
          <cell r="A505" t="str">
            <v>050110</v>
          </cell>
          <cell r="B505" t="str">
            <v>05</v>
          </cell>
          <cell r="C505" t="str">
            <v>01</v>
          </cell>
          <cell r="D505" t="str">
            <v>10</v>
          </cell>
          <cell r="E505" t="str">
            <v>SAN JUAN BAUTISTA</v>
          </cell>
          <cell r="F505">
            <v>42215</v>
          </cell>
        </row>
        <row r="506">
          <cell r="A506" t="str">
            <v>050111</v>
          </cell>
          <cell r="B506" t="str">
            <v>05</v>
          </cell>
          <cell r="C506" t="str">
            <v>01</v>
          </cell>
          <cell r="D506" t="str">
            <v>11</v>
          </cell>
          <cell r="E506" t="str">
            <v>SANTIAGO DE PISCHA</v>
          </cell>
          <cell r="F506">
            <v>1877</v>
          </cell>
        </row>
        <row r="507">
          <cell r="A507" t="str">
            <v>050112</v>
          </cell>
          <cell r="B507" t="str">
            <v>05</v>
          </cell>
          <cell r="C507" t="str">
            <v>01</v>
          </cell>
          <cell r="D507" t="str">
            <v>12</v>
          </cell>
          <cell r="E507" t="str">
            <v>SOCOS</v>
          </cell>
          <cell r="F507">
            <v>7932</v>
          </cell>
        </row>
        <row r="508">
          <cell r="A508" t="str">
            <v>050113</v>
          </cell>
          <cell r="B508" t="str">
            <v>05</v>
          </cell>
          <cell r="C508" t="str">
            <v>01</v>
          </cell>
          <cell r="D508" t="str">
            <v>13</v>
          </cell>
          <cell r="E508" t="str">
            <v>TAMBILLO</v>
          </cell>
          <cell r="F508">
            <v>5382</v>
          </cell>
        </row>
        <row r="509">
          <cell r="A509" t="str">
            <v>050114</v>
          </cell>
          <cell r="B509" t="str">
            <v>05</v>
          </cell>
          <cell r="C509" t="str">
            <v>01</v>
          </cell>
          <cell r="D509" t="str">
            <v>14</v>
          </cell>
          <cell r="E509" t="str">
            <v>VINCHOS</v>
          </cell>
          <cell r="F509">
            <v>17626</v>
          </cell>
        </row>
        <row r="510">
          <cell r="A510" t="str">
            <v>050115</v>
          </cell>
          <cell r="B510" t="str">
            <v>05</v>
          </cell>
          <cell r="C510" t="str">
            <v>01</v>
          </cell>
          <cell r="D510" t="str">
            <v>15</v>
          </cell>
          <cell r="E510" t="str">
            <v>JESUS NAZARENO</v>
          </cell>
          <cell r="F510">
            <v>16859</v>
          </cell>
        </row>
        <row r="511">
          <cell r="A511" t="str">
            <v>050200</v>
          </cell>
          <cell r="B511" t="str">
            <v>05</v>
          </cell>
          <cell r="C511" t="str">
            <v>02</v>
          </cell>
          <cell r="D511" t="str">
            <v>00</v>
          </cell>
          <cell r="E511" t="str">
            <v>CANGALLO</v>
          </cell>
          <cell r="F511">
            <v>39020</v>
          </cell>
        </row>
        <row r="512">
          <cell r="A512" t="str">
            <v>050201</v>
          </cell>
          <cell r="B512" t="str">
            <v>05</v>
          </cell>
          <cell r="C512" t="str">
            <v>02</v>
          </cell>
          <cell r="D512" t="str">
            <v>01</v>
          </cell>
          <cell r="E512" t="str">
            <v>CANGALLO</v>
          </cell>
          <cell r="F512">
            <v>7480</v>
          </cell>
        </row>
        <row r="513">
          <cell r="A513" t="str">
            <v>050202</v>
          </cell>
          <cell r="B513" t="str">
            <v>05</v>
          </cell>
          <cell r="C513" t="str">
            <v>02</v>
          </cell>
          <cell r="D513" t="str">
            <v>02</v>
          </cell>
          <cell r="E513" t="str">
            <v>CHUSCHI</v>
          </cell>
          <cell r="F513">
            <v>9422</v>
          </cell>
        </row>
        <row r="514">
          <cell r="A514" t="str">
            <v>050203</v>
          </cell>
          <cell r="B514" t="str">
            <v>05</v>
          </cell>
          <cell r="C514" t="str">
            <v>02</v>
          </cell>
          <cell r="D514" t="str">
            <v>03</v>
          </cell>
          <cell r="E514" t="str">
            <v>LOS MOROCHUCOS</v>
          </cell>
          <cell r="F514">
            <v>8536</v>
          </cell>
        </row>
        <row r="515">
          <cell r="A515" t="str">
            <v>050204</v>
          </cell>
          <cell r="B515" t="str">
            <v>05</v>
          </cell>
          <cell r="C515" t="str">
            <v>02</v>
          </cell>
          <cell r="D515" t="str">
            <v>04</v>
          </cell>
          <cell r="E515" t="str">
            <v>MARIA PARADO DE BELLIDO</v>
          </cell>
          <cell r="F515">
            <v>3166</v>
          </cell>
        </row>
        <row r="516">
          <cell r="A516" t="str">
            <v>050205</v>
          </cell>
          <cell r="B516" t="str">
            <v>05</v>
          </cell>
          <cell r="C516" t="str">
            <v>02</v>
          </cell>
          <cell r="D516" t="str">
            <v>05</v>
          </cell>
          <cell r="E516" t="str">
            <v>PARAS</v>
          </cell>
          <cell r="F516">
            <v>5780</v>
          </cell>
        </row>
        <row r="517">
          <cell r="A517" t="str">
            <v>050206</v>
          </cell>
          <cell r="B517" t="str">
            <v>05</v>
          </cell>
          <cell r="C517" t="str">
            <v>02</v>
          </cell>
          <cell r="D517" t="str">
            <v>06</v>
          </cell>
          <cell r="E517" t="str">
            <v>TOTOS</v>
          </cell>
          <cell r="F517">
            <v>4636</v>
          </cell>
        </row>
        <row r="518">
          <cell r="A518" t="str">
            <v>050300</v>
          </cell>
          <cell r="B518" t="str">
            <v>05</v>
          </cell>
          <cell r="C518" t="str">
            <v>03</v>
          </cell>
          <cell r="D518" t="str">
            <v>00</v>
          </cell>
          <cell r="E518" t="str">
            <v>HUANCA SANCOS</v>
          </cell>
          <cell r="F518">
            <v>12959</v>
          </cell>
        </row>
        <row r="519">
          <cell r="A519" t="str">
            <v>050301</v>
          </cell>
          <cell r="B519" t="str">
            <v>05</v>
          </cell>
          <cell r="C519" t="str">
            <v>03</v>
          </cell>
          <cell r="D519" t="str">
            <v>01</v>
          </cell>
          <cell r="E519" t="str">
            <v>SANCOS</v>
          </cell>
          <cell r="F519">
            <v>4496</v>
          </cell>
        </row>
        <row r="520">
          <cell r="A520" t="str">
            <v>050302</v>
          </cell>
          <cell r="B520" t="str">
            <v>05</v>
          </cell>
          <cell r="C520" t="str">
            <v>03</v>
          </cell>
          <cell r="D520" t="str">
            <v>02</v>
          </cell>
          <cell r="E520" t="str">
            <v>CARAPO</v>
          </cell>
          <cell r="F520">
            <v>2634</v>
          </cell>
        </row>
        <row r="521">
          <cell r="A521" t="str">
            <v>050303</v>
          </cell>
          <cell r="B521" t="str">
            <v>05</v>
          </cell>
          <cell r="C521" t="str">
            <v>03</v>
          </cell>
          <cell r="D521" t="str">
            <v>03</v>
          </cell>
          <cell r="E521" t="str">
            <v>SACSAMARCA</v>
          </cell>
          <cell r="F521">
            <v>2239</v>
          </cell>
        </row>
        <row r="522">
          <cell r="A522" t="str">
            <v>050304</v>
          </cell>
          <cell r="B522" t="str">
            <v>05</v>
          </cell>
          <cell r="C522" t="str">
            <v>03</v>
          </cell>
          <cell r="D522" t="str">
            <v>04</v>
          </cell>
          <cell r="E522" t="str">
            <v>SANTIAGO DE LUCANAMARCA</v>
          </cell>
          <cell r="F522">
            <v>3590</v>
          </cell>
        </row>
        <row r="523">
          <cell r="A523" t="str">
            <v>050400</v>
          </cell>
          <cell r="B523" t="str">
            <v>05</v>
          </cell>
          <cell r="C523" t="str">
            <v>04</v>
          </cell>
          <cell r="D523" t="str">
            <v>00</v>
          </cell>
          <cell r="E523" t="str">
            <v>HUANTA</v>
          </cell>
          <cell r="F523">
            <v>97826</v>
          </cell>
        </row>
        <row r="524">
          <cell r="A524" t="str">
            <v>050401</v>
          </cell>
          <cell r="B524" t="str">
            <v>05</v>
          </cell>
          <cell r="C524" t="str">
            <v>04</v>
          </cell>
          <cell r="D524" t="str">
            <v>01</v>
          </cell>
          <cell r="E524" t="str">
            <v>HUANTA</v>
          </cell>
          <cell r="F524">
            <v>45402</v>
          </cell>
        </row>
        <row r="525">
          <cell r="A525" t="str">
            <v>050402</v>
          </cell>
          <cell r="B525" t="str">
            <v>05</v>
          </cell>
          <cell r="C525" t="str">
            <v>04</v>
          </cell>
          <cell r="D525" t="str">
            <v>02</v>
          </cell>
          <cell r="E525" t="str">
            <v>AYAHUANCO</v>
          </cell>
          <cell r="F525">
            <v>5959</v>
          </cell>
        </row>
        <row r="526">
          <cell r="A526" t="str">
            <v>050403</v>
          </cell>
          <cell r="B526" t="str">
            <v>05</v>
          </cell>
          <cell r="C526" t="str">
            <v>04</v>
          </cell>
          <cell r="D526" t="str">
            <v>03</v>
          </cell>
          <cell r="E526" t="str">
            <v>HUAMANGUILLA</v>
          </cell>
          <cell r="F526">
            <v>4978</v>
          </cell>
        </row>
        <row r="527">
          <cell r="A527" t="str">
            <v>050404</v>
          </cell>
          <cell r="B527" t="str">
            <v>05</v>
          </cell>
          <cell r="C527" t="str">
            <v>04</v>
          </cell>
          <cell r="D527" t="str">
            <v>04</v>
          </cell>
          <cell r="E527" t="str">
            <v>IGUAIN</v>
          </cell>
          <cell r="F527">
            <v>3432</v>
          </cell>
        </row>
        <row r="528">
          <cell r="A528" t="str">
            <v>050405</v>
          </cell>
          <cell r="B528" t="str">
            <v>05</v>
          </cell>
          <cell r="C528" t="str">
            <v>04</v>
          </cell>
          <cell r="D528" t="str">
            <v>05</v>
          </cell>
          <cell r="E528" t="str">
            <v>LURICOCHA</v>
          </cell>
          <cell r="F528">
            <v>6225</v>
          </cell>
        </row>
        <row r="529">
          <cell r="A529" t="str">
            <v>050406</v>
          </cell>
          <cell r="B529" t="str">
            <v>05</v>
          </cell>
          <cell r="C529" t="str">
            <v>04</v>
          </cell>
          <cell r="D529" t="str">
            <v>06</v>
          </cell>
          <cell r="E529" t="str">
            <v>SANTILLANA</v>
          </cell>
          <cell r="F529">
            <v>7744</v>
          </cell>
        </row>
        <row r="530">
          <cell r="A530" t="str">
            <v>050407</v>
          </cell>
          <cell r="B530" t="str">
            <v>05</v>
          </cell>
          <cell r="C530" t="str">
            <v>04</v>
          </cell>
          <cell r="D530" t="str">
            <v>07</v>
          </cell>
          <cell r="E530" t="str">
            <v>SIVIA</v>
          </cell>
          <cell r="F530">
            <v>10971</v>
          </cell>
        </row>
        <row r="531">
          <cell r="A531" t="str">
            <v>050408</v>
          </cell>
          <cell r="B531" t="str">
            <v>05</v>
          </cell>
          <cell r="C531" t="str">
            <v>04</v>
          </cell>
          <cell r="D531" t="str">
            <v>08</v>
          </cell>
          <cell r="E531" t="str">
            <v>LLOCHEGUA</v>
          </cell>
          <cell r="F531">
            <v>13115</v>
          </cell>
        </row>
        <row r="532">
          <cell r="A532" t="str">
            <v>050500</v>
          </cell>
          <cell r="B532" t="str">
            <v>05</v>
          </cell>
          <cell r="C532" t="str">
            <v>05</v>
          </cell>
          <cell r="D532" t="str">
            <v>00</v>
          </cell>
          <cell r="E532" t="str">
            <v>LA MAR</v>
          </cell>
          <cell r="F532">
            <v>88064</v>
          </cell>
        </row>
        <row r="533">
          <cell r="A533" t="str">
            <v>050501</v>
          </cell>
          <cell r="B533" t="str">
            <v>05</v>
          </cell>
          <cell r="C533" t="str">
            <v>05</v>
          </cell>
          <cell r="D533" t="str">
            <v>01</v>
          </cell>
          <cell r="E533" t="str">
            <v>SAN MIGUEL</v>
          </cell>
          <cell r="F533">
            <v>19838</v>
          </cell>
        </row>
        <row r="534">
          <cell r="A534" t="str">
            <v>050502</v>
          </cell>
          <cell r="B534" t="str">
            <v>05</v>
          </cell>
          <cell r="C534" t="str">
            <v>05</v>
          </cell>
          <cell r="D534" t="str">
            <v>02</v>
          </cell>
          <cell r="E534" t="str">
            <v>ANCO</v>
          </cell>
          <cell r="F534">
            <v>15647</v>
          </cell>
        </row>
        <row r="535">
          <cell r="A535" t="str">
            <v>050503</v>
          </cell>
          <cell r="B535" t="str">
            <v>05</v>
          </cell>
          <cell r="C535" t="str">
            <v>05</v>
          </cell>
          <cell r="D535" t="str">
            <v>03</v>
          </cell>
          <cell r="E535" t="str">
            <v>AYNA</v>
          </cell>
          <cell r="F535">
            <v>8748</v>
          </cell>
        </row>
        <row r="536">
          <cell r="A536" t="str">
            <v>050504</v>
          </cell>
          <cell r="B536" t="str">
            <v>05</v>
          </cell>
          <cell r="C536" t="str">
            <v>05</v>
          </cell>
          <cell r="D536" t="str">
            <v>04</v>
          </cell>
          <cell r="E536" t="str">
            <v>CHILCAS</v>
          </cell>
          <cell r="F536">
            <v>2494</v>
          </cell>
        </row>
        <row r="537">
          <cell r="A537" t="str">
            <v>050505</v>
          </cell>
          <cell r="B537" t="str">
            <v>05</v>
          </cell>
          <cell r="C537" t="str">
            <v>05</v>
          </cell>
          <cell r="D537" t="str">
            <v>05</v>
          </cell>
          <cell r="E537" t="str">
            <v>CHUNGUI</v>
          </cell>
          <cell r="F537">
            <v>8101</v>
          </cell>
        </row>
        <row r="538">
          <cell r="A538" t="str">
            <v>050506</v>
          </cell>
          <cell r="B538" t="str">
            <v>05</v>
          </cell>
          <cell r="C538" t="str">
            <v>05</v>
          </cell>
          <cell r="D538" t="str">
            <v>06</v>
          </cell>
          <cell r="E538" t="str">
            <v>LUIS CARRANZA</v>
          </cell>
          <cell r="F538">
            <v>2560</v>
          </cell>
        </row>
        <row r="539">
          <cell r="A539" t="str">
            <v>050507</v>
          </cell>
          <cell r="B539" t="str">
            <v>05</v>
          </cell>
          <cell r="C539" t="str">
            <v>05</v>
          </cell>
          <cell r="D539" t="str">
            <v>07</v>
          </cell>
          <cell r="E539" t="str">
            <v>SANTA ROSA</v>
          </cell>
          <cell r="F539">
            <v>11255</v>
          </cell>
        </row>
        <row r="540">
          <cell r="A540" t="str">
            <v>050508</v>
          </cell>
          <cell r="B540" t="str">
            <v>05</v>
          </cell>
          <cell r="C540" t="str">
            <v>05</v>
          </cell>
          <cell r="D540" t="str">
            <v>08</v>
          </cell>
          <cell r="E540" t="str">
            <v>TAMBO</v>
          </cell>
          <cell r="F540">
            <v>19421</v>
          </cell>
        </row>
        <row r="541">
          <cell r="A541" t="str">
            <v>050600</v>
          </cell>
          <cell r="B541" t="str">
            <v>05</v>
          </cell>
          <cell r="C541" t="str">
            <v>06</v>
          </cell>
          <cell r="D541" t="str">
            <v>00</v>
          </cell>
          <cell r="E541" t="str">
            <v>LUCANAS</v>
          </cell>
          <cell r="F541">
            <v>65948</v>
          </cell>
        </row>
        <row r="542">
          <cell r="A542" t="str">
            <v>050601</v>
          </cell>
          <cell r="B542" t="str">
            <v>05</v>
          </cell>
          <cell r="C542" t="str">
            <v>06</v>
          </cell>
          <cell r="D542" t="str">
            <v>01</v>
          </cell>
          <cell r="E542" t="str">
            <v>PUQUIO</v>
          </cell>
          <cell r="F542">
            <v>16107</v>
          </cell>
        </row>
        <row r="543">
          <cell r="A543" t="str">
            <v>050602</v>
          </cell>
          <cell r="B543" t="str">
            <v>05</v>
          </cell>
          <cell r="C543" t="str">
            <v>06</v>
          </cell>
          <cell r="D543" t="str">
            <v>02</v>
          </cell>
          <cell r="E543" t="str">
            <v>AUCARA</v>
          </cell>
          <cell r="F543">
            <v>2872</v>
          </cell>
        </row>
        <row r="544">
          <cell r="A544" t="str">
            <v>050603</v>
          </cell>
          <cell r="B544" t="str">
            <v>05</v>
          </cell>
          <cell r="C544" t="str">
            <v>06</v>
          </cell>
          <cell r="D544" t="str">
            <v>03</v>
          </cell>
          <cell r="E544" t="str">
            <v>CABANA</v>
          </cell>
          <cell r="F544">
            <v>4286</v>
          </cell>
        </row>
        <row r="545">
          <cell r="A545" t="str">
            <v>050604</v>
          </cell>
          <cell r="B545" t="str">
            <v>05</v>
          </cell>
          <cell r="C545" t="str">
            <v>06</v>
          </cell>
          <cell r="D545" t="str">
            <v>04</v>
          </cell>
          <cell r="E545" t="str">
            <v>CARMEN SALCEDO</v>
          </cell>
          <cell r="F545">
            <v>1763</v>
          </cell>
        </row>
        <row r="546">
          <cell r="A546" t="str">
            <v>050605</v>
          </cell>
          <cell r="B546" t="str">
            <v>05</v>
          </cell>
          <cell r="C546" t="str">
            <v>06</v>
          </cell>
          <cell r="D546" t="str">
            <v>05</v>
          </cell>
          <cell r="E546" t="str">
            <v>CHAVIÑA</v>
          </cell>
          <cell r="F546">
            <v>2803</v>
          </cell>
        </row>
        <row r="547">
          <cell r="A547" t="str">
            <v>050606</v>
          </cell>
          <cell r="B547" t="str">
            <v>05</v>
          </cell>
          <cell r="C547" t="str">
            <v>06</v>
          </cell>
          <cell r="D547" t="str">
            <v>06</v>
          </cell>
          <cell r="E547" t="str">
            <v>CHIPAO</v>
          </cell>
          <cell r="F547">
            <v>3670</v>
          </cell>
        </row>
        <row r="548">
          <cell r="A548" t="str">
            <v>050607</v>
          </cell>
          <cell r="B548" t="str">
            <v>05</v>
          </cell>
          <cell r="C548" t="str">
            <v>06</v>
          </cell>
          <cell r="D548" t="str">
            <v>07</v>
          </cell>
          <cell r="E548" t="str">
            <v>HUAC-HUAS</v>
          </cell>
          <cell r="F548">
            <v>2806</v>
          </cell>
        </row>
        <row r="549">
          <cell r="A549" t="str">
            <v>050608</v>
          </cell>
          <cell r="B549" t="str">
            <v>05</v>
          </cell>
          <cell r="C549" t="str">
            <v>06</v>
          </cell>
          <cell r="D549" t="str">
            <v>08</v>
          </cell>
          <cell r="E549" t="str">
            <v>LARAMATE</v>
          </cell>
          <cell r="F549">
            <v>3041</v>
          </cell>
        </row>
        <row r="550">
          <cell r="A550" t="str">
            <v>050609</v>
          </cell>
          <cell r="B550" t="str">
            <v>05</v>
          </cell>
          <cell r="C550" t="str">
            <v>06</v>
          </cell>
          <cell r="D550" t="str">
            <v>09</v>
          </cell>
          <cell r="E550" t="str">
            <v>LEONCIO PRADO</v>
          </cell>
          <cell r="F550">
            <v>1660</v>
          </cell>
        </row>
        <row r="551">
          <cell r="A551" t="str">
            <v>050610</v>
          </cell>
          <cell r="B551" t="str">
            <v>05</v>
          </cell>
          <cell r="C551" t="str">
            <v>06</v>
          </cell>
          <cell r="D551" t="str">
            <v>10</v>
          </cell>
          <cell r="E551" t="str">
            <v>LLAUTA</v>
          </cell>
          <cell r="F551">
            <v>1616</v>
          </cell>
        </row>
        <row r="552">
          <cell r="A552" t="str">
            <v>050611</v>
          </cell>
          <cell r="B552" t="str">
            <v>05</v>
          </cell>
          <cell r="C552" t="str">
            <v>06</v>
          </cell>
          <cell r="D552" t="str">
            <v>11</v>
          </cell>
          <cell r="E552" t="str">
            <v>LUCANAS</v>
          </cell>
          <cell r="F552">
            <v>3367</v>
          </cell>
        </row>
        <row r="553">
          <cell r="A553" t="str">
            <v>050612</v>
          </cell>
          <cell r="B553" t="str">
            <v>05</v>
          </cell>
          <cell r="C553" t="str">
            <v>06</v>
          </cell>
          <cell r="D553" t="str">
            <v>12</v>
          </cell>
          <cell r="E553" t="str">
            <v>OCAÑA</v>
          </cell>
          <cell r="F553">
            <v>3760</v>
          </cell>
        </row>
        <row r="554">
          <cell r="A554" t="str">
            <v>050613</v>
          </cell>
          <cell r="B554" t="str">
            <v>05</v>
          </cell>
          <cell r="C554" t="str">
            <v>06</v>
          </cell>
          <cell r="D554" t="str">
            <v>13</v>
          </cell>
          <cell r="E554" t="str">
            <v>OTOCA</v>
          </cell>
          <cell r="F554">
            <v>2522</v>
          </cell>
        </row>
        <row r="555">
          <cell r="A555" t="str">
            <v>050614</v>
          </cell>
          <cell r="B555" t="str">
            <v>05</v>
          </cell>
          <cell r="C555" t="str">
            <v>06</v>
          </cell>
          <cell r="D555" t="str">
            <v>14</v>
          </cell>
          <cell r="E555" t="str">
            <v>SAISA</v>
          </cell>
          <cell r="F555">
            <v>575</v>
          </cell>
        </row>
        <row r="556">
          <cell r="A556" t="str">
            <v>050615</v>
          </cell>
          <cell r="B556" t="str">
            <v>05</v>
          </cell>
          <cell r="C556" t="str">
            <v>06</v>
          </cell>
          <cell r="D556" t="str">
            <v>15</v>
          </cell>
          <cell r="E556" t="str">
            <v>SAN CRISTOBAL</v>
          </cell>
          <cell r="F556">
            <v>2303</v>
          </cell>
        </row>
        <row r="557">
          <cell r="A557" t="str">
            <v>050616</v>
          </cell>
          <cell r="B557" t="str">
            <v>05</v>
          </cell>
          <cell r="C557" t="str">
            <v>06</v>
          </cell>
          <cell r="D557" t="str">
            <v>16</v>
          </cell>
          <cell r="E557" t="str">
            <v>SAN JUAN</v>
          </cell>
          <cell r="F557">
            <v>663</v>
          </cell>
        </row>
        <row r="558">
          <cell r="A558" t="str">
            <v>050617</v>
          </cell>
          <cell r="B558" t="str">
            <v>05</v>
          </cell>
          <cell r="C558" t="str">
            <v>06</v>
          </cell>
          <cell r="D558" t="str">
            <v>17</v>
          </cell>
          <cell r="E558" t="str">
            <v>SAN PEDRO</v>
          </cell>
          <cell r="F558">
            <v>3356</v>
          </cell>
        </row>
        <row r="559">
          <cell r="A559" t="str">
            <v>050618</v>
          </cell>
          <cell r="B559" t="str">
            <v>05</v>
          </cell>
          <cell r="C559" t="str">
            <v>06</v>
          </cell>
          <cell r="D559" t="str">
            <v>18</v>
          </cell>
          <cell r="E559" t="str">
            <v>SAN PEDRO DE PALCO</v>
          </cell>
          <cell r="F559">
            <v>1585</v>
          </cell>
        </row>
        <row r="560">
          <cell r="A560" t="str">
            <v>050619</v>
          </cell>
          <cell r="B560" t="str">
            <v>05</v>
          </cell>
          <cell r="C560" t="str">
            <v>06</v>
          </cell>
          <cell r="D560" t="str">
            <v>19</v>
          </cell>
          <cell r="E560" t="str">
            <v>SANCOS</v>
          </cell>
          <cell r="F560">
            <v>5086</v>
          </cell>
        </row>
        <row r="561">
          <cell r="A561" t="str">
            <v>050620</v>
          </cell>
          <cell r="B561" t="str">
            <v>05</v>
          </cell>
          <cell r="C561" t="str">
            <v>06</v>
          </cell>
          <cell r="D561" t="str">
            <v>20</v>
          </cell>
          <cell r="E561" t="str">
            <v>SANTA ANA DE HUAYCAHUACHO</v>
          </cell>
          <cell r="F561">
            <v>757</v>
          </cell>
        </row>
        <row r="562">
          <cell r="A562" t="str">
            <v>050621</v>
          </cell>
          <cell r="B562" t="str">
            <v>05</v>
          </cell>
          <cell r="C562" t="str">
            <v>06</v>
          </cell>
          <cell r="D562" t="str">
            <v>21</v>
          </cell>
          <cell r="E562" t="str">
            <v>SANTA LUCIA</v>
          </cell>
          <cell r="F562">
            <v>1350</v>
          </cell>
        </row>
        <row r="563">
          <cell r="A563" t="str">
            <v>050700</v>
          </cell>
          <cell r="B563" t="str">
            <v>05</v>
          </cell>
          <cell r="C563" t="str">
            <v>07</v>
          </cell>
          <cell r="D563" t="str">
            <v>00</v>
          </cell>
          <cell r="E563" t="str">
            <v>PARINACOCHAS</v>
          </cell>
          <cell r="F563">
            <v>31201</v>
          </cell>
        </row>
        <row r="564">
          <cell r="A564" t="str">
            <v>050701</v>
          </cell>
          <cell r="B564" t="str">
            <v>05</v>
          </cell>
          <cell r="C564" t="str">
            <v>07</v>
          </cell>
          <cell r="D564" t="str">
            <v>01</v>
          </cell>
          <cell r="E564" t="str">
            <v>CORACORA</v>
          </cell>
          <cell r="F564">
            <v>14556</v>
          </cell>
        </row>
        <row r="565">
          <cell r="A565" t="str">
            <v>050702</v>
          </cell>
          <cell r="B565" t="str">
            <v>05</v>
          </cell>
          <cell r="C565" t="str">
            <v>07</v>
          </cell>
          <cell r="D565" t="str">
            <v>02</v>
          </cell>
          <cell r="E565" t="str">
            <v>CHUMPI</v>
          </cell>
          <cell r="F565">
            <v>3156</v>
          </cell>
        </row>
        <row r="566">
          <cell r="A566" t="str">
            <v>050703</v>
          </cell>
          <cell r="B566" t="str">
            <v>05</v>
          </cell>
          <cell r="C566" t="str">
            <v>07</v>
          </cell>
          <cell r="D566" t="str">
            <v>03</v>
          </cell>
          <cell r="E566" t="str">
            <v>CORONEL CASTAÑEDA</v>
          </cell>
          <cell r="F566">
            <v>1285</v>
          </cell>
        </row>
        <row r="567">
          <cell r="A567" t="str">
            <v>050704</v>
          </cell>
          <cell r="B567" t="str">
            <v>05</v>
          </cell>
          <cell r="C567" t="str">
            <v>07</v>
          </cell>
          <cell r="D567" t="str">
            <v>04</v>
          </cell>
          <cell r="E567" t="str">
            <v>PACAPAUSA</v>
          </cell>
          <cell r="F567">
            <v>1413</v>
          </cell>
        </row>
        <row r="568">
          <cell r="A568" t="str">
            <v>050705</v>
          </cell>
          <cell r="B568" t="str">
            <v>05</v>
          </cell>
          <cell r="C568" t="str">
            <v>07</v>
          </cell>
          <cell r="D568" t="str">
            <v>05</v>
          </cell>
          <cell r="E568" t="str">
            <v>PULLO</v>
          </cell>
          <cell r="F568">
            <v>4371</v>
          </cell>
        </row>
        <row r="569">
          <cell r="A569" t="str">
            <v>050706</v>
          </cell>
          <cell r="B569" t="str">
            <v>05</v>
          </cell>
          <cell r="C569" t="str">
            <v>07</v>
          </cell>
          <cell r="D569" t="str">
            <v>06</v>
          </cell>
          <cell r="E569" t="str">
            <v>PUYUSCA</v>
          </cell>
          <cell r="F569">
            <v>3258</v>
          </cell>
        </row>
        <row r="570">
          <cell r="A570" t="str">
            <v>050707</v>
          </cell>
          <cell r="B570" t="str">
            <v>05</v>
          </cell>
          <cell r="C570" t="str">
            <v>07</v>
          </cell>
          <cell r="D570" t="str">
            <v>07</v>
          </cell>
          <cell r="E570" t="str">
            <v>SAN FRANCISCO DE RAVACAYCO</v>
          </cell>
          <cell r="F570">
            <v>584</v>
          </cell>
        </row>
        <row r="571">
          <cell r="A571" t="str">
            <v>050708</v>
          </cell>
          <cell r="B571" t="str">
            <v>05</v>
          </cell>
          <cell r="C571" t="str">
            <v>07</v>
          </cell>
          <cell r="D571" t="str">
            <v>08</v>
          </cell>
          <cell r="E571" t="str">
            <v>UPAHUACHO</v>
          </cell>
          <cell r="F571">
            <v>2578</v>
          </cell>
        </row>
        <row r="572">
          <cell r="A572" t="str">
            <v>050800</v>
          </cell>
          <cell r="B572" t="str">
            <v>05</v>
          </cell>
          <cell r="C572" t="str">
            <v>08</v>
          </cell>
          <cell r="D572" t="str">
            <v>00</v>
          </cell>
          <cell r="E572" t="str">
            <v>PAUCAR DEL SARA SARA</v>
          </cell>
          <cell r="F572">
            <v>11119</v>
          </cell>
        </row>
        <row r="573">
          <cell r="A573" t="str">
            <v>050801</v>
          </cell>
          <cell r="B573" t="str">
            <v>05</v>
          </cell>
          <cell r="C573" t="str">
            <v>08</v>
          </cell>
          <cell r="D573" t="str">
            <v>01</v>
          </cell>
          <cell r="E573" t="str">
            <v>PAUSA</v>
          </cell>
          <cell r="F573">
            <v>3400</v>
          </cell>
        </row>
        <row r="574">
          <cell r="A574" t="str">
            <v>050802</v>
          </cell>
          <cell r="B574" t="str">
            <v>05</v>
          </cell>
          <cell r="C574" t="str">
            <v>08</v>
          </cell>
          <cell r="D574" t="str">
            <v>02</v>
          </cell>
          <cell r="E574" t="str">
            <v>COLTA</v>
          </cell>
          <cell r="F574">
            <v>657</v>
          </cell>
        </row>
        <row r="575">
          <cell r="A575" t="str">
            <v>050803</v>
          </cell>
          <cell r="B575" t="str">
            <v>05</v>
          </cell>
          <cell r="C575" t="str">
            <v>08</v>
          </cell>
          <cell r="D575" t="str">
            <v>03</v>
          </cell>
          <cell r="E575" t="str">
            <v>CORCULLA</v>
          </cell>
          <cell r="F575">
            <v>549</v>
          </cell>
        </row>
        <row r="576">
          <cell r="A576" t="str">
            <v>050804</v>
          </cell>
          <cell r="B576" t="str">
            <v>05</v>
          </cell>
          <cell r="C576" t="str">
            <v>08</v>
          </cell>
          <cell r="D576" t="str">
            <v>04</v>
          </cell>
          <cell r="E576" t="str">
            <v>LAMPA</v>
          </cell>
          <cell r="F576">
            <v>2317</v>
          </cell>
        </row>
        <row r="577">
          <cell r="A577" t="str">
            <v>050805</v>
          </cell>
          <cell r="B577" t="str">
            <v>05</v>
          </cell>
          <cell r="C577" t="str">
            <v>08</v>
          </cell>
          <cell r="D577" t="str">
            <v>05</v>
          </cell>
          <cell r="E577" t="str">
            <v>MARCABAMBA</v>
          </cell>
          <cell r="F577">
            <v>810</v>
          </cell>
        </row>
        <row r="578">
          <cell r="A578" t="str">
            <v>050806</v>
          </cell>
          <cell r="B578" t="str">
            <v>05</v>
          </cell>
          <cell r="C578" t="str">
            <v>08</v>
          </cell>
          <cell r="D578" t="str">
            <v>06</v>
          </cell>
          <cell r="E578" t="str">
            <v>OYOLO</v>
          </cell>
          <cell r="F578">
            <v>1377</v>
          </cell>
        </row>
        <row r="579">
          <cell r="A579" t="str">
            <v>050807</v>
          </cell>
          <cell r="B579" t="str">
            <v>05</v>
          </cell>
          <cell r="C579" t="str">
            <v>08</v>
          </cell>
          <cell r="D579" t="str">
            <v>07</v>
          </cell>
          <cell r="E579" t="str">
            <v>PARARCA</v>
          </cell>
          <cell r="F579">
            <v>647</v>
          </cell>
        </row>
        <row r="580">
          <cell r="A580" t="str">
            <v>050808</v>
          </cell>
          <cell r="B580" t="str">
            <v>05</v>
          </cell>
          <cell r="C580" t="str">
            <v>08</v>
          </cell>
          <cell r="D580" t="str">
            <v>08</v>
          </cell>
          <cell r="E580" t="str">
            <v>SAN JAVIER DE ALPABAMBA</v>
          </cell>
          <cell r="F580">
            <v>347</v>
          </cell>
        </row>
        <row r="581">
          <cell r="A581" t="str">
            <v>050809</v>
          </cell>
          <cell r="B581" t="str">
            <v>05</v>
          </cell>
          <cell r="C581" t="str">
            <v>08</v>
          </cell>
          <cell r="D581" t="str">
            <v>09</v>
          </cell>
          <cell r="E581" t="str">
            <v>SAN JOSE DE USHUA</v>
          </cell>
          <cell r="F581">
            <v>201</v>
          </cell>
        </row>
        <row r="582">
          <cell r="A582" t="str">
            <v>050810</v>
          </cell>
          <cell r="B582" t="str">
            <v>05</v>
          </cell>
          <cell r="C582" t="str">
            <v>08</v>
          </cell>
          <cell r="D582" t="str">
            <v>10</v>
          </cell>
          <cell r="E582" t="str">
            <v>SARA SARA</v>
          </cell>
          <cell r="F582">
            <v>814</v>
          </cell>
        </row>
        <row r="583">
          <cell r="A583" t="str">
            <v>050900</v>
          </cell>
          <cell r="B583" t="str">
            <v>05</v>
          </cell>
          <cell r="C583" t="str">
            <v>09</v>
          </cell>
          <cell r="D583" t="str">
            <v>00</v>
          </cell>
          <cell r="E583" t="str">
            <v>SUCRE</v>
          </cell>
          <cell r="F583">
            <v>14357</v>
          </cell>
        </row>
        <row r="584">
          <cell r="A584" t="str">
            <v>050901</v>
          </cell>
          <cell r="B584" t="str">
            <v>05</v>
          </cell>
          <cell r="C584" t="str">
            <v>09</v>
          </cell>
          <cell r="D584" t="str">
            <v>01</v>
          </cell>
          <cell r="E584" t="str">
            <v>QUEROBAMBA</v>
          </cell>
          <cell r="F584">
            <v>2877</v>
          </cell>
        </row>
        <row r="585">
          <cell r="A585" t="str">
            <v>050902</v>
          </cell>
          <cell r="B585" t="str">
            <v>05</v>
          </cell>
          <cell r="C585" t="str">
            <v>09</v>
          </cell>
          <cell r="D585" t="str">
            <v>02</v>
          </cell>
          <cell r="E585" t="str">
            <v>BELEN</v>
          </cell>
          <cell r="F585">
            <v>674</v>
          </cell>
        </row>
        <row r="586">
          <cell r="A586" t="str">
            <v>050903</v>
          </cell>
          <cell r="B586" t="str">
            <v>05</v>
          </cell>
          <cell r="C586" t="str">
            <v>09</v>
          </cell>
          <cell r="D586" t="str">
            <v>03</v>
          </cell>
          <cell r="E586" t="str">
            <v>CHALCOS</v>
          </cell>
          <cell r="F586">
            <v>767</v>
          </cell>
        </row>
        <row r="587">
          <cell r="A587" t="str">
            <v>050904</v>
          </cell>
          <cell r="B587" t="str">
            <v>05</v>
          </cell>
          <cell r="C587" t="str">
            <v>09</v>
          </cell>
          <cell r="D587" t="str">
            <v>04</v>
          </cell>
          <cell r="E587" t="str">
            <v>CHILCAYOC</v>
          </cell>
          <cell r="F587">
            <v>685</v>
          </cell>
        </row>
        <row r="588">
          <cell r="A588" t="str">
            <v>050905</v>
          </cell>
          <cell r="B588" t="str">
            <v>05</v>
          </cell>
          <cell r="C588" t="str">
            <v>09</v>
          </cell>
          <cell r="D588" t="str">
            <v>05</v>
          </cell>
          <cell r="E588" t="str">
            <v>HUACAÑA</v>
          </cell>
          <cell r="F588">
            <v>677</v>
          </cell>
        </row>
        <row r="589">
          <cell r="A589" t="str">
            <v>050906</v>
          </cell>
          <cell r="B589" t="str">
            <v>05</v>
          </cell>
          <cell r="C589" t="str">
            <v>09</v>
          </cell>
          <cell r="D589" t="str">
            <v>06</v>
          </cell>
          <cell r="E589" t="str">
            <v>MORCOLLA</v>
          </cell>
          <cell r="F589">
            <v>2297</v>
          </cell>
        </row>
        <row r="590">
          <cell r="A590" t="str">
            <v>050907</v>
          </cell>
          <cell r="B590" t="str">
            <v>05</v>
          </cell>
          <cell r="C590" t="str">
            <v>09</v>
          </cell>
          <cell r="D590" t="str">
            <v>07</v>
          </cell>
          <cell r="E590" t="str">
            <v>PAICO</v>
          </cell>
          <cell r="F590">
            <v>1000</v>
          </cell>
        </row>
        <row r="591">
          <cell r="A591" t="str">
            <v>050908</v>
          </cell>
          <cell r="B591" t="str">
            <v>05</v>
          </cell>
          <cell r="C591" t="str">
            <v>09</v>
          </cell>
          <cell r="D591" t="str">
            <v>08</v>
          </cell>
          <cell r="E591" t="str">
            <v>SAN PEDRO DE LARCAY</v>
          </cell>
          <cell r="F591">
            <v>1300</v>
          </cell>
        </row>
        <row r="592">
          <cell r="A592" t="str">
            <v>050909</v>
          </cell>
          <cell r="B592" t="str">
            <v>05</v>
          </cell>
          <cell r="C592" t="str">
            <v>09</v>
          </cell>
          <cell r="D592" t="str">
            <v>09</v>
          </cell>
          <cell r="E592" t="str">
            <v>SAN SALVADOR DE QUIJE</v>
          </cell>
          <cell r="F592">
            <v>1599</v>
          </cell>
        </row>
        <row r="593">
          <cell r="A593" t="str">
            <v>050910</v>
          </cell>
          <cell r="B593" t="str">
            <v>05</v>
          </cell>
          <cell r="C593" t="str">
            <v>09</v>
          </cell>
          <cell r="D593" t="str">
            <v>10</v>
          </cell>
          <cell r="E593" t="str">
            <v>SANTIAGO DE PAUCARAY</v>
          </cell>
          <cell r="F593">
            <v>1045</v>
          </cell>
        </row>
        <row r="594">
          <cell r="A594" t="str">
            <v>050911</v>
          </cell>
          <cell r="B594" t="str">
            <v>05</v>
          </cell>
          <cell r="C594" t="str">
            <v>09</v>
          </cell>
          <cell r="D594" t="str">
            <v>11</v>
          </cell>
          <cell r="E594" t="str">
            <v>SORAS</v>
          </cell>
          <cell r="F594">
            <v>1436</v>
          </cell>
        </row>
        <row r="595">
          <cell r="A595" t="str">
            <v>051000</v>
          </cell>
          <cell r="B595" t="str">
            <v>05</v>
          </cell>
          <cell r="C595" t="str">
            <v>10</v>
          </cell>
          <cell r="D595" t="str">
            <v>00</v>
          </cell>
          <cell r="E595" t="str">
            <v>VICTOR FAJARDO</v>
          </cell>
          <cell r="F595">
            <v>24083</v>
          </cell>
        </row>
        <row r="596">
          <cell r="A596" t="str">
            <v>051001</v>
          </cell>
          <cell r="B596" t="str">
            <v>05</v>
          </cell>
          <cell r="C596" t="str">
            <v>10</v>
          </cell>
          <cell r="D596" t="str">
            <v>01</v>
          </cell>
          <cell r="E596" t="str">
            <v>HUANCAPI</v>
          </cell>
          <cell r="F596">
            <v>2476</v>
          </cell>
        </row>
        <row r="597">
          <cell r="A597" t="str">
            <v>051002</v>
          </cell>
          <cell r="B597" t="str">
            <v>05</v>
          </cell>
          <cell r="C597" t="str">
            <v>10</v>
          </cell>
          <cell r="D597" t="str">
            <v>02</v>
          </cell>
          <cell r="E597" t="str">
            <v>ALCAMENCA</v>
          </cell>
          <cell r="F597">
            <v>1973</v>
          </cell>
        </row>
        <row r="598">
          <cell r="A598" t="str">
            <v>051003</v>
          </cell>
          <cell r="B598" t="str">
            <v>05</v>
          </cell>
          <cell r="C598" t="str">
            <v>10</v>
          </cell>
          <cell r="D598" t="str">
            <v>03</v>
          </cell>
          <cell r="E598" t="str">
            <v>APONGO</v>
          </cell>
          <cell r="F598">
            <v>617</v>
          </cell>
        </row>
        <row r="599">
          <cell r="A599" t="str">
            <v>051004</v>
          </cell>
          <cell r="B599" t="str">
            <v>05</v>
          </cell>
          <cell r="C599" t="str">
            <v>10</v>
          </cell>
          <cell r="D599" t="str">
            <v>04</v>
          </cell>
          <cell r="E599" t="str">
            <v>ASQUIPATA</v>
          </cell>
          <cell r="F599">
            <v>440</v>
          </cell>
        </row>
        <row r="600">
          <cell r="A600" t="str">
            <v>051005</v>
          </cell>
          <cell r="B600" t="str">
            <v>05</v>
          </cell>
          <cell r="C600" t="str">
            <v>10</v>
          </cell>
          <cell r="D600" t="str">
            <v>05</v>
          </cell>
          <cell r="E600" t="str">
            <v>CANARIA</v>
          </cell>
          <cell r="F600">
            <v>3514</v>
          </cell>
        </row>
        <row r="601">
          <cell r="A601" t="str">
            <v>051006</v>
          </cell>
          <cell r="B601" t="str">
            <v>05</v>
          </cell>
          <cell r="C601" t="str">
            <v>10</v>
          </cell>
          <cell r="D601" t="str">
            <v>06</v>
          </cell>
          <cell r="E601" t="str">
            <v>CAYARA</v>
          </cell>
          <cell r="F601">
            <v>1462</v>
          </cell>
        </row>
        <row r="602">
          <cell r="A602" t="str">
            <v>051007</v>
          </cell>
          <cell r="B602" t="str">
            <v>05</v>
          </cell>
          <cell r="C602" t="str">
            <v>10</v>
          </cell>
          <cell r="D602" t="str">
            <v>07</v>
          </cell>
          <cell r="E602" t="str">
            <v>COLCA</v>
          </cell>
          <cell r="F602">
            <v>1368</v>
          </cell>
        </row>
        <row r="603">
          <cell r="A603" t="str">
            <v>051008</v>
          </cell>
          <cell r="B603" t="str">
            <v>05</v>
          </cell>
          <cell r="C603" t="str">
            <v>10</v>
          </cell>
          <cell r="D603" t="str">
            <v>08</v>
          </cell>
          <cell r="E603" t="str">
            <v>HUAMANQUIQUIA</v>
          </cell>
          <cell r="F603">
            <v>1397</v>
          </cell>
        </row>
        <row r="604">
          <cell r="A604" t="str">
            <v>051009</v>
          </cell>
          <cell r="B604" t="str">
            <v>05</v>
          </cell>
          <cell r="C604" t="str">
            <v>10</v>
          </cell>
          <cell r="D604" t="str">
            <v>09</v>
          </cell>
          <cell r="E604" t="str">
            <v>HUANCARAYLLA</v>
          </cell>
          <cell r="F604">
            <v>1641</v>
          </cell>
        </row>
        <row r="605">
          <cell r="A605" t="str">
            <v>051010</v>
          </cell>
          <cell r="B605" t="str">
            <v>05</v>
          </cell>
          <cell r="C605" t="str">
            <v>10</v>
          </cell>
          <cell r="D605" t="str">
            <v>10</v>
          </cell>
          <cell r="E605" t="str">
            <v>HUAYA</v>
          </cell>
          <cell r="F605">
            <v>2583</v>
          </cell>
        </row>
        <row r="606">
          <cell r="A606" t="str">
            <v>051011</v>
          </cell>
          <cell r="B606" t="str">
            <v>05</v>
          </cell>
          <cell r="C606" t="str">
            <v>10</v>
          </cell>
          <cell r="D606" t="str">
            <v>11</v>
          </cell>
          <cell r="E606" t="str">
            <v>SARHUA</v>
          </cell>
          <cell r="F606">
            <v>3156</v>
          </cell>
        </row>
        <row r="607">
          <cell r="A607" t="str">
            <v>051012</v>
          </cell>
          <cell r="B607" t="str">
            <v>05</v>
          </cell>
          <cell r="C607" t="str">
            <v>10</v>
          </cell>
          <cell r="D607" t="str">
            <v>12</v>
          </cell>
          <cell r="E607" t="str">
            <v>VILCANCHOS</v>
          </cell>
          <cell r="F607">
            <v>3456</v>
          </cell>
        </row>
        <row r="608">
          <cell r="A608" t="str">
            <v>051100</v>
          </cell>
          <cell r="B608" t="str">
            <v>05</v>
          </cell>
          <cell r="C608" t="str">
            <v>11</v>
          </cell>
          <cell r="D608" t="str">
            <v>00</v>
          </cell>
          <cell r="E608" t="str">
            <v>VILCAS HUAMAN</v>
          </cell>
          <cell r="F608">
            <v>27657</v>
          </cell>
        </row>
        <row r="609">
          <cell r="A609" t="str">
            <v>051101</v>
          </cell>
          <cell r="B609" t="str">
            <v>05</v>
          </cell>
          <cell r="C609" t="str">
            <v>11</v>
          </cell>
          <cell r="D609" t="str">
            <v>01</v>
          </cell>
          <cell r="E609" t="str">
            <v>VILCAS HUAMAN</v>
          </cell>
          <cell r="F609">
            <v>8927</v>
          </cell>
        </row>
        <row r="610">
          <cell r="A610" t="str">
            <v>051102</v>
          </cell>
          <cell r="B610" t="str">
            <v>05</v>
          </cell>
          <cell r="C610" t="str">
            <v>11</v>
          </cell>
          <cell r="D610" t="str">
            <v>02</v>
          </cell>
          <cell r="E610" t="str">
            <v>ACCOMARCA</v>
          </cell>
          <cell r="F610">
            <v>1865</v>
          </cell>
        </row>
        <row r="611">
          <cell r="A611" t="str">
            <v>051103</v>
          </cell>
          <cell r="B611" t="str">
            <v>05</v>
          </cell>
          <cell r="C611" t="str">
            <v>11</v>
          </cell>
          <cell r="D611" t="str">
            <v>03</v>
          </cell>
          <cell r="E611" t="str">
            <v>CARHUANCA</v>
          </cell>
          <cell r="F611">
            <v>1232</v>
          </cell>
        </row>
        <row r="612">
          <cell r="A612" t="str">
            <v>051104</v>
          </cell>
          <cell r="B612" t="str">
            <v>05</v>
          </cell>
          <cell r="C612" t="str">
            <v>11</v>
          </cell>
          <cell r="D612" t="str">
            <v>04</v>
          </cell>
          <cell r="E612" t="str">
            <v>CONCEPCION</v>
          </cell>
          <cell r="F612">
            <v>3627</v>
          </cell>
        </row>
        <row r="613">
          <cell r="A613" t="str">
            <v>051105</v>
          </cell>
          <cell r="B613" t="str">
            <v>05</v>
          </cell>
          <cell r="C613" t="str">
            <v>11</v>
          </cell>
          <cell r="D613" t="str">
            <v>05</v>
          </cell>
          <cell r="E613" t="str">
            <v>HUAMBALPA</v>
          </cell>
          <cell r="F613">
            <v>3003</v>
          </cell>
        </row>
        <row r="614">
          <cell r="A614" t="str">
            <v>051106</v>
          </cell>
          <cell r="B614" t="str">
            <v>05</v>
          </cell>
          <cell r="C614" t="str">
            <v>11</v>
          </cell>
          <cell r="D614" t="str">
            <v>06</v>
          </cell>
          <cell r="E614" t="str">
            <v>INDEPENDENCIA</v>
          </cell>
          <cell r="F614">
            <v>2208</v>
          </cell>
        </row>
        <row r="615">
          <cell r="A615" t="str">
            <v>051107</v>
          </cell>
          <cell r="B615" t="str">
            <v>05</v>
          </cell>
          <cell r="C615" t="str">
            <v>11</v>
          </cell>
          <cell r="D615" t="str">
            <v>07</v>
          </cell>
          <cell r="E615" t="str">
            <v>SAURAMA</v>
          </cell>
          <cell r="F615">
            <v>1778</v>
          </cell>
        </row>
        <row r="616">
          <cell r="A616" t="str">
            <v>051108</v>
          </cell>
          <cell r="B616" t="str">
            <v>05</v>
          </cell>
          <cell r="C616" t="str">
            <v>11</v>
          </cell>
          <cell r="D616" t="str">
            <v>08</v>
          </cell>
          <cell r="E616" t="str">
            <v>VISCHONGO</v>
          </cell>
          <cell r="F616">
            <v>5017</v>
          </cell>
        </row>
        <row r="617">
          <cell r="A617" t="str">
            <v>060000</v>
          </cell>
          <cell r="B617" t="str">
            <v>06</v>
          </cell>
          <cell r="C617" t="str">
            <v>00</v>
          </cell>
          <cell r="D617" t="str">
            <v>00</v>
          </cell>
          <cell r="E617" t="str">
            <v>CAJAMARCA</v>
          </cell>
          <cell r="F617">
            <v>1420212</v>
          </cell>
        </row>
        <row r="618">
          <cell r="A618" t="str">
            <v>060100</v>
          </cell>
          <cell r="B618" t="str">
            <v>06</v>
          </cell>
          <cell r="C618" t="str">
            <v>01</v>
          </cell>
          <cell r="D618" t="str">
            <v>00</v>
          </cell>
          <cell r="E618" t="str">
            <v>CAJAMARCA</v>
          </cell>
          <cell r="F618">
            <v>294871</v>
          </cell>
        </row>
        <row r="619">
          <cell r="A619" t="str">
            <v>060101</v>
          </cell>
          <cell r="B619" t="str">
            <v>06</v>
          </cell>
          <cell r="C619" t="str">
            <v>01</v>
          </cell>
          <cell r="D619" t="str">
            <v>01</v>
          </cell>
          <cell r="E619" t="str">
            <v>CAJAMARCA</v>
          </cell>
          <cell r="F619">
            <v>169024</v>
          </cell>
        </row>
        <row r="620">
          <cell r="A620" t="str">
            <v>060102</v>
          </cell>
          <cell r="B620" t="str">
            <v>06</v>
          </cell>
          <cell r="C620" t="str">
            <v>01</v>
          </cell>
          <cell r="D620" t="str">
            <v>02</v>
          </cell>
          <cell r="E620" t="str">
            <v>ASUNCION</v>
          </cell>
          <cell r="F620">
            <v>9236</v>
          </cell>
        </row>
        <row r="621">
          <cell r="A621" t="str">
            <v>060103</v>
          </cell>
          <cell r="B621" t="str">
            <v>06</v>
          </cell>
          <cell r="C621" t="str">
            <v>01</v>
          </cell>
          <cell r="D621" t="str">
            <v>03</v>
          </cell>
          <cell r="E621" t="str">
            <v>CHETILLA</v>
          </cell>
          <cell r="F621">
            <v>4340</v>
          </cell>
        </row>
        <row r="622">
          <cell r="A622" t="str">
            <v>060104</v>
          </cell>
          <cell r="B622" t="str">
            <v>06</v>
          </cell>
          <cell r="C622" t="str">
            <v>01</v>
          </cell>
          <cell r="D622" t="str">
            <v>04</v>
          </cell>
          <cell r="E622" t="str">
            <v>COSPAN</v>
          </cell>
          <cell r="F622">
            <v>8473</v>
          </cell>
        </row>
        <row r="623">
          <cell r="A623" t="str">
            <v>060105</v>
          </cell>
          <cell r="B623" t="str">
            <v>06</v>
          </cell>
          <cell r="C623" t="str">
            <v>01</v>
          </cell>
          <cell r="D623" t="str">
            <v>05</v>
          </cell>
          <cell r="E623" t="str">
            <v>ENCAÑADA</v>
          </cell>
          <cell r="F623">
            <v>23125</v>
          </cell>
        </row>
        <row r="624">
          <cell r="A624" t="str">
            <v>060106</v>
          </cell>
          <cell r="B624" t="str">
            <v>06</v>
          </cell>
          <cell r="C624" t="str">
            <v>01</v>
          </cell>
          <cell r="D624" t="str">
            <v>06</v>
          </cell>
          <cell r="E624" t="str">
            <v>JESUS</v>
          </cell>
          <cell r="F624">
            <v>14508</v>
          </cell>
        </row>
        <row r="625">
          <cell r="A625" t="str">
            <v>060107</v>
          </cell>
          <cell r="B625" t="str">
            <v>06</v>
          </cell>
          <cell r="C625" t="str">
            <v>01</v>
          </cell>
          <cell r="D625" t="str">
            <v>07</v>
          </cell>
          <cell r="E625" t="str">
            <v>LLACANORA</v>
          </cell>
          <cell r="F625">
            <v>4842</v>
          </cell>
        </row>
        <row r="626">
          <cell r="A626" t="str">
            <v>060108</v>
          </cell>
          <cell r="B626" t="str">
            <v>06</v>
          </cell>
          <cell r="C626" t="str">
            <v>01</v>
          </cell>
          <cell r="D626" t="str">
            <v>08</v>
          </cell>
          <cell r="E626" t="str">
            <v>LOS BAÑOS DEL INCA</v>
          </cell>
          <cell r="F626">
            <v>34034</v>
          </cell>
        </row>
        <row r="627">
          <cell r="A627" t="str">
            <v>060109</v>
          </cell>
          <cell r="B627" t="str">
            <v>06</v>
          </cell>
          <cell r="C627" t="str">
            <v>01</v>
          </cell>
          <cell r="D627" t="str">
            <v>09</v>
          </cell>
          <cell r="E627" t="str">
            <v>MAGDALENA</v>
          </cell>
          <cell r="F627">
            <v>9396</v>
          </cell>
        </row>
        <row r="628">
          <cell r="A628" t="str">
            <v>060110</v>
          </cell>
          <cell r="B628" t="str">
            <v>06</v>
          </cell>
          <cell r="C628" t="str">
            <v>01</v>
          </cell>
          <cell r="D628" t="str">
            <v>10</v>
          </cell>
          <cell r="E628" t="str">
            <v>MATARA</v>
          </cell>
          <cell r="F628">
            <v>3557</v>
          </cell>
        </row>
        <row r="629">
          <cell r="A629" t="str">
            <v>060111</v>
          </cell>
          <cell r="B629" t="str">
            <v>06</v>
          </cell>
          <cell r="C629" t="str">
            <v>01</v>
          </cell>
          <cell r="D629" t="str">
            <v>11</v>
          </cell>
          <cell r="E629" t="str">
            <v>NAMORA</v>
          </cell>
          <cell r="F629">
            <v>8907</v>
          </cell>
        </row>
        <row r="630">
          <cell r="A630" t="str">
            <v>060112</v>
          </cell>
          <cell r="B630" t="str">
            <v>06</v>
          </cell>
          <cell r="C630" t="str">
            <v>01</v>
          </cell>
          <cell r="D630" t="str">
            <v>12</v>
          </cell>
          <cell r="E630" t="str">
            <v>SAN JUAN</v>
          </cell>
          <cell r="F630">
            <v>5429</v>
          </cell>
        </row>
        <row r="631">
          <cell r="A631" t="str">
            <v>060200</v>
          </cell>
          <cell r="B631" t="str">
            <v>06</v>
          </cell>
          <cell r="C631" t="str">
            <v>02</v>
          </cell>
          <cell r="D631" t="str">
            <v>00</v>
          </cell>
          <cell r="E631" t="str">
            <v>CAJABAMBA</v>
          </cell>
          <cell r="F631">
            <v>78372</v>
          </cell>
        </row>
        <row r="632">
          <cell r="A632" t="str">
            <v>060201</v>
          </cell>
          <cell r="B632" t="str">
            <v>06</v>
          </cell>
          <cell r="C632" t="str">
            <v>02</v>
          </cell>
          <cell r="D632" t="str">
            <v>01</v>
          </cell>
          <cell r="E632" t="str">
            <v>CAJABAMBA</v>
          </cell>
          <cell r="F632">
            <v>27400</v>
          </cell>
        </row>
        <row r="633">
          <cell r="A633" t="str">
            <v>060202</v>
          </cell>
          <cell r="B633" t="str">
            <v>06</v>
          </cell>
          <cell r="C633" t="str">
            <v>02</v>
          </cell>
          <cell r="D633" t="str">
            <v>02</v>
          </cell>
          <cell r="E633" t="str">
            <v>CACHACHI</v>
          </cell>
          <cell r="F633">
            <v>26196</v>
          </cell>
        </row>
        <row r="634">
          <cell r="A634" t="str">
            <v>060203</v>
          </cell>
          <cell r="B634" t="str">
            <v>06</v>
          </cell>
          <cell r="C634" t="str">
            <v>02</v>
          </cell>
          <cell r="D634" t="str">
            <v>03</v>
          </cell>
          <cell r="E634" t="str">
            <v>CONDEBAMBA</v>
          </cell>
          <cell r="F634">
            <v>14920</v>
          </cell>
        </row>
        <row r="635">
          <cell r="A635" t="str">
            <v>060204</v>
          </cell>
          <cell r="B635" t="str">
            <v>06</v>
          </cell>
          <cell r="C635" t="str">
            <v>02</v>
          </cell>
          <cell r="D635" t="str">
            <v>04</v>
          </cell>
          <cell r="E635" t="str">
            <v>SITACOCHA</v>
          </cell>
          <cell r="F635">
            <v>9856</v>
          </cell>
        </row>
        <row r="636">
          <cell r="A636" t="str">
            <v>060300</v>
          </cell>
          <cell r="B636" t="str">
            <v>06</v>
          </cell>
          <cell r="C636" t="str">
            <v>03</v>
          </cell>
          <cell r="D636" t="str">
            <v>00</v>
          </cell>
          <cell r="E636" t="str">
            <v>CELENDIN</v>
          </cell>
          <cell r="F636">
            <v>92977</v>
          </cell>
        </row>
        <row r="637">
          <cell r="A637" t="str">
            <v>060301</v>
          </cell>
          <cell r="B637" t="str">
            <v>06</v>
          </cell>
          <cell r="C637" t="str">
            <v>03</v>
          </cell>
          <cell r="D637" t="str">
            <v>01</v>
          </cell>
          <cell r="E637" t="str">
            <v>CELENDIN</v>
          </cell>
          <cell r="F637">
            <v>23505</v>
          </cell>
        </row>
        <row r="638">
          <cell r="A638" t="str">
            <v>060302</v>
          </cell>
          <cell r="B638" t="str">
            <v>06</v>
          </cell>
          <cell r="C638" t="str">
            <v>03</v>
          </cell>
          <cell r="D638" t="str">
            <v>02</v>
          </cell>
          <cell r="E638" t="str">
            <v>CHUMUCH</v>
          </cell>
          <cell r="F638">
            <v>3358</v>
          </cell>
        </row>
        <row r="639">
          <cell r="A639" t="str">
            <v>060303</v>
          </cell>
          <cell r="B639" t="str">
            <v>06</v>
          </cell>
          <cell r="C639" t="str">
            <v>03</v>
          </cell>
          <cell r="D639" t="str">
            <v>03</v>
          </cell>
          <cell r="E639" t="str">
            <v>CORTEGANA</v>
          </cell>
          <cell r="F639">
            <v>8662</v>
          </cell>
        </row>
        <row r="640">
          <cell r="A640" t="str">
            <v>060304</v>
          </cell>
          <cell r="B640" t="str">
            <v>06</v>
          </cell>
          <cell r="C640" t="str">
            <v>03</v>
          </cell>
          <cell r="D640" t="str">
            <v>04</v>
          </cell>
          <cell r="E640" t="str">
            <v>HUASMIN</v>
          </cell>
          <cell r="F640">
            <v>15343</v>
          </cell>
        </row>
        <row r="641">
          <cell r="A641" t="str">
            <v>060305</v>
          </cell>
          <cell r="B641" t="str">
            <v>06</v>
          </cell>
          <cell r="C641" t="str">
            <v>03</v>
          </cell>
          <cell r="D641" t="str">
            <v>05</v>
          </cell>
          <cell r="E641" t="str">
            <v>JORGE CHAVEZ</v>
          </cell>
          <cell r="F641">
            <v>709</v>
          </cell>
        </row>
        <row r="642">
          <cell r="A642" t="str">
            <v>060306</v>
          </cell>
          <cell r="B642" t="str">
            <v>06</v>
          </cell>
          <cell r="C642" t="str">
            <v>03</v>
          </cell>
          <cell r="D642" t="str">
            <v>06</v>
          </cell>
          <cell r="E642" t="str">
            <v>JOSE GALVEZ</v>
          </cell>
          <cell r="F642">
            <v>2625</v>
          </cell>
        </row>
        <row r="643">
          <cell r="A643" t="str">
            <v>060307</v>
          </cell>
          <cell r="B643" t="str">
            <v>06</v>
          </cell>
          <cell r="C643" t="str">
            <v>03</v>
          </cell>
          <cell r="D643" t="str">
            <v>07</v>
          </cell>
          <cell r="E643" t="str">
            <v>MIGUEL IGLESIAS</v>
          </cell>
          <cell r="F643">
            <v>5104</v>
          </cell>
        </row>
        <row r="644">
          <cell r="A644" t="str">
            <v>060308</v>
          </cell>
          <cell r="B644" t="str">
            <v>06</v>
          </cell>
          <cell r="C644" t="str">
            <v>03</v>
          </cell>
          <cell r="D644" t="str">
            <v>08</v>
          </cell>
          <cell r="E644" t="str">
            <v>OXAMARCA</v>
          </cell>
          <cell r="F644">
            <v>7153</v>
          </cell>
        </row>
        <row r="645">
          <cell r="A645" t="str">
            <v>060309</v>
          </cell>
          <cell r="B645" t="str">
            <v>06</v>
          </cell>
          <cell r="C645" t="str">
            <v>03</v>
          </cell>
          <cell r="D645" t="str">
            <v>09</v>
          </cell>
          <cell r="E645" t="str">
            <v>SOROCHUCO</v>
          </cell>
          <cell r="F645">
            <v>10513</v>
          </cell>
        </row>
        <row r="646">
          <cell r="A646" t="str">
            <v>060310</v>
          </cell>
          <cell r="B646" t="str">
            <v>06</v>
          </cell>
          <cell r="C646" t="str">
            <v>03</v>
          </cell>
          <cell r="D646" t="str">
            <v>10</v>
          </cell>
          <cell r="E646" t="str">
            <v>SUCRE</v>
          </cell>
          <cell r="F646">
            <v>5991</v>
          </cell>
        </row>
        <row r="647">
          <cell r="A647" t="str">
            <v>060311</v>
          </cell>
          <cell r="B647" t="str">
            <v>06</v>
          </cell>
          <cell r="C647" t="str">
            <v>03</v>
          </cell>
          <cell r="D647" t="str">
            <v>11</v>
          </cell>
          <cell r="E647" t="str">
            <v>UTCO</v>
          </cell>
          <cell r="F647">
            <v>1558</v>
          </cell>
        </row>
        <row r="648">
          <cell r="A648" t="str">
            <v>060312</v>
          </cell>
          <cell r="B648" t="str">
            <v>06</v>
          </cell>
          <cell r="C648" t="str">
            <v>03</v>
          </cell>
          <cell r="D648" t="str">
            <v>12</v>
          </cell>
          <cell r="E648" t="str">
            <v>LA LIBERTAD DE PALLAN</v>
          </cell>
          <cell r="F648">
            <v>8456</v>
          </cell>
        </row>
        <row r="649">
          <cell r="A649" t="str">
            <v>060400</v>
          </cell>
          <cell r="B649" t="str">
            <v>06</v>
          </cell>
          <cell r="C649" t="str">
            <v>04</v>
          </cell>
          <cell r="D649" t="str">
            <v>00</v>
          </cell>
          <cell r="E649" t="str">
            <v>CHOTA</v>
          </cell>
          <cell r="F649">
            <v>170908</v>
          </cell>
        </row>
        <row r="650">
          <cell r="A650" t="str">
            <v>060401</v>
          </cell>
          <cell r="B650" t="str">
            <v>06</v>
          </cell>
          <cell r="C650" t="str">
            <v>04</v>
          </cell>
          <cell r="D650" t="str">
            <v>01</v>
          </cell>
          <cell r="E650" t="str">
            <v>CHOTA</v>
          </cell>
          <cell r="F650">
            <v>50582</v>
          </cell>
        </row>
        <row r="651">
          <cell r="A651" t="str">
            <v>060402</v>
          </cell>
          <cell r="B651" t="str">
            <v>06</v>
          </cell>
          <cell r="C651" t="str">
            <v>04</v>
          </cell>
          <cell r="D651" t="str">
            <v>02</v>
          </cell>
          <cell r="E651" t="str">
            <v>ANGUIA</v>
          </cell>
          <cell r="F651">
            <v>4701</v>
          </cell>
        </row>
        <row r="652">
          <cell r="A652" t="str">
            <v>060403</v>
          </cell>
          <cell r="B652" t="str">
            <v>06</v>
          </cell>
          <cell r="C652" t="str">
            <v>04</v>
          </cell>
          <cell r="D652" t="str">
            <v>03</v>
          </cell>
          <cell r="E652" t="str">
            <v>CHADIN</v>
          </cell>
          <cell r="F652">
            <v>4477</v>
          </cell>
        </row>
        <row r="653">
          <cell r="A653" t="str">
            <v>060404</v>
          </cell>
          <cell r="B653" t="str">
            <v>06</v>
          </cell>
          <cell r="C653" t="str">
            <v>04</v>
          </cell>
          <cell r="D653" t="str">
            <v>04</v>
          </cell>
          <cell r="E653" t="str">
            <v>CHIGUIRIP</v>
          </cell>
          <cell r="F653">
            <v>5282</v>
          </cell>
        </row>
        <row r="654">
          <cell r="A654" t="str">
            <v>060405</v>
          </cell>
          <cell r="B654" t="str">
            <v>06</v>
          </cell>
          <cell r="C654" t="str">
            <v>04</v>
          </cell>
          <cell r="D654" t="str">
            <v>05</v>
          </cell>
          <cell r="E654" t="str">
            <v>CHIMBAN</v>
          </cell>
          <cell r="F654">
            <v>2888</v>
          </cell>
        </row>
        <row r="655">
          <cell r="A655" t="str">
            <v>060406</v>
          </cell>
          <cell r="B655" t="str">
            <v>06</v>
          </cell>
          <cell r="C655" t="str">
            <v>04</v>
          </cell>
          <cell r="D655" t="str">
            <v>06</v>
          </cell>
          <cell r="E655" t="str">
            <v>CHOROPAMPA</v>
          </cell>
          <cell r="F655">
            <v>3355</v>
          </cell>
        </row>
        <row r="656">
          <cell r="A656" t="str">
            <v>060407</v>
          </cell>
          <cell r="B656" t="str">
            <v>06</v>
          </cell>
          <cell r="C656" t="str">
            <v>04</v>
          </cell>
          <cell r="D656" t="str">
            <v>07</v>
          </cell>
          <cell r="E656" t="str">
            <v>COCHABAMBA</v>
          </cell>
          <cell r="F656">
            <v>7238</v>
          </cell>
        </row>
        <row r="657">
          <cell r="A657" t="str">
            <v>060408</v>
          </cell>
          <cell r="B657" t="str">
            <v>06</v>
          </cell>
          <cell r="C657" t="str">
            <v>04</v>
          </cell>
          <cell r="D657" t="str">
            <v>08</v>
          </cell>
          <cell r="E657" t="str">
            <v>CONCHAN</v>
          </cell>
          <cell r="F657">
            <v>7339</v>
          </cell>
        </row>
        <row r="658">
          <cell r="A658" t="str">
            <v>060409</v>
          </cell>
          <cell r="B658" t="str">
            <v>06</v>
          </cell>
          <cell r="C658" t="str">
            <v>04</v>
          </cell>
          <cell r="D658" t="str">
            <v>09</v>
          </cell>
          <cell r="E658" t="str">
            <v>HUAMBOS</v>
          </cell>
          <cell r="F658">
            <v>9944</v>
          </cell>
        </row>
        <row r="659">
          <cell r="A659" t="str">
            <v>060410</v>
          </cell>
          <cell r="B659" t="str">
            <v>06</v>
          </cell>
          <cell r="C659" t="str">
            <v>04</v>
          </cell>
          <cell r="D659" t="str">
            <v>10</v>
          </cell>
          <cell r="E659" t="str">
            <v>LAJAS</v>
          </cell>
          <cell r="F659">
            <v>13729</v>
          </cell>
        </row>
        <row r="660">
          <cell r="A660" t="str">
            <v>060411</v>
          </cell>
          <cell r="B660" t="str">
            <v>06</v>
          </cell>
          <cell r="C660" t="str">
            <v>04</v>
          </cell>
          <cell r="D660" t="str">
            <v>11</v>
          </cell>
          <cell r="E660" t="str">
            <v>LLAMA</v>
          </cell>
          <cell r="F660">
            <v>7665</v>
          </cell>
        </row>
        <row r="661">
          <cell r="A661" t="str">
            <v>060412</v>
          </cell>
          <cell r="B661" t="str">
            <v>06</v>
          </cell>
          <cell r="C661" t="str">
            <v>04</v>
          </cell>
          <cell r="D661" t="str">
            <v>12</v>
          </cell>
          <cell r="E661" t="str">
            <v>MIRACOSTA</v>
          </cell>
          <cell r="F661">
            <v>3170</v>
          </cell>
        </row>
        <row r="662">
          <cell r="A662" t="str">
            <v>060413</v>
          </cell>
          <cell r="B662" t="str">
            <v>06</v>
          </cell>
          <cell r="C662" t="str">
            <v>04</v>
          </cell>
          <cell r="D662" t="str">
            <v>13</v>
          </cell>
          <cell r="E662" t="str">
            <v>PACCHA</v>
          </cell>
          <cell r="F662">
            <v>5307</v>
          </cell>
        </row>
        <row r="663">
          <cell r="A663" t="str">
            <v>060414</v>
          </cell>
          <cell r="B663" t="str">
            <v>06</v>
          </cell>
          <cell r="C663" t="str">
            <v>04</v>
          </cell>
          <cell r="D663" t="str">
            <v>14</v>
          </cell>
          <cell r="E663" t="str">
            <v>PION</v>
          </cell>
          <cell r="F663">
            <v>1905</v>
          </cell>
        </row>
        <row r="664">
          <cell r="A664" t="str">
            <v>060415</v>
          </cell>
          <cell r="B664" t="str">
            <v>06</v>
          </cell>
          <cell r="C664" t="str">
            <v>04</v>
          </cell>
          <cell r="D664" t="str">
            <v>15</v>
          </cell>
          <cell r="E664" t="str">
            <v>QUEROCOTO</v>
          </cell>
          <cell r="F664">
            <v>10011</v>
          </cell>
        </row>
        <row r="665">
          <cell r="A665" t="str">
            <v>060416</v>
          </cell>
          <cell r="B665" t="str">
            <v>06</v>
          </cell>
          <cell r="C665" t="str">
            <v>04</v>
          </cell>
          <cell r="D665" t="str">
            <v>16</v>
          </cell>
          <cell r="E665" t="str">
            <v>SAN JUAN DE LICUPIS</v>
          </cell>
          <cell r="F665">
            <v>1190</v>
          </cell>
        </row>
        <row r="666">
          <cell r="A666" t="str">
            <v>060417</v>
          </cell>
          <cell r="B666" t="str">
            <v>06</v>
          </cell>
          <cell r="C666" t="str">
            <v>04</v>
          </cell>
          <cell r="D666" t="str">
            <v>17</v>
          </cell>
          <cell r="E666" t="str">
            <v>TACABAMBA</v>
          </cell>
          <cell r="F666">
            <v>18945</v>
          </cell>
        </row>
        <row r="667">
          <cell r="A667" t="str">
            <v>060418</v>
          </cell>
          <cell r="B667" t="str">
            <v>06</v>
          </cell>
          <cell r="C667" t="str">
            <v>04</v>
          </cell>
          <cell r="D667" t="str">
            <v>18</v>
          </cell>
          <cell r="E667" t="str">
            <v>TOCMOCHE</v>
          </cell>
          <cell r="F667">
            <v>918</v>
          </cell>
        </row>
        <row r="668">
          <cell r="A668" t="str">
            <v>060419</v>
          </cell>
          <cell r="B668" t="str">
            <v>06</v>
          </cell>
          <cell r="C668" t="str">
            <v>04</v>
          </cell>
          <cell r="D668" t="str">
            <v>19</v>
          </cell>
          <cell r="E668" t="str">
            <v>CHALAMARCA</v>
          </cell>
          <cell r="F668">
            <v>12262</v>
          </cell>
        </row>
        <row r="669">
          <cell r="A669" t="str">
            <v>060500</v>
          </cell>
          <cell r="B669" t="str">
            <v>06</v>
          </cell>
          <cell r="C669" t="str">
            <v>05</v>
          </cell>
          <cell r="D669" t="str">
            <v>00</v>
          </cell>
          <cell r="E669" t="str">
            <v>CONTUMAZA</v>
          </cell>
          <cell r="F669">
            <v>33392</v>
          </cell>
        </row>
        <row r="670">
          <cell r="A670" t="str">
            <v>060501</v>
          </cell>
          <cell r="B670" t="str">
            <v>06</v>
          </cell>
          <cell r="C670" t="str">
            <v>05</v>
          </cell>
          <cell r="D670" t="str">
            <v>01</v>
          </cell>
          <cell r="E670" t="str">
            <v>CONTUMAZA</v>
          </cell>
          <cell r="F670">
            <v>9400</v>
          </cell>
        </row>
        <row r="671">
          <cell r="A671" t="str">
            <v>060502</v>
          </cell>
          <cell r="B671" t="str">
            <v>06</v>
          </cell>
          <cell r="C671" t="str">
            <v>05</v>
          </cell>
          <cell r="D671" t="str">
            <v>02</v>
          </cell>
          <cell r="E671" t="str">
            <v>CHILETE</v>
          </cell>
          <cell r="F671">
            <v>3210</v>
          </cell>
        </row>
        <row r="672">
          <cell r="A672" t="str">
            <v>060503</v>
          </cell>
          <cell r="B672" t="str">
            <v>06</v>
          </cell>
          <cell r="C672" t="str">
            <v>05</v>
          </cell>
          <cell r="D672" t="str">
            <v>03</v>
          </cell>
          <cell r="E672" t="str">
            <v>CUPISNIQUE</v>
          </cell>
          <cell r="F672">
            <v>1675</v>
          </cell>
        </row>
        <row r="673">
          <cell r="A673" t="str">
            <v>060504</v>
          </cell>
          <cell r="B673" t="str">
            <v>06</v>
          </cell>
          <cell r="C673" t="str">
            <v>05</v>
          </cell>
          <cell r="D673" t="str">
            <v>04</v>
          </cell>
          <cell r="E673" t="str">
            <v>GUZMANGO</v>
          </cell>
          <cell r="F673">
            <v>3175</v>
          </cell>
        </row>
        <row r="674">
          <cell r="A674" t="str">
            <v>060505</v>
          </cell>
          <cell r="B674" t="str">
            <v>06</v>
          </cell>
          <cell r="C674" t="str">
            <v>05</v>
          </cell>
          <cell r="D674" t="str">
            <v>05</v>
          </cell>
          <cell r="E674" t="str">
            <v>SAN BENITO</v>
          </cell>
          <cell r="F674">
            <v>3775</v>
          </cell>
        </row>
        <row r="675">
          <cell r="A675" t="str">
            <v>060506</v>
          </cell>
          <cell r="B675" t="str">
            <v>06</v>
          </cell>
          <cell r="C675" t="str">
            <v>05</v>
          </cell>
          <cell r="D675" t="str">
            <v>06</v>
          </cell>
          <cell r="E675" t="str">
            <v>SANTA CRUZ DE TOLED</v>
          </cell>
          <cell r="F675">
            <v>1087</v>
          </cell>
        </row>
        <row r="676">
          <cell r="A676" t="str">
            <v>060507</v>
          </cell>
          <cell r="B676" t="str">
            <v>06</v>
          </cell>
          <cell r="C676" t="str">
            <v>05</v>
          </cell>
          <cell r="D676" t="str">
            <v>07</v>
          </cell>
          <cell r="E676" t="str">
            <v>TANTARICA</v>
          </cell>
          <cell r="F676">
            <v>2844</v>
          </cell>
        </row>
        <row r="677">
          <cell r="A677" t="str">
            <v>060508</v>
          </cell>
          <cell r="B677" t="str">
            <v>06</v>
          </cell>
          <cell r="C677" t="str">
            <v>05</v>
          </cell>
          <cell r="D677" t="str">
            <v>08</v>
          </cell>
          <cell r="E677" t="str">
            <v>YONAN</v>
          </cell>
          <cell r="F677">
            <v>8226</v>
          </cell>
        </row>
        <row r="678">
          <cell r="A678" t="str">
            <v>060600</v>
          </cell>
          <cell r="B678" t="str">
            <v>06</v>
          </cell>
          <cell r="C678" t="str">
            <v>06</v>
          </cell>
          <cell r="D678" t="str">
            <v>00</v>
          </cell>
          <cell r="E678" t="str">
            <v>CUTERVO</v>
          </cell>
          <cell r="F678">
            <v>146869</v>
          </cell>
        </row>
        <row r="679">
          <cell r="A679" t="str">
            <v>060601</v>
          </cell>
          <cell r="B679" t="str">
            <v>06</v>
          </cell>
          <cell r="C679" t="str">
            <v>06</v>
          </cell>
          <cell r="D679" t="str">
            <v>01</v>
          </cell>
          <cell r="E679" t="str">
            <v>CUTERVO</v>
          </cell>
          <cell r="F679">
            <v>55461</v>
          </cell>
        </row>
        <row r="680">
          <cell r="A680" t="str">
            <v>060602</v>
          </cell>
          <cell r="B680" t="str">
            <v>06</v>
          </cell>
          <cell r="C680" t="str">
            <v>06</v>
          </cell>
          <cell r="D680" t="str">
            <v>02</v>
          </cell>
          <cell r="E680" t="str">
            <v>CALLAYUC</v>
          </cell>
          <cell r="F680">
            <v>11602</v>
          </cell>
        </row>
        <row r="681">
          <cell r="A681" t="str">
            <v>060603</v>
          </cell>
          <cell r="B681" t="str">
            <v>06</v>
          </cell>
          <cell r="C681" t="str">
            <v>06</v>
          </cell>
          <cell r="D681" t="str">
            <v>03</v>
          </cell>
          <cell r="E681" t="str">
            <v>CHOROS</v>
          </cell>
          <cell r="F681">
            <v>4126</v>
          </cell>
        </row>
        <row r="682">
          <cell r="A682" t="str">
            <v>060604</v>
          </cell>
          <cell r="B682" t="str">
            <v>06</v>
          </cell>
          <cell r="C682" t="str">
            <v>06</v>
          </cell>
          <cell r="D682" t="str">
            <v>04</v>
          </cell>
          <cell r="E682" t="str">
            <v>CUJILLO</v>
          </cell>
          <cell r="F682">
            <v>3109</v>
          </cell>
        </row>
        <row r="683">
          <cell r="A683" t="str">
            <v>060605</v>
          </cell>
          <cell r="B683" t="str">
            <v>06</v>
          </cell>
          <cell r="C683" t="str">
            <v>06</v>
          </cell>
          <cell r="D683" t="str">
            <v>05</v>
          </cell>
          <cell r="E683" t="str">
            <v>LA RAMADA</v>
          </cell>
          <cell r="F683">
            <v>4835</v>
          </cell>
        </row>
        <row r="684">
          <cell r="A684" t="str">
            <v>060606</v>
          </cell>
          <cell r="B684" t="str">
            <v>06</v>
          </cell>
          <cell r="C684" t="str">
            <v>06</v>
          </cell>
          <cell r="D684" t="str">
            <v>06</v>
          </cell>
          <cell r="E684" t="str">
            <v>PIMPINGOS</v>
          </cell>
          <cell r="F684">
            <v>6187</v>
          </cell>
        </row>
        <row r="685">
          <cell r="A685" t="str">
            <v>060607</v>
          </cell>
          <cell r="B685" t="str">
            <v>06</v>
          </cell>
          <cell r="C685" t="str">
            <v>06</v>
          </cell>
          <cell r="D685" t="str">
            <v>07</v>
          </cell>
          <cell r="E685" t="str">
            <v>QUEROCOTILLO</v>
          </cell>
          <cell r="F685">
            <v>16909</v>
          </cell>
        </row>
        <row r="686">
          <cell r="A686" t="str">
            <v>060608</v>
          </cell>
          <cell r="B686" t="str">
            <v>06</v>
          </cell>
          <cell r="C686" t="str">
            <v>06</v>
          </cell>
          <cell r="D686" t="str">
            <v>08</v>
          </cell>
          <cell r="E686" t="str">
            <v>SAN ANDRES DE CUTERVO</v>
          </cell>
          <cell r="F686">
            <v>6103</v>
          </cell>
        </row>
        <row r="687">
          <cell r="A687" t="str">
            <v>060609</v>
          </cell>
          <cell r="B687" t="str">
            <v>06</v>
          </cell>
          <cell r="C687" t="str">
            <v>06</v>
          </cell>
          <cell r="D687" t="str">
            <v>09</v>
          </cell>
          <cell r="E687" t="str">
            <v>SAN JUAN DE CUTERVO</v>
          </cell>
          <cell r="F687">
            <v>2403</v>
          </cell>
        </row>
        <row r="688">
          <cell r="A688" t="str">
            <v>060610</v>
          </cell>
          <cell r="B688" t="str">
            <v>06</v>
          </cell>
          <cell r="C688" t="str">
            <v>06</v>
          </cell>
          <cell r="D688" t="str">
            <v>10</v>
          </cell>
          <cell r="E688" t="str">
            <v>SAN LUIS DE LUCMA</v>
          </cell>
          <cell r="F688">
            <v>4259</v>
          </cell>
        </row>
        <row r="689">
          <cell r="A689" t="str">
            <v>060611</v>
          </cell>
          <cell r="B689" t="str">
            <v>06</v>
          </cell>
          <cell r="C689" t="str">
            <v>06</v>
          </cell>
          <cell r="D689" t="str">
            <v>11</v>
          </cell>
          <cell r="E689" t="str">
            <v>SANTA CRUZ</v>
          </cell>
          <cell r="F689">
            <v>3368</v>
          </cell>
        </row>
        <row r="690">
          <cell r="A690" t="str">
            <v>060612</v>
          </cell>
          <cell r="B690" t="str">
            <v>06</v>
          </cell>
          <cell r="C690" t="str">
            <v>06</v>
          </cell>
          <cell r="D690" t="str">
            <v>12</v>
          </cell>
          <cell r="E690" t="str">
            <v>SANTO DOMINGO DE LA CAPILLA</v>
          </cell>
          <cell r="F690">
            <v>5923</v>
          </cell>
        </row>
        <row r="691">
          <cell r="A691" t="str">
            <v>060613</v>
          </cell>
          <cell r="B691" t="str">
            <v>06</v>
          </cell>
          <cell r="C691" t="str">
            <v>06</v>
          </cell>
          <cell r="D691" t="str">
            <v>13</v>
          </cell>
          <cell r="E691" t="str">
            <v>SANTO TOMAS</v>
          </cell>
          <cell r="F691">
            <v>9409</v>
          </cell>
        </row>
        <row r="692">
          <cell r="A692" t="str">
            <v>060614</v>
          </cell>
          <cell r="B692" t="str">
            <v>06</v>
          </cell>
          <cell r="C692" t="str">
            <v>06</v>
          </cell>
          <cell r="D692" t="str">
            <v>14</v>
          </cell>
          <cell r="E692" t="str">
            <v>SOCOTA</v>
          </cell>
          <cell r="F692">
            <v>11605</v>
          </cell>
        </row>
        <row r="693">
          <cell r="A693" t="str">
            <v>060615</v>
          </cell>
          <cell r="B693" t="str">
            <v>06</v>
          </cell>
          <cell r="C693" t="str">
            <v>06</v>
          </cell>
          <cell r="D693" t="str">
            <v>15</v>
          </cell>
          <cell r="E693" t="str">
            <v>TORIBIO CASANOVA</v>
          </cell>
          <cell r="F693">
            <v>1570</v>
          </cell>
        </row>
        <row r="694">
          <cell r="A694" t="str">
            <v>060700</v>
          </cell>
          <cell r="B694" t="str">
            <v>06</v>
          </cell>
          <cell r="C694" t="str">
            <v>07</v>
          </cell>
          <cell r="D694" t="str">
            <v>00</v>
          </cell>
          <cell r="E694" t="str">
            <v>HUALGAYOC</v>
          </cell>
          <cell r="F694">
            <v>100457</v>
          </cell>
        </row>
        <row r="695">
          <cell r="A695" t="str">
            <v>060701</v>
          </cell>
          <cell r="B695" t="str">
            <v>06</v>
          </cell>
          <cell r="C695" t="str">
            <v>07</v>
          </cell>
          <cell r="D695" t="str">
            <v>01</v>
          </cell>
          <cell r="E695" t="str">
            <v>BAMBAMARCA</v>
          </cell>
          <cell r="F695">
            <v>80594</v>
          </cell>
        </row>
        <row r="696">
          <cell r="A696" t="str">
            <v>060702</v>
          </cell>
          <cell r="B696" t="str">
            <v>06</v>
          </cell>
          <cell r="C696" t="str">
            <v>07</v>
          </cell>
          <cell r="D696" t="str">
            <v>02</v>
          </cell>
          <cell r="E696" t="str">
            <v>CHUGUR</v>
          </cell>
          <cell r="F696">
            <v>3886</v>
          </cell>
        </row>
        <row r="697">
          <cell r="A697" t="str">
            <v>060703</v>
          </cell>
          <cell r="B697" t="str">
            <v>06</v>
          </cell>
          <cell r="C697" t="str">
            <v>07</v>
          </cell>
          <cell r="D697" t="str">
            <v>03</v>
          </cell>
          <cell r="E697" t="str">
            <v>HUALGAYOC</v>
          </cell>
          <cell r="F697">
            <v>15977</v>
          </cell>
        </row>
        <row r="698">
          <cell r="A698" t="str">
            <v>060800</v>
          </cell>
          <cell r="B698" t="str">
            <v>06</v>
          </cell>
          <cell r="C698" t="str">
            <v>08</v>
          </cell>
          <cell r="D698" t="str">
            <v>00</v>
          </cell>
          <cell r="E698" t="str">
            <v>JAEN</v>
          </cell>
          <cell r="F698">
            <v>187019</v>
          </cell>
        </row>
        <row r="699">
          <cell r="A699" t="str">
            <v>060801</v>
          </cell>
          <cell r="B699" t="str">
            <v>06</v>
          </cell>
          <cell r="C699" t="str">
            <v>08</v>
          </cell>
          <cell r="D699" t="str">
            <v>01</v>
          </cell>
          <cell r="E699" t="str">
            <v>JAEN</v>
          </cell>
          <cell r="F699">
            <v>84521</v>
          </cell>
        </row>
        <row r="700">
          <cell r="A700" t="str">
            <v>060802</v>
          </cell>
          <cell r="B700" t="str">
            <v>06</v>
          </cell>
          <cell r="C700" t="str">
            <v>08</v>
          </cell>
          <cell r="D700" t="str">
            <v>02</v>
          </cell>
          <cell r="E700" t="str">
            <v>BELLAVISTA</v>
          </cell>
          <cell r="F700">
            <v>18042</v>
          </cell>
        </row>
        <row r="701">
          <cell r="A701" t="str">
            <v>060803</v>
          </cell>
          <cell r="B701" t="str">
            <v>06</v>
          </cell>
          <cell r="C701" t="str">
            <v>08</v>
          </cell>
          <cell r="D701" t="str">
            <v>03</v>
          </cell>
          <cell r="E701" t="str">
            <v>CHONTALI</v>
          </cell>
          <cell r="F701">
            <v>10633</v>
          </cell>
        </row>
        <row r="702">
          <cell r="A702" t="str">
            <v>060804</v>
          </cell>
          <cell r="B702" t="str">
            <v>06</v>
          </cell>
          <cell r="C702" t="str">
            <v>08</v>
          </cell>
          <cell r="D702" t="str">
            <v>04</v>
          </cell>
          <cell r="E702" t="str">
            <v>COLASAY</v>
          </cell>
          <cell r="F702">
            <v>12171</v>
          </cell>
        </row>
        <row r="703">
          <cell r="A703" t="str">
            <v>060805</v>
          </cell>
          <cell r="B703" t="str">
            <v>06</v>
          </cell>
          <cell r="C703" t="str">
            <v>08</v>
          </cell>
          <cell r="D703" t="str">
            <v>05</v>
          </cell>
          <cell r="E703" t="str">
            <v>HUABAL</v>
          </cell>
          <cell r="F703">
            <v>7879</v>
          </cell>
        </row>
        <row r="704">
          <cell r="A704" t="str">
            <v>060806</v>
          </cell>
          <cell r="B704" t="str">
            <v>06</v>
          </cell>
          <cell r="C704" t="str">
            <v>08</v>
          </cell>
          <cell r="D704" t="str">
            <v>06</v>
          </cell>
          <cell r="E704" t="str">
            <v>LAS PIRIAS</v>
          </cell>
          <cell r="F704">
            <v>3833</v>
          </cell>
        </row>
        <row r="705">
          <cell r="A705" t="str">
            <v>060807</v>
          </cell>
          <cell r="B705" t="str">
            <v>06</v>
          </cell>
          <cell r="C705" t="str">
            <v>08</v>
          </cell>
          <cell r="D705" t="str">
            <v>07</v>
          </cell>
          <cell r="E705" t="str">
            <v>POMAHUACA</v>
          </cell>
          <cell r="F705">
            <v>9793</v>
          </cell>
        </row>
        <row r="706">
          <cell r="A706" t="str">
            <v>060808</v>
          </cell>
          <cell r="B706" t="str">
            <v>06</v>
          </cell>
          <cell r="C706" t="str">
            <v>08</v>
          </cell>
          <cell r="D706" t="str">
            <v>08</v>
          </cell>
          <cell r="E706" t="str">
            <v>PUCARA</v>
          </cell>
          <cell r="F706">
            <v>7341</v>
          </cell>
        </row>
        <row r="707">
          <cell r="A707" t="str">
            <v>060809</v>
          </cell>
          <cell r="B707" t="str">
            <v>06</v>
          </cell>
          <cell r="C707" t="str">
            <v>08</v>
          </cell>
          <cell r="D707" t="str">
            <v>09</v>
          </cell>
          <cell r="E707" t="str">
            <v>SALLIQUE</v>
          </cell>
          <cell r="F707">
            <v>8342</v>
          </cell>
        </row>
        <row r="708">
          <cell r="A708" t="str">
            <v>060810</v>
          </cell>
          <cell r="B708" t="str">
            <v>06</v>
          </cell>
          <cell r="C708" t="str">
            <v>08</v>
          </cell>
          <cell r="D708" t="str">
            <v>10</v>
          </cell>
          <cell r="E708" t="str">
            <v>SAN FELIPE</v>
          </cell>
          <cell r="F708">
            <v>5651</v>
          </cell>
        </row>
        <row r="709">
          <cell r="A709" t="str">
            <v>060811</v>
          </cell>
          <cell r="B709" t="str">
            <v>06</v>
          </cell>
          <cell r="C709" t="str">
            <v>08</v>
          </cell>
          <cell r="D709" t="str">
            <v>11</v>
          </cell>
          <cell r="E709" t="str">
            <v>SAN JOSE DEL ALTO</v>
          </cell>
          <cell r="F709">
            <v>6764</v>
          </cell>
        </row>
        <row r="710">
          <cell r="A710" t="str">
            <v>060812</v>
          </cell>
          <cell r="B710" t="str">
            <v>06</v>
          </cell>
          <cell r="C710" t="str">
            <v>08</v>
          </cell>
          <cell r="D710" t="str">
            <v>12</v>
          </cell>
          <cell r="E710" t="str">
            <v>SANTA ROSA</v>
          </cell>
          <cell r="F710">
            <v>12049</v>
          </cell>
        </row>
        <row r="711">
          <cell r="A711" t="str">
            <v>060900</v>
          </cell>
          <cell r="B711" t="str">
            <v>06</v>
          </cell>
          <cell r="C711" t="str">
            <v>09</v>
          </cell>
          <cell r="D711" t="str">
            <v>00</v>
          </cell>
          <cell r="E711" t="str">
            <v>SAN IGNACIO</v>
          </cell>
          <cell r="F711">
            <v>134209</v>
          </cell>
        </row>
        <row r="712">
          <cell r="A712" t="str">
            <v>060901</v>
          </cell>
          <cell r="B712" t="str">
            <v>06</v>
          </cell>
          <cell r="C712" t="str">
            <v>09</v>
          </cell>
          <cell r="D712" t="str">
            <v>01</v>
          </cell>
          <cell r="E712" t="str">
            <v>SAN IGNACIO</v>
          </cell>
          <cell r="F712">
            <v>33758</v>
          </cell>
        </row>
        <row r="713">
          <cell r="A713" t="str">
            <v>060902</v>
          </cell>
          <cell r="B713" t="str">
            <v>06</v>
          </cell>
          <cell r="C713" t="str">
            <v>09</v>
          </cell>
          <cell r="D713" t="str">
            <v>02</v>
          </cell>
          <cell r="E713" t="str">
            <v>CHIRINOS</v>
          </cell>
          <cell r="F713">
            <v>14166</v>
          </cell>
        </row>
        <row r="714">
          <cell r="A714" t="str">
            <v>060903</v>
          </cell>
          <cell r="B714" t="str">
            <v>06</v>
          </cell>
          <cell r="C714" t="str">
            <v>09</v>
          </cell>
          <cell r="D714" t="str">
            <v>03</v>
          </cell>
          <cell r="E714" t="str">
            <v>HUARANGO</v>
          </cell>
          <cell r="F714">
            <v>21173</v>
          </cell>
        </row>
        <row r="715">
          <cell r="A715" t="str">
            <v>060904</v>
          </cell>
          <cell r="B715" t="str">
            <v>06</v>
          </cell>
          <cell r="C715" t="str">
            <v>09</v>
          </cell>
          <cell r="D715" t="str">
            <v>04</v>
          </cell>
          <cell r="E715" t="str">
            <v>LA COIPA</v>
          </cell>
          <cell r="F715">
            <v>19341</v>
          </cell>
        </row>
        <row r="716">
          <cell r="A716" t="str">
            <v>060905</v>
          </cell>
          <cell r="B716" t="str">
            <v>06</v>
          </cell>
          <cell r="C716" t="str">
            <v>09</v>
          </cell>
          <cell r="D716" t="str">
            <v>05</v>
          </cell>
          <cell r="E716" t="str">
            <v>NAMBALLE</v>
          </cell>
          <cell r="F716">
            <v>8750</v>
          </cell>
        </row>
        <row r="717">
          <cell r="A717" t="str">
            <v>060906</v>
          </cell>
          <cell r="B717" t="str">
            <v>06</v>
          </cell>
          <cell r="C717" t="str">
            <v>09</v>
          </cell>
          <cell r="D717" t="str">
            <v>06</v>
          </cell>
          <cell r="E717" t="str">
            <v>SAN JOSE DE LOURDES</v>
          </cell>
          <cell r="F717">
            <v>20064</v>
          </cell>
        </row>
        <row r="718">
          <cell r="A718" t="str">
            <v>060907</v>
          </cell>
          <cell r="B718" t="str">
            <v>06</v>
          </cell>
          <cell r="C718" t="str">
            <v>09</v>
          </cell>
          <cell r="D718" t="str">
            <v>07</v>
          </cell>
          <cell r="E718" t="str">
            <v>TABACONAS</v>
          </cell>
          <cell r="F718">
            <v>16957</v>
          </cell>
        </row>
        <row r="719">
          <cell r="A719" t="str">
            <v>061000</v>
          </cell>
          <cell r="B719" t="str">
            <v>06</v>
          </cell>
          <cell r="C719" t="str">
            <v>10</v>
          </cell>
          <cell r="D719" t="str">
            <v>00</v>
          </cell>
          <cell r="E719" t="str">
            <v>SAN MARCOS</v>
          </cell>
          <cell r="F719">
            <v>53893</v>
          </cell>
        </row>
        <row r="720">
          <cell r="A720" t="str">
            <v>061001</v>
          </cell>
          <cell r="B720" t="str">
            <v>06</v>
          </cell>
          <cell r="C720" t="str">
            <v>10</v>
          </cell>
          <cell r="D720" t="str">
            <v>01</v>
          </cell>
          <cell r="E720" t="str">
            <v>PEDRO GALVEZ</v>
          </cell>
          <cell r="F720">
            <v>17740</v>
          </cell>
        </row>
        <row r="721">
          <cell r="A721" t="str">
            <v>061002</v>
          </cell>
          <cell r="B721" t="str">
            <v>06</v>
          </cell>
          <cell r="C721" t="str">
            <v>10</v>
          </cell>
          <cell r="D721" t="str">
            <v>02</v>
          </cell>
          <cell r="E721" t="str">
            <v>CHANCAY</v>
          </cell>
          <cell r="F721">
            <v>3385</v>
          </cell>
        </row>
        <row r="722">
          <cell r="A722" t="str">
            <v>061003</v>
          </cell>
          <cell r="B722" t="str">
            <v>06</v>
          </cell>
          <cell r="C722" t="str">
            <v>10</v>
          </cell>
          <cell r="D722" t="str">
            <v>03</v>
          </cell>
          <cell r="E722" t="str">
            <v>EDUARDO VILLANUEVA</v>
          </cell>
          <cell r="F722">
            <v>2553</v>
          </cell>
        </row>
        <row r="723">
          <cell r="A723" t="str">
            <v>061004</v>
          </cell>
          <cell r="B723" t="str">
            <v>06</v>
          </cell>
          <cell r="C723" t="str">
            <v>10</v>
          </cell>
          <cell r="D723" t="str">
            <v>04</v>
          </cell>
          <cell r="E723" t="str">
            <v>GREGORIO PITA</v>
          </cell>
          <cell r="F723">
            <v>7808</v>
          </cell>
        </row>
        <row r="724">
          <cell r="A724" t="str">
            <v>061005</v>
          </cell>
          <cell r="B724" t="str">
            <v>06</v>
          </cell>
          <cell r="C724" t="str">
            <v>10</v>
          </cell>
          <cell r="D724" t="str">
            <v>05</v>
          </cell>
          <cell r="E724" t="str">
            <v>ICHOCAN</v>
          </cell>
          <cell r="F724">
            <v>2435</v>
          </cell>
        </row>
        <row r="725">
          <cell r="A725" t="str">
            <v>061006</v>
          </cell>
          <cell r="B725" t="str">
            <v>06</v>
          </cell>
          <cell r="C725" t="str">
            <v>10</v>
          </cell>
          <cell r="D725" t="str">
            <v>06</v>
          </cell>
          <cell r="E725" t="str">
            <v>JOSE MANUEL QUIROZ</v>
          </cell>
          <cell r="F725">
            <v>4139</v>
          </cell>
        </row>
        <row r="726">
          <cell r="A726" t="str">
            <v>061007</v>
          </cell>
          <cell r="B726" t="str">
            <v>06</v>
          </cell>
          <cell r="C726" t="str">
            <v>10</v>
          </cell>
          <cell r="D726" t="str">
            <v>07</v>
          </cell>
          <cell r="E726" t="str">
            <v>JOSE SABOGAL</v>
          </cell>
          <cell r="F726">
            <v>15833</v>
          </cell>
        </row>
        <row r="727">
          <cell r="A727" t="str">
            <v>061100</v>
          </cell>
          <cell r="B727" t="str">
            <v>06</v>
          </cell>
          <cell r="C727" t="str">
            <v>11</v>
          </cell>
          <cell r="D727" t="str">
            <v>00</v>
          </cell>
          <cell r="E727" t="str">
            <v>SAN MIGUEL</v>
          </cell>
          <cell r="F727">
            <v>57572</v>
          </cell>
        </row>
        <row r="728">
          <cell r="A728" t="str">
            <v>061101</v>
          </cell>
          <cell r="B728" t="str">
            <v>06</v>
          </cell>
          <cell r="C728" t="str">
            <v>11</v>
          </cell>
          <cell r="D728" t="str">
            <v>01</v>
          </cell>
          <cell r="E728" t="str">
            <v>SAN MIGUEL</v>
          </cell>
          <cell r="F728">
            <v>16328</v>
          </cell>
        </row>
        <row r="729">
          <cell r="A729" t="str">
            <v>061102</v>
          </cell>
          <cell r="B729" t="str">
            <v>06</v>
          </cell>
          <cell r="C729" t="str">
            <v>11</v>
          </cell>
          <cell r="D729" t="str">
            <v>02</v>
          </cell>
          <cell r="E729" t="str">
            <v>BOLIVAR</v>
          </cell>
          <cell r="F729">
            <v>1609</v>
          </cell>
        </row>
        <row r="730">
          <cell r="A730" t="str">
            <v>061103</v>
          </cell>
          <cell r="B730" t="str">
            <v>06</v>
          </cell>
          <cell r="C730" t="str">
            <v>11</v>
          </cell>
          <cell r="D730" t="str">
            <v>03</v>
          </cell>
          <cell r="E730" t="str">
            <v>CALQUIS</v>
          </cell>
          <cell r="F730">
            <v>4841</v>
          </cell>
        </row>
        <row r="731">
          <cell r="A731" t="str">
            <v>061104</v>
          </cell>
          <cell r="B731" t="str">
            <v>06</v>
          </cell>
          <cell r="C731" t="str">
            <v>11</v>
          </cell>
          <cell r="D731" t="str">
            <v>04</v>
          </cell>
          <cell r="E731" t="str">
            <v>CATILLUC</v>
          </cell>
          <cell r="F731">
            <v>3390</v>
          </cell>
        </row>
        <row r="732">
          <cell r="A732" t="str">
            <v>061105</v>
          </cell>
          <cell r="B732" t="str">
            <v>06</v>
          </cell>
          <cell r="C732" t="str">
            <v>11</v>
          </cell>
          <cell r="D732" t="str">
            <v>05</v>
          </cell>
          <cell r="E732" t="str">
            <v>EL PRADO</v>
          </cell>
          <cell r="F732">
            <v>1952</v>
          </cell>
        </row>
        <row r="733">
          <cell r="A733" t="str">
            <v>061106</v>
          </cell>
          <cell r="B733" t="str">
            <v>06</v>
          </cell>
          <cell r="C733" t="str">
            <v>11</v>
          </cell>
          <cell r="D733" t="str">
            <v>06</v>
          </cell>
          <cell r="E733" t="str">
            <v>LA FLORIDA</v>
          </cell>
          <cell r="F733">
            <v>2637</v>
          </cell>
        </row>
        <row r="734">
          <cell r="A734" t="str">
            <v>061107</v>
          </cell>
          <cell r="B734" t="str">
            <v>06</v>
          </cell>
          <cell r="C734" t="str">
            <v>11</v>
          </cell>
          <cell r="D734" t="str">
            <v>07</v>
          </cell>
          <cell r="E734" t="str">
            <v>LLAPA</v>
          </cell>
          <cell r="F734">
            <v>5885</v>
          </cell>
        </row>
        <row r="735">
          <cell r="A735" t="str">
            <v>061108</v>
          </cell>
          <cell r="B735" t="str">
            <v>06</v>
          </cell>
          <cell r="C735" t="str">
            <v>11</v>
          </cell>
          <cell r="D735" t="str">
            <v>08</v>
          </cell>
          <cell r="E735" t="str">
            <v>NANCHOC</v>
          </cell>
          <cell r="F735">
            <v>1356</v>
          </cell>
        </row>
        <row r="736">
          <cell r="A736" t="str">
            <v>061109</v>
          </cell>
          <cell r="B736" t="str">
            <v>06</v>
          </cell>
          <cell r="C736" t="str">
            <v>11</v>
          </cell>
          <cell r="D736" t="str">
            <v>09</v>
          </cell>
          <cell r="E736" t="str">
            <v>NIEPOS</v>
          </cell>
          <cell r="F736">
            <v>4568</v>
          </cell>
        </row>
        <row r="737">
          <cell r="A737" t="str">
            <v>061110</v>
          </cell>
          <cell r="B737" t="str">
            <v>06</v>
          </cell>
          <cell r="C737" t="str">
            <v>11</v>
          </cell>
          <cell r="D737" t="str">
            <v>10</v>
          </cell>
          <cell r="E737" t="str">
            <v>SAN GREGORIO</v>
          </cell>
          <cell r="F737">
            <v>2706</v>
          </cell>
        </row>
        <row r="738">
          <cell r="A738" t="str">
            <v>061111</v>
          </cell>
          <cell r="B738" t="str">
            <v>06</v>
          </cell>
          <cell r="C738" t="str">
            <v>11</v>
          </cell>
          <cell r="D738" t="str">
            <v>11</v>
          </cell>
          <cell r="E738" t="str">
            <v>SAN SILVESTRE DE COCHAN</v>
          </cell>
          <cell r="F738">
            <v>4892</v>
          </cell>
        </row>
        <row r="739">
          <cell r="A739" t="str">
            <v>061112</v>
          </cell>
          <cell r="B739" t="str">
            <v>06</v>
          </cell>
          <cell r="C739" t="str">
            <v>11</v>
          </cell>
          <cell r="D739" t="str">
            <v>12</v>
          </cell>
          <cell r="E739" t="str">
            <v>TONGOD</v>
          </cell>
          <cell r="F739">
            <v>3341</v>
          </cell>
        </row>
        <row r="740">
          <cell r="A740" t="str">
            <v>061113</v>
          </cell>
          <cell r="B740" t="str">
            <v>06</v>
          </cell>
          <cell r="C740" t="str">
            <v>11</v>
          </cell>
          <cell r="D740" t="str">
            <v>13</v>
          </cell>
          <cell r="E740" t="str">
            <v>UNION AGUA BLANCA</v>
          </cell>
          <cell r="F740">
            <v>4067</v>
          </cell>
        </row>
        <row r="741">
          <cell r="A741" t="str">
            <v>061200</v>
          </cell>
          <cell r="B741" t="str">
            <v>06</v>
          </cell>
          <cell r="C741" t="str">
            <v>12</v>
          </cell>
          <cell r="D741" t="str">
            <v>00</v>
          </cell>
          <cell r="E741" t="str">
            <v>SAN PABLO</v>
          </cell>
          <cell r="F741">
            <v>24109</v>
          </cell>
        </row>
        <row r="742">
          <cell r="A742" t="str">
            <v>061201</v>
          </cell>
          <cell r="B742" t="str">
            <v>06</v>
          </cell>
          <cell r="C742" t="str">
            <v>12</v>
          </cell>
          <cell r="D742" t="str">
            <v>01</v>
          </cell>
          <cell r="E742" t="str">
            <v>SAN PABLO</v>
          </cell>
          <cell r="F742">
            <v>13850</v>
          </cell>
        </row>
        <row r="743">
          <cell r="A743" t="str">
            <v>061202</v>
          </cell>
          <cell r="B743" t="str">
            <v>06</v>
          </cell>
          <cell r="C743" t="str">
            <v>12</v>
          </cell>
          <cell r="D743" t="str">
            <v>02</v>
          </cell>
          <cell r="E743" t="str">
            <v>SAN BERNARDINO</v>
          </cell>
          <cell r="F743">
            <v>4717</v>
          </cell>
        </row>
        <row r="744">
          <cell r="A744" t="str">
            <v>061203</v>
          </cell>
          <cell r="B744" t="str">
            <v>06</v>
          </cell>
          <cell r="C744" t="str">
            <v>12</v>
          </cell>
          <cell r="D744" t="str">
            <v>03</v>
          </cell>
          <cell r="E744" t="str">
            <v>SAN LUIS</v>
          </cell>
          <cell r="F744">
            <v>1531</v>
          </cell>
        </row>
        <row r="745">
          <cell r="A745" t="str">
            <v>061204</v>
          </cell>
          <cell r="B745" t="str">
            <v>06</v>
          </cell>
          <cell r="C745" t="str">
            <v>12</v>
          </cell>
          <cell r="D745" t="str">
            <v>04</v>
          </cell>
          <cell r="E745" t="str">
            <v>TUMBADEN</v>
          </cell>
          <cell r="F745">
            <v>4011</v>
          </cell>
        </row>
        <row r="746">
          <cell r="A746" t="str">
            <v>061300</v>
          </cell>
          <cell r="B746" t="str">
            <v>06</v>
          </cell>
          <cell r="C746" t="str">
            <v>13</v>
          </cell>
          <cell r="D746" t="str">
            <v>00</v>
          </cell>
          <cell r="E746" t="str">
            <v>SANTA CRUZ</v>
          </cell>
          <cell r="F746">
            <v>45564</v>
          </cell>
        </row>
        <row r="747">
          <cell r="A747" t="str">
            <v>061301</v>
          </cell>
          <cell r="B747" t="str">
            <v>06</v>
          </cell>
          <cell r="C747" t="str">
            <v>13</v>
          </cell>
          <cell r="D747" t="str">
            <v>01</v>
          </cell>
          <cell r="E747" t="str">
            <v>SANTA CRUZ</v>
          </cell>
          <cell r="F747">
            <v>10310</v>
          </cell>
        </row>
        <row r="748">
          <cell r="A748" t="str">
            <v>061302</v>
          </cell>
          <cell r="B748" t="str">
            <v>06</v>
          </cell>
          <cell r="C748" t="str">
            <v>13</v>
          </cell>
          <cell r="D748" t="str">
            <v>02</v>
          </cell>
          <cell r="E748" t="str">
            <v>ANDABAMBA</v>
          </cell>
          <cell r="F748">
            <v>1849</v>
          </cell>
        </row>
        <row r="749">
          <cell r="A749" t="str">
            <v>061303</v>
          </cell>
          <cell r="B749" t="str">
            <v>06</v>
          </cell>
          <cell r="C749" t="str">
            <v>13</v>
          </cell>
          <cell r="D749" t="str">
            <v>03</v>
          </cell>
          <cell r="E749" t="str">
            <v>CATACHE</v>
          </cell>
          <cell r="F749">
            <v>9853</v>
          </cell>
        </row>
        <row r="750">
          <cell r="A750" t="str">
            <v>061304</v>
          </cell>
          <cell r="B750" t="str">
            <v>06</v>
          </cell>
          <cell r="C750" t="str">
            <v>13</v>
          </cell>
          <cell r="D750" t="str">
            <v>04</v>
          </cell>
          <cell r="E750" t="str">
            <v>CHANCAYBAÑOS</v>
          </cell>
          <cell r="F750">
            <v>4027</v>
          </cell>
        </row>
        <row r="751">
          <cell r="A751" t="str">
            <v>061305</v>
          </cell>
          <cell r="B751" t="str">
            <v>06</v>
          </cell>
          <cell r="C751" t="str">
            <v>13</v>
          </cell>
          <cell r="D751" t="str">
            <v>05</v>
          </cell>
          <cell r="E751" t="str">
            <v>LA ESPERANZA</v>
          </cell>
          <cell r="F751">
            <v>3126</v>
          </cell>
        </row>
        <row r="752">
          <cell r="A752" t="str">
            <v>061306</v>
          </cell>
          <cell r="B752" t="str">
            <v>06</v>
          </cell>
          <cell r="C752" t="str">
            <v>13</v>
          </cell>
          <cell r="D752" t="str">
            <v>06</v>
          </cell>
          <cell r="E752" t="str">
            <v>NINABAMBA</v>
          </cell>
          <cell r="F752">
            <v>3242</v>
          </cell>
        </row>
        <row r="753">
          <cell r="A753" t="str">
            <v>061307</v>
          </cell>
          <cell r="B753" t="str">
            <v>06</v>
          </cell>
          <cell r="C753" t="str">
            <v>13</v>
          </cell>
          <cell r="D753" t="str">
            <v>07</v>
          </cell>
          <cell r="E753" t="str">
            <v>PULAN</v>
          </cell>
          <cell r="F753">
            <v>5255</v>
          </cell>
        </row>
        <row r="754">
          <cell r="A754" t="str">
            <v>061308</v>
          </cell>
          <cell r="B754" t="str">
            <v>06</v>
          </cell>
          <cell r="C754" t="str">
            <v>13</v>
          </cell>
          <cell r="D754" t="str">
            <v>08</v>
          </cell>
          <cell r="E754" t="str">
            <v>SAUCEPAMPA</v>
          </cell>
          <cell r="F754">
            <v>2083</v>
          </cell>
        </row>
        <row r="755">
          <cell r="A755" t="str">
            <v>061309</v>
          </cell>
          <cell r="B755" t="str">
            <v>06</v>
          </cell>
          <cell r="C755" t="str">
            <v>13</v>
          </cell>
          <cell r="D755" t="str">
            <v>09</v>
          </cell>
          <cell r="E755" t="str">
            <v>SEXI</v>
          </cell>
          <cell r="F755">
            <v>463</v>
          </cell>
        </row>
        <row r="756">
          <cell r="A756" t="str">
            <v>061310</v>
          </cell>
          <cell r="B756" t="str">
            <v>06</v>
          </cell>
          <cell r="C756" t="str">
            <v>13</v>
          </cell>
          <cell r="D756" t="str">
            <v>10</v>
          </cell>
          <cell r="E756" t="str">
            <v>UTICYACU</v>
          </cell>
          <cell r="F756">
            <v>1690</v>
          </cell>
        </row>
        <row r="757">
          <cell r="A757" t="str">
            <v>061311</v>
          </cell>
          <cell r="B757" t="str">
            <v>06</v>
          </cell>
          <cell r="C757" t="str">
            <v>13</v>
          </cell>
          <cell r="D757" t="str">
            <v>11</v>
          </cell>
          <cell r="E757" t="str">
            <v>YAUYUCAN</v>
          </cell>
          <cell r="F757">
            <v>3666</v>
          </cell>
        </row>
        <row r="758">
          <cell r="A758" t="str">
            <v>070000</v>
          </cell>
          <cell r="B758" t="str">
            <v>07</v>
          </cell>
          <cell r="C758" t="str">
            <v>00</v>
          </cell>
          <cell r="D758" t="str">
            <v>00</v>
          </cell>
          <cell r="E758" t="str">
            <v>PROV. CONST. DEL CALLAO</v>
          </cell>
          <cell r="F758">
            <v>848678</v>
          </cell>
        </row>
        <row r="759">
          <cell r="A759" t="str">
            <v>070100</v>
          </cell>
          <cell r="B759" t="str">
            <v>07</v>
          </cell>
          <cell r="C759" t="str">
            <v>01</v>
          </cell>
          <cell r="D759" t="str">
            <v>00</v>
          </cell>
          <cell r="E759" t="str">
            <v>PROV. CONST. DEL CALLAO</v>
          </cell>
          <cell r="F759">
            <v>848678</v>
          </cell>
        </row>
        <row r="760">
          <cell r="A760" t="str">
            <v>070101</v>
          </cell>
          <cell r="B760" t="str">
            <v>07</v>
          </cell>
          <cell r="C760" t="str">
            <v>01</v>
          </cell>
          <cell r="D760" t="str">
            <v>01</v>
          </cell>
          <cell r="E760" t="str">
            <v>CALLAO</v>
          </cell>
          <cell r="F760">
            <v>391658</v>
          </cell>
        </row>
        <row r="761">
          <cell r="A761" t="str">
            <v>070102</v>
          </cell>
          <cell r="B761" t="str">
            <v>07</v>
          </cell>
          <cell r="C761" t="str">
            <v>01</v>
          </cell>
          <cell r="D761" t="str">
            <v>02</v>
          </cell>
          <cell r="E761" t="str">
            <v>BELLAVISTA</v>
          </cell>
          <cell r="F761">
            <v>72939</v>
          </cell>
        </row>
        <row r="762">
          <cell r="A762" t="str">
            <v>070103</v>
          </cell>
          <cell r="B762" t="str">
            <v>07</v>
          </cell>
          <cell r="C762" t="str">
            <v>01</v>
          </cell>
          <cell r="D762" t="str">
            <v>03</v>
          </cell>
          <cell r="E762" t="str">
            <v>CARMEN DE LA LEGUA REYNOSO</v>
          </cell>
          <cell r="F762">
            <v>40831</v>
          </cell>
        </row>
        <row r="763">
          <cell r="A763" t="str">
            <v>070104</v>
          </cell>
          <cell r="B763" t="str">
            <v>07</v>
          </cell>
          <cell r="C763" t="str">
            <v>01</v>
          </cell>
          <cell r="D763" t="str">
            <v>04</v>
          </cell>
          <cell r="E763" t="str">
            <v>LA PERLA</v>
          </cell>
          <cell r="F763">
            <v>59679</v>
          </cell>
        </row>
        <row r="764">
          <cell r="A764" t="str">
            <v>070105</v>
          </cell>
          <cell r="B764" t="str">
            <v>07</v>
          </cell>
          <cell r="C764" t="str">
            <v>01</v>
          </cell>
          <cell r="D764" t="str">
            <v>05</v>
          </cell>
          <cell r="E764" t="str">
            <v>LA PUNTA</v>
          </cell>
          <cell r="F764">
            <v>4462</v>
          </cell>
        </row>
        <row r="765">
          <cell r="A765" t="str">
            <v>070106</v>
          </cell>
          <cell r="B765" t="str">
            <v>07</v>
          </cell>
          <cell r="C765" t="str">
            <v>01</v>
          </cell>
          <cell r="D765" t="str">
            <v>06</v>
          </cell>
          <cell r="E765" t="str">
            <v>VENTANILLA</v>
          </cell>
          <cell r="F765">
            <v>279109</v>
          </cell>
        </row>
        <row r="766">
          <cell r="A766" t="str">
            <v>080000</v>
          </cell>
          <cell r="B766" t="str">
            <v>08</v>
          </cell>
          <cell r="C766" t="str">
            <v>00</v>
          </cell>
          <cell r="D766" t="str">
            <v>00</v>
          </cell>
          <cell r="E766" t="str">
            <v>CUSCO</v>
          </cell>
          <cell r="F766">
            <v>1222051</v>
          </cell>
        </row>
        <row r="767">
          <cell r="A767" t="str">
            <v>080100</v>
          </cell>
          <cell r="B767" t="str">
            <v>08</v>
          </cell>
          <cell r="C767" t="str">
            <v>01</v>
          </cell>
          <cell r="D767" t="str">
            <v>00</v>
          </cell>
          <cell r="E767" t="str">
            <v>CUSCO</v>
          </cell>
          <cell r="F767">
            <v>370340</v>
          </cell>
        </row>
        <row r="768">
          <cell r="A768" t="str">
            <v>080101</v>
          </cell>
          <cell r="B768" t="str">
            <v>08</v>
          </cell>
          <cell r="C768" t="str">
            <v>01</v>
          </cell>
          <cell r="D768" t="str">
            <v>01</v>
          </cell>
          <cell r="E768" t="str">
            <v>CUSCO</v>
          </cell>
          <cell r="F768">
            <v>106536</v>
          </cell>
        </row>
        <row r="769">
          <cell r="A769" t="str">
            <v>080102</v>
          </cell>
          <cell r="B769" t="str">
            <v>08</v>
          </cell>
          <cell r="C769" t="str">
            <v>01</v>
          </cell>
          <cell r="D769" t="str">
            <v>02</v>
          </cell>
          <cell r="E769" t="str">
            <v>CCORCA</v>
          </cell>
          <cell r="F769">
            <v>2442</v>
          </cell>
        </row>
        <row r="770">
          <cell r="A770" t="str">
            <v>080103</v>
          </cell>
          <cell r="B770" t="str">
            <v>08</v>
          </cell>
          <cell r="C770" t="str">
            <v>01</v>
          </cell>
          <cell r="D770" t="str">
            <v>03</v>
          </cell>
          <cell r="E770" t="str">
            <v>POROY</v>
          </cell>
          <cell r="F770">
            <v>5288</v>
          </cell>
        </row>
        <row r="771">
          <cell r="A771" t="str">
            <v>080104</v>
          </cell>
          <cell r="B771" t="str">
            <v>08</v>
          </cell>
          <cell r="C771" t="str">
            <v>01</v>
          </cell>
          <cell r="D771" t="str">
            <v>04</v>
          </cell>
          <cell r="E771" t="str">
            <v>SAN JERONIMO</v>
          </cell>
          <cell r="F771">
            <v>32215</v>
          </cell>
        </row>
        <row r="772">
          <cell r="A772" t="str">
            <v>080105</v>
          </cell>
          <cell r="B772" t="str">
            <v>08</v>
          </cell>
          <cell r="C772" t="str">
            <v>01</v>
          </cell>
          <cell r="D772" t="str">
            <v>05</v>
          </cell>
          <cell r="E772" t="str">
            <v>SAN SEBASTIAN</v>
          </cell>
          <cell r="F772">
            <v>99589</v>
          </cell>
        </row>
        <row r="773">
          <cell r="A773" t="str">
            <v>080106</v>
          </cell>
          <cell r="B773" t="str">
            <v>08</v>
          </cell>
          <cell r="C773" t="str">
            <v>01</v>
          </cell>
          <cell r="D773" t="str">
            <v>06</v>
          </cell>
          <cell r="E773" t="str">
            <v>SANTIAGO</v>
          </cell>
          <cell r="F773">
            <v>65660</v>
          </cell>
        </row>
        <row r="774">
          <cell r="A774" t="str">
            <v>080107</v>
          </cell>
          <cell r="B774" t="str">
            <v>08</v>
          </cell>
          <cell r="C774" t="str">
            <v>01</v>
          </cell>
          <cell r="D774" t="str">
            <v>07</v>
          </cell>
          <cell r="E774" t="str">
            <v>SAYLLA</v>
          </cell>
          <cell r="F774">
            <v>3122</v>
          </cell>
        </row>
        <row r="775">
          <cell r="A775" t="str">
            <v>080108</v>
          </cell>
          <cell r="B775" t="str">
            <v>08</v>
          </cell>
          <cell r="C775" t="str">
            <v>01</v>
          </cell>
          <cell r="D775" t="str">
            <v>08</v>
          </cell>
          <cell r="E775" t="str">
            <v>WANCHAQ</v>
          </cell>
          <cell r="F775">
            <v>55488</v>
          </cell>
        </row>
        <row r="776">
          <cell r="A776" t="str">
            <v>080200</v>
          </cell>
          <cell r="B776" t="str">
            <v>08</v>
          </cell>
          <cell r="C776" t="str">
            <v>02</v>
          </cell>
          <cell r="D776" t="str">
            <v>00</v>
          </cell>
          <cell r="E776" t="str">
            <v>ACOMAYO</v>
          </cell>
          <cell r="F776">
            <v>28104</v>
          </cell>
        </row>
        <row r="777">
          <cell r="A777" t="str">
            <v>080201</v>
          </cell>
          <cell r="B777" t="str">
            <v>08</v>
          </cell>
          <cell r="C777" t="str">
            <v>02</v>
          </cell>
          <cell r="D777" t="str">
            <v>01</v>
          </cell>
          <cell r="E777" t="str">
            <v>ACOMAYO</v>
          </cell>
          <cell r="F777">
            <v>5118</v>
          </cell>
        </row>
        <row r="778">
          <cell r="A778" t="str">
            <v>080202</v>
          </cell>
          <cell r="B778" t="str">
            <v>08</v>
          </cell>
          <cell r="C778" t="str">
            <v>02</v>
          </cell>
          <cell r="D778" t="str">
            <v>02</v>
          </cell>
          <cell r="E778" t="str">
            <v>ACOPIA</v>
          </cell>
          <cell r="F778">
            <v>2585</v>
          </cell>
        </row>
        <row r="779">
          <cell r="A779" t="str">
            <v>080203</v>
          </cell>
          <cell r="B779" t="str">
            <v>08</v>
          </cell>
          <cell r="C779" t="str">
            <v>02</v>
          </cell>
          <cell r="D779" t="str">
            <v>03</v>
          </cell>
          <cell r="E779" t="str">
            <v>ACOS</v>
          </cell>
          <cell r="F779">
            <v>2630</v>
          </cell>
        </row>
        <row r="780">
          <cell r="A780" t="str">
            <v>080204</v>
          </cell>
          <cell r="B780" t="str">
            <v>08</v>
          </cell>
          <cell r="C780" t="str">
            <v>02</v>
          </cell>
          <cell r="D780" t="str">
            <v>04</v>
          </cell>
          <cell r="E780" t="str">
            <v>MOSOC LLACTA</v>
          </cell>
          <cell r="F780">
            <v>1884</v>
          </cell>
        </row>
        <row r="781">
          <cell r="A781" t="str">
            <v>080205</v>
          </cell>
          <cell r="B781" t="str">
            <v>08</v>
          </cell>
          <cell r="C781" t="str">
            <v>02</v>
          </cell>
          <cell r="D781" t="str">
            <v>05</v>
          </cell>
          <cell r="E781" t="str">
            <v>POMACANCHI</v>
          </cell>
          <cell r="F781">
            <v>8581</v>
          </cell>
        </row>
        <row r="782">
          <cell r="A782" t="str">
            <v>080206</v>
          </cell>
          <cell r="B782" t="str">
            <v>08</v>
          </cell>
          <cell r="C782" t="str">
            <v>02</v>
          </cell>
          <cell r="D782" t="str">
            <v>06</v>
          </cell>
          <cell r="E782" t="str">
            <v>RONDOCAN</v>
          </cell>
          <cell r="F782">
            <v>3628</v>
          </cell>
        </row>
        <row r="783">
          <cell r="A783" t="str">
            <v>080207</v>
          </cell>
          <cell r="B783" t="str">
            <v>08</v>
          </cell>
          <cell r="C783" t="str">
            <v>02</v>
          </cell>
          <cell r="D783" t="str">
            <v>07</v>
          </cell>
          <cell r="E783" t="str">
            <v>SANGARARA</v>
          </cell>
          <cell r="F783">
            <v>3678</v>
          </cell>
        </row>
        <row r="784">
          <cell r="A784" t="str">
            <v>080300</v>
          </cell>
          <cell r="B784" t="str">
            <v>08</v>
          </cell>
          <cell r="C784" t="str">
            <v>03</v>
          </cell>
          <cell r="D784" t="str">
            <v>00</v>
          </cell>
          <cell r="E784" t="str">
            <v>ANTA</v>
          </cell>
          <cell r="F784">
            <v>59378</v>
          </cell>
        </row>
        <row r="785">
          <cell r="A785" t="str">
            <v>080301</v>
          </cell>
          <cell r="B785" t="str">
            <v>08</v>
          </cell>
          <cell r="C785" t="str">
            <v>03</v>
          </cell>
          <cell r="D785" t="str">
            <v>01</v>
          </cell>
          <cell r="E785" t="str">
            <v>ANTA</v>
          </cell>
          <cell r="F785">
            <v>17695</v>
          </cell>
        </row>
        <row r="786">
          <cell r="A786" t="str">
            <v>080302</v>
          </cell>
          <cell r="B786" t="str">
            <v>08</v>
          </cell>
          <cell r="C786" t="str">
            <v>03</v>
          </cell>
          <cell r="D786" t="str">
            <v>02</v>
          </cell>
          <cell r="E786" t="str">
            <v>ANCAHUASI</v>
          </cell>
          <cell r="F786">
            <v>7799</v>
          </cell>
        </row>
        <row r="787">
          <cell r="A787" t="str">
            <v>080303</v>
          </cell>
          <cell r="B787" t="str">
            <v>08</v>
          </cell>
          <cell r="C787" t="str">
            <v>03</v>
          </cell>
          <cell r="D787" t="str">
            <v>03</v>
          </cell>
          <cell r="E787" t="str">
            <v>CACHIMAYO</v>
          </cell>
          <cell r="F787">
            <v>1987</v>
          </cell>
        </row>
        <row r="788">
          <cell r="A788" t="str">
            <v>080304</v>
          </cell>
          <cell r="B788" t="str">
            <v>08</v>
          </cell>
          <cell r="C788" t="str">
            <v>03</v>
          </cell>
          <cell r="D788" t="str">
            <v>04</v>
          </cell>
          <cell r="E788" t="str">
            <v>CHINCHAYPUJIO</v>
          </cell>
          <cell r="F788">
            <v>5561</v>
          </cell>
        </row>
        <row r="789">
          <cell r="A789" t="str">
            <v>080305</v>
          </cell>
          <cell r="B789" t="str">
            <v>08</v>
          </cell>
          <cell r="C789" t="str">
            <v>03</v>
          </cell>
          <cell r="D789" t="str">
            <v>05</v>
          </cell>
          <cell r="E789" t="str">
            <v>HUAROCONDO</v>
          </cell>
          <cell r="F789">
            <v>5666</v>
          </cell>
        </row>
        <row r="790">
          <cell r="A790" t="str">
            <v>080306</v>
          </cell>
          <cell r="B790" t="str">
            <v>08</v>
          </cell>
          <cell r="C790" t="str">
            <v>03</v>
          </cell>
          <cell r="D790" t="str">
            <v>06</v>
          </cell>
          <cell r="E790" t="str">
            <v>LIMATAMBO</v>
          </cell>
          <cell r="F790">
            <v>8822</v>
          </cell>
        </row>
        <row r="791">
          <cell r="A791" t="str">
            <v>080307</v>
          </cell>
          <cell r="B791" t="str">
            <v>08</v>
          </cell>
          <cell r="C791" t="str">
            <v>03</v>
          </cell>
          <cell r="D791" t="str">
            <v>07</v>
          </cell>
          <cell r="E791" t="str">
            <v>MOLLEPATA</v>
          </cell>
          <cell r="F791">
            <v>3576</v>
          </cell>
        </row>
        <row r="792">
          <cell r="A792" t="str">
            <v>080308</v>
          </cell>
          <cell r="B792" t="str">
            <v>08</v>
          </cell>
          <cell r="C792" t="str">
            <v>03</v>
          </cell>
          <cell r="D792" t="str">
            <v>08</v>
          </cell>
          <cell r="E792" t="str">
            <v>PUCYURA</v>
          </cell>
          <cell r="F792">
            <v>4234</v>
          </cell>
        </row>
        <row r="793">
          <cell r="A793" t="str">
            <v>080309</v>
          </cell>
          <cell r="B793" t="str">
            <v>08</v>
          </cell>
          <cell r="C793" t="str">
            <v>03</v>
          </cell>
          <cell r="D793" t="str">
            <v>09</v>
          </cell>
          <cell r="E793" t="str">
            <v>ZURITE</v>
          </cell>
          <cell r="F793">
            <v>4038</v>
          </cell>
        </row>
        <row r="794">
          <cell r="A794" t="str">
            <v>080400</v>
          </cell>
          <cell r="B794" t="str">
            <v>08</v>
          </cell>
          <cell r="C794" t="str">
            <v>04</v>
          </cell>
          <cell r="D794" t="str">
            <v>00</v>
          </cell>
          <cell r="E794" t="str">
            <v>CALCA</v>
          </cell>
          <cell r="F794">
            <v>64006</v>
          </cell>
        </row>
        <row r="795">
          <cell r="A795" t="str">
            <v>080401</v>
          </cell>
          <cell r="B795" t="str">
            <v>08</v>
          </cell>
          <cell r="C795" t="str">
            <v>04</v>
          </cell>
          <cell r="D795" t="str">
            <v>01</v>
          </cell>
          <cell r="E795" t="str">
            <v>CALCA</v>
          </cell>
          <cell r="F795">
            <v>19588</v>
          </cell>
        </row>
        <row r="796">
          <cell r="A796" t="str">
            <v>080402</v>
          </cell>
          <cell r="B796" t="str">
            <v>08</v>
          </cell>
          <cell r="C796" t="str">
            <v>04</v>
          </cell>
          <cell r="D796" t="str">
            <v>02</v>
          </cell>
          <cell r="E796" t="str">
            <v>COYA</v>
          </cell>
          <cell r="F796">
            <v>3823</v>
          </cell>
        </row>
        <row r="797">
          <cell r="A797" t="str">
            <v>080403</v>
          </cell>
          <cell r="B797" t="str">
            <v>08</v>
          </cell>
          <cell r="C797" t="str">
            <v>04</v>
          </cell>
          <cell r="D797" t="str">
            <v>03</v>
          </cell>
          <cell r="E797" t="str">
            <v>LAMAY</v>
          </cell>
          <cell r="F797">
            <v>5854</v>
          </cell>
        </row>
        <row r="798">
          <cell r="A798" t="str">
            <v>080404</v>
          </cell>
          <cell r="B798" t="str">
            <v>08</v>
          </cell>
          <cell r="C798" t="str">
            <v>04</v>
          </cell>
          <cell r="D798" t="str">
            <v>04</v>
          </cell>
          <cell r="E798" t="str">
            <v>LARES</v>
          </cell>
          <cell r="F798">
            <v>6192</v>
          </cell>
        </row>
        <row r="799">
          <cell r="A799" t="str">
            <v>080405</v>
          </cell>
          <cell r="B799" t="str">
            <v>08</v>
          </cell>
          <cell r="C799" t="str">
            <v>04</v>
          </cell>
          <cell r="D799" t="str">
            <v>05</v>
          </cell>
          <cell r="E799" t="str">
            <v>PISAC</v>
          </cell>
          <cell r="F799">
            <v>9502</v>
          </cell>
        </row>
        <row r="800">
          <cell r="A800" t="str">
            <v>080406</v>
          </cell>
          <cell r="B800" t="str">
            <v>08</v>
          </cell>
          <cell r="C800" t="str">
            <v>04</v>
          </cell>
          <cell r="D800" t="str">
            <v>06</v>
          </cell>
          <cell r="E800" t="str">
            <v>SAN SALVADOR</v>
          </cell>
          <cell r="F800">
            <v>5082</v>
          </cell>
        </row>
        <row r="801">
          <cell r="A801" t="str">
            <v>080407</v>
          </cell>
          <cell r="B801" t="str">
            <v>08</v>
          </cell>
          <cell r="C801" t="str">
            <v>04</v>
          </cell>
          <cell r="D801" t="str">
            <v>07</v>
          </cell>
          <cell r="E801" t="str">
            <v>TARAY</v>
          </cell>
          <cell r="F801">
            <v>4014</v>
          </cell>
        </row>
        <row r="802">
          <cell r="A802" t="str">
            <v>080408</v>
          </cell>
          <cell r="B802" t="str">
            <v>08</v>
          </cell>
          <cell r="C802" t="str">
            <v>04</v>
          </cell>
          <cell r="D802" t="str">
            <v>08</v>
          </cell>
          <cell r="E802" t="str">
            <v>YANATILE</v>
          </cell>
          <cell r="F802">
            <v>9951</v>
          </cell>
        </row>
        <row r="803">
          <cell r="A803" t="str">
            <v>080500</v>
          </cell>
          <cell r="B803" t="str">
            <v>08</v>
          </cell>
          <cell r="C803" t="str">
            <v>05</v>
          </cell>
          <cell r="D803" t="str">
            <v>00</v>
          </cell>
          <cell r="E803" t="str">
            <v>CANAS</v>
          </cell>
          <cell r="F803">
            <v>43759</v>
          </cell>
        </row>
        <row r="804">
          <cell r="A804" t="str">
            <v>080501</v>
          </cell>
          <cell r="B804" t="str">
            <v>08</v>
          </cell>
          <cell r="C804" t="str">
            <v>05</v>
          </cell>
          <cell r="D804" t="str">
            <v>01</v>
          </cell>
          <cell r="E804" t="str">
            <v>YANAOCA</v>
          </cell>
          <cell r="F804">
            <v>10856</v>
          </cell>
        </row>
        <row r="805">
          <cell r="A805" t="str">
            <v>080502</v>
          </cell>
          <cell r="B805" t="str">
            <v>08</v>
          </cell>
          <cell r="C805" t="str">
            <v>05</v>
          </cell>
          <cell r="D805" t="str">
            <v>02</v>
          </cell>
          <cell r="E805" t="str">
            <v>CHECCA</v>
          </cell>
          <cell r="F805">
            <v>6736</v>
          </cell>
        </row>
        <row r="806">
          <cell r="A806" t="str">
            <v>080503</v>
          </cell>
          <cell r="B806" t="str">
            <v>08</v>
          </cell>
          <cell r="C806" t="str">
            <v>05</v>
          </cell>
          <cell r="D806" t="str">
            <v>03</v>
          </cell>
          <cell r="E806" t="str">
            <v>KUNTURKANKI</v>
          </cell>
          <cell r="F806">
            <v>6527</v>
          </cell>
        </row>
        <row r="807">
          <cell r="A807" t="str">
            <v>080504</v>
          </cell>
          <cell r="B807" t="str">
            <v>08</v>
          </cell>
          <cell r="C807" t="str">
            <v>05</v>
          </cell>
          <cell r="D807" t="str">
            <v>04</v>
          </cell>
          <cell r="E807" t="str">
            <v>LANGUI</v>
          </cell>
          <cell r="F807">
            <v>3073</v>
          </cell>
        </row>
        <row r="808">
          <cell r="A808" t="str">
            <v>080505</v>
          </cell>
          <cell r="B808" t="str">
            <v>08</v>
          </cell>
          <cell r="C808" t="str">
            <v>05</v>
          </cell>
          <cell r="D808" t="str">
            <v>05</v>
          </cell>
          <cell r="E808" t="str">
            <v>LAYO</v>
          </cell>
          <cell r="F808">
            <v>7023</v>
          </cell>
        </row>
        <row r="809">
          <cell r="A809" t="str">
            <v>080506</v>
          </cell>
          <cell r="B809" t="str">
            <v>08</v>
          </cell>
          <cell r="C809" t="str">
            <v>05</v>
          </cell>
          <cell r="D809" t="str">
            <v>06</v>
          </cell>
          <cell r="E809" t="str">
            <v>PAMPAMARCA</v>
          </cell>
          <cell r="F809">
            <v>2312</v>
          </cell>
        </row>
        <row r="810">
          <cell r="A810" t="str">
            <v>080507</v>
          </cell>
          <cell r="B810" t="str">
            <v>08</v>
          </cell>
          <cell r="C810" t="str">
            <v>05</v>
          </cell>
          <cell r="D810" t="str">
            <v>07</v>
          </cell>
          <cell r="E810" t="str">
            <v>QUEHUE</v>
          </cell>
          <cell r="F810">
            <v>3733</v>
          </cell>
        </row>
        <row r="811">
          <cell r="A811" t="str">
            <v>080508</v>
          </cell>
          <cell r="B811" t="str">
            <v>08</v>
          </cell>
          <cell r="C811" t="str">
            <v>05</v>
          </cell>
          <cell r="D811" t="str">
            <v>08</v>
          </cell>
          <cell r="E811" t="str">
            <v>TUPAC AMARU</v>
          </cell>
          <cell r="F811">
            <v>3499</v>
          </cell>
        </row>
        <row r="812">
          <cell r="A812" t="str">
            <v>080600</v>
          </cell>
          <cell r="B812" t="str">
            <v>08</v>
          </cell>
          <cell r="C812" t="str">
            <v>06</v>
          </cell>
          <cell r="D812" t="str">
            <v>00</v>
          </cell>
          <cell r="E812" t="str">
            <v>CANCHIS</v>
          </cell>
          <cell r="F812">
            <v>107728</v>
          </cell>
        </row>
        <row r="813">
          <cell r="A813" t="str">
            <v>080601</v>
          </cell>
          <cell r="B813" t="str">
            <v>08</v>
          </cell>
          <cell r="C813" t="str">
            <v>06</v>
          </cell>
          <cell r="D813" t="str">
            <v>01</v>
          </cell>
          <cell r="E813" t="str">
            <v>SICUANI</v>
          </cell>
          <cell r="F813">
            <v>59767</v>
          </cell>
        </row>
        <row r="814">
          <cell r="A814" t="str">
            <v>080602</v>
          </cell>
          <cell r="B814" t="str">
            <v>08</v>
          </cell>
          <cell r="C814" t="str">
            <v>06</v>
          </cell>
          <cell r="D814" t="str">
            <v>02</v>
          </cell>
          <cell r="E814" t="str">
            <v>CHECACUPE</v>
          </cell>
          <cell r="F814">
            <v>5875</v>
          </cell>
        </row>
        <row r="815">
          <cell r="A815" t="str">
            <v>080603</v>
          </cell>
          <cell r="B815" t="str">
            <v>08</v>
          </cell>
          <cell r="C815" t="str">
            <v>06</v>
          </cell>
          <cell r="D815" t="str">
            <v>03</v>
          </cell>
          <cell r="E815" t="str">
            <v>COMBAPATA</v>
          </cell>
          <cell r="F815">
            <v>5236</v>
          </cell>
        </row>
        <row r="816">
          <cell r="A816" t="str">
            <v>080604</v>
          </cell>
          <cell r="B816" t="str">
            <v>08</v>
          </cell>
          <cell r="C816" t="str">
            <v>06</v>
          </cell>
          <cell r="D816" t="str">
            <v>04</v>
          </cell>
          <cell r="E816" t="str">
            <v>MARANGANI</v>
          </cell>
          <cell r="F816">
            <v>12806</v>
          </cell>
        </row>
        <row r="817">
          <cell r="A817" t="str">
            <v>080605</v>
          </cell>
          <cell r="B817" t="str">
            <v>08</v>
          </cell>
          <cell r="C817" t="str">
            <v>06</v>
          </cell>
          <cell r="D817" t="str">
            <v>05</v>
          </cell>
          <cell r="E817" t="str">
            <v>PITUMARCA</v>
          </cell>
          <cell r="F817">
            <v>8380</v>
          </cell>
        </row>
        <row r="818">
          <cell r="A818" t="str">
            <v>080606</v>
          </cell>
          <cell r="B818" t="str">
            <v>08</v>
          </cell>
          <cell r="C818" t="str">
            <v>06</v>
          </cell>
          <cell r="D818" t="str">
            <v>06</v>
          </cell>
          <cell r="E818" t="str">
            <v>SAN PABLO</v>
          </cell>
          <cell r="F818">
            <v>6067</v>
          </cell>
        </row>
        <row r="819">
          <cell r="A819" t="str">
            <v>080607</v>
          </cell>
          <cell r="B819" t="str">
            <v>08</v>
          </cell>
          <cell r="C819" t="str">
            <v>06</v>
          </cell>
          <cell r="D819" t="str">
            <v>07</v>
          </cell>
          <cell r="E819" t="str">
            <v>SAN PEDRO</v>
          </cell>
          <cell r="F819">
            <v>3249</v>
          </cell>
        </row>
        <row r="820">
          <cell r="A820" t="str">
            <v>080608</v>
          </cell>
          <cell r="B820" t="str">
            <v>08</v>
          </cell>
          <cell r="C820" t="str">
            <v>06</v>
          </cell>
          <cell r="D820" t="str">
            <v>08</v>
          </cell>
          <cell r="E820" t="str">
            <v>TINTA</v>
          </cell>
          <cell r="F820">
            <v>6348</v>
          </cell>
        </row>
        <row r="821">
          <cell r="A821" t="str">
            <v>080700</v>
          </cell>
          <cell r="B821" t="str">
            <v>08</v>
          </cell>
          <cell r="C821" t="str">
            <v>07</v>
          </cell>
          <cell r="D821" t="str">
            <v>00</v>
          </cell>
          <cell r="E821" t="str">
            <v>CHUMBIVILCAS</v>
          </cell>
          <cell r="F821">
            <v>80763</v>
          </cell>
        </row>
        <row r="822">
          <cell r="A822" t="str">
            <v>080701</v>
          </cell>
          <cell r="B822" t="str">
            <v>08</v>
          </cell>
          <cell r="C822" t="str">
            <v>07</v>
          </cell>
          <cell r="D822" t="str">
            <v>01</v>
          </cell>
          <cell r="E822" t="str">
            <v>SANTO TOMAS</v>
          </cell>
          <cell r="F822">
            <v>25458</v>
          </cell>
        </row>
        <row r="823">
          <cell r="A823" t="str">
            <v>080702</v>
          </cell>
          <cell r="B823" t="str">
            <v>08</v>
          </cell>
          <cell r="C823" t="str">
            <v>07</v>
          </cell>
          <cell r="D823" t="str">
            <v>02</v>
          </cell>
          <cell r="E823" t="str">
            <v>CAPACMARCA</v>
          </cell>
          <cell r="F823">
            <v>4893</v>
          </cell>
        </row>
        <row r="824">
          <cell r="A824" t="str">
            <v>080703</v>
          </cell>
          <cell r="B824" t="str">
            <v>08</v>
          </cell>
          <cell r="C824" t="str">
            <v>07</v>
          </cell>
          <cell r="D824" t="str">
            <v>03</v>
          </cell>
          <cell r="E824" t="str">
            <v>CHAMACA</v>
          </cell>
          <cell r="F824">
            <v>7247</v>
          </cell>
        </row>
        <row r="825">
          <cell r="A825" t="str">
            <v>080704</v>
          </cell>
          <cell r="B825" t="str">
            <v>08</v>
          </cell>
          <cell r="C825" t="str">
            <v>07</v>
          </cell>
          <cell r="D825" t="str">
            <v>04</v>
          </cell>
          <cell r="E825" t="str">
            <v>COLQUEMARCA</v>
          </cell>
          <cell r="F825">
            <v>9698</v>
          </cell>
        </row>
        <row r="826">
          <cell r="A826" t="str">
            <v>080705</v>
          </cell>
          <cell r="B826" t="str">
            <v>08</v>
          </cell>
          <cell r="C826" t="str">
            <v>07</v>
          </cell>
          <cell r="D826" t="str">
            <v>05</v>
          </cell>
          <cell r="E826" t="str">
            <v>LIVITACA</v>
          </cell>
          <cell r="F826">
            <v>12003</v>
          </cell>
        </row>
        <row r="827">
          <cell r="A827" t="str">
            <v>080706</v>
          </cell>
          <cell r="B827" t="str">
            <v>08</v>
          </cell>
          <cell r="C827" t="str">
            <v>07</v>
          </cell>
          <cell r="D827" t="str">
            <v>06</v>
          </cell>
          <cell r="E827" t="str">
            <v>LLUSCO</v>
          </cell>
          <cell r="F827">
            <v>7773</v>
          </cell>
        </row>
        <row r="828">
          <cell r="A828" t="str">
            <v>080707</v>
          </cell>
          <cell r="B828" t="str">
            <v>08</v>
          </cell>
          <cell r="C828" t="str">
            <v>07</v>
          </cell>
          <cell r="D828" t="str">
            <v>07</v>
          </cell>
          <cell r="E828" t="str">
            <v>QUIÑOTA</v>
          </cell>
          <cell r="F828">
            <v>4941</v>
          </cell>
        </row>
        <row r="829">
          <cell r="A829" t="str">
            <v>080708</v>
          </cell>
          <cell r="B829" t="str">
            <v>08</v>
          </cell>
          <cell r="C829" t="str">
            <v>07</v>
          </cell>
          <cell r="D829" t="str">
            <v>08</v>
          </cell>
          <cell r="E829" t="str">
            <v>VELILLE</v>
          </cell>
          <cell r="F829">
            <v>8750</v>
          </cell>
        </row>
        <row r="830">
          <cell r="A830" t="str">
            <v>080800</v>
          </cell>
          <cell r="B830" t="str">
            <v>08</v>
          </cell>
          <cell r="C830" t="str">
            <v>08</v>
          </cell>
          <cell r="D830" t="str">
            <v>00</v>
          </cell>
          <cell r="E830" t="str">
            <v>ESPINAR</v>
          </cell>
          <cell r="F830">
            <v>70172</v>
          </cell>
        </row>
        <row r="831">
          <cell r="A831" t="str">
            <v>080801</v>
          </cell>
          <cell r="B831" t="str">
            <v>08</v>
          </cell>
          <cell r="C831" t="str">
            <v>08</v>
          </cell>
          <cell r="D831" t="str">
            <v>01</v>
          </cell>
          <cell r="E831" t="str">
            <v>ESPINAR</v>
          </cell>
          <cell r="F831">
            <v>34383</v>
          </cell>
        </row>
        <row r="832">
          <cell r="A832" t="str">
            <v>080802</v>
          </cell>
          <cell r="B832" t="str">
            <v>08</v>
          </cell>
          <cell r="C832" t="str">
            <v>08</v>
          </cell>
          <cell r="D832" t="str">
            <v>02</v>
          </cell>
          <cell r="E832" t="str">
            <v>CONDOROMA</v>
          </cell>
          <cell r="F832">
            <v>1746</v>
          </cell>
        </row>
        <row r="833">
          <cell r="A833" t="str">
            <v>080803</v>
          </cell>
          <cell r="B833" t="str">
            <v>08</v>
          </cell>
          <cell r="C833" t="str">
            <v>08</v>
          </cell>
          <cell r="D833" t="str">
            <v>03</v>
          </cell>
          <cell r="E833" t="str">
            <v>COPORAQUE</v>
          </cell>
          <cell r="F833">
            <v>15518</v>
          </cell>
        </row>
        <row r="834">
          <cell r="A834" t="str">
            <v>080804</v>
          </cell>
          <cell r="B834" t="str">
            <v>08</v>
          </cell>
          <cell r="C834" t="str">
            <v>08</v>
          </cell>
          <cell r="D834" t="str">
            <v>04</v>
          </cell>
          <cell r="E834" t="str">
            <v>OCORURO</v>
          </cell>
          <cell r="F834">
            <v>1571</v>
          </cell>
        </row>
        <row r="835">
          <cell r="A835" t="str">
            <v>080805</v>
          </cell>
          <cell r="B835" t="str">
            <v>08</v>
          </cell>
          <cell r="C835" t="str">
            <v>08</v>
          </cell>
          <cell r="D835" t="str">
            <v>05</v>
          </cell>
          <cell r="E835" t="str">
            <v>PALLPATA</v>
          </cell>
          <cell r="F835">
            <v>6713</v>
          </cell>
        </row>
        <row r="836">
          <cell r="A836" t="str">
            <v>080806</v>
          </cell>
          <cell r="B836" t="str">
            <v>08</v>
          </cell>
          <cell r="C836" t="str">
            <v>08</v>
          </cell>
          <cell r="D836" t="str">
            <v>06</v>
          </cell>
          <cell r="E836" t="str">
            <v>PICHIGUA</v>
          </cell>
          <cell r="F836">
            <v>3754</v>
          </cell>
        </row>
        <row r="837">
          <cell r="A837" t="str">
            <v>080807</v>
          </cell>
          <cell r="B837" t="str">
            <v>08</v>
          </cell>
          <cell r="C837" t="str">
            <v>08</v>
          </cell>
          <cell r="D837" t="str">
            <v>07</v>
          </cell>
          <cell r="E837" t="str">
            <v>SUYCKUTAMBO</v>
          </cell>
          <cell r="F837">
            <v>3299</v>
          </cell>
        </row>
        <row r="838">
          <cell r="A838" t="str">
            <v>080808</v>
          </cell>
          <cell r="B838" t="str">
            <v>08</v>
          </cell>
          <cell r="C838" t="str">
            <v>08</v>
          </cell>
          <cell r="D838" t="str">
            <v>08</v>
          </cell>
          <cell r="E838" t="str">
            <v>ALTO PICHIGUA</v>
          </cell>
          <cell r="F838">
            <v>3188</v>
          </cell>
        </row>
        <row r="839">
          <cell r="A839" t="str">
            <v>080900</v>
          </cell>
          <cell r="B839" t="str">
            <v>08</v>
          </cell>
          <cell r="C839" t="str">
            <v>09</v>
          </cell>
          <cell r="D839" t="str">
            <v>00</v>
          </cell>
          <cell r="E839" t="str">
            <v>LA CONVENCION</v>
          </cell>
          <cell r="F839">
            <v>170272</v>
          </cell>
        </row>
        <row r="840">
          <cell r="A840" t="str">
            <v>080901</v>
          </cell>
          <cell r="B840" t="str">
            <v>08</v>
          </cell>
          <cell r="C840" t="str">
            <v>09</v>
          </cell>
          <cell r="D840" t="str">
            <v>01</v>
          </cell>
          <cell r="E840" t="str">
            <v>SANTA ANA</v>
          </cell>
          <cell r="F840">
            <v>34323</v>
          </cell>
        </row>
        <row r="841">
          <cell r="A841" t="str">
            <v>080902</v>
          </cell>
          <cell r="B841" t="str">
            <v>08</v>
          </cell>
          <cell r="C841" t="str">
            <v>09</v>
          </cell>
          <cell r="D841" t="str">
            <v>02</v>
          </cell>
          <cell r="E841" t="str">
            <v>ECHARATE</v>
          </cell>
          <cell r="F841">
            <v>43229</v>
          </cell>
        </row>
        <row r="842">
          <cell r="A842" t="str">
            <v>080903</v>
          </cell>
          <cell r="B842" t="str">
            <v>08</v>
          </cell>
          <cell r="C842" t="str">
            <v>09</v>
          </cell>
          <cell r="D842" t="str">
            <v>03</v>
          </cell>
          <cell r="E842" t="str">
            <v>HUAYOPATA</v>
          </cell>
          <cell r="F842">
            <v>5201</v>
          </cell>
        </row>
        <row r="843">
          <cell r="A843" t="str">
            <v>080904</v>
          </cell>
          <cell r="B843" t="str">
            <v>08</v>
          </cell>
          <cell r="C843" t="str">
            <v>09</v>
          </cell>
          <cell r="D843" t="str">
            <v>04</v>
          </cell>
          <cell r="E843" t="str">
            <v>MARANURA</v>
          </cell>
          <cell r="F843">
            <v>6562</v>
          </cell>
        </row>
        <row r="844">
          <cell r="A844" t="str">
            <v>080905</v>
          </cell>
          <cell r="B844" t="str">
            <v>08</v>
          </cell>
          <cell r="C844" t="str">
            <v>09</v>
          </cell>
          <cell r="D844" t="str">
            <v>05</v>
          </cell>
          <cell r="E844" t="str">
            <v>OCOBAMBA</v>
          </cell>
          <cell r="F844">
            <v>6057</v>
          </cell>
        </row>
        <row r="845">
          <cell r="A845" t="str">
            <v>080906</v>
          </cell>
          <cell r="B845" t="str">
            <v>08</v>
          </cell>
          <cell r="C845" t="str">
            <v>09</v>
          </cell>
          <cell r="D845" t="str">
            <v>06</v>
          </cell>
          <cell r="E845" t="str">
            <v>QUELLOUNO</v>
          </cell>
          <cell r="F845">
            <v>17790</v>
          </cell>
        </row>
        <row r="846">
          <cell r="A846" t="str">
            <v>080907</v>
          </cell>
          <cell r="B846" t="str">
            <v>08</v>
          </cell>
          <cell r="C846" t="str">
            <v>09</v>
          </cell>
          <cell r="D846" t="str">
            <v>07</v>
          </cell>
          <cell r="E846" t="str">
            <v>KIMBIRI</v>
          </cell>
          <cell r="F846">
            <v>14383</v>
          </cell>
        </row>
        <row r="847">
          <cell r="A847" t="str">
            <v>080908</v>
          </cell>
          <cell r="B847" t="str">
            <v>08</v>
          </cell>
          <cell r="C847" t="str">
            <v>09</v>
          </cell>
          <cell r="D847" t="str">
            <v>08</v>
          </cell>
          <cell r="E847" t="str">
            <v>SANTA TERESA</v>
          </cell>
          <cell r="F847">
            <v>7360</v>
          </cell>
        </row>
        <row r="848">
          <cell r="A848" t="str">
            <v>080909</v>
          </cell>
          <cell r="B848" t="str">
            <v>08</v>
          </cell>
          <cell r="C848" t="str">
            <v>09</v>
          </cell>
          <cell r="D848" t="str">
            <v>09</v>
          </cell>
          <cell r="E848" t="str">
            <v>VILCABAMBA</v>
          </cell>
          <cell r="F848">
            <v>19458</v>
          </cell>
        </row>
        <row r="849">
          <cell r="A849" t="str">
            <v>080910</v>
          </cell>
          <cell r="B849" t="str">
            <v>08</v>
          </cell>
          <cell r="C849" t="str">
            <v>09</v>
          </cell>
          <cell r="D849" t="str">
            <v>10</v>
          </cell>
          <cell r="E849" t="str">
            <v>PICHARI</v>
          </cell>
          <cell r="F849">
            <v>15909</v>
          </cell>
        </row>
        <row r="850">
          <cell r="A850" t="str">
            <v>081000</v>
          </cell>
          <cell r="B850" t="str">
            <v>08</v>
          </cell>
          <cell r="C850" t="str">
            <v>10</v>
          </cell>
          <cell r="D850" t="str">
            <v>00</v>
          </cell>
          <cell r="E850" t="str">
            <v>PARURO</v>
          </cell>
          <cell r="F850">
            <v>32597</v>
          </cell>
        </row>
        <row r="851">
          <cell r="A851" t="str">
            <v>081001</v>
          </cell>
          <cell r="B851" t="str">
            <v>08</v>
          </cell>
          <cell r="C851" t="str">
            <v>10</v>
          </cell>
          <cell r="D851" t="str">
            <v>01</v>
          </cell>
          <cell r="E851" t="str">
            <v>PARURO</v>
          </cell>
          <cell r="F851">
            <v>3540</v>
          </cell>
        </row>
        <row r="852">
          <cell r="A852" t="str">
            <v>081002</v>
          </cell>
          <cell r="B852" t="str">
            <v>08</v>
          </cell>
          <cell r="C852" t="str">
            <v>10</v>
          </cell>
          <cell r="D852" t="str">
            <v>02</v>
          </cell>
          <cell r="E852" t="str">
            <v>ACCHA</v>
          </cell>
          <cell r="F852">
            <v>3898</v>
          </cell>
        </row>
        <row r="853">
          <cell r="A853" t="str">
            <v>081003</v>
          </cell>
          <cell r="B853" t="str">
            <v>08</v>
          </cell>
          <cell r="C853" t="str">
            <v>10</v>
          </cell>
          <cell r="D853" t="str">
            <v>03</v>
          </cell>
          <cell r="E853" t="str">
            <v>CCAPI</v>
          </cell>
          <cell r="F853">
            <v>4572</v>
          </cell>
        </row>
        <row r="854">
          <cell r="A854" t="str">
            <v>081004</v>
          </cell>
          <cell r="B854" t="str">
            <v>08</v>
          </cell>
          <cell r="C854" t="str">
            <v>10</v>
          </cell>
          <cell r="D854" t="str">
            <v>04</v>
          </cell>
          <cell r="E854" t="str">
            <v>COLCHA</v>
          </cell>
          <cell r="F854">
            <v>1310</v>
          </cell>
        </row>
        <row r="855">
          <cell r="A855" t="str">
            <v>081005</v>
          </cell>
          <cell r="B855" t="str">
            <v>08</v>
          </cell>
          <cell r="C855" t="str">
            <v>10</v>
          </cell>
          <cell r="D855" t="str">
            <v>05</v>
          </cell>
          <cell r="E855" t="str">
            <v>HUANOQUITE</v>
          </cell>
          <cell r="F855">
            <v>6064</v>
          </cell>
        </row>
        <row r="856">
          <cell r="A856" t="str">
            <v>081006</v>
          </cell>
          <cell r="B856" t="str">
            <v>08</v>
          </cell>
          <cell r="C856" t="str">
            <v>10</v>
          </cell>
          <cell r="D856" t="str">
            <v>06</v>
          </cell>
          <cell r="E856" t="str">
            <v>OMACHA</v>
          </cell>
          <cell r="F856">
            <v>6785</v>
          </cell>
        </row>
        <row r="857">
          <cell r="A857" t="str">
            <v>081007</v>
          </cell>
          <cell r="B857" t="str">
            <v>08</v>
          </cell>
          <cell r="C857" t="str">
            <v>10</v>
          </cell>
          <cell r="D857" t="str">
            <v>07</v>
          </cell>
          <cell r="E857" t="str">
            <v>PACCARITAMBO</v>
          </cell>
          <cell r="F857">
            <v>2451</v>
          </cell>
        </row>
        <row r="858">
          <cell r="A858" t="str">
            <v>081008</v>
          </cell>
          <cell r="B858" t="str">
            <v>08</v>
          </cell>
          <cell r="C858" t="str">
            <v>10</v>
          </cell>
          <cell r="D858" t="str">
            <v>08</v>
          </cell>
          <cell r="E858" t="str">
            <v>PILLPINTO</v>
          </cell>
          <cell r="F858">
            <v>1259</v>
          </cell>
        </row>
        <row r="859">
          <cell r="A859" t="str">
            <v>081009</v>
          </cell>
          <cell r="B859" t="str">
            <v>08</v>
          </cell>
          <cell r="C859" t="str">
            <v>10</v>
          </cell>
          <cell r="D859" t="str">
            <v>09</v>
          </cell>
          <cell r="E859" t="str">
            <v>YAURISQUE</v>
          </cell>
          <cell r="F859">
            <v>2718</v>
          </cell>
        </row>
        <row r="860">
          <cell r="A860" t="str">
            <v>081100</v>
          </cell>
          <cell r="B860" t="str">
            <v>08</v>
          </cell>
          <cell r="C860" t="str">
            <v>11</v>
          </cell>
          <cell r="D860" t="str">
            <v>00</v>
          </cell>
          <cell r="E860" t="str">
            <v>PAUCARTAMBO</v>
          </cell>
          <cell r="F860">
            <v>49487</v>
          </cell>
        </row>
        <row r="861">
          <cell r="A861" t="str">
            <v>081101</v>
          </cell>
          <cell r="B861" t="str">
            <v>08</v>
          </cell>
          <cell r="C861" t="str">
            <v>11</v>
          </cell>
          <cell r="D861" t="str">
            <v>01</v>
          </cell>
          <cell r="E861" t="str">
            <v>PAUCARTAMBO</v>
          </cell>
          <cell r="F861">
            <v>15042</v>
          </cell>
        </row>
        <row r="862">
          <cell r="A862" t="str">
            <v>081102</v>
          </cell>
          <cell r="B862" t="str">
            <v>08</v>
          </cell>
          <cell r="C862" t="str">
            <v>11</v>
          </cell>
          <cell r="D862" t="str">
            <v>02</v>
          </cell>
          <cell r="E862" t="str">
            <v>CAICAY</v>
          </cell>
          <cell r="F862">
            <v>2916</v>
          </cell>
        </row>
        <row r="863">
          <cell r="A863" t="str">
            <v>081103</v>
          </cell>
          <cell r="B863" t="str">
            <v>08</v>
          </cell>
          <cell r="C863" t="str">
            <v>11</v>
          </cell>
          <cell r="D863" t="str">
            <v>03</v>
          </cell>
          <cell r="E863" t="str">
            <v>CHALLABAMBA</v>
          </cell>
          <cell r="F863">
            <v>9967</v>
          </cell>
        </row>
        <row r="864">
          <cell r="A864" t="str">
            <v>081104</v>
          </cell>
          <cell r="B864" t="str">
            <v>08</v>
          </cell>
          <cell r="C864" t="str">
            <v>11</v>
          </cell>
          <cell r="D864" t="str">
            <v>04</v>
          </cell>
          <cell r="E864" t="str">
            <v>COLQUEPATA</v>
          </cell>
          <cell r="F864">
            <v>10564</v>
          </cell>
        </row>
        <row r="865">
          <cell r="A865" t="str">
            <v>081105</v>
          </cell>
          <cell r="B865" t="str">
            <v>08</v>
          </cell>
          <cell r="C865" t="str">
            <v>11</v>
          </cell>
          <cell r="D865" t="str">
            <v>05</v>
          </cell>
          <cell r="E865" t="str">
            <v>HUANCARANI</v>
          </cell>
          <cell r="F865">
            <v>6160</v>
          </cell>
        </row>
        <row r="866">
          <cell r="A866" t="str">
            <v>081106</v>
          </cell>
          <cell r="B866" t="str">
            <v>08</v>
          </cell>
          <cell r="C866" t="str">
            <v>11</v>
          </cell>
          <cell r="D866" t="str">
            <v>06</v>
          </cell>
          <cell r="E866" t="str">
            <v>KOSÑIPATA</v>
          </cell>
          <cell r="F866">
            <v>4838</v>
          </cell>
        </row>
        <row r="867">
          <cell r="A867" t="str">
            <v>081200</v>
          </cell>
          <cell r="B867" t="str">
            <v>08</v>
          </cell>
          <cell r="C867" t="str">
            <v>12</v>
          </cell>
          <cell r="D867" t="str">
            <v>00</v>
          </cell>
          <cell r="E867" t="str">
            <v>QUISPICANCHI</v>
          </cell>
          <cell r="F867">
            <v>85747</v>
          </cell>
        </row>
        <row r="868">
          <cell r="A868" t="str">
            <v>081201</v>
          </cell>
          <cell r="B868" t="str">
            <v>08</v>
          </cell>
          <cell r="C868" t="str">
            <v>12</v>
          </cell>
          <cell r="D868" t="str">
            <v>01</v>
          </cell>
          <cell r="E868" t="str">
            <v>URCOS</v>
          </cell>
          <cell r="F868">
            <v>10299</v>
          </cell>
        </row>
        <row r="869">
          <cell r="A869" t="str">
            <v>081202</v>
          </cell>
          <cell r="B869" t="str">
            <v>08</v>
          </cell>
          <cell r="C869" t="str">
            <v>12</v>
          </cell>
          <cell r="D869" t="str">
            <v>02</v>
          </cell>
          <cell r="E869" t="str">
            <v>ANDAHUAYLILLAS</v>
          </cell>
          <cell r="F869">
            <v>5693</v>
          </cell>
        </row>
        <row r="870">
          <cell r="A870" t="str">
            <v>081203</v>
          </cell>
          <cell r="B870" t="str">
            <v>08</v>
          </cell>
          <cell r="C870" t="str">
            <v>12</v>
          </cell>
          <cell r="D870" t="str">
            <v>03</v>
          </cell>
          <cell r="E870" t="str">
            <v>CAMANTI</v>
          </cell>
          <cell r="F870">
            <v>1666</v>
          </cell>
        </row>
        <row r="871">
          <cell r="A871" t="str">
            <v>081204</v>
          </cell>
          <cell r="B871" t="str">
            <v>08</v>
          </cell>
          <cell r="C871" t="str">
            <v>12</v>
          </cell>
          <cell r="D871" t="str">
            <v>04</v>
          </cell>
          <cell r="E871" t="str">
            <v>CCARHUAYO</v>
          </cell>
          <cell r="F871">
            <v>3053</v>
          </cell>
        </row>
        <row r="872">
          <cell r="A872" t="str">
            <v>081205</v>
          </cell>
          <cell r="B872" t="str">
            <v>08</v>
          </cell>
          <cell r="C872" t="str">
            <v>12</v>
          </cell>
          <cell r="D872" t="str">
            <v>05</v>
          </cell>
          <cell r="E872" t="str">
            <v>CCATCA</v>
          </cell>
          <cell r="F872">
            <v>14853</v>
          </cell>
        </row>
        <row r="873">
          <cell r="A873" t="str">
            <v>081206</v>
          </cell>
          <cell r="B873" t="str">
            <v>08</v>
          </cell>
          <cell r="C873" t="str">
            <v>12</v>
          </cell>
          <cell r="D873" t="str">
            <v>06</v>
          </cell>
          <cell r="E873" t="str">
            <v>CUSIPATA</v>
          </cell>
          <cell r="F873">
            <v>4443</v>
          </cell>
        </row>
        <row r="874">
          <cell r="A874" t="str">
            <v>081207</v>
          </cell>
          <cell r="B874" t="str">
            <v>08</v>
          </cell>
          <cell r="C874" t="str">
            <v>12</v>
          </cell>
          <cell r="D874" t="str">
            <v>07</v>
          </cell>
          <cell r="E874" t="str">
            <v>HUARO</v>
          </cell>
          <cell r="F874">
            <v>4704</v>
          </cell>
        </row>
        <row r="875">
          <cell r="A875" t="str">
            <v>081208</v>
          </cell>
          <cell r="B875" t="str">
            <v>08</v>
          </cell>
          <cell r="C875" t="str">
            <v>12</v>
          </cell>
          <cell r="D875" t="str">
            <v>08</v>
          </cell>
          <cell r="E875" t="str">
            <v>LUCRE</v>
          </cell>
          <cell r="F875">
            <v>4156</v>
          </cell>
        </row>
        <row r="876">
          <cell r="A876" t="str">
            <v>081209</v>
          </cell>
          <cell r="B876" t="str">
            <v>08</v>
          </cell>
          <cell r="C876" t="str">
            <v>12</v>
          </cell>
          <cell r="D876" t="str">
            <v>09</v>
          </cell>
          <cell r="E876" t="str">
            <v>MARCAPATA</v>
          </cell>
          <cell r="F876">
            <v>5295</v>
          </cell>
        </row>
        <row r="877">
          <cell r="A877" t="str">
            <v>081210</v>
          </cell>
          <cell r="B877" t="str">
            <v>08</v>
          </cell>
          <cell r="C877" t="str">
            <v>12</v>
          </cell>
          <cell r="D877" t="str">
            <v>10</v>
          </cell>
          <cell r="E877" t="str">
            <v>OCONGATE</v>
          </cell>
          <cell r="F877">
            <v>14637</v>
          </cell>
        </row>
        <row r="878">
          <cell r="A878" t="str">
            <v>081211</v>
          </cell>
          <cell r="B878" t="str">
            <v>08</v>
          </cell>
          <cell r="C878" t="str">
            <v>12</v>
          </cell>
          <cell r="D878" t="str">
            <v>11</v>
          </cell>
          <cell r="E878" t="str">
            <v>OROPESA</v>
          </cell>
          <cell r="F878">
            <v>6466</v>
          </cell>
        </row>
        <row r="879">
          <cell r="A879" t="str">
            <v>081212</v>
          </cell>
          <cell r="B879" t="str">
            <v>08</v>
          </cell>
          <cell r="C879" t="str">
            <v>12</v>
          </cell>
          <cell r="D879" t="str">
            <v>12</v>
          </cell>
          <cell r="E879" t="str">
            <v>QUIQUIJANA</v>
          </cell>
          <cell r="F879">
            <v>10482</v>
          </cell>
        </row>
        <row r="880">
          <cell r="A880" t="str">
            <v>081300</v>
          </cell>
          <cell r="B880" t="str">
            <v>08</v>
          </cell>
          <cell r="C880" t="str">
            <v>13</v>
          </cell>
          <cell r="D880" t="str">
            <v>00</v>
          </cell>
          <cell r="E880" t="str">
            <v>URUBAMBA</v>
          </cell>
          <cell r="F880">
            <v>59698</v>
          </cell>
        </row>
        <row r="881">
          <cell r="A881" t="str">
            <v>081301</v>
          </cell>
          <cell r="B881" t="str">
            <v>08</v>
          </cell>
          <cell r="C881" t="str">
            <v>13</v>
          </cell>
          <cell r="D881" t="str">
            <v>01</v>
          </cell>
          <cell r="E881" t="str">
            <v>URUBAMBA</v>
          </cell>
          <cell r="F881">
            <v>19591</v>
          </cell>
        </row>
        <row r="882">
          <cell r="A882" t="str">
            <v>081302</v>
          </cell>
          <cell r="B882" t="str">
            <v>08</v>
          </cell>
          <cell r="C882" t="str">
            <v>13</v>
          </cell>
          <cell r="D882" t="str">
            <v>02</v>
          </cell>
          <cell r="E882" t="str">
            <v>CHINCHERO</v>
          </cell>
          <cell r="F882">
            <v>10295</v>
          </cell>
        </row>
        <row r="883">
          <cell r="A883" t="str">
            <v>081303</v>
          </cell>
          <cell r="B883" t="str">
            <v>08</v>
          </cell>
          <cell r="C883" t="str">
            <v>13</v>
          </cell>
          <cell r="D883" t="str">
            <v>03</v>
          </cell>
          <cell r="E883" t="str">
            <v>HUAYLLABAMBA</v>
          </cell>
          <cell r="F883">
            <v>5365</v>
          </cell>
        </row>
        <row r="884">
          <cell r="A884" t="str">
            <v>081304</v>
          </cell>
          <cell r="B884" t="str">
            <v>08</v>
          </cell>
          <cell r="C884" t="str">
            <v>13</v>
          </cell>
          <cell r="D884" t="str">
            <v>04</v>
          </cell>
          <cell r="E884" t="str">
            <v>MACHUPICCHU</v>
          </cell>
          <cell r="F884">
            <v>3736</v>
          </cell>
        </row>
        <row r="885">
          <cell r="A885" t="str">
            <v>081305</v>
          </cell>
          <cell r="B885" t="str">
            <v>08</v>
          </cell>
          <cell r="C885" t="str">
            <v>13</v>
          </cell>
          <cell r="D885" t="str">
            <v>05</v>
          </cell>
          <cell r="E885" t="str">
            <v>MARAS</v>
          </cell>
          <cell r="F885">
            <v>7264</v>
          </cell>
        </row>
        <row r="886">
          <cell r="A886" t="str">
            <v>081306</v>
          </cell>
          <cell r="B886" t="str">
            <v>08</v>
          </cell>
          <cell r="C886" t="str">
            <v>13</v>
          </cell>
          <cell r="D886" t="str">
            <v>06</v>
          </cell>
          <cell r="E886" t="str">
            <v>OLLANTAYTAMBO</v>
          </cell>
          <cell r="F886">
            <v>10344</v>
          </cell>
        </row>
        <row r="887">
          <cell r="A887" t="str">
            <v>081307</v>
          </cell>
          <cell r="B887" t="str">
            <v>08</v>
          </cell>
          <cell r="C887" t="str">
            <v>13</v>
          </cell>
          <cell r="D887" t="str">
            <v>07</v>
          </cell>
          <cell r="E887" t="str">
            <v>YUCAY</v>
          </cell>
          <cell r="F887">
            <v>3103</v>
          </cell>
        </row>
        <row r="888">
          <cell r="A888" t="str">
            <v>090000</v>
          </cell>
          <cell r="B888" t="str">
            <v>09</v>
          </cell>
          <cell r="C888" t="str">
            <v>00</v>
          </cell>
          <cell r="D888" t="str">
            <v>00</v>
          </cell>
          <cell r="E888" t="str">
            <v>HUANCAVELICA</v>
          </cell>
          <cell r="F888">
            <v>472072</v>
          </cell>
        </row>
        <row r="889">
          <cell r="A889" t="str">
            <v>090100</v>
          </cell>
          <cell r="B889" t="str">
            <v>09</v>
          </cell>
          <cell r="C889" t="str">
            <v>01</v>
          </cell>
          <cell r="D889" t="str">
            <v>00</v>
          </cell>
          <cell r="E889" t="str">
            <v>HUANCAVELICA</v>
          </cell>
          <cell r="F889">
            <v>145879</v>
          </cell>
        </row>
        <row r="890">
          <cell r="A890" t="str">
            <v>090101</v>
          </cell>
          <cell r="B890" t="str">
            <v>09</v>
          </cell>
          <cell r="C890" t="str">
            <v>01</v>
          </cell>
          <cell r="D890" t="str">
            <v>01</v>
          </cell>
          <cell r="E890" t="str">
            <v>HUANCAVELICA</v>
          </cell>
          <cell r="F890">
            <v>39625</v>
          </cell>
        </row>
        <row r="891">
          <cell r="A891" t="str">
            <v>090102</v>
          </cell>
          <cell r="B891" t="str">
            <v>09</v>
          </cell>
          <cell r="C891" t="str">
            <v>01</v>
          </cell>
          <cell r="D891" t="str">
            <v>02</v>
          </cell>
          <cell r="E891" t="str">
            <v>ACOBAMBILLA</v>
          </cell>
          <cell r="F891">
            <v>3739</v>
          </cell>
        </row>
        <row r="892">
          <cell r="A892" t="str">
            <v>090103</v>
          </cell>
          <cell r="B892" t="str">
            <v>09</v>
          </cell>
          <cell r="C892" t="str">
            <v>01</v>
          </cell>
          <cell r="D892" t="str">
            <v>03</v>
          </cell>
          <cell r="E892" t="str">
            <v>ACORIA</v>
          </cell>
          <cell r="F892">
            <v>29585</v>
          </cell>
        </row>
        <row r="893">
          <cell r="A893" t="str">
            <v>090104</v>
          </cell>
          <cell r="B893" t="str">
            <v>09</v>
          </cell>
          <cell r="C893" t="str">
            <v>01</v>
          </cell>
          <cell r="D893" t="str">
            <v>04</v>
          </cell>
          <cell r="E893" t="str">
            <v>CONAYCA</v>
          </cell>
          <cell r="F893">
            <v>1326</v>
          </cell>
        </row>
        <row r="894">
          <cell r="A894" t="str">
            <v>090105</v>
          </cell>
          <cell r="B894" t="str">
            <v>09</v>
          </cell>
          <cell r="C894" t="str">
            <v>01</v>
          </cell>
          <cell r="D894" t="str">
            <v>05</v>
          </cell>
          <cell r="E894" t="str">
            <v>CUENCA</v>
          </cell>
          <cell r="F894">
            <v>2761</v>
          </cell>
        </row>
        <row r="895">
          <cell r="A895" t="str">
            <v>090106</v>
          </cell>
          <cell r="B895" t="str">
            <v>09</v>
          </cell>
          <cell r="C895" t="str">
            <v>01</v>
          </cell>
          <cell r="D895" t="str">
            <v>06</v>
          </cell>
          <cell r="E895" t="str">
            <v>HUACHOCOLPA</v>
          </cell>
          <cell r="F895">
            <v>3374</v>
          </cell>
        </row>
        <row r="896">
          <cell r="A896" t="str">
            <v>090107</v>
          </cell>
          <cell r="B896" t="str">
            <v>09</v>
          </cell>
          <cell r="C896" t="str">
            <v>01</v>
          </cell>
          <cell r="D896" t="str">
            <v>07</v>
          </cell>
          <cell r="E896" t="str">
            <v>HUAYLLAHUARA</v>
          </cell>
          <cell r="F896">
            <v>1742</v>
          </cell>
        </row>
        <row r="897">
          <cell r="A897" t="str">
            <v>090108</v>
          </cell>
          <cell r="B897" t="str">
            <v>09</v>
          </cell>
          <cell r="C897" t="str">
            <v>01</v>
          </cell>
          <cell r="D897" t="str">
            <v>08</v>
          </cell>
          <cell r="E897" t="str">
            <v>IZCUCHACA</v>
          </cell>
          <cell r="F897">
            <v>1183</v>
          </cell>
        </row>
        <row r="898">
          <cell r="A898" t="str">
            <v>090109</v>
          </cell>
          <cell r="B898" t="str">
            <v>09</v>
          </cell>
          <cell r="C898" t="str">
            <v>01</v>
          </cell>
          <cell r="D898" t="str">
            <v>09</v>
          </cell>
          <cell r="E898" t="str">
            <v>LARIA</v>
          </cell>
          <cell r="F898">
            <v>1434</v>
          </cell>
        </row>
        <row r="899">
          <cell r="A899" t="str">
            <v>090110</v>
          </cell>
          <cell r="B899" t="str">
            <v>09</v>
          </cell>
          <cell r="C899" t="str">
            <v>01</v>
          </cell>
          <cell r="D899" t="str">
            <v>10</v>
          </cell>
          <cell r="E899" t="str">
            <v>MANTA</v>
          </cell>
          <cell r="F899">
            <v>1237</v>
          </cell>
        </row>
        <row r="900">
          <cell r="A900" t="str">
            <v>090111</v>
          </cell>
          <cell r="B900" t="str">
            <v>09</v>
          </cell>
          <cell r="C900" t="str">
            <v>01</v>
          </cell>
          <cell r="D900" t="str">
            <v>11</v>
          </cell>
          <cell r="E900" t="str">
            <v>MARISCAL CACERES</v>
          </cell>
          <cell r="F900">
            <v>484</v>
          </cell>
        </row>
        <row r="901">
          <cell r="A901" t="str">
            <v>090112</v>
          </cell>
          <cell r="B901" t="str">
            <v>09</v>
          </cell>
          <cell r="C901" t="str">
            <v>01</v>
          </cell>
          <cell r="D901" t="str">
            <v>12</v>
          </cell>
          <cell r="E901" t="str">
            <v>MOYA</v>
          </cell>
          <cell r="F901">
            <v>1741</v>
          </cell>
        </row>
        <row r="902">
          <cell r="A902" t="str">
            <v>090113</v>
          </cell>
          <cell r="B902" t="str">
            <v>09</v>
          </cell>
          <cell r="C902" t="str">
            <v>01</v>
          </cell>
          <cell r="D902" t="str">
            <v>13</v>
          </cell>
          <cell r="E902" t="str">
            <v>NUEVO OCCORO</v>
          </cell>
          <cell r="F902">
            <v>2807</v>
          </cell>
        </row>
        <row r="903">
          <cell r="A903" t="str">
            <v>090114</v>
          </cell>
          <cell r="B903" t="str">
            <v>09</v>
          </cell>
          <cell r="C903" t="str">
            <v>01</v>
          </cell>
          <cell r="D903" t="str">
            <v>14</v>
          </cell>
          <cell r="E903" t="str">
            <v>PALCA</v>
          </cell>
          <cell r="F903">
            <v>3604</v>
          </cell>
        </row>
        <row r="904">
          <cell r="A904" t="str">
            <v>090115</v>
          </cell>
          <cell r="B904" t="str">
            <v>09</v>
          </cell>
          <cell r="C904" t="str">
            <v>01</v>
          </cell>
          <cell r="D904" t="str">
            <v>15</v>
          </cell>
          <cell r="E904" t="str">
            <v>PILCHACA</v>
          </cell>
          <cell r="F904">
            <v>804</v>
          </cell>
        </row>
        <row r="905">
          <cell r="A905" t="str">
            <v>090116</v>
          </cell>
          <cell r="B905" t="str">
            <v>09</v>
          </cell>
          <cell r="C905" t="str">
            <v>01</v>
          </cell>
          <cell r="D905" t="str">
            <v>16</v>
          </cell>
          <cell r="E905" t="str">
            <v>VILCA</v>
          </cell>
          <cell r="F905">
            <v>3200</v>
          </cell>
        </row>
        <row r="906">
          <cell r="A906" t="str">
            <v>090117</v>
          </cell>
          <cell r="B906" t="str">
            <v>09</v>
          </cell>
          <cell r="C906" t="str">
            <v>01</v>
          </cell>
          <cell r="D906" t="str">
            <v>17</v>
          </cell>
          <cell r="E906" t="str">
            <v>YAULI</v>
          </cell>
          <cell r="F906">
            <v>27049</v>
          </cell>
        </row>
        <row r="907">
          <cell r="A907" t="str">
            <v>090118</v>
          </cell>
          <cell r="B907" t="str">
            <v>09</v>
          </cell>
          <cell r="C907" t="str">
            <v>01</v>
          </cell>
          <cell r="D907" t="str">
            <v>18</v>
          </cell>
          <cell r="E907" t="str">
            <v>ASCENSION</v>
          </cell>
          <cell r="F907">
            <v>11051</v>
          </cell>
        </row>
        <row r="908">
          <cell r="A908" t="str">
            <v>090119</v>
          </cell>
          <cell r="B908" t="str">
            <v>09</v>
          </cell>
          <cell r="C908" t="str">
            <v>01</v>
          </cell>
          <cell r="D908" t="str">
            <v>19</v>
          </cell>
          <cell r="E908" t="str">
            <v>HUANDO</v>
          </cell>
          <cell r="F908">
            <v>9133</v>
          </cell>
        </row>
        <row r="909">
          <cell r="A909" t="str">
            <v>090200</v>
          </cell>
          <cell r="B909" t="str">
            <v>09</v>
          </cell>
          <cell r="C909" t="str">
            <v>02</v>
          </cell>
          <cell r="D909" t="str">
            <v>00</v>
          </cell>
          <cell r="E909" t="str">
            <v>ACOBAMBA</v>
          </cell>
          <cell r="F909">
            <v>68938</v>
          </cell>
        </row>
        <row r="910">
          <cell r="A910" t="str">
            <v>090201</v>
          </cell>
          <cell r="B910" t="str">
            <v>09</v>
          </cell>
          <cell r="C910" t="str">
            <v>02</v>
          </cell>
          <cell r="D910" t="str">
            <v>01</v>
          </cell>
          <cell r="E910" t="str">
            <v>ACOBAMBA</v>
          </cell>
          <cell r="F910">
            <v>10620</v>
          </cell>
        </row>
        <row r="911">
          <cell r="A911" t="str">
            <v>090202</v>
          </cell>
          <cell r="B911" t="str">
            <v>09</v>
          </cell>
          <cell r="C911" t="str">
            <v>02</v>
          </cell>
          <cell r="D911" t="str">
            <v>02</v>
          </cell>
          <cell r="E911" t="str">
            <v>ANDABAMBA</v>
          </cell>
          <cell r="F911">
            <v>4293</v>
          </cell>
        </row>
        <row r="912">
          <cell r="A912" t="str">
            <v>090203</v>
          </cell>
          <cell r="B912" t="str">
            <v>09</v>
          </cell>
          <cell r="C912" t="str">
            <v>02</v>
          </cell>
          <cell r="D912" t="str">
            <v>03</v>
          </cell>
          <cell r="E912" t="str">
            <v>ANTA</v>
          </cell>
          <cell r="F912">
            <v>6673</v>
          </cell>
        </row>
        <row r="913">
          <cell r="A913" t="str">
            <v>090204</v>
          </cell>
          <cell r="B913" t="str">
            <v>09</v>
          </cell>
          <cell r="C913" t="str">
            <v>02</v>
          </cell>
          <cell r="D913" t="str">
            <v>04</v>
          </cell>
          <cell r="E913" t="str">
            <v>CAJA</v>
          </cell>
          <cell r="F913">
            <v>3070</v>
          </cell>
        </row>
        <row r="914">
          <cell r="A914" t="str">
            <v>090205</v>
          </cell>
          <cell r="B914" t="str">
            <v>09</v>
          </cell>
          <cell r="C914" t="str">
            <v>02</v>
          </cell>
          <cell r="D914" t="str">
            <v>05</v>
          </cell>
          <cell r="E914" t="str">
            <v>MARCAS</v>
          </cell>
          <cell r="F914">
            <v>2433</v>
          </cell>
        </row>
        <row r="915">
          <cell r="A915" t="str">
            <v>090206</v>
          </cell>
          <cell r="B915" t="str">
            <v>09</v>
          </cell>
          <cell r="C915" t="str">
            <v>02</v>
          </cell>
          <cell r="D915" t="str">
            <v>06</v>
          </cell>
          <cell r="E915" t="str">
            <v>PAUCARA</v>
          </cell>
          <cell r="F915">
            <v>30680</v>
          </cell>
        </row>
        <row r="916">
          <cell r="A916" t="str">
            <v>090207</v>
          </cell>
          <cell r="B916" t="str">
            <v>09</v>
          </cell>
          <cell r="C916" t="str">
            <v>02</v>
          </cell>
          <cell r="D916" t="str">
            <v>07</v>
          </cell>
          <cell r="E916" t="str">
            <v>POMACOCHA</v>
          </cell>
          <cell r="F916">
            <v>3953</v>
          </cell>
        </row>
        <row r="917">
          <cell r="A917" t="str">
            <v>090208</v>
          </cell>
          <cell r="B917" t="str">
            <v>09</v>
          </cell>
          <cell r="C917" t="str">
            <v>02</v>
          </cell>
          <cell r="D917" t="str">
            <v>08</v>
          </cell>
          <cell r="E917" t="str">
            <v>ROSARIO</v>
          </cell>
          <cell r="F917">
            <v>7216</v>
          </cell>
        </row>
        <row r="918">
          <cell r="A918" t="str">
            <v>090300</v>
          </cell>
          <cell r="B918" t="str">
            <v>09</v>
          </cell>
          <cell r="C918" t="str">
            <v>03</v>
          </cell>
          <cell r="D918" t="str">
            <v>00</v>
          </cell>
          <cell r="E918" t="str">
            <v>ANGARAES</v>
          </cell>
          <cell r="F918">
            <v>55096</v>
          </cell>
        </row>
        <row r="919">
          <cell r="A919" t="str">
            <v>090301</v>
          </cell>
          <cell r="B919" t="str">
            <v>09</v>
          </cell>
          <cell r="C919" t="str">
            <v>03</v>
          </cell>
          <cell r="D919" t="str">
            <v>01</v>
          </cell>
          <cell r="E919" t="str">
            <v>LIRCAY</v>
          </cell>
          <cell r="F919">
            <v>25988</v>
          </cell>
        </row>
        <row r="920">
          <cell r="A920" t="str">
            <v>090302</v>
          </cell>
          <cell r="B920" t="str">
            <v>09</v>
          </cell>
          <cell r="C920" t="str">
            <v>03</v>
          </cell>
          <cell r="D920" t="str">
            <v>02</v>
          </cell>
          <cell r="E920" t="str">
            <v>ANCHONGA</v>
          </cell>
          <cell r="F920">
            <v>7788</v>
          </cell>
        </row>
        <row r="921">
          <cell r="A921" t="str">
            <v>090303</v>
          </cell>
          <cell r="B921" t="str">
            <v>09</v>
          </cell>
          <cell r="C921" t="str">
            <v>03</v>
          </cell>
          <cell r="D921" t="str">
            <v>03</v>
          </cell>
          <cell r="E921" t="str">
            <v>CALLANMARCA</v>
          </cell>
          <cell r="F921">
            <v>1031</v>
          </cell>
        </row>
        <row r="922">
          <cell r="A922" t="str">
            <v>090304</v>
          </cell>
          <cell r="B922" t="str">
            <v>09</v>
          </cell>
          <cell r="C922" t="str">
            <v>03</v>
          </cell>
          <cell r="D922" t="str">
            <v>04</v>
          </cell>
          <cell r="E922" t="str">
            <v>CCOCHACCASA</v>
          </cell>
          <cell r="F922">
            <v>3504</v>
          </cell>
        </row>
        <row r="923">
          <cell r="A923" t="str">
            <v>090305</v>
          </cell>
          <cell r="B923" t="str">
            <v>09</v>
          </cell>
          <cell r="C923" t="str">
            <v>03</v>
          </cell>
          <cell r="D923" t="str">
            <v>05</v>
          </cell>
          <cell r="E923" t="str">
            <v>CHINCHO</v>
          </cell>
          <cell r="F923">
            <v>1260</v>
          </cell>
        </row>
        <row r="924">
          <cell r="A924" t="str">
            <v>090306</v>
          </cell>
          <cell r="B924" t="str">
            <v>09</v>
          </cell>
          <cell r="C924" t="str">
            <v>03</v>
          </cell>
          <cell r="D924" t="str">
            <v>06</v>
          </cell>
          <cell r="E924" t="str">
            <v>CONGALLA</v>
          </cell>
          <cell r="F924">
            <v>4997</v>
          </cell>
        </row>
        <row r="925">
          <cell r="A925" t="str">
            <v>090307</v>
          </cell>
          <cell r="B925" t="str">
            <v>09</v>
          </cell>
          <cell r="C925" t="str">
            <v>03</v>
          </cell>
          <cell r="D925" t="str">
            <v>07</v>
          </cell>
          <cell r="E925" t="str">
            <v>HUANCA-HUANCA</v>
          </cell>
          <cell r="F925">
            <v>1733</v>
          </cell>
        </row>
        <row r="926">
          <cell r="A926" t="str">
            <v>090308</v>
          </cell>
          <cell r="B926" t="str">
            <v>09</v>
          </cell>
          <cell r="C926" t="str">
            <v>03</v>
          </cell>
          <cell r="D926" t="str">
            <v>08</v>
          </cell>
          <cell r="E926" t="str">
            <v>HUAYLLAY GRANDE</v>
          </cell>
          <cell r="F926">
            <v>1462</v>
          </cell>
        </row>
        <row r="927">
          <cell r="A927" t="str">
            <v>090309</v>
          </cell>
          <cell r="B927" t="str">
            <v>09</v>
          </cell>
          <cell r="C927" t="str">
            <v>03</v>
          </cell>
          <cell r="D927" t="str">
            <v>09</v>
          </cell>
          <cell r="E927" t="str">
            <v>JULCAMARCA</v>
          </cell>
          <cell r="F927">
            <v>1338</v>
          </cell>
        </row>
        <row r="928">
          <cell r="A928" t="str">
            <v>090310</v>
          </cell>
          <cell r="B928" t="str">
            <v>09</v>
          </cell>
          <cell r="C928" t="str">
            <v>03</v>
          </cell>
          <cell r="D928" t="str">
            <v>10</v>
          </cell>
          <cell r="E928" t="str">
            <v>SAN ANTONIO DE ANTAPARCO</v>
          </cell>
          <cell r="F928">
            <v>976</v>
          </cell>
        </row>
        <row r="929">
          <cell r="A929" t="str">
            <v>090311</v>
          </cell>
          <cell r="B929" t="str">
            <v>09</v>
          </cell>
          <cell r="C929" t="str">
            <v>03</v>
          </cell>
          <cell r="D929" t="str">
            <v>11</v>
          </cell>
          <cell r="E929" t="str">
            <v>SANTO TOMAS DE PATA</v>
          </cell>
          <cell r="F929">
            <v>1555</v>
          </cell>
        </row>
        <row r="930">
          <cell r="A930" t="str">
            <v>090312</v>
          </cell>
          <cell r="B930" t="str">
            <v>09</v>
          </cell>
          <cell r="C930" t="str">
            <v>03</v>
          </cell>
          <cell r="D930" t="str">
            <v>12</v>
          </cell>
          <cell r="E930" t="str">
            <v>SECCLLA</v>
          </cell>
          <cell r="F930">
            <v>3464</v>
          </cell>
        </row>
        <row r="931">
          <cell r="A931" t="str">
            <v>090400</v>
          </cell>
          <cell r="B931" t="str">
            <v>09</v>
          </cell>
          <cell r="C931" t="str">
            <v>04</v>
          </cell>
          <cell r="D931" t="str">
            <v>00</v>
          </cell>
          <cell r="E931" t="str">
            <v>CASTROVIRREYNA</v>
          </cell>
          <cell r="F931">
            <v>20661</v>
          </cell>
        </row>
        <row r="932">
          <cell r="A932" t="str">
            <v>090401</v>
          </cell>
          <cell r="B932" t="str">
            <v>09</v>
          </cell>
          <cell r="C932" t="str">
            <v>04</v>
          </cell>
          <cell r="D932" t="str">
            <v>01</v>
          </cell>
          <cell r="E932" t="str">
            <v>CASTROVIRREYNA</v>
          </cell>
          <cell r="F932">
            <v>4051</v>
          </cell>
        </row>
        <row r="933">
          <cell r="A933" t="str">
            <v>090402</v>
          </cell>
          <cell r="B933" t="str">
            <v>09</v>
          </cell>
          <cell r="C933" t="str">
            <v>04</v>
          </cell>
          <cell r="D933" t="str">
            <v>02</v>
          </cell>
          <cell r="E933" t="str">
            <v>ARMA</v>
          </cell>
          <cell r="F933">
            <v>1642</v>
          </cell>
        </row>
        <row r="934">
          <cell r="A934" t="str">
            <v>090403</v>
          </cell>
          <cell r="B934" t="str">
            <v>09</v>
          </cell>
          <cell r="C934" t="str">
            <v>04</v>
          </cell>
          <cell r="D934" t="str">
            <v>03</v>
          </cell>
          <cell r="E934" t="str">
            <v>AURAHUA</v>
          </cell>
          <cell r="F934">
            <v>2496</v>
          </cell>
        </row>
        <row r="935">
          <cell r="A935" t="str">
            <v>090404</v>
          </cell>
          <cell r="B935" t="str">
            <v>09</v>
          </cell>
          <cell r="C935" t="str">
            <v>04</v>
          </cell>
          <cell r="D935" t="str">
            <v>04</v>
          </cell>
          <cell r="E935" t="str">
            <v>CAPILLAS</v>
          </cell>
          <cell r="F935">
            <v>2028</v>
          </cell>
        </row>
        <row r="936">
          <cell r="A936" t="str">
            <v>090405</v>
          </cell>
          <cell r="B936" t="str">
            <v>09</v>
          </cell>
          <cell r="C936" t="str">
            <v>04</v>
          </cell>
          <cell r="D936" t="str">
            <v>05</v>
          </cell>
          <cell r="E936" t="str">
            <v>CHUPAMARCA</v>
          </cell>
          <cell r="F936">
            <v>1288</v>
          </cell>
        </row>
        <row r="937">
          <cell r="A937" t="str">
            <v>090406</v>
          </cell>
          <cell r="B937" t="str">
            <v>09</v>
          </cell>
          <cell r="C937" t="str">
            <v>04</v>
          </cell>
          <cell r="D937" t="str">
            <v>06</v>
          </cell>
          <cell r="E937" t="str">
            <v>COCAS</v>
          </cell>
          <cell r="F937">
            <v>939</v>
          </cell>
        </row>
        <row r="938">
          <cell r="A938" t="str">
            <v>090407</v>
          </cell>
          <cell r="B938" t="str">
            <v>09</v>
          </cell>
          <cell r="C938" t="str">
            <v>04</v>
          </cell>
          <cell r="D938" t="str">
            <v>07</v>
          </cell>
          <cell r="E938" t="str">
            <v>HUACHOS</v>
          </cell>
          <cell r="F938">
            <v>1466</v>
          </cell>
        </row>
        <row r="939">
          <cell r="A939" t="str">
            <v>090408</v>
          </cell>
          <cell r="B939" t="str">
            <v>09</v>
          </cell>
          <cell r="C939" t="str">
            <v>04</v>
          </cell>
          <cell r="D939" t="str">
            <v>08</v>
          </cell>
          <cell r="E939" t="str">
            <v>HUAMATAMBO</v>
          </cell>
          <cell r="F939">
            <v>454</v>
          </cell>
        </row>
        <row r="940">
          <cell r="A940" t="str">
            <v>090409</v>
          </cell>
          <cell r="B940" t="str">
            <v>09</v>
          </cell>
          <cell r="C940" t="str">
            <v>04</v>
          </cell>
          <cell r="D940" t="str">
            <v>09</v>
          </cell>
          <cell r="E940" t="str">
            <v>MOLLEPAMPA</v>
          </cell>
          <cell r="F940">
            <v>1686</v>
          </cell>
        </row>
        <row r="941">
          <cell r="A941" t="str">
            <v>090410</v>
          </cell>
          <cell r="B941" t="str">
            <v>09</v>
          </cell>
          <cell r="C941" t="str">
            <v>04</v>
          </cell>
          <cell r="D941" t="str">
            <v>10</v>
          </cell>
          <cell r="E941" t="str">
            <v>SAN JUAN</v>
          </cell>
          <cell r="F941">
            <v>678</v>
          </cell>
        </row>
        <row r="942">
          <cell r="A942" t="str">
            <v>090411</v>
          </cell>
          <cell r="B942" t="str">
            <v>09</v>
          </cell>
          <cell r="C942" t="str">
            <v>04</v>
          </cell>
          <cell r="D942" t="str">
            <v>11</v>
          </cell>
          <cell r="E942" t="str">
            <v>SANTA ANA</v>
          </cell>
          <cell r="F942">
            <v>1163</v>
          </cell>
        </row>
        <row r="943">
          <cell r="A943" t="str">
            <v>090412</v>
          </cell>
          <cell r="B943" t="str">
            <v>09</v>
          </cell>
          <cell r="C943" t="str">
            <v>04</v>
          </cell>
          <cell r="D943" t="str">
            <v>12</v>
          </cell>
          <cell r="E943" t="str">
            <v>TANTARA</v>
          </cell>
          <cell r="F943">
            <v>726</v>
          </cell>
        </row>
        <row r="944">
          <cell r="A944" t="str">
            <v>090413</v>
          </cell>
          <cell r="B944" t="str">
            <v>09</v>
          </cell>
          <cell r="C944" t="str">
            <v>04</v>
          </cell>
          <cell r="D944" t="str">
            <v>13</v>
          </cell>
          <cell r="E944" t="str">
            <v>TICRAPO</v>
          </cell>
          <cell r="F944">
            <v>2044</v>
          </cell>
        </row>
        <row r="945">
          <cell r="A945" t="str">
            <v>090500</v>
          </cell>
          <cell r="B945" t="str">
            <v>09</v>
          </cell>
          <cell r="C945" t="str">
            <v>05</v>
          </cell>
          <cell r="D945" t="str">
            <v>00</v>
          </cell>
          <cell r="E945" t="str">
            <v>CHURCAMPA</v>
          </cell>
          <cell r="F945">
            <v>44027</v>
          </cell>
        </row>
        <row r="946">
          <cell r="A946" t="str">
            <v>090501</v>
          </cell>
          <cell r="B946" t="str">
            <v>09</v>
          </cell>
          <cell r="C946" t="str">
            <v>05</v>
          </cell>
          <cell r="D946" t="str">
            <v>01</v>
          </cell>
          <cell r="E946" t="str">
            <v>CHURCAMPA</v>
          </cell>
          <cell r="F946">
            <v>6518</v>
          </cell>
        </row>
        <row r="947">
          <cell r="A947" t="str">
            <v>090502</v>
          </cell>
          <cell r="B947" t="str">
            <v>09</v>
          </cell>
          <cell r="C947" t="str">
            <v>05</v>
          </cell>
          <cell r="D947" t="str">
            <v>02</v>
          </cell>
          <cell r="E947" t="str">
            <v>ANCO</v>
          </cell>
          <cell r="F947">
            <v>9744</v>
          </cell>
        </row>
        <row r="948">
          <cell r="A948" t="str">
            <v>090503</v>
          </cell>
          <cell r="B948" t="str">
            <v>09</v>
          </cell>
          <cell r="C948" t="str">
            <v>05</v>
          </cell>
          <cell r="D948" t="str">
            <v>03</v>
          </cell>
          <cell r="E948" t="str">
            <v>CHINCHIHUASI</v>
          </cell>
          <cell r="F948">
            <v>4158</v>
          </cell>
        </row>
        <row r="949">
          <cell r="A949" t="str">
            <v>090504</v>
          </cell>
          <cell r="B949" t="str">
            <v>09</v>
          </cell>
          <cell r="C949" t="str">
            <v>05</v>
          </cell>
          <cell r="D949" t="str">
            <v>04</v>
          </cell>
          <cell r="E949" t="str">
            <v>EL CARMEN</v>
          </cell>
          <cell r="F949">
            <v>3325</v>
          </cell>
        </row>
        <row r="950">
          <cell r="A950" t="str">
            <v>090505</v>
          </cell>
          <cell r="B950" t="str">
            <v>09</v>
          </cell>
          <cell r="C950" t="str">
            <v>05</v>
          </cell>
          <cell r="D950" t="str">
            <v>05</v>
          </cell>
          <cell r="E950" t="str">
            <v>LA MERCED</v>
          </cell>
          <cell r="F950">
            <v>635</v>
          </cell>
        </row>
        <row r="951">
          <cell r="A951" t="str">
            <v>090506</v>
          </cell>
          <cell r="B951" t="str">
            <v>09</v>
          </cell>
          <cell r="C951" t="str">
            <v>05</v>
          </cell>
          <cell r="D951" t="str">
            <v>06</v>
          </cell>
          <cell r="E951" t="str">
            <v>LOCROJA</v>
          </cell>
          <cell r="F951">
            <v>5107</v>
          </cell>
        </row>
        <row r="952">
          <cell r="A952" t="str">
            <v>090507</v>
          </cell>
          <cell r="B952" t="str">
            <v>09</v>
          </cell>
          <cell r="C952" t="str">
            <v>05</v>
          </cell>
          <cell r="D952" t="str">
            <v>07</v>
          </cell>
          <cell r="E952" t="str">
            <v>PAUCARBAMBA</v>
          </cell>
          <cell r="F952">
            <v>6273</v>
          </cell>
        </row>
        <row r="953">
          <cell r="A953" t="str">
            <v>090508</v>
          </cell>
          <cell r="B953" t="str">
            <v>09</v>
          </cell>
          <cell r="C953" t="str">
            <v>05</v>
          </cell>
          <cell r="D953" t="str">
            <v>08</v>
          </cell>
          <cell r="E953" t="str">
            <v>SAN MIGUEL DE MAYOCC</v>
          </cell>
          <cell r="F953">
            <v>930</v>
          </cell>
        </row>
        <row r="954">
          <cell r="A954" t="str">
            <v>090509</v>
          </cell>
          <cell r="B954" t="str">
            <v>09</v>
          </cell>
          <cell r="C954" t="str">
            <v>05</v>
          </cell>
          <cell r="D954" t="str">
            <v>09</v>
          </cell>
          <cell r="E954" t="str">
            <v>SAN PEDRO DE CORIS</v>
          </cell>
          <cell r="F954">
            <v>4287</v>
          </cell>
        </row>
        <row r="955">
          <cell r="A955" t="str">
            <v>090510</v>
          </cell>
          <cell r="B955" t="str">
            <v>09</v>
          </cell>
          <cell r="C955" t="str">
            <v>05</v>
          </cell>
          <cell r="D955" t="str">
            <v>10</v>
          </cell>
          <cell r="E955" t="str">
            <v>PACHAMARCA</v>
          </cell>
          <cell r="F955">
            <v>3050</v>
          </cell>
        </row>
        <row r="956">
          <cell r="A956" t="str">
            <v>090600</v>
          </cell>
          <cell r="B956" t="str">
            <v>09</v>
          </cell>
          <cell r="C956" t="str">
            <v>06</v>
          </cell>
          <cell r="D956" t="str">
            <v>00</v>
          </cell>
          <cell r="E956" t="str">
            <v>HUAYTARA</v>
          </cell>
          <cell r="F956">
            <v>29844</v>
          </cell>
        </row>
        <row r="957">
          <cell r="A957" t="str">
            <v>090601</v>
          </cell>
          <cell r="B957" t="str">
            <v>09</v>
          </cell>
          <cell r="C957" t="str">
            <v>06</v>
          </cell>
          <cell r="D957" t="str">
            <v>01</v>
          </cell>
          <cell r="E957" t="str">
            <v>HUAYTARA</v>
          </cell>
          <cell r="F957">
            <v>2511</v>
          </cell>
        </row>
        <row r="958">
          <cell r="A958" t="str">
            <v>090602</v>
          </cell>
          <cell r="B958" t="str">
            <v>09</v>
          </cell>
          <cell r="C958" t="str">
            <v>06</v>
          </cell>
          <cell r="D958" t="str">
            <v>02</v>
          </cell>
          <cell r="E958" t="str">
            <v>AYAVI</v>
          </cell>
          <cell r="F958">
            <v>1235</v>
          </cell>
        </row>
        <row r="959">
          <cell r="A959" t="str">
            <v>090603</v>
          </cell>
          <cell r="B959" t="str">
            <v>09</v>
          </cell>
          <cell r="C959" t="str">
            <v>06</v>
          </cell>
          <cell r="D959" t="str">
            <v>03</v>
          </cell>
          <cell r="E959" t="str">
            <v>CORDOVA</v>
          </cell>
          <cell r="F959">
            <v>2775</v>
          </cell>
        </row>
        <row r="960">
          <cell r="A960" t="str">
            <v>090604</v>
          </cell>
          <cell r="B960" t="str">
            <v>09</v>
          </cell>
          <cell r="C960" t="str">
            <v>06</v>
          </cell>
          <cell r="D960" t="str">
            <v>04</v>
          </cell>
          <cell r="E960" t="str">
            <v>HUAYACUNDO ARMA</v>
          </cell>
          <cell r="F960">
            <v>456</v>
          </cell>
        </row>
        <row r="961">
          <cell r="A961" t="str">
            <v>090605</v>
          </cell>
          <cell r="B961" t="str">
            <v>09</v>
          </cell>
          <cell r="C961" t="str">
            <v>06</v>
          </cell>
          <cell r="D961" t="str">
            <v>05</v>
          </cell>
          <cell r="E961" t="str">
            <v>LARAMARCA</v>
          </cell>
          <cell r="F961">
            <v>1980</v>
          </cell>
        </row>
        <row r="962">
          <cell r="A962" t="str">
            <v>090606</v>
          </cell>
          <cell r="B962" t="str">
            <v>09</v>
          </cell>
          <cell r="C962" t="str">
            <v>06</v>
          </cell>
          <cell r="D962" t="str">
            <v>06</v>
          </cell>
          <cell r="E962" t="str">
            <v>OCOYO</v>
          </cell>
          <cell r="F962">
            <v>1564</v>
          </cell>
        </row>
        <row r="963">
          <cell r="A963" t="str">
            <v>090607</v>
          </cell>
          <cell r="B963" t="str">
            <v>09</v>
          </cell>
          <cell r="C963" t="str">
            <v>06</v>
          </cell>
          <cell r="D963" t="str">
            <v>07</v>
          </cell>
          <cell r="E963" t="str">
            <v>PILPICHACA</v>
          </cell>
          <cell r="F963">
            <v>5988</v>
          </cell>
        </row>
        <row r="964">
          <cell r="A964" t="str">
            <v>090608</v>
          </cell>
          <cell r="B964" t="str">
            <v>09</v>
          </cell>
          <cell r="C964" t="str">
            <v>06</v>
          </cell>
          <cell r="D964" t="str">
            <v>08</v>
          </cell>
          <cell r="E964" t="str">
            <v>QUERCO</v>
          </cell>
          <cell r="F964">
            <v>1233</v>
          </cell>
        </row>
        <row r="965">
          <cell r="A965" t="str">
            <v>090609</v>
          </cell>
          <cell r="B965" t="str">
            <v>09</v>
          </cell>
          <cell r="C965" t="str">
            <v>06</v>
          </cell>
          <cell r="D965" t="str">
            <v>09</v>
          </cell>
          <cell r="E965" t="str">
            <v>QUITO-ARMA</v>
          </cell>
          <cell r="F965">
            <v>912</v>
          </cell>
        </row>
        <row r="966">
          <cell r="A966" t="str">
            <v>090610</v>
          </cell>
          <cell r="B966" t="str">
            <v>09</v>
          </cell>
          <cell r="C966" t="str">
            <v>06</v>
          </cell>
          <cell r="D966" t="str">
            <v>10</v>
          </cell>
          <cell r="E966" t="str">
            <v>SAN ANTONIO DE CUSICANCHA</v>
          </cell>
          <cell r="F966">
            <v>2290</v>
          </cell>
        </row>
        <row r="967">
          <cell r="A967" t="str">
            <v>090611</v>
          </cell>
          <cell r="B967" t="str">
            <v>09</v>
          </cell>
          <cell r="C967" t="str">
            <v>06</v>
          </cell>
          <cell r="D967" t="str">
            <v>11</v>
          </cell>
          <cell r="E967" t="str">
            <v>SAN FRANCISCO DE SANGAYAICO</v>
          </cell>
          <cell r="F967">
            <v>1009</v>
          </cell>
        </row>
        <row r="968">
          <cell r="A968" t="str">
            <v>090612</v>
          </cell>
          <cell r="B968" t="str">
            <v>09</v>
          </cell>
          <cell r="C968" t="str">
            <v>06</v>
          </cell>
          <cell r="D968" t="str">
            <v>12</v>
          </cell>
          <cell r="E968" t="str">
            <v>SAN ISIDRO</v>
          </cell>
          <cell r="F968">
            <v>784</v>
          </cell>
        </row>
        <row r="969">
          <cell r="A969" t="str">
            <v>090613</v>
          </cell>
          <cell r="B969" t="str">
            <v>09</v>
          </cell>
          <cell r="C969" t="str">
            <v>06</v>
          </cell>
          <cell r="D969" t="str">
            <v>13</v>
          </cell>
          <cell r="E969" t="str">
            <v>SANTIAGO DE CHOCORVOS</v>
          </cell>
          <cell r="F969">
            <v>3959</v>
          </cell>
        </row>
        <row r="970">
          <cell r="A970" t="str">
            <v>090614</v>
          </cell>
          <cell r="B970" t="str">
            <v>09</v>
          </cell>
          <cell r="C970" t="str">
            <v>06</v>
          </cell>
          <cell r="D970" t="str">
            <v>14</v>
          </cell>
          <cell r="E970" t="str">
            <v>SANTIAGO DE QUIRAHUARA</v>
          </cell>
          <cell r="F970">
            <v>857</v>
          </cell>
        </row>
        <row r="971">
          <cell r="A971" t="str">
            <v>090615</v>
          </cell>
          <cell r="B971" t="str">
            <v>09</v>
          </cell>
          <cell r="C971" t="str">
            <v>06</v>
          </cell>
          <cell r="D971" t="str">
            <v>15</v>
          </cell>
          <cell r="E971" t="str">
            <v>SANTO DOMINGO DE CAPILLAS</v>
          </cell>
          <cell r="F971">
            <v>1025</v>
          </cell>
        </row>
        <row r="972">
          <cell r="A972" t="str">
            <v>090616</v>
          </cell>
          <cell r="B972" t="str">
            <v>09</v>
          </cell>
          <cell r="C972" t="str">
            <v>06</v>
          </cell>
          <cell r="D972" t="str">
            <v>16</v>
          </cell>
          <cell r="E972" t="str">
            <v>TAMBO</v>
          </cell>
          <cell r="F972">
            <v>1266</v>
          </cell>
        </row>
        <row r="973">
          <cell r="A973" t="str">
            <v>090700</v>
          </cell>
          <cell r="B973" t="str">
            <v>09</v>
          </cell>
          <cell r="C973" t="str">
            <v>07</v>
          </cell>
          <cell r="D973" t="str">
            <v>00</v>
          </cell>
          <cell r="E973" t="str">
            <v>TAYACAJA</v>
          </cell>
          <cell r="F973">
            <v>107627</v>
          </cell>
        </row>
        <row r="974">
          <cell r="A974" t="str">
            <v>090701</v>
          </cell>
          <cell r="B974" t="str">
            <v>09</v>
          </cell>
          <cell r="C974" t="str">
            <v>07</v>
          </cell>
          <cell r="D974" t="str">
            <v>01</v>
          </cell>
          <cell r="E974" t="str">
            <v>PAMPAS</v>
          </cell>
          <cell r="F974">
            <v>12980</v>
          </cell>
        </row>
        <row r="975">
          <cell r="A975" t="str">
            <v>090702</v>
          </cell>
          <cell r="B975" t="str">
            <v>09</v>
          </cell>
          <cell r="C975" t="str">
            <v>07</v>
          </cell>
          <cell r="D975" t="str">
            <v>02</v>
          </cell>
          <cell r="E975" t="str">
            <v>ACOSTAMBO</v>
          </cell>
          <cell r="F975">
            <v>5178</v>
          </cell>
        </row>
        <row r="976">
          <cell r="A976" t="str">
            <v>090703</v>
          </cell>
          <cell r="B976" t="str">
            <v>09</v>
          </cell>
          <cell r="C976" t="str">
            <v>07</v>
          </cell>
          <cell r="D976" t="str">
            <v>03</v>
          </cell>
          <cell r="E976" t="str">
            <v>ACRAQUIA</v>
          </cell>
          <cell r="F976">
            <v>5127</v>
          </cell>
        </row>
        <row r="977">
          <cell r="A977" t="str">
            <v>090704</v>
          </cell>
          <cell r="B977" t="str">
            <v>09</v>
          </cell>
          <cell r="C977" t="str">
            <v>07</v>
          </cell>
          <cell r="D977" t="str">
            <v>04</v>
          </cell>
          <cell r="E977" t="str">
            <v>AHUAYCHA</v>
          </cell>
          <cell r="F977">
            <v>6346</v>
          </cell>
        </row>
        <row r="978">
          <cell r="A978" t="str">
            <v>090705</v>
          </cell>
          <cell r="B978" t="str">
            <v>09</v>
          </cell>
          <cell r="C978" t="str">
            <v>07</v>
          </cell>
          <cell r="D978" t="str">
            <v>05</v>
          </cell>
          <cell r="E978" t="str">
            <v>COLCABAMBA</v>
          </cell>
          <cell r="F978">
            <v>22019</v>
          </cell>
        </row>
        <row r="979">
          <cell r="A979" t="str">
            <v>090706</v>
          </cell>
          <cell r="B979" t="str">
            <v>09</v>
          </cell>
          <cell r="C979" t="str">
            <v>07</v>
          </cell>
          <cell r="D979" t="str">
            <v>06</v>
          </cell>
          <cell r="E979" t="str">
            <v>DANIEL HERNANDEZ</v>
          </cell>
          <cell r="F979">
            <v>10192</v>
          </cell>
        </row>
        <row r="980">
          <cell r="A980" t="str">
            <v>090707</v>
          </cell>
          <cell r="B980" t="str">
            <v>09</v>
          </cell>
          <cell r="C980" t="str">
            <v>07</v>
          </cell>
          <cell r="D980" t="str">
            <v>07</v>
          </cell>
          <cell r="E980" t="str">
            <v>HUACHOCOLPA</v>
          </cell>
          <cell r="F980">
            <v>3975</v>
          </cell>
        </row>
        <row r="981">
          <cell r="A981" t="str">
            <v>090709</v>
          </cell>
          <cell r="B981" t="str">
            <v>09</v>
          </cell>
          <cell r="C981" t="str">
            <v>07</v>
          </cell>
          <cell r="D981" t="str">
            <v>09</v>
          </cell>
          <cell r="E981" t="str">
            <v>HUARIBAMBA</v>
          </cell>
          <cell r="F981">
            <v>8285</v>
          </cell>
        </row>
        <row r="982">
          <cell r="A982" t="str">
            <v>090710</v>
          </cell>
          <cell r="B982" t="str">
            <v>09</v>
          </cell>
          <cell r="C982" t="str">
            <v>07</v>
          </cell>
          <cell r="D982" t="str">
            <v>10</v>
          </cell>
          <cell r="E982" t="str">
            <v>ÑAHUIMPUQUIO</v>
          </cell>
          <cell r="F982">
            <v>2651</v>
          </cell>
        </row>
        <row r="983">
          <cell r="A983" t="str">
            <v>090711</v>
          </cell>
          <cell r="B983" t="str">
            <v>09</v>
          </cell>
          <cell r="C983" t="str">
            <v>07</v>
          </cell>
          <cell r="D983" t="str">
            <v>11</v>
          </cell>
          <cell r="E983" t="str">
            <v>PAZOS</v>
          </cell>
          <cell r="F983">
            <v>8216</v>
          </cell>
        </row>
        <row r="984">
          <cell r="A984" t="str">
            <v>090713</v>
          </cell>
          <cell r="B984" t="str">
            <v>09</v>
          </cell>
          <cell r="C984" t="str">
            <v>07</v>
          </cell>
          <cell r="D984" t="str">
            <v>13</v>
          </cell>
          <cell r="E984" t="str">
            <v>QUISHUAR</v>
          </cell>
          <cell r="F984">
            <v>1054</v>
          </cell>
        </row>
        <row r="985">
          <cell r="A985" t="str">
            <v>090714</v>
          </cell>
          <cell r="B985" t="str">
            <v>09</v>
          </cell>
          <cell r="C985" t="str">
            <v>07</v>
          </cell>
          <cell r="D985" t="str">
            <v>14</v>
          </cell>
          <cell r="E985" t="str">
            <v>SALCABAMBA</v>
          </cell>
          <cell r="F985">
            <v>5462</v>
          </cell>
        </row>
        <row r="986">
          <cell r="A986" t="str">
            <v>090715</v>
          </cell>
          <cell r="B986" t="str">
            <v>09</v>
          </cell>
          <cell r="C986" t="str">
            <v>07</v>
          </cell>
          <cell r="D986" t="str">
            <v>15</v>
          </cell>
          <cell r="E986" t="str">
            <v>SALCAHUASI</v>
          </cell>
          <cell r="F986">
            <v>3774</v>
          </cell>
        </row>
        <row r="987">
          <cell r="A987" t="str">
            <v>090716</v>
          </cell>
          <cell r="B987" t="str">
            <v>09</v>
          </cell>
          <cell r="C987" t="str">
            <v>07</v>
          </cell>
          <cell r="D987" t="str">
            <v>16</v>
          </cell>
          <cell r="E987" t="str">
            <v>SAN MARCOS DE ROCCHAC</v>
          </cell>
          <cell r="F987">
            <v>3083</v>
          </cell>
        </row>
        <row r="988">
          <cell r="A988" t="str">
            <v>090717</v>
          </cell>
          <cell r="B988" t="str">
            <v>09</v>
          </cell>
          <cell r="C988" t="str">
            <v>07</v>
          </cell>
          <cell r="D988" t="str">
            <v>17</v>
          </cell>
          <cell r="E988" t="str">
            <v>SURCUBAMBA</v>
          </cell>
          <cell r="F988">
            <v>5185</v>
          </cell>
        </row>
        <row r="989">
          <cell r="A989" t="str">
            <v>090718</v>
          </cell>
          <cell r="B989" t="str">
            <v>09</v>
          </cell>
          <cell r="C989" t="str">
            <v>07</v>
          </cell>
          <cell r="D989" t="str">
            <v>18</v>
          </cell>
          <cell r="E989" t="str">
            <v>TINTAY PUNCU</v>
          </cell>
          <cell r="F989">
            <v>4100</v>
          </cell>
        </row>
        <row r="990">
          <cell r="A990" t="str">
            <v>100000</v>
          </cell>
          <cell r="B990" t="str">
            <v>10</v>
          </cell>
          <cell r="C990" t="str">
            <v>00</v>
          </cell>
          <cell r="D990" t="str">
            <v>00</v>
          </cell>
          <cell r="E990" t="str">
            <v>HUANUCO</v>
          </cell>
          <cell r="F990">
            <v>770720</v>
          </cell>
        </row>
        <row r="991">
          <cell r="A991" t="str">
            <v>100100</v>
          </cell>
          <cell r="B991" t="str">
            <v>10</v>
          </cell>
          <cell r="C991" t="str">
            <v>01</v>
          </cell>
          <cell r="D991" t="str">
            <v>00</v>
          </cell>
          <cell r="E991" t="str">
            <v>HUANUCO</v>
          </cell>
          <cell r="F991">
            <v>268704</v>
          </cell>
        </row>
        <row r="992">
          <cell r="A992" t="str">
            <v>100101</v>
          </cell>
          <cell r="B992" t="str">
            <v>10</v>
          </cell>
          <cell r="C992" t="str">
            <v>01</v>
          </cell>
          <cell r="D992" t="str">
            <v>01</v>
          </cell>
          <cell r="E992" t="str">
            <v>HUANUCO</v>
          </cell>
          <cell r="F992">
            <v>75020</v>
          </cell>
        </row>
        <row r="993">
          <cell r="A993" t="str">
            <v>100102</v>
          </cell>
          <cell r="B993" t="str">
            <v>10</v>
          </cell>
          <cell r="C993" t="str">
            <v>01</v>
          </cell>
          <cell r="D993" t="str">
            <v>02</v>
          </cell>
          <cell r="E993" t="str">
            <v>AMARILIS</v>
          </cell>
          <cell r="F993">
            <v>70252</v>
          </cell>
        </row>
        <row r="994">
          <cell r="A994" t="str">
            <v>100103</v>
          </cell>
          <cell r="B994" t="str">
            <v>10</v>
          </cell>
          <cell r="C994" t="str">
            <v>01</v>
          </cell>
          <cell r="D994" t="str">
            <v>03</v>
          </cell>
          <cell r="E994" t="str">
            <v>CHINCHAO</v>
          </cell>
          <cell r="F994">
            <v>27053</v>
          </cell>
        </row>
        <row r="995">
          <cell r="A995" t="str">
            <v>100104</v>
          </cell>
          <cell r="B995" t="str">
            <v>10</v>
          </cell>
          <cell r="C995" t="str">
            <v>01</v>
          </cell>
          <cell r="D995" t="str">
            <v>04</v>
          </cell>
          <cell r="E995" t="str">
            <v>CHURUBAMBA</v>
          </cell>
          <cell r="F995">
            <v>19373</v>
          </cell>
        </row>
        <row r="996">
          <cell r="A996" t="str">
            <v>100105</v>
          </cell>
          <cell r="B996" t="str">
            <v>10</v>
          </cell>
          <cell r="C996" t="str">
            <v>01</v>
          </cell>
          <cell r="D996" t="str">
            <v>05</v>
          </cell>
          <cell r="E996" t="str">
            <v>MARGOS</v>
          </cell>
          <cell r="F996">
            <v>11254</v>
          </cell>
        </row>
        <row r="997">
          <cell r="A997" t="str">
            <v>100106</v>
          </cell>
          <cell r="B997" t="str">
            <v>10</v>
          </cell>
          <cell r="C997" t="str">
            <v>01</v>
          </cell>
          <cell r="D997" t="str">
            <v>06</v>
          </cell>
          <cell r="E997" t="str">
            <v>QUISQUI</v>
          </cell>
          <cell r="F997">
            <v>5362</v>
          </cell>
        </row>
        <row r="998">
          <cell r="A998" t="str">
            <v>100107</v>
          </cell>
          <cell r="B998" t="str">
            <v>10</v>
          </cell>
          <cell r="C998" t="str">
            <v>01</v>
          </cell>
          <cell r="D998" t="str">
            <v>07</v>
          </cell>
          <cell r="E998" t="str">
            <v>SAN FRANCISCO DE CAYRAN</v>
          </cell>
          <cell r="F998">
            <v>5397</v>
          </cell>
        </row>
        <row r="999">
          <cell r="A999" t="str">
            <v>100108</v>
          </cell>
          <cell r="B999" t="str">
            <v>10</v>
          </cell>
          <cell r="C999" t="str">
            <v>01</v>
          </cell>
          <cell r="D999" t="str">
            <v>08</v>
          </cell>
          <cell r="E999" t="str">
            <v>SAN PEDRO DE CHAULAN</v>
          </cell>
          <cell r="F999">
            <v>5730</v>
          </cell>
        </row>
        <row r="1000">
          <cell r="A1000" t="str">
            <v>100109</v>
          </cell>
          <cell r="B1000" t="str">
            <v>10</v>
          </cell>
          <cell r="C1000" t="str">
            <v>01</v>
          </cell>
          <cell r="D1000" t="str">
            <v>09</v>
          </cell>
          <cell r="E1000" t="str">
            <v>SANTA MARIA DEL VALLE</v>
          </cell>
          <cell r="F1000">
            <v>19574</v>
          </cell>
        </row>
        <row r="1001">
          <cell r="A1001" t="str">
            <v>100110</v>
          </cell>
          <cell r="B1001" t="str">
            <v>10</v>
          </cell>
          <cell r="C1001" t="str">
            <v>01</v>
          </cell>
          <cell r="D1001" t="str">
            <v>10</v>
          </cell>
          <cell r="E1001" t="str">
            <v>YARUMAYO</v>
          </cell>
          <cell r="F1001">
            <v>2832</v>
          </cell>
        </row>
        <row r="1002">
          <cell r="A1002" t="str">
            <v>100111</v>
          </cell>
          <cell r="B1002" t="str">
            <v>10</v>
          </cell>
          <cell r="C1002" t="str">
            <v>01</v>
          </cell>
          <cell r="D1002" t="str">
            <v>11</v>
          </cell>
          <cell r="E1002" t="str">
            <v>PILLCO MARCA</v>
          </cell>
          <cell r="F1002">
            <v>26857</v>
          </cell>
        </row>
        <row r="1003">
          <cell r="A1003" t="str">
            <v>100200</v>
          </cell>
          <cell r="B1003" t="str">
            <v>10</v>
          </cell>
          <cell r="C1003" t="str">
            <v>02</v>
          </cell>
          <cell r="D1003" t="str">
            <v>00</v>
          </cell>
          <cell r="E1003" t="str">
            <v>AMBO</v>
          </cell>
          <cell r="F1003">
            <v>56320</v>
          </cell>
        </row>
        <row r="1004">
          <cell r="A1004" t="str">
            <v>100201</v>
          </cell>
          <cell r="B1004" t="str">
            <v>10</v>
          </cell>
          <cell r="C1004" t="str">
            <v>02</v>
          </cell>
          <cell r="D1004" t="str">
            <v>01</v>
          </cell>
          <cell r="E1004" t="str">
            <v>AMBO</v>
          </cell>
          <cell r="F1004">
            <v>16640</v>
          </cell>
        </row>
        <row r="1005">
          <cell r="A1005" t="str">
            <v>100202</v>
          </cell>
          <cell r="B1005" t="str">
            <v>10</v>
          </cell>
          <cell r="C1005" t="str">
            <v>02</v>
          </cell>
          <cell r="D1005" t="str">
            <v>02</v>
          </cell>
          <cell r="E1005" t="str">
            <v>CAYNA</v>
          </cell>
          <cell r="F1005">
            <v>4254</v>
          </cell>
        </row>
        <row r="1006">
          <cell r="A1006" t="str">
            <v>100203</v>
          </cell>
          <cell r="B1006" t="str">
            <v>10</v>
          </cell>
          <cell r="C1006" t="str">
            <v>02</v>
          </cell>
          <cell r="D1006" t="str">
            <v>03</v>
          </cell>
          <cell r="E1006" t="str">
            <v>COLPAS</v>
          </cell>
          <cell r="F1006">
            <v>2909</v>
          </cell>
        </row>
        <row r="1007">
          <cell r="A1007" t="str">
            <v>100204</v>
          </cell>
          <cell r="B1007" t="str">
            <v>10</v>
          </cell>
          <cell r="C1007" t="str">
            <v>02</v>
          </cell>
          <cell r="D1007" t="str">
            <v>04</v>
          </cell>
          <cell r="E1007" t="str">
            <v>CONCHAMARCA</v>
          </cell>
          <cell r="F1007">
            <v>5401</v>
          </cell>
        </row>
        <row r="1008">
          <cell r="A1008" t="str">
            <v>100205</v>
          </cell>
          <cell r="B1008" t="str">
            <v>10</v>
          </cell>
          <cell r="C1008" t="str">
            <v>02</v>
          </cell>
          <cell r="D1008" t="str">
            <v>05</v>
          </cell>
          <cell r="E1008" t="str">
            <v>HUACAR</v>
          </cell>
          <cell r="F1008">
            <v>8613</v>
          </cell>
        </row>
        <row r="1009">
          <cell r="A1009" t="str">
            <v>100206</v>
          </cell>
          <cell r="B1009" t="str">
            <v>10</v>
          </cell>
          <cell r="C1009" t="str">
            <v>02</v>
          </cell>
          <cell r="D1009" t="str">
            <v>06</v>
          </cell>
          <cell r="E1009" t="str">
            <v>SAN FRANCISCO</v>
          </cell>
          <cell r="F1009">
            <v>3846</v>
          </cell>
        </row>
        <row r="1010">
          <cell r="A1010" t="str">
            <v>100207</v>
          </cell>
          <cell r="B1010" t="str">
            <v>10</v>
          </cell>
          <cell r="C1010" t="str">
            <v>02</v>
          </cell>
          <cell r="D1010" t="str">
            <v>07</v>
          </cell>
          <cell r="E1010" t="str">
            <v>SAN RAFAEL</v>
          </cell>
          <cell r="F1010">
            <v>11294</v>
          </cell>
        </row>
        <row r="1011">
          <cell r="A1011" t="str">
            <v>100208</v>
          </cell>
          <cell r="B1011" t="str">
            <v>10</v>
          </cell>
          <cell r="C1011" t="str">
            <v>02</v>
          </cell>
          <cell r="D1011" t="str">
            <v>08</v>
          </cell>
          <cell r="E1011" t="str">
            <v>TOMAY KICHWA</v>
          </cell>
          <cell r="F1011">
            <v>3363</v>
          </cell>
        </row>
        <row r="1012">
          <cell r="A1012" t="str">
            <v>100300</v>
          </cell>
          <cell r="B1012" t="str">
            <v>10</v>
          </cell>
          <cell r="C1012" t="str">
            <v>03</v>
          </cell>
          <cell r="D1012" t="str">
            <v>00</v>
          </cell>
          <cell r="E1012" t="str">
            <v>DOS DE MAYO</v>
          </cell>
          <cell r="F1012">
            <v>44895</v>
          </cell>
        </row>
        <row r="1013">
          <cell r="A1013" t="str">
            <v>100301</v>
          </cell>
          <cell r="B1013" t="str">
            <v>10</v>
          </cell>
          <cell r="C1013" t="str">
            <v>03</v>
          </cell>
          <cell r="D1013" t="str">
            <v>01</v>
          </cell>
          <cell r="E1013" t="str">
            <v>LA UNION</v>
          </cell>
          <cell r="F1013">
            <v>6389</v>
          </cell>
        </row>
        <row r="1014">
          <cell r="A1014" t="str">
            <v>100307</v>
          </cell>
          <cell r="B1014" t="str">
            <v>10</v>
          </cell>
          <cell r="C1014" t="str">
            <v>03</v>
          </cell>
          <cell r="D1014" t="str">
            <v>07</v>
          </cell>
          <cell r="E1014" t="str">
            <v>CHUQUIS</v>
          </cell>
          <cell r="F1014">
            <v>4520</v>
          </cell>
        </row>
        <row r="1015">
          <cell r="A1015" t="str">
            <v>100311</v>
          </cell>
          <cell r="B1015" t="str">
            <v>10</v>
          </cell>
          <cell r="C1015" t="str">
            <v>03</v>
          </cell>
          <cell r="D1015" t="str">
            <v>11</v>
          </cell>
          <cell r="E1015" t="str">
            <v>MARIAS</v>
          </cell>
          <cell r="F1015">
            <v>7590</v>
          </cell>
        </row>
        <row r="1016">
          <cell r="A1016" t="str">
            <v>100313</v>
          </cell>
          <cell r="B1016" t="str">
            <v>10</v>
          </cell>
          <cell r="C1016" t="str">
            <v>03</v>
          </cell>
          <cell r="D1016" t="str">
            <v>13</v>
          </cell>
          <cell r="E1016" t="str">
            <v>PACHAS</v>
          </cell>
          <cell r="F1016">
            <v>8828</v>
          </cell>
        </row>
        <row r="1017">
          <cell r="A1017" t="str">
            <v>100316</v>
          </cell>
          <cell r="B1017" t="str">
            <v>10</v>
          </cell>
          <cell r="C1017" t="str">
            <v>03</v>
          </cell>
          <cell r="D1017" t="str">
            <v>16</v>
          </cell>
          <cell r="E1017" t="str">
            <v>QUIVILLA</v>
          </cell>
          <cell r="F1017">
            <v>1300</v>
          </cell>
        </row>
        <row r="1018">
          <cell r="A1018" t="str">
            <v>100317</v>
          </cell>
          <cell r="B1018" t="str">
            <v>10</v>
          </cell>
          <cell r="C1018" t="str">
            <v>03</v>
          </cell>
          <cell r="D1018" t="str">
            <v>17</v>
          </cell>
          <cell r="E1018" t="str">
            <v>RIPAN</v>
          </cell>
          <cell r="F1018">
            <v>6502</v>
          </cell>
        </row>
        <row r="1019">
          <cell r="A1019" t="str">
            <v>100321</v>
          </cell>
          <cell r="B1019" t="str">
            <v>10</v>
          </cell>
          <cell r="C1019" t="str">
            <v>03</v>
          </cell>
          <cell r="D1019" t="str">
            <v>21</v>
          </cell>
          <cell r="E1019" t="str">
            <v>SHUNQUI</v>
          </cell>
          <cell r="F1019">
            <v>2317</v>
          </cell>
        </row>
        <row r="1020">
          <cell r="A1020" t="str">
            <v>100322</v>
          </cell>
          <cell r="B1020" t="str">
            <v>10</v>
          </cell>
          <cell r="C1020" t="str">
            <v>03</v>
          </cell>
          <cell r="D1020" t="str">
            <v>22</v>
          </cell>
          <cell r="E1020" t="str">
            <v>SILLAPATA</v>
          </cell>
          <cell r="F1020">
            <v>3328</v>
          </cell>
        </row>
        <row r="1021">
          <cell r="A1021" t="str">
            <v>100323</v>
          </cell>
          <cell r="B1021" t="str">
            <v>10</v>
          </cell>
          <cell r="C1021" t="str">
            <v>03</v>
          </cell>
          <cell r="D1021" t="str">
            <v>23</v>
          </cell>
          <cell r="E1021" t="str">
            <v>YANAS</v>
          </cell>
          <cell r="F1021">
            <v>4121</v>
          </cell>
        </row>
        <row r="1022">
          <cell r="A1022" t="str">
            <v>100400</v>
          </cell>
          <cell r="B1022" t="str">
            <v>10</v>
          </cell>
          <cell r="C1022" t="str">
            <v>04</v>
          </cell>
          <cell r="D1022" t="str">
            <v>00</v>
          </cell>
          <cell r="E1022" t="str">
            <v>HUACAYBAMBA</v>
          </cell>
          <cell r="F1022">
            <v>20969</v>
          </cell>
        </row>
        <row r="1023">
          <cell r="A1023" t="str">
            <v>100401</v>
          </cell>
          <cell r="B1023" t="str">
            <v>10</v>
          </cell>
          <cell r="C1023" t="str">
            <v>04</v>
          </cell>
          <cell r="D1023" t="str">
            <v>01</v>
          </cell>
          <cell r="E1023" t="str">
            <v>HUACAYBAMBA</v>
          </cell>
          <cell r="F1023">
            <v>6223</v>
          </cell>
        </row>
        <row r="1024">
          <cell r="A1024" t="str">
            <v>100402</v>
          </cell>
          <cell r="B1024" t="str">
            <v>10</v>
          </cell>
          <cell r="C1024" t="str">
            <v>04</v>
          </cell>
          <cell r="D1024" t="str">
            <v>02</v>
          </cell>
          <cell r="E1024" t="str">
            <v>CANCHABAMBA</v>
          </cell>
          <cell r="F1024">
            <v>3409</v>
          </cell>
        </row>
        <row r="1025">
          <cell r="A1025" t="str">
            <v>100403</v>
          </cell>
          <cell r="B1025" t="str">
            <v>10</v>
          </cell>
          <cell r="C1025" t="str">
            <v>04</v>
          </cell>
          <cell r="D1025" t="str">
            <v>03</v>
          </cell>
          <cell r="E1025" t="str">
            <v>COCHABAMBA</v>
          </cell>
          <cell r="F1025">
            <v>2506</v>
          </cell>
        </row>
        <row r="1026">
          <cell r="A1026" t="str">
            <v>100404</v>
          </cell>
          <cell r="B1026" t="str">
            <v>10</v>
          </cell>
          <cell r="C1026" t="str">
            <v>04</v>
          </cell>
          <cell r="D1026" t="str">
            <v>04</v>
          </cell>
          <cell r="E1026" t="str">
            <v>PINRA</v>
          </cell>
          <cell r="F1026">
            <v>8831</v>
          </cell>
        </row>
        <row r="1027">
          <cell r="A1027" t="str">
            <v>100500</v>
          </cell>
          <cell r="B1027" t="str">
            <v>10</v>
          </cell>
          <cell r="C1027" t="str">
            <v>05</v>
          </cell>
          <cell r="D1027" t="str">
            <v>00</v>
          </cell>
          <cell r="E1027" t="str">
            <v>HUAMALIES</v>
          </cell>
          <cell r="F1027">
            <v>73613</v>
          </cell>
        </row>
        <row r="1028">
          <cell r="A1028" t="str">
            <v>100501</v>
          </cell>
          <cell r="B1028" t="str">
            <v>10</v>
          </cell>
          <cell r="C1028" t="str">
            <v>05</v>
          </cell>
          <cell r="D1028" t="str">
            <v>01</v>
          </cell>
          <cell r="E1028" t="str">
            <v>LLATA</v>
          </cell>
          <cell r="F1028">
            <v>15111</v>
          </cell>
        </row>
        <row r="1029">
          <cell r="A1029" t="str">
            <v>100502</v>
          </cell>
          <cell r="B1029" t="str">
            <v>10</v>
          </cell>
          <cell r="C1029" t="str">
            <v>05</v>
          </cell>
          <cell r="D1029" t="str">
            <v>02</v>
          </cell>
          <cell r="E1029" t="str">
            <v>ARANCAY</v>
          </cell>
          <cell r="F1029">
            <v>2068</v>
          </cell>
        </row>
        <row r="1030">
          <cell r="A1030" t="str">
            <v>100503</v>
          </cell>
          <cell r="B1030" t="str">
            <v>10</v>
          </cell>
          <cell r="C1030" t="str">
            <v>05</v>
          </cell>
          <cell r="D1030" t="str">
            <v>03</v>
          </cell>
          <cell r="E1030" t="str">
            <v>CHAVIN DE PARIARCA</v>
          </cell>
          <cell r="F1030">
            <v>4945</v>
          </cell>
        </row>
        <row r="1031">
          <cell r="A1031" t="str">
            <v>100504</v>
          </cell>
          <cell r="B1031" t="str">
            <v>10</v>
          </cell>
          <cell r="C1031" t="str">
            <v>05</v>
          </cell>
          <cell r="D1031" t="str">
            <v>04</v>
          </cell>
          <cell r="E1031" t="str">
            <v>JACAS GRANDE</v>
          </cell>
          <cell r="F1031">
            <v>7059</v>
          </cell>
        </row>
        <row r="1032">
          <cell r="A1032" t="str">
            <v>100505</v>
          </cell>
          <cell r="B1032" t="str">
            <v>10</v>
          </cell>
          <cell r="C1032" t="str">
            <v>05</v>
          </cell>
          <cell r="D1032" t="str">
            <v>05</v>
          </cell>
          <cell r="E1032" t="str">
            <v>JIRCAN</v>
          </cell>
          <cell r="F1032">
            <v>3762</v>
          </cell>
        </row>
        <row r="1033">
          <cell r="A1033" t="str">
            <v>100506</v>
          </cell>
          <cell r="B1033" t="str">
            <v>10</v>
          </cell>
          <cell r="C1033" t="str">
            <v>05</v>
          </cell>
          <cell r="D1033" t="str">
            <v>06</v>
          </cell>
          <cell r="E1033" t="str">
            <v>MIRAFLORES</v>
          </cell>
          <cell r="F1033">
            <v>3872</v>
          </cell>
        </row>
        <row r="1034">
          <cell r="A1034" t="str">
            <v>100507</v>
          </cell>
          <cell r="B1034" t="str">
            <v>10</v>
          </cell>
          <cell r="C1034" t="str">
            <v>05</v>
          </cell>
          <cell r="D1034" t="str">
            <v>07</v>
          </cell>
          <cell r="E1034" t="str">
            <v>MONZON</v>
          </cell>
          <cell r="F1034">
            <v>21748</v>
          </cell>
        </row>
        <row r="1035">
          <cell r="A1035" t="str">
            <v>100508</v>
          </cell>
          <cell r="B1035" t="str">
            <v>10</v>
          </cell>
          <cell r="C1035" t="str">
            <v>05</v>
          </cell>
          <cell r="D1035" t="str">
            <v>08</v>
          </cell>
          <cell r="E1035" t="str">
            <v>PUNCHAO</v>
          </cell>
          <cell r="F1035">
            <v>2671</v>
          </cell>
        </row>
        <row r="1036">
          <cell r="A1036" t="str">
            <v>100509</v>
          </cell>
          <cell r="B1036" t="str">
            <v>10</v>
          </cell>
          <cell r="C1036" t="str">
            <v>05</v>
          </cell>
          <cell r="D1036" t="str">
            <v>09</v>
          </cell>
          <cell r="E1036" t="str">
            <v>PUÑOS</v>
          </cell>
          <cell r="F1036">
            <v>5121</v>
          </cell>
        </row>
        <row r="1037">
          <cell r="A1037" t="str">
            <v>100510</v>
          </cell>
          <cell r="B1037" t="str">
            <v>10</v>
          </cell>
          <cell r="C1037" t="str">
            <v>05</v>
          </cell>
          <cell r="D1037" t="str">
            <v>10</v>
          </cell>
          <cell r="E1037" t="str">
            <v>SINGA</v>
          </cell>
          <cell r="F1037">
            <v>4404</v>
          </cell>
        </row>
        <row r="1038">
          <cell r="A1038" t="str">
            <v>100511</v>
          </cell>
          <cell r="B1038" t="str">
            <v>10</v>
          </cell>
          <cell r="C1038" t="str">
            <v>05</v>
          </cell>
          <cell r="D1038" t="str">
            <v>11</v>
          </cell>
          <cell r="E1038" t="str">
            <v>TANTAMAYO</v>
          </cell>
          <cell r="F1038">
            <v>2852</v>
          </cell>
        </row>
        <row r="1039">
          <cell r="A1039" t="str">
            <v>100600</v>
          </cell>
          <cell r="B1039" t="str">
            <v>10</v>
          </cell>
          <cell r="C1039" t="str">
            <v>06</v>
          </cell>
          <cell r="D1039" t="str">
            <v>00</v>
          </cell>
          <cell r="E1039" t="str">
            <v>LEONCIO PRADO</v>
          </cell>
          <cell r="F1039">
            <v>117102</v>
          </cell>
        </row>
        <row r="1040">
          <cell r="A1040" t="str">
            <v>100601</v>
          </cell>
          <cell r="B1040" t="str">
            <v>10</v>
          </cell>
          <cell r="C1040" t="str">
            <v>06</v>
          </cell>
          <cell r="D1040" t="str">
            <v>01</v>
          </cell>
          <cell r="E1040" t="str">
            <v>RUPA-RUPA</v>
          </cell>
          <cell r="F1040">
            <v>55150</v>
          </cell>
        </row>
        <row r="1041">
          <cell r="A1041" t="str">
            <v>100602</v>
          </cell>
          <cell r="B1041" t="str">
            <v>10</v>
          </cell>
          <cell r="C1041" t="str">
            <v>06</v>
          </cell>
          <cell r="D1041" t="str">
            <v>02</v>
          </cell>
          <cell r="E1041" t="str">
            <v>DANIEL ALOMIA ROBLES</v>
          </cell>
          <cell r="F1041">
            <v>6830</v>
          </cell>
        </row>
        <row r="1042">
          <cell r="A1042" t="str">
            <v>100603</v>
          </cell>
          <cell r="B1042" t="str">
            <v>10</v>
          </cell>
          <cell r="C1042" t="str">
            <v>06</v>
          </cell>
          <cell r="D1042" t="str">
            <v>03</v>
          </cell>
          <cell r="E1042" t="str">
            <v>HERMILIO VALDIZAN</v>
          </cell>
          <cell r="F1042">
            <v>3917</v>
          </cell>
        </row>
        <row r="1043">
          <cell r="A1043" t="str">
            <v>100604</v>
          </cell>
          <cell r="B1043" t="str">
            <v>10</v>
          </cell>
          <cell r="C1043" t="str">
            <v>06</v>
          </cell>
          <cell r="D1043" t="str">
            <v>04</v>
          </cell>
          <cell r="E1043" t="str">
            <v>JOSE CRESPO Y CASTILLO</v>
          </cell>
          <cell r="F1043">
            <v>32016</v>
          </cell>
        </row>
        <row r="1044">
          <cell r="A1044" t="str">
            <v>100605</v>
          </cell>
          <cell r="B1044" t="str">
            <v>10</v>
          </cell>
          <cell r="C1044" t="str">
            <v>06</v>
          </cell>
          <cell r="D1044" t="str">
            <v>05</v>
          </cell>
          <cell r="E1044" t="str">
            <v>LUYANDO</v>
          </cell>
          <cell r="F1044">
            <v>9078</v>
          </cell>
        </row>
        <row r="1045">
          <cell r="A1045" t="str">
            <v>100606</v>
          </cell>
          <cell r="B1045" t="str">
            <v>10</v>
          </cell>
          <cell r="C1045" t="str">
            <v>06</v>
          </cell>
          <cell r="D1045" t="str">
            <v>06</v>
          </cell>
          <cell r="E1045" t="str">
            <v>MARIANO DAMASO BERAUN</v>
          </cell>
          <cell r="F1045">
            <v>10111</v>
          </cell>
        </row>
        <row r="1046">
          <cell r="A1046" t="str">
            <v>100700</v>
          </cell>
          <cell r="B1046" t="str">
            <v>10</v>
          </cell>
          <cell r="C1046" t="str">
            <v>07</v>
          </cell>
          <cell r="D1046" t="str">
            <v>00</v>
          </cell>
          <cell r="E1046" t="str">
            <v>MARAÑON</v>
          </cell>
          <cell r="F1046">
            <v>26476</v>
          </cell>
        </row>
        <row r="1047">
          <cell r="A1047" t="str">
            <v>100701</v>
          </cell>
          <cell r="B1047" t="str">
            <v>10</v>
          </cell>
          <cell r="C1047" t="str">
            <v>07</v>
          </cell>
          <cell r="D1047" t="str">
            <v>01</v>
          </cell>
          <cell r="E1047" t="str">
            <v>HUACRACHUCO</v>
          </cell>
          <cell r="F1047">
            <v>15097</v>
          </cell>
        </row>
        <row r="1048">
          <cell r="A1048" t="str">
            <v>100702</v>
          </cell>
          <cell r="B1048" t="str">
            <v>10</v>
          </cell>
          <cell r="C1048" t="str">
            <v>07</v>
          </cell>
          <cell r="D1048" t="str">
            <v>02</v>
          </cell>
          <cell r="E1048" t="str">
            <v>CHOLON</v>
          </cell>
          <cell r="F1048">
            <v>9149</v>
          </cell>
        </row>
        <row r="1049">
          <cell r="A1049" t="str">
            <v>100703</v>
          </cell>
          <cell r="B1049" t="str">
            <v>10</v>
          </cell>
          <cell r="C1049" t="str">
            <v>07</v>
          </cell>
          <cell r="D1049" t="str">
            <v>03</v>
          </cell>
          <cell r="E1049" t="str">
            <v>SAN BUENAVENTURA</v>
          </cell>
          <cell r="F1049">
            <v>2230</v>
          </cell>
        </row>
        <row r="1050">
          <cell r="A1050" t="str">
            <v>100800</v>
          </cell>
          <cell r="B1050" t="str">
            <v>10</v>
          </cell>
          <cell r="C1050" t="str">
            <v>08</v>
          </cell>
          <cell r="D1050" t="str">
            <v>00</v>
          </cell>
          <cell r="E1050" t="str">
            <v>PACHITEA</v>
          </cell>
          <cell r="F1050">
            <v>54722</v>
          </cell>
        </row>
        <row r="1051">
          <cell r="A1051" t="str">
            <v>100801</v>
          </cell>
          <cell r="B1051" t="str">
            <v>10</v>
          </cell>
          <cell r="C1051" t="str">
            <v>08</v>
          </cell>
          <cell r="D1051" t="str">
            <v>01</v>
          </cell>
          <cell r="E1051" t="str">
            <v>PANAO</v>
          </cell>
          <cell r="F1051">
            <v>18870</v>
          </cell>
        </row>
        <row r="1052">
          <cell r="A1052" t="str">
            <v>100802</v>
          </cell>
          <cell r="B1052" t="str">
            <v>10</v>
          </cell>
          <cell r="C1052" t="str">
            <v>08</v>
          </cell>
          <cell r="D1052" t="str">
            <v>02</v>
          </cell>
          <cell r="E1052" t="str">
            <v>CHAGLLA</v>
          </cell>
          <cell r="F1052">
            <v>8886</v>
          </cell>
        </row>
        <row r="1053">
          <cell r="A1053" t="str">
            <v>100803</v>
          </cell>
          <cell r="B1053" t="str">
            <v>10</v>
          </cell>
          <cell r="C1053" t="str">
            <v>08</v>
          </cell>
          <cell r="D1053" t="str">
            <v>03</v>
          </cell>
          <cell r="E1053" t="str">
            <v>MOLINO</v>
          </cell>
          <cell r="F1053">
            <v>13494</v>
          </cell>
        </row>
        <row r="1054">
          <cell r="A1054" t="str">
            <v>100804</v>
          </cell>
          <cell r="B1054" t="str">
            <v>10</v>
          </cell>
          <cell r="C1054" t="str">
            <v>08</v>
          </cell>
          <cell r="D1054" t="str">
            <v>04</v>
          </cell>
          <cell r="E1054" t="str">
            <v xml:space="preserve">UMARI  </v>
          </cell>
          <cell r="F1054">
            <v>13472</v>
          </cell>
        </row>
        <row r="1055">
          <cell r="A1055" t="str">
            <v>100900</v>
          </cell>
          <cell r="B1055" t="str">
            <v>10</v>
          </cell>
          <cell r="C1055" t="str">
            <v>09</v>
          </cell>
          <cell r="D1055" t="str">
            <v>00</v>
          </cell>
          <cell r="E1055" t="str">
            <v>PUERTO INCA</v>
          </cell>
          <cell r="F1055">
            <v>32770</v>
          </cell>
        </row>
        <row r="1056">
          <cell r="A1056" t="str">
            <v>100901</v>
          </cell>
          <cell r="B1056" t="str">
            <v>10</v>
          </cell>
          <cell r="C1056" t="str">
            <v>09</v>
          </cell>
          <cell r="D1056" t="str">
            <v>01</v>
          </cell>
          <cell r="E1056" t="str">
            <v>PUERTO INCA</v>
          </cell>
          <cell r="F1056">
            <v>8845</v>
          </cell>
        </row>
        <row r="1057">
          <cell r="A1057" t="str">
            <v>100902</v>
          </cell>
          <cell r="B1057" t="str">
            <v>10</v>
          </cell>
          <cell r="C1057" t="str">
            <v>09</v>
          </cell>
          <cell r="D1057" t="str">
            <v>02</v>
          </cell>
          <cell r="E1057" t="str">
            <v>CODO DEL POZUZO</v>
          </cell>
          <cell r="F1057">
            <v>6593</v>
          </cell>
        </row>
        <row r="1058">
          <cell r="A1058" t="str">
            <v>100903</v>
          </cell>
          <cell r="B1058" t="str">
            <v>10</v>
          </cell>
          <cell r="C1058" t="str">
            <v>09</v>
          </cell>
          <cell r="D1058" t="str">
            <v>03</v>
          </cell>
          <cell r="E1058" t="str">
            <v>HONORIA</v>
          </cell>
          <cell r="F1058">
            <v>5277</v>
          </cell>
        </row>
        <row r="1059">
          <cell r="A1059" t="str">
            <v>100904</v>
          </cell>
          <cell r="B1059" t="str">
            <v>10</v>
          </cell>
          <cell r="C1059" t="str">
            <v>09</v>
          </cell>
          <cell r="D1059" t="str">
            <v>04</v>
          </cell>
          <cell r="E1059" t="str">
            <v>TOURNAVISTA</v>
          </cell>
          <cell r="F1059">
            <v>6183</v>
          </cell>
        </row>
        <row r="1060">
          <cell r="A1060" t="str">
            <v>100905</v>
          </cell>
          <cell r="B1060" t="str">
            <v>10</v>
          </cell>
          <cell r="C1060" t="str">
            <v>09</v>
          </cell>
          <cell r="D1060" t="str">
            <v>05</v>
          </cell>
          <cell r="E1060" t="str">
            <v>YUYAPICHIS</v>
          </cell>
          <cell r="F1060">
            <v>5872</v>
          </cell>
        </row>
        <row r="1061">
          <cell r="A1061" t="str">
            <v>101000</v>
          </cell>
          <cell r="B1061" t="str">
            <v>10</v>
          </cell>
          <cell r="C1061" t="str">
            <v>10</v>
          </cell>
          <cell r="D1061" t="str">
            <v>00</v>
          </cell>
          <cell r="E1061" t="str">
            <v>LAURICOCHA</v>
          </cell>
          <cell r="F1061">
            <v>33875</v>
          </cell>
        </row>
        <row r="1062">
          <cell r="A1062" t="str">
            <v>101001</v>
          </cell>
          <cell r="B1062" t="str">
            <v>10</v>
          </cell>
          <cell r="C1062" t="str">
            <v>10</v>
          </cell>
          <cell r="D1062" t="str">
            <v>01</v>
          </cell>
          <cell r="E1062" t="str">
            <v>JESUS</v>
          </cell>
          <cell r="F1062">
            <v>5916</v>
          </cell>
        </row>
        <row r="1063">
          <cell r="A1063" t="str">
            <v>101002</v>
          </cell>
          <cell r="B1063" t="str">
            <v>10</v>
          </cell>
          <cell r="C1063" t="str">
            <v>10</v>
          </cell>
          <cell r="D1063" t="str">
            <v>02</v>
          </cell>
          <cell r="E1063" t="str">
            <v>BAÑOS</v>
          </cell>
          <cell r="F1063">
            <v>6043</v>
          </cell>
        </row>
        <row r="1064">
          <cell r="A1064" t="str">
            <v>101003</v>
          </cell>
          <cell r="B1064" t="str">
            <v>10</v>
          </cell>
          <cell r="C1064" t="str">
            <v>10</v>
          </cell>
          <cell r="D1064" t="str">
            <v>03</v>
          </cell>
          <cell r="E1064" t="str">
            <v>JIVIA</v>
          </cell>
          <cell r="F1064">
            <v>1972</v>
          </cell>
        </row>
        <row r="1065">
          <cell r="A1065" t="str">
            <v>101004</v>
          </cell>
          <cell r="B1065" t="str">
            <v>10</v>
          </cell>
          <cell r="C1065" t="str">
            <v>10</v>
          </cell>
          <cell r="D1065" t="str">
            <v>04</v>
          </cell>
          <cell r="E1065" t="str">
            <v>QUEROPALCA</v>
          </cell>
          <cell r="F1065">
            <v>927</v>
          </cell>
        </row>
        <row r="1066">
          <cell r="A1066" t="str">
            <v>101005</v>
          </cell>
          <cell r="B1066" t="str">
            <v>10</v>
          </cell>
          <cell r="C1066" t="str">
            <v>10</v>
          </cell>
          <cell r="D1066" t="str">
            <v>05</v>
          </cell>
          <cell r="E1066" t="str">
            <v>RONDOS</v>
          </cell>
          <cell r="F1066">
            <v>7363</v>
          </cell>
        </row>
        <row r="1067">
          <cell r="A1067" t="str">
            <v>101006</v>
          </cell>
          <cell r="B1067" t="str">
            <v>10</v>
          </cell>
          <cell r="C1067" t="str">
            <v>10</v>
          </cell>
          <cell r="D1067" t="str">
            <v>06</v>
          </cell>
          <cell r="E1067" t="str">
            <v>SAN FRANCISCO DE ASIS</v>
          </cell>
          <cell r="F1067">
            <v>2251</v>
          </cell>
        </row>
        <row r="1068">
          <cell r="A1068" t="str">
            <v>101007</v>
          </cell>
          <cell r="B1068" t="str">
            <v>10</v>
          </cell>
          <cell r="C1068" t="str">
            <v>10</v>
          </cell>
          <cell r="D1068" t="str">
            <v>07</v>
          </cell>
          <cell r="E1068" t="str">
            <v>SAN MIGUEL DE CAURI</v>
          </cell>
          <cell r="F1068">
            <v>9403</v>
          </cell>
        </row>
        <row r="1069">
          <cell r="A1069" t="str">
            <v>101100</v>
          </cell>
          <cell r="B1069" t="str">
            <v>10</v>
          </cell>
          <cell r="C1069" t="str">
            <v>11</v>
          </cell>
          <cell r="D1069" t="str">
            <v>00</v>
          </cell>
          <cell r="E1069" t="str">
            <v>YAROWILCA</v>
          </cell>
          <cell r="F1069">
            <v>41274</v>
          </cell>
        </row>
        <row r="1070">
          <cell r="A1070" t="str">
            <v>101101</v>
          </cell>
          <cell r="B1070" t="str">
            <v>10</v>
          </cell>
          <cell r="C1070" t="str">
            <v>11</v>
          </cell>
          <cell r="D1070" t="str">
            <v>01</v>
          </cell>
          <cell r="E1070" t="str">
            <v>CHAVINILLO</v>
          </cell>
          <cell r="F1070">
            <v>10989</v>
          </cell>
        </row>
        <row r="1071">
          <cell r="A1071" t="str">
            <v>101102</v>
          </cell>
          <cell r="B1071" t="str">
            <v>10</v>
          </cell>
          <cell r="C1071" t="str">
            <v>11</v>
          </cell>
          <cell r="D1071" t="str">
            <v>02</v>
          </cell>
          <cell r="E1071" t="str">
            <v>CAHUAC</v>
          </cell>
          <cell r="F1071">
            <v>1988</v>
          </cell>
        </row>
        <row r="1072">
          <cell r="A1072" t="str">
            <v>101103</v>
          </cell>
          <cell r="B1072" t="str">
            <v>10</v>
          </cell>
          <cell r="C1072" t="str">
            <v>11</v>
          </cell>
          <cell r="D1072" t="str">
            <v>03</v>
          </cell>
          <cell r="E1072" t="str">
            <v>CHACABAMBA</v>
          </cell>
          <cell r="F1072">
            <v>1858</v>
          </cell>
        </row>
        <row r="1073">
          <cell r="A1073" t="str">
            <v>101104</v>
          </cell>
          <cell r="B1073" t="str">
            <v>10</v>
          </cell>
          <cell r="C1073" t="str">
            <v>11</v>
          </cell>
          <cell r="D1073" t="str">
            <v>04</v>
          </cell>
          <cell r="E1073" t="str">
            <v>APARICIO POMARES</v>
          </cell>
          <cell r="F1073">
            <v>9856</v>
          </cell>
        </row>
        <row r="1074">
          <cell r="A1074" t="str">
            <v>101105</v>
          </cell>
          <cell r="B1074" t="str">
            <v>10</v>
          </cell>
          <cell r="C1074" t="str">
            <v>11</v>
          </cell>
          <cell r="D1074" t="str">
            <v>05</v>
          </cell>
          <cell r="E1074" t="str">
            <v>JACAS CHICO</v>
          </cell>
          <cell r="F1074">
            <v>2539</v>
          </cell>
        </row>
        <row r="1075">
          <cell r="A1075" t="str">
            <v>101106</v>
          </cell>
          <cell r="B1075" t="str">
            <v>10</v>
          </cell>
          <cell r="C1075" t="str">
            <v>11</v>
          </cell>
          <cell r="D1075" t="str">
            <v>06</v>
          </cell>
          <cell r="E1075" t="str">
            <v>OBAS</v>
          </cell>
          <cell r="F1075">
            <v>6351</v>
          </cell>
        </row>
        <row r="1076">
          <cell r="A1076" t="str">
            <v>101107</v>
          </cell>
          <cell r="B1076" t="str">
            <v>10</v>
          </cell>
          <cell r="C1076" t="str">
            <v>11</v>
          </cell>
          <cell r="D1076" t="str">
            <v>07</v>
          </cell>
          <cell r="E1076" t="str">
            <v>PAMPAMARCA</v>
          </cell>
          <cell r="F1076">
            <v>3137</v>
          </cell>
        </row>
        <row r="1077">
          <cell r="A1077" t="str">
            <v>101108</v>
          </cell>
          <cell r="B1077" t="str">
            <v>10</v>
          </cell>
          <cell r="C1077" t="str">
            <v>11</v>
          </cell>
          <cell r="D1077" t="str">
            <v>08</v>
          </cell>
          <cell r="E1077" t="str">
            <v>CHORAS</v>
          </cell>
          <cell r="F1077">
            <v>4556</v>
          </cell>
        </row>
        <row r="1078">
          <cell r="A1078" t="str">
            <v>110000</v>
          </cell>
          <cell r="B1078" t="str">
            <v>11</v>
          </cell>
          <cell r="C1078" t="str">
            <v>00</v>
          </cell>
          <cell r="D1078" t="str">
            <v>00</v>
          </cell>
          <cell r="E1078" t="str">
            <v>ICA</v>
          </cell>
          <cell r="F1078">
            <v>707828</v>
          </cell>
        </row>
        <row r="1079">
          <cell r="A1079" t="str">
            <v>110100</v>
          </cell>
          <cell r="B1079" t="str">
            <v>11</v>
          </cell>
          <cell r="C1079" t="str">
            <v>01</v>
          </cell>
          <cell r="D1079" t="str">
            <v>00</v>
          </cell>
          <cell r="E1079" t="str">
            <v>ICA</v>
          </cell>
          <cell r="F1079">
            <v>318270</v>
          </cell>
        </row>
        <row r="1080">
          <cell r="A1080" t="str">
            <v>110101</v>
          </cell>
          <cell r="B1080" t="str">
            <v>11</v>
          </cell>
          <cell r="C1080" t="str">
            <v>01</v>
          </cell>
          <cell r="D1080" t="str">
            <v>01</v>
          </cell>
          <cell r="E1080" t="str">
            <v>ICA</v>
          </cell>
          <cell r="F1080">
            <v>123825</v>
          </cell>
        </row>
        <row r="1081">
          <cell r="A1081" t="str">
            <v>110102</v>
          </cell>
          <cell r="B1081" t="str">
            <v>11</v>
          </cell>
          <cell r="C1081" t="str">
            <v>01</v>
          </cell>
          <cell r="D1081" t="str">
            <v>02</v>
          </cell>
          <cell r="E1081" t="str">
            <v>LA TINGUIÑA</v>
          </cell>
          <cell r="F1081">
            <v>32749</v>
          </cell>
        </row>
        <row r="1082">
          <cell r="A1082" t="str">
            <v>110103</v>
          </cell>
          <cell r="B1082" t="str">
            <v>11</v>
          </cell>
          <cell r="C1082" t="str">
            <v>01</v>
          </cell>
          <cell r="D1082" t="str">
            <v>03</v>
          </cell>
          <cell r="E1082" t="str">
            <v>LOS AQUIJES</v>
          </cell>
          <cell r="F1082">
            <v>16289</v>
          </cell>
        </row>
        <row r="1083">
          <cell r="A1083" t="str">
            <v>110104</v>
          </cell>
          <cell r="B1083" t="str">
            <v>11</v>
          </cell>
          <cell r="C1083" t="str">
            <v>01</v>
          </cell>
          <cell r="D1083" t="str">
            <v>04</v>
          </cell>
          <cell r="E1083" t="str">
            <v>OCUCAJE</v>
          </cell>
          <cell r="F1083">
            <v>3649</v>
          </cell>
        </row>
        <row r="1084">
          <cell r="A1084" t="str">
            <v>110105</v>
          </cell>
          <cell r="B1084" t="str">
            <v>11</v>
          </cell>
          <cell r="C1084" t="str">
            <v>01</v>
          </cell>
          <cell r="D1084" t="str">
            <v>05</v>
          </cell>
          <cell r="E1084" t="str">
            <v>PACHACUTEC</v>
          </cell>
          <cell r="F1084">
            <v>6063</v>
          </cell>
        </row>
        <row r="1085">
          <cell r="A1085" t="str">
            <v>110106</v>
          </cell>
          <cell r="B1085" t="str">
            <v>11</v>
          </cell>
          <cell r="C1085" t="str">
            <v>01</v>
          </cell>
          <cell r="D1085" t="str">
            <v>06</v>
          </cell>
          <cell r="E1085" t="str">
            <v>PARCONA</v>
          </cell>
          <cell r="F1085">
            <v>49684</v>
          </cell>
        </row>
        <row r="1086">
          <cell r="A1086" t="str">
            <v>110107</v>
          </cell>
          <cell r="B1086" t="str">
            <v>11</v>
          </cell>
          <cell r="C1086" t="str">
            <v>01</v>
          </cell>
          <cell r="D1086" t="str">
            <v>07</v>
          </cell>
          <cell r="E1086" t="str">
            <v>PUEBLO NUEVO</v>
          </cell>
          <cell r="F1086">
            <v>4763</v>
          </cell>
        </row>
        <row r="1087">
          <cell r="A1087" t="str">
            <v>110108</v>
          </cell>
          <cell r="B1087" t="str">
            <v>11</v>
          </cell>
          <cell r="C1087" t="str">
            <v>01</v>
          </cell>
          <cell r="D1087" t="str">
            <v>08</v>
          </cell>
          <cell r="E1087" t="str">
            <v>SALAS</v>
          </cell>
          <cell r="F1087">
            <v>15128</v>
          </cell>
        </row>
        <row r="1088">
          <cell r="A1088" t="str">
            <v>110109</v>
          </cell>
          <cell r="B1088" t="str">
            <v>11</v>
          </cell>
          <cell r="C1088" t="str">
            <v>01</v>
          </cell>
          <cell r="D1088" t="str">
            <v>09</v>
          </cell>
          <cell r="E1088" t="str">
            <v>SAN JOSE DE LOS MOLINOS</v>
          </cell>
          <cell r="F1088">
            <v>5979</v>
          </cell>
        </row>
        <row r="1089">
          <cell r="A1089" t="str">
            <v>110110</v>
          </cell>
          <cell r="B1089" t="str">
            <v>11</v>
          </cell>
          <cell r="C1089" t="str">
            <v>01</v>
          </cell>
          <cell r="D1089" t="str">
            <v>10</v>
          </cell>
          <cell r="E1089" t="str">
            <v>SAN JUAN BAUTISTA</v>
          </cell>
          <cell r="F1089">
            <v>12320</v>
          </cell>
        </row>
        <row r="1090">
          <cell r="A1090" t="str">
            <v>110111</v>
          </cell>
          <cell r="B1090" t="str">
            <v>11</v>
          </cell>
          <cell r="C1090" t="str">
            <v>01</v>
          </cell>
          <cell r="D1090" t="str">
            <v>11</v>
          </cell>
          <cell r="E1090" t="str">
            <v>SANTIAGO</v>
          </cell>
          <cell r="F1090">
            <v>23442</v>
          </cell>
        </row>
        <row r="1091">
          <cell r="A1091" t="str">
            <v>110112</v>
          </cell>
          <cell r="B1091" t="str">
            <v>11</v>
          </cell>
          <cell r="C1091" t="str">
            <v>01</v>
          </cell>
          <cell r="D1091" t="str">
            <v>12</v>
          </cell>
          <cell r="E1091" t="str">
            <v>SUBTANJALLA</v>
          </cell>
          <cell r="F1091">
            <v>19426</v>
          </cell>
        </row>
        <row r="1092">
          <cell r="A1092" t="str">
            <v>110113</v>
          </cell>
          <cell r="B1092" t="str">
            <v>11</v>
          </cell>
          <cell r="C1092" t="str">
            <v>01</v>
          </cell>
          <cell r="D1092" t="str">
            <v>13</v>
          </cell>
          <cell r="E1092" t="str">
            <v>TATE</v>
          </cell>
          <cell r="F1092">
            <v>3929</v>
          </cell>
        </row>
        <row r="1093">
          <cell r="A1093" t="str">
            <v>110114</v>
          </cell>
          <cell r="B1093" t="str">
            <v>11</v>
          </cell>
          <cell r="C1093" t="str">
            <v>01</v>
          </cell>
          <cell r="D1093" t="str">
            <v>14</v>
          </cell>
          <cell r="E1093" t="str">
            <v>YAUCA DEL ROSARIO</v>
          </cell>
          <cell r="F1093">
            <v>1024</v>
          </cell>
        </row>
        <row r="1094">
          <cell r="A1094" t="str">
            <v>110200</v>
          </cell>
          <cell r="B1094" t="str">
            <v>11</v>
          </cell>
          <cell r="C1094" t="str">
            <v>02</v>
          </cell>
          <cell r="D1094" t="str">
            <v>00</v>
          </cell>
          <cell r="E1094" t="str">
            <v>CHINCHA</v>
          </cell>
          <cell r="F1094">
            <v>194124</v>
          </cell>
        </row>
        <row r="1095">
          <cell r="A1095" t="str">
            <v>110201</v>
          </cell>
          <cell r="B1095" t="str">
            <v>11</v>
          </cell>
          <cell r="C1095" t="str">
            <v>02</v>
          </cell>
          <cell r="D1095" t="str">
            <v>01</v>
          </cell>
          <cell r="E1095" t="str">
            <v>CHINCHA ALTA</v>
          </cell>
          <cell r="F1095">
            <v>59189</v>
          </cell>
        </row>
        <row r="1096">
          <cell r="A1096" t="str">
            <v>110202</v>
          </cell>
          <cell r="B1096" t="str">
            <v>11</v>
          </cell>
          <cell r="C1096" t="str">
            <v>02</v>
          </cell>
          <cell r="D1096" t="str">
            <v>02</v>
          </cell>
          <cell r="E1096" t="str">
            <v>ALTO LARAN</v>
          </cell>
          <cell r="F1096">
            <v>7143</v>
          </cell>
        </row>
        <row r="1097">
          <cell r="A1097" t="str">
            <v>110203</v>
          </cell>
          <cell r="B1097" t="str">
            <v>11</v>
          </cell>
          <cell r="C1097" t="str">
            <v>02</v>
          </cell>
          <cell r="D1097" t="str">
            <v>03</v>
          </cell>
          <cell r="E1097" t="str">
            <v>CHAVIN</v>
          </cell>
          <cell r="F1097">
            <v>1047</v>
          </cell>
        </row>
        <row r="1098">
          <cell r="A1098" t="str">
            <v>110204</v>
          </cell>
          <cell r="B1098" t="str">
            <v>11</v>
          </cell>
          <cell r="C1098" t="str">
            <v>02</v>
          </cell>
          <cell r="D1098" t="str">
            <v>04</v>
          </cell>
          <cell r="E1098" t="str">
            <v>CHINCHA BAJA</v>
          </cell>
          <cell r="F1098">
            <v>12604</v>
          </cell>
        </row>
        <row r="1099">
          <cell r="A1099" t="str">
            <v>110205</v>
          </cell>
          <cell r="B1099" t="str">
            <v>11</v>
          </cell>
          <cell r="C1099" t="str">
            <v>02</v>
          </cell>
          <cell r="D1099" t="str">
            <v>05</v>
          </cell>
          <cell r="E1099" t="str">
            <v>EL CARMEN</v>
          </cell>
          <cell r="F1099">
            <v>12559</v>
          </cell>
        </row>
        <row r="1100">
          <cell r="A1100" t="str">
            <v>110206</v>
          </cell>
          <cell r="B1100" t="str">
            <v>11</v>
          </cell>
          <cell r="C1100" t="str">
            <v>02</v>
          </cell>
          <cell r="D1100" t="str">
            <v>06</v>
          </cell>
          <cell r="E1100" t="str">
            <v>GROCIO PRADO</v>
          </cell>
          <cell r="F1100">
            <v>20072</v>
          </cell>
        </row>
        <row r="1101">
          <cell r="A1101" t="str">
            <v>110207</v>
          </cell>
          <cell r="B1101" t="str">
            <v>11</v>
          </cell>
          <cell r="C1101" t="str">
            <v>02</v>
          </cell>
          <cell r="D1101" t="str">
            <v>07</v>
          </cell>
          <cell r="E1101" t="str">
            <v>PUEBLO NUEVO</v>
          </cell>
          <cell r="F1101">
            <v>50791</v>
          </cell>
        </row>
        <row r="1102">
          <cell r="A1102" t="str">
            <v>110208</v>
          </cell>
          <cell r="B1102" t="str">
            <v>11</v>
          </cell>
          <cell r="C1102" t="str">
            <v>02</v>
          </cell>
          <cell r="D1102" t="str">
            <v>08</v>
          </cell>
          <cell r="E1102" t="str">
            <v>SAN JUAN DE YANAC</v>
          </cell>
          <cell r="F1102">
            <v>881</v>
          </cell>
        </row>
        <row r="1103">
          <cell r="A1103" t="str">
            <v>110209</v>
          </cell>
          <cell r="B1103" t="str">
            <v>11</v>
          </cell>
          <cell r="C1103" t="str">
            <v>02</v>
          </cell>
          <cell r="D1103" t="str">
            <v>09</v>
          </cell>
          <cell r="E1103" t="str">
            <v>SAN PEDRO DE HUACARPANA</v>
          </cell>
          <cell r="F1103">
            <v>1498</v>
          </cell>
        </row>
        <row r="1104">
          <cell r="A1104" t="str">
            <v>110210</v>
          </cell>
          <cell r="B1104" t="str">
            <v>11</v>
          </cell>
          <cell r="C1104" t="str">
            <v>02</v>
          </cell>
          <cell r="D1104" t="str">
            <v>10</v>
          </cell>
          <cell r="E1104" t="str">
            <v>SUNAMPE</v>
          </cell>
          <cell r="F1104">
            <v>23376</v>
          </cell>
        </row>
        <row r="1105">
          <cell r="A1105" t="str">
            <v>110211</v>
          </cell>
          <cell r="B1105" t="str">
            <v>11</v>
          </cell>
          <cell r="C1105" t="str">
            <v>02</v>
          </cell>
          <cell r="D1105" t="str">
            <v>11</v>
          </cell>
          <cell r="E1105" t="str">
            <v>TAMBO DE MORA</v>
          </cell>
          <cell r="F1105">
            <v>4964</v>
          </cell>
        </row>
        <row r="1106">
          <cell r="A1106" t="str">
            <v>110300</v>
          </cell>
          <cell r="B1106" t="str">
            <v>11</v>
          </cell>
          <cell r="C1106" t="str">
            <v>03</v>
          </cell>
          <cell r="D1106" t="str">
            <v>00</v>
          </cell>
          <cell r="E1106" t="str">
            <v>NAZCA</v>
          </cell>
          <cell r="F1106">
            <v>58350</v>
          </cell>
        </row>
        <row r="1107">
          <cell r="A1107" t="str">
            <v>110301</v>
          </cell>
          <cell r="B1107" t="str">
            <v>11</v>
          </cell>
          <cell r="C1107" t="str">
            <v>03</v>
          </cell>
          <cell r="D1107" t="str">
            <v>01</v>
          </cell>
          <cell r="E1107" t="str">
            <v>NAZCA</v>
          </cell>
          <cell r="F1107">
            <v>26274</v>
          </cell>
        </row>
        <row r="1108">
          <cell r="A1108" t="str">
            <v>110302</v>
          </cell>
          <cell r="B1108" t="str">
            <v>11</v>
          </cell>
          <cell r="C1108" t="str">
            <v>03</v>
          </cell>
          <cell r="D1108" t="str">
            <v>02</v>
          </cell>
          <cell r="E1108" t="str">
            <v>CHANGUILLO</v>
          </cell>
          <cell r="F1108">
            <v>2201</v>
          </cell>
        </row>
        <row r="1109">
          <cell r="A1109" t="str">
            <v>110303</v>
          </cell>
          <cell r="B1109" t="str">
            <v>11</v>
          </cell>
          <cell r="C1109" t="str">
            <v>03</v>
          </cell>
          <cell r="D1109" t="str">
            <v>03</v>
          </cell>
          <cell r="E1109" t="str">
            <v>EL INGENIO</v>
          </cell>
          <cell r="F1109">
            <v>3481</v>
          </cell>
        </row>
        <row r="1110">
          <cell r="A1110" t="str">
            <v>110304</v>
          </cell>
          <cell r="B1110" t="str">
            <v>11</v>
          </cell>
          <cell r="C1110" t="str">
            <v>03</v>
          </cell>
          <cell r="D1110" t="str">
            <v>04</v>
          </cell>
          <cell r="E1110" t="str">
            <v>MARCONA</v>
          </cell>
          <cell r="F1110">
            <v>11743</v>
          </cell>
        </row>
        <row r="1111">
          <cell r="A1111" t="str">
            <v>110305</v>
          </cell>
          <cell r="B1111" t="str">
            <v>11</v>
          </cell>
          <cell r="C1111" t="str">
            <v>03</v>
          </cell>
          <cell r="D1111" t="str">
            <v>05</v>
          </cell>
          <cell r="E1111" t="str">
            <v>VISTA ALEGRE</v>
          </cell>
          <cell r="F1111">
            <v>14651</v>
          </cell>
        </row>
        <row r="1112">
          <cell r="A1112" t="str">
            <v>110400</v>
          </cell>
          <cell r="B1112" t="str">
            <v>11</v>
          </cell>
          <cell r="C1112" t="str">
            <v>04</v>
          </cell>
          <cell r="D1112" t="str">
            <v>00</v>
          </cell>
          <cell r="E1112" t="str">
            <v>PALPA</v>
          </cell>
          <cell r="F1112">
            <v>13836</v>
          </cell>
        </row>
        <row r="1113">
          <cell r="A1113" t="str">
            <v>110401</v>
          </cell>
          <cell r="B1113" t="str">
            <v>11</v>
          </cell>
          <cell r="C1113" t="str">
            <v>04</v>
          </cell>
          <cell r="D1113" t="str">
            <v>01</v>
          </cell>
          <cell r="E1113" t="str">
            <v>PALPA</v>
          </cell>
          <cell r="F1113">
            <v>7632</v>
          </cell>
        </row>
        <row r="1114">
          <cell r="A1114" t="str">
            <v>110402</v>
          </cell>
          <cell r="B1114" t="str">
            <v>11</v>
          </cell>
          <cell r="C1114" t="str">
            <v>04</v>
          </cell>
          <cell r="D1114" t="str">
            <v>02</v>
          </cell>
          <cell r="E1114" t="str">
            <v>LLIPATA</v>
          </cell>
          <cell r="F1114">
            <v>1568</v>
          </cell>
        </row>
        <row r="1115">
          <cell r="A1115" t="str">
            <v>110403</v>
          </cell>
          <cell r="B1115" t="str">
            <v>11</v>
          </cell>
          <cell r="C1115" t="str">
            <v>04</v>
          </cell>
          <cell r="D1115" t="str">
            <v>03</v>
          </cell>
          <cell r="E1115" t="str">
            <v>RIO GRANDE</v>
          </cell>
          <cell r="F1115">
            <v>3079</v>
          </cell>
        </row>
        <row r="1116">
          <cell r="A1116" t="str">
            <v>110404</v>
          </cell>
          <cell r="B1116" t="str">
            <v>11</v>
          </cell>
          <cell r="C1116" t="str">
            <v>04</v>
          </cell>
          <cell r="D1116" t="str">
            <v>04</v>
          </cell>
          <cell r="E1116" t="str">
            <v>SANTA CRUZ</v>
          </cell>
          <cell r="F1116">
            <v>1084</v>
          </cell>
        </row>
        <row r="1117">
          <cell r="A1117" t="str">
            <v>110405</v>
          </cell>
          <cell r="B1117" t="str">
            <v>11</v>
          </cell>
          <cell r="C1117" t="str">
            <v>04</v>
          </cell>
          <cell r="D1117" t="str">
            <v>05</v>
          </cell>
          <cell r="E1117" t="str">
            <v>TIBILLO</v>
          </cell>
          <cell r="F1117">
            <v>473</v>
          </cell>
        </row>
        <row r="1118">
          <cell r="A1118" t="str">
            <v>110500</v>
          </cell>
          <cell r="B1118" t="str">
            <v>11</v>
          </cell>
          <cell r="C1118" t="str">
            <v>05</v>
          </cell>
          <cell r="D1118" t="str">
            <v>00</v>
          </cell>
          <cell r="E1118" t="str">
            <v>PISCO</v>
          </cell>
          <cell r="F1118">
            <v>123248</v>
          </cell>
        </row>
        <row r="1119">
          <cell r="A1119" t="str">
            <v>110501</v>
          </cell>
          <cell r="B1119" t="str">
            <v>11</v>
          </cell>
          <cell r="C1119" t="str">
            <v>05</v>
          </cell>
          <cell r="D1119" t="str">
            <v>01</v>
          </cell>
          <cell r="E1119" t="str">
            <v>PISCO</v>
          </cell>
          <cell r="F1119">
            <v>56454</v>
          </cell>
        </row>
        <row r="1120">
          <cell r="A1120" t="str">
            <v>110502</v>
          </cell>
          <cell r="B1120" t="str">
            <v>11</v>
          </cell>
          <cell r="C1120" t="str">
            <v>05</v>
          </cell>
          <cell r="D1120" t="str">
            <v>02</v>
          </cell>
          <cell r="E1120" t="str">
            <v>HUANCANO</v>
          </cell>
          <cell r="F1120">
            <v>1518</v>
          </cell>
        </row>
        <row r="1121">
          <cell r="A1121" t="str">
            <v>110503</v>
          </cell>
          <cell r="B1121" t="str">
            <v>11</v>
          </cell>
          <cell r="C1121" t="str">
            <v>05</v>
          </cell>
          <cell r="D1121" t="str">
            <v>03</v>
          </cell>
          <cell r="E1121" t="str">
            <v>HUMAY</v>
          </cell>
          <cell r="F1121">
            <v>5909</v>
          </cell>
        </row>
        <row r="1122">
          <cell r="A1122" t="str">
            <v>110504</v>
          </cell>
          <cell r="B1122" t="str">
            <v>11</v>
          </cell>
          <cell r="C1122" t="str">
            <v>05</v>
          </cell>
          <cell r="D1122" t="str">
            <v>04</v>
          </cell>
          <cell r="E1122" t="str">
            <v>INDEPENDENCIA</v>
          </cell>
          <cell r="F1122">
            <v>12039</v>
          </cell>
        </row>
        <row r="1123">
          <cell r="A1123" t="str">
            <v>110505</v>
          </cell>
          <cell r="B1123" t="str">
            <v>11</v>
          </cell>
          <cell r="C1123" t="str">
            <v>05</v>
          </cell>
          <cell r="D1123" t="str">
            <v>05</v>
          </cell>
          <cell r="E1123" t="str">
            <v>PARACAS</v>
          </cell>
          <cell r="F1123">
            <v>1306</v>
          </cell>
        </row>
        <row r="1124">
          <cell r="A1124" t="str">
            <v>110506</v>
          </cell>
          <cell r="B1124" t="str">
            <v>11</v>
          </cell>
          <cell r="C1124" t="str">
            <v>05</v>
          </cell>
          <cell r="D1124" t="str">
            <v>06</v>
          </cell>
          <cell r="E1124" t="str">
            <v>SAN ANDRES</v>
          </cell>
          <cell r="F1124">
            <v>14917</v>
          </cell>
        </row>
        <row r="1125">
          <cell r="A1125" t="str">
            <v>110507</v>
          </cell>
          <cell r="B1125" t="str">
            <v>11</v>
          </cell>
          <cell r="C1125" t="str">
            <v>05</v>
          </cell>
          <cell r="D1125" t="str">
            <v>07</v>
          </cell>
          <cell r="E1125" t="str">
            <v>SAN CLEMENTE</v>
          </cell>
          <cell r="F1125">
            <v>18542</v>
          </cell>
        </row>
        <row r="1126">
          <cell r="A1126" t="str">
            <v>110508</v>
          </cell>
          <cell r="B1126" t="str">
            <v>11</v>
          </cell>
          <cell r="C1126" t="str">
            <v>05</v>
          </cell>
          <cell r="D1126" t="str">
            <v>08</v>
          </cell>
          <cell r="E1126" t="str">
            <v>TUPAC AMARU INCA</v>
          </cell>
          <cell r="F1126">
            <v>12563</v>
          </cell>
        </row>
        <row r="1127">
          <cell r="A1127" t="str">
            <v>120000</v>
          </cell>
          <cell r="B1127" t="str">
            <v>12</v>
          </cell>
          <cell r="C1127" t="str">
            <v>00</v>
          </cell>
          <cell r="D1127" t="str">
            <v>00</v>
          </cell>
          <cell r="E1127" t="str">
            <v>JUNIN</v>
          </cell>
          <cell r="F1127">
            <v>1185573</v>
          </cell>
        </row>
        <row r="1128">
          <cell r="A1128" t="str">
            <v>120100</v>
          </cell>
          <cell r="B1128" t="str">
            <v>12</v>
          </cell>
          <cell r="C1128" t="str">
            <v>01</v>
          </cell>
          <cell r="D1128" t="str">
            <v>00</v>
          </cell>
          <cell r="E1128" t="str">
            <v>HUANCAYO</v>
          </cell>
          <cell r="F1128">
            <v>463212</v>
          </cell>
        </row>
        <row r="1129">
          <cell r="A1129" t="str">
            <v>120101</v>
          </cell>
          <cell r="B1129" t="str">
            <v>12</v>
          </cell>
          <cell r="C1129" t="str">
            <v>01</v>
          </cell>
          <cell r="D1129" t="str">
            <v>01</v>
          </cell>
          <cell r="E1129" t="str">
            <v>HUANCAYO</v>
          </cell>
          <cell r="F1129">
            <v>106679</v>
          </cell>
        </row>
        <row r="1130">
          <cell r="A1130" t="str">
            <v>120104</v>
          </cell>
          <cell r="B1130" t="str">
            <v>12</v>
          </cell>
          <cell r="C1130" t="str">
            <v>01</v>
          </cell>
          <cell r="D1130" t="str">
            <v>04</v>
          </cell>
          <cell r="E1130" t="str">
            <v>CARHUACALLANGA</v>
          </cell>
          <cell r="F1130">
            <v>532</v>
          </cell>
        </row>
        <row r="1131">
          <cell r="A1131" t="str">
            <v>120105</v>
          </cell>
          <cell r="B1131" t="str">
            <v>12</v>
          </cell>
          <cell r="C1131" t="str">
            <v>01</v>
          </cell>
          <cell r="D1131" t="str">
            <v>05</v>
          </cell>
          <cell r="E1131" t="str">
            <v>CHACAPAMPA</v>
          </cell>
          <cell r="F1131">
            <v>1381</v>
          </cell>
        </row>
        <row r="1132">
          <cell r="A1132" t="str">
            <v>120106</v>
          </cell>
          <cell r="B1132" t="str">
            <v>12</v>
          </cell>
          <cell r="C1132" t="str">
            <v>01</v>
          </cell>
          <cell r="D1132" t="str">
            <v>06</v>
          </cell>
          <cell r="E1132" t="str">
            <v>CHICCHE</v>
          </cell>
          <cell r="F1132">
            <v>1370</v>
          </cell>
        </row>
        <row r="1133">
          <cell r="A1133" t="str">
            <v>120107</v>
          </cell>
          <cell r="B1133" t="str">
            <v>12</v>
          </cell>
          <cell r="C1133" t="str">
            <v>01</v>
          </cell>
          <cell r="D1133" t="str">
            <v>07</v>
          </cell>
          <cell r="E1133" t="str">
            <v>CHILCA</v>
          </cell>
          <cell r="F1133">
            <v>77082</v>
          </cell>
        </row>
        <row r="1134">
          <cell r="A1134" t="str">
            <v>120108</v>
          </cell>
          <cell r="B1134" t="str">
            <v>12</v>
          </cell>
          <cell r="C1134" t="str">
            <v>01</v>
          </cell>
          <cell r="D1134" t="str">
            <v>08</v>
          </cell>
          <cell r="E1134" t="str">
            <v>CHONGOS ALTO</v>
          </cell>
          <cell r="F1134">
            <v>1828</v>
          </cell>
        </row>
        <row r="1135">
          <cell r="A1135" t="str">
            <v>120111</v>
          </cell>
          <cell r="B1135" t="str">
            <v>12</v>
          </cell>
          <cell r="C1135" t="str">
            <v>01</v>
          </cell>
          <cell r="D1135" t="str">
            <v>11</v>
          </cell>
          <cell r="E1135" t="str">
            <v>CHUPURO</v>
          </cell>
          <cell r="F1135">
            <v>2556</v>
          </cell>
        </row>
        <row r="1136">
          <cell r="A1136" t="str">
            <v>120112</v>
          </cell>
          <cell r="B1136" t="str">
            <v>12</v>
          </cell>
          <cell r="C1136" t="str">
            <v>01</v>
          </cell>
          <cell r="D1136" t="str">
            <v>12</v>
          </cell>
          <cell r="E1136" t="str">
            <v>COLCA</v>
          </cell>
          <cell r="F1136">
            <v>1700</v>
          </cell>
        </row>
        <row r="1137">
          <cell r="A1137" t="str">
            <v>120113</v>
          </cell>
          <cell r="B1137" t="str">
            <v>12</v>
          </cell>
          <cell r="C1137" t="str">
            <v>01</v>
          </cell>
          <cell r="D1137" t="str">
            <v>13</v>
          </cell>
          <cell r="E1137" t="str">
            <v>CULLHUAS</v>
          </cell>
          <cell r="F1137">
            <v>2987</v>
          </cell>
        </row>
        <row r="1138">
          <cell r="A1138" t="str">
            <v>120114</v>
          </cell>
          <cell r="B1138" t="str">
            <v>12</v>
          </cell>
          <cell r="C1138" t="str">
            <v>01</v>
          </cell>
          <cell r="D1138" t="str">
            <v>14</v>
          </cell>
          <cell r="E1138" t="str">
            <v>EL TAMBO</v>
          </cell>
          <cell r="F1138">
            <v>149079</v>
          </cell>
        </row>
        <row r="1139">
          <cell r="A1139" t="str">
            <v>120116</v>
          </cell>
          <cell r="B1139" t="str">
            <v>12</v>
          </cell>
          <cell r="C1139" t="str">
            <v>01</v>
          </cell>
          <cell r="D1139" t="str">
            <v>16</v>
          </cell>
          <cell r="E1139" t="str">
            <v>HUACRAPUQUIO</v>
          </cell>
          <cell r="F1139">
            <v>1623</v>
          </cell>
        </row>
        <row r="1140">
          <cell r="A1140" t="str">
            <v>120117</v>
          </cell>
          <cell r="B1140" t="str">
            <v>12</v>
          </cell>
          <cell r="C1140" t="str">
            <v>01</v>
          </cell>
          <cell r="D1140" t="str">
            <v>17</v>
          </cell>
          <cell r="E1140" t="str">
            <v>HUALHUAS</v>
          </cell>
          <cell r="F1140">
            <v>3685</v>
          </cell>
        </row>
        <row r="1141">
          <cell r="A1141" t="str">
            <v>120119</v>
          </cell>
          <cell r="B1141" t="str">
            <v>12</v>
          </cell>
          <cell r="C1141" t="str">
            <v>01</v>
          </cell>
          <cell r="D1141" t="str">
            <v>19</v>
          </cell>
          <cell r="E1141" t="str">
            <v>HUANCAN</v>
          </cell>
          <cell r="F1141">
            <v>10929</v>
          </cell>
        </row>
        <row r="1142">
          <cell r="A1142" t="str">
            <v>120120</v>
          </cell>
          <cell r="B1142" t="str">
            <v>12</v>
          </cell>
          <cell r="C1142" t="str">
            <v>01</v>
          </cell>
          <cell r="D1142" t="str">
            <v>20</v>
          </cell>
          <cell r="E1142" t="str">
            <v>HUASICANCHA</v>
          </cell>
          <cell r="F1142">
            <v>1118</v>
          </cell>
        </row>
        <row r="1143">
          <cell r="A1143" t="str">
            <v>120121</v>
          </cell>
          <cell r="B1143" t="str">
            <v>12</v>
          </cell>
          <cell r="C1143" t="str">
            <v>01</v>
          </cell>
          <cell r="D1143" t="str">
            <v>21</v>
          </cell>
          <cell r="E1143" t="str">
            <v>HUAYUCACHI</v>
          </cell>
          <cell r="F1143">
            <v>8759</v>
          </cell>
        </row>
        <row r="1144">
          <cell r="A1144" t="str">
            <v>120122</v>
          </cell>
          <cell r="B1144" t="str">
            <v>12</v>
          </cell>
          <cell r="C1144" t="str">
            <v>01</v>
          </cell>
          <cell r="D1144" t="str">
            <v>22</v>
          </cell>
          <cell r="E1144" t="str">
            <v>INGENIO</v>
          </cell>
          <cell r="F1144">
            <v>2869</v>
          </cell>
        </row>
        <row r="1145">
          <cell r="A1145" t="str">
            <v>120124</v>
          </cell>
          <cell r="B1145" t="str">
            <v>12</v>
          </cell>
          <cell r="C1145" t="str">
            <v>01</v>
          </cell>
          <cell r="D1145" t="str">
            <v>24</v>
          </cell>
          <cell r="E1145" t="str">
            <v>PARIAHUANCA</v>
          </cell>
          <cell r="F1145">
            <v>8303</v>
          </cell>
        </row>
        <row r="1146">
          <cell r="A1146" t="str">
            <v>120125</v>
          </cell>
          <cell r="B1146" t="str">
            <v>12</v>
          </cell>
          <cell r="C1146" t="str">
            <v>01</v>
          </cell>
          <cell r="D1146" t="str">
            <v>25</v>
          </cell>
          <cell r="E1146" t="str">
            <v>PILCOMAYO</v>
          </cell>
          <cell r="F1146">
            <v>13046</v>
          </cell>
        </row>
        <row r="1147">
          <cell r="A1147" t="str">
            <v>120126</v>
          </cell>
          <cell r="B1147" t="str">
            <v>12</v>
          </cell>
          <cell r="C1147" t="str">
            <v>01</v>
          </cell>
          <cell r="D1147" t="str">
            <v>26</v>
          </cell>
          <cell r="E1147" t="str">
            <v>PUCARA</v>
          </cell>
          <cell r="F1147">
            <v>6292</v>
          </cell>
        </row>
        <row r="1148">
          <cell r="A1148" t="str">
            <v>120127</v>
          </cell>
          <cell r="B1148" t="str">
            <v>12</v>
          </cell>
          <cell r="C1148" t="str">
            <v>01</v>
          </cell>
          <cell r="D1148" t="str">
            <v>27</v>
          </cell>
          <cell r="E1148" t="str">
            <v>QUICHUAY</v>
          </cell>
          <cell r="F1148">
            <v>2236</v>
          </cell>
        </row>
        <row r="1149">
          <cell r="A1149" t="str">
            <v>120128</v>
          </cell>
          <cell r="B1149" t="str">
            <v>12</v>
          </cell>
          <cell r="C1149" t="str">
            <v>01</v>
          </cell>
          <cell r="D1149" t="str">
            <v>28</v>
          </cell>
          <cell r="E1149" t="str">
            <v>QUILCAS</v>
          </cell>
          <cell r="F1149">
            <v>4254</v>
          </cell>
        </row>
        <row r="1150">
          <cell r="A1150" t="str">
            <v>120129</v>
          </cell>
          <cell r="B1150" t="str">
            <v>12</v>
          </cell>
          <cell r="C1150" t="str">
            <v>01</v>
          </cell>
          <cell r="D1150" t="str">
            <v>29</v>
          </cell>
          <cell r="E1150" t="str">
            <v>SAN AGUSTIN</v>
          </cell>
          <cell r="F1150">
            <v>9677</v>
          </cell>
        </row>
        <row r="1151">
          <cell r="A1151" t="str">
            <v>120130</v>
          </cell>
          <cell r="B1151" t="str">
            <v>12</v>
          </cell>
          <cell r="C1151" t="str">
            <v>01</v>
          </cell>
          <cell r="D1151" t="str">
            <v>30</v>
          </cell>
          <cell r="E1151" t="str">
            <v>SAN JERONIMO DE TUNAN</v>
          </cell>
          <cell r="F1151">
            <v>9433</v>
          </cell>
        </row>
        <row r="1152">
          <cell r="A1152" t="str">
            <v>120132</v>
          </cell>
          <cell r="B1152" t="str">
            <v>12</v>
          </cell>
          <cell r="C1152" t="str">
            <v>01</v>
          </cell>
          <cell r="D1152" t="str">
            <v>32</v>
          </cell>
          <cell r="E1152" t="str">
            <v>SAÑO</v>
          </cell>
          <cell r="F1152">
            <v>4237</v>
          </cell>
        </row>
        <row r="1153">
          <cell r="A1153" t="str">
            <v>120133</v>
          </cell>
          <cell r="B1153" t="str">
            <v>12</v>
          </cell>
          <cell r="C1153" t="str">
            <v>01</v>
          </cell>
          <cell r="D1153" t="str">
            <v>33</v>
          </cell>
          <cell r="E1153" t="str">
            <v>SAPALLANGA</v>
          </cell>
          <cell r="F1153">
            <v>14257</v>
          </cell>
        </row>
        <row r="1154">
          <cell r="A1154" t="str">
            <v>120134</v>
          </cell>
          <cell r="B1154" t="str">
            <v>12</v>
          </cell>
          <cell r="C1154" t="str">
            <v>01</v>
          </cell>
          <cell r="D1154" t="str">
            <v>34</v>
          </cell>
          <cell r="E1154" t="str">
            <v>SICAYA</v>
          </cell>
          <cell r="F1154">
            <v>7507</v>
          </cell>
        </row>
        <row r="1155">
          <cell r="A1155" t="str">
            <v>120135</v>
          </cell>
          <cell r="B1155" t="str">
            <v>12</v>
          </cell>
          <cell r="C1155" t="str">
            <v>01</v>
          </cell>
          <cell r="D1155" t="str">
            <v>35</v>
          </cell>
          <cell r="E1155" t="str">
            <v>SANTO DOMINGO DE ACOBAMBA</v>
          </cell>
          <cell r="F1155">
            <v>8329</v>
          </cell>
        </row>
        <row r="1156">
          <cell r="A1156" t="str">
            <v>120136</v>
          </cell>
          <cell r="B1156" t="str">
            <v>12</v>
          </cell>
          <cell r="C1156" t="str">
            <v>01</v>
          </cell>
          <cell r="D1156" t="str">
            <v>36</v>
          </cell>
          <cell r="E1156" t="str">
            <v>VIQUES</v>
          </cell>
          <cell r="F1156">
            <v>1464</v>
          </cell>
        </row>
        <row r="1157">
          <cell r="A1157" t="str">
            <v>120200</v>
          </cell>
          <cell r="B1157" t="str">
            <v>12</v>
          </cell>
          <cell r="C1157" t="str">
            <v>02</v>
          </cell>
          <cell r="D1157" t="str">
            <v>00</v>
          </cell>
          <cell r="E1157" t="str">
            <v>CONCEPCION</v>
          </cell>
          <cell r="F1157">
            <v>62872</v>
          </cell>
        </row>
        <row r="1158">
          <cell r="A1158" t="str">
            <v>120201</v>
          </cell>
          <cell r="B1158" t="str">
            <v>12</v>
          </cell>
          <cell r="C1158" t="str">
            <v>02</v>
          </cell>
          <cell r="D1158" t="str">
            <v>01</v>
          </cell>
          <cell r="E1158" t="str">
            <v>CONCEPCION</v>
          </cell>
          <cell r="F1158">
            <v>13504</v>
          </cell>
        </row>
        <row r="1159">
          <cell r="A1159" t="str">
            <v>120202</v>
          </cell>
          <cell r="B1159" t="str">
            <v>12</v>
          </cell>
          <cell r="C1159" t="str">
            <v>02</v>
          </cell>
          <cell r="D1159" t="str">
            <v>02</v>
          </cell>
          <cell r="E1159" t="str">
            <v>ACO</v>
          </cell>
          <cell r="F1159">
            <v>2169</v>
          </cell>
        </row>
        <row r="1160">
          <cell r="A1160" t="str">
            <v>120203</v>
          </cell>
          <cell r="B1160" t="str">
            <v>12</v>
          </cell>
          <cell r="C1160" t="str">
            <v>02</v>
          </cell>
          <cell r="D1160" t="str">
            <v>03</v>
          </cell>
          <cell r="E1160" t="str">
            <v>ANDAMARCA</v>
          </cell>
          <cell r="F1160">
            <v>6237</v>
          </cell>
        </row>
        <row r="1161">
          <cell r="A1161" t="str">
            <v>120204</v>
          </cell>
          <cell r="B1161" t="str">
            <v>12</v>
          </cell>
          <cell r="C1161" t="str">
            <v>02</v>
          </cell>
          <cell r="D1161" t="str">
            <v>04</v>
          </cell>
          <cell r="E1161" t="str">
            <v>CHAMBARA</v>
          </cell>
          <cell r="F1161">
            <v>3345</v>
          </cell>
        </row>
        <row r="1162">
          <cell r="A1162" t="str">
            <v>120205</v>
          </cell>
          <cell r="B1162" t="str">
            <v>12</v>
          </cell>
          <cell r="C1162" t="str">
            <v>02</v>
          </cell>
          <cell r="D1162" t="str">
            <v>05</v>
          </cell>
          <cell r="E1162" t="str">
            <v>COCHAS</v>
          </cell>
          <cell r="F1162">
            <v>2605</v>
          </cell>
        </row>
        <row r="1163">
          <cell r="A1163" t="str">
            <v>120206</v>
          </cell>
          <cell r="B1163" t="str">
            <v>12</v>
          </cell>
          <cell r="C1163" t="str">
            <v>02</v>
          </cell>
          <cell r="D1163" t="str">
            <v>06</v>
          </cell>
          <cell r="E1163" t="str">
            <v>COMAS</v>
          </cell>
          <cell r="F1163">
            <v>7982</v>
          </cell>
        </row>
        <row r="1164">
          <cell r="A1164" t="str">
            <v>120207</v>
          </cell>
          <cell r="B1164" t="str">
            <v>12</v>
          </cell>
          <cell r="C1164" t="str">
            <v>02</v>
          </cell>
          <cell r="D1164" t="str">
            <v>07</v>
          </cell>
          <cell r="E1164" t="str">
            <v>HEROINAS TOLEDO</v>
          </cell>
          <cell r="F1164">
            <v>1519</v>
          </cell>
        </row>
        <row r="1165">
          <cell r="A1165" t="str">
            <v>120208</v>
          </cell>
          <cell r="B1165" t="str">
            <v>12</v>
          </cell>
          <cell r="C1165" t="str">
            <v>02</v>
          </cell>
          <cell r="D1165" t="str">
            <v>08</v>
          </cell>
          <cell r="E1165" t="str">
            <v>MANZANARES</v>
          </cell>
          <cell r="F1165">
            <v>1701</v>
          </cell>
        </row>
        <row r="1166">
          <cell r="A1166" t="str">
            <v>120209</v>
          </cell>
          <cell r="B1166" t="str">
            <v>12</v>
          </cell>
          <cell r="C1166" t="str">
            <v>02</v>
          </cell>
          <cell r="D1166" t="str">
            <v>09</v>
          </cell>
          <cell r="E1166" t="str">
            <v>MARISCAL CASTILLA</v>
          </cell>
          <cell r="F1166">
            <v>1784</v>
          </cell>
        </row>
        <row r="1167">
          <cell r="A1167" t="str">
            <v>120210</v>
          </cell>
          <cell r="B1167" t="str">
            <v>12</v>
          </cell>
          <cell r="C1167" t="str">
            <v>02</v>
          </cell>
          <cell r="D1167" t="str">
            <v>10</v>
          </cell>
          <cell r="E1167" t="str">
            <v>MATAHUASI</v>
          </cell>
          <cell r="F1167">
            <v>5191</v>
          </cell>
        </row>
        <row r="1168">
          <cell r="A1168" t="str">
            <v>120211</v>
          </cell>
          <cell r="B1168" t="str">
            <v>12</v>
          </cell>
          <cell r="C1168" t="str">
            <v>02</v>
          </cell>
          <cell r="D1168" t="str">
            <v>11</v>
          </cell>
          <cell r="E1168" t="str">
            <v>MITO</v>
          </cell>
          <cell r="F1168">
            <v>1632</v>
          </cell>
        </row>
        <row r="1169">
          <cell r="A1169" t="str">
            <v>120212</v>
          </cell>
          <cell r="B1169" t="str">
            <v>12</v>
          </cell>
          <cell r="C1169" t="str">
            <v>02</v>
          </cell>
          <cell r="D1169" t="str">
            <v>12</v>
          </cell>
          <cell r="E1169" t="str">
            <v>NUEVE DE JULIO</v>
          </cell>
          <cell r="F1169">
            <v>1996</v>
          </cell>
        </row>
        <row r="1170">
          <cell r="A1170" t="str">
            <v>120213</v>
          </cell>
          <cell r="B1170" t="str">
            <v>12</v>
          </cell>
          <cell r="C1170" t="str">
            <v>02</v>
          </cell>
          <cell r="D1170" t="str">
            <v>13</v>
          </cell>
          <cell r="E1170" t="str">
            <v>ORCOTUNA</v>
          </cell>
          <cell r="F1170">
            <v>4272</v>
          </cell>
        </row>
        <row r="1171">
          <cell r="A1171" t="str">
            <v>120214</v>
          </cell>
          <cell r="B1171" t="str">
            <v>12</v>
          </cell>
          <cell r="C1171" t="str">
            <v>02</v>
          </cell>
          <cell r="D1171" t="str">
            <v>14</v>
          </cell>
          <cell r="E1171" t="str">
            <v>SAN JOSE DE QUERO</v>
          </cell>
          <cell r="F1171">
            <v>6821</v>
          </cell>
        </row>
        <row r="1172">
          <cell r="A1172" t="str">
            <v>120215</v>
          </cell>
          <cell r="B1172" t="str">
            <v>12</v>
          </cell>
          <cell r="C1172" t="str">
            <v>02</v>
          </cell>
          <cell r="D1172" t="str">
            <v>15</v>
          </cell>
          <cell r="E1172" t="str">
            <v>SANTA ROSA DE OCOPA</v>
          </cell>
          <cell r="F1172">
            <v>2114</v>
          </cell>
        </row>
        <row r="1173">
          <cell r="A1173" t="str">
            <v>120300</v>
          </cell>
          <cell r="B1173" t="str">
            <v>12</v>
          </cell>
          <cell r="C1173" t="str">
            <v>03</v>
          </cell>
          <cell r="D1173" t="str">
            <v>00</v>
          </cell>
          <cell r="E1173" t="str">
            <v>CHANCHAMAYO</v>
          </cell>
          <cell r="F1173">
            <v>156622</v>
          </cell>
        </row>
        <row r="1174">
          <cell r="A1174" t="str">
            <v>120301</v>
          </cell>
          <cell r="B1174" t="str">
            <v>12</v>
          </cell>
          <cell r="C1174" t="str">
            <v>03</v>
          </cell>
          <cell r="D1174" t="str">
            <v>01</v>
          </cell>
          <cell r="E1174" t="str">
            <v>CHANCHAMAYO</v>
          </cell>
          <cell r="F1174">
            <v>25996</v>
          </cell>
        </row>
        <row r="1175">
          <cell r="A1175" t="str">
            <v>120302</v>
          </cell>
          <cell r="B1175" t="str">
            <v>12</v>
          </cell>
          <cell r="C1175" t="str">
            <v>03</v>
          </cell>
          <cell r="D1175" t="str">
            <v>02</v>
          </cell>
          <cell r="E1175" t="str">
            <v>PERENE</v>
          </cell>
          <cell r="F1175">
            <v>52731</v>
          </cell>
        </row>
        <row r="1176">
          <cell r="A1176" t="str">
            <v>120303</v>
          </cell>
          <cell r="B1176" t="str">
            <v>12</v>
          </cell>
          <cell r="C1176" t="str">
            <v>03</v>
          </cell>
          <cell r="D1176" t="str">
            <v>03</v>
          </cell>
          <cell r="E1176" t="str">
            <v>PICHANAQUI</v>
          </cell>
          <cell r="F1176">
            <v>42888</v>
          </cell>
        </row>
        <row r="1177">
          <cell r="A1177" t="str">
            <v>120304</v>
          </cell>
          <cell r="B1177" t="str">
            <v>12</v>
          </cell>
          <cell r="C1177" t="str">
            <v>03</v>
          </cell>
          <cell r="D1177" t="str">
            <v>04</v>
          </cell>
          <cell r="E1177" t="str">
            <v>SAN LUIS DE SHUARO</v>
          </cell>
          <cell r="F1177">
            <v>7441</v>
          </cell>
        </row>
        <row r="1178">
          <cell r="A1178" t="str">
            <v>120305</v>
          </cell>
          <cell r="B1178" t="str">
            <v>12</v>
          </cell>
          <cell r="C1178" t="str">
            <v>03</v>
          </cell>
          <cell r="D1178" t="str">
            <v>05</v>
          </cell>
          <cell r="E1178" t="str">
            <v>SAN RAMON</v>
          </cell>
          <cell r="F1178">
            <v>25361</v>
          </cell>
        </row>
        <row r="1179">
          <cell r="A1179" t="str">
            <v>120306</v>
          </cell>
          <cell r="B1179" t="str">
            <v>12</v>
          </cell>
          <cell r="C1179" t="str">
            <v>03</v>
          </cell>
          <cell r="D1179" t="str">
            <v>06</v>
          </cell>
          <cell r="E1179" t="str">
            <v>VITOC</v>
          </cell>
          <cell r="F1179">
            <v>2205</v>
          </cell>
        </row>
        <row r="1180">
          <cell r="A1180" t="str">
            <v>120400</v>
          </cell>
          <cell r="B1180" t="str">
            <v>12</v>
          </cell>
          <cell r="C1180" t="str">
            <v>04</v>
          </cell>
          <cell r="D1180" t="str">
            <v>00</v>
          </cell>
          <cell r="E1180" t="str">
            <v>JAUJA</v>
          </cell>
          <cell r="F1180">
            <v>101441</v>
          </cell>
        </row>
        <row r="1181">
          <cell r="A1181" t="str">
            <v>120401</v>
          </cell>
          <cell r="B1181" t="str">
            <v>12</v>
          </cell>
          <cell r="C1181" t="str">
            <v>04</v>
          </cell>
          <cell r="D1181" t="str">
            <v>01</v>
          </cell>
          <cell r="E1181" t="str">
            <v>JAUJA</v>
          </cell>
          <cell r="F1181">
            <v>16864</v>
          </cell>
        </row>
        <row r="1182">
          <cell r="A1182" t="str">
            <v>120402</v>
          </cell>
          <cell r="B1182" t="str">
            <v>12</v>
          </cell>
          <cell r="C1182" t="str">
            <v>04</v>
          </cell>
          <cell r="D1182" t="str">
            <v>02</v>
          </cell>
          <cell r="E1182" t="str">
            <v>ACOLLA</v>
          </cell>
          <cell r="F1182">
            <v>10191</v>
          </cell>
        </row>
        <row r="1183">
          <cell r="A1183" t="str">
            <v>120403</v>
          </cell>
          <cell r="B1183" t="str">
            <v>12</v>
          </cell>
          <cell r="C1183" t="str">
            <v>04</v>
          </cell>
          <cell r="D1183" t="str">
            <v>03</v>
          </cell>
          <cell r="E1183" t="str">
            <v>APATA</v>
          </cell>
          <cell r="F1183">
            <v>5192</v>
          </cell>
        </row>
        <row r="1184">
          <cell r="A1184" t="str">
            <v>120404</v>
          </cell>
          <cell r="B1184" t="str">
            <v>12</v>
          </cell>
          <cell r="C1184" t="str">
            <v>04</v>
          </cell>
          <cell r="D1184" t="str">
            <v>04</v>
          </cell>
          <cell r="E1184" t="str">
            <v>ATAURA</v>
          </cell>
          <cell r="F1184">
            <v>1359</v>
          </cell>
        </row>
        <row r="1185">
          <cell r="A1185" t="str">
            <v>120405</v>
          </cell>
          <cell r="B1185" t="str">
            <v>12</v>
          </cell>
          <cell r="C1185" t="str">
            <v>04</v>
          </cell>
          <cell r="D1185" t="str">
            <v>05</v>
          </cell>
          <cell r="E1185" t="str">
            <v>CANCHAYLLO</v>
          </cell>
          <cell r="F1185">
            <v>2388</v>
          </cell>
        </row>
        <row r="1186">
          <cell r="A1186" t="str">
            <v>120406</v>
          </cell>
          <cell r="B1186" t="str">
            <v>12</v>
          </cell>
          <cell r="C1186" t="str">
            <v>04</v>
          </cell>
          <cell r="D1186" t="str">
            <v>06</v>
          </cell>
          <cell r="E1186" t="str">
            <v>CURICACA</v>
          </cell>
          <cell r="F1186">
            <v>1921</v>
          </cell>
        </row>
        <row r="1187">
          <cell r="A1187" t="str">
            <v>120407</v>
          </cell>
          <cell r="B1187" t="str">
            <v>12</v>
          </cell>
          <cell r="C1187" t="str">
            <v>04</v>
          </cell>
          <cell r="D1187" t="str">
            <v>07</v>
          </cell>
          <cell r="E1187" t="str">
            <v>EL MANTARO</v>
          </cell>
          <cell r="F1187">
            <v>2955</v>
          </cell>
        </row>
        <row r="1188">
          <cell r="A1188" t="str">
            <v>120408</v>
          </cell>
          <cell r="B1188" t="str">
            <v>12</v>
          </cell>
          <cell r="C1188" t="str">
            <v>04</v>
          </cell>
          <cell r="D1188" t="str">
            <v>08</v>
          </cell>
          <cell r="E1188" t="str">
            <v>HUAMALI</v>
          </cell>
          <cell r="F1188">
            <v>2161</v>
          </cell>
        </row>
        <row r="1189">
          <cell r="A1189" t="str">
            <v>120409</v>
          </cell>
          <cell r="B1189" t="str">
            <v>12</v>
          </cell>
          <cell r="C1189" t="str">
            <v>04</v>
          </cell>
          <cell r="D1189" t="str">
            <v>09</v>
          </cell>
          <cell r="E1189" t="str">
            <v>HUARIPAMPA</v>
          </cell>
          <cell r="F1189">
            <v>1201</v>
          </cell>
        </row>
        <row r="1190">
          <cell r="A1190" t="str">
            <v>120410</v>
          </cell>
          <cell r="B1190" t="str">
            <v>12</v>
          </cell>
          <cell r="C1190" t="str">
            <v>04</v>
          </cell>
          <cell r="D1190" t="str">
            <v>10</v>
          </cell>
          <cell r="E1190" t="str">
            <v>HUERTAS</v>
          </cell>
          <cell r="F1190">
            <v>2119</v>
          </cell>
        </row>
        <row r="1191">
          <cell r="A1191" t="str">
            <v>120411</v>
          </cell>
          <cell r="B1191" t="str">
            <v>12</v>
          </cell>
          <cell r="C1191" t="str">
            <v>04</v>
          </cell>
          <cell r="D1191" t="str">
            <v>11</v>
          </cell>
          <cell r="E1191" t="str">
            <v>JANJAILLO</v>
          </cell>
          <cell r="F1191">
            <v>1249</v>
          </cell>
        </row>
        <row r="1192">
          <cell r="A1192" t="str">
            <v>120412</v>
          </cell>
          <cell r="B1192" t="str">
            <v>12</v>
          </cell>
          <cell r="C1192" t="str">
            <v>04</v>
          </cell>
          <cell r="D1192" t="str">
            <v>12</v>
          </cell>
          <cell r="E1192" t="str">
            <v>JULCAN</v>
          </cell>
          <cell r="F1192">
            <v>811</v>
          </cell>
        </row>
        <row r="1193">
          <cell r="A1193" t="str">
            <v>120413</v>
          </cell>
          <cell r="B1193" t="str">
            <v>12</v>
          </cell>
          <cell r="C1193" t="str">
            <v>04</v>
          </cell>
          <cell r="D1193" t="str">
            <v>13</v>
          </cell>
          <cell r="E1193" t="str">
            <v>LEONOR ORDOÑEZ</v>
          </cell>
          <cell r="F1193">
            <v>1869</v>
          </cell>
        </row>
        <row r="1194">
          <cell r="A1194" t="str">
            <v>120414</v>
          </cell>
          <cell r="B1194" t="str">
            <v>12</v>
          </cell>
          <cell r="C1194" t="str">
            <v>04</v>
          </cell>
          <cell r="D1194" t="str">
            <v>14</v>
          </cell>
          <cell r="E1194" t="str">
            <v>LLOCLLAPAMPA</v>
          </cell>
          <cell r="F1194">
            <v>1489</v>
          </cell>
        </row>
        <row r="1195">
          <cell r="A1195" t="str">
            <v>120415</v>
          </cell>
          <cell r="B1195" t="str">
            <v>12</v>
          </cell>
          <cell r="C1195" t="str">
            <v>04</v>
          </cell>
          <cell r="D1195" t="str">
            <v>15</v>
          </cell>
          <cell r="E1195" t="str">
            <v>MARCO</v>
          </cell>
          <cell r="F1195">
            <v>2559</v>
          </cell>
        </row>
        <row r="1196">
          <cell r="A1196" t="str">
            <v>120416</v>
          </cell>
          <cell r="B1196" t="str">
            <v>12</v>
          </cell>
          <cell r="C1196" t="str">
            <v>04</v>
          </cell>
          <cell r="D1196" t="str">
            <v>16</v>
          </cell>
          <cell r="E1196" t="str">
            <v>MASMA</v>
          </cell>
          <cell r="F1196">
            <v>2143</v>
          </cell>
        </row>
        <row r="1197">
          <cell r="A1197" t="str">
            <v>120417</v>
          </cell>
          <cell r="B1197" t="str">
            <v>12</v>
          </cell>
          <cell r="C1197" t="str">
            <v>04</v>
          </cell>
          <cell r="D1197" t="str">
            <v>17</v>
          </cell>
          <cell r="E1197" t="str">
            <v>MASMA CHICCHE</v>
          </cell>
          <cell r="F1197">
            <v>1040</v>
          </cell>
        </row>
        <row r="1198">
          <cell r="A1198" t="str">
            <v>120418</v>
          </cell>
          <cell r="B1198" t="str">
            <v>12</v>
          </cell>
          <cell r="C1198" t="str">
            <v>04</v>
          </cell>
          <cell r="D1198" t="str">
            <v>18</v>
          </cell>
          <cell r="E1198" t="str">
            <v>MOLINOS</v>
          </cell>
          <cell r="F1198">
            <v>2268</v>
          </cell>
        </row>
        <row r="1199">
          <cell r="A1199" t="str">
            <v>120419</v>
          </cell>
          <cell r="B1199" t="str">
            <v>12</v>
          </cell>
          <cell r="C1199" t="str">
            <v>04</v>
          </cell>
          <cell r="D1199" t="str">
            <v>19</v>
          </cell>
          <cell r="E1199" t="str">
            <v>MONOBAMBA</v>
          </cell>
          <cell r="F1199">
            <v>1722</v>
          </cell>
        </row>
        <row r="1200">
          <cell r="A1200" t="str">
            <v>120420</v>
          </cell>
          <cell r="B1200" t="str">
            <v>12</v>
          </cell>
          <cell r="C1200" t="str">
            <v>04</v>
          </cell>
          <cell r="D1200" t="str">
            <v>20</v>
          </cell>
          <cell r="E1200" t="str">
            <v>MUQUI</v>
          </cell>
          <cell r="F1200">
            <v>1196</v>
          </cell>
        </row>
        <row r="1201">
          <cell r="A1201" t="str">
            <v>120421</v>
          </cell>
          <cell r="B1201" t="str">
            <v>12</v>
          </cell>
          <cell r="C1201" t="str">
            <v>04</v>
          </cell>
          <cell r="D1201" t="str">
            <v>21</v>
          </cell>
          <cell r="E1201" t="str">
            <v>MUQUIYAUYO</v>
          </cell>
          <cell r="F1201">
            <v>2695</v>
          </cell>
        </row>
        <row r="1202">
          <cell r="A1202" t="str">
            <v>120422</v>
          </cell>
          <cell r="B1202" t="str">
            <v>12</v>
          </cell>
          <cell r="C1202" t="str">
            <v>04</v>
          </cell>
          <cell r="D1202" t="str">
            <v>22</v>
          </cell>
          <cell r="E1202" t="str">
            <v>PACA</v>
          </cell>
          <cell r="F1202">
            <v>1691</v>
          </cell>
        </row>
        <row r="1203">
          <cell r="A1203" t="str">
            <v>120423</v>
          </cell>
          <cell r="B1203" t="str">
            <v>12</v>
          </cell>
          <cell r="C1203" t="str">
            <v>04</v>
          </cell>
          <cell r="D1203" t="str">
            <v>23</v>
          </cell>
          <cell r="E1203" t="str">
            <v>PACCHA</v>
          </cell>
          <cell r="F1203">
            <v>2451</v>
          </cell>
        </row>
        <row r="1204">
          <cell r="A1204" t="str">
            <v>120424</v>
          </cell>
          <cell r="B1204" t="str">
            <v>12</v>
          </cell>
          <cell r="C1204" t="str">
            <v>04</v>
          </cell>
          <cell r="D1204" t="str">
            <v>24</v>
          </cell>
          <cell r="E1204" t="str">
            <v>PANCAN</v>
          </cell>
          <cell r="F1204">
            <v>1691</v>
          </cell>
        </row>
        <row r="1205">
          <cell r="A1205" t="str">
            <v>120425</v>
          </cell>
          <cell r="B1205" t="str">
            <v>12</v>
          </cell>
          <cell r="C1205" t="str">
            <v>04</v>
          </cell>
          <cell r="D1205" t="str">
            <v>25</v>
          </cell>
          <cell r="E1205" t="str">
            <v>PARCO</v>
          </cell>
          <cell r="F1205">
            <v>1624</v>
          </cell>
        </row>
        <row r="1206">
          <cell r="A1206" t="str">
            <v>120426</v>
          </cell>
          <cell r="B1206" t="str">
            <v>12</v>
          </cell>
          <cell r="C1206" t="str">
            <v>04</v>
          </cell>
          <cell r="D1206" t="str">
            <v>26</v>
          </cell>
          <cell r="E1206" t="str">
            <v>POMACANCHA</v>
          </cell>
          <cell r="F1206">
            <v>2286</v>
          </cell>
        </row>
        <row r="1207">
          <cell r="A1207" t="str">
            <v>120427</v>
          </cell>
          <cell r="B1207" t="str">
            <v>12</v>
          </cell>
          <cell r="C1207" t="str">
            <v>04</v>
          </cell>
          <cell r="D1207" t="str">
            <v>27</v>
          </cell>
          <cell r="E1207" t="str">
            <v>RICRAN</v>
          </cell>
          <cell r="F1207">
            <v>2321</v>
          </cell>
        </row>
        <row r="1208">
          <cell r="A1208" t="str">
            <v>120428</v>
          </cell>
          <cell r="B1208" t="str">
            <v>12</v>
          </cell>
          <cell r="C1208" t="str">
            <v>04</v>
          </cell>
          <cell r="D1208" t="str">
            <v>28</v>
          </cell>
          <cell r="E1208" t="str">
            <v>SAN LORENZO</v>
          </cell>
          <cell r="F1208">
            <v>2447</v>
          </cell>
        </row>
        <row r="1209">
          <cell r="A1209" t="str">
            <v>120429</v>
          </cell>
          <cell r="B1209" t="str">
            <v>12</v>
          </cell>
          <cell r="C1209" t="str">
            <v>04</v>
          </cell>
          <cell r="D1209" t="str">
            <v>29</v>
          </cell>
          <cell r="E1209" t="str">
            <v>SAN PEDRO DE CHUNAN</v>
          </cell>
          <cell r="F1209">
            <v>880</v>
          </cell>
        </row>
        <row r="1210">
          <cell r="A1210" t="str">
            <v>120430</v>
          </cell>
          <cell r="B1210" t="str">
            <v>12</v>
          </cell>
          <cell r="C1210" t="str">
            <v>04</v>
          </cell>
          <cell r="D1210" t="str">
            <v>30</v>
          </cell>
          <cell r="E1210" t="str">
            <v>SAUSA</v>
          </cell>
          <cell r="F1210">
            <v>3003</v>
          </cell>
        </row>
        <row r="1211">
          <cell r="A1211" t="str">
            <v>120431</v>
          </cell>
          <cell r="B1211" t="str">
            <v>12</v>
          </cell>
          <cell r="C1211" t="str">
            <v>04</v>
          </cell>
          <cell r="D1211" t="str">
            <v>31</v>
          </cell>
          <cell r="E1211" t="str">
            <v>SINCOS</v>
          </cell>
          <cell r="F1211">
            <v>4755</v>
          </cell>
        </row>
        <row r="1212">
          <cell r="A1212" t="str">
            <v>120432</v>
          </cell>
          <cell r="B1212" t="str">
            <v>12</v>
          </cell>
          <cell r="C1212" t="str">
            <v>04</v>
          </cell>
          <cell r="D1212" t="str">
            <v>32</v>
          </cell>
          <cell r="E1212" t="str">
            <v>TUNAN MARCA</v>
          </cell>
          <cell r="F1212">
            <v>1358</v>
          </cell>
        </row>
        <row r="1213">
          <cell r="A1213" t="str">
            <v>120433</v>
          </cell>
          <cell r="B1213" t="str">
            <v>12</v>
          </cell>
          <cell r="C1213" t="str">
            <v>04</v>
          </cell>
          <cell r="D1213" t="str">
            <v>33</v>
          </cell>
          <cell r="E1213" t="str">
            <v>YAULI</v>
          </cell>
          <cell r="F1213">
            <v>1722</v>
          </cell>
        </row>
        <row r="1214">
          <cell r="A1214" t="str">
            <v>120434</v>
          </cell>
          <cell r="B1214" t="str">
            <v>12</v>
          </cell>
          <cell r="C1214" t="str">
            <v>04</v>
          </cell>
          <cell r="D1214" t="str">
            <v>34</v>
          </cell>
          <cell r="E1214" t="str">
            <v>YAUYOS</v>
          </cell>
          <cell r="F1214">
            <v>9820</v>
          </cell>
        </row>
        <row r="1215">
          <cell r="A1215" t="str">
            <v>120500</v>
          </cell>
          <cell r="B1215" t="str">
            <v>12</v>
          </cell>
          <cell r="C1215" t="str">
            <v>05</v>
          </cell>
          <cell r="D1215" t="str">
            <v>00</v>
          </cell>
          <cell r="E1215" t="str">
            <v>JUNIN</v>
          </cell>
          <cell r="F1215">
            <v>33318</v>
          </cell>
        </row>
        <row r="1216">
          <cell r="A1216" t="str">
            <v>120501</v>
          </cell>
          <cell r="B1216" t="str">
            <v>12</v>
          </cell>
          <cell r="C1216" t="str">
            <v>05</v>
          </cell>
          <cell r="D1216" t="str">
            <v>01</v>
          </cell>
          <cell r="E1216" t="str">
            <v>JUNIN</v>
          </cell>
          <cell r="F1216">
            <v>14193</v>
          </cell>
        </row>
        <row r="1217">
          <cell r="A1217" t="str">
            <v>120502</v>
          </cell>
          <cell r="B1217" t="str">
            <v>12</v>
          </cell>
          <cell r="C1217" t="str">
            <v>05</v>
          </cell>
          <cell r="D1217" t="str">
            <v>02</v>
          </cell>
          <cell r="E1217" t="str">
            <v>CARHUAMAYO</v>
          </cell>
          <cell r="F1217">
            <v>8160</v>
          </cell>
        </row>
        <row r="1218">
          <cell r="A1218" t="str">
            <v>120503</v>
          </cell>
          <cell r="B1218" t="str">
            <v>12</v>
          </cell>
          <cell r="C1218" t="str">
            <v>05</v>
          </cell>
          <cell r="D1218" t="str">
            <v>03</v>
          </cell>
          <cell r="E1218" t="str">
            <v>ONDORES</v>
          </cell>
          <cell r="F1218">
            <v>1919</v>
          </cell>
        </row>
        <row r="1219">
          <cell r="A1219" t="str">
            <v>120504</v>
          </cell>
          <cell r="B1219" t="str">
            <v>12</v>
          </cell>
          <cell r="C1219" t="str">
            <v>05</v>
          </cell>
          <cell r="D1219" t="str">
            <v>04</v>
          </cell>
          <cell r="E1219" t="str">
            <v>ULCUMAYO</v>
          </cell>
          <cell r="F1219">
            <v>9046</v>
          </cell>
        </row>
        <row r="1220">
          <cell r="A1220" t="str">
            <v>120600</v>
          </cell>
          <cell r="B1220" t="str">
            <v>12</v>
          </cell>
          <cell r="C1220" t="str">
            <v>06</v>
          </cell>
          <cell r="D1220" t="str">
            <v>00</v>
          </cell>
          <cell r="E1220" t="str">
            <v>SATIPO</v>
          </cell>
          <cell r="F1220">
            <v>160083</v>
          </cell>
        </row>
        <row r="1221">
          <cell r="A1221" t="str">
            <v>120601</v>
          </cell>
          <cell r="B1221" t="str">
            <v>12</v>
          </cell>
          <cell r="C1221" t="str">
            <v>06</v>
          </cell>
          <cell r="D1221" t="str">
            <v>01</v>
          </cell>
          <cell r="E1221" t="str">
            <v>SATIPO</v>
          </cell>
          <cell r="F1221">
            <v>35001</v>
          </cell>
        </row>
        <row r="1222">
          <cell r="A1222" t="str">
            <v>120602</v>
          </cell>
          <cell r="B1222" t="str">
            <v>12</v>
          </cell>
          <cell r="C1222" t="str">
            <v>06</v>
          </cell>
          <cell r="D1222" t="str">
            <v>02</v>
          </cell>
          <cell r="E1222" t="str">
            <v>COVIRIALI</v>
          </cell>
          <cell r="F1222">
            <v>4151</v>
          </cell>
        </row>
        <row r="1223">
          <cell r="A1223" t="str">
            <v>120603</v>
          </cell>
          <cell r="B1223" t="str">
            <v>12</v>
          </cell>
          <cell r="C1223" t="str">
            <v>06</v>
          </cell>
          <cell r="D1223" t="str">
            <v>03</v>
          </cell>
          <cell r="E1223" t="str">
            <v>LLAYLLA</v>
          </cell>
          <cell r="F1223">
            <v>4638</v>
          </cell>
        </row>
        <row r="1224">
          <cell r="A1224" t="str">
            <v>120604</v>
          </cell>
          <cell r="B1224" t="str">
            <v>12</v>
          </cell>
          <cell r="C1224" t="str">
            <v>06</v>
          </cell>
          <cell r="D1224" t="str">
            <v>04</v>
          </cell>
          <cell r="E1224" t="str">
            <v>MAZAMARI</v>
          </cell>
          <cell r="F1224">
            <v>24781</v>
          </cell>
        </row>
        <row r="1225">
          <cell r="A1225" t="str">
            <v>120605</v>
          </cell>
          <cell r="B1225" t="str">
            <v>12</v>
          </cell>
          <cell r="C1225" t="str">
            <v>06</v>
          </cell>
          <cell r="D1225" t="str">
            <v>05</v>
          </cell>
          <cell r="E1225" t="str">
            <v>PAMPA HERMOSA</v>
          </cell>
          <cell r="F1225">
            <v>6876</v>
          </cell>
        </row>
        <row r="1226">
          <cell r="A1226" t="str">
            <v>120606</v>
          </cell>
          <cell r="B1226" t="str">
            <v>12</v>
          </cell>
          <cell r="C1226" t="str">
            <v>06</v>
          </cell>
          <cell r="D1226" t="str">
            <v>06</v>
          </cell>
          <cell r="E1226" t="str">
            <v>PANGOA</v>
          </cell>
          <cell r="F1226">
            <v>36357</v>
          </cell>
        </row>
        <row r="1227">
          <cell r="A1227" t="str">
            <v>120607</v>
          </cell>
          <cell r="B1227" t="str">
            <v>12</v>
          </cell>
          <cell r="C1227" t="str">
            <v>06</v>
          </cell>
          <cell r="D1227" t="str">
            <v>07</v>
          </cell>
          <cell r="E1227" t="str">
            <v>RIO NEGRO</v>
          </cell>
          <cell r="F1227">
            <v>17617</v>
          </cell>
        </row>
        <row r="1228">
          <cell r="A1228" t="str">
            <v>120608</v>
          </cell>
          <cell r="B1228" t="str">
            <v>12</v>
          </cell>
          <cell r="C1228" t="str">
            <v>06</v>
          </cell>
          <cell r="D1228" t="str">
            <v>08</v>
          </cell>
          <cell r="E1228" t="str">
            <v>RIO TAMBO</v>
          </cell>
          <cell r="F1228">
            <v>30662</v>
          </cell>
        </row>
        <row r="1229">
          <cell r="A1229" t="str">
            <v>120700</v>
          </cell>
          <cell r="B1229" t="str">
            <v>12</v>
          </cell>
          <cell r="C1229" t="str">
            <v>07</v>
          </cell>
          <cell r="D1229" t="str">
            <v>00</v>
          </cell>
          <cell r="E1229" t="str">
            <v>TARMA</v>
          </cell>
          <cell r="F1229">
            <v>105812</v>
          </cell>
        </row>
        <row r="1230">
          <cell r="A1230" t="str">
            <v>120701</v>
          </cell>
          <cell r="B1230" t="str">
            <v>12</v>
          </cell>
          <cell r="C1230" t="str">
            <v>07</v>
          </cell>
          <cell r="D1230" t="str">
            <v>01</v>
          </cell>
          <cell r="E1230" t="str">
            <v>TARMA</v>
          </cell>
          <cell r="F1230">
            <v>48333</v>
          </cell>
        </row>
        <row r="1231">
          <cell r="A1231" t="str">
            <v>120702</v>
          </cell>
          <cell r="B1231" t="str">
            <v>12</v>
          </cell>
          <cell r="C1231" t="str">
            <v>07</v>
          </cell>
          <cell r="D1231" t="str">
            <v>02</v>
          </cell>
          <cell r="E1231" t="str">
            <v>ACOBAMBA</v>
          </cell>
          <cell r="F1231">
            <v>10768</v>
          </cell>
        </row>
        <row r="1232">
          <cell r="A1232" t="str">
            <v>120703</v>
          </cell>
          <cell r="B1232" t="str">
            <v>12</v>
          </cell>
          <cell r="C1232" t="str">
            <v>07</v>
          </cell>
          <cell r="D1232" t="str">
            <v>03</v>
          </cell>
          <cell r="E1232" t="str">
            <v>HUARICOLCA</v>
          </cell>
          <cell r="F1232">
            <v>2882</v>
          </cell>
        </row>
        <row r="1233">
          <cell r="A1233" t="str">
            <v>120704</v>
          </cell>
          <cell r="B1233" t="str">
            <v>12</v>
          </cell>
          <cell r="C1233" t="str">
            <v>07</v>
          </cell>
          <cell r="D1233" t="str">
            <v>04</v>
          </cell>
          <cell r="E1233" t="str">
            <v>HUASAHUASI</v>
          </cell>
          <cell r="F1233">
            <v>13621</v>
          </cell>
        </row>
        <row r="1234">
          <cell r="A1234" t="str">
            <v>120705</v>
          </cell>
          <cell r="B1234" t="str">
            <v>12</v>
          </cell>
          <cell r="C1234" t="str">
            <v>07</v>
          </cell>
          <cell r="D1234" t="str">
            <v>05</v>
          </cell>
          <cell r="E1234" t="str">
            <v>LA UNION</v>
          </cell>
          <cell r="F1234">
            <v>4254</v>
          </cell>
        </row>
        <row r="1235">
          <cell r="A1235" t="str">
            <v>120706</v>
          </cell>
          <cell r="B1235" t="str">
            <v>12</v>
          </cell>
          <cell r="C1235" t="str">
            <v>07</v>
          </cell>
          <cell r="D1235" t="str">
            <v>06</v>
          </cell>
          <cell r="E1235" t="str">
            <v>PALCA</v>
          </cell>
          <cell r="F1235">
            <v>7905</v>
          </cell>
        </row>
        <row r="1236">
          <cell r="A1236" t="str">
            <v>120707</v>
          </cell>
          <cell r="B1236" t="str">
            <v>12</v>
          </cell>
          <cell r="C1236" t="str">
            <v>07</v>
          </cell>
          <cell r="D1236" t="str">
            <v>07</v>
          </cell>
          <cell r="E1236" t="str">
            <v>PALCAMAYO</v>
          </cell>
          <cell r="F1236">
            <v>5396</v>
          </cell>
        </row>
        <row r="1237">
          <cell r="A1237" t="str">
            <v>120708</v>
          </cell>
          <cell r="B1237" t="str">
            <v>12</v>
          </cell>
          <cell r="C1237" t="str">
            <v>07</v>
          </cell>
          <cell r="D1237" t="str">
            <v>08</v>
          </cell>
          <cell r="E1237" t="str">
            <v>SAN PEDRO DE CAJAS</v>
          </cell>
          <cell r="F1237">
            <v>7218</v>
          </cell>
        </row>
        <row r="1238">
          <cell r="A1238" t="str">
            <v>120709</v>
          </cell>
          <cell r="B1238" t="str">
            <v>12</v>
          </cell>
          <cell r="C1238" t="str">
            <v>07</v>
          </cell>
          <cell r="D1238" t="str">
            <v>09</v>
          </cell>
          <cell r="E1238" t="str">
            <v>TAPO</v>
          </cell>
          <cell r="F1238">
            <v>5435</v>
          </cell>
        </row>
        <row r="1239">
          <cell r="A1239" t="str">
            <v>120800</v>
          </cell>
          <cell r="B1239" t="str">
            <v>12</v>
          </cell>
          <cell r="C1239" t="str">
            <v>08</v>
          </cell>
          <cell r="D1239" t="str">
            <v>00</v>
          </cell>
          <cell r="E1239" t="str">
            <v>YAULI</v>
          </cell>
          <cell r="F1239">
            <v>49413</v>
          </cell>
        </row>
        <row r="1240">
          <cell r="A1240" t="str">
            <v>120801</v>
          </cell>
          <cell r="B1240" t="str">
            <v>12</v>
          </cell>
          <cell r="C1240" t="str">
            <v>08</v>
          </cell>
          <cell r="D1240" t="str">
            <v>01</v>
          </cell>
          <cell r="E1240" t="str">
            <v>LA OROYA</v>
          </cell>
          <cell r="F1240">
            <v>19706</v>
          </cell>
        </row>
        <row r="1241">
          <cell r="A1241" t="str">
            <v>120802</v>
          </cell>
          <cell r="B1241" t="str">
            <v>12</v>
          </cell>
          <cell r="C1241" t="str">
            <v>08</v>
          </cell>
          <cell r="D1241" t="str">
            <v>02</v>
          </cell>
          <cell r="E1241" t="str">
            <v>CHACAPALPA</v>
          </cell>
          <cell r="F1241">
            <v>940</v>
          </cell>
        </row>
        <row r="1242">
          <cell r="A1242" t="str">
            <v>120803</v>
          </cell>
          <cell r="B1242" t="str">
            <v>12</v>
          </cell>
          <cell r="C1242" t="str">
            <v>08</v>
          </cell>
          <cell r="D1242" t="str">
            <v>03</v>
          </cell>
          <cell r="E1242" t="str">
            <v>HUAY-HUAY</v>
          </cell>
          <cell r="F1242">
            <v>1607</v>
          </cell>
        </row>
        <row r="1243">
          <cell r="A1243" t="str">
            <v>120804</v>
          </cell>
          <cell r="B1243" t="str">
            <v>12</v>
          </cell>
          <cell r="C1243" t="str">
            <v>08</v>
          </cell>
          <cell r="D1243" t="str">
            <v>04</v>
          </cell>
          <cell r="E1243" t="str">
            <v>MARCAPOMACOCHA</v>
          </cell>
          <cell r="F1243">
            <v>1004</v>
          </cell>
        </row>
        <row r="1244">
          <cell r="A1244" t="str">
            <v>120805</v>
          </cell>
          <cell r="B1244" t="str">
            <v>12</v>
          </cell>
          <cell r="C1244" t="str">
            <v>08</v>
          </cell>
          <cell r="D1244" t="str">
            <v>05</v>
          </cell>
          <cell r="E1244" t="str">
            <v>MOROCOCHA</v>
          </cell>
          <cell r="F1244">
            <v>4617</v>
          </cell>
        </row>
        <row r="1245">
          <cell r="A1245" t="str">
            <v>120806</v>
          </cell>
          <cell r="B1245" t="str">
            <v>12</v>
          </cell>
          <cell r="C1245" t="str">
            <v>08</v>
          </cell>
          <cell r="D1245" t="str">
            <v>06</v>
          </cell>
          <cell r="E1245" t="str">
            <v>PACCHA</v>
          </cell>
          <cell r="F1245">
            <v>2013</v>
          </cell>
        </row>
        <row r="1246">
          <cell r="A1246" t="str">
            <v>120807</v>
          </cell>
          <cell r="B1246" t="str">
            <v>12</v>
          </cell>
          <cell r="C1246" t="str">
            <v>08</v>
          </cell>
          <cell r="D1246" t="str">
            <v>07</v>
          </cell>
          <cell r="E1246" t="str">
            <v>SANTA BARBARA DE CARHUACAYAN</v>
          </cell>
          <cell r="F1246">
            <v>1543</v>
          </cell>
        </row>
        <row r="1247">
          <cell r="A1247" t="str">
            <v>120808</v>
          </cell>
          <cell r="B1247" t="str">
            <v>12</v>
          </cell>
          <cell r="C1247" t="str">
            <v>08</v>
          </cell>
          <cell r="D1247" t="str">
            <v>08</v>
          </cell>
          <cell r="E1247" t="str">
            <v>SANTA ROSA DE SACCO</v>
          </cell>
          <cell r="F1247">
            <v>12022</v>
          </cell>
        </row>
        <row r="1248">
          <cell r="A1248" t="str">
            <v>120809</v>
          </cell>
          <cell r="B1248" t="str">
            <v>12</v>
          </cell>
          <cell r="C1248" t="str">
            <v>08</v>
          </cell>
          <cell r="D1248" t="str">
            <v>09</v>
          </cell>
          <cell r="E1248" t="str">
            <v>SUITUCANCHA</v>
          </cell>
          <cell r="F1248">
            <v>973</v>
          </cell>
        </row>
        <row r="1249">
          <cell r="A1249" t="str">
            <v>120810</v>
          </cell>
          <cell r="B1249" t="str">
            <v>12</v>
          </cell>
          <cell r="C1249" t="str">
            <v>08</v>
          </cell>
          <cell r="D1249" t="str">
            <v>10</v>
          </cell>
          <cell r="E1249" t="str">
            <v>YAULI</v>
          </cell>
          <cell r="F1249">
            <v>4988</v>
          </cell>
        </row>
        <row r="1250">
          <cell r="A1250" t="str">
            <v>120900</v>
          </cell>
          <cell r="B1250" t="str">
            <v>12</v>
          </cell>
          <cell r="C1250" t="str">
            <v>09</v>
          </cell>
          <cell r="D1250" t="str">
            <v>00</v>
          </cell>
          <cell r="E1250" t="str">
            <v>CHUPACA</v>
          </cell>
          <cell r="F1250">
            <v>52800</v>
          </cell>
        </row>
        <row r="1251">
          <cell r="A1251" t="str">
            <v>120901</v>
          </cell>
          <cell r="B1251" t="str">
            <v>12</v>
          </cell>
          <cell r="C1251" t="str">
            <v>09</v>
          </cell>
          <cell r="D1251" t="str">
            <v>01</v>
          </cell>
          <cell r="E1251" t="str">
            <v>CHUPACA</v>
          </cell>
          <cell r="F1251">
            <v>21073</v>
          </cell>
        </row>
        <row r="1252">
          <cell r="A1252" t="str">
            <v>120902</v>
          </cell>
          <cell r="B1252" t="str">
            <v>12</v>
          </cell>
          <cell r="C1252" t="str">
            <v>09</v>
          </cell>
          <cell r="D1252" t="str">
            <v>02</v>
          </cell>
          <cell r="E1252" t="str">
            <v>AHUAC</v>
          </cell>
          <cell r="F1252">
            <v>7353</v>
          </cell>
        </row>
        <row r="1253">
          <cell r="A1253" t="str">
            <v>120903</v>
          </cell>
          <cell r="B1253" t="str">
            <v>12</v>
          </cell>
          <cell r="C1253" t="str">
            <v>09</v>
          </cell>
          <cell r="D1253" t="str">
            <v>03</v>
          </cell>
          <cell r="E1253" t="str">
            <v>CHONGOS BAJO</v>
          </cell>
          <cell r="F1253">
            <v>4786</v>
          </cell>
        </row>
        <row r="1254">
          <cell r="A1254" t="str">
            <v>120904</v>
          </cell>
          <cell r="B1254" t="str">
            <v>12</v>
          </cell>
          <cell r="C1254" t="str">
            <v>09</v>
          </cell>
          <cell r="D1254" t="str">
            <v>04</v>
          </cell>
          <cell r="E1254" t="str">
            <v>HUACHAC</v>
          </cell>
          <cell r="F1254">
            <v>3095</v>
          </cell>
        </row>
        <row r="1255">
          <cell r="A1255" t="str">
            <v>120905</v>
          </cell>
          <cell r="B1255" t="str">
            <v>12</v>
          </cell>
          <cell r="C1255" t="str">
            <v>09</v>
          </cell>
          <cell r="D1255" t="str">
            <v>05</v>
          </cell>
          <cell r="E1255" t="str">
            <v>HUAMANCACA CHICO</v>
          </cell>
          <cell r="F1255">
            <v>4554</v>
          </cell>
        </row>
        <row r="1256">
          <cell r="A1256" t="str">
            <v>120906</v>
          </cell>
          <cell r="B1256" t="str">
            <v>12</v>
          </cell>
          <cell r="C1256" t="str">
            <v>09</v>
          </cell>
          <cell r="D1256" t="str">
            <v>06</v>
          </cell>
          <cell r="E1256" t="str">
            <v>SAN JUAN DE ISCOS</v>
          </cell>
          <cell r="F1256">
            <v>2720</v>
          </cell>
        </row>
        <row r="1257">
          <cell r="A1257" t="str">
            <v>120907</v>
          </cell>
          <cell r="B1257" t="str">
            <v>12</v>
          </cell>
          <cell r="C1257" t="str">
            <v>09</v>
          </cell>
          <cell r="D1257" t="str">
            <v>07</v>
          </cell>
          <cell r="E1257" t="str">
            <v>SAN JUAN DE JARPA</v>
          </cell>
          <cell r="F1257">
            <v>3650</v>
          </cell>
        </row>
        <row r="1258">
          <cell r="A1258" t="str">
            <v>120908</v>
          </cell>
          <cell r="B1258" t="str">
            <v>12</v>
          </cell>
          <cell r="C1258" t="str">
            <v>09</v>
          </cell>
          <cell r="D1258" t="str">
            <v>08</v>
          </cell>
          <cell r="E1258" t="str">
            <v>TRES DE DICIEMBRE</v>
          </cell>
          <cell r="F1258">
            <v>2100</v>
          </cell>
        </row>
        <row r="1259">
          <cell r="A1259" t="str">
            <v>120909</v>
          </cell>
          <cell r="B1259" t="str">
            <v>12</v>
          </cell>
          <cell r="C1259" t="str">
            <v>09</v>
          </cell>
          <cell r="D1259" t="str">
            <v>09</v>
          </cell>
          <cell r="E1259" t="str">
            <v>YANACANCHA</v>
          </cell>
          <cell r="F1259">
            <v>3469</v>
          </cell>
        </row>
        <row r="1260">
          <cell r="A1260" t="str">
            <v>130000</v>
          </cell>
          <cell r="B1260" t="str">
            <v>13</v>
          </cell>
          <cell r="C1260" t="str">
            <v>00</v>
          </cell>
          <cell r="D1260" t="str">
            <v>00</v>
          </cell>
          <cell r="E1260" t="str">
            <v>LA LIBERTAD</v>
          </cell>
          <cell r="F1260">
            <v>1609443</v>
          </cell>
        </row>
        <row r="1261">
          <cell r="A1261" t="str">
            <v>130100</v>
          </cell>
          <cell r="B1261" t="str">
            <v>13</v>
          </cell>
          <cell r="C1261" t="str">
            <v>01</v>
          </cell>
          <cell r="D1261" t="str">
            <v>00</v>
          </cell>
          <cell r="E1261" t="str">
            <v>TRUJILLO</v>
          </cell>
          <cell r="F1261">
            <v>805593</v>
          </cell>
        </row>
        <row r="1262">
          <cell r="A1262" t="str">
            <v>130101</v>
          </cell>
          <cell r="B1262" t="str">
            <v>13</v>
          </cell>
          <cell r="C1262" t="str">
            <v>01</v>
          </cell>
          <cell r="D1262" t="str">
            <v>01</v>
          </cell>
          <cell r="E1262" t="str">
            <v>TRUJILLO</v>
          </cell>
          <cell r="F1262">
            <v>284582</v>
          </cell>
        </row>
        <row r="1263">
          <cell r="A1263" t="str">
            <v>130102</v>
          </cell>
          <cell r="B1263" t="str">
            <v>13</v>
          </cell>
          <cell r="C1263" t="str">
            <v>01</v>
          </cell>
          <cell r="D1263" t="str">
            <v>02</v>
          </cell>
          <cell r="E1263" t="str">
            <v>EL PORVENIR</v>
          </cell>
          <cell r="F1263">
            <v>144579</v>
          </cell>
        </row>
        <row r="1264">
          <cell r="A1264" t="str">
            <v>130103</v>
          </cell>
          <cell r="B1264" t="str">
            <v>13</v>
          </cell>
          <cell r="C1264" t="str">
            <v>01</v>
          </cell>
          <cell r="D1264" t="str">
            <v>03</v>
          </cell>
          <cell r="E1264" t="str">
            <v>FLORENCIA DE MORA</v>
          </cell>
          <cell r="F1264">
            <v>38054</v>
          </cell>
        </row>
        <row r="1265">
          <cell r="A1265" t="str">
            <v>130104</v>
          </cell>
          <cell r="B1265" t="str">
            <v>13</v>
          </cell>
          <cell r="C1265" t="str">
            <v>01</v>
          </cell>
          <cell r="D1265" t="str">
            <v>04</v>
          </cell>
          <cell r="E1265" t="str">
            <v>HUANCHACO</v>
          </cell>
          <cell r="F1265">
            <v>42665</v>
          </cell>
        </row>
        <row r="1266">
          <cell r="A1266" t="str">
            <v>130105</v>
          </cell>
          <cell r="B1266" t="str">
            <v>13</v>
          </cell>
          <cell r="C1266" t="str">
            <v>01</v>
          </cell>
          <cell r="D1266" t="str">
            <v>05</v>
          </cell>
          <cell r="E1266" t="str">
            <v>LA ESPERANZA</v>
          </cell>
          <cell r="F1266">
            <v>156121</v>
          </cell>
        </row>
        <row r="1267">
          <cell r="A1267" t="str">
            <v>130106</v>
          </cell>
          <cell r="B1267" t="str">
            <v>13</v>
          </cell>
          <cell r="C1267" t="str">
            <v>01</v>
          </cell>
          <cell r="D1267" t="str">
            <v>06</v>
          </cell>
          <cell r="E1267" t="str">
            <v>LAREDO</v>
          </cell>
          <cell r="F1267">
            <v>33320</v>
          </cell>
        </row>
        <row r="1268">
          <cell r="A1268" t="str">
            <v>130107</v>
          </cell>
          <cell r="B1268" t="str">
            <v>13</v>
          </cell>
          <cell r="C1268" t="str">
            <v>01</v>
          </cell>
          <cell r="D1268" t="str">
            <v>07</v>
          </cell>
          <cell r="E1268" t="str">
            <v>MOCHE</v>
          </cell>
          <cell r="F1268">
            <v>30546</v>
          </cell>
        </row>
        <row r="1269">
          <cell r="A1269" t="str">
            <v>130108</v>
          </cell>
          <cell r="B1269" t="str">
            <v>13</v>
          </cell>
          <cell r="C1269" t="str">
            <v>01</v>
          </cell>
          <cell r="D1269" t="str">
            <v>08</v>
          </cell>
          <cell r="E1269" t="str">
            <v>POROTO</v>
          </cell>
          <cell r="F1269">
            <v>3684</v>
          </cell>
        </row>
        <row r="1270">
          <cell r="A1270" t="str">
            <v>130109</v>
          </cell>
          <cell r="B1270" t="str">
            <v>13</v>
          </cell>
          <cell r="C1270" t="str">
            <v>01</v>
          </cell>
          <cell r="D1270" t="str">
            <v>09</v>
          </cell>
          <cell r="E1270" t="str">
            <v>SALAVERRY</v>
          </cell>
          <cell r="F1270">
            <v>14294</v>
          </cell>
        </row>
        <row r="1271">
          <cell r="A1271" t="str">
            <v>130110</v>
          </cell>
          <cell r="B1271" t="str">
            <v>13</v>
          </cell>
          <cell r="C1271" t="str">
            <v>01</v>
          </cell>
          <cell r="D1271" t="str">
            <v>10</v>
          </cell>
          <cell r="E1271" t="str">
            <v>SIMBAL</v>
          </cell>
          <cell r="F1271">
            <v>4304</v>
          </cell>
        </row>
        <row r="1272">
          <cell r="A1272" t="str">
            <v>130111</v>
          </cell>
          <cell r="B1272" t="str">
            <v>13</v>
          </cell>
          <cell r="C1272" t="str">
            <v>01</v>
          </cell>
          <cell r="D1272" t="str">
            <v>11</v>
          </cell>
          <cell r="E1272" t="str">
            <v>VICTOR LARCO HERRERA</v>
          </cell>
          <cell r="F1272">
            <v>53444</v>
          </cell>
        </row>
        <row r="1273">
          <cell r="A1273" t="str">
            <v>130200</v>
          </cell>
          <cell r="B1273" t="str">
            <v>13</v>
          </cell>
          <cell r="C1273" t="str">
            <v>02</v>
          </cell>
          <cell r="D1273" t="str">
            <v>00</v>
          </cell>
          <cell r="E1273" t="str">
            <v>ASCOPE</v>
          </cell>
          <cell r="F1273">
            <v>119416</v>
          </cell>
        </row>
        <row r="1274">
          <cell r="A1274" t="str">
            <v>130201</v>
          </cell>
          <cell r="B1274" t="str">
            <v>13</v>
          </cell>
          <cell r="C1274" t="str">
            <v>02</v>
          </cell>
          <cell r="D1274" t="str">
            <v>01</v>
          </cell>
          <cell r="E1274" t="str">
            <v>ASCOPE</v>
          </cell>
          <cell r="F1274">
            <v>7374</v>
          </cell>
        </row>
        <row r="1275">
          <cell r="A1275" t="str">
            <v>130202</v>
          </cell>
          <cell r="B1275" t="str">
            <v>13</v>
          </cell>
          <cell r="C1275" t="str">
            <v>02</v>
          </cell>
          <cell r="D1275" t="str">
            <v>02</v>
          </cell>
          <cell r="E1275" t="str">
            <v>CHICAMA</v>
          </cell>
          <cell r="F1275">
            <v>16244</v>
          </cell>
        </row>
        <row r="1276">
          <cell r="A1276" t="str">
            <v>130203</v>
          </cell>
          <cell r="B1276" t="str">
            <v>13</v>
          </cell>
          <cell r="C1276" t="str">
            <v>02</v>
          </cell>
          <cell r="D1276" t="str">
            <v>03</v>
          </cell>
          <cell r="E1276" t="str">
            <v>CHOCOPE</v>
          </cell>
          <cell r="F1276">
            <v>9882</v>
          </cell>
        </row>
        <row r="1277">
          <cell r="A1277" t="str">
            <v>130204</v>
          </cell>
          <cell r="B1277" t="str">
            <v>13</v>
          </cell>
          <cell r="C1277" t="str">
            <v>02</v>
          </cell>
          <cell r="D1277" t="str">
            <v>04</v>
          </cell>
          <cell r="E1277" t="str">
            <v>MAGDALENA DE CAO</v>
          </cell>
          <cell r="F1277">
            <v>3272</v>
          </cell>
        </row>
        <row r="1278">
          <cell r="A1278" t="str">
            <v>130205</v>
          </cell>
          <cell r="B1278" t="str">
            <v>13</v>
          </cell>
          <cell r="C1278" t="str">
            <v>02</v>
          </cell>
          <cell r="D1278" t="str">
            <v>05</v>
          </cell>
          <cell r="E1278" t="str">
            <v>PAIJAN</v>
          </cell>
          <cell r="F1278">
            <v>22774</v>
          </cell>
        </row>
        <row r="1279">
          <cell r="A1279" t="str">
            <v>130206</v>
          </cell>
          <cell r="B1279" t="str">
            <v>13</v>
          </cell>
          <cell r="C1279" t="str">
            <v>02</v>
          </cell>
          <cell r="D1279" t="str">
            <v>06</v>
          </cell>
          <cell r="E1279" t="str">
            <v>RAZURI</v>
          </cell>
          <cell r="F1279">
            <v>7794</v>
          </cell>
        </row>
        <row r="1280">
          <cell r="A1280" t="str">
            <v>130207</v>
          </cell>
          <cell r="B1280" t="str">
            <v>13</v>
          </cell>
          <cell r="C1280" t="str">
            <v>02</v>
          </cell>
          <cell r="D1280" t="str">
            <v>07</v>
          </cell>
          <cell r="E1280" t="str">
            <v>SANTIAGO DE CAO</v>
          </cell>
          <cell r="F1280">
            <v>20347</v>
          </cell>
        </row>
        <row r="1281">
          <cell r="A1281" t="str">
            <v>130208</v>
          </cell>
          <cell r="B1281" t="str">
            <v>13</v>
          </cell>
          <cell r="C1281" t="str">
            <v>02</v>
          </cell>
          <cell r="D1281" t="str">
            <v>08</v>
          </cell>
          <cell r="E1281" t="str">
            <v>CASA GRANDE</v>
          </cell>
          <cell r="F1281">
            <v>31729</v>
          </cell>
        </row>
        <row r="1282">
          <cell r="A1282" t="str">
            <v>130300</v>
          </cell>
          <cell r="B1282" t="str">
            <v>13</v>
          </cell>
          <cell r="C1282" t="str">
            <v>03</v>
          </cell>
          <cell r="D1282" t="str">
            <v>00</v>
          </cell>
          <cell r="E1282" t="str">
            <v>BOLIVAR</v>
          </cell>
          <cell r="F1282">
            <v>17889</v>
          </cell>
        </row>
        <row r="1283">
          <cell r="A1283" t="str">
            <v>130301</v>
          </cell>
          <cell r="B1283" t="str">
            <v>13</v>
          </cell>
          <cell r="C1283" t="str">
            <v>03</v>
          </cell>
          <cell r="D1283" t="str">
            <v>01</v>
          </cell>
          <cell r="E1283" t="str">
            <v>BOLIVAR</v>
          </cell>
          <cell r="F1283">
            <v>5393</v>
          </cell>
        </row>
        <row r="1284">
          <cell r="A1284" t="str">
            <v>130302</v>
          </cell>
          <cell r="B1284" t="str">
            <v>13</v>
          </cell>
          <cell r="C1284" t="str">
            <v>03</v>
          </cell>
          <cell r="D1284" t="str">
            <v>02</v>
          </cell>
          <cell r="E1284" t="str">
            <v>BAMBAMARCA</v>
          </cell>
          <cell r="F1284">
            <v>3526</v>
          </cell>
        </row>
        <row r="1285">
          <cell r="A1285" t="str">
            <v>130303</v>
          </cell>
          <cell r="B1285" t="str">
            <v>13</v>
          </cell>
          <cell r="C1285" t="str">
            <v>03</v>
          </cell>
          <cell r="D1285" t="str">
            <v>03</v>
          </cell>
          <cell r="E1285" t="str">
            <v>CONDORMARCA</v>
          </cell>
          <cell r="F1285">
            <v>2067</v>
          </cell>
        </row>
        <row r="1286">
          <cell r="A1286" t="str">
            <v>130304</v>
          </cell>
          <cell r="B1286" t="str">
            <v>13</v>
          </cell>
          <cell r="C1286" t="str">
            <v>03</v>
          </cell>
          <cell r="D1286" t="str">
            <v>04</v>
          </cell>
          <cell r="E1286" t="str">
            <v>LONGOTEA</v>
          </cell>
          <cell r="F1286">
            <v>2688</v>
          </cell>
        </row>
        <row r="1287">
          <cell r="A1287" t="str">
            <v>130305</v>
          </cell>
          <cell r="B1287" t="str">
            <v>13</v>
          </cell>
          <cell r="C1287" t="str">
            <v>03</v>
          </cell>
          <cell r="D1287" t="str">
            <v>05</v>
          </cell>
          <cell r="E1287" t="str">
            <v>UCHUMARCA</v>
          </cell>
          <cell r="F1287">
            <v>3170</v>
          </cell>
        </row>
        <row r="1288">
          <cell r="A1288" t="str">
            <v>130306</v>
          </cell>
          <cell r="B1288" t="str">
            <v>13</v>
          </cell>
          <cell r="C1288" t="str">
            <v>03</v>
          </cell>
          <cell r="D1288" t="str">
            <v>06</v>
          </cell>
          <cell r="E1288" t="str">
            <v>UCUNCHA</v>
          </cell>
          <cell r="F1288">
            <v>1045</v>
          </cell>
        </row>
        <row r="1289">
          <cell r="A1289" t="str">
            <v>130400</v>
          </cell>
          <cell r="B1289" t="str">
            <v>13</v>
          </cell>
          <cell r="C1289" t="str">
            <v>04</v>
          </cell>
          <cell r="D1289" t="str">
            <v>00</v>
          </cell>
          <cell r="E1289" t="str">
            <v>CHEPEN</v>
          </cell>
          <cell r="F1289">
            <v>75150</v>
          </cell>
        </row>
        <row r="1290">
          <cell r="A1290" t="str">
            <v>130401</v>
          </cell>
          <cell r="B1290" t="str">
            <v>13</v>
          </cell>
          <cell r="C1290" t="str">
            <v>04</v>
          </cell>
          <cell r="D1290" t="str">
            <v>01</v>
          </cell>
          <cell r="E1290" t="str">
            <v>CHEPEN</v>
          </cell>
          <cell r="F1290">
            <v>45458</v>
          </cell>
        </row>
        <row r="1291">
          <cell r="A1291" t="str">
            <v>130402</v>
          </cell>
          <cell r="B1291" t="str">
            <v>13</v>
          </cell>
          <cell r="C1291" t="str">
            <v>04</v>
          </cell>
          <cell r="D1291" t="str">
            <v>02</v>
          </cell>
          <cell r="E1291" t="str">
            <v>PACANGA</v>
          </cell>
          <cell r="F1291">
            <v>17858</v>
          </cell>
        </row>
        <row r="1292">
          <cell r="A1292" t="str">
            <v>130403</v>
          </cell>
          <cell r="B1292" t="str">
            <v>13</v>
          </cell>
          <cell r="C1292" t="str">
            <v>04</v>
          </cell>
          <cell r="D1292" t="str">
            <v>03</v>
          </cell>
          <cell r="E1292" t="str">
            <v>PUEBLO NUEVO</v>
          </cell>
          <cell r="F1292">
            <v>11834</v>
          </cell>
        </row>
        <row r="1293">
          <cell r="A1293" t="str">
            <v>130500</v>
          </cell>
          <cell r="B1293" t="str">
            <v>13</v>
          </cell>
          <cell r="C1293" t="str">
            <v>05</v>
          </cell>
          <cell r="D1293" t="str">
            <v>00</v>
          </cell>
          <cell r="E1293" t="str">
            <v>JULCAN</v>
          </cell>
          <cell r="F1293">
            <v>35664</v>
          </cell>
        </row>
        <row r="1294">
          <cell r="A1294" t="str">
            <v>130501</v>
          </cell>
          <cell r="B1294" t="str">
            <v>13</v>
          </cell>
          <cell r="C1294" t="str">
            <v>05</v>
          </cell>
          <cell r="D1294" t="str">
            <v>01</v>
          </cell>
          <cell r="E1294" t="str">
            <v>JULCAN</v>
          </cell>
          <cell r="F1294">
            <v>15069</v>
          </cell>
        </row>
        <row r="1295">
          <cell r="A1295" t="str">
            <v>130502</v>
          </cell>
          <cell r="B1295" t="str">
            <v>13</v>
          </cell>
          <cell r="C1295" t="str">
            <v>05</v>
          </cell>
          <cell r="D1295" t="str">
            <v>02</v>
          </cell>
          <cell r="E1295" t="str">
            <v>CALAMARCA</v>
          </cell>
          <cell r="F1295">
            <v>6710</v>
          </cell>
        </row>
        <row r="1296">
          <cell r="A1296" t="str">
            <v>130503</v>
          </cell>
          <cell r="B1296" t="str">
            <v>13</v>
          </cell>
          <cell r="C1296" t="str">
            <v>05</v>
          </cell>
          <cell r="D1296" t="str">
            <v>03</v>
          </cell>
          <cell r="E1296" t="str">
            <v>CARABAMBA</v>
          </cell>
          <cell r="F1296">
            <v>7215</v>
          </cell>
        </row>
        <row r="1297">
          <cell r="A1297" t="str">
            <v>130504</v>
          </cell>
          <cell r="B1297" t="str">
            <v>13</v>
          </cell>
          <cell r="C1297" t="str">
            <v>05</v>
          </cell>
          <cell r="D1297" t="str">
            <v>04</v>
          </cell>
          <cell r="E1297" t="str">
            <v>HUASO</v>
          </cell>
          <cell r="F1297">
            <v>6670</v>
          </cell>
        </row>
        <row r="1298">
          <cell r="A1298" t="str">
            <v>130600</v>
          </cell>
          <cell r="B1298" t="str">
            <v>13</v>
          </cell>
          <cell r="C1298" t="str">
            <v>06</v>
          </cell>
          <cell r="D1298" t="str">
            <v>00</v>
          </cell>
          <cell r="E1298" t="str">
            <v>OTUZCO</v>
          </cell>
          <cell r="F1298">
            <v>91053</v>
          </cell>
        </row>
        <row r="1299">
          <cell r="A1299" t="str">
            <v>130601</v>
          </cell>
          <cell r="B1299" t="str">
            <v>13</v>
          </cell>
          <cell r="C1299" t="str">
            <v>06</v>
          </cell>
          <cell r="D1299" t="str">
            <v>01</v>
          </cell>
          <cell r="E1299" t="str">
            <v>OTUZCO</v>
          </cell>
          <cell r="F1299">
            <v>26016</v>
          </cell>
        </row>
        <row r="1300">
          <cell r="A1300" t="str">
            <v>130602</v>
          </cell>
          <cell r="B1300" t="str">
            <v>13</v>
          </cell>
          <cell r="C1300" t="str">
            <v>06</v>
          </cell>
          <cell r="D1300" t="str">
            <v>02</v>
          </cell>
          <cell r="E1300" t="str">
            <v>AGALLPAMPA</v>
          </cell>
          <cell r="F1300">
            <v>9743</v>
          </cell>
        </row>
        <row r="1301">
          <cell r="A1301" t="str">
            <v>130604</v>
          </cell>
          <cell r="B1301" t="str">
            <v>13</v>
          </cell>
          <cell r="C1301" t="str">
            <v>06</v>
          </cell>
          <cell r="D1301" t="str">
            <v>04</v>
          </cell>
          <cell r="E1301" t="str">
            <v>CHARAT</v>
          </cell>
          <cell r="F1301">
            <v>3205</v>
          </cell>
        </row>
        <row r="1302">
          <cell r="A1302" t="str">
            <v>130605</v>
          </cell>
          <cell r="B1302" t="str">
            <v>13</v>
          </cell>
          <cell r="C1302" t="str">
            <v>06</v>
          </cell>
          <cell r="D1302" t="str">
            <v>05</v>
          </cell>
          <cell r="E1302" t="str">
            <v>HUARANCHAL</v>
          </cell>
          <cell r="F1302">
            <v>5246</v>
          </cell>
        </row>
        <row r="1303">
          <cell r="A1303" t="str">
            <v>130606</v>
          </cell>
          <cell r="B1303" t="str">
            <v>13</v>
          </cell>
          <cell r="C1303" t="str">
            <v>06</v>
          </cell>
          <cell r="D1303" t="str">
            <v>06</v>
          </cell>
          <cell r="E1303" t="str">
            <v>LA CUESTA</v>
          </cell>
          <cell r="F1303">
            <v>731</v>
          </cell>
        </row>
        <row r="1304">
          <cell r="A1304" t="str">
            <v>130608</v>
          </cell>
          <cell r="B1304" t="str">
            <v>13</v>
          </cell>
          <cell r="C1304" t="str">
            <v>06</v>
          </cell>
          <cell r="D1304" t="str">
            <v>08</v>
          </cell>
          <cell r="E1304" t="str">
            <v>MACHE</v>
          </cell>
          <cell r="F1304">
            <v>3527</v>
          </cell>
        </row>
        <row r="1305">
          <cell r="A1305" t="str">
            <v>130610</v>
          </cell>
          <cell r="B1305" t="str">
            <v>13</v>
          </cell>
          <cell r="C1305" t="str">
            <v>06</v>
          </cell>
          <cell r="D1305" t="str">
            <v>10</v>
          </cell>
          <cell r="E1305" t="str">
            <v>PARANDAY</v>
          </cell>
          <cell r="F1305">
            <v>642</v>
          </cell>
        </row>
        <row r="1306">
          <cell r="A1306" t="str">
            <v>130611</v>
          </cell>
          <cell r="B1306" t="str">
            <v>13</v>
          </cell>
          <cell r="C1306" t="str">
            <v>06</v>
          </cell>
          <cell r="D1306" t="str">
            <v>11</v>
          </cell>
          <cell r="E1306" t="str">
            <v>SALPO</v>
          </cell>
          <cell r="F1306">
            <v>6746</v>
          </cell>
        </row>
        <row r="1307">
          <cell r="A1307" t="str">
            <v>130613</v>
          </cell>
          <cell r="B1307" t="str">
            <v>13</v>
          </cell>
          <cell r="C1307" t="str">
            <v>06</v>
          </cell>
          <cell r="D1307" t="str">
            <v>13</v>
          </cell>
          <cell r="E1307" t="str">
            <v>SINSICAP</v>
          </cell>
          <cell r="F1307">
            <v>8522</v>
          </cell>
        </row>
        <row r="1308">
          <cell r="A1308" t="str">
            <v>130614</v>
          </cell>
          <cell r="B1308" t="str">
            <v>13</v>
          </cell>
          <cell r="C1308" t="str">
            <v>06</v>
          </cell>
          <cell r="D1308" t="str">
            <v>14</v>
          </cell>
          <cell r="E1308" t="str">
            <v>USQUIL</v>
          </cell>
          <cell r="F1308">
            <v>26675</v>
          </cell>
        </row>
        <row r="1309">
          <cell r="A1309" t="str">
            <v>130700</v>
          </cell>
          <cell r="B1309" t="str">
            <v>13</v>
          </cell>
          <cell r="C1309" t="str">
            <v>07</v>
          </cell>
          <cell r="D1309" t="str">
            <v>00</v>
          </cell>
          <cell r="E1309" t="str">
            <v>PACASMAYO</v>
          </cell>
          <cell r="F1309">
            <v>97819</v>
          </cell>
        </row>
        <row r="1310">
          <cell r="A1310" t="str">
            <v>130701</v>
          </cell>
          <cell r="B1310" t="str">
            <v>13</v>
          </cell>
          <cell r="C1310" t="str">
            <v>07</v>
          </cell>
          <cell r="D1310" t="str">
            <v>01</v>
          </cell>
          <cell r="E1310" t="str">
            <v>SAN PEDRO DE LLOC</v>
          </cell>
          <cell r="F1310">
            <v>16794</v>
          </cell>
        </row>
        <row r="1311">
          <cell r="A1311" t="str">
            <v>130702</v>
          </cell>
          <cell r="B1311" t="str">
            <v>13</v>
          </cell>
          <cell r="C1311" t="str">
            <v>07</v>
          </cell>
          <cell r="D1311" t="str">
            <v>02</v>
          </cell>
          <cell r="E1311" t="str">
            <v>GUADALUPE</v>
          </cell>
          <cell r="F1311">
            <v>38811</v>
          </cell>
        </row>
        <row r="1312">
          <cell r="A1312" t="str">
            <v>130703</v>
          </cell>
          <cell r="B1312" t="str">
            <v>13</v>
          </cell>
          <cell r="C1312" t="str">
            <v>07</v>
          </cell>
          <cell r="D1312" t="str">
            <v>03</v>
          </cell>
          <cell r="E1312" t="str">
            <v>JEQUETEPEQUE</v>
          </cell>
          <cell r="F1312">
            <v>3458</v>
          </cell>
        </row>
        <row r="1313">
          <cell r="A1313" t="str">
            <v>130704</v>
          </cell>
          <cell r="B1313" t="str">
            <v>13</v>
          </cell>
          <cell r="C1313" t="str">
            <v>07</v>
          </cell>
          <cell r="D1313" t="str">
            <v>04</v>
          </cell>
          <cell r="E1313" t="str">
            <v>PACASMAYO</v>
          </cell>
          <cell r="F1313">
            <v>26845</v>
          </cell>
        </row>
        <row r="1314">
          <cell r="A1314" t="str">
            <v>130705</v>
          </cell>
          <cell r="B1314" t="str">
            <v>13</v>
          </cell>
          <cell r="C1314" t="str">
            <v>07</v>
          </cell>
          <cell r="D1314" t="str">
            <v>05</v>
          </cell>
          <cell r="E1314" t="str">
            <v>SAN JOSE</v>
          </cell>
          <cell r="F1314">
            <v>11911</v>
          </cell>
        </row>
        <row r="1315">
          <cell r="A1315" t="str">
            <v>130800</v>
          </cell>
          <cell r="B1315" t="str">
            <v>13</v>
          </cell>
          <cell r="C1315" t="str">
            <v>08</v>
          </cell>
          <cell r="D1315" t="str">
            <v>00</v>
          </cell>
          <cell r="E1315" t="str">
            <v>PATAZ</v>
          </cell>
          <cell r="F1315">
            <v>67903</v>
          </cell>
        </row>
        <row r="1316">
          <cell r="A1316" t="str">
            <v>130801</v>
          </cell>
          <cell r="B1316" t="str">
            <v>13</v>
          </cell>
          <cell r="C1316" t="str">
            <v>08</v>
          </cell>
          <cell r="D1316" t="str">
            <v>01</v>
          </cell>
          <cell r="E1316" t="str">
            <v>TAYABAMBA</v>
          </cell>
          <cell r="F1316">
            <v>12894</v>
          </cell>
        </row>
        <row r="1317">
          <cell r="A1317" t="str">
            <v>130802</v>
          </cell>
          <cell r="B1317" t="str">
            <v>13</v>
          </cell>
          <cell r="C1317" t="str">
            <v>08</v>
          </cell>
          <cell r="D1317" t="str">
            <v>02</v>
          </cell>
          <cell r="E1317" t="str">
            <v>BULDIBUYO</v>
          </cell>
          <cell r="F1317">
            <v>4181</v>
          </cell>
        </row>
        <row r="1318">
          <cell r="A1318" t="str">
            <v>130803</v>
          </cell>
          <cell r="B1318" t="str">
            <v>13</v>
          </cell>
          <cell r="C1318" t="str">
            <v>08</v>
          </cell>
          <cell r="D1318" t="str">
            <v>03</v>
          </cell>
          <cell r="E1318" t="str">
            <v>CHILLIA</v>
          </cell>
          <cell r="F1318">
            <v>10588</v>
          </cell>
        </row>
        <row r="1319">
          <cell r="A1319" t="str">
            <v>130804</v>
          </cell>
          <cell r="B1319" t="str">
            <v>13</v>
          </cell>
          <cell r="C1319" t="str">
            <v>08</v>
          </cell>
          <cell r="D1319" t="str">
            <v>04</v>
          </cell>
          <cell r="E1319" t="str">
            <v>HUANCASPATA</v>
          </cell>
          <cell r="F1319">
            <v>6677</v>
          </cell>
        </row>
        <row r="1320">
          <cell r="A1320" t="str">
            <v>130805</v>
          </cell>
          <cell r="B1320" t="str">
            <v>13</v>
          </cell>
          <cell r="C1320" t="str">
            <v>08</v>
          </cell>
          <cell r="D1320" t="str">
            <v>05</v>
          </cell>
          <cell r="E1320" t="str">
            <v>HUAYLILLAS</v>
          </cell>
          <cell r="F1320">
            <v>1363</v>
          </cell>
        </row>
        <row r="1321">
          <cell r="A1321" t="str">
            <v>130806</v>
          </cell>
          <cell r="B1321" t="str">
            <v>13</v>
          </cell>
          <cell r="C1321" t="str">
            <v>08</v>
          </cell>
          <cell r="D1321" t="str">
            <v>06</v>
          </cell>
          <cell r="E1321" t="str">
            <v>HUAYO</v>
          </cell>
          <cell r="F1321">
            <v>2972</v>
          </cell>
        </row>
        <row r="1322">
          <cell r="A1322" t="str">
            <v>130807</v>
          </cell>
          <cell r="B1322" t="str">
            <v>13</v>
          </cell>
          <cell r="C1322" t="str">
            <v>08</v>
          </cell>
          <cell r="D1322" t="str">
            <v>07</v>
          </cell>
          <cell r="E1322" t="str">
            <v>ONGON</v>
          </cell>
          <cell r="F1322">
            <v>1599</v>
          </cell>
        </row>
        <row r="1323">
          <cell r="A1323" t="str">
            <v>130808</v>
          </cell>
          <cell r="B1323" t="str">
            <v>13</v>
          </cell>
          <cell r="C1323" t="str">
            <v>08</v>
          </cell>
          <cell r="D1323" t="str">
            <v>08</v>
          </cell>
          <cell r="E1323" t="str">
            <v>PARCOY</v>
          </cell>
          <cell r="F1323">
            <v>12551</v>
          </cell>
        </row>
        <row r="1324">
          <cell r="A1324" t="str">
            <v>130809</v>
          </cell>
          <cell r="B1324" t="str">
            <v>13</v>
          </cell>
          <cell r="C1324" t="str">
            <v>08</v>
          </cell>
          <cell r="D1324" t="str">
            <v>09</v>
          </cell>
          <cell r="E1324" t="str">
            <v>PATAZ</v>
          </cell>
          <cell r="F1324">
            <v>4292</v>
          </cell>
        </row>
        <row r="1325">
          <cell r="A1325" t="str">
            <v>130810</v>
          </cell>
          <cell r="B1325" t="str">
            <v>13</v>
          </cell>
          <cell r="C1325" t="str">
            <v>08</v>
          </cell>
          <cell r="D1325" t="str">
            <v>10</v>
          </cell>
          <cell r="E1325" t="str">
            <v>PIAS</v>
          </cell>
          <cell r="F1325">
            <v>1713</v>
          </cell>
        </row>
        <row r="1326">
          <cell r="A1326" t="str">
            <v>130811</v>
          </cell>
          <cell r="B1326" t="str">
            <v>13</v>
          </cell>
          <cell r="C1326" t="str">
            <v>08</v>
          </cell>
          <cell r="D1326" t="str">
            <v>11</v>
          </cell>
          <cell r="E1326" t="str">
            <v>SANTIAGO DE CHALLAS</v>
          </cell>
          <cell r="F1326">
            <v>2910</v>
          </cell>
        </row>
        <row r="1327">
          <cell r="A1327" t="str">
            <v>130812</v>
          </cell>
          <cell r="B1327" t="str">
            <v>13</v>
          </cell>
          <cell r="C1327" t="str">
            <v>08</v>
          </cell>
          <cell r="D1327" t="str">
            <v>12</v>
          </cell>
          <cell r="E1327" t="str">
            <v>TAURIJA</v>
          </cell>
          <cell r="F1327">
            <v>3037</v>
          </cell>
        </row>
        <row r="1328">
          <cell r="A1328" t="str">
            <v>130813</v>
          </cell>
          <cell r="B1328" t="str">
            <v>13</v>
          </cell>
          <cell r="C1328" t="str">
            <v>08</v>
          </cell>
          <cell r="D1328" t="str">
            <v>13</v>
          </cell>
          <cell r="E1328" t="str">
            <v>URPAY</v>
          </cell>
          <cell r="F1328">
            <v>3126</v>
          </cell>
        </row>
        <row r="1329">
          <cell r="A1329" t="str">
            <v>130900</v>
          </cell>
          <cell r="B1329" t="str">
            <v>13</v>
          </cell>
          <cell r="C1329" t="str">
            <v>09</v>
          </cell>
          <cell r="D1329" t="str">
            <v>00</v>
          </cell>
          <cell r="E1329" t="str">
            <v>SANCHEZ CARRION</v>
          </cell>
          <cell r="F1329">
            <v>132558</v>
          </cell>
        </row>
        <row r="1330">
          <cell r="A1330" t="str">
            <v>130901</v>
          </cell>
          <cell r="B1330" t="str">
            <v>13</v>
          </cell>
          <cell r="C1330" t="str">
            <v>09</v>
          </cell>
          <cell r="D1330" t="str">
            <v>01</v>
          </cell>
          <cell r="E1330" t="str">
            <v>HUAMACHUCO</v>
          </cell>
          <cell r="F1330">
            <v>46763</v>
          </cell>
        </row>
        <row r="1331">
          <cell r="A1331" t="str">
            <v>130902</v>
          </cell>
          <cell r="B1331" t="str">
            <v>13</v>
          </cell>
          <cell r="C1331" t="str">
            <v>09</v>
          </cell>
          <cell r="D1331" t="str">
            <v>02</v>
          </cell>
          <cell r="E1331" t="str">
            <v>CHUGAY</v>
          </cell>
          <cell r="F1331">
            <v>19175</v>
          </cell>
        </row>
        <row r="1332">
          <cell r="A1332" t="str">
            <v>130903</v>
          </cell>
          <cell r="B1332" t="str">
            <v>13</v>
          </cell>
          <cell r="C1332" t="str">
            <v>09</v>
          </cell>
          <cell r="D1332" t="str">
            <v>03</v>
          </cell>
          <cell r="E1332" t="str">
            <v>COCHORCO</v>
          </cell>
          <cell r="F1332">
            <v>9403</v>
          </cell>
        </row>
        <row r="1333">
          <cell r="A1333" t="str">
            <v>130904</v>
          </cell>
          <cell r="B1333" t="str">
            <v>13</v>
          </cell>
          <cell r="C1333" t="str">
            <v>09</v>
          </cell>
          <cell r="D1333" t="str">
            <v>04</v>
          </cell>
          <cell r="E1333" t="str">
            <v>CURGOS</v>
          </cell>
          <cell r="F1333">
            <v>8276</v>
          </cell>
        </row>
        <row r="1334">
          <cell r="A1334" t="str">
            <v>130905</v>
          </cell>
          <cell r="B1334" t="str">
            <v>13</v>
          </cell>
          <cell r="C1334" t="str">
            <v>09</v>
          </cell>
          <cell r="D1334" t="str">
            <v>05</v>
          </cell>
          <cell r="E1334" t="str">
            <v>MARCABAL</v>
          </cell>
          <cell r="F1334">
            <v>12717</v>
          </cell>
        </row>
        <row r="1335">
          <cell r="A1335" t="str">
            <v>130906</v>
          </cell>
          <cell r="B1335" t="str">
            <v>13</v>
          </cell>
          <cell r="C1335" t="str">
            <v>09</v>
          </cell>
          <cell r="D1335" t="str">
            <v>06</v>
          </cell>
          <cell r="E1335" t="str">
            <v>SANAGORAN</v>
          </cell>
          <cell r="F1335">
            <v>13164</v>
          </cell>
        </row>
        <row r="1336">
          <cell r="A1336" t="str">
            <v>130907</v>
          </cell>
          <cell r="B1336" t="str">
            <v>13</v>
          </cell>
          <cell r="C1336" t="str">
            <v>09</v>
          </cell>
          <cell r="D1336" t="str">
            <v>07</v>
          </cell>
          <cell r="E1336" t="str">
            <v>SARIN</v>
          </cell>
          <cell r="F1336">
            <v>9325</v>
          </cell>
        </row>
        <row r="1337">
          <cell r="A1337" t="str">
            <v>130908</v>
          </cell>
          <cell r="B1337" t="str">
            <v>13</v>
          </cell>
          <cell r="C1337" t="str">
            <v>09</v>
          </cell>
          <cell r="D1337" t="str">
            <v>08</v>
          </cell>
          <cell r="E1337" t="str">
            <v>SARTIMBAMBA</v>
          </cell>
          <cell r="F1337">
            <v>13735</v>
          </cell>
        </row>
        <row r="1338">
          <cell r="A1338" t="str">
            <v>131000</v>
          </cell>
          <cell r="B1338" t="str">
            <v>13</v>
          </cell>
          <cell r="C1338" t="str">
            <v>10</v>
          </cell>
          <cell r="D1338" t="str">
            <v>00</v>
          </cell>
          <cell r="E1338" t="str">
            <v>SANTIAGO DE CHUCO</v>
          </cell>
          <cell r="F1338">
            <v>59008</v>
          </cell>
        </row>
        <row r="1339">
          <cell r="A1339" t="str">
            <v>131001</v>
          </cell>
          <cell r="B1339" t="str">
            <v>13</v>
          </cell>
          <cell r="C1339" t="str">
            <v>10</v>
          </cell>
          <cell r="D1339" t="str">
            <v>01</v>
          </cell>
          <cell r="E1339" t="str">
            <v>SANTIAGO DE CHUCO</v>
          </cell>
          <cell r="F1339">
            <v>21862</v>
          </cell>
        </row>
        <row r="1340">
          <cell r="A1340" t="str">
            <v>131002</v>
          </cell>
          <cell r="B1340" t="str">
            <v>13</v>
          </cell>
          <cell r="C1340" t="str">
            <v>10</v>
          </cell>
          <cell r="D1340" t="str">
            <v>02</v>
          </cell>
          <cell r="E1340" t="str">
            <v>ANGASMARCA</v>
          </cell>
          <cell r="F1340">
            <v>5235</v>
          </cell>
        </row>
        <row r="1341">
          <cell r="A1341" t="str">
            <v>131003</v>
          </cell>
          <cell r="B1341" t="str">
            <v>13</v>
          </cell>
          <cell r="C1341" t="str">
            <v>10</v>
          </cell>
          <cell r="D1341" t="str">
            <v>03</v>
          </cell>
          <cell r="E1341" t="str">
            <v>CACHICADAN</v>
          </cell>
          <cell r="F1341">
            <v>6624</v>
          </cell>
        </row>
        <row r="1342">
          <cell r="A1342" t="str">
            <v>131004</v>
          </cell>
          <cell r="B1342" t="str">
            <v>13</v>
          </cell>
          <cell r="C1342" t="str">
            <v>10</v>
          </cell>
          <cell r="D1342" t="str">
            <v>04</v>
          </cell>
          <cell r="E1342" t="str">
            <v>MOLLEBAMBA</v>
          </cell>
          <cell r="F1342">
            <v>2210</v>
          </cell>
        </row>
        <row r="1343">
          <cell r="A1343" t="str">
            <v>131005</v>
          </cell>
          <cell r="B1343" t="str">
            <v>13</v>
          </cell>
          <cell r="C1343" t="str">
            <v>10</v>
          </cell>
          <cell r="D1343" t="str">
            <v>05</v>
          </cell>
          <cell r="E1343" t="str">
            <v>MOLLEPATA</v>
          </cell>
          <cell r="F1343">
            <v>2881</v>
          </cell>
        </row>
        <row r="1344">
          <cell r="A1344" t="str">
            <v>131006</v>
          </cell>
          <cell r="B1344" t="str">
            <v>13</v>
          </cell>
          <cell r="C1344" t="str">
            <v>10</v>
          </cell>
          <cell r="D1344" t="str">
            <v>06</v>
          </cell>
          <cell r="E1344" t="str">
            <v>QUIRUVILCA</v>
          </cell>
          <cell r="F1344">
            <v>13106</v>
          </cell>
        </row>
        <row r="1345">
          <cell r="A1345" t="str">
            <v>131007</v>
          </cell>
          <cell r="B1345" t="str">
            <v>13</v>
          </cell>
          <cell r="C1345" t="str">
            <v>10</v>
          </cell>
          <cell r="D1345" t="str">
            <v>07</v>
          </cell>
          <cell r="E1345" t="str">
            <v>SANTA CRUZ DE CHUCA</v>
          </cell>
          <cell r="F1345">
            <v>3554</v>
          </cell>
        </row>
        <row r="1346">
          <cell r="A1346" t="str">
            <v>131008</v>
          </cell>
          <cell r="B1346" t="str">
            <v>13</v>
          </cell>
          <cell r="C1346" t="str">
            <v>10</v>
          </cell>
          <cell r="D1346" t="str">
            <v>08</v>
          </cell>
          <cell r="E1346" t="str">
            <v>SITABAMBA</v>
          </cell>
          <cell r="F1346">
            <v>3536</v>
          </cell>
        </row>
        <row r="1347">
          <cell r="A1347" t="str">
            <v>131100</v>
          </cell>
          <cell r="B1347" t="str">
            <v>13</v>
          </cell>
          <cell r="C1347" t="str">
            <v>11</v>
          </cell>
          <cell r="D1347" t="str">
            <v>00</v>
          </cell>
          <cell r="E1347" t="str">
            <v>GRAN CHIMU</v>
          </cell>
          <cell r="F1347">
            <v>31149</v>
          </cell>
        </row>
        <row r="1348">
          <cell r="A1348" t="str">
            <v>131101</v>
          </cell>
          <cell r="B1348" t="str">
            <v>13</v>
          </cell>
          <cell r="C1348" t="str">
            <v>11</v>
          </cell>
          <cell r="D1348" t="str">
            <v>01</v>
          </cell>
          <cell r="E1348" t="str">
            <v>CASCAS</v>
          </cell>
          <cell r="F1348">
            <v>15157</v>
          </cell>
        </row>
        <row r="1349">
          <cell r="A1349" t="str">
            <v>131102</v>
          </cell>
          <cell r="B1349" t="str">
            <v>13</v>
          </cell>
          <cell r="C1349" t="str">
            <v>11</v>
          </cell>
          <cell r="D1349" t="str">
            <v>02</v>
          </cell>
          <cell r="E1349" t="str">
            <v>LUCMA</v>
          </cell>
          <cell r="F1349">
            <v>5726</v>
          </cell>
        </row>
        <row r="1350">
          <cell r="A1350" t="str">
            <v>131103</v>
          </cell>
          <cell r="B1350" t="str">
            <v>13</v>
          </cell>
          <cell r="C1350" t="str">
            <v>11</v>
          </cell>
          <cell r="D1350" t="str">
            <v>03</v>
          </cell>
          <cell r="E1350" t="str">
            <v>COMPIN</v>
          </cell>
          <cell r="F1350">
            <v>2658</v>
          </cell>
        </row>
        <row r="1351">
          <cell r="A1351" t="str">
            <v>131104</v>
          </cell>
          <cell r="B1351" t="str">
            <v>13</v>
          </cell>
          <cell r="C1351" t="str">
            <v>11</v>
          </cell>
          <cell r="D1351" t="str">
            <v>04</v>
          </cell>
          <cell r="E1351" t="str">
            <v>SAYAPULLO</v>
          </cell>
          <cell r="F1351">
            <v>7608</v>
          </cell>
        </row>
        <row r="1352">
          <cell r="A1352" t="str">
            <v>131200</v>
          </cell>
          <cell r="B1352" t="str">
            <v>13</v>
          </cell>
          <cell r="C1352" t="str">
            <v>12</v>
          </cell>
          <cell r="D1352" t="str">
            <v>00</v>
          </cell>
          <cell r="E1352" t="str">
            <v>VIRU</v>
          </cell>
          <cell r="F1352">
            <v>76241</v>
          </cell>
        </row>
        <row r="1353">
          <cell r="A1353" t="str">
            <v>131201</v>
          </cell>
          <cell r="B1353" t="str">
            <v>13</v>
          </cell>
          <cell r="C1353" t="str">
            <v>12</v>
          </cell>
          <cell r="D1353" t="str">
            <v>01</v>
          </cell>
          <cell r="E1353" t="str">
            <v>VIRU</v>
          </cell>
          <cell r="F1353">
            <v>47046</v>
          </cell>
        </row>
        <row r="1354">
          <cell r="A1354" t="str">
            <v>131202</v>
          </cell>
          <cell r="B1354" t="str">
            <v>13</v>
          </cell>
          <cell r="C1354" t="str">
            <v>12</v>
          </cell>
          <cell r="D1354" t="str">
            <v>02</v>
          </cell>
          <cell r="E1354" t="str">
            <v>CHAO</v>
          </cell>
          <cell r="F1354">
            <v>22445</v>
          </cell>
        </row>
        <row r="1355">
          <cell r="A1355" t="str">
            <v>131203</v>
          </cell>
          <cell r="B1355" t="str">
            <v>13</v>
          </cell>
          <cell r="C1355" t="str">
            <v>12</v>
          </cell>
          <cell r="D1355" t="str">
            <v>03</v>
          </cell>
          <cell r="E1355" t="str">
            <v>GUADALUPITO</v>
          </cell>
          <cell r="F1355">
            <v>6750</v>
          </cell>
        </row>
        <row r="1356">
          <cell r="A1356" t="str">
            <v>140000</v>
          </cell>
          <cell r="B1356" t="str">
            <v>14</v>
          </cell>
          <cell r="C1356" t="str">
            <v>00</v>
          </cell>
          <cell r="D1356" t="str">
            <v>00</v>
          </cell>
          <cell r="E1356" t="str">
            <v>LAMBAYEQUE</v>
          </cell>
          <cell r="F1356">
            <v>1139537</v>
          </cell>
        </row>
        <row r="1357">
          <cell r="A1357" t="str">
            <v>140100</v>
          </cell>
          <cell r="B1357" t="str">
            <v>14</v>
          </cell>
          <cell r="C1357" t="str">
            <v>01</v>
          </cell>
          <cell r="D1357" t="str">
            <v>00</v>
          </cell>
          <cell r="E1357" t="str">
            <v>CHICLAYO</v>
          </cell>
          <cell r="F1357">
            <v>769547</v>
          </cell>
        </row>
        <row r="1358">
          <cell r="A1358" t="str">
            <v>140101</v>
          </cell>
          <cell r="B1358" t="str">
            <v>14</v>
          </cell>
          <cell r="C1358" t="str">
            <v>01</v>
          </cell>
          <cell r="D1358" t="str">
            <v>01</v>
          </cell>
          <cell r="E1358" t="str">
            <v>CHICLAYO</v>
          </cell>
          <cell r="F1358">
            <v>260983</v>
          </cell>
        </row>
        <row r="1359">
          <cell r="A1359" t="str">
            <v>140102</v>
          </cell>
          <cell r="B1359" t="str">
            <v>14</v>
          </cell>
          <cell r="C1359" t="str">
            <v>01</v>
          </cell>
          <cell r="D1359" t="str">
            <v>02</v>
          </cell>
          <cell r="E1359" t="str">
            <v>CHONGOYAPE</v>
          </cell>
          <cell r="F1359">
            <v>18098</v>
          </cell>
        </row>
        <row r="1360">
          <cell r="A1360" t="str">
            <v>140103</v>
          </cell>
          <cell r="B1360" t="str">
            <v>14</v>
          </cell>
          <cell r="C1360" t="str">
            <v>01</v>
          </cell>
          <cell r="D1360" t="str">
            <v>03</v>
          </cell>
          <cell r="E1360" t="str">
            <v>ETEN</v>
          </cell>
          <cell r="F1360">
            <v>11277</v>
          </cell>
        </row>
        <row r="1361">
          <cell r="A1361" t="str">
            <v>140104</v>
          </cell>
          <cell r="B1361" t="str">
            <v>14</v>
          </cell>
          <cell r="C1361" t="str">
            <v>01</v>
          </cell>
          <cell r="D1361" t="str">
            <v>04</v>
          </cell>
          <cell r="E1361" t="str">
            <v>ETEN PUERTO</v>
          </cell>
          <cell r="F1361">
            <v>2423</v>
          </cell>
        </row>
        <row r="1362">
          <cell r="A1362" t="str">
            <v>140105</v>
          </cell>
          <cell r="B1362" t="str">
            <v>14</v>
          </cell>
          <cell r="C1362" t="str">
            <v>01</v>
          </cell>
          <cell r="D1362" t="str">
            <v>05</v>
          </cell>
          <cell r="E1362" t="str">
            <v>JOSE LEONARDO ORTIZ</v>
          </cell>
          <cell r="F1362">
            <v>162107</v>
          </cell>
        </row>
        <row r="1363">
          <cell r="A1363" t="str">
            <v>140106</v>
          </cell>
          <cell r="B1363" t="str">
            <v>14</v>
          </cell>
          <cell r="C1363" t="str">
            <v>01</v>
          </cell>
          <cell r="D1363" t="str">
            <v>06</v>
          </cell>
          <cell r="E1363" t="str">
            <v>LA VICTORIA</v>
          </cell>
          <cell r="F1363">
            <v>79721</v>
          </cell>
        </row>
        <row r="1364">
          <cell r="A1364" t="str">
            <v>140107</v>
          </cell>
          <cell r="B1364" t="str">
            <v>14</v>
          </cell>
          <cell r="C1364" t="str">
            <v>01</v>
          </cell>
          <cell r="D1364" t="str">
            <v>07</v>
          </cell>
          <cell r="E1364" t="str">
            <v>LAGUNAS</v>
          </cell>
          <cell r="F1364">
            <v>9080</v>
          </cell>
        </row>
        <row r="1365">
          <cell r="A1365" t="str">
            <v>140108</v>
          </cell>
          <cell r="B1365" t="str">
            <v>14</v>
          </cell>
          <cell r="C1365" t="str">
            <v>01</v>
          </cell>
          <cell r="D1365" t="str">
            <v>08</v>
          </cell>
          <cell r="E1365" t="str">
            <v>MONSEFU</v>
          </cell>
          <cell r="F1365">
            <v>31500</v>
          </cell>
        </row>
        <row r="1366">
          <cell r="A1366" t="str">
            <v>140109</v>
          </cell>
          <cell r="B1366" t="str">
            <v>14</v>
          </cell>
          <cell r="C1366" t="str">
            <v>01</v>
          </cell>
          <cell r="D1366" t="str">
            <v>09</v>
          </cell>
          <cell r="E1366" t="str">
            <v>NUEVA ARICA</v>
          </cell>
          <cell r="F1366">
            <v>2659</v>
          </cell>
        </row>
        <row r="1367">
          <cell r="A1367" t="str">
            <v>140110</v>
          </cell>
          <cell r="B1367" t="str">
            <v>14</v>
          </cell>
          <cell r="C1367" t="str">
            <v>01</v>
          </cell>
          <cell r="D1367" t="str">
            <v>10</v>
          </cell>
          <cell r="E1367" t="str">
            <v>OYOTUN</v>
          </cell>
          <cell r="F1367">
            <v>10434</v>
          </cell>
        </row>
        <row r="1368">
          <cell r="A1368" t="str">
            <v>140111</v>
          </cell>
          <cell r="B1368" t="str">
            <v>14</v>
          </cell>
          <cell r="C1368" t="str">
            <v>01</v>
          </cell>
          <cell r="D1368" t="str">
            <v>11</v>
          </cell>
          <cell r="E1368" t="str">
            <v>PICSI</v>
          </cell>
          <cell r="F1368">
            <v>8555</v>
          </cell>
        </row>
        <row r="1369">
          <cell r="A1369" t="str">
            <v>140112</v>
          </cell>
          <cell r="B1369" t="str">
            <v>14</v>
          </cell>
          <cell r="C1369" t="str">
            <v>01</v>
          </cell>
          <cell r="D1369" t="str">
            <v>12</v>
          </cell>
          <cell r="E1369" t="str">
            <v>PIMENTEL</v>
          </cell>
          <cell r="F1369">
            <v>32386</v>
          </cell>
        </row>
        <row r="1370">
          <cell r="A1370" t="str">
            <v>140113</v>
          </cell>
          <cell r="B1370" t="str">
            <v>14</v>
          </cell>
          <cell r="C1370" t="str">
            <v>01</v>
          </cell>
          <cell r="D1370" t="str">
            <v>13</v>
          </cell>
          <cell r="E1370" t="str">
            <v>REQUE</v>
          </cell>
          <cell r="F1370">
            <v>13493</v>
          </cell>
        </row>
        <row r="1371">
          <cell r="A1371" t="str">
            <v>140114</v>
          </cell>
          <cell r="B1371" t="str">
            <v>14</v>
          </cell>
          <cell r="C1371" t="str">
            <v>01</v>
          </cell>
          <cell r="D1371" t="str">
            <v>14</v>
          </cell>
          <cell r="E1371" t="str">
            <v>SANTA ROSA</v>
          </cell>
          <cell r="F1371">
            <v>11524</v>
          </cell>
        </row>
        <row r="1372">
          <cell r="A1372" t="str">
            <v>140115</v>
          </cell>
          <cell r="B1372" t="str">
            <v>14</v>
          </cell>
          <cell r="C1372" t="str">
            <v>01</v>
          </cell>
          <cell r="D1372" t="str">
            <v>15</v>
          </cell>
          <cell r="E1372" t="str">
            <v>SAÑA</v>
          </cell>
          <cell r="F1372">
            <v>12171</v>
          </cell>
        </row>
        <row r="1373">
          <cell r="A1373" t="str">
            <v>140116</v>
          </cell>
          <cell r="B1373" t="str">
            <v>14</v>
          </cell>
          <cell r="C1373" t="str">
            <v>01</v>
          </cell>
          <cell r="D1373" t="str">
            <v>16</v>
          </cell>
          <cell r="E1373" t="str">
            <v>CAYALTI</v>
          </cell>
          <cell r="F1373">
            <v>17329</v>
          </cell>
        </row>
        <row r="1374">
          <cell r="A1374" t="str">
            <v>140117</v>
          </cell>
          <cell r="B1374" t="str">
            <v>14</v>
          </cell>
          <cell r="C1374" t="str">
            <v>01</v>
          </cell>
          <cell r="D1374" t="str">
            <v>17</v>
          </cell>
          <cell r="E1374" t="str">
            <v>PATAPO</v>
          </cell>
          <cell r="F1374">
            <v>21548</v>
          </cell>
        </row>
        <row r="1375">
          <cell r="A1375" t="str">
            <v>140118</v>
          </cell>
          <cell r="B1375" t="str">
            <v>14</v>
          </cell>
          <cell r="C1375" t="str">
            <v>01</v>
          </cell>
          <cell r="D1375" t="str">
            <v>18</v>
          </cell>
          <cell r="E1375" t="str">
            <v>POMALCA</v>
          </cell>
          <cell r="F1375">
            <v>24026</v>
          </cell>
        </row>
        <row r="1376">
          <cell r="A1376" t="str">
            <v>140119</v>
          </cell>
          <cell r="B1376" t="str">
            <v>14</v>
          </cell>
          <cell r="C1376" t="str">
            <v>01</v>
          </cell>
          <cell r="D1376" t="str">
            <v>19</v>
          </cell>
          <cell r="E1376" t="str">
            <v>PUCALA</v>
          </cell>
          <cell r="F1376">
            <v>10263</v>
          </cell>
        </row>
        <row r="1377">
          <cell r="A1377" t="str">
            <v>140120</v>
          </cell>
          <cell r="B1377" t="str">
            <v>14</v>
          </cell>
          <cell r="C1377" t="str">
            <v>01</v>
          </cell>
          <cell r="D1377" t="str">
            <v>20</v>
          </cell>
          <cell r="E1377" t="str">
            <v>TUMAN</v>
          </cell>
          <cell r="F1377">
            <v>29970</v>
          </cell>
        </row>
        <row r="1378">
          <cell r="A1378" t="str">
            <v>140200</v>
          </cell>
          <cell r="B1378" t="str">
            <v>14</v>
          </cell>
          <cell r="C1378" t="str">
            <v>02</v>
          </cell>
          <cell r="D1378" t="str">
            <v>00</v>
          </cell>
          <cell r="E1378" t="str">
            <v>FERREÑAFE</v>
          </cell>
          <cell r="F1378">
            <v>98345</v>
          </cell>
        </row>
        <row r="1379">
          <cell r="A1379" t="str">
            <v>140201</v>
          </cell>
          <cell r="B1379" t="str">
            <v>14</v>
          </cell>
          <cell r="C1379" t="str">
            <v>02</v>
          </cell>
          <cell r="D1379" t="str">
            <v>01</v>
          </cell>
          <cell r="E1379" t="str">
            <v>FERREÑAFE</v>
          </cell>
          <cell r="F1379">
            <v>33074</v>
          </cell>
        </row>
        <row r="1380">
          <cell r="A1380" t="str">
            <v>140202</v>
          </cell>
          <cell r="B1380" t="str">
            <v>14</v>
          </cell>
          <cell r="C1380" t="str">
            <v>02</v>
          </cell>
          <cell r="D1380" t="str">
            <v>02</v>
          </cell>
          <cell r="E1380" t="str">
            <v>CAÑARIS</v>
          </cell>
          <cell r="F1380">
            <v>13165</v>
          </cell>
        </row>
        <row r="1381">
          <cell r="A1381" t="str">
            <v>140203</v>
          </cell>
          <cell r="B1381" t="str">
            <v>14</v>
          </cell>
          <cell r="C1381" t="str">
            <v>02</v>
          </cell>
          <cell r="D1381" t="str">
            <v>03</v>
          </cell>
          <cell r="E1381" t="str">
            <v>INCAHUASI</v>
          </cell>
          <cell r="F1381">
            <v>15390</v>
          </cell>
        </row>
        <row r="1382">
          <cell r="A1382" t="str">
            <v>140204</v>
          </cell>
          <cell r="B1382" t="str">
            <v>14</v>
          </cell>
          <cell r="C1382" t="str">
            <v>02</v>
          </cell>
          <cell r="D1382" t="str">
            <v>04</v>
          </cell>
          <cell r="E1382" t="str">
            <v>MANUEL ANTONIO MESONES MURO</v>
          </cell>
          <cell r="F1382">
            <v>4276</v>
          </cell>
        </row>
        <row r="1383">
          <cell r="A1383" t="str">
            <v>140205</v>
          </cell>
          <cell r="B1383" t="str">
            <v>14</v>
          </cell>
          <cell r="C1383" t="str">
            <v>02</v>
          </cell>
          <cell r="D1383" t="str">
            <v>05</v>
          </cell>
          <cell r="E1383" t="str">
            <v>PITIPO</v>
          </cell>
          <cell r="F1383">
            <v>19543</v>
          </cell>
        </row>
        <row r="1384">
          <cell r="A1384" t="str">
            <v>140206</v>
          </cell>
          <cell r="B1384" t="str">
            <v>14</v>
          </cell>
          <cell r="C1384" t="str">
            <v>02</v>
          </cell>
          <cell r="D1384" t="str">
            <v>06</v>
          </cell>
          <cell r="E1384" t="str">
            <v>PUEBLO NUEVO</v>
          </cell>
          <cell r="F1384">
            <v>12897</v>
          </cell>
        </row>
        <row r="1385">
          <cell r="A1385" t="str">
            <v>140300</v>
          </cell>
          <cell r="B1385" t="str">
            <v>14</v>
          </cell>
          <cell r="C1385" t="str">
            <v>03</v>
          </cell>
          <cell r="D1385" t="str">
            <v>00</v>
          </cell>
          <cell r="E1385" t="str">
            <v>LAMBAYEQUE</v>
          </cell>
          <cell r="F1385">
            <v>271645</v>
          </cell>
        </row>
        <row r="1386">
          <cell r="A1386" t="str">
            <v>140301</v>
          </cell>
          <cell r="B1386" t="str">
            <v>14</v>
          </cell>
          <cell r="C1386" t="str">
            <v>03</v>
          </cell>
          <cell r="D1386" t="str">
            <v>01</v>
          </cell>
          <cell r="E1386" t="str">
            <v>LAMBAYEQUE</v>
          </cell>
          <cell r="F1386">
            <v>64977</v>
          </cell>
        </row>
        <row r="1387">
          <cell r="A1387" t="str">
            <v>140302</v>
          </cell>
          <cell r="B1387" t="str">
            <v>14</v>
          </cell>
          <cell r="C1387" t="str">
            <v>03</v>
          </cell>
          <cell r="D1387" t="str">
            <v>02</v>
          </cell>
          <cell r="E1387" t="str">
            <v>CHOCHOPE</v>
          </cell>
          <cell r="F1387">
            <v>1075</v>
          </cell>
        </row>
        <row r="1388">
          <cell r="A1388" t="str">
            <v>140303</v>
          </cell>
          <cell r="B1388" t="str">
            <v>14</v>
          </cell>
          <cell r="C1388" t="str">
            <v>03</v>
          </cell>
          <cell r="D1388" t="str">
            <v>03</v>
          </cell>
          <cell r="E1388" t="str">
            <v>ILLIMO</v>
          </cell>
          <cell r="F1388">
            <v>9824</v>
          </cell>
        </row>
        <row r="1389">
          <cell r="A1389" t="str">
            <v>140304</v>
          </cell>
          <cell r="B1389" t="str">
            <v>14</v>
          </cell>
          <cell r="C1389" t="str">
            <v>03</v>
          </cell>
          <cell r="D1389" t="str">
            <v>04</v>
          </cell>
          <cell r="E1389" t="str">
            <v>JAYANCA</v>
          </cell>
          <cell r="F1389">
            <v>14876</v>
          </cell>
        </row>
        <row r="1390">
          <cell r="A1390" t="str">
            <v>140305</v>
          </cell>
          <cell r="B1390" t="str">
            <v>14</v>
          </cell>
          <cell r="C1390" t="str">
            <v>03</v>
          </cell>
          <cell r="D1390" t="str">
            <v>05</v>
          </cell>
          <cell r="E1390" t="str">
            <v>MOCHUMI</v>
          </cell>
          <cell r="F1390">
            <v>19759</v>
          </cell>
        </row>
        <row r="1391">
          <cell r="A1391" t="str">
            <v>140306</v>
          </cell>
          <cell r="B1391" t="str">
            <v>14</v>
          </cell>
          <cell r="C1391" t="str">
            <v>03</v>
          </cell>
          <cell r="D1391" t="str">
            <v>06</v>
          </cell>
          <cell r="E1391" t="str">
            <v>MORROPE</v>
          </cell>
          <cell r="F1391">
            <v>40634</v>
          </cell>
        </row>
        <row r="1392">
          <cell r="A1392" t="str">
            <v>140307</v>
          </cell>
          <cell r="B1392" t="str">
            <v>14</v>
          </cell>
          <cell r="C1392" t="str">
            <v>03</v>
          </cell>
          <cell r="D1392" t="str">
            <v>07</v>
          </cell>
          <cell r="E1392" t="str">
            <v>MOTUPE</v>
          </cell>
          <cell r="F1392">
            <v>25575</v>
          </cell>
        </row>
        <row r="1393">
          <cell r="A1393" t="str">
            <v>140308</v>
          </cell>
          <cell r="B1393" t="str">
            <v>14</v>
          </cell>
          <cell r="C1393" t="str">
            <v>03</v>
          </cell>
          <cell r="D1393" t="str">
            <v>08</v>
          </cell>
          <cell r="E1393" t="str">
            <v>OLMOS</v>
          </cell>
          <cell r="F1393">
            <v>38071</v>
          </cell>
        </row>
        <row r="1394">
          <cell r="A1394" t="str">
            <v>140309</v>
          </cell>
          <cell r="B1394" t="str">
            <v>14</v>
          </cell>
          <cell r="C1394" t="str">
            <v>03</v>
          </cell>
          <cell r="D1394" t="str">
            <v>09</v>
          </cell>
          <cell r="E1394" t="str">
            <v>PACORA</v>
          </cell>
          <cell r="F1394">
            <v>7335</v>
          </cell>
        </row>
        <row r="1395">
          <cell r="A1395" t="str">
            <v>140310</v>
          </cell>
          <cell r="B1395" t="str">
            <v>14</v>
          </cell>
          <cell r="C1395" t="str">
            <v>03</v>
          </cell>
          <cell r="D1395" t="str">
            <v>10</v>
          </cell>
          <cell r="E1395" t="str">
            <v>SALAS</v>
          </cell>
          <cell r="F1395">
            <v>14356</v>
          </cell>
        </row>
        <row r="1396">
          <cell r="A1396" t="str">
            <v>140311</v>
          </cell>
          <cell r="B1396" t="str">
            <v>14</v>
          </cell>
          <cell r="C1396" t="str">
            <v>03</v>
          </cell>
          <cell r="D1396" t="str">
            <v>11</v>
          </cell>
          <cell r="E1396" t="str">
            <v>SAN JOSE</v>
          </cell>
          <cell r="F1396">
            <v>13397</v>
          </cell>
        </row>
        <row r="1397">
          <cell r="A1397" t="str">
            <v>140312</v>
          </cell>
          <cell r="B1397" t="str">
            <v>14</v>
          </cell>
          <cell r="C1397" t="str">
            <v>03</v>
          </cell>
          <cell r="D1397" t="str">
            <v>12</v>
          </cell>
          <cell r="E1397" t="str">
            <v>TUCUME</v>
          </cell>
          <cell r="F1397">
            <v>21766</v>
          </cell>
        </row>
        <row r="1398">
          <cell r="A1398" t="str">
            <v>150000</v>
          </cell>
          <cell r="B1398" t="str">
            <v>15</v>
          </cell>
          <cell r="C1398" t="str">
            <v>00</v>
          </cell>
          <cell r="D1398" t="str">
            <v>00</v>
          </cell>
          <cell r="E1398" t="str">
            <v>LIMA</v>
          </cell>
          <cell r="F1398">
            <v>8235054</v>
          </cell>
        </row>
        <row r="1399">
          <cell r="A1399" t="str">
            <v>150100</v>
          </cell>
          <cell r="B1399" t="str">
            <v>15</v>
          </cell>
          <cell r="C1399" t="str">
            <v>01</v>
          </cell>
          <cell r="D1399" t="str">
            <v>00</v>
          </cell>
          <cell r="E1399" t="str">
            <v>LIMA</v>
          </cell>
          <cell r="F1399">
            <v>7382844</v>
          </cell>
        </row>
        <row r="1400">
          <cell r="A1400" t="str">
            <v>150101</v>
          </cell>
          <cell r="B1400" t="str">
            <v>15</v>
          </cell>
          <cell r="C1400" t="str">
            <v>01</v>
          </cell>
          <cell r="D1400" t="str">
            <v>01</v>
          </cell>
          <cell r="E1400" t="str">
            <v>LIMA</v>
          </cell>
          <cell r="F1400">
            <v>286739</v>
          </cell>
        </row>
        <row r="1401">
          <cell r="A1401" t="str">
            <v>150102</v>
          </cell>
          <cell r="B1401" t="str">
            <v>15</v>
          </cell>
          <cell r="C1401" t="str">
            <v>01</v>
          </cell>
          <cell r="D1401" t="str">
            <v>02</v>
          </cell>
          <cell r="E1401" t="str">
            <v>ANCON</v>
          </cell>
          <cell r="F1401">
            <v>31862</v>
          </cell>
        </row>
        <row r="1402">
          <cell r="A1402" t="str">
            <v>150103</v>
          </cell>
          <cell r="B1402" t="str">
            <v>15</v>
          </cell>
          <cell r="C1402" t="str">
            <v>01</v>
          </cell>
          <cell r="D1402" t="str">
            <v>03</v>
          </cell>
          <cell r="E1402" t="str">
            <v>ATE</v>
          </cell>
          <cell r="F1402">
            <v>457758</v>
          </cell>
        </row>
        <row r="1403">
          <cell r="A1403" t="str">
            <v>150104</v>
          </cell>
          <cell r="B1403" t="str">
            <v>15</v>
          </cell>
          <cell r="C1403" t="str">
            <v>01</v>
          </cell>
          <cell r="D1403" t="str">
            <v>04</v>
          </cell>
          <cell r="E1403" t="str">
            <v>BARRANCO</v>
          </cell>
          <cell r="F1403">
            <v>35026</v>
          </cell>
        </row>
        <row r="1404">
          <cell r="A1404" t="str">
            <v>150105</v>
          </cell>
          <cell r="B1404" t="str">
            <v>15</v>
          </cell>
          <cell r="C1404" t="str">
            <v>01</v>
          </cell>
          <cell r="D1404" t="str">
            <v>05</v>
          </cell>
          <cell r="E1404" t="str">
            <v>BREÑA</v>
          </cell>
          <cell r="F1404">
            <v>78415</v>
          </cell>
        </row>
        <row r="1405">
          <cell r="A1405" t="str">
            <v>150106</v>
          </cell>
          <cell r="B1405" t="str">
            <v>15</v>
          </cell>
          <cell r="C1405" t="str">
            <v>01</v>
          </cell>
          <cell r="D1405" t="str">
            <v>06</v>
          </cell>
          <cell r="E1405" t="str">
            <v>CARABAYLLO</v>
          </cell>
          <cell r="F1405">
            <v>209775</v>
          </cell>
        </row>
        <row r="1406">
          <cell r="A1406" t="str">
            <v>150107</v>
          </cell>
          <cell r="B1406" t="str">
            <v>15</v>
          </cell>
          <cell r="C1406" t="str">
            <v>01</v>
          </cell>
          <cell r="D1406" t="str">
            <v>07</v>
          </cell>
          <cell r="E1406" t="str">
            <v>CHACLACAYO</v>
          </cell>
          <cell r="F1406">
            <v>40924</v>
          </cell>
        </row>
        <row r="1407">
          <cell r="A1407" t="str">
            <v>150108</v>
          </cell>
          <cell r="B1407" t="str">
            <v>15</v>
          </cell>
          <cell r="C1407" t="str">
            <v>01</v>
          </cell>
          <cell r="D1407" t="str">
            <v>08</v>
          </cell>
          <cell r="E1407" t="str">
            <v>CHORRILLOS</v>
          </cell>
          <cell r="F1407">
            <v>274827</v>
          </cell>
        </row>
        <row r="1408">
          <cell r="A1408" t="str">
            <v>150109</v>
          </cell>
          <cell r="B1408" t="str">
            <v>15</v>
          </cell>
          <cell r="C1408" t="str">
            <v>01</v>
          </cell>
          <cell r="D1408" t="str">
            <v>09</v>
          </cell>
          <cell r="E1408" t="str">
            <v>CIENEGUILLA</v>
          </cell>
          <cell r="F1408">
            <v>17520</v>
          </cell>
        </row>
        <row r="1409">
          <cell r="A1409" t="str">
            <v>150110</v>
          </cell>
          <cell r="B1409" t="str">
            <v>15</v>
          </cell>
          <cell r="C1409" t="str">
            <v>01</v>
          </cell>
          <cell r="D1409" t="str">
            <v>10</v>
          </cell>
          <cell r="E1409" t="str">
            <v>COMAS</v>
          </cell>
          <cell r="F1409">
            <v>482391</v>
          </cell>
        </row>
        <row r="1410">
          <cell r="A1410" t="str">
            <v>150111</v>
          </cell>
          <cell r="B1410" t="str">
            <v>15</v>
          </cell>
          <cell r="C1410" t="str">
            <v>01</v>
          </cell>
          <cell r="D1410" t="str">
            <v>11</v>
          </cell>
          <cell r="E1410" t="str">
            <v>EL AGUSTINO</v>
          </cell>
          <cell r="F1410">
            <v>169870</v>
          </cell>
        </row>
        <row r="1411">
          <cell r="A1411" t="str">
            <v>150112</v>
          </cell>
          <cell r="B1411" t="str">
            <v>15</v>
          </cell>
          <cell r="C1411" t="str">
            <v>01</v>
          </cell>
          <cell r="D1411" t="str">
            <v>12</v>
          </cell>
          <cell r="E1411" t="str">
            <v>INDEPENDENCIA</v>
          </cell>
          <cell r="F1411">
            <v>202570</v>
          </cell>
        </row>
        <row r="1412">
          <cell r="A1412" t="str">
            <v>150113</v>
          </cell>
          <cell r="B1412" t="str">
            <v>15</v>
          </cell>
          <cell r="C1412" t="str">
            <v>01</v>
          </cell>
          <cell r="D1412" t="str">
            <v>13</v>
          </cell>
          <cell r="E1412" t="str">
            <v>JESUS MARIA</v>
          </cell>
          <cell r="F1412">
            <v>58440</v>
          </cell>
        </row>
        <row r="1413">
          <cell r="A1413" t="str">
            <v>150114</v>
          </cell>
          <cell r="B1413" t="str">
            <v>15</v>
          </cell>
          <cell r="C1413" t="str">
            <v>01</v>
          </cell>
          <cell r="D1413" t="str">
            <v>14</v>
          </cell>
          <cell r="E1413" t="str">
            <v>LA MOLINA</v>
          </cell>
          <cell r="F1413">
            <v>136020</v>
          </cell>
        </row>
        <row r="1414">
          <cell r="A1414" t="str">
            <v>150115</v>
          </cell>
          <cell r="B1414" t="str">
            <v>15</v>
          </cell>
          <cell r="C1414" t="str">
            <v>01</v>
          </cell>
          <cell r="D1414" t="str">
            <v>15</v>
          </cell>
          <cell r="E1414" t="str">
            <v>LA VICTORIA</v>
          </cell>
          <cell r="F1414">
            <v>187750</v>
          </cell>
        </row>
        <row r="1415">
          <cell r="A1415" t="str">
            <v>150116</v>
          </cell>
          <cell r="B1415" t="str">
            <v>15</v>
          </cell>
          <cell r="C1415" t="str">
            <v>01</v>
          </cell>
          <cell r="D1415" t="str">
            <v>16</v>
          </cell>
          <cell r="E1415" t="str">
            <v>LINCE</v>
          </cell>
          <cell r="F1415">
            <v>51364</v>
          </cell>
        </row>
        <row r="1416">
          <cell r="A1416" t="str">
            <v>150117</v>
          </cell>
          <cell r="B1416" t="str">
            <v>15</v>
          </cell>
          <cell r="C1416" t="str">
            <v>01</v>
          </cell>
          <cell r="D1416" t="str">
            <v>17</v>
          </cell>
          <cell r="E1416" t="str">
            <v>LOS OLIVOS</v>
          </cell>
          <cell r="F1416">
            <v>301649</v>
          </cell>
        </row>
        <row r="1417">
          <cell r="A1417" t="str">
            <v>150118</v>
          </cell>
          <cell r="B1417" t="str">
            <v>15</v>
          </cell>
          <cell r="C1417" t="str">
            <v>01</v>
          </cell>
          <cell r="D1417" t="str">
            <v>18</v>
          </cell>
          <cell r="E1417" t="str">
            <v>LURIGANCHO</v>
          </cell>
          <cell r="F1417">
            <v>154172</v>
          </cell>
        </row>
        <row r="1418">
          <cell r="A1418" t="str">
            <v>150119</v>
          </cell>
          <cell r="B1418" t="str">
            <v>15</v>
          </cell>
          <cell r="C1418" t="str">
            <v>01</v>
          </cell>
          <cell r="D1418" t="str">
            <v>19</v>
          </cell>
          <cell r="E1418" t="str">
            <v>LURIN</v>
          </cell>
          <cell r="F1418">
            <v>61396</v>
          </cell>
        </row>
        <row r="1419">
          <cell r="A1419" t="str">
            <v>150120</v>
          </cell>
          <cell r="B1419" t="str">
            <v>15</v>
          </cell>
          <cell r="C1419" t="str">
            <v>01</v>
          </cell>
          <cell r="D1419" t="str">
            <v>20</v>
          </cell>
          <cell r="E1419" t="str">
            <v>MAGDALENA DEL MAR</v>
          </cell>
          <cell r="F1419">
            <v>49108</v>
          </cell>
        </row>
        <row r="1420">
          <cell r="A1420" t="str">
            <v>150121</v>
          </cell>
          <cell r="B1420" t="str">
            <v>15</v>
          </cell>
          <cell r="C1420" t="str">
            <v>01</v>
          </cell>
          <cell r="D1420" t="str">
            <v>21</v>
          </cell>
          <cell r="E1420" t="str">
            <v>MAGDALENA VIEJA</v>
          </cell>
          <cell r="F1420">
            <v>72656</v>
          </cell>
        </row>
        <row r="1421">
          <cell r="A1421" t="str">
            <v>150122</v>
          </cell>
          <cell r="B1421" t="str">
            <v>15</v>
          </cell>
          <cell r="C1421" t="str">
            <v>01</v>
          </cell>
          <cell r="D1421" t="str">
            <v>22</v>
          </cell>
          <cell r="E1421" t="str">
            <v>MIRAFLORES</v>
          </cell>
          <cell r="F1421">
            <v>77296</v>
          </cell>
        </row>
        <row r="1422">
          <cell r="A1422" t="str">
            <v>150123</v>
          </cell>
          <cell r="B1422" t="str">
            <v>15</v>
          </cell>
          <cell r="C1422" t="str">
            <v>01</v>
          </cell>
          <cell r="D1422" t="str">
            <v>23</v>
          </cell>
          <cell r="E1422" t="str">
            <v>PACHACAMAC</v>
          </cell>
          <cell r="F1422">
            <v>65276</v>
          </cell>
        </row>
        <row r="1423">
          <cell r="A1423" t="str">
            <v>150124</v>
          </cell>
          <cell r="B1423" t="str">
            <v>15</v>
          </cell>
          <cell r="C1423" t="str">
            <v>01</v>
          </cell>
          <cell r="D1423" t="str">
            <v>24</v>
          </cell>
          <cell r="E1423" t="str">
            <v>PUCUSANA</v>
          </cell>
          <cell r="F1423">
            <v>10608</v>
          </cell>
        </row>
        <row r="1424">
          <cell r="A1424" t="str">
            <v>150125</v>
          </cell>
          <cell r="B1424" t="str">
            <v>15</v>
          </cell>
          <cell r="C1424" t="str">
            <v>01</v>
          </cell>
          <cell r="D1424" t="str">
            <v>25</v>
          </cell>
          <cell r="E1424" t="str">
            <v>PUENTE PIEDRA</v>
          </cell>
          <cell r="F1424">
            <v>230067</v>
          </cell>
        </row>
        <row r="1425">
          <cell r="A1425" t="str">
            <v>150126</v>
          </cell>
          <cell r="B1425" t="str">
            <v>15</v>
          </cell>
          <cell r="C1425" t="str">
            <v>01</v>
          </cell>
          <cell r="D1425" t="str">
            <v>26</v>
          </cell>
          <cell r="E1425" t="str">
            <v>PUNTA HERMOSA</v>
          </cell>
          <cell r="F1425">
            <v>5022</v>
          </cell>
        </row>
        <row r="1426">
          <cell r="A1426" t="str">
            <v>150127</v>
          </cell>
          <cell r="B1426" t="str">
            <v>15</v>
          </cell>
          <cell r="C1426" t="str">
            <v>01</v>
          </cell>
          <cell r="D1426" t="str">
            <v>27</v>
          </cell>
          <cell r="E1426" t="str">
            <v>PUNTA NEGRA</v>
          </cell>
          <cell r="F1426">
            <v>5021</v>
          </cell>
        </row>
        <row r="1427">
          <cell r="A1427" t="str">
            <v>150128</v>
          </cell>
          <cell r="B1427" t="str">
            <v>15</v>
          </cell>
          <cell r="C1427" t="str">
            <v>01</v>
          </cell>
          <cell r="D1427" t="str">
            <v>28</v>
          </cell>
          <cell r="E1427" t="str">
            <v>RIMAC</v>
          </cell>
          <cell r="F1427">
            <v>176313</v>
          </cell>
        </row>
        <row r="1428">
          <cell r="A1428" t="str">
            <v>150129</v>
          </cell>
          <cell r="B1428" t="str">
            <v>15</v>
          </cell>
          <cell r="C1428" t="str">
            <v>01</v>
          </cell>
          <cell r="D1428" t="str">
            <v>29</v>
          </cell>
          <cell r="E1428" t="str">
            <v>SAN BARTOLO</v>
          </cell>
          <cell r="F1428">
            <v>6355</v>
          </cell>
        </row>
        <row r="1429">
          <cell r="A1429" t="str">
            <v>150130</v>
          </cell>
          <cell r="B1429" t="str">
            <v>15</v>
          </cell>
          <cell r="C1429" t="str">
            <v>01</v>
          </cell>
          <cell r="D1429" t="str">
            <v>30</v>
          </cell>
          <cell r="E1429" t="str">
            <v>SAN BORJA</v>
          </cell>
          <cell r="F1429">
            <v>104819</v>
          </cell>
        </row>
        <row r="1430">
          <cell r="A1430" t="str">
            <v>150131</v>
          </cell>
          <cell r="B1430" t="str">
            <v>15</v>
          </cell>
          <cell r="C1430" t="str">
            <v>01</v>
          </cell>
          <cell r="D1430" t="str">
            <v>31</v>
          </cell>
          <cell r="E1430" t="str">
            <v>SAN ISIDRO</v>
          </cell>
          <cell r="F1430">
            <v>55012</v>
          </cell>
        </row>
        <row r="1431">
          <cell r="A1431" t="str">
            <v>150132</v>
          </cell>
          <cell r="B1431" t="str">
            <v>15</v>
          </cell>
          <cell r="C1431" t="str">
            <v>01</v>
          </cell>
          <cell r="D1431" t="str">
            <v>32</v>
          </cell>
          <cell r="E1431" t="str">
            <v>SAN JUAN DE LURIGANCHO</v>
          </cell>
          <cell r="F1431">
            <v>869545</v>
          </cell>
        </row>
        <row r="1432">
          <cell r="A1432" t="str">
            <v>150133</v>
          </cell>
          <cell r="B1432" t="str">
            <v>15</v>
          </cell>
          <cell r="C1432" t="str">
            <v>01</v>
          </cell>
          <cell r="D1432" t="str">
            <v>33</v>
          </cell>
          <cell r="E1432" t="str">
            <v>SAN JUAN DE MIRAFLORES</v>
          </cell>
          <cell r="F1432">
            <v>349573</v>
          </cell>
        </row>
        <row r="1433">
          <cell r="A1433" t="str">
            <v>150134</v>
          </cell>
          <cell r="B1433" t="str">
            <v>15</v>
          </cell>
          <cell r="C1433" t="str">
            <v>01</v>
          </cell>
          <cell r="D1433" t="str">
            <v>34</v>
          </cell>
          <cell r="E1433" t="str">
            <v>SAN LUIS</v>
          </cell>
          <cell r="F1433">
            <v>46556</v>
          </cell>
        </row>
        <row r="1434">
          <cell r="A1434" t="str">
            <v>150135</v>
          </cell>
          <cell r="B1434" t="str">
            <v>15</v>
          </cell>
          <cell r="C1434" t="str">
            <v>01</v>
          </cell>
          <cell r="D1434" t="str">
            <v>35</v>
          </cell>
          <cell r="E1434" t="str">
            <v>SAN MARTIN DE PORRES</v>
          </cell>
          <cell r="F1434">
            <v>561120</v>
          </cell>
        </row>
        <row r="1435">
          <cell r="A1435" t="str">
            <v>150136</v>
          </cell>
          <cell r="B1435" t="str">
            <v>15</v>
          </cell>
          <cell r="C1435" t="str">
            <v>01</v>
          </cell>
          <cell r="D1435" t="str">
            <v>36</v>
          </cell>
          <cell r="E1435" t="str">
            <v>SAN MIGUEL</v>
          </cell>
          <cell r="F1435">
            <v>128060</v>
          </cell>
        </row>
        <row r="1436">
          <cell r="A1436" t="str">
            <v>150137</v>
          </cell>
          <cell r="B1436" t="str">
            <v>15</v>
          </cell>
          <cell r="C1436" t="str">
            <v>01</v>
          </cell>
          <cell r="D1436" t="str">
            <v>37</v>
          </cell>
          <cell r="E1436" t="str">
            <v>SANTA ANITA</v>
          </cell>
          <cell r="F1436">
            <v>171289</v>
          </cell>
        </row>
        <row r="1437">
          <cell r="A1437" t="str">
            <v>150138</v>
          </cell>
          <cell r="B1437" t="str">
            <v>15</v>
          </cell>
          <cell r="C1437" t="str">
            <v>01</v>
          </cell>
          <cell r="D1437" t="str">
            <v>38</v>
          </cell>
          <cell r="E1437" t="str">
            <v>SANTA MARIA DEL MAR</v>
          </cell>
          <cell r="F1437">
            <v>80</v>
          </cell>
        </row>
        <row r="1438">
          <cell r="A1438" t="str">
            <v>150139</v>
          </cell>
          <cell r="B1438" t="str">
            <v>15</v>
          </cell>
          <cell r="C1438" t="str">
            <v>01</v>
          </cell>
          <cell r="D1438" t="str">
            <v>39</v>
          </cell>
          <cell r="E1438" t="str">
            <v>SANTA ROSA</v>
          </cell>
          <cell r="F1438">
            <v>10974</v>
          </cell>
        </row>
        <row r="1439">
          <cell r="A1439" t="str">
            <v>150140</v>
          </cell>
          <cell r="B1439" t="str">
            <v>15</v>
          </cell>
          <cell r="C1439" t="str">
            <v>01</v>
          </cell>
          <cell r="D1439" t="str">
            <v>40</v>
          </cell>
          <cell r="E1439" t="str">
            <v>SANTIAGO DE SURCO</v>
          </cell>
          <cell r="F1439">
            <v>290671</v>
          </cell>
        </row>
        <row r="1440">
          <cell r="A1440" t="str">
            <v>150141</v>
          </cell>
          <cell r="B1440" t="str">
            <v>15</v>
          </cell>
          <cell r="C1440" t="str">
            <v>01</v>
          </cell>
          <cell r="D1440" t="str">
            <v>41</v>
          </cell>
          <cell r="E1440" t="str">
            <v>SURQUILLO</v>
          </cell>
          <cell r="F1440">
            <v>84827</v>
          </cell>
        </row>
        <row r="1441">
          <cell r="A1441" t="str">
            <v>150142</v>
          </cell>
          <cell r="B1441" t="str">
            <v>15</v>
          </cell>
          <cell r="C1441" t="str">
            <v>01</v>
          </cell>
          <cell r="D1441" t="str">
            <v>42</v>
          </cell>
          <cell r="E1441" t="str">
            <v>VILLA EL SALVADOR</v>
          </cell>
          <cell r="F1441">
            <v>395340</v>
          </cell>
        </row>
        <row r="1442">
          <cell r="A1442" t="str">
            <v>150143</v>
          </cell>
          <cell r="B1442" t="str">
            <v>15</v>
          </cell>
          <cell r="C1442" t="str">
            <v>01</v>
          </cell>
          <cell r="D1442" t="str">
            <v>43</v>
          </cell>
          <cell r="E1442" t="str">
            <v>VILLA MARIA DEL TRIUNFO</v>
          </cell>
          <cell r="F1442">
            <v>378788</v>
          </cell>
        </row>
        <row r="1443">
          <cell r="A1443" t="str">
            <v>150200</v>
          </cell>
          <cell r="B1443" t="str">
            <v>15</v>
          </cell>
          <cell r="C1443" t="str">
            <v>02</v>
          </cell>
          <cell r="D1443" t="str">
            <v>00</v>
          </cell>
          <cell r="E1443" t="str">
            <v>BARRANCA</v>
          </cell>
          <cell r="F1443">
            <v>144675</v>
          </cell>
        </row>
        <row r="1444">
          <cell r="A1444" t="str">
            <v>150201</v>
          </cell>
          <cell r="B1444" t="str">
            <v>15</v>
          </cell>
          <cell r="C1444" t="str">
            <v>02</v>
          </cell>
          <cell r="D1444" t="str">
            <v>01</v>
          </cell>
          <cell r="E1444" t="str">
            <v>BARRANCA</v>
          </cell>
          <cell r="F1444">
            <v>65496</v>
          </cell>
        </row>
        <row r="1445">
          <cell r="A1445" t="str">
            <v>150202</v>
          </cell>
          <cell r="B1445" t="str">
            <v>15</v>
          </cell>
          <cell r="C1445" t="str">
            <v>02</v>
          </cell>
          <cell r="D1445" t="str">
            <v>02</v>
          </cell>
          <cell r="E1445" t="str">
            <v>PARAMONGA</v>
          </cell>
          <cell r="F1445">
            <v>25372</v>
          </cell>
        </row>
        <row r="1446">
          <cell r="A1446" t="str">
            <v>150203</v>
          </cell>
          <cell r="B1446" t="str">
            <v>15</v>
          </cell>
          <cell r="C1446" t="str">
            <v>02</v>
          </cell>
          <cell r="D1446" t="str">
            <v>03</v>
          </cell>
          <cell r="E1446" t="str">
            <v>PATIVILCA</v>
          </cell>
          <cell r="F1446">
            <v>20085</v>
          </cell>
        </row>
        <row r="1447">
          <cell r="A1447" t="str">
            <v>150204</v>
          </cell>
          <cell r="B1447" t="str">
            <v>15</v>
          </cell>
          <cell r="C1447" t="str">
            <v>02</v>
          </cell>
          <cell r="D1447" t="str">
            <v>04</v>
          </cell>
          <cell r="E1447" t="str">
            <v>SUPE</v>
          </cell>
          <cell r="F1447">
            <v>22943</v>
          </cell>
        </row>
        <row r="1448">
          <cell r="A1448" t="str">
            <v>150205</v>
          </cell>
          <cell r="B1448" t="str">
            <v>15</v>
          </cell>
          <cell r="C1448" t="str">
            <v>02</v>
          </cell>
          <cell r="D1448" t="str">
            <v>05</v>
          </cell>
          <cell r="E1448" t="str">
            <v>SUPE PUERTO</v>
          </cell>
          <cell r="F1448">
            <v>10779</v>
          </cell>
        </row>
        <row r="1449">
          <cell r="A1449" t="str">
            <v>150300</v>
          </cell>
          <cell r="B1449" t="str">
            <v>15</v>
          </cell>
          <cell r="C1449" t="str">
            <v>03</v>
          </cell>
          <cell r="D1449" t="str">
            <v>00</v>
          </cell>
          <cell r="E1449" t="str">
            <v>CAJATAMBO</v>
          </cell>
          <cell r="F1449">
            <v>9834</v>
          </cell>
        </row>
        <row r="1450">
          <cell r="A1450" t="str">
            <v>150301</v>
          </cell>
          <cell r="B1450" t="str">
            <v>15</v>
          </cell>
          <cell r="C1450" t="str">
            <v>03</v>
          </cell>
          <cell r="D1450" t="str">
            <v>01</v>
          </cell>
          <cell r="E1450" t="str">
            <v>CAJATAMBO</v>
          </cell>
          <cell r="F1450">
            <v>2881</v>
          </cell>
        </row>
        <row r="1451">
          <cell r="A1451" t="str">
            <v>150302</v>
          </cell>
          <cell r="B1451" t="str">
            <v>15</v>
          </cell>
          <cell r="C1451" t="str">
            <v>03</v>
          </cell>
          <cell r="D1451" t="str">
            <v>02</v>
          </cell>
          <cell r="E1451" t="str">
            <v>COPA</v>
          </cell>
          <cell r="F1451">
            <v>1033</v>
          </cell>
        </row>
        <row r="1452">
          <cell r="A1452" t="str">
            <v>150303</v>
          </cell>
          <cell r="B1452" t="str">
            <v>15</v>
          </cell>
          <cell r="C1452" t="str">
            <v>03</v>
          </cell>
          <cell r="D1452" t="str">
            <v>03</v>
          </cell>
          <cell r="E1452" t="str">
            <v>GORGOR</v>
          </cell>
          <cell r="F1452">
            <v>2537</v>
          </cell>
        </row>
        <row r="1453">
          <cell r="A1453" t="str">
            <v>150304</v>
          </cell>
          <cell r="B1453" t="str">
            <v>15</v>
          </cell>
          <cell r="C1453" t="str">
            <v>03</v>
          </cell>
          <cell r="D1453" t="str">
            <v>04</v>
          </cell>
          <cell r="E1453" t="str">
            <v>HUANCAPON</v>
          </cell>
          <cell r="F1453">
            <v>1697</v>
          </cell>
        </row>
        <row r="1454">
          <cell r="A1454" t="str">
            <v>150305</v>
          </cell>
          <cell r="B1454" t="str">
            <v>15</v>
          </cell>
          <cell r="C1454" t="str">
            <v>03</v>
          </cell>
          <cell r="D1454" t="str">
            <v>05</v>
          </cell>
          <cell r="E1454" t="str">
            <v>MANAS</v>
          </cell>
          <cell r="F1454">
            <v>1686</v>
          </cell>
        </row>
        <row r="1455">
          <cell r="A1455" t="str">
            <v>150400</v>
          </cell>
          <cell r="B1455" t="str">
            <v>15</v>
          </cell>
          <cell r="C1455" t="str">
            <v>04</v>
          </cell>
          <cell r="D1455" t="str">
            <v>00</v>
          </cell>
          <cell r="E1455" t="str">
            <v>CANTA</v>
          </cell>
          <cell r="F1455">
            <v>14063</v>
          </cell>
        </row>
        <row r="1456">
          <cell r="A1456" t="str">
            <v>150401</v>
          </cell>
          <cell r="B1456" t="str">
            <v>15</v>
          </cell>
          <cell r="C1456" t="str">
            <v>04</v>
          </cell>
          <cell r="D1456" t="str">
            <v>01</v>
          </cell>
          <cell r="E1456" t="str">
            <v>CANTA</v>
          </cell>
          <cell r="F1456">
            <v>3243</v>
          </cell>
        </row>
        <row r="1457">
          <cell r="A1457" t="str">
            <v>150402</v>
          </cell>
          <cell r="B1457" t="str">
            <v>15</v>
          </cell>
          <cell r="C1457" t="str">
            <v>04</v>
          </cell>
          <cell r="D1457" t="str">
            <v>02</v>
          </cell>
          <cell r="E1457" t="str">
            <v>ARAHUAY</v>
          </cell>
          <cell r="F1457">
            <v>762</v>
          </cell>
        </row>
        <row r="1458">
          <cell r="A1458" t="str">
            <v>150403</v>
          </cell>
          <cell r="B1458" t="str">
            <v>15</v>
          </cell>
          <cell r="C1458" t="str">
            <v>04</v>
          </cell>
          <cell r="D1458" t="str">
            <v>03</v>
          </cell>
          <cell r="E1458" t="str">
            <v>HUAMANTANGA</v>
          </cell>
          <cell r="F1458">
            <v>1057</v>
          </cell>
        </row>
        <row r="1459">
          <cell r="A1459" t="str">
            <v>150404</v>
          </cell>
          <cell r="B1459" t="str">
            <v>15</v>
          </cell>
          <cell r="C1459" t="str">
            <v>04</v>
          </cell>
          <cell r="D1459" t="str">
            <v>04</v>
          </cell>
          <cell r="E1459" t="str">
            <v>HUAROS</v>
          </cell>
          <cell r="F1459">
            <v>856</v>
          </cell>
        </row>
        <row r="1460">
          <cell r="A1460" t="str">
            <v>150405</v>
          </cell>
          <cell r="B1460" t="str">
            <v>15</v>
          </cell>
          <cell r="C1460" t="str">
            <v>04</v>
          </cell>
          <cell r="D1460" t="str">
            <v>05</v>
          </cell>
          <cell r="E1460" t="str">
            <v>LACHAQUI</v>
          </cell>
          <cell r="F1460">
            <v>1071</v>
          </cell>
        </row>
        <row r="1461">
          <cell r="A1461" t="str">
            <v>150406</v>
          </cell>
          <cell r="B1461" t="str">
            <v>15</v>
          </cell>
          <cell r="C1461" t="str">
            <v>04</v>
          </cell>
          <cell r="D1461" t="str">
            <v>06</v>
          </cell>
          <cell r="E1461" t="str">
            <v>SAN BUENAVENTURA</v>
          </cell>
          <cell r="F1461">
            <v>555</v>
          </cell>
        </row>
        <row r="1462">
          <cell r="A1462" t="str">
            <v>150407</v>
          </cell>
          <cell r="B1462" t="str">
            <v>15</v>
          </cell>
          <cell r="C1462" t="str">
            <v>04</v>
          </cell>
          <cell r="D1462" t="str">
            <v>07</v>
          </cell>
          <cell r="E1462" t="str">
            <v>SANTA ROSA DE QUIVES</v>
          </cell>
          <cell r="F1462">
            <v>6519</v>
          </cell>
        </row>
        <row r="1463">
          <cell r="A1463" t="str">
            <v>150500</v>
          </cell>
          <cell r="B1463" t="str">
            <v>15</v>
          </cell>
          <cell r="C1463" t="str">
            <v>05</v>
          </cell>
          <cell r="D1463" t="str">
            <v>00</v>
          </cell>
          <cell r="E1463" t="str">
            <v>CAÑETE</v>
          </cell>
          <cell r="F1463">
            <v>202385</v>
          </cell>
        </row>
        <row r="1464">
          <cell r="A1464" t="str">
            <v>150501</v>
          </cell>
          <cell r="B1464" t="str">
            <v>15</v>
          </cell>
          <cell r="C1464" t="str">
            <v>05</v>
          </cell>
          <cell r="D1464" t="str">
            <v>01</v>
          </cell>
          <cell r="E1464" t="str">
            <v>SAN VICENTE DE CAÑETE</v>
          </cell>
          <cell r="F1464">
            <v>46938</v>
          </cell>
        </row>
        <row r="1465">
          <cell r="A1465" t="str">
            <v>150502</v>
          </cell>
          <cell r="B1465" t="str">
            <v>15</v>
          </cell>
          <cell r="C1465" t="str">
            <v>05</v>
          </cell>
          <cell r="D1465" t="str">
            <v>02</v>
          </cell>
          <cell r="E1465" t="str">
            <v>ASIA</v>
          </cell>
          <cell r="F1465">
            <v>6713</v>
          </cell>
        </row>
        <row r="1466">
          <cell r="A1466" t="str">
            <v>150503</v>
          </cell>
          <cell r="B1466" t="str">
            <v>15</v>
          </cell>
          <cell r="C1466" t="str">
            <v>05</v>
          </cell>
          <cell r="D1466" t="str">
            <v>03</v>
          </cell>
          <cell r="E1466" t="str">
            <v>CALANGO</v>
          </cell>
          <cell r="F1466">
            <v>2696</v>
          </cell>
        </row>
        <row r="1467">
          <cell r="A1467" t="str">
            <v>150504</v>
          </cell>
          <cell r="B1467" t="str">
            <v>15</v>
          </cell>
          <cell r="C1467" t="str">
            <v>05</v>
          </cell>
          <cell r="D1467" t="str">
            <v>04</v>
          </cell>
          <cell r="E1467" t="str">
            <v>CERRO AZUL</v>
          </cell>
          <cell r="F1467">
            <v>6865</v>
          </cell>
        </row>
        <row r="1468">
          <cell r="A1468" t="str">
            <v>150505</v>
          </cell>
          <cell r="B1468" t="str">
            <v>15</v>
          </cell>
          <cell r="C1468" t="str">
            <v>05</v>
          </cell>
          <cell r="D1468" t="str">
            <v>05</v>
          </cell>
          <cell r="E1468" t="str">
            <v>CHILCA</v>
          </cell>
          <cell r="F1468">
            <v>14748</v>
          </cell>
        </row>
        <row r="1469">
          <cell r="A1469" t="str">
            <v>150506</v>
          </cell>
          <cell r="B1469" t="str">
            <v>15</v>
          </cell>
          <cell r="C1469" t="str">
            <v>05</v>
          </cell>
          <cell r="D1469" t="str">
            <v>06</v>
          </cell>
          <cell r="E1469" t="str">
            <v>COAYLLO</v>
          </cell>
          <cell r="F1469">
            <v>885</v>
          </cell>
        </row>
        <row r="1470">
          <cell r="A1470" t="str">
            <v>150507</v>
          </cell>
          <cell r="B1470" t="str">
            <v>15</v>
          </cell>
          <cell r="C1470" t="str">
            <v>05</v>
          </cell>
          <cell r="D1470" t="str">
            <v>07</v>
          </cell>
          <cell r="E1470" t="str">
            <v>IMPERIAL</v>
          </cell>
          <cell r="F1470">
            <v>36137</v>
          </cell>
        </row>
        <row r="1471">
          <cell r="A1471" t="str">
            <v>150508</v>
          </cell>
          <cell r="B1471" t="str">
            <v>15</v>
          </cell>
          <cell r="C1471" t="str">
            <v>05</v>
          </cell>
          <cell r="D1471" t="str">
            <v>08</v>
          </cell>
          <cell r="E1471" t="str">
            <v>LUNAHUANA</v>
          </cell>
          <cell r="F1471">
            <v>4489</v>
          </cell>
        </row>
        <row r="1472">
          <cell r="A1472" t="str">
            <v>150509</v>
          </cell>
          <cell r="B1472" t="str">
            <v>15</v>
          </cell>
          <cell r="C1472" t="str">
            <v>05</v>
          </cell>
          <cell r="D1472" t="str">
            <v>09</v>
          </cell>
          <cell r="E1472" t="str">
            <v>MALA</v>
          </cell>
          <cell r="F1472">
            <v>26995</v>
          </cell>
        </row>
        <row r="1473">
          <cell r="A1473" t="str">
            <v>150510</v>
          </cell>
          <cell r="B1473" t="str">
            <v>15</v>
          </cell>
          <cell r="C1473" t="str">
            <v>05</v>
          </cell>
          <cell r="D1473" t="str">
            <v>10</v>
          </cell>
          <cell r="E1473" t="str">
            <v>NUEVO IMPERIAL</v>
          </cell>
          <cell r="F1473">
            <v>20867</v>
          </cell>
        </row>
        <row r="1474">
          <cell r="A1474" t="str">
            <v>150511</v>
          </cell>
          <cell r="B1474" t="str">
            <v>15</v>
          </cell>
          <cell r="C1474" t="str">
            <v>05</v>
          </cell>
          <cell r="D1474" t="str">
            <v>11</v>
          </cell>
          <cell r="E1474" t="str">
            <v>PACARAN</v>
          </cell>
          <cell r="F1474">
            <v>1633</v>
          </cell>
        </row>
        <row r="1475">
          <cell r="A1475" t="str">
            <v>150512</v>
          </cell>
          <cell r="B1475" t="str">
            <v>15</v>
          </cell>
          <cell r="C1475" t="str">
            <v>05</v>
          </cell>
          <cell r="D1475" t="str">
            <v>12</v>
          </cell>
          <cell r="E1475" t="str">
            <v>QUILMANA</v>
          </cell>
          <cell r="F1475">
            <v>13885</v>
          </cell>
        </row>
        <row r="1476">
          <cell r="A1476" t="str">
            <v>150513</v>
          </cell>
          <cell r="B1476" t="str">
            <v>15</v>
          </cell>
          <cell r="C1476" t="str">
            <v>05</v>
          </cell>
          <cell r="D1476" t="str">
            <v>13</v>
          </cell>
          <cell r="E1476" t="str">
            <v>SAN ANTONIO</v>
          </cell>
          <cell r="F1476">
            <v>3643</v>
          </cell>
        </row>
        <row r="1477">
          <cell r="A1477" t="str">
            <v>150514</v>
          </cell>
          <cell r="B1477" t="str">
            <v>15</v>
          </cell>
          <cell r="C1477" t="str">
            <v>05</v>
          </cell>
          <cell r="D1477" t="str">
            <v>14</v>
          </cell>
          <cell r="E1477" t="str">
            <v>SAN LUIS</v>
          </cell>
          <cell r="F1477">
            <v>12132</v>
          </cell>
        </row>
        <row r="1478">
          <cell r="A1478" t="str">
            <v>150515</v>
          </cell>
          <cell r="B1478" t="str">
            <v>15</v>
          </cell>
          <cell r="C1478" t="str">
            <v>05</v>
          </cell>
          <cell r="D1478" t="str">
            <v>15</v>
          </cell>
          <cell r="E1478" t="str">
            <v>SANTA CRUZ DE FLORES</v>
          </cell>
          <cell r="F1478">
            <v>2552</v>
          </cell>
        </row>
        <row r="1479">
          <cell r="A1479" t="str">
            <v>150516</v>
          </cell>
          <cell r="B1479" t="str">
            <v>15</v>
          </cell>
          <cell r="C1479" t="str">
            <v>05</v>
          </cell>
          <cell r="D1479" t="str">
            <v>16</v>
          </cell>
          <cell r="E1479" t="str">
            <v>ZUÑIGA</v>
          </cell>
          <cell r="F1479">
            <v>1207</v>
          </cell>
        </row>
        <row r="1480">
          <cell r="A1480" t="str">
            <v>150600</v>
          </cell>
          <cell r="B1480" t="str">
            <v>15</v>
          </cell>
          <cell r="C1480" t="str">
            <v>06</v>
          </cell>
          <cell r="D1480" t="str">
            <v>00</v>
          </cell>
          <cell r="E1480" t="str">
            <v>HUARAL</v>
          </cell>
          <cell r="F1480">
            <v>170557</v>
          </cell>
        </row>
        <row r="1481">
          <cell r="A1481" t="str">
            <v>150601</v>
          </cell>
          <cell r="B1481" t="str">
            <v>15</v>
          </cell>
          <cell r="C1481" t="str">
            <v>06</v>
          </cell>
          <cell r="D1481" t="str">
            <v>01</v>
          </cell>
          <cell r="E1481" t="str">
            <v>HUARAL</v>
          </cell>
          <cell r="F1481">
            <v>91682</v>
          </cell>
        </row>
        <row r="1482">
          <cell r="A1482" t="str">
            <v>150602</v>
          </cell>
          <cell r="B1482" t="str">
            <v>15</v>
          </cell>
          <cell r="C1482" t="str">
            <v>06</v>
          </cell>
          <cell r="D1482" t="str">
            <v>02</v>
          </cell>
          <cell r="E1482" t="str">
            <v>ATAVILLOS ALTO</v>
          </cell>
          <cell r="F1482">
            <v>938</v>
          </cell>
        </row>
        <row r="1483">
          <cell r="A1483" t="str">
            <v>150603</v>
          </cell>
          <cell r="B1483" t="str">
            <v>15</v>
          </cell>
          <cell r="C1483" t="str">
            <v>06</v>
          </cell>
          <cell r="D1483" t="str">
            <v>03</v>
          </cell>
          <cell r="E1483" t="str">
            <v>ATAVILLOS BAJO</v>
          </cell>
          <cell r="F1483">
            <v>1253</v>
          </cell>
        </row>
        <row r="1484">
          <cell r="A1484" t="str">
            <v>150604</v>
          </cell>
          <cell r="B1484" t="str">
            <v>15</v>
          </cell>
          <cell r="C1484" t="str">
            <v>06</v>
          </cell>
          <cell r="D1484" t="str">
            <v>04</v>
          </cell>
          <cell r="E1484" t="str">
            <v>AUCALLAMA</v>
          </cell>
          <cell r="F1484">
            <v>17016</v>
          </cell>
        </row>
        <row r="1485">
          <cell r="A1485" t="str">
            <v>150605</v>
          </cell>
          <cell r="B1485" t="str">
            <v>15</v>
          </cell>
          <cell r="C1485" t="str">
            <v>06</v>
          </cell>
          <cell r="D1485" t="str">
            <v>05</v>
          </cell>
          <cell r="E1485" t="str">
            <v>CHANCAY</v>
          </cell>
          <cell r="F1485">
            <v>51826</v>
          </cell>
        </row>
        <row r="1486">
          <cell r="A1486" t="str">
            <v>150606</v>
          </cell>
          <cell r="B1486" t="str">
            <v>15</v>
          </cell>
          <cell r="C1486" t="str">
            <v>06</v>
          </cell>
          <cell r="D1486" t="str">
            <v>06</v>
          </cell>
          <cell r="E1486" t="str">
            <v>IHUARI</v>
          </cell>
          <cell r="F1486">
            <v>3011</v>
          </cell>
        </row>
        <row r="1487">
          <cell r="A1487" t="str">
            <v>150607</v>
          </cell>
          <cell r="B1487" t="str">
            <v>15</v>
          </cell>
          <cell r="C1487" t="str">
            <v>06</v>
          </cell>
          <cell r="D1487" t="str">
            <v>07</v>
          </cell>
          <cell r="E1487" t="str">
            <v>LAMPIAN</v>
          </cell>
          <cell r="F1487">
            <v>827</v>
          </cell>
        </row>
        <row r="1488">
          <cell r="A1488" t="str">
            <v>150608</v>
          </cell>
          <cell r="B1488" t="str">
            <v>15</v>
          </cell>
          <cell r="C1488" t="str">
            <v>06</v>
          </cell>
          <cell r="D1488" t="str">
            <v>08</v>
          </cell>
          <cell r="E1488" t="str">
            <v>PACARAOS</v>
          </cell>
          <cell r="F1488">
            <v>695</v>
          </cell>
        </row>
        <row r="1489">
          <cell r="A1489" t="str">
            <v>150609</v>
          </cell>
          <cell r="B1489" t="str">
            <v>15</v>
          </cell>
          <cell r="C1489" t="str">
            <v>06</v>
          </cell>
          <cell r="D1489" t="str">
            <v>09</v>
          </cell>
          <cell r="E1489" t="str">
            <v>SAN MIGUEL DE ACOS</v>
          </cell>
          <cell r="F1489">
            <v>575</v>
          </cell>
        </row>
        <row r="1490">
          <cell r="A1490" t="str">
            <v>150610</v>
          </cell>
          <cell r="B1490" t="str">
            <v>15</v>
          </cell>
          <cell r="C1490" t="str">
            <v>06</v>
          </cell>
          <cell r="D1490" t="str">
            <v>10</v>
          </cell>
          <cell r="E1490" t="str">
            <v>SANTA CRUZ DE ANDAMARCA</v>
          </cell>
          <cell r="F1490">
            <v>1011</v>
          </cell>
        </row>
        <row r="1491">
          <cell r="A1491" t="str">
            <v>150611</v>
          </cell>
          <cell r="B1491" t="str">
            <v>15</v>
          </cell>
          <cell r="C1491" t="str">
            <v>06</v>
          </cell>
          <cell r="D1491" t="str">
            <v>11</v>
          </cell>
          <cell r="E1491" t="str">
            <v>SUMBILCA</v>
          </cell>
          <cell r="F1491">
            <v>1230</v>
          </cell>
        </row>
        <row r="1492">
          <cell r="A1492" t="str">
            <v>150612</v>
          </cell>
          <cell r="B1492" t="str">
            <v>15</v>
          </cell>
          <cell r="C1492" t="str">
            <v>06</v>
          </cell>
          <cell r="D1492" t="str">
            <v>12</v>
          </cell>
          <cell r="E1492" t="str">
            <v>VEINTISIETE DE NOVIEMBRE</v>
          </cell>
          <cell r="F1492">
            <v>493</v>
          </cell>
        </row>
        <row r="1493">
          <cell r="A1493" t="str">
            <v>150700</v>
          </cell>
          <cell r="B1493" t="str">
            <v>15</v>
          </cell>
          <cell r="C1493" t="str">
            <v>07</v>
          </cell>
          <cell r="D1493" t="str">
            <v>00</v>
          </cell>
          <cell r="E1493" t="str">
            <v>HUAROCHIRI</v>
          </cell>
          <cell r="F1493">
            <v>64126</v>
          </cell>
        </row>
        <row r="1494">
          <cell r="A1494" t="str">
            <v>150701</v>
          </cell>
          <cell r="B1494" t="str">
            <v>15</v>
          </cell>
          <cell r="C1494" t="str">
            <v>07</v>
          </cell>
          <cell r="D1494" t="str">
            <v>01</v>
          </cell>
          <cell r="E1494" t="str">
            <v>MATUCANA</v>
          </cell>
          <cell r="F1494">
            <v>5335</v>
          </cell>
        </row>
        <row r="1495">
          <cell r="A1495" t="str">
            <v>150702</v>
          </cell>
          <cell r="B1495" t="str">
            <v>15</v>
          </cell>
          <cell r="C1495" t="str">
            <v>07</v>
          </cell>
          <cell r="D1495" t="str">
            <v>02</v>
          </cell>
          <cell r="E1495" t="str">
            <v>ANTIOQUIA</v>
          </cell>
          <cell r="F1495">
            <v>1344</v>
          </cell>
        </row>
        <row r="1496">
          <cell r="A1496" t="str">
            <v>150703</v>
          </cell>
          <cell r="B1496" t="str">
            <v>15</v>
          </cell>
          <cell r="C1496" t="str">
            <v>07</v>
          </cell>
          <cell r="D1496" t="str">
            <v>03</v>
          </cell>
          <cell r="E1496" t="str">
            <v>CALLAHUANCA</v>
          </cell>
          <cell r="F1496">
            <v>605</v>
          </cell>
        </row>
        <row r="1497">
          <cell r="A1497" t="str">
            <v>150704</v>
          </cell>
          <cell r="B1497" t="str">
            <v>15</v>
          </cell>
          <cell r="C1497" t="str">
            <v>07</v>
          </cell>
          <cell r="D1497" t="str">
            <v>04</v>
          </cell>
          <cell r="E1497" t="str">
            <v>CARAMPOMA</v>
          </cell>
          <cell r="F1497">
            <v>532</v>
          </cell>
        </row>
        <row r="1498">
          <cell r="A1498" t="str">
            <v>150705</v>
          </cell>
          <cell r="B1498" t="str">
            <v>15</v>
          </cell>
          <cell r="C1498" t="str">
            <v>07</v>
          </cell>
          <cell r="D1498" t="str">
            <v>05</v>
          </cell>
          <cell r="E1498" t="str">
            <v>CHICLA</v>
          </cell>
          <cell r="F1498">
            <v>6212</v>
          </cell>
        </row>
        <row r="1499">
          <cell r="A1499" t="str">
            <v>150706</v>
          </cell>
          <cell r="B1499" t="str">
            <v>15</v>
          </cell>
          <cell r="C1499" t="str">
            <v>07</v>
          </cell>
          <cell r="D1499" t="str">
            <v>06</v>
          </cell>
          <cell r="E1499" t="str">
            <v>CUENCA</v>
          </cell>
          <cell r="F1499">
            <v>380</v>
          </cell>
        </row>
        <row r="1500">
          <cell r="A1500" t="str">
            <v>150707</v>
          </cell>
          <cell r="B1500" t="str">
            <v>15</v>
          </cell>
          <cell r="C1500" t="str">
            <v>07</v>
          </cell>
          <cell r="D1500" t="str">
            <v>07</v>
          </cell>
          <cell r="E1500" t="str">
            <v>HUACHUPAMPA</v>
          </cell>
          <cell r="F1500">
            <v>422</v>
          </cell>
        </row>
        <row r="1501">
          <cell r="A1501" t="str">
            <v>150708</v>
          </cell>
          <cell r="B1501" t="str">
            <v>15</v>
          </cell>
          <cell r="C1501" t="str">
            <v>07</v>
          </cell>
          <cell r="D1501" t="str">
            <v>08</v>
          </cell>
          <cell r="E1501" t="str">
            <v>HUANZA</v>
          </cell>
          <cell r="F1501">
            <v>621</v>
          </cell>
        </row>
        <row r="1502">
          <cell r="A1502" t="str">
            <v>150709</v>
          </cell>
          <cell r="B1502" t="str">
            <v>15</v>
          </cell>
          <cell r="C1502" t="str">
            <v>07</v>
          </cell>
          <cell r="D1502" t="str">
            <v>09</v>
          </cell>
          <cell r="E1502" t="str">
            <v>HUAROCHIRI</v>
          </cell>
          <cell r="F1502">
            <v>1535</v>
          </cell>
        </row>
        <row r="1503">
          <cell r="A1503" t="str">
            <v>150710</v>
          </cell>
          <cell r="B1503" t="str">
            <v>15</v>
          </cell>
          <cell r="C1503" t="str">
            <v>07</v>
          </cell>
          <cell r="D1503" t="str">
            <v>10</v>
          </cell>
          <cell r="E1503" t="str">
            <v>LAHUAYTAMBO</v>
          </cell>
          <cell r="F1503">
            <v>774</v>
          </cell>
        </row>
        <row r="1504">
          <cell r="A1504" t="str">
            <v>150711</v>
          </cell>
          <cell r="B1504" t="str">
            <v>15</v>
          </cell>
          <cell r="C1504" t="str">
            <v>07</v>
          </cell>
          <cell r="D1504" t="str">
            <v>11</v>
          </cell>
          <cell r="E1504" t="str">
            <v>LANGA</v>
          </cell>
          <cell r="F1504">
            <v>1167</v>
          </cell>
        </row>
        <row r="1505">
          <cell r="A1505" t="str">
            <v>150712</v>
          </cell>
          <cell r="B1505" t="str">
            <v>15</v>
          </cell>
          <cell r="C1505" t="str">
            <v>07</v>
          </cell>
          <cell r="D1505" t="str">
            <v>12</v>
          </cell>
          <cell r="E1505" t="str">
            <v>LARAOS</v>
          </cell>
          <cell r="F1505">
            <v>264</v>
          </cell>
        </row>
        <row r="1506">
          <cell r="A1506" t="str">
            <v>150713</v>
          </cell>
          <cell r="B1506" t="str">
            <v>15</v>
          </cell>
          <cell r="C1506" t="str">
            <v>07</v>
          </cell>
          <cell r="D1506" t="str">
            <v>13</v>
          </cell>
          <cell r="E1506" t="str">
            <v>MARIATANA</v>
          </cell>
          <cell r="F1506">
            <v>1655</v>
          </cell>
        </row>
        <row r="1507">
          <cell r="A1507" t="str">
            <v>150714</v>
          </cell>
          <cell r="B1507" t="str">
            <v>15</v>
          </cell>
          <cell r="C1507" t="str">
            <v>07</v>
          </cell>
          <cell r="D1507" t="str">
            <v>14</v>
          </cell>
          <cell r="E1507" t="str">
            <v>RICARDO PALMA</v>
          </cell>
          <cell r="F1507">
            <v>7218</v>
          </cell>
        </row>
        <row r="1508">
          <cell r="A1508" t="str">
            <v>150715</v>
          </cell>
          <cell r="B1508" t="str">
            <v>15</v>
          </cell>
          <cell r="C1508" t="str">
            <v>07</v>
          </cell>
          <cell r="D1508" t="str">
            <v>15</v>
          </cell>
          <cell r="E1508" t="str">
            <v>SAN ANDRES DE TUPICOCHA</v>
          </cell>
          <cell r="F1508">
            <v>1479</v>
          </cell>
        </row>
        <row r="1509">
          <cell r="A1509" t="str">
            <v>150716</v>
          </cell>
          <cell r="B1509" t="str">
            <v>15</v>
          </cell>
          <cell r="C1509" t="str">
            <v>07</v>
          </cell>
          <cell r="D1509" t="str">
            <v>16</v>
          </cell>
          <cell r="E1509" t="str">
            <v>SAN ANTONIO</v>
          </cell>
          <cell r="F1509">
            <v>1582</v>
          </cell>
        </row>
        <row r="1510">
          <cell r="A1510" t="str">
            <v>150717</v>
          </cell>
          <cell r="B1510" t="str">
            <v>15</v>
          </cell>
          <cell r="C1510" t="str">
            <v>07</v>
          </cell>
          <cell r="D1510" t="str">
            <v>17</v>
          </cell>
          <cell r="E1510" t="str">
            <v>SAN BARTOLOME</v>
          </cell>
          <cell r="F1510">
            <v>1160</v>
          </cell>
        </row>
        <row r="1511">
          <cell r="A1511" t="str">
            <v>150718</v>
          </cell>
          <cell r="B1511" t="str">
            <v>15</v>
          </cell>
          <cell r="C1511" t="str">
            <v>07</v>
          </cell>
          <cell r="D1511" t="str">
            <v>18</v>
          </cell>
          <cell r="E1511" t="str">
            <v>SAN DAMIAN</v>
          </cell>
          <cell r="F1511">
            <v>1717</v>
          </cell>
        </row>
        <row r="1512">
          <cell r="A1512" t="str">
            <v>150719</v>
          </cell>
          <cell r="B1512" t="str">
            <v>15</v>
          </cell>
          <cell r="C1512" t="str">
            <v>07</v>
          </cell>
          <cell r="D1512" t="str">
            <v>19</v>
          </cell>
          <cell r="E1512" t="str">
            <v>SAN JUAN DE IRIS</v>
          </cell>
          <cell r="F1512">
            <v>227</v>
          </cell>
        </row>
        <row r="1513">
          <cell r="A1513" t="str">
            <v>150720</v>
          </cell>
          <cell r="B1513" t="str">
            <v>15</v>
          </cell>
          <cell r="C1513" t="str">
            <v>07</v>
          </cell>
          <cell r="D1513" t="str">
            <v>20</v>
          </cell>
          <cell r="E1513" t="str">
            <v>SAN JUAN DE TANTARANCHE</v>
          </cell>
          <cell r="F1513">
            <v>590</v>
          </cell>
        </row>
        <row r="1514">
          <cell r="A1514" t="str">
            <v>150721</v>
          </cell>
          <cell r="B1514" t="str">
            <v>15</v>
          </cell>
          <cell r="C1514" t="str">
            <v>07</v>
          </cell>
          <cell r="D1514" t="str">
            <v>21</v>
          </cell>
          <cell r="E1514" t="str">
            <v>SAN LORENZO DE QUINTI</v>
          </cell>
          <cell r="F1514">
            <v>1634</v>
          </cell>
        </row>
        <row r="1515">
          <cell r="A1515" t="str">
            <v>150722</v>
          </cell>
          <cell r="B1515" t="str">
            <v>15</v>
          </cell>
          <cell r="C1515" t="str">
            <v>07</v>
          </cell>
          <cell r="D1515" t="str">
            <v>22</v>
          </cell>
          <cell r="E1515" t="str">
            <v>SAN MATEO</v>
          </cell>
          <cell r="F1515">
            <v>4765</v>
          </cell>
        </row>
        <row r="1516">
          <cell r="A1516" t="str">
            <v>150723</v>
          </cell>
          <cell r="B1516" t="str">
            <v>15</v>
          </cell>
          <cell r="C1516" t="str">
            <v>07</v>
          </cell>
          <cell r="D1516" t="str">
            <v>23</v>
          </cell>
          <cell r="E1516" t="str">
            <v>SAN MATEO DE OTAO</v>
          </cell>
          <cell r="F1516">
            <v>1910</v>
          </cell>
        </row>
        <row r="1517">
          <cell r="A1517" t="str">
            <v>150724</v>
          </cell>
          <cell r="B1517" t="str">
            <v>15</v>
          </cell>
          <cell r="C1517" t="str">
            <v>07</v>
          </cell>
          <cell r="D1517" t="str">
            <v>24</v>
          </cell>
          <cell r="E1517" t="str">
            <v>SAN PEDRO DE CASTA</v>
          </cell>
          <cell r="F1517">
            <v>985</v>
          </cell>
        </row>
        <row r="1518">
          <cell r="A1518" t="str">
            <v>150725</v>
          </cell>
          <cell r="B1518" t="str">
            <v>15</v>
          </cell>
          <cell r="C1518" t="str">
            <v>07</v>
          </cell>
          <cell r="D1518" t="str">
            <v>25</v>
          </cell>
          <cell r="E1518" t="str">
            <v>SAN PEDRO DE HUANCAYRE</v>
          </cell>
          <cell r="F1518">
            <v>248</v>
          </cell>
        </row>
        <row r="1519">
          <cell r="A1519" t="str">
            <v>150726</v>
          </cell>
          <cell r="B1519" t="str">
            <v>15</v>
          </cell>
          <cell r="C1519" t="str">
            <v>07</v>
          </cell>
          <cell r="D1519" t="str">
            <v>26</v>
          </cell>
          <cell r="E1519" t="str">
            <v>SANGALLAYA</v>
          </cell>
          <cell r="F1519">
            <v>681</v>
          </cell>
        </row>
        <row r="1520">
          <cell r="A1520" t="str">
            <v>150727</v>
          </cell>
          <cell r="B1520" t="str">
            <v>15</v>
          </cell>
          <cell r="C1520" t="str">
            <v>07</v>
          </cell>
          <cell r="D1520" t="str">
            <v>27</v>
          </cell>
          <cell r="E1520" t="str">
            <v>SANTA CRUZ DE COCACHACRA</v>
          </cell>
          <cell r="F1520">
            <v>2237</v>
          </cell>
        </row>
        <row r="1521">
          <cell r="A1521" t="str">
            <v>150728</v>
          </cell>
          <cell r="B1521" t="str">
            <v>15</v>
          </cell>
          <cell r="C1521" t="str">
            <v>07</v>
          </cell>
          <cell r="D1521" t="str">
            <v>28</v>
          </cell>
          <cell r="E1521" t="str">
            <v>SANTA EULALIA</v>
          </cell>
          <cell r="F1521">
            <v>11319</v>
          </cell>
        </row>
        <row r="1522">
          <cell r="A1522" t="str">
            <v>150729</v>
          </cell>
          <cell r="B1522" t="str">
            <v>15</v>
          </cell>
          <cell r="C1522" t="str">
            <v>07</v>
          </cell>
          <cell r="D1522" t="str">
            <v>29</v>
          </cell>
          <cell r="E1522" t="str">
            <v>SANTIAGO DE ANCHUCAYA</v>
          </cell>
          <cell r="F1522">
            <v>557</v>
          </cell>
        </row>
        <row r="1523">
          <cell r="A1523" t="str">
            <v>150730</v>
          </cell>
          <cell r="B1523" t="str">
            <v>15</v>
          </cell>
          <cell r="C1523" t="str">
            <v>07</v>
          </cell>
          <cell r="D1523" t="str">
            <v>30</v>
          </cell>
          <cell r="E1523" t="str">
            <v>SANTIAGO DE TUNA</v>
          </cell>
          <cell r="F1523">
            <v>472</v>
          </cell>
        </row>
        <row r="1524">
          <cell r="A1524" t="str">
            <v>150731</v>
          </cell>
          <cell r="B1524" t="str">
            <v>15</v>
          </cell>
          <cell r="C1524" t="str">
            <v>07</v>
          </cell>
          <cell r="D1524" t="str">
            <v>31</v>
          </cell>
          <cell r="E1524" t="str">
            <v>SANTO DOMINGO DE LOS OLLEROS</v>
          </cell>
          <cell r="F1524">
            <v>2362</v>
          </cell>
        </row>
        <row r="1525">
          <cell r="A1525" t="str">
            <v>150732</v>
          </cell>
          <cell r="B1525" t="str">
            <v>15</v>
          </cell>
          <cell r="C1525" t="str">
            <v>07</v>
          </cell>
          <cell r="D1525" t="str">
            <v>32</v>
          </cell>
          <cell r="E1525" t="str">
            <v>SURCO</v>
          </cell>
          <cell r="F1525">
            <v>2137</v>
          </cell>
        </row>
        <row r="1526">
          <cell r="A1526" t="str">
            <v>150800</v>
          </cell>
          <cell r="B1526" t="str">
            <v>15</v>
          </cell>
          <cell r="C1526" t="str">
            <v>08</v>
          </cell>
          <cell r="D1526" t="str">
            <v>00</v>
          </cell>
          <cell r="E1526" t="str">
            <v>HUAURA</v>
          </cell>
          <cell r="F1526">
            <v>203318</v>
          </cell>
        </row>
        <row r="1527">
          <cell r="A1527" t="str">
            <v>150801</v>
          </cell>
          <cell r="B1527" t="str">
            <v>15</v>
          </cell>
          <cell r="C1527" t="str">
            <v>08</v>
          </cell>
          <cell r="D1527" t="str">
            <v>01</v>
          </cell>
          <cell r="E1527" t="str">
            <v>HUACHO</v>
          </cell>
          <cell r="F1527">
            <v>56799</v>
          </cell>
        </row>
        <row r="1528">
          <cell r="A1528" t="str">
            <v>150802</v>
          </cell>
          <cell r="B1528" t="str">
            <v>15</v>
          </cell>
          <cell r="C1528" t="str">
            <v>08</v>
          </cell>
          <cell r="D1528" t="str">
            <v>02</v>
          </cell>
          <cell r="E1528" t="str">
            <v>AMBAR</v>
          </cell>
          <cell r="F1528">
            <v>3125</v>
          </cell>
        </row>
        <row r="1529">
          <cell r="A1529" t="str">
            <v>150803</v>
          </cell>
          <cell r="B1529" t="str">
            <v>15</v>
          </cell>
          <cell r="C1529" t="str">
            <v>08</v>
          </cell>
          <cell r="D1529" t="str">
            <v>03</v>
          </cell>
          <cell r="E1529" t="str">
            <v>CALETA DE CARQUIN</v>
          </cell>
          <cell r="F1529">
            <v>6383</v>
          </cell>
        </row>
        <row r="1530">
          <cell r="A1530" t="str">
            <v>150804</v>
          </cell>
          <cell r="B1530" t="str">
            <v>15</v>
          </cell>
          <cell r="C1530" t="str">
            <v>08</v>
          </cell>
          <cell r="D1530" t="str">
            <v>04</v>
          </cell>
          <cell r="E1530" t="str">
            <v>CHECRAS</v>
          </cell>
          <cell r="F1530">
            <v>1412</v>
          </cell>
        </row>
        <row r="1531">
          <cell r="A1531" t="str">
            <v>150805</v>
          </cell>
          <cell r="B1531" t="str">
            <v>15</v>
          </cell>
          <cell r="C1531" t="str">
            <v>08</v>
          </cell>
          <cell r="D1531" t="str">
            <v>05</v>
          </cell>
          <cell r="E1531" t="str">
            <v>HUALMAY</v>
          </cell>
          <cell r="F1531">
            <v>27611</v>
          </cell>
        </row>
        <row r="1532">
          <cell r="A1532" t="str">
            <v>150806</v>
          </cell>
          <cell r="B1532" t="str">
            <v>15</v>
          </cell>
          <cell r="C1532" t="str">
            <v>08</v>
          </cell>
          <cell r="D1532" t="str">
            <v>06</v>
          </cell>
          <cell r="E1532" t="str">
            <v>HUAURA</v>
          </cell>
          <cell r="F1532">
            <v>33178</v>
          </cell>
        </row>
        <row r="1533">
          <cell r="A1533" t="str">
            <v>150807</v>
          </cell>
          <cell r="B1533" t="str">
            <v>15</v>
          </cell>
          <cell r="C1533" t="str">
            <v>08</v>
          </cell>
          <cell r="D1533" t="str">
            <v>07</v>
          </cell>
          <cell r="E1533" t="str">
            <v>LEONCIO PRADO</v>
          </cell>
          <cell r="F1533">
            <v>2212</v>
          </cell>
        </row>
        <row r="1534">
          <cell r="A1534" t="str">
            <v>150808</v>
          </cell>
          <cell r="B1534" t="str">
            <v>15</v>
          </cell>
          <cell r="C1534" t="str">
            <v>08</v>
          </cell>
          <cell r="D1534" t="str">
            <v>08</v>
          </cell>
          <cell r="E1534" t="str">
            <v>PACCHO</v>
          </cell>
          <cell r="F1534">
            <v>2125</v>
          </cell>
        </row>
        <row r="1535">
          <cell r="A1535" t="str">
            <v>150809</v>
          </cell>
          <cell r="B1535" t="str">
            <v>15</v>
          </cell>
          <cell r="C1535" t="str">
            <v>08</v>
          </cell>
          <cell r="D1535" t="str">
            <v>09</v>
          </cell>
          <cell r="E1535" t="str">
            <v>SANTA LEONOR</v>
          </cell>
          <cell r="F1535">
            <v>1190</v>
          </cell>
        </row>
        <row r="1536">
          <cell r="A1536" t="str">
            <v>150810</v>
          </cell>
          <cell r="B1536" t="str">
            <v>15</v>
          </cell>
          <cell r="C1536" t="str">
            <v>08</v>
          </cell>
          <cell r="D1536" t="str">
            <v>10</v>
          </cell>
          <cell r="E1536" t="str">
            <v>SANTA MARIA</v>
          </cell>
          <cell r="F1536">
            <v>28568</v>
          </cell>
        </row>
        <row r="1537">
          <cell r="A1537" t="str">
            <v>150811</v>
          </cell>
          <cell r="B1537" t="str">
            <v>15</v>
          </cell>
          <cell r="C1537" t="str">
            <v>08</v>
          </cell>
          <cell r="D1537" t="str">
            <v>11</v>
          </cell>
          <cell r="E1537" t="str">
            <v>SAYAN</v>
          </cell>
          <cell r="F1537">
            <v>21223</v>
          </cell>
        </row>
        <row r="1538">
          <cell r="A1538" t="str">
            <v>150812</v>
          </cell>
          <cell r="B1538" t="str">
            <v>15</v>
          </cell>
          <cell r="C1538" t="str">
            <v>08</v>
          </cell>
          <cell r="D1538" t="str">
            <v>12</v>
          </cell>
          <cell r="E1538" t="str">
            <v>VEGUETA</v>
          </cell>
          <cell r="F1538">
            <v>19492</v>
          </cell>
        </row>
        <row r="1539">
          <cell r="A1539" t="str">
            <v>150900</v>
          </cell>
          <cell r="B1539" t="str">
            <v>15</v>
          </cell>
          <cell r="C1539" t="str">
            <v>09</v>
          </cell>
          <cell r="D1539" t="str">
            <v>00</v>
          </cell>
          <cell r="E1539" t="str">
            <v>OYON</v>
          </cell>
          <cell r="F1539">
            <v>17796</v>
          </cell>
        </row>
        <row r="1540">
          <cell r="A1540" t="str">
            <v>150901</v>
          </cell>
          <cell r="B1540" t="str">
            <v>15</v>
          </cell>
          <cell r="C1540" t="str">
            <v>09</v>
          </cell>
          <cell r="D1540" t="str">
            <v>01</v>
          </cell>
          <cell r="E1540" t="str">
            <v>OYON</v>
          </cell>
          <cell r="F1540">
            <v>10686</v>
          </cell>
        </row>
        <row r="1541">
          <cell r="A1541" t="str">
            <v>150902</v>
          </cell>
          <cell r="B1541" t="str">
            <v>15</v>
          </cell>
          <cell r="C1541" t="str">
            <v>09</v>
          </cell>
          <cell r="D1541" t="str">
            <v>02</v>
          </cell>
          <cell r="E1541" t="str">
            <v>ANDAJES</v>
          </cell>
          <cell r="F1541">
            <v>1048</v>
          </cell>
        </row>
        <row r="1542">
          <cell r="A1542" t="str">
            <v>150903</v>
          </cell>
          <cell r="B1542" t="str">
            <v>15</v>
          </cell>
          <cell r="C1542" t="str">
            <v>09</v>
          </cell>
          <cell r="D1542" t="str">
            <v>03</v>
          </cell>
          <cell r="E1542" t="str">
            <v>CAUJUL</v>
          </cell>
          <cell r="F1542">
            <v>650</v>
          </cell>
        </row>
        <row r="1543">
          <cell r="A1543" t="str">
            <v>150904</v>
          </cell>
          <cell r="B1543" t="str">
            <v>15</v>
          </cell>
          <cell r="C1543" t="str">
            <v>09</v>
          </cell>
          <cell r="D1543" t="str">
            <v>04</v>
          </cell>
          <cell r="E1543" t="str">
            <v>COCHAMARCA</v>
          </cell>
          <cell r="F1543">
            <v>1432</v>
          </cell>
        </row>
        <row r="1544">
          <cell r="A1544" t="str">
            <v>150905</v>
          </cell>
          <cell r="B1544" t="str">
            <v>15</v>
          </cell>
          <cell r="C1544" t="str">
            <v>09</v>
          </cell>
          <cell r="D1544" t="str">
            <v>05</v>
          </cell>
          <cell r="E1544" t="str">
            <v>NAVAN</v>
          </cell>
          <cell r="F1544">
            <v>947</v>
          </cell>
        </row>
        <row r="1545">
          <cell r="A1545" t="str">
            <v>150906</v>
          </cell>
          <cell r="B1545" t="str">
            <v>15</v>
          </cell>
          <cell r="C1545" t="str">
            <v>09</v>
          </cell>
          <cell r="D1545" t="str">
            <v>06</v>
          </cell>
          <cell r="E1545" t="str">
            <v>PACHANGARA</v>
          </cell>
          <cell r="F1545">
            <v>3033</v>
          </cell>
        </row>
        <row r="1546">
          <cell r="A1546" t="str">
            <v>151000</v>
          </cell>
          <cell r="B1546" t="str">
            <v>15</v>
          </cell>
          <cell r="C1546" t="str">
            <v>10</v>
          </cell>
          <cell r="D1546" t="str">
            <v>00</v>
          </cell>
          <cell r="E1546" t="str">
            <v>YAUYOS</v>
          </cell>
          <cell r="F1546">
            <v>25456</v>
          </cell>
        </row>
        <row r="1547">
          <cell r="A1547" t="str">
            <v>151001</v>
          </cell>
          <cell r="B1547" t="str">
            <v>15</v>
          </cell>
          <cell r="C1547" t="str">
            <v>10</v>
          </cell>
          <cell r="D1547" t="str">
            <v>01</v>
          </cell>
          <cell r="E1547" t="str">
            <v>YAUYOS</v>
          </cell>
          <cell r="F1547">
            <v>1886</v>
          </cell>
        </row>
        <row r="1548">
          <cell r="A1548" t="str">
            <v>151002</v>
          </cell>
          <cell r="B1548" t="str">
            <v>15</v>
          </cell>
          <cell r="C1548" t="str">
            <v>10</v>
          </cell>
          <cell r="D1548" t="str">
            <v>02</v>
          </cell>
          <cell r="E1548" t="str">
            <v>ALIS</v>
          </cell>
          <cell r="F1548">
            <v>268</v>
          </cell>
        </row>
        <row r="1549">
          <cell r="A1549" t="str">
            <v>151003</v>
          </cell>
          <cell r="B1549" t="str">
            <v>15</v>
          </cell>
          <cell r="C1549" t="str">
            <v>10</v>
          </cell>
          <cell r="D1549" t="str">
            <v>03</v>
          </cell>
          <cell r="E1549" t="str">
            <v>AYAUCA</v>
          </cell>
          <cell r="F1549">
            <v>1375</v>
          </cell>
        </row>
        <row r="1550">
          <cell r="A1550" t="str">
            <v>151004</v>
          </cell>
          <cell r="B1550" t="str">
            <v>15</v>
          </cell>
          <cell r="C1550" t="str">
            <v>10</v>
          </cell>
          <cell r="D1550" t="str">
            <v>04</v>
          </cell>
          <cell r="E1550" t="str">
            <v>AYAVIRI</v>
          </cell>
          <cell r="F1550">
            <v>773</v>
          </cell>
        </row>
        <row r="1551">
          <cell r="A1551" t="str">
            <v>151005</v>
          </cell>
          <cell r="B1551" t="str">
            <v>15</v>
          </cell>
          <cell r="C1551" t="str">
            <v>10</v>
          </cell>
          <cell r="D1551" t="str">
            <v>05</v>
          </cell>
          <cell r="E1551" t="str">
            <v>AZANGARO</v>
          </cell>
          <cell r="F1551">
            <v>700</v>
          </cell>
        </row>
        <row r="1552">
          <cell r="A1552" t="str">
            <v>151006</v>
          </cell>
          <cell r="B1552" t="str">
            <v>15</v>
          </cell>
          <cell r="C1552" t="str">
            <v>10</v>
          </cell>
          <cell r="D1552" t="str">
            <v>06</v>
          </cell>
          <cell r="E1552" t="str">
            <v>CACRA</v>
          </cell>
          <cell r="F1552">
            <v>1213</v>
          </cell>
        </row>
        <row r="1553">
          <cell r="A1553" t="str">
            <v>151007</v>
          </cell>
          <cell r="B1553" t="str">
            <v>15</v>
          </cell>
          <cell r="C1553" t="str">
            <v>10</v>
          </cell>
          <cell r="D1553" t="str">
            <v>07</v>
          </cell>
          <cell r="E1553" t="str">
            <v>CARANIA</v>
          </cell>
          <cell r="F1553">
            <v>345</v>
          </cell>
        </row>
        <row r="1554">
          <cell r="A1554" t="str">
            <v>151008</v>
          </cell>
          <cell r="B1554" t="str">
            <v>15</v>
          </cell>
          <cell r="C1554" t="str">
            <v>10</v>
          </cell>
          <cell r="D1554" t="str">
            <v>08</v>
          </cell>
          <cell r="E1554" t="str">
            <v>CATAHUASI</v>
          </cell>
          <cell r="F1554">
            <v>1331</v>
          </cell>
        </row>
        <row r="1555">
          <cell r="A1555" t="str">
            <v>151009</v>
          </cell>
          <cell r="B1555" t="str">
            <v>15</v>
          </cell>
          <cell r="C1555" t="str">
            <v>10</v>
          </cell>
          <cell r="D1555" t="str">
            <v>09</v>
          </cell>
          <cell r="E1555" t="str">
            <v>CHOCOS</v>
          </cell>
          <cell r="F1555">
            <v>1226</v>
          </cell>
        </row>
        <row r="1556">
          <cell r="A1556" t="str">
            <v>151010</v>
          </cell>
          <cell r="B1556" t="str">
            <v>15</v>
          </cell>
          <cell r="C1556" t="str">
            <v>10</v>
          </cell>
          <cell r="D1556" t="str">
            <v>10</v>
          </cell>
          <cell r="E1556" t="str">
            <v>COCHAS</v>
          </cell>
          <cell r="F1556">
            <v>102</v>
          </cell>
        </row>
        <row r="1557">
          <cell r="A1557" t="str">
            <v>151011</v>
          </cell>
          <cell r="B1557" t="str">
            <v>15</v>
          </cell>
          <cell r="C1557" t="str">
            <v>10</v>
          </cell>
          <cell r="D1557" t="str">
            <v>11</v>
          </cell>
          <cell r="E1557" t="str">
            <v>COLONIA</v>
          </cell>
          <cell r="F1557">
            <v>1573</v>
          </cell>
        </row>
        <row r="1558">
          <cell r="A1558" t="str">
            <v>151012</v>
          </cell>
          <cell r="B1558" t="str">
            <v>15</v>
          </cell>
          <cell r="C1558" t="str">
            <v>10</v>
          </cell>
          <cell r="D1558" t="str">
            <v>12</v>
          </cell>
          <cell r="E1558" t="str">
            <v>HONGOS</v>
          </cell>
          <cell r="F1558">
            <v>454</v>
          </cell>
        </row>
        <row r="1559">
          <cell r="A1559" t="str">
            <v>151013</v>
          </cell>
          <cell r="B1559" t="str">
            <v>15</v>
          </cell>
          <cell r="C1559" t="str">
            <v>10</v>
          </cell>
          <cell r="D1559" t="str">
            <v>13</v>
          </cell>
          <cell r="E1559" t="str">
            <v>HUAMPARA</v>
          </cell>
          <cell r="F1559">
            <v>271</v>
          </cell>
        </row>
        <row r="1560">
          <cell r="A1560" t="str">
            <v>151014</v>
          </cell>
          <cell r="B1560" t="str">
            <v>15</v>
          </cell>
          <cell r="C1560" t="str">
            <v>10</v>
          </cell>
          <cell r="D1560" t="str">
            <v>14</v>
          </cell>
          <cell r="E1560" t="str">
            <v>HUANCAYA</v>
          </cell>
          <cell r="F1560">
            <v>485</v>
          </cell>
        </row>
        <row r="1561">
          <cell r="A1561" t="str">
            <v>151015</v>
          </cell>
          <cell r="B1561" t="str">
            <v>15</v>
          </cell>
          <cell r="C1561" t="str">
            <v>10</v>
          </cell>
          <cell r="D1561" t="str">
            <v>15</v>
          </cell>
          <cell r="E1561" t="str">
            <v>HUANGASCAR</v>
          </cell>
          <cell r="F1561">
            <v>713</v>
          </cell>
        </row>
        <row r="1562">
          <cell r="A1562" t="str">
            <v>151016</v>
          </cell>
          <cell r="B1562" t="str">
            <v>15</v>
          </cell>
          <cell r="C1562" t="str">
            <v>10</v>
          </cell>
          <cell r="D1562" t="str">
            <v>16</v>
          </cell>
          <cell r="E1562" t="str">
            <v>HUANTAN</v>
          </cell>
          <cell r="F1562">
            <v>975</v>
          </cell>
        </row>
        <row r="1563">
          <cell r="A1563" t="str">
            <v>151017</v>
          </cell>
          <cell r="B1563" t="str">
            <v>15</v>
          </cell>
          <cell r="C1563" t="str">
            <v>10</v>
          </cell>
          <cell r="D1563" t="str">
            <v>17</v>
          </cell>
          <cell r="E1563" t="str">
            <v>HUAÑEC</v>
          </cell>
          <cell r="F1563">
            <v>410</v>
          </cell>
        </row>
        <row r="1564">
          <cell r="A1564" t="str">
            <v>151018</v>
          </cell>
          <cell r="B1564" t="str">
            <v>15</v>
          </cell>
          <cell r="C1564" t="str">
            <v>10</v>
          </cell>
          <cell r="D1564" t="str">
            <v>18</v>
          </cell>
          <cell r="E1564" t="str">
            <v>LARAOS</v>
          </cell>
          <cell r="F1564">
            <v>814</v>
          </cell>
        </row>
        <row r="1565">
          <cell r="A1565" t="str">
            <v>151019</v>
          </cell>
          <cell r="B1565" t="str">
            <v>15</v>
          </cell>
          <cell r="C1565" t="str">
            <v>10</v>
          </cell>
          <cell r="D1565" t="str">
            <v>19</v>
          </cell>
          <cell r="E1565" t="str">
            <v>LINCHA</v>
          </cell>
          <cell r="F1565">
            <v>986</v>
          </cell>
        </row>
        <row r="1566">
          <cell r="A1566" t="str">
            <v>151020</v>
          </cell>
          <cell r="B1566" t="str">
            <v>15</v>
          </cell>
          <cell r="C1566" t="str">
            <v>10</v>
          </cell>
          <cell r="D1566" t="str">
            <v>20</v>
          </cell>
          <cell r="E1566" t="str">
            <v>MADEAN</v>
          </cell>
          <cell r="F1566">
            <v>845</v>
          </cell>
        </row>
        <row r="1567">
          <cell r="A1567" t="str">
            <v>151021</v>
          </cell>
          <cell r="B1567" t="str">
            <v>15</v>
          </cell>
          <cell r="C1567" t="str">
            <v>10</v>
          </cell>
          <cell r="D1567" t="str">
            <v>21</v>
          </cell>
          <cell r="E1567" t="str">
            <v>MIRAFLORES</v>
          </cell>
          <cell r="F1567">
            <v>343</v>
          </cell>
        </row>
        <row r="1568">
          <cell r="A1568" t="str">
            <v>151022</v>
          </cell>
          <cell r="B1568" t="str">
            <v>15</v>
          </cell>
          <cell r="C1568" t="str">
            <v>10</v>
          </cell>
          <cell r="D1568" t="str">
            <v>22</v>
          </cell>
          <cell r="E1568" t="str">
            <v>OMAS</v>
          </cell>
          <cell r="F1568">
            <v>677</v>
          </cell>
        </row>
        <row r="1569">
          <cell r="A1569" t="str">
            <v>151023</v>
          </cell>
          <cell r="B1569" t="str">
            <v>15</v>
          </cell>
          <cell r="C1569" t="str">
            <v>10</v>
          </cell>
          <cell r="D1569" t="str">
            <v>23</v>
          </cell>
          <cell r="E1569" t="str">
            <v>PUTINZA</v>
          </cell>
          <cell r="F1569">
            <v>488</v>
          </cell>
        </row>
        <row r="1570">
          <cell r="A1570" t="str">
            <v>151024</v>
          </cell>
          <cell r="B1570" t="str">
            <v>15</v>
          </cell>
          <cell r="C1570" t="str">
            <v>10</v>
          </cell>
          <cell r="D1570" t="str">
            <v>24</v>
          </cell>
          <cell r="E1570" t="str">
            <v>QUINCHES</v>
          </cell>
          <cell r="F1570">
            <v>1013</v>
          </cell>
        </row>
        <row r="1571">
          <cell r="A1571" t="str">
            <v>151025</v>
          </cell>
          <cell r="B1571" t="str">
            <v>15</v>
          </cell>
          <cell r="C1571" t="str">
            <v>10</v>
          </cell>
          <cell r="D1571" t="str">
            <v>25</v>
          </cell>
          <cell r="E1571" t="str">
            <v>QUINOCAY</v>
          </cell>
          <cell r="F1571">
            <v>524</v>
          </cell>
        </row>
        <row r="1572">
          <cell r="A1572" t="str">
            <v>151026</v>
          </cell>
          <cell r="B1572" t="str">
            <v>15</v>
          </cell>
          <cell r="C1572" t="str">
            <v>10</v>
          </cell>
          <cell r="D1572" t="str">
            <v>26</v>
          </cell>
          <cell r="E1572" t="str">
            <v>SAN JOAQUIN</v>
          </cell>
          <cell r="F1572">
            <v>259</v>
          </cell>
        </row>
        <row r="1573">
          <cell r="A1573" t="str">
            <v>151027</v>
          </cell>
          <cell r="B1573" t="str">
            <v>15</v>
          </cell>
          <cell r="C1573" t="str">
            <v>10</v>
          </cell>
          <cell r="D1573" t="str">
            <v>27</v>
          </cell>
          <cell r="E1573" t="str">
            <v>SAN PEDRO DE PILAS</v>
          </cell>
          <cell r="F1573">
            <v>453</v>
          </cell>
        </row>
        <row r="1574">
          <cell r="A1574" t="str">
            <v>151028</v>
          </cell>
          <cell r="B1574" t="str">
            <v>15</v>
          </cell>
          <cell r="C1574" t="str">
            <v>10</v>
          </cell>
          <cell r="D1574" t="str">
            <v>28</v>
          </cell>
          <cell r="E1574" t="str">
            <v>TANTA</v>
          </cell>
          <cell r="F1574">
            <v>534</v>
          </cell>
        </row>
        <row r="1575">
          <cell r="A1575" t="str">
            <v>151029</v>
          </cell>
          <cell r="B1575" t="str">
            <v>15</v>
          </cell>
          <cell r="C1575" t="str">
            <v>10</v>
          </cell>
          <cell r="D1575" t="str">
            <v>29</v>
          </cell>
          <cell r="E1575" t="str">
            <v>TAURIPAMPA</v>
          </cell>
          <cell r="F1575">
            <v>638</v>
          </cell>
        </row>
        <row r="1576">
          <cell r="A1576" t="str">
            <v>151030</v>
          </cell>
          <cell r="B1576" t="str">
            <v>15</v>
          </cell>
          <cell r="C1576" t="str">
            <v>10</v>
          </cell>
          <cell r="D1576" t="str">
            <v>30</v>
          </cell>
          <cell r="E1576" t="str">
            <v>TOMAS</v>
          </cell>
          <cell r="F1576">
            <v>556</v>
          </cell>
        </row>
        <row r="1577">
          <cell r="A1577" t="str">
            <v>151031</v>
          </cell>
          <cell r="B1577" t="str">
            <v>15</v>
          </cell>
          <cell r="C1577" t="str">
            <v>10</v>
          </cell>
          <cell r="D1577" t="str">
            <v>31</v>
          </cell>
          <cell r="E1577" t="str">
            <v>TUPE</v>
          </cell>
          <cell r="F1577">
            <v>738</v>
          </cell>
        </row>
        <row r="1578">
          <cell r="A1578" t="str">
            <v>151032</v>
          </cell>
          <cell r="B1578" t="str">
            <v>15</v>
          </cell>
          <cell r="C1578" t="str">
            <v>10</v>
          </cell>
          <cell r="D1578" t="str">
            <v>32</v>
          </cell>
          <cell r="E1578" t="str">
            <v>VIÑAC</v>
          </cell>
          <cell r="F1578">
            <v>1959</v>
          </cell>
        </row>
        <row r="1579">
          <cell r="A1579" t="str">
            <v>151033</v>
          </cell>
          <cell r="B1579" t="str">
            <v>15</v>
          </cell>
          <cell r="C1579" t="str">
            <v>10</v>
          </cell>
          <cell r="D1579" t="str">
            <v>33</v>
          </cell>
          <cell r="E1579" t="str">
            <v>VITIS</v>
          </cell>
          <cell r="F1579">
            <v>529</v>
          </cell>
        </row>
        <row r="1580">
          <cell r="A1580" t="str">
            <v>160000</v>
          </cell>
          <cell r="B1580" t="str">
            <v>16</v>
          </cell>
          <cell r="C1580" t="str">
            <v>00</v>
          </cell>
          <cell r="D1580" t="str">
            <v>00</v>
          </cell>
          <cell r="E1580" t="str">
            <v>LORETO</v>
          </cell>
          <cell r="F1580">
            <v>947452</v>
          </cell>
        </row>
        <row r="1581">
          <cell r="A1581" t="str">
            <v>160100</v>
          </cell>
          <cell r="B1581" t="str">
            <v>16</v>
          </cell>
          <cell r="C1581" t="str">
            <v>01</v>
          </cell>
          <cell r="D1581" t="str">
            <v>00</v>
          </cell>
          <cell r="E1581" t="str">
            <v>MAYNAS</v>
          </cell>
          <cell r="F1581">
            <v>520355</v>
          </cell>
        </row>
        <row r="1582">
          <cell r="A1582" t="str">
            <v>160101</v>
          </cell>
          <cell r="B1582" t="str">
            <v>16</v>
          </cell>
          <cell r="C1582" t="str">
            <v>01</v>
          </cell>
          <cell r="D1582" t="str">
            <v>01</v>
          </cell>
          <cell r="E1582" t="str">
            <v>IQUITOS</v>
          </cell>
          <cell r="F1582">
            <v>159633</v>
          </cell>
        </row>
        <row r="1583">
          <cell r="A1583" t="str">
            <v>160102</v>
          </cell>
          <cell r="B1583" t="str">
            <v>16</v>
          </cell>
          <cell r="C1583" t="str">
            <v>01</v>
          </cell>
          <cell r="D1583" t="str">
            <v>02</v>
          </cell>
          <cell r="E1583" t="str">
            <v>ALTO NANAY</v>
          </cell>
          <cell r="F1583">
            <v>2994</v>
          </cell>
        </row>
        <row r="1584">
          <cell r="A1584" t="str">
            <v>160103</v>
          </cell>
          <cell r="B1584" t="str">
            <v>16</v>
          </cell>
          <cell r="C1584" t="str">
            <v>01</v>
          </cell>
          <cell r="D1584" t="str">
            <v>03</v>
          </cell>
          <cell r="E1584" t="str">
            <v>FERNANDO LORES</v>
          </cell>
          <cell r="F1584">
            <v>22009</v>
          </cell>
        </row>
        <row r="1585">
          <cell r="A1585" t="str">
            <v>160104</v>
          </cell>
          <cell r="B1585" t="str">
            <v>16</v>
          </cell>
          <cell r="C1585" t="str">
            <v>01</v>
          </cell>
          <cell r="D1585" t="str">
            <v>04</v>
          </cell>
          <cell r="E1585" t="str">
            <v>INDIANA</v>
          </cell>
          <cell r="F1585">
            <v>13656</v>
          </cell>
        </row>
        <row r="1586">
          <cell r="A1586" t="str">
            <v>160105</v>
          </cell>
          <cell r="B1586" t="str">
            <v>16</v>
          </cell>
          <cell r="C1586" t="str">
            <v>01</v>
          </cell>
          <cell r="D1586" t="str">
            <v>05</v>
          </cell>
          <cell r="E1586" t="str">
            <v>LAS AMAZONAS</v>
          </cell>
          <cell r="F1586">
            <v>12911</v>
          </cell>
        </row>
        <row r="1587">
          <cell r="A1587" t="str">
            <v>160106</v>
          </cell>
          <cell r="B1587" t="str">
            <v>16</v>
          </cell>
          <cell r="C1587" t="str">
            <v>01</v>
          </cell>
          <cell r="D1587" t="str">
            <v>06</v>
          </cell>
          <cell r="E1587" t="str">
            <v>MAZAN</v>
          </cell>
          <cell r="F1587">
            <v>14265</v>
          </cell>
        </row>
        <row r="1588">
          <cell r="A1588" t="str">
            <v>160107</v>
          </cell>
          <cell r="B1588" t="str">
            <v>16</v>
          </cell>
          <cell r="C1588" t="str">
            <v>01</v>
          </cell>
          <cell r="D1588" t="str">
            <v>07</v>
          </cell>
          <cell r="E1588" t="str">
            <v>NAPO</v>
          </cell>
          <cell r="F1588">
            <v>15999</v>
          </cell>
        </row>
        <row r="1589">
          <cell r="A1589" t="str">
            <v>160108</v>
          </cell>
          <cell r="B1589" t="str">
            <v>16</v>
          </cell>
          <cell r="C1589" t="str">
            <v>01</v>
          </cell>
          <cell r="D1589" t="str">
            <v>08</v>
          </cell>
          <cell r="E1589" t="str">
            <v>PUNCHANA</v>
          </cell>
          <cell r="F1589">
            <v>85437</v>
          </cell>
        </row>
        <row r="1590">
          <cell r="A1590" t="str">
            <v>160109</v>
          </cell>
          <cell r="B1590" t="str">
            <v>16</v>
          </cell>
          <cell r="C1590" t="str">
            <v>01</v>
          </cell>
          <cell r="D1590" t="str">
            <v>09</v>
          </cell>
          <cell r="E1590" t="str">
            <v xml:space="preserve">PUTUMAYO    </v>
          </cell>
          <cell r="F1590">
            <v>6189</v>
          </cell>
        </row>
        <row r="1591">
          <cell r="A1591" t="str">
            <v>160110</v>
          </cell>
          <cell r="B1591" t="str">
            <v>16</v>
          </cell>
          <cell r="C1591" t="str">
            <v>01</v>
          </cell>
          <cell r="D1591" t="str">
            <v>10</v>
          </cell>
          <cell r="E1591" t="str">
            <v>TORRES CAUSANA</v>
          </cell>
          <cell r="F1591">
            <v>5450</v>
          </cell>
        </row>
        <row r="1592">
          <cell r="A1592" t="str">
            <v>160112</v>
          </cell>
          <cell r="B1592" t="str">
            <v>16</v>
          </cell>
          <cell r="C1592" t="str">
            <v>01</v>
          </cell>
          <cell r="D1592" t="str">
            <v>12</v>
          </cell>
          <cell r="E1592" t="str">
            <v>BELEN</v>
          </cell>
          <cell r="F1592">
            <v>70426</v>
          </cell>
        </row>
        <row r="1593">
          <cell r="A1593" t="str">
            <v>160113</v>
          </cell>
          <cell r="B1593" t="str">
            <v>16</v>
          </cell>
          <cell r="C1593" t="str">
            <v>01</v>
          </cell>
          <cell r="D1593" t="str">
            <v>13</v>
          </cell>
          <cell r="E1593" t="str">
            <v>SAN JUAN BAUTISTA</v>
          </cell>
          <cell r="F1593">
            <v>108353</v>
          </cell>
        </row>
        <row r="1594">
          <cell r="A1594" t="str">
            <v>160114</v>
          </cell>
          <cell r="B1594" t="str">
            <v>16</v>
          </cell>
          <cell r="C1594" t="str">
            <v>01</v>
          </cell>
          <cell r="D1594" t="str">
            <v>14</v>
          </cell>
          <cell r="E1594" t="str">
            <v>TENIENTE MANUEL CLAVERO</v>
          </cell>
          <cell r="F1594">
            <v>3033</v>
          </cell>
        </row>
        <row r="1595">
          <cell r="A1595" t="str">
            <v>160200</v>
          </cell>
          <cell r="B1595" t="str">
            <v>16</v>
          </cell>
          <cell r="C1595" t="str">
            <v>02</v>
          </cell>
          <cell r="D1595" t="str">
            <v>00</v>
          </cell>
          <cell r="E1595" t="str">
            <v>ALTO AMAZONAS</v>
          </cell>
          <cell r="F1595">
            <v>108552</v>
          </cell>
        </row>
        <row r="1596">
          <cell r="A1596" t="str">
            <v>160201</v>
          </cell>
          <cell r="B1596" t="str">
            <v>16</v>
          </cell>
          <cell r="C1596" t="str">
            <v>02</v>
          </cell>
          <cell r="D1596" t="str">
            <v>01</v>
          </cell>
          <cell r="E1596" t="str">
            <v>YURIMAGUAS</v>
          </cell>
          <cell r="F1596">
            <v>65926</v>
          </cell>
        </row>
        <row r="1597">
          <cell r="A1597" t="str">
            <v>160202</v>
          </cell>
          <cell r="B1597" t="str">
            <v>16</v>
          </cell>
          <cell r="C1597" t="str">
            <v>02</v>
          </cell>
          <cell r="D1597" t="str">
            <v>02</v>
          </cell>
          <cell r="E1597" t="str">
            <v>BALSAPUERTO</v>
          </cell>
          <cell r="F1597">
            <v>13804</v>
          </cell>
        </row>
        <row r="1598">
          <cell r="A1598" t="str">
            <v>160205</v>
          </cell>
          <cell r="B1598" t="str">
            <v>16</v>
          </cell>
          <cell r="C1598" t="str">
            <v>02</v>
          </cell>
          <cell r="D1598" t="str">
            <v>05</v>
          </cell>
          <cell r="E1598" t="str">
            <v>JEBEROS</v>
          </cell>
          <cell r="F1598">
            <v>4176</v>
          </cell>
        </row>
        <row r="1599">
          <cell r="A1599" t="str">
            <v>160206</v>
          </cell>
          <cell r="B1599" t="str">
            <v>16</v>
          </cell>
          <cell r="C1599" t="str">
            <v>02</v>
          </cell>
          <cell r="D1599" t="str">
            <v>06</v>
          </cell>
          <cell r="E1599" t="str">
            <v>LAGUNAS</v>
          </cell>
          <cell r="F1599">
            <v>13398</v>
          </cell>
        </row>
        <row r="1600">
          <cell r="A1600" t="str">
            <v>160210</v>
          </cell>
          <cell r="B1600" t="str">
            <v>16</v>
          </cell>
          <cell r="C1600" t="str">
            <v>02</v>
          </cell>
          <cell r="D1600" t="str">
            <v>10</v>
          </cell>
          <cell r="E1600" t="str">
            <v>SANTA CRUZ</v>
          </cell>
          <cell r="F1600">
            <v>4733</v>
          </cell>
        </row>
        <row r="1601">
          <cell r="A1601" t="str">
            <v>160211</v>
          </cell>
          <cell r="B1601" t="str">
            <v>16</v>
          </cell>
          <cell r="C1601" t="str">
            <v>02</v>
          </cell>
          <cell r="D1601" t="str">
            <v>11</v>
          </cell>
          <cell r="E1601" t="str">
            <v>TENIENTE CESAR LOPEZ ROJAS</v>
          </cell>
          <cell r="F1601">
            <v>6515</v>
          </cell>
        </row>
        <row r="1602">
          <cell r="A1602" t="str">
            <v>160300</v>
          </cell>
          <cell r="B1602" t="str">
            <v>16</v>
          </cell>
          <cell r="C1602" t="str">
            <v>03</v>
          </cell>
          <cell r="D1602" t="str">
            <v>00</v>
          </cell>
          <cell r="E1602" t="str">
            <v>LORETO</v>
          </cell>
          <cell r="F1602">
            <v>68025</v>
          </cell>
        </row>
        <row r="1603">
          <cell r="A1603" t="str">
            <v>160301</v>
          </cell>
          <cell r="B1603" t="str">
            <v>16</v>
          </cell>
          <cell r="C1603" t="str">
            <v>03</v>
          </cell>
          <cell r="D1603" t="str">
            <v>01</v>
          </cell>
          <cell r="E1603" t="str">
            <v>NAUTA</v>
          </cell>
          <cell r="F1603">
            <v>31363</v>
          </cell>
        </row>
        <row r="1604">
          <cell r="A1604" t="str">
            <v>160302</v>
          </cell>
          <cell r="B1604" t="str">
            <v>16</v>
          </cell>
          <cell r="C1604" t="str">
            <v>03</v>
          </cell>
          <cell r="D1604" t="str">
            <v>02</v>
          </cell>
          <cell r="E1604" t="str">
            <v>PARINARI</v>
          </cell>
          <cell r="F1604">
            <v>7608</v>
          </cell>
        </row>
        <row r="1605">
          <cell r="A1605" t="str">
            <v>160303</v>
          </cell>
          <cell r="B1605" t="str">
            <v>16</v>
          </cell>
          <cell r="C1605" t="str">
            <v>03</v>
          </cell>
          <cell r="D1605" t="str">
            <v>03</v>
          </cell>
          <cell r="E1605" t="str">
            <v>TIGRE</v>
          </cell>
          <cell r="F1605">
            <v>8217</v>
          </cell>
        </row>
        <row r="1606">
          <cell r="A1606" t="str">
            <v>160304</v>
          </cell>
          <cell r="B1606" t="str">
            <v>16</v>
          </cell>
          <cell r="C1606" t="str">
            <v>03</v>
          </cell>
          <cell r="D1606" t="str">
            <v>04</v>
          </cell>
          <cell r="E1606" t="str">
            <v>TROMPETEROS</v>
          </cell>
          <cell r="F1606">
            <v>7414</v>
          </cell>
        </row>
        <row r="1607">
          <cell r="A1607" t="str">
            <v>160305</v>
          </cell>
          <cell r="B1607" t="str">
            <v>16</v>
          </cell>
          <cell r="C1607" t="str">
            <v>03</v>
          </cell>
          <cell r="D1607" t="str">
            <v>05</v>
          </cell>
          <cell r="E1607" t="str">
            <v>URARINAS</v>
          </cell>
          <cell r="F1607">
            <v>13423</v>
          </cell>
        </row>
        <row r="1608">
          <cell r="A1608" t="str">
            <v>160400</v>
          </cell>
          <cell r="B1608" t="str">
            <v>16</v>
          </cell>
          <cell r="C1608" t="str">
            <v>04</v>
          </cell>
          <cell r="D1608" t="str">
            <v>00</v>
          </cell>
          <cell r="E1608" t="str">
            <v>MARISCAL RAMON CASTILLA</v>
          </cell>
          <cell r="F1608">
            <v>61753</v>
          </cell>
        </row>
        <row r="1609">
          <cell r="A1609" t="str">
            <v>160401</v>
          </cell>
          <cell r="B1609" t="str">
            <v>16</v>
          </cell>
          <cell r="C1609" t="str">
            <v>04</v>
          </cell>
          <cell r="D1609" t="str">
            <v>01</v>
          </cell>
          <cell r="E1609" t="str">
            <v>RAMON CASTILLA</v>
          </cell>
          <cell r="F1609">
            <v>19920</v>
          </cell>
        </row>
        <row r="1610">
          <cell r="A1610" t="str">
            <v>160402</v>
          </cell>
          <cell r="B1610" t="str">
            <v>16</v>
          </cell>
          <cell r="C1610" t="str">
            <v>04</v>
          </cell>
          <cell r="D1610" t="str">
            <v>02</v>
          </cell>
          <cell r="E1610" t="str">
            <v>PEBAS</v>
          </cell>
          <cell r="F1610">
            <v>13705</v>
          </cell>
        </row>
        <row r="1611">
          <cell r="A1611" t="str">
            <v>160403</v>
          </cell>
          <cell r="B1611" t="str">
            <v>16</v>
          </cell>
          <cell r="C1611" t="str">
            <v>04</v>
          </cell>
          <cell r="D1611" t="str">
            <v>03</v>
          </cell>
          <cell r="E1611" t="str">
            <v>YAVARI</v>
          </cell>
          <cell r="F1611">
            <v>11381</v>
          </cell>
        </row>
        <row r="1612">
          <cell r="A1612" t="str">
            <v>160404</v>
          </cell>
          <cell r="B1612" t="str">
            <v>16</v>
          </cell>
          <cell r="C1612" t="str">
            <v>04</v>
          </cell>
          <cell r="D1612" t="str">
            <v>04</v>
          </cell>
          <cell r="E1612" t="str">
            <v>SAN PABLO</v>
          </cell>
          <cell r="F1612">
            <v>16747</v>
          </cell>
        </row>
        <row r="1613">
          <cell r="A1613" t="str">
            <v>160500</v>
          </cell>
          <cell r="B1613" t="str">
            <v>16</v>
          </cell>
          <cell r="C1613" t="str">
            <v>05</v>
          </cell>
          <cell r="D1613" t="str">
            <v>00</v>
          </cell>
          <cell r="E1613" t="str">
            <v>REQUENA</v>
          </cell>
          <cell r="F1613">
            <v>72558</v>
          </cell>
        </row>
        <row r="1614">
          <cell r="A1614" t="str">
            <v>160501</v>
          </cell>
          <cell r="B1614" t="str">
            <v>16</v>
          </cell>
          <cell r="C1614" t="str">
            <v>05</v>
          </cell>
          <cell r="D1614" t="str">
            <v>01</v>
          </cell>
          <cell r="E1614" t="str">
            <v>REQUENA</v>
          </cell>
          <cell r="F1614">
            <v>29096</v>
          </cell>
        </row>
        <row r="1615">
          <cell r="A1615" t="str">
            <v>160502</v>
          </cell>
          <cell r="B1615" t="str">
            <v>16</v>
          </cell>
          <cell r="C1615" t="str">
            <v>05</v>
          </cell>
          <cell r="D1615" t="str">
            <v>02</v>
          </cell>
          <cell r="E1615" t="str">
            <v>ALTO TAPICHE</v>
          </cell>
          <cell r="F1615">
            <v>1982</v>
          </cell>
        </row>
        <row r="1616">
          <cell r="A1616" t="str">
            <v>160503</v>
          </cell>
          <cell r="B1616" t="str">
            <v>16</v>
          </cell>
          <cell r="C1616" t="str">
            <v>05</v>
          </cell>
          <cell r="D1616" t="str">
            <v>03</v>
          </cell>
          <cell r="E1616" t="str">
            <v>CAPELO</v>
          </cell>
          <cell r="F1616">
            <v>4173</v>
          </cell>
        </row>
        <row r="1617">
          <cell r="A1617" t="str">
            <v>160504</v>
          </cell>
          <cell r="B1617" t="str">
            <v>16</v>
          </cell>
          <cell r="C1617" t="str">
            <v>05</v>
          </cell>
          <cell r="D1617" t="str">
            <v>04</v>
          </cell>
          <cell r="E1617" t="str">
            <v>EMILIO SAN MARTIN</v>
          </cell>
          <cell r="F1617">
            <v>7898</v>
          </cell>
        </row>
        <row r="1618">
          <cell r="A1618" t="str">
            <v>160505</v>
          </cell>
          <cell r="B1618" t="str">
            <v>16</v>
          </cell>
          <cell r="C1618" t="str">
            <v>05</v>
          </cell>
          <cell r="D1618" t="str">
            <v>05</v>
          </cell>
          <cell r="E1618" t="str">
            <v>MAQUIA</v>
          </cell>
          <cell r="F1618">
            <v>8951</v>
          </cell>
        </row>
        <row r="1619">
          <cell r="A1619" t="str">
            <v>160506</v>
          </cell>
          <cell r="B1619" t="str">
            <v>16</v>
          </cell>
          <cell r="C1619" t="str">
            <v>05</v>
          </cell>
          <cell r="D1619" t="str">
            <v>06</v>
          </cell>
          <cell r="E1619" t="str">
            <v>PUINAHUA</v>
          </cell>
          <cell r="F1619">
            <v>6337</v>
          </cell>
        </row>
        <row r="1620">
          <cell r="A1620" t="str">
            <v>160507</v>
          </cell>
          <cell r="B1620" t="str">
            <v>16</v>
          </cell>
          <cell r="C1620" t="str">
            <v>05</v>
          </cell>
          <cell r="D1620" t="str">
            <v>07</v>
          </cell>
          <cell r="E1620" t="str">
            <v>SAQUENA</v>
          </cell>
          <cell r="F1620">
            <v>4602</v>
          </cell>
        </row>
        <row r="1621">
          <cell r="A1621" t="str">
            <v>160508</v>
          </cell>
          <cell r="B1621" t="str">
            <v>16</v>
          </cell>
          <cell r="C1621" t="str">
            <v>05</v>
          </cell>
          <cell r="D1621" t="str">
            <v>08</v>
          </cell>
          <cell r="E1621" t="str">
            <v>SOPLIN</v>
          </cell>
          <cell r="F1621">
            <v>715</v>
          </cell>
        </row>
        <row r="1622">
          <cell r="A1622" t="str">
            <v>160509</v>
          </cell>
          <cell r="B1622" t="str">
            <v>16</v>
          </cell>
          <cell r="C1622" t="str">
            <v>05</v>
          </cell>
          <cell r="D1622" t="str">
            <v>09</v>
          </cell>
          <cell r="E1622" t="str">
            <v>TAPICHE</v>
          </cell>
          <cell r="F1622">
            <v>958</v>
          </cell>
        </row>
        <row r="1623">
          <cell r="A1623" t="str">
            <v>160510</v>
          </cell>
          <cell r="B1623" t="str">
            <v>16</v>
          </cell>
          <cell r="C1623" t="str">
            <v>05</v>
          </cell>
          <cell r="D1623" t="str">
            <v>10</v>
          </cell>
          <cell r="E1623" t="str">
            <v>JENARO HERRERA</v>
          </cell>
          <cell r="F1623">
            <v>5161</v>
          </cell>
        </row>
        <row r="1624">
          <cell r="A1624" t="str">
            <v>160511</v>
          </cell>
          <cell r="B1624" t="str">
            <v>16</v>
          </cell>
          <cell r="C1624" t="str">
            <v>05</v>
          </cell>
          <cell r="D1624" t="str">
            <v>11</v>
          </cell>
          <cell r="E1624" t="str">
            <v>YAQUERANA</v>
          </cell>
          <cell r="F1624">
            <v>2685</v>
          </cell>
        </row>
        <row r="1625">
          <cell r="A1625" t="str">
            <v>160600</v>
          </cell>
          <cell r="B1625" t="str">
            <v>16</v>
          </cell>
          <cell r="C1625" t="str">
            <v>06</v>
          </cell>
          <cell r="D1625" t="str">
            <v>00</v>
          </cell>
          <cell r="E1625" t="str">
            <v>UCAYALI</v>
          </cell>
          <cell r="F1625">
            <v>61603</v>
          </cell>
        </row>
        <row r="1626">
          <cell r="A1626" t="str">
            <v>160601</v>
          </cell>
          <cell r="B1626" t="str">
            <v>16</v>
          </cell>
          <cell r="C1626" t="str">
            <v>06</v>
          </cell>
          <cell r="D1626" t="str">
            <v>01</v>
          </cell>
          <cell r="E1626" t="str">
            <v>CONTAMANA</v>
          </cell>
          <cell r="F1626">
            <v>23374</v>
          </cell>
        </row>
        <row r="1627">
          <cell r="A1627" t="str">
            <v>160602</v>
          </cell>
          <cell r="B1627" t="str">
            <v>16</v>
          </cell>
          <cell r="C1627" t="str">
            <v>06</v>
          </cell>
          <cell r="D1627" t="str">
            <v>02</v>
          </cell>
          <cell r="E1627" t="str">
            <v>INAHUAYA</v>
          </cell>
          <cell r="F1627">
            <v>2318</v>
          </cell>
        </row>
        <row r="1628">
          <cell r="A1628" t="str">
            <v>160603</v>
          </cell>
          <cell r="B1628" t="str">
            <v>16</v>
          </cell>
          <cell r="C1628" t="str">
            <v>06</v>
          </cell>
          <cell r="D1628" t="str">
            <v>03</v>
          </cell>
          <cell r="E1628" t="str">
            <v>PADRE MARQUEZ</v>
          </cell>
          <cell r="F1628">
            <v>6142</v>
          </cell>
        </row>
        <row r="1629">
          <cell r="A1629" t="str">
            <v>160604</v>
          </cell>
          <cell r="B1629" t="str">
            <v>16</v>
          </cell>
          <cell r="C1629" t="str">
            <v>06</v>
          </cell>
          <cell r="D1629" t="str">
            <v>04</v>
          </cell>
          <cell r="E1629" t="str">
            <v>PAMPA HERMOSA</v>
          </cell>
          <cell r="F1629">
            <v>5496</v>
          </cell>
        </row>
        <row r="1630">
          <cell r="A1630" t="str">
            <v>160605</v>
          </cell>
          <cell r="B1630" t="str">
            <v>16</v>
          </cell>
          <cell r="C1630" t="str">
            <v>06</v>
          </cell>
          <cell r="D1630" t="str">
            <v>05</v>
          </cell>
          <cell r="E1630" t="str">
            <v>SARAYACU</v>
          </cell>
          <cell r="F1630">
            <v>15352</v>
          </cell>
        </row>
        <row r="1631">
          <cell r="A1631" t="str">
            <v>160606</v>
          </cell>
          <cell r="B1631" t="str">
            <v>16</v>
          </cell>
          <cell r="C1631" t="str">
            <v>06</v>
          </cell>
          <cell r="D1631" t="str">
            <v>06</v>
          </cell>
          <cell r="E1631" t="str">
            <v>VARGAS GUERRA</v>
          </cell>
          <cell r="F1631">
            <v>8921</v>
          </cell>
        </row>
        <row r="1632">
          <cell r="A1632" t="str">
            <v>160700</v>
          </cell>
          <cell r="B1632" t="str">
            <v>16</v>
          </cell>
          <cell r="C1632" t="str">
            <v>07</v>
          </cell>
          <cell r="D1632" t="str">
            <v>00</v>
          </cell>
          <cell r="E1632" t="str">
            <v>DATEM DEL MARAÑON</v>
          </cell>
          <cell r="F1632">
            <v>54606</v>
          </cell>
        </row>
        <row r="1633">
          <cell r="A1633" t="str">
            <v>160701</v>
          </cell>
          <cell r="B1633" t="str">
            <v>16</v>
          </cell>
          <cell r="C1633" t="str">
            <v>07</v>
          </cell>
          <cell r="D1633" t="str">
            <v>01</v>
          </cell>
          <cell r="E1633" t="str">
            <v>BARRANCA</v>
          </cell>
          <cell r="F1633">
            <v>12960</v>
          </cell>
        </row>
        <row r="1634">
          <cell r="A1634" t="str">
            <v>160702</v>
          </cell>
          <cell r="B1634" t="str">
            <v>16</v>
          </cell>
          <cell r="C1634" t="str">
            <v>07</v>
          </cell>
          <cell r="D1634" t="str">
            <v>02</v>
          </cell>
          <cell r="E1634" t="str">
            <v>CAHUAPANAS</v>
          </cell>
          <cell r="F1634">
            <v>8078</v>
          </cell>
        </row>
        <row r="1635">
          <cell r="A1635" t="str">
            <v>160703</v>
          </cell>
          <cell r="B1635" t="str">
            <v>16</v>
          </cell>
          <cell r="C1635" t="str">
            <v>07</v>
          </cell>
          <cell r="D1635" t="str">
            <v>03</v>
          </cell>
          <cell r="E1635" t="str">
            <v>MANSERICHE</v>
          </cell>
          <cell r="F1635">
            <v>8115</v>
          </cell>
        </row>
        <row r="1636">
          <cell r="A1636" t="str">
            <v>160704</v>
          </cell>
          <cell r="B1636" t="str">
            <v>16</v>
          </cell>
          <cell r="C1636" t="str">
            <v>07</v>
          </cell>
          <cell r="D1636" t="str">
            <v>04</v>
          </cell>
          <cell r="E1636" t="str">
            <v>MORONA</v>
          </cell>
          <cell r="F1636">
            <v>8532</v>
          </cell>
        </row>
        <row r="1637">
          <cell r="A1637" t="str">
            <v>160705</v>
          </cell>
          <cell r="B1637" t="str">
            <v>16</v>
          </cell>
          <cell r="C1637" t="str">
            <v>07</v>
          </cell>
          <cell r="D1637" t="str">
            <v>05</v>
          </cell>
          <cell r="E1637" t="str">
            <v>PASTAZA</v>
          </cell>
          <cell r="F1637">
            <v>6384</v>
          </cell>
        </row>
        <row r="1638">
          <cell r="A1638" t="str">
            <v>160706</v>
          </cell>
          <cell r="B1638" t="str">
            <v>16</v>
          </cell>
          <cell r="C1638" t="str">
            <v>07</v>
          </cell>
          <cell r="D1638" t="str">
            <v>06</v>
          </cell>
          <cell r="E1638" t="str">
            <v>ANDOAS</v>
          </cell>
          <cell r="F1638">
            <v>10537</v>
          </cell>
        </row>
        <row r="1639">
          <cell r="A1639" t="str">
            <v>170000</v>
          </cell>
          <cell r="B1639" t="str">
            <v>17</v>
          </cell>
          <cell r="C1639" t="str">
            <v>00</v>
          </cell>
          <cell r="D1639" t="str">
            <v>00</v>
          </cell>
          <cell r="E1639" t="str">
            <v>MADRE DE DIOS</v>
          </cell>
          <cell r="F1639">
            <v>106036</v>
          </cell>
        </row>
        <row r="1640">
          <cell r="A1640" t="str">
            <v>170100</v>
          </cell>
          <cell r="B1640" t="str">
            <v>17</v>
          </cell>
          <cell r="C1640" t="str">
            <v>01</v>
          </cell>
          <cell r="D1640" t="str">
            <v>00</v>
          </cell>
          <cell r="E1640" t="str">
            <v>TAMBOPATA</v>
          </cell>
          <cell r="F1640">
            <v>78055</v>
          </cell>
        </row>
        <row r="1641">
          <cell r="A1641" t="str">
            <v>170101</v>
          </cell>
          <cell r="B1641" t="str">
            <v>17</v>
          </cell>
          <cell r="C1641" t="str">
            <v>01</v>
          </cell>
          <cell r="D1641" t="str">
            <v>01</v>
          </cell>
          <cell r="E1641" t="str">
            <v>TAMBOPATA</v>
          </cell>
          <cell r="F1641">
            <v>60124</v>
          </cell>
        </row>
        <row r="1642">
          <cell r="A1642" t="str">
            <v>170102</v>
          </cell>
          <cell r="B1642" t="str">
            <v>17</v>
          </cell>
          <cell r="C1642" t="str">
            <v>01</v>
          </cell>
          <cell r="D1642" t="str">
            <v>02</v>
          </cell>
          <cell r="E1642" t="str">
            <v>INAMBARI</v>
          </cell>
          <cell r="F1642">
            <v>5337</v>
          </cell>
        </row>
        <row r="1643">
          <cell r="A1643" t="str">
            <v>170103</v>
          </cell>
          <cell r="B1643" t="str">
            <v>17</v>
          </cell>
          <cell r="C1643" t="str">
            <v>01</v>
          </cell>
          <cell r="D1643" t="str">
            <v>03</v>
          </cell>
          <cell r="E1643" t="str">
            <v>LAS PIEDRAS</v>
          </cell>
          <cell r="F1643">
            <v>6964</v>
          </cell>
        </row>
        <row r="1644">
          <cell r="A1644" t="str">
            <v>170104</v>
          </cell>
          <cell r="B1644" t="str">
            <v>17</v>
          </cell>
          <cell r="C1644" t="str">
            <v>01</v>
          </cell>
          <cell r="D1644" t="str">
            <v>04</v>
          </cell>
          <cell r="E1644" t="str">
            <v>LABERINTO</v>
          </cell>
          <cell r="F1644">
            <v>5630</v>
          </cell>
        </row>
        <row r="1645">
          <cell r="A1645" t="str">
            <v>170200</v>
          </cell>
          <cell r="B1645" t="str">
            <v>17</v>
          </cell>
          <cell r="C1645" t="str">
            <v>02</v>
          </cell>
          <cell r="D1645" t="str">
            <v>00</v>
          </cell>
          <cell r="E1645" t="str">
            <v>MANU</v>
          </cell>
          <cell r="F1645">
            <v>19659</v>
          </cell>
        </row>
        <row r="1646">
          <cell r="A1646" t="str">
            <v>170201</v>
          </cell>
          <cell r="B1646" t="str">
            <v>17</v>
          </cell>
          <cell r="C1646" t="str">
            <v>02</v>
          </cell>
          <cell r="D1646" t="str">
            <v>01</v>
          </cell>
          <cell r="E1646" t="str">
            <v>MANU</v>
          </cell>
          <cell r="F1646">
            <v>2893</v>
          </cell>
        </row>
        <row r="1647">
          <cell r="A1647" t="str">
            <v>170202</v>
          </cell>
          <cell r="B1647" t="str">
            <v>17</v>
          </cell>
          <cell r="C1647" t="str">
            <v>02</v>
          </cell>
          <cell r="D1647" t="str">
            <v>02</v>
          </cell>
          <cell r="E1647" t="str">
            <v>FITZCARRALD</v>
          </cell>
          <cell r="F1647">
            <v>1219</v>
          </cell>
        </row>
        <row r="1648">
          <cell r="A1648" t="str">
            <v>170203</v>
          </cell>
          <cell r="B1648" t="str">
            <v>17</v>
          </cell>
          <cell r="C1648" t="str">
            <v>02</v>
          </cell>
          <cell r="D1648" t="str">
            <v>03</v>
          </cell>
          <cell r="E1648" t="str">
            <v>MADRE DE DIOS</v>
          </cell>
          <cell r="F1648">
            <v>6344</v>
          </cell>
        </row>
        <row r="1649">
          <cell r="A1649" t="str">
            <v>170204</v>
          </cell>
          <cell r="B1649" t="str">
            <v>17</v>
          </cell>
          <cell r="C1649" t="str">
            <v>02</v>
          </cell>
          <cell r="D1649" t="str">
            <v>04</v>
          </cell>
          <cell r="E1649" t="str">
            <v>HUEPETUHE</v>
          </cell>
          <cell r="F1649">
            <v>9203</v>
          </cell>
        </row>
        <row r="1650">
          <cell r="A1650" t="str">
            <v>170300</v>
          </cell>
          <cell r="B1650" t="str">
            <v>17</v>
          </cell>
          <cell r="C1650" t="str">
            <v>03</v>
          </cell>
          <cell r="D1650" t="str">
            <v>00</v>
          </cell>
          <cell r="E1650" t="str">
            <v>TAHUAMANU</v>
          </cell>
          <cell r="F1650">
            <v>8322</v>
          </cell>
        </row>
        <row r="1651">
          <cell r="A1651" t="str">
            <v>170301</v>
          </cell>
          <cell r="B1651" t="str">
            <v>17</v>
          </cell>
          <cell r="C1651" t="str">
            <v>03</v>
          </cell>
          <cell r="D1651" t="str">
            <v>01</v>
          </cell>
          <cell r="E1651" t="str">
            <v>IÑAPARI</v>
          </cell>
          <cell r="F1651">
            <v>858</v>
          </cell>
        </row>
        <row r="1652">
          <cell r="A1652" t="str">
            <v>170302</v>
          </cell>
          <cell r="B1652" t="str">
            <v>17</v>
          </cell>
          <cell r="C1652" t="str">
            <v>03</v>
          </cell>
          <cell r="D1652" t="str">
            <v>02</v>
          </cell>
          <cell r="E1652" t="str">
            <v>IBERIA</v>
          </cell>
          <cell r="F1652">
            <v>5523</v>
          </cell>
        </row>
        <row r="1653">
          <cell r="A1653" t="str">
            <v>170303</v>
          </cell>
          <cell r="B1653" t="str">
            <v>17</v>
          </cell>
          <cell r="C1653" t="str">
            <v>03</v>
          </cell>
          <cell r="D1653" t="str">
            <v>03</v>
          </cell>
          <cell r="E1653" t="str">
            <v>TAHUAMANU</v>
          </cell>
          <cell r="F1653">
            <v>1941</v>
          </cell>
        </row>
        <row r="1654">
          <cell r="A1654" t="str">
            <v>180000</v>
          </cell>
          <cell r="B1654" t="str">
            <v>18</v>
          </cell>
          <cell r="C1654" t="str">
            <v>00</v>
          </cell>
          <cell r="D1654" t="str">
            <v>00</v>
          </cell>
          <cell r="E1654" t="str">
            <v>MOQUEGUA</v>
          </cell>
          <cell r="F1654">
            <v>168324</v>
          </cell>
        </row>
        <row r="1655">
          <cell r="A1655" t="str">
            <v>180100</v>
          </cell>
          <cell r="B1655" t="str">
            <v>18</v>
          </cell>
          <cell r="C1655" t="str">
            <v>01</v>
          </cell>
          <cell r="D1655" t="str">
            <v>00</v>
          </cell>
          <cell r="E1655" t="str">
            <v>MARISCAL NIETO</v>
          </cell>
          <cell r="F1655">
            <v>74236</v>
          </cell>
        </row>
        <row r="1656">
          <cell r="A1656" t="str">
            <v>180101</v>
          </cell>
          <cell r="B1656" t="str">
            <v>18</v>
          </cell>
          <cell r="C1656" t="str">
            <v>01</v>
          </cell>
          <cell r="D1656" t="str">
            <v>01</v>
          </cell>
          <cell r="E1656" t="str">
            <v>MOQUEGUA</v>
          </cell>
          <cell r="F1656">
            <v>53660</v>
          </cell>
        </row>
        <row r="1657">
          <cell r="A1657" t="str">
            <v>180102</v>
          </cell>
          <cell r="B1657" t="str">
            <v>18</v>
          </cell>
          <cell r="C1657" t="str">
            <v>01</v>
          </cell>
          <cell r="D1657" t="str">
            <v>02</v>
          </cell>
          <cell r="E1657" t="str">
            <v>CARUMAS</v>
          </cell>
          <cell r="F1657">
            <v>4009</v>
          </cell>
        </row>
        <row r="1658">
          <cell r="A1658" t="str">
            <v>180103</v>
          </cell>
          <cell r="B1658" t="str">
            <v>18</v>
          </cell>
          <cell r="C1658" t="str">
            <v>01</v>
          </cell>
          <cell r="D1658" t="str">
            <v>03</v>
          </cell>
          <cell r="E1658" t="str">
            <v>CUCHUMBAYA</v>
          </cell>
          <cell r="F1658">
            <v>1271</v>
          </cell>
        </row>
        <row r="1659">
          <cell r="A1659" t="str">
            <v>180104</v>
          </cell>
          <cell r="B1659" t="str">
            <v>18</v>
          </cell>
          <cell r="C1659" t="str">
            <v>01</v>
          </cell>
          <cell r="D1659" t="str">
            <v>04</v>
          </cell>
          <cell r="E1659" t="str">
            <v>SAMEGUA</v>
          </cell>
          <cell r="F1659">
            <v>7566</v>
          </cell>
        </row>
        <row r="1660">
          <cell r="A1660" t="str">
            <v>180105</v>
          </cell>
          <cell r="B1660" t="str">
            <v>18</v>
          </cell>
          <cell r="C1660" t="str">
            <v>01</v>
          </cell>
          <cell r="D1660" t="str">
            <v>05</v>
          </cell>
          <cell r="E1660" t="str">
            <v>SAN CRISTOBAL</v>
          </cell>
          <cell r="F1660">
            <v>2689</v>
          </cell>
        </row>
        <row r="1661">
          <cell r="A1661" t="str">
            <v>180106</v>
          </cell>
          <cell r="B1661" t="str">
            <v>18</v>
          </cell>
          <cell r="C1661" t="str">
            <v>01</v>
          </cell>
          <cell r="D1661" t="str">
            <v>06</v>
          </cell>
          <cell r="E1661" t="str">
            <v>TORATA</v>
          </cell>
          <cell r="F1661">
            <v>5041</v>
          </cell>
        </row>
        <row r="1662">
          <cell r="A1662" t="str">
            <v>180200</v>
          </cell>
          <cell r="B1662" t="str">
            <v>18</v>
          </cell>
          <cell r="C1662" t="str">
            <v>02</v>
          </cell>
          <cell r="D1662" t="str">
            <v>00</v>
          </cell>
          <cell r="E1662" t="str">
            <v>GENERAL SANCHEZ CERRO</v>
          </cell>
          <cell r="F1662">
            <v>27594</v>
          </cell>
        </row>
        <row r="1663">
          <cell r="A1663" t="str">
            <v>180201</v>
          </cell>
          <cell r="B1663" t="str">
            <v>18</v>
          </cell>
          <cell r="C1663" t="str">
            <v>02</v>
          </cell>
          <cell r="D1663" t="str">
            <v>01</v>
          </cell>
          <cell r="E1663" t="str">
            <v>OMATE</v>
          </cell>
          <cell r="F1663">
            <v>4578</v>
          </cell>
        </row>
        <row r="1664">
          <cell r="A1664" t="str">
            <v>180202</v>
          </cell>
          <cell r="B1664" t="str">
            <v>18</v>
          </cell>
          <cell r="C1664" t="str">
            <v>02</v>
          </cell>
          <cell r="D1664" t="str">
            <v>02</v>
          </cell>
          <cell r="E1664" t="str">
            <v>CHOJATA</v>
          </cell>
          <cell r="F1664">
            <v>2104</v>
          </cell>
        </row>
        <row r="1665">
          <cell r="A1665" t="str">
            <v>180203</v>
          </cell>
          <cell r="B1665" t="str">
            <v>18</v>
          </cell>
          <cell r="C1665" t="str">
            <v>02</v>
          </cell>
          <cell r="D1665" t="str">
            <v>03</v>
          </cell>
          <cell r="E1665" t="str">
            <v>COALAQUE</v>
          </cell>
          <cell r="F1665">
            <v>1625</v>
          </cell>
        </row>
        <row r="1666">
          <cell r="A1666" t="str">
            <v>180204</v>
          </cell>
          <cell r="B1666" t="str">
            <v>18</v>
          </cell>
          <cell r="C1666" t="str">
            <v>02</v>
          </cell>
          <cell r="D1666" t="str">
            <v>04</v>
          </cell>
          <cell r="E1666" t="str">
            <v>ICHUÑA</v>
          </cell>
          <cell r="F1666">
            <v>4060</v>
          </cell>
        </row>
        <row r="1667">
          <cell r="A1667" t="str">
            <v>180205</v>
          </cell>
          <cell r="B1667" t="str">
            <v>18</v>
          </cell>
          <cell r="C1667" t="str">
            <v>02</v>
          </cell>
          <cell r="D1667" t="str">
            <v>05</v>
          </cell>
          <cell r="E1667" t="str">
            <v>LA CAPILLA</v>
          </cell>
          <cell r="F1667">
            <v>1626</v>
          </cell>
        </row>
        <row r="1668">
          <cell r="A1668" t="str">
            <v>180206</v>
          </cell>
          <cell r="B1668" t="str">
            <v>18</v>
          </cell>
          <cell r="C1668" t="str">
            <v>02</v>
          </cell>
          <cell r="D1668" t="str">
            <v>06</v>
          </cell>
          <cell r="E1668" t="str">
            <v>LLOQUE</v>
          </cell>
          <cell r="F1668">
            <v>1356</v>
          </cell>
        </row>
        <row r="1669">
          <cell r="A1669" t="str">
            <v>180207</v>
          </cell>
          <cell r="B1669" t="str">
            <v>18</v>
          </cell>
          <cell r="C1669" t="str">
            <v>02</v>
          </cell>
          <cell r="D1669" t="str">
            <v>07</v>
          </cell>
          <cell r="E1669" t="str">
            <v>MATALAQUE</v>
          </cell>
          <cell r="F1669">
            <v>1617</v>
          </cell>
        </row>
        <row r="1670">
          <cell r="A1670" t="str">
            <v>180208</v>
          </cell>
          <cell r="B1670" t="str">
            <v>18</v>
          </cell>
          <cell r="C1670" t="str">
            <v>02</v>
          </cell>
          <cell r="D1670" t="str">
            <v>08</v>
          </cell>
          <cell r="E1670" t="str">
            <v>PUQUINA</v>
          </cell>
          <cell r="F1670">
            <v>3197</v>
          </cell>
        </row>
        <row r="1671">
          <cell r="A1671" t="str">
            <v>180209</v>
          </cell>
          <cell r="B1671" t="str">
            <v>18</v>
          </cell>
          <cell r="C1671" t="str">
            <v>02</v>
          </cell>
          <cell r="D1671" t="str">
            <v>09</v>
          </cell>
          <cell r="E1671" t="str">
            <v>QUINISTAQUILLAS</v>
          </cell>
          <cell r="F1671">
            <v>761</v>
          </cell>
        </row>
        <row r="1672">
          <cell r="A1672" t="str">
            <v>180210</v>
          </cell>
          <cell r="B1672" t="str">
            <v>18</v>
          </cell>
          <cell r="C1672" t="str">
            <v>02</v>
          </cell>
          <cell r="D1672" t="str">
            <v>10</v>
          </cell>
          <cell r="E1672" t="str">
            <v>UBINAS</v>
          </cell>
          <cell r="F1672">
            <v>5130</v>
          </cell>
        </row>
        <row r="1673">
          <cell r="A1673" t="str">
            <v>180211</v>
          </cell>
          <cell r="B1673" t="str">
            <v>18</v>
          </cell>
          <cell r="C1673" t="str">
            <v>02</v>
          </cell>
          <cell r="D1673" t="str">
            <v>11</v>
          </cell>
          <cell r="E1673" t="str">
            <v>YUNGA</v>
          </cell>
          <cell r="F1673">
            <v>1540</v>
          </cell>
        </row>
        <row r="1674">
          <cell r="A1674" t="str">
            <v>180300</v>
          </cell>
          <cell r="B1674" t="str">
            <v>18</v>
          </cell>
          <cell r="C1674" t="str">
            <v>03</v>
          </cell>
          <cell r="D1674" t="str">
            <v>00</v>
          </cell>
          <cell r="E1674" t="str">
            <v>ILO</v>
          </cell>
          <cell r="F1674">
            <v>66494</v>
          </cell>
        </row>
        <row r="1675">
          <cell r="A1675" t="str">
            <v>180301</v>
          </cell>
          <cell r="B1675" t="str">
            <v>18</v>
          </cell>
          <cell r="C1675" t="str">
            <v>03</v>
          </cell>
          <cell r="D1675" t="str">
            <v>01</v>
          </cell>
          <cell r="E1675" t="str">
            <v>ILO</v>
          </cell>
          <cell r="F1675">
            <v>61265</v>
          </cell>
        </row>
        <row r="1676">
          <cell r="A1676" t="str">
            <v>180302</v>
          </cell>
          <cell r="B1676" t="str">
            <v>18</v>
          </cell>
          <cell r="C1676" t="str">
            <v>03</v>
          </cell>
          <cell r="D1676" t="str">
            <v>02</v>
          </cell>
          <cell r="E1676" t="str">
            <v>EL ALGARROBAL</v>
          </cell>
          <cell r="F1676">
            <v>345</v>
          </cell>
        </row>
        <row r="1677">
          <cell r="A1677" t="str">
            <v>180303</v>
          </cell>
          <cell r="B1677" t="str">
            <v>18</v>
          </cell>
          <cell r="C1677" t="str">
            <v>03</v>
          </cell>
          <cell r="D1677" t="str">
            <v>03</v>
          </cell>
          <cell r="E1677" t="str">
            <v>PACOCHA</v>
          </cell>
          <cell r="F1677">
            <v>4884</v>
          </cell>
        </row>
        <row r="1678">
          <cell r="A1678" t="str">
            <v>190000</v>
          </cell>
          <cell r="B1678" t="str">
            <v>19</v>
          </cell>
          <cell r="C1678" t="str">
            <v>00</v>
          </cell>
          <cell r="D1678" t="str">
            <v>00</v>
          </cell>
          <cell r="E1678" t="str">
            <v>PASCO</v>
          </cell>
          <cell r="F1678">
            <v>281037</v>
          </cell>
        </row>
        <row r="1679">
          <cell r="A1679" t="str">
            <v>190100</v>
          </cell>
          <cell r="B1679" t="str">
            <v>19</v>
          </cell>
          <cell r="C1679" t="str">
            <v>01</v>
          </cell>
          <cell r="D1679" t="str">
            <v>00</v>
          </cell>
          <cell r="E1679" t="str">
            <v>PASCO</v>
          </cell>
          <cell r="F1679">
            <v>153973</v>
          </cell>
        </row>
        <row r="1680">
          <cell r="A1680" t="str">
            <v>190101</v>
          </cell>
          <cell r="B1680" t="str">
            <v>19</v>
          </cell>
          <cell r="C1680" t="str">
            <v>01</v>
          </cell>
          <cell r="D1680" t="str">
            <v>01</v>
          </cell>
          <cell r="E1680" t="str">
            <v>CHAUPIMARCA</v>
          </cell>
          <cell r="F1680">
            <v>30061</v>
          </cell>
        </row>
        <row r="1681">
          <cell r="A1681" t="str">
            <v>190102</v>
          </cell>
          <cell r="B1681" t="str">
            <v>19</v>
          </cell>
          <cell r="C1681" t="str">
            <v>01</v>
          </cell>
          <cell r="D1681" t="str">
            <v>02</v>
          </cell>
          <cell r="E1681" t="str">
            <v>HUACHON</v>
          </cell>
          <cell r="F1681">
            <v>5936</v>
          </cell>
        </row>
        <row r="1682">
          <cell r="A1682" t="str">
            <v>190103</v>
          </cell>
          <cell r="B1682" t="str">
            <v>19</v>
          </cell>
          <cell r="C1682" t="str">
            <v>01</v>
          </cell>
          <cell r="D1682" t="str">
            <v>03</v>
          </cell>
          <cell r="E1682" t="str">
            <v>HUARIACA</v>
          </cell>
          <cell r="F1682">
            <v>8335</v>
          </cell>
        </row>
        <row r="1683">
          <cell r="A1683" t="str">
            <v>190104</v>
          </cell>
          <cell r="B1683" t="str">
            <v>19</v>
          </cell>
          <cell r="C1683" t="str">
            <v>01</v>
          </cell>
          <cell r="D1683" t="str">
            <v>04</v>
          </cell>
          <cell r="E1683" t="str">
            <v>HUAYLLAY</v>
          </cell>
          <cell r="F1683">
            <v>10038</v>
          </cell>
        </row>
        <row r="1684">
          <cell r="A1684" t="str">
            <v>190105</v>
          </cell>
          <cell r="B1684" t="str">
            <v>19</v>
          </cell>
          <cell r="C1684" t="str">
            <v>01</v>
          </cell>
          <cell r="D1684" t="str">
            <v>05</v>
          </cell>
          <cell r="E1684" t="str">
            <v>NINACACA</v>
          </cell>
          <cell r="F1684">
            <v>4967</v>
          </cell>
        </row>
        <row r="1685">
          <cell r="A1685" t="str">
            <v>190106</v>
          </cell>
          <cell r="B1685" t="str">
            <v>19</v>
          </cell>
          <cell r="C1685" t="str">
            <v>01</v>
          </cell>
          <cell r="D1685" t="str">
            <v>06</v>
          </cell>
          <cell r="E1685" t="str">
            <v>PALLANCHACRA</v>
          </cell>
          <cell r="F1685">
            <v>3002</v>
          </cell>
        </row>
        <row r="1686">
          <cell r="A1686" t="str">
            <v>190107</v>
          </cell>
          <cell r="B1686" t="str">
            <v>19</v>
          </cell>
          <cell r="C1686" t="str">
            <v>01</v>
          </cell>
          <cell r="D1686" t="str">
            <v>07</v>
          </cell>
          <cell r="E1686" t="str">
            <v>PAUCARTAMBO</v>
          </cell>
          <cell r="F1686">
            <v>19734</v>
          </cell>
        </row>
        <row r="1687">
          <cell r="A1687" t="str">
            <v>190108</v>
          </cell>
          <cell r="B1687" t="str">
            <v>19</v>
          </cell>
          <cell r="C1687" t="str">
            <v>01</v>
          </cell>
          <cell r="D1687" t="str">
            <v>08</v>
          </cell>
          <cell r="E1687" t="str">
            <v>SAN FCO.DE ASIS DE YARUSYACAN</v>
          </cell>
          <cell r="F1687">
            <v>12263</v>
          </cell>
        </row>
        <row r="1688">
          <cell r="A1688" t="str">
            <v>190109</v>
          </cell>
          <cell r="B1688" t="str">
            <v>19</v>
          </cell>
          <cell r="C1688" t="str">
            <v>01</v>
          </cell>
          <cell r="D1688" t="str">
            <v>09</v>
          </cell>
          <cell r="E1688" t="str">
            <v>SIMON BOLIVAR</v>
          </cell>
          <cell r="F1688">
            <v>14114</v>
          </cell>
        </row>
        <row r="1689">
          <cell r="A1689" t="str">
            <v>190110</v>
          </cell>
          <cell r="B1689" t="str">
            <v>19</v>
          </cell>
          <cell r="C1689" t="str">
            <v>01</v>
          </cell>
          <cell r="D1689" t="str">
            <v>10</v>
          </cell>
          <cell r="E1689" t="str">
            <v>TICLACAYAN</v>
          </cell>
          <cell r="F1689">
            <v>4934</v>
          </cell>
        </row>
        <row r="1690">
          <cell r="A1690" t="str">
            <v>190111</v>
          </cell>
          <cell r="B1690" t="str">
            <v>19</v>
          </cell>
          <cell r="C1690" t="str">
            <v>01</v>
          </cell>
          <cell r="D1690" t="str">
            <v>11</v>
          </cell>
          <cell r="E1690" t="str">
            <v>TINYAHUARCO</v>
          </cell>
          <cell r="F1690">
            <v>6054</v>
          </cell>
        </row>
        <row r="1691">
          <cell r="A1691" t="str">
            <v>190112</v>
          </cell>
          <cell r="B1691" t="str">
            <v>19</v>
          </cell>
          <cell r="C1691" t="str">
            <v>01</v>
          </cell>
          <cell r="D1691" t="str">
            <v>12</v>
          </cell>
          <cell r="E1691" t="str">
            <v>VICCO</v>
          </cell>
          <cell r="F1691">
            <v>2911</v>
          </cell>
        </row>
        <row r="1692">
          <cell r="A1692" t="str">
            <v>190113</v>
          </cell>
          <cell r="B1692" t="str">
            <v>19</v>
          </cell>
          <cell r="C1692" t="str">
            <v>01</v>
          </cell>
          <cell r="D1692" t="str">
            <v>13</v>
          </cell>
          <cell r="E1692" t="str">
            <v>YANACANCHA</v>
          </cell>
          <cell r="F1692">
            <v>31624</v>
          </cell>
        </row>
        <row r="1693">
          <cell r="A1693" t="str">
            <v>190200</v>
          </cell>
          <cell r="B1693" t="str">
            <v>19</v>
          </cell>
          <cell r="C1693" t="str">
            <v>02</v>
          </cell>
          <cell r="D1693" t="str">
            <v>00</v>
          </cell>
          <cell r="E1693" t="str">
            <v>DANIEL ALCIDES CARRION</v>
          </cell>
          <cell r="F1693">
            <v>43581</v>
          </cell>
        </row>
        <row r="1694">
          <cell r="A1694" t="str">
            <v>190201</v>
          </cell>
          <cell r="B1694" t="str">
            <v>19</v>
          </cell>
          <cell r="C1694" t="str">
            <v>02</v>
          </cell>
          <cell r="D1694" t="str">
            <v>01</v>
          </cell>
          <cell r="E1694" t="str">
            <v>YANAHUANCA</v>
          </cell>
          <cell r="F1694">
            <v>14125</v>
          </cell>
        </row>
        <row r="1695">
          <cell r="A1695" t="str">
            <v>190202</v>
          </cell>
          <cell r="B1695" t="str">
            <v>19</v>
          </cell>
          <cell r="C1695" t="str">
            <v>02</v>
          </cell>
          <cell r="D1695" t="str">
            <v>02</v>
          </cell>
          <cell r="E1695" t="str">
            <v>CHACAYAN</v>
          </cell>
          <cell r="F1695">
            <v>2528</v>
          </cell>
        </row>
        <row r="1696">
          <cell r="A1696" t="str">
            <v>190203</v>
          </cell>
          <cell r="B1696" t="str">
            <v>19</v>
          </cell>
          <cell r="C1696" t="str">
            <v>02</v>
          </cell>
          <cell r="D1696" t="str">
            <v>03</v>
          </cell>
          <cell r="E1696" t="str">
            <v>GOYLLARISQUIZGA</v>
          </cell>
          <cell r="F1696">
            <v>1462</v>
          </cell>
        </row>
        <row r="1697">
          <cell r="A1697" t="str">
            <v>190204</v>
          </cell>
          <cell r="B1697" t="str">
            <v>19</v>
          </cell>
          <cell r="C1697" t="str">
            <v>02</v>
          </cell>
          <cell r="D1697" t="str">
            <v>04</v>
          </cell>
          <cell r="E1697" t="str">
            <v>PAUCAR</v>
          </cell>
          <cell r="F1697">
            <v>2176</v>
          </cell>
        </row>
        <row r="1698">
          <cell r="A1698" t="str">
            <v>190205</v>
          </cell>
          <cell r="B1698" t="str">
            <v>19</v>
          </cell>
          <cell r="C1698" t="str">
            <v>02</v>
          </cell>
          <cell r="D1698" t="str">
            <v>05</v>
          </cell>
          <cell r="E1698" t="str">
            <v>SAN PEDRO DE PILLAO</v>
          </cell>
          <cell r="F1698">
            <v>1440</v>
          </cell>
        </row>
        <row r="1699">
          <cell r="A1699" t="str">
            <v>190206</v>
          </cell>
          <cell r="B1699" t="str">
            <v>19</v>
          </cell>
          <cell r="C1699" t="str">
            <v>02</v>
          </cell>
          <cell r="D1699" t="str">
            <v>06</v>
          </cell>
          <cell r="E1699" t="str">
            <v>SANTA ANA DE TUSI</v>
          </cell>
          <cell r="F1699">
            <v>16584</v>
          </cell>
        </row>
        <row r="1700">
          <cell r="A1700" t="str">
            <v>190207</v>
          </cell>
          <cell r="B1700" t="str">
            <v>19</v>
          </cell>
          <cell r="C1700" t="str">
            <v>02</v>
          </cell>
          <cell r="D1700" t="str">
            <v>07</v>
          </cell>
          <cell r="E1700" t="str">
            <v>TAPUC</v>
          </cell>
          <cell r="F1700">
            <v>3443</v>
          </cell>
        </row>
        <row r="1701">
          <cell r="A1701" t="str">
            <v>190208</v>
          </cell>
          <cell r="B1701" t="str">
            <v>19</v>
          </cell>
          <cell r="C1701" t="str">
            <v>02</v>
          </cell>
          <cell r="D1701" t="str">
            <v>08</v>
          </cell>
          <cell r="E1701" t="str">
            <v>VILCABAMBA</v>
          </cell>
          <cell r="F1701">
            <v>1823</v>
          </cell>
        </row>
        <row r="1702">
          <cell r="A1702" t="str">
            <v>190300</v>
          </cell>
          <cell r="B1702" t="str">
            <v>19</v>
          </cell>
          <cell r="C1702" t="str">
            <v>03</v>
          </cell>
          <cell r="D1702" t="str">
            <v>00</v>
          </cell>
          <cell r="E1702" t="str">
            <v>OXAPAMPA</v>
          </cell>
          <cell r="F1702">
            <v>83483</v>
          </cell>
        </row>
        <row r="1703">
          <cell r="A1703" t="str">
            <v>190301</v>
          </cell>
          <cell r="B1703" t="str">
            <v>19</v>
          </cell>
          <cell r="C1703" t="str">
            <v>03</v>
          </cell>
          <cell r="D1703" t="str">
            <v>01</v>
          </cell>
          <cell r="E1703" t="str">
            <v>OXAPAMPA</v>
          </cell>
          <cell r="F1703">
            <v>14609</v>
          </cell>
        </row>
        <row r="1704">
          <cell r="A1704" t="str">
            <v>190302</v>
          </cell>
          <cell r="B1704" t="str">
            <v>19</v>
          </cell>
          <cell r="C1704" t="str">
            <v>03</v>
          </cell>
          <cell r="D1704" t="str">
            <v>02</v>
          </cell>
          <cell r="E1704" t="str">
            <v>CHONTABAMBA</v>
          </cell>
          <cell r="F1704">
            <v>3289</v>
          </cell>
        </row>
        <row r="1705">
          <cell r="A1705" t="str">
            <v>190303</v>
          </cell>
          <cell r="B1705" t="str">
            <v>19</v>
          </cell>
          <cell r="C1705" t="str">
            <v>03</v>
          </cell>
          <cell r="D1705" t="str">
            <v>03</v>
          </cell>
          <cell r="E1705" t="str">
            <v>HUANCABAMBA</v>
          </cell>
          <cell r="F1705">
            <v>7165</v>
          </cell>
        </row>
        <row r="1706">
          <cell r="A1706" t="str">
            <v>190304</v>
          </cell>
          <cell r="B1706" t="str">
            <v>19</v>
          </cell>
          <cell r="C1706" t="str">
            <v>03</v>
          </cell>
          <cell r="D1706" t="str">
            <v>04</v>
          </cell>
          <cell r="E1706" t="str">
            <v>PALCAZU</v>
          </cell>
          <cell r="F1706">
            <v>9765</v>
          </cell>
        </row>
        <row r="1707">
          <cell r="A1707" t="str">
            <v>190305</v>
          </cell>
          <cell r="B1707" t="str">
            <v>19</v>
          </cell>
          <cell r="C1707" t="str">
            <v>03</v>
          </cell>
          <cell r="D1707" t="str">
            <v>05</v>
          </cell>
          <cell r="E1707" t="str">
            <v>POZUZO</v>
          </cell>
          <cell r="F1707">
            <v>8615</v>
          </cell>
        </row>
        <row r="1708">
          <cell r="A1708" t="str">
            <v>190306</v>
          </cell>
          <cell r="B1708" t="str">
            <v>19</v>
          </cell>
          <cell r="C1708" t="str">
            <v>03</v>
          </cell>
          <cell r="D1708" t="str">
            <v>06</v>
          </cell>
          <cell r="E1708" t="str">
            <v>PUERTO BERMUDEZ</v>
          </cell>
          <cell r="F1708">
            <v>22318</v>
          </cell>
        </row>
        <row r="1709">
          <cell r="A1709" t="str">
            <v>190307</v>
          </cell>
          <cell r="B1709" t="str">
            <v>19</v>
          </cell>
          <cell r="C1709" t="str">
            <v>03</v>
          </cell>
          <cell r="D1709" t="str">
            <v>07</v>
          </cell>
          <cell r="E1709" t="str">
            <v>VILLA RICA</v>
          </cell>
          <cell r="F1709">
            <v>17722</v>
          </cell>
        </row>
        <row r="1710">
          <cell r="A1710" t="str">
            <v>200000</v>
          </cell>
          <cell r="B1710" t="str">
            <v>20</v>
          </cell>
          <cell r="C1710" t="str">
            <v>00</v>
          </cell>
          <cell r="D1710" t="str">
            <v>00</v>
          </cell>
          <cell r="E1710" t="str">
            <v>PIURA</v>
          </cell>
          <cell r="F1710">
            <v>1714284</v>
          </cell>
        </row>
        <row r="1711">
          <cell r="A1711" t="str">
            <v>200100</v>
          </cell>
          <cell r="B1711" t="str">
            <v>20</v>
          </cell>
          <cell r="C1711" t="str">
            <v>01</v>
          </cell>
          <cell r="D1711" t="str">
            <v>00</v>
          </cell>
          <cell r="E1711" t="str">
            <v>PIURA</v>
          </cell>
          <cell r="F1711">
            <v>683636</v>
          </cell>
        </row>
        <row r="1712">
          <cell r="A1712" t="str">
            <v>200101</v>
          </cell>
          <cell r="B1712" t="str">
            <v>20</v>
          </cell>
          <cell r="C1712" t="str">
            <v>01</v>
          </cell>
          <cell r="D1712" t="str">
            <v>01</v>
          </cell>
          <cell r="E1712" t="str">
            <v>PIURA</v>
          </cell>
          <cell r="F1712">
            <v>264016</v>
          </cell>
        </row>
        <row r="1713">
          <cell r="A1713" t="str">
            <v>200104</v>
          </cell>
          <cell r="B1713" t="str">
            <v>20</v>
          </cell>
          <cell r="C1713" t="str">
            <v>01</v>
          </cell>
          <cell r="D1713" t="str">
            <v>04</v>
          </cell>
          <cell r="E1713" t="str">
            <v>CASTILLA</v>
          </cell>
          <cell r="F1713">
            <v>129107</v>
          </cell>
        </row>
        <row r="1714">
          <cell r="A1714" t="str">
            <v>200105</v>
          </cell>
          <cell r="B1714" t="str">
            <v>20</v>
          </cell>
          <cell r="C1714" t="str">
            <v>01</v>
          </cell>
          <cell r="D1714" t="str">
            <v>05</v>
          </cell>
          <cell r="E1714" t="str">
            <v>CATACAOS</v>
          </cell>
          <cell r="F1714">
            <v>68231</v>
          </cell>
        </row>
        <row r="1715">
          <cell r="A1715" t="str">
            <v>200107</v>
          </cell>
          <cell r="B1715" t="str">
            <v>20</v>
          </cell>
          <cell r="C1715" t="str">
            <v>01</v>
          </cell>
          <cell r="D1715" t="str">
            <v>07</v>
          </cell>
          <cell r="E1715" t="str">
            <v>CURA MORI</v>
          </cell>
          <cell r="F1715">
            <v>17430</v>
          </cell>
        </row>
        <row r="1716">
          <cell r="A1716" t="str">
            <v>200108</v>
          </cell>
          <cell r="B1716" t="str">
            <v>20</v>
          </cell>
          <cell r="C1716" t="str">
            <v>01</v>
          </cell>
          <cell r="D1716" t="str">
            <v>08</v>
          </cell>
          <cell r="E1716" t="str">
            <v>EL TALLAN</v>
          </cell>
          <cell r="F1716">
            <v>5152</v>
          </cell>
        </row>
        <row r="1717">
          <cell r="A1717" t="str">
            <v>200109</v>
          </cell>
          <cell r="B1717" t="str">
            <v>20</v>
          </cell>
          <cell r="C1717" t="str">
            <v>01</v>
          </cell>
          <cell r="D1717" t="str">
            <v>09</v>
          </cell>
          <cell r="E1717" t="str">
            <v>LA ARENA</v>
          </cell>
          <cell r="F1717">
            <v>35851</v>
          </cell>
        </row>
        <row r="1718">
          <cell r="A1718" t="str">
            <v>200110</v>
          </cell>
          <cell r="B1718" t="str">
            <v>20</v>
          </cell>
          <cell r="C1718" t="str">
            <v>01</v>
          </cell>
          <cell r="D1718" t="str">
            <v>10</v>
          </cell>
          <cell r="E1718" t="str">
            <v>LA UNION</v>
          </cell>
          <cell r="F1718">
            <v>36540</v>
          </cell>
        </row>
        <row r="1719">
          <cell r="A1719" t="str">
            <v>200111</v>
          </cell>
          <cell r="B1719" t="str">
            <v>20</v>
          </cell>
          <cell r="C1719" t="str">
            <v>01</v>
          </cell>
          <cell r="D1719" t="str">
            <v>11</v>
          </cell>
          <cell r="E1719" t="str">
            <v>LAS LOMAS</v>
          </cell>
          <cell r="F1719">
            <v>27186</v>
          </cell>
        </row>
        <row r="1720">
          <cell r="A1720" t="str">
            <v>200114</v>
          </cell>
          <cell r="B1720" t="str">
            <v>20</v>
          </cell>
          <cell r="C1720" t="str">
            <v>01</v>
          </cell>
          <cell r="D1720" t="str">
            <v>14</v>
          </cell>
          <cell r="E1720" t="str">
            <v>TAMBO GRANDE</v>
          </cell>
          <cell r="F1720">
            <v>100123</v>
          </cell>
        </row>
        <row r="1721">
          <cell r="A1721" t="str">
            <v>200200</v>
          </cell>
          <cell r="B1721" t="str">
            <v>20</v>
          </cell>
          <cell r="C1721" t="str">
            <v>02</v>
          </cell>
          <cell r="D1721" t="str">
            <v>00</v>
          </cell>
          <cell r="E1721" t="str">
            <v>AYABACA</v>
          </cell>
          <cell r="F1721">
            <v>142682</v>
          </cell>
        </row>
        <row r="1722">
          <cell r="A1722" t="str">
            <v>200201</v>
          </cell>
          <cell r="B1722" t="str">
            <v>20</v>
          </cell>
          <cell r="C1722" t="str">
            <v>02</v>
          </cell>
          <cell r="D1722" t="str">
            <v>01</v>
          </cell>
          <cell r="E1722" t="str">
            <v>AYABACA</v>
          </cell>
          <cell r="F1722">
            <v>38155</v>
          </cell>
        </row>
        <row r="1723">
          <cell r="A1723" t="str">
            <v>200202</v>
          </cell>
          <cell r="B1723" t="str">
            <v>20</v>
          </cell>
          <cell r="C1723" t="str">
            <v>02</v>
          </cell>
          <cell r="D1723" t="str">
            <v>02</v>
          </cell>
          <cell r="E1723" t="str">
            <v>FRIAS</v>
          </cell>
          <cell r="F1723">
            <v>23763</v>
          </cell>
        </row>
        <row r="1724">
          <cell r="A1724" t="str">
            <v>200203</v>
          </cell>
          <cell r="B1724" t="str">
            <v>20</v>
          </cell>
          <cell r="C1724" t="str">
            <v>02</v>
          </cell>
          <cell r="D1724" t="str">
            <v>03</v>
          </cell>
          <cell r="E1724" t="str">
            <v>JILILI</v>
          </cell>
          <cell r="F1724">
            <v>3003</v>
          </cell>
        </row>
        <row r="1725">
          <cell r="A1725" t="str">
            <v>200204</v>
          </cell>
          <cell r="B1725" t="str">
            <v>20</v>
          </cell>
          <cell r="C1725" t="str">
            <v>02</v>
          </cell>
          <cell r="D1725" t="str">
            <v>04</v>
          </cell>
          <cell r="E1725" t="str">
            <v>LAGUNAS</v>
          </cell>
          <cell r="F1725">
            <v>6535</v>
          </cell>
        </row>
        <row r="1726">
          <cell r="A1726" t="str">
            <v>200205</v>
          </cell>
          <cell r="B1726" t="str">
            <v>20</v>
          </cell>
          <cell r="C1726" t="str">
            <v>02</v>
          </cell>
          <cell r="D1726" t="str">
            <v>05</v>
          </cell>
          <cell r="E1726" t="str">
            <v>MONTERO</v>
          </cell>
          <cell r="F1726">
            <v>7717</v>
          </cell>
        </row>
        <row r="1727">
          <cell r="A1727" t="str">
            <v>200206</v>
          </cell>
          <cell r="B1727" t="str">
            <v>20</v>
          </cell>
          <cell r="C1727" t="str">
            <v>02</v>
          </cell>
          <cell r="D1727" t="str">
            <v>06</v>
          </cell>
          <cell r="E1727" t="str">
            <v>PACAIPAMPA</v>
          </cell>
          <cell r="F1727">
            <v>26685</v>
          </cell>
        </row>
        <row r="1728">
          <cell r="A1728" t="str">
            <v>200207</v>
          </cell>
          <cell r="B1728" t="str">
            <v>20</v>
          </cell>
          <cell r="C1728" t="str">
            <v>02</v>
          </cell>
          <cell r="D1728" t="str">
            <v>07</v>
          </cell>
          <cell r="E1728" t="str">
            <v>PAIMAS</v>
          </cell>
          <cell r="F1728">
            <v>10258</v>
          </cell>
        </row>
        <row r="1729">
          <cell r="A1729" t="str">
            <v>200208</v>
          </cell>
          <cell r="B1729" t="str">
            <v>20</v>
          </cell>
          <cell r="C1729" t="str">
            <v>02</v>
          </cell>
          <cell r="D1729" t="str">
            <v>08</v>
          </cell>
          <cell r="E1729" t="str">
            <v>SAPILLICA</v>
          </cell>
          <cell r="F1729">
            <v>11631</v>
          </cell>
        </row>
        <row r="1730">
          <cell r="A1730" t="str">
            <v>200209</v>
          </cell>
          <cell r="B1730" t="str">
            <v>20</v>
          </cell>
          <cell r="C1730" t="str">
            <v>02</v>
          </cell>
          <cell r="D1730" t="str">
            <v>09</v>
          </cell>
          <cell r="E1730" t="str">
            <v>SICCHEZ</v>
          </cell>
          <cell r="F1730">
            <v>2423</v>
          </cell>
        </row>
        <row r="1731">
          <cell r="A1731" t="str">
            <v>200210</v>
          </cell>
          <cell r="B1731" t="str">
            <v>20</v>
          </cell>
          <cell r="C1731" t="str">
            <v>02</v>
          </cell>
          <cell r="D1731" t="str">
            <v>10</v>
          </cell>
          <cell r="E1731" t="str">
            <v>SUYO</v>
          </cell>
          <cell r="F1731">
            <v>12512</v>
          </cell>
        </row>
        <row r="1732">
          <cell r="A1732" t="str">
            <v>200300</v>
          </cell>
          <cell r="B1732" t="str">
            <v>20</v>
          </cell>
          <cell r="C1732" t="str">
            <v>03</v>
          </cell>
          <cell r="D1732" t="str">
            <v>00</v>
          </cell>
          <cell r="E1732" t="str">
            <v>HUANCABAMBA</v>
          </cell>
          <cell r="F1732">
            <v>127392</v>
          </cell>
        </row>
        <row r="1733">
          <cell r="A1733" t="str">
            <v>200301</v>
          </cell>
          <cell r="B1733" t="str">
            <v>20</v>
          </cell>
          <cell r="C1733" t="str">
            <v>03</v>
          </cell>
          <cell r="D1733" t="str">
            <v>01</v>
          </cell>
          <cell r="E1733" t="str">
            <v>HUANCABAMBA</v>
          </cell>
          <cell r="F1733">
            <v>30221</v>
          </cell>
        </row>
        <row r="1734">
          <cell r="A1734" t="str">
            <v>200302</v>
          </cell>
          <cell r="B1734" t="str">
            <v>20</v>
          </cell>
          <cell r="C1734" t="str">
            <v>03</v>
          </cell>
          <cell r="D1734" t="str">
            <v>02</v>
          </cell>
          <cell r="E1734" t="str">
            <v>CANCHAQUE</v>
          </cell>
          <cell r="F1734">
            <v>9311</v>
          </cell>
        </row>
        <row r="1735">
          <cell r="A1735" t="str">
            <v>200303</v>
          </cell>
          <cell r="B1735" t="str">
            <v>20</v>
          </cell>
          <cell r="C1735" t="str">
            <v>03</v>
          </cell>
          <cell r="D1735" t="str">
            <v>03</v>
          </cell>
          <cell r="E1735" t="str">
            <v>EL CARMEN DE LA FRONTERA</v>
          </cell>
          <cell r="F1735">
            <v>13392</v>
          </cell>
        </row>
        <row r="1736">
          <cell r="A1736" t="str">
            <v>200304</v>
          </cell>
          <cell r="B1736" t="str">
            <v>20</v>
          </cell>
          <cell r="C1736" t="str">
            <v>03</v>
          </cell>
          <cell r="D1736" t="str">
            <v>04</v>
          </cell>
          <cell r="E1736" t="str">
            <v>HUARMACA</v>
          </cell>
          <cell r="F1736">
            <v>39598</v>
          </cell>
        </row>
        <row r="1737">
          <cell r="A1737" t="str">
            <v>200305</v>
          </cell>
          <cell r="B1737" t="str">
            <v>20</v>
          </cell>
          <cell r="C1737" t="str">
            <v>03</v>
          </cell>
          <cell r="D1737" t="str">
            <v>05</v>
          </cell>
          <cell r="E1737" t="str">
            <v>LALAQUIZ</v>
          </cell>
          <cell r="F1737">
            <v>5317</v>
          </cell>
        </row>
        <row r="1738">
          <cell r="A1738" t="str">
            <v>200306</v>
          </cell>
          <cell r="B1738" t="str">
            <v>20</v>
          </cell>
          <cell r="C1738" t="str">
            <v>03</v>
          </cell>
          <cell r="D1738" t="str">
            <v>06</v>
          </cell>
          <cell r="E1738" t="str">
            <v>SAN MIGUEL DE EL FAIQUE</v>
          </cell>
          <cell r="F1738">
            <v>9714</v>
          </cell>
        </row>
        <row r="1739">
          <cell r="A1739" t="str">
            <v>200307</v>
          </cell>
          <cell r="B1739" t="str">
            <v>20</v>
          </cell>
          <cell r="C1739" t="str">
            <v>03</v>
          </cell>
          <cell r="D1739" t="str">
            <v>07</v>
          </cell>
          <cell r="E1739" t="str">
            <v>SONDOR</v>
          </cell>
          <cell r="F1739">
            <v>8782</v>
          </cell>
        </row>
        <row r="1740">
          <cell r="A1740" t="str">
            <v>200308</v>
          </cell>
          <cell r="B1740" t="str">
            <v>20</v>
          </cell>
          <cell r="C1740" t="str">
            <v>03</v>
          </cell>
          <cell r="D1740" t="str">
            <v>08</v>
          </cell>
          <cell r="E1740" t="str">
            <v>SONDORILLO</v>
          </cell>
          <cell r="F1740">
            <v>11057</v>
          </cell>
        </row>
        <row r="1741">
          <cell r="A1741" t="str">
            <v>200400</v>
          </cell>
          <cell r="B1741" t="str">
            <v>20</v>
          </cell>
          <cell r="C1741" t="str">
            <v>04</v>
          </cell>
          <cell r="D1741" t="str">
            <v>00</v>
          </cell>
          <cell r="E1741" t="str">
            <v>MORROPON</v>
          </cell>
          <cell r="F1741">
            <v>167043</v>
          </cell>
        </row>
        <row r="1742">
          <cell r="A1742" t="str">
            <v>200401</v>
          </cell>
          <cell r="B1742" t="str">
            <v>20</v>
          </cell>
          <cell r="C1742" t="str">
            <v>04</v>
          </cell>
          <cell r="D1742" t="str">
            <v>01</v>
          </cell>
          <cell r="E1742" t="str">
            <v>CHULUCANAS</v>
          </cell>
          <cell r="F1742">
            <v>80155</v>
          </cell>
        </row>
        <row r="1743">
          <cell r="A1743" t="str">
            <v>200402</v>
          </cell>
          <cell r="B1743" t="str">
            <v>20</v>
          </cell>
          <cell r="C1743" t="str">
            <v>04</v>
          </cell>
          <cell r="D1743" t="str">
            <v>02</v>
          </cell>
          <cell r="E1743" t="str">
            <v>BUENOS AIRES</v>
          </cell>
          <cell r="F1743">
            <v>9233</v>
          </cell>
        </row>
        <row r="1744">
          <cell r="A1744" t="str">
            <v>200403</v>
          </cell>
          <cell r="B1744" t="str">
            <v>20</v>
          </cell>
          <cell r="C1744" t="str">
            <v>04</v>
          </cell>
          <cell r="D1744" t="str">
            <v>03</v>
          </cell>
          <cell r="E1744" t="str">
            <v>CHALACO</v>
          </cell>
          <cell r="F1744">
            <v>10073</v>
          </cell>
        </row>
        <row r="1745">
          <cell r="A1745" t="str">
            <v>200404</v>
          </cell>
          <cell r="B1745" t="str">
            <v>20</v>
          </cell>
          <cell r="C1745" t="str">
            <v>04</v>
          </cell>
          <cell r="D1745" t="str">
            <v>04</v>
          </cell>
          <cell r="E1745" t="str">
            <v>LA MATANZA</v>
          </cell>
          <cell r="F1745">
            <v>13753</v>
          </cell>
        </row>
        <row r="1746">
          <cell r="A1746" t="str">
            <v>200405</v>
          </cell>
          <cell r="B1746" t="str">
            <v>20</v>
          </cell>
          <cell r="C1746" t="str">
            <v>04</v>
          </cell>
          <cell r="D1746" t="str">
            <v>05</v>
          </cell>
          <cell r="E1746" t="str">
            <v>MORROPON</v>
          </cell>
          <cell r="F1746">
            <v>15085</v>
          </cell>
        </row>
        <row r="1747">
          <cell r="A1747" t="str">
            <v>200406</v>
          </cell>
          <cell r="B1747" t="str">
            <v>20</v>
          </cell>
          <cell r="C1747" t="str">
            <v>04</v>
          </cell>
          <cell r="D1747" t="str">
            <v>06</v>
          </cell>
          <cell r="E1747" t="str">
            <v>SALITRAL</v>
          </cell>
          <cell r="F1747">
            <v>8643</v>
          </cell>
        </row>
        <row r="1748">
          <cell r="A1748" t="str">
            <v>200407</v>
          </cell>
          <cell r="B1748" t="str">
            <v>20</v>
          </cell>
          <cell r="C1748" t="str">
            <v>04</v>
          </cell>
          <cell r="D1748" t="str">
            <v>07</v>
          </cell>
          <cell r="E1748" t="str">
            <v>SAN JUAN DE BIGOTE</v>
          </cell>
          <cell r="F1748">
            <v>7525</v>
          </cell>
        </row>
        <row r="1749">
          <cell r="A1749" t="str">
            <v>200408</v>
          </cell>
          <cell r="B1749" t="str">
            <v>20</v>
          </cell>
          <cell r="C1749" t="str">
            <v>04</v>
          </cell>
          <cell r="D1749" t="str">
            <v>08</v>
          </cell>
          <cell r="E1749" t="str">
            <v>SANTA CATALINA DE MOSSA</v>
          </cell>
          <cell r="F1749">
            <v>4610</v>
          </cell>
        </row>
        <row r="1750">
          <cell r="A1750" t="str">
            <v>200409</v>
          </cell>
          <cell r="B1750" t="str">
            <v>20</v>
          </cell>
          <cell r="C1750" t="str">
            <v>04</v>
          </cell>
          <cell r="D1750" t="str">
            <v>09</v>
          </cell>
          <cell r="E1750" t="str">
            <v>SANTO DOMINGO</v>
          </cell>
          <cell r="F1750">
            <v>8003</v>
          </cell>
        </row>
        <row r="1751">
          <cell r="A1751" t="str">
            <v>200410</v>
          </cell>
          <cell r="B1751" t="str">
            <v>20</v>
          </cell>
          <cell r="C1751" t="str">
            <v>04</v>
          </cell>
          <cell r="D1751" t="str">
            <v>10</v>
          </cell>
          <cell r="E1751" t="str">
            <v>YAMANGO</v>
          </cell>
          <cell r="F1751">
            <v>9963</v>
          </cell>
        </row>
        <row r="1752">
          <cell r="A1752" t="str">
            <v>200500</v>
          </cell>
          <cell r="B1752" t="str">
            <v>20</v>
          </cell>
          <cell r="C1752" t="str">
            <v>05</v>
          </cell>
          <cell r="D1752" t="str">
            <v>00</v>
          </cell>
          <cell r="E1752" t="str">
            <v>PAITA</v>
          </cell>
          <cell r="F1752">
            <v>112906</v>
          </cell>
        </row>
        <row r="1753">
          <cell r="A1753" t="str">
            <v>200501</v>
          </cell>
          <cell r="B1753" t="str">
            <v>20</v>
          </cell>
          <cell r="C1753" t="str">
            <v>05</v>
          </cell>
          <cell r="D1753" t="str">
            <v>01</v>
          </cell>
          <cell r="E1753" t="str">
            <v>PAITA</v>
          </cell>
          <cell r="F1753">
            <v>76128</v>
          </cell>
        </row>
        <row r="1754">
          <cell r="A1754" t="str">
            <v>200502</v>
          </cell>
          <cell r="B1754" t="str">
            <v>20</v>
          </cell>
          <cell r="C1754" t="str">
            <v>05</v>
          </cell>
          <cell r="D1754" t="str">
            <v>02</v>
          </cell>
          <cell r="E1754" t="str">
            <v>AMOTAPE</v>
          </cell>
          <cell r="F1754">
            <v>2296</v>
          </cell>
        </row>
        <row r="1755">
          <cell r="A1755" t="str">
            <v>200503</v>
          </cell>
          <cell r="B1755" t="str">
            <v>20</v>
          </cell>
          <cell r="C1755" t="str">
            <v>05</v>
          </cell>
          <cell r="D1755" t="str">
            <v>03</v>
          </cell>
          <cell r="E1755" t="str">
            <v>ARENAL</v>
          </cell>
          <cell r="F1755">
            <v>1140</v>
          </cell>
        </row>
        <row r="1756">
          <cell r="A1756" t="str">
            <v>200504</v>
          </cell>
          <cell r="B1756" t="str">
            <v>20</v>
          </cell>
          <cell r="C1756" t="str">
            <v>05</v>
          </cell>
          <cell r="D1756" t="str">
            <v>04</v>
          </cell>
          <cell r="E1756" t="str">
            <v>COLAN</v>
          </cell>
          <cell r="F1756">
            <v>12623</v>
          </cell>
        </row>
        <row r="1757">
          <cell r="A1757" t="str">
            <v>200505</v>
          </cell>
          <cell r="B1757" t="str">
            <v>20</v>
          </cell>
          <cell r="C1757" t="str">
            <v>05</v>
          </cell>
          <cell r="D1757" t="str">
            <v>05</v>
          </cell>
          <cell r="E1757" t="str">
            <v>LA HUACA</v>
          </cell>
          <cell r="F1757">
            <v>11041</v>
          </cell>
        </row>
        <row r="1758">
          <cell r="A1758" t="str">
            <v>200506</v>
          </cell>
          <cell r="B1758" t="str">
            <v>20</v>
          </cell>
          <cell r="C1758" t="str">
            <v>05</v>
          </cell>
          <cell r="D1758" t="str">
            <v>06</v>
          </cell>
          <cell r="E1758" t="str">
            <v>TAMARINDO</v>
          </cell>
          <cell r="F1758">
            <v>4376</v>
          </cell>
        </row>
        <row r="1759">
          <cell r="A1759" t="str">
            <v>200507</v>
          </cell>
          <cell r="B1759" t="str">
            <v>20</v>
          </cell>
          <cell r="C1759" t="str">
            <v>05</v>
          </cell>
          <cell r="D1759" t="str">
            <v>07</v>
          </cell>
          <cell r="E1759" t="str">
            <v>VICHAYAL</v>
          </cell>
          <cell r="F1759">
            <v>5302</v>
          </cell>
        </row>
        <row r="1760">
          <cell r="A1760" t="str">
            <v>200600</v>
          </cell>
          <cell r="B1760" t="str">
            <v>20</v>
          </cell>
          <cell r="C1760" t="str">
            <v>06</v>
          </cell>
          <cell r="D1760" t="str">
            <v>00</v>
          </cell>
          <cell r="E1760" t="str">
            <v>SULLANA</v>
          </cell>
          <cell r="F1760">
            <v>292396</v>
          </cell>
        </row>
        <row r="1761">
          <cell r="A1761" t="str">
            <v>200601</v>
          </cell>
          <cell r="B1761" t="str">
            <v>20</v>
          </cell>
          <cell r="C1761" t="str">
            <v>06</v>
          </cell>
          <cell r="D1761" t="str">
            <v>01</v>
          </cell>
          <cell r="E1761" t="str">
            <v>SULLANA</v>
          </cell>
          <cell r="F1761">
            <v>157767</v>
          </cell>
        </row>
        <row r="1762">
          <cell r="A1762" t="str">
            <v>200602</v>
          </cell>
          <cell r="B1762" t="str">
            <v>20</v>
          </cell>
          <cell r="C1762" t="str">
            <v>06</v>
          </cell>
          <cell r="D1762" t="str">
            <v>02</v>
          </cell>
          <cell r="E1762" t="str">
            <v>BELLAVISTA</v>
          </cell>
          <cell r="F1762">
            <v>37459</v>
          </cell>
        </row>
        <row r="1763">
          <cell r="A1763" t="str">
            <v>200603</v>
          </cell>
          <cell r="B1763" t="str">
            <v>20</v>
          </cell>
          <cell r="C1763" t="str">
            <v>06</v>
          </cell>
          <cell r="D1763" t="str">
            <v>03</v>
          </cell>
          <cell r="E1763" t="str">
            <v>IGNACIO ESCUDERO</v>
          </cell>
          <cell r="F1763">
            <v>17901</v>
          </cell>
        </row>
        <row r="1764">
          <cell r="A1764" t="str">
            <v>200604</v>
          </cell>
          <cell r="B1764" t="str">
            <v>20</v>
          </cell>
          <cell r="C1764" t="str">
            <v>06</v>
          </cell>
          <cell r="D1764" t="str">
            <v>04</v>
          </cell>
          <cell r="E1764" t="str">
            <v>LANCONES</v>
          </cell>
          <cell r="F1764">
            <v>13731</v>
          </cell>
        </row>
        <row r="1765">
          <cell r="A1765" t="str">
            <v>200605</v>
          </cell>
          <cell r="B1765" t="str">
            <v>20</v>
          </cell>
          <cell r="C1765" t="str">
            <v>06</v>
          </cell>
          <cell r="D1765" t="str">
            <v>05</v>
          </cell>
          <cell r="E1765" t="str">
            <v>MARCAVELICA</v>
          </cell>
          <cell r="F1765">
            <v>26786</v>
          </cell>
        </row>
        <row r="1766">
          <cell r="A1766" t="str">
            <v>200606</v>
          </cell>
          <cell r="B1766" t="str">
            <v>20</v>
          </cell>
          <cell r="C1766" t="str">
            <v>06</v>
          </cell>
          <cell r="D1766" t="str">
            <v>06</v>
          </cell>
          <cell r="E1766" t="str">
            <v>MIGUEL CHECA</v>
          </cell>
          <cell r="F1766">
            <v>7697</v>
          </cell>
        </row>
        <row r="1767">
          <cell r="A1767" t="str">
            <v>200607</v>
          </cell>
          <cell r="B1767" t="str">
            <v>20</v>
          </cell>
          <cell r="C1767" t="str">
            <v>06</v>
          </cell>
          <cell r="D1767" t="str">
            <v>07</v>
          </cell>
          <cell r="E1767" t="str">
            <v>QUERECOTILLO</v>
          </cell>
          <cell r="F1767">
            <v>24875</v>
          </cell>
        </row>
        <row r="1768">
          <cell r="A1768" t="str">
            <v>200608</v>
          </cell>
          <cell r="B1768" t="str">
            <v>20</v>
          </cell>
          <cell r="C1768" t="str">
            <v>06</v>
          </cell>
          <cell r="D1768" t="str">
            <v>08</v>
          </cell>
          <cell r="E1768" t="str">
            <v>SALITRAL</v>
          </cell>
          <cell r="F1768">
            <v>6180</v>
          </cell>
        </row>
        <row r="1769">
          <cell r="A1769" t="str">
            <v>200700</v>
          </cell>
          <cell r="B1769" t="str">
            <v>20</v>
          </cell>
          <cell r="C1769" t="str">
            <v>07</v>
          </cell>
          <cell r="D1769" t="str">
            <v>00</v>
          </cell>
          <cell r="E1769" t="str">
            <v>TALARA</v>
          </cell>
          <cell r="F1769">
            <v>125262</v>
          </cell>
        </row>
        <row r="1770">
          <cell r="A1770" t="str">
            <v>200701</v>
          </cell>
          <cell r="B1770" t="str">
            <v>20</v>
          </cell>
          <cell r="C1770" t="str">
            <v>07</v>
          </cell>
          <cell r="D1770" t="str">
            <v>01</v>
          </cell>
          <cell r="E1770" t="str">
            <v>PARIÑAS</v>
          </cell>
          <cell r="F1770">
            <v>87364</v>
          </cell>
        </row>
        <row r="1771">
          <cell r="A1771" t="str">
            <v>200702</v>
          </cell>
          <cell r="B1771" t="str">
            <v>20</v>
          </cell>
          <cell r="C1771" t="str">
            <v>07</v>
          </cell>
          <cell r="D1771" t="str">
            <v>02</v>
          </cell>
          <cell r="E1771" t="str">
            <v>EL ALTO</v>
          </cell>
          <cell r="F1771">
            <v>6603</v>
          </cell>
        </row>
        <row r="1772">
          <cell r="A1772" t="str">
            <v>200703</v>
          </cell>
          <cell r="B1772" t="str">
            <v>20</v>
          </cell>
          <cell r="C1772" t="str">
            <v>07</v>
          </cell>
          <cell r="D1772" t="str">
            <v>03</v>
          </cell>
          <cell r="E1772" t="str">
            <v>LA BREA</v>
          </cell>
          <cell r="F1772">
            <v>12059</v>
          </cell>
        </row>
        <row r="1773">
          <cell r="A1773" t="str">
            <v>200704</v>
          </cell>
          <cell r="B1773" t="str">
            <v>20</v>
          </cell>
          <cell r="C1773" t="str">
            <v>07</v>
          </cell>
          <cell r="D1773" t="str">
            <v>04</v>
          </cell>
          <cell r="E1773" t="str">
            <v>LOBITOS</v>
          </cell>
          <cell r="F1773">
            <v>964</v>
          </cell>
        </row>
        <row r="1774">
          <cell r="A1774" t="str">
            <v>200705</v>
          </cell>
          <cell r="B1774" t="str">
            <v>20</v>
          </cell>
          <cell r="C1774" t="str">
            <v>07</v>
          </cell>
          <cell r="D1774" t="str">
            <v>05</v>
          </cell>
          <cell r="E1774" t="str">
            <v>LOS ORGANOS</v>
          </cell>
          <cell r="F1774">
            <v>9221</v>
          </cell>
        </row>
        <row r="1775">
          <cell r="A1775" t="str">
            <v>200706</v>
          </cell>
          <cell r="B1775" t="str">
            <v>20</v>
          </cell>
          <cell r="C1775" t="str">
            <v>07</v>
          </cell>
          <cell r="D1775" t="str">
            <v>06</v>
          </cell>
          <cell r="E1775" t="str">
            <v>MANCORA</v>
          </cell>
          <cell r="F1775">
            <v>9051</v>
          </cell>
        </row>
        <row r="1776">
          <cell r="A1776" t="str">
            <v>200800</v>
          </cell>
          <cell r="B1776" t="str">
            <v>20</v>
          </cell>
          <cell r="C1776" t="str">
            <v>08</v>
          </cell>
          <cell r="D1776" t="str">
            <v>00</v>
          </cell>
          <cell r="E1776" t="str">
            <v>SECHURA</v>
          </cell>
          <cell r="F1776">
            <v>62967</v>
          </cell>
        </row>
        <row r="1777">
          <cell r="A1777" t="str">
            <v>200801</v>
          </cell>
          <cell r="B1777" t="str">
            <v>20</v>
          </cell>
          <cell r="C1777" t="str">
            <v>08</v>
          </cell>
          <cell r="D1777" t="str">
            <v>01</v>
          </cell>
          <cell r="E1777" t="str">
            <v>SECHURA</v>
          </cell>
          <cell r="F1777">
            <v>34112</v>
          </cell>
        </row>
        <row r="1778">
          <cell r="A1778" t="str">
            <v>200802</v>
          </cell>
          <cell r="B1778" t="str">
            <v>20</v>
          </cell>
          <cell r="C1778" t="str">
            <v>08</v>
          </cell>
          <cell r="D1778" t="str">
            <v>02</v>
          </cell>
          <cell r="E1778" t="str">
            <v>BELLAVISTA DE LA UNION</v>
          </cell>
          <cell r="F1778">
            <v>4152</v>
          </cell>
        </row>
        <row r="1779">
          <cell r="A1779" t="str">
            <v>200803</v>
          </cell>
          <cell r="B1779" t="str">
            <v>20</v>
          </cell>
          <cell r="C1779" t="str">
            <v>08</v>
          </cell>
          <cell r="D1779" t="str">
            <v>03</v>
          </cell>
          <cell r="E1779" t="str">
            <v>BERNAL</v>
          </cell>
          <cell r="F1779">
            <v>6109</v>
          </cell>
        </row>
        <row r="1780">
          <cell r="A1780" t="str">
            <v>200804</v>
          </cell>
          <cell r="B1780" t="str">
            <v>20</v>
          </cell>
          <cell r="C1780" t="str">
            <v>08</v>
          </cell>
          <cell r="D1780" t="str">
            <v>04</v>
          </cell>
          <cell r="E1780" t="str">
            <v>CRISTO NOS VALGA</v>
          </cell>
          <cell r="F1780">
            <v>3399</v>
          </cell>
        </row>
        <row r="1781">
          <cell r="A1781" t="str">
            <v>200805</v>
          </cell>
          <cell r="B1781" t="str">
            <v>20</v>
          </cell>
          <cell r="C1781" t="str">
            <v>08</v>
          </cell>
          <cell r="D1781" t="str">
            <v>05</v>
          </cell>
          <cell r="E1781" t="str">
            <v>VICE</v>
          </cell>
          <cell r="F1781">
            <v>12426</v>
          </cell>
        </row>
        <row r="1782">
          <cell r="A1782" t="str">
            <v>200806</v>
          </cell>
          <cell r="B1782" t="str">
            <v>20</v>
          </cell>
          <cell r="C1782" t="str">
            <v>08</v>
          </cell>
          <cell r="D1782" t="str">
            <v>06</v>
          </cell>
          <cell r="E1782" t="str">
            <v>RINCONADA LLICUAR</v>
          </cell>
          <cell r="F1782">
            <v>2769</v>
          </cell>
        </row>
        <row r="1783">
          <cell r="A1783" t="str">
            <v>210000</v>
          </cell>
          <cell r="B1783" t="str">
            <v>21</v>
          </cell>
          <cell r="C1783" t="str">
            <v>00</v>
          </cell>
          <cell r="D1783" t="str">
            <v>00</v>
          </cell>
          <cell r="E1783" t="str">
            <v>PUNO</v>
          </cell>
          <cell r="F1783">
            <v>1311190</v>
          </cell>
        </row>
        <row r="1784">
          <cell r="A1784" t="str">
            <v>210100</v>
          </cell>
          <cell r="B1784" t="str">
            <v>21</v>
          </cell>
          <cell r="C1784" t="str">
            <v>01</v>
          </cell>
          <cell r="D1784" t="str">
            <v>00</v>
          </cell>
          <cell r="E1784" t="str">
            <v>PUNO</v>
          </cell>
          <cell r="F1784">
            <v>232710</v>
          </cell>
        </row>
        <row r="1785">
          <cell r="A1785" t="str">
            <v>210101</v>
          </cell>
          <cell r="B1785" t="str">
            <v>21</v>
          </cell>
          <cell r="C1785" t="str">
            <v>01</v>
          </cell>
          <cell r="D1785" t="str">
            <v>01</v>
          </cell>
          <cell r="E1785" t="str">
            <v>PUNO</v>
          </cell>
          <cell r="F1785">
            <v>131373</v>
          </cell>
        </row>
        <row r="1786">
          <cell r="A1786" t="str">
            <v>210102</v>
          </cell>
          <cell r="B1786" t="str">
            <v>21</v>
          </cell>
          <cell r="C1786" t="str">
            <v>01</v>
          </cell>
          <cell r="D1786" t="str">
            <v>02</v>
          </cell>
          <cell r="E1786" t="str">
            <v>ACORA</v>
          </cell>
          <cell r="F1786">
            <v>29789</v>
          </cell>
        </row>
        <row r="1787">
          <cell r="A1787" t="str">
            <v>210103</v>
          </cell>
          <cell r="B1787" t="str">
            <v>21</v>
          </cell>
          <cell r="C1787" t="str">
            <v>01</v>
          </cell>
          <cell r="D1787" t="str">
            <v>03</v>
          </cell>
          <cell r="E1787" t="str">
            <v>AMANTANI</v>
          </cell>
          <cell r="F1787">
            <v>4427</v>
          </cell>
        </row>
        <row r="1788">
          <cell r="A1788" t="str">
            <v>210104</v>
          </cell>
          <cell r="B1788" t="str">
            <v>21</v>
          </cell>
          <cell r="C1788" t="str">
            <v>01</v>
          </cell>
          <cell r="D1788" t="str">
            <v>04</v>
          </cell>
          <cell r="E1788" t="str">
            <v>ATUNCOLLA</v>
          </cell>
          <cell r="F1788">
            <v>3966</v>
          </cell>
        </row>
        <row r="1789">
          <cell r="A1789" t="str">
            <v>210105</v>
          </cell>
          <cell r="B1789" t="str">
            <v>21</v>
          </cell>
          <cell r="C1789" t="str">
            <v>01</v>
          </cell>
          <cell r="D1789" t="str">
            <v>05</v>
          </cell>
          <cell r="E1789" t="str">
            <v>CAPACHICA</v>
          </cell>
          <cell r="F1789">
            <v>10420</v>
          </cell>
        </row>
        <row r="1790">
          <cell r="A1790" t="str">
            <v>210106</v>
          </cell>
          <cell r="B1790" t="str">
            <v>21</v>
          </cell>
          <cell r="C1790" t="str">
            <v>01</v>
          </cell>
          <cell r="D1790" t="str">
            <v>06</v>
          </cell>
          <cell r="E1790" t="str">
            <v>CHUCUITO</v>
          </cell>
          <cell r="F1790">
            <v>9539</v>
          </cell>
        </row>
        <row r="1791">
          <cell r="A1791" t="str">
            <v>210107</v>
          </cell>
          <cell r="B1791" t="str">
            <v>21</v>
          </cell>
          <cell r="C1791" t="str">
            <v>01</v>
          </cell>
          <cell r="D1791" t="str">
            <v>07</v>
          </cell>
          <cell r="E1791" t="str">
            <v>COATA</v>
          </cell>
          <cell r="F1791">
            <v>7299</v>
          </cell>
        </row>
        <row r="1792">
          <cell r="A1792" t="str">
            <v>210108</v>
          </cell>
          <cell r="B1792" t="str">
            <v>21</v>
          </cell>
          <cell r="C1792" t="str">
            <v>01</v>
          </cell>
          <cell r="D1792" t="str">
            <v>08</v>
          </cell>
          <cell r="E1792" t="str">
            <v>HUATA</v>
          </cell>
          <cell r="F1792">
            <v>3566</v>
          </cell>
        </row>
        <row r="1793">
          <cell r="A1793" t="str">
            <v>210109</v>
          </cell>
          <cell r="B1793" t="str">
            <v>21</v>
          </cell>
          <cell r="C1793" t="str">
            <v>01</v>
          </cell>
          <cell r="D1793" t="str">
            <v>09</v>
          </cell>
          <cell r="E1793" t="str">
            <v>MAÑAZO</v>
          </cell>
          <cell r="F1793">
            <v>5676</v>
          </cell>
        </row>
        <row r="1794">
          <cell r="A1794" t="str">
            <v>210110</v>
          </cell>
          <cell r="B1794" t="str">
            <v>21</v>
          </cell>
          <cell r="C1794" t="str">
            <v>01</v>
          </cell>
          <cell r="D1794" t="str">
            <v>10</v>
          </cell>
          <cell r="E1794" t="str">
            <v>PAUCARCOLLA</v>
          </cell>
          <cell r="F1794">
            <v>4651</v>
          </cell>
        </row>
        <row r="1795">
          <cell r="A1795" t="str">
            <v>210111</v>
          </cell>
          <cell r="B1795" t="str">
            <v>21</v>
          </cell>
          <cell r="C1795" t="str">
            <v>01</v>
          </cell>
          <cell r="D1795" t="str">
            <v>11</v>
          </cell>
          <cell r="E1795" t="str">
            <v>PICHACANI</v>
          </cell>
          <cell r="F1795">
            <v>6294</v>
          </cell>
        </row>
        <row r="1796">
          <cell r="A1796" t="str">
            <v>210112</v>
          </cell>
          <cell r="B1796" t="str">
            <v>21</v>
          </cell>
          <cell r="C1796" t="str">
            <v>01</v>
          </cell>
          <cell r="D1796" t="str">
            <v>12</v>
          </cell>
          <cell r="E1796" t="str">
            <v>PLATERIA</v>
          </cell>
          <cell r="F1796">
            <v>8996</v>
          </cell>
        </row>
        <row r="1797">
          <cell r="A1797" t="str">
            <v>210113</v>
          </cell>
          <cell r="B1797" t="str">
            <v>21</v>
          </cell>
          <cell r="C1797" t="str">
            <v>01</v>
          </cell>
          <cell r="D1797" t="str">
            <v>13</v>
          </cell>
          <cell r="E1797" t="str">
            <v>SAN ANTONIO</v>
          </cell>
          <cell r="F1797">
            <v>1727</v>
          </cell>
        </row>
        <row r="1798">
          <cell r="A1798" t="str">
            <v>210114</v>
          </cell>
          <cell r="B1798" t="str">
            <v>21</v>
          </cell>
          <cell r="C1798" t="str">
            <v>01</v>
          </cell>
          <cell r="D1798" t="str">
            <v>14</v>
          </cell>
          <cell r="E1798" t="str">
            <v>TIQUILLACA</v>
          </cell>
          <cell r="F1798">
            <v>1986</v>
          </cell>
        </row>
        <row r="1799">
          <cell r="A1799" t="str">
            <v>210115</v>
          </cell>
          <cell r="B1799" t="str">
            <v>21</v>
          </cell>
          <cell r="C1799" t="str">
            <v>01</v>
          </cell>
          <cell r="D1799" t="str">
            <v>15</v>
          </cell>
          <cell r="E1799" t="str">
            <v>VILQUE</v>
          </cell>
          <cell r="F1799">
            <v>3001</v>
          </cell>
        </row>
        <row r="1800">
          <cell r="A1800" t="str">
            <v>210200</v>
          </cell>
          <cell r="B1800" t="str">
            <v>21</v>
          </cell>
          <cell r="C1800" t="str">
            <v>02</v>
          </cell>
          <cell r="D1800" t="str">
            <v>00</v>
          </cell>
          <cell r="E1800" t="str">
            <v>AZANGARO</v>
          </cell>
          <cell r="F1800">
            <v>139810</v>
          </cell>
        </row>
        <row r="1801">
          <cell r="A1801" t="str">
            <v>210201</v>
          </cell>
          <cell r="B1801" t="str">
            <v>21</v>
          </cell>
          <cell r="C1801" t="str">
            <v>02</v>
          </cell>
          <cell r="D1801" t="str">
            <v>01</v>
          </cell>
          <cell r="E1801" t="str">
            <v>AZANGARO</v>
          </cell>
          <cell r="F1801">
            <v>30783</v>
          </cell>
        </row>
        <row r="1802">
          <cell r="A1802" t="str">
            <v>210202</v>
          </cell>
          <cell r="B1802" t="str">
            <v>21</v>
          </cell>
          <cell r="C1802" t="str">
            <v>02</v>
          </cell>
          <cell r="D1802" t="str">
            <v>02</v>
          </cell>
          <cell r="E1802" t="str">
            <v>ACHAYA</v>
          </cell>
          <cell r="F1802">
            <v>3968</v>
          </cell>
        </row>
        <row r="1803">
          <cell r="A1803" t="str">
            <v>210203</v>
          </cell>
          <cell r="B1803" t="str">
            <v>21</v>
          </cell>
          <cell r="C1803" t="str">
            <v>02</v>
          </cell>
          <cell r="D1803" t="str">
            <v>03</v>
          </cell>
          <cell r="E1803" t="str">
            <v>ARAPA</v>
          </cell>
          <cell r="F1803">
            <v>10344</v>
          </cell>
        </row>
        <row r="1804">
          <cell r="A1804" t="str">
            <v>210204</v>
          </cell>
          <cell r="B1804" t="str">
            <v>21</v>
          </cell>
          <cell r="C1804" t="str">
            <v>02</v>
          </cell>
          <cell r="D1804" t="str">
            <v>04</v>
          </cell>
          <cell r="E1804" t="str">
            <v>ASILLO</v>
          </cell>
          <cell r="F1804">
            <v>19494</v>
          </cell>
        </row>
        <row r="1805">
          <cell r="A1805" t="str">
            <v>210205</v>
          </cell>
          <cell r="B1805" t="str">
            <v>21</v>
          </cell>
          <cell r="C1805" t="str">
            <v>02</v>
          </cell>
          <cell r="D1805" t="str">
            <v>05</v>
          </cell>
          <cell r="E1805" t="str">
            <v>CAMINACA</v>
          </cell>
          <cell r="F1805">
            <v>3796</v>
          </cell>
        </row>
        <row r="1806">
          <cell r="A1806" t="str">
            <v>210206</v>
          </cell>
          <cell r="B1806" t="str">
            <v>21</v>
          </cell>
          <cell r="C1806" t="str">
            <v>02</v>
          </cell>
          <cell r="D1806" t="str">
            <v>06</v>
          </cell>
          <cell r="E1806" t="str">
            <v>CHUPA</v>
          </cell>
          <cell r="F1806">
            <v>10055</v>
          </cell>
        </row>
        <row r="1807">
          <cell r="A1807" t="str">
            <v>210207</v>
          </cell>
          <cell r="B1807" t="str">
            <v>21</v>
          </cell>
          <cell r="C1807" t="str">
            <v>02</v>
          </cell>
          <cell r="D1807" t="str">
            <v>07</v>
          </cell>
          <cell r="E1807" t="str">
            <v>JOSE DOMINGO CHOQUEHUANCA</v>
          </cell>
          <cell r="F1807">
            <v>5511</v>
          </cell>
        </row>
        <row r="1808">
          <cell r="A1808" t="str">
            <v>210208</v>
          </cell>
          <cell r="B1808" t="str">
            <v>21</v>
          </cell>
          <cell r="C1808" t="str">
            <v>02</v>
          </cell>
          <cell r="D1808" t="str">
            <v>08</v>
          </cell>
          <cell r="E1808" t="str">
            <v>MUÑANI</v>
          </cell>
          <cell r="F1808">
            <v>8042</v>
          </cell>
        </row>
        <row r="1809">
          <cell r="A1809" t="str">
            <v>210209</v>
          </cell>
          <cell r="B1809" t="str">
            <v>21</v>
          </cell>
          <cell r="C1809" t="str">
            <v>02</v>
          </cell>
          <cell r="D1809" t="str">
            <v>09</v>
          </cell>
          <cell r="E1809" t="str">
            <v>POTONI</v>
          </cell>
          <cell r="F1809">
            <v>6298</v>
          </cell>
        </row>
        <row r="1810">
          <cell r="A1810" t="str">
            <v>210210</v>
          </cell>
          <cell r="B1810" t="str">
            <v>21</v>
          </cell>
          <cell r="C1810" t="str">
            <v>02</v>
          </cell>
          <cell r="D1810" t="str">
            <v>10</v>
          </cell>
          <cell r="E1810" t="str">
            <v>SAMAN</v>
          </cell>
          <cell r="F1810">
            <v>13020</v>
          </cell>
        </row>
        <row r="1811">
          <cell r="A1811" t="str">
            <v>210211</v>
          </cell>
          <cell r="B1811" t="str">
            <v>21</v>
          </cell>
          <cell r="C1811" t="str">
            <v>02</v>
          </cell>
          <cell r="D1811" t="str">
            <v>11</v>
          </cell>
          <cell r="E1811" t="str">
            <v>SAN ANTON</v>
          </cell>
          <cell r="F1811">
            <v>7201</v>
          </cell>
        </row>
        <row r="1812">
          <cell r="A1812" t="str">
            <v>210212</v>
          </cell>
          <cell r="B1812" t="str">
            <v>21</v>
          </cell>
          <cell r="C1812" t="str">
            <v>02</v>
          </cell>
          <cell r="D1812" t="str">
            <v>12</v>
          </cell>
          <cell r="E1812" t="str">
            <v>SAN JOSE</v>
          </cell>
          <cell r="F1812">
            <v>7484</v>
          </cell>
        </row>
        <row r="1813">
          <cell r="A1813" t="str">
            <v>210213</v>
          </cell>
          <cell r="B1813" t="str">
            <v>21</v>
          </cell>
          <cell r="C1813" t="str">
            <v>02</v>
          </cell>
          <cell r="D1813" t="str">
            <v>13</v>
          </cell>
          <cell r="E1813" t="str">
            <v>SAN JUAN DE SALINAS</v>
          </cell>
          <cell r="F1813">
            <v>3963</v>
          </cell>
        </row>
        <row r="1814">
          <cell r="A1814" t="str">
            <v>210214</v>
          </cell>
          <cell r="B1814" t="str">
            <v>21</v>
          </cell>
          <cell r="C1814" t="str">
            <v>02</v>
          </cell>
          <cell r="D1814" t="str">
            <v>14</v>
          </cell>
          <cell r="E1814" t="str">
            <v>SANTIAGO DE PUPUJA</v>
          </cell>
          <cell r="F1814">
            <v>6723</v>
          </cell>
        </row>
        <row r="1815">
          <cell r="A1815" t="str">
            <v>210215</v>
          </cell>
          <cell r="B1815" t="str">
            <v>21</v>
          </cell>
          <cell r="C1815" t="str">
            <v>02</v>
          </cell>
          <cell r="D1815" t="str">
            <v>15</v>
          </cell>
          <cell r="E1815" t="str">
            <v>TIRAPATA</v>
          </cell>
          <cell r="F1815">
            <v>3128</v>
          </cell>
        </row>
        <row r="1816">
          <cell r="A1816" t="str">
            <v>210300</v>
          </cell>
          <cell r="B1816" t="str">
            <v>21</v>
          </cell>
          <cell r="C1816" t="str">
            <v>03</v>
          </cell>
          <cell r="D1816" t="str">
            <v>00</v>
          </cell>
          <cell r="E1816" t="str">
            <v>CARABAYA</v>
          </cell>
          <cell r="F1816">
            <v>71977</v>
          </cell>
        </row>
        <row r="1817">
          <cell r="A1817" t="str">
            <v>210301</v>
          </cell>
          <cell r="B1817" t="str">
            <v>21</v>
          </cell>
          <cell r="C1817" t="str">
            <v>03</v>
          </cell>
          <cell r="D1817" t="str">
            <v>01</v>
          </cell>
          <cell r="E1817" t="str">
            <v>MACUSANI</v>
          </cell>
          <cell r="F1817">
            <v>11515</v>
          </cell>
        </row>
        <row r="1818">
          <cell r="A1818" t="str">
            <v>210302</v>
          </cell>
          <cell r="B1818" t="str">
            <v>21</v>
          </cell>
          <cell r="C1818" t="str">
            <v>03</v>
          </cell>
          <cell r="D1818" t="str">
            <v>02</v>
          </cell>
          <cell r="E1818" t="str">
            <v>AJOYANI</v>
          </cell>
          <cell r="F1818">
            <v>2248</v>
          </cell>
        </row>
        <row r="1819">
          <cell r="A1819" t="str">
            <v>210303</v>
          </cell>
          <cell r="B1819" t="str">
            <v>21</v>
          </cell>
          <cell r="C1819" t="str">
            <v>03</v>
          </cell>
          <cell r="D1819" t="str">
            <v>03</v>
          </cell>
          <cell r="E1819" t="str">
            <v>AYAPATA</v>
          </cell>
          <cell r="F1819">
            <v>7335</v>
          </cell>
        </row>
        <row r="1820">
          <cell r="A1820" t="str">
            <v>210304</v>
          </cell>
          <cell r="B1820" t="str">
            <v>21</v>
          </cell>
          <cell r="C1820" t="str">
            <v>03</v>
          </cell>
          <cell r="D1820" t="str">
            <v>04</v>
          </cell>
          <cell r="E1820" t="str">
            <v>COASA</v>
          </cell>
          <cell r="F1820">
            <v>9486</v>
          </cell>
        </row>
        <row r="1821">
          <cell r="A1821" t="str">
            <v>210305</v>
          </cell>
          <cell r="B1821" t="str">
            <v>21</v>
          </cell>
          <cell r="C1821" t="str">
            <v>03</v>
          </cell>
          <cell r="D1821" t="str">
            <v>05</v>
          </cell>
          <cell r="E1821" t="str">
            <v>CORANI</v>
          </cell>
          <cell r="F1821">
            <v>3780</v>
          </cell>
        </row>
        <row r="1822">
          <cell r="A1822" t="str">
            <v>210306</v>
          </cell>
          <cell r="B1822" t="str">
            <v>21</v>
          </cell>
          <cell r="C1822" t="str">
            <v>03</v>
          </cell>
          <cell r="D1822" t="str">
            <v>06</v>
          </cell>
          <cell r="E1822" t="str">
            <v>CRUCERO</v>
          </cell>
          <cell r="F1822">
            <v>9331</v>
          </cell>
        </row>
        <row r="1823">
          <cell r="A1823" t="str">
            <v>210307</v>
          </cell>
          <cell r="B1823" t="str">
            <v>21</v>
          </cell>
          <cell r="C1823" t="str">
            <v>03</v>
          </cell>
          <cell r="D1823" t="str">
            <v>07</v>
          </cell>
          <cell r="E1823" t="str">
            <v>ITUATA</v>
          </cell>
          <cell r="F1823">
            <v>6343</v>
          </cell>
        </row>
        <row r="1824">
          <cell r="A1824" t="str">
            <v>210308</v>
          </cell>
          <cell r="B1824" t="str">
            <v>21</v>
          </cell>
          <cell r="C1824" t="str">
            <v>03</v>
          </cell>
          <cell r="D1824" t="str">
            <v>08</v>
          </cell>
          <cell r="E1824" t="str">
            <v>OLLACHEA</v>
          </cell>
          <cell r="F1824">
            <v>5531</v>
          </cell>
        </row>
        <row r="1825">
          <cell r="A1825" t="str">
            <v>210309</v>
          </cell>
          <cell r="B1825" t="str">
            <v>21</v>
          </cell>
          <cell r="C1825" t="str">
            <v>03</v>
          </cell>
          <cell r="D1825" t="str">
            <v>09</v>
          </cell>
          <cell r="E1825" t="str">
            <v>SAN GABAN</v>
          </cell>
          <cell r="F1825">
            <v>4451</v>
          </cell>
        </row>
        <row r="1826">
          <cell r="A1826" t="str">
            <v>210310</v>
          </cell>
          <cell r="B1826" t="str">
            <v>21</v>
          </cell>
          <cell r="C1826" t="str">
            <v>03</v>
          </cell>
          <cell r="D1826" t="str">
            <v>10</v>
          </cell>
          <cell r="E1826" t="str">
            <v>USICAYOS</v>
          </cell>
          <cell r="F1826">
            <v>11957</v>
          </cell>
        </row>
        <row r="1827">
          <cell r="A1827" t="str">
            <v>210400</v>
          </cell>
          <cell r="B1827" t="str">
            <v>21</v>
          </cell>
          <cell r="C1827" t="str">
            <v>04</v>
          </cell>
          <cell r="D1827" t="str">
            <v>00</v>
          </cell>
          <cell r="E1827" t="str">
            <v>CHUCUITO</v>
          </cell>
          <cell r="F1827">
            <v>116141</v>
          </cell>
        </row>
        <row r="1828">
          <cell r="A1828" t="str">
            <v>210401</v>
          </cell>
          <cell r="B1828" t="str">
            <v>21</v>
          </cell>
          <cell r="C1828" t="str">
            <v>04</v>
          </cell>
          <cell r="D1828" t="str">
            <v>01</v>
          </cell>
          <cell r="E1828" t="str">
            <v>JULI</v>
          </cell>
          <cell r="F1828">
            <v>26614</v>
          </cell>
        </row>
        <row r="1829">
          <cell r="A1829" t="str">
            <v>210402</v>
          </cell>
          <cell r="B1829" t="str">
            <v>21</v>
          </cell>
          <cell r="C1829" t="str">
            <v>04</v>
          </cell>
          <cell r="D1829" t="str">
            <v>02</v>
          </cell>
          <cell r="E1829" t="str">
            <v>DESAGUADERO</v>
          </cell>
          <cell r="F1829">
            <v>13796</v>
          </cell>
        </row>
        <row r="1830">
          <cell r="A1830" t="str">
            <v>210403</v>
          </cell>
          <cell r="B1830" t="str">
            <v>21</v>
          </cell>
          <cell r="C1830" t="str">
            <v>04</v>
          </cell>
          <cell r="D1830" t="str">
            <v>03</v>
          </cell>
          <cell r="E1830" t="str">
            <v>HUACULLANI</v>
          </cell>
          <cell r="F1830">
            <v>11949</v>
          </cell>
        </row>
        <row r="1831">
          <cell r="A1831" t="str">
            <v>210404</v>
          </cell>
          <cell r="B1831" t="str">
            <v>21</v>
          </cell>
          <cell r="C1831" t="str">
            <v>04</v>
          </cell>
          <cell r="D1831" t="str">
            <v>04</v>
          </cell>
          <cell r="E1831" t="str">
            <v>KELLUYO</v>
          </cell>
          <cell r="F1831">
            <v>15310</v>
          </cell>
        </row>
        <row r="1832">
          <cell r="A1832" t="str">
            <v>210405</v>
          </cell>
          <cell r="B1832" t="str">
            <v>21</v>
          </cell>
          <cell r="C1832" t="str">
            <v>04</v>
          </cell>
          <cell r="D1832" t="str">
            <v>05</v>
          </cell>
          <cell r="E1832" t="str">
            <v>PISACOMA</v>
          </cell>
          <cell r="F1832">
            <v>11738</v>
          </cell>
        </row>
        <row r="1833">
          <cell r="A1833" t="str">
            <v>210406</v>
          </cell>
          <cell r="B1833" t="str">
            <v>21</v>
          </cell>
          <cell r="C1833" t="str">
            <v>04</v>
          </cell>
          <cell r="D1833" t="str">
            <v>06</v>
          </cell>
          <cell r="E1833" t="str">
            <v>POMATA</v>
          </cell>
          <cell r="F1833">
            <v>17074</v>
          </cell>
        </row>
        <row r="1834">
          <cell r="A1834" t="str">
            <v>210407</v>
          </cell>
          <cell r="B1834" t="str">
            <v>21</v>
          </cell>
          <cell r="C1834" t="str">
            <v>04</v>
          </cell>
          <cell r="D1834" t="str">
            <v>07</v>
          </cell>
          <cell r="E1834" t="str">
            <v>ZEPITA</v>
          </cell>
          <cell r="F1834">
            <v>19660</v>
          </cell>
        </row>
        <row r="1835">
          <cell r="A1835" t="str">
            <v>210500</v>
          </cell>
          <cell r="B1835" t="str">
            <v>21</v>
          </cell>
          <cell r="C1835" t="str">
            <v>05</v>
          </cell>
          <cell r="D1835" t="str">
            <v>00</v>
          </cell>
          <cell r="E1835" t="str">
            <v>EL COLLAO</v>
          </cell>
          <cell r="F1835">
            <v>79042</v>
          </cell>
        </row>
        <row r="1836">
          <cell r="A1836" t="str">
            <v>210501</v>
          </cell>
          <cell r="B1836" t="str">
            <v>21</v>
          </cell>
          <cell r="C1836" t="str">
            <v>05</v>
          </cell>
          <cell r="D1836" t="str">
            <v>01</v>
          </cell>
          <cell r="E1836" t="str">
            <v>ILAVE</v>
          </cell>
          <cell r="F1836">
            <v>52013</v>
          </cell>
        </row>
        <row r="1837">
          <cell r="A1837" t="str">
            <v>210502</v>
          </cell>
          <cell r="B1837" t="str">
            <v>21</v>
          </cell>
          <cell r="C1837" t="str">
            <v>05</v>
          </cell>
          <cell r="D1837" t="str">
            <v>02</v>
          </cell>
          <cell r="E1837" t="str">
            <v>CAPAZO</v>
          </cell>
          <cell r="F1837">
            <v>1671</v>
          </cell>
        </row>
        <row r="1838">
          <cell r="A1838" t="str">
            <v>210503</v>
          </cell>
          <cell r="B1838" t="str">
            <v>21</v>
          </cell>
          <cell r="C1838" t="str">
            <v>05</v>
          </cell>
          <cell r="D1838" t="str">
            <v>03</v>
          </cell>
          <cell r="E1838" t="str">
            <v>PILCUYO</v>
          </cell>
          <cell r="F1838">
            <v>17218</v>
          </cell>
        </row>
        <row r="1839">
          <cell r="A1839" t="str">
            <v>210504</v>
          </cell>
          <cell r="B1839" t="str">
            <v>21</v>
          </cell>
          <cell r="C1839" t="str">
            <v>05</v>
          </cell>
          <cell r="D1839" t="str">
            <v>04</v>
          </cell>
          <cell r="E1839" t="str">
            <v>SANTA ROSA</v>
          </cell>
          <cell r="F1839">
            <v>4432</v>
          </cell>
        </row>
        <row r="1840">
          <cell r="A1840" t="str">
            <v>210505</v>
          </cell>
          <cell r="B1840" t="str">
            <v>21</v>
          </cell>
          <cell r="C1840" t="str">
            <v>05</v>
          </cell>
          <cell r="D1840" t="str">
            <v>05</v>
          </cell>
          <cell r="E1840" t="str">
            <v>CONDURIRI</v>
          </cell>
          <cell r="F1840">
            <v>3708</v>
          </cell>
        </row>
        <row r="1841">
          <cell r="A1841" t="str">
            <v>210600</v>
          </cell>
          <cell r="B1841" t="str">
            <v>21</v>
          </cell>
          <cell r="C1841" t="str">
            <v>06</v>
          </cell>
          <cell r="D1841" t="str">
            <v>00</v>
          </cell>
          <cell r="E1841" t="str">
            <v>HUANCANE</v>
          </cell>
          <cell r="F1841">
            <v>75664</v>
          </cell>
        </row>
        <row r="1842">
          <cell r="A1842" t="str">
            <v>210601</v>
          </cell>
          <cell r="B1842" t="str">
            <v>21</v>
          </cell>
          <cell r="C1842" t="str">
            <v>06</v>
          </cell>
          <cell r="D1842" t="str">
            <v>01</v>
          </cell>
          <cell r="E1842" t="str">
            <v>HUANCANE</v>
          </cell>
          <cell r="F1842">
            <v>23516</v>
          </cell>
        </row>
        <row r="1843">
          <cell r="A1843" t="str">
            <v>210602</v>
          </cell>
          <cell r="B1843" t="str">
            <v>21</v>
          </cell>
          <cell r="C1843" t="str">
            <v>06</v>
          </cell>
          <cell r="D1843" t="str">
            <v>02</v>
          </cell>
          <cell r="E1843" t="str">
            <v>COJATA</v>
          </cell>
          <cell r="F1843">
            <v>5091</v>
          </cell>
        </row>
        <row r="1844">
          <cell r="A1844" t="str">
            <v>210603</v>
          </cell>
          <cell r="B1844" t="str">
            <v>21</v>
          </cell>
          <cell r="C1844" t="str">
            <v>06</v>
          </cell>
          <cell r="D1844" t="str">
            <v>03</v>
          </cell>
          <cell r="E1844" t="str">
            <v>HUATASANI</v>
          </cell>
          <cell r="F1844">
            <v>3057</v>
          </cell>
        </row>
        <row r="1845">
          <cell r="A1845" t="str">
            <v>210604</v>
          </cell>
          <cell r="B1845" t="str">
            <v>21</v>
          </cell>
          <cell r="C1845" t="str">
            <v>06</v>
          </cell>
          <cell r="D1845" t="str">
            <v>04</v>
          </cell>
          <cell r="E1845" t="str">
            <v>INCHUPALLA</v>
          </cell>
          <cell r="F1845">
            <v>3892</v>
          </cell>
        </row>
        <row r="1846">
          <cell r="A1846" t="str">
            <v>210605</v>
          </cell>
          <cell r="B1846" t="str">
            <v>21</v>
          </cell>
          <cell r="C1846" t="str">
            <v>06</v>
          </cell>
          <cell r="D1846" t="str">
            <v>05</v>
          </cell>
          <cell r="E1846" t="str">
            <v>PUSI</v>
          </cell>
          <cell r="F1846">
            <v>7350</v>
          </cell>
        </row>
        <row r="1847">
          <cell r="A1847" t="str">
            <v>210606</v>
          </cell>
          <cell r="B1847" t="str">
            <v>21</v>
          </cell>
          <cell r="C1847" t="str">
            <v>06</v>
          </cell>
          <cell r="D1847" t="str">
            <v>06</v>
          </cell>
          <cell r="E1847" t="str">
            <v>ROSASPATA</v>
          </cell>
          <cell r="F1847">
            <v>6215</v>
          </cell>
        </row>
        <row r="1848">
          <cell r="A1848" t="str">
            <v>210607</v>
          </cell>
          <cell r="B1848" t="str">
            <v>21</v>
          </cell>
          <cell r="C1848" t="str">
            <v>06</v>
          </cell>
          <cell r="D1848" t="str">
            <v>07</v>
          </cell>
          <cell r="E1848" t="str">
            <v>TARACO</v>
          </cell>
          <cell r="F1848">
            <v>16894</v>
          </cell>
        </row>
        <row r="1849">
          <cell r="A1849" t="str">
            <v>210608</v>
          </cell>
          <cell r="B1849" t="str">
            <v>21</v>
          </cell>
          <cell r="C1849" t="str">
            <v>06</v>
          </cell>
          <cell r="D1849" t="str">
            <v>08</v>
          </cell>
          <cell r="E1849" t="str">
            <v>VILQUE CHICO</v>
          </cell>
          <cell r="F1849">
            <v>9649</v>
          </cell>
        </row>
        <row r="1850">
          <cell r="A1850" t="str">
            <v>210700</v>
          </cell>
          <cell r="B1850" t="str">
            <v>21</v>
          </cell>
          <cell r="C1850" t="str">
            <v>07</v>
          </cell>
          <cell r="D1850" t="str">
            <v>00</v>
          </cell>
          <cell r="E1850" t="str">
            <v>LAMPA</v>
          </cell>
          <cell r="F1850">
            <v>50383</v>
          </cell>
        </row>
        <row r="1851">
          <cell r="A1851" t="str">
            <v>210701</v>
          </cell>
          <cell r="B1851" t="str">
            <v>21</v>
          </cell>
          <cell r="C1851" t="str">
            <v>07</v>
          </cell>
          <cell r="D1851" t="str">
            <v>01</v>
          </cell>
          <cell r="E1851" t="str">
            <v>LAMPA</v>
          </cell>
          <cell r="F1851">
            <v>11273</v>
          </cell>
        </row>
        <row r="1852">
          <cell r="A1852" t="str">
            <v>210702</v>
          </cell>
          <cell r="B1852" t="str">
            <v>21</v>
          </cell>
          <cell r="C1852" t="str">
            <v>07</v>
          </cell>
          <cell r="D1852" t="str">
            <v>02</v>
          </cell>
          <cell r="E1852" t="str">
            <v>CABANILLA</v>
          </cell>
          <cell r="F1852">
            <v>7014</v>
          </cell>
        </row>
        <row r="1853">
          <cell r="A1853" t="str">
            <v>210703</v>
          </cell>
          <cell r="B1853" t="str">
            <v>21</v>
          </cell>
          <cell r="C1853" t="str">
            <v>07</v>
          </cell>
          <cell r="D1853" t="str">
            <v>03</v>
          </cell>
          <cell r="E1853" t="str">
            <v>CALAPUJA</v>
          </cell>
          <cell r="F1853">
            <v>2375</v>
          </cell>
        </row>
        <row r="1854">
          <cell r="A1854" t="str">
            <v>210704</v>
          </cell>
          <cell r="B1854" t="str">
            <v>21</v>
          </cell>
          <cell r="C1854" t="str">
            <v>07</v>
          </cell>
          <cell r="D1854" t="str">
            <v>04</v>
          </cell>
          <cell r="E1854" t="str">
            <v>NICASIO</v>
          </cell>
          <cell r="F1854">
            <v>2949</v>
          </cell>
        </row>
        <row r="1855">
          <cell r="A1855" t="str">
            <v>210705</v>
          </cell>
          <cell r="B1855" t="str">
            <v>21</v>
          </cell>
          <cell r="C1855" t="str">
            <v>07</v>
          </cell>
          <cell r="D1855" t="str">
            <v>05</v>
          </cell>
          <cell r="E1855" t="str">
            <v>OCUVIRI</v>
          </cell>
          <cell r="F1855">
            <v>2349</v>
          </cell>
        </row>
        <row r="1856">
          <cell r="A1856" t="str">
            <v>210706</v>
          </cell>
          <cell r="B1856" t="str">
            <v>21</v>
          </cell>
          <cell r="C1856" t="str">
            <v>07</v>
          </cell>
          <cell r="D1856" t="str">
            <v>06</v>
          </cell>
          <cell r="E1856" t="str">
            <v>PALCA</v>
          </cell>
          <cell r="F1856">
            <v>2017</v>
          </cell>
        </row>
        <row r="1857">
          <cell r="A1857" t="str">
            <v>210707</v>
          </cell>
          <cell r="B1857" t="str">
            <v>21</v>
          </cell>
          <cell r="C1857" t="str">
            <v>07</v>
          </cell>
          <cell r="D1857" t="str">
            <v>07</v>
          </cell>
          <cell r="E1857" t="str">
            <v>PARATIA</v>
          </cell>
          <cell r="F1857">
            <v>5937</v>
          </cell>
        </row>
        <row r="1858">
          <cell r="A1858" t="str">
            <v>210708</v>
          </cell>
          <cell r="B1858" t="str">
            <v>21</v>
          </cell>
          <cell r="C1858" t="str">
            <v>07</v>
          </cell>
          <cell r="D1858" t="str">
            <v>08</v>
          </cell>
          <cell r="E1858" t="str">
            <v>PUCARA</v>
          </cell>
          <cell r="F1858">
            <v>6937</v>
          </cell>
        </row>
        <row r="1859">
          <cell r="A1859" t="str">
            <v>210709</v>
          </cell>
          <cell r="B1859" t="str">
            <v>21</v>
          </cell>
          <cell r="C1859" t="str">
            <v>07</v>
          </cell>
          <cell r="D1859" t="str">
            <v>09</v>
          </cell>
          <cell r="E1859" t="str">
            <v>SANTA LUCIA</v>
          </cell>
          <cell r="F1859">
            <v>8409</v>
          </cell>
        </row>
        <row r="1860">
          <cell r="A1860" t="str">
            <v>210710</v>
          </cell>
          <cell r="B1860" t="str">
            <v>21</v>
          </cell>
          <cell r="C1860" t="str">
            <v>07</v>
          </cell>
          <cell r="D1860" t="str">
            <v>10</v>
          </cell>
          <cell r="E1860" t="str">
            <v>VILAVILA</v>
          </cell>
          <cell r="F1860">
            <v>1123</v>
          </cell>
        </row>
        <row r="1861">
          <cell r="A1861" t="str">
            <v>210800</v>
          </cell>
          <cell r="B1861" t="str">
            <v>21</v>
          </cell>
          <cell r="C1861" t="str">
            <v>08</v>
          </cell>
          <cell r="D1861" t="str">
            <v>00</v>
          </cell>
          <cell r="E1861" t="str">
            <v>MELGAR</v>
          </cell>
          <cell r="F1861">
            <v>89328</v>
          </cell>
        </row>
        <row r="1862">
          <cell r="A1862" t="str">
            <v>210801</v>
          </cell>
          <cell r="B1862" t="str">
            <v>21</v>
          </cell>
          <cell r="C1862" t="str">
            <v>08</v>
          </cell>
          <cell r="D1862" t="str">
            <v>01</v>
          </cell>
          <cell r="E1862" t="str">
            <v>AYAVIRI</v>
          </cell>
          <cell r="F1862">
            <v>26369</v>
          </cell>
        </row>
        <row r="1863">
          <cell r="A1863" t="str">
            <v>210802</v>
          </cell>
          <cell r="B1863" t="str">
            <v>21</v>
          </cell>
          <cell r="C1863" t="str">
            <v>08</v>
          </cell>
          <cell r="D1863" t="str">
            <v>02</v>
          </cell>
          <cell r="E1863" t="str">
            <v>ANTAUTA</v>
          </cell>
          <cell r="F1863">
            <v>7226</v>
          </cell>
        </row>
        <row r="1864">
          <cell r="A1864" t="str">
            <v>210803</v>
          </cell>
          <cell r="B1864" t="str">
            <v>21</v>
          </cell>
          <cell r="C1864" t="str">
            <v>08</v>
          </cell>
          <cell r="D1864" t="str">
            <v>03</v>
          </cell>
          <cell r="E1864" t="str">
            <v>CUPI</v>
          </cell>
          <cell r="F1864">
            <v>2762</v>
          </cell>
        </row>
        <row r="1865">
          <cell r="A1865" t="str">
            <v>210804</v>
          </cell>
          <cell r="B1865" t="str">
            <v>21</v>
          </cell>
          <cell r="C1865" t="str">
            <v>08</v>
          </cell>
          <cell r="D1865" t="str">
            <v>04</v>
          </cell>
          <cell r="E1865" t="str">
            <v>LLALLI</v>
          </cell>
          <cell r="F1865">
            <v>4565</v>
          </cell>
        </row>
        <row r="1866">
          <cell r="A1866" t="str">
            <v>210805</v>
          </cell>
          <cell r="B1866" t="str">
            <v>21</v>
          </cell>
          <cell r="C1866" t="str">
            <v>08</v>
          </cell>
          <cell r="D1866" t="str">
            <v>05</v>
          </cell>
          <cell r="E1866" t="str">
            <v>MACARI</v>
          </cell>
          <cell r="F1866">
            <v>9270</v>
          </cell>
        </row>
        <row r="1867">
          <cell r="A1867" t="str">
            <v>210806</v>
          </cell>
          <cell r="B1867" t="str">
            <v>21</v>
          </cell>
          <cell r="C1867" t="str">
            <v>08</v>
          </cell>
          <cell r="D1867" t="str">
            <v>06</v>
          </cell>
          <cell r="E1867" t="str">
            <v>NUÑOA</v>
          </cell>
          <cell r="F1867">
            <v>14361</v>
          </cell>
        </row>
        <row r="1868">
          <cell r="A1868" t="str">
            <v>210807</v>
          </cell>
          <cell r="B1868" t="str">
            <v>21</v>
          </cell>
          <cell r="C1868" t="str">
            <v>08</v>
          </cell>
          <cell r="D1868" t="str">
            <v>07</v>
          </cell>
          <cell r="E1868" t="str">
            <v>ORURILLO</v>
          </cell>
          <cell r="F1868">
            <v>12030</v>
          </cell>
        </row>
        <row r="1869">
          <cell r="A1869" t="str">
            <v>210808</v>
          </cell>
          <cell r="B1869" t="str">
            <v>21</v>
          </cell>
          <cell r="C1869" t="str">
            <v>08</v>
          </cell>
          <cell r="D1869" t="str">
            <v>08</v>
          </cell>
          <cell r="E1869" t="str">
            <v>SANTA ROSA</v>
          </cell>
          <cell r="F1869">
            <v>7856</v>
          </cell>
        </row>
        <row r="1870">
          <cell r="A1870" t="str">
            <v>210809</v>
          </cell>
          <cell r="B1870" t="str">
            <v>21</v>
          </cell>
          <cell r="C1870" t="str">
            <v>08</v>
          </cell>
          <cell r="D1870" t="str">
            <v>09</v>
          </cell>
          <cell r="E1870" t="str">
            <v>UMACHIRI</v>
          </cell>
          <cell r="F1870">
            <v>4889</v>
          </cell>
        </row>
        <row r="1871">
          <cell r="A1871" t="str">
            <v>210900</v>
          </cell>
          <cell r="B1871" t="str">
            <v>21</v>
          </cell>
          <cell r="C1871" t="str">
            <v>09</v>
          </cell>
          <cell r="D1871" t="str">
            <v>00</v>
          </cell>
          <cell r="E1871" t="str">
            <v>MOHO</v>
          </cell>
          <cell r="F1871">
            <v>28150</v>
          </cell>
        </row>
        <row r="1872">
          <cell r="A1872" t="str">
            <v>210901</v>
          </cell>
          <cell r="B1872" t="str">
            <v>21</v>
          </cell>
          <cell r="C1872" t="str">
            <v>09</v>
          </cell>
          <cell r="D1872" t="str">
            <v>01</v>
          </cell>
          <cell r="E1872" t="str">
            <v>MOHO</v>
          </cell>
          <cell r="F1872">
            <v>16818</v>
          </cell>
        </row>
        <row r="1873">
          <cell r="A1873" t="str">
            <v>210902</v>
          </cell>
          <cell r="B1873" t="str">
            <v>21</v>
          </cell>
          <cell r="C1873" t="str">
            <v>09</v>
          </cell>
          <cell r="D1873" t="str">
            <v>02</v>
          </cell>
          <cell r="E1873" t="str">
            <v>CONIMA</v>
          </cell>
          <cell r="F1873">
            <v>4166</v>
          </cell>
        </row>
        <row r="1874">
          <cell r="A1874" t="str">
            <v>210903</v>
          </cell>
          <cell r="B1874" t="str">
            <v>21</v>
          </cell>
          <cell r="C1874" t="str">
            <v>09</v>
          </cell>
          <cell r="D1874" t="str">
            <v>03</v>
          </cell>
          <cell r="E1874" t="str">
            <v>HUAYRAPATA</v>
          </cell>
          <cell r="F1874">
            <v>3956</v>
          </cell>
        </row>
        <row r="1875">
          <cell r="A1875" t="str">
            <v>210904</v>
          </cell>
          <cell r="B1875" t="str">
            <v>21</v>
          </cell>
          <cell r="C1875" t="str">
            <v>09</v>
          </cell>
          <cell r="D1875" t="str">
            <v>04</v>
          </cell>
          <cell r="E1875" t="str">
            <v>TILALI</v>
          </cell>
          <cell r="F1875">
            <v>3210</v>
          </cell>
        </row>
        <row r="1876">
          <cell r="A1876" t="str">
            <v>211000</v>
          </cell>
          <cell r="B1876" t="str">
            <v>21</v>
          </cell>
          <cell r="C1876" t="str">
            <v>10</v>
          </cell>
          <cell r="D1876" t="str">
            <v>00</v>
          </cell>
          <cell r="E1876" t="str">
            <v>SAN ANTONIO DE PUTINA</v>
          </cell>
          <cell r="F1876">
            <v>49494</v>
          </cell>
        </row>
        <row r="1877">
          <cell r="A1877" t="str">
            <v>211001</v>
          </cell>
          <cell r="B1877" t="str">
            <v>21</v>
          </cell>
          <cell r="C1877" t="str">
            <v>10</v>
          </cell>
          <cell r="D1877" t="str">
            <v>01</v>
          </cell>
          <cell r="E1877" t="str">
            <v>PUTINA</v>
          </cell>
          <cell r="F1877">
            <v>16919</v>
          </cell>
        </row>
        <row r="1878">
          <cell r="A1878" t="str">
            <v>211002</v>
          </cell>
          <cell r="B1878" t="str">
            <v>21</v>
          </cell>
          <cell r="C1878" t="str">
            <v>10</v>
          </cell>
          <cell r="D1878" t="str">
            <v>02</v>
          </cell>
          <cell r="E1878" t="str">
            <v>ANANEA</v>
          </cell>
          <cell r="F1878">
            <v>22146</v>
          </cell>
        </row>
        <row r="1879">
          <cell r="A1879" t="str">
            <v>211003</v>
          </cell>
          <cell r="B1879" t="str">
            <v>21</v>
          </cell>
          <cell r="C1879" t="str">
            <v>10</v>
          </cell>
          <cell r="D1879" t="str">
            <v>03</v>
          </cell>
          <cell r="E1879" t="str">
            <v>PEDRO VILCA APAZA</v>
          </cell>
          <cell r="F1879">
            <v>2702</v>
          </cell>
        </row>
        <row r="1880">
          <cell r="A1880" t="str">
            <v>211004</v>
          </cell>
          <cell r="B1880" t="str">
            <v>21</v>
          </cell>
          <cell r="C1880" t="str">
            <v>10</v>
          </cell>
          <cell r="D1880" t="str">
            <v>04</v>
          </cell>
          <cell r="E1880" t="str">
            <v>QUILCAPUNCU</v>
          </cell>
          <cell r="F1880">
            <v>6077</v>
          </cell>
        </row>
        <row r="1881">
          <cell r="A1881" t="str">
            <v>211005</v>
          </cell>
          <cell r="B1881" t="str">
            <v>21</v>
          </cell>
          <cell r="C1881" t="str">
            <v>10</v>
          </cell>
          <cell r="D1881" t="str">
            <v>05</v>
          </cell>
          <cell r="E1881" t="str">
            <v>SINA</v>
          </cell>
          <cell r="F1881">
            <v>1650</v>
          </cell>
        </row>
        <row r="1882">
          <cell r="A1882" t="str">
            <v>211100</v>
          </cell>
          <cell r="B1882" t="str">
            <v>21</v>
          </cell>
          <cell r="C1882" t="str">
            <v>11</v>
          </cell>
          <cell r="D1882" t="str">
            <v>00</v>
          </cell>
          <cell r="E1882" t="str">
            <v>SAN ROMAN</v>
          </cell>
          <cell r="F1882">
            <v>255914</v>
          </cell>
        </row>
        <row r="1883">
          <cell r="A1883" t="str">
            <v>211101</v>
          </cell>
          <cell r="B1883" t="str">
            <v>21</v>
          </cell>
          <cell r="C1883" t="str">
            <v>11</v>
          </cell>
          <cell r="D1883" t="str">
            <v>01</v>
          </cell>
          <cell r="E1883" t="str">
            <v>JULIACA</v>
          </cell>
          <cell r="F1883">
            <v>237393</v>
          </cell>
        </row>
        <row r="1884">
          <cell r="A1884" t="str">
            <v>211102</v>
          </cell>
          <cell r="B1884" t="str">
            <v>21</v>
          </cell>
          <cell r="C1884" t="str">
            <v>11</v>
          </cell>
          <cell r="D1884" t="str">
            <v>02</v>
          </cell>
          <cell r="E1884" t="str">
            <v>CABANA</v>
          </cell>
          <cell r="F1884">
            <v>4698</v>
          </cell>
        </row>
        <row r="1885">
          <cell r="A1885" t="str">
            <v>211103</v>
          </cell>
          <cell r="B1885" t="str">
            <v>21</v>
          </cell>
          <cell r="C1885" t="str">
            <v>11</v>
          </cell>
          <cell r="D1885" t="str">
            <v>03</v>
          </cell>
          <cell r="E1885" t="str">
            <v>CABANILLAS</v>
          </cell>
          <cell r="F1885">
            <v>5944</v>
          </cell>
        </row>
        <row r="1886">
          <cell r="A1886" t="str">
            <v>211104</v>
          </cell>
          <cell r="B1886" t="str">
            <v>21</v>
          </cell>
          <cell r="C1886" t="str">
            <v>11</v>
          </cell>
          <cell r="D1886" t="str">
            <v>04</v>
          </cell>
          <cell r="E1886" t="str">
            <v>CARACOTO</v>
          </cell>
          <cell r="F1886">
            <v>7879</v>
          </cell>
        </row>
        <row r="1887">
          <cell r="A1887" t="str">
            <v>211200</v>
          </cell>
          <cell r="B1887" t="str">
            <v>21</v>
          </cell>
          <cell r="C1887" t="str">
            <v>12</v>
          </cell>
          <cell r="D1887" t="str">
            <v>00</v>
          </cell>
          <cell r="E1887" t="str">
            <v>SANDIA</v>
          </cell>
          <cell r="F1887">
            <v>70119</v>
          </cell>
        </row>
        <row r="1888">
          <cell r="A1888" t="str">
            <v>211201</v>
          </cell>
          <cell r="B1888" t="str">
            <v>21</v>
          </cell>
          <cell r="C1888" t="str">
            <v>12</v>
          </cell>
          <cell r="D1888" t="str">
            <v>01</v>
          </cell>
          <cell r="E1888" t="str">
            <v>SANDIA</v>
          </cell>
          <cell r="F1888">
            <v>13158</v>
          </cell>
        </row>
        <row r="1889">
          <cell r="A1889" t="str">
            <v>211202</v>
          </cell>
          <cell r="B1889" t="str">
            <v>21</v>
          </cell>
          <cell r="C1889" t="str">
            <v>12</v>
          </cell>
          <cell r="D1889" t="str">
            <v>02</v>
          </cell>
          <cell r="E1889" t="str">
            <v>CUYOCUYO</v>
          </cell>
          <cell r="F1889">
            <v>8547</v>
          </cell>
        </row>
        <row r="1890">
          <cell r="A1890" t="str">
            <v>211203</v>
          </cell>
          <cell r="B1890" t="str">
            <v>21</v>
          </cell>
          <cell r="C1890" t="str">
            <v>12</v>
          </cell>
          <cell r="D1890" t="str">
            <v>03</v>
          </cell>
          <cell r="E1890" t="str">
            <v>LIMBANI</v>
          </cell>
          <cell r="F1890">
            <v>4843</v>
          </cell>
        </row>
        <row r="1891">
          <cell r="A1891" t="str">
            <v>211204</v>
          </cell>
          <cell r="B1891" t="str">
            <v>21</v>
          </cell>
          <cell r="C1891" t="str">
            <v>12</v>
          </cell>
          <cell r="D1891" t="str">
            <v>04</v>
          </cell>
          <cell r="E1891" t="str">
            <v>PATAMBUCO</v>
          </cell>
          <cell r="F1891">
            <v>4963</v>
          </cell>
        </row>
        <row r="1892">
          <cell r="A1892" t="str">
            <v>211205</v>
          </cell>
          <cell r="B1892" t="str">
            <v>21</v>
          </cell>
          <cell r="C1892" t="str">
            <v>12</v>
          </cell>
          <cell r="D1892" t="str">
            <v>05</v>
          </cell>
          <cell r="E1892" t="str">
            <v>PHARA</v>
          </cell>
          <cell r="F1892">
            <v>6953</v>
          </cell>
        </row>
        <row r="1893">
          <cell r="A1893" t="str">
            <v>211206</v>
          </cell>
          <cell r="B1893" t="str">
            <v>21</v>
          </cell>
          <cell r="C1893" t="str">
            <v>12</v>
          </cell>
          <cell r="D1893" t="str">
            <v>06</v>
          </cell>
          <cell r="E1893" t="str">
            <v>QUIACA</v>
          </cell>
          <cell r="F1893">
            <v>2566</v>
          </cell>
        </row>
        <row r="1894">
          <cell r="A1894" t="str">
            <v>211207</v>
          </cell>
          <cell r="B1894" t="str">
            <v>21</v>
          </cell>
          <cell r="C1894" t="str">
            <v>12</v>
          </cell>
          <cell r="D1894" t="str">
            <v>07</v>
          </cell>
          <cell r="E1894" t="str">
            <v>SAN JUAN DEL ORO</v>
          </cell>
          <cell r="F1894">
            <v>5777</v>
          </cell>
        </row>
        <row r="1895">
          <cell r="A1895" t="str">
            <v>211208</v>
          </cell>
          <cell r="B1895" t="str">
            <v>21</v>
          </cell>
          <cell r="C1895" t="str">
            <v>12</v>
          </cell>
          <cell r="D1895" t="str">
            <v>08</v>
          </cell>
          <cell r="E1895" t="str">
            <v>YANAHUAYA</v>
          </cell>
          <cell r="F1895">
            <v>3767</v>
          </cell>
        </row>
        <row r="1896">
          <cell r="A1896" t="str">
            <v>211209</v>
          </cell>
          <cell r="B1896" t="str">
            <v>21</v>
          </cell>
          <cell r="C1896" t="str">
            <v>12</v>
          </cell>
          <cell r="D1896" t="str">
            <v>09</v>
          </cell>
          <cell r="E1896" t="str">
            <v>ALTO INAMBARI</v>
          </cell>
          <cell r="F1896">
            <v>9902</v>
          </cell>
        </row>
        <row r="1897">
          <cell r="A1897" t="str">
            <v>211210</v>
          </cell>
          <cell r="B1897" t="str">
            <v>21</v>
          </cell>
          <cell r="C1897" t="str">
            <v>12</v>
          </cell>
          <cell r="D1897" t="str">
            <v>10</v>
          </cell>
          <cell r="E1897" t="str">
            <v>SAN PEDRO DE PUTINA PUNCO</v>
          </cell>
          <cell r="F1897">
            <v>9643</v>
          </cell>
        </row>
        <row r="1898">
          <cell r="A1898" t="str">
            <v>211300</v>
          </cell>
          <cell r="B1898" t="str">
            <v>21</v>
          </cell>
          <cell r="C1898" t="str">
            <v>13</v>
          </cell>
          <cell r="D1898" t="str">
            <v>00</v>
          </cell>
          <cell r="E1898" t="str">
            <v>YUNGUYO</v>
          </cell>
          <cell r="F1898">
            <v>52458</v>
          </cell>
        </row>
        <row r="1899">
          <cell r="A1899" t="str">
            <v>211301</v>
          </cell>
          <cell r="B1899" t="str">
            <v>21</v>
          </cell>
          <cell r="C1899" t="str">
            <v>13</v>
          </cell>
          <cell r="D1899" t="str">
            <v>01</v>
          </cell>
          <cell r="E1899" t="str">
            <v>YUNGUYO</v>
          </cell>
          <cell r="F1899">
            <v>32788</v>
          </cell>
        </row>
        <row r="1900">
          <cell r="A1900" t="str">
            <v>211302</v>
          </cell>
          <cell r="B1900" t="str">
            <v>21</v>
          </cell>
          <cell r="C1900" t="str">
            <v>13</v>
          </cell>
          <cell r="D1900" t="str">
            <v>02</v>
          </cell>
          <cell r="E1900" t="str">
            <v>ANAPIA</v>
          </cell>
          <cell r="F1900">
            <v>2775</v>
          </cell>
        </row>
        <row r="1901">
          <cell r="A1901" t="str">
            <v>211303</v>
          </cell>
          <cell r="B1901" t="str">
            <v>21</v>
          </cell>
          <cell r="C1901" t="str">
            <v>13</v>
          </cell>
          <cell r="D1901" t="str">
            <v>03</v>
          </cell>
          <cell r="E1901" t="str">
            <v>COPANI</v>
          </cell>
          <cell r="F1901">
            <v>6663</v>
          </cell>
        </row>
        <row r="1902">
          <cell r="A1902" t="str">
            <v>211304</v>
          </cell>
          <cell r="B1902" t="str">
            <v>21</v>
          </cell>
          <cell r="C1902" t="str">
            <v>13</v>
          </cell>
          <cell r="D1902" t="str">
            <v>04</v>
          </cell>
          <cell r="E1902" t="str">
            <v>CUTURAPI</v>
          </cell>
          <cell r="F1902">
            <v>1951</v>
          </cell>
        </row>
        <row r="1903">
          <cell r="A1903" t="str">
            <v>211305</v>
          </cell>
          <cell r="B1903" t="str">
            <v>21</v>
          </cell>
          <cell r="C1903" t="str">
            <v>13</v>
          </cell>
          <cell r="D1903" t="str">
            <v>05</v>
          </cell>
          <cell r="E1903" t="str">
            <v>OLLARAYA</v>
          </cell>
          <cell r="F1903">
            <v>4102</v>
          </cell>
        </row>
        <row r="1904">
          <cell r="A1904" t="str">
            <v>211306</v>
          </cell>
          <cell r="B1904" t="str">
            <v>21</v>
          </cell>
          <cell r="C1904" t="str">
            <v>13</v>
          </cell>
          <cell r="D1904" t="str">
            <v>06</v>
          </cell>
          <cell r="E1904" t="str">
            <v>TINICACHI</v>
          </cell>
          <cell r="F1904">
            <v>869</v>
          </cell>
        </row>
        <row r="1905">
          <cell r="A1905" t="str">
            <v>211307</v>
          </cell>
          <cell r="B1905" t="str">
            <v>21</v>
          </cell>
          <cell r="C1905" t="str">
            <v>13</v>
          </cell>
          <cell r="D1905" t="str">
            <v>07</v>
          </cell>
          <cell r="E1905" t="str">
            <v>UNICACHI</v>
          </cell>
          <cell r="F1905">
            <v>3310</v>
          </cell>
        </row>
        <row r="1906">
          <cell r="A1906" t="str">
            <v>220000</v>
          </cell>
          <cell r="B1906" t="str">
            <v>22</v>
          </cell>
          <cell r="C1906" t="str">
            <v>00</v>
          </cell>
          <cell r="D1906" t="str">
            <v>00</v>
          </cell>
          <cell r="E1906" t="str">
            <v>SAN MARTIN</v>
          </cell>
          <cell r="F1906">
            <v>712487</v>
          </cell>
        </row>
        <row r="1907">
          <cell r="A1907" t="str">
            <v>220100</v>
          </cell>
          <cell r="B1907" t="str">
            <v>22</v>
          </cell>
          <cell r="C1907" t="str">
            <v>01</v>
          </cell>
          <cell r="D1907" t="str">
            <v>00</v>
          </cell>
          <cell r="E1907" t="str">
            <v>MOYOBAMBA</v>
          </cell>
          <cell r="F1907">
            <v>114321</v>
          </cell>
        </row>
        <row r="1908">
          <cell r="A1908" t="str">
            <v>220101</v>
          </cell>
          <cell r="B1908" t="str">
            <v>22</v>
          </cell>
          <cell r="C1908" t="str">
            <v>01</v>
          </cell>
          <cell r="D1908" t="str">
            <v>01</v>
          </cell>
          <cell r="E1908" t="str">
            <v>MOYOBAMBA</v>
          </cell>
          <cell r="F1908">
            <v>64561</v>
          </cell>
        </row>
        <row r="1909">
          <cell r="A1909" t="str">
            <v>220102</v>
          </cell>
          <cell r="B1909" t="str">
            <v>22</v>
          </cell>
          <cell r="C1909" t="str">
            <v>01</v>
          </cell>
          <cell r="D1909" t="str">
            <v>02</v>
          </cell>
          <cell r="E1909" t="str">
            <v>CALZADA</v>
          </cell>
          <cell r="F1909">
            <v>4670</v>
          </cell>
        </row>
        <row r="1910">
          <cell r="A1910" t="str">
            <v>220103</v>
          </cell>
          <cell r="B1910" t="str">
            <v>22</v>
          </cell>
          <cell r="C1910" t="str">
            <v>01</v>
          </cell>
          <cell r="D1910" t="str">
            <v>03</v>
          </cell>
          <cell r="E1910" t="str">
            <v>HABANA</v>
          </cell>
          <cell r="F1910">
            <v>1755</v>
          </cell>
        </row>
        <row r="1911">
          <cell r="A1911" t="str">
            <v>220104</v>
          </cell>
          <cell r="B1911" t="str">
            <v>22</v>
          </cell>
          <cell r="C1911" t="str">
            <v>01</v>
          </cell>
          <cell r="D1911" t="str">
            <v>04</v>
          </cell>
          <cell r="E1911" t="str">
            <v>JEPELACIO</v>
          </cell>
          <cell r="F1911">
            <v>17752</v>
          </cell>
        </row>
        <row r="1912">
          <cell r="A1912" t="str">
            <v>220105</v>
          </cell>
          <cell r="B1912" t="str">
            <v>22</v>
          </cell>
          <cell r="C1912" t="str">
            <v>01</v>
          </cell>
          <cell r="D1912" t="str">
            <v>05</v>
          </cell>
          <cell r="E1912" t="str">
            <v>SORITOR</v>
          </cell>
          <cell r="F1912">
            <v>22439</v>
          </cell>
        </row>
        <row r="1913">
          <cell r="A1913" t="str">
            <v>220106</v>
          </cell>
          <cell r="B1913" t="str">
            <v>22</v>
          </cell>
          <cell r="C1913" t="str">
            <v>01</v>
          </cell>
          <cell r="D1913" t="str">
            <v>06</v>
          </cell>
          <cell r="E1913" t="str">
            <v>YANTALO</v>
          </cell>
          <cell r="F1913">
            <v>3144</v>
          </cell>
        </row>
        <row r="1914">
          <cell r="A1914" t="str">
            <v>220200</v>
          </cell>
          <cell r="B1914" t="str">
            <v>22</v>
          </cell>
          <cell r="C1914" t="str">
            <v>02</v>
          </cell>
          <cell r="D1914" t="str">
            <v>00</v>
          </cell>
          <cell r="E1914" t="str">
            <v>BELLAVISTA</v>
          </cell>
          <cell r="F1914">
            <v>49639</v>
          </cell>
        </row>
        <row r="1915">
          <cell r="A1915" t="str">
            <v>220201</v>
          </cell>
          <cell r="B1915" t="str">
            <v>22</v>
          </cell>
          <cell r="C1915" t="str">
            <v>02</v>
          </cell>
          <cell r="D1915" t="str">
            <v>01</v>
          </cell>
          <cell r="E1915" t="str">
            <v>BELLAVISTA</v>
          </cell>
          <cell r="F1915">
            <v>14219</v>
          </cell>
        </row>
        <row r="1916">
          <cell r="A1916" t="str">
            <v>220202</v>
          </cell>
          <cell r="B1916" t="str">
            <v>22</v>
          </cell>
          <cell r="C1916" t="str">
            <v>02</v>
          </cell>
          <cell r="D1916" t="str">
            <v>02</v>
          </cell>
          <cell r="E1916" t="str">
            <v>ALTO BIAVO</v>
          </cell>
          <cell r="F1916">
            <v>5825</v>
          </cell>
        </row>
        <row r="1917">
          <cell r="A1917" t="str">
            <v>220203</v>
          </cell>
          <cell r="B1917" t="str">
            <v>22</v>
          </cell>
          <cell r="C1917" t="str">
            <v>02</v>
          </cell>
          <cell r="D1917" t="str">
            <v>03</v>
          </cell>
          <cell r="E1917" t="str">
            <v>BAJO BIAVO</v>
          </cell>
          <cell r="F1917">
            <v>10030</v>
          </cell>
        </row>
        <row r="1918">
          <cell r="A1918" t="str">
            <v>220204</v>
          </cell>
          <cell r="B1918" t="str">
            <v>22</v>
          </cell>
          <cell r="C1918" t="str">
            <v>02</v>
          </cell>
          <cell r="D1918" t="str">
            <v>04</v>
          </cell>
          <cell r="E1918" t="str">
            <v>HUALLAGA</v>
          </cell>
          <cell r="F1918">
            <v>3116</v>
          </cell>
        </row>
        <row r="1919">
          <cell r="A1919" t="str">
            <v>220205</v>
          </cell>
          <cell r="B1919" t="str">
            <v>22</v>
          </cell>
          <cell r="C1919" t="str">
            <v>02</v>
          </cell>
          <cell r="D1919" t="str">
            <v>05</v>
          </cell>
          <cell r="E1919" t="str">
            <v>SAN PABLO</v>
          </cell>
          <cell r="F1919">
            <v>9911</v>
          </cell>
        </row>
        <row r="1920">
          <cell r="A1920" t="str">
            <v>220206</v>
          </cell>
          <cell r="B1920" t="str">
            <v>22</v>
          </cell>
          <cell r="C1920" t="str">
            <v>02</v>
          </cell>
          <cell r="D1920" t="str">
            <v>06</v>
          </cell>
          <cell r="E1920" t="str">
            <v>SAN RAFAEL</v>
          </cell>
          <cell r="F1920">
            <v>6538</v>
          </cell>
        </row>
        <row r="1921">
          <cell r="A1921" t="str">
            <v>220300</v>
          </cell>
          <cell r="B1921" t="str">
            <v>22</v>
          </cell>
          <cell r="C1921" t="str">
            <v>03</v>
          </cell>
          <cell r="D1921" t="str">
            <v>00</v>
          </cell>
          <cell r="E1921" t="str">
            <v>EL DORADO</v>
          </cell>
          <cell r="F1921">
            <v>33510</v>
          </cell>
        </row>
        <row r="1922">
          <cell r="A1922" t="str">
            <v>220301</v>
          </cell>
          <cell r="B1922" t="str">
            <v>22</v>
          </cell>
          <cell r="C1922" t="str">
            <v>03</v>
          </cell>
          <cell r="D1922" t="str">
            <v>01</v>
          </cell>
          <cell r="E1922" t="str">
            <v>SAN JOSE DE SISA</v>
          </cell>
          <cell r="F1922">
            <v>12032</v>
          </cell>
        </row>
        <row r="1923">
          <cell r="A1923" t="str">
            <v>220302</v>
          </cell>
          <cell r="B1923" t="str">
            <v>22</v>
          </cell>
          <cell r="C1923" t="str">
            <v>03</v>
          </cell>
          <cell r="D1923" t="str">
            <v>02</v>
          </cell>
          <cell r="E1923" t="str">
            <v>AGUA BLANCA</v>
          </cell>
          <cell r="F1923">
            <v>2551</v>
          </cell>
        </row>
        <row r="1924">
          <cell r="A1924" t="str">
            <v>220303</v>
          </cell>
          <cell r="B1924" t="str">
            <v>22</v>
          </cell>
          <cell r="C1924" t="str">
            <v>03</v>
          </cell>
          <cell r="D1924" t="str">
            <v>03</v>
          </cell>
          <cell r="E1924" t="str">
            <v>SAN MARTIN</v>
          </cell>
          <cell r="F1924">
            <v>9363</v>
          </cell>
        </row>
        <row r="1925">
          <cell r="A1925" t="str">
            <v>220304</v>
          </cell>
          <cell r="B1925" t="str">
            <v>22</v>
          </cell>
          <cell r="C1925" t="str">
            <v>03</v>
          </cell>
          <cell r="D1925" t="str">
            <v>04</v>
          </cell>
          <cell r="E1925" t="str">
            <v>SANTA ROSA</v>
          </cell>
          <cell r="F1925">
            <v>6757</v>
          </cell>
        </row>
        <row r="1926">
          <cell r="A1926" t="str">
            <v>220305</v>
          </cell>
          <cell r="B1926" t="str">
            <v>22</v>
          </cell>
          <cell r="C1926" t="str">
            <v>03</v>
          </cell>
          <cell r="D1926" t="str">
            <v>05</v>
          </cell>
          <cell r="E1926" t="str">
            <v>SHATOJA</v>
          </cell>
          <cell r="F1926">
            <v>2807</v>
          </cell>
        </row>
        <row r="1927">
          <cell r="A1927" t="str">
            <v>220400</v>
          </cell>
          <cell r="B1927" t="str">
            <v>22</v>
          </cell>
          <cell r="C1927" t="str">
            <v>04</v>
          </cell>
          <cell r="D1927" t="str">
            <v>00</v>
          </cell>
          <cell r="E1927" t="str">
            <v>HUALLAGA</v>
          </cell>
          <cell r="F1927">
            <v>22838</v>
          </cell>
        </row>
        <row r="1928">
          <cell r="A1928" t="str">
            <v>220401</v>
          </cell>
          <cell r="B1928" t="str">
            <v>22</v>
          </cell>
          <cell r="C1928" t="str">
            <v>04</v>
          </cell>
          <cell r="D1928" t="str">
            <v>01</v>
          </cell>
          <cell r="E1928" t="str">
            <v>SAPOSOA</v>
          </cell>
          <cell r="F1928">
            <v>10866</v>
          </cell>
        </row>
        <row r="1929">
          <cell r="A1929" t="str">
            <v>220402</v>
          </cell>
          <cell r="B1929" t="str">
            <v>22</v>
          </cell>
          <cell r="C1929" t="str">
            <v>04</v>
          </cell>
          <cell r="D1929" t="str">
            <v>02</v>
          </cell>
          <cell r="E1929" t="str">
            <v>ALTO SAPOSOA</v>
          </cell>
          <cell r="F1929">
            <v>2281</v>
          </cell>
        </row>
        <row r="1930">
          <cell r="A1930" t="str">
            <v>220403</v>
          </cell>
          <cell r="B1930" t="str">
            <v>22</v>
          </cell>
          <cell r="C1930" t="str">
            <v>04</v>
          </cell>
          <cell r="D1930" t="str">
            <v>03</v>
          </cell>
          <cell r="E1930" t="str">
            <v>EL ESLABON</v>
          </cell>
          <cell r="F1930">
            <v>1818</v>
          </cell>
        </row>
        <row r="1931">
          <cell r="A1931" t="str">
            <v>220404</v>
          </cell>
          <cell r="B1931" t="str">
            <v>22</v>
          </cell>
          <cell r="C1931" t="str">
            <v>04</v>
          </cell>
          <cell r="D1931" t="str">
            <v>04</v>
          </cell>
          <cell r="E1931" t="str">
            <v>PISCOYACU</v>
          </cell>
          <cell r="F1931">
            <v>3941</v>
          </cell>
        </row>
        <row r="1932">
          <cell r="A1932" t="str">
            <v>220405</v>
          </cell>
          <cell r="B1932" t="str">
            <v>22</v>
          </cell>
          <cell r="C1932" t="str">
            <v>04</v>
          </cell>
          <cell r="D1932" t="str">
            <v>05</v>
          </cell>
          <cell r="E1932" t="str">
            <v>SACANCHE</v>
          </cell>
          <cell r="F1932">
            <v>3071</v>
          </cell>
        </row>
        <row r="1933">
          <cell r="A1933" t="str">
            <v>220406</v>
          </cell>
          <cell r="B1933" t="str">
            <v>22</v>
          </cell>
          <cell r="C1933" t="str">
            <v>04</v>
          </cell>
          <cell r="D1933" t="str">
            <v>06</v>
          </cell>
          <cell r="E1933" t="str">
            <v>TINGO DE SAPOSOA</v>
          </cell>
          <cell r="F1933">
            <v>861</v>
          </cell>
        </row>
        <row r="1934">
          <cell r="A1934" t="str">
            <v>220500</v>
          </cell>
          <cell r="B1934" t="str">
            <v>22</v>
          </cell>
          <cell r="C1934" t="str">
            <v>05</v>
          </cell>
          <cell r="D1934" t="str">
            <v>00</v>
          </cell>
          <cell r="E1934" t="str">
            <v>LAMAS</v>
          </cell>
          <cell r="F1934">
            <v>78268</v>
          </cell>
        </row>
        <row r="1935">
          <cell r="A1935" t="str">
            <v>220501</v>
          </cell>
          <cell r="B1935" t="str">
            <v>22</v>
          </cell>
          <cell r="C1935" t="str">
            <v>05</v>
          </cell>
          <cell r="D1935" t="str">
            <v>01</v>
          </cell>
          <cell r="E1935" t="str">
            <v>LAMAS</v>
          </cell>
          <cell r="F1935">
            <v>14553</v>
          </cell>
        </row>
        <row r="1936">
          <cell r="A1936" t="str">
            <v>220502</v>
          </cell>
          <cell r="B1936" t="str">
            <v>22</v>
          </cell>
          <cell r="C1936" t="str">
            <v>05</v>
          </cell>
          <cell r="D1936" t="str">
            <v>02</v>
          </cell>
          <cell r="E1936" t="str">
            <v>ALONSO DE ALVARADO</v>
          </cell>
          <cell r="F1936">
            <v>12857</v>
          </cell>
        </row>
        <row r="1937">
          <cell r="A1937" t="str">
            <v>220503</v>
          </cell>
          <cell r="B1937" t="str">
            <v>22</v>
          </cell>
          <cell r="C1937" t="str">
            <v>05</v>
          </cell>
          <cell r="D1937" t="str">
            <v>03</v>
          </cell>
          <cell r="E1937" t="str">
            <v>BARRANQUITA</v>
          </cell>
          <cell r="F1937">
            <v>6497</v>
          </cell>
        </row>
        <row r="1938">
          <cell r="A1938" t="str">
            <v>220504</v>
          </cell>
          <cell r="B1938" t="str">
            <v>22</v>
          </cell>
          <cell r="C1938" t="str">
            <v>05</v>
          </cell>
          <cell r="D1938" t="str">
            <v>04</v>
          </cell>
          <cell r="E1938" t="str">
            <v>CAYNARACHI</v>
          </cell>
          <cell r="F1938">
            <v>6886</v>
          </cell>
        </row>
        <row r="1939">
          <cell r="A1939" t="str">
            <v>220505</v>
          </cell>
          <cell r="B1939" t="str">
            <v>22</v>
          </cell>
          <cell r="C1939" t="str">
            <v>05</v>
          </cell>
          <cell r="D1939" t="str">
            <v>05</v>
          </cell>
          <cell r="E1939" t="str">
            <v>CUÑUMBUQUI</v>
          </cell>
          <cell r="F1939">
            <v>3928</v>
          </cell>
        </row>
        <row r="1940">
          <cell r="A1940" t="str">
            <v>220506</v>
          </cell>
          <cell r="B1940" t="str">
            <v>22</v>
          </cell>
          <cell r="C1940" t="str">
            <v>05</v>
          </cell>
          <cell r="D1940" t="str">
            <v>06</v>
          </cell>
          <cell r="E1940" t="str">
            <v>PINTO RECODO</v>
          </cell>
          <cell r="F1940">
            <v>9299</v>
          </cell>
        </row>
        <row r="1941">
          <cell r="A1941" t="str">
            <v>220507</v>
          </cell>
          <cell r="B1941" t="str">
            <v>22</v>
          </cell>
          <cell r="C1941" t="str">
            <v>05</v>
          </cell>
          <cell r="D1941" t="str">
            <v>07</v>
          </cell>
          <cell r="E1941" t="str">
            <v>RUMISAPA</v>
          </cell>
          <cell r="F1941">
            <v>2401</v>
          </cell>
        </row>
        <row r="1942">
          <cell r="A1942" t="str">
            <v>220508</v>
          </cell>
          <cell r="B1942" t="str">
            <v>22</v>
          </cell>
          <cell r="C1942" t="str">
            <v>05</v>
          </cell>
          <cell r="D1942" t="str">
            <v>08</v>
          </cell>
          <cell r="E1942" t="str">
            <v>SAN ROQUE DE CUMBAZA</v>
          </cell>
          <cell r="F1942">
            <v>1391</v>
          </cell>
        </row>
        <row r="1943">
          <cell r="A1943" t="str">
            <v>220509</v>
          </cell>
          <cell r="B1943" t="str">
            <v>22</v>
          </cell>
          <cell r="C1943" t="str">
            <v>05</v>
          </cell>
          <cell r="D1943" t="str">
            <v>09</v>
          </cell>
          <cell r="E1943" t="str">
            <v>SHANAO</v>
          </cell>
          <cell r="F1943">
            <v>2322</v>
          </cell>
        </row>
        <row r="1944">
          <cell r="A1944" t="str">
            <v>220510</v>
          </cell>
          <cell r="B1944" t="str">
            <v>22</v>
          </cell>
          <cell r="C1944" t="str">
            <v>05</v>
          </cell>
          <cell r="D1944" t="str">
            <v>10</v>
          </cell>
          <cell r="E1944" t="str">
            <v>TABALOSOS</v>
          </cell>
          <cell r="F1944">
            <v>13002</v>
          </cell>
        </row>
        <row r="1945">
          <cell r="A1945" t="str">
            <v>220511</v>
          </cell>
          <cell r="B1945" t="str">
            <v>22</v>
          </cell>
          <cell r="C1945" t="str">
            <v>05</v>
          </cell>
          <cell r="D1945" t="str">
            <v>11</v>
          </cell>
          <cell r="E1945" t="str">
            <v>ZAPATERO</v>
          </cell>
          <cell r="F1945">
            <v>5132</v>
          </cell>
        </row>
        <row r="1946">
          <cell r="A1946" t="str">
            <v>220600</v>
          </cell>
          <cell r="B1946" t="str">
            <v>22</v>
          </cell>
          <cell r="C1946" t="str">
            <v>06</v>
          </cell>
          <cell r="D1946" t="str">
            <v>00</v>
          </cell>
          <cell r="E1946" t="str">
            <v>MARISCAL CACERES</v>
          </cell>
          <cell r="F1946">
            <v>49743</v>
          </cell>
        </row>
        <row r="1947">
          <cell r="A1947" t="str">
            <v>220601</v>
          </cell>
          <cell r="B1947" t="str">
            <v>22</v>
          </cell>
          <cell r="C1947" t="str">
            <v>06</v>
          </cell>
          <cell r="D1947" t="str">
            <v>01</v>
          </cell>
          <cell r="E1947" t="str">
            <v>JUANJUI</v>
          </cell>
          <cell r="F1947">
            <v>26669</v>
          </cell>
        </row>
        <row r="1948">
          <cell r="A1948" t="str">
            <v>220602</v>
          </cell>
          <cell r="B1948" t="str">
            <v>22</v>
          </cell>
          <cell r="C1948" t="str">
            <v>06</v>
          </cell>
          <cell r="D1948" t="str">
            <v>02</v>
          </cell>
          <cell r="E1948" t="str">
            <v>CAMPANILLA</v>
          </cell>
          <cell r="F1948">
            <v>7592</v>
          </cell>
        </row>
        <row r="1949">
          <cell r="A1949" t="str">
            <v>220603</v>
          </cell>
          <cell r="B1949" t="str">
            <v>22</v>
          </cell>
          <cell r="C1949" t="str">
            <v>06</v>
          </cell>
          <cell r="D1949" t="str">
            <v>03</v>
          </cell>
          <cell r="E1949" t="str">
            <v>HUICUNGO</v>
          </cell>
          <cell r="F1949">
            <v>5842</v>
          </cell>
        </row>
        <row r="1950">
          <cell r="A1950" t="str">
            <v>220604</v>
          </cell>
          <cell r="B1950" t="str">
            <v>22</v>
          </cell>
          <cell r="C1950" t="str">
            <v>06</v>
          </cell>
          <cell r="D1950" t="str">
            <v>04</v>
          </cell>
          <cell r="E1950" t="str">
            <v>PACHIZA</v>
          </cell>
          <cell r="F1950">
            <v>4170</v>
          </cell>
        </row>
        <row r="1951">
          <cell r="A1951" t="str">
            <v>220605</v>
          </cell>
          <cell r="B1951" t="str">
            <v>22</v>
          </cell>
          <cell r="C1951" t="str">
            <v>06</v>
          </cell>
          <cell r="D1951" t="str">
            <v>05</v>
          </cell>
          <cell r="E1951" t="str">
            <v>PAJARILLO</v>
          </cell>
          <cell r="F1951">
            <v>5470</v>
          </cell>
        </row>
        <row r="1952">
          <cell r="A1952" t="str">
            <v>220700</v>
          </cell>
          <cell r="B1952" t="str">
            <v>22</v>
          </cell>
          <cell r="C1952" t="str">
            <v>07</v>
          </cell>
          <cell r="D1952" t="str">
            <v>00</v>
          </cell>
          <cell r="E1952" t="str">
            <v>PICOTA</v>
          </cell>
          <cell r="F1952">
            <v>38191</v>
          </cell>
        </row>
        <row r="1953">
          <cell r="A1953" t="str">
            <v>220701</v>
          </cell>
          <cell r="B1953" t="str">
            <v>22</v>
          </cell>
          <cell r="C1953" t="str">
            <v>07</v>
          </cell>
          <cell r="D1953" t="str">
            <v>01</v>
          </cell>
          <cell r="E1953" t="str">
            <v>PICOTA</v>
          </cell>
          <cell r="F1953">
            <v>7761</v>
          </cell>
        </row>
        <row r="1954">
          <cell r="A1954" t="str">
            <v>220702</v>
          </cell>
          <cell r="B1954" t="str">
            <v>22</v>
          </cell>
          <cell r="C1954" t="str">
            <v>07</v>
          </cell>
          <cell r="D1954" t="str">
            <v>02</v>
          </cell>
          <cell r="E1954" t="str">
            <v>BUENOS AIRES</v>
          </cell>
          <cell r="F1954">
            <v>3645</v>
          </cell>
        </row>
        <row r="1955">
          <cell r="A1955" t="str">
            <v>220703</v>
          </cell>
          <cell r="B1955" t="str">
            <v>22</v>
          </cell>
          <cell r="C1955" t="str">
            <v>07</v>
          </cell>
          <cell r="D1955" t="str">
            <v>03</v>
          </cell>
          <cell r="E1955" t="str">
            <v>CASPISAPA</v>
          </cell>
          <cell r="F1955">
            <v>2138</v>
          </cell>
        </row>
        <row r="1956">
          <cell r="A1956" t="str">
            <v>220704</v>
          </cell>
          <cell r="B1956" t="str">
            <v>22</v>
          </cell>
          <cell r="C1956" t="str">
            <v>07</v>
          </cell>
          <cell r="D1956" t="str">
            <v>04</v>
          </cell>
          <cell r="E1956" t="str">
            <v>PILLUANA</v>
          </cell>
          <cell r="F1956">
            <v>995</v>
          </cell>
        </row>
        <row r="1957">
          <cell r="A1957" t="str">
            <v>220705</v>
          </cell>
          <cell r="B1957" t="str">
            <v>22</v>
          </cell>
          <cell r="C1957" t="str">
            <v>07</v>
          </cell>
          <cell r="D1957" t="str">
            <v>05</v>
          </cell>
          <cell r="E1957" t="str">
            <v>PUCACACA</v>
          </cell>
          <cell r="F1957">
            <v>2902</v>
          </cell>
        </row>
        <row r="1958">
          <cell r="A1958" t="str">
            <v>220706</v>
          </cell>
          <cell r="B1958" t="str">
            <v>22</v>
          </cell>
          <cell r="C1958" t="str">
            <v>07</v>
          </cell>
          <cell r="D1958" t="str">
            <v>06</v>
          </cell>
          <cell r="E1958" t="str">
            <v>SAN CRISTOBAL</v>
          </cell>
          <cell r="F1958">
            <v>1307</v>
          </cell>
        </row>
        <row r="1959">
          <cell r="A1959" t="str">
            <v>220707</v>
          </cell>
          <cell r="B1959" t="str">
            <v>22</v>
          </cell>
          <cell r="C1959" t="str">
            <v>07</v>
          </cell>
          <cell r="D1959" t="str">
            <v>07</v>
          </cell>
          <cell r="E1959" t="str">
            <v>SAN HILARION</v>
          </cell>
          <cell r="F1959">
            <v>4701</v>
          </cell>
        </row>
        <row r="1960">
          <cell r="A1960" t="str">
            <v>220708</v>
          </cell>
          <cell r="B1960" t="str">
            <v>22</v>
          </cell>
          <cell r="C1960" t="str">
            <v>07</v>
          </cell>
          <cell r="D1960" t="str">
            <v>08</v>
          </cell>
          <cell r="E1960" t="str">
            <v>SHAMBOYACU</v>
          </cell>
          <cell r="F1960">
            <v>6591</v>
          </cell>
        </row>
        <row r="1961">
          <cell r="A1961" t="str">
            <v>220709</v>
          </cell>
          <cell r="B1961" t="str">
            <v>22</v>
          </cell>
          <cell r="C1961" t="str">
            <v>07</v>
          </cell>
          <cell r="D1961" t="str">
            <v>09</v>
          </cell>
          <cell r="E1961" t="str">
            <v>TINGO DE PONASA</v>
          </cell>
          <cell r="F1961">
            <v>4568</v>
          </cell>
        </row>
        <row r="1962">
          <cell r="A1962" t="str">
            <v>220710</v>
          </cell>
          <cell r="B1962" t="str">
            <v>22</v>
          </cell>
          <cell r="C1962" t="str">
            <v>07</v>
          </cell>
          <cell r="D1962" t="str">
            <v>10</v>
          </cell>
          <cell r="E1962" t="str">
            <v>TRES UNIDOS</v>
          </cell>
          <cell r="F1962">
            <v>3583</v>
          </cell>
        </row>
        <row r="1963">
          <cell r="A1963" t="str">
            <v>220800</v>
          </cell>
          <cell r="B1963" t="str">
            <v>22</v>
          </cell>
          <cell r="C1963" t="str">
            <v>08</v>
          </cell>
          <cell r="D1963" t="str">
            <v>00</v>
          </cell>
          <cell r="E1963" t="str">
            <v>RIOJA</v>
          </cell>
          <cell r="F1963">
            <v>102529</v>
          </cell>
        </row>
        <row r="1964">
          <cell r="A1964" t="str">
            <v>220801</v>
          </cell>
          <cell r="B1964" t="str">
            <v>22</v>
          </cell>
          <cell r="C1964" t="str">
            <v>08</v>
          </cell>
          <cell r="D1964" t="str">
            <v>01</v>
          </cell>
          <cell r="E1964" t="str">
            <v>RIOJA</v>
          </cell>
          <cell r="F1964">
            <v>21955</v>
          </cell>
        </row>
        <row r="1965">
          <cell r="A1965" t="str">
            <v>220802</v>
          </cell>
          <cell r="B1965" t="str">
            <v>22</v>
          </cell>
          <cell r="C1965" t="str">
            <v>08</v>
          </cell>
          <cell r="D1965" t="str">
            <v>02</v>
          </cell>
          <cell r="E1965" t="str">
            <v>AWAJUN</v>
          </cell>
          <cell r="F1965">
            <v>6317</v>
          </cell>
        </row>
        <row r="1966">
          <cell r="A1966" t="str">
            <v>220803</v>
          </cell>
          <cell r="B1966" t="str">
            <v>22</v>
          </cell>
          <cell r="C1966" t="str">
            <v>08</v>
          </cell>
          <cell r="D1966" t="str">
            <v>03</v>
          </cell>
          <cell r="E1966" t="str">
            <v>ELIAS SOPLIN VARGAS</v>
          </cell>
          <cell r="F1966">
            <v>8715</v>
          </cell>
        </row>
        <row r="1967">
          <cell r="A1967" t="str">
            <v>220804</v>
          </cell>
          <cell r="B1967" t="str">
            <v>22</v>
          </cell>
          <cell r="C1967" t="str">
            <v>08</v>
          </cell>
          <cell r="D1967" t="str">
            <v>04</v>
          </cell>
          <cell r="E1967" t="str">
            <v>NUEVA CAJAMARCA</v>
          </cell>
          <cell r="F1967">
            <v>33222</v>
          </cell>
        </row>
        <row r="1968">
          <cell r="A1968" t="str">
            <v>220805</v>
          </cell>
          <cell r="B1968" t="str">
            <v>22</v>
          </cell>
          <cell r="C1968" t="str">
            <v>08</v>
          </cell>
          <cell r="D1968" t="str">
            <v>05</v>
          </cell>
          <cell r="E1968" t="str">
            <v>PARDO MIGUEL</v>
          </cell>
          <cell r="F1968">
            <v>18358</v>
          </cell>
        </row>
        <row r="1969">
          <cell r="A1969" t="str">
            <v>220806</v>
          </cell>
          <cell r="B1969" t="str">
            <v>22</v>
          </cell>
          <cell r="C1969" t="str">
            <v>08</v>
          </cell>
          <cell r="D1969" t="str">
            <v>06</v>
          </cell>
          <cell r="E1969" t="str">
            <v>POSIC</v>
          </cell>
          <cell r="F1969">
            <v>1516</v>
          </cell>
        </row>
        <row r="1970">
          <cell r="A1970" t="str">
            <v>220807</v>
          </cell>
          <cell r="B1970" t="str">
            <v>22</v>
          </cell>
          <cell r="C1970" t="str">
            <v>08</v>
          </cell>
          <cell r="D1970" t="str">
            <v>07</v>
          </cell>
          <cell r="E1970" t="str">
            <v>SAN FERNANDO</v>
          </cell>
          <cell r="F1970">
            <v>4202</v>
          </cell>
        </row>
        <row r="1971">
          <cell r="A1971" t="str">
            <v>220808</v>
          </cell>
          <cell r="B1971" t="str">
            <v>22</v>
          </cell>
          <cell r="C1971" t="str">
            <v>08</v>
          </cell>
          <cell r="D1971" t="str">
            <v>08</v>
          </cell>
          <cell r="E1971" t="str">
            <v>YORONGOS</v>
          </cell>
          <cell r="F1971">
            <v>3404</v>
          </cell>
        </row>
        <row r="1972">
          <cell r="A1972" t="str">
            <v>220809</v>
          </cell>
          <cell r="B1972" t="str">
            <v>22</v>
          </cell>
          <cell r="C1972" t="str">
            <v>08</v>
          </cell>
          <cell r="D1972" t="str">
            <v>09</v>
          </cell>
          <cell r="E1972" t="str">
            <v>YURACYACU</v>
          </cell>
          <cell r="F1972">
            <v>4840</v>
          </cell>
        </row>
        <row r="1973">
          <cell r="A1973" t="str">
            <v>220900</v>
          </cell>
          <cell r="B1973" t="str">
            <v>22</v>
          </cell>
          <cell r="C1973" t="str">
            <v>09</v>
          </cell>
          <cell r="D1973" t="str">
            <v>00</v>
          </cell>
          <cell r="E1973" t="str">
            <v>SAN MARTIN</v>
          </cell>
          <cell r="F1973">
            <v>157774</v>
          </cell>
        </row>
        <row r="1974">
          <cell r="A1974" t="str">
            <v>220901</v>
          </cell>
          <cell r="B1974" t="str">
            <v>22</v>
          </cell>
          <cell r="C1974" t="str">
            <v>09</v>
          </cell>
          <cell r="D1974" t="str">
            <v>01</v>
          </cell>
          <cell r="E1974" t="str">
            <v>TARAPOTO</v>
          </cell>
          <cell r="F1974">
            <v>67184</v>
          </cell>
        </row>
        <row r="1975">
          <cell r="A1975" t="str">
            <v>220902</v>
          </cell>
          <cell r="B1975" t="str">
            <v>22</v>
          </cell>
          <cell r="C1975" t="str">
            <v>09</v>
          </cell>
          <cell r="D1975" t="str">
            <v>02</v>
          </cell>
          <cell r="E1975" t="str">
            <v>ALBERTO LEVEAU</v>
          </cell>
          <cell r="F1975">
            <v>1034</v>
          </cell>
        </row>
        <row r="1976">
          <cell r="A1976" t="str">
            <v>220903</v>
          </cell>
          <cell r="B1976" t="str">
            <v>22</v>
          </cell>
          <cell r="C1976" t="str">
            <v>09</v>
          </cell>
          <cell r="D1976" t="str">
            <v>03</v>
          </cell>
          <cell r="E1976" t="str">
            <v>CACATACHI</v>
          </cell>
          <cell r="F1976">
            <v>3106</v>
          </cell>
        </row>
        <row r="1977">
          <cell r="A1977" t="str">
            <v>220904</v>
          </cell>
          <cell r="B1977" t="str">
            <v>22</v>
          </cell>
          <cell r="C1977" t="str">
            <v>09</v>
          </cell>
          <cell r="D1977" t="str">
            <v>04</v>
          </cell>
          <cell r="E1977" t="str">
            <v>CHAZUTA</v>
          </cell>
          <cell r="F1977">
            <v>9966</v>
          </cell>
        </row>
        <row r="1978">
          <cell r="A1978" t="str">
            <v>220905</v>
          </cell>
          <cell r="B1978" t="str">
            <v>22</v>
          </cell>
          <cell r="C1978" t="str">
            <v>09</v>
          </cell>
          <cell r="D1978" t="str">
            <v>05</v>
          </cell>
          <cell r="E1978" t="str">
            <v>CHIPURANA</v>
          </cell>
          <cell r="F1978">
            <v>1930</v>
          </cell>
        </row>
        <row r="1979">
          <cell r="A1979" t="str">
            <v>220906</v>
          </cell>
          <cell r="B1979" t="str">
            <v>22</v>
          </cell>
          <cell r="C1979" t="str">
            <v>09</v>
          </cell>
          <cell r="D1979" t="str">
            <v>06</v>
          </cell>
          <cell r="E1979" t="str">
            <v>EL PORVENIR</v>
          </cell>
          <cell r="F1979">
            <v>1744</v>
          </cell>
        </row>
        <row r="1980">
          <cell r="A1980" t="str">
            <v>220907</v>
          </cell>
          <cell r="B1980" t="str">
            <v>22</v>
          </cell>
          <cell r="C1980" t="str">
            <v>09</v>
          </cell>
          <cell r="D1980" t="str">
            <v>07</v>
          </cell>
          <cell r="E1980" t="str">
            <v>HUIMBAYOC</v>
          </cell>
          <cell r="F1980">
            <v>4438</v>
          </cell>
        </row>
        <row r="1981">
          <cell r="A1981" t="str">
            <v>220908</v>
          </cell>
          <cell r="B1981" t="str">
            <v>22</v>
          </cell>
          <cell r="C1981" t="str">
            <v>09</v>
          </cell>
          <cell r="D1981" t="str">
            <v>08</v>
          </cell>
          <cell r="E1981" t="str">
            <v>JUAN GUERRA</v>
          </cell>
          <cell r="F1981">
            <v>3392</v>
          </cell>
        </row>
        <row r="1982">
          <cell r="A1982" t="str">
            <v>220909</v>
          </cell>
          <cell r="B1982" t="str">
            <v>22</v>
          </cell>
          <cell r="C1982" t="str">
            <v>09</v>
          </cell>
          <cell r="D1982" t="str">
            <v>09</v>
          </cell>
          <cell r="E1982" t="str">
            <v>LA BANDA DE SHILCAYO</v>
          </cell>
          <cell r="F1982">
            <v>29711</v>
          </cell>
        </row>
        <row r="1983">
          <cell r="A1983" t="str">
            <v>220910</v>
          </cell>
          <cell r="B1983" t="str">
            <v>22</v>
          </cell>
          <cell r="C1983" t="str">
            <v>09</v>
          </cell>
          <cell r="D1983" t="str">
            <v>10</v>
          </cell>
          <cell r="E1983" t="str">
            <v>MORALES</v>
          </cell>
          <cell r="F1983">
            <v>23709</v>
          </cell>
        </row>
        <row r="1984">
          <cell r="A1984" t="str">
            <v>220911</v>
          </cell>
          <cell r="B1984" t="str">
            <v>22</v>
          </cell>
          <cell r="C1984" t="str">
            <v>09</v>
          </cell>
          <cell r="D1984" t="str">
            <v>11</v>
          </cell>
          <cell r="E1984" t="str">
            <v>PAPAPLAYA</v>
          </cell>
          <cell r="F1984">
            <v>2602</v>
          </cell>
        </row>
        <row r="1985">
          <cell r="A1985" t="str">
            <v>220912</v>
          </cell>
          <cell r="B1985" t="str">
            <v>22</v>
          </cell>
          <cell r="C1985" t="str">
            <v>09</v>
          </cell>
          <cell r="D1985" t="str">
            <v>12</v>
          </cell>
          <cell r="E1985" t="str">
            <v>SAN ANTONIO</v>
          </cell>
          <cell r="F1985">
            <v>1515</v>
          </cell>
        </row>
        <row r="1986">
          <cell r="A1986" t="str">
            <v>220913</v>
          </cell>
          <cell r="B1986" t="str">
            <v>22</v>
          </cell>
          <cell r="C1986" t="str">
            <v>09</v>
          </cell>
          <cell r="D1986" t="str">
            <v>13</v>
          </cell>
          <cell r="E1986" t="str">
            <v>SAUCE</v>
          </cell>
          <cell r="F1986">
            <v>5622</v>
          </cell>
        </row>
        <row r="1987">
          <cell r="A1987" t="str">
            <v>220914</v>
          </cell>
          <cell r="B1987" t="str">
            <v>22</v>
          </cell>
          <cell r="C1987" t="str">
            <v>09</v>
          </cell>
          <cell r="D1987" t="str">
            <v>14</v>
          </cell>
          <cell r="E1987" t="str">
            <v>SHAPAJA</v>
          </cell>
          <cell r="F1987">
            <v>1821</v>
          </cell>
        </row>
        <row r="1988">
          <cell r="A1988" t="str">
            <v>221000</v>
          </cell>
          <cell r="B1988" t="str">
            <v>22</v>
          </cell>
          <cell r="C1988" t="str">
            <v>10</v>
          </cell>
          <cell r="D1988" t="str">
            <v>00</v>
          </cell>
          <cell r="E1988" t="str">
            <v>TOCACHE</v>
          </cell>
          <cell r="F1988">
            <v>65674</v>
          </cell>
        </row>
        <row r="1989">
          <cell r="A1989" t="str">
            <v>221001</v>
          </cell>
          <cell r="B1989" t="str">
            <v>22</v>
          </cell>
          <cell r="C1989" t="str">
            <v>10</v>
          </cell>
          <cell r="D1989" t="str">
            <v>01</v>
          </cell>
          <cell r="E1989" t="str">
            <v>TOCACHE</v>
          </cell>
          <cell r="F1989">
            <v>26243</v>
          </cell>
        </row>
        <row r="1990">
          <cell r="A1990" t="str">
            <v>221002</v>
          </cell>
          <cell r="B1990" t="str">
            <v>22</v>
          </cell>
          <cell r="C1990" t="str">
            <v>10</v>
          </cell>
          <cell r="D1990" t="str">
            <v>02</v>
          </cell>
          <cell r="E1990" t="str">
            <v>NUEVO PROGRESO</v>
          </cell>
          <cell r="F1990">
            <v>9867</v>
          </cell>
        </row>
        <row r="1991">
          <cell r="A1991" t="str">
            <v>221003</v>
          </cell>
          <cell r="B1991" t="str">
            <v>22</v>
          </cell>
          <cell r="C1991" t="str">
            <v>10</v>
          </cell>
          <cell r="D1991" t="str">
            <v>03</v>
          </cell>
          <cell r="E1991" t="str">
            <v>POLVORA</v>
          </cell>
          <cell r="F1991">
            <v>9828</v>
          </cell>
        </row>
        <row r="1992">
          <cell r="A1992" t="str">
            <v>221004</v>
          </cell>
          <cell r="B1992" t="str">
            <v>22</v>
          </cell>
          <cell r="C1992" t="str">
            <v>10</v>
          </cell>
          <cell r="D1992" t="str">
            <v>04</v>
          </cell>
          <cell r="E1992" t="str">
            <v>SHUNTE</v>
          </cell>
          <cell r="F1992">
            <v>823</v>
          </cell>
        </row>
        <row r="1993">
          <cell r="A1993" t="str">
            <v>221005</v>
          </cell>
          <cell r="B1993" t="str">
            <v>22</v>
          </cell>
          <cell r="C1993" t="str">
            <v>10</v>
          </cell>
          <cell r="D1993" t="str">
            <v>05</v>
          </cell>
          <cell r="E1993" t="str">
            <v>UCHIZA</v>
          </cell>
          <cell r="F1993">
            <v>18913</v>
          </cell>
        </row>
        <row r="1994">
          <cell r="A1994" t="str">
            <v>230000</v>
          </cell>
          <cell r="B1994" t="str">
            <v>23</v>
          </cell>
          <cell r="C1994" t="str">
            <v>00</v>
          </cell>
          <cell r="D1994" t="str">
            <v>00</v>
          </cell>
          <cell r="E1994" t="str">
            <v>TACNA</v>
          </cell>
          <cell r="F1994">
            <v>296158</v>
          </cell>
        </row>
        <row r="1995">
          <cell r="A1995" t="str">
            <v>230100</v>
          </cell>
          <cell r="B1995" t="str">
            <v>23</v>
          </cell>
          <cell r="C1995" t="str">
            <v>01</v>
          </cell>
          <cell r="D1995" t="str">
            <v>00</v>
          </cell>
          <cell r="E1995" t="str">
            <v>TACNA</v>
          </cell>
          <cell r="F1995">
            <v>272014</v>
          </cell>
        </row>
        <row r="1996">
          <cell r="A1996" t="str">
            <v>230101</v>
          </cell>
          <cell r="B1996" t="str">
            <v>23</v>
          </cell>
          <cell r="C1996" t="str">
            <v>01</v>
          </cell>
          <cell r="D1996" t="str">
            <v>01</v>
          </cell>
          <cell r="E1996" t="str">
            <v>TACNA</v>
          </cell>
          <cell r="F1996">
            <v>99523</v>
          </cell>
        </row>
        <row r="1997">
          <cell r="A1997" t="str">
            <v>230102</v>
          </cell>
          <cell r="B1997" t="str">
            <v>23</v>
          </cell>
          <cell r="C1997" t="str">
            <v>01</v>
          </cell>
          <cell r="D1997" t="str">
            <v>02</v>
          </cell>
          <cell r="E1997" t="str">
            <v>ALTO DE LA ALIANZA</v>
          </cell>
          <cell r="F1997">
            <v>36159</v>
          </cell>
        </row>
        <row r="1998">
          <cell r="A1998" t="str">
            <v>230103</v>
          </cell>
          <cell r="B1998" t="str">
            <v>23</v>
          </cell>
          <cell r="C1998" t="str">
            <v>01</v>
          </cell>
          <cell r="D1998" t="str">
            <v>03</v>
          </cell>
          <cell r="E1998" t="str">
            <v>CALANA</v>
          </cell>
          <cell r="F1998">
            <v>2605</v>
          </cell>
        </row>
        <row r="1999">
          <cell r="A1999" t="str">
            <v>230104</v>
          </cell>
          <cell r="B1999" t="str">
            <v>23</v>
          </cell>
          <cell r="C1999" t="str">
            <v>01</v>
          </cell>
          <cell r="D1999" t="str">
            <v>04</v>
          </cell>
          <cell r="E1999" t="str">
            <v>CIUDAD NUEVA</v>
          </cell>
          <cell r="F1999">
            <v>37791</v>
          </cell>
        </row>
        <row r="2000">
          <cell r="A2000" t="str">
            <v>230105</v>
          </cell>
          <cell r="B2000" t="str">
            <v>23</v>
          </cell>
          <cell r="C2000" t="str">
            <v>01</v>
          </cell>
          <cell r="D2000" t="str">
            <v>05</v>
          </cell>
          <cell r="E2000" t="str">
            <v>INCLAN</v>
          </cell>
          <cell r="F2000">
            <v>3321</v>
          </cell>
        </row>
        <row r="2001">
          <cell r="A2001" t="str">
            <v>230106</v>
          </cell>
          <cell r="B2001" t="str">
            <v>23</v>
          </cell>
          <cell r="C2001" t="str">
            <v>01</v>
          </cell>
          <cell r="D2001" t="str">
            <v>06</v>
          </cell>
          <cell r="E2001" t="str">
            <v>PACHIA</v>
          </cell>
          <cell r="F2001">
            <v>1749</v>
          </cell>
        </row>
        <row r="2002">
          <cell r="A2002" t="str">
            <v>230107</v>
          </cell>
          <cell r="B2002" t="str">
            <v>23</v>
          </cell>
          <cell r="C2002" t="str">
            <v>01</v>
          </cell>
          <cell r="D2002" t="str">
            <v>07</v>
          </cell>
          <cell r="E2002" t="str">
            <v>PALCA</v>
          </cell>
          <cell r="F2002">
            <v>1128</v>
          </cell>
        </row>
        <row r="2003">
          <cell r="A2003" t="str">
            <v>230108</v>
          </cell>
          <cell r="B2003" t="str">
            <v>23</v>
          </cell>
          <cell r="C2003" t="str">
            <v>01</v>
          </cell>
          <cell r="D2003" t="str">
            <v>08</v>
          </cell>
          <cell r="E2003" t="str">
            <v>POCOLLAY</v>
          </cell>
          <cell r="F2003">
            <v>16980</v>
          </cell>
        </row>
        <row r="2004">
          <cell r="A2004" t="str">
            <v>230109</v>
          </cell>
          <cell r="B2004" t="str">
            <v>23</v>
          </cell>
          <cell r="C2004" t="str">
            <v>01</v>
          </cell>
          <cell r="D2004" t="str">
            <v>09</v>
          </cell>
          <cell r="E2004" t="str">
            <v>SAMA</v>
          </cell>
          <cell r="F2004">
            <v>2315</v>
          </cell>
        </row>
        <row r="2005">
          <cell r="A2005" t="str">
            <v>230110</v>
          </cell>
          <cell r="B2005" t="str">
            <v>23</v>
          </cell>
          <cell r="C2005" t="str">
            <v>01</v>
          </cell>
          <cell r="D2005" t="str">
            <v>10</v>
          </cell>
          <cell r="E2005" t="str">
            <v>CORONEL GREGORIO ALBARRACIN LANCHIPA</v>
          </cell>
          <cell r="F2005">
            <v>70443</v>
          </cell>
        </row>
        <row r="2006">
          <cell r="A2006" t="str">
            <v>230200</v>
          </cell>
          <cell r="B2006" t="str">
            <v>23</v>
          </cell>
          <cell r="C2006" t="str">
            <v>02</v>
          </cell>
          <cell r="D2006" t="str">
            <v>00</v>
          </cell>
          <cell r="E2006" t="str">
            <v>CANDARAVE</v>
          </cell>
          <cell r="F2006">
            <v>8775</v>
          </cell>
        </row>
        <row r="2007">
          <cell r="A2007" t="str">
            <v>230201</v>
          </cell>
          <cell r="B2007" t="str">
            <v>23</v>
          </cell>
          <cell r="C2007" t="str">
            <v>02</v>
          </cell>
          <cell r="D2007" t="str">
            <v>01</v>
          </cell>
          <cell r="E2007" t="str">
            <v>CANDARAVE</v>
          </cell>
          <cell r="F2007">
            <v>3567</v>
          </cell>
        </row>
        <row r="2008">
          <cell r="A2008" t="str">
            <v>230202</v>
          </cell>
          <cell r="B2008" t="str">
            <v>23</v>
          </cell>
          <cell r="C2008" t="str">
            <v>02</v>
          </cell>
          <cell r="D2008" t="str">
            <v>02</v>
          </cell>
          <cell r="E2008" t="str">
            <v>CAIRANI</v>
          </cell>
          <cell r="F2008">
            <v>1339</v>
          </cell>
        </row>
        <row r="2009">
          <cell r="A2009" t="str">
            <v>230203</v>
          </cell>
          <cell r="B2009" t="str">
            <v>23</v>
          </cell>
          <cell r="C2009" t="str">
            <v>02</v>
          </cell>
          <cell r="D2009" t="str">
            <v>03</v>
          </cell>
          <cell r="E2009" t="str">
            <v>CAMILACA</v>
          </cell>
          <cell r="F2009">
            <v>1916</v>
          </cell>
        </row>
        <row r="2010">
          <cell r="A2010" t="str">
            <v>230204</v>
          </cell>
          <cell r="B2010" t="str">
            <v>23</v>
          </cell>
          <cell r="C2010" t="str">
            <v>02</v>
          </cell>
          <cell r="D2010" t="str">
            <v>04</v>
          </cell>
          <cell r="E2010" t="str">
            <v>CURIBAYA</v>
          </cell>
          <cell r="F2010">
            <v>256</v>
          </cell>
        </row>
        <row r="2011">
          <cell r="A2011" t="str">
            <v>230205</v>
          </cell>
          <cell r="B2011" t="str">
            <v>23</v>
          </cell>
          <cell r="C2011" t="str">
            <v>02</v>
          </cell>
          <cell r="D2011" t="str">
            <v>05</v>
          </cell>
          <cell r="E2011" t="str">
            <v>HUANUARA</v>
          </cell>
          <cell r="F2011">
            <v>752</v>
          </cell>
        </row>
        <row r="2012">
          <cell r="A2012" t="str">
            <v>230206</v>
          </cell>
          <cell r="B2012" t="str">
            <v>23</v>
          </cell>
          <cell r="C2012" t="str">
            <v>02</v>
          </cell>
          <cell r="D2012" t="str">
            <v>06</v>
          </cell>
          <cell r="E2012" t="str">
            <v>QUILAHUANI</v>
          </cell>
          <cell r="F2012">
            <v>945</v>
          </cell>
        </row>
        <row r="2013">
          <cell r="A2013" t="str">
            <v>230300</v>
          </cell>
          <cell r="B2013" t="str">
            <v>23</v>
          </cell>
          <cell r="C2013" t="str">
            <v>03</v>
          </cell>
          <cell r="D2013" t="str">
            <v>00</v>
          </cell>
          <cell r="E2013" t="str">
            <v>JORGE BASADRE</v>
          </cell>
          <cell r="F2013">
            <v>8700</v>
          </cell>
        </row>
        <row r="2014">
          <cell r="A2014" t="str">
            <v>230301</v>
          </cell>
          <cell r="B2014" t="str">
            <v>23</v>
          </cell>
          <cell r="C2014" t="str">
            <v>03</v>
          </cell>
          <cell r="D2014" t="str">
            <v>01</v>
          </cell>
          <cell r="E2014" t="str">
            <v>LOCUMBA</v>
          </cell>
          <cell r="F2014">
            <v>1797</v>
          </cell>
        </row>
        <row r="2015">
          <cell r="A2015" t="str">
            <v>230302</v>
          </cell>
          <cell r="B2015" t="str">
            <v>23</v>
          </cell>
          <cell r="C2015" t="str">
            <v>03</v>
          </cell>
          <cell r="D2015" t="str">
            <v>02</v>
          </cell>
          <cell r="E2015" t="str">
            <v>ILABAYA</v>
          </cell>
          <cell r="F2015">
            <v>5199</v>
          </cell>
        </row>
        <row r="2016">
          <cell r="A2016" t="str">
            <v>230303</v>
          </cell>
          <cell r="B2016" t="str">
            <v>23</v>
          </cell>
          <cell r="C2016" t="str">
            <v>03</v>
          </cell>
          <cell r="D2016" t="str">
            <v>03</v>
          </cell>
          <cell r="E2016" t="str">
            <v>ITE</v>
          </cell>
          <cell r="F2016">
            <v>1704</v>
          </cell>
        </row>
        <row r="2017">
          <cell r="A2017" t="str">
            <v>230400</v>
          </cell>
          <cell r="B2017" t="str">
            <v>23</v>
          </cell>
          <cell r="C2017" t="str">
            <v>04</v>
          </cell>
          <cell r="D2017" t="str">
            <v>00</v>
          </cell>
          <cell r="E2017" t="str">
            <v>TARATA</v>
          </cell>
          <cell r="F2017">
            <v>6669</v>
          </cell>
        </row>
        <row r="2018">
          <cell r="A2018" t="str">
            <v>230401</v>
          </cell>
          <cell r="B2018" t="str">
            <v>23</v>
          </cell>
          <cell r="C2018" t="str">
            <v>04</v>
          </cell>
          <cell r="D2018" t="str">
            <v>01</v>
          </cell>
          <cell r="E2018" t="str">
            <v>TARATA</v>
          </cell>
          <cell r="F2018">
            <v>3660</v>
          </cell>
        </row>
        <row r="2019">
          <cell r="A2019" t="str">
            <v>230402</v>
          </cell>
          <cell r="B2019" t="str">
            <v>23</v>
          </cell>
          <cell r="C2019" t="str">
            <v>04</v>
          </cell>
          <cell r="D2019" t="str">
            <v>02</v>
          </cell>
          <cell r="E2019" t="str">
            <v>CHUCATAMANI</v>
          </cell>
          <cell r="F2019">
            <v>466</v>
          </cell>
        </row>
        <row r="2020">
          <cell r="A2020" t="str">
            <v>230403</v>
          </cell>
          <cell r="B2020" t="str">
            <v>23</v>
          </cell>
          <cell r="C2020" t="str">
            <v>04</v>
          </cell>
          <cell r="D2020" t="str">
            <v>03</v>
          </cell>
          <cell r="E2020" t="str">
            <v>ESTIQUE</v>
          </cell>
          <cell r="F2020">
            <v>329</v>
          </cell>
        </row>
        <row r="2021">
          <cell r="A2021" t="str">
            <v>230404</v>
          </cell>
          <cell r="B2021" t="str">
            <v>23</v>
          </cell>
          <cell r="C2021" t="str">
            <v>04</v>
          </cell>
          <cell r="D2021" t="str">
            <v>04</v>
          </cell>
          <cell r="E2021" t="str">
            <v>ESTIQUE-PAMPA</v>
          </cell>
          <cell r="F2021">
            <v>106</v>
          </cell>
        </row>
        <row r="2022">
          <cell r="A2022" t="str">
            <v>230405</v>
          </cell>
          <cell r="B2022" t="str">
            <v>23</v>
          </cell>
          <cell r="C2022" t="str">
            <v>04</v>
          </cell>
          <cell r="D2022" t="str">
            <v>05</v>
          </cell>
          <cell r="E2022" t="str">
            <v>SITAJARA</v>
          </cell>
          <cell r="F2022">
            <v>347</v>
          </cell>
        </row>
        <row r="2023">
          <cell r="A2023" t="str">
            <v>230406</v>
          </cell>
          <cell r="B2023" t="str">
            <v>23</v>
          </cell>
          <cell r="C2023" t="str">
            <v>04</v>
          </cell>
          <cell r="D2023" t="str">
            <v>06</v>
          </cell>
          <cell r="E2023" t="str">
            <v>SUSAPAYA</v>
          </cell>
          <cell r="F2023">
            <v>744</v>
          </cell>
        </row>
        <row r="2024">
          <cell r="A2024" t="str">
            <v>230407</v>
          </cell>
          <cell r="B2024" t="str">
            <v>23</v>
          </cell>
          <cell r="C2024" t="str">
            <v>04</v>
          </cell>
          <cell r="D2024" t="str">
            <v>07</v>
          </cell>
          <cell r="E2024" t="str">
            <v>TARUCACHI</v>
          </cell>
          <cell r="F2024">
            <v>333</v>
          </cell>
        </row>
        <row r="2025">
          <cell r="A2025" t="str">
            <v>230408</v>
          </cell>
          <cell r="B2025" t="str">
            <v>23</v>
          </cell>
          <cell r="C2025" t="str">
            <v>04</v>
          </cell>
          <cell r="D2025" t="str">
            <v>08</v>
          </cell>
          <cell r="E2025" t="str">
            <v>TICACO</v>
          </cell>
          <cell r="F2025">
            <v>684</v>
          </cell>
        </row>
        <row r="2026">
          <cell r="A2026" t="str">
            <v>240000</v>
          </cell>
          <cell r="B2026" t="str">
            <v>24</v>
          </cell>
          <cell r="C2026" t="str">
            <v>00</v>
          </cell>
          <cell r="D2026" t="str">
            <v>00</v>
          </cell>
          <cell r="E2026" t="str">
            <v>TUMBES</v>
          </cell>
          <cell r="F2026">
            <v>207204</v>
          </cell>
        </row>
        <row r="2027">
          <cell r="A2027" t="str">
            <v>240100</v>
          </cell>
          <cell r="B2027" t="str">
            <v>24</v>
          </cell>
          <cell r="C2027" t="str">
            <v>01</v>
          </cell>
          <cell r="D2027" t="str">
            <v>00</v>
          </cell>
          <cell r="E2027" t="str">
            <v>TUMBES</v>
          </cell>
          <cell r="F2027">
            <v>149725</v>
          </cell>
        </row>
        <row r="2028">
          <cell r="A2028" t="str">
            <v>240101</v>
          </cell>
          <cell r="B2028" t="str">
            <v>24</v>
          </cell>
          <cell r="C2028" t="str">
            <v>01</v>
          </cell>
          <cell r="D2028" t="str">
            <v>01</v>
          </cell>
          <cell r="E2028" t="str">
            <v>TUMBES</v>
          </cell>
          <cell r="F2028">
            <v>100186</v>
          </cell>
        </row>
        <row r="2029">
          <cell r="A2029" t="str">
            <v>240102</v>
          </cell>
          <cell r="B2029" t="str">
            <v>24</v>
          </cell>
          <cell r="C2029" t="str">
            <v>01</v>
          </cell>
          <cell r="D2029" t="str">
            <v>02</v>
          </cell>
          <cell r="E2029" t="str">
            <v>CORRALES</v>
          </cell>
          <cell r="F2029">
            <v>21826</v>
          </cell>
        </row>
        <row r="2030">
          <cell r="A2030" t="str">
            <v>240103</v>
          </cell>
          <cell r="B2030" t="str">
            <v>24</v>
          </cell>
          <cell r="C2030" t="str">
            <v>01</v>
          </cell>
          <cell r="D2030" t="str">
            <v>03</v>
          </cell>
          <cell r="E2030" t="str">
            <v>LA CRUZ</v>
          </cell>
          <cell r="F2030">
            <v>8699</v>
          </cell>
        </row>
        <row r="2031">
          <cell r="A2031" t="str">
            <v>240104</v>
          </cell>
          <cell r="B2031" t="str">
            <v>24</v>
          </cell>
          <cell r="C2031" t="str">
            <v>01</v>
          </cell>
          <cell r="D2031" t="str">
            <v>04</v>
          </cell>
          <cell r="E2031" t="str">
            <v>PAMPAS DE HOSPITAL</v>
          </cell>
          <cell r="F2031">
            <v>6499</v>
          </cell>
        </row>
        <row r="2032">
          <cell r="A2032" t="str">
            <v>240105</v>
          </cell>
          <cell r="B2032" t="str">
            <v>24</v>
          </cell>
          <cell r="C2032" t="str">
            <v>01</v>
          </cell>
          <cell r="D2032" t="str">
            <v>05</v>
          </cell>
          <cell r="E2032" t="str">
            <v>SAN JACINTO</v>
          </cell>
          <cell r="F2032">
            <v>8541</v>
          </cell>
        </row>
        <row r="2033">
          <cell r="A2033" t="str">
            <v>240106</v>
          </cell>
          <cell r="B2033" t="str">
            <v>24</v>
          </cell>
          <cell r="C2033" t="str">
            <v>01</v>
          </cell>
          <cell r="D2033" t="str">
            <v>06</v>
          </cell>
          <cell r="E2033" t="str">
            <v>SAN JUAN DE LA VIRGEN</v>
          </cell>
          <cell r="F2033">
            <v>3974</v>
          </cell>
        </row>
        <row r="2034">
          <cell r="A2034" t="str">
            <v>240200</v>
          </cell>
          <cell r="B2034" t="str">
            <v>24</v>
          </cell>
          <cell r="C2034" t="str">
            <v>02</v>
          </cell>
          <cell r="D2034" t="str">
            <v>00</v>
          </cell>
          <cell r="E2034" t="str">
            <v>CONTRALMIRANTE VILLAR</v>
          </cell>
          <cell r="F2034">
            <v>17176</v>
          </cell>
        </row>
        <row r="2035">
          <cell r="A2035" t="str">
            <v>240201</v>
          </cell>
          <cell r="B2035" t="str">
            <v>24</v>
          </cell>
          <cell r="C2035" t="str">
            <v>02</v>
          </cell>
          <cell r="D2035" t="str">
            <v>01</v>
          </cell>
          <cell r="E2035" t="str">
            <v>ZORRITOS</v>
          </cell>
          <cell r="F2035">
            <v>10551</v>
          </cell>
        </row>
        <row r="2036">
          <cell r="A2036" t="str">
            <v>240202</v>
          </cell>
          <cell r="B2036" t="str">
            <v>24</v>
          </cell>
          <cell r="C2036" t="str">
            <v>02</v>
          </cell>
          <cell r="D2036" t="str">
            <v>02</v>
          </cell>
          <cell r="E2036" t="str">
            <v>CASITAS</v>
          </cell>
          <cell r="F2036">
            <v>2489</v>
          </cell>
        </row>
        <row r="2037">
          <cell r="A2037" t="str">
            <v>240203</v>
          </cell>
          <cell r="B2037" t="str">
            <v>24</v>
          </cell>
          <cell r="C2037" t="str">
            <v>02</v>
          </cell>
          <cell r="D2037" t="str">
            <v>03</v>
          </cell>
          <cell r="E2037" t="str">
            <v>CANOAS DE PUNTA SAL</v>
          </cell>
          <cell r="F2037">
            <v>4136</v>
          </cell>
        </row>
        <row r="2038">
          <cell r="A2038" t="str">
            <v>240300</v>
          </cell>
          <cell r="B2038" t="str">
            <v>24</v>
          </cell>
          <cell r="C2038" t="str">
            <v>03</v>
          </cell>
          <cell r="D2038" t="str">
            <v>00</v>
          </cell>
          <cell r="E2038" t="str">
            <v>ZARUMILLA</v>
          </cell>
          <cell r="F2038">
            <v>40303</v>
          </cell>
        </row>
        <row r="2039">
          <cell r="A2039" t="str">
            <v>240301</v>
          </cell>
          <cell r="B2039" t="str">
            <v>24</v>
          </cell>
          <cell r="C2039" t="str">
            <v>03</v>
          </cell>
          <cell r="D2039" t="str">
            <v>01</v>
          </cell>
          <cell r="E2039" t="str">
            <v>ZARUMILLA</v>
          </cell>
          <cell r="F2039">
            <v>18311</v>
          </cell>
        </row>
        <row r="2040">
          <cell r="A2040" t="str">
            <v>240302</v>
          </cell>
          <cell r="B2040" t="str">
            <v>24</v>
          </cell>
          <cell r="C2040" t="str">
            <v>03</v>
          </cell>
          <cell r="D2040" t="str">
            <v>02</v>
          </cell>
          <cell r="E2040" t="str">
            <v>AGUAS VERDES</v>
          </cell>
          <cell r="F2040">
            <v>15454</v>
          </cell>
        </row>
        <row r="2041">
          <cell r="A2041" t="str">
            <v>240303</v>
          </cell>
          <cell r="B2041" t="str">
            <v>24</v>
          </cell>
          <cell r="C2041" t="str">
            <v>03</v>
          </cell>
          <cell r="D2041" t="str">
            <v>03</v>
          </cell>
          <cell r="E2041" t="str">
            <v>MATAPALO</v>
          </cell>
          <cell r="F2041">
            <v>1491</v>
          </cell>
        </row>
        <row r="2042">
          <cell r="A2042" t="str">
            <v>240304</v>
          </cell>
          <cell r="B2042" t="str">
            <v>24</v>
          </cell>
          <cell r="C2042" t="str">
            <v>03</v>
          </cell>
          <cell r="D2042" t="str">
            <v>04</v>
          </cell>
          <cell r="E2042" t="str">
            <v>PAPAYAL</v>
          </cell>
          <cell r="F2042">
            <v>5047</v>
          </cell>
        </row>
        <row r="2043">
          <cell r="A2043" t="str">
            <v>250000</v>
          </cell>
          <cell r="B2043" t="str">
            <v>25</v>
          </cell>
          <cell r="C2043" t="str">
            <v>00</v>
          </cell>
          <cell r="D2043" t="str">
            <v>00</v>
          </cell>
          <cell r="E2043" t="str">
            <v>UCAYALI</v>
          </cell>
          <cell r="F2043">
            <v>433218</v>
          </cell>
        </row>
        <row r="2044">
          <cell r="A2044" t="str">
            <v>250100</v>
          </cell>
          <cell r="B2044" t="str">
            <v>25</v>
          </cell>
          <cell r="C2044" t="str">
            <v>01</v>
          </cell>
          <cell r="D2044" t="str">
            <v>00</v>
          </cell>
          <cell r="E2044" t="str">
            <v>CORONEL PORTILLO</v>
          </cell>
          <cell r="F2044">
            <v>340541</v>
          </cell>
        </row>
        <row r="2045">
          <cell r="A2045" t="str">
            <v>250101</v>
          </cell>
          <cell r="B2045" t="str">
            <v>25</v>
          </cell>
          <cell r="C2045" t="str">
            <v>01</v>
          </cell>
          <cell r="D2045" t="str">
            <v>01</v>
          </cell>
          <cell r="E2045" t="str">
            <v>CALLERIA</v>
          </cell>
          <cell r="F2045">
            <v>139736</v>
          </cell>
        </row>
        <row r="2046">
          <cell r="A2046" t="str">
            <v>250102</v>
          </cell>
          <cell r="B2046" t="str">
            <v>25</v>
          </cell>
          <cell r="C2046" t="str">
            <v>01</v>
          </cell>
          <cell r="D2046" t="str">
            <v>02</v>
          </cell>
          <cell r="E2046" t="str">
            <v>CAMPOVERDE</v>
          </cell>
          <cell r="F2046">
            <v>13134</v>
          </cell>
        </row>
        <row r="2047">
          <cell r="A2047" t="str">
            <v>250103</v>
          </cell>
          <cell r="B2047" t="str">
            <v>25</v>
          </cell>
          <cell r="C2047" t="str">
            <v>01</v>
          </cell>
          <cell r="D2047" t="str">
            <v>03</v>
          </cell>
          <cell r="E2047" t="str">
            <v>IPARIA</v>
          </cell>
          <cell r="F2047">
            <v>11675</v>
          </cell>
        </row>
        <row r="2048">
          <cell r="A2048" t="str">
            <v>250104</v>
          </cell>
          <cell r="B2048" t="str">
            <v>25</v>
          </cell>
          <cell r="C2048" t="str">
            <v>01</v>
          </cell>
          <cell r="D2048" t="str">
            <v>04</v>
          </cell>
          <cell r="E2048" t="str">
            <v>MASISEA</v>
          </cell>
          <cell r="F2048">
            <v>12683</v>
          </cell>
        </row>
        <row r="2049">
          <cell r="A2049" t="str">
            <v>250105</v>
          </cell>
          <cell r="B2049" t="str">
            <v>25</v>
          </cell>
          <cell r="C2049" t="str">
            <v>01</v>
          </cell>
          <cell r="D2049" t="str">
            <v>05</v>
          </cell>
          <cell r="E2049" t="str">
            <v>YARINACOCHA</v>
          </cell>
          <cell r="F2049">
            <v>85859</v>
          </cell>
        </row>
        <row r="2050">
          <cell r="A2050" t="str">
            <v>250106</v>
          </cell>
          <cell r="B2050" t="str">
            <v>25</v>
          </cell>
          <cell r="C2050" t="str">
            <v>01</v>
          </cell>
          <cell r="D2050" t="str">
            <v>06</v>
          </cell>
          <cell r="E2050" t="str">
            <v>NUEVA REQUENA</v>
          </cell>
          <cell r="F2050">
            <v>5720</v>
          </cell>
        </row>
        <row r="2051">
          <cell r="A2051" t="str">
            <v>250107</v>
          </cell>
          <cell r="B2051" t="str">
            <v>25</v>
          </cell>
          <cell r="C2051" t="str">
            <v>01</v>
          </cell>
          <cell r="D2051" t="str">
            <v>07</v>
          </cell>
          <cell r="E2051" t="str">
            <v>MANANTAY</v>
          </cell>
          <cell r="F2051">
            <v>71734</v>
          </cell>
        </row>
        <row r="2052">
          <cell r="A2052" t="str">
            <v>250200</v>
          </cell>
          <cell r="B2052" t="str">
            <v>25</v>
          </cell>
          <cell r="C2052" t="str">
            <v>02</v>
          </cell>
          <cell r="D2052" t="str">
            <v>00</v>
          </cell>
          <cell r="E2052" t="str">
            <v>ATALAYA</v>
          </cell>
          <cell r="F2052">
            <v>41355</v>
          </cell>
        </row>
        <row r="2053">
          <cell r="A2053" t="str">
            <v>250201</v>
          </cell>
          <cell r="B2053" t="str">
            <v>25</v>
          </cell>
          <cell r="C2053" t="str">
            <v>02</v>
          </cell>
          <cell r="D2053" t="str">
            <v>01</v>
          </cell>
          <cell r="E2053" t="str">
            <v>RAYMONDI</v>
          </cell>
          <cell r="F2053">
            <v>27075</v>
          </cell>
        </row>
        <row r="2054">
          <cell r="A2054" t="str">
            <v>250202</v>
          </cell>
          <cell r="B2054" t="str">
            <v>25</v>
          </cell>
          <cell r="C2054" t="str">
            <v>02</v>
          </cell>
          <cell r="D2054" t="str">
            <v>02</v>
          </cell>
          <cell r="E2054" t="str">
            <v>SEPAHUA</v>
          </cell>
          <cell r="F2054">
            <v>7582</v>
          </cell>
        </row>
        <row r="2055">
          <cell r="A2055" t="str">
            <v>250203</v>
          </cell>
          <cell r="B2055" t="str">
            <v>25</v>
          </cell>
          <cell r="C2055" t="str">
            <v>02</v>
          </cell>
          <cell r="D2055" t="str">
            <v>03</v>
          </cell>
          <cell r="E2055" t="str">
            <v>TAHUANIA</v>
          </cell>
          <cell r="F2055">
            <v>5256</v>
          </cell>
        </row>
        <row r="2056">
          <cell r="A2056" t="str">
            <v>250204</v>
          </cell>
          <cell r="B2056" t="str">
            <v>25</v>
          </cell>
          <cell r="C2056" t="str">
            <v>02</v>
          </cell>
          <cell r="D2056" t="str">
            <v>04</v>
          </cell>
          <cell r="E2056" t="str">
            <v>YURUA</v>
          </cell>
          <cell r="F2056">
            <v>1442</v>
          </cell>
        </row>
        <row r="2057">
          <cell r="A2057" t="str">
            <v>250300</v>
          </cell>
          <cell r="B2057" t="str">
            <v>25</v>
          </cell>
          <cell r="C2057" t="str">
            <v>03</v>
          </cell>
          <cell r="D2057" t="str">
            <v>00</v>
          </cell>
          <cell r="E2057" t="str">
            <v>PADRE ABAD</v>
          </cell>
          <cell r="F2057">
            <v>47526</v>
          </cell>
        </row>
        <row r="2058">
          <cell r="A2058" t="str">
            <v>250301</v>
          </cell>
          <cell r="B2058" t="str">
            <v>25</v>
          </cell>
          <cell r="C2058" t="str">
            <v>03</v>
          </cell>
          <cell r="D2058" t="str">
            <v>01</v>
          </cell>
          <cell r="E2058" t="str">
            <v>PADRE ABAD</v>
          </cell>
          <cell r="F2058">
            <v>23731</v>
          </cell>
        </row>
        <row r="2059">
          <cell r="A2059" t="str">
            <v>250302</v>
          </cell>
          <cell r="B2059" t="str">
            <v>25</v>
          </cell>
          <cell r="C2059" t="str">
            <v>03</v>
          </cell>
          <cell r="D2059" t="str">
            <v>02</v>
          </cell>
          <cell r="E2059" t="str">
            <v>IRAZOLA</v>
          </cell>
          <cell r="F2059">
            <v>17934</v>
          </cell>
        </row>
        <row r="2060">
          <cell r="A2060" t="str">
            <v>250303</v>
          </cell>
          <cell r="B2060" t="str">
            <v>25</v>
          </cell>
          <cell r="C2060" t="str">
            <v>03</v>
          </cell>
          <cell r="D2060" t="str">
            <v>03</v>
          </cell>
          <cell r="E2060" t="str">
            <v>CURIMANA</v>
          </cell>
          <cell r="F2060">
            <v>5861</v>
          </cell>
        </row>
        <row r="2061">
          <cell r="A2061" t="str">
            <v>250400</v>
          </cell>
          <cell r="B2061" t="str">
            <v>25</v>
          </cell>
          <cell r="C2061" t="str">
            <v>04</v>
          </cell>
          <cell r="D2061" t="str">
            <v>00</v>
          </cell>
          <cell r="E2061" t="str">
            <v>PURUS</v>
          </cell>
          <cell r="F2061">
            <v>3796</v>
          </cell>
        </row>
        <row r="2062">
          <cell r="A2062" t="str">
            <v>250401</v>
          </cell>
          <cell r="B2062" t="str">
            <v>25</v>
          </cell>
          <cell r="C2062" t="str">
            <v>04</v>
          </cell>
          <cell r="D2062" t="str">
            <v>01</v>
          </cell>
          <cell r="E2062" t="str">
            <v>PURUS</v>
          </cell>
          <cell r="F2062">
            <v>3796</v>
          </cell>
        </row>
      </sheetData>
      <sheetData sheetId="3">
        <row r="7">
          <cell r="A7" t="str">
            <v>010000</v>
          </cell>
        </row>
      </sheetData>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B10"/>
      <sheetName val="EDAD"/>
      <sheetName val="EP1"/>
      <sheetName val="P2"/>
      <sheetName val="P3"/>
      <sheetName val="P3Z"/>
      <sheetName val="provajus"/>
      <sheetName val="dis"/>
      <sheetName val="dis cal"/>
      <sheetName val="v3r"/>
      <sheetName val="disajus"/>
      <sheetName val="Sheet1"/>
      <sheetName val="PPTOALT1"/>
      <sheetName val="Estadística"/>
      <sheetName val="VACST"/>
      <sheetName val="Dmda."/>
      <sheetName val="Pob. DIRESA 2013"/>
      <sheetName val="FINAL"/>
      <sheetName val="p1"/>
      <sheetName val="Encofrado BVR Unispan"/>
      <sheetName val="A"/>
      <sheetName val="B"/>
      <sheetName val="POB07"/>
      <sheetName val="Com-102"/>
    </sheetNames>
    <sheetDataSet>
      <sheetData sheetId="0">
        <row r="9">
          <cell r="A9" t="str">
            <v>010000</v>
          </cell>
        </row>
      </sheetData>
      <sheetData sheetId="1">
        <row r="9">
          <cell r="A9" t="str">
            <v>010000</v>
          </cell>
        </row>
      </sheetData>
      <sheetData sheetId="2">
        <row r="9">
          <cell r="A9" t="str">
            <v>010000</v>
          </cell>
        </row>
        <row r="10">
          <cell r="A10" t="str">
            <v>010000</v>
          </cell>
          <cell r="B10" t="str">
            <v>01</v>
          </cell>
          <cell r="C10" t="str">
            <v>00</v>
          </cell>
          <cell r="D10" t="str">
            <v>00</v>
          </cell>
          <cell r="E10" t="str">
            <v>AMAZONAS</v>
          </cell>
          <cell r="F10">
            <v>429088</v>
          </cell>
          <cell r="G10">
            <v>8600</v>
          </cell>
          <cell r="H10">
            <v>8609</v>
          </cell>
          <cell r="I10">
            <v>8624</v>
          </cell>
          <cell r="J10">
            <v>8628</v>
          </cell>
          <cell r="K10">
            <v>8626</v>
          </cell>
          <cell r="L10">
            <v>8571</v>
          </cell>
          <cell r="M10">
            <v>8564</v>
          </cell>
          <cell r="N10">
            <v>8557</v>
          </cell>
          <cell r="O10">
            <v>8554</v>
          </cell>
          <cell r="P10">
            <v>8547</v>
          </cell>
          <cell r="Q10">
            <v>8540</v>
          </cell>
          <cell r="R10">
            <v>8529</v>
          </cell>
          <cell r="S10">
            <v>8521</v>
          </cell>
          <cell r="T10">
            <v>8519</v>
          </cell>
          <cell r="U10">
            <v>8518</v>
          </cell>
          <cell r="V10">
            <v>8510</v>
          </cell>
          <cell r="W10">
            <v>8496</v>
          </cell>
          <cell r="X10">
            <v>8460</v>
          </cell>
          <cell r="Y10">
            <v>8393</v>
          </cell>
          <cell r="Z10">
            <v>8302</v>
          </cell>
          <cell r="AA10">
            <v>39851</v>
          </cell>
          <cell r="AB10">
            <v>36202</v>
          </cell>
          <cell r="AC10">
            <v>33896</v>
          </cell>
          <cell r="AD10">
            <v>29719</v>
          </cell>
          <cell r="AE10">
            <v>25992</v>
          </cell>
          <cell r="AF10">
            <v>22488</v>
          </cell>
          <cell r="AG10">
            <v>18384</v>
          </cell>
          <cell r="AH10">
            <v>14991</v>
          </cell>
          <cell r="AI10">
            <v>11720</v>
          </cell>
          <cell r="AJ10">
            <v>9080</v>
          </cell>
          <cell r="AK10">
            <v>7004</v>
          </cell>
          <cell r="AL10">
            <v>4900</v>
          </cell>
          <cell r="AM10">
            <v>4193</v>
          </cell>
        </row>
        <row r="11">
          <cell r="A11" t="str">
            <v>010100</v>
          </cell>
          <cell r="B11" t="str">
            <v>01</v>
          </cell>
          <cell r="C11" t="str">
            <v>01</v>
          </cell>
          <cell r="D11" t="str">
            <v>00</v>
          </cell>
          <cell r="E11" t="str">
            <v>CHACHAPOYAS</v>
          </cell>
          <cell r="F11">
            <v>56049</v>
          </cell>
          <cell r="G11">
            <v>1123</v>
          </cell>
          <cell r="H11">
            <v>1125</v>
          </cell>
          <cell r="I11">
            <v>1126</v>
          </cell>
          <cell r="J11">
            <v>1127</v>
          </cell>
          <cell r="K11">
            <v>1127</v>
          </cell>
          <cell r="L11">
            <v>1120</v>
          </cell>
          <cell r="M11">
            <v>1119</v>
          </cell>
          <cell r="N11">
            <v>1118</v>
          </cell>
          <cell r="O11">
            <v>1117</v>
          </cell>
          <cell r="P11">
            <v>1116</v>
          </cell>
          <cell r="Q11">
            <v>1116</v>
          </cell>
          <cell r="R11">
            <v>1114</v>
          </cell>
          <cell r="S11">
            <v>1113</v>
          </cell>
          <cell r="T11">
            <v>1113</v>
          </cell>
          <cell r="U11">
            <v>1113</v>
          </cell>
          <cell r="V11">
            <v>1112</v>
          </cell>
          <cell r="W11">
            <v>1110</v>
          </cell>
          <cell r="X11">
            <v>1105</v>
          </cell>
          <cell r="Y11">
            <v>1096</v>
          </cell>
          <cell r="Z11">
            <v>1084</v>
          </cell>
          <cell r="AA11">
            <v>5205</v>
          </cell>
          <cell r="AB11">
            <v>4729</v>
          </cell>
          <cell r="AC11">
            <v>4428</v>
          </cell>
          <cell r="AD11">
            <v>3882</v>
          </cell>
          <cell r="AE11">
            <v>3395</v>
          </cell>
          <cell r="AF11">
            <v>2937</v>
          </cell>
          <cell r="AG11">
            <v>2401</v>
          </cell>
          <cell r="AH11">
            <v>1958</v>
          </cell>
          <cell r="AI11">
            <v>1531</v>
          </cell>
          <cell r="AJ11">
            <v>1186</v>
          </cell>
          <cell r="AK11">
            <v>915</v>
          </cell>
          <cell r="AL11">
            <v>640</v>
          </cell>
          <cell r="AM11">
            <v>548</v>
          </cell>
        </row>
        <row r="12">
          <cell r="A12" t="str">
            <v>010200</v>
          </cell>
          <cell r="B12" t="str">
            <v>01</v>
          </cell>
          <cell r="C12" t="str">
            <v>02</v>
          </cell>
          <cell r="D12" t="str">
            <v>00</v>
          </cell>
          <cell r="E12" t="str">
            <v>BAGUA</v>
          </cell>
          <cell r="F12">
            <v>80850</v>
          </cell>
          <cell r="G12">
            <v>1621</v>
          </cell>
          <cell r="H12">
            <v>1622</v>
          </cell>
          <cell r="I12">
            <v>1626</v>
          </cell>
          <cell r="J12">
            <v>1626</v>
          </cell>
          <cell r="K12">
            <v>1625</v>
          </cell>
          <cell r="L12">
            <v>1615</v>
          </cell>
          <cell r="M12">
            <v>1614</v>
          </cell>
          <cell r="N12">
            <v>1612</v>
          </cell>
          <cell r="O12">
            <v>1612</v>
          </cell>
          <cell r="P12">
            <v>1610</v>
          </cell>
          <cell r="Q12">
            <v>1609</v>
          </cell>
          <cell r="R12">
            <v>1607</v>
          </cell>
          <cell r="S12">
            <v>1606</v>
          </cell>
          <cell r="T12">
            <v>1605</v>
          </cell>
          <cell r="U12">
            <v>1605</v>
          </cell>
          <cell r="V12">
            <v>1603</v>
          </cell>
          <cell r="W12">
            <v>1601</v>
          </cell>
          <cell r="X12">
            <v>1594</v>
          </cell>
          <cell r="Y12">
            <v>1581</v>
          </cell>
          <cell r="Z12">
            <v>1564</v>
          </cell>
          <cell r="AA12">
            <v>7509</v>
          </cell>
          <cell r="AB12">
            <v>6821</v>
          </cell>
          <cell r="AC12">
            <v>6387</v>
          </cell>
          <cell r="AD12">
            <v>5600</v>
          </cell>
          <cell r="AE12">
            <v>4897</v>
          </cell>
          <cell r="AF12">
            <v>4237</v>
          </cell>
          <cell r="AG12">
            <v>3464</v>
          </cell>
          <cell r="AH12">
            <v>2825</v>
          </cell>
          <cell r="AI12">
            <v>2208</v>
          </cell>
          <cell r="AJ12">
            <v>1711</v>
          </cell>
          <cell r="AK12">
            <v>1320</v>
          </cell>
          <cell r="AL12">
            <v>923</v>
          </cell>
          <cell r="AM12">
            <v>790</v>
          </cell>
        </row>
        <row r="13">
          <cell r="A13" t="str">
            <v>010300</v>
          </cell>
          <cell r="B13" t="str">
            <v>01</v>
          </cell>
          <cell r="C13" t="str">
            <v>03</v>
          </cell>
          <cell r="D13" t="str">
            <v>00</v>
          </cell>
          <cell r="E13" t="str">
            <v>BONGARA</v>
          </cell>
          <cell r="F13">
            <v>31448</v>
          </cell>
          <cell r="G13">
            <v>630</v>
          </cell>
          <cell r="H13">
            <v>631</v>
          </cell>
          <cell r="I13">
            <v>632</v>
          </cell>
          <cell r="J13">
            <v>632</v>
          </cell>
          <cell r="K13">
            <v>633</v>
          </cell>
          <cell r="L13">
            <v>628</v>
          </cell>
          <cell r="M13">
            <v>628</v>
          </cell>
          <cell r="N13">
            <v>627</v>
          </cell>
          <cell r="O13">
            <v>627</v>
          </cell>
          <cell r="P13">
            <v>627</v>
          </cell>
          <cell r="Q13">
            <v>626</v>
          </cell>
          <cell r="R13">
            <v>625</v>
          </cell>
          <cell r="S13">
            <v>625</v>
          </cell>
          <cell r="T13">
            <v>624</v>
          </cell>
          <cell r="U13">
            <v>624</v>
          </cell>
          <cell r="V13">
            <v>625</v>
          </cell>
          <cell r="W13">
            <v>623</v>
          </cell>
          <cell r="X13">
            <v>620</v>
          </cell>
          <cell r="Y13">
            <v>615</v>
          </cell>
          <cell r="Z13">
            <v>608</v>
          </cell>
          <cell r="AA13">
            <v>2921</v>
          </cell>
          <cell r="AB13">
            <v>2653</v>
          </cell>
          <cell r="AC13">
            <v>2484</v>
          </cell>
          <cell r="AD13">
            <v>2178</v>
          </cell>
          <cell r="AE13">
            <v>1905</v>
          </cell>
          <cell r="AF13">
            <v>1648</v>
          </cell>
          <cell r="AG13">
            <v>1347</v>
          </cell>
          <cell r="AH13">
            <v>1099</v>
          </cell>
          <cell r="AI13">
            <v>859</v>
          </cell>
          <cell r="AJ13">
            <v>665</v>
          </cell>
          <cell r="AK13">
            <v>513</v>
          </cell>
          <cell r="AL13">
            <v>359</v>
          </cell>
          <cell r="AM13">
            <v>307</v>
          </cell>
        </row>
        <row r="14">
          <cell r="A14" t="str">
            <v>010400</v>
          </cell>
          <cell r="B14" t="str">
            <v>01</v>
          </cell>
          <cell r="C14" t="str">
            <v>04</v>
          </cell>
          <cell r="D14" t="str">
            <v>00</v>
          </cell>
          <cell r="E14" t="str">
            <v>CONDORCANQUI</v>
          </cell>
          <cell r="F14">
            <v>50445</v>
          </cell>
          <cell r="G14">
            <v>1011</v>
          </cell>
          <cell r="H14">
            <v>1012</v>
          </cell>
          <cell r="I14">
            <v>1014</v>
          </cell>
          <cell r="J14">
            <v>1014</v>
          </cell>
          <cell r="K14">
            <v>1014</v>
          </cell>
          <cell r="L14">
            <v>1007</v>
          </cell>
          <cell r="M14">
            <v>1007</v>
          </cell>
          <cell r="N14">
            <v>1006</v>
          </cell>
          <cell r="O14">
            <v>1006</v>
          </cell>
          <cell r="P14">
            <v>1005</v>
          </cell>
          <cell r="Q14">
            <v>1004</v>
          </cell>
          <cell r="R14">
            <v>1003</v>
          </cell>
          <cell r="S14">
            <v>1002</v>
          </cell>
          <cell r="T14">
            <v>1002</v>
          </cell>
          <cell r="U14">
            <v>1001</v>
          </cell>
          <cell r="V14">
            <v>1000</v>
          </cell>
          <cell r="W14">
            <v>999</v>
          </cell>
          <cell r="X14">
            <v>995</v>
          </cell>
          <cell r="Y14">
            <v>987</v>
          </cell>
          <cell r="Z14">
            <v>976</v>
          </cell>
          <cell r="AA14">
            <v>4685</v>
          </cell>
          <cell r="AB14">
            <v>4256</v>
          </cell>
          <cell r="AC14">
            <v>3985</v>
          </cell>
          <cell r="AD14">
            <v>3494</v>
          </cell>
          <cell r="AE14">
            <v>3056</v>
          </cell>
          <cell r="AF14">
            <v>2644</v>
          </cell>
          <cell r="AG14">
            <v>2161</v>
          </cell>
          <cell r="AH14">
            <v>1762</v>
          </cell>
          <cell r="AI14">
            <v>1378</v>
          </cell>
          <cell r="AJ14">
            <v>1067</v>
          </cell>
          <cell r="AK14">
            <v>823</v>
          </cell>
          <cell r="AL14">
            <v>576</v>
          </cell>
          <cell r="AM14">
            <v>493</v>
          </cell>
        </row>
        <row r="15">
          <cell r="A15" t="str">
            <v>010500</v>
          </cell>
          <cell r="B15" t="str">
            <v>01</v>
          </cell>
          <cell r="C15" t="str">
            <v>05</v>
          </cell>
          <cell r="D15" t="str">
            <v>00</v>
          </cell>
          <cell r="E15" t="str">
            <v>LUYA</v>
          </cell>
          <cell r="F15">
            <v>55051</v>
          </cell>
          <cell r="G15">
            <v>1103</v>
          </cell>
          <cell r="H15">
            <v>1105</v>
          </cell>
          <cell r="I15">
            <v>1106</v>
          </cell>
          <cell r="J15">
            <v>1107</v>
          </cell>
          <cell r="K15">
            <v>1107</v>
          </cell>
          <cell r="L15">
            <v>1100</v>
          </cell>
          <cell r="M15">
            <v>1098</v>
          </cell>
          <cell r="N15">
            <v>1098</v>
          </cell>
          <cell r="O15">
            <v>1097</v>
          </cell>
          <cell r="P15">
            <v>1097</v>
          </cell>
          <cell r="Q15">
            <v>1095</v>
          </cell>
          <cell r="R15">
            <v>1094</v>
          </cell>
          <cell r="S15">
            <v>1092</v>
          </cell>
          <cell r="T15">
            <v>1093</v>
          </cell>
          <cell r="U15">
            <v>1093</v>
          </cell>
          <cell r="V15">
            <v>1092</v>
          </cell>
          <cell r="W15">
            <v>1090</v>
          </cell>
          <cell r="X15">
            <v>1085</v>
          </cell>
          <cell r="Y15">
            <v>1077</v>
          </cell>
          <cell r="Z15">
            <v>1065</v>
          </cell>
          <cell r="AA15">
            <v>5113</v>
          </cell>
          <cell r="AB15">
            <v>4645</v>
          </cell>
          <cell r="AC15">
            <v>4349</v>
          </cell>
          <cell r="AD15">
            <v>3813</v>
          </cell>
          <cell r="AE15">
            <v>3335</v>
          </cell>
          <cell r="AF15">
            <v>2885</v>
          </cell>
          <cell r="AG15">
            <v>2359</v>
          </cell>
          <cell r="AH15">
            <v>1923</v>
          </cell>
          <cell r="AI15">
            <v>1504</v>
          </cell>
          <cell r="AJ15">
            <v>1165</v>
          </cell>
          <cell r="AK15">
            <v>899</v>
          </cell>
          <cell r="AL15">
            <v>629</v>
          </cell>
          <cell r="AM15">
            <v>538</v>
          </cell>
        </row>
        <row r="16">
          <cell r="A16" t="str">
            <v>010600</v>
          </cell>
          <cell r="B16" t="str">
            <v>01</v>
          </cell>
          <cell r="C16" t="str">
            <v>06</v>
          </cell>
          <cell r="D16" t="str">
            <v>00</v>
          </cell>
          <cell r="E16" t="str">
            <v>RODRIGUEZ DE MENDOZA</v>
          </cell>
          <cell r="F16">
            <v>29621</v>
          </cell>
          <cell r="G16">
            <v>594</v>
          </cell>
          <cell r="H16">
            <v>594</v>
          </cell>
          <cell r="I16">
            <v>595</v>
          </cell>
          <cell r="J16">
            <v>596</v>
          </cell>
          <cell r="K16">
            <v>595</v>
          </cell>
          <cell r="L16">
            <v>592</v>
          </cell>
          <cell r="M16">
            <v>591</v>
          </cell>
          <cell r="N16">
            <v>591</v>
          </cell>
          <cell r="O16">
            <v>591</v>
          </cell>
          <cell r="P16">
            <v>590</v>
          </cell>
          <cell r="Q16">
            <v>590</v>
          </cell>
          <cell r="R16">
            <v>589</v>
          </cell>
          <cell r="S16">
            <v>588</v>
          </cell>
          <cell r="T16">
            <v>588</v>
          </cell>
          <cell r="U16">
            <v>588</v>
          </cell>
          <cell r="V16">
            <v>587</v>
          </cell>
          <cell r="W16">
            <v>586</v>
          </cell>
          <cell r="X16">
            <v>584</v>
          </cell>
          <cell r="Y16">
            <v>580</v>
          </cell>
          <cell r="Z16">
            <v>573</v>
          </cell>
          <cell r="AA16">
            <v>2751</v>
          </cell>
          <cell r="AB16">
            <v>2499</v>
          </cell>
          <cell r="AC16">
            <v>2340</v>
          </cell>
          <cell r="AD16">
            <v>2052</v>
          </cell>
          <cell r="AE16">
            <v>1794</v>
          </cell>
          <cell r="AF16">
            <v>1552</v>
          </cell>
          <cell r="AG16">
            <v>1269</v>
          </cell>
          <cell r="AH16">
            <v>1035</v>
          </cell>
          <cell r="AI16">
            <v>809</v>
          </cell>
          <cell r="AJ16">
            <v>627</v>
          </cell>
          <cell r="AK16">
            <v>484</v>
          </cell>
          <cell r="AL16">
            <v>338</v>
          </cell>
          <cell r="AM16">
            <v>289</v>
          </cell>
        </row>
        <row r="17">
          <cell r="A17" t="str">
            <v>010700</v>
          </cell>
          <cell r="B17" t="str">
            <v>01</v>
          </cell>
          <cell r="C17" t="str">
            <v>07</v>
          </cell>
          <cell r="D17" t="str">
            <v>00</v>
          </cell>
          <cell r="E17" t="str">
            <v>UTCUBAMBA</v>
          </cell>
          <cell r="F17">
            <v>125624</v>
          </cell>
          <cell r="G17">
            <v>2518</v>
          </cell>
          <cell r="H17">
            <v>2520</v>
          </cell>
          <cell r="I17">
            <v>2525</v>
          </cell>
          <cell r="J17">
            <v>2526</v>
          </cell>
          <cell r="K17">
            <v>2525</v>
          </cell>
          <cell r="L17">
            <v>2509</v>
          </cell>
          <cell r="M17">
            <v>2507</v>
          </cell>
          <cell r="N17">
            <v>2505</v>
          </cell>
          <cell r="O17">
            <v>2504</v>
          </cell>
          <cell r="P17">
            <v>2502</v>
          </cell>
          <cell r="Q17">
            <v>2500</v>
          </cell>
          <cell r="R17">
            <v>2497</v>
          </cell>
          <cell r="S17">
            <v>2495</v>
          </cell>
          <cell r="T17">
            <v>2494</v>
          </cell>
          <cell r="U17">
            <v>2494</v>
          </cell>
          <cell r="V17">
            <v>2491</v>
          </cell>
          <cell r="W17">
            <v>2487</v>
          </cell>
          <cell r="X17">
            <v>2477</v>
          </cell>
          <cell r="Y17">
            <v>2457</v>
          </cell>
          <cell r="Z17">
            <v>2432</v>
          </cell>
          <cell r="AA17">
            <v>11667</v>
          </cell>
          <cell r="AB17">
            <v>10599</v>
          </cell>
          <cell r="AC17">
            <v>9923</v>
          </cell>
          <cell r="AD17">
            <v>8700</v>
          </cell>
          <cell r="AE17">
            <v>7610</v>
          </cell>
          <cell r="AF17">
            <v>6585</v>
          </cell>
          <cell r="AG17">
            <v>5383</v>
          </cell>
          <cell r="AH17">
            <v>4389</v>
          </cell>
          <cell r="AI17">
            <v>3431</v>
          </cell>
          <cell r="AJ17">
            <v>2659</v>
          </cell>
          <cell r="AK17">
            <v>2050</v>
          </cell>
          <cell r="AL17">
            <v>1435</v>
          </cell>
          <cell r="AM17">
            <v>1228</v>
          </cell>
        </row>
        <row r="18">
          <cell r="A18" t="str">
            <v>020000</v>
          </cell>
          <cell r="B18" t="str">
            <v>02</v>
          </cell>
          <cell r="C18" t="str">
            <v>00</v>
          </cell>
          <cell r="D18" t="str">
            <v>00</v>
          </cell>
          <cell r="E18" t="str">
            <v>ANCASH</v>
          </cell>
          <cell r="F18">
            <v>1147933</v>
          </cell>
          <cell r="G18">
            <v>23006</v>
          </cell>
          <cell r="H18">
            <v>23033</v>
          </cell>
          <cell r="I18">
            <v>23067</v>
          </cell>
          <cell r="J18">
            <v>23081</v>
          </cell>
          <cell r="K18">
            <v>23078</v>
          </cell>
          <cell r="L18">
            <v>22931</v>
          </cell>
          <cell r="M18">
            <v>22910</v>
          </cell>
          <cell r="N18">
            <v>22893</v>
          </cell>
          <cell r="O18">
            <v>22879</v>
          </cell>
          <cell r="P18">
            <v>22866</v>
          </cell>
          <cell r="Q18">
            <v>22848</v>
          </cell>
          <cell r="R18">
            <v>22817</v>
          </cell>
          <cell r="S18">
            <v>22795</v>
          </cell>
          <cell r="T18">
            <v>22792</v>
          </cell>
          <cell r="U18">
            <v>22789</v>
          </cell>
          <cell r="V18">
            <v>22766</v>
          </cell>
          <cell r="W18">
            <v>22729</v>
          </cell>
          <cell r="X18">
            <v>22634</v>
          </cell>
          <cell r="Y18">
            <v>22454</v>
          </cell>
          <cell r="Z18">
            <v>22212</v>
          </cell>
          <cell r="AA18">
            <v>106612</v>
          </cell>
          <cell r="AB18">
            <v>96852</v>
          </cell>
          <cell r="AC18">
            <v>90683</v>
          </cell>
          <cell r="AD18">
            <v>79508</v>
          </cell>
          <cell r="AE18">
            <v>69536</v>
          </cell>
          <cell r="AF18">
            <v>60163</v>
          </cell>
          <cell r="AG18">
            <v>49182</v>
          </cell>
          <cell r="AH18">
            <v>40105</v>
          </cell>
          <cell r="AI18">
            <v>31355</v>
          </cell>
          <cell r="AJ18">
            <v>24291</v>
          </cell>
          <cell r="AK18">
            <v>18738</v>
          </cell>
          <cell r="AL18">
            <v>13110</v>
          </cell>
          <cell r="AM18">
            <v>11218</v>
          </cell>
        </row>
        <row r="19">
          <cell r="A19" t="str">
            <v>020100</v>
          </cell>
          <cell r="B19" t="str">
            <v>02</v>
          </cell>
          <cell r="C19" t="str">
            <v>01</v>
          </cell>
          <cell r="D19" t="str">
            <v>00</v>
          </cell>
          <cell r="E19" t="str">
            <v>HUARAZ</v>
          </cell>
          <cell r="F19">
            <v>157547</v>
          </cell>
          <cell r="G19">
            <v>3159</v>
          </cell>
          <cell r="H19">
            <v>3161</v>
          </cell>
          <cell r="I19">
            <v>3166</v>
          </cell>
          <cell r="J19">
            <v>3168</v>
          </cell>
          <cell r="K19">
            <v>3167</v>
          </cell>
          <cell r="L19">
            <v>3147</v>
          </cell>
          <cell r="M19">
            <v>3144</v>
          </cell>
          <cell r="N19">
            <v>3142</v>
          </cell>
          <cell r="O19">
            <v>3140</v>
          </cell>
          <cell r="P19">
            <v>3138</v>
          </cell>
          <cell r="Q19">
            <v>3136</v>
          </cell>
          <cell r="R19">
            <v>3131</v>
          </cell>
          <cell r="S19">
            <v>3128</v>
          </cell>
          <cell r="T19">
            <v>3128</v>
          </cell>
          <cell r="U19">
            <v>3128</v>
          </cell>
          <cell r="V19">
            <v>3124</v>
          </cell>
          <cell r="W19">
            <v>3119</v>
          </cell>
          <cell r="X19">
            <v>3106</v>
          </cell>
          <cell r="Y19">
            <v>3082</v>
          </cell>
          <cell r="Z19">
            <v>3048</v>
          </cell>
          <cell r="AA19">
            <v>14632</v>
          </cell>
          <cell r="AB19">
            <v>13292</v>
          </cell>
          <cell r="AC19">
            <v>12446</v>
          </cell>
          <cell r="AD19">
            <v>10913</v>
          </cell>
          <cell r="AE19">
            <v>9543</v>
          </cell>
          <cell r="AF19">
            <v>8257</v>
          </cell>
          <cell r="AG19">
            <v>6750</v>
          </cell>
          <cell r="AH19">
            <v>5504</v>
          </cell>
          <cell r="AI19">
            <v>4303</v>
          </cell>
          <cell r="AJ19">
            <v>3334</v>
          </cell>
          <cell r="AK19">
            <v>2572</v>
          </cell>
          <cell r="AL19">
            <v>1799</v>
          </cell>
          <cell r="AM19">
            <v>1540</v>
          </cell>
        </row>
        <row r="20">
          <cell r="A20" t="str">
            <v>020200</v>
          </cell>
          <cell r="B20" t="str">
            <v>02</v>
          </cell>
          <cell r="C20" t="str">
            <v>02</v>
          </cell>
          <cell r="D20" t="str">
            <v>00</v>
          </cell>
          <cell r="E20" t="str">
            <v>AIJA</v>
          </cell>
          <cell r="F20">
            <v>9214</v>
          </cell>
          <cell r="G20">
            <v>185</v>
          </cell>
          <cell r="H20">
            <v>185</v>
          </cell>
          <cell r="I20">
            <v>185</v>
          </cell>
          <cell r="J20">
            <v>185</v>
          </cell>
          <cell r="K20">
            <v>185</v>
          </cell>
          <cell r="L20">
            <v>184</v>
          </cell>
          <cell r="M20">
            <v>184</v>
          </cell>
          <cell r="N20">
            <v>184</v>
          </cell>
          <cell r="O20">
            <v>184</v>
          </cell>
          <cell r="P20">
            <v>184</v>
          </cell>
          <cell r="Q20">
            <v>183</v>
          </cell>
          <cell r="R20">
            <v>183</v>
          </cell>
          <cell r="S20">
            <v>183</v>
          </cell>
          <cell r="T20">
            <v>183</v>
          </cell>
          <cell r="U20">
            <v>183</v>
          </cell>
          <cell r="V20">
            <v>183</v>
          </cell>
          <cell r="W20">
            <v>182</v>
          </cell>
          <cell r="X20">
            <v>182</v>
          </cell>
          <cell r="Y20">
            <v>180</v>
          </cell>
          <cell r="Z20">
            <v>178</v>
          </cell>
          <cell r="AA20">
            <v>856</v>
          </cell>
          <cell r="AB20">
            <v>777</v>
          </cell>
          <cell r="AC20">
            <v>728</v>
          </cell>
          <cell r="AD20">
            <v>638</v>
          </cell>
          <cell r="AE20">
            <v>558</v>
          </cell>
          <cell r="AF20">
            <v>483</v>
          </cell>
          <cell r="AG20">
            <v>395</v>
          </cell>
          <cell r="AH20">
            <v>322</v>
          </cell>
          <cell r="AI20">
            <v>252</v>
          </cell>
          <cell r="AJ20">
            <v>195</v>
          </cell>
          <cell r="AK20">
            <v>150</v>
          </cell>
          <cell r="AL20">
            <v>105</v>
          </cell>
          <cell r="AM20">
            <v>90</v>
          </cell>
        </row>
        <row r="21">
          <cell r="A21" t="str">
            <v>020300</v>
          </cell>
          <cell r="B21" t="str">
            <v>02</v>
          </cell>
          <cell r="C21" t="str">
            <v>03</v>
          </cell>
          <cell r="D21" t="str">
            <v>00</v>
          </cell>
          <cell r="E21" t="str">
            <v>ANTONIO RAYMONDI</v>
          </cell>
          <cell r="F21">
            <v>18359</v>
          </cell>
          <cell r="G21">
            <v>368</v>
          </cell>
          <cell r="H21">
            <v>368</v>
          </cell>
          <cell r="I21">
            <v>370</v>
          </cell>
          <cell r="J21">
            <v>369</v>
          </cell>
          <cell r="K21">
            <v>369</v>
          </cell>
          <cell r="L21">
            <v>367</v>
          </cell>
          <cell r="M21">
            <v>366</v>
          </cell>
          <cell r="N21">
            <v>366</v>
          </cell>
          <cell r="O21">
            <v>366</v>
          </cell>
          <cell r="P21">
            <v>366</v>
          </cell>
          <cell r="Q21">
            <v>365</v>
          </cell>
          <cell r="R21">
            <v>365</v>
          </cell>
          <cell r="S21">
            <v>365</v>
          </cell>
          <cell r="T21">
            <v>365</v>
          </cell>
          <cell r="U21">
            <v>364</v>
          </cell>
          <cell r="V21">
            <v>364</v>
          </cell>
          <cell r="W21">
            <v>364</v>
          </cell>
          <cell r="X21">
            <v>362</v>
          </cell>
          <cell r="Y21">
            <v>359</v>
          </cell>
          <cell r="Z21">
            <v>355</v>
          </cell>
          <cell r="AA21">
            <v>1705</v>
          </cell>
          <cell r="AB21">
            <v>1549</v>
          </cell>
          <cell r="AC21">
            <v>1450</v>
          </cell>
          <cell r="AD21">
            <v>1272</v>
          </cell>
          <cell r="AE21">
            <v>1112</v>
          </cell>
          <cell r="AF21">
            <v>962</v>
          </cell>
          <cell r="AG21">
            <v>787</v>
          </cell>
          <cell r="AH21">
            <v>641</v>
          </cell>
          <cell r="AI21">
            <v>501</v>
          </cell>
          <cell r="AJ21">
            <v>388</v>
          </cell>
          <cell r="AK21">
            <v>300</v>
          </cell>
          <cell r="AL21">
            <v>210</v>
          </cell>
          <cell r="AM21">
            <v>179</v>
          </cell>
        </row>
        <row r="22">
          <cell r="A22" t="str">
            <v>020400</v>
          </cell>
          <cell r="B22" t="str">
            <v>02</v>
          </cell>
          <cell r="C22" t="str">
            <v>04</v>
          </cell>
          <cell r="D22" t="str">
            <v>00</v>
          </cell>
          <cell r="E22" t="str">
            <v>ASUNCION</v>
          </cell>
          <cell r="F22">
            <v>9903</v>
          </cell>
          <cell r="G22">
            <v>198</v>
          </cell>
          <cell r="H22">
            <v>199</v>
          </cell>
          <cell r="I22">
            <v>199</v>
          </cell>
          <cell r="J22">
            <v>199</v>
          </cell>
          <cell r="K22">
            <v>199</v>
          </cell>
          <cell r="L22">
            <v>198</v>
          </cell>
          <cell r="M22">
            <v>198</v>
          </cell>
          <cell r="N22">
            <v>197</v>
          </cell>
          <cell r="O22">
            <v>196</v>
          </cell>
          <cell r="P22">
            <v>197</v>
          </cell>
          <cell r="Q22">
            <v>197</v>
          </cell>
          <cell r="R22">
            <v>197</v>
          </cell>
          <cell r="S22">
            <v>197</v>
          </cell>
          <cell r="T22">
            <v>197</v>
          </cell>
          <cell r="U22">
            <v>197</v>
          </cell>
          <cell r="V22">
            <v>196</v>
          </cell>
          <cell r="W22">
            <v>196</v>
          </cell>
          <cell r="X22">
            <v>195</v>
          </cell>
          <cell r="Y22">
            <v>194</v>
          </cell>
          <cell r="Z22">
            <v>192</v>
          </cell>
          <cell r="AA22">
            <v>920</v>
          </cell>
          <cell r="AB22">
            <v>836</v>
          </cell>
          <cell r="AC22">
            <v>782</v>
          </cell>
          <cell r="AD22">
            <v>686</v>
          </cell>
          <cell r="AE22">
            <v>600</v>
          </cell>
          <cell r="AF22">
            <v>519</v>
          </cell>
          <cell r="AG22">
            <v>424</v>
          </cell>
          <cell r="AH22">
            <v>346</v>
          </cell>
          <cell r="AI22">
            <v>270</v>
          </cell>
          <cell r="AJ22">
            <v>210</v>
          </cell>
          <cell r="AK22">
            <v>162</v>
          </cell>
          <cell r="AL22">
            <v>113</v>
          </cell>
          <cell r="AM22">
            <v>97</v>
          </cell>
        </row>
        <row r="23">
          <cell r="A23" t="str">
            <v>020500</v>
          </cell>
          <cell r="B23" t="str">
            <v>02</v>
          </cell>
          <cell r="C23" t="str">
            <v>05</v>
          </cell>
          <cell r="D23" t="str">
            <v>00</v>
          </cell>
          <cell r="E23" t="str">
            <v>BOLOGNESI</v>
          </cell>
          <cell r="F23">
            <v>34677</v>
          </cell>
          <cell r="G23">
            <v>695</v>
          </cell>
          <cell r="H23">
            <v>696</v>
          </cell>
          <cell r="I23">
            <v>697</v>
          </cell>
          <cell r="J23">
            <v>695</v>
          </cell>
          <cell r="K23">
            <v>697</v>
          </cell>
          <cell r="L23">
            <v>693</v>
          </cell>
          <cell r="M23">
            <v>692</v>
          </cell>
          <cell r="N23">
            <v>692</v>
          </cell>
          <cell r="O23">
            <v>691</v>
          </cell>
          <cell r="P23">
            <v>690</v>
          </cell>
          <cell r="Q23">
            <v>690</v>
          </cell>
          <cell r="R23">
            <v>689</v>
          </cell>
          <cell r="S23">
            <v>689</v>
          </cell>
          <cell r="T23">
            <v>689</v>
          </cell>
          <cell r="U23">
            <v>688</v>
          </cell>
          <cell r="V23">
            <v>688</v>
          </cell>
          <cell r="W23">
            <v>687</v>
          </cell>
          <cell r="X23">
            <v>684</v>
          </cell>
          <cell r="Y23">
            <v>678</v>
          </cell>
          <cell r="Z23">
            <v>671</v>
          </cell>
          <cell r="AA23">
            <v>3221</v>
          </cell>
          <cell r="AB23">
            <v>2926</v>
          </cell>
          <cell r="AC23">
            <v>2739</v>
          </cell>
          <cell r="AD23">
            <v>2402</v>
          </cell>
          <cell r="AE23">
            <v>2101</v>
          </cell>
          <cell r="AF23">
            <v>1817</v>
          </cell>
          <cell r="AG23">
            <v>1486</v>
          </cell>
          <cell r="AH23">
            <v>1212</v>
          </cell>
          <cell r="AI23">
            <v>947</v>
          </cell>
          <cell r="AJ23">
            <v>734</v>
          </cell>
          <cell r="AK23">
            <v>566</v>
          </cell>
          <cell r="AL23">
            <v>396</v>
          </cell>
          <cell r="AM23">
            <v>339</v>
          </cell>
        </row>
        <row r="24">
          <cell r="A24" t="str">
            <v>020600</v>
          </cell>
          <cell r="B24" t="str">
            <v>02</v>
          </cell>
          <cell r="C24" t="str">
            <v>06</v>
          </cell>
          <cell r="D24" t="str">
            <v>00</v>
          </cell>
          <cell r="E24" t="str">
            <v>CARHUAZ</v>
          </cell>
          <cell r="F24">
            <v>47174</v>
          </cell>
          <cell r="G24">
            <v>945</v>
          </cell>
          <cell r="H24">
            <v>945</v>
          </cell>
          <cell r="I24">
            <v>948</v>
          </cell>
          <cell r="J24">
            <v>949</v>
          </cell>
          <cell r="K24">
            <v>948</v>
          </cell>
          <cell r="L24">
            <v>942</v>
          </cell>
          <cell r="M24">
            <v>941</v>
          </cell>
          <cell r="N24">
            <v>941</v>
          </cell>
          <cell r="O24">
            <v>940</v>
          </cell>
          <cell r="P24">
            <v>940</v>
          </cell>
          <cell r="Q24">
            <v>939</v>
          </cell>
          <cell r="R24">
            <v>938</v>
          </cell>
          <cell r="S24">
            <v>937</v>
          </cell>
          <cell r="T24">
            <v>937</v>
          </cell>
          <cell r="U24">
            <v>937</v>
          </cell>
          <cell r="V24">
            <v>936</v>
          </cell>
          <cell r="W24">
            <v>934</v>
          </cell>
          <cell r="X24">
            <v>930</v>
          </cell>
          <cell r="Y24">
            <v>923</v>
          </cell>
          <cell r="Z24">
            <v>913</v>
          </cell>
          <cell r="AA24">
            <v>4381</v>
          </cell>
          <cell r="AB24">
            <v>3980</v>
          </cell>
          <cell r="AC24">
            <v>3727</v>
          </cell>
          <cell r="AD24">
            <v>3267</v>
          </cell>
          <cell r="AE24">
            <v>2858</v>
          </cell>
          <cell r="AF24">
            <v>2472</v>
          </cell>
          <cell r="AG24">
            <v>2021</v>
          </cell>
          <cell r="AH24">
            <v>1648</v>
          </cell>
          <cell r="AI24">
            <v>1289</v>
          </cell>
          <cell r="AJ24">
            <v>998</v>
          </cell>
          <cell r="AK24">
            <v>770</v>
          </cell>
          <cell r="AL24">
            <v>539</v>
          </cell>
          <cell r="AM24">
            <v>461</v>
          </cell>
        </row>
        <row r="25">
          <cell r="A25" t="str">
            <v>020700</v>
          </cell>
          <cell r="B25" t="str">
            <v>02</v>
          </cell>
          <cell r="C25" t="str">
            <v>07</v>
          </cell>
          <cell r="D25" t="str">
            <v>00</v>
          </cell>
          <cell r="E25" t="str">
            <v>CARLOS F. FITZCARRALD</v>
          </cell>
          <cell r="F25">
            <v>22529</v>
          </cell>
          <cell r="G25">
            <v>452</v>
          </cell>
          <cell r="H25">
            <v>452</v>
          </cell>
          <cell r="I25">
            <v>453</v>
          </cell>
          <cell r="J25">
            <v>453</v>
          </cell>
          <cell r="K25">
            <v>453</v>
          </cell>
          <cell r="L25">
            <v>450</v>
          </cell>
          <cell r="M25">
            <v>450</v>
          </cell>
          <cell r="N25">
            <v>449</v>
          </cell>
          <cell r="O25">
            <v>449</v>
          </cell>
          <cell r="P25">
            <v>449</v>
          </cell>
          <cell r="Q25">
            <v>448</v>
          </cell>
          <cell r="R25">
            <v>448</v>
          </cell>
          <cell r="S25">
            <v>447</v>
          </cell>
          <cell r="T25">
            <v>447</v>
          </cell>
          <cell r="U25">
            <v>447</v>
          </cell>
          <cell r="V25">
            <v>447</v>
          </cell>
          <cell r="W25">
            <v>446</v>
          </cell>
          <cell r="X25">
            <v>444</v>
          </cell>
          <cell r="Y25">
            <v>441</v>
          </cell>
          <cell r="Z25">
            <v>436</v>
          </cell>
          <cell r="AA25">
            <v>2092</v>
          </cell>
          <cell r="AB25">
            <v>1901</v>
          </cell>
          <cell r="AC25">
            <v>1780</v>
          </cell>
          <cell r="AD25">
            <v>1560</v>
          </cell>
          <cell r="AE25">
            <v>1365</v>
          </cell>
          <cell r="AF25">
            <v>1181</v>
          </cell>
          <cell r="AG25">
            <v>965</v>
          </cell>
          <cell r="AH25">
            <v>787</v>
          </cell>
          <cell r="AI25">
            <v>615</v>
          </cell>
          <cell r="AJ25">
            <v>477</v>
          </cell>
          <cell r="AK25">
            <v>368</v>
          </cell>
          <cell r="AL25">
            <v>257</v>
          </cell>
          <cell r="AM25">
            <v>220</v>
          </cell>
        </row>
        <row r="26">
          <cell r="A26" t="str">
            <v>020800</v>
          </cell>
          <cell r="B26" t="str">
            <v>02</v>
          </cell>
          <cell r="C26" t="str">
            <v>08</v>
          </cell>
          <cell r="D26" t="str">
            <v>00</v>
          </cell>
          <cell r="E26" t="str">
            <v>CASMA</v>
          </cell>
          <cell r="F26">
            <v>45751</v>
          </cell>
          <cell r="G26">
            <v>917</v>
          </cell>
          <cell r="H26">
            <v>918</v>
          </cell>
          <cell r="I26">
            <v>919</v>
          </cell>
          <cell r="J26">
            <v>920</v>
          </cell>
          <cell r="K26">
            <v>920</v>
          </cell>
          <cell r="L26">
            <v>914</v>
          </cell>
          <cell r="M26">
            <v>914</v>
          </cell>
          <cell r="N26">
            <v>913</v>
          </cell>
          <cell r="O26">
            <v>912</v>
          </cell>
          <cell r="P26">
            <v>911</v>
          </cell>
          <cell r="Q26">
            <v>911</v>
          </cell>
          <cell r="R26">
            <v>909</v>
          </cell>
          <cell r="S26">
            <v>908</v>
          </cell>
          <cell r="T26">
            <v>908</v>
          </cell>
          <cell r="U26">
            <v>908</v>
          </cell>
          <cell r="V26">
            <v>907</v>
          </cell>
          <cell r="W26">
            <v>906</v>
          </cell>
          <cell r="X26">
            <v>902</v>
          </cell>
          <cell r="Y26">
            <v>895</v>
          </cell>
          <cell r="Z26">
            <v>885</v>
          </cell>
          <cell r="AA26">
            <v>4249</v>
          </cell>
          <cell r="AB26">
            <v>3860</v>
          </cell>
          <cell r="AC26">
            <v>3614</v>
          </cell>
          <cell r="AD26">
            <v>3169</v>
          </cell>
          <cell r="AE26">
            <v>2771</v>
          </cell>
          <cell r="AF26">
            <v>2398</v>
          </cell>
          <cell r="AG26">
            <v>1960</v>
          </cell>
          <cell r="AH26">
            <v>1598</v>
          </cell>
          <cell r="AI26">
            <v>1250</v>
          </cell>
          <cell r="AJ26">
            <v>968</v>
          </cell>
          <cell r="AK26">
            <v>747</v>
          </cell>
          <cell r="AL26">
            <v>523</v>
          </cell>
          <cell r="AM26">
            <v>447</v>
          </cell>
        </row>
        <row r="27">
          <cell r="A27" t="str">
            <v>020900</v>
          </cell>
          <cell r="B27" t="str">
            <v>02</v>
          </cell>
          <cell r="C27" t="str">
            <v>09</v>
          </cell>
          <cell r="D27" t="str">
            <v>00</v>
          </cell>
          <cell r="E27" t="str">
            <v>CORONGO</v>
          </cell>
          <cell r="F27">
            <v>9102</v>
          </cell>
          <cell r="G27">
            <v>182</v>
          </cell>
          <cell r="H27">
            <v>183</v>
          </cell>
          <cell r="I27">
            <v>183</v>
          </cell>
          <cell r="J27">
            <v>183</v>
          </cell>
          <cell r="K27">
            <v>183</v>
          </cell>
          <cell r="L27">
            <v>182</v>
          </cell>
          <cell r="M27">
            <v>182</v>
          </cell>
          <cell r="N27">
            <v>182</v>
          </cell>
          <cell r="O27">
            <v>181</v>
          </cell>
          <cell r="P27">
            <v>181</v>
          </cell>
          <cell r="Q27">
            <v>181</v>
          </cell>
          <cell r="R27">
            <v>181</v>
          </cell>
          <cell r="S27">
            <v>181</v>
          </cell>
          <cell r="T27">
            <v>181</v>
          </cell>
          <cell r="U27">
            <v>181</v>
          </cell>
          <cell r="V27">
            <v>181</v>
          </cell>
          <cell r="W27">
            <v>180</v>
          </cell>
          <cell r="X27">
            <v>179</v>
          </cell>
          <cell r="Y27">
            <v>177</v>
          </cell>
          <cell r="Z27">
            <v>176</v>
          </cell>
          <cell r="AA27">
            <v>845</v>
          </cell>
          <cell r="AB27">
            <v>768</v>
          </cell>
          <cell r="AC27">
            <v>719</v>
          </cell>
          <cell r="AD27">
            <v>630</v>
          </cell>
          <cell r="AE27">
            <v>551</v>
          </cell>
          <cell r="AF27">
            <v>477</v>
          </cell>
          <cell r="AG27">
            <v>390</v>
          </cell>
          <cell r="AH27">
            <v>318</v>
          </cell>
          <cell r="AI27">
            <v>249</v>
          </cell>
          <cell r="AJ27">
            <v>193</v>
          </cell>
          <cell r="AK27">
            <v>149</v>
          </cell>
          <cell r="AL27">
            <v>104</v>
          </cell>
          <cell r="AM27">
            <v>89</v>
          </cell>
        </row>
        <row r="28">
          <cell r="A28" t="str">
            <v>021000</v>
          </cell>
          <cell r="B28" t="str">
            <v>02</v>
          </cell>
          <cell r="C28" t="str">
            <v>10</v>
          </cell>
          <cell r="D28" t="str">
            <v>00</v>
          </cell>
          <cell r="E28" t="str">
            <v>HUARI</v>
          </cell>
          <cell r="F28">
            <v>67268</v>
          </cell>
          <cell r="G28">
            <v>1348</v>
          </cell>
          <cell r="H28">
            <v>1350</v>
          </cell>
          <cell r="I28">
            <v>1352</v>
          </cell>
          <cell r="J28">
            <v>1353</v>
          </cell>
          <cell r="K28">
            <v>1352</v>
          </cell>
          <cell r="L28">
            <v>1344</v>
          </cell>
          <cell r="M28">
            <v>1343</v>
          </cell>
          <cell r="N28">
            <v>1342</v>
          </cell>
          <cell r="O28">
            <v>1341</v>
          </cell>
          <cell r="P28">
            <v>1340</v>
          </cell>
          <cell r="Q28">
            <v>1339</v>
          </cell>
          <cell r="R28">
            <v>1337</v>
          </cell>
          <cell r="S28">
            <v>1336</v>
          </cell>
          <cell r="T28">
            <v>1336</v>
          </cell>
          <cell r="U28">
            <v>1335</v>
          </cell>
          <cell r="V28">
            <v>1333</v>
          </cell>
          <cell r="W28">
            <v>1332</v>
          </cell>
          <cell r="X28">
            <v>1326</v>
          </cell>
          <cell r="Y28">
            <v>1316</v>
          </cell>
          <cell r="Z28">
            <v>1302</v>
          </cell>
          <cell r="AA28">
            <v>6247</v>
          </cell>
          <cell r="AB28">
            <v>5675</v>
          </cell>
          <cell r="AC28">
            <v>5314</v>
          </cell>
          <cell r="AD28">
            <v>4659</v>
          </cell>
          <cell r="AE28">
            <v>4075</v>
          </cell>
          <cell r="AF28">
            <v>3526</v>
          </cell>
          <cell r="AG28">
            <v>2882</v>
          </cell>
          <cell r="AH28">
            <v>2350</v>
          </cell>
          <cell r="AI28">
            <v>1837</v>
          </cell>
          <cell r="AJ28">
            <v>1423</v>
          </cell>
          <cell r="AK28">
            <v>1098</v>
          </cell>
          <cell r="AL28">
            <v>768</v>
          </cell>
          <cell r="AM28">
            <v>657</v>
          </cell>
        </row>
        <row r="29">
          <cell r="A29" t="str">
            <v>021100</v>
          </cell>
          <cell r="B29" t="str">
            <v>02</v>
          </cell>
          <cell r="C29" t="str">
            <v>11</v>
          </cell>
          <cell r="D29" t="str">
            <v>00</v>
          </cell>
          <cell r="E29" t="str">
            <v>HUARMEY</v>
          </cell>
          <cell r="F29">
            <v>30110</v>
          </cell>
          <cell r="G29">
            <v>603</v>
          </cell>
          <cell r="H29">
            <v>604</v>
          </cell>
          <cell r="I29">
            <v>605</v>
          </cell>
          <cell r="J29">
            <v>605</v>
          </cell>
          <cell r="K29">
            <v>605</v>
          </cell>
          <cell r="L29">
            <v>601</v>
          </cell>
          <cell r="M29">
            <v>601</v>
          </cell>
          <cell r="N29">
            <v>600</v>
          </cell>
          <cell r="O29">
            <v>600</v>
          </cell>
          <cell r="P29">
            <v>600</v>
          </cell>
          <cell r="Q29">
            <v>599</v>
          </cell>
          <cell r="R29">
            <v>598</v>
          </cell>
          <cell r="S29">
            <v>598</v>
          </cell>
          <cell r="T29">
            <v>598</v>
          </cell>
          <cell r="U29">
            <v>598</v>
          </cell>
          <cell r="V29">
            <v>597</v>
          </cell>
          <cell r="W29">
            <v>596</v>
          </cell>
          <cell r="X29">
            <v>597</v>
          </cell>
          <cell r="Y29">
            <v>589</v>
          </cell>
          <cell r="Z29">
            <v>583</v>
          </cell>
          <cell r="AA29">
            <v>2797</v>
          </cell>
          <cell r="AB29">
            <v>2540</v>
          </cell>
          <cell r="AC29">
            <v>2379</v>
          </cell>
          <cell r="AD29">
            <v>2085</v>
          </cell>
          <cell r="AE29">
            <v>1824</v>
          </cell>
          <cell r="AF29">
            <v>1578</v>
          </cell>
          <cell r="AG29">
            <v>1290</v>
          </cell>
          <cell r="AH29">
            <v>1052</v>
          </cell>
          <cell r="AI29">
            <v>822</v>
          </cell>
          <cell r="AJ29">
            <v>637</v>
          </cell>
          <cell r="AK29">
            <v>491</v>
          </cell>
          <cell r="AL29">
            <v>344</v>
          </cell>
          <cell r="AM29">
            <v>294</v>
          </cell>
        </row>
        <row r="30">
          <cell r="A30" t="str">
            <v>021200</v>
          </cell>
          <cell r="B30" t="str">
            <v>02</v>
          </cell>
          <cell r="C30" t="str">
            <v>12</v>
          </cell>
          <cell r="D30" t="str">
            <v>00</v>
          </cell>
          <cell r="E30" t="str">
            <v>HUAYLAS</v>
          </cell>
          <cell r="F30">
            <v>57739</v>
          </cell>
          <cell r="G30">
            <v>1157</v>
          </cell>
          <cell r="H30">
            <v>1159</v>
          </cell>
          <cell r="I30">
            <v>1160</v>
          </cell>
          <cell r="J30">
            <v>1161</v>
          </cell>
          <cell r="K30">
            <v>1161</v>
          </cell>
          <cell r="L30">
            <v>1153</v>
          </cell>
          <cell r="M30">
            <v>1152</v>
          </cell>
          <cell r="N30">
            <v>1151</v>
          </cell>
          <cell r="O30">
            <v>1151</v>
          </cell>
          <cell r="P30">
            <v>1150</v>
          </cell>
          <cell r="Q30">
            <v>1149</v>
          </cell>
          <cell r="R30">
            <v>1148</v>
          </cell>
          <cell r="S30">
            <v>1147</v>
          </cell>
          <cell r="T30">
            <v>1146</v>
          </cell>
          <cell r="U30">
            <v>1147</v>
          </cell>
          <cell r="V30">
            <v>1145</v>
          </cell>
          <cell r="W30">
            <v>1143</v>
          </cell>
          <cell r="X30">
            <v>1138</v>
          </cell>
          <cell r="Y30">
            <v>1129</v>
          </cell>
          <cell r="Z30">
            <v>1117</v>
          </cell>
          <cell r="AA30">
            <v>5362</v>
          </cell>
          <cell r="AB30">
            <v>4873</v>
          </cell>
          <cell r="AC30">
            <v>4562</v>
          </cell>
          <cell r="AD30">
            <v>3999</v>
          </cell>
          <cell r="AE30">
            <v>3498</v>
          </cell>
          <cell r="AF30">
            <v>3026</v>
          </cell>
          <cell r="AG30">
            <v>2474</v>
          </cell>
          <cell r="AH30">
            <v>2017</v>
          </cell>
          <cell r="AI30">
            <v>1577</v>
          </cell>
          <cell r="AJ30">
            <v>1222</v>
          </cell>
          <cell r="AK30">
            <v>942</v>
          </cell>
          <cell r="AL30">
            <v>659</v>
          </cell>
          <cell r="AM30">
            <v>564</v>
          </cell>
        </row>
        <row r="31">
          <cell r="A31" t="str">
            <v>021300</v>
          </cell>
          <cell r="B31" t="str">
            <v>02</v>
          </cell>
          <cell r="C31" t="str">
            <v>13</v>
          </cell>
          <cell r="D31" t="str">
            <v>00</v>
          </cell>
          <cell r="E31" t="str">
            <v>MARISCAL LUZURIAGA</v>
          </cell>
          <cell r="F31">
            <v>25197</v>
          </cell>
          <cell r="G31">
            <v>505</v>
          </cell>
          <cell r="H31">
            <v>506</v>
          </cell>
          <cell r="I31">
            <v>506</v>
          </cell>
          <cell r="J31">
            <v>507</v>
          </cell>
          <cell r="K31">
            <v>507</v>
          </cell>
          <cell r="L31">
            <v>503</v>
          </cell>
          <cell r="M31">
            <v>503</v>
          </cell>
          <cell r="N31">
            <v>502</v>
          </cell>
          <cell r="O31">
            <v>502</v>
          </cell>
          <cell r="P31">
            <v>502</v>
          </cell>
          <cell r="Q31">
            <v>502</v>
          </cell>
          <cell r="R31">
            <v>501</v>
          </cell>
          <cell r="S31">
            <v>500</v>
          </cell>
          <cell r="T31">
            <v>500</v>
          </cell>
          <cell r="U31">
            <v>500</v>
          </cell>
          <cell r="V31">
            <v>500</v>
          </cell>
          <cell r="W31">
            <v>499</v>
          </cell>
          <cell r="X31">
            <v>497</v>
          </cell>
          <cell r="Y31">
            <v>493</v>
          </cell>
          <cell r="Z31">
            <v>488</v>
          </cell>
          <cell r="AA31">
            <v>2340</v>
          </cell>
          <cell r="AB31">
            <v>2126</v>
          </cell>
          <cell r="AC31">
            <v>1990</v>
          </cell>
          <cell r="AD31">
            <v>1745</v>
          </cell>
          <cell r="AE31">
            <v>1526</v>
          </cell>
          <cell r="AF31">
            <v>1321</v>
          </cell>
          <cell r="AG31">
            <v>1080</v>
          </cell>
          <cell r="AH31">
            <v>880</v>
          </cell>
          <cell r="AI31">
            <v>688</v>
          </cell>
          <cell r="AJ31">
            <v>533</v>
          </cell>
          <cell r="AK31">
            <v>411</v>
          </cell>
          <cell r="AL31">
            <v>288</v>
          </cell>
          <cell r="AM31">
            <v>246</v>
          </cell>
        </row>
        <row r="32">
          <cell r="A32" t="str">
            <v>021400</v>
          </cell>
          <cell r="B32" t="str">
            <v>02</v>
          </cell>
          <cell r="C32" t="str">
            <v>14</v>
          </cell>
          <cell r="D32" t="str">
            <v>00</v>
          </cell>
          <cell r="E32" t="str">
            <v>OCROS</v>
          </cell>
          <cell r="F32">
            <v>11475</v>
          </cell>
          <cell r="G32">
            <v>230</v>
          </cell>
          <cell r="H32">
            <v>230</v>
          </cell>
          <cell r="I32">
            <v>231</v>
          </cell>
          <cell r="J32">
            <v>231</v>
          </cell>
          <cell r="K32">
            <v>231</v>
          </cell>
          <cell r="L32">
            <v>229</v>
          </cell>
          <cell r="M32">
            <v>229</v>
          </cell>
          <cell r="N32">
            <v>229</v>
          </cell>
          <cell r="O32">
            <v>229</v>
          </cell>
          <cell r="P32">
            <v>229</v>
          </cell>
          <cell r="Q32">
            <v>228</v>
          </cell>
          <cell r="R32">
            <v>228</v>
          </cell>
          <cell r="S32">
            <v>228</v>
          </cell>
          <cell r="T32">
            <v>228</v>
          </cell>
          <cell r="U32">
            <v>228</v>
          </cell>
          <cell r="V32">
            <v>228</v>
          </cell>
          <cell r="W32">
            <v>227</v>
          </cell>
          <cell r="X32">
            <v>226</v>
          </cell>
          <cell r="Y32">
            <v>224</v>
          </cell>
          <cell r="Z32">
            <v>222</v>
          </cell>
          <cell r="AA32">
            <v>1066</v>
          </cell>
          <cell r="AB32">
            <v>968</v>
          </cell>
          <cell r="AC32">
            <v>906</v>
          </cell>
          <cell r="AD32">
            <v>795</v>
          </cell>
          <cell r="AE32">
            <v>695</v>
          </cell>
          <cell r="AF32">
            <v>601</v>
          </cell>
          <cell r="AG32">
            <v>492</v>
          </cell>
          <cell r="AH32">
            <v>401</v>
          </cell>
          <cell r="AI32">
            <v>313</v>
          </cell>
          <cell r="AJ32">
            <v>243</v>
          </cell>
          <cell r="AK32">
            <v>187</v>
          </cell>
          <cell r="AL32">
            <v>131</v>
          </cell>
          <cell r="AM32">
            <v>112</v>
          </cell>
        </row>
        <row r="33">
          <cell r="A33" t="str">
            <v>021500</v>
          </cell>
          <cell r="B33" t="str">
            <v>02</v>
          </cell>
          <cell r="C33" t="str">
            <v>15</v>
          </cell>
          <cell r="D33" t="str">
            <v>00</v>
          </cell>
          <cell r="E33" t="str">
            <v>PALLASCA</v>
          </cell>
          <cell r="F33">
            <v>33416</v>
          </cell>
          <cell r="G33">
            <v>670</v>
          </cell>
          <cell r="H33">
            <v>670</v>
          </cell>
          <cell r="I33">
            <v>671</v>
          </cell>
          <cell r="J33">
            <v>672</v>
          </cell>
          <cell r="K33">
            <v>672</v>
          </cell>
          <cell r="L33">
            <v>668</v>
          </cell>
          <cell r="M33">
            <v>667</v>
          </cell>
          <cell r="N33">
            <v>666</v>
          </cell>
          <cell r="O33">
            <v>666</v>
          </cell>
          <cell r="P33">
            <v>666</v>
          </cell>
          <cell r="Q33">
            <v>665</v>
          </cell>
          <cell r="R33">
            <v>664</v>
          </cell>
          <cell r="S33">
            <v>664</v>
          </cell>
          <cell r="T33">
            <v>663</v>
          </cell>
          <cell r="U33">
            <v>663</v>
          </cell>
          <cell r="V33">
            <v>663</v>
          </cell>
          <cell r="W33">
            <v>662</v>
          </cell>
          <cell r="X33">
            <v>659</v>
          </cell>
          <cell r="Y33">
            <v>654</v>
          </cell>
          <cell r="Z33">
            <v>647</v>
          </cell>
          <cell r="AA33">
            <v>3103</v>
          </cell>
          <cell r="AB33">
            <v>2819</v>
          </cell>
          <cell r="AC33">
            <v>2640</v>
          </cell>
          <cell r="AD33">
            <v>2314</v>
          </cell>
          <cell r="AE33">
            <v>2024</v>
          </cell>
          <cell r="AF33">
            <v>1751</v>
          </cell>
          <cell r="AG33">
            <v>1432</v>
          </cell>
          <cell r="AH33">
            <v>1167</v>
          </cell>
          <cell r="AI33">
            <v>913</v>
          </cell>
          <cell r="AJ33">
            <v>707</v>
          </cell>
          <cell r="AK33">
            <v>545</v>
          </cell>
          <cell r="AL33">
            <v>382</v>
          </cell>
          <cell r="AM33">
            <v>327</v>
          </cell>
        </row>
        <row r="34">
          <cell r="A34" t="str">
            <v>021600</v>
          </cell>
          <cell r="B34" t="str">
            <v>02</v>
          </cell>
          <cell r="C34" t="str">
            <v>16</v>
          </cell>
          <cell r="D34" t="str">
            <v>00</v>
          </cell>
          <cell r="E34" t="str">
            <v>POMABAMBA</v>
          </cell>
          <cell r="F34">
            <v>29334</v>
          </cell>
          <cell r="G34">
            <v>588</v>
          </cell>
          <cell r="H34">
            <v>589</v>
          </cell>
          <cell r="I34">
            <v>589</v>
          </cell>
          <cell r="J34">
            <v>590</v>
          </cell>
          <cell r="K34">
            <v>590</v>
          </cell>
          <cell r="L34">
            <v>586</v>
          </cell>
          <cell r="M34">
            <v>585</v>
          </cell>
          <cell r="N34">
            <v>585</v>
          </cell>
          <cell r="O34">
            <v>585</v>
          </cell>
          <cell r="P34">
            <v>584</v>
          </cell>
          <cell r="Q34">
            <v>584</v>
          </cell>
          <cell r="R34">
            <v>583</v>
          </cell>
          <cell r="S34">
            <v>582</v>
          </cell>
          <cell r="T34">
            <v>582</v>
          </cell>
          <cell r="U34">
            <v>582</v>
          </cell>
          <cell r="V34">
            <v>582</v>
          </cell>
          <cell r="W34">
            <v>581</v>
          </cell>
          <cell r="X34">
            <v>578</v>
          </cell>
          <cell r="Y34">
            <v>574</v>
          </cell>
          <cell r="Z34">
            <v>568</v>
          </cell>
          <cell r="AA34">
            <v>2724</v>
          </cell>
          <cell r="AB34">
            <v>2475</v>
          </cell>
          <cell r="AC34">
            <v>2317</v>
          </cell>
          <cell r="AD34">
            <v>2032</v>
          </cell>
          <cell r="AE34">
            <v>1777</v>
          </cell>
          <cell r="AF34">
            <v>1537</v>
          </cell>
          <cell r="AG34">
            <v>1257</v>
          </cell>
          <cell r="AH34">
            <v>1025</v>
          </cell>
          <cell r="AI34">
            <v>801</v>
          </cell>
          <cell r="AJ34">
            <v>621</v>
          </cell>
          <cell r="AK34">
            <v>479</v>
          </cell>
          <cell r="AL34">
            <v>335</v>
          </cell>
          <cell r="AM34">
            <v>287</v>
          </cell>
        </row>
        <row r="35">
          <cell r="A35" t="str">
            <v>021700</v>
          </cell>
          <cell r="B35" t="str">
            <v>02</v>
          </cell>
          <cell r="C35" t="str">
            <v>17</v>
          </cell>
          <cell r="D35" t="str">
            <v>00</v>
          </cell>
          <cell r="E35" t="str">
            <v>RECUAY</v>
          </cell>
          <cell r="F35">
            <v>21722</v>
          </cell>
          <cell r="G35">
            <v>435</v>
          </cell>
          <cell r="H35">
            <v>436</v>
          </cell>
          <cell r="I35">
            <v>436</v>
          </cell>
          <cell r="J35">
            <v>437</v>
          </cell>
          <cell r="K35">
            <v>437</v>
          </cell>
          <cell r="L35">
            <v>434</v>
          </cell>
          <cell r="M35">
            <v>434</v>
          </cell>
          <cell r="N35">
            <v>433</v>
          </cell>
          <cell r="O35">
            <v>433</v>
          </cell>
          <cell r="P35">
            <v>433</v>
          </cell>
          <cell r="Q35">
            <v>432</v>
          </cell>
          <cell r="R35">
            <v>432</v>
          </cell>
          <cell r="S35">
            <v>431</v>
          </cell>
          <cell r="T35">
            <v>431</v>
          </cell>
          <cell r="U35">
            <v>431</v>
          </cell>
          <cell r="V35">
            <v>431</v>
          </cell>
          <cell r="W35">
            <v>430</v>
          </cell>
          <cell r="X35">
            <v>428</v>
          </cell>
          <cell r="Y35">
            <v>425</v>
          </cell>
          <cell r="Z35">
            <v>420</v>
          </cell>
          <cell r="AA35">
            <v>2017</v>
          </cell>
          <cell r="AB35">
            <v>1833</v>
          </cell>
          <cell r="AC35">
            <v>1716</v>
          </cell>
          <cell r="AD35">
            <v>1505</v>
          </cell>
          <cell r="AE35">
            <v>1316</v>
          </cell>
          <cell r="AF35">
            <v>1138</v>
          </cell>
          <cell r="AG35">
            <v>931</v>
          </cell>
          <cell r="AH35">
            <v>759</v>
          </cell>
          <cell r="AI35">
            <v>593</v>
          </cell>
          <cell r="AJ35">
            <v>460</v>
          </cell>
          <cell r="AK35">
            <v>355</v>
          </cell>
          <cell r="AL35">
            <v>248</v>
          </cell>
          <cell r="AM35">
            <v>212</v>
          </cell>
        </row>
        <row r="36">
          <cell r="A36" t="str">
            <v>021800</v>
          </cell>
          <cell r="B36" t="str">
            <v>02</v>
          </cell>
          <cell r="C36" t="str">
            <v>18</v>
          </cell>
          <cell r="D36" t="str">
            <v>00</v>
          </cell>
          <cell r="E36" t="str">
            <v>SANTA</v>
          </cell>
          <cell r="F36">
            <v>424273</v>
          </cell>
          <cell r="G36">
            <v>8503</v>
          </cell>
          <cell r="H36">
            <v>8513</v>
          </cell>
          <cell r="I36">
            <v>8526</v>
          </cell>
          <cell r="J36">
            <v>8531</v>
          </cell>
          <cell r="K36">
            <v>8530</v>
          </cell>
          <cell r="L36">
            <v>8475</v>
          </cell>
          <cell r="M36">
            <v>8467</v>
          </cell>
          <cell r="N36">
            <v>8461</v>
          </cell>
          <cell r="O36">
            <v>8456</v>
          </cell>
          <cell r="P36">
            <v>8451</v>
          </cell>
          <cell r="Q36">
            <v>8445</v>
          </cell>
          <cell r="R36">
            <v>8433</v>
          </cell>
          <cell r="S36">
            <v>8424</v>
          </cell>
          <cell r="T36">
            <v>8424</v>
          </cell>
          <cell r="U36">
            <v>8423</v>
          </cell>
          <cell r="V36">
            <v>8414</v>
          </cell>
          <cell r="W36">
            <v>8401</v>
          </cell>
          <cell r="X36">
            <v>8365</v>
          </cell>
          <cell r="Y36">
            <v>8299</v>
          </cell>
          <cell r="Z36">
            <v>8209</v>
          </cell>
          <cell r="AA36">
            <v>39404</v>
          </cell>
          <cell r="AB36">
            <v>35796</v>
          </cell>
          <cell r="AC36">
            <v>33516</v>
          </cell>
          <cell r="AD36">
            <v>29386</v>
          </cell>
          <cell r="AE36">
            <v>25699</v>
          </cell>
          <cell r="AF36">
            <v>22237</v>
          </cell>
          <cell r="AG36">
            <v>18175</v>
          </cell>
          <cell r="AH36">
            <v>14824</v>
          </cell>
          <cell r="AI36">
            <v>11591</v>
          </cell>
          <cell r="AJ36">
            <v>8977</v>
          </cell>
          <cell r="AK36">
            <v>6926</v>
          </cell>
          <cell r="AL36">
            <v>4845</v>
          </cell>
          <cell r="AM36">
            <v>4147</v>
          </cell>
        </row>
        <row r="37">
          <cell r="A37" t="str">
            <v>021900</v>
          </cell>
          <cell r="B37" t="str">
            <v>02</v>
          </cell>
          <cell r="C37" t="str">
            <v>19</v>
          </cell>
          <cell r="D37" t="str">
            <v>00</v>
          </cell>
          <cell r="E37" t="str">
            <v>SIHUAS</v>
          </cell>
          <cell r="F37">
            <v>34495</v>
          </cell>
          <cell r="G37">
            <v>691</v>
          </cell>
          <cell r="H37">
            <v>692</v>
          </cell>
          <cell r="I37">
            <v>693</v>
          </cell>
          <cell r="J37">
            <v>694</v>
          </cell>
          <cell r="K37">
            <v>693</v>
          </cell>
          <cell r="L37">
            <v>689</v>
          </cell>
          <cell r="M37">
            <v>688</v>
          </cell>
          <cell r="N37">
            <v>688</v>
          </cell>
          <cell r="O37">
            <v>688</v>
          </cell>
          <cell r="P37">
            <v>687</v>
          </cell>
          <cell r="Q37">
            <v>687</v>
          </cell>
          <cell r="R37">
            <v>686</v>
          </cell>
          <cell r="S37">
            <v>685</v>
          </cell>
          <cell r="T37">
            <v>685</v>
          </cell>
          <cell r="U37">
            <v>685</v>
          </cell>
          <cell r="V37">
            <v>684</v>
          </cell>
          <cell r="W37">
            <v>683</v>
          </cell>
          <cell r="X37">
            <v>680</v>
          </cell>
          <cell r="Y37">
            <v>675</v>
          </cell>
          <cell r="Z37">
            <v>667</v>
          </cell>
          <cell r="AA37">
            <v>3204</v>
          </cell>
          <cell r="AB37">
            <v>2910</v>
          </cell>
          <cell r="AC37">
            <v>2725</v>
          </cell>
          <cell r="AD37">
            <v>2389</v>
          </cell>
          <cell r="AE37">
            <v>2090</v>
          </cell>
          <cell r="AF37">
            <v>1808</v>
          </cell>
          <cell r="AG37">
            <v>1478</v>
          </cell>
          <cell r="AH37">
            <v>1205</v>
          </cell>
          <cell r="AI37">
            <v>942</v>
          </cell>
          <cell r="AJ37">
            <v>730</v>
          </cell>
          <cell r="AK37">
            <v>563</v>
          </cell>
          <cell r="AL37">
            <v>394</v>
          </cell>
          <cell r="AM37">
            <v>337</v>
          </cell>
        </row>
        <row r="38">
          <cell r="A38" t="str">
            <v>022000</v>
          </cell>
          <cell r="B38" t="str">
            <v>02</v>
          </cell>
          <cell r="C38" t="str">
            <v>20</v>
          </cell>
          <cell r="D38" t="str">
            <v>00</v>
          </cell>
          <cell r="E38" t="str">
            <v>YUNGAY</v>
          </cell>
          <cell r="F38">
            <v>58648</v>
          </cell>
          <cell r="G38">
            <v>1175</v>
          </cell>
          <cell r="H38">
            <v>1177</v>
          </cell>
          <cell r="I38">
            <v>1178</v>
          </cell>
          <cell r="J38">
            <v>1179</v>
          </cell>
          <cell r="K38">
            <v>1179</v>
          </cell>
          <cell r="L38">
            <v>1172</v>
          </cell>
          <cell r="M38">
            <v>1170</v>
          </cell>
          <cell r="N38">
            <v>1170</v>
          </cell>
          <cell r="O38">
            <v>1169</v>
          </cell>
          <cell r="P38">
            <v>1168</v>
          </cell>
          <cell r="Q38">
            <v>1168</v>
          </cell>
          <cell r="R38">
            <v>1166</v>
          </cell>
          <cell r="S38">
            <v>1165</v>
          </cell>
          <cell r="T38">
            <v>1164</v>
          </cell>
          <cell r="U38">
            <v>1164</v>
          </cell>
          <cell r="V38">
            <v>1163</v>
          </cell>
          <cell r="W38">
            <v>1161</v>
          </cell>
          <cell r="X38">
            <v>1156</v>
          </cell>
          <cell r="Y38">
            <v>1147</v>
          </cell>
          <cell r="Z38">
            <v>1135</v>
          </cell>
          <cell r="AA38">
            <v>5447</v>
          </cell>
          <cell r="AB38">
            <v>4948</v>
          </cell>
          <cell r="AC38">
            <v>4633</v>
          </cell>
          <cell r="AD38">
            <v>4062</v>
          </cell>
          <cell r="AE38">
            <v>3553</v>
          </cell>
          <cell r="AF38">
            <v>3074</v>
          </cell>
          <cell r="AG38">
            <v>2513</v>
          </cell>
          <cell r="AH38">
            <v>2049</v>
          </cell>
          <cell r="AI38">
            <v>1602</v>
          </cell>
          <cell r="AJ38">
            <v>1241</v>
          </cell>
          <cell r="AK38">
            <v>957</v>
          </cell>
          <cell r="AL38">
            <v>670</v>
          </cell>
          <cell r="AM38">
            <v>573</v>
          </cell>
        </row>
        <row r="39">
          <cell r="A39" t="str">
            <v>030000</v>
          </cell>
          <cell r="B39" t="str">
            <v>03</v>
          </cell>
          <cell r="C39" t="str">
            <v>00</v>
          </cell>
          <cell r="D39" t="str">
            <v>00</v>
          </cell>
          <cell r="E39" t="str">
            <v>APURIMAC</v>
          </cell>
          <cell r="F39">
            <v>458079</v>
          </cell>
          <cell r="G39">
            <v>9180</v>
          </cell>
          <cell r="H39">
            <v>9191</v>
          </cell>
          <cell r="I39">
            <v>9205</v>
          </cell>
          <cell r="J39">
            <v>9211</v>
          </cell>
          <cell r="K39">
            <v>9209</v>
          </cell>
          <cell r="L39">
            <v>9151</v>
          </cell>
          <cell r="M39">
            <v>9142</v>
          </cell>
          <cell r="N39">
            <v>9135</v>
          </cell>
          <cell r="O39">
            <v>9130</v>
          </cell>
          <cell r="P39">
            <v>9125</v>
          </cell>
          <cell r="Q39">
            <v>9117</v>
          </cell>
          <cell r="R39">
            <v>9105</v>
          </cell>
          <cell r="S39">
            <v>9096</v>
          </cell>
          <cell r="T39">
            <v>9095</v>
          </cell>
          <cell r="U39">
            <v>9094</v>
          </cell>
          <cell r="V39">
            <v>9085</v>
          </cell>
          <cell r="W39">
            <v>9070</v>
          </cell>
          <cell r="X39">
            <v>9032</v>
          </cell>
          <cell r="Y39">
            <v>8960</v>
          </cell>
          <cell r="Z39">
            <v>8863</v>
          </cell>
          <cell r="AA39">
            <v>42543</v>
          </cell>
          <cell r="AB39">
            <v>38648</v>
          </cell>
          <cell r="AC39">
            <v>36187</v>
          </cell>
          <cell r="AD39">
            <v>31727</v>
          </cell>
          <cell r="AE39">
            <v>27748</v>
          </cell>
          <cell r="AF39">
            <v>24008</v>
          </cell>
          <cell r="AG39">
            <v>19626</v>
          </cell>
          <cell r="AH39">
            <v>16004</v>
          </cell>
          <cell r="AI39">
            <v>12512</v>
          </cell>
          <cell r="AJ39">
            <v>9693</v>
          </cell>
          <cell r="AK39">
            <v>7478</v>
          </cell>
          <cell r="AL39">
            <v>5232</v>
          </cell>
          <cell r="AM39">
            <v>4477</v>
          </cell>
        </row>
        <row r="40">
          <cell r="A40" t="str">
            <v>030100</v>
          </cell>
          <cell r="B40" t="str">
            <v>03</v>
          </cell>
          <cell r="C40" t="str">
            <v>01</v>
          </cell>
          <cell r="D40" t="str">
            <v>00</v>
          </cell>
          <cell r="E40" t="str">
            <v>ABANCAY</v>
          </cell>
          <cell r="F40">
            <v>109091</v>
          </cell>
          <cell r="G40">
            <v>2187</v>
          </cell>
          <cell r="H40">
            <v>2189</v>
          </cell>
          <cell r="I40">
            <v>2192</v>
          </cell>
          <cell r="J40">
            <v>2194</v>
          </cell>
          <cell r="K40">
            <v>2193</v>
          </cell>
          <cell r="L40">
            <v>2179</v>
          </cell>
          <cell r="M40">
            <v>2177</v>
          </cell>
          <cell r="N40">
            <v>2175</v>
          </cell>
          <cell r="O40">
            <v>2174</v>
          </cell>
          <cell r="P40">
            <v>2173</v>
          </cell>
          <cell r="Q40">
            <v>2171</v>
          </cell>
          <cell r="R40">
            <v>2168</v>
          </cell>
          <cell r="S40">
            <v>2166</v>
          </cell>
          <cell r="T40">
            <v>2166</v>
          </cell>
          <cell r="U40">
            <v>2166</v>
          </cell>
          <cell r="V40">
            <v>2164</v>
          </cell>
          <cell r="W40">
            <v>2160</v>
          </cell>
          <cell r="X40">
            <v>2151</v>
          </cell>
          <cell r="Y40">
            <v>2134</v>
          </cell>
          <cell r="Z40">
            <v>2111</v>
          </cell>
          <cell r="AA40">
            <v>10132</v>
          </cell>
          <cell r="AB40">
            <v>9204</v>
          </cell>
          <cell r="AC40">
            <v>8618</v>
          </cell>
          <cell r="AD40">
            <v>7556</v>
          </cell>
          <cell r="AE40">
            <v>6608</v>
          </cell>
          <cell r="AF40">
            <v>5717</v>
          </cell>
          <cell r="AG40">
            <v>4674</v>
          </cell>
          <cell r="AH40">
            <v>3811</v>
          </cell>
          <cell r="AI40">
            <v>2980</v>
          </cell>
          <cell r="AJ40">
            <v>2308</v>
          </cell>
          <cell r="AK40">
            <v>1781</v>
          </cell>
          <cell r="AL40">
            <v>1246</v>
          </cell>
          <cell r="AM40">
            <v>1066</v>
          </cell>
        </row>
        <row r="41">
          <cell r="A41" t="str">
            <v>030200</v>
          </cell>
          <cell r="B41" t="str">
            <v>03</v>
          </cell>
          <cell r="C41" t="str">
            <v>02</v>
          </cell>
          <cell r="D41" t="str">
            <v>00</v>
          </cell>
          <cell r="E41" t="str">
            <v>ANDAHUAYLAS</v>
          </cell>
          <cell r="F41">
            <v>157850</v>
          </cell>
          <cell r="G41">
            <v>3163</v>
          </cell>
          <cell r="H41">
            <v>3167</v>
          </cell>
          <cell r="I41">
            <v>3172</v>
          </cell>
          <cell r="J41">
            <v>3174</v>
          </cell>
          <cell r="K41">
            <v>3173</v>
          </cell>
          <cell r="L41">
            <v>3153</v>
          </cell>
          <cell r="M41">
            <v>3150</v>
          </cell>
          <cell r="N41">
            <v>3148</v>
          </cell>
          <cell r="O41">
            <v>3146</v>
          </cell>
          <cell r="P41">
            <v>3144</v>
          </cell>
          <cell r="Q41">
            <v>3142</v>
          </cell>
          <cell r="R41">
            <v>3138</v>
          </cell>
          <cell r="S41">
            <v>3134</v>
          </cell>
          <cell r="T41">
            <v>3134</v>
          </cell>
          <cell r="U41">
            <v>3133</v>
          </cell>
          <cell r="V41">
            <v>3131</v>
          </cell>
          <cell r="W41">
            <v>3126</v>
          </cell>
          <cell r="X41">
            <v>3113</v>
          </cell>
          <cell r="Y41">
            <v>3088</v>
          </cell>
          <cell r="Z41">
            <v>3054</v>
          </cell>
          <cell r="AA41">
            <v>14660</v>
          </cell>
          <cell r="AB41">
            <v>13318</v>
          </cell>
          <cell r="AC41">
            <v>12470</v>
          </cell>
          <cell r="AD41">
            <v>10933</v>
          </cell>
          <cell r="AE41">
            <v>9562</v>
          </cell>
          <cell r="AF41">
            <v>8273</v>
          </cell>
          <cell r="AG41">
            <v>6762</v>
          </cell>
          <cell r="AH41">
            <v>5515</v>
          </cell>
          <cell r="AI41">
            <v>4311</v>
          </cell>
          <cell r="AJ41">
            <v>3340</v>
          </cell>
          <cell r="AK41">
            <v>2577</v>
          </cell>
          <cell r="AL41">
            <v>1803</v>
          </cell>
          <cell r="AM41">
            <v>1543</v>
          </cell>
        </row>
        <row r="42">
          <cell r="A42" t="str">
            <v>030300</v>
          </cell>
          <cell r="B42" t="str">
            <v>03</v>
          </cell>
          <cell r="C42" t="str">
            <v>03</v>
          </cell>
          <cell r="D42" t="str">
            <v>00</v>
          </cell>
          <cell r="E42" t="str">
            <v>ANTABAMBA</v>
          </cell>
          <cell r="F42">
            <v>15797</v>
          </cell>
          <cell r="G42">
            <v>317</v>
          </cell>
          <cell r="H42">
            <v>317</v>
          </cell>
          <cell r="I42">
            <v>317</v>
          </cell>
          <cell r="J42">
            <v>318</v>
          </cell>
          <cell r="K42">
            <v>318</v>
          </cell>
          <cell r="L42">
            <v>316</v>
          </cell>
          <cell r="M42">
            <v>315</v>
          </cell>
          <cell r="N42">
            <v>315</v>
          </cell>
          <cell r="O42">
            <v>315</v>
          </cell>
          <cell r="P42">
            <v>315</v>
          </cell>
          <cell r="Q42">
            <v>314</v>
          </cell>
          <cell r="R42">
            <v>314</v>
          </cell>
          <cell r="S42">
            <v>314</v>
          </cell>
          <cell r="T42">
            <v>314</v>
          </cell>
          <cell r="U42">
            <v>314</v>
          </cell>
          <cell r="V42">
            <v>312</v>
          </cell>
          <cell r="W42">
            <v>313</v>
          </cell>
          <cell r="X42">
            <v>311</v>
          </cell>
          <cell r="Y42">
            <v>309</v>
          </cell>
          <cell r="Z42">
            <v>306</v>
          </cell>
          <cell r="AA42">
            <v>1467</v>
          </cell>
          <cell r="AB42">
            <v>1333</v>
          </cell>
          <cell r="AC42">
            <v>1248</v>
          </cell>
          <cell r="AD42">
            <v>1094</v>
          </cell>
          <cell r="AE42">
            <v>957</v>
          </cell>
          <cell r="AF42">
            <v>828</v>
          </cell>
          <cell r="AG42">
            <v>677</v>
          </cell>
          <cell r="AH42">
            <v>552</v>
          </cell>
          <cell r="AI42">
            <v>431</v>
          </cell>
          <cell r="AJ42">
            <v>334</v>
          </cell>
          <cell r="AK42">
            <v>258</v>
          </cell>
          <cell r="AL42">
            <v>180</v>
          </cell>
          <cell r="AM42">
            <v>154</v>
          </cell>
        </row>
        <row r="43">
          <cell r="A43" t="str">
            <v>030400</v>
          </cell>
          <cell r="B43" t="str">
            <v>03</v>
          </cell>
          <cell r="C43" t="str">
            <v>04</v>
          </cell>
          <cell r="D43" t="str">
            <v>00</v>
          </cell>
          <cell r="E43" t="str">
            <v>AYMARAES</v>
          </cell>
          <cell r="F43">
            <v>37692</v>
          </cell>
          <cell r="G43">
            <v>755</v>
          </cell>
          <cell r="H43">
            <v>756</v>
          </cell>
          <cell r="I43">
            <v>757</v>
          </cell>
          <cell r="J43">
            <v>758</v>
          </cell>
          <cell r="K43">
            <v>758</v>
          </cell>
          <cell r="L43">
            <v>753</v>
          </cell>
          <cell r="M43">
            <v>752</v>
          </cell>
          <cell r="N43">
            <v>752</v>
          </cell>
          <cell r="O43">
            <v>751</v>
          </cell>
          <cell r="P43">
            <v>751</v>
          </cell>
          <cell r="Q43">
            <v>751</v>
          </cell>
          <cell r="R43">
            <v>749</v>
          </cell>
          <cell r="S43">
            <v>748</v>
          </cell>
          <cell r="T43">
            <v>748</v>
          </cell>
          <cell r="U43">
            <v>748</v>
          </cell>
          <cell r="V43">
            <v>748</v>
          </cell>
          <cell r="W43">
            <v>746</v>
          </cell>
          <cell r="X43">
            <v>743</v>
          </cell>
          <cell r="Y43">
            <v>737</v>
          </cell>
          <cell r="Z43">
            <v>729</v>
          </cell>
          <cell r="AA43">
            <v>3501</v>
          </cell>
          <cell r="AB43">
            <v>3180</v>
          </cell>
          <cell r="AC43">
            <v>2978</v>
          </cell>
          <cell r="AD43">
            <v>2611</v>
          </cell>
          <cell r="AE43">
            <v>2283</v>
          </cell>
          <cell r="AF43">
            <v>1975</v>
          </cell>
          <cell r="AG43">
            <v>1615</v>
          </cell>
          <cell r="AH43">
            <v>1317</v>
          </cell>
          <cell r="AI43">
            <v>1030</v>
          </cell>
          <cell r="AJ43">
            <v>798</v>
          </cell>
          <cell r="AK43">
            <v>615</v>
          </cell>
          <cell r="AL43">
            <v>431</v>
          </cell>
          <cell r="AM43">
            <v>368</v>
          </cell>
        </row>
        <row r="44">
          <cell r="A44" t="str">
            <v>030500</v>
          </cell>
          <cell r="B44" t="str">
            <v>03</v>
          </cell>
          <cell r="C44" t="str">
            <v>05</v>
          </cell>
          <cell r="D44" t="str">
            <v>00</v>
          </cell>
          <cell r="E44" t="str">
            <v>COTABAMBAS</v>
          </cell>
          <cell r="F44">
            <v>50252</v>
          </cell>
          <cell r="G44">
            <v>1007</v>
          </cell>
          <cell r="H44">
            <v>1008</v>
          </cell>
          <cell r="I44">
            <v>1010</v>
          </cell>
          <cell r="J44">
            <v>1010</v>
          </cell>
          <cell r="K44">
            <v>1010</v>
          </cell>
          <cell r="L44">
            <v>1004</v>
          </cell>
          <cell r="M44">
            <v>1003</v>
          </cell>
          <cell r="N44">
            <v>1002</v>
          </cell>
          <cell r="O44">
            <v>1002</v>
          </cell>
          <cell r="P44">
            <v>1001</v>
          </cell>
          <cell r="Q44">
            <v>1000</v>
          </cell>
          <cell r="R44">
            <v>999</v>
          </cell>
          <cell r="S44">
            <v>998</v>
          </cell>
          <cell r="T44">
            <v>998</v>
          </cell>
          <cell r="U44">
            <v>998</v>
          </cell>
          <cell r="V44">
            <v>997</v>
          </cell>
          <cell r="W44">
            <v>995</v>
          </cell>
          <cell r="X44">
            <v>991</v>
          </cell>
          <cell r="Y44">
            <v>983</v>
          </cell>
          <cell r="Z44">
            <v>972</v>
          </cell>
          <cell r="AA44">
            <v>4667</v>
          </cell>
          <cell r="AB44">
            <v>4240</v>
          </cell>
          <cell r="AC44">
            <v>3970</v>
          </cell>
          <cell r="AD44">
            <v>3479</v>
          </cell>
          <cell r="AE44">
            <v>3044</v>
          </cell>
          <cell r="AF44">
            <v>2634</v>
          </cell>
          <cell r="AG44">
            <v>2153</v>
          </cell>
          <cell r="AH44">
            <v>1756</v>
          </cell>
          <cell r="AI44">
            <v>1373</v>
          </cell>
          <cell r="AJ44">
            <v>1063</v>
          </cell>
          <cell r="AK44">
            <v>820</v>
          </cell>
          <cell r="AL44">
            <v>574</v>
          </cell>
          <cell r="AM44">
            <v>491</v>
          </cell>
        </row>
        <row r="45">
          <cell r="A45" t="str">
            <v>030600</v>
          </cell>
          <cell r="B45" t="str">
            <v>03</v>
          </cell>
          <cell r="C45" t="str">
            <v>06</v>
          </cell>
          <cell r="D45" t="str">
            <v>00</v>
          </cell>
          <cell r="E45" t="str">
            <v>CHINCHEROS</v>
          </cell>
          <cell r="F45">
            <v>59205</v>
          </cell>
          <cell r="G45">
            <v>1186</v>
          </cell>
          <cell r="H45">
            <v>1188</v>
          </cell>
          <cell r="I45">
            <v>1190</v>
          </cell>
          <cell r="J45">
            <v>1190</v>
          </cell>
          <cell r="K45">
            <v>1190</v>
          </cell>
          <cell r="L45">
            <v>1183</v>
          </cell>
          <cell r="M45">
            <v>1182</v>
          </cell>
          <cell r="N45">
            <v>1181</v>
          </cell>
          <cell r="O45">
            <v>1180</v>
          </cell>
          <cell r="P45">
            <v>1179</v>
          </cell>
          <cell r="Q45">
            <v>1178</v>
          </cell>
          <cell r="R45">
            <v>1177</v>
          </cell>
          <cell r="S45">
            <v>1176</v>
          </cell>
          <cell r="T45">
            <v>1175</v>
          </cell>
          <cell r="U45">
            <v>1175</v>
          </cell>
          <cell r="V45">
            <v>1174</v>
          </cell>
          <cell r="W45">
            <v>1172</v>
          </cell>
          <cell r="X45">
            <v>1167</v>
          </cell>
          <cell r="Y45">
            <v>1158</v>
          </cell>
          <cell r="Z45">
            <v>1146</v>
          </cell>
          <cell r="AA45">
            <v>5499</v>
          </cell>
          <cell r="AB45">
            <v>4995</v>
          </cell>
          <cell r="AC45">
            <v>4677</v>
          </cell>
          <cell r="AD45">
            <v>4101</v>
          </cell>
          <cell r="AE45">
            <v>3586</v>
          </cell>
          <cell r="AF45">
            <v>3103</v>
          </cell>
          <cell r="AG45">
            <v>2537</v>
          </cell>
          <cell r="AH45">
            <v>2068</v>
          </cell>
          <cell r="AI45">
            <v>1617</v>
          </cell>
          <cell r="AJ45">
            <v>1253</v>
          </cell>
          <cell r="AK45">
            <v>967</v>
          </cell>
          <cell r="AL45">
            <v>676</v>
          </cell>
          <cell r="AM45">
            <v>579</v>
          </cell>
        </row>
        <row r="46">
          <cell r="A46" t="str">
            <v>030700</v>
          </cell>
          <cell r="B46" t="str">
            <v>03</v>
          </cell>
          <cell r="C46" t="str">
            <v>07</v>
          </cell>
          <cell r="D46" t="str">
            <v>00</v>
          </cell>
          <cell r="E46" t="str">
            <v>GRAU</v>
          </cell>
          <cell r="F46">
            <v>28192</v>
          </cell>
          <cell r="G46">
            <v>565</v>
          </cell>
          <cell r="H46">
            <v>566</v>
          </cell>
          <cell r="I46">
            <v>567</v>
          </cell>
          <cell r="J46">
            <v>567</v>
          </cell>
          <cell r="K46">
            <v>567</v>
          </cell>
          <cell r="L46">
            <v>563</v>
          </cell>
          <cell r="M46">
            <v>563</v>
          </cell>
          <cell r="N46">
            <v>562</v>
          </cell>
          <cell r="O46">
            <v>562</v>
          </cell>
          <cell r="P46">
            <v>562</v>
          </cell>
          <cell r="Q46">
            <v>561</v>
          </cell>
          <cell r="R46">
            <v>560</v>
          </cell>
          <cell r="S46">
            <v>560</v>
          </cell>
          <cell r="T46">
            <v>560</v>
          </cell>
          <cell r="U46">
            <v>560</v>
          </cell>
          <cell r="V46">
            <v>559</v>
          </cell>
          <cell r="W46">
            <v>558</v>
          </cell>
          <cell r="X46">
            <v>556</v>
          </cell>
          <cell r="Y46">
            <v>551</v>
          </cell>
          <cell r="Z46">
            <v>545</v>
          </cell>
          <cell r="AA46">
            <v>2617</v>
          </cell>
          <cell r="AB46">
            <v>2378</v>
          </cell>
          <cell r="AC46">
            <v>2226</v>
          </cell>
          <cell r="AD46">
            <v>1953</v>
          </cell>
          <cell r="AE46">
            <v>1708</v>
          </cell>
          <cell r="AF46">
            <v>1478</v>
          </cell>
          <cell r="AG46">
            <v>1208</v>
          </cell>
          <cell r="AH46">
            <v>985</v>
          </cell>
          <cell r="AI46">
            <v>770</v>
          </cell>
          <cell r="AJ46">
            <v>597</v>
          </cell>
          <cell r="AK46">
            <v>460</v>
          </cell>
          <cell r="AL46">
            <v>322</v>
          </cell>
          <cell r="AM46">
            <v>276</v>
          </cell>
        </row>
        <row r="47">
          <cell r="A47" t="str">
            <v>040000</v>
          </cell>
          <cell r="B47" t="str">
            <v>04</v>
          </cell>
          <cell r="C47" t="str">
            <v>00</v>
          </cell>
          <cell r="D47" t="str">
            <v>00</v>
          </cell>
          <cell r="E47" t="str">
            <v>AREQUIPA</v>
          </cell>
          <cell r="F47">
            <v>1229109</v>
          </cell>
          <cell r="G47">
            <v>24633</v>
          </cell>
          <cell r="H47">
            <v>24662</v>
          </cell>
          <cell r="I47">
            <v>24699</v>
          </cell>
          <cell r="J47">
            <v>24714</v>
          </cell>
          <cell r="K47">
            <v>24710</v>
          </cell>
          <cell r="L47">
            <v>24553</v>
          </cell>
          <cell r="M47">
            <v>24530</v>
          </cell>
          <cell r="N47">
            <v>24512</v>
          </cell>
          <cell r="O47">
            <v>24497</v>
          </cell>
          <cell r="P47">
            <v>24483</v>
          </cell>
          <cell r="Q47">
            <v>24463</v>
          </cell>
          <cell r="R47">
            <v>24430</v>
          </cell>
          <cell r="S47">
            <v>24407</v>
          </cell>
          <cell r="T47">
            <v>24403</v>
          </cell>
          <cell r="U47">
            <v>24401</v>
          </cell>
          <cell r="V47">
            <v>24376</v>
          </cell>
          <cell r="W47">
            <v>24337</v>
          </cell>
          <cell r="X47">
            <v>24234</v>
          </cell>
          <cell r="Y47">
            <v>24042</v>
          </cell>
          <cell r="Z47">
            <v>23782</v>
          </cell>
          <cell r="AA47">
            <v>114151</v>
          </cell>
          <cell r="AB47">
            <v>103700</v>
          </cell>
          <cell r="AC47">
            <v>97095</v>
          </cell>
          <cell r="AD47">
            <v>85130</v>
          </cell>
          <cell r="AE47">
            <v>74453</v>
          </cell>
          <cell r="AF47">
            <v>64417</v>
          </cell>
          <cell r="AG47">
            <v>52660</v>
          </cell>
          <cell r="AH47">
            <v>42941</v>
          </cell>
          <cell r="AI47">
            <v>33572</v>
          </cell>
          <cell r="AJ47">
            <v>26009</v>
          </cell>
          <cell r="AK47">
            <v>20064</v>
          </cell>
          <cell r="AL47">
            <v>14037</v>
          </cell>
          <cell r="AM47">
            <v>12012</v>
          </cell>
        </row>
        <row r="48">
          <cell r="A48" t="str">
            <v>040100</v>
          </cell>
          <cell r="B48" t="str">
            <v>04</v>
          </cell>
          <cell r="C48" t="str">
            <v>01</v>
          </cell>
          <cell r="D48" t="str">
            <v>00</v>
          </cell>
          <cell r="E48" t="str">
            <v>AREQUIPA</v>
          </cell>
          <cell r="F48">
            <v>906601</v>
          </cell>
          <cell r="G48">
            <v>18170</v>
          </cell>
          <cell r="H48">
            <v>18191</v>
          </cell>
          <cell r="I48">
            <v>18218</v>
          </cell>
          <cell r="J48">
            <v>18229</v>
          </cell>
          <cell r="K48">
            <v>18226</v>
          </cell>
          <cell r="L48">
            <v>18110</v>
          </cell>
          <cell r="M48">
            <v>18094</v>
          </cell>
          <cell r="N48">
            <v>18080</v>
          </cell>
          <cell r="O48">
            <v>18069</v>
          </cell>
          <cell r="P48">
            <v>18059</v>
          </cell>
          <cell r="Q48">
            <v>18044</v>
          </cell>
          <cell r="R48">
            <v>18020</v>
          </cell>
          <cell r="S48">
            <v>18003</v>
          </cell>
          <cell r="T48">
            <v>18000</v>
          </cell>
          <cell r="U48">
            <v>17998</v>
          </cell>
          <cell r="V48">
            <v>17980</v>
          </cell>
          <cell r="W48">
            <v>17951</v>
          </cell>
          <cell r="X48">
            <v>17875</v>
          </cell>
          <cell r="Y48">
            <v>17734</v>
          </cell>
          <cell r="Z48">
            <v>17542</v>
          </cell>
          <cell r="AA48">
            <v>84199</v>
          </cell>
          <cell r="AB48">
            <v>76490</v>
          </cell>
          <cell r="AC48">
            <v>71618</v>
          </cell>
          <cell r="AD48">
            <v>62793</v>
          </cell>
          <cell r="AE48">
            <v>54917</v>
          </cell>
          <cell r="AF48">
            <v>47515</v>
          </cell>
          <cell r="AG48">
            <v>38842</v>
          </cell>
          <cell r="AH48">
            <v>31673</v>
          </cell>
          <cell r="AI48">
            <v>24763</v>
          </cell>
          <cell r="AJ48">
            <v>19183</v>
          </cell>
          <cell r="AK48">
            <v>14800</v>
          </cell>
          <cell r="AL48">
            <v>10355</v>
          </cell>
          <cell r="AM48">
            <v>8860</v>
          </cell>
        </row>
        <row r="49">
          <cell r="A49" t="str">
            <v>040200</v>
          </cell>
          <cell r="B49" t="str">
            <v>04</v>
          </cell>
          <cell r="C49" t="str">
            <v>02</v>
          </cell>
          <cell r="D49" t="str">
            <v>00</v>
          </cell>
          <cell r="E49" t="str">
            <v>CAMANA</v>
          </cell>
          <cell r="F49">
            <v>58579</v>
          </cell>
          <cell r="G49">
            <v>1174</v>
          </cell>
          <cell r="H49">
            <v>1175</v>
          </cell>
          <cell r="I49">
            <v>1177</v>
          </cell>
          <cell r="J49">
            <v>1178</v>
          </cell>
          <cell r="K49">
            <v>1178</v>
          </cell>
          <cell r="L49">
            <v>1170</v>
          </cell>
          <cell r="M49">
            <v>1169</v>
          </cell>
          <cell r="N49">
            <v>1168</v>
          </cell>
          <cell r="O49">
            <v>1168</v>
          </cell>
          <cell r="P49">
            <v>1167</v>
          </cell>
          <cell r="Q49">
            <v>1166</v>
          </cell>
          <cell r="R49">
            <v>1164</v>
          </cell>
          <cell r="S49">
            <v>1163</v>
          </cell>
          <cell r="T49">
            <v>1163</v>
          </cell>
          <cell r="U49">
            <v>1163</v>
          </cell>
          <cell r="V49">
            <v>1162</v>
          </cell>
          <cell r="W49">
            <v>1160</v>
          </cell>
          <cell r="X49">
            <v>1155</v>
          </cell>
          <cell r="Y49">
            <v>1146</v>
          </cell>
          <cell r="Z49">
            <v>1133</v>
          </cell>
          <cell r="AA49">
            <v>5440</v>
          </cell>
          <cell r="AB49">
            <v>4942</v>
          </cell>
          <cell r="AC49">
            <v>4628</v>
          </cell>
          <cell r="AD49">
            <v>4057</v>
          </cell>
          <cell r="AE49">
            <v>3549</v>
          </cell>
          <cell r="AF49">
            <v>3070</v>
          </cell>
          <cell r="AG49">
            <v>2510</v>
          </cell>
          <cell r="AH49">
            <v>2047</v>
          </cell>
          <cell r="AI49">
            <v>1600</v>
          </cell>
          <cell r="AJ49">
            <v>1240</v>
          </cell>
          <cell r="AK49">
            <v>956</v>
          </cell>
          <cell r="AL49">
            <v>669</v>
          </cell>
          <cell r="AM49">
            <v>572</v>
          </cell>
        </row>
        <row r="50">
          <cell r="A50" t="str">
            <v>040300</v>
          </cell>
          <cell r="B50" t="str">
            <v>04</v>
          </cell>
          <cell r="C50" t="str">
            <v>03</v>
          </cell>
          <cell r="D50" t="str">
            <v>00</v>
          </cell>
          <cell r="E50" t="str">
            <v>CARAVELI</v>
          </cell>
          <cell r="F50">
            <v>40384</v>
          </cell>
          <cell r="G50">
            <v>809</v>
          </cell>
          <cell r="H50">
            <v>810</v>
          </cell>
          <cell r="I50">
            <v>811</v>
          </cell>
          <cell r="J50">
            <v>812</v>
          </cell>
          <cell r="K50">
            <v>812</v>
          </cell>
          <cell r="L50">
            <v>807</v>
          </cell>
          <cell r="M50">
            <v>806</v>
          </cell>
          <cell r="N50">
            <v>805</v>
          </cell>
          <cell r="O50">
            <v>805</v>
          </cell>
          <cell r="P50">
            <v>804</v>
          </cell>
          <cell r="Q50">
            <v>804</v>
          </cell>
          <cell r="R50">
            <v>803</v>
          </cell>
          <cell r="S50">
            <v>802</v>
          </cell>
          <cell r="T50">
            <v>802</v>
          </cell>
          <cell r="U50">
            <v>802</v>
          </cell>
          <cell r="V50">
            <v>801</v>
          </cell>
          <cell r="W50">
            <v>800</v>
          </cell>
          <cell r="X50">
            <v>796</v>
          </cell>
          <cell r="Y50">
            <v>790</v>
          </cell>
          <cell r="Z50">
            <v>781</v>
          </cell>
          <cell r="AA50">
            <v>3751</v>
          </cell>
          <cell r="AB50">
            <v>3407</v>
          </cell>
          <cell r="AC50">
            <v>3190</v>
          </cell>
          <cell r="AD50">
            <v>2797</v>
          </cell>
          <cell r="AE50">
            <v>2446</v>
          </cell>
          <cell r="AF50">
            <v>2117</v>
          </cell>
          <cell r="AG50">
            <v>1730</v>
          </cell>
          <cell r="AH50">
            <v>1411</v>
          </cell>
          <cell r="AI50">
            <v>1103</v>
          </cell>
          <cell r="AJ50">
            <v>855</v>
          </cell>
          <cell r="AK50">
            <v>659</v>
          </cell>
          <cell r="AL50">
            <v>461</v>
          </cell>
          <cell r="AM50">
            <v>395</v>
          </cell>
        </row>
        <row r="51">
          <cell r="A51" t="str">
            <v>040400</v>
          </cell>
          <cell r="B51" t="str">
            <v>04</v>
          </cell>
          <cell r="C51" t="str">
            <v>04</v>
          </cell>
          <cell r="D51" t="str">
            <v>00</v>
          </cell>
          <cell r="E51" t="str">
            <v>CASTILLA</v>
          </cell>
          <cell r="F51">
            <v>42850</v>
          </cell>
          <cell r="G51">
            <v>859</v>
          </cell>
          <cell r="H51">
            <v>860</v>
          </cell>
          <cell r="I51">
            <v>861</v>
          </cell>
          <cell r="J51">
            <v>862</v>
          </cell>
          <cell r="K51">
            <v>861</v>
          </cell>
          <cell r="L51">
            <v>856</v>
          </cell>
          <cell r="M51">
            <v>855</v>
          </cell>
          <cell r="N51">
            <v>855</v>
          </cell>
          <cell r="O51">
            <v>853</v>
          </cell>
          <cell r="P51">
            <v>854</v>
          </cell>
          <cell r="Q51">
            <v>852</v>
          </cell>
          <cell r="R51">
            <v>852</v>
          </cell>
          <cell r="S51">
            <v>851</v>
          </cell>
          <cell r="T51">
            <v>851</v>
          </cell>
          <cell r="U51">
            <v>851</v>
          </cell>
          <cell r="V51">
            <v>850</v>
          </cell>
          <cell r="W51">
            <v>848</v>
          </cell>
          <cell r="X51">
            <v>845</v>
          </cell>
          <cell r="Y51">
            <v>838</v>
          </cell>
          <cell r="Z51">
            <v>829</v>
          </cell>
          <cell r="AA51">
            <v>3980</v>
          </cell>
          <cell r="AB51">
            <v>3615</v>
          </cell>
          <cell r="AC51">
            <v>3385</v>
          </cell>
          <cell r="AD51">
            <v>2968</v>
          </cell>
          <cell r="AE51">
            <v>2596</v>
          </cell>
          <cell r="AF51">
            <v>2246</v>
          </cell>
          <cell r="AG51">
            <v>1836</v>
          </cell>
          <cell r="AH51">
            <v>1497</v>
          </cell>
          <cell r="AI51">
            <v>1170</v>
          </cell>
          <cell r="AJ51">
            <v>907</v>
          </cell>
          <cell r="AK51">
            <v>699</v>
          </cell>
          <cell r="AL51">
            <v>489</v>
          </cell>
          <cell r="AM51">
            <v>419</v>
          </cell>
        </row>
        <row r="52">
          <cell r="A52" t="str">
            <v>040500</v>
          </cell>
          <cell r="B52" t="str">
            <v>04</v>
          </cell>
          <cell r="C52" t="str">
            <v>05</v>
          </cell>
          <cell r="D52" t="str">
            <v>00</v>
          </cell>
          <cell r="E52" t="str">
            <v>CAYLLOMA</v>
          </cell>
          <cell r="F52">
            <v>83292</v>
          </cell>
          <cell r="G52">
            <v>1669</v>
          </cell>
          <cell r="H52">
            <v>1671</v>
          </cell>
          <cell r="I52">
            <v>1674</v>
          </cell>
          <cell r="J52">
            <v>1675</v>
          </cell>
          <cell r="K52">
            <v>1675</v>
          </cell>
          <cell r="L52">
            <v>1664</v>
          </cell>
          <cell r="M52">
            <v>1662</v>
          </cell>
          <cell r="N52">
            <v>1661</v>
          </cell>
          <cell r="O52">
            <v>1660</v>
          </cell>
          <cell r="P52">
            <v>1659</v>
          </cell>
          <cell r="Q52">
            <v>1658</v>
          </cell>
          <cell r="R52">
            <v>1656</v>
          </cell>
          <cell r="S52">
            <v>1654</v>
          </cell>
          <cell r="T52">
            <v>1653</v>
          </cell>
          <cell r="U52">
            <v>1654</v>
          </cell>
          <cell r="V52">
            <v>1651</v>
          </cell>
          <cell r="W52">
            <v>1649</v>
          </cell>
          <cell r="X52">
            <v>1642</v>
          </cell>
          <cell r="Y52">
            <v>1629</v>
          </cell>
          <cell r="Z52">
            <v>1612</v>
          </cell>
          <cell r="AA52">
            <v>7736</v>
          </cell>
          <cell r="AB52">
            <v>7027</v>
          </cell>
          <cell r="AC52">
            <v>6580</v>
          </cell>
          <cell r="AD52">
            <v>5769</v>
          </cell>
          <cell r="AE52">
            <v>5045</v>
          </cell>
          <cell r="AF52">
            <v>4365</v>
          </cell>
          <cell r="AG52">
            <v>3569</v>
          </cell>
          <cell r="AH52">
            <v>2910</v>
          </cell>
          <cell r="AI52">
            <v>2275</v>
          </cell>
          <cell r="AJ52">
            <v>1763</v>
          </cell>
          <cell r="AK52">
            <v>1360</v>
          </cell>
          <cell r="AL52">
            <v>951</v>
          </cell>
          <cell r="AM52">
            <v>814</v>
          </cell>
        </row>
        <row r="53">
          <cell r="A53" t="str">
            <v>040600</v>
          </cell>
          <cell r="B53" t="str">
            <v>04</v>
          </cell>
          <cell r="C53" t="str">
            <v>06</v>
          </cell>
          <cell r="D53" t="str">
            <v>00</v>
          </cell>
          <cell r="E53" t="str">
            <v>CONDESUYOS</v>
          </cell>
          <cell r="F53">
            <v>22006</v>
          </cell>
          <cell r="G53">
            <v>441</v>
          </cell>
          <cell r="H53">
            <v>442</v>
          </cell>
          <cell r="I53">
            <v>442</v>
          </cell>
          <cell r="J53">
            <v>442</v>
          </cell>
          <cell r="K53">
            <v>442</v>
          </cell>
          <cell r="L53">
            <v>440</v>
          </cell>
          <cell r="M53">
            <v>439</v>
          </cell>
          <cell r="N53">
            <v>439</v>
          </cell>
          <cell r="O53">
            <v>439</v>
          </cell>
          <cell r="P53">
            <v>438</v>
          </cell>
          <cell r="Q53">
            <v>438</v>
          </cell>
          <cell r="R53">
            <v>437</v>
          </cell>
          <cell r="S53">
            <v>437</v>
          </cell>
          <cell r="T53">
            <v>437</v>
          </cell>
          <cell r="U53">
            <v>437</v>
          </cell>
          <cell r="V53">
            <v>436</v>
          </cell>
          <cell r="W53">
            <v>436</v>
          </cell>
          <cell r="X53">
            <v>434</v>
          </cell>
          <cell r="Y53">
            <v>430</v>
          </cell>
          <cell r="Z53">
            <v>426</v>
          </cell>
          <cell r="AA53">
            <v>2044</v>
          </cell>
          <cell r="AB53">
            <v>1858</v>
          </cell>
          <cell r="AC53">
            <v>1738</v>
          </cell>
          <cell r="AD53">
            <v>1524</v>
          </cell>
          <cell r="AE53">
            <v>1333</v>
          </cell>
          <cell r="AF53">
            <v>1153</v>
          </cell>
          <cell r="AG53">
            <v>943</v>
          </cell>
          <cell r="AH53">
            <v>769</v>
          </cell>
          <cell r="AI53">
            <v>601</v>
          </cell>
          <cell r="AJ53">
            <v>466</v>
          </cell>
          <cell r="AK53">
            <v>359</v>
          </cell>
          <cell r="AL53">
            <v>251</v>
          </cell>
          <cell r="AM53">
            <v>215</v>
          </cell>
        </row>
        <row r="54">
          <cell r="A54" t="str">
            <v>040700</v>
          </cell>
          <cell r="B54" t="str">
            <v>04</v>
          </cell>
          <cell r="C54" t="str">
            <v>07</v>
          </cell>
          <cell r="D54" t="str">
            <v>00</v>
          </cell>
          <cell r="E54" t="str">
            <v>ISLAY</v>
          </cell>
          <cell r="F54">
            <v>56957</v>
          </cell>
          <cell r="G54">
            <v>1141</v>
          </cell>
          <cell r="H54">
            <v>1143</v>
          </cell>
          <cell r="I54">
            <v>1145</v>
          </cell>
          <cell r="J54">
            <v>1145</v>
          </cell>
          <cell r="K54">
            <v>1145</v>
          </cell>
          <cell r="L54">
            <v>1138</v>
          </cell>
          <cell r="M54">
            <v>1137</v>
          </cell>
          <cell r="N54">
            <v>1136</v>
          </cell>
          <cell r="O54">
            <v>1135</v>
          </cell>
          <cell r="P54">
            <v>1135</v>
          </cell>
          <cell r="Q54">
            <v>1134</v>
          </cell>
          <cell r="R54">
            <v>1131</v>
          </cell>
          <cell r="S54">
            <v>1131</v>
          </cell>
          <cell r="T54">
            <v>1131</v>
          </cell>
          <cell r="U54">
            <v>1131</v>
          </cell>
          <cell r="V54">
            <v>1130</v>
          </cell>
          <cell r="W54">
            <v>1128</v>
          </cell>
          <cell r="X54">
            <v>1123</v>
          </cell>
          <cell r="Y54">
            <v>1114</v>
          </cell>
          <cell r="Z54">
            <v>1102</v>
          </cell>
          <cell r="AA54">
            <v>5290</v>
          </cell>
          <cell r="AB54">
            <v>4805</v>
          </cell>
          <cell r="AC54">
            <v>4499</v>
          </cell>
          <cell r="AD54">
            <v>3945</v>
          </cell>
          <cell r="AE54">
            <v>3450</v>
          </cell>
          <cell r="AF54">
            <v>2985</v>
          </cell>
          <cell r="AG54">
            <v>2440</v>
          </cell>
          <cell r="AH54">
            <v>1990</v>
          </cell>
          <cell r="AI54">
            <v>1556</v>
          </cell>
          <cell r="AJ54">
            <v>1205</v>
          </cell>
          <cell r="AK54">
            <v>930</v>
          </cell>
          <cell r="AL54">
            <v>650</v>
          </cell>
          <cell r="AM54">
            <v>557</v>
          </cell>
        </row>
        <row r="55">
          <cell r="A55" t="str">
            <v>040800</v>
          </cell>
          <cell r="B55" t="str">
            <v>04</v>
          </cell>
          <cell r="C55" t="str">
            <v>08</v>
          </cell>
          <cell r="D55" t="str">
            <v>00</v>
          </cell>
          <cell r="E55" t="str">
            <v>LA UNION</v>
          </cell>
          <cell r="F55">
            <v>18440</v>
          </cell>
          <cell r="G55">
            <v>370</v>
          </cell>
          <cell r="H55">
            <v>370</v>
          </cell>
          <cell r="I55">
            <v>371</v>
          </cell>
          <cell r="J55">
            <v>371</v>
          </cell>
          <cell r="K55">
            <v>371</v>
          </cell>
          <cell r="L55">
            <v>368</v>
          </cell>
          <cell r="M55">
            <v>368</v>
          </cell>
          <cell r="N55">
            <v>368</v>
          </cell>
          <cell r="O55">
            <v>368</v>
          </cell>
          <cell r="P55">
            <v>367</v>
          </cell>
          <cell r="Q55">
            <v>367</v>
          </cell>
          <cell r="R55">
            <v>367</v>
          </cell>
          <cell r="S55">
            <v>366</v>
          </cell>
          <cell r="T55">
            <v>366</v>
          </cell>
          <cell r="U55">
            <v>365</v>
          </cell>
          <cell r="V55">
            <v>366</v>
          </cell>
          <cell r="W55">
            <v>365</v>
          </cell>
          <cell r="X55">
            <v>364</v>
          </cell>
          <cell r="Y55">
            <v>361</v>
          </cell>
          <cell r="Z55">
            <v>357</v>
          </cell>
          <cell r="AA55">
            <v>1711</v>
          </cell>
          <cell r="AB55">
            <v>1556</v>
          </cell>
          <cell r="AC55">
            <v>1457</v>
          </cell>
          <cell r="AD55">
            <v>1277</v>
          </cell>
          <cell r="AE55">
            <v>1117</v>
          </cell>
          <cell r="AF55">
            <v>966</v>
          </cell>
          <cell r="AG55">
            <v>790</v>
          </cell>
          <cell r="AH55">
            <v>644</v>
          </cell>
          <cell r="AI55">
            <v>504</v>
          </cell>
          <cell r="AJ55">
            <v>390</v>
          </cell>
          <cell r="AK55">
            <v>301</v>
          </cell>
          <cell r="AL55">
            <v>211</v>
          </cell>
          <cell r="AM55">
            <v>180</v>
          </cell>
        </row>
        <row r="56">
          <cell r="A56" t="str">
            <v>050000</v>
          </cell>
          <cell r="B56" t="str">
            <v>05</v>
          </cell>
          <cell r="C56" t="str">
            <v>00</v>
          </cell>
          <cell r="D56" t="str">
            <v>00</v>
          </cell>
          <cell r="E56" t="str">
            <v>AYACUCHO</v>
          </cell>
          <cell r="F56">
            <v>682507</v>
          </cell>
          <cell r="G56">
            <v>13678</v>
          </cell>
          <cell r="H56">
            <v>13694</v>
          </cell>
          <cell r="I56">
            <v>13715</v>
          </cell>
          <cell r="J56">
            <v>13723</v>
          </cell>
          <cell r="K56">
            <v>13721</v>
          </cell>
          <cell r="L56">
            <v>13634</v>
          </cell>
          <cell r="M56">
            <v>13621</v>
          </cell>
          <cell r="N56">
            <v>13611</v>
          </cell>
          <cell r="O56">
            <v>13603</v>
          </cell>
          <cell r="P56">
            <v>13595</v>
          </cell>
          <cell r="Q56">
            <v>13584</v>
          </cell>
          <cell r="R56">
            <v>13566</v>
          </cell>
          <cell r="S56">
            <v>13553</v>
          </cell>
          <cell r="T56">
            <v>13551</v>
          </cell>
          <cell r="U56">
            <v>13549</v>
          </cell>
          <cell r="V56">
            <v>13536</v>
          </cell>
          <cell r="W56">
            <v>13514</v>
          </cell>
          <cell r="X56">
            <v>13457</v>
          </cell>
          <cell r="Y56">
            <v>13350</v>
          </cell>
          <cell r="Z56">
            <v>13206</v>
          </cell>
          <cell r="AA56">
            <v>63386</v>
          </cell>
          <cell r="AB56">
            <v>57583</v>
          </cell>
          <cell r="AC56">
            <v>53916</v>
          </cell>
          <cell r="AD56">
            <v>47272</v>
          </cell>
          <cell r="AE56">
            <v>41343</v>
          </cell>
          <cell r="AF56">
            <v>35770</v>
          </cell>
          <cell r="AG56">
            <v>29241</v>
          </cell>
          <cell r="AH56">
            <v>23844</v>
          </cell>
          <cell r="AI56">
            <v>18642</v>
          </cell>
          <cell r="AJ56">
            <v>14443</v>
          </cell>
          <cell r="AK56">
            <v>11141</v>
          </cell>
          <cell r="AL56">
            <v>7795</v>
          </cell>
          <cell r="AM56">
            <v>6670</v>
          </cell>
        </row>
        <row r="57">
          <cell r="A57" t="str">
            <v>050100</v>
          </cell>
          <cell r="B57" t="str">
            <v>05</v>
          </cell>
          <cell r="C57" t="str">
            <v>01</v>
          </cell>
          <cell r="D57" t="str">
            <v>00</v>
          </cell>
          <cell r="E57" t="str">
            <v>HUAMANGA</v>
          </cell>
          <cell r="F57">
            <v>255356</v>
          </cell>
          <cell r="G57">
            <v>5118</v>
          </cell>
          <cell r="H57">
            <v>5124</v>
          </cell>
          <cell r="I57">
            <v>5131</v>
          </cell>
          <cell r="J57">
            <v>5135</v>
          </cell>
          <cell r="K57">
            <v>5134</v>
          </cell>
          <cell r="L57">
            <v>5102</v>
          </cell>
          <cell r="M57">
            <v>5096</v>
          </cell>
          <cell r="N57">
            <v>5092</v>
          </cell>
          <cell r="O57">
            <v>5089</v>
          </cell>
          <cell r="P57">
            <v>5086</v>
          </cell>
          <cell r="Q57">
            <v>5082</v>
          </cell>
          <cell r="R57">
            <v>5076</v>
          </cell>
          <cell r="S57">
            <v>5071</v>
          </cell>
          <cell r="T57">
            <v>5070</v>
          </cell>
          <cell r="U57">
            <v>5069</v>
          </cell>
          <cell r="V57">
            <v>5064</v>
          </cell>
          <cell r="W57">
            <v>5056</v>
          </cell>
          <cell r="X57">
            <v>5035</v>
          </cell>
          <cell r="Y57">
            <v>4995</v>
          </cell>
          <cell r="Z57">
            <v>4941</v>
          </cell>
          <cell r="AA57">
            <v>23716</v>
          </cell>
          <cell r="AB57">
            <v>21544</v>
          </cell>
          <cell r="AC57">
            <v>20172</v>
          </cell>
          <cell r="AD57">
            <v>17687</v>
          </cell>
          <cell r="AE57">
            <v>15468</v>
          </cell>
          <cell r="AF57">
            <v>13384</v>
          </cell>
          <cell r="AG57">
            <v>10940</v>
          </cell>
          <cell r="AH57">
            <v>8921</v>
          </cell>
          <cell r="AI57">
            <v>6975</v>
          </cell>
          <cell r="AJ57">
            <v>5403</v>
          </cell>
          <cell r="AK57">
            <v>4169</v>
          </cell>
          <cell r="AL57">
            <v>2916</v>
          </cell>
          <cell r="AM57">
            <v>2495</v>
          </cell>
        </row>
        <row r="58">
          <cell r="A58" t="str">
            <v>050200</v>
          </cell>
          <cell r="B58" t="str">
            <v>05</v>
          </cell>
          <cell r="C58" t="str">
            <v>02</v>
          </cell>
          <cell r="D58" t="str">
            <v>00</v>
          </cell>
          <cell r="E58" t="str">
            <v>CANGALLO</v>
          </cell>
          <cell r="F58">
            <v>39391</v>
          </cell>
          <cell r="G58">
            <v>789</v>
          </cell>
          <cell r="H58">
            <v>790</v>
          </cell>
          <cell r="I58">
            <v>792</v>
          </cell>
          <cell r="J58">
            <v>792</v>
          </cell>
          <cell r="K58">
            <v>792</v>
          </cell>
          <cell r="L58">
            <v>787</v>
          </cell>
          <cell r="M58">
            <v>787</v>
          </cell>
          <cell r="N58">
            <v>786</v>
          </cell>
          <cell r="O58">
            <v>785</v>
          </cell>
          <cell r="P58">
            <v>785</v>
          </cell>
          <cell r="Q58">
            <v>784</v>
          </cell>
          <cell r="R58">
            <v>783</v>
          </cell>
          <cell r="S58">
            <v>782</v>
          </cell>
          <cell r="T58">
            <v>782</v>
          </cell>
          <cell r="U58">
            <v>782</v>
          </cell>
          <cell r="V58">
            <v>781</v>
          </cell>
          <cell r="W58">
            <v>780</v>
          </cell>
          <cell r="X58">
            <v>777</v>
          </cell>
          <cell r="Y58">
            <v>770</v>
          </cell>
          <cell r="Z58">
            <v>762</v>
          </cell>
          <cell r="AA58">
            <v>3658</v>
          </cell>
          <cell r="AB58">
            <v>3323</v>
          </cell>
          <cell r="AC58">
            <v>3112</v>
          </cell>
          <cell r="AD58">
            <v>2728</v>
          </cell>
          <cell r="AE58">
            <v>2386</v>
          </cell>
          <cell r="AF58">
            <v>2064</v>
          </cell>
          <cell r="AG58">
            <v>1688</v>
          </cell>
          <cell r="AH58">
            <v>1376</v>
          </cell>
          <cell r="AI58">
            <v>1076</v>
          </cell>
          <cell r="AJ58">
            <v>834</v>
          </cell>
          <cell r="AK58">
            <v>643</v>
          </cell>
          <cell r="AL58">
            <v>450</v>
          </cell>
          <cell r="AM58">
            <v>385</v>
          </cell>
        </row>
        <row r="59">
          <cell r="A59" t="str">
            <v>050300</v>
          </cell>
          <cell r="B59" t="str">
            <v>05</v>
          </cell>
          <cell r="C59" t="str">
            <v>03</v>
          </cell>
          <cell r="D59" t="str">
            <v>00</v>
          </cell>
          <cell r="E59" t="str">
            <v>HUANCA SANCOS</v>
          </cell>
          <cell r="F59">
            <v>13682</v>
          </cell>
          <cell r="G59">
            <v>274</v>
          </cell>
          <cell r="H59">
            <v>275</v>
          </cell>
          <cell r="I59">
            <v>274</v>
          </cell>
          <cell r="J59">
            <v>275</v>
          </cell>
          <cell r="K59">
            <v>274</v>
          </cell>
          <cell r="L59">
            <v>273</v>
          </cell>
          <cell r="M59">
            <v>273</v>
          </cell>
          <cell r="N59">
            <v>273</v>
          </cell>
          <cell r="O59">
            <v>273</v>
          </cell>
          <cell r="P59">
            <v>273</v>
          </cell>
          <cell r="Q59">
            <v>272</v>
          </cell>
          <cell r="R59">
            <v>272</v>
          </cell>
          <cell r="S59">
            <v>272</v>
          </cell>
          <cell r="T59">
            <v>271</v>
          </cell>
          <cell r="U59">
            <v>272</v>
          </cell>
          <cell r="V59">
            <v>271</v>
          </cell>
          <cell r="W59">
            <v>271</v>
          </cell>
          <cell r="X59">
            <v>270</v>
          </cell>
          <cell r="Y59">
            <v>268</v>
          </cell>
          <cell r="Z59">
            <v>265</v>
          </cell>
          <cell r="AA59">
            <v>1271</v>
          </cell>
          <cell r="AB59">
            <v>1154</v>
          </cell>
          <cell r="AC59">
            <v>1081</v>
          </cell>
          <cell r="AD59">
            <v>948</v>
          </cell>
          <cell r="AE59">
            <v>829</v>
          </cell>
          <cell r="AF59">
            <v>717</v>
          </cell>
          <cell r="AG59">
            <v>586</v>
          </cell>
          <cell r="AH59">
            <v>478</v>
          </cell>
          <cell r="AI59">
            <v>374</v>
          </cell>
          <cell r="AJ59">
            <v>290</v>
          </cell>
          <cell r="AK59">
            <v>223</v>
          </cell>
          <cell r="AL59">
            <v>156</v>
          </cell>
          <cell r="AM59">
            <v>134</v>
          </cell>
        </row>
        <row r="60">
          <cell r="A60" t="str">
            <v>050400</v>
          </cell>
          <cell r="B60" t="str">
            <v>05</v>
          </cell>
          <cell r="C60" t="str">
            <v>04</v>
          </cell>
          <cell r="D60" t="str">
            <v>00</v>
          </cell>
          <cell r="E60" t="str">
            <v>HUANTA</v>
          </cell>
          <cell r="F60">
            <v>98284</v>
          </cell>
          <cell r="G60">
            <v>1970</v>
          </cell>
          <cell r="H60">
            <v>1972</v>
          </cell>
          <cell r="I60">
            <v>1975</v>
          </cell>
          <cell r="J60">
            <v>1976</v>
          </cell>
          <cell r="K60">
            <v>1976</v>
          </cell>
          <cell r="L60">
            <v>1963</v>
          </cell>
          <cell r="M60">
            <v>1961</v>
          </cell>
          <cell r="N60">
            <v>1960</v>
          </cell>
          <cell r="O60">
            <v>1959</v>
          </cell>
          <cell r="P60">
            <v>1958</v>
          </cell>
          <cell r="Q60">
            <v>1956</v>
          </cell>
          <cell r="R60">
            <v>1954</v>
          </cell>
          <cell r="S60">
            <v>1951</v>
          </cell>
          <cell r="T60">
            <v>1951</v>
          </cell>
          <cell r="U60">
            <v>1951</v>
          </cell>
          <cell r="V60">
            <v>1949</v>
          </cell>
          <cell r="W60">
            <v>1946</v>
          </cell>
          <cell r="X60">
            <v>1938</v>
          </cell>
          <cell r="Y60">
            <v>1922</v>
          </cell>
          <cell r="Z60">
            <v>1902</v>
          </cell>
          <cell r="AA60">
            <v>9128</v>
          </cell>
          <cell r="AB60">
            <v>8292</v>
          </cell>
          <cell r="AC60">
            <v>7764</v>
          </cell>
          <cell r="AD60">
            <v>6807</v>
          </cell>
          <cell r="AE60">
            <v>5954</v>
          </cell>
          <cell r="AF60">
            <v>5151</v>
          </cell>
          <cell r="AG60">
            <v>4211</v>
          </cell>
          <cell r="AH60">
            <v>3434</v>
          </cell>
          <cell r="AI60">
            <v>2685</v>
          </cell>
          <cell r="AJ60">
            <v>2080</v>
          </cell>
          <cell r="AK60">
            <v>1604</v>
          </cell>
          <cell r="AL60">
            <v>1123</v>
          </cell>
          <cell r="AM60">
            <v>961</v>
          </cell>
        </row>
        <row r="61">
          <cell r="A61" t="str">
            <v>050500</v>
          </cell>
          <cell r="B61" t="str">
            <v>05</v>
          </cell>
          <cell r="C61" t="str">
            <v>05</v>
          </cell>
          <cell r="D61" t="str">
            <v>00</v>
          </cell>
          <cell r="E61" t="str">
            <v>LA MAR</v>
          </cell>
          <cell r="F61">
            <v>88320</v>
          </cell>
          <cell r="G61">
            <v>1770</v>
          </cell>
          <cell r="H61">
            <v>1772</v>
          </cell>
          <cell r="I61">
            <v>1775</v>
          </cell>
          <cell r="J61">
            <v>1776</v>
          </cell>
          <cell r="K61">
            <v>1776</v>
          </cell>
          <cell r="L61">
            <v>1764</v>
          </cell>
          <cell r="M61">
            <v>1763</v>
          </cell>
          <cell r="N61">
            <v>1761</v>
          </cell>
          <cell r="O61">
            <v>1760</v>
          </cell>
          <cell r="P61">
            <v>1759</v>
          </cell>
          <cell r="Q61">
            <v>1758</v>
          </cell>
          <cell r="R61">
            <v>1756</v>
          </cell>
          <cell r="S61">
            <v>1754</v>
          </cell>
          <cell r="T61">
            <v>1754</v>
          </cell>
          <cell r="U61">
            <v>1753</v>
          </cell>
          <cell r="V61">
            <v>1752</v>
          </cell>
          <cell r="W61">
            <v>1749</v>
          </cell>
          <cell r="X61">
            <v>1741</v>
          </cell>
          <cell r="Y61">
            <v>1728</v>
          </cell>
          <cell r="Z61">
            <v>1708</v>
          </cell>
          <cell r="AA61">
            <v>8202</v>
          </cell>
          <cell r="AB61">
            <v>7452</v>
          </cell>
          <cell r="AC61">
            <v>6977</v>
          </cell>
          <cell r="AD61">
            <v>6117</v>
          </cell>
          <cell r="AE61">
            <v>5350</v>
          </cell>
          <cell r="AF61">
            <v>4629</v>
          </cell>
          <cell r="AG61">
            <v>3784</v>
          </cell>
          <cell r="AH61">
            <v>3085</v>
          </cell>
          <cell r="AI61">
            <v>2412</v>
          </cell>
          <cell r="AJ61">
            <v>1869</v>
          </cell>
          <cell r="AK61">
            <v>1442</v>
          </cell>
          <cell r="AL61">
            <v>1009</v>
          </cell>
          <cell r="AM61">
            <v>863</v>
          </cell>
        </row>
        <row r="62">
          <cell r="A62" t="str">
            <v>050600</v>
          </cell>
          <cell r="B62" t="str">
            <v>05</v>
          </cell>
          <cell r="C62" t="str">
            <v>06</v>
          </cell>
          <cell r="D62" t="str">
            <v>00</v>
          </cell>
          <cell r="E62" t="str">
            <v>LUCANAS</v>
          </cell>
          <cell r="F62">
            <v>70890</v>
          </cell>
          <cell r="G62">
            <v>1421</v>
          </cell>
          <cell r="H62">
            <v>1422</v>
          </cell>
          <cell r="I62">
            <v>1425</v>
          </cell>
          <cell r="J62">
            <v>1425</v>
          </cell>
          <cell r="K62">
            <v>1425</v>
          </cell>
          <cell r="L62">
            <v>1416</v>
          </cell>
          <cell r="M62">
            <v>1415</v>
          </cell>
          <cell r="N62">
            <v>1414</v>
          </cell>
          <cell r="O62">
            <v>1413</v>
          </cell>
          <cell r="P62">
            <v>1412</v>
          </cell>
          <cell r="Q62">
            <v>1411</v>
          </cell>
          <cell r="R62">
            <v>1407</v>
          </cell>
          <cell r="S62">
            <v>1408</v>
          </cell>
          <cell r="T62">
            <v>1408</v>
          </cell>
          <cell r="U62">
            <v>1407</v>
          </cell>
          <cell r="V62">
            <v>1406</v>
          </cell>
          <cell r="W62">
            <v>1404</v>
          </cell>
          <cell r="X62">
            <v>1398</v>
          </cell>
          <cell r="Y62">
            <v>1387</v>
          </cell>
          <cell r="Z62">
            <v>1372</v>
          </cell>
          <cell r="AA62">
            <v>6584</v>
          </cell>
          <cell r="AB62">
            <v>5981</v>
          </cell>
          <cell r="AC62">
            <v>5600</v>
          </cell>
          <cell r="AD62">
            <v>4910</v>
          </cell>
          <cell r="AE62">
            <v>4294</v>
          </cell>
          <cell r="AF62">
            <v>3715</v>
          </cell>
          <cell r="AG62">
            <v>3037</v>
          </cell>
          <cell r="AH62">
            <v>2477</v>
          </cell>
          <cell r="AI62">
            <v>1936</v>
          </cell>
          <cell r="AJ62">
            <v>1500</v>
          </cell>
          <cell r="AK62">
            <v>1157</v>
          </cell>
          <cell r="AL62">
            <v>810</v>
          </cell>
          <cell r="AM62">
            <v>693</v>
          </cell>
        </row>
        <row r="63">
          <cell r="A63" t="str">
            <v>050700</v>
          </cell>
          <cell r="B63" t="str">
            <v>05</v>
          </cell>
          <cell r="C63" t="str">
            <v>07</v>
          </cell>
          <cell r="D63" t="str">
            <v>00</v>
          </cell>
          <cell r="E63" t="str">
            <v>PARINACOCHAS</v>
          </cell>
          <cell r="F63">
            <v>33640</v>
          </cell>
          <cell r="G63">
            <v>674</v>
          </cell>
          <cell r="H63">
            <v>675</v>
          </cell>
          <cell r="I63">
            <v>676</v>
          </cell>
          <cell r="J63">
            <v>676</v>
          </cell>
          <cell r="K63">
            <v>676</v>
          </cell>
          <cell r="L63">
            <v>672</v>
          </cell>
          <cell r="M63">
            <v>671</v>
          </cell>
          <cell r="N63">
            <v>671</v>
          </cell>
          <cell r="O63">
            <v>670</v>
          </cell>
          <cell r="P63">
            <v>670</v>
          </cell>
          <cell r="Q63">
            <v>670</v>
          </cell>
          <cell r="R63">
            <v>669</v>
          </cell>
          <cell r="S63">
            <v>668</v>
          </cell>
          <cell r="T63">
            <v>668</v>
          </cell>
          <cell r="U63">
            <v>668</v>
          </cell>
          <cell r="V63">
            <v>669</v>
          </cell>
          <cell r="W63">
            <v>666</v>
          </cell>
          <cell r="X63">
            <v>663</v>
          </cell>
          <cell r="Y63">
            <v>658</v>
          </cell>
          <cell r="Z63">
            <v>651</v>
          </cell>
          <cell r="AA63">
            <v>3124</v>
          </cell>
          <cell r="AB63">
            <v>2838</v>
          </cell>
          <cell r="AC63">
            <v>2657</v>
          </cell>
          <cell r="AD63">
            <v>2330</v>
          </cell>
          <cell r="AE63">
            <v>2038</v>
          </cell>
          <cell r="AF63">
            <v>1763</v>
          </cell>
          <cell r="AG63">
            <v>1441</v>
          </cell>
          <cell r="AH63">
            <v>1175</v>
          </cell>
          <cell r="AI63">
            <v>919</v>
          </cell>
          <cell r="AJ63">
            <v>712</v>
          </cell>
          <cell r="AK63">
            <v>549</v>
          </cell>
          <cell r="AL63">
            <v>384</v>
          </cell>
          <cell r="AM63">
            <v>329</v>
          </cell>
        </row>
        <row r="64">
          <cell r="A64" t="str">
            <v>050800</v>
          </cell>
          <cell r="B64" t="str">
            <v>05</v>
          </cell>
          <cell r="C64" t="str">
            <v>08</v>
          </cell>
          <cell r="D64" t="str">
            <v>00</v>
          </cell>
          <cell r="E64" t="str">
            <v>PAUCAR DEL SARA SARA</v>
          </cell>
          <cell r="F64">
            <v>12089</v>
          </cell>
          <cell r="G64">
            <v>242</v>
          </cell>
          <cell r="H64">
            <v>243</v>
          </cell>
          <cell r="I64">
            <v>243</v>
          </cell>
          <cell r="J64">
            <v>243</v>
          </cell>
          <cell r="K64">
            <v>243</v>
          </cell>
          <cell r="L64">
            <v>241</v>
          </cell>
          <cell r="M64">
            <v>241</v>
          </cell>
          <cell r="N64">
            <v>241</v>
          </cell>
          <cell r="O64">
            <v>241</v>
          </cell>
          <cell r="P64">
            <v>241</v>
          </cell>
          <cell r="Q64">
            <v>241</v>
          </cell>
          <cell r="R64">
            <v>240</v>
          </cell>
          <cell r="S64">
            <v>240</v>
          </cell>
          <cell r="T64">
            <v>240</v>
          </cell>
          <cell r="U64">
            <v>240</v>
          </cell>
          <cell r="V64">
            <v>240</v>
          </cell>
          <cell r="W64">
            <v>239</v>
          </cell>
          <cell r="X64">
            <v>238</v>
          </cell>
          <cell r="Y64">
            <v>236</v>
          </cell>
          <cell r="Z64">
            <v>234</v>
          </cell>
          <cell r="AA64">
            <v>1123</v>
          </cell>
          <cell r="AB64">
            <v>1020</v>
          </cell>
          <cell r="AC64">
            <v>956</v>
          </cell>
          <cell r="AD64">
            <v>837</v>
          </cell>
          <cell r="AE64">
            <v>733</v>
          </cell>
          <cell r="AF64">
            <v>634</v>
          </cell>
          <cell r="AG64">
            <v>518</v>
          </cell>
          <cell r="AH64">
            <v>422</v>
          </cell>
          <cell r="AI64">
            <v>330</v>
          </cell>
          <cell r="AJ64">
            <v>256</v>
          </cell>
          <cell r="AK64">
            <v>197</v>
          </cell>
          <cell r="AL64">
            <v>138</v>
          </cell>
          <cell r="AM64">
            <v>118</v>
          </cell>
        </row>
        <row r="65">
          <cell r="A65" t="str">
            <v>050900</v>
          </cell>
          <cell r="B65" t="str">
            <v>05</v>
          </cell>
          <cell r="C65" t="str">
            <v>09</v>
          </cell>
          <cell r="D65" t="str">
            <v>00</v>
          </cell>
          <cell r="E65" t="str">
            <v>SUCRE</v>
          </cell>
          <cell r="F65">
            <v>15703</v>
          </cell>
          <cell r="G65">
            <v>315</v>
          </cell>
          <cell r="H65">
            <v>315</v>
          </cell>
          <cell r="I65">
            <v>316</v>
          </cell>
          <cell r="J65">
            <v>316</v>
          </cell>
          <cell r="K65">
            <v>316</v>
          </cell>
          <cell r="L65">
            <v>314</v>
          </cell>
          <cell r="M65">
            <v>313</v>
          </cell>
          <cell r="N65">
            <v>313</v>
          </cell>
          <cell r="O65">
            <v>313</v>
          </cell>
          <cell r="P65">
            <v>312</v>
          </cell>
          <cell r="Q65">
            <v>313</v>
          </cell>
          <cell r="R65">
            <v>312</v>
          </cell>
          <cell r="S65">
            <v>312</v>
          </cell>
          <cell r="T65">
            <v>312</v>
          </cell>
          <cell r="U65">
            <v>312</v>
          </cell>
          <cell r="V65">
            <v>311</v>
          </cell>
          <cell r="W65">
            <v>311</v>
          </cell>
          <cell r="X65">
            <v>310</v>
          </cell>
          <cell r="Y65">
            <v>307</v>
          </cell>
          <cell r="Z65">
            <v>304</v>
          </cell>
          <cell r="AA65">
            <v>1458</v>
          </cell>
          <cell r="AB65">
            <v>1325</v>
          </cell>
          <cell r="AC65">
            <v>1240</v>
          </cell>
          <cell r="AD65">
            <v>1088</v>
          </cell>
          <cell r="AE65">
            <v>951</v>
          </cell>
          <cell r="AF65">
            <v>823</v>
          </cell>
          <cell r="AG65">
            <v>673</v>
          </cell>
          <cell r="AH65">
            <v>549</v>
          </cell>
          <cell r="AI65">
            <v>429</v>
          </cell>
          <cell r="AJ65">
            <v>332</v>
          </cell>
          <cell r="AK65">
            <v>256</v>
          </cell>
          <cell r="AL65">
            <v>179</v>
          </cell>
          <cell r="AM65">
            <v>153</v>
          </cell>
        </row>
        <row r="66">
          <cell r="A66" t="str">
            <v>051000</v>
          </cell>
          <cell r="B66" t="str">
            <v>05</v>
          </cell>
          <cell r="C66" t="str">
            <v>10</v>
          </cell>
          <cell r="D66" t="str">
            <v>00</v>
          </cell>
          <cell r="E66" t="str">
            <v>VICTOR FAJARDO</v>
          </cell>
          <cell r="F66">
            <v>29011</v>
          </cell>
          <cell r="G66">
            <v>581</v>
          </cell>
          <cell r="H66">
            <v>582</v>
          </cell>
          <cell r="I66">
            <v>583</v>
          </cell>
          <cell r="J66">
            <v>583</v>
          </cell>
          <cell r="K66">
            <v>583</v>
          </cell>
          <cell r="L66">
            <v>580</v>
          </cell>
          <cell r="M66">
            <v>579</v>
          </cell>
          <cell r="N66">
            <v>579</v>
          </cell>
          <cell r="O66">
            <v>579</v>
          </cell>
          <cell r="P66">
            <v>578</v>
          </cell>
          <cell r="Q66">
            <v>577</v>
          </cell>
          <cell r="R66">
            <v>577</v>
          </cell>
          <cell r="S66">
            <v>576</v>
          </cell>
          <cell r="T66">
            <v>576</v>
          </cell>
          <cell r="U66">
            <v>576</v>
          </cell>
          <cell r="V66">
            <v>575</v>
          </cell>
          <cell r="W66">
            <v>574</v>
          </cell>
          <cell r="X66">
            <v>572</v>
          </cell>
          <cell r="Y66">
            <v>568</v>
          </cell>
          <cell r="Z66">
            <v>561</v>
          </cell>
          <cell r="AA66">
            <v>2694</v>
          </cell>
          <cell r="AB66">
            <v>2448</v>
          </cell>
          <cell r="AC66">
            <v>2292</v>
          </cell>
          <cell r="AD66">
            <v>2009</v>
          </cell>
          <cell r="AE66">
            <v>1757</v>
          </cell>
          <cell r="AF66">
            <v>1520</v>
          </cell>
          <cell r="AG66">
            <v>1243</v>
          </cell>
          <cell r="AH66">
            <v>1014</v>
          </cell>
          <cell r="AI66">
            <v>792</v>
          </cell>
          <cell r="AJ66">
            <v>614</v>
          </cell>
          <cell r="AK66">
            <v>474</v>
          </cell>
          <cell r="AL66">
            <v>331</v>
          </cell>
          <cell r="AM66">
            <v>284</v>
          </cell>
        </row>
        <row r="67">
          <cell r="A67" t="str">
            <v>051100</v>
          </cell>
          <cell r="B67" t="str">
            <v>05</v>
          </cell>
          <cell r="C67" t="str">
            <v>11</v>
          </cell>
          <cell r="D67" t="str">
            <v>00</v>
          </cell>
          <cell r="E67" t="str">
            <v>VILCAS HUAMAN</v>
          </cell>
          <cell r="F67">
            <v>26141</v>
          </cell>
          <cell r="G67">
            <v>524</v>
          </cell>
          <cell r="H67">
            <v>524</v>
          </cell>
          <cell r="I67">
            <v>525</v>
          </cell>
          <cell r="J67">
            <v>526</v>
          </cell>
          <cell r="K67">
            <v>526</v>
          </cell>
          <cell r="L67">
            <v>522</v>
          </cell>
          <cell r="M67">
            <v>522</v>
          </cell>
          <cell r="N67">
            <v>521</v>
          </cell>
          <cell r="O67">
            <v>521</v>
          </cell>
          <cell r="P67">
            <v>521</v>
          </cell>
          <cell r="Q67">
            <v>520</v>
          </cell>
          <cell r="R67">
            <v>520</v>
          </cell>
          <cell r="S67">
            <v>519</v>
          </cell>
          <cell r="T67">
            <v>519</v>
          </cell>
          <cell r="U67">
            <v>519</v>
          </cell>
          <cell r="V67">
            <v>518</v>
          </cell>
          <cell r="W67">
            <v>518</v>
          </cell>
          <cell r="X67">
            <v>515</v>
          </cell>
          <cell r="Y67">
            <v>511</v>
          </cell>
          <cell r="Z67">
            <v>506</v>
          </cell>
          <cell r="AA67">
            <v>2428</v>
          </cell>
          <cell r="AB67">
            <v>2206</v>
          </cell>
          <cell r="AC67">
            <v>2065</v>
          </cell>
          <cell r="AD67">
            <v>1811</v>
          </cell>
          <cell r="AE67">
            <v>1583</v>
          </cell>
          <cell r="AF67">
            <v>1370</v>
          </cell>
          <cell r="AG67">
            <v>1120</v>
          </cell>
          <cell r="AH67">
            <v>913</v>
          </cell>
          <cell r="AI67">
            <v>714</v>
          </cell>
          <cell r="AJ67">
            <v>553</v>
          </cell>
          <cell r="AK67">
            <v>427</v>
          </cell>
          <cell r="AL67">
            <v>299</v>
          </cell>
          <cell r="AM67">
            <v>255</v>
          </cell>
        </row>
        <row r="68">
          <cell r="A68" t="str">
            <v>060000</v>
          </cell>
          <cell r="B68" t="str">
            <v>06</v>
          </cell>
          <cell r="C68" t="str">
            <v>00</v>
          </cell>
          <cell r="D68" t="str">
            <v>00</v>
          </cell>
          <cell r="E68" t="str">
            <v>CAJAMARCA</v>
          </cell>
          <cell r="F68">
            <v>1519202</v>
          </cell>
          <cell r="G68">
            <v>30446</v>
          </cell>
          <cell r="H68">
            <v>30482</v>
          </cell>
          <cell r="I68">
            <v>30528</v>
          </cell>
          <cell r="J68">
            <v>30547</v>
          </cell>
          <cell r="K68">
            <v>30542</v>
          </cell>
          <cell r="L68">
            <v>30348</v>
          </cell>
          <cell r="M68">
            <v>30319</v>
          </cell>
          <cell r="N68">
            <v>30297</v>
          </cell>
          <cell r="O68">
            <v>30279</v>
          </cell>
          <cell r="P68">
            <v>30262</v>
          </cell>
          <cell r="Q68">
            <v>30237</v>
          </cell>
          <cell r="R68">
            <v>30196</v>
          </cell>
          <cell r="S68">
            <v>30168</v>
          </cell>
          <cell r="T68">
            <v>30163</v>
          </cell>
          <cell r="U68">
            <v>30160</v>
          </cell>
          <cell r="V68">
            <v>30129</v>
          </cell>
          <cell r="W68">
            <v>30081</v>
          </cell>
          <cell r="X68">
            <v>29954</v>
          </cell>
          <cell r="Y68">
            <v>29717</v>
          </cell>
          <cell r="Z68">
            <v>29395</v>
          </cell>
          <cell r="AA68">
            <v>141092</v>
          </cell>
          <cell r="AB68">
            <v>128176</v>
          </cell>
          <cell r="AC68">
            <v>120012</v>
          </cell>
          <cell r="AD68">
            <v>105222</v>
          </cell>
          <cell r="AE68">
            <v>92026</v>
          </cell>
          <cell r="AF68">
            <v>79621</v>
          </cell>
          <cell r="AG68">
            <v>65089</v>
          </cell>
          <cell r="AH68">
            <v>53075</v>
          </cell>
          <cell r="AI68">
            <v>41496</v>
          </cell>
          <cell r="AJ68">
            <v>32148</v>
          </cell>
          <cell r="AK68">
            <v>24799</v>
          </cell>
          <cell r="AL68">
            <v>17350</v>
          </cell>
          <cell r="AM68">
            <v>14846</v>
          </cell>
        </row>
        <row r="69">
          <cell r="A69" t="str">
            <v>060100</v>
          </cell>
          <cell r="B69" t="str">
            <v>06</v>
          </cell>
          <cell r="C69" t="str">
            <v>01</v>
          </cell>
          <cell r="D69" t="str">
            <v>00</v>
          </cell>
          <cell r="E69" t="str">
            <v>CAJAMARCA</v>
          </cell>
          <cell r="F69">
            <v>340581</v>
          </cell>
          <cell r="G69">
            <v>6826</v>
          </cell>
          <cell r="H69">
            <v>6834</v>
          </cell>
          <cell r="I69">
            <v>6844</v>
          </cell>
          <cell r="J69">
            <v>6848</v>
          </cell>
          <cell r="K69">
            <v>6846</v>
          </cell>
          <cell r="L69">
            <v>6804</v>
          </cell>
          <cell r="M69">
            <v>6797</v>
          </cell>
          <cell r="N69">
            <v>6793</v>
          </cell>
          <cell r="O69">
            <v>6788</v>
          </cell>
          <cell r="P69">
            <v>6785</v>
          </cell>
          <cell r="Q69">
            <v>6779</v>
          </cell>
          <cell r="R69">
            <v>6769</v>
          </cell>
          <cell r="S69">
            <v>6763</v>
          </cell>
          <cell r="T69">
            <v>6763</v>
          </cell>
          <cell r="U69">
            <v>6761</v>
          </cell>
          <cell r="V69">
            <v>6754</v>
          </cell>
          <cell r="W69">
            <v>6744</v>
          </cell>
          <cell r="X69">
            <v>6715</v>
          </cell>
          <cell r="Y69">
            <v>6662</v>
          </cell>
          <cell r="Z69">
            <v>6589</v>
          </cell>
          <cell r="AA69">
            <v>31631</v>
          </cell>
          <cell r="AB69">
            <v>28736</v>
          </cell>
          <cell r="AC69">
            <v>26906</v>
          </cell>
          <cell r="AD69">
            <v>23588</v>
          </cell>
          <cell r="AE69">
            <v>20632</v>
          </cell>
          <cell r="AF69">
            <v>17849</v>
          </cell>
          <cell r="AG69">
            <v>14591</v>
          </cell>
          <cell r="AH69">
            <v>11898</v>
          </cell>
          <cell r="AI69">
            <v>9302</v>
          </cell>
          <cell r="AJ69">
            <v>7207</v>
          </cell>
          <cell r="AK69">
            <v>5560</v>
          </cell>
          <cell r="AL69">
            <v>3890</v>
          </cell>
          <cell r="AM69">
            <v>3327</v>
          </cell>
        </row>
        <row r="70">
          <cell r="A70" t="str">
            <v>060200</v>
          </cell>
          <cell r="B70" t="str">
            <v>06</v>
          </cell>
          <cell r="C70" t="str">
            <v>02</v>
          </cell>
          <cell r="D70" t="str">
            <v>00</v>
          </cell>
          <cell r="E70" t="str">
            <v>CAJABAMBA</v>
          </cell>
          <cell r="F70">
            <v>82056</v>
          </cell>
          <cell r="G70">
            <v>1645</v>
          </cell>
          <cell r="H70">
            <v>1646</v>
          </cell>
          <cell r="I70">
            <v>1649</v>
          </cell>
          <cell r="J70">
            <v>1650</v>
          </cell>
          <cell r="K70">
            <v>1650</v>
          </cell>
          <cell r="L70">
            <v>1639</v>
          </cell>
          <cell r="M70">
            <v>1638</v>
          </cell>
          <cell r="N70">
            <v>1636</v>
          </cell>
          <cell r="O70">
            <v>1635</v>
          </cell>
          <cell r="P70">
            <v>1635</v>
          </cell>
          <cell r="Q70">
            <v>1633</v>
          </cell>
          <cell r="R70">
            <v>1631</v>
          </cell>
          <cell r="S70">
            <v>1629</v>
          </cell>
          <cell r="T70">
            <v>1629</v>
          </cell>
          <cell r="U70">
            <v>1629</v>
          </cell>
          <cell r="V70">
            <v>1627</v>
          </cell>
          <cell r="W70">
            <v>1625</v>
          </cell>
          <cell r="X70">
            <v>1618</v>
          </cell>
          <cell r="Y70">
            <v>1605</v>
          </cell>
          <cell r="Z70">
            <v>1588</v>
          </cell>
          <cell r="AA70">
            <v>7621</v>
          </cell>
          <cell r="AB70">
            <v>6923</v>
          </cell>
          <cell r="AC70">
            <v>6482</v>
          </cell>
          <cell r="AD70">
            <v>5683</v>
          </cell>
          <cell r="AE70">
            <v>4971</v>
          </cell>
          <cell r="AF70">
            <v>4301</v>
          </cell>
          <cell r="AG70">
            <v>3516</v>
          </cell>
          <cell r="AH70">
            <v>2867</v>
          </cell>
          <cell r="AI70">
            <v>2241</v>
          </cell>
          <cell r="AJ70">
            <v>1736</v>
          </cell>
          <cell r="AK70">
            <v>1339</v>
          </cell>
          <cell r="AL70">
            <v>937</v>
          </cell>
          <cell r="AM70">
            <v>802</v>
          </cell>
        </row>
        <row r="71">
          <cell r="A71" t="str">
            <v>060300</v>
          </cell>
          <cell r="B71" t="str">
            <v>06</v>
          </cell>
          <cell r="C71" t="str">
            <v>03</v>
          </cell>
          <cell r="D71" t="str">
            <v>00</v>
          </cell>
          <cell r="E71" t="str">
            <v>CELENDIN</v>
          </cell>
          <cell r="F71">
            <v>98033</v>
          </cell>
          <cell r="G71">
            <v>1965</v>
          </cell>
          <cell r="H71">
            <v>1967</v>
          </cell>
          <cell r="I71">
            <v>1970</v>
          </cell>
          <cell r="J71">
            <v>1971</v>
          </cell>
          <cell r="K71">
            <v>1971</v>
          </cell>
          <cell r="L71">
            <v>1958</v>
          </cell>
          <cell r="M71">
            <v>1956</v>
          </cell>
          <cell r="N71">
            <v>1955</v>
          </cell>
          <cell r="O71">
            <v>1954</v>
          </cell>
          <cell r="P71">
            <v>1953</v>
          </cell>
          <cell r="Q71">
            <v>1951</v>
          </cell>
          <cell r="R71">
            <v>1949</v>
          </cell>
          <cell r="S71">
            <v>1947</v>
          </cell>
          <cell r="T71">
            <v>1946</v>
          </cell>
          <cell r="U71">
            <v>1946</v>
          </cell>
          <cell r="V71">
            <v>1944</v>
          </cell>
          <cell r="W71">
            <v>1941</v>
          </cell>
          <cell r="X71">
            <v>1933</v>
          </cell>
          <cell r="Y71">
            <v>1918</v>
          </cell>
          <cell r="Z71">
            <v>1897</v>
          </cell>
          <cell r="AA71">
            <v>9105</v>
          </cell>
          <cell r="AB71">
            <v>8271</v>
          </cell>
          <cell r="AC71">
            <v>7744</v>
          </cell>
          <cell r="AD71">
            <v>6790</v>
          </cell>
          <cell r="AE71">
            <v>5938</v>
          </cell>
          <cell r="AF71">
            <v>5138</v>
          </cell>
          <cell r="AG71">
            <v>4200</v>
          </cell>
          <cell r="AH71">
            <v>3425</v>
          </cell>
          <cell r="AI71">
            <v>2678</v>
          </cell>
          <cell r="AJ71">
            <v>2074</v>
          </cell>
          <cell r="AK71">
            <v>1600</v>
          </cell>
          <cell r="AL71">
            <v>1120</v>
          </cell>
          <cell r="AM71">
            <v>958</v>
          </cell>
        </row>
        <row r="72">
          <cell r="A72" t="str">
            <v>060400</v>
          </cell>
          <cell r="B72" t="str">
            <v>06</v>
          </cell>
          <cell r="C72" t="str">
            <v>04</v>
          </cell>
          <cell r="D72" t="str">
            <v>00</v>
          </cell>
          <cell r="E72" t="str">
            <v>CHOTA</v>
          </cell>
          <cell r="F72">
            <v>180527</v>
          </cell>
          <cell r="G72">
            <v>3618</v>
          </cell>
          <cell r="H72">
            <v>3622</v>
          </cell>
          <cell r="I72">
            <v>3629</v>
          </cell>
          <cell r="J72">
            <v>3630</v>
          </cell>
          <cell r="K72">
            <v>3629</v>
          </cell>
          <cell r="L72">
            <v>3606</v>
          </cell>
          <cell r="M72">
            <v>3603</v>
          </cell>
          <cell r="N72">
            <v>3600</v>
          </cell>
          <cell r="O72">
            <v>3598</v>
          </cell>
          <cell r="P72">
            <v>3596</v>
          </cell>
          <cell r="Q72">
            <v>3593</v>
          </cell>
          <cell r="R72">
            <v>3588</v>
          </cell>
          <cell r="S72">
            <v>3585</v>
          </cell>
          <cell r="T72">
            <v>3584</v>
          </cell>
          <cell r="U72">
            <v>3584</v>
          </cell>
          <cell r="V72">
            <v>3580</v>
          </cell>
          <cell r="W72">
            <v>3575</v>
          </cell>
          <cell r="X72">
            <v>3559</v>
          </cell>
          <cell r="Y72">
            <v>3531</v>
          </cell>
          <cell r="Z72">
            <v>3493</v>
          </cell>
          <cell r="AA72">
            <v>16766</v>
          </cell>
          <cell r="AB72">
            <v>15231</v>
          </cell>
          <cell r="AC72">
            <v>14261</v>
          </cell>
          <cell r="AD72">
            <v>12504</v>
          </cell>
          <cell r="AE72">
            <v>10935</v>
          </cell>
          <cell r="AF72">
            <v>9461</v>
          </cell>
          <cell r="AG72">
            <v>7735</v>
          </cell>
          <cell r="AH72">
            <v>6307</v>
          </cell>
          <cell r="AI72">
            <v>4931</v>
          </cell>
          <cell r="AJ72">
            <v>3820</v>
          </cell>
          <cell r="AK72">
            <v>2947</v>
          </cell>
          <cell r="AL72">
            <v>2062</v>
          </cell>
          <cell r="AM72">
            <v>1764</v>
          </cell>
        </row>
        <row r="73">
          <cell r="A73" t="str">
            <v>060500</v>
          </cell>
          <cell r="B73" t="str">
            <v>06</v>
          </cell>
          <cell r="C73" t="str">
            <v>05</v>
          </cell>
          <cell r="D73" t="str">
            <v>00</v>
          </cell>
          <cell r="E73" t="str">
            <v>CONTUMAZA</v>
          </cell>
          <cell r="F73">
            <v>35449</v>
          </cell>
          <cell r="G73">
            <v>710</v>
          </cell>
          <cell r="H73">
            <v>711</v>
          </cell>
          <cell r="I73">
            <v>712</v>
          </cell>
          <cell r="J73">
            <v>713</v>
          </cell>
          <cell r="K73">
            <v>713</v>
          </cell>
          <cell r="L73">
            <v>709</v>
          </cell>
          <cell r="M73">
            <v>707</v>
          </cell>
          <cell r="N73">
            <v>707</v>
          </cell>
          <cell r="O73">
            <v>707</v>
          </cell>
          <cell r="P73">
            <v>706</v>
          </cell>
          <cell r="Q73">
            <v>706</v>
          </cell>
          <cell r="R73">
            <v>705</v>
          </cell>
          <cell r="S73">
            <v>704</v>
          </cell>
          <cell r="T73">
            <v>704</v>
          </cell>
          <cell r="U73">
            <v>704</v>
          </cell>
          <cell r="V73">
            <v>703</v>
          </cell>
          <cell r="W73">
            <v>702</v>
          </cell>
          <cell r="X73">
            <v>699</v>
          </cell>
          <cell r="Y73">
            <v>693</v>
          </cell>
          <cell r="Z73">
            <v>686</v>
          </cell>
          <cell r="AA73">
            <v>3292</v>
          </cell>
          <cell r="AB73">
            <v>2991</v>
          </cell>
          <cell r="AC73">
            <v>2800</v>
          </cell>
          <cell r="AD73">
            <v>2455</v>
          </cell>
          <cell r="AE73">
            <v>2147</v>
          </cell>
          <cell r="AF73">
            <v>1858</v>
          </cell>
          <cell r="AG73">
            <v>1519</v>
          </cell>
          <cell r="AH73">
            <v>1238</v>
          </cell>
          <cell r="AI73">
            <v>968</v>
          </cell>
          <cell r="AJ73">
            <v>750</v>
          </cell>
          <cell r="AK73">
            <v>579</v>
          </cell>
          <cell r="AL73">
            <v>405</v>
          </cell>
          <cell r="AM73">
            <v>346</v>
          </cell>
        </row>
        <row r="74">
          <cell r="A74" t="str">
            <v>060600</v>
          </cell>
          <cell r="B74" t="str">
            <v>06</v>
          </cell>
          <cell r="C74" t="str">
            <v>06</v>
          </cell>
          <cell r="D74" t="str">
            <v>00</v>
          </cell>
          <cell r="E74" t="str">
            <v>CUTERVO</v>
          </cell>
          <cell r="F74">
            <v>151104</v>
          </cell>
          <cell r="G74">
            <v>3028</v>
          </cell>
          <cell r="H74">
            <v>3032</v>
          </cell>
          <cell r="I74">
            <v>3036</v>
          </cell>
          <cell r="J74">
            <v>3038</v>
          </cell>
          <cell r="K74">
            <v>3038</v>
          </cell>
          <cell r="L74">
            <v>3018</v>
          </cell>
          <cell r="M74">
            <v>3016</v>
          </cell>
          <cell r="N74">
            <v>3013</v>
          </cell>
          <cell r="O74">
            <v>3011</v>
          </cell>
          <cell r="P74">
            <v>3010</v>
          </cell>
          <cell r="Q74">
            <v>3007</v>
          </cell>
          <cell r="R74">
            <v>3003</v>
          </cell>
          <cell r="S74">
            <v>3001</v>
          </cell>
          <cell r="T74">
            <v>3000</v>
          </cell>
          <cell r="U74">
            <v>3000</v>
          </cell>
          <cell r="V74">
            <v>2997</v>
          </cell>
          <cell r="W74">
            <v>2992</v>
          </cell>
          <cell r="X74">
            <v>2979</v>
          </cell>
          <cell r="Y74">
            <v>2956</v>
          </cell>
          <cell r="Z74">
            <v>2924</v>
          </cell>
          <cell r="AA74">
            <v>14033</v>
          </cell>
          <cell r="AB74">
            <v>12749</v>
          </cell>
          <cell r="AC74">
            <v>11937</v>
          </cell>
          <cell r="AD74">
            <v>10466</v>
          </cell>
          <cell r="AE74">
            <v>9153</v>
          </cell>
          <cell r="AF74">
            <v>7919</v>
          </cell>
          <cell r="AG74">
            <v>6474</v>
          </cell>
          <cell r="AH74">
            <v>5279</v>
          </cell>
          <cell r="AI74">
            <v>4127</v>
          </cell>
          <cell r="AJ74">
            <v>3198</v>
          </cell>
          <cell r="AK74">
            <v>2467</v>
          </cell>
          <cell r="AL74">
            <v>1726</v>
          </cell>
          <cell r="AM74">
            <v>1477</v>
          </cell>
        </row>
        <row r="75">
          <cell r="A75" t="str">
            <v>060700</v>
          </cell>
          <cell r="B75" t="str">
            <v>06</v>
          </cell>
          <cell r="C75" t="str">
            <v>07</v>
          </cell>
          <cell r="D75" t="str">
            <v>00</v>
          </cell>
          <cell r="E75" t="str">
            <v>HUALGAYOC</v>
          </cell>
          <cell r="F75">
            <v>101580</v>
          </cell>
          <cell r="G75">
            <v>2036</v>
          </cell>
          <cell r="H75">
            <v>2038</v>
          </cell>
          <cell r="I75">
            <v>2041</v>
          </cell>
          <cell r="J75">
            <v>2042</v>
          </cell>
          <cell r="K75">
            <v>2042</v>
          </cell>
          <cell r="L75">
            <v>2029</v>
          </cell>
          <cell r="M75">
            <v>2027</v>
          </cell>
          <cell r="N75">
            <v>2026</v>
          </cell>
          <cell r="O75">
            <v>2025</v>
          </cell>
          <cell r="P75">
            <v>2023</v>
          </cell>
          <cell r="Q75">
            <v>2022</v>
          </cell>
          <cell r="R75">
            <v>2019</v>
          </cell>
          <cell r="S75">
            <v>2017</v>
          </cell>
          <cell r="T75">
            <v>2017</v>
          </cell>
          <cell r="U75">
            <v>2017</v>
          </cell>
          <cell r="V75">
            <v>2015</v>
          </cell>
          <cell r="W75">
            <v>2011</v>
          </cell>
          <cell r="X75">
            <v>2003</v>
          </cell>
          <cell r="Y75">
            <v>1987</v>
          </cell>
          <cell r="Z75">
            <v>1965</v>
          </cell>
          <cell r="AA75">
            <v>9434</v>
          </cell>
          <cell r="AB75">
            <v>8570</v>
          </cell>
          <cell r="AC75">
            <v>8024</v>
          </cell>
          <cell r="AD75">
            <v>7036</v>
          </cell>
          <cell r="AE75">
            <v>6153</v>
          </cell>
          <cell r="AF75">
            <v>5324</v>
          </cell>
          <cell r="AG75">
            <v>4352</v>
          </cell>
          <cell r="AH75">
            <v>3549</v>
          </cell>
          <cell r="AI75">
            <v>2775</v>
          </cell>
          <cell r="AJ75">
            <v>2150</v>
          </cell>
          <cell r="AK75">
            <v>1658</v>
          </cell>
          <cell r="AL75">
            <v>1160</v>
          </cell>
          <cell r="AM75">
            <v>993</v>
          </cell>
        </row>
        <row r="76">
          <cell r="A76" t="str">
            <v>060800</v>
          </cell>
          <cell r="B76" t="str">
            <v>06</v>
          </cell>
          <cell r="C76" t="str">
            <v>08</v>
          </cell>
          <cell r="D76" t="str">
            <v>00</v>
          </cell>
          <cell r="E76" t="str">
            <v>JAEN</v>
          </cell>
          <cell r="F76">
            <v>198566</v>
          </cell>
          <cell r="G76">
            <v>3979</v>
          </cell>
          <cell r="H76">
            <v>3984</v>
          </cell>
          <cell r="I76">
            <v>3990</v>
          </cell>
          <cell r="J76">
            <v>3993</v>
          </cell>
          <cell r="K76">
            <v>3992</v>
          </cell>
          <cell r="L76">
            <v>3967</v>
          </cell>
          <cell r="M76">
            <v>3964</v>
          </cell>
          <cell r="N76">
            <v>3960</v>
          </cell>
          <cell r="O76">
            <v>3958</v>
          </cell>
          <cell r="P76">
            <v>3955</v>
          </cell>
          <cell r="Q76">
            <v>3952</v>
          </cell>
          <cell r="R76">
            <v>3947</v>
          </cell>
          <cell r="S76">
            <v>3943</v>
          </cell>
          <cell r="T76">
            <v>3942</v>
          </cell>
          <cell r="U76">
            <v>3942</v>
          </cell>
          <cell r="V76">
            <v>3938</v>
          </cell>
          <cell r="W76">
            <v>3932</v>
          </cell>
          <cell r="X76">
            <v>3915</v>
          </cell>
          <cell r="Y76">
            <v>3884</v>
          </cell>
          <cell r="Z76">
            <v>3842</v>
          </cell>
          <cell r="AA76">
            <v>18441</v>
          </cell>
          <cell r="AB76">
            <v>16753</v>
          </cell>
          <cell r="AC76">
            <v>15686</v>
          </cell>
          <cell r="AD76">
            <v>13753</v>
          </cell>
          <cell r="AE76">
            <v>12028</v>
          </cell>
          <cell r="AF76">
            <v>10407</v>
          </cell>
          <cell r="AG76">
            <v>8507</v>
          </cell>
          <cell r="AH76">
            <v>6937</v>
          </cell>
          <cell r="AI76">
            <v>5424</v>
          </cell>
          <cell r="AJ76">
            <v>4202</v>
          </cell>
          <cell r="AK76">
            <v>3241</v>
          </cell>
          <cell r="AL76">
            <v>2268</v>
          </cell>
          <cell r="AM76">
            <v>1940</v>
          </cell>
        </row>
        <row r="77">
          <cell r="A77" t="str">
            <v>060900</v>
          </cell>
          <cell r="B77" t="str">
            <v>06</v>
          </cell>
          <cell r="C77" t="str">
            <v>09</v>
          </cell>
          <cell r="D77" t="str">
            <v>00</v>
          </cell>
          <cell r="E77" t="str">
            <v>SAN IGNACIO</v>
          </cell>
          <cell r="F77">
            <v>141277</v>
          </cell>
          <cell r="G77">
            <v>2831</v>
          </cell>
          <cell r="H77">
            <v>2835</v>
          </cell>
          <cell r="I77">
            <v>2839</v>
          </cell>
          <cell r="J77">
            <v>2841</v>
          </cell>
          <cell r="K77">
            <v>2840</v>
          </cell>
          <cell r="L77">
            <v>2822</v>
          </cell>
          <cell r="M77">
            <v>2819</v>
          </cell>
          <cell r="N77">
            <v>2817</v>
          </cell>
          <cell r="O77">
            <v>2815</v>
          </cell>
          <cell r="P77">
            <v>2814</v>
          </cell>
          <cell r="Q77">
            <v>2812</v>
          </cell>
          <cell r="R77">
            <v>2808</v>
          </cell>
          <cell r="S77">
            <v>2805</v>
          </cell>
          <cell r="T77">
            <v>2805</v>
          </cell>
          <cell r="U77">
            <v>2805</v>
          </cell>
          <cell r="V77">
            <v>2802</v>
          </cell>
          <cell r="W77">
            <v>2797</v>
          </cell>
          <cell r="X77">
            <v>2786</v>
          </cell>
          <cell r="Y77">
            <v>2764</v>
          </cell>
          <cell r="Z77">
            <v>2734</v>
          </cell>
          <cell r="AA77">
            <v>13121</v>
          </cell>
          <cell r="AB77">
            <v>11920</v>
          </cell>
          <cell r="AC77">
            <v>11160</v>
          </cell>
          <cell r="AD77">
            <v>9785</v>
          </cell>
          <cell r="AE77">
            <v>8558</v>
          </cell>
          <cell r="AF77">
            <v>7404</v>
          </cell>
          <cell r="AG77">
            <v>6053</v>
          </cell>
          <cell r="AH77">
            <v>4936</v>
          </cell>
          <cell r="AI77">
            <v>3859</v>
          </cell>
          <cell r="AJ77">
            <v>2990</v>
          </cell>
          <cell r="AK77">
            <v>2306</v>
          </cell>
          <cell r="AL77">
            <v>1613</v>
          </cell>
          <cell r="AM77">
            <v>1381</v>
          </cell>
        </row>
        <row r="78">
          <cell r="A78" t="str">
            <v>061000</v>
          </cell>
          <cell r="B78" t="str">
            <v>06</v>
          </cell>
          <cell r="C78" t="str">
            <v>10</v>
          </cell>
          <cell r="D78" t="str">
            <v>00</v>
          </cell>
          <cell r="E78" t="str">
            <v>SAN MARCOS</v>
          </cell>
          <cell r="F78">
            <v>56339</v>
          </cell>
          <cell r="G78">
            <v>1129</v>
          </cell>
          <cell r="H78">
            <v>1130</v>
          </cell>
          <cell r="I78">
            <v>1132</v>
          </cell>
          <cell r="J78">
            <v>1133</v>
          </cell>
          <cell r="K78">
            <v>1133</v>
          </cell>
          <cell r="L78">
            <v>1125</v>
          </cell>
          <cell r="M78">
            <v>1124</v>
          </cell>
          <cell r="N78">
            <v>1124</v>
          </cell>
          <cell r="O78">
            <v>1123</v>
          </cell>
          <cell r="P78">
            <v>1122</v>
          </cell>
          <cell r="Q78">
            <v>1121</v>
          </cell>
          <cell r="R78">
            <v>1120</v>
          </cell>
          <cell r="S78">
            <v>1119</v>
          </cell>
          <cell r="T78">
            <v>1119</v>
          </cell>
          <cell r="U78">
            <v>1118</v>
          </cell>
          <cell r="V78">
            <v>1117</v>
          </cell>
          <cell r="W78">
            <v>1116</v>
          </cell>
          <cell r="X78">
            <v>1111</v>
          </cell>
          <cell r="Y78">
            <v>1102</v>
          </cell>
          <cell r="Z78">
            <v>1090</v>
          </cell>
          <cell r="AA78">
            <v>5232</v>
          </cell>
          <cell r="AB78">
            <v>4753</v>
          </cell>
          <cell r="AC78">
            <v>4451</v>
          </cell>
          <cell r="AD78">
            <v>3902</v>
          </cell>
          <cell r="AE78">
            <v>3413</v>
          </cell>
          <cell r="AF78">
            <v>2953</v>
          </cell>
          <cell r="AG78">
            <v>2414</v>
          </cell>
          <cell r="AH78">
            <v>1968</v>
          </cell>
          <cell r="AI78">
            <v>1539</v>
          </cell>
          <cell r="AJ78">
            <v>1192</v>
          </cell>
          <cell r="AK78">
            <v>920</v>
          </cell>
          <cell r="AL78">
            <v>643</v>
          </cell>
          <cell r="AM78">
            <v>551</v>
          </cell>
        </row>
        <row r="79">
          <cell r="A79" t="str">
            <v>061100</v>
          </cell>
          <cell r="B79" t="str">
            <v>06</v>
          </cell>
          <cell r="C79" t="str">
            <v>11</v>
          </cell>
          <cell r="D79" t="str">
            <v>00</v>
          </cell>
          <cell r="E79" t="str">
            <v>SAN MIGUEL</v>
          </cell>
          <cell r="F79">
            <v>60535</v>
          </cell>
          <cell r="G79">
            <v>1213</v>
          </cell>
          <cell r="H79">
            <v>1215</v>
          </cell>
          <cell r="I79">
            <v>1216</v>
          </cell>
          <cell r="J79">
            <v>1217</v>
          </cell>
          <cell r="K79">
            <v>1217</v>
          </cell>
          <cell r="L79">
            <v>1209</v>
          </cell>
          <cell r="M79">
            <v>1208</v>
          </cell>
          <cell r="N79">
            <v>1207</v>
          </cell>
          <cell r="O79">
            <v>1207</v>
          </cell>
          <cell r="P79">
            <v>1206</v>
          </cell>
          <cell r="Q79">
            <v>1205</v>
          </cell>
          <cell r="R79">
            <v>1203</v>
          </cell>
          <cell r="S79">
            <v>1202</v>
          </cell>
          <cell r="T79">
            <v>1202</v>
          </cell>
          <cell r="U79">
            <v>1202</v>
          </cell>
          <cell r="V79">
            <v>1201</v>
          </cell>
          <cell r="W79">
            <v>1198</v>
          </cell>
          <cell r="X79">
            <v>1194</v>
          </cell>
          <cell r="Y79">
            <v>1184</v>
          </cell>
          <cell r="Z79">
            <v>1171</v>
          </cell>
          <cell r="AA79">
            <v>5622</v>
          </cell>
          <cell r="AB79">
            <v>5107</v>
          </cell>
          <cell r="AC79">
            <v>4782</v>
          </cell>
          <cell r="AD79">
            <v>4193</v>
          </cell>
          <cell r="AE79">
            <v>3667</v>
          </cell>
          <cell r="AF79">
            <v>3173</v>
          </cell>
          <cell r="AG79">
            <v>2594</v>
          </cell>
          <cell r="AH79">
            <v>2115</v>
          </cell>
          <cell r="AI79">
            <v>1653</v>
          </cell>
          <cell r="AJ79">
            <v>1281</v>
          </cell>
          <cell r="AK79">
            <v>988</v>
          </cell>
          <cell r="AL79">
            <v>691</v>
          </cell>
          <cell r="AM79">
            <v>592</v>
          </cell>
        </row>
        <row r="80">
          <cell r="A80" t="str">
            <v>061200</v>
          </cell>
          <cell r="B80" t="str">
            <v>06</v>
          </cell>
          <cell r="C80" t="str">
            <v>12</v>
          </cell>
          <cell r="D80" t="str">
            <v>00</v>
          </cell>
          <cell r="E80" t="str">
            <v>SAN PABLO</v>
          </cell>
          <cell r="F80">
            <v>25610</v>
          </cell>
          <cell r="G80">
            <v>513</v>
          </cell>
          <cell r="H80">
            <v>514</v>
          </cell>
          <cell r="I80">
            <v>515</v>
          </cell>
          <cell r="J80">
            <v>515</v>
          </cell>
          <cell r="K80">
            <v>515</v>
          </cell>
          <cell r="L80">
            <v>512</v>
          </cell>
          <cell r="M80">
            <v>511</v>
          </cell>
          <cell r="N80">
            <v>511</v>
          </cell>
          <cell r="O80">
            <v>510</v>
          </cell>
          <cell r="P80">
            <v>510</v>
          </cell>
          <cell r="Q80">
            <v>510</v>
          </cell>
          <cell r="R80">
            <v>509</v>
          </cell>
          <cell r="S80">
            <v>509</v>
          </cell>
          <cell r="T80">
            <v>508</v>
          </cell>
          <cell r="U80">
            <v>508</v>
          </cell>
          <cell r="V80">
            <v>508</v>
          </cell>
          <cell r="W80">
            <v>507</v>
          </cell>
          <cell r="X80">
            <v>505</v>
          </cell>
          <cell r="Y80">
            <v>501</v>
          </cell>
          <cell r="Z80">
            <v>496</v>
          </cell>
          <cell r="AA80">
            <v>2378</v>
          </cell>
          <cell r="AB80">
            <v>2161</v>
          </cell>
          <cell r="AC80">
            <v>2023</v>
          </cell>
          <cell r="AD80">
            <v>1774</v>
          </cell>
          <cell r="AE80">
            <v>1551</v>
          </cell>
          <cell r="AF80">
            <v>1342</v>
          </cell>
          <cell r="AG80">
            <v>1097</v>
          </cell>
          <cell r="AH80">
            <v>895</v>
          </cell>
          <cell r="AI80">
            <v>700</v>
          </cell>
          <cell r="AJ80">
            <v>542</v>
          </cell>
          <cell r="AK80">
            <v>418</v>
          </cell>
          <cell r="AL80">
            <v>292</v>
          </cell>
          <cell r="AM80">
            <v>250</v>
          </cell>
        </row>
        <row r="81">
          <cell r="A81" t="str">
            <v>061300</v>
          </cell>
          <cell r="B81" t="str">
            <v>06</v>
          </cell>
          <cell r="C81" t="str">
            <v>13</v>
          </cell>
          <cell r="D81" t="str">
            <v>00</v>
          </cell>
          <cell r="E81" t="str">
            <v>SANTA CRUZ</v>
          </cell>
          <cell r="F81">
            <v>47545</v>
          </cell>
          <cell r="G81">
            <v>953</v>
          </cell>
          <cell r="H81">
            <v>954</v>
          </cell>
          <cell r="I81">
            <v>955</v>
          </cell>
          <cell r="J81">
            <v>956</v>
          </cell>
          <cell r="K81">
            <v>956</v>
          </cell>
          <cell r="L81">
            <v>950</v>
          </cell>
          <cell r="M81">
            <v>949</v>
          </cell>
          <cell r="N81">
            <v>948</v>
          </cell>
          <cell r="O81">
            <v>948</v>
          </cell>
          <cell r="P81">
            <v>947</v>
          </cell>
          <cell r="Q81">
            <v>946</v>
          </cell>
          <cell r="R81">
            <v>945</v>
          </cell>
          <cell r="S81">
            <v>944</v>
          </cell>
          <cell r="T81">
            <v>944</v>
          </cell>
          <cell r="U81">
            <v>944</v>
          </cell>
          <cell r="V81">
            <v>943</v>
          </cell>
          <cell r="W81">
            <v>941</v>
          </cell>
          <cell r="X81">
            <v>937</v>
          </cell>
          <cell r="Y81">
            <v>930</v>
          </cell>
          <cell r="Z81">
            <v>920</v>
          </cell>
          <cell r="AA81">
            <v>4416</v>
          </cell>
          <cell r="AB81">
            <v>4011</v>
          </cell>
          <cell r="AC81">
            <v>3756</v>
          </cell>
          <cell r="AD81">
            <v>3293</v>
          </cell>
          <cell r="AE81">
            <v>2880</v>
          </cell>
          <cell r="AF81">
            <v>2492</v>
          </cell>
          <cell r="AG81">
            <v>2037</v>
          </cell>
          <cell r="AH81">
            <v>1661</v>
          </cell>
          <cell r="AI81">
            <v>1299</v>
          </cell>
          <cell r="AJ81">
            <v>1006</v>
          </cell>
          <cell r="AK81">
            <v>776</v>
          </cell>
          <cell r="AL81">
            <v>543</v>
          </cell>
          <cell r="AM81">
            <v>465</v>
          </cell>
        </row>
        <row r="82">
          <cell r="A82" t="str">
            <v>070000</v>
          </cell>
          <cell r="B82" t="str">
            <v>07</v>
          </cell>
          <cell r="C82" t="str">
            <v>00</v>
          </cell>
          <cell r="D82" t="str">
            <v>00</v>
          </cell>
          <cell r="E82" t="str">
            <v>CALLAO</v>
          </cell>
          <cell r="F82">
            <v>930069</v>
          </cell>
          <cell r="G82">
            <v>18639</v>
          </cell>
          <cell r="H82">
            <v>18661</v>
          </cell>
          <cell r="I82">
            <v>18689</v>
          </cell>
          <cell r="J82">
            <v>18701</v>
          </cell>
          <cell r="K82">
            <v>18698</v>
          </cell>
          <cell r="L82">
            <v>18579</v>
          </cell>
          <cell r="M82">
            <v>18562</v>
          </cell>
          <cell r="N82">
            <v>18548</v>
          </cell>
          <cell r="O82">
            <v>18539</v>
          </cell>
          <cell r="P82">
            <v>18527</v>
          </cell>
          <cell r="Q82">
            <v>18512</v>
          </cell>
          <cell r="R82">
            <v>18486</v>
          </cell>
          <cell r="S82">
            <v>18469</v>
          </cell>
          <cell r="T82">
            <v>18466</v>
          </cell>
          <cell r="U82">
            <v>18464</v>
          </cell>
          <cell r="V82">
            <v>18445</v>
          </cell>
          <cell r="W82">
            <v>18416</v>
          </cell>
          <cell r="X82">
            <v>18338</v>
          </cell>
          <cell r="Y82">
            <v>18193</v>
          </cell>
          <cell r="Z82">
            <v>17996</v>
          </cell>
          <cell r="AA82">
            <v>86378</v>
          </cell>
          <cell r="AB82">
            <v>78470</v>
          </cell>
          <cell r="AC82">
            <v>73472</v>
          </cell>
          <cell r="AD82">
            <v>64418</v>
          </cell>
          <cell r="AE82">
            <v>56339</v>
          </cell>
          <cell r="AF82">
            <v>48745</v>
          </cell>
          <cell r="AG82">
            <v>39848</v>
          </cell>
          <cell r="AH82">
            <v>32493</v>
          </cell>
          <cell r="AI82">
            <v>25404</v>
          </cell>
          <cell r="AJ82">
            <v>19681</v>
          </cell>
          <cell r="AK82">
            <v>15182</v>
          </cell>
          <cell r="AL82">
            <v>10622</v>
          </cell>
          <cell r="AM82">
            <v>9089</v>
          </cell>
        </row>
        <row r="83">
          <cell r="A83" t="str">
            <v>070100</v>
          </cell>
          <cell r="B83" t="str">
            <v>07</v>
          </cell>
          <cell r="C83" t="str">
            <v>01</v>
          </cell>
          <cell r="D83" t="str">
            <v>00</v>
          </cell>
          <cell r="E83" t="str">
            <v>CALLAO</v>
          </cell>
          <cell r="F83">
            <v>930069</v>
          </cell>
          <cell r="G83">
            <v>18639</v>
          </cell>
          <cell r="H83">
            <v>18661</v>
          </cell>
          <cell r="I83">
            <v>18689</v>
          </cell>
          <cell r="J83">
            <v>18701</v>
          </cell>
          <cell r="K83">
            <v>18698</v>
          </cell>
          <cell r="L83">
            <v>18579</v>
          </cell>
          <cell r="M83">
            <v>18562</v>
          </cell>
          <cell r="N83">
            <v>18548</v>
          </cell>
          <cell r="O83">
            <v>18539</v>
          </cell>
          <cell r="P83">
            <v>18527</v>
          </cell>
          <cell r="Q83">
            <v>18512</v>
          </cell>
          <cell r="R83">
            <v>18486</v>
          </cell>
          <cell r="S83">
            <v>18469</v>
          </cell>
          <cell r="T83">
            <v>18466</v>
          </cell>
          <cell r="U83">
            <v>18464</v>
          </cell>
          <cell r="V83">
            <v>18445</v>
          </cell>
          <cell r="W83">
            <v>18416</v>
          </cell>
          <cell r="X83">
            <v>18338</v>
          </cell>
          <cell r="Y83">
            <v>18193</v>
          </cell>
          <cell r="Z83">
            <v>17996</v>
          </cell>
          <cell r="AA83">
            <v>86378</v>
          </cell>
          <cell r="AB83">
            <v>78470</v>
          </cell>
          <cell r="AC83">
            <v>73472</v>
          </cell>
          <cell r="AD83">
            <v>64418</v>
          </cell>
          <cell r="AE83">
            <v>56339</v>
          </cell>
          <cell r="AF83">
            <v>48745</v>
          </cell>
          <cell r="AG83">
            <v>39848</v>
          </cell>
          <cell r="AH83">
            <v>32493</v>
          </cell>
          <cell r="AI83">
            <v>25404</v>
          </cell>
          <cell r="AJ83">
            <v>19681</v>
          </cell>
          <cell r="AK83">
            <v>15182</v>
          </cell>
          <cell r="AL83">
            <v>10622</v>
          </cell>
          <cell r="AM83">
            <v>9089</v>
          </cell>
        </row>
        <row r="84">
          <cell r="A84" t="str">
            <v>080000</v>
          </cell>
          <cell r="B84" t="str">
            <v>08</v>
          </cell>
          <cell r="C84" t="str">
            <v>00</v>
          </cell>
          <cell r="D84" t="str">
            <v>00</v>
          </cell>
          <cell r="E84" t="str">
            <v>CUSCO</v>
          </cell>
          <cell r="F84">
            <v>1269656</v>
          </cell>
          <cell r="G84">
            <v>25445</v>
          </cell>
          <cell r="H84">
            <v>25475</v>
          </cell>
          <cell r="I84">
            <v>25513</v>
          </cell>
          <cell r="J84">
            <v>25529</v>
          </cell>
          <cell r="K84">
            <v>25525</v>
          </cell>
          <cell r="L84">
            <v>25363</v>
          </cell>
          <cell r="M84">
            <v>25339</v>
          </cell>
          <cell r="N84">
            <v>25322</v>
          </cell>
          <cell r="O84">
            <v>25305</v>
          </cell>
          <cell r="P84">
            <v>25291</v>
          </cell>
          <cell r="Q84">
            <v>25271</v>
          </cell>
          <cell r="R84">
            <v>25236</v>
          </cell>
          <cell r="S84">
            <v>25213</v>
          </cell>
          <cell r="T84">
            <v>25208</v>
          </cell>
          <cell r="U84">
            <v>25206</v>
          </cell>
          <cell r="V84">
            <v>25180</v>
          </cell>
          <cell r="W84">
            <v>25140</v>
          </cell>
          <cell r="X84">
            <v>25034</v>
          </cell>
          <cell r="Y84">
            <v>24836</v>
          </cell>
          <cell r="Z84">
            <v>24567</v>
          </cell>
          <cell r="AA84">
            <v>117916</v>
          </cell>
          <cell r="AB84">
            <v>107121</v>
          </cell>
          <cell r="AC84">
            <v>100298</v>
          </cell>
          <cell r="AD84">
            <v>87938</v>
          </cell>
          <cell r="AE84">
            <v>76909</v>
          </cell>
          <cell r="AF84">
            <v>66542</v>
          </cell>
          <cell r="AG84">
            <v>54397</v>
          </cell>
          <cell r="AH84">
            <v>44357</v>
          </cell>
          <cell r="AI84">
            <v>34680</v>
          </cell>
          <cell r="AJ84">
            <v>26867</v>
          </cell>
          <cell r="AK84">
            <v>20725</v>
          </cell>
          <cell r="AL84">
            <v>14500</v>
          </cell>
          <cell r="AM84">
            <v>12408</v>
          </cell>
        </row>
        <row r="85">
          <cell r="A85" t="str">
            <v>080100</v>
          </cell>
          <cell r="B85" t="str">
            <v>08</v>
          </cell>
          <cell r="C85" t="str">
            <v>01</v>
          </cell>
          <cell r="D85" t="str">
            <v>00</v>
          </cell>
          <cell r="E85" t="str">
            <v>CUSCO</v>
          </cell>
          <cell r="F85">
            <v>390194</v>
          </cell>
          <cell r="G85">
            <v>7820</v>
          </cell>
          <cell r="H85">
            <v>7829</v>
          </cell>
          <cell r="I85">
            <v>7841</v>
          </cell>
          <cell r="J85">
            <v>7846</v>
          </cell>
          <cell r="K85">
            <v>7844</v>
          </cell>
          <cell r="L85">
            <v>7795</v>
          </cell>
          <cell r="M85">
            <v>7787</v>
          </cell>
          <cell r="N85">
            <v>7782</v>
          </cell>
          <cell r="O85">
            <v>7777</v>
          </cell>
          <cell r="P85">
            <v>7772</v>
          </cell>
          <cell r="Q85">
            <v>7766</v>
          </cell>
          <cell r="R85">
            <v>7756</v>
          </cell>
          <cell r="S85">
            <v>7749</v>
          </cell>
          <cell r="T85">
            <v>7747</v>
          </cell>
          <cell r="U85">
            <v>7746</v>
          </cell>
          <cell r="V85">
            <v>7738</v>
          </cell>
          <cell r="W85">
            <v>7726</v>
          </cell>
          <cell r="X85">
            <v>7694</v>
          </cell>
          <cell r="Y85">
            <v>7633</v>
          </cell>
          <cell r="Z85">
            <v>7550</v>
          </cell>
          <cell r="AA85">
            <v>36238</v>
          </cell>
          <cell r="AB85">
            <v>32921</v>
          </cell>
          <cell r="AC85">
            <v>30823</v>
          </cell>
          <cell r="AD85">
            <v>27025</v>
          </cell>
          <cell r="AE85">
            <v>23636</v>
          </cell>
          <cell r="AF85">
            <v>20450</v>
          </cell>
          <cell r="AG85">
            <v>16719</v>
          </cell>
          <cell r="AH85">
            <v>13631</v>
          </cell>
          <cell r="AI85">
            <v>10658</v>
          </cell>
          <cell r="AJ85">
            <v>8257</v>
          </cell>
          <cell r="AK85">
            <v>6369</v>
          </cell>
          <cell r="AL85">
            <v>4456</v>
          </cell>
          <cell r="AM85">
            <v>3813</v>
          </cell>
        </row>
        <row r="86">
          <cell r="A86" t="str">
            <v>080200</v>
          </cell>
          <cell r="B86" t="str">
            <v>08</v>
          </cell>
          <cell r="C86" t="str">
            <v>02</v>
          </cell>
          <cell r="D86" t="str">
            <v>00</v>
          </cell>
          <cell r="E86" t="str">
            <v>ACOMAYO</v>
          </cell>
          <cell r="F86">
            <v>30679</v>
          </cell>
          <cell r="G86">
            <v>615</v>
          </cell>
          <cell r="H86">
            <v>616</v>
          </cell>
          <cell r="I86">
            <v>616</v>
          </cell>
          <cell r="J86">
            <v>617</v>
          </cell>
          <cell r="K86">
            <v>617</v>
          </cell>
          <cell r="L86">
            <v>613</v>
          </cell>
          <cell r="M86">
            <v>612</v>
          </cell>
          <cell r="N86">
            <v>612</v>
          </cell>
          <cell r="O86">
            <v>611</v>
          </cell>
          <cell r="P86">
            <v>611</v>
          </cell>
          <cell r="Q86">
            <v>611</v>
          </cell>
          <cell r="R86">
            <v>610</v>
          </cell>
          <cell r="S86">
            <v>609</v>
          </cell>
          <cell r="T86">
            <v>609</v>
          </cell>
          <cell r="U86">
            <v>609</v>
          </cell>
          <cell r="V86">
            <v>609</v>
          </cell>
          <cell r="W86">
            <v>607</v>
          </cell>
          <cell r="X86">
            <v>605</v>
          </cell>
          <cell r="Y86">
            <v>600</v>
          </cell>
          <cell r="Z86">
            <v>594</v>
          </cell>
          <cell r="AA86">
            <v>2849</v>
          </cell>
          <cell r="AB86">
            <v>2588</v>
          </cell>
          <cell r="AC86">
            <v>2424</v>
          </cell>
          <cell r="AD86">
            <v>2125</v>
          </cell>
          <cell r="AE86">
            <v>1858</v>
          </cell>
          <cell r="AF86">
            <v>1608</v>
          </cell>
          <cell r="AG86">
            <v>1314</v>
          </cell>
          <cell r="AH86">
            <v>1072</v>
          </cell>
          <cell r="AI86">
            <v>838</v>
          </cell>
          <cell r="AJ86">
            <v>649</v>
          </cell>
          <cell r="AK86">
            <v>501</v>
          </cell>
          <cell r="AL86">
            <v>350</v>
          </cell>
          <cell r="AM86">
            <v>300</v>
          </cell>
        </row>
        <row r="87">
          <cell r="A87" t="str">
            <v>080300</v>
          </cell>
          <cell r="B87" t="str">
            <v>08</v>
          </cell>
          <cell r="C87" t="str">
            <v>03</v>
          </cell>
          <cell r="D87" t="str">
            <v>00</v>
          </cell>
          <cell r="E87" t="str">
            <v>ANTA</v>
          </cell>
          <cell r="F87">
            <v>60040</v>
          </cell>
          <cell r="G87">
            <v>1203</v>
          </cell>
          <cell r="H87">
            <v>1205</v>
          </cell>
          <cell r="I87">
            <v>1206</v>
          </cell>
          <cell r="J87">
            <v>1207</v>
          </cell>
          <cell r="K87">
            <v>1207</v>
          </cell>
          <cell r="L87">
            <v>1199</v>
          </cell>
          <cell r="M87">
            <v>1198</v>
          </cell>
          <cell r="N87">
            <v>1197</v>
          </cell>
          <cell r="O87">
            <v>1197</v>
          </cell>
          <cell r="P87">
            <v>1196</v>
          </cell>
          <cell r="Q87">
            <v>1195</v>
          </cell>
          <cell r="R87">
            <v>1193</v>
          </cell>
          <cell r="S87">
            <v>1192</v>
          </cell>
          <cell r="T87">
            <v>1192</v>
          </cell>
          <cell r="U87">
            <v>1192</v>
          </cell>
          <cell r="V87">
            <v>1192</v>
          </cell>
          <cell r="W87">
            <v>1189</v>
          </cell>
          <cell r="X87">
            <v>1184</v>
          </cell>
          <cell r="Y87">
            <v>1174</v>
          </cell>
          <cell r="Z87">
            <v>1162</v>
          </cell>
          <cell r="AA87">
            <v>5576</v>
          </cell>
          <cell r="AB87">
            <v>5066</v>
          </cell>
          <cell r="AC87">
            <v>4743</v>
          </cell>
          <cell r="AD87">
            <v>4158</v>
          </cell>
          <cell r="AE87">
            <v>3637</v>
          </cell>
          <cell r="AF87">
            <v>3147</v>
          </cell>
          <cell r="AG87">
            <v>2572</v>
          </cell>
          <cell r="AH87">
            <v>2098</v>
          </cell>
          <cell r="AI87">
            <v>1640</v>
          </cell>
          <cell r="AJ87">
            <v>1270</v>
          </cell>
          <cell r="AK87">
            <v>980</v>
          </cell>
          <cell r="AL87">
            <v>686</v>
          </cell>
          <cell r="AM87">
            <v>587</v>
          </cell>
        </row>
        <row r="88">
          <cell r="A88" t="str">
            <v>080400</v>
          </cell>
          <cell r="B88" t="str">
            <v>08</v>
          </cell>
          <cell r="C88" t="str">
            <v>04</v>
          </cell>
          <cell r="D88" t="str">
            <v>00</v>
          </cell>
          <cell r="E88" t="str">
            <v>CALCA</v>
          </cell>
          <cell r="F88">
            <v>70496</v>
          </cell>
          <cell r="G88">
            <v>1413</v>
          </cell>
          <cell r="H88">
            <v>1414</v>
          </cell>
          <cell r="I88">
            <v>1417</v>
          </cell>
          <cell r="J88">
            <v>1417</v>
          </cell>
          <cell r="K88">
            <v>1417</v>
          </cell>
          <cell r="L88">
            <v>1408</v>
          </cell>
          <cell r="M88">
            <v>1407</v>
          </cell>
          <cell r="N88">
            <v>1406</v>
          </cell>
          <cell r="O88">
            <v>1405</v>
          </cell>
          <cell r="P88">
            <v>1404</v>
          </cell>
          <cell r="Q88">
            <v>1403</v>
          </cell>
          <cell r="R88">
            <v>1401</v>
          </cell>
          <cell r="S88">
            <v>1400</v>
          </cell>
          <cell r="T88">
            <v>1400</v>
          </cell>
          <cell r="U88">
            <v>1400</v>
          </cell>
          <cell r="V88">
            <v>1398</v>
          </cell>
          <cell r="W88">
            <v>1396</v>
          </cell>
          <cell r="X88">
            <v>1390</v>
          </cell>
          <cell r="Y88">
            <v>1378</v>
          </cell>
          <cell r="Z88">
            <v>1364</v>
          </cell>
          <cell r="AA88">
            <v>6547</v>
          </cell>
          <cell r="AB88">
            <v>5948</v>
          </cell>
          <cell r="AC88">
            <v>5569</v>
          </cell>
          <cell r="AD88">
            <v>4883</v>
          </cell>
          <cell r="AE88">
            <v>4270</v>
          </cell>
          <cell r="AF88">
            <v>3695</v>
          </cell>
          <cell r="AG88">
            <v>3020</v>
          </cell>
          <cell r="AH88">
            <v>2463</v>
          </cell>
          <cell r="AI88">
            <v>1926</v>
          </cell>
          <cell r="AJ88">
            <v>1492</v>
          </cell>
          <cell r="AK88">
            <v>1151</v>
          </cell>
          <cell r="AL88">
            <v>805</v>
          </cell>
          <cell r="AM88">
            <v>689</v>
          </cell>
        </row>
        <row r="89">
          <cell r="A89" t="str">
            <v>080500</v>
          </cell>
          <cell r="B89" t="str">
            <v>08</v>
          </cell>
          <cell r="C89" t="str">
            <v>05</v>
          </cell>
          <cell r="D89" t="str">
            <v>00</v>
          </cell>
          <cell r="E89" t="str">
            <v>CANAS</v>
          </cell>
          <cell r="F89">
            <v>43301</v>
          </cell>
          <cell r="G89">
            <v>868</v>
          </cell>
          <cell r="H89">
            <v>869</v>
          </cell>
          <cell r="I89">
            <v>870</v>
          </cell>
          <cell r="J89">
            <v>871</v>
          </cell>
          <cell r="K89">
            <v>871</v>
          </cell>
          <cell r="L89">
            <v>865</v>
          </cell>
          <cell r="M89">
            <v>864</v>
          </cell>
          <cell r="N89">
            <v>864</v>
          </cell>
          <cell r="O89">
            <v>863</v>
          </cell>
          <cell r="P89">
            <v>863</v>
          </cell>
          <cell r="Q89">
            <v>862</v>
          </cell>
          <cell r="R89">
            <v>861</v>
          </cell>
          <cell r="S89">
            <v>860</v>
          </cell>
          <cell r="T89">
            <v>860</v>
          </cell>
          <cell r="U89">
            <v>859</v>
          </cell>
          <cell r="V89">
            <v>859</v>
          </cell>
          <cell r="W89">
            <v>857</v>
          </cell>
          <cell r="X89">
            <v>854</v>
          </cell>
          <cell r="Y89">
            <v>847</v>
          </cell>
          <cell r="Z89">
            <v>838</v>
          </cell>
          <cell r="AA89">
            <v>4021</v>
          </cell>
          <cell r="AB89">
            <v>3652</v>
          </cell>
          <cell r="AC89">
            <v>3420</v>
          </cell>
          <cell r="AD89">
            <v>2999</v>
          </cell>
          <cell r="AE89">
            <v>2623</v>
          </cell>
          <cell r="AF89">
            <v>2269</v>
          </cell>
          <cell r="AG89">
            <v>1855</v>
          </cell>
          <cell r="AH89">
            <v>1513</v>
          </cell>
          <cell r="AI89">
            <v>1183</v>
          </cell>
          <cell r="AJ89">
            <v>916</v>
          </cell>
          <cell r="AK89">
            <v>707</v>
          </cell>
          <cell r="AL89">
            <v>495</v>
          </cell>
          <cell r="AM89">
            <v>423</v>
          </cell>
        </row>
        <row r="90">
          <cell r="A90" t="str">
            <v>080600</v>
          </cell>
          <cell r="B90" t="str">
            <v>08</v>
          </cell>
          <cell r="C90" t="str">
            <v>06</v>
          </cell>
          <cell r="D90" t="str">
            <v>00</v>
          </cell>
          <cell r="E90" t="str">
            <v>CANCHIS</v>
          </cell>
          <cell r="F90">
            <v>105595</v>
          </cell>
          <cell r="G90">
            <v>2116</v>
          </cell>
          <cell r="H90">
            <v>2119</v>
          </cell>
          <cell r="I90">
            <v>2122</v>
          </cell>
          <cell r="J90">
            <v>2123</v>
          </cell>
          <cell r="K90">
            <v>2123</v>
          </cell>
          <cell r="L90">
            <v>2109</v>
          </cell>
          <cell r="M90">
            <v>2107</v>
          </cell>
          <cell r="N90">
            <v>2106</v>
          </cell>
          <cell r="O90">
            <v>2105</v>
          </cell>
          <cell r="P90">
            <v>2103</v>
          </cell>
          <cell r="Q90">
            <v>2102</v>
          </cell>
          <cell r="R90">
            <v>2099</v>
          </cell>
          <cell r="S90">
            <v>2097</v>
          </cell>
          <cell r="T90">
            <v>2097</v>
          </cell>
          <cell r="U90">
            <v>2096</v>
          </cell>
          <cell r="V90">
            <v>2094</v>
          </cell>
          <cell r="W90">
            <v>2091</v>
          </cell>
          <cell r="X90">
            <v>2082</v>
          </cell>
          <cell r="Y90">
            <v>2066</v>
          </cell>
          <cell r="Z90">
            <v>2043</v>
          </cell>
          <cell r="AA90">
            <v>9807</v>
          </cell>
          <cell r="AB90">
            <v>8909</v>
          </cell>
          <cell r="AC90">
            <v>8342</v>
          </cell>
          <cell r="AD90">
            <v>7314</v>
          </cell>
          <cell r="AE90">
            <v>6396</v>
          </cell>
          <cell r="AF90">
            <v>5534</v>
          </cell>
          <cell r="AG90">
            <v>4524</v>
          </cell>
          <cell r="AH90">
            <v>3689</v>
          </cell>
          <cell r="AI90">
            <v>2884</v>
          </cell>
          <cell r="AJ90">
            <v>2234</v>
          </cell>
          <cell r="AK90">
            <v>1724</v>
          </cell>
          <cell r="AL90">
            <v>1206</v>
          </cell>
          <cell r="AM90">
            <v>1032</v>
          </cell>
        </row>
        <row r="91">
          <cell r="A91" t="str">
            <v>080700</v>
          </cell>
          <cell r="B91" t="str">
            <v>08</v>
          </cell>
          <cell r="C91" t="str">
            <v>07</v>
          </cell>
          <cell r="D91" t="str">
            <v>00</v>
          </cell>
          <cell r="E91" t="str">
            <v>CHUMBIVILCAS</v>
          </cell>
          <cell r="F91">
            <v>81558</v>
          </cell>
          <cell r="G91">
            <v>1634</v>
          </cell>
          <cell r="H91">
            <v>1636</v>
          </cell>
          <cell r="I91">
            <v>1639</v>
          </cell>
          <cell r="J91">
            <v>1640</v>
          </cell>
          <cell r="K91">
            <v>1640</v>
          </cell>
          <cell r="L91">
            <v>1629</v>
          </cell>
          <cell r="M91">
            <v>1628</v>
          </cell>
          <cell r="N91">
            <v>1627</v>
          </cell>
          <cell r="O91">
            <v>1625</v>
          </cell>
          <cell r="P91">
            <v>1625</v>
          </cell>
          <cell r="Q91">
            <v>1623</v>
          </cell>
          <cell r="R91">
            <v>1621</v>
          </cell>
          <cell r="S91">
            <v>1620</v>
          </cell>
          <cell r="T91">
            <v>1619</v>
          </cell>
          <cell r="U91">
            <v>1619</v>
          </cell>
          <cell r="V91">
            <v>1617</v>
          </cell>
          <cell r="W91">
            <v>1615</v>
          </cell>
          <cell r="X91">
            <v>1608</v>
          </cell>
          <cell r="Y91">
            <v>1595</v>
          </cell>
          <cell r="Z91">
            <v>1578</v>
          </cell>
          <cell r="AA91">
            <v>7574</v>
          </cell>
          <cell r="AB91">
            <v>6881</v>
          </cell>
          <cell r="AC91">
            <v>6443</v>
          </cell>
          <cell r="AD91">
            <v>5649</v>
          </cell>
          <cell r="AE91">
            <v>4942</v>
          </cell>
          <cell r="AF91">
            <v>4274</v>
          </cell>
          <cell r="AG91">
            <v>3495</v>
          </cell>
          <cell r="AH91">
            <v>2849</v>
          </cell>
          <cell r="AI91">
            <v>2228</v>
          </cell>
          <cell r="AJ91">
            <v>1726</v>
          </cell>
          <cell r="AK91">
            <v>1331</v>
          </cell>
          <cell r="AL91">
            <v>931</v>
          </cell>
          <cell r="AM91">
            <v>797</v>
          </cell>
        </row>
        <row r="92">
          <cell r="A92" t="str">
            <v>080800</v>
          </cell>
          <cell r="B92" t="str">
            <v>08</v>
          </cell>
          <cell r="C92" t="str">
            <v>08</v>
          </cell>
          <cell r="D92" t="str">
            <v>00</v>
          </cell>
          <cell r="E92" t="str">
            <v>ESPINAR</v>
          </cell>
          <cell r="F92">
            <v>68792</v>
          </cell>
          <cell r="G92">
            <v>1379</v>
          </cell>
          <cell r="H92">
            <v>1380</v>
          </cell>
          <cell r="I92">
            <v>1382</v>
          </cell>
          <cell r="J92">
            <v>1383</v>
          </cell>
          <cell r="K92">
            <v>1383</v>
          </cell>
          <cell r="L92">
            <v>1374</v>
          </cell>
          <cell r="M92">
            <v>1373</v>
          </cell>
          <cell r="N92">
            <v>1373</v>
          </cell>
          <cell r="O92">
            <v>1371</v>
          </cell>
          <cell r="P92">
            <v>1371</v>
          </cell>
          <cell r="Q92">
            <v>1369</v>
          </cell>
          <cell r="R92">
            <v>1367</v>
          </cell>
          <cell r="S92">
            <v>1366</v>
          </cell>
          <cell r="T92">
            <v>1366</v>
          </cell>
          <cell r="U92">
            <v>1366</v>
          </cell>
          <cell r="V92">
            <v>1364</v>
          </cell>
          <cell r="W92">
            <v>1362</v>
          </cell>
          <cell r="X92">
            <v>1356</v>
          </cell>
          <cell r="Y92">
            <v>1346</v>
          </cell>
          <cell r="Z92">
            <v>1331</v>
          </cell>
          <cell r="AA92">
            <v>6389</v>
          </cell>
          <cell r="AB92">
            <v>5804</v>
          </cell>
          <cell r="AC92">
            <v>5434</v>
          </cell>
          <cell r="AD92">
            <v>4765</v>
          </cell>
          <cell r="AE92">
            <v>4167</v>
          </cell>
          <cell r="AF92">
            <v>3605</v>
          </cell>
          <cell r="AG92">
            <v>2947</v>
          </cell>
          <cell r="AH92">
            <v>2403</v>
          </cell>
          <cell r="AI92">
            <v>1879</v>
          </cell>
          <cell r="AJ92">
            <v>1456</v>
          </cell>
          <cell r="AK92">
            <v>1123</v>
          </cell>
          <cell r="AL92">
            <v>786</v>
          </cell>
          <cell r="AM92">
            <v>672</v>
          </cell>
        </row>
        <row r="93">
          <cell r="A93" t="str">
            <v>080900</v>
          </cell>
          <cell r="B93" t="str">
            <v>08</v>
          </cell>
          <cell r="C93" t="str">
            <v>09</v>
          </cell>
          <cell r="D93" t="str">
            <v>00</v>
          </cell>
          <cell r="E93" t="str">
            <v>LA CONVENCION</v>
          </cell>
          <cell r="F93">
            <v>184388</v>
          </cell>
          <cell r="G93">
            <v>3695</v>
          </cell>
          <cell r="H93">
            <v>3700</v>
          </cell>
          <cell r="I93">
            <v>3705</v>
          </cell>
          <cell r="J93">
            <v>3707</v>
          </cell>
          <cell r="K93">
            <v>3707</v>
          </cell>
          <cell r="L93">
            <v>3683</v>
          </cell>
          <cell r="M93">
            <v>3680</v>
          </cell>
          <cell r="N93">
            <v>3677</v>
          </cell>
          <cell r="O93">
            <v>3675</v>
          </cell>
          <cell r="P93">
            <v>3673</v>
          </cell>
          <cell r="Q93">
            <v>3670</v>
          </cell>
          <cell r="R93">
            <v>3665</v>
          </cell>
          <cell r="S93">
            <v>3661</v>
          </cell>
          <cell r="T93">
            <v>3660</v>
          </cell>
          <cell r="U93">
            <v>3661</v>
          </cell>
          <cell r="V93">
            <v>3657</v>
          </cell>
          <cell r="W93">
            <v>3651</v>
          </cell>
          <cell r="X93">
            <v>3636</v>
          </cell>
          <cell r="Y93">
            <v>3607</v>
          </cell>
          <cell r="Z93">
            <v>3568</v>
          </cell>
          <cell r="AA93">
            <v>17125</v>
          </cell>
          <cell r="AB93">
            <v>15557</v>
          </cell>
          <cell r="AC93">
            <v>14566</v>
          </cell>
          <cell r="AD93">
            <v>12771</v>
          </cell>
          <cell r="AE93">
            <v>11169</v>
          </cell>
          <cell r="AF93">
            <v>9664</v>
          </cell>
          <cell r="AG93">
            <v>7900</v>
          </cell>
          <cell r="AH93">
            <v>6442</v>
          </cell>
          <cell r="AI93">
            <v>5036</v>
          </cell>
          <cell r="AJ93">
            <v>3902</v>
          </cell>
          <cell r="AK93">
            <v>3010</v>
          </cell>
          <cell r="AL93">
            <v>2106</v>
          </cell>
          <cell r="AM93">
            <v>1802</v>
          </cell>
        </row>
        <row r="94">
          <cell r="A94" t="str">
            <v>081000</v>
          </cell>
          <cell r="B94" t="str">
            <v>08</v>
          </cell>
          <cell r="C94" t="str">
            <v>10</v>
          </cell>
          <cell r="D94" t="str">
            <v>00</v>
          </cell>
          <cell r="E94" t="str">
            <v>PARURO</v>
          </cell>
          <cell r="F94">
            <v>34855</v>
          </cell>
          <cell r="G94">
            <v>699</v>
          </cell>
          <cell r="H94">
            <v>699</v>
          </cell>
          <cell r="I94">
            <v>700</v>
          </cell>
          <cell r="J94">
            <v>701</v>
          </cell>
          <cell r="K94">
            <v>701</v>
          </cell>
          <cell r="L94">
            <v>696</v>
          </cell>
          <cell r="M94">
            <v>696</v>
          </cell>
          <cell r="N94">
            <v>695</v>
          </cell>
          <cell r="O94">
            <v>695</v>
          </cell>
          <cell r="P94">
            <v>694</v>
          </cell>
          <cell r="Q94">
            <v>694</v>
          </cell>
          <cell r="R94">
            <v>693</v>
          </cell>
          <cell r="S94">
            <v>692</v>
          </cell>
          <cell r="T94">
            <v>692</v>
          </cell>
          <cell r="U94">
            <v>692</v>
          </cell>
          <cell r="V94">
            <v>691</v>
          </cell>
          <cell r="W94">
            <v>690</v>
          </cell>
          <cell r="X94">
            <v>687</v>
          </cell>
          <cell r="Y94">
            <v>682</v>
          </cell>
          <cell r="Z94">
            <v>674</v>
          </cell>
          <cell r="AA94">
            <v>3237</v>
          </cell>
          <cell r="AB94">
            <v>2941</v>
          </cell>
          <cell r="AC94">
            <v>2753</v>
          </cell>
          <cell r="AD94">
            <v>2414</v>
          </cell>
          <cell r="AE94">
            <v>2111</v>
          </cell>
          <cell r="AF94">
            <v>1827</v>
          </cell>
          <cell r="AG94">
            <v>1493</v>
          </cell>
          <cell r="AH94">
            <v>1218</v>
          </cell>
          <cell r="AI94">
            <v>952</v>
          </cell>
          <cell r="AJ94">
            <v>738</v>
          </cell>
          <cell r="AK94">
            <v>569</v>
          </cell>
          <cell r="AL94">
            <v>398</v>
          </cell>
          <cell r="AM94">
            <v>341</v>
          </cell>
        </row>
        <row r="95">
          <cell r="A95" t="str">
            <v>081100</v>
          </cell>
          <cell r="B95" t="str">
            <v>08</v>
          </cell>
          <cell r="C95" t="str">
            <v>11</v>
          </cell>
          <cell r="D95" t="str">
            <v>00</v>
          </cell>
          <cell r="E95" t="str">
            <v>PAUCARTAMBO</v>
          </cell>
          <cell r="F95">
            <v>50559</v>
          </cell>
          <cell r="G95">
            <v>1013</v>
          </cell>
          <cell r="H95">
            <v>1014</v>
          </cell>
          <cell r="I95">
            <v>1016</v>
          </cell>
          <cell r="J95">
            <v>1017</v>
          </cell>
          <cell r="K95">
            <v>1016</v>
          </cell>
          <cell r="L95">
            <v>1010</v>
          </cell>
          <cell r="M95">
            <v>1009</v>
          </cell>
          <cell r="N95">
            <v>1008</v>
          </cell>
          <cell r="O95">
            <v>1008</v>
          </cell>
          <cell r="P95">
            <v>1007</v>
          </cell>
          <cell r="Q95">
            <v>1006</v>
          </cell>
          <cell r="R95">
            <v>1005</v>
          </cell>
          <cell r="S95">
            <v>1004</v>
          </cell>
          <cell r="T95">
            <v>1004</v>
          </cell>
          <cell r="U95">
            <v>1004</v>
          </cell>
          <cell r="V95">
            <v>1003</v>
          </cell>
          <cell r="W95">
            <v>1001</v>
          </cell>
          <cell r="X95">
            <v>997</v>
          </cell>
          <cell r="Y95">
            <v>989</v>
          </cell>
          <cell r="Z95">
            <v>978</v>
          </cell>
          <cell r="AA95">
            <v>4696</v>
          </cell>
          <cell r="AB95">
            <v>4266</v>
          </cell>
          <cell r="AC95">
            <v>3994</v>
          </cell>
          <cell r="AD95">
            <v>3502</v>
          </cell>
          <cell r="AE95">
            <v>3063</v>
          </cell>
          <cell r="AF95">
            <v>2650</v>
          </cell>
          <cell r="AG95">
            <v>2166</v>
          </cell>
          <cell r="AH95">
            <v>1766</v>
          </cell>
          <cell r="AI95">
            <v>1381</v>
          </cell>
          <cell r="AJ95">
            <v>1070</v>
          </cell>
          <cell r="AK95">
            <v>825</v>
          </cell>
          <cell r="AL95">
            <v>577</v>
          </cell>
          <cell r="AM95">
            <v>494</v>
          </cell>
        </row>
        <row r="96">
          <cell r="A96" t="str">
            <v>081200</v>
          </cell>
          <cell r="B96" t="str">
            <v>08</v>
          </cell>
          <cell r="C96" t="str">
            <v>12</v>
          </cell>
          <cell r="D96" t="str">
            <v>00</v>
          </cell>
          <cell r="E96" t="str">
            <v>QUISPICANCHI</v>
          </cell>
          <cell r="F96">
            <v>88062</v>
          </cell>
          <cell r="G96">
            <v>1765</v>
          </cell>
          <cell r="H96">
            <v>1767</v>
          </cell>
          <cell r="I96">
            <v>1770</v>
          </cell>
          <cell r="J96">
            <v>1771</v>
          </cell>
          <cell r="K96">
            <v>1770</v>
          </cell>
          <cell r="L96">
            <v>1759</v>
          </cell>
          <cell r="M96">
            <v>1758</v>
          </cell>
          <cell r="N96">
            <v>1756</v>
          </cell>
          <cell r="O96">
            <v>1755</v>
          </cell>
          <cell r="P96">
            <v>1754</v>
          </cell>
          <cell r="Q96">
            <v>1753</v>
          </cell>
          <cell r="R96">
            <v>1750</v>
          </cell>
          <cell r="S96">
            <v>1749</v>
          </cell>
          <cell r="T96">
            <v>1748</v>
          </cell>
          <cell r="U96">
            <v>1748</v>
          </cell>
          <cell r="V96">
            <v>1746</v>
          </cell>
          <cell r="W96">
            <v>1744</v>
          </cell>
          <cell r="X96">
            <v>1736</v>
          </cell>
          <cell r="Y96">
            <v>1723</v>
          </cell>
          <cell r="Z96">
            <v>1704</v>
          </cell>
          <cell r="AA96">
            <v>8179</v>
          </cell>
          <cell r="AB96">
            <v>7430</v>
          </cell>
          <cell r="AC96">
            <v>6957</v>
          </cell>
          <cell r="AD96">
            <v>6099</v>
          </cell>
          <cell r="AE96">
            <v>5334</v>
          </cell>
          <cell r="AF96">
            <v>4615</v>
          </cell>
          <cell r="AG96">
            <v>3773</v>
          </cell>
          <cell r="AH96">
            <v>3077</v>
          </cell>
          <cell r="AI96">
            <v>2405</v>
          </cell>
          <cell r="AJ96">
            <v>1863</v>
          </cell>
          <cell r="AK96">
            <v>1437</v>
          </cell>
          <cell r="AL96">
            <v>1006</v>
          </cell>
          <cell r="AM96">
            <v>861</v>
          </cell>
        </row>
        <row r="97">
          <cell r="A97" t="str">
            <v>081300</v>
          </cell>
          <cell r="B97" t="str">
            <v>08</v>
          </cell>
          <cell r="C97" t="str">
            <v>13</v>
          </cell>
          <cell r="D97" t="str">
            <v>00</v>
          </cell>
          <cell r="E97" t="str">
            <v>URUBAMBA</v>
          </cell>
          <cell r="F97">
            <v>61137</v>
          </cell>
          <cell r="G97">
            <v>1225</v>
          </cell>
          <cell r="H97">
            <v>1227</v>
          </cell>
          <cell r="I97">
            <v>1229</v>
          </cell>
          <cell r="J97">
            <v>1229</v>
          </cell>
          <cell r="K97">
            <v>1229</v>
          </cell>
          <cell r="L97">
            <v>1223</v>
          </cell>
          <cell r="M97">
            <v>1220</v>
          </cell>
          <cell r="N97">
            <v>1219</v>
          </cell>
          <cell r="O97">
            <v>1218</v>
          </cell>
          <cell r="P97">
            <v>1218</v>
          </cell>
          <cell r="Q97">
            <v>1217</v>
          </cell>
          <cell r="R97">
            <v>1215</v>
          </cell>
          <cell r="S97">
            <v>1214</v>
          </cell>
          <cell r="T97">
            <v>1214</v>
          </cell>
          <cell r="U97">
            <v>1214</v>
          </cell>
          <cell r="V97">
            <v>1212</v>
          </cell>
          <cell r="W97">
            <v>1211</v>
          </cell>
          <cell r="X97">
            <v>1205</v>
          </cell>
          <cell r="Y97">
            <v>1196</v>
          </cell>
          <cell r="Z97">
            <v>1183</v>
          </cell>
          <cell r="AA97">
            <v>5678</v>
          </cell>
          <cell r="AB97">
            <v>5158</v>
          </cell>
          <cell r="AC97">
            <v>4830</v>
          </cell>
          <cell r="AD97">
            <v>4234</v>
          </cell>
          <cell r="AE97">
            <v>3703</v>
          </cell>
          <cell r="AF97">
            <v>3204</v>
          </cell>
          <cell r="AG97">
            <v>2619</v>
          </cell>
          <cell r="AH97">
            <v>2136</v>
          </cell>
          <cell r="AI97">
            <v>1670</v>
          </cell>
          <cell r="AJ97">
            <v>1294</v>
          </cell>
          <cell r="AK97">
            <v>998</v>
          </cell>
          <cell r="AL97">
            <v>698</v>
          </cell>
          <cell r="AM97">
            <v>597</v>
          </cell>
        </row>
        <row r="98">
          <cell r="A98" t="str">
            <v>090000</v>
          </cell>
          <cell r="B98" t="str">
            <v>09</v>
          </cell>
          <cell r="C98" t="str">
            <v>00</v>
          </cell>
          <cell r="D98" t="str">
            <v>00</v>
          </cell>
          <cell r="E98" t="str">
            <v>HUANCAVELICA</v>
          </cell>
          <cell r="F98">
            <v>498086</v>
          </cell>
          <cell r="G98">
            <v>9982</v>
          </cell>
          <cell r="H98">
            <v>9994</v>
          </cell>
          <cell r="I98">
            <v>10009</v>
          </cell>
          <cell r="J98">
            <v>10015</v>
          </cell>
          <cell r="K98">
            <v>10011</v>
          </cell>
          <cell r="L98">
            <v>9950</v>
          </cell>
          <cell r="M98">
            <v>9941</v>
          </cell>
          <cell r="N98">
            <v>9933</v>
          </cell>
          <cell r="O98">
            <v>9927</v>
          </cell>
          <cell r="P98">
            <v>9922</v>
          </cell>
          <cell r="Q98">
            <v>9914</v>
          </cell>
          <cell r="R98">
            <v>9900</v>
          </cell>
          <cell r="S98">
            <v>9891</v>
          </cell>
          <cell r="T98">
            <v>9889</v>
          </cell>
          <cell r="U98">
            <v>9888</v>
          </cell>
          <cell r="V98">
            <v>9878</v>
          </cell>
          <cell r="W98">
            <v>9862</v>
          </cell>
          <cell r="X98">
            <v>9821</v>
          </cell>
          <cell r="Y98">
            <v>9743</v>
          </cell>
          <cell r="Z98">
            <v>9638</v>
          </cell>
          <cell r="AA98">
            <v>46259</v>
          </cell>
          <cell r="AB98">
            <v>42024</v>
          </cell>
          <cell r="AC98">
            <v>39347</v>
          </cell>
          <cell r="AD98">
            <v>34498</v>
          </cell>
          <cell r="AE98">
            <v>30172</v>
          </cell>
          <cell r="AF98">
            <v>26105</v>
          </cell>
          <cell r="AG98">
            <v>21340</v>
          </cell>
          <cell r="AH98">
            <v>17401</v>
          </cell>
          <cell r="AI98">
            <v>13605</v>
          </cell>
          <cell r="AJ98">
            <v>10540</v>
          </cell>
          <cell r="AK98">
            <v>8131</v>
          </cell>
          <cell r="AL98">
            <v>5688</v>
          </cell>
          <cell r="AM98">
            <v>4868</v>
          </cell>
        </row>
        <row r="99">
          <cell r="A99" t="str">
            <v>090100</v>
          </cell>
          <cell r="B99" t="str">
            <v>09</v>
          </cell>
          <cell r="C99" t="str">
            <v>01</v>
          </cell>
          <cell r="D99" t="str">
            <v>00</v>
          </cell>
          <cell r="E99" t="str">
            <v>HUANCAVELICA</v>
          </cell>
          <cell r="F99">
            <v>151598</v>
          </cell>
          <cell r="G99">
            <v>3038</v>
          </cell>
          <cell r="H99">
            <v>3042</v>
          </cell>
          <cell r="I99">
            <v>3046</v>
          </cell>
          <cell r="J99">
            <v>3048</v>
          </cell>
          <cell r="K99">
            <v>3047</v>
          </cell>
          <cell r="L99">
            <v>3028</v>
          </cell>
          <cell r="M99">
            <v>3026</v>
          </cell>
          <cell r="N99">
            <v>3023</v>
          </cell>
          <cell r="O99">
            <v>3021</v>
          </cell>
          <cell r="P99">
            <v>3020</v>
          </cell>
          <cell r="Q99">
            <v>3017</v>
          </cell>
          <cell r="R99">
            <v>3013</v>
          </cell>
          <cell r="S99">
            <v>3012</v>
          </cell>
          <cell r="T99">
            <v>3011</v>
          </cell>
          <cell r="U99">
            <v>3010</v>
          </cell>
          <cell r="V99">
            <v>3006</v>
          </cell>
          <cell r="W99">
            <v>3002</v>
          </cell>
          <cell r="X99">
            <v>2989</v>
          </cell>
          <cell r="Y99">
            <v>2965</v>
          </cell>
          <cell r="Z99">
            <v>2933</v>
          </cell>
          <cell r="AA99">
            <v>14079</v>
          </cell>
          <cell r="AB99">
            <v>12790</v>
          </cell>
          <cell r="AC99">
            <v>11975</v>
          </cell>
          <cell r="AD99">
            <v>10499</v>
          </cell>
          <cell r="AE99">
            <v>9184</v>
          </cell>
          <cell r="AF99">
            <v>7945</v>
          </cell>
          <cell r="AG99">
            <v>6494</v>
          </cell>
          <cell r="AH99">
            <v>5297</v>
          </cell>
          <cell r="AI99">
            <v>4142</v>
          </cell>
          <cell r="AJ99">
            <v>3208</v>
          </cell>
          <cell r="AK99">
            <v>2475</v>
          </cell>
          <cell r="AL99">
            <v>1731</v>
          </cell>
          <cell r="AM99">
            <v>1482</v>
          </cell>
        </row>
        <row r="100">
          <cell r="A100" t="str">
            <v>090200</v>
          </cell>
          <cell r="B100" t="str">
            <v>09</v>
          </cell>
          <cell r="C100" t="str">
            <v>02</v>
          </cell>
          <cell r="D100" t="str">
            <v>00</v>
          </cell>
          <cell r="E100" t="str">
            <v>ACOBAMBA</v>
          </cell>
          <cell r="F100">
            <v>68359</v>
          </cell>
          <cell r="G100">
            <v>1370</v>
          </cell>
          <cell r="H100">
            <v>1372</v>
          </cell>
          <cell r="I100">
            <v>1374</v>
          </cell>
          <cell r="J100">
            <v>1374</v>
          </cell>
          <cell r="K100">
            <v>1374</v>
          </cell>
          <cell r="L100">
            <v>1366</v>
          </cell>
          <cell r="M100">
            <v>1364</v>
          </cell>
          <cell r="N100">
            <v>1363</v>
          </cell>
          <cell r="O100">
            <v>1362</v>
          </cell>
          <cell r="P100">
            <v>1361</v>
          </cell>
          <cell r="Q100">
            <v>1361</v>
          </cell>
          <cell r="R100">
            <v>1358</v>
          </cell>
          <cell r="S100">
            <v>1357</v>
          </cell>
          <cell r="T100">
            <v>1357</v>
          </cell>
          <cell r="U100">
            <v>1357</v>
          </cell>
          <cell r="V100">
            <v>1356</v>
          </cell>
          <cell r="W100">
            <v>1353</v>
          </cell>
          <cell r="X100">
            <v>1348</v>
          </cell>
          <cell r="Y100">
            <v>1337</v>
          </cell>
          <cell r="Z100">
            <v>1323</v>
          </cell>
          <cell r="AA100">
            <v>6349</v>
          </cell>
          <cell r="AB100">
            <v>5768</v>
          </cell>
          <cell r="AC100">
            <v>5400</v>
          </cell>
          <cell r="AD100">
            <v>4735</v>
          </cell>
          <cell r="AE100">
            <v>4141</v>
          </cell>
          <cell r="AF100">
            <v>3583</v>
          </cell>
          <cell r="AG100">
            <v>2929</v>
          </cell>
          <cell r="AH100">
            <v>2388</v>
          </cell>
          <cell r="AI100">
            <v>1867</v>
          </cell>
          <cell r="AJ100">
            <v>1447</v>
          </cell>
          <cell r="AK100">
            <v>1116</v>
          </cell>
          <cell r="AL100">
            <v>781</v>
          </cell>
          <cell r="AM100">
            <v>668</v>
          </cell>
        </row>
        <row r="101">
          <cell r="A101" t="str">
            <v>090300</v>
          </cell>
          <cell r="B101" t="str">
            <v>09</v>
          </cell>
          <cell r="C101" t="str">
            <v>03</v>
          </cell>
          <cell r="D101" t="str">
            <v>00</v>
          </cell>
          <cell r="E101" t="str">
            <v>ANGARAES</v>
          </cell>
          <cell r="F101">
            <v>59647</v>
          </cell>
          <cell r="G101">
            <v>1195</v>
          </cell>
          <cell r="H101">
            <v>1197</v>
          </cell>
          <cell r="I101">
            <v>1199</v>
          </cell>
          <cell r="J101">
            <v>1199</v>
          </cell>
          <cell r="K101">
            <v>1199</v>
          </cell>
          <cell r="L101">
            <v>1192</v>
          </cell>
          <cell r="M101">
            <v>1190</v>
          </cell>
          <cell r="N101">
            <v>1190</v>
          </cell>
          <cell r="O101">
            <v>1189</v>
          </cell>
          <cell r="P101">
            <v>1188</v>
          </cell>
          <cell r="Q101">
            <v>1187</v>
          </cell>
          <cell r="R101">
            <v>1186</v>
          </cell>
          <cell r="S101">
            <v>1184</v>
          </cell>
          <cell r="T101">
            <v>1184</v>
          </cell>
          <cell r="U101">
            <v>1184</v>
          </cell>
          <cell r="V101">
            <v>1183</v>
          </cell>
          <cell r="W101">
            <v>1181</v>
          </cell>
          <cell r="X101">
            <v>1176</v>
          </cell>
          <cell r="Y101">
            <v>1167</v>
          </cell>
          <cell r="Z101">
            <v>1154</v>
          </cell>
          <cell r="AA101">
            <v>5540</v>
          </cell>
          <cell r="AB101">
            <v>5032</v>
          </cell>
          <cell r="AC101">
            <v>4712</v>
          </cell>
          <cell r="AD101">
            <v>4131</v>
          </cell>
          <cell r="AE101">
            <v>3613</v>
          </cell>
          <cell r="AF101">
            <v>3126</v>
          </cell>
          <cell r="AG101">
            <v>2556</v>
          </cell>
          <cell r="AH101">
            <v>2084</v>
          </cell>
          <cell r="AI101">
            <v>1629</v>
          </cell>
          <cell r="AJ101">
            <v>1262</v>
          </cell>
          <cell r="AK101">
            <v>974</v>
          </cell>
          <cell r="AL101">
            <v>681</v>
          </cell>
          <cell r="AM101">
            <v>583</v>
          </cell>
        </row>
        <row r="102">
          <cell r="A102" t="str">
            <v>090400</v>
          </cell>
          <cell r="B102" t="str">
            <v>09</v>
          </cell>
          <cell r="C102" t="str">
            <v>04</v>
          </cell>
          <cell r="D102" t="str">
            <v>00</v>
          </cell>
          <cell r="E102" t="str">
            <v>CASTROVIRREYNA</v>
          </cell>
          <cell r="F102">
            <v>24143</v>
          </cell>
          <cell r="G102">
            <v>484</v>
          </cell>
          <cell r="H102">
            <v>484</v>
          </cell>
          <cell r="I102">
            <v>485</v>
          </cell>
          <cell r="J102">
            <v>486</v>
          </cell>
          <cell r="K102">
            <v>485</v>
          </cell>
          <cell r="L102">
            <v>482</v>
          </cell>
          <cell r="M102">
            <v>482</v>
          </cell>
          <cell r="N102">
            <v>482</v>
          </cell>
          <cell r="O102">
            <v>482</v>
          </cell>
          <cell r="P102">
            <v>481</v>
          </cell>
          <cell r="Q102">
            <v>481</v>
          </cell>
          <cell r="R102">
            <v>480</v>
          </cell>
          <cell r="S102">
            <v>479</v>
          </cell>
          <cell r="T102">
            <v>479</v>
          </cell>
          <cell r="U102">
            <v>479</v>
          </cell>
          <cell r="V102">
            <v>479</v>
          </cell>
          <cell r="W102">
            <v>478</v>
          </cell>
          <cell r="X102">
            <v>476</v>
          </cell>
          <cell r="Y102">
            <v>472</v>
          </cell>
          <cell r="Z102">
            <v>468</v>
          </cell>
          <cell r="AA102">
            <v>2242</v>
          </cell>
          <cell r="AB102">
            <v>2038</v>
          </cell>
          <cell r="AC102">
            <v>1907</v>
          </cell>
          <cell r="AD102">
            <v>1672</v>
          </cell>
          <cell r="AE102">
            <v>1462</v>
          </cell>
          <cell r="AF102">
            <v>1265</v>
          </cell>
          <cell r="AG102">
            <v>1034</v>
          </cell>
          <cell r="AH102">
            <v>843</v>
          </cell>
          <cell r="AI102">
            <v>659</v>
          </cell>
          <cell r="AJ102">
            <v>511</v>
          </cell>
          <cell r="AK102">
            <v>394</v>
          </cell>
          <cell r="AL102">
            <v>276</v>
          </cell>
          <cell r="AM102">
            <v>236</v>
          </cell>
        </row>
        <row r="103">
          <cell r="A103" t="str">
            <v>090500</v>
          </cell>
          <cell r="B103" t="str">
            <v>09</v>
          </cell>
          <cell r="C103" t="str">
            <v>05</v>
          </cell>
          <cell r="D103" t="str">
            <v>00</v>
          </cell>
          <cell r="E103" t="str">
            <v>CHURCAMPA</v>
          </cell>
          <cell r="F103">
            <v>48289</v>
          </cell>
          <cell r="G103">
            <v>968</v>
          </cell>
          <cell r="H103">
            <v>969</v>
          </cell>
          <cell r="I103">
            <v>970</v>
          </cell>
          <cell r="J103">
            <v>971</v>
          </cell>
          <cell r="K103">
            <v>971</v>
          </cell>
          <cell r="L103">
            <v>965</v>
          </cell>
          <cell r="M103">
            <v>964</v>
          </cell>
          <cell r="N103">
            <v>963</v>
          </cell>
          <cell r="O103">
            <v>962</v>
          </cell>
          <cell r="P103">
            <v>962</v>
          </cell>
          <cell r="Q103">
            <v>961</v>
          </cell>
          <cell r="R103">
            <v>960</v>
          </cell>
          <cell r="S103">
            <v>959</v>
          </cell>
          <cell r="T103">
            <v>959</v>
          </cell>
          <cell r="U103">
            <v>959</v>
          </cell>
          <cell r="V103">
            <v>957</v>
          </cell>
          <cell r="W103">
            <v>956</v>
          </cell>
          <cell r="X103">
            <v>952</v>
          </cell>
          <cell r="Y103">
            <v>945</v>
          </cell>
          <cell r="Z103">
            <v>934</v>
          </cell>
          <cell r="AA103">
            <v>4484</v>
          </cell>
          <cell r="AB103">
            <v>4074</v>
          </cell>
          <cell r="AC103">
            <v>3815</v>
          </cell>
          <cell r="AD103">
            <v>3345</v>
          </cell>
          <cell r="AE103">
            <v>2925</v>
          </cell>
          <cell r="AF103">
            <v>2531</v>
          </cell>
          <cell r="AG103">
            <v>2069</v>
          </cell>
          <cell r="AH103">
            <v>1687</v>
          </cell>
          <cell r="AI103">
            <v>1319</v>
          </cell>
          <cell r="AJ103">
            <v>1022</v>
          </cell>
          <cell r="AK103">
            <v>788</v>
          </cell>
          <cell r="AL103">
            <v>551</v>
          </cell>
          <cell r="AM103">
            <v>472</v>
          </cell>
        </row>
        <row r="104">
          <cell r="A104" t="str">
            <v>090600</v>
          </cell>
          <cell r="B104" t="str">
            <v>09</v>
          </cell>
          <cell r="C104" t="str">
            <v>06</v>
          </cell>
          <cell r="D104" t="str">
            <v>00</v>
          </cell>
          <cell r="E104" t="str">
            <v>HUAYTARA</v>
          </cell>
          <cell r="F104">
            <v>32857</v>
          </cell>
          <cell r="G104">
            <v>659</v>
          </cell>
          <cell r="H104">
            <v>659</v>
          </cell>
          <cell r="I104">
            <v>660</v>
          </cell>
          <cell r="J104">
            <v>661</v>
          </cell>
          <cell r="K104">
            <v>660</v>
          </cell>
          <cell r="L104">
            <v>656</v>
          </cell>
          <cell r="M104">
            <v>656</v>
          </cell>
          <cell r="N104">
            <v>655</v>
          </cell>
          <cell r="O104">
            <v>655</v>
          </cell>
          <cell r="P104">
            <v>655</v>
          </cell>
          <cell r="Q104">
            <v>654</v>
          </cell>
          <cell r="R104">
            <v>653</v>
          </cell>
          <cell r="S104">
            <v>652</v>
          </cell>
          <cell r="T104">
            <v>652</v>
          </cell>
          <cell r="U104">
            <v>652</v>
          </cell>
          <cell r="V104">
            <v>652</v>
          </cell>
          <cell r="W104">
            <v>651</v>
          </cell>
          <cell r="X104">
            <v>648</v>
          </cell>
          <cell r="Y104">
            <v>643</v>
          </cell>
          <cell r="Z104">
            <v>636</v>
          </cell>
          <cell r="AA104">
            <v>3052</v>
          </cell>
          <cell r="AB104">
            <v>2772</v>
          </cell>
          <cell r="AC104">
            <v>2596</v>
          </cell>
          <cell r="AD104">
            <v>2276</v>
          </cell>
          <cell r="AE104">
            <v>1990</v>
          </cell>
          <cell r="AF104">
            <v>1722</v>
          </cell>
          <cell r="AG104">
            <v>1408</v>
          </cell>
          <cell r="AH104">
            <v>1148</v>
          </cell>
          <cell r="AI104">
            <v>897</v>
          </cell>
          <cell r="AJ104">
            <v>695</v>
          </cell>
          <cell r="AK104">
            <v>536</v>
          </cell>
          <cell r="AL104">
            <v>375</v>
          </cell>
          <cell r="AM104">
            <v>321</v>
          </cell>
        </row>
        <row r="105">
          <cell r="A105" t="str">
            <v>090700</v>
          </cell>
          <cell r="B105" t="str">
            <v>09</v>
          </cell>
          <cell r="C105" t="str">
            <v>07</v>
          </cell>
          <cell r="D105" t="str">
            <v>00</v>
          </cell>
          <cell r="E105" t="str">
            <v>TAYACAJA</v>
          </cell>
          <cell r="F105">
            <v>113193</v>
          </cell>
          <cell r="G105">
            <v>2268</v>
          </cell>
          <cell r="H105">
            <v>2271</v>
          </cell>
          <cell r="I105">
            <v>2275</v>
          </cell>
          <cell r="J105">
            <v>2276</v>
          </cell>
          <cell r="K105">
            <v>2275</v>
          </cell>
          <cell r="L105">
            <v>2261</v>
          </cell>
          <cell r="M105">
            <v>2259</v>
          </cell>
          <cell r="N105">
            <v>2257</v>
          </cell>
          <cell r="O105">
            <v>2256</v>
          </cell>
          <cell r="P105">
            <v>2255</v>
          </cell>
          <cell r="Q105">
            <v>2253</v>
          </cell>
          <cell r="R105">
            <v>2250</v>
          </cell>
          <cell r="S105">
            <v>2248</v>
          </cell>
          <cell r="T105">
            <v>2247</v>
          </cell>
          <cell r="U105">
            <v>2247</v>
          </cell>
          <cell r="V105">
            <v>2245</v>
          </cell>
          <cell r="W105">
            <v>2241</v>
          </cell>
          <cell r="X105">
            <v>2232</v>
          </cell>
          <cell r="Y105">
            <v>2214</v>
          </cell>
          <cell r="Z105">
            <v>2190</v>
          </cell>
          <cell r="AA105">
            <v>10513</v>
          </cell>
          <cell r="AB105">
            <v>9550</v>
          </cell>
          <cell r="AC105">
            <v>8942</v>
          </cell>
          <cell r="AD105">
            <v>7840</v>
          </cell>
          <cell r="AE105">
            <v>6857</v>
          </cell>
          <cell r="AF105">
            <v>5933</v>
          </cell>
          <cell r="AG105">
            <v>4850</v>
          </cell>
          <cell r="AH105">
            <v>3954</v>
          </cell>
          <cell r="AI105">
            <v>3092</v>
          </cell>
          <cell r="AJ105">
            <v>2395</v>
          </cell>
          <cell r="AK105">
            <v>1848</v>
          </cell>
          <cell r="AL105">
            <v>1293</v>
          </cell>
          <cell r="AM105">
            <v>1106</v>
          </cell>
        </row>
        <row r="106">
          <cell r="A106" t="str">
            <v>100000</v>
          </cell>
          <cell r="B106" t="str">
            <v>10</v>
          </cell>
          <cell r="C106" t="str">
            <v>00</v>
          </cell>
          <cell r="D106" t="str">
            <v>00</v>
          </cell>
          <cell r="E106" t="str">
            <v>HUANUCO</v>
          </cell>
          <cell r="F106">
            <v>830779</v>
          </cell>
          <cell r="G106">
            <v>16650</v>
          </cell>
          <cell r="H106">
            <v>16669</v>
          </cell>
          <cell r="I106">
            <v>16694</v>
          </cell>
          <cell r="J106">
            <v>16705</v>
          </cell>
          <cell r="K106">
            <v>16702</v>
          </cell>
          <cell r="L106">
            <v>16596</v>
          </cell>
          <cell r="M106">
            <v>16580</v>
          </cell>
          <cell r="N106">
            <v>16568</v>
          </cell>
          <cell r="O106">
            <v>16558</v>
          </cell>
          <cell r="P106">
            <v>16549</v>
          </cell>
          <cell r="Q106">
            <v>16535</v>
          </cell>
          <cell r="R106">
            <v>16513</v>
          </cell>
          <cell r="S106">
            <v>16497</v>
          </cell>
          <cell r="T106">
            <v>16495</v>
          </cell>
          <cell r="U106">
            <v>16493</v>
          </cell>
          <cell r="V106">
            <v>16476</v>
          </cell>
          <cell r="W106">
            <v>16450</v>
          </cell>
          <cell r="X106">
            <v>16380</v>
          </cell>
          <cell r="Y106">
            <v>16251</v>
          </cell>
          <cell r="Z106">
            <v>16075</v>
          </cell>
          <cell r="AA106">
            <v>77157</v>
          </cell>
          <cell r="AB106">
            <v>70093</v>
          </cell>
          <cell r="AC106">
            <v>65629</v>
          </cell>
          <cell r="AD106">
            <v>57541</v>
          </cell>
          <cell r="AE106">
            <v>50324</v>
          </cell>
          <cell r="AF106">
            <v>43541</v>
          </cell>
          <cell r="AG106">
            <v>35594</v>
          </cell>
          <cell r="AH106">
            <v>29024</v>
          </cell>
          <cell r="AI106">
            <v>22692</v>
          </cell>
          <cell r="AJ106">
            <v>17580</v>
          </cell>
          <cell r="AK106">
            <v>13561</v>
          </cell>
          <cell r="AL106">
            <v>9488</v>
          </cell>
          <cell r="AM106">
            <v>8119</v>
          </cell>
        </row>
        <row r="107">
          <cell r="A107" t="str">
            <v>100100</v>
          </cell>
          <cell r="B107" t="str">
            <v>10</v>
          </cell>
          <cell r="C107" t="str">
            <v>01</v>
          </cell>
          <cell r="D107" t="str">
            <v>00</v>
          </cell>
          <cell r="E107" t="str">
            <v>HUANUCO</v>
          </cell>
          <cell r="F107">
            <v>287301</v>
          </cell>
          <cell r="G107">
            <v>5758</v>
          </cell>
          <cell r="H107">
            <v>5764</v>
          </cell>
          <cell r="I107">
            <v>5773</v>
          </cell>
          <cell r="J107">
            <v>5777</v>
          </cell>
          <cell r="K107">
            <v>5776</v>
          </cell>
          <cell r="L107">
            <v>5738</v>
          </cell>
          <cell r="M107">
            <v>5733</v>
          </cell>
          <cell r="N107">
            <v>5730</v>
          </cell>
          <cell r="O107">
            <v>5726</v>
          </cell>
          <cell r="P107">
            <v>5723</v>
          </cell>
          <cell r="Q107">
            <v>5718</v>
          </cell>
          <cell r="R107">
            <v>5711</v>
          </cell>
          <cell r="S107">
            <v>5705</v>
          </cell>
          <cell r="T107">
            <v>5704</v>
          </cell>
          <cell r="U107">
            <v>5704</v>
          </cell>
          <cell r="V107">
            <v>5698</v>
          </cell>
          <cell r="W107">
            <v>5688</v>
          </cell>
          <cell r="X107">
            <v>5665</v>
          </cell>
          <cell r="Y107">
            <v>5620</v>
          </cell>
          <cell r="Z107">
            <v>5559</v>
          </cell>
          <cell r="AA107">
            <v>26683</v>
          </cell>
          <cell r="AB107">
            <v>24239</v>
          </cell>
          <cell r="AC107">
            <v>22695</v>
          </cell>
          <cell r="AD107">
            <v>19899</v>
          </cell>
          <cell r="AE107">
            <v>17403</v>
          </cell>
          <cell r="AF107">
            <v>15057</v>
          </cell>
          <cell r="AG107">
            <v>12309</v>
          </cell>
          <cell r="AH107">
            <v>10038</v>
          </cell>
          <cell r="AI107">
            <v>7848</v>
          </cell>
          <cell r="AJ107">
            <v>6080</v>
          </cell>
          <cell r="AK107">
            <v>4689</v>
          </cell>
          <cell r="AL107">
            <v>3281</v>
          </cell>
          <cell r="AM107">
            <v>2810</v>
          </cell>
        </row>
        <row r="108">
          <cell r="A108" t="str">
            <v>100200</v>
          </cell>
          <cell r="B108" t="str">
            <v>10</v>
          </cell>
          <cell r="C108" t="str">
            <v>02</v>
          </cell>
          <cell r="D108" t="str">
            <v>00</v>
          </cell>
          <cell r="E108" t="str">
            <v>AMBO</v>
          </cell>
          <cell r="F108">
            <v>61220</v>
          </cell>
          <cell r="G108">
            <v>1227</v>
          </cell>
          <cell r="H108">
            <v>1229</v>
          </cell>
          <cell r="I108">
            <v>1230</v>
          </cell>
          <cell r="J108">
            <v>1231</v>
          </cell>
          <cell r="K108">
            <v>1231</v>
          </cell>
          <cell r="L108">
            <v>1223</v>
          </cell>
          <cell r="M108">
            <v>1222</v>
          </cell>
          <cell r="N108">
            <v>1221</v>
          </cell>
          <cell r="O108">
            <v>1220</v>
          </cell>
          <cell r="P108">
            <v>1219</v>
          </cell>
          <cell r="Q108">
            <v>1218</v>
          </cell>
          <cell r="R108">
            <v>1217</v>
          </cell>
          <cell r="S108">
            <v>1216</v>
          </cell>
          <cell r="T108">
            <v>1216</v>
          </cell>
          <cell r="U108">
            <v>1215</v>
          </cell>
          <cell r="V108">
            <v>1214</v>
          </cell>
          <cell r="W108">
            <v>1212</v>
          </cell>
          <cell r="X108">
            <v>1207</v>
          </cell>
          <cell r="Y108">
            <v>1198</v>
          </cell>
          <cell r="Z108">
            <v>1185</v>
          </cell>
          <cell r="AA108">
            <v>5686</v>
          </cell>
          <cell r="AB108">
            <v>5165</v>
          </cell>
          <cell r="AC108">
            <v>4836</v>
          </cell>
          <cell r="AD108">
            <v>4240</v>
          </cell>
          <cell r="AE108">
            <v>3708</v>
          </cell>
          <cell r="AF108">
            <v>3209</v>
          </cell>
          <cell r="AG108">
            <v>2623</v>
          </cell>
          <cell r="AH108">
            <v>2139</v>
          </cell>
          <cell r="AI108">
            <v>1672</v>
          </cell>
          <cell r="AJ108">
            <v>1295</v>
          </cell>
          <cell r="AK108">
            <v>999</v>
          </cell>
          <cell r="AL108">
            <v>699</v>
          </cell>
          <cell r="AM108">
            <v>598</v>
          </cell>
        </row>
        <row r="109">
          <cell r="A109" t="str">
            <v>100300</v>
          </cell>
          <cell r="B109" t="str">
            <v>10</v>
          </cell>
          <cell r="C109" t="str">
            <v>03</v>
          </cell>
          <cell r="D109" t="str">
            <v>00</v>
          </cell>
          <cell r="E109" t="str">
            <v>DOS DE MAYO</v>
          </cell>
          <cell r="F109">
            <v>52515</v>
          </cell>
          <cell r="G109">
            <v>1052</v>
          </cell>
          <cell r="H109">
            <v>1054</v>
          </cell>
          <cell r="I109">
            <v>1056</v>
          </cell>
          <cell r="J109">
            <v>1056</v>
          </cell>
          <cell r="K109">
            <v>1056</v>
          </cell>
          <cell r="L109">
            <v>1049</v>
          </cell>
          <cell r="M109">
            <v>1048</v>
          </cell>
          <cell r="N109">
            <v>1047</v>
          </cell>
          <cell r="O109">
            <v>1047</v>
          </cell>
          <cell r="P109">
            <v>1046</v>
          </cell>
          <cell r="Q109">
            <v>1045</v>
          </cell>
          <cell r="R109">
            <v>1044</v>
          </cell>
          <cell r="S109">
            <v>1043</v>
          </cell>
          <cell r="T109">
            <v>1043</v>
          </cell>
          <cell r="U109">
            <v>1043</v>
          </cell>
          <cell r="V109">
            <v>1041</v>
          </cell>
          <cell r="W109">
            <v>1040</v>
          </cell>
          <cell r="X109">
            <v>1035</v>
          </cell>
          <cell r="Y109">
            <v>1027</v>
          </cell>
          <cell r="Z109">
            <v>1016</v>
          </cell>
          <cell r="AA109">
            <v>4877</v>
          </cell>
          <cell r="AB109">
            <v>4431</v>
          </cell>
          <cell r="AC109">
            <v>4149</v>
          </cell>
          <cell r="AD109">
            <v>3637</v>
          </cell>
          <cell r="AE109">
            <v>3181</v>
          </cell>
          <cell r="AF109">
            <v>2752</v>
          </cell>
          <cell r="AG109">
            <v>2250</v>
          </cell>
          <cell r="AH109">
            <v>1835</v>
          </cell>
          <cell r="AI109">
            <v>1434</v>
          </cell>
          <cell r="AJ109">
            <v>1111</v>
          </cell>
          <cell r="AK109">
            <v>857</v>
          </cell>
          <cell r="AL109">
            <v>600</v>
          </cell>
          <cell r="AM109">
            <v>513</v>
          </cell>
        </row>
        <row r="110">
          <cell r="A110" t="str">
            <v>100400</v>
          </cell>
          <cell r="B110" t="str">
            <v>10</v>
          </cell>
          <cell r="C110" t="str">
            <v>04</v>
          </cell>
          <cell r="D110" t="str">
            <v>00</v>
          </cell>
          <cell r="E110" t="str">
            <v>HUACAYBAMBA</v>
          </cell>
          <cell r="F110">
            <v>23541</v>
          </cell>
          <cell r="G110">
            <v>474</v>
          </cell>
          <cell r="H110">
            <v>472</v>
          </cell>
          <cell r="I110">
            <v>473</v>
          </cell>
          <cell r="J110">
            <v>473</v>
          </cell>
          <cell r="K110">
            <v>473</v>
          </cell>
          <cell r="L110">
            <v>470</v>
          </cell>
          <cell r="M110">
            <v>470</v>
          </cell>
          <cell r="N110">
            <v>470</v>
          </cell>
          <cell r="O110">
            <v>469</v>
          </cell>
          <cell r="P110">
            <v>469</v>
          </cell>
          <cell r="Q110">
            <v>469</v>
          </cell>
          <cell r="R110">
            <v>468</v>
          </cell>
          <cell r="S110">
            <v>467</v>
          </cell>
          <cell r="T110">
            <v>467</v>
          </cell>
          <cell r="U110">
            <v>467</v>
          </cell>
          <cell r="V110">
            <v>467</v>
          </cell>
          <cell r="W110">
            <v>466</v>
          </cell>
          <cell r="X110">
            <v>464</v>
          </cell>
          <cell r="Y110">
            <v>460</v>
          </cell>
          <cell r="Z110">
            <v>456</v>
          </cell>
          <cell r="AA110">
            <v>2186</v>
          </cell>
          <cell r="AB110">
            <v>1986</v>
          </cell>
          <cell r="AC110">
            <v>1860</v>
          </cell>
          <cell r="AD110">
            <v>1630</v>
          </cell>
          <cell r="AE110">
            <v>1426</v>
          </cell>
          <cell r="AF110">
            <v>1234</v>
          </cell>
          <cell r="AG110">
            <v>1009</v>
          </cell>
          <cell r="AH110">
            <v>822</v>
          </cell>
          <cell r="AI110">
            <v>643</v>
          </cell>
          <cell r="AJ110">
            <v>498</v>
          </cell>
          <cell r="AK110">
            <v>384</v>
          </cell>
          <cell r="AL110">
            <v>269</v>
          </cell>
          <cell r="AM110">
            <v>230</v>
          </cell>
        </row>
        <row r="111">
          <cell r="A111" t="str">
            <v>100500</v>
          </cell>
          <cell r="B111" t="str">
            <v>10</v>
          </cell>
          <cell r="C111" t="str">
            <v>05</v>
          </cell>
          <cell r="D111" t="str">
            <v>00</v>
          </cell>
          <cell r="E111" t="str">
            <v>HUAMALIES</v>
          </cell>
          <cell r="F111">
            <v>73620</v>
          </cell>
          <cell r="G111">
            <v>1475</v>
          </cell>
          <cell r="H111">
            <v>1477</v>
          </cell>
          <cell r="I111">
            <v>1479</v>
          </cell>
          <cell r="J111">
            <v>1480</v>
          </cell>
          <cell r="K111">
            <v>1480</v>
          </cell>
          <cell r="L111">
            <v>1471</v>
          </cell>
          <cell r="M111">
            <v>1469</v>
          </cell>
          <cell r="N111">
            <v>1468</v>
          </cell>
          <cell r="O111">
            <v>1468</v>
          </cell>
          <cell r="P111">
            <v>1466</v>
          </cell>
          <cell r="Q111">
            <v>1465</v>
          </cell>
          <cell r="R111">
            <v>1463</v>
          </cell>
          <cell r="S111">
            <v>1462</v>
          </cell>
          <cell r="T111">
            <v>1462</v>
          </cell>
          <cell r="U111">
            <v>1462</v>
          </cell>
          <cell r="V111">
            <v>1460</v>
          </cell>
          <cell r="W111">
            <v>1458</v>
          </cell>
          <cell r="X111">
            <v>1452</v>
          </cell>
          <cell r="Y111">
            <v>1441</v>
          </cell>
          <cell r="Z111">
            <v>1424</v>
          </cell>
          <cell r="AA111">
            <v>6837</v>
          </cell>
          <cell r="AB111">
            <v>6211</v>
          </cell>
          <cell r="AC111">
            <v>5816</v>
          </cell>
          <cell r="AD111">
            <v>5099</v>
          </cell>
          <cell r="AE111">
            <v>4460</v>
          </cell>
          <cell r="AF111">
            <v>3858</v>
          </cell>
          <cell r="AG111">
            <v>3154</v>
          </cell>
          <cell r="AH111">
            <v>2572</v>
          </cell>
          <cell r="AI111">
            <v>2011</v>
          </cell>
          <cell r="AJ111">
            <v>1558</v>
          </cell>
          <cell r="AK111">
            <v>1202</v>
          </cell>
          <cell r="AL111">
            <v>841</v>
          </cell>
          <cell r="AM111">
            <v>719</v>
          </cell>
        </row>
        <row r="112">
          <cell r="A112" t="str">
            <v>100600</v>
          </cell>
          <cell r="B112" t="str">
            <v>10</v>
          </cell>
          <cell r="C112" t="str">
            <v>06</v>
          </cell>
          <cell r="D112" t="str">
            <v>00</v>
          </cell>
          <cell r="E112" t="str">
            <v>LEONCIO PRADO</v>
          </cell>
          <cell r="F112">
            <v>126296</v>
          </cell>
          <cell r="G112">
            <v>2531</v>
          </cell>
          <cell r="H112">
            <v>2534</v>
          </cell>
          <cell r="I112">
            <v>2538</v>
          </cell>
          <cell r="J112">
            <v>2540</v>
          </cell>
          <cell r="K112">
            <v>2539</v>
          </cell>
          <cell r="L112">
            <v>2523</v>
          </cell>
          <cell r="M112">
            <v>2521</v>
          </cell>
          <cell r="N112">
            <v>2519</v>
          </cell>
          <cell r="O112">
            <v>2517</v>
          </cell>
          <cell r="P112">
            <v>2516</v>
          </cell>
          <cell r="Q112">
            <v>2514</v>
          </cell>
          <cell r="R112">
            <v>2509</v>
          </cell>
          <cell r="S112">
            <v>2508</v>
          </cell>
          <cell r="T112">
            <v>2508</v>
          </cell>
          <cell r="U112">
            <v>2507</v>
          </cell>
          <cell r="V112">
            <v>2505</v>
          </cell>
          <cell r="W112">
            <v>2501</v>
          </cell>
          <cell r="X112">
            <v>2490</v>
          </cell>
          <cell r="Y112">
            <v>2470</v>
          </cell>
          <cell r="Z112">
            <v>2444</v>
          </cell>
          <cell r="AA112">
            <v>11729</v>
          </cell>
          <cell r="AB112">
            <v>10656</v>
          </cell>
          <cell r="AC112">
            <v>9977</v>
          </cell>
          <cell r="AD112">
            <v>8747</v>
          </cell>
          <cell r="AE112">
            <v>7650</v>
          </cell>
          <cell r="AF112">
            <v>6619</v>
          </cell>
          <cell r="AG112">
            <v>5411</v>
          </cell>
          <cell r="AH112">
            <v>4412</v>
          </cell>
          <cell r="AI112">
            <v>3450</v>
          </cell>
          <cell r="AJ112">
            <v>2673</v>
          </cell>
          <cell r="AK112">
            <v>2062</v>
          </cell>
          <cell r="AL112">
            <v>1442</v>
          </cell>
          <cell r="AM112">
            <v>1234</v>
          </cell>
        </row>
        <row r="113">
          <cell r="A113" t="str">
            <v>100700</v>
          </cell>
          <cell r="B113" t="str">
            <v>10</v>
          </cell>
          <cell r="C113" t="str">
            <v>07</v>
          </cell>
          <cell r="D113" t="str">
            <v>00</v>
          </cell>
          <cell r="E113" t="str">
            <v>MARAÑON</v>
          </cell>
          <cell r="F113">
            <v>28661</v>
          </cell>
          <cell r="G113">
            <v>574</v>
          </cell>
          <cell r="H113">
            <v>575</v>
          </cell>
          <cell r="I113">
            <v>576</v>
          </cell>
          <cell r="J113">
            <v>576</v>
          </cell>
          <cell r="K113">
            <v>576</v>
          </cell>
          <cell r="L113">
            <v>573</v>
          </cell>
          <cell r="M113">
            <v>572</v>
          </cell>
          <cell r="N113">
            <v>572</v>
          </cell>
          <cell r="O113">
            <v>571</v>
          </cell>
          <cell r="P113">
            <v>571</v>
          </cell>
          <cell r="Q113">
            <v>570</v>
          </cell>
          <cell r="R113">
            <v>570</v>
          </cell>
          <cell r="S113">
            <v>569</v>
          </cell>
          <cell r="T113">
            <v>569</v>
          </cell>
          <cell r="U113">
            <v>569</v>
          </cell>
          <cell r="V113">
            <v>569</v>
          </cell>
          <cell r="W113">
            <v>568</v>
          </cell>
          <cell r="X113">
            <v>565</v>
          </cell>
          <cell r="Y113">
            <v>561</v>
          </cell>
          <cell r="Z113">
            <v>555</v>
          </cell>
          <cell r="AA113">
            <v>2662</v>
          </cell>
          <cell r="AB113">
            <v>2418</v>
          </cell>
          <cell r="AC113">
            <v>2264</v>
          </cell>
          <cell r="AD113">
            <v>1985</v>
          </cell>
          <cell r="AE113">
            <v>1736</v>
          </cell>
          <cell r="AF113">
            <v>1502</v>
          </cell>
          <cell r="AG113">
            <v>1228</v>
          </cell>
          <cell r="AH113">
            <v>1001</v>
          </cell>
          <cell r="AI113">
            <v>783</v>
          </cell>
          <cell r="AJ113">
            <v>606</v>
          </cell>
          <cell r="AK113">
            <v>468</v>
          </cell>
          <cell r="AL113">
            <v>327</v>
          </cell>
          <cell r="AM113">
            <v>280</v>
          </cell>
        </row>
        <row r="114">
          <cell r="A114" t="str">
            <v>100800</v>
          </cell>
          <cell r="B114" t="str">
            <v>10</v>
          </cell>
          <cell r="C114" t="str">
            <v>08</v>
          </cell>
          <cell r="D114" t="str">
            <v>00</v>
          </cell>
          <cell r="E114" t="str">
            <v>PACHITEA</v>
          </cell>
          <cell r="F114">
            <v>63643</v>
          </cell>
          <cell r="G114">
            <v>1275</v>
          </cell>
          <cell r="H114">
            <v>1277</v>
          </cell>
          <cell r="I114">
            <v>1279</v>
          </cell>
          <cell r="J114">
            <v>1280</v>
          </cell>
          <cell r="K114">
            <v>1279</v>
          </cell>
          <cell r="L114">
            <v>1271</v>
          </cell>
          <cell r="M114">
            <v>1270</v>
          </cell>
          <cell r="N114">
            <v>1269</v>
          </cell>
          <cell r="O114">
            <v>1268</v>
          </cell>
          <cell r="P114">
            <v>1268</v>
          </cell>
          <cell r="Q114">
            <v>1267</v>
          </cell>
          <cell r="R114">
            <v>1265</v>
          </cell>
          <cell r="S114">
            <v>1264</v>
          </cell>
          <cell r="T114">
            <v>1264</v>
          </cell>
          <cell r="U114">
            <v>1263</v>
          </cell>
          <cell r="V114">
            <v>1262</v>
          </cell>
          <cell r="W114">
            <v>1260</v>
          </cell>
          <cell r="X114">
            <v>1255</v>
          </cell>
          <cell r="Y114">
            <v>1245</v>
          </cell>
          <cell r="Z114">
            <v>1231</v>
          </cell>
          <cell r="AA114">
            <v>5911</v>
          </cell>
          <cell r="AB114">
            <v>5370</v>
          </cell>
          <cell r="AC114">
            <v>5028</v>
          </cell>
          <cell r="AD114">
            <v>4408</v>
          </cell>
          <cell r="AE114">
            <v>3855</v>
          </cell>
          <cell r="AF114">
            <v>3336</v>
          </cell>
          <cell r="AG114">
            <v>2727</v>
          </cell>
          <cell r="AH114">
            <v>2223</v>
          </cell>
          <cell r="AI114">
            <v>1738</v>
          </cell>
          <cell r="AJ114">
            <v>1347</v>
          </cell>
          <cell r="AK114">
            <v>1039</v>
          </cell>
          <cell r="AL114">
            <v>727</v>
          </cell>
          <cell r="AM114">
            <v>622</v>
          </cell>
        </row>
        <row r="115">
          <cell r="A115" t="str">
            <v>100900</v>
          </cell>
          <cell r="B115" t="str">
            <v>10</v>
          </cell>
          <cell r="C115" t="str">
            <v>09</v>
          </cell>
          <cell r="D115" t="str">
            <v>00</v>
          </cell>
          <cell r="E115" t="str">
            <v>PUERTO INCA</v>
          </cell>
          <cell r="F115">
            <v>35520</v>
          </cell>
          <cell r="G115">
            <v>712</v>
          </cell>
          <cell r="H115">
            <v>713</v>
          </cell>
          <cell r="I115">
            <v>714</v>
          </cell>
          <cell r="J115">
            <v>714</v>
          </cell>
          <cell r="K115">
            <v>714</v>
          </cell>
          <cell r="L115">
            <v>710</v>
          </cell>
          <cell r="M115">
            <v>709</v>
          </cell>
          <cell r="N115">
            <v>708</v>
          </cell>
          <cell r="O115">
            <v>708</v>
          </cell>
          <cell r="P115">
            <v>708</v>
          </cell>
          <cell r="Q115">
            <v>707</v>
          </cell>
          <cell r="R115">
            <v>706</v>
          </cell>
          <cell r="S115">
            <v>705</v>
          </cell>
          <cell r="T115">
            <v>704</v>
          </cell>
          <cell r="U115">
            <v>705</v>
          </cell>
          <cell r="V115">
            <v>704</v>
          </cell>
          <cell r="W115">
            <v>703</v>
          </cell>
          <cell r="X115">
            <v>700</v>
          </cell>
          <cell r="Y115">
            <v>695</v>
          </cell>
          <cell r="Z115">
            <v>687</v>
          </cell>
          <cell r="AA115">
            <v>3299</v>
          </cell>
          <cell r="AB115">
            <v>2997</v>
          </cell>
          <cell r="AC115">
            <v>2806</v>
          </cell>
          <cell r="AD115">
            <v>2460</v>
          </cell>
          <cell r="AE115">
            <v>2152</v>
          </cell>
          <cell r="AF115">
            <v>1862</v>
          </cell>
          <cell r="AG115">
            <v>1522</v>
          </cell>
          <cell r="AH115">
            <v>1241</v>
          </cell>
          <cell r="AI115">
            <v>970</v>
          </cell>
          <cell r="AJ115">
            <v>752</v>
          </cell>
          <cell r="AK115">
            <v>580</v>
          </cell>
          <cell r="AL115">
            <v>406</v>
          </cell>
          <cell r="AM115">
            <v>347</v>
          </cell>
        </row>
        <row r="116">
          <cell r="A116" t="str">
            <v>101000</v>
          </cell>
          <cell r="B116" t="str">
            <v>10</v>
          </cell>
          <cell r="C116" t="str">
            <v>10</v>
          </cell>
          <cell r="D116" t="str">
            <v>00</v>
          </cell>
          <cell r="E116" t="str">
            <v>LAURICOCHA</v>
          </cell>
          <cell r="F116">
            <v>39129</v>
          </cell>
          <cell r="G116">
            <v>784</v>
          </cell>
          <cell r="H116">
            <v>785</v>
          </cell>
          <cell r="I116">
            <v>786</v>
          </cell>
          <cell r="J116">
            <v>787</v>
          </cell>
          <cell r="K116">
            <v>787</v>
          </cell>
          <cell r="L116">
            <v>782</v>
          </cell>
          <cell r="M116">
            <v>781</v>
          </cell>
          <cell r="N116">
            <v>780</v>
          </cell>
          <cell r="O116">
            <v>780</v>
          </cell>
          <cell r="P116">
            <v>779</v>
          </cell>
          <cell r="Q116">
            <v>779</v>
          </cell>
          <cell r="R116">
            <v>778</v>
          </cell>
          <cell r="S116">
            <v>777</v>
          </cell>
          <cell r="T116">
            <v>777</v>
          </cell>
          <cell r="U116">
            <v>777</v>
          </cell>
          <cell r="V116">
            <v>776</v>
          </cell>
          <cell r="W116">
            <v>775</v>
          </cell>
          <cell r="X116">
            <v>771</v>
          </cell>
          <cell r="Y116">
            <v>765</v>
          </cell>
          <cell r="Z116">
            <v>757</v>
          </cell>
          <cell r="AA116">
            <v>3634</v>
          </cell>
          <cell r="AB116">
            <v>3301</v>
          </cell>
          <cell r="AC116">
            <v>3091</v>
          </cell>
          <cell r="AD116">
            <v>2711</v>
          </cell>
          <cell r="AE116">
            <v>2370</v>
          </cell>
          <cell r="AF116">
            <v>2051</v>
          </cell>
          <cell r="AG116">
            <v>1676</v>
          </cell>
          <cell r="AH116">
            <v>1367</v>
          </cell>
          <cell r="AI116">
            <v>1069</v>
          </cell>
          <cell r="AJ116">
            <v>828</v>
          </cell>
          <cell r="AK116">
            <v>639</v>
          </cell>
          <cell r="AL116">
            <v>447</v>
          </cell>
          <cell r="AM116">
            <v>382</v>
          </cell>
        </row>
        <row r="117">
          <cell r="A117" t="str">
            <v>101100</v>
          </cell>
          <cell r="B117" t="str">
            <v>10</v>
          </cell>
          <cell r="C117" t="str">
            <v>11</v>
          </cell>
          <cell r="D117" t="str">
            <v>00</v>
          </cell>
          <cell r="E117" t="str">
            <v>YAROWILCA</v>
          </cell>
          <cell r="F117">
            <v>39333</v>
          </cell>
          <cell r="G117">
            <v>788</v>
          </cell>
          <cell r="H117">
            <v>789</v>
          </cell>
          <cell r="I117">
            <v>790</v>
          </cell>
          <cell r="J117">
            <v>791</v>
          </cell>
          <cell r="K117">
            <v>791</v>
          </cell>
          <cell r="L117">
            <v>786</v>
          </cell>
          <cell r="M117">
            <v>785</v>
          </cell>
          <cell r="N117">
            <v>784</v>
          </cell>
          <cell r="O117">
            <v>784</v>
          </cell>
          <cell r="P117">
            <v>784</v>
          </cell>
          <cell r="Q117">
            <v>783</v>
          </cell>
          <cell r="R117">
            <v>782</v>
          </cell>
          <cell r="S117">
            <v>781</v>
          </cell>
          <cell r="T117">
            <v>781</v>
          </cell>
          <cell r="U117">
            <v>781</v>
          </cell>
          <cell r="V117">
            <v>780</v>
          </cell>
          <cell r="W117">
            <v>779</v>
          </cell>
          <cell r="X117">
            <v>776</v>
          </cell>
          <cell r="Y117">
            <v>769</v>
          </cell>
          <cell r="Z117">
            <v>761</v>
          </cell>
          <cell r="AA117">
            <v>3653</v>
          </cell>
          <cell r="AB117">
            <v>3319</v>
          </cell>
          <cell r="AC117">
            <v>3107</v>
          </cell>
          <cell r="AD117">
            <v>2725</v>
          </cell>
          <cell r="AE117">
            <v>2383</v>
          </cell>
          <cell r="AF117">
            <v>2061</v>
          </cell>
          <cell r="AG117">
            <v>1685</v>
          </cell>
          <cell r="AH117">
            <v>1374</v>
          </cell>
          <cell r="AI117">
            <v>1074</v>
          </cell>
          <cell r="AJ117">
            <v>832</v>
          </cell>
          <cell r="AK117">
            <v>642</v>
          </cell>
          <cell r="AL117">
            <v>449</v>
          </cell>
          <cell r="AM117">
            <v>384</v>
          </cell>
        </row>
        <row r="118">
          <cell r="A118" t="str">
            <v>110000</v>
          </cell>
          <cell r="B118" t="str">
            <v>11</v>
          </cell>
          <cell r="C118" t="str">
            <v>00</v>
          </cell>
          <cell r="D118" t="str">
            <v>00</v>
          </cell>
          <cell r="E118" t="str">
            <v>ICA</v>
          </cell>
          <cell r="F118">
            <v>759834</v>
          </cell>
          <cell r="G118">
            <v>15228</v>
          </cell>
          <cell r="H118">
            <v>15246</v>
          </cell>
          <cell r="I118">
            <v>15269</v>
          </cell>
          <cell r="J118">
            <v>15278</v>
          </cell>
          <cell r="K118">
            <v>15276</v>
          </cell>
          <cell r="L118">
            <v>15178</v>
          </cell>
          <cell r="M118">
            <v>15164</v>
          </cell>
          <cell r="N118">
            <v>15153</v>
          </cell>
          <cell r="O118">
            <v>15144</v>
          </cell>
          <cell r="P118">
            <v>15136</v>
          </cell>
          <cell r="Q118">
            <v>15123</v>
          </cell>
          <cell r="R118">
            <v>15103</v>
          </cell>
          <cell r="S118">
            <v>15089</v>
          </cell>
          <cell r="T118">
            <v>15086</v>
          </cell>
          <cell r="U118">
            <v>15084</v>
          </cell>
          <cell r="V118">
            <v>15069</v>
          </cell>
          <cell r="W118">
            <v>15045</v>
          </cell>
          <cell r="X118">
            <v>14982</v>
          </cell>
          <cell r="Y118">
            <v>14863</v>
          </cell>
          <cell r="Z118">
            <v>14702</v>
          </cell>
          <cell r="AA118">
            <v>70568</v>
          </cell>
          <cell r="AB118">
            <v>64107</v>
          </cell>
          <cell r="AC118">
            <v>60024</v>
          </cell>
          <cell r="AD118">
            <v>52627</v>
          </cell>
          <cell r="AE118">
            <v>46027</v>
          </cell>
          <cell r="AF118">
            <v>39823</v>
          </cell>
          <cell r="AG118">
            <v>32554</v>
          </cell>
          <cell r="AH118">
            <v>26546</v>
          </cell>
          <cell r="AI118">
            <v>20754</v>
          </cell>
          <cell r="AJ118">
            <v>16079</v>
          </cell>
          <cell r="AK118">
            <v>12403</v>
          </cell>
          <cell r="AL118">
            <v>8678</v>
          </cell>
          <cell r="AM118">
            <v>7426</v>
          </cell>
        </row>
        <row r="119">
          <cell r="A119" t="str">
            <v>110100</v>
          </cell>
          <cell r="B119" t="str">
            <v>11</v>
          </cell>
          <cell r="C119" t="str">
            <v>01</v>
          </cell>
          <cell r="D119" t="str">
            <v>00</v>
          </cell>
          <cell r="E119" t="str">
            <v>ICA</v>
          </cell>
          <cell r="F119">
            <v>337794</v>
          </cell>
          <cell r="G119">
            <v>6770</v>
          </cell>
          <cell r="H119">
            <v>6778</v>
          </cell>
          <cell r="I119">
            <v>6788</v>
          </cell>
          <cell r="J119">
            <v>6792</v>
          </cell>
          <cell r="K119">
            <v>6790</v>
          </cell>
          <cell r="L119">
            <v>6747</v>
          </cell>
          <cell r="M119">
            <v>6741</v>
          </cell>
          <cell r="N119">
            <v>6736</v>
          </cell>
          <cell r="O119">
            <v>6733</v>
          </cell>
          <cell r="P119">
            <v>6729</v>
          </cell>
          <cell r="Q119">
            <v>6723</v>
          </cell>
          <cell r="R119">
            <v>6714</v>
          </cell>
          <cell r="S119">
            <v>6708</v>
          </cell>
          <cell r="T119">
            <v>6707</v>
          </cell>
          <cell r="U119">
            <v>6706</v>
          </cell>
          <cell r="V119">
            <v>6698</v>
          </cell>
          <cell r="W119">
            <v>6689</v>
          </cell>
          <cell r="X119">
            <v>6660</v>
          </cell>
          <cell r="Y119">
            <v>6608</v>
          </cell>
          <cell r="Z119">
            <v>6536</v>
          </cell>
          <cell r="AA119">
            <v>31372</v>
          </cell>
          <cell r="AB119">
            <v>28500</v>
          </cell>
          <cell r="AC119">
            <v>26684</v>
          </cell>
          <cell r="AD119">
            <v>23396</v>
          </cell>
          <cell r="AE119">
            <v>20462</v>
          </cell>
          <cell r="AF119">
            <v>17704</v>
          </cell>
          <cell r="AG119">
            <v>14472</v>
          </cell>
          <cell r="AH119">
            <v>11802</v>
          </cell>
          <cell r="AI119">
            <v>9227</v>
          </cell>
          <cell r="AJ119">
            <v>7148</v>
          </cell>
          <cell r="AK119">
            <v>5515</v>
          </cell>
          <cell r="AL119">
            <v>3858</v>
          </cell>
          <cell r="AM119">
            <v>3301</v>
          </cell>
        </row>
        <row r="120">
          <cell r="A120" t="str">
            <v>110200</v>
          </cell>
          <cell r="B120" t="str">
            <v>11</v>
          </cell>
          <cell r="C120" t="str">
            <v>02</v>
          </cell>
          <cell r="D120" t="str">
            <v>00</v>
          </cell>
          <cell r="E120" t="str">
            <v>CHINCHA</v>
          </cell>
          <cell r="F120">
            <v>208438</v>
          </cell>
          <cell r="G120">
            <v>4177</v>
          </cell>
          <cell r="H120">
            <v>4182</v>
          </cell>
          <cell r="I120">
            <v>4189</v>
          </cell>
          <cell r="J120">
            <v>4191</v>
          </cell>
          <cell r="K120">
            <v>4191</v>
          </cell>
          <cell r="L120">
            <v>4164</v>
          </cell>
          <cell r="M120">
            <v>4160</v>
          </cell>
          <cell r="N120">
            <v>4157</v>
          </cell>
          <cell r="O120">
            <v>4154</v>
          </cell>
          <cell r="P120">
            <v>4152</v>
          </cell>
          <cell r="Q120">
            <v>4149</v>
          </cell>
          <cell r="R120">
            <v>4143</v>
          </cell>
          <cell r="S120">
            <v>4139</v>
          </cell>
          <cell r="T120">
            <v>4138</v>
          </cell>
          <cell r="U120">
            <v>4138</v>
          </cell>
          <cell r="V120">
            <v>4134</v>
          </cell>
          <cell r="W120">
            <v>4127</v>
          </cell>
          <cell r="X120">
            <v>4110</v>
          </cell>
          <cell r="Y120">
            <v>4077</v>
          </cell>
          <cell r="Z120">
            <v>4033</v>
          </cell>
          <cell r="AA120">
            <v>19358</v>
          </cell>
          <cell r="AB120">
            <v>17586</v>
          </cell>
          <cell r="AC120">
            <v>16466</v>
          </cell>
          <cell r="AD120">
            <v>14437</v>
          </cell>
          <cell r="AE120">
            <v>12626</v>
          </cell>
          <cell r="AF120">
            <v>10924</v>
          </cell>
          <cell r="AG120">
            <v>8930</v>
          </cell>
          <cell r="AH120">
            <v>7282</v>
          </cell>
          <cell r="AI120">
            <v>5693</v>
          </cell>
          <cell r="AJ120">
            <v>4411</v>
          </cell>
          <cell r="AK120">
            <v>3402</v>
          </cell>
          <cell r="AL120">
            <v>2381</v>
          </cell>
          <cell r="AM120">
            <v>2037</v>
          </cell>
        </row>
        <row r="121">
          <cell r="A121" t="str">
            <v>110300</v>
          </cell>
          <cell r="B121" t="str">
            <v>11</v>
          </cell>
          <cell r="C121" t="str">
            <v>03</v>
          </cell>
          <cell r="D121" t="str">
            <v>00</v>
          </cell>
          <cell r="E121" t="str">
            <v>NAZCA</v>
          </cell>
          <cell r="F121">
            <v>61467</v>
          </cell>
          <cell r="G121">
            <v>1232</v>
          </cell>
          <cell r="H121">
            <v>1233</v>
          </cell>
          <cell r="I121">
            <v>1235</v>
          </cell>
          <cell r="J121">
            <v>1236</v>
          </cell>
          <cell r="K121">
            <v>1236</v>
          </cell>
          <cell r="L121">
            <v>1228</v>
          </cell>
          <cell r="M121">
            <v>1227</v>
          </cell>
          <cell r="N121">
            <v>1226</v>
          </cell>
          <cell r="O121">
            <v>1225</v>
          </cell>
          <cell r="P121">
            <v>1224</v>
          </cell>
          <cell r="Q121">
            <v>1223</v>
          </cell>
          <cell r="R121">
            <v>1222</v>
          </cell>
          <cell r="S121">
            <v>1221</v>
          </cell>
          <cell r="T121">
            <v>1220</v>
          </cell>
          <cell r="U121">
            <v>1220</v>
          </cell>
          <cell r="V121">
            <v>1219</v>
          </cell>
          <cell r="W121">
            <v>1217</v>
          </cell>
          <cell r="X121">
            <v>1212</v>
          </cell>
          <cell r="Y121">
            <v>1202</v>
          </cell>
          <cell r="Z121">
            <v>1190</v>
          </cell>
          <cell r="AA121">
            <v>5709</v>
          </cell>
          <cell r="AB121">
            <v>5186</v>
          </cell>
          <cell r="AC121">
            <v>4856</v>
          </cell>
          <cell r="AD121">
            <v>4257</v>
          </cell>
          <cell r="AE121">
            <v>3723</v>
          </cell>
          <cell r="AF121">
            <v>3222</v>
          </cell>
          <cell r="AG121">
            <v>2633</v>
          </cell>
          <cell r="AH121">
            <v>2147</v>
          </cell>
          <cell r="AI121">
            <v>1679</v>
          </cell>
          <cell r="AJ121">
            <v>1301</v>
          </cell>
          <cell r="AK121">
            <v>1003</v>
          </cell>
          <cell r="AL121">
            <v>702</v>
          </cell>
          <cell r="AM121">
            <v>601</v>
          </cell>
        </row>
        <row r="122">
          <cell r="A122" t="str">
            <v>110400</v>
          </cell>
          <cell r="B122" t="str">
            <v>11</v>
          </cell>
          <cell r="C122" t="str">
            <v>04</v>
          </cell>
          <cell r="D122" t="str">
            <v>00</v>
          </cell>
          <cell r="E122" t="str">
            <v>PALPA</v>
          </cell>
          <cell r="F122">
            <v>14903</v>
          </cell>
          <cell r="G122">
            <v>299</v>
          </cell>
          <cell r="H122">
            <v>299</v>
          </cell>
          <cell r="I122">
            <v>299</v>
          </cell>
          <cell r="J122">
            <v>300</v>
          </cell>
          <cell r="K122">
            <v>300</v>
          </cell>
          <cell r="L122">
            <v>298</v>
          </cell>
          <cell r="M122">
            <v>297</v>
          </cell>
          <cell r="N122">
            <v>297</v>
          </cell>
          <cell r="O122">
            <v>297</v>
          </cell>
          <cell r="P122">
            <v>297</v>
          </cell>
          <cell r="Q122">
            <v>297</v>
          </cell>
          <cell r="R122">
            <v>296</v>
          </cell>
          <cell r="S122">
            <v>296</v>
          </cell>
          <cell r="T122">
            <v>296</v>
          </cell>
          <cell r="U122">
            <v>296</v>
          </cell>
          <cell r="V122">
            <v>296</v>
          </cell>
          <cell r="W122">
            <v>295</v>
          </cell>
          <cell r="X122">
            <v>294</v>
          </cell>
          <cell r="Y122">
            <v>292</v>
          </cell>
          <cell r="Z122">
            <v>288</v>
          </cell>
          <cell r="AA122">
            <v>1384</v>
          </cell>
          <cell r="AB122">
            <v>1257</v>
          </cell>
          <cell r="AC122">
            <v>1177</v>
          </cell>
          <cell r="AD122">
            <v>1032</v>
          </cell>
          <cell r="AE122">
            <v>903</v>
          </cell>
          <cell r="AF122">
            <v>781</v>
          </cell>
          <cell r="AG122">
            <v>638</v>
          </cell>
          <cell r="AH122">
            <v>521</v>
          </cell>
          <cell r="AI122">
            <v>407</v>
          </cell>
          <cell r="AJ122">
            <v>315</v>
          </cell>
          <cell r="AK122">
            <v>243</v>
          </cell>
          <cell r="AL122">
            <v>170</v>
          </cell>
          <cell r="AM122">
            <v>146</v>
          </cell>
        </row>
        <row r="123">
          <cell r="A123" t="str">
            <v>110500</v>
          </cell>
          <cell r="B123" t="str">
            <v>11</v>
          </cell>
          <cell r="C123" t="str">
            <v>05</v>
          </cell>
          <cell r="D123" t="str">
            <v>00</v>
          </cell>
          <cell r="E123" t="str">
            <v>PISCO</v>
          </cell>
          <cell r="F123">
            <v>137232</v>
          </cell>
          <cell r="G123">
            <v>2750</v>
          </cell>
          <cell r="H123">
            <v>2754</v>
          </cell>
          <cell r="I123">
            <v>2758</v>
          </cell>
          <cell r="J123">
            <v>2759</v>
          </cell>
          <cell r="K123">
            <v>2759</v>
          </cell>
          <cell r="L123">
            <v>2741</v>
          </cell>
          <cell r="M123">
            <v>2739</v>
          </cell>
          <cell r="N123">
            <v>2737</v>
          </cell>
          <cell r="O123">
            <v>2735</v>
          </cell>
          <cell r="P123">
            <v>2734</v>
          </cell>
          <cell r="Q123">
            <v>2731</v>
          </cell>
          <cell r="R123">
            <v>2728</v>
          </cell>
          <cell r="S123">
            <v>2725</v>
          </cell>
          <cell r="T123">
            <v>2725</v>
          </cell>
          <cell r="U123">
            <v>2724</v>
          </cell>
          <cell r="V123">
            <v>2722</v>
          </cell>
          <cell r="W123">
            <v>2717</v>
          </cell>
          <cell r="X123">
            <v>2706</v>
          </cell>
          <cell r="Y123">
            <v>2684</v>
          </cell>
          <cell r="Z123">
            <v>2655</v>
          </cell>
          <cell r="AA123">
            <v>12745</v>
          </cell>
          <cell r="AB123">
            <v>11578</v>
          </cell>
          <cell r="AC123">
            <v>10841</v>
          </cell>
          <cell r="AD123">
            <v>9505</v>
          </cell>
          <cell r="AE123">
            <v>8313</v>
          </cell>
          <cell r="AF123">
            <v>7192</v>
          </cell>
          <cell r="AG123">
            <v>5881</v>
          </cell>
          <cell r="AH123">
            <v>4794</v>
          </cell>
          <cell r="AI123">
            <v>3748</v>
          </cell>
          <cell r="AJ123">
            <v>2904</v>
          </cell>
          <cell r="AK123">
            <v>2240</v>
          </cell>
          <cell r="AL123">
            <v>1567</v>
          </cell>
          <cell r="AM123">
            <v>1341</v>
          </cell>
        </row>
        <row r="124">
          <cell r="A124" t="str">
            <v>120000</v>
          </cell>
          <cell r="B124" t="str">
            <v>12</v>
          </cell>
          <cell r="C124" t="str">
            <v>00</v>
          </cell>
          <cell r="D124" t="str">
            <v>00</v>
          </cell>
          <cell r="E124" t="str">
            <v>JUNIN</v>
          </cell>
          <cell r="F124">
            <v>1328873</v>
          </cell>
          <cell r="G124">
            <v>26632</v>
          </cell>
          <cell r="H124">
            <v>26663</v>
          </cell>
          <cell r="I124">
            <v>26703</v>
          </cell>
          <cell r="J124">
            <v>26720</v>
          </cell>
          <cell r="K124">
            <v>26715</v>
          </cell>
          <cell r="L124">
            <v>26546</v>
          </cell>
          <cell r="M124">
            <v>26521</v>
          </cell>
          <cell r="N124">
            <v>26502</v>
          </cell>
          <cell r="O124">
            <v>26486</v>
          </cell>
          <cell r="P124">
            <v>26471</v>
          </cell>
          <cell r="Q124">
            <v>26449</v>
          </cell>
          <cell r="R124">
            <v>26413</v>
          </cell>
          <cell r="S124">
            <v>26389</v>
          </cell>
          <cell r="T124">
            <v>26384</v>
          </cell>
          <cell r="U124">
            <v>26381</v>
          </cell>
          <cell r="V124">
            <v>26354</v>
          </cell>
          <cell r="W124">
            <v>26312</v>
          </cell>
          <cell r="X124">
            <v>26201</v>
          </cell>
          <cell r="Y124">
            <v>25994</v>
          </cell>
          <cell r="Z124">
            <v>25713</v>
          </cell>
          <cell r="AA124">
            <v>123416</v>
          </cell>
          <cell r="AB124">
            <v>112118</v>
          </cell>
          <cell r="AC124">
            <v>104976</v>
          </cell>
          <cell r="AD124">
            <v>92040</v>
          </cell>
          <cell r="AE124">
            <v>80497</v>
          </cell>
          <cell r="AF124">
            <v>69646</v>
          </cell>
          <cell r="AG124">
            <v>56934</v>
          </cell>
          <cell r="AH124">
            <v>46426</v>
          </cell>
          <cell r="AI124">
            <v>36297</v>
          </cell>
          <cell r="AJ124">
            <v>28120</v>
          </cell>
          <cell r="AK124">
            <v>21692</v>
          </cell>
          <cell r="AL124">
            <v>15176</v>
          </cell>
          <cell r="AM124">
            <v>12986</v>
          </cell>
        </row>
        <row r="125">
          <cell r="A125" t="str">
            <v>120100</v>
          </cell>
          <cell r="B125" t="str">
            <v>12</v>
          </cell>
          <cell r="C125" t="str">
            <v>01</v>
          </cell>
          <cell r="D125" t="str">
            <v>00</v>
          </cell>
          <cell r="E125" t="str">
            <v>HUANCAYO</v>
          </cell>
          <cell r="F125">
            <v>491992</v>
          </cell>
          <cell r="G125">
            <v>9860</v>
          </cell>
          <cell r="H125">
            <v>9871</v>
          </cell>
          <cell r="I125">
            <v>9886</v>
          </cell>
          <cell r="J125">
            <v>9893</v>
          </cell>
          <cell r="K125">
            <v>9891</v>
          </cell>
          <cell r="L125">
            <v>9828</v>
          </cell>
          <cell r="M125">
            <v>9819</v>
          </cell>
          <cell r="N125">
            <v>9811</v>
          </cell>
          <cell r="O125">
            <v>9808</v>
          </cell>
          <cell r="P125">
            <v>9800</v>
          </cell>
          <cell r="Q125">
            <v>9792</v>
          </cell>
          <cell r="R125">
            <v>9780</v>
          </cell>
          <cell r="S125">
            <v>9771</v>
          </cell>
          <cell r="T125">
            <v>9769</v>
          </cell>
          <cell r="U125">
            <v>9767</v>
          </cell>
          <cell r="V125">
            <v>9757</v>
          </cell>
          <cell r="W125">
            <v>9742</v>
          </cell>
          <cell r="X125">
            <v>9699</v>
          </cell>
          <cell r="Y125">
            <v>9625</v>
          </cell>
          <cell r="Z125">
            <v>9520</v>
          </cell>
          <cell r="AA125">
            <v>45693</v>
          </cell>
          <cell r="AB125">
            <v>41509</v>
          </cell>
          <cell r="AC125">
            <v>38865</v>
          </cell>
          <cell r="AD125">
            <v>34076</v>
          </cell>
          <cell r="AE125">
            <v>29802</v>
          </cell>
          <cell r="AF125">
            <v>25786</v>
          </cell>
          <cell r="AG125">
            <v>21080</v>
          </cell>
          <cell r="AH125">
            <v>17188</v>
          </cell>
          <cell r="AI125">
            <v>13437</v>
          </cell>
          <cell r="AJ125">
            <v>10412</v>
          </cell>
          <cell r="AK125">
            <v>8031</v>
          </cell>
          <cell r="AL125">
            <v>5617</v>
          </cell>
          <cell r="AM125">
            <v>4807</v>
          </cell>
        </row>
        <row r="126">
          <cell r="A126" t="str">
            <v>120200</v>
          </cell>
          <cell r="B126" t="str">
            <v>12</v>
          </cell>
          <cell r="C126" t="str">
            <v>02</v>
          </cell>
          <cell r="D126" t="str">
            <v>00</v>
          </cell>
          <cell r="E126" t="str">
            <v>CONCEPCION</v>
          </cell>
          <cell r="F126">
            <v>67395</v>
          </cell>
          <cell r="G126">
            <v>1351</v>
          </cell>
          <cell r="H126">
            <v>1352</v>
          </cell>
          <cell r="I126">
            <v>1355</v>
          </cell>
          <cell r="J126">
            <v>1355</v>
          </cell>
          <cell r="K126">
            <v>1355</v>
          </cell>
          <cell r="L126">
            <v>1346</v>
          </cell>
          <cell r="M126">
            <v>1345</v>
          </cell>
          <cell r="N126">
            <v>1344</v>
          </cell>
          <cell r="O126">
            <v>1343</v>
          </cell>
          <cell r="P126">
            <v>1343</v>
          </cell>
          <cell r="Q126">
            <v>1341</v>
          </cell>
          <cell r="R126">
            <v>1340</v>
          </cell>
          <cell r="S126">
            <v>1338</v>
          </cell>
          <cell r="T126">
            <v>1338</v>
          </cell>
          <cell r="U126">
            <v>1338</v>
          </cell>
          <cell r="V126">
            <v>1337</v>
          </cell>
          <cell r="W126">
            <v>1334</v>
          </cell>
          <cell r="X126">
            <v>1329</v>
          </cell>
          <cell r="Y126">
            <v>1318</v>
          </cell>
          <cell r="Z126">
            <v>1304</v>
          </cell>
          <cell r="AA126">
            <v>6259</v>
          </cell>
          <cell r="AB126">
            <v>5686</v>
          </cell>
          <cell r="AC126">
            <v>5324</v>
          </cell>
          <cell r="AD126">
            <v>4668</v>
          </cell>
          <cell r="AE126">
            <v>4082</v>
          </cell>
          <cell r="AF126">
            <v>3532</v>
          </cell>
          <cell r="AG126">
            <v>2887</v>
          </cell>
          <cell r="AH126">
            <v>2355</v>
          </cell>
          <cell r="AI126">
            <v>1841</v>
          </cell>
          <cell r="AJ126">
            <v>1426</v>
          </cell>
          <cell r="AK126">
            <v>1100</v>
          </cell>
          <cell r="AL126">
            <v>770</v>
          </cell>
          <cell r="AM126">
            <v>659</v>
          </cell>
        </row>
        <row r="127">
          <cell r="A127" t="str">
            <v>120300</v>
          </cell>
          <cell r="B127" t="str">
            <v>12</v>
          </cell>
          <cell r="C127" t="str">
            <v>03</v>
          </cell>
          <cell r="D127" t="str">
            <v>00</v>
          </cell>
          <cell r="E127" t="str">
            <v>CHANCHAMAYO</v>
          </cell>
          <cell r="F127">
            <v>183852</v>
          </cell>
          <cell r="G127">
            <v>3685</v>
          </cell>
          <cell r="H127">
            <v>3689</v>
          </cell>
          <cell r="I127">
            <v>3694</v>
          </cell>
          <cell r="J127">
            <v>3697</v>
          </cell>
          <cell r="K127">
            <v>3696</v>
          </cell>
          <cell r="L127">
            <v>3673</v>
          </cell>
          <cell r="M127">
            <v>3669</v>
          </cell>
          <cell r="N127">
            <v>3667</v>
          </cell>
          <cell r="O127">
            <v>3664</v>
          </cell>
          <cell r="P127">
            <v>3662</v>
          </cell>
          <cell r="Q127">
            <v>3659</v>
          </cell>
          <cell r="R127">
            <v>3654</v>
          </cell>
          <cell r="S127">
            <v>3651</v>
          </cell>
          <cell r="T127">
            <v>3650</v>
          </cell>
          <cell r="U127">
            <v>3650</v>
          </cell>
          <cell r="V127">
            <v>3646</v>
          </cell>
          <cell r="W127">
            <v>3640</v>
          </cell>
          <cell r="X127">
            <v>3625</v>
          </cell>
          <cell r="Y127">
            <v>3596</v>
          </cell>
          <cell r="Z127">
            <v>3557</v>
          </cell>
          <cell r="AA127">
            <v>17075</v>
          </cell>
          <cell r="AB127">
            <v>15512</v>
          </cell>
          <cell r="AC127">
            <v>14524</v>
          </cell>
          <cell r="AD127">
            <v>12734</v>
          </cell>
          <cell r="AE127">
            <v>11137</v>
          </cell>
          <cell r="AF127">
            <v>9636</v>
          </cell>
          <cell r="AG127">
            <v>7877</v>
          </cell>
          <cell r="AH127">
            <v>6423</v>
          </cell>
          <cell r="AI127">
            <v>5022</v>
          </cell>
          <cell r="AJ127">
            <v>3890</v>
          </cell>
          <cell r="AK127">
            <v>3001</v>
          </cell>
          <cell r="AL127">
            <v>2100</v>
          </cell>
          <cell r="AM127">
            <v>1797</v>
          </cell>
        </row>
        <row r="128">
          <cell r="A128" t="str">
            <v>120400</v>
          </cell>
          <cell r="B128" t="str">
            <v>12</v>
          </cell>
          <cell r="C128" t="str">
            <v>04</v>
          </cell>
          <cell r="D128" t="str">
            <v>00</v>
          </cell>
          <cell r="E128" t="str">
            <v>JAUJA</v>
          </cell>
          <cell r="F128">
            <v>100516</v>
          </cell>
          <cell r="G128">
            <v>2014</v>
          </cell>
          <cell r="H128">
            <v>2017</v>
          </cell>
          <cell r="I128">
            <v>2020</v>
          </cell>
          <cell r="J128">
            <v>2021</v>
          </cell>
          <cell r="K128">
            <v>2021</v>
          </cell>
          <cell r="L128">
            <v>2008</v>
          </cell>
          <cell r="M128">
            <v>2006</v>
          </cell>
          <cell r="N128">
            <v>2005</v>
          </cell>
          <cell r="O128">
            <v>2003</v>
          </cell>
          <cell r="P128">
            <v>2002</v>
          </cell>
          <cell r="Q128">
            <v>2001</v>
          </cell>
          <cell r="R128">
            <v>1998</v>
          </cell>
          <cell r="S128">
            <v>1996</v>
          </cell>
          <cell r="T128">
            <v>1996</v>
          </cell>
          <cell r="U128">
            <v>1995</v>
          </cell>
          <cell r="V128">
            <v>1993</v>
          </cell>
          <cell r="W128">
            <v>1990</v>
          </cell>
          <cell r="X128">
            <v>1982</v>
          </cell>
          <cell r="Y128">
            <v>1966</v>
          </cell>
          <cell r="Z128">
            <v>1945</v>
          </cell>
          <cell r="AA128">
            <v>9335</v>
          </cell>
          <cell r="AB128">
            <v>8481</v>
          </cell>
          <cell r="AC128">
            <v>7940</v>
          </cell>
          <cell r="AD128">
            <v>6962</v>
          </cell>
          <cell r="AE128">
            <v>6089</v>
          </cell>
          <cell r="AF128">
            <v>5268</v>
          </cell>
          <cell r="AG128">
            <v>4306</v>
          </cell>
          <cell r="AH128">
            <v>3512</v>
          </cell>
          <cell r="AI128">
            <v>2746</v>
          </cell>
          <cell r="AJ128">
            <v>2127</v>
          </cell>
          <cell r="AK128">
            <v>1641</v>
          </cell>
          <cell r="AL128">
            <v>1148</v>
          </cell>
          <cell r="AM128">
            <v>982</v>
          </cell>
        </row>
        <row r="129">
          <cell r="A129" t="str">
            <v>120500</v>
          </cell>
          <cell r="B129" t="str">
            <v>12</v>
          </cell>
          <cell r="C129" t="str">
            <v>05</v>
          </cell>
          <cell r="D129" t="str">
            <v>00</v>
          </cell>
          <cell r="E129" t="str">
            <v>JUNIN</v>
          </cell>
          <cell r="F129">
            <v>34926</v>
          </cell>
          <cell r="G129">
            <v>700</v>
          </cell>
          <cell r="H129">
            <v>701</v>
          </cell>
          <cell r="I129">
            <v>702</v>
          </cell>
          <cell r="J129">
            <v>702</v>
          </cell>
          <cell r="K129">
            <v>701</v>
          </cell>
          <cell r="L129">
            <v>698</v>
          </cell>
          <cell r="M129">
            <v>697</v>
          </cell>
          <cell r="N129">
            <v>697</v>
          </cell>
          <cell r="O129">
            <v>696</v>
          </cell>
          <cell r="P129">
            <v>696</v>
          </cell>
          <cell r="Q129">
            <v>695</v>
          </cell>
          <cell r="R129">
            <v>694</v>
          </cell>
          <cell r="S129">
            <v>694</v>
          </cell>
          <cell r="T129">
            <v>693</v>
          </cell>
          <cell r="U129">
            <v>693</v>
          </cell>
          <cell r="V129">
            <v>693</v>
          </cell>
          <cell r="W129">
            <v>692</v>
          </cell>
          <cell r="X129">
            <v>689</v>
          </cell>
          <cell r="Y129">
            <v>683</v>
          </cell>
          <cell r="Z129">
            <v>676</v>
          </cell>
          <cell r="AA129">
            <v>3244</v>
          </cell>
          <cell r="AB129">
            <v>2947</v>
          </cell>
          <cell r="AC129">
            <v>2759</v>
          </cell>
          <cell r="AD129">
            <v>2419</v>
          </cell>
          <cell r="AE129">
            <v>2116</v>
          </cell>
          <cell r="AF129">
            <v>1830</v>
          </cell>
          <cell r="AG129">
            <v>1496</v>
          </cell>
          <cell r="AH129">
            <v>1220</v>
          </cell>
          <cell r="AI129">
            <v>954</v>
          </cell>
          <cell r="AJ129">
            <v>739</v>
          </cell>
          <cell r="AK129">
            <v>570</v>
          </cell>
          <cell r="AL129">
            <v>399</v>
          </cell>
          <cell r="AM129">
            <v>341</v>
          </cell>
        </row>
        <row r="130">
          <cell r="A130" t="str">
            <v>120600</v>
          </cell>
          <cell r="B130" t="str">
            <v>12</v>
          </cell>
          <cell r="C130" t="str">
            <v>06</v>
          </cell>
          <cell r="D130" t="str">
            <v>00</v>
          </cell>
          <cell r="E130" t="str">
            <v>SATIPO</v>
          </cell>
          <cell r="F130">
            <v>215782</v>
          </cell>
          <cell r="G130">
            <v>4324</v>
          </cell>
          <cell r="H130">
            <v>4330</v>
          </cell>
          <cell r="I130">
            <v>4336</v>
          </cell>
          <cell r="J130">
            <v>4339</v>
          </cell>
          <cell r="K130">
            <v>4338</v>
          </cell>
          <cell r="L130">
            <v>4311</v>
          </cell>
          <cell r="M130">
            <v>4306</v>
          </cell>
          <cell r="N130">
            <v>4303</v>
          </cell>
          <cell r="O130">
            <v>4301</v>
          </cell>
          <cell r="P130">
            <v>4298</v>
          </cell>
          <cell r="Q130">
            <v>4295</v>
          </cell>
          <cell r="R130">
            <v>4289</v>
          </cell>
          <cell r="S130">
            <v>4285</v>
          </cell>
          <cell r="T130">
            <v>4284</v>
          </cell>
          <cell r="U130">
            <v>4284</v>
          </cell>
          <cell r="V130">
            <v>4279</v>
          </cell>
          <cell r="W130">
            <v>4273</v>
          </cell>
          <cell r="X130">
            <v>4255</v>
          </cell>
          <cell r="Y130">
            <v>4221</v>
          </cell>
          <cell r="Z130">
            <v>4175</v>
          </cell>
          <cell r="AA130">
            <v>20040</v>
          </cell>
          <cell r="AB130">
            <v>18206</v>
          </cell>
          <cell r="AC130">
            <v>17046</v>
          </cell>
          <cell r="AD130">
            <v>14945</v>
          </cell>
          <cell r="AE130">
            <v>13071</v>
          </cell>
          <cell r="AF130">
            <v>11309</v>
          </cell>
          <cell r="AG130">
            <v>9245</v>
          </cell>
          <cell r="AH130">
            <v>7539</v>
          </cell>
          <cell r="AI130">
            <v>5894</v>
          </cell>
          <cell r="AJ130">
            <v>4566</v>
          </cell>
          <cell r="AK130">
            <v>3522</v>
          </cell>
          <cell r="AL130">
            <v>2464</v>
          </cell>
          <cell r="AM130">
            <v>2109</v>
          </cell>
        </row>
        <row r="131">
          <cell r="A131" t="str">
            <v>120700</v>
          </cell>
          <cell r="B131" t="str">
            <v>12</v>
          </cell>
          <cell r="C131" t="str">
            <v>07</v>
          </cell>
          <cell r="D131" t="str">
            <v>00</v>
          </cell>
          <cell r="E131" t="str">
            <v>TARMA</v>
          </cell>
          <cell r="F131">
            <v>120972</v>
          </cell>
          <cell r="G131">
            <v>2424</v>
          </cell>
          <cell r="H131">
            <v>2427</v>
          </cell>
          <cell r="I131">
            <v>2431</v>
          </cell>
          <cell r="J131">
            <v>2432</v>
          </cell>
          <cell r="K131">
            <v>2432</v>
          </cell>
          <cell r="L131">
            <v>2417</v>
          </cell>
          <cell r="M131">
            <v>2415</v>
          </cell>
          <cell r="N131">
            <v>2413</v>
          </cell>
          <cell r="O131">
            <v>2411</v>
          </cell>
          <cell r="P131">
            <v>2410</v>
          </cell>
          <cell r="Q131">
            <v>2408</v>
          </cell>
          <cell r="R131">
            <v>2404</v>
          </cell>
          <cell r="S131">
            <v>2402</v>
          </cell>
          <cell r="T131">
            <v>2402</v>
          </cell>
          <cell r="U131">
            <v>2402</v>
          </cell>
          <cell r="V131">
            <v>2399</v>
          </cell>
          <cell r="W131">
            <v>2395</v>
          </cell>
          <cell r="X131">
            <v>2385</v>
          </cell>
          <cell r="Y131">
            <v>2366</v>
          </cell>
          <cell r="Z131">
            <v>2341</v>
          </cell>
          <cell r="AA131">
            <v>11235</v>
          </cell>
          <cell r="AB131">
            <v>10206</v>
          </cell>
          <cell r="AC131">
            <v>9556</v>
          </cell>
          <cell r="AD131">
            <v>8379</v>
          </cell>
          <cell r="AE131">
            <v>7328</v>
          </cell>
          <cell r="AF131">
            <v>6340</v>
          </cell>
          <cell r="AG131">
            <v>5183</v>
          </cell>
          <cell r="AH131">
            <v>4226</v>
          </cell>
          <cell r="AI131">
            <v>3304</v>
          </cell>
          <cell r="AJ131">
            <v>2560</v>
          </cell>
          <cell r="AK131">
            <v>1975</v>
          </cell>
          <cell r="AL131">
            <v>1382</v>
          </cell>
          <cell r="AM131">
            <v>1182</v>
          </cell>
        </row>
        <row r="132">
          <cell r="A132" t="str">
            <v>120800</v>
          </cell>
          <cell r="B132" t="str">
            <v>12</v>
          </cell>
          <cell r="C132" t="str">
            <v>08</v>
          </cell>
          <cell r="D132" t="str">
            <v>00</v>
          </cell>
          <cell r="E132" t="str">
            <v>YAULI</v>
          </cell>
          <cell r="F132">
            <v>58125</v>
          </cell>
          <cell r="G132">
            <v>1165</v>
          </cell>
          <cell r="H132">
            <v>1166</v>
          </cell>
          <cell r="I132">
            <v>1168</v>
          </cell>
          <cell r="J132">
            <v>1169</v>
          </cell>
          <cell r="K132">
            <v>1169</v>
          </cell>
          <cell r="L132">
            <v>1160</v>
          </cell>
          <cell r="M132">
            <v>1160</v>
          </cell>
          <cell r="N132">
            <v>1159</v>
          </cell>
          <cell r="O132">
            <v>1158</v>
          </cell>
          <cell r="P132">
            <v>1158</v>
          </cell>
          <cell r="Q132">
            <v>1157</v>
          </cell>
          <cell r="R132">
            <v>1155</v>
          </cell>
          <cell r="S132">
            <v>1154</v>
          </cell>
          <cell r="T132">
            <v>1154</v>
          </cell>
          <cell r="U132">
            <v>1154</v>
          </cell>
          <cell r="V132">
            <v>1153</v>
          </cell>
          <cell r="W132">
            <v>1151</v>
          </cell>
          <cell r="X132">
            <v>1146</v>
          </cell>
          <cell r="Y132">
            <v>1137</v>
          </cell>
          <cell r="Z132">
            <v>1125</v>
          </cell>
          <cell r="AA132">
            <v>5398</v>
          </cell>
          <cell r="AB132">
            <v>4904</v>
          </cell>
          <cell r="AC132">
            <v>4592</v>
          </cell>
          <cell r="AD132">
            <v>4026</v>
          </cell>
          <cell r="AE132">
            <v>3521</v>
          </cell>
          <cell r="AF132">
            <v>3046</v>
          </cell>
          <cell r="AG132">
            <v>2490</v>
          </cell>
          <cell r="AH132">
            <v>2031</v>
          </cell>
          <cell r="AI132">
            <v>1588</v>
          </cell>
          <cell r="AJ132">
            <v>1230</v>
          </cell>
          <cell r="AK132">
            <v>949</v>
          </cell>
          <cell r="AL132">
            <v>664</v>
          </cell>
          <cell r="AM132">
            <v>568</v>
          </cell>
        </row>
        <row r="133">
          <cell r="A133" t="str">
            <v>120900</v>
          </cell>
          <cell r="B133" t="str">
            <v>12</v>
          </cell>
          <cell r="C133" t="str">
            <v>09</v>
          </cell>
          <cell r="D133" t="str">
            <v>00</v>
          </cell>
          <cell r="E133" t="str">
            <v>CHUPACA</v>
          </cell>
          <cell r="F133">
            <v>55313</v>
          </cell>
          <cell r="G133">
            <v>1109</v>
          </cell>
          <cell r="H133">
            <v>1110</v>
          </cell>
          <cell r="I133">
            <v>1111</v>
          </cell>
          <cell r="J133">
            <v>1112</v>
          </cell>
          <cell r="K133">
            <v>1112</v>
          </cell>
          <cell r="L133">
            <v>1105</v>
          </cell>
          <cell r="M133">
            <v>1104</v>
          </cell>
          <cell r="N133">
            <v>1103</v>
          </cell>
          <cell r="O133">
            <v>1102</v>
          </cell>
          <cell r="P133">
            <v>1102</v>
          </cell>
          <cell r="Q133">
            <v>1101</v>
          </cell>
          <cell r="R133">
            <v>1099</v>
          </cell>
          <cell r="S133">
            <v>1098</v>
          </cell>
          <cell r="T133">
            <v>1098</v>
          </cell>
          <cell r="U133">
            <v>1098</v>
          </cell>
          <cell r="V133">
            <v>1097</v>
          </cell>
          <cell r="W133">
            <v>1095</v>
          </cell>
          <cell r="X133">
            <v>1091</v>
          </cell>
          <cell r="Y133">
            <v>1082</v>
          </cell>
          <cell r="Z133">
            <v>1070</v>
          </cell>
          <cell r="AA133">
            <v>5137</v>
          </cell>
          <cell r="AB133">
            <v>4667</v>
          </cell>
          <cell r="AC133">
            <v>4370</v>
          </cell>
          <cell r="AD133">
            <v>3831</v>
          </cell>
          <cell r="AE133">
            <v>3351</v>
          </cell>
          <cell r="AF133">
            <v>2899</v>
          </cell>
          <cell r="AG133">
            <v>2370</v>
          </cell>
          <cell r="AH133">
            <v>1932</v>
          </cell>
          <cell r="AI133">
            <v>1511</v>
          </cell>
          <cell r="AJ133">
            <v>1170</v>
          </cell>
          <cell r="AK133">
            <v>903</v>
          </cell>
          <cell r="AL133">
            <v>632</v>
          </cell>
          <cell r="AM133">
            <v>541</v>
          </cell>
        </row>
        <row r="134">
          <cell r="A134" t="str">
            <v>130000</v>
          </cell>
          <cell r="B134" t="str">
            <v>13</v>
          </cell>
          <cell r="C134" t="str">
            <v>00</v>
          </cell>
          <cell r="D134" t="str">
            <v>00</v>
          </cell>
          <cell r="E134" t="str">
            <v>LA LIBERTAD</v>
          </cell>
          <cell r="F134">
            <v>1736768</v>
          </cell>
          <cell r="G134">
            <v>34807</v>
          </cell>
          <cell r="H134">
            <v>34848</v>
          </cell>
          <cell r="I134">
            <v>34900</v>
          </cell>
          <cell r="J134">
            <v>34921</v>
          </cell>
          <cell r="K134">
            <v>34916</v>
          </cell>
          <cell r="L134">
            <v>34692</v>
          </cell>
          <cell r="M134">
            <v>34661</v>
          </cell>
          <cell r="N134">
            <v>34636</v>
          </cell>
          <cell r="O134">
            <v>34615</v>
          </cell>
          <cell r="P134">
            <v>34596</v>
          </cell>
          <cell r="Q134">
            <v>34568</v>
          </cell>
          <cell r="R134">
            <v>34521</v>
          </cell>
          <cell r="S134">
            <v>34488</v>
          </cell>
          <cell r="T134">
            <v>34483</v>
          </cell>
          <cell r="U134">
            <v>34479</v>
          </cell>
          <cell r="V134">
            <v>34444</v>
          </cell>
          <cell r="W134">
            <v>34389</v>
          </cell>
          <cell r="X134">
            <v>34244</v>
          </cell>
          <cell r="Y134">
            <v>33973</v>
          </cell>
          <cell r="Z134">
            <v>33605</v>
          </cell>
          <cell r="AA134">
            <v>161298</v>
          </cell>
          <cell r="AB134">
            <v>146532</v>
          </cell>
          <cell r="AC134">
            <v>137198</v>
          </cell>
          <cell r="AD134">
            <v>120291</v>
          </cell>
          <cell r="AE134">
            <v>105205</v>
          </cell>
          <cell r="AF134">
            <v>91024</v>
          </cell>
          <cell r="AG134">
            <v>74410</v>
          </cell>
          <cell r="AH134">
            <v>60676</v>
          </cell>
          <cell r="AI134">
            <v>47438</v>
          </cell>
          <cell r="AJ134">
            <v>36752</v>
          </cell>
          <cell r="AK134">
            <v>28350</v>
          </cell>
          <cell r="AL134">
            <v>19835</v>
          </cell>
          <cell r="AM134">
            <v>16973</v>
          </cell>
        </row>
        <row r="135">
          <cell r="A135" t="str">
            <v>130100</v>
          </cell>
          <cell r="B135" t="str">
            <v>13</v>
          </cell>
          <cell r="C135" t="str">
            <v>01</v>
          </cell>
          <cell r="D135" t="str">
            <v>00</v>
          </cell>
          <cell r="E135" t="str">
            <v>TRUJILLO</v>
          </cell>
          <cell r="F135">
            <v>859189</v>
          </cell>
          <cell r="G135">
            <v>17219</v>
          </cell>
          <cell r="H135">
            <v>17240</v>
          </cell>
          <cell r="I135">
            <v>17265</v>
          </cell>
          <cell r="J135">
            <v>17276</v>
          </cell>
          <cell r="K135">
            <v>17272</v>
          </cell>
          <cell r="L135">
            <v>17161</v>
          </cell>
          <cell r="M135">
            <v>17147</v>
          </cell>
          <cell r="N135">
            <v>17135</v>
          </cell>
          <cell r="O135">
            <v>17124</v>
          </cell>
          <cell r="P135">
            <v>17115</v>
          </cell>
          <cell r="Q135">
            <v>17101</v>
          </cell>
          <cell r="R135">
            <v>17078</v>
          </cell>
          <cell r="S135">
            <v>17062</v>
          </cell>
          <cell r="T135">
            <v>17060</v>
          </cell>
          <cell r="U135">
            <v>17057</v>
          </cell>
          <cell r="V135">
            <v>17040</v>
          </cell>
          <cell r="W135">
            <v>17012</v>
          </cell>
          <cell r="X135">
            <v>16941</v>
          </cell>
          <cell r="Y135">
            <v>16807</v>
          </cell>
          <cell r="Z135">
            <v>16625</v>
          </cell>
          <cell r="AA135">
            <v>79796</v>
          </cell>
          <cell r="AB135">
            <v>72490</v>
          </cell>
          <cell r="AC135">
            <v>67873</v>
          </cell>
          <cell r="AD135">
            <v>59508</v>
          </cell>
          <cell r="AE135">
            <v>52045</v>
          </cell>
          <cell r="AF135">
            <v>45030</v>
          </cell>
          <cell r="AG135">
            <v>36810</v>
          </cell>
          <cell r="AH135">
            <v>30015</v>
          </cell>
          <cell r="AI135">
            <v>23469</v>
          </cell>
          <cell r="AJ135">
            <v>18182</v>
          </cell>
          <cell r="AK135">
            <v>14026</v>
          </cell>
          <cell r="AL135">
            <v>9811</v>
          </cell>
          <cell r="AM135">
            <v>8397</v>
          </cell>
        </row>
        <row r="136">
          <cell r="A136" t="str">
            <v>130200</v>
          </cell>
          <cell r="B136" t="str">
            <v>13</v>
          </cell>
          <cell r="C136" t="str">
            <v>02</v>
          </cell>
          <cell r="D136" t="str">
            <v>00</v>
          </cell>
          <cell r="E136" t="str">
            <v>ASCOPE</v>
          </cell>
          <cell r="F136">
            <v>125104</v>
          </cell>
          <cell r="G136">
            <v>2507</v>
          </cell>
          <cell r="H136">
            <v>2510</v>
          </cell>
          <cell r="I136">
            <v>2514</v>
          </cell>
          <cell r="J136">
            <v>2515</v>
          </cell>
          <cell r="K136">
            <v>2515</v>
          </cell>
          <cell r="L136">
            <v>2499</v>
          </cell>
          <cell r="M136">
            <v>2497</v>
          </cell>
          <cell r="N136">
            <v>2494</v>
          </cell>
          <cell r="O136">
            <v>2493</v>
          </cell>
          <cell r="P136">
            <v>2492</v>
          </cell>
          <cell r="Q136">
            <v>2490</v>
          </cell>
          <cell r="R136">
            <v>2487</v>
          </cell>
          <cell r="S136">
            <v>2484</v>
          </cell>
          <cell r="T136">
            <v>2484</v>
          </cell>
          <cell r="U136">
            <v>2484</v>
          </cell>
          <cell r="V136">
            <v>2481</v>
          </cell>
          <cell r="W136">
            <v>2477</v>
          </cell>
          <cell r="X136">
            <v>2467</v>
          </cell>
          <cell r="Y136">
            <v>2447</v>
          </cell>
          <cell r="Z136">
            <v>2421</v>
          </cell>
          <cell r="AA136">
            <v>11619</v>
          </cell>
          <cell r="AB136">
            <v>10555</v>
          </cell>
          <cell r="AC136">
            <v>9883</v>
          </cell>
          <cell r="AD136">
            <v>8665</v>
          </cell>
          <cell r="AE136">
            <v>7578</v>
          </cell>
          <cell r="AF136">
            <v>6557</v>
          </cell>
          <cell r="AG136">
            <v>5360</v>
          </cell>
          <cell r="AH136">
            <v>4371</v>
          </cell>
          <cell r="AI136">
            <v>3417</v>
          </cell>
          <cell r="AJ136">
            <v>2647</v>
          </cell>
          <cell r="AK136">
            <v>2042</v>
          </cell>
          <cell r="AL136">
            <v>1429</v>
          </cell>
          <cell r="AM136">
            <v>1223</v>
          </cell>
        </row>
        <row r="137">
          <cell r="A137" t="str">
            <v>130300</v>
          </cell>
          <cell r="B137" t="str">
            <v>13</v>
          </cell>
          <cell r="C137" t="str">
            <v>03</v>
          </cell>
          <cell r="D137" t="str">
            <v>00</v>
          </cell>
          <cell r="E137" t="str">
            <v>BOLIVAR</v>
          </cell>
          <cell r="F137">
            <v>18801</v>
          </cell>
          <cell r="G137">
            <v>377</v>
          </cell>
          <cell r="H137">
            <v>377</v>
          </cell>
          <cell r="I137">
            <v>378</v>
          </cell>
          <cell r="J137">
            <v>378</v>
          </cell>
          <cell r="K137">
            <v>378</v>
          </cell>
          <cell r="L137">
            <v>376</v>
          </cell>
          <cell r="M137">
            <v>375</v>
          </cell>
          <cell r="N137">
            <v>375</v>
          </cell>
          <cell r="O137">
            <v>375</v>
          </cell>
          <cell r="P137">
            <v>375</v>
          </cell>
          <cell r="Q137">
            <v>373</v>
          </cell>
          <cell r="R137">
            <v>373</v>
          </cell>
          <cell r="S137">
            <v>373</v>
          </cell>
          <cell r="T137">
            <v>373</v>
          </cell>
          <cell r="U137">
            <v>373</v>
          </cell>
          <cell r="V137">
            <v>373</v>
          </cell>
          <cell r="W137">
            <v>372</v>
          </cell>
          <cell r="X137">
            <v>371</v>
          </cell>
          <cell r="Y137">
            <v>368</v>
          </cell>
          <cell r="Z137">
            <v>364</v>
          </cell>
          <cell r="AA137">
            <v>1746</v>
          </cell>
          <cell r="AB137">
            <v>1586</v>
          </cell>
          <cell r="AC137">
            <v>1485</v>
          </cell>
          <cell r="AD137">
            <v>1302</v>
          </cell>
          <cell r="AE137">
            <v>1139</v>
          </cell>
          <cell r="AF137">
            <v>985</v>
          </cell>
          <cell r="AG137">
            <v>806</v>
          </cell>
          <cell r="AH137">
            <v>657</v>
          </cell>
          <cell r="AI137">
            <v>514</v>
          </cell>
          <cell r="AJ137">
            <v>398</v>
          </cell>
          <cell r="AK137">
            <v>307</v>
          </cell>
          <cell r="AL137">
            <v>215</v>
          </cell>
          <cell r="AM137">
            <v>184</v>
          </cell>
        </row>
        <row r="138">
          <cell r="A138" t="str">
            <v>130400</v>
          </cell>
          <cell r="B138" t="str">
            <v>13</v>
          </cell>
          <cell r="C138" t="str">
            <v>04</v>
          </cell>
          <cell r="D138" t="str">
            <v>00</v>
          </cell>
          <cell r="E138" t="str">
            <v>CHEPEN</v>
          </cell>
          <cell r="F138">
            <v>82999</v>
          </cell>
          <cell r="G138">
            <v>1663</v>
          </cell>
          <cell r="H138">
            <v>1665</v>
          </cell>
          <cell r="I138">
            <v>1668</v>
          </cell>
          <cell r="J138">
            <v>1669</v>
          </cell>
          <cell r="K138">
            <v>1669</v>
          </cell>
          <cell r="L138">
            <v>1658</v>
          </cell>
          <cell r="M138">
            <v>1656</v>
          </cell>
          <cell r="N138">
            <v>1655</v>
          </cell>
          <cell r="O138">
            <v>1654</v>
          </cell>
          <cell r="P138">
            <v>1653</v>
          </cell>
          <cell r="Q138">
            <v>1652</v>
          </cell>
          <cell r="R138">
            <v>1650</v>
          </cell>
          <cell r="S138">
            <v>1648</v>
          </cell>
          <cell r="T138">
            <v>1648</v>
          </cell>
          <cell r="U138">
            <v>1648</v>
          </cell>
          <cell r="V138">
            <v>1646</v>
          </cell>
          <cell r="W138">
            <v>1643</v>
          </cell>
          <cell r="X138">
            <v>1636</v>
          </cell>
          <cell r="Y138">
            <v>1624</v>
          </cell>
          <cell r="Z138">
            <v>1606</v>
          </cell>
          <cell r="AA138">
            <v>7708</v>
          </cell>
          <cell r="AB138">
            <v>7003</v>
          </cell>
          <cell r="AC138">
            <v>6557</v>
          </cell>
          <cell r="AD138">
            <v>5749</v>
          </cell>
          <cell r="AE138">
            <v>5028</v>
          </cell>
          <cell r="AF138">
            <v>4350</v>
          </cell>
          <cell r="AG138">
            <v>3556</v>
          </cell>
          <cell r="AH138">
            <v>2900</v>
          </cell>
          <cell r="AI138">
            <v>2267</v>
          </cell>
          <cell r="AJ138">
            <v>1756</v>
          </cell>
          <cell r="AK138">
            <v>1355</v>
          </cell>
          <cell r="AL138">
            <v>948</v>
          </cell>
          <cell r="AM138">
            <v>811</v>
          </cell>
        </row>
        <row r="139">
          <cell r="A139" t="str">
            <v>130500</v>
          </cell>
          <cell r="B139" t="str">
            <v>13</v>
          </cell>
          <cell r="C139" t="str">
            <v>05</v>
          </cell>
          <cell r="D139" t="str">
            <v>00</v>
          </cell>
          <cell r="E139" t="str">
            <v>JULCAN</v>
          </cell>
          <cell r="F139">
            <v>35346</v>
          </cell>
          <cell r="G139">
            <v>708</v>
          </cell>
          <cell r="H139">
            <v>709</v>
          </cell>
          <cell r="I139">
            <v>710</v>
          </cell>
          <cell r="J139">
            <v>711</v>
          </cell>
          <cell r="K139">
            <v>711</v>
          </cell>
          <cell r="L139">
            <v>706</v>
          </cell>
          <cell r="M139">
            <v>705</v>
          </cell>
          <cell r="N139">
            <v>705</v>
          </cell>
          <cell r="O139">
            <v>705</v>
          </cell>
          <cell r="P139">
            <v>704</v>
          </cell>
          <cell r="Q139">
            <v>704</v>
          </cell>
          <cell r="R139">
            <v>703</v>
          </cell>
          <cell r="S139">
            <v>702</v>
          </cell>
          <cell r="T139">
            <v>702</v>
          </cell>
          <cell r="U139">
            <v>702</v>
          </cell>
          <cell r="V139">
            <v>701</v>
          </cell>
          <cell r="W139">
            <v>700</v>
          </cell>
          <cell r="X139">
            <v>697</v>
          </cell>
          <cell r="Y139">
            <v>691</v>
          </cell>
          <cell r="Z139">
            <v>684</v>
          </cell>
          <cell r="AA139">
            <v>3283</v>
          </cell>
          <cell r="AB139">
            <v>2982</v>
          </cell>
          <cell r="AC139">
            <v>2792</v>
          </cell>
          <cell r="AD139">
            <v>2448</v>
          </cell>
          <cell r="AE139">
            <v>2141</v>
          </cell>
          <cell r="AF139">
            <v>1852</v>
          </cell>
          <cell r="AG139">
            <v>1514</v>
          </cell>
          <cell r="AH139">
            <v>1235</v>
          </cell>
          <cell r="AI139">
            <v>965</v>
          </cell>
          <cell r="AJ139">
            <v>748</v>
          </cell>
          <cell r="AK139">
            <v>577</v>
          </cell>
          <cell r="AL139">
            <v>404</v>
          </cell>
          <cell r="AM139">
            <v>345</v>
          </cell>
        </row>
        <row r="140">
          <cell r="A140" t="str">
            <v>130600</v>
          </cell>
          <cell r="B140" t="str">
            <v>13</v>
          </cell>
          <cell r="C140" t="str">
            <v>06</v>
          </cell>
          <cell r="D140" t="str">
            <v>00</v>
          </cell>
          <cell r="E140" t="str">
            <v>OTUZCO</v>
          </cell>
          <cell r="F140">
            <v>97856</v>
          </cell>
          <cell r="G140">
            <v>1961</v>
          </cell>
          <cell r="H140">
            <v>1963</v>
          </cell>
          <cell r="I140">
            <v>1966</v>
          </cell>
          <cell r="J140">
            <v>1968</v>
          </cell>
          <cell r="K140">
            <v>1967</v>
          </cell>
          <cell r="L140">
            <v>1955</v>
          </cell>
          <cell r="M140">
            <v>1953</v>
          </cell>
          <cell r="N140">
            <v>1952</v>
          </cell>
          <cell r="O140">
            <v>1950</v>
          </cell>
          <cell r="P140">
            <v>1949</v>
          </cell>
          <cell r="Q140">
            <v>1948</v>
          </cell>
          <cell r="R140">
            <v>1944</v>
          </cell>
          <cell r="S140">
            <v>1943</v>
          </cell>
          <cell r="T140">
            <v>1943</v>
          </cell>
          <cell r="U140">
            <v>1943</v>
          </cell>
          <cell r="V140">
            <v>1941</v>
          </cell>
          <cell r="W140">
            <v>1938</v>
          </cell>
          <cell r="X140">
            <v>1929</v>
          </cell>
          <cell r="Y140">
            <v>1914</v>
          </cell>
          <cell r="Z140">
            <v>1893</v>
          </cell>
          <cell r="AA140">
            <v>9088</v>
          </cell>
          <cell r="AB140">
            <v>8256</v>
          </cell>
          <cell r="AC140">
            <v>7730</v>
          </cell>
          <cell r="AD140">
            <v>6778</v>
          </cell>
          <cell r="AE140">
            <v>5928</v>
          </cell>
          <cell r="AF140">
            <v>5129</v>
          </cell>
          <cell r="AG140">
            <v>4193</v>
          </cell>
          <cell r="AH140">
            <v>3419</v>
          </cell>
          <cell r="AI140">
            <v>2673</v>
          </cell>
          <cell r="AJ140">
            <v>2071</v>
          </cell>
          <cell r="AK140">
            <v>1597</v>
          </cell>
          <cell r="AL140">
            <v>1118</v>
          </cell>
          <cell r="AM140">
            <v>956</v>
          </cell>
        </row>
        <row r="141">
          <cell r="A141" t="str">
            <v>130700</v>
          </cell>
          <cell r="B141" t="str">
            <v>13</v>
          </cell>
          <cell r="C141" t="str">
            <v>07</v>
          </cell>
          <cell r="D141" t="str">
            <v>00</v>
          </cell>
          <cell r="E141" t="str">
            <v>PACASMAYO</v>
          </cell>
          <cell r="F141">
            <v>101134</v>
          </cell>
          <cell r="G141">
            <v>2027</v>
          </cell>
          <cell r="H141">
            <v>2029</v>
          </cell>
          <cell r="I141">
            <v>2032</v>
          </cell>
          <cell r="J141">
            <v>2033</v>
          </cell>
          <cell r="K141">
            <v>2033</v>
          </cell>
          <cell r="L141">
            <v>2020</v>
          </cell>
          <cell r="M141">
            <v>2018</v>
          </cell>
          <cell r="N141">
            <v>2017</v>
          </cell>
          <cell r="O141">
            <v>2016</v>
          </cell>
          <cell r="P141">
            <v>2015</v>
          </cell>
          <cell r="Q141">
            <v>2013</v>
          </cell>
          <cell r="R141">
            <v>2010</v>
          </cell>
          <cell r="S141">
            <v>2009</v>
          </cell>
          <cell r="T141">
            <v>2008</v>
          </cell>
          <cell r="U141">
            <v>2008</v>
          </cell>
          <cell r="V141">
            <v>2006</v>
          </cell>
          <cell r="W141">
            <v>2003</v>
          </cell>
          <cell r="X141">
            <v>1994</v>
          </cell>
          <cell r="Y141">
            <v>1978</v>
          </cell>
          <cell r="Z141">
            <v>1957</v>
          </cell>
          <cell r="AA141">
            <v>9393</v>
          </cell>
          <cell r="AB141">
            <v>8533</v>
          </cell>
          <cell r="AC141">
            <v>7989</v>
          </cell>
          <cell r="AD141">
            <v>7005</v>
          </cell>
          <cell r="AE141">
            <v>6126</v>
          </cell>
          <cell r="AF141">
            <v>5300</v>
          </cell>
          <cell r="AG141">
            <v>4333</v>
          </cell>
          <cell r="AH141">
            <v>3533</v>
          </cell>
          <cell r="AI141">
            <v>2762</v>
          </cell>
          <cell r="AJ141">
            <v>2140</v>
          </cell>
          <cell r="AK141">
            <v>1651</v>
          </cell>
          <cell r="AL141">
            <v>1155</v>
          </cell>
          <cell r="AM141">
            <v>988</v>
          </cell>
        </row>
        <row r="142">
          <cell r="A142" t="str">
            <v>130800</v>
          </cell>
          <cell r="B142" t="str">
            <v>13</v>
          </cell>
          <cell r="C142" t="str">
            <v>08</v>
          </cell>
          <cell r="D142" t="str">
            <v>00</v>
          </cell>
          <cell r="E142" t="str">
            <v>PATAZ</v>
          </cell>
          <cell r="F142">
            <v>86197</v>
          </cell>
          <cell r="G142">
            <v>1729</v>
          </cell>
          <cell r="H142">
            <v>1730</v>
          </cell>
          <cell r="I142">
            <v>1733</v>
          </cell>
          <cell r="J142">
            <v>1733</v>
          </cell>
          <cell r="K142">
            <v>1733</v>
          </cell>
          <cell r="L142">
            <v>1722</v>
          </cell>
          <cell r="M142">
            <v>1720</v>
          </cell>
          <cell r="N142">
            <v>1719</v>
          </cell>
          <cell r="O142">
            <v>1718</v>
          </cell>
          <cell r="P142">
            <v>1717</v>
          </cell>
          <cell r="Q142">
            <v>1716</v>
          </cell>
          <cell r="R142">
            <v>1713</v>
          </cell>
          <cell r="S142">
            <v>1712</v>
          </cell>
          <cell r="T142">
            <v>1711</v>
          </cell>
          <cell r="U142">
            <v>1711</v>
          </cell>
          <cell r="V142">
            <v>1709</v>
          </cell>
          <cell r="W142">
            <v>1707</v>
          </cell>
          <cell r="X142">
            <v>1700</v>
          </cell>
          <cell r="Y142">
            <v>1686</v>
          </cell>
          <cell r="Z142">
            <v>1668</v>
          </cell>
          <cell r="AA142">
            <v>8005</v>
          </cell>
          <cell r="AB142">
            <v>7272</v>
          </cell>
          <cell r="AC142">
            <v>6809</v>
          </cell>
          <cell r="AD142">
            <v>5970</v>
          </cell>
          <cell r="AE142">
            <v>5221</v>
          </cell>
          <cell r="AF142">
            <v>4518</v>
          </cell>
          <cell r="AG142">
            <v>3693</v>
          </cell>
          <cell r="AH142">
            <v>3011</v>
          </cell>
          <cell r="AI142">
            <v>2354</v>
          </cell>
          <cell r="AJ142">
            <v>1824</v>
          </cell>
          <cell r="AK142">
            <v>1407</v>
          </cell>
          <cell r="AL142">
            <v>984</v>
          </cell>
          <cell r="AM142">
            <v>842</v>
          </cell>
        </row>
        <row r="143">
          <cell r="A143" t="str">
            <v>130900</v>
          </cell>
          <cell r="B143" t="str">
            <v>13</v>
          </cell>
          <cell r="C143" t="str">
            <v>09</v>
          </cell>
          <cell r="D143" t="str">
            <v>00</v>
          </cell>
          <cell r="E143" t="str">
            <v>SANCHEZ CARRION</v>
          </cell>
          <cell r="F143">
            <v>149863</v>
          </cell>
          <cell r="G143">
            <v>3003</v>
          </cell>
          <cell r="H143">
            <v>3007</v>
          </cell>
          <cell r="I143">
            <v>3011</v>
          </cell>
          <cell r="J143">
            <v>3013</v>
          </cell>
          <cell r="K143">
            <v>3013</v>
          </cell>
          <cell r="L143">
            <v>2994</v>
          </cell>
          <cell r="M143">
            <v>2991</v>
          </cell>
          <cell r="N143">
            <v>2989</v>
          </cell>
          <cell r="O143">
            <v>2987</v>
          </cell>
          <cell r="P143">
            <v>2985</v>
          </cell>
          <cell r="Q143">
            <v>2983</v>
          </cell>
          <cell r="R143">
            <v>2979</v>
          </cell>
          <cell r="S143">
            <v>2976</v>
          </cell>
          <cell r="T143">
            <v>2975</v>
          </cell>
          <cell r="U143">
            <v>2975</v>
          </cell>
          <cell r="V143">
            <v>2972</v>
          </cell>
          <cell r="W143">
            <v>2967</v>
          </cell>
          <cell r="X143">
            <v>2955</v>
          </cell>
          <cell r="Y143">
            <v>2931</v>
          </cell>
          <cell r="Z143">
            <v>2900</v>
          </cell>
          <cell r="AA143">
            <v>13918</v>
          </cell>
          <cell r="AB143">
            <v>12644</v>
          </cell>
          <cell r="AC143">
            <v>11839</v>
          </cell>
          <cell r="AD143">
            <v>10380</v>
          </cell>
          <cell r="AE143">
            <v>9078</v>
          </cell>
          <cell r="AF143">
            <v>7854</v>
          </cell>
          <cell r="AG143">
            <v>6421</v>
          </cell>
          <cell r="AH143">
            <v>5236</v>
          </cell>
          <cell r="AI143">
            <v>4093</v>
          </cell>
          <cell r="AJ143">
            <v>3171</v>
          </cell>
          <cell r="AK143">
            <v>2446</v>
          </cell>
          <cell r="AL143">
            <v>1712</v>
          </cell>
          <cell r="AM143">
            <v>1465</v>
          </cell>
        </row>
        <row r="144">
          <cell r="A144" t="str">
            <v>131000</v>
          </cell>
          <cell r="B144" t="str">
            <v>13</v>
          </cell>
          <cell r="C144" t="str">
            <v>10</v>
          </cell>
          <cell r="D144" t="str">
            <v>00</v>
          </cell>
          <cell r="E144" t="str">
            <v>SANTIAGO DE CHUCO</v>
          </cell>
          <cell r="F144">
            <v>63371</v>
          </cell>
          <cell r="G144">
            <v>1270</v>
          </cell>
          <cell r="H144">
            <v>1272</v>
          </cell>
          <cell r="I144">
            <v>1274</v>
          </cell>
          <cell r="J144">
            <v>1274</v>
          </cell>
          <cell r="K144">
            <v>1274</v>
          </cell>
          <cell r="L144">
            <v>1266</v>
          </cell>
          <cell r="M144">
            <v>1265</v>
          </cell>
          <cell r="N144">
            <v>1264</v>
          </cell>
          <cell r="O144">
            <v>1263</v>
          </cell>
          <cell r="P144">
            <v>1262</v>
          </cell>
          <cell r="Q144">
            <v>1261</v>
          </cell>
          <cell r="R144">
            <v>1260</v>
          </cell>
          <cell r="S144">
            <v>1258</v>
          </cell>
          <cell r="T144">
            <v>1258</v>
          </cell>
          <cell r="U144">
            <v>1258</v>
          </cell>
          <cell r="V144">
            <v>1257</v>
          </cell>
          <cell r="W144">
            <v>1255</v>
          </cell>
          <cell r="X144">
            <v>1249</v>
          </cell>
          <cell r="Y144">
            <v>1240</v>
          </cell>
          <cell r="Z144">
            <v>1226</v>
          </cell>
          <cell r="AA144">
            <v>5885</v>
          </cell>
          <cell r="AB144">
            <v>5347</v>
          </cell>
          <cell r="AC144">
            <v>5006</v>
          </cell>
          <cell r="AD144">
            <v>4389</v>
          </cell>
          <cell r="AE144">
            <v>3839</v>
          </cell>
          <cell r="AF144">
            <v>3321</v>
          </cell>
          <cell r="AG144">
            <v>2715</v>
          </cell>
          <cell r="AH144">
            <v>2214</v>
          </cell>
          <cell r="AI144">
            <v>1731</v>
          </cell>
          <cell r="AJ144">
            <v>1341</v>
          </cell>
          <cell r="AK144">
            <v>1034</v>
          </cell>
          <cell r="AL144">
            <v>724</v>
          </cell>
          <cell r="AM144">
            <v>619</v>
          </cell>
        </row>
        <row r="145">
          <cell r="A145" t="str">
            <v>131100</v>
          </cell>
          <cell r="B145" t="str">
            <v>13</v>
          </cell>
          <cell r="C145" t="str">
            <v>11</v>
          </cell>
          <cell r="D145" t="str">
            <v>00</v>
          </cell>
          <cell r="E145" t="str">
            <v>GRAN CHIMU</v>
          </cell>
          <cell r="F145">
            <v>34450</v>
          </cell>
          <cell r="G145">
            <v>690</v>
          </cell>
          <cell r="H145">
            <v>691</v>
          </cell>
          <cell r="I145">
            <v>692</v>
          </cell>
          <cell r="J145">
            <v>693</v>
          </cell>
          <cell r="K145">
            <v>693</v>
          </cell>
          <cell r="L145">
            <v>688</v>
          </cell>
          <cell r="M145">
            <v>688</v>
          </cell>
          <cell r="N145">
            <v>687</v>
          </cell>
          <cell r="O145">
            <v>687</v>
          </cell>
          <cell r="P145">
            <v>686</v>
          </cell>
          <cell r="Q145">
            <v>686</v>
          </cell>
          <cell r="R145">
            <v>685</v>
          </cell>
          <cell r="S145">
            <v>684</v>
          </cell>
          <cell r="T145">
            <v>684</v>
          </cell>
          <cell r="U145">
            <v>683</v>
          </cell>
          <cell r="V145">
            <v>683</v>
          </cell>
          <cell r="W145">
            <v>682</v>
          </cell>
          <cell r="X145">
            <v>679</v>
          </cell>
          <cell r="Y145">
            <v>674</v>
          </cell>
          <cell r="Z145">
            <v>667</v>
          </cell>
          <cell r="AA145">
            <v>3199</v>
          </cell>
          <cell r="AB145">
            <v>2907</v>
          </cell>
          <cell r="AC145">
            <v>2721</v>
          </cell>
          <cell r="AD145">
            <v>2386</v>
          </cell>
          <cell r="AE145">
            <v>2087</v>
          </cell>
          <cell r="AF145">
            <v>1806</v>
          </cell>
          <cell r="AG145">
            <v>1476</v>
          </cell>
          <cell r="AH145">
            <v>1204</v>
          </cell>
          <cell r="AI145">
            <v>941</v>
          </cell>
          <cell r="AJ145">
            <v>729</v>
          </cell>
          <cell r="AK145">
            <v>562</v>
          </cell>
          <cell r="AL145">
            <v>393</v>
          </cell>
          <cell r="AM145">
            <v>337</v>
          </cell>
        </row>
        <row r="146">
          <cell r="A146" t="str">
            <v>131200</v>
          </cell>
          <cell r="B146" t="str">
            <v>13</v>
          </cell>
          <cell r="C146" t="str">
            <v>12</v>
          </cell>
          <cell r="D146" t="str">
            <v>00</v>
          </cell>
          <cell r="E146" t="str">
            <v>VIRU</v>
          </cell>
          <cell r="F146">
            <v>82458</v>
          </cell>
          <cell r="G146">
            <v>1653</v>
          </cell>
          <cell r="H146">
            <v>1655</v>
          </cell>
          <cell r="I146">
            <v>1657</v>
          </cell>
          <cell r="J146">
            <v>1658</v>
          </cell>
          <cell r="K146">
            <v>1658</v>
          </cell>
          <cell r="L146">
            <v>1647</v>
          </cell>
          <cell r="M146">
            <v>1646</v>
          </cell>
          <cell r="N146">
            <v>1644</v>
          </cell>
          <cell r="O146">
            <v>1643</v>
          </cell>
          <cell r="P146">
            <v>1643</v>
          </cell>
          <cell r="Q146">
            <v>1641</v>
          </cell>
          <cell r="R146">
            <v>1639</v>
          </cell>
          <cell r="S146">
            <v>1637</v>
          </cell>
          <cell r="T146">
            <v>1637</v>
          </cell>
          <cell r="U146">
            <v>1637</v>
          </cell>
          <cell r="V146">
            <v>1635</v>
          </cell>
          <cell r="W146">
            <v>1633</v>
          </cell>
          <cell r="X146">
            <v>1626</v>
          </cell>
          <cell r="Y146">
            <v>1613</v>
          </cell>
          <cell r="Z146">
            <v>1594</v>
          </cell>
          <cell r="AA146">
            <v>7658</v>
          </cell>
          <cell r="AB146">
            <v>6957</v>
          </cell>
          <cell r="AC146">
            <v>6514</v>
          </cell>
          <cell r="AD146">
            <v>5711</v>
          </cell>
          <cell r="AE146">
            <v>4995</v>
          </cell>
          <cell r="AF146">
            <v>4322</v>
          </cell>
          <cell r="AG146">
            <v>3533</v>
          </cell>
          <cell r="AH146">
            <v>2881</v>
          </cell>
          <cell r="AI146">
            <v>2252</v>
          </cell>
          <cell r="AJ146">
            <v>1745</v>
          </cell>
          <cell r="AK146">
            <v>1346</v>
          </cell>
          <cell r="AL146">
            <v>942</v>
          </cell>
          <cell r="AM146">
            <v>806</v>
          </cell>
        </row>
        <row r="147">
          <cell r="A147" t="str">
            <v>140000</v>
          </cell>
          <cell r="B147" t="str">
            <v>14</v>
          </cell>
          <cell r="C147" t="str">
            <v>00</v>
          </cell>
          <cell r="D147" t="str">
            <v>00</v>
          </cell>
          <cell r="E147" t="str">
            <v>LAMBAYEQUE</v>
          </cell>
          <cell r="F147">
            <v>1193016</v>
          </cell>
          <cell r="G147">
            <v>23909</v>
          </cell>
          <cell r="H147">
            <v>23937</v>
          </cell>
          <cell r="I147">
            <v>23973</v>
          </cell>
          <cell r="J147">
            <v>23988</v>
          </cell>
          <cell r="K147">
            <v>23984</v>
          </cell>
          <cell r="L147">
            <v>23832</v>
          </cell>
          <cell r="M147">
            <v>23810</v>
          </cell>
          <cell r="N147">
            <v>23792</v>
          </cell>
          <cell r="O147">
            <v>23778</v>
          </cell>
          <cell r="P147">
            <v>23764</v>
          </cell>
          <cell r="Q147">
            <v>23745</v>
          </cell>
          <cell r="R147">
            <v>23713</v>
          </cell>
          <cell r="S147">
            <v>23691</v>
          </cell>
          <cell r="T147">
            <v>23687</v>
          </cell>
          <cell r="U147">
            <v>23684</v>
          </cell>
          <cell r="V147">
            <v>23660</v>
          </cell>
          <cell r="W147">
            <v>23622</v>
          </cell>
          <cell r="X147">
            <v>23523</v>
          </cell>
          <cell r="Y147">
            <v>23336</v>
          </cell>
          <cell r="Z147">
            <v>23084</v>
          </cell>
          <cell r="AA147">
            <v>110799</v>
          </cell>
          <cell r="AB147">
            <v>100655</v>
          </cell>
          <cell r="AC147">
            <v>94244</v>
          </cell>
          <cell r="AD147">
            <v>82630</v>
          </cell>
          <cell r="AE147">
            <v>72267</v>
          </cell>
          <cell r="AF147">
            <v>62526</v>
          </cell>
          <cell r="AG147">
            <v>51114</v>
          </cell>
          <cell r="AH147">
            <v>41680</v>
          </cell>
          <cell r="AI147">
            <v>32586</v>
          </cell>
          <cell r="AJ147">
            <v>25245</v>
          </cell>
          <cell r="AK147">
            <v>19474</v>
          </cell>
          <cell r="AL147">
            <v>13625</v>
          </cell>
          <cell r="AM147">
            <v>11659</v>
          </cell>
        </row>
        <row r="148">
          <cell r="A148" t="str">
            <v>140100</v>
          </cell>
          <cell r="B148" t="str">
            <v>14</v>
          </cell>
          <cell r="C148" t="str">
            <v>01</v>
          </cell>
          <cell r="D148" t="str">
            <v>00</v>
          </cell>
          <cell r="E148" t="str">
            <v>CHICLAYO</v>
          </cell>
          <cell r="F148">
            <v>809035</v>
          </cell>
          <cell r="G148">
            <v>16214</v>
          </cell>
          <cell r="H148">
            <v>16233</v>
          </cell>
          <cell r="I148">
            <v>16257</v>
          </cell>
          <cell r="J148">
            <v>16267</v>
          </cell>
          <cell r="K148">
            <v>16265</v>
          </cell>
          <cell r="L148">
            <v>16162</v>
          </cell>
          <cell r="M148">
            <v>16147</v>
          </cell>
          <cell r="N148">
            <v>16134</v>
          </cell>
          <cell r="O148">
            <v>16125</v>
          </cell>
          <cell r="P148">
            <v>16115</v>
          </cell>
          <cell r="Q148">
            <v>16102</v>
          </cell>
          <cell r="R148">
            <v>16081</v>
          </cell>
          <cell r="S148">
            <v>16066</v>
          </cell>
          <cell r="T148">
            <v>16063</v>
          </cell>
          <cell r="U148">
            <v>16062</v>
          </cell>
          <cell r="V148">
            <v>16045</v>
          </cell>
          <cell r="W148">
            <v>16019</v>
          </cell>
          <cell r="X148">
            <v>15952</v>
          </cell>
          <cell r="Y148">
            <v>15825</v>
          </cell>
          <cell r="Z148">
            <v>15654</v>
          </cell>
          <cell r="AA148">
            <v>75138</v>
          </cell>
          <cell r="AB148">
            <v>68258</v>
          </cell>
          <cell r="AC148">
            <v>63911</v>
          </cell>
          <cell r="AD148">
            <v>56035</v>
          </cell>
          <cell r="AE148">
            <v>49008</v>
          </cell>
          <cell r="AF148">
            <v>42401</v>
          </cell>
          <cell r="AG148">
            <v>34662</v>
          </cell>
          <cell r="AH148">
            <v>28265</v>
          </cell>
          <cell r="AI148">
            <v>22098</v>
          </cell>
          <cell r="AJ148">
            <v>17119</v>
          </cell>
          <cell r="AK148">
            <v>13206</v>
          </cell>
          <cell r="AL148">
            <v>9240</v>
          </cell>
          <cell r="AM148">
            <v>7906</v>
          </cell>
        </row>
        <row r="149">
          <cell r="A149" t="str">
            <v>140200</v>
          </cell>
          <cell r="B149" t="str">
            <v>14</v>
          </cell>
          <cell r="C149" t="str">
            <v>02</v>
          </cell>
          <cell r="D149" t="str">
            <v>00</v>
          </cell>
          <cell r="E149" t="str">
            <v>FERREÑAFE</v>
          </cell>
          <cell r="F149">
            <v>104749</v>
          </cell>
          <cell r="G149">
            <v>2099</v>
          </cell>
          <cell r="H149">
            <v>2101</v>
          </cell>
          <cell r="I149">
            <v>2105</v>
          </cell>
          <cell r="J149">
            <v>2106</v>
          </cell>
          <cell r="K149">
            <v>2106</v>
          </cell>
          <cell r="L149">
            <v>2092</v>
          </cell>
          <cell r="M149">
            <v>2091</v>
          </cell>
          <cell r="N149">
            <v>2089</v>
          </cell>
          <cell r="O149">
            <v>2088</v>
          </cell>
          <cell r="P149">
            <v>2087</v>
          </cell>
          <cell r="Q149">
            <v>2085</v>
          </cell>
          <cell r="R149">
            <v>2082</v>
          </cell>
          <cell r="S149">
            <v>2080</v>
          </cell>
          <cell r="T149">
            <v>2080</v>
          </cell>
          <cell r="U149">
            <v>2079</v>
          </cell>
          <cell r="V149">
            <v>2077</v>
          </cell>
          <cell r="W149">
            <v>2074</v>
          </cell>
          <cell r="X149">
            <v>2065</v>
          </cell>
          <cell r="Y149">
            <v>2049</v>
          </cell>
          <cell r="Z149">
            <v>2027</v>
          </cell>
          <cell r="AA149">
            <v>9728</v>
          </cell>
          <cell r="AB149">
            <v>8838</v>
          </cell>
          <cell r="AC149">
            <v>8275</v>
          </cell>
          <cell r="AD149">
            <v>7255</v>
          </cell>
          <cell r="AE149">
            <v>6345</v>
          </cell>
          <cell r="AF149">
            <v>5490</v>
          </cell>
          <cell r="AG149">
            <v>4488</v>
          </cell>
          <cell r="AH149">
            <v>3660</v>
          </cell>
          <cell r="AI149">
            <v>2861</v>
          </cell>
          <cell r="AJ149">
            <v>2217</v>
          </cell>
          <cell r="AK149">
            <v>1710</v>
          </cell>
          <cell r="AL149">
            <v>1196</v>
          </cell>
          <cell r="AM149">
            <v>1024</v>
          </cell>
        </row>
        <row r="150">
          <cell r="A150" t="str">
            <v>140300</v>
          </cell>
          <cell r="B150" t="str">
            <v>14</v>
          </cell>
          <cell r="C150" t="str">
            <v>03</v>
          </cell>
          <cell r="D150" t="str">
            <v>00</v>
          </cell>
          <cell r="E150" t="str">
            <v>LAMBAYEQUE</v>
          </cell>
          <cell r="F150">
            <v>279232</v>
          </cell>
          <cell r="G150">
            <v>5596</v>
          </cell>
          <cell r="H150">
            <v>5603</v>
          </cell>
          <cell r="I150">
            <v>5611</v>
          </cell>
          <cell r="J150">
            <v>5615</v>
          </cell>
          <cell r="K150">
            <v>5613</v>
          </cell>
          <cell r="L150">
            <v>5578</v>
          </cell>
          <cell r="M150">
            <v>5572</v>
          </cell>
          <cell r="N150">
            <v>5569</v>
          </cell>
          <cell r="O150">
            <v>5565</v>
          </cell>
          <cell r="P150">
            <v>5562</v>
          </cell>
          <cell r="Q150">
            <v>5558</v>
          </cell>
          <cell r="R150">
            <v>5550</v>
          </cell>
          <cell r="S150">
            <v>5545</v>
          </cell>
          <cell r="T150">
            <v>5544</v>
          </cell>
          <cell r="U150">
            <v>5543</v>
          </cell>
          <cell r="V150">
            <v>5538</v>
          </cell>
          <cell r="W150">
            <v>5529</v>
          </cell>
          <cell r="X150">
            <v>5506</v>
          </cell>
          <cell r="Y150">
            <v>5462</v>
          </cell>
          <cell r="Z150">
            <v>5403</v>
          </cell>
          <cell r="AA150">
            <v>25933</v>
          </cell>
          <cell r="AB150">
            <v>23559</v>
          </cell>
          <cell r="AC150">
            <v>22058</v>
          </cell>
          <cell r="AD150">
            <v>19340</v>
          </cell>
          <cell r="AE150">
            <v>16914</v>
          </cell>
          <cell r="AF150">
            <v>14635</v>
          </cell>
          <cell r="AG150">
            <v>11964</v>
          </cell>
          <cell r="AH150">
            <v>9755</v>
          </cell>
          <cell r="AI150">
            <v>7627</v>
          </cell>
          <cell r="AJ150">
            <v>5909</v>
          </cell>
          <cell r="AK150">
            <v>4558</v>
          </cell>
          <cell r="AL150">
            <v>3189</v>
          </cell>
          <cell r="AM150">
            <v>2729</v>
          </cell>
        </row>
        <row r="151">
          <cell r="A151" t="str">
            <v>150000</v>
          </cell>
          <cell r="B151" t="str">
            <v>15</v>
          </cell>
          <cell r="C151" t="str">
            <v>00</v>
          </cell>
          <cell r="D151" t="str">
            <v>00</v>
          </cell>
          <cell r="E151" t="str">
            <v>LIMA</v>
          </cell>
          <cell r="F151">
            <v>8941558</v>
          </cell>
          <cell r="G151">
            <v>179198</v>
          </cell>
          <cell r="H151">
            <v>179409</v>
          </cell>
          <cell r="I151">
            <v>179678</v>
          </cell>
          <cell r="J151">
            <v>179789</v>
          </cell>
          <cell r="K151">
            <v>179759</v>
          </cell>
          <cell r="L151">
            <v>178617</v>
          </cell>
          <cell r="M151">
            <v>178451</v>
          </cell>
          <cell r="N151">
            <v>178321</v>
          </cell>
          <cell r="O151">
            <v>178213</v>
          </cell>
          <cell r="P151">
            <v>178112</v>
          </cell>
          <cell r="Q151">
            <v>177967</v>
          </cell>
          <cell r="R151">
            <v>177726</v>
          </cell>
          <cell r="S151">
            <v>177560</v>
          </cell>
          <cell r="T151">
            <v>177530</v>
          </cell>
          <cell r="U151">
            <v>177510</v>
          </cell>
          <cell r="V151">
            <v>177330</v>
          </cell>
          <cell r="W151">
            <v>177046</v>
          </cell>
          <cell r="X151">
            <v>176300</v>
          </cell>
          <cell r="Y151">
            <v>174904</v>
          </cell>
          <cell r="Z151">
            <v>173011</v>
          </cell>
          <cell r="AA151">
            <v>830424</v>
          </cell>
          <cell r="AB151">
            <v>754402</v>
          </cell>
          <cell r="AC151">
            <v>706351</v>
          </cell>
          <cell r="AD151">
            <v>619309</v>
          </cell>
          <cell r="AE151">
            <v>541636</v>
          </cell>
          <cell r="AF151">
            <v>468624</v>
          </cell>
          <cell r="AG151">
            <v>383092</v>
          </cell>
          <cell r="AH151">
            <v>312387</v>
          </cell>
          <cell r="AI151">
            <v>244231</v>
          </cell>
          <cell r="AJ151">
            <v>189213</v>
          </cell>
          <cell r="AK151">
            <v>145959</v>
          </cell>
          <cell r="AL151">
            <v>102118</v>
          </cell>
          <cell r="AM151">
            <v>87381</v>
          </cell>
        </row>
        <row r="152">
          <cell r="A152" t="str">
            <v>150100</v>
          </cell>
          <cell r="B152" t="str">
            <v>15</v>
          </cell>
          <cell r="C152" t="str">
            <v>01</v>
          </cell>
          <cell r="D152" t="str">
            <v>00</v>
          </cell>
          <cell r="E152" t="str">
            <v>LIMA</v>
          </cell>
          <cell r="F152">
            <v>8002346</v>
          </cell>
          <cell r="G152">
            <v>160375</v>
          </cell>
          <cell r="H152">
            <v>160564</v>
          </cell>
          <cell r="I152">
            <v>160805</v>
          </cell>
          <cell r="J152">
            <v>160905</v>
          </cell>
          <cell r="K152">
            <v>160878</v>
          </cell>
          <cell r="L152">
            <v>159855</v>
          </cell>
          <cell r="M152">
            <v>159707</v>
          </cell>
          <cell r="N152">
            <v>159590</v>
          </cell>
          <cell r="O152">
            <v>159494</v>
          </cell>
          <cell r="P152">
            <v>159403</v>
          </cell>
          <cell r="Q152">
            <v>159274</v>
          </cell>
          <cell r="R152">
            <v>159058</v>
          </cell>
          <cell r="S152">
            <v>158909</v>
          </cell>
          <cell r="T152">
            <v>158881</v>
          </cell>
          <cell r="U152">
            <v>158865</v>
          </cell>
          <cell r="V152">
            <v>158702</v>
          </cell>
          <cell r="W152">
            <v>158449</v>
          </cell>
          <cell r="X152">
            <v>157782</v>
          </cell>
          <cell r="Y152">
            <v>156532</v>
          </cell>
          <cell r="Z152">
            <v>154838</v>
          </cell>
          <cell r="AA152">
            <v>743197</v>
          </cell>
          <cell r="AB152">
            <v>675160</v>
          </cell>
          <cell r="AC152">
            <v>632157</v>
          </cell>
          <cell r="AD152">
            <v>554257</v>
          </cell>
          <cell r="AE152">
            <v>484744</v>
          </cell>
          <cell r="AF152">
            <v>419398</v>
          </cell>
          <cell r="AG152">
            <v>342854</v>
          </cell>
          <cell r="AH152">
            <v>279574</v>
          </cell>
          <cell r="AI152">
            <v>218577</v>
          </cell>
          <cell r="AJ152">
            <v>169338</v>
          </cell>
          <cell r="AK152">
            <v>130628</v>
          </cell>
          <cell r="AL152">
            <v>91392</v>
          </cell>
          <cell r="AM152">
            <v>78204</v>
          </cell>
        </row>
        <row r="153">
          <cell r="A153" t="str">
            <v>150200</v>
          </cell>
          <cell r="B153" t="str">
            <v>15</v>
          </cell>
          <cell r="C153" t="str">
            <v>02</v>
          </cell>
          <cell r="D153" t="str">
            <v>00</v>
          </cell>
          <cell r="E153" t="str">
            <v>BARRANCA</v>
          </cell>
          <cell r="F153">
            <v>142468</v>
          </cell>
          <cell r="G153">
            <v>2855</v>
          </cell>
          <cell r="H153">
            <v>2859</v>
          </cell>
          <cell r="I153">
            <v>2862</v>
          </cell>
          <cell r="J153">
            <v>2865</v>
          </cell>
          <cell r="K153">
            <v>2864</v>
          </cell>
          <cell r="L153">
            <v>2846</v>
          </cell>
          <cell r="M153">
            <v>2843</v>
          </cell>
          <cell r="N153">
            <v>2841</v>
          </cell>
          <cell r="O153">
            <v>2840</v>
          </cell>
          <cell r="P153">
            <v>2838</v>
          </cell>
          <cell r="Q153">
            <v>2836</v>
          </cell>
          <cell r="R153">
            <v>2832</v>
          </cell>
          <cell r="S153">
            <v>2829</v>
          </cell>
          <cell r="T153">
            <v>2829</v>
          </cell>
          <cell r="U153">
            <v>2828</v>
          </cell>
          <cell r="V153">
            <v>2825</v>
          </cell>
          <cell r="W153">
            <v>2821</v>
          </cell>
          <cell r="X153">
            <v>2809</v>
          </cell>
          <cell r="Y153">
            <v>2787</v>
          </cell>
          <cell r="Z153">
            <v>2757</v>
          </cell>
          <cell r="AA153">
            <v>13231</v>
          </cell>
          <cell r="AB153">
            <v>12020</v>
          </cell>
          <cell r="AC153">
            <v>11254</v>
          </cell>
          <cell r="AD153">
            <v>9868</v>
          </cell>
          <cell r="AE153">
            <v>8630</v>
          </cell>
          <cell r="AF153">
            <v>7467</v>
          </cell>
          <cell r="AG153">
            <v>6104</v>
          </cell>
          <cell r="AH153">
            <v>4977</v>
          </cell>
          <cell r="AI153">
            <v>3891</v>
          </cell>
          <cell r="AJ153">
            <v>3015</v>
          </cell>
          <cell r="AK153">
            <v>2326</v>
          </cell>
          <cell r="AL153">
            <v>1627</v>
          </cell>
          <cell r="AM153">
            <v>1392</v>
          </cell>
        </row>
        <row r="154">
          <cell r="A154" t="str">
            <v>150300</v>
          </cell>
          <cell r="B154" t="str">
            <v>15</v>
          </cell>
          <cell r="C154" t="str">
            <v>03</v>
          </cell>
          <cell r="D154" t="str">
            <v>00</v>
          </cell>
          <cell r="E154" t="str">
            <v>CAJATAMBO</v>
          </cell>
          <cell r="F154">
            <v>10066</v>
          </cell>
          <cell r="G154">
            <v>202</v>
          </cell>
          <cell r="H154">
            <v>202</v>
          </cell>
          <cell r="I154">
            <v>202</v>
          </cell>
          <cell r="J154">
            <v>202</v>
          </cell>
          <cell r="K154">
            <v>202</v>
          </cell>
          <cell r="L154">
            <v>201</v>
          </cell>
          <cell r="M154">
            <v>201</v>
          </cell>
          <cell r="N154">
            <v>201</v>
          </cell>
          <cell r="O154">
            <v>201</v>
          </cell>
          <cell r="P154">
            <v>201</v>
          </cell>
          <cell r="Q154">
            <v>200</v>
          </cell>
          <cell r="R154">
            <v>200</v>
          </cell>
          <cell r="S154">
            <v>200</v>
          </cell>
          <cell r="T154">
            <v>200</v>
          </cell>
          <cell r="U154">
            <v>200</v>
          </cell>
          <cell r="V154">
            <v>200</v>
          </cell>
          <cell r="W154">
            <v>199</v>
          </cell>
          <cell r="X154">
            <v>198</v>
          </cell>
          <cell r="Y154">
            <v>197</v>
          </cell>
          <cell r="Z154">
            <v>195</v>
          </cell>
          <cell r="AA154">
            <v>935</v>
          </cell>
          <cell r="AB154">
            <v>849</v>
          </cell>
          <cell r="AC154">
            <v>795</v>
          </cell>
          <cell r="AD154">
            <v>697</v>
          </cell>
          <cell r="AE154">
            <v>610</v>
          </cell>
          <cell r="AF154">
            <v>528</v>
          </cell>
          <cell r="AG154">
            <v>431</v>
          </cell>
          <cell r="AH154">
            <v>352</v>
          </cell>
          <cell r="AI154">
            <v>275</v>
          </cell>
          <cell r="AJ154">
            <v>213</v>
          </cell>
          <cell r="AK154">
            <v>164</v>
          </cell>
          <cell r="AL154">
            <v>115</v>
          </cell>
          <cell r="AM154">
            <v>98</v>
          </cell>
        </row>
        <row r="155">
          <cell r="A155" t="str">
            <v>150400</v>
          </cell>
          <cell r="B155" t="str">
            <v>15</v>
          </cell>
          <cell r="C155" t="str">
            <v>04</v>
          </cell>
          <cell r="D155" t="str">
            <v>00</v>
          </cell>
          <cell r="E155" t="str">
            <v>CANTA</v>
          </cell>
          <cell r="F155">
            <v>16999</v>
          </cell>
          <cell r="G155">
            <v>341</v>
          </cell>
          <cell r="H155">
            <v>341</v>
          </cell>
          <cell r="I155">
            <v>342</v>
          </cell>
          <cell r="J155">
            <v>342</v>
          </cell>
          <cell r="K155">
            <v>342</v>
          </cell>
          <cell r="L155">
            <v>340</v>
          </cell>
          <cell r="M155">
            <v>338</v>
          </cell>
          <cell r="N155">
            <v>339</v>
          </cell>
          <cell r="O155">
            <v>338</v>
          </cell>
          <cell r="P155">
            <v>339</v>
          </cell>
          <cell r="Q155">
            <v>338</v>
          </cell>
          <cell r="R155">
            <v>338</v>
          </cell>
          <cell r="S155">
            <v>338</v>
          </cell>
          <cell r="T155">
            <v>338</v>
          </cell>
          <cell r="U155">
            <v>337</v>
          </cell>
          <cell r="V155">
            <v>337</v>
          </cell>
          <cell r="W155">
            <v>337</v>
          </cell>
          <cell r="X155">
            <v>335</v>
          </cell>
          <cell r="Y155">
            <v>333</v>
          </cell>
          <cell r="Z155">
            <v>329</v>
          </cell>
          <cell r="AA155">
            <v>1579</v>
          </cell>
          <cell r="AB155">
            <v>1434</v>
          </cell>
          <cell r="AC155">
            <v>1343</v>
          </cell>
          <cell r="AD155">
            <v>1177</v>
          </cell>
          <cell r="AE155">
            <v>1030</v>
          </cell>
          <cell r="AF155">
            <v>891</v>
          </cell>
          <cell r="AG155">
            <v>728</v>
          </cell>
          <cell r="AH155">
            <v>594</v>
          </cell>
          <cell r="AI155">
            <v>464</v>
          </cell>
          <cell r="AJ155">
            <v>360</v>
          </cell>
          <cell r="AK155">
            <v>277</v>
          </cell>
          <cell r="AL155">
            <v>194</v>
          </cell>
          <cell r="AM155">
            <v>166</v>
          </cell>
        </row>
        <row r="156">
          <cell r="A156" t="str">
            <v>150500</v>
          </cell>
          <cell r="B156" t="str">
            <v>15</v>
          </cell>
          <cell r="C156" t="str">
            <v>05</v>
          </cell>
          <cell r="D156" t="str">
            <v>00</v>
          </cell>
          <cell r="E156" t="str">
            <v>CAÑETE</v>
          </cell>
          <cell r="F156">
            <v>236820</v>
          </cell>
          <cell r="G156">
            <v>4746</v>
          </cell>
          <cell r="H156">
            <v>4752</v>
          </cell>
          <cell r="I156">
            <v>4759</v>
          </cell>
          <cell r="J156">
            <v>4762</v>
          </cell>
          <cell r="K156">
            <v>4761</v>
          </cell>
          <cell r="L156">
            <v>4731</v>
          </cell>
          <cell r="M156">
            <v>4726</v>
          </cell>
          <cell r="N156">
            <v>4723</v>
          </cell>
          <cell r="O156">
            <v>4720</v>
          </cell>
          <cell r="P156">
            <v>4716</v>
          </cell>
          <cell r="Q156">
            <v>4714</v>
          </cell>
          <cell r="R156">
            <v>4707</v>
          </cell>
          <cell r="S156">
            <v>4703</v>
          </cell>
          <cell r="T156">
            <v>4702</v>
          </cell>
          <cell r="U156">
            <v>4701</v>
          </cell>
          <cell r="V156">
            <v>4697</v>
          </cell>
          <cell r="W156">
            <v>4689</v>
          </cell>
          <cell r="X156">
            <v>4669</v>
          </cell>
          <cell r="Y156">
            <v>4632</v>
          </cell>
          <cell r="Z156">
            <v>4582</v>
          </cell>
          <cell r="AA156">
            <v>21994</v>
          </cell>
          <cell r="AB156">
            <v>19981</v>
          </cell>
          <cell r="AC156">
            <v>18708</v>
          </cell>
          <cell r="AD156">
            <v>16403</v>
          </cell>
          <cell r="AE156">
            <v>14345</v>
          </cell>
          <cell r="AF156">
            <v>12412</v>
          </cell>
          <cell r="AG156">
            <v>10146</v>
          </cell>
          <cell r="AH156">
            <v>8274</v>
          </cell>
          <cell r="AI156">
            <v>6469</v>
          </cell>
          <cell r="AJ156">
            <v>5011</v>
          </cell>
          <cell r="AK156">
            <v>3866</v>
          </cell>
          <cell r="AL156">
            <v>2705</v>
          </cell>
          <cell r="AM156">
            <v>2314</v>
          </cell>
        </row>
        <row r="157">
          <cell r="A157" t="str">
            <v>150600</v>
          </cell>
          <cell r="B157" t="str">
            <v>15</v>
          </cell>
          <cell r="C157" t="str">
            <v>06</v>
          </cell>
          <cell r="D157" t="str">
            <v>00</v>
          </cell>
          <cell r="E157" t="str">
            <v>HUARAL</v>
          </cell>
          <cell r="F157">
            <v>177022</v>
          </cell>
          <cell r="G157">
            <v>3548</v>
          </cell>
          <cell r="H157">
            <v>3552</v>
          </cell>
          <cell r="I157">
            <v>3557</v>
          </cell>
          <cell r="J157">
            <v>3559</v>
          </cell>
          <cell r="K157">
            <v>3559</v>
          </cell>
          <cell r="L157">
            <v>3536</v>
          </cell>
          <cell r="M157">
            <v>3533</v>
          </cell>
          <cell r="N157">
            <v>3531</v>
          </cell>
          <cell r="O157">
            <v>3528</v>
          </cell>
          <cell r="P157">
            <v>3526</v>
          </cell>
          <cell r="Q157">
            <v>3523</v>
          </cell>
          <cell r="R157">
            <v>3519</v>
          </cell>
          <cell r="S157">
            <v>3515</v>
          </cell>
          <cell r="T157">
            <v>3515</v>
          </cell>
          <cell r="U157">
            <v>3514</v>
          </cell>
          <cell r="V157">
            <v>3511</v>
          </cell>
          <cell r="W157">
            <v>3505</v>
          </cell>
          <cell r="X157">
            <v>3490</v>
          </cell>
          <cell r="Y157">
            <v>3463</v>
          </cell>
          <cell r="Z157">
            <v>3425</v>
          </cell>
          <cell r="AA157">
            <v>16440</v>
          </cell>
          <cell r="AB157">
            <v>14935</v>
          </cell>
          <cell r="AC157">
            <v>13984</v>
          </cell>
          <cell r="AD157">
            <v>12261</v>
          </cell>
          <cell r="AE157">
            <v>10723</v>
          </cell>
          <cell r="AF157">
            <v>9278</v>
          </cell>
          <cell r="AG157">
            <v>7584</v>
          </cell>
          <cell r="AH157">
            <v>6185</v>
          </cell>
          <cell r="AI157">
            <v>4835</v>
          </cell>
          <cell r="AJ157">
            <v>3746</v>
          </cell>
          <cell r="AK157">
            <v>2890</v>
          </cell>
          <cell r="AL157">
            <v>2022</v>
          </cell>
          <cell r="AM157">
            <v>1730</v>
          </cell>
        </row>
        <row r="158">
          <cell r="A158" t="str">
            <v>150700</v>
          </cell>
          <cell r="B158" t="str">
            <v>15</v>
          </cell>
          <cell r="C158" t="str">
            <v>07</v>
          </cell>
          <cell r="D158" t="str">
            <v>00</v>
          </cell>
          <cell r="E158" t="str">
            <v>HUAROCHIRI</v>
          </cell>
          <cell r="F158">
            <v>87419</v>
          </cell>
          <cell r="G158">
            <v>1752</v>
          </cell>
          <cell r="H158">
            <v>1754</v>
          </cell>
          <cell r="I158">
            <v>1757</v>
          </cell>
          <cell r="J158">
            <v>1758</v>
          </cell>
          <cell r="K158">
            <v>1757</v>
          </cell>
          <cell r="L158">
            <v>1746</v>
          </cell>
          <cell r="M158">
            <v>1745</v>
          </cell>
          <cell r="N158">
            <v>1743</v>
          </cell>
          <cell r="O158">
            <v>1742</v>
          </cell>
          <cell r="P158">
            <v>1741</v>
          </cell>
          <cell r="Q158">
            <v>1740</v>
          </cell>
          <cell r="R158">
            <v>1738</v>
          </cell>
          <cell r="S158">
            <v>1736</v>
          </cell>
          <cell r="T158">
            <v>1736</v>
          </cell>
          <cell r="U158">
            <v>1735</v>
          </cell>
          <cell r="V158">
            <v>1734</v>
          </cell>
          <cell r="W158">
            <v>1731</v>
          </cell>
          <cell r="X158">
            <v>1724</v>
          </cell>
          <cell r="Y158">
            <v>1710</v>
          </cell>
          <cell r="Z158">
            <v>1691</v>
          </cell>
          <cell r="AA158">
            <v>8119</v>
          </cell>
          <cell r="AB158">
            <v>7376</v>
          </cell>
          <cell r="AC158">
            <v>6906</v>
          </cell>
          <cell r="AD158">
            <v>6055</v>
          </cell>
          <cell r="AE158">
            <v>5295</v>
          </cell>
          <cell r="AF158">
            <v>4582</v>
          </cell>
          <cell r="AG158">
            <v>3745</v>
          </cell>
          <cell r="AH158">
            <v>3054</v>
          </cell>
          <cell r="AI158">
            <v>2388</v>
          </cell>
          <cell r="AJ158">
            <v>1850</v>
          </cell>
          <cell r="AK158">
            <v>1427</v>
          </cell>
          <cell r="AL158">
            <v>998</v>
          </cell>
          <cell r="AM158">
            <v>854</v>
          </cell>
        </row>
        <row r="159">
          <cell r="A159" t="str">
            <v>150800</v>
          </cell>
          <cell r="B159" t="str">
            <v>15</v>
          </cell>
          <cell r="C159" t="str">
            <v>08</v>
          </cell>
          <cell r="D159" t="str">
            <v>00</v>
          </cell>
          <cell r="E159" t="str">
            <v>HUAURA</v>
          </cell>
          <cell r="F159">
            <v>212532</v>
          </cell>
          <cell r="G159">
            <v>4259</v>
          </cell>
          <cell r="H159">
            <v>4264</v>
          </cell>
          <cell r="I159">
            <v>4271</v>
          </cell>
          <cell r="J159">
            <v>4273</v>
          </cell>
          <cell r="K159">
            <v>4273</v>
          </cell>
          <cell r="L159">
            <v>4246</v>
          </cell>
          <cell r="M159">
            <v>4242</v>
          </cell>
          <cell r="N159">
            <v>4239</v>
          </cell>
          <cell r="O159">
            <v>4236</v>
          </cell>
          <cell r="P159">
            <v>4234</v>
          </cell>
          <cell r="Q159">
            <v>4230</v>
          </cell>
          <cell r="R159">
            <v>4224</v>
          </cell>
          <cell r="S159">
            <v>4220</v>
          </cell>
          <cell r="T159">
            <v>4220</v>
          </cell>
          <cell r="U159">
            <v>4219</v>
          </cell>
          <cell r="V159">
            <v>4215</v>
          </cell>
          <cell r="W159">
            <v>4208</v>
          </cell>
          <cell r="X159">
            <v>4190</v>
          </cell>
          <cell r="Y159">
            <v>4157</v>
          </cell>
          <cell r="Z159">
            <v>4112</v>
          </cell>
          <cell r="AA159">
            <v>19739</v>
          </cell>
          <cell r="AB159">
            <v>17932</v>
          </cell>
          <cell r="AC159">
            <v>16789</v>
          </cell>
          <cell r="AD159">
            <v>14721</v>
          </cell>
          <cell r="AE159">
            <v>12874</v>
          </cell>
          <cell r="AF159">
            <v>11139</v>
          </cell>
          <cell r="AG159">
            <v>9106</v>
          </cell>
          <cell r="AH159">
            <v>7425</v>
          </cell>
          <cell r="AI159">
            <v>5805</v>
          </cell>
          <cell r="AJ159">
            <v>4497</v>
          </cell>
          <cell r="AK159">
            <v>3469</v>
          </cell>
          <cell r="AL159">
            <v>2427</v>
          </cell>
          <cell r="AM159">
            <v>2077</v>
          </cell>
        </row>
        <row r="160">
          <cell r="A160" t="str">
            <v>150900</v>
          </cell>
          <cell r="B160" t="str">
            <v>15</v>
          </cell>
          <cell r="C160" t="str">
            <v>09</v>
          </cell>
          <cell r="D160" t="str">
            <v>00</v>
          </cell>
          <cell r="E160" t="str">
            <v>OYON</v>
          </cell>
          <cell r="F160">
            <v>24332</v>
          </cell>
          <cell r="G160">
            <v>488</v>
          </cell>
          <cell r="H160">
            <v>488</v>
          </cell>
          <cell r="I160">
            <v>489</v>
          </cell>
          <cell r="J160">
            <v>489</v>
          </cell>
          <cell r="K160">
            <v>489</v>
          </cell>
          <cell r="L160">
            <v>486</v>
          </cell>
          <cell r="M160">
            <v>486</v>
          </cell>
          <cell r="N160">
            <v>485</v>
          </cell>
          <cell r="O160">
            <v>485</v>
          </cell>
          <cell r="P160">
            <v>485</v>
          </cell>
          <cell r="Q160">
            <v>484</v>
          </cell>
          <cell r="R160">
            <v>483</v>
          </cell>
          <cell r="S160">
            <v>483</v>
          </cell>
          <cell r="T160">
            <v>483</v>
          </cell>
          <cell r="U160">
            <v>483</v>
          </cell>
          <cell r="V160">
            <v>483</v>
          </cell>
          <cell r="W160">
            <v>482</v>
          </cell>
          <cell r="X160">
            <v>480</v>
          </cell>
          <cell r="Y160">
            <v>476</v>
          </cell>
          <cell r="Z160">
            <v>471</v>
          </cell>
          <cell r="AA160">
            <v>2260</v>
          </cell>
          <cell r="AB160">
            <v>2053</v>
          </cell>
          <cell r="AC160">
            <v>1922</v>
          </cell>
          <cell r="AD160">
            <v>1685</v>
          </cell>
          <cell r="AE160">
            <v>1474</v>
          </cell>
          <cell r="AF160">
            <v>1275</v>
          </cell>
          <cell r="AG160">
            <v>1042</v>
          </cell>
          <cell r="AH160">
            <v>850</v>
          </cell>
          <cell r="AI160">
            <v>665</v>
          </cell>
          <cell r="AJ160">
            <v>515</v>
          </cell>
          <cell r="AK160">
            <v>397</v>
          </cell>
          <cell r="AL160">
            <v>278</v>
          </cell>
          <cell r="AM160">
            <v>238</v>
          </cell>
        </row>
        <row r="161">
          <cell r="A161" t="str">
            <v>151000</v>
          </cell>
          <cell r="B161" t="str">
            <v>15</v>
          </cell>
          <cell r="C161" t="str">
            <v>10</v>
          </cell>
          <cell r="D161" t="str">
            <v>00</v>
          </cell>
          <cell r="E161" t="str">
            <v>YAUYOS</v>
          </cell>
          <cell r="F161">
            <v>31554</v>
          </cell>
          <cell r="G161">
            <v>632</v>
          </cell>
          <cell r="H161">
            <v>633</v>
          </cell>
          <cell r="I161">
            <v>634</v>
          </cell>
          <cell r="J161">
            <v>634</v>
          </cell>
          <cell r="K161">
            <v>634</v>
          </cell>
          <cell r="L161">
            <v>630</v>
          </cell>
          <cell r="M161">
            <v>630</v>
          </cell>
          <cell r="N161">
            <v>629</v>
          </cell>
          <cell r="O161">
            <v>629</v>
          </cell>
          <cell r="P161">
            <v>629</v>
          </cell>
          <cell r="Q161">
            <v>628</v>
          </cell>
          <cell r="R161">
            <v>627</v>
          </cell>
          <cell r="S161">
            <v>627</v>
          </cell>
          <cell r="T161">
            <v>626</v>
          </cell>
          <cell r="U161">
            <v>628</v>
          </cell>
          <cell r="V161">
            <v>626</v>
          </cell>
          <cell r="W161">
            <v>625</v>
          </cell>
          <cell r="X161">
            <v>623</v>
          </cell>
          <cell r="Y161">
            <v>617</v>
          </cell>
          <cell r="Z161">
            <v>611</v>
          </cell>
          <cell r="AA161">
            <v>2930</v>
          </cell>
          <cell r="AB161">
            <v>2662</v>
          </cell>
          <cell r="AC161">
            <v>2493</v>
          </cell>
          <cell r="AD161">
            <v>2185</v>
          </cell>
          <cell r="AE161">
            <v>1911</v>
          </cell>
          <cell r="AF161">
            <v>1654</v>
          </cell>
          <cell r="AG161">
            <v>1352</v>
          </cell>
          <cell r="AH161">
            <v>1102</v>
          </cell>
          <cell r="AI161">
            <v>862</v>
          </cell>
          <cell r="AJ161">
            <v>668</v>
          </cell>
          <cell r="AK161">
            <v>515</v>
          </cell>
          <cell r="AL161">
            <v>360</v>
          </cell>
          <cell r="AM161">
            <v>308</v>
          </cell>
        </row>
        <row r="162">
          <cell r="A162" t="str">
            <v>160000</v>
          </cell>
          <cell r="B162" t="str">
            <v>16</v>
          </cell>
          <cell r="C162" t="str">
            <v>00</v>
          </cell>
          <cell r="D162" t="str">
            <v>00</v>
          </cell>
          <cell r="E162" t="str">
            <v>LORETO</v>
          </cell>
          <cell r="F162">
            <v>962047</v>
          </cell>
          <cell r="G162">
            <v>19280</v>
          </cell>
          <cell r="H162">
            <v>19303</v>
          </cell>
          <cell r="I162">
            <v>19332</v>
          </cell>
          <cell r="J162">
            <v>19344</v>
          </cell>
          <cell r="K162">
            <v>19341</v>
          </cell>
          <cell r="L162">
            <v>19218</v>
          </cell>
          <cell r="M162">
            <v>19200</v>
          </cell>
          <cell r="N162">
            <v>19186</v>
          </cell>
          <cell r="O162">
            <v>19174</v>
          </cell>
          <cell r="P162">
            <v>19164</v>
          </cell>
          <cell r="Q162">
            <v>19148</v>
          </cell>
          <cell r="R162">
            <v>19122</v>
          </cell>
          <cell r="S162">
            <v>19104</v>
          </cell>
          <cell r="T162">
            <v>19101</v>
          </cell>
          <cell r="U162">
            <v>19099</v>
          </cell>
          <cell r="V162">
            <v>19079</v>
          </cell>
          <cell r="W162">
            <v>19049</v>
          </cell>
          <cell r="X162">
            <v>18969</v>
          </cell>
          <cell r="Y162">
            <v>18818</v>
          </cell>
          <cell r="Z162">
            <v>18615</v>
          </cell>
          <cell r="AA162">
            <v>89348</v>
          </cell>
          <cell r="AB162">
            <v>81168</v>
          </cell>
          <cell r="AC162">
            <v>75998</v>
          </cell>
          <cell r="AD162">
            <v>66633</v>
          </cell>
          <cell r="AE162">
            <v>58276</v>
          </cell>
          <cell r="AF162">
            <v>50421</v>
          </cell>
          <cell r="AG162">
            <v>41218</v>
          </cell>
          <cell r="AH162">
            <v>33610</v>
          </cell>
          <cell r="AI162">
            <v>26278</v>
          </cell>
          <cell r="AJ162">
            <v>20358</v>
          </cell>
          <cell r="AK162">
            <v>15704</v>
          </cell>
          <cell r="AL162">
            <v>10987</v>
          </cell>
          <cell r="AM162">
            <v>9402</v>
          </cell>
        </row>
        <row r="163">
          <cell r="A163" t="str">
            <v>160100</v>
          </cell>
          <cell r="B163" t="str">
            <v>16</v>
          </cell>
          <cell r="C163" t="str">
            <v>01</v>
          </cell>
          <cell r="D163" t="str">
            <v>00</v>
          </cell>
          <cell r="E163" t="str">
            <v>MAYNAS</v>
          </cell>
          <cell r="F163">
            <v>529675</v>
          </cell>
          <cell r="G163">
            <v>10615</v>
          </cell>
          <cell r="H163">
            <v>10629</v>
          </cell>
          <cell r="I163">
            <v>10644</v>
          </cell>
          <cell r="J163">
            <v>10650</v>
          </cell>
          <cell r="K163">
            <v>10648</v>
          </cell>
          <cell r="L163">
            <v>10581</v>
          </cell>
          <cell r="M163">
            <v>10571</v>
          </cell>
          <cell r="N163">
            <v>10563</v>
          </cell>
          <cell r="O163">
            <v>10557</v>
          </cell>
          <cell r="P163">
            <v>10550</v>
          </cell>
          <cell r="Q163">
            <v>10542</v>
          </cell>
          <cell r="R163">
            <v>10527</v>
          </cell>
          <cell r="S163">
            <v>10518</v>
          </cell>
          <cell r="T163">
            <v>10516</v>
          </cell>
          <cell r="U163">
            <v>10515</v>
          </cell>
          <cell r="V163">
            <v>10504</v>
          </cell>
          <cell r="W163">
            <v>10488</v>
          </cell>
          <cell r="X163">
            <v>10443</v>
          </cell>
          <cell r="Y163">
            <v>10361</v>
          </cell>
          <cell r="Z163">
            <v>10250</v>
          </cell>
          <cell r="AA163">
            <v>49192</v>
          </cell>
          <cell r="AB163">
            <v>44689</v>
          </cell>
          <cell r="AC163">
            <v>41843</v>
          </cell>
          <cell r="AD163">
            <v>36686</v>
          </cell>
          <cell r="AE163">
            <v>32085</v>
          </cell>
          <cell r="AF163">
            <v>27760</v>
          </cell>
          <cell r="AG163">
            <v>22693</v>
          </cell>
          <cell r="AH163">
            <v>18505</v>
          </cell>
          <cell r="AI163">
            <v>14468</v>
          </cell>
          <cell r="AJ163">
            <v>11208</v>
          </cell>
          <cell r="AK163">
            <v>8647</v>
          </cell>
          <cell r="AL163">
            <v>6050</v>
          </cell>
          <cell r="AM163">
            <v>5177</v>
          </cell>
        </row>
        <row r="164">
          <cell r="A164" t="str">
            <v>160200</v>
          </cell>
          <cell r="B164" t="str">
            <v>16</v>
          </cell>
          <cell r="C164" t="str">
            <v>02</v>
          </cell>
          <cell r="D164" t="str">
            <v>00</v>
          </cell>
          <cell r="E164" t="str">
            <v>ALTO AMAZONAS</v>
          </cell>
          <cell r="F164">
            <v>113047</v>
          </cell>
          <cell r="G164">
            <v>2266</v>
          </cell>
          <cell r="H164">
            <v>2268</v>
          </cell>
          <cell r="I164">
            <v>2272</v>
          </cell>
          <cell r="J164">
            <v>2273</v>
          </cell>
          <cell r="K164">
            <v>2273</v>
          </cell>
          <cell r="L164">
            <v>2258</v>
          </cell>
          <cell r="M164">
            <v>2256</v>
          </cell>
          <cell r="N164">
            <v>2254</v>
          </cell>
          <cell r="O164">
            <v>2253</v>
          </cell>
          <cell r="P164">
            <v>2252</v>
          </cell>
          <cell r="Q164">
            <v>2250</v>
          </cell>
          <cell r="R164">
            <v>2247</v>
          </cell>
          <cell r="S164">
            <v>2245</v>
          </cell>
          <cell r="T164">
            <v>2245</v>
          </cell>
          <cell r="U164">
            <v>2244</v>
          </cell>
          <cell r="V164">
            <v>2243</v>
          </cell>
          <cell r="W164">
            <v>2238</v>
          </cell>
          <cell r="X164">
            <v>2229</v>
          </cell>
          <cell r="Y164">
            <v>2211</v>
          </cell>
          <cell r="Z164">
            <v>2187</v>
          </cell>
          <cell r="AA164">
            <v>10499</v>
          </cell>
          <cell r="AB164">
            <v>9538</v>
          </cell>
          <cell r="AC164">
            <v>8930</v>
          </cell>
          <cell r="AD164">
            <v>7830</v>
          </cell>
          <cell r="AE164">
            <v>6848</v>
          </cell>
          <cell r="AF164">
            <v>5925</v>
          </cell>
          <cell r="AG164">
            <v>4843</v>
          </cell>
          <cell r="AH164">
            <v>3949</v>
          </cell>
          <cell r="AI164">
            <v>3088</v>
          </cell>
          <cell r="AJ164">
            <v>2392</v>
          </cell>
          <cell r="AK164">
            <v>1845</v>
          </cell>
          <cell r="AL164">
            <v>1291</v>
          </cell>
          <cell r="AM164">
            <v>1105</v>
          </cell>
        </row>
        <row r="165">
          <cell r="A165" t="str">
            <v>160300</v>
          </cell>
          <cell r="B165" t="str">
            <v>16</v>
          </cell>
          <cell r="C165" t="str">
            <v>03</v>
          </cell>
          <cell r="D165" t="str">
            <v>00</v>
          </cell>
          <cell r="E165" t="str">
            <v>LORETO</v>
          </cell>
          <cell r="F165">
            <v>68501</v>
          </cell>
          <cell r="G165">
            <v>1373</v>
          </cell>
          <cell r="H165">
            <v>1374</v>
          </cell>
          <cell r="I165">
            <v>1377</v>
          </cell>
          <cell r="J165">
            <v>1378</v>
          </cell>
          <cell r="K165">
            <v>1377</v>
          </cell>
          <cell r="L165">
            <v>1369</v>
          </cell>
          <cell r="M165">
            <v>1367</v>
          </cell>
          <cell r="N165">
            <v>1367</v>
          </cell>
          <cell r="O165">
            <v>1365</v>
          </cell>
          <cell r="P165">
            <v>1365</v>
          </cell>
          <cell r="Q165">
            <v>1364</v>
          </cell>
          <cell r="R165">
            <v>1362</v>
          </cell>
          <cell r="S165">
            <v>1360</v>
          </cell>
          <cell r="T165">
            <v>1360</v>
          </cell>
          <cell r="U165">
            <v>1360</v>
          </cell>
          <cell r="V165">
            <v>1358</v>
          </cell>
          <cell r="W165">
            <v>1356</v>
          </cell>
          <cell r="X165">
            <v>1351</v>
          </cell>
          <cell r="Y165">
            <v>1340</v>
          </cell>
          <cell r="Z165">
            <v>1325</v>
          </cell>
          <cell r="AA165">
            <v>6362</v>
          </cell>
          <cell r="AB165">
            <v>5779</v>
          </cell>
          <cell r="AC165">
            <v>5411</v>
          </cell>
          <cell r="AD165">
            <v>4744</v>
          </cell>
          <cell r="AE165">
            <v>4149</v>
          </cell>
          <cell r="AF165">
            <v>3590</v>
          </cell>
          <cell r="AG165">
            <v>2935</v>
          </cell>
          <cell r="AH165">
            <v>2393</v>
          </cell>
          <cell r="AI165">
            <v>1871</v>
          </cell>
          <cell r="AJ165">
            <v>1450</v>
          </cell>
          <cell r="AK165">
            <v>1118</v>
          </cell>
          <cell r="AL165">
            <v>782</v>
          </cell>
          <cell r="AM165">
            <v>669</v>
          </cell>
        </row>
        <row r="166">
          <cell r="A166" t="str">
            <v>160400</v>
          </cell>
          <cell r="B166" t="str">
            <v>16</v>
          </cell>
          <cell r="C166" t="str">
            <v>04</v>
          </cell>
          <cell r="D166" t="str">
            <v>00</v>
          </cell>
          <cell r="E166" t="str">
            <v>MARISCAL RAMON CASTILLA</v>
          </cell>
          <cell r="F166">
            <v>59975</v>
          </cell>
          <cell r="G166">
            <v>1202</v>
          </cell>
          <cell r="H166">
            <v>1203</v>
          </cell>
          <cell r="I166">
            <v>1205</v>
          </cell>
          <cell r="J166">
            <v>1206</v>
          </cell>
          <cell r="K166">
            <v>1206</v>
          </cell>
          <cell r="L166">
            <v>1198</v>
          </cell>
          <cell r="M166">
            <v>1197</v>
          </cell>
          <cell r="N166">
            <v>1196</v>
          </cell>
          <cell r="O166">
            <v>1195</v>
          </cell>
          <cell r="P166">
            <v>1195</v>
          </cell>
          <cell r="Q166">
            <v>1194</v>
          </cell>
          <cell r="R166">
            <v>1192</v>
          </cell>
          <cell r="S166">
            <v>1191</v>
          </cell>
          <cell r="T166">
            <v>1191</v>
          </cell>
          <cell r="U166">
            <v>1191</v>
          </cell>
          <cell r="V166">
            <v>1189</v>
          </cell>
          <cell r="W166">
            <v>1188</v>
          </cell>
          <cell r="X166">
            <v>1183</v>
          </cell>
          <cell r="Y166">
            <v>1173</v>
          </cell>
          <cell r="Z166">
            <v>1160</v>
          </cell>
          <cell r="AA166">
            <v>5570</v>
          </cell>
          <cell r="AB166">
            <v>5060</v>
          </cell>
          <cell r="AC166">
            <v>4738</v>
          </cell>
          <cell r="AD166">
            <v>4154</v>
          </cell>
          <cell r="AE166">
            <v>3633</v>
          </cell>
          <cell r="AF166">
            <v>3143</v>
          </cell>
          <cell r="AG166">
            <v>2570</v>
          </cell>
          <cell r="AH166">
            <v>2095</v>
          </cell>
          <cell r="AI166">
            <v>1638</v>
          </cell>
          <cell r="AJ166">
            <v>1269</v>
          </cell>
          <cell r="AK166">
            <v>979</v>
          </cell>
          <cell r="AL166">
            <v>685</v>
          </cell>
          <cell r="AM166">
            <v>586</v>
          </cell>
        </row>
        <row r="167">
          <cell r="A167" t="str">
            <v>160500</v>
          </cell>
          <cell r="B167" t="str">
            <v>16</v>
          </cell>
          <cell r="C167" t="str">
            <v>05</v>
          </cell>
          <cell r="D167" t="str">
            <v>00</v>
          </cell>
          <cell r="E167" t="str">
            <v>REQUENA</v>
          </cell>
          <cell r="F167">
            <v>71031</v>
          </cell>
          <cell r="G167">
            <v>1423</v>
          </cell>
          <cell r="H167">
            <v>1425</v>
          </cell>
          <cell r="I167">
            <v>1427</v>
          </cell>
          <cell r="J167">
            <v>1428</v>
          </cell>
          <cell r="K167">
            <v>1428</v>
          </cell>
          <cell r="L167">
            <v>1419</v>
          </cell>
          <cell r="M167">
            <v>1418</v>
          </cell>
          <cell r="N167">
            <v>1417</v>
          </cell>
          <cell r="O167">
            <v>1416</v>
          </cell>
          <cell r="P167">
            <v>1415</v>
          </cell>
          <cell r="Q167">
            <v>1414</v>
          </cell>
          <cell r="R167">
            <v>1412</v>
          </cell>
          <cell r="S167">
            <v>1411</v>
          </cell>
          <cell r="T167">
            <v>1410</v>
          </cell>
          <cell r="U167">
            <v>1410</v>
          </cell>
          <cell r="V167">
            <v>1409</v>
          </cell>
          <cell r="W167">
            <v>1406</v>
          </cell>
          <cell r="X167">
            <v>1401</v>
          </cell>
          <cell r="Y167">
            <v>1389</v>
          </cell>
          <cell r="Z167">
            <v>1374</v>
          </cell>
          <cell r="AA167">
            <v>6597</v>
          </cell>
          <cell r="AB167">
            <v>5993</v>
          </cell>
          <cell r="AC167">
            <v>5611</v>
          </cell>
          <cell r="AD167">
            <v>4920</v>
          </cell>
          <cell r="AE167">
            <v>4303</v>
          </cell>
          <cell r="AF167">
            <v>3723</v>
          </cell>
          <cell r="AG167">
            <v>3043</v>
          </cell>
          <cell r="AH167">
            <v>2482</v>
          </cell>
          <cell r="AI167">
            <v>1940</v>
          </cell>
          <cell r="AJ167">
            <v>1503</v>
          </cell>
          <cell r="AK167">
            <v>1159</v>
          </cell>
          <cell r="AL167">
            <v>811</v>
          </cell>
          <cell r="AM167">
            <v>694</v>
          </cell>
        </row>
        <row r="168">
          <cell r="A168" t="str">
            <v>160600</v>
          </cell>
          <cell r="B168" t="str">
            <v>16</v>
          </cell>
          <cell r="C168" t="str">
            <v>06</v>
          </cell>
          <cell r="D168" t="str">
            <v>00</v>
          </cell>
          <cell r="E168" t="str">
            <v>UCAYALI</v>
          </cell>
          <cell r="F168">
            <v>66143</v>
          </cell>
          <cell r="G168">
            <v>1325</v>
          </cell>
          <cell r="H168">
            <v>1327</v>
          </cell>
          <cell r="I168">
            <v>1329</v>
          </cell>
          <cell r="J168">
            <v>1330</v>
          </cell>
          <cell r="K168">
            <v>1330</v>
          </cell>
          <cell r="L168">
            <v>1321</v>
          </cell>
          <cell r="M168">
            <v>1320</v>
          </cell>
          <cell r="N168">
            <v>1319</v>
          </cell>
          <cell r="O168">
            <v>1318</v>
          </cell>
          <cell r="P168">
            <v>1318</v>
          </cell>
          <cell r="Q168">
            <v>1316</v>
          </cell>
          <cell r="R168">
            <v>1315</v>
          </cell>
          <cell r="S168">
            <v>1313</v>
          </cell>
          <cell r="T168">
            <v>1313</v>
          </cell>
          <cell r="U168">
            <v>1313</v>
          </cell>
          <cell r="V168">
            <v>1312</v>
          </cell>
          <cell r="W168">
            <v>1310</v>
          </cell>
          <cell r="X168">
            <v>1304</v>
          </cell>
          <cell r="Y168">
            <v>1294</v>
          </cell>
          <cell r="Z168">
            <v>1280</v>
          </cell>
          <cell r="AA168">
            <v>6143</v>
          </cell>
          <cell r="AB168">
            <v>5580</v>
          </cell>
          <cell r="AC168">
            <v>5225</v>
          </cell>
          <cell r="AD168">
            <v>4581</v>
          </cell>
          <cell r="AE168">
            <v>4007</v>
          </cell>
          <cell r="AF168">
            <v>3467</v>
          </cell>
          <cell r="AG168">
            <v>2834</v>
          </cell>
          <cell r="AH168">
            <v>2311</v>
          </cell>
          <cell r="AI168">
            <v>1807</v>
          </cell>
          <cell r="AJ168">
            <v>1400</v>
          </cell>
          <cell r="AK168">
            <v>1080</v>
          </cell>
          <cell r="AL168">
            <v>755</v>
          </cell>
          <cell r="AM168">
            <v>646</v>
          </cell>
        </row>
        <row r="169">
          <cell r="A169" t="str">
            <v>160700</v>
          </cell>
          <cell r="B169" t="str">
            <v>16</v>
          </cell>
          <cell r="C169" t="str">
            <v>07</v>
          </cell>
          <cell r="D169" t="str">
            <v>00</v>
          </cell>
          <cell r="E169" t="str">
            <v xml:space="preserve">DATEM DEL MARAÑON </v>
          </cell>
          <cell r="F169">
            <v>53675</v>
          </cell>
          <cell r="G169">
            <v>1076</v>
          </cell>
          <cell r="H169">
            <v>1077</v>
          </cell>
          <cell r="I169">
            <v>1078</v>
          </cell>
          <cell r="J169">
            <v>1079</v>
          </cell>
          <cell r="K169">
            <v>1079</v>
          </cell>
          <cell r="L169">
            <v>1072</v>
          </cell>
          <cell r="M169">
            <v>1071</v>
          </cell>
          <cell r="N169">
            <v>1070</v>
          </cell>
          <cell r="O169">
            <v>1070</v>
          </cell>
          <cell r="P169">
            <v>1069</v>
          </cell>
          <cell r="Q169">
            <v>1068</v>
          </cell>
          <cell r="R169">
            <v>1067</v>
          </cell>
          <cell r="S169">
            <v>1066</v>
          </cell>
          <cell r="T169">
            <v>1066</v>
          </cell>
          <cell r="U169">
            <v>1066</v>
          </cell>
          <cell r="V169">
            <v>1064</v>
          </cell>
          <cell r="W169">
            <v>1063</v>
          </cell>
          <cell r="X169">
            <v>1058</v>
          </cell>
          <cell r="Y169">
            <v>1050</v>
          </cell>
          <cell r="Z169">
            <v>1039</v>
          </cell>
          <cell r="AA169">
            <v>4985</v>
          </cell>
          <cell r="AB169">
            <v>4529</v>
          </cell>
          <cell r="AC169">
            <v>4240</v>
          </cell>
          <cell r="AD169">
            <v>3718</v>
          </cell>
          <cell r="AE169">
            <v>3251</v>
          </cell>
          <cell r="AF169">
            <v>2813</v>
          </cell>
          <cell r="AG169">
            <v>2300</v>
          </cell>
          <cell r="AH169">
            <v>1875</v>
          </cell>
          <cell r="AI169">
            <v>1466</v>
          </cell>
          <cell r="AJ169">
            <v>1136</v>
          </cell>
          <cell r="AK169">
            <v>876</v>
          </cell>
          <cell r="AL169">
            <v>613</v>
          </cell>
          <cell r="AM169">
            <v>525</v>
          </cell>
        </row>
        <row r="170">
          <cell r="A170" t="str">
            <v>170000</v>
          </cell>
          <cell r="B170" t="str">
            <v>17</v>
          </cell>
          <cell r="C170" t="str">
            <v>00</v>
          </cell>
          <cell r="D170" t="str">
            <v>00</v>
          </cell>
          <cell r="E170" t="str">
            <v>MADRE DE DIOS</v>
          </cell>
          <cell r="F170">
            <v>117776</v>
          </cell>
          <cell r="G170">
            <v>2360</v>
          </cell>
          <cell r="H170">
            <v>2363</v>
          </cell>
          <cell r="I170">
            <v>2367</v>
          </cell>
          <cell r="J170">
            <v>2368</v>
          </cell>
          <cell r="K170">
            <v>2368</v>
          </cell>
          <cell r="L170">
            <v>2353</v>
          </cell>
          <cell r="M170">
            <v>2350</v>
          </cell>
          <cell r="N170">
            <v>2349</v>
          </cell>
          <cell r="O170">
            <v>2347</v>
          </cell>
          <cell r="P170">
            <v>2346</v>
          </cell>
          <cell r="Q170">
            <v>2344</v>
          </cell>
          <cell r="R170">
            <v>2341</v>
          </cell>
          <cell r="S170">
            <v>2339</v>
          </cell>
          <cell r="T170">
            <v>2338</v>
          </cell>
          <cell r="U170">
            <v>2338</v>
          </cell>
          <cell r="V170">
            <v>2336</v>
          </cell>
          <cell r="W170">
            <v>2332</v>
          </cell>
          <cell r="X170">
            <v>2322</v>
          </cell>
          <cell r="Y170">
            <v>2304</v>
          </cell>
          <cell r="Z170">
            <v>2279</v>
          </cell>
          <cell r="AA170">
            <v>10938</v>
          </cell>
          <cell r="AB170">
            <v>9937</v>
          </cell>
          <cell r="AC170">
            <v>9304</v>
          </cell>
          <cell r="AD170">
            <v>8157</v>
          </cell>
          <cell r="AE170">
            <v>7134</v>
          </cell>
          <cell r="AF170">
            <v>6173</v>
          </cell>
          <cell r="AG170">
            <v>5046</v>
          </cell>
          <cell r="AH170">
            <v>4115</v>
          </cell>
          <cell r="AI170">
            <v>3217</v>
          </cell>
          <cell r="AJ170">
            <v>2492</v>
          </cell>
          <cell r="AK170">
            <v>1923</v>
          </cell>
          <cell r="AL170">
            <v>1345</v>
          </cell>
          <cell r="AM170">
            <v>1151</v>
          </cell>
        </row>
        <row r="171">
          <cell r="A171" t="str">
            <v>170100</v>
          </cell>
          <cell r="B171" t="str">
            <v>17</v>
          </cell>
          <cell r="C171" t="str">
            <v>01</v>
          </cell>
          <cell r="D171" t="str">
            <v>00</v>
          </cell>
          <cell r="E171" t="str">
            <v>TAMBOPATA</v>
          </cell>
          <cell r="F171">
            <v>84708</v>
          </cell>
          <cell r="G171">
            <v>1698</v>
          </cell>
          <cell r="H171">
            <v>1699</v>
          </cell>
          <cell r="I171">
            <v>1702</v>
          </cell>
          <cell r="J171">
            <v>1703</v>
          </cell>
          <cell r="K171">
            <v>1703</v>
          </cell>
          <cell r="L171">
            <v>1692</v>
          </cell>
          <cell r="M171">
            <v>1690</v>
          </cell>
          <cell r="N171">
            <v>1690</v>
          </cell>
          <cell r="O171">
            <v>1688</v>
          </cell>
          <cell r="P171">
            <v>1687</v>
          </cell>
          <cell r="Q171">
            <v>1686</v>
          </cell>
          <cell r="R171">
            <v>1683</v>
          </cell>
          <cell r="S171">
            <v>1683</v>
          </cell>
          <cell r="T171">
            <v>1682</v>
          </cell>
          <cell r="U171">
            <v>1682</v>
          </cell>
          <cell r="V171">
            <v>1680</v>
          </cell>
          <cell r="W171">
            <v>1677</v>
          </cell>
          <cell r="X171">
            <v>1670</v>
          </cell>
          <cell r="Y171">
            <v>1657</v>
          </cell>
          <cell r="Z171">
            <v>1640</v>
          </cell>
          <cell r="AA171">
            <v>7867</v>
          </cell>
          <cell r="AB171">
            <v>7147</v>
          </cell>
          <cell r="AC171">
            <v>6692</v>
          </cell>
          <cell r="AD171">
            <v>5867</v>
          </cell>
          <cell r="AE171">
            <v>5131</v>
          </cell>
          <cell r="AF171">
            <v>4439</v>
          </cell>
          <cell r="AG171">
            <v>3629</v>
          </cell>
          <cell r="AH171">
            <v>2960</v>
          </cell>
          <cell r="AI171">
            <v>2314</v>
          </cell>
          <cell r="AJ171">
            <v>1792</v>
          </cell>
          <cell r="AK171">
            <v>1383</v>
          </cell>
          <cell r="AL171">
            <v>967</v>
          </cell>
          <cell r="AM171">
            <v>828</v>
          </cell>
        </row>
        <row r="172">
          <cell r="A172" t="str">
            <v>170200</v>
          </cell>
          <cell r="B172" t="str">
            <v>17</v>
          </cell>
          <cell r="C172" t="str">
            <v>02</v>
          </cell>
          <cell r="D172" t="str">
            <v>00</v>
          </cell>
          <cell r="E172" t="str">
            <v>MANU</v>
          </cell>
          <cell r="F172">
            <v>21418</v>
          </cell>
          <cell r="G172">
            <v>429</v>
          </cell>
          <cell r="H172">
            <v>430</v>
          </cell>
          <cell r="I172">
            <v>431</v>
          </cell>
          <cell r="J172">
            <v>431</v>
          </cell>
          <cell r="K172">
            <v>431</v>
          </cell>
          <cell r="L172">
            <v>428</v>
          </cell>
          <cell r="M172">
            <v>427</v>
          </cell>
          <cell r="N172">
            <v>427</v>
          </cell>
          <cell r="O172">
            <v>427</v>
          </cell>
          <cell r="P172">
            <v>427</v>
          </cell>
          <cell r="Q172">
            <v>426</v>
          </cell>
          <cell r="R172">
            <v>426</v>
          </cell>
          <cell r="S172">
            <v>425</v>
          </cell>
          <cell r="T172">
            <v>425</v>
          </cell>
          <cell r="U172">
            <v>425</v>
          </cell>
          <cell r="V172">
            <v>425</v>
          </cell>
          <cell r="W172">
            <v>424</v>
          </cell>
          <cell r="X172">
            <v>422</v>
          </cell>
          <cell r="Y172">
            <v>419</v>
          </cell>
          <cell r="Z172">
            <v>414</v>
          </cell>
          <cell r="AA172">
            <v>1989</v>
          </cell>
          <cell r="AB172">
            <v>1807</v>
          </cell>
          <cell r="AC172">
            <v>1692</v>
          </cell>
          <cell r="AD172">
            <v>1483</v>
          </cell>
          <cell r="AE172">
            <v>1297</v>
          </cell>
          <cell r="AF172">
            <v>1123</v>
          </cell>
          <cell r="AG172">
            <v>918</v>
          </cell>
          <cell r="AH172">
            <v>748</v>
          </cell>
          <cell r="AI172">
            <v>585</v>
          </cell>
          <cell r="AJ172">
            <v>453</v>
          </cell>
          <cell r="AK172">
            <v>350</v>
          </cell>
          <cell r="AL172">
            <v>245</v>
          </cell>
          <cell r="AM172">
            <v>209</v>
          </cell>
        </row>
        <row r="173">
          <cell r="A173" t="str">
            <v>170300</v>
          </cell>
          <cell r="B173" t="str">
            <v>17</v>
          </cell>
          <cell r="C173" t="str">
            <v>03</v>
          </cell>
          <cell r="D173" t="str">
            <v>00</v>
          </cell>
          <cell r="E173" t="str">
            <v>TAHUAMANU</v>
          </cell>
          <cell r="F173">
            <v>11650</v>
          </cell>
          <cell r="G173">
            <v>233</v>
          </cell>
          <cell r="H173">
            <v>234</v>
          </cell>
          <cell r="I173">
            <v>234</v>
          </cell>
          <cell r="J173">
            <v>234</v>
          </cell>
          <cell r="K173">
            <v>234</v>
          </cell>
          <cell r="L173">
            <v>233</v>
          </cell>
          <cell r="M173">
            <v>233</v>
          </cell>
          <cell r="N173">
            <v>232</v>
          </cell>
          <cell r="O173">
            <v>232</v>
          </cell>
          <cell r="P173">
            <v>232</v>
          </cell>
          <cell r="Q173">
            <v>232</v>
          </cell>
          <cell r="R173">
            <v>232</v>
          </cell>
          <cell r="S173">
            <v>231</v>
          </cell>
          <cell r="T173">
            <v>231</v>
          </cell>
          <cell r="U173">
            <v>231</v>
          </cell>
          <cell r="V173">
            <v>231</v>
          </cell>
          <cell r="W173">
            <v>231</v>
          </cell>
          <cell r="X173">
            <v>230</v>
          </cell>
          <cell r="Y173">
            <v>228</v>
          </cell>
          <cell r="Z173">
            <v>225</v>
          </cell>
          <cell r="AA173">
            <v>1082</v>
          </cell>
          <cell r="AB173">
            <v>983</v>
          </cell>
          <cell r="AC173">
            <v>920</v>
          </cell>
          <cell r="AD173">
            <v>807</v>
          </cell>
          <cell r="AE173">
            <v>706</v>
          </cell>
          <cell r="AF173">
            <v>611</v>
          </cell>
          <cell r="AG173">
            <v>499</v>
          </cell>
          <cell r="AH173">
            <v>407</v>
          </cell>
          <cell r="AI173">
            <v>318</v>
          </cell>
          <cell r="AJ173">
            <v>247</v>
          </cell>
          <cell r="AK173">
            <v>190</v>
          </cell>
          <cell r="AL173">
            <v>133</v>
          </cell>
          <cell r="AM173">
            <v>114</v>
          </cell>
        </row>
        <row r="174">
          <cell r="A174" t="str">
            <v>180000</v>
          </cell>
          <cell r="B174" t="str">
            <v>18</v>
          </cell>
          <cell r="C174" t="str">
            <v>00</v>
          </cell>
          <cell r="D174" t="str">
            <v>00</v>
          </cell>
          <cell r="E174" t="str">
            <v>MOQUEGUA</v>
          </cell>
          <cell r="F174">
            <v>172770</v>
          </cell>
          <cell r="G174">
            <v>3462</v>
          </cell>
          <cell r="H174">
            <v>3467</v>
          </cell>
          <cell r="I174">
            <v>3472</v>
          </cell>
          <cell r="J174">
            <v>3474</v>
          </cell>
          <cell r="K174">
            <v>3473</v>
          </cell>
          <cell r="L174">
            <v>3451</v>
          </cell>
          <cell r="M174">
            <v>3448</v>
          </cell>
          <cell r="N174">
            <v>3446</v>
          </cell>
          <cell r="O174">
            <v>3443</v>
          </cell>
          <cell r="P174">
            <v>3442</v>
          </cell>
          <cell r="Q174">
            <v>3439</v>
          </cell>
          <cell r="R174">
            <v>3434</v>
          </cell>
          <cell r="S174">
            <v>3431</v>
          </cell>
          <cell r="T174">
            <v>3430</v>
          </cell>
          <cell r="U174">
            <v>3430</v>
          </cell>
          <cell r="V174">
            <v>3426</v>
          </cell>
          <cell r="W174">
            <v>3421</v>
          </cell>
          <cell r="X174">
            <v>3406</v>
          </cell>
          <cell r="Y174">
            <v>3380</v>
          </cell>
          <cell r="Z174">
            <v>3343</v>
          </cell>
          <cell r="AA174">
            <v>16046</v>
          </cell>
          <cell r="AB174">
            <v>14577</v>
          </cell>
          <cell r="AC174">
            <v>13648</v>
          </cell>
          <cell r="AD174">
            <v>11966</v>
          </cell>
          <cell r="AE174">
            <v>10466</v>
          </cell>
          <cell r="AF174">
            <v>9055</v>
          </cell>
          <cell r="AG174">
            <v>7402</v>
          </cell>
          <cell r="AH174">
            <v>6036</v>
          </cell>
          <cell r="AI174">
            <v>4719</v>
          </cell>
          <cell r="AJ174">
            <v>3656</v>
          </cell>
          <cell r="AK174">
            <v>2820</v>
          </cell>
          <cell r="AL174">
            <v>1973</v>
          </cell>
          <cell r="AM174">
            <v>1688</v>
          </cell>
        </row>
        <row r="175">
          <cell r="A175" t="str">
            <v>180100</v>
          </cell>
          <cell r="B175" t="str">
            <v>18</v>
          </cell>
          <cell r="C175" t="str">
            <v>01</v>
          </cell>
          <cell r="D175" t="str">
            <v>00</v>
          </cell>
          <cell r="E175" t="str">
            <v>MARISCAL NIETO</v>
          </cell>
          <cell r="F175">
            <v>77599</v>
          </cell>
          <cell r="G175">
            <v>1555</v>
          </cell>
          <cell r="H175">
            <v>1557</v>
          </cell>
          <cell r="I175">
            <v>1559</v>
          </cell>
          <cell r="J175">
            <v>1560</v>
          </cell>
          <cell r="K175">
            <v>1560</v>
          </cell>
          <cell r="L175">
            <v>1550</v>
          </cell>
          <cell r="M175">
            <v>1548</v>
          </cell>
          <cell r="N175">
            <v>1548</v>
          </cell>
          <cell r="O175">
            <v>1546</v>
          </cell>
          <cell r="P175">
            <v>1546</v>
          </cell>
          <cell r="Q175">
            <v>1545</v>
          </cell>
          <cell r="R175">
            <v>1542</v>
          </cell>
          <cell r="S175">
            <v>1541</v>
          </cell>
          <cell r="T175">
            <v>1541</v>
          </cell>
          <cell r="U175">
            <v>1541</v>
          </cell>
          <cell r="V175">
            <v>1539</v>
          </cell>
          <cell r="W175">
            <v>1537</v>
          </cell>
          <cell r="X175">
            <v>1530</v>
          </cell>
          <cell r="Y175">
            <v>1518</v>
          </cell>
          <cell r="Z175">
            <v>1502</v>
          </cell>
          <cell r="AA175">
            <v>7207</v>
          </cell>
          <cell r="AB175">
            <v>6547</v>
          </cell>
          <cell r="AC175">
            <v>6130</v>
          </cell>
          <cell r="AD175">
            <v>5374</v>
          </cell>
          <cell r="AE175">
            <v>4701</v>
          </cell>
          <cell r="AF175">
            <v>4067</v>
          </cell>
          <cell r="AG175">
            <v>3325</v>
          </cell>
          <cell r="AH175">
            <v>2711</v>
          </cell>
          <cell r="AI175">
            <v>2120</v>
          </cell>
          <cell r="AJ175">
            <v>1642</v>
          </cell>
          <cell r="AK175">
            <v>1266</v>
          </cell>
          <cell r="AL175">
            <v>886</v>
          </cell>
          <cell r="AM175">
            <v>758</v>
          </cell>
        </row>
        <row r="176">
          <cell r="A176" t="str">
            <v>180200</v>
          </cell>
          <cell r="B176" t="str">
            <v>18</v>
          </cell>
          <cell r="C176" t="str">
            <v>02</v>
          </cell>
          <cell r="D176" t="str">
            <v>00</v>
          </cell>
          <cell r="E176" t="str">
            <v>GENERAL SANCHEZ CERRO</v>
          </cell>
          <cell r="F176">
            <v>27500</v>
          </cell>
          <cell r="G176">
            <v>551</v>
          </cell>
          <cell r="H176">
            <v>552</v>
          </cell>
          <cell r="I176">
            <v>553</v>
          </cell>
          <cell r="J176">
            <v>553</v>
          </cell>
          <cell r="K176">
            <v>553</v>
          </cell>
          <cell r="L176">
            <v>549</v>
          </cell>
          <cell r="M176">
            <v>549</v>
          </cell>
          <cell r="N176">
            <v>548</v>
          </cell>
          <cell r="O176">
            <v>548</v>
          </cell>
          <cell r="P176">
            <v>548</v>
          </cell>
          <cell r="Q176">
            <v>547</v>
          </cell>
          <cell r="R176">
            <v>547</v>
          </cell>
          <cell r="S176">
            <v>546</v>
          </cell>
          <cell r="T176">
            <v>546</v>
          </cell>
          <cell r="U176">
            <v>546</v>
          </cell>
          <cell r="V176">
            <v>545</v>
          </cell>
          <cell r="W176">
            <v>545</v>
          </cell>
          <cell r="X176">
            <v>542</v>
          </cell>
          <cell r="Y176">
            <v>538</v>
          </cell>
          <cell r="Z176">
            <v>532</v>
          </cell>
          <cell r="AA176">
            <v>2554</v>
          </cell>
          <cell r="AB176">
            <v>2320</v>
          </cell>
          <cell r="AC176">
            <v>2172</v>
          </cell>
          <cell r="AD176">
            <v>1905</v>
          </cell>
          <cell r="AE176">
            <v>1666</v>
          </cell>
          <cell r="AF176">
            <v>1441</v>
          </cell>
          <cell r="AG176">
            <v>1178</v>
          </cell>
          <cell r="AH176">
            <v>961</v>
          </cell>
          <cell r="AI176">
            <v>751</v>
          </cell>
          <cell r="AJ176">
            <v>582</v>
          </cell>
          <cell r="AK176">
            <v>449</v>
          </cell>
          <cell r="AL176">
            <v>314</v>
          </cell>
          <cell r="AM176">
            <v>269</v>
          </cell>
        </row>
        <row r="177">
          <cell r="A177" t="str">
            <v>180300</v>
          </cell>
          <cell r="B177" t="str">
            <v>18</v>
          </cell>
          <cell r="C177" t="str">
            <v>03</v>
          </cell>
          <cell r="D177" t="str">
            <v>00</v>
          </cell>
          <cell r="E177" t="str">
            <v>ILO</v>
          </cell>
          <cell r="F177">
            <v>67671</v>
          </cell>
          <cell r="G177">
            <v>1356</v>
          </cell>
          <cell r="H177">
            <v>1358</v>
          </cell>
          <cell r="I177">
            <v>1360</v>
          </cell>
          <cell r="J177">
            <v>1361</v>
          </cell>
          <cell r="K177">
            <v>1360</v>
          </cell>
          <cell r="L177">
            <v>1352</v>
          </cell>
          <cell r="M177">
            <v>1351</v>
          </cell>
          <cell r="N177">
            <v>1350</v>
          </cell>
          <cell r="O177">
            <v>1349</v>
          </cell>
          <cell r="P177">
            <v>1348</v>
          </cell>
          <cell r="Q177">
            <v>1347</v>
          </cell>
          <cell r="R177">
            <v>1345</v>
          </cell>
          <cell r="S177">
            <v>1344</v>
          </cell>
          <cell r="T177">
            <v>1343</v>
          </cell>
          <cell r="U177">
            <v>1343</v>
          </cell>
          <cell r="V177">
            <v>1342</v>
          </cell>
          <cell r="W177">
            <v>1339</v>
          </cell>
          <cell r="X177">
            <v>1334</v>
          </cell>
          <cell r="Y177">
            <v>1324</v>
          </cell>
          <cell r="Z177">
            <v>1309</v>
          </cell>
          <cell r="AA177">
            <v>6285</v>
          </cell>
          <cell r="AB177">
            <v>5710</v>
          </cell>
          <cell r="AC177">
            <v>5346</v>
          </cell>
          <cell r="AD177">
            <v>4687</v>
          </cell>
          <cell r="AE177">
            <v>4099</v>
          </cell>
          <cell r="AF177">
            <v>3547</v>
          </cell>
          <cell r="AG177">
            <v>2899</v>
          </cell>
          <cell r="AH177">
            <v>2364</v>
          </cell>
          <cell r="AI177">
            <v>1848</v>
          </cell>
          <cell r="AJ177">
            <v>1432</v>
          </cell>
          <cell r="AK177">
            <v>1105</v>
          </cell>
          <cell r="AL177">
            <v>773</v>
          </cell>
          <cell r="AM177">
            <v>661</v>
          </cell>
        </row>
        <row r="178">
          <cell r="A178" t="str">
            <v>190000</v>
          </cell>
          <cell r="B178" t="str">
            <v>19</v>
          </cell>
          <cell r="C178" t="str">
            <v>00</v>
          </cell>
          <cell r="D178" t="str">
            <v>00</v>
          </cell>
          <cell r="E178" t="str">
            <v>PASCO</v>
          </cell>
          <cell r="F178">
            <v>303041</v>
          </cell>
          <cell r="G178">
            <v>6073</v>
          </cell>
          <cell r="H178">
            <v>6080</v>
          </cell>
          <cell r="I178">
            <v>6090</v>
          </cell>
          <cell r="J178">
            <v>6093</v>
          </cell>
          <cell r="K178">
            <v>6092</v>
          </cell>
          <cell r="L178">
            <v>6054</v>
          </cell>
          <cell r="M178">
            <v>6048</v>
          </cell>
          <cell r="N178">
            <v>6044</v>
          </cell>
          <cell r="O178">
            <v>6040</v>
          </cell>
          <cell r="P178">
            <v>6036</v>
          </cell>
          <cell r="Q178">
            <v>6032</v>
          </cell>
          <cell r="R178">
            <v>6023</v>
          </cell>
          <cell r="S178">
            <v>6018</v>
          </cell>
          <cell r="T178">
            <v>6017</v>
          </cell>
          <cell r="U178">
            <v>6016</v>
          </cell>
          <cell r="V178">
            <v>6010</v>
          </cell>
          <cell r="W178">
            <v>6000</v>
          </cell>
          <cell r="X178">
            <v>5975</v>
          </cell>
          <cell r="Y178">
            <v>5928</v>
          </cell>
          <cell r="Z178">
            <v>5864</v>
          </cell>
          <cell r="AA178">
            <v>28144</v>
          </cell>
          <cell r="AB178">
            <v>25568</v>
          </cell>
          <cell r="AC178">
            <v>23939</v>
          </cell>
          <cell r="AD178">
            <v>20989</v>
          </cell>
          <cell r="AE178">
            <v>18357</v>
          </cell>
          <cell r="AF178">
            <v>15882</v>
          </cell>
          <cell r="AG178">
            <v>12983</v>
          </cell>
          <cell r="AH178">
            <v>10587</v>
          </cell>
          <cell r="AI178">
            <v>8277</v>
          </cell>
          <cell r="AJ178">
            <v>6413</v>
          </cell>
          <cell r="AK178">
            <v>4947</v>
          </cell>
          <cell r="AL178">
            <v>3461</v>
          </cell>
          <cell r="AM178">
            <v>2961</v>
          </cell>
        </row>
        <row r="179">
          <cell r="A179" t="str">
            <v>190100</v>
          </cell>
          <cell r="B179" t="str">
            <v>19</v>
          </cell>
          <cell r="C179" t="str">
            <v>01</v>
          </cell>
          <cell r="D179" t="str">
            <v>00</v>
          </cell>
          <cell r="E179" t="str">
            <v>PASCO</v>
          </cell>
          <cell r="F179">
            <v>165804</v>
          </cell>
          <cell r="G179">
            <v>3323</v>
          </cell>
          <cell r="H179">
            <v>3327</v>
          </cell>
          <cell r="I179">
            <v>3332</v>
          </cell>
          <cell r="J179">
            <v>3334</v>
          </cell>
          <cell r="K179">
            <v>3333</v>
          </cell>
          <cell r="L179">
            <v>3312</v>
          </cell>
          <cell r="M179">
            <v>3309</v>
          </cell>
          <cell r="N179">
            <v>3307</v>
          </cell>
          <cell r="O179">
            <v>3305</v>
          </cell>
          <cell r="P179">
            <v>3302</v>
          </cell>
          <cell r="Q179">
            <v>3300</v>
          </cell>
          <cell r="R179">
            <v>3295</v>
          </cell>
          <cell r="S179">
            <v>3293</v>
          </cell>
          <cell r="T179">
            <v>3292</v>
          </cell>
          <cell r="U179">
            <v>3292</v>
          </cell>
          <cell r="V179">
            <v>3288</v>
          </cell>
          <cell r="W179">
            <v>3283</v>
          </cell>
          <cell r="X179">
            <v>3269</v>
          </cell>
          <cell r="Y179">
            <v>3243</v>
          </cell>
          <cell r="Z179">
            <v>3209</v>
          </cell>
          <cell r="AA179">
            <v>15398</v>
          </cell>
          <cell r="AB179">
            <v>13989</v>
          </cell>
          <cell r="AC179">
            <v>13098</v>
          </cell>
          <cell r="AD179">
            <v>11483</v>
          </cell>
          <cell r="AE179">
            <v>10044</v>
          </cell>
          <cell r="AF179">
            <v>8689</v>
          </cell>
          <cell r="AG179">
            <v>7104</v>
          </cell>
          <cell r="AH179">
            <v>5792</v>
          </cell>
          <cell r="AI179">
            <v>4529</v>
          </cell>
          <cell r="AJ179">
            <v>3509</v>
          </cell>
          <cell r="AK179">
            <v>2707</v>
          </cell>
          <cell r="AL179">
            <v>1894</v>
          </cell>
          <cell r="AM179">
            <v>1620</v>
          </cell>
        </row>
        <row r="180">
          <cell r="A180" t="str">
            <v>190200</v>
          </cell>
          <cell r="B180" t="str">
            <v>19</v>
          </cell>
          <cell r="C180" t="str">
            <v>02</v>
          </cell>
          <cell r="D180" t="str">
            <v>00</v>
          </cell>
          <cell r="E180" t="str">
            <v>DANIEL ALCIDES CARRION</v>
          </cell>
          <cell r="F180">
            <v>51337</v>
          </cell>
          <cell r="G180">
            <v>1029</v>
          </cell>
          <cell r="H180">
            <v>1030</v>
          </cell>
          <cell r="I180">
            <v>1032</v>
          </cell>
          <cell r="J180">
            <v>1032</v>
          </cell>
          <cell r="K180">
            <v>1032</v>
          </cell>
          <cell r="L180">
            <v>1026</v>
          </cell>
          <cell r="M180">
            <v>1025</v>
          </cell>
          <cell r="N180">
            <v>1024</v>
          </cell>
          <cell r="O180">
            <v>1023</v>
          </cell>
          <cell r="P180">
            <v>1023</v>
          </cell>
          <cell r="Q180">
            <v>1022</v>
          </cell>
          <cell r="R180">
            <v>1021</v>
          </cell>
          <cell r="S180">
            <v>1019</v>
          </cell>
          <cell r="T180">
            <v>1019</v>
          </cell>
          <cell r="U180">
            <v>1019</v>
          </cell>
          <cell r="V180">
            <v>1018</v>
          </cell>
          <cell r="W180">
            <v>1016</v>
          </cell>
          <cell r="X180">
            <v>1012</v>
          </cell>
          <cell r="Y180">
            <v>1004</v>
          </cell>
          <cell r="Z180">
            <v>993</v>
          </cell>
          <cell r="AA180">
            <v>4768</v>
          </cell>
          <cell r="AB180">
            <v>4331</v>
          </cell>
          <cell r="AC180">
            <v>4055</v>
          </cell>
          <cell r="AD180">
            <v>3556</v>
          </cell>
          <cell r="AE180">
            <v>3110</v>
          </cell>
          <cell r="AF180">
            <v>2691</v>
          </cell>
          <cell r="AG180">
            <v>2199</v>
          </cell>
          <cell r="AH180">
            <v>1794</v>
          </cell>
          <cell r="AI180">
            <v>1402</v>
          </cell>
          <cell r="AJ180">
            <v>1086</v>
          </cell>
          <cell r="AK180">
            <v>838</v>
          </cell>
          <cell r="AL180">
            <v>586</v>
          </cell>
          <cell r="AM180">
            <v>502</v>
          </cell>
        </row>
        <row r="181">
          <cell r="A181" t="str">
            <v>190300</v>
          </cell>
          <cell r="B181" t="str">
            <v>19</v>
          </cell>
          <cell r="C181" t="str">
            <v>03</v>
          </cell>
          <cell r="D181" t="str">
            <v>00</v>
          </cell>
          <cell r="E181" t="str">
            <v>OXAPAMPA</v>
          </cell>
          <cell r="F181">
            <v>85900</v>
          </cell>
          <cell r="G181">
            <v>1721</v>
          </cell>
          <cell r="H181">
            <v>1723</v>
          </cell>
          <cell r="I181">
            <v>1726</v>
          </cell>
          <cell r="J181">
            <v>1727</v>
          </cell>
          <cell r="K181">
            <v>1727</v>
          </cell>
          <cell r="L181">
            <v>1716</v>
          </cell>
          <cell r="M181">
            <v>1714</v>
          </cell>
          <cell r="N181">
            <v>1713</v>
          </cell>
          <cell r="O181">
            <v>1712</v>
          </cell>
          <cell r="P181">
            <v>1711</v>
          </cell>
          <cell r="Q181">
            <v>1710</v>
          </cell>
          <cell r="R181">
            <v>1707</v>
          </cell>
          <cell r="S181">
            <v>1706</v>
          </cell>
          <cell r="T181">
            <v>1706</v>
          </cell>
          <cell r="U181">
            <v>1705</v>
          </cell>
          <cell r="V181">
            <v>1704</v>
          </cell>
          <cell r="W181">
            <v>1701</v>
          </cell>
          <cell r="X181">
            <v>1694</v>
          </cell>
          <cell r="Y181">
            <v>1681</v>
          </cell>
          <cell r="Z181">
            <v>1662</v>
          </cell>
          <cell r="AA181">
            <v>7978</v>
          </cell>
          <cell r="AB181">
            <v>7248</v>
          </cell>
          <cell r="AC181">
            <v>6786</v>
          </cell>
          <cell r="AD181">
            <v>5950</v>
          </cell>
          <cell r="AE181">
            <v>5203</v>
          </cell>
          <cell r="AF181">
            <v>4502</v>
          </cell>
          <cell r="AG181">
            <v>3680</v>
          </cell>
          <cell r="AH181">
            <v>3001</v>
          </cell>
          <cell r="AI181">
            <v>2346</v>
          </cell>
          <cell r="AJ181">
            <v>1818</v>
          </cell>
          <cell r="AK181">
            <v>1402</v>
          </cell>
          <cell r="AL181">
            <v>981</v>
          </cell>
          <cell r="AM181">
            <v>839</v>
          </cell>
        </row>
        <row r="182">
          <cell r="A182" t="str">
            <v>200000</v>
          </cell>
          <cell r="B182" t="str">
            <v>20</v>
          </cell>
          <cell r="C182" t="str">
            <v>00</v>
          </cell>
          <cell r="D182" t="str">
            <v>00</v>
          </cell>
          <cell r="E182" t="str">
            <v>PIURA</v>
          </cell>
          <cell r="F182">
            <v>1801376</v>
          </cell>
          <cell r="G182">
            <v>36101</v>
          </cell>
          <cell r="H182">
            <v>36144</v>
          </cell>
          <cell r="I182">
            <v>36198</v>
          </cell>
          <cell r="J182">
            <v>36221</v>
          </cell>
          <cell r="K182">
            <v>36214</v>
          </cell>
          <cell r="L182">
            <v>35984</v>
          </cell>
          <cell r="M182">
            <v>35951</v>
          </cell>
          <cell r="N182">
            <v>35925</v>
          </cell>
          <cell r="O182">
            <v>35903</v>
          </cell>
          <cell r="P182">
            <v>35883</v>
          </cell>
          <cell r="Q182">
            <v>35853</v>
          </cell>
          <cell r="R182">
            <v>35805</v>
          </cell>
          <cell r="S182">
            <v>35771</v>
          </cell>
          <cell r="T182">
            <v>35765</v>
          </cell>
          <cell r="U182">
            <v>35761</v>
          </cell>
          <cell r="V182">
            <v>35726</v>
          </cell>
          <cell r="W182">
            <v>35668</v>
          </cell>
          <cell r="X182">
            <v>35518</v>
          </cell>
          <cell r="Y182">
            <v>35236</v>
          </cell>
          <cell r="Z182">
            <v>34855</v>
          </cell>
          <cell r="AA182">
            <v>167299</v>
          </cell>
          <cell r="AB182">
            <v>151983</v>
          </cell>
          <cell r="AC182">
            <v>142302</v>
          </cell>
          <cell r="AD182">
            <v>124766</v>
          </cell>
          <cell r="AE182">
            <v>109118</v>
          </cell>
          <cell r="AF182">
            <v>94410</v>
          </cell>
          <cell r="AG182">
            <v>77178</v>
          </cell>
          <cell r="AH182">
            <v>62934</v>
          </cell>
          <cell r="AI182">
            <v>49203</v>
          </cell>
          <cell r="AJ182">
            <v>38119</v>
          </cell>
          <cell r="AK182">
            <v>29405</v>
          </cell>
          <cell r="AL182">
            <v>20573</v>
          </cell>
          <cell r="AM182">
            <v>17604</v>
          </cell>
        </row>
        <row r="183">
          <cell r="A183" t="str">
            <v>200100</v>
          </cell>
          <cell r="B183" t="str">
            <v>20</v>
          </cell>
          <cell r="C183" t="str">
            <v>01</v>
          </cell>
          <cell r="D183" t="str">
            <v>00</v>
          </cell>
          <cell r="E183" t="str">
            <v>PIURA</v>
          </cell>
          <cell r="F183">
            <v>710708</v>
          </cell>
          <cell r="G183">
            <v>14243</v>
          </cell>
          <cell r="H183">
            <v>14261</v>
          </cell>
          <cell r="I183">
            <v>14281</v>
          </cell>
          <cell r="J183">
            <v>14291</v>
          </cell>
          <cell r="K183">
            <v>14288</v>
          </cell>
          <cell r="L183">
            <v>14198</v>
          </cell>
          <cell r="M183">
            <v>14184</v>
          </cell>
          <cell r="N183">
            <v>14174</v>
          </cell>
          <cell r="O183">
            <v>14165</v>
          </cell>
          <cell r="P183">
            <v>14157</v>
          </cell>
          <cell r="Q183">
            <v>14145</v>
          </cell>
          <cell r="R183">
            <v>14126</v>
          </cell>
          <cell r="S183">
            <v>14113</v>
          </cell>
          <cell r="T183">
            <v>14111</v>
          </cell>
          <cell r="U183">
            <v>14109</v>
          </cell>
          <cell r="V183">
            <v>14095</v>
          </cell>
          <cell r="W183">
            <v>14073</v>
          </cell>
          <cell r="X183">
            <v>14013</v>
          </cell>
          <cell r="Y183">
            <v>13902</v>
          </cell>
          <cell r="Z183">
            <v>13752</v>
          </cell>
          <cell r="AA183">
            <v>66006</v>
          </cell>
          <cell r="AB183">
            <v>59962</v>
          </cell>
          <cell r="AC183">
            <v>56144</v>
          </cell>
          <cell r="AD183">
            <v>49225</v>
          </cell>
          <cell r="AE183">
            <v>43051</v>
          </cell>
          <cell r="AF183">
            <v>37248</v>
          </cell>
          <cell r="AG183">
            <v>30448</v>
          </cell>
          <cell r="AH183">
            <v>24830</v>
          </cell>
          <cell r="AI183">
            <v>19413</v>
          </cell>
          <cell r="AJ183">
            <v>15039</v>
          </cell>
          <cell r="AK183">
            <v>11601</v>
          </cell>
          <cell r="AL183">
            <v>8116</v>
          </cell>
          <cell r="AM183">
            <v>6944</v>
          </cell>
        </row>
        <row r="184">
          <cell r="A184" t="str">
            <v>200200</v>
          </cell>
          <cell r="B184" t="str">
            <v>20</v>
          </cell>
          <cell r="C184" t="str">
            <v>02</v>
          </cell>
          <cell r="D184" t="str">
            <v>00</v>
          </cell>
          <cell r="E184" t="str">
            <v>AYABACA</v>
          </cell>
          <cell r="F184">
            <v>149349</v>
          </cell>
          <cell r="G184">
            <v>2993</v>
          </cell>
          <cell r="H184">
            <v>2997</v>
          </cell>
          <cell r="I184">
            <v>3001</v>
          </cell>
          <cell r="J184">
            <v>3003</v>
          </cell>
          <cell r="K184">
            <v>3002</v>
          </cell>
          <cell r="L184">
            <v>2983</v>
          </cell>
          <cell r="M184">
            <v>2980</v>
          </cell>
          <cell r="N184">
            <v>2978</v>
          </cell>
          <cell r="O184">
            <v>2977</v>
          </cell>
          <cell r="P184">
            <v>2975</v>
          </cell>
          <cell r="Q184">
            <v>2973</v>
          </cell>
          <cell r="R184">
            <v>2969</v>
          </cell>
          <cell r="S184">
            <v>2966</v>
          </cell>
          <cell r="T184">
            <v>2965</v>
          </cell>
          <cell r="U184">
            <v>2965</v>
          </cell>
          <cell r="V184">
            <v>2962</v>
          </cell>
          <cell r="W184">
            <v>2957</v>
          </cell>
          <cell r="X184">
            <v>2945</v>
          </cell>
          <cell r="Y184">
            <v>2921</v>
          </cell>
          <cell r="Z184">
            <v>2890</v>
          </cell>
          <cell r="AA184">
            <v>13870</v>
          </cell>
          <cell r="AB184">
            <v>12601</v>
          </cell>
          <cell r="AC184">
            <v>11798</v>
          </cell>
          <cell r="AD184">
            <v>10344</v>
          </cell>
          <cell r="AE184">
            <v>9047</v>
          </cell>
          <cell r="AF184">
            <v>7827</v>
          </cell>
          <cell r="AG184">
            <v>6399</v>
          </cell>
          <cell r="AH184">
            <v>5218</v>
          </cell>
          <cell r="AI184">
            <v>4079</v>
          </cell>
          <cell r="AJ184">
            <v>3160</v>
          </cell>
          <cell r="AK184">
            <v>2438</v>
          </cell>
          <cell r="AL184">
            <v>1706</v>
          </cell>
          <cell r="AM184">
            <v>1460</v>
          </cell>
        </row>
        <row r="185">
          <cell r="A185" t="str">
            <v>200300</v>
          </cell>
          <cell r="B185" t="str">
            <v>20</v>
          </cell>
          <cell r="C185" t="str">
            <v>03</v>
          </cell>
          <cell r="D185" t="str">
            <v>00</v>
          </cell>
          <cell r="E185" t="str">
            <v>HUANCABAMBA</v>
          </cell>
          <cell r="F185">
            <v>136974</v>
          </cell>
          <cell r="G185">
            <v>2745</v>
          </cell>
          <cell r="H185">
            <v>2748</v>
          </cell>
          <cell r="I185">
            <v>2752</v>
          </cell>
          <cell r="J185">
            <v>2754</v>
          </cell>
          <cell r="K185">
            <v>2754</v>
          </cell>
          <cell r="L185">
            <v>2736</v>
          </cell>
          <cell r="M185">
            <v>2734</v>
          </cell>
          <cell r="N185">
            <v>2732</v>
          </cell>
          <cell r="O185">
            <v>2730</v>
          </cell>
          <cell r="P185">
            <v>2728</v>
          </cell>
          <cell r="Q185">
            <v>2726</v>
          </cell>
          <cell r="R185">
            <v>2723</v>
          </cell>
          <cell r="S185">
            <v>2720</v>
          </cell>
          <cell r="T185">
            <v>2720</v>
          </cell>
          <cell r="U185">
            <v>2719</v>
          </cell>
          <cell r="V185">
            <v>2717</v>
          </cell>
          <cell r="W185">
            <v>2712</v>
          </cell>
          <cell r="X185">
            <v>2701</v>
          </cell>
          <cell r="Y185">
            <v>2679</v>
          </cell>
          <cell r="Z185">
            <v>2650</v>
          </cell>
          <cell r="AA185">
            <v>12721</v>
          </cell>
          <cell r="AB185">
            <v>11557</v>
          </cell>
          <cell r="AC185">
            <v>10820</v>
          </cell>
          <cell r="AD185">
            <v>9487</v>
          </cell>
          <cell r="AE185">
            <v>8297</v>
          </cell>
          <cell r="AF185">
            <v>7179</v>
          </cell>
          <cell r="AG185">
            <v>5869</v>
          </cell>
          <cell r="AH185">
            <v>4785</v>
          </cell>
          <cell r="AI185">
            <v>3741</v>
          </cell>
          <cell r="AJ185">
            <v>2899</v>
          </cell>
          <cell r="AK185">
            <v>2236</v>
          </cell>
          <cell r="AL185">
            <v>1564</v>
          </cell>
          <cell r="AM185">
            <v>1339</v>
          </cell>
        </row>
        <row r="186">
          <cell r="A186" t="str">
            <v>200400</v>
          </cell>
          <cell r="B186" t="str">
            <v>20</v>
          </cell>
          <cell r="C186" t="str">
            <v>04</v>
          </cell>
          <cell r="D186" t="str">
            <v>00</v>
          </cell>
          <cell r="E186" t="str">
            <v>MORROPON</v>
          </cell>
          <cell r="F186">
            <v>173854</v>
          </cell>
          <cell r="G186">
            <v>3484</v>
          </cell>
          <cell r="H186">
            <v>3488</v>
          </cell>
          <cell r="I186">
            <v>3494</v>
          </cell>
          <cell r="J186">
            <v>3496</v>
          </cell>
          <cell r="K186">
            <v>3495</v>
          </cell>
          <cell r="L186">
            <v>3473</v>
          </cell>
          <cell r="M186">
            <v>3470</v>
          </cell>
          <cell r="N186">
            <v>3467</v>
          </cell>
          <cell r="O186">
            <v>3465</v>
          </cell>
          <cell r="P186">
            <v>3463</v>
          </cell>
          <cell r="Q186">
            <v>3460</v>
          </cell>
          <cell r="R186">
            <v>3456</v>
          </cell>
          <cell r="S186">
            <v>3452</v>
          </cell>
          <cell r="T186">
            <v>3451</v>
          </cell>
          <cell r="U186">
            <v>3451</v>
          </cell>
          <cell r="V186">
            <v>3448</v>
          </cell>
          <cell r="W186">
            <v>3442</v>
          </cell>
          <cell r="X186">
            <v>3428</v>
          </cell>
          <cell r="Y186">
            <v>3401</v>
          </cell>
          <cell r="Z186">
            <v>3364</v>
          </cell>
          <cell r="AA186">
            <v>16146</v>
          </cell>
          <cell r="AB186">
            <v>14668</v>
          </cell>
          <cell r="AC186">
            <v>13734</v>
          </cell>
          <cell r="AD186">
            <v>12041</v>
          </cell>
          <cell r="AE186">
            <v>10531</v>
          </cell>
          <cell r="AF186">
            <v>9112</v>
          </cell>
          <cell r="AG186">
            <v>7449</v>
          </cell>
          <cell r="AH186">
            <v>6074</v>
          </cell>
          <cell r="AI186">
            <v>4749</v>
          </cell>
          <cell r="AJ186">
            <v>3679</v>
          </cell>
          <cell r="AK186">
            <v>2838</v>
          </cell>
          <cell r="AL186">
            <v>1986</v>
          </cell>
          <cell r="AM186">
            <v>1699</v>
          </cell>
        </row>
        <row r="187">
          <cell r="A187" t="str">
            <v>200500</v>
          </cell>
          <cell r="B187" t="str">
            <v>20</v>
          </cell>
          <cell r="C187" t="str">
            <v>05</v>
          </cell>
          <cell r="D187" t="str">
            <v>00</v>
          </cell>
          <cell r="E187" t="str">
            <v>PAITA</v>
          </cell>
          <cell r="F187">
            <v>116543</v>
          </cell>
          <cell r="G187">
            <v>2336</v>
          </cell>
          <cell r="H187">
            <v>2338</v>
          </cell>
          <cell r="I187">
            <v>2342</v>
          </cell>
          <cell r="J187">
            <v>2343</v>
          </cell>
          <cell r="K187">
            <v>2343</v>
          </cell>
          <cell r="L187">
            <v>2328</v>
          </cell>
          <cell r="M187">
            <v>2326</v>
          </cell>
          <cell r="N187">
            <v>2324</v>
          </cell>
          <cell r="O187">
            <v>2323</v>
          </cell>
          <cell r="P187">
            <v>2322</v>
          </cell>
          <cell r="Q187">
            <v>2320</v>
          </cell>
          <cell r="R187">
            <v>2316</v>
          </cell>
          <cell r="S187">
            <v>2314</v>
          </cell>
          <cell r="T187">
            <v>2314</v>
          </cell>
          <cell r="U187">
            <v>2314</v>
          </cell>
          <cell r="V187">
            <v>2311</v>
          </cell>
          <cell r="W187">
            <v>2308</v>
          </cell>
          <cell r="X187">
            <v>2298</v>
          </cell>
          <cell r="Y187">
            <v>2280</v>
          </cell>
          <cell r="Z187">
            <v>2254</v>
          </cell>
          <cell r="AA187">
            <v>10824</v>
          </cell>
          <cell r="AB187">
            <v>9833</v>
          </cell>
          <cell r="AC187">
            <v>9206</v>
          </cell>
          <cell r="AD187">
            <v>8072</v>
          </cell>
          <cell r="AE187">
            <v>7060</v>
          </cell>
          <cell r="AF187">
            <v>6108</v>
          </cell>
          <cell r="AG187">
            <v>4993</v>
          </cell>
          <cell r="AH187">
            <v>4072</v>
          </cell>
          <cell r="AI187">
            <v>3183</v>
          </cell>
          <cell r="AJ187">
            <v>2466</v>
          </cell>
          <cell r="AK187">
            <v>1902</v>
          </cell>
          <cell r="AL187">
            <v>1331</v>
          </cell>
          <cell r="AM187">
            <v>1139</v>
          </cell>
        </row>
        <row r="188">
          <cell r="A188" t="str">
            <v>200600</v>
          </cell>
          <cell r="B188" t="str">
            <v>20</v>
          </cell>
          <cell r="C188" t="str">
            <v>06</v>
          </cell>
          <cell r="D188" t="str">
            <v>00</v>
          </cell>
          <cell r="E188" t="str">
            <v>SULLANA</v>
          </cell>
          <cell r="F188">
            <v>307874</v>
          </cell>
          <cell r="G188">
            <v>6170</v>
          </cell>
          <cell r="H188">
            <v>6177</v>
          </cell>
          <cell r="I188">
            <v>6187</v>
          </cell>
          <cell r="J188">
            <v>6191</v>
          </cell>
          <cell r="K188">
            <v>6189</v>
          </cell>
          <cell r="L188">
            <v>6150</v>
          </cell>
          <cell r="M188">
            <v>6144</v>
          </cell>
          <cell r="N188">
            <v>6140</v>
          </cell>
          <cell r="O188">
            <v>6136</v>
          </cell>
          <cell r="P188">
            <v>6133</v>
          </cell>
          <cell r="Q188">
            <v>6128</v>
          </cell>
          <cell r="R188">
            <v>6119</v>
          </cell>
          <cell r="S188">
            <v>6114</v>
          </cell>
          <cell r="T188">
            <v>6113</v>
          </cell>
          <cell r="U188">
            <v>6112</v>
          </cell>
          <cell r="V188">
            <v>6106</v>
          </cell>
          <cell r="W188">
            <v>6096</v>
          </cell>
          <cell r="X188">
            <v>6070</v>
          </cell>
          <cell r="Y188">
            <v>6022</v>
          </cell>
          <cell r="Z188">
            <v>5957</v>
          </cell>
          <cell r="AA188">
            <v>28593</v>
          </cell>
          <cell r="AB188">
            <v>25975</v>
          </cell>
          <cell r="AC188">
            <v>24321</v>
          </cell>
          <cell r="AD188">
            <v>21324</v>
          </cell>
          <cell r="AE188">
            <v>18649</v>
          </cell>
          <cell r="AF188">
            <v>16136</v>
          </cell>
          <cell r="AG188">
            <v>13191</v>
          </cell>
          <cell r="AH188">
            <v>10756</v>
          </cell>
          <cell r="AI188">
            <v>8409</v>
          </cell>
          <cell r="AJ188">
            <v>6515</v>
          </cell>
          <cell r="AK188">
            <v>5026</v>
          </cell>
          <cell r="AL188">
            <v>3516</v>
          </cell>
          <cell r="AM188">
            <v>3009</v>
          </cell>
        </row>
        <row r="189">
          <cell r="A189" t="str">
            <v>200700</v>
          </cell>
          <cell r="B189" t="str">
            <v>20</v>
          </cell>
          <cell r="C189" t="str">
            <v>07</v>
          </cell>
          <cell r="D189" t="str">
            <v>00</v>
          </cell>
          <cell r="E189" t="str">
            <v>TALARA</v>
          </cell>
          <cell r="F189">
            <v>137972</v>
          </cell>
          <cell r="G189">
            <v>2765</v>
          </cell>
          <cell r="H189">
            <v>2769</v>
          </cell>
          <cell r="I189">
            <v>2772</v>
          </cell>
          <cell r="J189">
            <v>2774</v>
          </cell>
          <cell r="K189">
            <v>2774</v>
          </cell>
          <cell r="L189">
            <v>2756</v>
          </cell>
          <cell r="M189">
            <v>2754</v>
          </cell>
          <cell r="N189">
            <v>2752</v>
          </cell>
          <cell r="O189">
            <v>2750</v>
          </cell>
          <cell r="P189">
            <v>2748</v>
          </cell>
          <cell r="Q189">
            <v>2746</v>
          </cell>
          <cell r="R189">
            <v>2742</v>
          </cell>
          <cell r="S189">
            <v>2740</v>
          </cell>
          <cell r="T189">
            <v>2739</v>
          </cell>
          <cell r="U189">
            <v>2739</v>
          </cell>
          <cell r="V189">
            <v>2736</v>
          </cell>
          <cell r="W189">
            <v>2732</v>
          </cell>
          <cell r="X189">
            <v>2720</v>
          </cell>
          <cell r="Y189">
            <v>2699</v>
          </cell>
          <cell r="Z189">
            <v>2670</v>
          </cell>
          <cell r="AA189">
            <v>12814</v>
          </cell>
          <cell r="AB189">
            <v>11641</v>
          </cell>
          <cell r="AC189">
            <v>10899</v>
          </cell>
          <cell r="AD189">
            <v>9556</v>
          </cell>
          <cell r="AE189">
            <v>8358</v>
          </cell>
          <cell r="AF189">
            <v>7231</v>
          </cell>
          <cell r="AG189">
            <v>5911</v>
          </cell>
          <cell r="AH189">
            <v>4820</v>
          </cell>
          <cell r="AI189">
            <v>3769</v>
          </cell>
          <cell r="AJ189">
            <v>2920</v>
          </cell>
          <cell r="AK189">
            <v>2252</v>
          </cell>
          <cell r="AL189">
            <v>1576</v>
          </cell>
          <cell r="AM189">
            <v>1348</v>
          </cell>
        </row>
        <row r="190">
          <cell r="A190" t="str">
            <v>200800</v>
          </cell>
          <cell r="B190" t="str">
            <v>20</v>
          </cell>
          <cell r="C190" t="str">
            <v>08</v>
          </cell>
          <cell r="D190" t="str">
            <v>00</v>
          </cell>
          <cell r="E190" t="str">
            <v>SECHURA</v>
          </cell>
          <cell r="F190">
            <v>68102</v>
          </cell>
          <cell r="G190">
            <v>1365</v>
          </cell>
          <cell r="H190">
            <v>1366</v>
          </cell>
          <cell r="I190">
            <v>1369</v>
          </cell>
          <cell r="J190">
            <v>1369</v>
          </cell>
          <cell r="K190">
            <v>1369</v>
          </cell>
          <cell r="L190">
            <v>1360</v>
          </cell>
          <cell r="M190">
            <v>1359</v>
          </cell>
          <cell r="N190">
            <v>1358</v>
          </cell>
          <cell r="O190">
            <v>1357</v>
          </cell>
          <cell r="P190">
            <v>1357</v>
          </cell>
          <cell r="Q190">
            <v>1355</v>
          </cell>
          <cell r="R190">
            <v>1354</v>
          </cell>
          <cell r="S190">
            <v>1352</v>
          </cell>
          <cell r="T190">
            <v>1352</v>
          </cell>
          <cell r="U190">
            <v>1352</v>
          </cell>
          <cell r="V190">
            <v>1351</v>
          </cell>
          <cell r="W190">
            <v>1348</v>
          </cell>
          <cell r="X190">
            <v>1343</v>
          </cell>
          <cell r="Y190">
            <v>1332</v>
          </cell>
          <cell r="Z190">
            <v>1318</v>
          </cell>
          <cell r="AA190">
            <v>6325</v>
          </cell>
          <cell r="AB190">
            <v>5746</v>
          </cell>
          <cell r="AC190">
            <v>5380</v>
          </cell>
          <cell r="AD190">
            <v>4717</v>
          </cell>
          <cell r="AE190">
            <v>4125</v>
          </cell>
          <cell r="AF190">
            <v>3569</v>
          </cell>
          <cell r="AG190">
            <v>2918</v>
          </cell>
          <cell r="AH190">
            <v>2379</v>
          </cell>
          <cell r="AI190">
            <v>1860</v>
          </cell>
          <cell r="AJ190">
            <v>1441</v>
          </cell>
          <cell r="AK190">
            <v>1112</v>
          </cell>
          <cell r="AL190">
            <v>778</v>
          </cell>
          <cell r="AM190">
            <v>666</v>
          </cell>
        </row>
        <row r="191">
          <cell r="A191" t="str">
            <v>210000</v>
          </cell>
          <cell r="B191" t="str">
            <v>21</v>
          </cell>
          <cell r="C191" t="str">
            <v>00</v>
          </cell>
          <cell r="D191" t="str">
            <v>00</v>
          </cell>
          <cell r="E191" t="str">
            <v>PUNO</v>
          </cell>
          <cell r="F191">
            <v>1378133</v>
          </cell>
          <cell r="G191">
            <v>27619</v>
          </cell>
          <cell r="H191">
            <v>27652</v>
          </cell>
          <cell r="I191">
            <v>27693</v>
          </cell>
          <cell r="J191">
            <v>27710</v>
          </cell>
          <cell r="K191">
            <v>27706</v>
          </cell>
          <cell r="L191">
            <v>27530</v>
          </cell>
          <cell r="M191">
            <v>27504</v>
          </cell>
          <cell r="N191">
            <v>27484</v>
          </cell>
          <cell r="O191">
            <v>27467</v>
          </cell>
          <cell r="P191">
            <v>27450</v>
          </cell>
          <cell r="Q191">
            <v>27430</v>
          </cell>
          <cell r="R191">
            <v>27391</v>
          </cell>
          <cell r="S191">
            <v>27367</v>
          </cell>
          <cell r="T191">
            <v>27362</v>
          </cell>
          <cell r="U191">
            <v>27359</v>
          </cell>
          <cell r="V191">
            <v>27331</v>
          </cell>
          <cell r="W191">
            <v>27288</v>
          </cell>
          <cell r="X191">
            <v>27173</v>
          </cell>
          <cell r="Y191">
            <v>26957</v>
          </cell>
          <cell r="Z191">
            <v>26666</v>
          </cell>
          <cell r="AA191">
            <v>127991</v>
          </cell>
          <cell r="AB191">
            <v>116274</v>
          </cell>
          <cell r="AC191">
            <v>108868</v>
          </cell>
          <cell r="AD191">
            <v>95452</v>
          </cell>
          <cell r="AE191">
            <v>83480</v>
          </cell>
          <cell r="AF191">
            <v>72228</v>
          </cell>
          <cell r="AG191">
            <v>59045</v>
          </cell>
          <cell r="AH191">
            <v>48147</v>
          </cell>
          <cell r="AI191">
            <v>37643</v>
          </cell>
          <cell r="AJ191">
            <v>29163</v>
          </cell>
          <cell r="AK191">
            <v>22496</v>
          </cell>
          <cell r="AL191">
            <v>15739</v>
          </cell>
          <cell r="AM191">
            <v>13468</v>
          </cell>
        </row>
        <row r="192">
          <cell r="A192" t="str">
            <v>210100</v>
          </cell>
          <cell r="B192" t="str">
            <v>21</v>
          </cell>
          <cell r="C192" t="str">
            <v>01</v>
          </cell>
          <cell r="D192" t="str">
            <v>00</v>
          </cell>
          <cell r="E192" t="str">
            <v>PUNO</v>
          </cell>
          <cell r="F192">
            <v>245242</v>
          </cell>
          <cell r="G192">
            <v>4916</v>
          </cell>
          <cell r="H192">
            <v>4921</v>
          </cell>
          <cell r="I192">
            <v>4928</v>
          </cell>
          <cell r="J192">
            <v>4931</v>
          </cell>
          <cell r="K192">
            <v>4930</v>
          </cell>
          <cell r="L192">
            <v>4899</v>
          </cell>
          <cell r="M192">
            <v>4894</v>
          </cell>
          <cell r="N192">
            <v>4891</v>
          </cell>
          <cell r="O192">
            <v>4888</v>
          </cell>
          <cell r="P192">
            <v>4885</v>
          </cell>
          <cell r="Q192">
            <v>4881</v>
          </cell>
          <cell r="R192">
            <v>4874</v>
          </cell>
          <cell r="S192">
            <v>4870</v>
          </cell>
          <cell r="T192">
            <v>4869</v>
          </cell>
          <cell r="U192">
            <v>4869</v>
          </cell>
          <cell r="V192">
            <v>4864</v>
          </cell>
          <cell r="W192">
            <v>4856</v>
          </cell>
          <cell r="X192">
            <v>4835</v>
          </cell>
          <cell r="Y192">
            <v>4797</v>
          </cell>
          <cell r="Z192">
            <v>4745</v>
          </cell>
          <cell r="AA192">
            <v>22776</v>
          </cell>
          <cell r="AB192">
            <v>20691</v>
          </cell>
          <cell r="AC192">
            <v>19373</v>
          </cell>
          <cell r="AD192">
            <v>16986</v>
          </cell>
          <cell r="AE192">
            <v>14855</v>
          </cell>
          <cell r="AF192">
            <v>12853</v>
          </cell>
          <cell r="AG192">
            <v>10507</v>
          </cell>
          <cell r="AH192">
            <v>8568</v>
          </cell>
          <cell r="AI192">
            <v>6699</v>
          </cell>
          <cell r="AJ192">
            <v>5190</v>
          </cell>
          <cell r="AK192">
            <v>4003</v>
          </cell>
          <cell r="AL192">
            <v>2801</v>
          </cell>
          <cell r="AM192">
            <v>2397</v>
          </cell>
        </row>
        <row r="193">
          <cell r="A193" t="str">
            <v>210200</v>
          </cell>
          <cell r="B193" t="str">
            <v>21</v>
          </cell>
          <cell r="C193" t="str">
            <v>02</v>
          </cell>
          <cell r="D193" t="str">
            <v>00</v>
          </cell>
          <cell r="E193" t="str">
            <v>AZANGARO</v>
          </cell>
          <cell r="F193">
            <v>152292</v>
          </cell>
          <cell r="G193">
            <v>3052</v>
          </cell>
          <cell r="H193">
            <v>3056</v>
          </cell>
          <cell r="I193">
            <v>3060</v>
          </cell>
          <cell r="J193">
            <v>3062</v>
          </cell>
          <cell r="K193">
            <v>3062</v>
          </cell>
          <cell r="L193">
            <v>3042</v>
          </cell>
          <cell r="M193">
            <v>3039</v>
          </cell>
          <cell r="N193">
            <v>3037</v>
          </cell>
          <cell r="O193">
            <v>3035</v>
          </cell>
          <cell r="P193">
            <v>3033</v>
          </cell>
          <cell r="Q193">
            <v>3031</v>
          </cell>
          <cell r="R193">
            <v>3027</v>
          </cell>
          <cell r="S193">
            <v>3024</v>
          </cell>
          <cell r="T193">
            <v>3024</v>
          </cell>
          <cell r="U193">
            <v>3023</v>
          </cell>
          <cell r="V193">
            <v>3020</v>
          </cell>
          <cell r="W193">
            <v>3015</v>
          </cell>
          <cell r="X193">
            <v>3003</v>
          </cell>
          <cell r="Y193">
            <v>2979</v>
          </cell>
          <cell r="Z193">
            <v>2947</v>
          </cell>
          <cell r="AA193">
            <v>14144</v>
          </cell>
          <cell r="AB193">
            <v>12849</v>
          </cell>
          <cell r="AC193">
            <v>12031</v>
          </cell>
          <cell r="AD193">
            <v>10548</v>
          </cell>
          <cell r="AE193">
            <v>9225</v>
          </cell>
          <cell r="AF193">
            <v>7982</v>
          </cell>
          <cell r="AG193">
            <v>6525</v>
          </cell>
          <cell r="AH193">
            <v>5321</v>
          </cell>
          <cell r="AI193">
            <v>4160</v>
          </cell>
          <cell r="AJ193">
            <v>3223</v>
          </cell>
          <cell r="AK193">
            <v>2486</v>
          </cell>
          <cell r="AL193">
            <v>1739</v>
          </cell>
          <cell r="AM193">
            <v>1488</v>
          </cell>
        </row>
        <row r="194">
          <cell r="A194" t="str">
            <v>210300</v>
          </cell>
          <cell r="B194" t="str">
            <v>21</v>
          </cell>
          <cell r="C194" t="str">
            <v>03</v>
          </cell>
          <cell r="D194" t="str">
            <v>00</v>
          </cell>
          <cell r="E194" t="str">
            <v>CARABAYA</v>
          </cell>
          <cell r="F194">
            <v>77600</v>
          </cell>
          <cell r="G194">
            <v>1555</v>
          </cell>
          <cell r="H194">
            <v>1557</v>
          </cell>
          <cell r="I194">
            <v>1559</v>
          </cell>
          <cell r="J194">
            <v>1560</v>
          </cell>
          <cell r="K194">
            <v>1560</v>
          </cell>
          <cell r="L194">
            <v>1550</v>
          </cell>
          <cell r="M194">
            <v>1549</v>
          </cell>
          <cell r="N194">
            <v>1548</v>
          </cell>
          <cell r="O194">
            <v>1547</v>
          </cell>
          <cell r="P194">
            <v>1546</v>
          </cell>
          <cell r="Q194">
            <v>1545</v>
          </cell>
          <cell r="R194">
            <v>1542</v>
          </cell>
          <cell r="S194">
            <v>1541</v>
          </cell>
          <cell r="T194">
            <v>1541</v>
          </cell>
          <cell r="U194">
            <v>1541</v>
          </cell>
          <cell r="V194">
            <v>1539</v>
          </cell>
          <cell r="W194">
            <v>1537</v>
          </cell>
          <cell r="X194">
            <v>1530</v>
          </cell>
          <cell r="Y194">
            <v>1518</v>
          </cell>
          <cell r="Z194">
            <v>1502</v>
          </cell>
          <cell r="AA194">
            <v>7205</v>
          </cell>
          <cell r="AB194">
            <v>6547</v>
          </cell>
          <cell r="AC194">
            <v>6129</v>
          </cell>
          <cell r="AD194">
            <v>5375</v>
          </cell>
          <cell r="AE194">
            <v>4701</v>
          </cell>
          <cell r="AF194">
            <v>4067</v>
          </cell>
          <cell r="AG194">
            <v>3325</v>
          </cell>
          <cell r="AH194">
            <v>2711</v>
          </cell>
          <cell r="AI194">
            <v>2120</v>
          </cell>
          <cell r="AJ194">
            <v>1642</v>
          </cell>
          <cell r="AK194">
            <v>1267</v>
          </cell>
          <cell r="AL194">
            <v>886</v>
          </cell>
          <cell r="AM194">
            <v>758</v>
          </cell>
        </row>
        <row r="195">
          <cell r="A195" t="str">
            <v>210400</v>
          </cell>
          <cell r="B195" t="str">
            <v>21</v>
          </cell>
          <cell r="C195" t="str">
            <v>04</v>
          </cell>
          <cell r="D195" t="str">
            <v>00</v>
          </cell>
          <cell r="E195" t="str">
            <v>CHUCUITO</v>
          </cell>
          <cell r="F195">
            <v>133684</v>
          </cell>
          <cell r="G195">
            <v>2679</v>
          </cell>
          <cell r="H195">
            <v>2682</v>
          </cell>
          <cell r="I195">
            <v>2686</v>
          </cell>
          <cell r="J195">
            <v>2688</v>
          </cell>
          <cell r="K195">
            <v>2687</v>
          </cell>
          <cell r="L195">
            <v>2671</v>
          </cell>
          <cell r="M195">
            <v>2668</v>
          </cell>
          <cell r="N195">
            <v>2666</v>
          </cell>
          <cell r="O195">
            <v>2664</v>
          </cell>
          <cell r="P195">
            <v>2663</v>
          </cell>
          <cell r="Q195">
            <v>2661</v>
          </cell>
          <cell r="R195">
            <v>2657</v>
          </cell>
          <cell r="S195">
            <v>2655</v>
          </cell>
          <cell r="T195">
            <v>2654</v>
          </cell>
          <cell r="U195">
            <v>2654</v>
          </cell>
          <cell r="V195">
            <v>2651</v>
          </cell>
          <cell r="W195">
            <v>2647</v>
          </cell>
          <cell r="X195">
            <v>2636</v>
          </cell>
          <cell r="Y195">
            <v>2615</v>
          </cell>
          <cell r="Z195">
            <v>2587</v>
          </cell>
          <cell r="AA195">
            <v>12416</v>
          </cell>
          <cell r="AB195">
            <v>11279</v>
          </cell>
          <cell r="AC195">
            <v>10561</v>
          </cell>
          <cell r="AD195">
            <v>9259</v>
          </cell>
          <cell r="AE195">
            <v>8098</v>
          </cell>
          <cell r="AF195">
            <v>7006</v>
          </cell>
          <cell r="AG195">
            <v>5728</v>
          </cell>
          <cell r="AH195">
            <v>4670</v>
          </cell>
          <cell r="AI195">
            <v>3652</v>
          </cell>
          <cell r="AJ195">
            <v>2829</v>
          </cell>
          <cell r="AK195">
            <v>2182</v>
          </cell>
          <cell r="AL195">
            <v>1527</v>
          </cell>
          <cell r="AM195">
            <v>1306</v>
          </cell>
        </row>
        <row r="196">
          <cell r="A196" t="str">
            <v>210500</v>
          </cell>
          <cell r="B196" t="str">
            <v>21</v>
          </cell>
          <cell r="C196" t="str">
            <v>05</v>
          </cell>
          <cell r="D196" t="str">
            <v>00</v>
          </cell>
          <cell r="E196" t="str">
            <v>EL COLLAO</v>
          </cell>
          <cell r="F196">
            <v>87923</v>
          </cell>
          <cell r="G196">
            <v>1762</v>
          </cell>
          <cell r="H196">
            <v>1764</v>
          </cell>
          <cell r="I196">
            <v>1767</v>
          </cell>
          <cell r="J196">
            <v>1768</v>
          </cell>
          <cell r="K196">
            <v>1768</v>
          </cell>
          <cell r="L196">
            <v>1756</v>
          </cell>
          <cell r="M196">
            <v>1754</v>
          </cell>
          <cell r="N196">
            <v>1753</v>
          </cell>
          <cell r="O196">
            <v>1752</v>
          </cell>
          <cell r="P196">
            <v>1751</v>
          </cell>
          <cell r="Q196">
            <v>1750</v>
          </cell>
          <cell r="R196">
            <v>1748</v>
          </cell>
          <cell r="S196">
            <v>1746</v>
          </cell>
          <cell r="T196">
            <v>1746</v>
          </cell>
          <cell r="U196">
            <v>1745</v>
          </cell>
          <cell r="V196">
            <v>1744</v>
          </cell>
          <cell r="W196">
            <v>1741</v>
          </cell>
          <cell r="X196">
            <v>1734</v>
          </cell>
          <cell r="Y196">
            <v>1720</v>
          </cell>
          <cell r="Z196">
            <v>1700</v>
          </cell>
          <cell r="AA196">
            <v>8166</v>
          </cell>
          <cell r="AB196">
            <v>7418</v>
          </cell>
          <cell r="AC196">
            <v>6946</v>
          </cell>
          <cell r="AD196">
            <v>6090</v>
          </cell>
          <cell r="AE196">
            <v>5326</v>
          </cell>
          <cell r="AF196">
            <v>4608</v>
          </cell>
          <cell r="AG196">
            <v>3767</v>
          </cell>
          <cell r="AH196">
            <v>3072</v>
          </cell>
          <cell r="AI196">
            <v>2402</v>
          </cell>
          <cell r="AJ196">
            <v>1861</v>
          </cell>
          <cell r="AK196">
            <v>1435</v>
          </cell>
          <cell r="AL196">
            <v>1004</v>
          </cell>
          <cell r="AM196">
            <v>859</v>
          </cell>
        </row>
        <row r="197">
          <cell r="A197" t="str">
            <v>210600</v>
          </cell>
          <cell r="B197" t="str">
            <v>21</v>
          </cell>
          <cell r="C197" t="str">
            <v>06</v>
          </cell>
          <cell r="D197" t="str">
            <v>00</v>
          </cell>
          <cell r="E197" t="str">
            <v>HUANCANE</v>
          </cell>
          <cell r="F197">
            <v>76205</v>
          </cell>
          <cell r="G197">
            <v>1527</v>
          </cell>
          <cell r="H197">
            <v>1529</v>
          </cell>
          <cell r="I197">
            <v>1531</v>
          </cell>
          <cell r="J197">
            <v>1532</v>
          </cell>
          <cell r="K197">
            <v>1532</v>
          </cell>
          <cell r="L197">
            <v>1522</v>
          </cell>
          <cell r="M197">
            <v>1521</v>
          </cell>
          <cell r="N197">
            <v>1520</v>
          </cell>
          <cell r="O197">
            <v>1519</v>
          </cell>
          <cell r="P197">
            <v>1518</v>
          </cell>
          <cell r="Q197">
            <v>1517</v>
          </cell>
          <cell r="R197">
            <v>1515</v>
          </cell>
          <cell r="S197">
            <v>1513</v>
          </cell>
          <cell r="T197">
            <v>1513</v>
          </cell>
          <cell r="U197">
            <v>1513</v>
          </cell>
          <cell r="V197">
            <v>1511</v>
          </cell>
          <cell r="W197">
            <v>1509</v>
          </cell>
          <cell r="X197">
            <v>1503</v>
          </cell>
          <cell r="Y197">
            <v>1490</v>
          </cell>
          <cell r="Z197">
            <v>1475</v>
          </cell>
          <cell r="AA197">
            <v>7077</v>
          </cell>
          <cell r="AB197">
            <v>6429</v>
          </cell>
          <cell r="AC197">
            <v>6020</v>
          </cell>
          <cell r="AD197">
            <v>5278</v>
          </cell>
          <cell r="AE197">
            <v>4616</v>
          </cell>
          <cell r="AF197">
            <v>3994</v>
          </cell>
          <cell r="AG197">
            <v>3265</v>
          </cell>
          <cell r="AH197">
            <v>2662</v>
          </cell>
          <cell r="AI197">
            <v>2082</v>
          </cell>
          <cell r="AJ197">
            <v>1613</v>
          </cell>
          <cell r="AK197">
            <v>1244</v>
          </cell>
          <cell r="AL197">
            <v>870</v>
          </cell>
          <cell r="AM197">
            <v>745</v>
          </cell>
        </row>
        <row r="198">
          <cell r="A198" t="str">
            <v>210700</v>
          </cell>
          <cell r="B198" t="str">
            <v>21</v>
          </cell>
          <cell r="C198" t="str">
            <v>07</v>
          </cell>
          <cell r="D198" t="str">
            <v>00</v>
          </cell>
          <cell r="E198" t="str">
            <v>LAMPA</v>
          </cell>
          <cell r="F198">
            <v>53548</v>
          </cell>
          <cell r="G198">
            <v>1073</v>
          </cell>
          <cell r="H198">
            <v>1074</v>
          </cell>
          <cell r="I198">
            <v>1076</v>
          </cell>
          <cell r="J198">
            <v>1077</v>
          </cell>
          <cell r="K198">
            <v>1077</v>
          </cell>
          <cell r="L198">
            <v>1070</v>
          </cell>
          <cell r="M198">
            <v>1069</v>
          </cell>
          <cell r="N198">
            <v>1068</v>
          </cell>
          <cell r="O198">
            <v>1067</v>
          </cell>
          <cell r="P198">
            <v>1067</v>
          </cell>
          <cell r="Q198">
            <v>1066</v>
          </cell>
          <cell r="R198">
            <v>1064</v>
          </cell>
          <cell r="S198">
            <v>1063</v>
          </cell>
          <cell r="T198">
            <v>1063</v>
          </cell>
          <cell r="U198">
            <v>1063</v>
          </cell>
          <cell r="V198">
            <v>1062</v>
          </cell>
          <cell r="W198">
            <v>1060</v>
          </cell>
          <cell r="X198">
            <v>1056</v>
          </cell>
          <cell r="Y198">
            <v>1047</v>
          </cell>
          <cell r="Z198">
            <v>1036</v>
          </cell>
          <cell r="AA198">
            <v>4973</v>
          </cell>
          <cell r="AB198">
            <v>4518</v>
          </cell>
          <cell r="AC198">
            <v>4230</v>
          </cell>
          <cell r="AD198">
            <v>3709</v>
          </cell>
          <cell r="AE198">
            <v>3244</v>
          </cell>
          <cell r="AF198">
            <v>2806</v>
          </cell>
          <cell r="AG198">
            <v>2294</v>
          </cell>
          <cell r="AH198">
            <v>1871</v>
          </cell>
          <cell r="AI198">
            <v>1463</v>
          </cell>
          <cell r="AJ198">
            <v>1133</v>
          </cell>
          <cell r="AK198">
            <v>874</v>
          </cell>
          <cell r="AL198">
            <v>612</v>
          </cell>
          <cell r="AM198">
            <v>523</v>
          </cell>
        </row>
        <row r="199">
          <cell r="A199" t="str">
            <v>210800</v>
          </cell>
          <cell r="B199" t="str">
            <v>21</v>
          </cell>
          <cell r="C199" t="str">
            <v>08</v>
          </cell>
          <cell r="D199" t="str">
            <v>00</v>
          </cell>
          <cell r="E199" t="str">
            <v>MELGAR</v>
          </cell>
          <cell r="F199">
            <v>83583</v>
          </cell>
          <cell r="G199">
            <v>1675</v>
          </cell>
          <cell r="H199">
            <v>1677</v>
          </cell>
          <cell r="I199">
            <v>1680</v>
          </cell>
          <cell r="J199">
            <v>1681</v>
          </cell>
          <cell r="K199">
            <v>1680</v>
          </cell>
          <cell r="L199">
            <v>1670</v>
          </cell>
          <cell r="M199">
            <v>1668</v>
          </cell>
          <cell r="N199">
            <v>1667</v>
          </cell>
          <cell r="O199">
            <v>1666</v>
          </cell>
          <cell r="P199">
            <v>1665</v>
          </cell>
          <cell r="Q199">
            <v>1664</v>
          </cell>
          <cell r="R199">
            <v>1661</v>
          </cell>
          <cell r="S199">
            <v>1660</v>
          </cell>
          <cell r="T199">
            <v>1659</v>
          </cell>
          <cell r="U199">
            <v>1659</v>
          </cell>
          <cell r="V199">
            <v>1658</v>
          </cell>
          <cell r="W199">
            <v>1655</v>
          </cell>
          <cell r="X199">
            <v>1646</v>
          </cell>
          <cell r="Y199">
            <v>1635</v>
          </cell>
          <cell r="Z199">
            <v>1617</v>
          </cell>
          <cell r="AA199">
            <v>7763</v>
          </cell>
          <cell r="AB199">
            <v>7052</v>
          </cell>
          <cell r="AC199">
            <v>6603</v>
          </cell>
          <cell r="AD199">
            <v>5789</v>
          </cell>
          <cell r="AE199">
            <v>5063</v>
          </cell>
          <cell r="AF199">
            <v>4381</v>
          </cell>
          <cell r="AG199">
            <v>3581</v>
          </cell>
          <cell r="AH199">
            <v>2920</v>
          </cell>
          <cell r="AI199">
            <v>2283</v>
          </cell>
          <cell r="AJ199">
            <v>1769</v>
          </cell>
          <cell r="AK199">
            <v>1364</v>
          </cell>
          <cell r="AL199">
            <v>955</v>
          </cell>
          <cell r="AM199">
            <v>817</v>
          </cell>
        </row>
        <row r="200">
          <cell r="A200" t="str">
            <v>210900</v>
          </cell>
          <cell r="B200" t="str">
            <v>21</v>
          </cell>
          <cell r="C200" t="str">
            <v>09</v>
          </cell>
          <cell r="D200" t="str">
            <v>00</v>
          </cell>
          <cell r="E200" t="str">
            <v>MOHO</v>
          </cell>
          <cell r="F200">
            <v>33062</v>
          </cell>
          <cell r="G200">
            <v>663</v>
          </cell>
          <cell r="H200">
            <v>663</v>
          </cell>
          <cell r="I200">
            <v>664</v>
          </cell>
          <cell r="J200">
            <v>665</v>
          </cell>
          <cell r="K200">
            <v>665</v>
          </cell>
          <cell r="L200">
            <v>660</v>
          </cell>
          <cell r="M200">
            <v>660</v>
          </cell>
          <cell r="N200">
            <v>659</v>
          </cell>
          <cell r="O200">
            <v>659</v>
          </cell>
          <cell r="P200">
            <v>657</v>
          </cell>
          <cell r="Q200">
            <v>657</v>
          </cell>
          <cell r="R200">
            <v>657</v>
          </cell>
          <cell r="S200">
            <v>657</v>
          </cell>
          <cell r="T200">
            <v>656</v>
          </cell>
          <cell r="U200">
            <v>656</v>
          </cell>
          <cell r="V200">
            <v>656</v>
          </cell>
          <cell r="W200">
            <v>655</v>
          </cell>
          <cell r="X200">
            <v>652</v>
          </cell>
          <cell r="Y200">
            <v>647</v>
          </cell>
          <cell r="Z200">
            <v>640</v>
          </cell>
          <cell r="AA200">
            <v>3071</v>
          </cell>
          <cell r="AB200">
            <v>2789</v>
          </cell>
          <cell r="AC200">
            <v>2612</v>
          </cell>
          <cell r="AD200">
            <v>2290</v>
          </cell>
          <cell r="AE200">
            <v>2003</v>
          </cell>
          <cell r="AF200">
            <v>1733</v>
          </cell>
          <cell r="AG200">
            <v>1417</v>
          </cell>
          <cell r="AH200">
            <v>1155</v>
          </cell>
          <cell r="AI200">
            <v>903</v>
          </cell>
          <cell r="AJ200">
            <v>700</v>
          </cell>
          <cell r="AK200">
            <v>540</v>
          </cell>
          <cell r="AL200">
            <v>378</v>
          </cell>
          <cell r="AM200">
            <v>323</v>
          </cell>
        </row>
        <row r="201">
          <cell r="A201" t="str">
            <v>211000</v>
          </cell>
          <cell r="B201" t="str">
            <v>21</v>
          </cell>
          <cell r="C201" t="str">
            <v>10</v>
          </cell>
          <cell r="D201" t="str">
            <v>00</v>
          </cell>
          <cell r="E201" t="str">
            <v>SAN ANTONIO DE PUTINA</v>
          </cell>
          <cell r="F201">
            <v>54806</v>
          </cell>
          <cell r="G201">
            <v>1098</v>
          </cell>
          <cell r="H201">
            <v>1100</v>
          </cell>
          <cell r="I201">
            <v>1101</v>
          </cell>
          <cell r="J201">
            <v>1102</v>
          </cell>
          <cell r="K201">
            <v>1102</v>
          </cell>
          <cell r="L201">
            <v>1095</v>
          </cell>
          <cell r="M201">
            <v>1094</v>
          </cell>
          <cell r="N201">
            <v>1093</v>
          </cell>
          <cell r="O201">
            <v>1092</v>
          </cell>
          <cell r="P201">
            <v>1092</v>
          </cell>
          <cell r="Q201">
            <v>1091</v>
          </cell>
          <cell r="R201">
            <v>1089</v>
          </cell>
          <cell r="S201">
            <v>1088</v>
          </cell>
          <cell r="T201">
            <v>1088</v>
          </cell>
          <cell r="U201">
            <v>1088</v>
          </cell>
          <cell r="V201">
            <v>1087</v>
          </cell>
          <cell r="W201">
            <v>1085</v>
          </cell>
          <cell r="X201">
            <v>1081</v>
          </cell>
          <cell r="Y201">
            <v>1072</v>
          </cell>
          <cell r="Z201">
            <v>1060</v>
          </cell>
          <cell r="AA201">
            <v>5090</v>
          </cell>
          <cell r="AB201">
            <v>4624</v>
          </cell>
          <cell r="AC201">
            <v>4329</v>
          </cell>
          <cell r="AD201">
            <v>3796</v>
          </cell>
          <cell r="AE201">
            <v>3320</v>
          </cell>
          <cell r="AF201">
            <v>2872</v>
          </cell>
          <cell r="AG201">
            <v>2348</v>
          </cell>
          <cell r="AH201">
            <v>1915</v>
          </cell>
          <cell r="AI201">
            <v>1497</v>
          </cell>
          <cell r="AJ201">
            <v>1160</v>
          </cell>
          <cell r="AK201">
            <v>895</v>
          </cell>
          <cell r="AL201">
            <v>626</v>
          </cell>
          <cell r="AM201">
            <v>536</v>
          </cell>
        </row>
        <row r="202">
          <cell r="A202" t="str">
            <v>211100</v>
          </cell>
          <cell r="B202" t="str">
            <v>21</v>
          </cell>
          <cell r="C202" t="str">
            <v>11</v>
          </cell>
          <cell r="D202" t="str">
            <v>00</v>
          </cell>
          <cell r="E202" t="str">
            <v>SAN ROMAN</v>
          </cell>
          <cell r="F202">
            <v>260311</v>
          </cell>
          <cell r="G202">
            <v>5217</v>
          </cell>
          <cell r="H202">
            <v>5223</v>
          </cell>
          <cell r="I202">
            <v>5231</v>
          </cell>
          <cell r="J202">
            <v>5234</v>
          </cell>
          <cell r="K202">
            <v>5233</v>
          </cell>
          <cell r="L202">
            <v>5200</v>
          </cell>
          <cell r="M202">
            <v>5195</v>
          </cell>
          <cell r="N202">
            <v>5191</v>
          </cell>
          <cell r="O202">
            <v>5189</v>
          </cell>
          <cell r="P202">
            <v>5185</v>
          </cell>
          <cell r="Q202">
            <v>5181</v>
          </cell>
          <cell r="R202">
            <v>5175</v>
          </cell>
          <cell r="S202">
            <v>5170</v>
          </cell>
          <cell r="T202">
            <v>5169</v>
          </cell>
          <cell r="U202">
            <v>5168</v>
          </cell>
          <cell r="V202">
            <v>5162</v>
          </cell>
          <cell r="W202">
            <v>5155</v>
          </cell>
          <cell r="X202">
            <v>5133</v>
          </cell>
          <cell r="Y202">
            <v>5092</v>
          </cell>
          <cell r="Z202">
            <v>5037</v>
          </cell>
          <cell r="AA202">
            <v>24176</v>
          </cell>
          <cell r="AB202">
            <v>21964</v>
          </cell>
          <cell r="AC202">
            <v>20564</v>
          </cell>
          <cell r="AD202">
            <v>18030</v>
          </cell>
          <cell r="AE202">
            <v>15768</v>
          </cell>
          <cell r="AF202">
            <v>13643</v>
          </cell>
          <cell r="AG202">
            <v>11152</v>
          </cell>
          <cell r="AH202">
            <v>9094</v>
          </cell>
          <cell r="AI202">
            <v>7108</v>
          </cell>
          <cell r="AJ202">
            <v>5507</v>
          </cell>
          <cell r="AK202">
            <v>4249</v>
          </cell>
          <cell r="AL202">
            <v>2972</v>
          </cell>
          <cell r="AM202">
            <v>2544</v>
          </cell>
        </row>
        <row r="203">
          <cell r="A203" t="str">
            <v>211200</v>
          </cell>
          <cell r="B203" t="str">
            <v>21</v>
          </cell>
          <cell r="C203" t="str">
            <v>12</v>
          </cell>
          <cell r="D203" t="str">
            <v>00</v>
          </cell>
          <cell r="E203" t="str">
            <v>SANDIA</v>
          </cell>
          <cell r="F203">
            <v>67735</v>
          </cell>
          <cell r="G203">
            <v>1357</v>
          </cell>
          <cell r="H203">
            <v>1359</v>
          </cell>
          <cell r="I203">
            <v>1361</v>
          </cell>
          <cell r="J203">
            <v>1362</v>
          </cell>
          <cell r="K203">
            <v>1362</v>
          </cell>
          <cell r="L203">
            <v>1353</v>
          </cell>
          <cell r="M203">
            <v>1352</v>
          </cell>
          <cell r="N203">
            <v>1351</v>
          </cell>
          <cell r="O203">
            <v>1350</v>
          </cell>
          <cell r="P203">
            <v>1349</v>
          </cell>
          <cell r="Q203">
            <v>1348</v>
          </cell>
          <cell r="R203">
            <v>1346</v>
          </cell>
          <cell r="S203">
            <v>1345</v>
          </cell>
          <cell r="T203">
            <v>1345</v>
          </cell>
          <cell r="U203">
            <v>1345</v>
          </cell>
          <cell r="V203">
            <v>1343</v>
          </cell>
          <cell r="W203">
            <v>1341</v>
          </cell>
          <cell r="X203">
            <v>1336</v>
          </cell>
          <cell r="Y203">
            <v>1325</v>
          </cell>
          <cell r="Z203">
            <v>1311</v>
          </cell>
          <cell r="AA203">
            <v>6291</v>
          </cell>
          <cell r="AB203">
            <v>5715</v>
          </cell>
          <cell r="AC203">
            <v>5351</v>
          </cell>
          <cell r="AD203">
            <v>4691</v>
          </cell>
          <cell r="AE203">
            <v>4103</v>
          </cell>
          <cell r="AF203">
            <v>3550</v>
          </cell>
          <cell r="AG203">
            <v>2902</v>
          </cell>
          <cell r="AH203">
            <v>2366</v>
          </cell>
          <cell r="AI203">
            <v>1850</v>
          </cell>
          <cell r="AJ203">
            <v>1433</v>
          </cell>
          <cell r="AK203">
            <v>1106</v>
          </cell>
          <cell r="AL203">
            <v>774</v>
          </cell>
          <cell r="AM203">
            <v>662</v>
          </cell>
        </row>
        <row r="204">
          <cell r="A204" t="str">
            <v>211300</v>
          </cell>
          <cell r="B204" t="str">
            <v>21</v>
          </cell>
          <cell r="C204" t="str">
            <v>13</v>
          </cell>
          <cell r="D204" t="str">
            <v>00</v>
          </cell>
          <cell r="E204" t="str">
            <v>YUNGUYO</v>
          </cell>
          <cell r="F204">
            <v>52142</v>
          </cell>
          <cell r="G204">
            <v>1045</v>
          </cell>
          <cell r="H204">
            <v>1047</v>
          </cell>
          <cell r="I204">
            <v>1049</v>
          </cell>
          <cell r="J204">
            <v>1048</v>
          </cell>
          <cell r="K204">
            <v>1048</v>
          </cell>
          <cell r="L204">
            <v>1042</v>
          </cell>
          <cell r="M204">
            <v>1041</v>
          </cell>
          <cell r="N204">
            <v>1040</v>
          </cell>
          <cell r="O204">
            <v>1039</v>
          </cell>
          <cell r="P204">
            <v>1039</v>
          </cell>
          <cell r="Q204">
            <v>1038</v>
          </cell>
          <cell r="R204">
            <v>1036</v>
          </cell>
          <cell r="S204">
            <v>1035</v>
          </cell>
          <cell r="T204">
            <v>1035</v>
          </cell>
          <cell r="U204">
            <v>1035</v>
          </cell>
          <cell r="V204">
            <v>1034</v>
          </cell>
          <cell r="W204">
            <v>1032</v>
          </cell>
          <cell r="X204">
            <v>1028</v>
          </cell>
          <cell r="Y204">
            <v>1020</v>
          </cell>
          <cell r="Z204">
            <v>1009</v>
          </cell>
          <cell r="AA204">
            <v>4843</v>
          </cell>
          <cell r="AB204">
            <v>4399</v>
          </cell>
          <cell r="AC204">
            <v>4119</v>
          </cell>
          <cell r="AD204">
            <v>3611</v>
          </cell>
          <cell r="AE204">
            <v>3158</v>
          </cell>
          <cell r="AF204">
            <v>2733</v>
          </cell>
          <cell r="AG204">
            <v>2234</v>
          </cell>
          <cell r="AH204">
            <v>1822</v>
          </cell>
          <cell r="AI204">
            <v>1424</v>
          </cell>
          <cell r="AJ204">
            <v>1103</v>
          </cell>
          <cell r="AK204">
            <v>851</v>
          </cell>
          <cell r="AL204">
            <v>595</v>
          </cell>
          <cell r="AM204">
            <v>510</v>
          </cell>
        </row>
        <row r="205">
          <cell r="A205" t="str">
            <v>220000</v>
          </cell>
          <cell r="B205" t="str">
            <v>22</v>
          </cell>
          <cell r="C205" t="str">
            <v>00</v>
          </cell>
          <cell r="D205" t="str">
            <v>00</v>
          </cell>
          <cell r="E205" t="str">
            <v>SAN MARTIN</v>
          </cell>
          <cell r="F205">
            <v>786471</v>
          </cell>
          <cell r="G205">
            <v>15762</v>
          </cell>
          <cell r="H205">
            <v>15780</v>
          </cell>
          <cell r="I205">
            <v>15804</v>
          </cell>
          <cell r="J205">
            <v>15814</v>
          </cell>
          <cell r="K205">
            <v>15811</v>
          </cell>
          <cell r="L205">
            <v>15711</v>
          </cell>
          <cell r="M205">
            <v>15696</v>
          </cell>
          <cell r="N205">
            <v>15685</v>
          </cell>
          <cell r="O205">
            <v>15675</v>
          </cell>
          <cell r="P205">
            <v>15666</v>
          </cell>
          <cell r="Q205">
            <v>15653</v>
          </cell>
          <cell r="R205">
            <v>15632</v>
          </cell>
          <cell r="S205">
            <v>15618</v>
          </cell>
          <cell r="T205">
            <v>15615</v>
          </cell>
          <cell r="U205">
            <v>15613</v>
          </cell>
          <cell r="V205">
            <v>15597</v>
          </cell>
          <cell r="W205">
            <v>15572</v>
          </cell>
          <cell r="X205">
            <v>15507</v>
          </cell>
          <cell r="Y205">
            <v>15384</v>
          </cell>
          <cell r="Z205">
            <v>15218</v>
          </cell>
          <cell r="AA205">
            <v>73042</v>
          </cell>
          <cell r="AB205">
            <v>66355</v>
          </cell>
          <cell r="AC205">
            <v>62128</v>
          </cell>
          <cell r="AD205">
            <v>54472</v>
          </cell>
          <cell r="AE205">
            <v>47640</v>
          </cell>
          <cell r="AF205">
            <v>41219</v>
          </cell>
          <cell r="AG205">
            <v>33696</v>
          </cell>
          <cell r="AH205">
            <v>27476</v>
          </cell>
          <cell r="AI205">
            <v>21482</v>
          </cell>
          <cell r="AJ205">
            <v>16642</v>
          </cell>
          <cell r="AK205">
            <v>12838</v>
          </cell>
          <cell r="AL205">
            <v>8982</v>
          </cell>
          <cell r="AM205">
            <v>7686</v>
          </cell>
        </row>
        <row r="206">
          <cell r="A206" t="str">
            <v>220100</v>
          </cell>
          <cell r="B206" t="str">
            <v>22</v>
          </cell>
          <cell r="C206" t="str">
            <v>01</v>
          </cell>
          <cell r="D206" t="str">
            <v>00</v>
          </cell>
          <cell r="E206" t="str">
            <v>MOYOBAMBA</v>
          </cell>
          <cell r="F206">
            <v>122916</v>
          </cell>
          <cell r="G206">
            <v>2464</v>
          </cell>
          <cell r="H206">
            <v>2467</v>
          </cell>
          <cell r="I206">
            <v>2470</v>
          </cell>
          <cell r="J206">
            <v>2472</v>
          </cell>
          <cell r="K206">
            <v>2471</v>
          </cell>
          <cell r="L206">
            <v>2455</v>
          </cell>
          <cell r="M206">
            <v>2453</v>
          </cell>
          <cell r="N206">
            <v>2451</v>
          </cell>
          <cell r="O206">
            <v>2450</v>
          </cell>
          <cell r="P206">
            <v>2448</v>
          </cell>
          <cell r="Q206">
            <v>2446</v>
          </cell>
          <cell r="R206">
            <v>2443</v>
          </cell>
          <cell r="S206">
            <v>2441</v>
          </cell>
          <cell r="T206">
            <v>2441</v>
          </cell>
          <cell r="U206">
            <v>2440</v>
          </cell>
          <cell r="V206">
            <v>2438</v>
          </cell>
          <cell r="W206">
            <v>2434</v>
          </cell>
          <cell r="X206">
            <v>2424</v>
          </cell>
          <cell r="Y206">
            <v>2404</v>
          </cell>
          <cell r="Z206">
            <v>2378</v>
          </cell>
          <cell r="AA206">
            <v>11416</v>
          </cell>
          <cell r="AB206">
            <v>10370</v>
          </cell>
          <cell r="AC206">
            <v>9710</v>
          </cell>
          <cell r="AD206">
            <v>8513</v>
          </cell>
          <cell r="AE206">
            <v>7446</v>
          </cell>
          <cell r="AF206">
            <v>6442</v>
          </cell>
          <cell r="AG206">
            <v>5266</v>
          </cell>
          <cell r="AH206">
            <v>4294</v>
          </cell>
          <cell r="AI206">
            <v>3357</v>
          </cell>
          <cell r="AJ206">
            <v>2601</v>
          </cell>
          <cell r="AK206">
            <v>2006</v>
          </cell>
          <cell r="AL206">
            <v>1404</v>
          </cell>
          <cell r="AM206">
            <v>1201</v>
          </cell>
        </row>
        <row r="207">
          <cell r="A207" t="str">
            <v>220200</v>
          </cell>
          <cell r="B207" t="str">
            <v>22</v>
          </cell>
          <cell r="C207" t="str">
            <v>02</v>
          </cell>
          <cell r="D207" t="str">
            <v>00</v>
          </cell>
          <cell r="E207" t="str">
            <v>BELLAVISTA</v>
          </cell>
          <cell r="F207">
            <v>53146</v>
          </cell>
          <cell r="G207">
            <v>1065</v>
          </cell>
          <cell r="H207">
            <v>1066</v>
          </cell>
          <cell r="I207">
            <v>1068</v>
          </cell>
          <cell r="J207">
            <v>1069</v>
          </cell>
          <cell r="K207">
            <v>1068</v>
          </cell>
          <cell r="L207">
            <v>1062</v>
          </cell>
          <cell r="M207">
            <v>1061</v>
          </cell>
          <cell r="N207">
            <v>1060</v>
          </cell>
          <cell r="O207">
            <v>1059</v>
          </cell>
          <cell r="P207">
            <v>1059</v>
          </cell>
          <cell r="Q207">
            <v>1058</v>
          </cell>
          <cell r="R207">
            <v>1056</v>
          </cell>
          <cell r="S207">
            <v>1055</v>
          </cell>
          <cell r="T207">
            <v>1055</v>
          </cell>
          <cell r="U207">
            <v>1055</v>
          </cell>
          <cell r="V207">
            <v>1054</v>
          </cell>
          <cell r="W207">
            <v>1052</v>
          </cell>
          <cell r="X207">
            <v>1048</v>
          </cell>
          <cell r="Y207">
            <v>1040</v>
          </cell>
          <cell r="Z207">
            <v>1028</v>
          </cell>
          <cell r="AA207">
            <v>4936</v>
          </cell>
          <cell r="AB207">
            <v>4484</v>
          </cell>
          <cell r="AC207">
            <v>4198</v>
          </cell>
          <cell r="AD207">
            <v>3681</v>
          </cell>
          <cell r="AE207">
            <v>3219</v>
          </cell>
          <cell r="AF207">
            <v>2785</v>
          </cell>
          <cell r="AG207">
            <v>2277</v>
          </cell>
          <cell r="AH207">
            <v>1857</v>
          </cell>
          <cell r="AI207">
            <v>1452</v>
          </cell>
          <cell r="AJ207">
            <v>1125</v>
          </cell>
          <cell r="AK207">
            <v>868</v>
          </cell>
          <cell r="AL207">
            <v>607</v>
          </cell>
          <cell r="AM207">
            <v>519</v>
          </cell>
        </row>
        <row r="208">
          <cell r="A208" t="str">
            <v>220300</v>
          </cell>
          <cell r="B208" t="str">
            <v>22</v>
          </cell>
          <cell r="C208" t="str">
            <v>03</v>
          </cell>
          <cell r="D208" t="str">
            <v>00</v>
          </cell>
          <cell r="E208" t="str">
            <v>EL DORADO</v>
          </cell>
          <cell r="F208">
            <v>37274</v>
          </cell>
          <cell r="G208">
            <v>747</v>
          </cell>
          <cell r="H208">
            <v>748</v>
          </cell>
          <cell r="I208">
            <v>749</v>
          </cell>
          <cell r="J208">
            <v>749</v>
          </cell>
          <cell r="K208">
            <v>749</v>
          </cell>
          <cell r="L208">
            <v>745</v>
          </cell>
          <cell r="M208">
            <v>744</v>
          </cell>
          <cell r="N208">
            <v>743</v>
          </cell>
          <cell r="O208">
            <v>743</v>
          </cell>
          <cell r="P208">
            <v>742</v>
          </cell>
          <cell r="Q208">
            <v>742</v>
          </cell>
          <cell r="R208">
            <v>742</v>
          </cell>
          <cell r="S208">
            <v>740</v>
          </cell>
          <cell r="T208">
            <v>740</v>
          </cell>
          <cell r="U208">
            <v>740</v>
          </cell>
          <cell r="V208">
            <v>739</v>
          </cell>
          <cell r="W208">
            <v>738</v>
          </cell>
          <cell r="X208">
            <v>735</v>
          </cell>
          <cell r="Y208">
            <v>729</v>
          </cell>
          <cell r="Z208">
            <v>721</v>
          </cell>
          <cell r="AA208">
            <v>3462</v>
          </cell>
          <cell r="AB208">
            <v>3145</v>
          </cell>
          <cell r="AC208">
            <v>2944</v>
          </cell>
          <cell r="AD208">
            <v>2582</v>
          </cell>
          <cell r="AE208">
            <v>2258</v>
          </cell>
          <cell r="AF208">
            <v>1954</v>
          </cell>
          <cell r="AG208">
            <v>1597</v>
          </cell>
          <cell r="AH208">
            <v>1302</v>
          </cell>
          <cell r="AI208">
            <v>1018</v>
          </cell>
          <cell r="AJ208">
            <v>789</v>
          </cell>
          <cell r="AK208">
            <v>608</v>
          </cell>
          <cell r="AL208">
            <v>426</v>
          </cell>
          <cell r="AM208">
            <v>364</v>
          </cell>
        </row>
        <row r="209">
          <cell r="A209" t="str">
            <v>220400</v>
          </cell>
          <cell r="B209" t="str">
            <v>22</v>
          </cell>
          <cell r="C209" t="str">
            <v>04</v>
          </cell>
          <cell r="D209" t="str">
            <v>00</v>
          </cell>
          <cell r="E209" t="str">
            <v>HUALLAGA</v>
          </cell>
          <cell r="F209">
            <v>27847</v>
          </cell>
          <cell r="G209">
            <v>558</v>
          </cell>
          <cell r="H209">
            <v>559</v>
          </cell>
          <cell r="I209">
            <v>560</v>
          </cell>
          <cell r="J209">
            <v>560</v>
          </cell>
          <cell r="K209">
            <v>560</v>
          </cell>
          <cell r="L209">
            <v>556</v>
          </cell>
          <cell r="M209">
            <v>556</v>
          </cell>
          <cell r="N209">
            <v>555</v>
          </cell>
          <cell r="O209">
            <v>555</v>
          </cell>
          <cell r="P209">
            <v>555</v>
          </cell>
          <cell r="Q209">
            <v>554</v>
          </cell>
          <cell r="R209">
            <v>553</v>
          </cell>
          <cell r="S209">
            <v>553</v>
          </cell>
          <cell r="T209">
            <v>553</v>
          </cell>
          <cell r="U209">
            <v>553</v>
          </cell>
          <cell r="V209">
            <v>552</v>
          </cell>
          <cell r="W209">
            <v>551</v>
          </cell>
          <cell r="X209">
            <v>549</v>
          </cell>
          <cell r="Y209">
            <v>545</v>
          </cell>
          <cell r="Z209">
            <v>539</v>
          </cell>
          <cell r="AA209">
            <v>2586</v>
          </cell>
          <cell r="AB209">
            <v>2349</v>
          </cell>
          <cell r="AC209">
            <v>2200</v>
          </cell>
          <cell r="AD209">
            <v>1929</v>
          </cell>
          <cell r="AE209">
            <v>1687</v>
          </cell>
          <cell r="AF209">
            <v>1459</v>
          </cell>
          <cell r="AG209">
            <v>1193</v>
          </cell>
          <cell r="AH209">
            <v>973</v>
          </cell>
          <cell r="AI209">
            <v>761</v>
          </cell>
          <cell r="AJ209">
            <v>589</v>
          </cell>
          <cell r="AK209">
            <v>455</v>
          </cell>
          <cell r="AL209">
            <v>318</v>
          </cell>
          <cell r="AM209">
            <v>272</v>
          </cell>
        </row>
        <row r="210">
          <cell r="A210" t="str">
            <v>220500</v>
          </cell>
          <cell r="B210" t="str">
            <v>22</v>
          </cell>
          <cell r="C210" t="str">
            <v>05</v>
          </cell>
          <cell r="D210" t="str">
            <v>00</v>
          </cell>
          <cell r="E210" t="str">
            <v>LAMAS</v>
          </cell>
          <cell r="F210">
            <v>86920</v>
          </cell>
          <cell r="G210">
            <v>1742</v>
          </cell>
          <cell r="H210">
            <v>1744</v>
          </cell>
          <cell r="I210">
            <v>1747</v>
          </cell>
          <cell r="J210">
            <v>1748</v>
          </cell>
          <cell r="K210">
            <v>1747</v>
          </cell>
          <cell r="L210">
            <v>1736</v>
          </cell>
          <cell r="M210">
            <v>1735</v>
          </cell>
          <cell r="N210">
            <v>1733</v>
          </cell>
          <cell r="O210">
            <v>1732</v>
          </cell>
          <cell r="P210">
            <v>1731</v>
          </cell>
          <cell r="Q210">
            <v>1731</v>
          </cell>
          <cell r="R210">
            <v>1728</v>
          </cell>
          <cell r="S210">
            <v>1726</v>
          </cell>
          <cell r="T210">
            <v>1726</v>
          </cell>
          <cell r="U210">
            <v>1726</v>
          </cell>
          <cell r="V210">
            <v>1724</v>
          </cell>
          <cell r="W210">
            <v>1721</v>
          </cell>
          <cell r="X210">
            <v>1714</v>
          </cell>
          <cell r="Y210">
            <v>1700</v>
          </cell>
          <cell r="Z210">
            <v>1682</v>
          </cell>
          <cell r="AA210">
            <v>8073</v>
          </cell>
          <cell r="AB210">
            <v>7333</v>
          </cell>
          <cell r="AC210">
            <v>6866</v>
          </cell>
          <cell r="AD210">
            <v>6020</v>
          </cell>
          <cell r="AE210">
            <v>5265</v>
          </cell>
          <cell r="AF210">
            <v>4555</v>
          </cell>
          <cell r="AG210">
            <v>3724</v>
          </cell>
          <cell r="AH210">
            <v>3037</v>
          </cell>
          <cell r="AI210">
            <v>2374</v>
          </cell>
          <cell r="AJ210">
            <v>1839</v>
          </cell>
          <cell r="AK210">
            <v>1419</v>
          </cell>
          <cell r="AL210">
            <v>993</v>
          </cell>
          <cell r="AM210">
            <v>849</v>
          </cell>
        </row>
        <row r="211">
          <cell r="A211" t="str">
            <v>220600</v>
          </cell>
          <cell r="B211" t="str">
            <v>22</v>
          </cell>
          <cell r="C211" t="str">
            <v>06</v>
          </cell>
          <cell r="D211" t="str">
            <v>00</v>
          </cell>
          <cell r="E211" t="str">
            <v>MARISCAL CACERES</v>
          </cell>
          <cell r="F211">
            <v>57036</v>
          </cell>
          <cell r="G211">
            <v>1143</v>
          </cell>
          <cell r="H211">
            <v>1144</v>
          </cell>
          <cell r="I211">
            <v>1146</v>
          </cell>
          <cell r="J211">
            <v>1147</v>
          </cell>
          <cell r="K211">
            <v>1147</v>
          </cell>
          <cell r="L211">
            <v>1139</v>
          </cell>
          <cell r="M211">
            <v>1138</v>
          </cell>
          <cell r="N211">
            <v>1138</v>
          </cell>
          <cell r="O211">
            <v>1137</v>
          </cell>
          <cell r="P211">
            <v>1136</v>
          </cell>
          <cell r="Q211">
            <v>1135</v>
          </cell>
          <cell r="R211">
            <v>1134</v>
          </cell>
          <cell r="S211">
            <v>1133</v>
          </cell>
          <cell r="T211">
            <v>1132</v>
          </cell>
          <cell r="U211">
            <v>1132</v>
          </cell>
          <cell r="V211">
            <v>1131</v>
          </cell>
          <cell r="W211">
            <v>1129</v>
          </cell>
          <cell r="X211">
            <v>1125</v>
          </cell>
          <cell r="Y211">
            <v>1116</v>
          </cell>
          <cell r="Z211">
            <v>1104</v>
          </cell>
          <cell r="AA211">
            <v>5297</v>
          </cell>
          <cell r="AB211">
            <v>4812</v>
          </cell>
          <cell r="AC211">
            <v>4506</v>
          </cell>
          <cell r="AD211">
            <v>3950</v>
          </cell>
          <cell r="AE211">
            <v>3455</v>
          </cell>
          <cell r="AF211">
            <v>2989</v>
          </cell>
          <cell r="AG211">
            <v>2444</v>
          </cell>
          <cell r="AH211">
            <v>1993</v>
          </cell>
          <cell r="AI211">
            <v>1558</v>
          </cell>
          <cell r="AJ211">
            <v>1207</v>
          </cell>
          <cell r="AK211">
            <v>931</v>
          </cell>
          <cell r="AL211">
            <v>651</v>
          </cell>
          <cell r="AM211">
            <v>557</v>
          </cell>
        </row>
        <row r="212">
          <cell r="A212" t="str">
            <v>220700</v>
          </cell>
          <cell r="B212" t="str">
            <v>22</v>
          </cell>
          <cell r="C212" t="str">
            <v>07</v>
          </cell>
          <cell r="D212" t="str">
            <v>00</v>
          </cell>
          <cell r="E212" t="str">
            <v>PICOTA</v>
          </cell>
          <cell r="F212">
            <v>40667</v>
          </cell>
          <cell r="G212">
            <v>815</v>
          </cell>
          <cell r="H212">
            <v>816</v>
          </cell>
          <cell r="I212">
            <v>817</v>
          </cell>
          <cell r="J212">
            <v>818</v>
          </cell>
          <cell r="K212">
            <v>818</v>
          </cell>
          <cell r="L212">
            <v>812</v>
          </cell>
          <cell r="M212">
            <v>812</v>
          </cell>
          <cell r="N212">
            <v>812</v>
          </cell>
          <cell r="O212">
            <v>811</v>
          </cell>
          <cell r="P212">
            <v>810</v>
          </cell>
          <cell r="Q212">
            <v>809</v>
          </cell>
          <cell r="R212">
            <v>808</v>
          </cell>
          <cell r="S212">
            <v>808</v>
          </cell>
          <cell r="T212">
            <v>807</v>
          </cell>
          <cell r="U212">
            <v>807</v>
          </cell>
          <cell r="V212">
            <v>806</v>
          </cell>
          <cell r="W212">
            <v>805</v>
          </cell>
          <cell r="X212">
            <v>802</v>
          </cell>
          <cell r="Y212">
            <v>795</v>
          </cell>
          <cell r="Z212">
            <v>787</v>
          </cell>
          <cell r="AA212">
            <v>3777</v>
          </cell>
          <cell r="AB212">
            <v>3431</v>
          </cell>
          <cell r="AC212">
            <v>3213</v>
          </cell>
          <cell r="AD212">
            <v>2817</v>
          </cell>
          <cell r="AE212">
            <v>2463</v>
          </cell>
          <cell r="AF212">
            <v>2131</v>
          </cell>
          <cell r="AG212">
            <v>1742</v>
          </cell>
          <cell r="AH212">
            <v>1421</v>
          </cell>
          <cell r="AI212">
            <v>1111</v>
          </cell>
          <cell r="AJ212">
            <v>861</v>
          </cell>
          <cell r="AK212">
            <v>664</v>
          </cell>
          <cell r="AL212">
            <v>464</v>
          </cell>
          <cell r="AM212">
            <v>397</v>
          </cell>
        </row>
        <row r="213">
          <cell r="A213" t="str">
            <v>220800</v>
          </cell>
          <cell r="B213" t="str">
            <v>22</v>
          </cell>
          <cell r="C213" t="str">
            <v>08</v>
          </cell>
          <cell r="D213" t="str">
            <v>00</v>
          </cell>
          <cell r="E213" t="str">
            <v>RIOJA</v>
          </cell>
          <cell r="F213">
            <v>111955</v>
          </cell>
          <cell r="G213">
            <v>2244</v>
          </cell>
          <cell r="H213">
            <v>2246</v>
          </cell>
          <cell r="I213">
            <v>2250</v>
          </cell>
          <cell r="J213">
            <v>2250</v>
          </cell>
          <cell r="K213">
            <v>2251</v>
          </cell>
          <cell r="L213">
            <v>2236</v>
          </cell>
          <cell r="M213">
            <v>2234</v>
          </cell>
          <cell r="N213">
            <v>2233</v>
          </cell>
          <cell r="O213">
            <v>2231</v>
          </cell>
          <cell r="P213">
            <v>2230</v>
          </cell>
          <cell r="Q213">
            <v>2228</v>
          </cell>
          <cell r="R213">
            <v>2225</v>
          </cell>
          <cell r="S213">
            <v>2223</v>
          </cell>
          <cell r="T213">
            <v>2223</v>
          </cell>
          <cell r="U213">
            <v>2223</v>
          </cell>
          <cell r="V213">
            <v>2220</v>
          </cell>
          <cell r="W213">
            <v>2217</v>
          </cell>
          <cell r="X213">
            <v>2207</v>
          </cell>
          <cell r="Y213">
            <v>2190</v>
          </cell>
          <cell r="Z213">
            <v>2166</v>
          </cell>
          <cell r="AA213">
            <v>10398</v>
          </cell>
          <cell r="AB213">
            <v>9446</v>
          </cell>
          <cell r="AC213">
            <v>8844</v>
          </cell>
          <cell r="AD213">
            <v>7754</v>
          </cell>
          <cell r="AE213">
            <v>6782</v>
          </cell>
          <cell r="AF213">
            <v>5868</v>
          </cell>
          <cell r="AG213">
            <v>4797</v>
          </cell>
          <cell r="AH213">
            <v>3911</v>
          </cell>
          <cell r="AI213">
            <v>3058</v>
          </cell>
          <cell r="AJ213">
            <v>2369</v>
          </cell>
          <cell r="AK213">
            <v>1828</v>
          </cell>
          <cell r="AL213">
            <v>1279</v>
          </cell>
          <cell r="AM213">
            <v>1094</v>
          </cell>
        </row>
        <row r="214">
          <cell r="A214" t="str">
            <v>220900</v>
          </cell>
          <cell r="B214" t="str">
            <v>22</v>
          </cell>
          <cell r="C214" t="str">
            <v>09</v>
          </cell>
          <cell r="D214" t="str">
            <v>00</v>
          </cell>
          <cell r="E214" t="str">
            <v>SAN MARTIN</v>
          </cell>
          <cell r="F214">
            <v>169616</v>
          </cell>
          <cell r="G214">
            <v>3399</v>
          </cell>
          <cell r="H214">
            <v>3403</v>
          </cell>
          <cell r="I214">
            <v>3408</v>
          </cell>
          <cell r="J214">
            <v>3411</v>
          </cell>
          <cell r="K214">
            <v>3410</v>
          </cell>
          <cell r="L214">
            <v>3388</v>
          </cell>
          <cell r="M214">
            <v>3384</v>
          </cell>
          <cell r="N214">
            <v>3383</v>
          </cell>
          <cell r="O214">
            <v>3381</v>
          </cell>
          <cell r="P214">
            <v>3379</v>
          </cell>
          <cell r="Q214">
            <v>3376</v>
          </cell>
          <cell r="R214">
            <v>3371</v>
          </cell>
          <cell r="S214">
            <v>3368</v>
          </cell>
          <cell r="T214">
            <v>3368</v>
          </cell>
          <cell r="U214">
            <v>3367</v>
          </cell>
          <cell r="V214">
            <v>3364</v>
          </cell>
          <cell r="W214">
            <v>3359</v>
          </cell>
          <cell r="X214">
            <v>3343</v>
          </cell>
          <cell r="Y214">
            <v>3318</v>
          </cell>
          <cell r="Z214">
            <v>3283</v>
          </cell>
          <cell r="AA214">
            <v>15751</v>
          </cell>
          <cell r="AB214">
            <v>14312</v>
          </cell>
          <cell r="AC214">
            <v>13399</v>
          </cell>
          <cell r="AD214">
            <v>11748</v>
          </cell>
          <cell r="AE214">
            <v>10274</v>
          </cell>
          <cell r="AF214">
            <v>8891</v>
          </cell>
          <cell r="AG214">
            <v>7267</v>
          </cell>
          <cell r="AH214">
            <v>5925</v>
          </cell>
          <cell r="AI214">
            <v>4633</v>
          </cell>
          <cell r="AJ214">
            <v>3588</v>
          </cell>
          <cell r="AK214">
            <v>2768</v>
          </cell>
          <cell r="AL214">
            <v>1937</v>
          </cell>
          <cell r="AM214">
            <v>1660</v>
          </cell>
        </row>
        <row r="215">
          <cell r="A215" t="str">
            <v>221000</v>
          </cell>
          <cell r="B215" t="str">
            <v>22</v>
          </cell>
          <cell r="C215" t="str">
            <v>10</v>
          </cell>
          <cell r="D215" t="str">
            <v>00</v>
          </cell>
          <cell r="E215" t="str">
            <v>TOCACHE</v>
          </cell>
          <cell r="F215">
            <v>79094</v>
          </cell>
          <cell r="G215">
            <v>1585</v>
          </cell>
          <cell r="H215">
            <v>1587</v>
          </cell>
          <cell r="I215">
            <v>1589</v>
          </cell>
          <cell r="J215">
            <v>1590</v>
          </cell>
          <cell r="K215">
            <v>1590</v>
          </cell>
          <cell r="L215">
            <v>1582</v>
          </cell>
          <cell r="M215">
            <v>1579</v>
          </cell>
          <cell r="N215">
            <v>1577</v>
          </cell>
          <cell r="O215">
            <v>1576</v>
          </cell>
          <cell r="P215">
            <v>1576</v>
          </cell>
          <cell r="Q215">
            <v>1574</v>
          </cell>
          <cell r="R215">
            <v>1572</v>
          </cell>
          <cell r="S215">
            <v>1571</v>
          </cell>
          <cell r="T215">
            <v>1570</v>
          </cell>
          <cell r="U215">
            <v>1570</v>
          </cell>
          <cell r="V215">
            <v>1569</v>
          </cell>
          <cell r="W215">
            <v>1566</v>
          </cell>
          <cell r="X215">
            <v>1560</v>
          </cell>
          <cell r="Y215">
            <v>1547</v>
          </cell>
          <cell r="Z215">
            <v>1530</v>
          </cell>
          <cell r="AA215">
            <v>7346</v>
          </cell>
          <cell r="AB215">
            <v>6673</v>
          </cell>
          <cell r="AC215">
            <v>6248</v>
          </cell>
          <cell r="AD215">
            <v>5478</v>
          </cell>
          <cell r="AE215">
            <v>4791</v>
          </cell>
          <cell r="AF215">
            <v>4145</v>
          </cell>
          <cell r="AG215">
            <v>3389</v>
          </cell>
          <cell r="AH215">
            <v>2763</v>
          </cell>
          <cell r="AI215">
            <v>2160</v>
          </cell>
          <cell r="AJ215">
            <v>1674</v>
          </cell>
          <cell r="AK215">
            <v>1291</v>
          </cell>
          <cell r="AL215">
            <v>903</v>
          </cell>
          <cell r="AM215">
            <v>773</v>
          </cell>
        </row>
        <row r="216">
          <cell r="A216" t="str">
            <v>230000</v>
          </cell>
          <cell r="B216" t="str">
            <v>23</v>
          </cell>
          <cell r="C216" t="str">
            <v>00</v>
          </cell>
          <cell r="D216" t="str">
            <v>00</v>
          </cell>
          <cell r="E216" t="str">
            <v>TACNA</v>
          </cell>
          <cell r="F216">
            <v>307938</v>
          </cell>
          <cell r="G216">
            <v>6171</v>
          </cell>
          <cell r="H216">
            <v>6179</v>
          </cell>
          <cell r="I216">
            <v>6188</v>
          </cell>
          <cell r="J216">
            <v>6192</v>
          </cell>
          <cell r="K216">
            <v>6191</v>
          </cell>
          <cell r="L216">
            <v>6151</v>
          </cell>
          <cell r="M216">
            <v>6146</v>
          </cell>
          <cell r="N216">
            <v>6141</v>
          </cell>
          <cell r="O216">
            <v>6137</v>
          </cell>
          <cell r="P216">
            <v>6134</v>
          </cell>
          <cell r="Q216">
            <v>6129</v>
          </cell>
          <cell r="R216">
            <v>6121</v>
          </cell>
          <cell r="S216">
            <v>6115</v>
          </cell>
          <cell r="T216">
            <v>6114</v>
          </cell>
          <cell r="U216">
            <v>6113</v>
          </cell>
          <cell r="V216">
            <v>6108</v>
          </cell>
          <cell r="W216">
            <v>6097</v>
          </cell>
          <cell r="X216">
            <v>6072</v>
          </cell>
          <cell r="Y216">
            <v>6024</v>
          </cell>
          <cell r="Z216">
            <v>5958</v>
          </cell>
          <cell r="AA216">
            <v>28599</v>
          </cell>
          <cell r="AB216">
            <v>25981</v>
          </cell>
          <cell r="AC216">
            <v>24326</v>
          </cell>
          <cell r="AD216">
            <v>21328</v>
          </cell>
          <cell r="AE216">
            <v>18653</v>
          </cell>
          <cell r="AF216">
            <v>16139</v>
          </cell>
          <cell r="AG216">
            <v>13193</v>
          </cell>
          <cell r="AH216">
            <v>10758</v>
          </cell>
          <cell r="AI216">
            <v>8411</v>
          </cell>
          <cell r="AJ216">
            <v>6516</v>
          </cell>
          <cell r="AK216">
            <v>5027</v>
          </cell>
          <cell r="AL216">
            <v>3517</v>
          </cell>
          <cell r="AM216">
            <v>3009</v>
          </cell>
        </row>
        <row r="217">
          <cell r="A217" t="str">
            <v>230100</v>
          </cell>
          <cell r="B217" t="str">
            <v>23</v>
          </cell>
          <cell r="C217" t="str">
            <v>01</v>
          </cell>
          <cell r="D217" t="str">
            <v>00</v>
          </cell>
          <cell r="E217" t="str">
            <v>TACNA</v>
          </cell>
          <cell r="F217">
            <v>277343</v>
          </cell>
          <cell r="G217">
            <v>5558</v>
          </cell>
          <cell r="H217">
            <v>5565</v>
          </cell>
          <cell r="I217">
            <v>5573</v>
          </cell>
          <cell r="J217">
            <v>5577</v>
          </cell>
          <cell r="K217">
            <v>5576</v>
          </cell>
          <cell r="L217">
            <v>5540</v>
          </cell>
          <cell r="M217">
            <v>5535</v>
          </cell>
          <cell r="N217">
            <v>5531</v>
          </cell>
          <cell r="O217">
            <v>5527</v>
          </cell>
          <cell r="P217">
            <v>5525</v>
          </cell>
          <cell r="Q217">
            <v>5520</v>
          </cell>
          <cell r="R217">
            <v>5513</v>
          </cell>
          <cell r="S217">
            <v>5507</v>
          </cell>
          <cell r="T217">
            <v>5506</v>
          </cell>
          <cell r="U217">
            <v>5506</v>
          </cell>
          <cell r="V217">
            <v>5501</v>
          </cell>
          <cell r="W217">
            <v>5491</v>
          </cell>
          <cell r="X217">
            <v>5469</v>
          </cell>
          <cell r="Y217">
            <v>5425</v>
          </cell>
          <cell r="Z217">
            <v>5366</v>
          </cell>
          <cell r="AA217">
            <v>25757</v>
          </cell>
          <cell r="AB217">
            <v>23400</v>
          </cell>
          <cell r="AC217">
            <v>21909</v>
          </cell>
          <cell r="AD217">
            <v>19209</v>
          </cell>
          <cell r="AE217">
            <v>16799</v>
          </cell>
          <cell r="AF217">
            <v>14536</v>
          </cell>
          <cell r="AG217">
            <v>11883</v>
          </cell>
          <cell r="AH217">
            <v>9689</v>
          </cell>
          <cell r="AI217">
            <v>7576</v>
          </cell>
          <cell r="AJ217">
            <v>5868</v>
          </cell>
          <cell r="AK217">
            <v>4528</v>
          </cell>
          <cell r="AL217">
            <v>3168</v>
          </cell>
          <cell r="AM217">
            <v>2710</v>
          </cell>
        </row>
        <row r="218">
          <cell r="A218" t="str">
            <v>230200</v>
          </cell>
          <cell r="B218" t="str">
            <v>23</v>
          </cell>
          <cell r="C218" t="str">
            <v>02</v>
          </cell>
          <cell r="D218" t="str">
            <v>00</v>
          </cell>
          <cell r="E218" t="str">
            <v>CANDARAVE</v>
          </cell>
          <cell r="F218">
            <v>9948</v>
          </cell>
          <cell r="G218">
            <v>199</v>
          </cell>
          <cell r="H218">
            <v>200</v>
          </cell>
          <cell r="I218">
            <v>200</v>
          </cell>
          <cell r="J218">
            <v>199</v>
          </cell>
          <cell r="K218">
            <v>200</v>
          </cell>
          <cell r="L218">
            <v>199</v>
          </cell>
          <cell r="M218">
            <v>199</v>
          </cell>
          <cell r="N218">
            <v>198</v>
          </cell>
          <cell r="O218">
            <v>198</v>
          </cell>
          <cell r="P218">
            <v>198</v>
          </cell>
          <cell r="Q218">
            <v>198</v>
          </cell>
          <cell r="R218">
            <v>198</v>
          </cell>
          <cell r="S218">
            <v>198</v>
          </cell>
          <cell r="T218">
            <v>198</v>
          </cell>
          <cell r="U218">
            <v>197</v>
          </cell>
          <cell r="V218">
            <v>197</v>
          </cell>
          <cell r="W218">
            <v>197</v>
          </cell>
          <cell r="X218">
            <v>196</v>
          </cell>
          <cell r="Y218">
            <v>195</v>
          </cell>
          <cell r="Z218">
            <v>192</v>
          </cell>
          <cell r="AA218">
            <v>924</v>
          </cell>
          <cell r="AB218">
            <v>839</v>
          </cell>
          <cell r="AC218">
            <v>786</v>
          </cell>
          <cell r="AD218">
            <v>689</v>
          </cell>
          <cell r="AE218">
            <v>603</v>
          </cell>
          <cell r="AF218">
            <v>521</v>
          </cell>
          <cell r="AG218">
            <v>426</v>
          </cell>
          <cell r="AH218">
            <v>348</v>
          </cell>
          <cell r="AI218">
            <v>272</v>
          </cell>
          <cell r="AJ218">
            <v>211</v>
          </cell>
          <cell r="AK218">
            <v>162</v>
          </cell>
          <cell r="AL218">
            <v>114</v>
          </cell>
          <cell r="AM218">
            <v>97</v>
          </cell>
        </row>
        <row r="219">
          <cell r="A219" t="str">
            <v>230300</v>
          </cell>
          <cell r="B219" t="str">
            <v>23</v>
          </cell>
          <cell r="C219" t="str">
            <v>03</v>
          </cell>
          <cell r="D219" t="str">
            <v>00</v>
          </cell>
          <cell r="E219" t="str">
            <v>JORGE BASADRE</v>
          </cell>
          <cell r="F219">
            <v>11769</v>
          </cell>
          <cell r="G219">
            <v>236</v>
          </cell>
          <cell r="H219">
            <v>236</v>
          </cell>
          <cell r="I219">
            <v>236</v>
          </cell>
          <cell r="J219">
            <v>237</v>
          </cell>
          <cell r="K219">
            <v>237</v>
          </cell>
          <cell r="L219">
            <v>235</v>
          </cell>
          <cell r="M219">
            <v>235</v>
          </cell>
          <cell r="N219">
            <v>235</v>
          </cell>
          <cell r="O219">
            <v>235</v>
          </cell>
          <cell r="P219">
            <v>234</v>
          </cell>
          <cell r="Q219">
            <v>234</v>
          </cell>
          <cell r="R219">
            <v>234</v>
          </cell>
          <cell r="S219">
            <v>234</v>
          </cell>
          <cell r="T219">
            <v>234</v>
          </cell>
          <cell r="U219">
            <v>234</v>
          </cell>
          <cell r="V219">
            <v>233</v>
          </cell>
          <cell r="W219">
            <v>233</v>
          </cell>
          <cell r="X219">
            <v>232</v>
          </cell>
          <cell r="Y219">
            <v>230</v>
          </cell>
          <cell r="Z219">
            <v>228</v>
          </cell>
          <cell r="AA219">
            <v>1093</v>
          </cell>
          <cell r="AB219">
            <v>993</v>
          </cell>
          <cell r="AC219">
            <v>930</v>
          </cell>
          <cell r="AD219">
            <v>815</v>
          </cell>
          <cell r="AE219">
            <v>713</v>
          </cell>
          <cell r="AF219">
            <v>617</v>
          </cell>
          <cell r="AG219">
            <v>504</v>
          </cell>
          <cell r="AH219">
            <v>411</v>
          </cell>
          <cell r="AI219">
            <v>321</v>
          </cell>
          <cell r="AJ219">
            <v>249</v>
          </cell>
          <cell r="AK219">
            <v>192</v>
          </cell>
          <cell r="AL219">
            <v>134</v>
          </cell>
          <cell r="AM219">
            <v>115</v>
          </cell>
        </row>
        <row r="220">
          <cell r="A220" t="str">
            <v>230400</v>
          </cell>
          <cell r="B220" t="str">
            <v>23</v>
          </cell>
          <cell r="C220" t="str">
            <v>04</v>
          </cell>
          <cell r="D220" t="str">
            <v>00</v>
          </cell>
          <cell r="E220" t="str">
            <v>TARATA</v>
          </cell>
          <cell r="F220">
            <v>8878</v>
          </cell>
          <cell r="G220">
            <v>178</v>
          </cell>
          <cell r="H220">
            <v>178</v>
          </cell>
          <cell r="I220">
            <v>179</v>
          </cell>
          <cell r="J220">
            <v>179</v>
          </cell>
          <cell r="K220">
            <v>178</v>
          </cell>
          <cell r="L220">
            <v>177</v>
          </cell>
          <cell r="M220">
            <v>177</v>
          </cell>
          <cell r="N220">
            <v>177</v>
          </cell>
          <cell r="O220">
            <v>177</v>
          </cell>
          <cell r="P220">
            <v>177</v>
          </cell>
          <cell r="Q220">
            <v>177</v>
          </cell>
          <cell r="R220">
            <v>176</v>
          </cell>
          <cell r="S220">
            <v>176</v>
          </cell>
          <cell r="T220">
            <v>176</v>
          </cell>
          <cell r="U220">
            <v>176</v>
          </cell>
          <cell r="V220">
            <v>177</v>
          </cell>
          <cell r="W220">
            <v>176</v>
          </cell>
          <cell r="X220">
            <v>175</v>
          </cell>
          <cell r="Y220">
            <v>174</v>
          </cell>
          <cell r="Z220">
            <v>172</v>
          </cell>
          <cell r="AA220">
            <v>825</v>
          </cell>
          <cell r="AB220">
            <v>749</v>
          </cell>
          <cell r="AC220">
            <v>701</v>
          </cell>
          <cell r="AD220">
            <v>615</v>
          </cell>
          <cell r="AE220">
            <v>538</v>
          </cell>
          <cell r="AF220">
            <v>465</v>
          </cell>
          <cell r="AG220">
            <v>380</v>
          </cell>
          <cell r="AH220">
            <v>310</v>
          </cell>
          <cell r="AI220">
            <v>242</v>
          </cell>
          <cell r="AJ220">
            <v>188</v>
          </cell>
          <cell r="AK220">
            <v>145</v>
          </cell>
          <cell r="AL220">
            <v>101</v>
          </cell>
          <cell r="AM220">
            <v>87</v>
          </cell>
        </row>
        <row r="221">
          <cell r="A221" t="str">
            <v>240000</v>
          </cell>
          <cell r="B221" t="str">
            <v>24</v>
          </cell>
          <cell r="C221" t="str">
            <v>00</v>
          </cell>
          <cell r="D221" t="str">
            <v>00</v>
          </cell>
          <cell r="E221" t="str">
            <v>TUMBES</v>
          </cell>
          <cell r="F221">
            <v>213650</v>
          </cell>
          <cell r="G221">
            <v>4282</v>
          </cell>
          <cell r="H221">
            <v>4287</v>
          </cell>
          <cell r="I221">
            <v>4293</v>
          </cell>
          <cell r="J221">
            <v>4296</v>
          </cell>
          <cell r="K221">
            <v>4295</v>
          </cell>
          <cell r="L221">
            <v>4268</v>
          </cell>
          <cell r="M221">
            <v>4264</v>
          </cell>
          <cell r="N221">
            <v>4261</v>
          </cell>
          <cell r="O221">
            <v>4258</v>
          </cell>
          <cell r="P221">
            <v>4256</v>
          </cell>
          <cell r="Q221">
            <v>4252</v>
          </cell>
          <cell r="R221">
            <v>4247</v>
          </cell>
          <cell r="S221">
            <v>4243</v>
          </cell>
          <cell r="T221">
            <v>4242</v>
          </cell>
          <cell r="U221">
            <v>4241</v>
          </cell>
          <cell r="V221">
            <v>4237</v>
          </cell>
          <cell r="W221">
            <v>4230</v>
          </cell>
          <cell r="X221">
            <v>4211</v>
          </cell>
          <cell r="Y221">
            <v>4179</v>
          </cell>
          <cell r="Z221">
            <v>4134</v>
          </cell>
          <cell r="AA221">
            <v>19842</v>
          </cell>
          <cell r="AB221">
            <v>18026</v>
          </cell>
          <cell r="AC221">
            <v>16878</v>
          </cell>
          <cell r="AD221">
            <v>14798</v>
          </cell>
          <cell r="AE221">
            <v>12942</v>
          </cell>
          <cell r="AF221">
            <v>11197</v>
          </cell>
          <cell r="AG221">
            <v>9154</v>
          </cell>
          <cell r="AH221">
            <v>7464</v>
          </cell>
          <cell r="AI221">
            <v>5836</v>
          </cell>
          <cell r="AJ221">
            <v>4521</v>
          </cell>
          <cell r="AK221">
            <v>3488</v>
          </cell>
          <cell r="AL221">
            <v>2440</v>
          </cell>
          <cell r="AM221">
            <v>2088</v>
          </cell>
        </row>
        <row r="222">
          <cell r="A222" t="str">
            <v>240100</v>
          </cell>
          <cell r="B222" t="str">
            <v>24</v>
          </cell>
          <cell r="C222" t="str">
            <v>01</v>
          </cell>
          <cell r="D222" t="str">
            <v>00</v>
          </cell>
          <cell r="E222" t="str">
            <v>TUMBES</v>
          </cell>
          <cell r="F222">
            <v>151881</v>
          </cell>
          <cell r="G222">
            <v>3044</v>
          </cell>
          <cell r="H222">
            <v>3048</v>
          </cell>
          <cell r="I222">
            <v>3052</v>
          </cell>
          <cell r="J222">
            <v>3054</v>
          </cell>
          <cell r="K222">
            <v>3053</v>
          </cell>
          <cell r="L222">
            <v>3034</v>
          </cell>
          <cell r="M222">
            <v>3031</v>
          </cell>
          <cell r="N222">
            <v>3029</v>
          </cell>
          <cell r="O222">
            <v>3027</v>
          </cell>
          <cell r="P222">
            <v>3026</v>
          </cell>
          <cell r="Q222">
            <v>3023</v>
          </cell>
          <cell r="R222">
            <v>3020</v>
          </cell>
          <cell r="S222">
            <v>3016</v>
          </cell>
          <cell r="T222">
            <v>3016</v>
          </cell>
          <cell r="U222">
            <v>3015</v>
          </cell>
          <cell r="V222">
            <v>3012</v>
          </cell>
          <cell r="W222">
            <v>3007</v>
          </cell>
          <cell r="X222">
            <v>2994</v>
          </cell>
          <cell r="Y222">
            <v>2970</v>
          </cell>
          <cell r="Z222">
            <v>2939</v>
          </cell>
          <cell r="AA222">
            <v>14105</v>
          </cell>
          <cell r="AB222">
            <v>12815</v>
          </cell>
          <cell r="AC222">
            <v>11998</v>
          </cell>
          <cell r="AD222">
            <v>10520</v>
          </cell>
          <cell r="AE222">
            <v>9200</v>
          </cell>
          <cell r="AF222">
            <v>7960</v>
          </cell>
          <cell r="AG222">
            <v>6508</v>
          </cell>
          <cell r="AH222">
            <v>5306</v>
          </cell>
          <cell r="AI222">
            <v>4148</v>
          </cell>
          <cell r="AJ222">
            <v>3214</v>
          </cell>
          <cell r="AK222">
            <v>2479</v>
          </cell>
          <cell r="AL222">
            <v>1734</v>
          </cell>
          <cell r="AM222">
            <v>1484</v>
          </cell>
        </row>
        <row r="223">
          <cell r="A223" t="str">
            <v>240200</v>
          </cell>
          <cell r="B223" t="str">
            <v>24</v>
          </cell>
          <cell r="C223" t="str">
            <v>02</v>
          </cell>
          <cell r="D223" t="str">
            <v>00</v>
          </cell>
          <cell r="E223" t="str">
            <v>CONTRALMIRANTE VILLAR</v>
          </cell>
          <cell r="F223">
            <v>18184</v>
          </cell>
          <cell r="G223">
            <v>364</v>
          </cell>
          <cell r="H223">
            <v>364</v>
          </cell>
          <cell r="I223">
            <v>365</v>
          </cell>
          <cell r="J223">
            <v>366</v>
          </cell>
          <cell r="K223">
            <v>366</v>
          </cell>
          <cell r="L223">
            <v>363</v>
          </cell>
          <cell r="M223">
            <v>363</v>
          </cell>
          <cell r="N223">
            <v>363</v>
          </cell>
          <cell r="O223">
            <v>362</v>
          </cell>
          <cell r="P223">
            <v>362</v>
          </cell>
          <cell r="Q223">
            <v>362</v>
          </cell>
          <cell r="R223">
            <v>361</v>
          </cell>
          <cell r="S223">
            <v>361</v>
          </cell>
          <cell r="T223">
            <v>361</v>
          </cell>
          <cell r="U223">
            <v>361</v>
          </cell>
          <cell r="V223">
            <v>361</v>
          </cell>
          <cell r="W223">
            <v>360</v>
          </cell>
          <cell r="X223">
            <v>358</v>
          </cell>
          <cell r="Y223">
            <v>356</v>
          </cell>
          <cell r="Z223">
            <v>352</v>
          </cell>
          <cell r="AA223">
            <v>1689</v>
          </cell>
          <cell r="AB223">
            <v>1534</v>
          </cell>
          <cell r="AC223">
            <v>1437</v>
          </cell>
          <cell r="AD223">
            <v>1259</v>
          </cell>
          <cell r="AE223">
            <v>1102</v>
          </cell>
          <cell r="AF223">
            <v>953</v>
          </cell>
          <cell r="AG223">
            <v>779</v>
          </cell>
          <cell r="AH223">
            <v>635</v>
          </cell>
          <cell r="AI223">
            <v>497</v>
          </cell>
          <cell r="AJ223">
            <v>385</v>
          </cell>
          <cell r="AK223">
            <v>297</v>
          </cell>
          <cell r="AL223">
            <v>208</v>
          </cell>
          <cell r="AM223">
            <v>178</v>
          </cell>
        </row>
        <row r="224">
          <cell r="A224" t="str">
            <v>240300</v>
          </cell>
          <cell r="B224" t="str">
            <v>24</v>
          </cell>
          <cell r="C224" t="str">
            <v>03</v>
          </cell>
          <cell r="D224" t="str">
            <v>00</v>
          </cell>
          <cell r="E224" t="str">
            <v>ZARUMILLA</v>
          </cell>
          <cell r="F224">
            <v>43585</v>
          </cell>
          <cell r="G224">
            <v>874</v>
          </cell>
          <cell r="H224">
            <v>875</v>
          </cell>
          <cell r="I224">
            <v>876</v>
          </cell>
          <cell r="J224">
            <v>876</v>
          </cell>
          <cell r="K224">
            <v>876</v>
          </cell>
          <cell r="L224">
            <v>871</v>
          </cell>
          <cell r="M224">
            <v>870</v>
          </cell>
          <cell r="N224">
            <v>869</v>
          </cell>
          <cell r="O224">
            <v>869</v>
          </cell>
          <cell r="P224">
            <v>868</v>
          </cell>
          <cell r="Q224">
            <v>867</v>
          </cell>
          <cell r="R224">
            <v>866</v>
          </cell>
          <cell r="S224">
            <v>866</v>
          </cell>
          <cell r="T224">
            <v>865</v>
          </cell>
          <cell r="U224">
            <v>865</v>
          </cell>
          <cell r="V224">
            <v>864</v>
          </cell>
          <cell r="W224">
            <v>863</v>
          </cell>
          <cell r="X224">
            <v>859</v>
          </cell>
          <cell r="Y224">
            <v>853</v>
          </cell>
          <cell r="Z224">
            <v>843</v>
          </cell>
          <cell r="AA224">
            <v>4048</v>
          </cell>
          <cell r="AB224">
            <v>3677</v>
          </cell>
          <cell r="AC224">
            <v>3443</v>
          </cell>
          <cell r="AD224">
            <v>3019</v>
          </cell>
          <cell r="AE224">
            <v>2640</v>
          </cell>
          <cell r="AF224">
            <v>2284</v>
          </cell>
          <cell r="AG224">
            <v>1867</v>
          </cell>
          <cell r="AH224">
            <v>1523</v>
          </cell>
          <cell r="AI224">
            <v>1191</v>
          </cell>
          <cell r="AJ224">
            <v>922</v>
          </cell>
          <cell r="AK224">
            <v>712</v>
          </cell>
          <cell r="AL224">
            <v>498</v>
          </cell>
          <cell r="AM224">
            <v>426</v>
          </cell>
        </row>
        <row r="225">
          <cell r="A225" t="str">
            <v>250000</v>
          </cell>
          <cell r="B225" t="str">
            <v>25</v>
          </cell>
          <cell r="C225" t="str">
            <v>00</v>
          </cell>
          <cell r="D225" t="str">
            <v>00</v>
          </cell>
          <cell r="E225" t="str">
            <v>UCAYALI</v>
          </cell>
          <cell r="F225">
            <v>464174</v>
          </cell>
          <cell r="G225">
            <v>9303</v>
          </cell>
          <cell r="H225">
            <v>9313</v>
          </cell>
          <cell r="I225">
            <v>9327</v>
          </cell>
          <cell r="J225">
            <v>9333</v>
          </cell>
          <cell r="K225">
            <v>9332</v>
          </cell>
          <cell r="L225">
            <v>9272</v>
          </cell>
          <cell r="M225">
            <v>9264</v>
          </cell>
          <cell r="N225">
            <v>9257</v>
          </cell>
          <cell r="O225">
            <v>9251</v>
          </cell>
          <cell r="P225">
            <v>9246</v>
          </cell>
          <cell r="Q225">
            <v>9239</v>
          </cell>
          <cell r="R225">
            <v>9226</v>
          </cell>
          <cell r="S225">
            <v>9217</v>
          </cell>
          <cell r="T225">
            <v>9216</v>
          </cell>
          <cell r="U225">
            <v>9215</v>
          </cell>
          <cell r="V225">
            <v>9206</v>
          </cell>
          <cell r="W225">
            <v>9191</v>
          </cell>
          <cell r="X225">
            <v>9152</v>
          </cell>
          <cell r="Y225">
            <v>9080</v>
          </cell>
          <cell r="Z225">
            <v>8981</v>
          </cell>
          <cell r="AA225">
            <v>43109</v>
          </cell>
          <cell r="AB225">
            <v>39163</v>
          </cell>
          <cell r="AC225">
            <v>36669</v>
          </cell>
          <cell r="AD225">
            <v>32149</v>
          </cell>
          <cell r="AE225">
            <v>28117</v>
          </cell>
          <cell r="AF225">
            <v>24327</v>
          </cell>
          <cell r="AG225">
            <v>19887</v>
          </cell>
          <cell r="AH225">
            <v>16217</v>
          </cell>
          <cell r="AI225">
            <v>12679</v>
          </cell>
          <cell r="AJ225">
            <v>9822</v>
          </cell>
          <cell r="AK225">
            <v>7577</v>
          </cell>
          <cell r="AL225">
            <v>5301</v>
          </cell>
          <cell r="AM225">
            <v>4536</v>
          </cell>
        </row>
        <row r="226">
          <cell r="A226" t="str">
            <v>250100</v>
          </cell>
          <cell r="B226" t="str">
            <v>25</v>
          </cell>
          <cell r="C226" t="str">
            <v>01</v>
          </cell>
          <cell r="D226" t="str">
            <v>00</v>
          </cell>
          <cell r="E226" t="str">
            <v>CORONEL PORTILLO</v>
          </cell>
          <cell r="F226">
            <v>354263</v>
          </cell>
          <cell r="G226">
            <v>7100</v>
          </cell>
          <cell r="H226">
            <v>7108</v>
          </cell>
          <cell r="I226">
            <v>7118</v>
          </cell>
          <cell r="J226">
            <v>7124</v>
          </cell>
          <cell r="K226">
            <v>7123</v>
          </cell>
          <cell r="L226">
            <v>7076</v>
          </cell>
          <cell r="M226">
            <v>7070</v>
          </cell>
          <cell r="N226">
            <v>7065</v>
          </cell>
          <cell r="O226">
            <v>7060</v>
          </cell>
          <cell r="P226">
            <v>7057</v>
          </cell>
          <cell r="Q226">
            <v>7051</v>
          </cell>
          <cell r="R226">
            <v>7041</v>
          </cell>
          <cell r="S226">
            <v>7035</v>
          </cell>
          <cell r="T226">
            <v>7034</v>
          </cell>
          <cell r="U226">
            <v>7033</v>
          </cell>
          <cell r="V226">
            <v>7026</v>
          </cell>
          <cell r="W226">
            <v>7015</v>
          </cell>
          <cell r="X226">
            <v>6985</v>
          </cell>
          <cell r="Y226">
            <v>6930</v>
          </cell>
          <cell r="Z226">
            <v>6854</v>
          </cell>
          <cell r="AA226">
            <v>32901</v>
          </cell>
          <cell r="AB226">
            <v>29889</v>
          </cell>
          <cell r="AC226">
            <v>27986</v>
          </cell>
          <cell r="AD226">
            <v>24536</v>
          </cell>
          <cell r="AE226">
            <v>21460</v>
          </cell>
          <cell r="AF226">
            <v>18567</v>
          </cell>
          <cell r="AG226">
            <v>15178</v>
          </cell>
          <cell r="AH226">
            <v>12377</v>
          </cell>
          <cell r="AI226">
            <v>9677</v>
          </cell>
          <cell r="AJ226">
            <v>7496</v>
          </cell>
          <cell r="AK226">
            <v>5783</v>
          </cell>
          <cell r="AL226">
            <v>4046</v>
          </cell>
          <cell r="AM226">
            <v>3462</v>
          </cell>
        </row>
        <row r="227">
          <cell r="A227" t="str">
            <v>250200</v>
          </cell>
          <cell r="B227" t="str">
            <v>25</v>
          </cell>
          <cell r="C227" t="str">
            <v>02</v>
          </cell>
          <cell r="D227" t="str">
            <v>00</v>
          </cell>
          <cell r="E227" t="str">
            <v>ATALAYA</v>
          </cell>
          <cell r="F227">
            <v>47964</v>
          </cell>
          <cell r="G227">
            <v>961</v>
          </cell>
          <cell r="H227">
            <v>962</v>
          </cell>
          <cell r="I227">
            <v>964</v>
          </cell>
          <cell r="J227">
            <v>964</v>
          </cell>
          <cell r="K227">
            <v>964</v>
          </cell>
          <cell r="L227">
            <v>958</v>
          </cell>
          <cell r="M227">
            <v>957</v>
          </cell>
          <cell r="N227">
            <v>957</v>
          </cell>
          <cell r="O227">
            <v>957</v>
          </cell>
          <cell r="P227">
            <v>955</v>
          </cell>
          <cell r="Q227">
            <v>955</v>
          </cell>
          <cell r="R227">
            <v>953</v>
          </cell>
          <cell r="S227">
            <v>952</v>
          </cell>
          <cell r="T227">
            <v>952</v>
          </cell>
          <cell r="U227">
            <v>952</v>
          </cell>
          <cell r="V227">
            <v>951</v>
          </cell>
          <cell r="W227">
            <v>950</v>
          </cell>
          <cell r="X227">
            <v>946</v>
          </cell>
          <cell r="Y227">
            <v>938</v>
          </cell>
          <cell r="Z227">
            <v>928</v>
          </cell>
          <cell r="AA227">
            <v>4455</v>
          </cell>
          <cell r="AB227">
            <v>4047</v>
          </cell>
          <cell r="AC227">
            <v>3789</v>
          </cell>
          <cell r="AD227">
            <v>3322</v>
          </cell>
          <cell r="AE227">
            <v>2905</v>
          </cell>
          <cell r="AF227">
            <v>2514</v>
          </cell>
          <cell r="AG227">
            <v>2055</v>
          </cell>
          <cell r="AH227">
            <v>1676</v>
          </cell>
          <cell r="AI227">
            <v>1310</v>
          </cell>
          <cell r="AJ227">
            <v>1015</v>
          </cell>
          <cell r="AK227">
            <v>783</v>
          </cell>
          <cell r="AL227">
            <v>548</v>
          </cell>
          <cell r="AM227">
            <v>469</v>
          </cell>
        </row>
        <row r="228">
          <cell r="A228" t="str">
            <v>250300</v>
          </cell>
          <cell r="B228" t="str">
            <v>25</v>
          </cell>
          <cell r="C228" t="str">
            <v>03</v>
          </cell>
          <cell r="D228" t="str">
            <v>00</v>
          </cell>
          <cell r="E228" t="str">
            <v>PADRE ABAD</v>
          </cell>
          <cell r="F228">
            <v>57457</v>
          </cell>
          <cell r="G228">
            <v>1152</v>
          </cell>
          <cell r="H228">
            <v>1153</v>
          </cell>
          <cell r="I228">
            <v>1155</v>
          </cell>
          <cell r="J228">
            <v>1155</v>
          </cell>
          <cell r="K228">
            <v>1155</v>
          </cell>
          <cell r="L228">
            <v>1148</v>
          </cell>
          <cell r="M228">
            <v>1147</v>
          </cell>
          <cell r="N228">
            <v>1145</v>
          </cell>
          <cell r="O228">
            <v>1145</v>
          </cell>
          <cell r="P228">
            <v>1145</v>
          </cell>
          <cell r="Q228">
            <v>1144</v>
          </cell>
          <cell r="R228">
            <v>1142</v>
          </cell>
          <cell r="S228">
            <v>1141</v>
          </cell>
          <cell r="T228">
            <v>1141</v>
          </cell>
          <cell r="U228">
            <v>1141</v>
          </cell>
          <cell r="V228">
            <v>1140</v>
          </cell>
          <cell r="W228">
            <v>1137</v>
          </cell>
          <cell r="X228">
            <v>1132</v>
          </cell>
          <cell r="Y228">
            <v>1124</v>
          </cell>
          <cell r="Z228">
            <v>1112</v>
          </cell>
          <cell r="AA228">
            <v>5336</v>
          </cell>
          <cell r="AB228">
            <v>4848</v>
          </cell>
          <cell r="AC228">
            <v>4539</v>
          </cell>
          <cell r="AD228">
            <v>3980</v>
          </cell>
          <cell r="AE228">
            <v>3480</v>
          </cell>
          <cell r="AF228">
            <v>3011</v>
          </cell>
          <cell r="AG228">
            <v>2462</v>
          </cell>
          <cell r="AH228">
            <v>2007</v>
          </cell>
          <cell r="AI228">
            <v>1569</v>
          </cell>
          <cell r="AJ228">
            <v>1216</v>
          </cell>
          <cell r="AK228">
            <v>938</v>
          </cell>
          <cell r="AL228">
            <v>656</v>
          </cell>
          <cell r="AM228">
            <v>561</v>
          </cell>
        </row>
        <row r="229">
          <cell r="A229" t="str">
            <v>250400</v>
          </cell>
          <cell r="B229" t="str">
            <v>25</v>
          </cell>
          <cell r="C229" t="str">
            <v>04</v>
          </cell>
          <cell r="D229" t="str">
            <v>00</v>
          </cell>
          <cell r="E229" t="str">
            <v>PURUS</v>
          </cell>
          <cell r="F229">
            <v>4490</v>
          </cell>
          <cell r="G229">
            <v>90</v>
          </cell>
          <cell r="H229">
            <v>90</v>
          </cell>
          <cell r="I229">
            <v>90</v>
          </cell>
          <cell r="J229">
            <v>90</v>
          </cell>
          <cell r="K229">
            <v>90</v>
          </cell>
          <cell r="L229">
            <v>90</v>
          </cell>
          <cell r="M229">
            <v>90</v>
          </cell>
          <cell r="N229">
            <v>90</v>
          </cell>
          <cell r="O229">
            <v>89</v>
          </cell>
          <cell r="P229">
            <v>89</v>
          </cell>
          <cell r="Q229">
            <v>89</v>
          </cell>
          <cell r="R229">
            <v>90</v>
          </cell>
          <cell r="S229">
            <v>89</v>
          </cell>
          <cell r="T229">
            <v>89</v>
          </cell>
          <cell r="U229">
            <v>89</v>
          </cell>
          <cell r="V229">
            <v>89</v>
          </cell>
          <cell r="W229">
            <v>89</v>
          </cell>
          <cell r="X229">
            <v>89</v>
          </cell>
          <cell r="Y229">
            <v>88</v>
          </cell>
          <cell r="Z229">
            <v>87</v>
          </cell>
          <cell r="AA229">
            <v>417</v>
          </cell>
          <cell r="AB229">
            <v>379</v>
          </cell>
          <cell r="AC229">
            <v>355</v>
          </cell>
          <cell r="AD229">
            <v>311</v>
          </cell>
          <cell r="AE229">
            <v>272</v>
          </cell>
          <cell r="AF229">
            <v>235</v>
          </cell>
          <cell r="AG229">
            <v>192</v>
          </cell>
          <cell r="AH229">
            <v>157</v>
          </cell>
          <cell r="AI229">
            <v>123</v>
          </cell>
          <cell r="AJ229">
            <v>95</v>
          </cell>
          <cell r="AK229">
            <v>73</v>
          </cell>
          <cell r="AL229">
            <v>51</v>
          </cell>
          <cell r="AM229">
            <v>44</v>
          </cell>
        </row>
      </sheetData>
      <sheetData sheetId="3">
        <row r="9">
          <cell r="A9" t="str">
            <v>010000</v>
          </cell>
        </row>
      </sheetData>
      <sheetData sheetId="4">
        <row r="9">
          <cell r="A9" t="str">
            <v>010000</v>
          </cell>
        </row>
      </sheetData>
      <sheetData sheetId="5">
        <row r="9">
          <cell r="A9" t="str">
            <v>010000</v>
          </cell>
        </row>
      </sheetData>
      <sheetData sheetId="6">
        <row r="9">
          <cell r="A9" t="str">
            <v>010000</v>
          </cell>
        </row>
      </sheetData>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
      <sheetName val="RESUMEN"/>
      <sheetName val="Fab. 15"/>
      <sheetName val="#¡REF"/>
      <sheetName val="FORMA-LS3"/>
      <sheetName val="FORMA-LS1-LS2"/>
      <sheetName val="FORMA- RE1"/>
      <sheetName val="FORMA-RL1"/>
      <sheetName val="FORMA-SE2"/>
      <sheetName val="SE_Piura_Oeste"/>
      <sheetName val="SE_Santa_Rosa"/>
      <sheetName val="SE_San_Juan"/>
      <sheetName val="SE_Independencia"/>
      <sheetName val="SE_Ica"/>
      <sheetName val="SE_Chiclayo_Oeste"/>
      <sheetName val="SE_Trujillo_Norte"/>
      <sheetName val="SE_Chimbote1"/>
      <sheetName val="SE_Paramonga_Nueva"/>
      <sheetName val="SE_Chavarria"/>
      <sheetName val="FORMA-ST1"/>
      <sheetName val="Tiraje Mix"/>
      <sheetName val="Coating"/>
      <sheetName val="STATUS"/>
      <sheetName val="FORMA-LM1"/>
      <sheetName val="FORMA-(SE1)"/>
      <sheetName val="FORMA-LM3"/>
      <sheetName val="APU"/>
      <sheetName val="대비표"/>
      <sheetName val="7422CW00"/>
      <sheetName val="Tiraje_Mix"/>
      <sheetName val="Fab__15"/>
      <sheetName val="FORMA-_RE1"/>
      <sheetName val="DATOS"/>
      <sheetName val="Validar"/>
      <sheetName val="Configurator"/>
      <sheetName val="float&amp;bear"/>
      <sheetName val="LEYENDA"/>
      <sheetName val="FORMA-_RE11"/>
      <sheetName val="Catalogo"/>
      <sheetName val="Tiraje_Mix1"/>
      <sheetName val="Fab__151"/>
      <sheetName val="수입"/>
      <sheetName val="BASE DE DATOS"/>
      <sheetName val="Limit_ACC_A"/>
      <sheetName val="Hoja1"/>
      <sheetName val="CD OBRAS ELECTRICAS"/>
      <sheetName val="ANALISIS ALQUILER FERREYROS"/>
      <sheetName val="Hoja4"/>
      <sheetName val="Accesorio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fittings"/>
      <sheetName val="conv"/>
      <sheetName val="Población por edades"/>
      <sheetName val="B"/>
      <sheetName val="Risk"/>
      <sheetName val="POB07"/>
      <sheetName val="SALUD"/>
      <sheetName val="EDUCACION"/>
      <sheetName val="4 Poblacion Demandante Efectiva"/>
      <sheetName val="12 P3"/>
      <sheetName val="5 Poblacion Demandante Efectiva"/>
      <sheetName val="EP1"/>
      <sheetName val="POB10"/>
      <sheetName val="P3Z"/>
      <sheetName val="provajus"/>
      <sheetName val="#REF"/>
      <sheetName val="pu Estructuras"/>
      <sheetName val="CUADRO RESUMEN"/>
      <sheetName val="PRELIMINARES"/>
      <sheetName val="OBRA GRUESA"/>
      <sheetName val="ARQUIT"/>
      <sheetName val="3. ITEM IISS"/>
      <sheetName val="4. ITEM IIEE"/>
      <sheetName val="5.ITEM INST MECAN"/>
      <sheetName val="RAMPA"/>
      <sheetName val="VG "/>
      <sheetName val="CIMIENTOS"/>
      <sheetName val="LA"/>
      <sheetName val="PLACAS"/>
      <sheetName val="CISTERNA"/>
      <sheetName val="CL"/>
      <sheetName val="ESC 1"/>
      <sheetName val="Listado"/>
      <sheetName val="Tiraje_Mix2"/>
      <sheetName val="Fab__152"/>
      <sheetName val="FORMA-_RE12"/>
      <sheetName val="BASE_DE_DATOS"/>
      <sheetName val="CD_OBRAS_ELECTRICAS"/>
      <sheetName val="FASES"/>
      <sheetName val="Sol.Val"/>
      <sheetName val="Res.Val"/>
      <sheetName val="OBRAS PROV. Y PRELIM."/>
      <sheetName val="EST ESCALERAS"/>
      <sheetName val="PC-19053 RP PURUCHUCO"/>
      <sheetName val="Hoja de Recursos"/>
      <sheetName val="Provisionales "/>
      <sheetName val="Estructuras"/>
      <sheetName val="Arquitectura"/>
      <sheetName val="EQUIPO"/>
      <sheetName val="FASE"/>
      <sheetName val="DATA"/>
      <sheetName val="Horometro"/>
      <sheetName val="Stb x Subfase "/>
      <sheetName val="Rev- Mes"/>
      <sheetName val="Hoja2"/>
      <sheetName val="HMin-Mes"/>
      <sheetName val="Check-Hor"/>
      <sheetName val="Expediente"/>
      <sheetName val="Avance financiero"/>
      <sheetName val="N°1"/>
      <sheetName val="N°10"/>
      <sheetName val="N°2"/>
      <sheetName val="N°3"/>
      <sheetName val="N°4"/>
      <sheetName val="N°5"/>
      <sheetName val="N°6"/>
      <sheetName val="N°7"/>
      <sheetName val="N°8"/>
      <sheetName val="N°9"/>
      <sheetName val="Encofrado BVR Unispan"/>
      <sheetName val="Direct_Lbr"/>
      <sheetName val="BASES"/>
      <sheetName val="17 Valorización"/>
      <sheetName val="Fab__153"/>
      <sheetName val="Tiraje_Mix3"/>
      <sheetName val="FORMA-_RE13"/>
      <sheetName val="Fab__154"/>
      <sheetName val="Tiraje_Mix4"/>
      <sheetName val="FORMA-_RE14"/>
      <sheetName val="Fab__155"/>
      <sheetName val="Tiraje_Mix5"/>
      <sheetName val="FORMA-_RE15"/>
      <sheetName val="Portada"/>
      <sheetName val="RESUMEN."/>
      <sheetName val="PRECIO ACI"/>
      <sheetName val="CAP.1"/>
      <sheetName val="CAP.2"/>
      <sheetName val="CAP.3"/>
      <sheetName val="CAP. 4"/>
      <sheetName val="CAP.5"/>
      <sheetName val="CAP.6"/>
      <sheetName val="CAP.7"/>
      <sheetName val="CAP.8"/>
      <sheetName val="CAP.9"/>
      <sheetName val="CAP. 10"/>
      <sheetName val="CAP.11"/>
      <sheetName val="CAP.12"/>
      <sheetName val="CAP.13"/>
      <sheetName val="CAP.14"/>
      <sheetName val="CAP.15"/>
      <sheetName val="CAP.16"/>
      <sheetName val="G.G. (OPTIMIZADO)"/>
      <sheetName val="MODI - TIS"/>
      <sheetName val="CAP.17"/>
      <sheetName val="CAP.18"/>
      <sheetName val="CAP.19"/>
      <sheetName val="CAP.20"/>
      <sheetName val="C PART"/>
      <sheetName val="C G VENTA"/>
      <sheetName val="RESUMEN_interno"/>
      <sheetName val="HOJA DE VENTA"/>
      <sheetName val="Desglose MOIN"/>
      <sheetName val="Baremo v02.00"/>
      <sheetName val="PROVEEDORES"/>
      <sheetName val="CERTIFICACION"/>
      <sheetName val="MARGENES"/>
      <sheetName val="DATOS TOTALES"/>
      <sheetName val="CATALOGO PRODUCTOS"/>
      <sheetName val="INVENTARIO"/>
      <sheetName val="REESTIMACION"/>
      <sheetName val="Organigrama"/>
      <sheetName val="P.E.M."/>
      <sheetName val="Ingeniería"/>
      <sheetName val="Claro"/>
      <sheetName val="Elementos"/>
      <sheetName val="Hoja2 (2)"/>
      <sheetName val="Fab__156"/>
      <sheetName val="Tiraje_Mix6"/>
      <sheetName val="FORMA-_RE16"/>
      <sheetName val="EERR"/>
      <sheetName val="Riesgos y Oportunidades"/>
      <sheetName val="Tiraje_Mix7"/>
      <sheetName val="Fab__157"/>
      <sheetName val="FORMA-_RE17"/>
      <sheetName val="CD_OBRAS_ELECTRICAS1"/>
      <sheetName val="BASE_DE_DATOS1"/>
      <sheetName val="Stb_x_Subfase_"/>
      <sheetName val="Rev-_Mes"/>
      <sheetName val="CUADRO_RESUMEN"/>
      <sheetName val="OBRA_GRUESA"/>
      <sheetName val="3__ITEM_IISS"/>
      <sheetName val="4__ITEM_IIEE"/>
      <sheetName val="5_ITEM_INST_MECAN"/>
      <sheetName val="VG_"/>
      <sheetName val="ESC_1"/>
      <sheetName val="pu_Estructuras"/>
      <sheetName val="Riesgos_y_Oportunidades"/>
      <sheetName val="Netearnanal"/>
      <sheetName val="Reembolsables"/>
      <sheetName val="Tablas"/>
      <sheetName val="Definiciones (1)"/>
      <sheetName val="civ_roma"/>
      <sheetName val="RESUMEN DE COTIZACION"/>
      <sheetName val="OBRA CIVIL"/>
      <sheetName val="ESTRUCTURA DE HORMIGON"/>
      <sheetName val="INFRAESTRUCTURA"/>
      <sheetName val="INSTALACION ELECTRICA"/>
      <sheetName val="Costos"/>
      <sheetName val="Basis"/>
      <sheetName val="CNC"/>
      <sheetName val="detail"/>
      <sheetName val="tickmarks"/>
      <sheetName val="PLAN"/>
      <sheetName val="Seguimiento"/>
      <sheetName val="1. OP"/>
      <sheetName val="2. SEG"/>
      <sheetName val="03. EST"/>
      <sheetName val="04. ARQ"/>
      <sheetName val="05. IIEE"/>
      <sheetName val="06. IISS"/>
      <sheetName val="07. ACI"/>
      <sheetName val="08. GAS"/>
      <sheetName val="09. IIMM"/>
      <sheetName val="10. PY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9">
          <cell r="A9" t="str">
            <v>204-CE</v>
          </cell>
        </row>
      </sheetData>
      <sheetData sheetId="84">
        <row r="9">
          <cell r="A9" t="str">
            <v>204-CE</v>
          </cell>
        </row>
      </sheetData>
      <sheetData sheetId="85">
        <row r="9">
          <cell r="A9" t="str">
            <v>204-CE</v>
          </cell>
        </row>
      </sheetData>
      <sheetData sheetId="86">
        <row r="9">
          <cell r="A9" t="str">
            <v>204-CE</v>
          </cell>
        </row>
      </sheetData>
      <sheetData sheetId="87">
        <row r="9">
          <cell r="A9" t="str">
            <v>204-CE</v>
          </cell>
        </row>
      </sheetData>
      <sheetData sheetId="88">
        <row r="9">
          <cell r="A9" t="str">
            <v>204-CE</v>
          </cell>
        </row>
      </sheetData>
      <sheetData sheetId="89">
        <row r="9">
          <cell r="A9" t="str">
            <v>204-CE</v>
          </cell>
        </row>
      </sheetData>
      <sheetData sheetId="90">
        <row r="9">
          <cell r="A9" t="str">
            <v>204-CE</v>
          </cell>
        </row>
      </sheetData>
      <sheetData sheetId="91">
        <row r="9">
          <cell r="A9" t="str">
            <v>204-CE</v>
          </cell>
        </row>
      </sheetData>
      <sheetData sheetId="92">
        <row r="9">
          <cell r="A9" t="str">
            <v>204-CE</v>
          </cell>
        </row>
      </sheetData>
      <sheetData sheetId="93">
        <row r="9">
          <cell r="A9" t="str">
            <v>204-CE</v>
          </cell>
        </row>
      </sheetData>
      <sheetData sheetId="94">
        <row r="9">
          <cell r="A9" t="str">
            <v>204-CE</v>
          </cell>
        </row>
      </sheetData>
      <sheetData sheetId="95">
        <row r="9">
          <cell r="A9" t="str">
            <v>204-CE</v>
          </cell>
        </row>
      </sheetData>
      <sheetData sheetId="96">
        <row r="9">
          <cell r="A9" t="str">
            <v>204-CE</v>
          </cell>
        </row>
      </sheetData>
      <sheetData sheetId="97">
        <row r="9">
          <cell r="A9" t="str">
            <v>204-CE</v>
          </cell>
        </row>
      </sheetData>
      <sheetData sheetId="98" refreshError="1"/>
      <sheetData sheetId="99">
        <row r="9">
          <cell r="A9" t="str">
            <v>204-CE</v>
          </cell>
        </row>
      </sheetData>
      <sheetData sheetId="100">
        <row r="9">
          <cell r="A9" t="str">
            <v>204-CE</v>
          </cell>
        </row>
      </sheetData>
      <sheetData sheetId="101">
        <row r="9">
          <cell r="A9" t="str">
            <v>204-CE</v>
          </cell>
        </row>
      </sheetData>
      <sheetData sheetId="102">
        <row r="9">
          <cell r="A9" t="str">
            <v>204-CE</v>
          </cell>
        </row>
      </sheetData>
      <sheetData sheetId="103">
        <row r="9">
          <cell r="A9" t="str">
            <v>204-CE</v>
          </cell>
        </row>
      </sheetData>
      <sheetData sheetId="104" refreshError="1"/>
      <sheetData sheetId="105">
        <row r="9">
          <cell r="A9" t="str">
            <v>204-CE</v>
          </cell>
        </row>
      </sheetData>
      <sheetData sheetId="106">
        <row r="9">
          <cell r="A9" t="str">
            <v>204-CE</v>
          </cell>
        </row>
      </sheetData>
      <sheetData sheetId="107">
        <row r="9">
          <cell r="A9" t="str">
            <v>204-CE</v>
          </cell>
        </row>
      </sheetData>
      <sheetData sheetId="108">
        <row r="9">
          <cell r="A9" t="str">
            <v>204-CE</v>
          </cell>
        </row>
      </sheetData>
      <sheetData sheetId="109">
        <row r="9">
          <cell r="A9" t="str">
            <v>204-CE</v>
          </cell>
        </row>
      </sheetData>
      <sheetData sheetId="110">
        <row r="9">
          <cell r="A9" t="str">
            <v>204-CE</v>
          </cell>
        </row>
      </sheetData>
      <sheetData sheetId="111">
        <row r="9">
          <cell r="A9" t="str">
            <v>204-CE</v>
          </cell>
        </row>
      </sheetData>
      <sheetData sheetId="112">
        <row r="9">
          <cell r="A9" t="str">
            <v>204-CE</v>
          </cell>
        </row>
      </sheetData>
      <sheetData sheetId="113">
        <row r="9">
          <cell r="A9" t="str">
            <v>204-CE</v>
          </cell>
        </row>
      </sheetData>
      <sheetData sheetId="114">
        <row r="9">
          <cell r="A9" t="str">
            <v>204-CE</v>
          </cell>
        </row>
      </sheetData>
      <sheetData sheetId="115">
        <row r="9">
          <cell r="A9" t="str">
            <v>204-CE</v>
          </cell>
        </row>
      </sheetData>
      <sheetData sheetId="116">
        <row r="9">
          <cell r="A9" t="str">
            <v>204-CE</v>
          </cell>
        </row>
      </sheetData>
      <sheetData sheetId="117">
        <row r="9">
          <cell r="A9" t="str">
            <v>204-CE</v>
          </cell>
        </row>
      </sheetData>
      <sheetData sheetId="118">
        <row r="9">
          <cell r="A9" t="str">
            <v>204-CE</v>
          </cell>
        </row>
      </sheetData>
      <sheetData sheetId="119">
        <row r="9">
          <cell r="A9" t="str">
            <v>204-CE</v>
          </cell>
        </row>
      </sheetData>
      <sheetData sheetId="120">
        <row r="9">
          <cell r="A9" t="str">
            <v>204-CE</v>
          </cell>
        </row>
      </sheetData>
      <sheetData sheetId="121">
        <row r="9">
          <cell r="A9" t="str">
            <v>204-CE</v>
          </cell>
        </row>
      </sheetData>
      <sheetData sheetId="122">
        <row r="9">
          <cell r="A9" t="str">
            <v>204-CE</v>
          </cell>
        </row>
      </sheetData>
      <sheetData sheetId="123">
        <row r="9">
          <cell r="A9" t="str">
            <v>204-CE</v>
          </cell>
        </row>
      </sheetData>
      <sheetData sheetId="124" refreshError="1"/>
      <sheetData sheetId="125">
        <row r="9">
          <cell r="B9" t="str">
            <v>01</v>
          </cell>
        </row>
      </sheetData>
      <sheetData sheetId="126">
        <row r="9">
          <cell r="B9" t="str">
            <v>01</v>
          </cell>
        </row>
      </sheetData>
      <sheetData sheetId="127"/>
      <sheetData sheetId="128">
        <row r="9">
          <cell r="B9" t="str">
            <v>01</v>
          </cell>
        </row>
      </sheetData>
      <sheetData sheetId="129">
        <row r="9">
          <cell r="B9">
            <v>0</v>
          </cell>
        </row>
      </sheetData>
      <sheetData sheetId="130">
        <row r="9">
          <cell r="B9">
            <v>0</v>
          </cell>
        </row>
      </sheetData>
      <sheetData sheetId="131">
        <row r="9">
          <cell r="B9">
            <v>0</v>
          </cell>
        </row>
      </sheetData>
      <sheetData sheetId="132">
        <row r="9">
          <cell r="B9">
            <v>0</v>
          </cell>
        </row>
      </sheetData>
      <sheetData sheetId="133">
        <row r="9">
          <cell r="B9">
            <v>0</v>
          </cell>
        </row>
      </sheetData>
      <sheetData sheetId="134">
        <row r="9">
          <cell r="B9" t="str">
            <v>OFERTA:</v>
          </cell>
        </row>
      </sheetData>
      <sheetData sheetId="135"/>
      <sheetData sheetId="136"/>
      <sheetData sheetId="137" refreshError="1"/>
      <sheetData sheetId="138">
        <row r="9">
          <cell r="A9" t="str">
            <v>204-CE</v>
          </cell>
        </row>
      </sheetData>
      <sheetData sheetId="139">
        <row r="9">
          <cell r="A9" t="str">
            <v>204-CE</v>
          </cell>
        </row>
      </sheetData>
      <sheetData sheetId="140">
        <row r="9">
          <cell r="A9" t="str">
            <v>204-CE</v>
          </cell>
        </row>
      </sheetData>
      <sheetData sheetId="141">
        <row r="9">
          <cell r="A9" t="str">
            <v>204-CE</v>
          </cell>
        </row>
      </sheetData>
      <sheetData sheetId="142">
        <row r="9">
          <cell r="A9" t="str">
            <v>204-CE</v>
          </cell>
        </row>
      </sheetData>
      <sheetData sheetId="143">
        <row r="9">
          <cell r="A9" t="str">
            <v>204-CE</v>
          </cell>
        </row>
      </sheetData>
      <sheetData sheetId="144">
        <row r="9">
          <cell r="A9" t="str">
            <v>204-CE</v>
          </cell>
        </row>
      </sheetData>
      <sheetData sheetId="145">
        <row r="9">
          <cell r="A9" t="str">
            <v>204-CE</v>
          </cell>
        </row>
      </sheetData>
      <sheetData sheetId="146">
        <row r="9">
          <cell r="A9" t="str">
            <v>204-CE</v>
          </cell>
        </row>
      </sheetData>
      <sheetData sheetId="147">
        <row r="9">
          <cell r="A9" t="str">
            <v>204-CE</v>
          </cell>
        </row>
      </sheetData>
      <sheetData sheetId="148">
        <row r="9">
          <cell r="A9" t="str">
            <v>204-CE</v>
          </cell>
        </row>
      </sheetData>
      <sheetData sheetId="149">
        <row r="9">
          <cell r="A9" t="str">
            <v>204-CE</v>
          </cell>
        </row>
      </sheetData>
      <sheetData sheetId="150">
        <row r="9">
          <cell r="A9" t="str">
            <v>204-CE</v>
          </cell>
        </row>
      </sheetData>
      <sheetData sheetId="151">
        <row r="9">
          <cell r="A9" t="str">
            <v>204-CE</v>
          </cell>
        </row>
      </sheetData>
      <sheetData sheetId="152">
        <row r="9">
          <cell r="A9" t="str">
            <v>204-CE</v>
          </cell>
        </row>
      </sheetData>
      <sheetData sheetId="153">
        <row r="9">
          <cell r="A9" t="str">
            <v>204-CE</v>
          </cell>
        </row>
      </sheetData>
      <sheetData sheetId="154">
        <row r="9">
          <cell r="A9" t="str">
            <v>204-CE</v>
          </cell>
        </row>
      </sheetData>
      <sheetData sheetId="155">
        <row r="9">
          <cell r="A9" t="str">
            <v>204-CE</v>
          </cell>
        </row>
      </sheetData>
      <sheetData sheetId="156">
        <row r="9">
          <cell r="A9" t="str">
            <v>204-CE</v>
          </cell>
        </row>
      </sheetData>
      <sheetData sheetId="157">
        <row r="9">
          <cell r="A9" t="str">
            <v>204-CE</v>
          </cell>
        </row>
      </sheetData>
      <sheetData sheetId="158">
        <row r="9">
          <cell r="A9" t="str">
            <v>204-CE</v>
          </cell>
        </row>
      </sheetData>
      <sheetData sheetId="159">
        <row r="9">
          <cell r="A9" t="str">
            <v>204-CE</v>
          </cell>
        </row>
      </sheetData>
      <sheetData sheetId="160">
        <row r="9">
          <cell r="A9" t="str">
            <v>204-CE</v>
          </cell>
        </row>
      </sheetData>
      <sheetData sheetId="161">
        <row r="9">
          <cell r="A9" t="str">
            <v>204-CE</v>
          </cell>
        </row>
      </sheetData>
      <sheetData sheetId="162">
        <row r="9">
          <cell r="A9" t="str">
            <v>204-CE</v>
          </cell>
        </row>
      </sheetData>
      <sheetData sheetId="163">
        <row r="9">
          <cell r="A9" t="str">
            <v>204-CE</v>
          </cell>
        </row>
      </sheetData>
      <sheetData sheetId="164">
        <row r="9">
          <cell r="A9" t="str">
            <v>204-CE</v>
          </cell>
        </row>
      </sheetData>
      <sheetData sheetId="165">
        <row r="9">
          <cell r="A9" t="str">
            <v>204-CE</v>
          </cell>
        </row>
      </sheetData>
      <sheetData sheetId="166">
        <row r="9">
          <cell r="A9" t="str">
            <v>204-CE</v>
          </cell>
        </row>
      </sheetData>
      <sheetData sheetId="167">
        <row r="9">
          <cell r="A9" t="str">
            <v>204-CE</v>
          </cell>
        </row>
      </sheetData>
      <sheetData sheetId="168">
        <row r="9">
          <cell r="A9" t="str">
            <v>204-CE</v>
          </cell>
        </row>
      </sheetData>
      <sheetData sheetId="169">
        <row r="9">
          <cell r="A9" t="str">
            <v>204-CE</v>
          </cell>
        </row>
      </sheetData>
      <sheetData sheetId="170">
        <row r="9">
          <cell r="A9" t="str">
            <v>204-CE</v>
          </cell>
        </row>
      </sheetData>
      <sheetData sheetId="171">
        <row r="9">
          <cell r="A9" t="str">
            <v>204-CE</v>
          </cell>
        </row>
      </sheetData>
      <sheetData sheetId="172">
        <row r="9">
          <cell r="A9" t="str">
            <v>204-CE</v>
          </cell>
        </row>
      </sheetData>
      <sheetData sheetId="173">
        <row r="9">
          <cell r="A9" t="str">
            <v>204-CE</v>
          </cell>
        </row>
      </sheetData>
      <sheetData sheetId="174">
        <row r="9">
          <cell r="A9" t="str">
            <v>204-CE</v>
          </cell>
        </row>
      </sheetData>
      <sheetData sheetId="175">
        <row r="9">
          <cell r="A9" t="str">
            <v>204-CE</v>
          </cell>
        </row>
      </sheetData>
      <sheetData sheetId="176">
        <row r="9">
          <cell r="A9" t="str">
            <v>204-CE</v>
          </cell>
        </row>
      </sheetData>
      <sheetData sheetId="177">
        <row r="9">
          <cell r="A9" t="str">
            <v>204-CE</v>
          </cell>
        </row>
      </sheetData>
      <sheetData sheetId="178">
        <row r="9">
          <cell r="A9" t="str">
            <v>204-CE</v>
          </cell>
        </row>
      </sheetData>
      <sheetData sheetId="179">
        <row r="9">
          <cell r="B9" t="str">
            <v>OBRA</v>
          </cell>
        </row>
      </sheetData>
      <sheetData sheetId="180">
        <row r="9">
          <cell r="A9" t="str">
            <v>204-CE</v>
          </cell>
        </row>
      </sheetData>
      <sheetData sheetId="181">
        <row r="9">
          <cell r="A9" t="str">
            <v>204-CE</v>
          </cell>
        </row>
      </sheetData>
      <sheetData sheetId="182">
        <row r="9">
          <cell r="A9" t="str">
            <v>204-CE</v>
          </cell>
        </row>
      </sheetData>
      <sheetData sheetId="183">
        <row r="9">
          <cell r="A9" t="str">
            <v>204-CE</v>
          </cell>
        </row>
      </sheetData>
      <sheetData sheetId="184">
        <row r="9">
          <cell r="A9" t="str">
            <v>204-CE</v>
          </cell>
        </row>
      </sheetData>
      <sheetData sheetId="185">
        <row r="9">
          <cell r="A9" t="str">
            <v>204-CE</v>
          </cell>
        </row>
      </sheetData>
      <sheetData sheetId="186">
        <row r="9">
          <cell r="A9" t="str">
            <v>204-CE</v>
          </cell>
        </row>
      </sheetData>
      <sheetData sheetId="187">
        <row r="9">
          <cell r="A9" t="str">
            <v>204-CE</v>
          </cell>
        </row>
      </sheetData>
      <sheetData sheetId="188">
        <row r="9">
          <cell r="B9" t="str">
            <v>OFERTA:</v>
          </cell>
        </row>
      </sheetData>
      <sheetData sheetId="189" refreshError="1"/>
      <sheetData sheetId="190" refreshError="1"/>
      <sheetData sheetId="191" refreshError="1"/>
      <sheetData sheetId="192">
        <row r="9">
          <cell r="B9">
            <v>0</v>
          </cell>
        </row>
      </sheetData>
      <sheetData sheetId="193">
        <row r="9">
          <cell r="B9">
            <v>0</v>
          </cell>
        </row>
      </sheetData>
      <sheetData sheetId="194">
        <row r="9">
          <cell r="A9" t="str">
            <v>204-CE</v>
          </cell>
        </row>
      </sheetData>
      <sheetData sheetId="195" refreshError="1"/>
      <sheetData sheetId="196" refreshError="1"/>
      <sheetData sheetId="197"/>
      <sheetData sheetId="198"/>
      <sheetData sheetId="199"/>
      <sheetData sheetId="200"/>
      <sheetData sheetId="201"/>
      <sheetData sheetId="202"/>
      <sheetData sheetId="203"/>
      <sheetData sheetId="204">
        <row r="9">
          <cell r="B9" t="str">
            <v>01</v>
          </cell>
        </row>
      </sheetData>
      <sheetData sheetId="205">
        <row r="9">
          <cell r="B9" t="str">
            <v>01</v>
          </cell>
        </row>
      </sheetData>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blación por edades"/>
      <sheetName val="Alum. Matr.1990-2002"/>
      <sheetName val="Matr. Inst. Públ. y Priv. 2003"/>
      <sheetName val="Matr. Inst. Públ.2003"/>
      <sheetName val="Proyección Pobl. 1998-2005"/>
      <sheetName val="POB07"/>
      <sheetName val="Limit_ACC_A"/>
      <sheetName val="PPTOALT1"/>
      <sheetName val="RESUMEN"/>
      <sheetName val="Sensib. IE-VACSN"/>
      <sheetName val="Requerimiento"/>
      <sheetName val="Demanda"/>
      <sheetName val="MAESTRO DE CLAVES FINAL"/>
      <sheetName val="EP1"/>
      <sheetName val="Com-102"/>
      <sheetName val="Sheet1"/>
    </sheetNames>
    <sheetDataSet>
      <sheetData sheetId="0" refreshError="1">
        <row r="11">
          <cell r="B11" t="str">
            <v>5 - 9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Footing Design"/>
      <sheetName val="Limit_ACC_A"/>
      <sheetName val="EST_MOD"/>
      <sheetName val="ESTRUCTURAS MOD"/>
      <sheetName val="Sensib. IE-VACSN"/>
      <sheetName val="A"/>
      <sheetName val="B"/>
      <sheetName val="DATOS"/>
      <sheetName val="RESUMEN POR COMPONENTE"/>
      <sheetName val="POLINOMICA"/>
      <sheetName val="sensibilidad propoli"/>
      <sheetName val="CFA"/>
      <sheetName val="POB07"/>
      <sheetName val="LIMA-CANTA"/>
      <sheetName val="MANO"/>
      <sheetName val="Solicitud"/>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EPC)"/>
      <sheetName val="Summary (Total)"/>
      <sheetName val="Civil Directs_TOTAL"/>
      <sheetName val="Mech Directs_TOTAL"/>
      <sheetName val="Elec Directs_TOTAL"/>
      <sheetName val="Indirects"/>
      <sheetName val="Closing Costs"/>
      <sheetName val="Escalation &amp; Buyout"/>
      <sheetName val="Risk"/>
      <sheetName val="Insurance and Bonds"/>
      <sheetName val="Detail of Indirects"/>
      <sheetName val="SUPERVISION"/>
      <sheetName val="Project vehicles"/>
      <sheetName val="Admin Expenses"/>
      <sheetName val="Safety,security"/>
      <sheetName val="offices,yards"/>
      <sheetName val="office expenses"/>
      <sheetName val="Small tools"/>
      <sheetName val="Camp"/>
      <sheetName val="Support facilities"/>
      <sheetName val="final clean up"/>
      <sheetName val="equipment"/>
      <sheetName val="technical services"/>
      <sheetName val="Subsistence"/>
      <sheetName val="design office"/>
      <sheetName val="design office distribs"/>
      <sheetName val="Supervision office distribs"/>
      <sheetName val="Operations costs"/>
      <sheetName val="Employ Require"/>
      <sheetName val="leyenda de Rubros"/>
      <sheetName val="SALUD"/>
      <sheetName val="EDUCACION"/>
      <sheetName val="Limit_ACC_A"/>
      <sheetName val="A.SENSIBILIDAD"/>
      <sheetName val="FLUJOS"/>
      <sheetName val="12 P3"/>
      <sheetName val="5 Poblacion Demandante Efectiva"/>
      <sheetName val="LIMA-CANTA"/>
      <sheetName val="POB07"/>
      <sheetName val="Areas&amp;Funciones"/>
      <sheetName val="Costo Directo"/>
      <sheetName val="EP1"/>
      <sheetName val="Sheet1"/>
      <sheetName val="A"/>
      <sheetName val="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row r="1">
          <cell r="A1" t="str">
            <v>BECHTEL WATER - CONTINGENCY/ RISK SUMMARY FORM</v>
          </cell>
        </row>
        <row r="3">
          <cell r="A3" t="str">
            <v>PROJECT TITLE         : SULAIBIYA WASTEWATER PROJECT</v>
          </cell>
          <cell r="I3" t="str">
            <v xml:space="preserve"> BASE ESTIMATE</v>
          </cell>
          <cell r="J3">
            <v>76000000</v>
          </cell>
        </row>
        <row r="4">
          <cell r="A4" t="str">
            <v>PROJECT NUMBER     :</v>
          </cell>
          <cell r="I4" t="str">
            <v>BASE ESTIMATE ACCURACY</v>
          </cell>
          <cell r="J4">
            <v>9.9965242237267424E-2</v>
          </cell>
        </row>
        <row r="6">
          <cell r="E6" t="str">
            <v xml:space="preserve"> Cost Impacts (KWD '000s)</v>
          </cell>
        </row>
        <row r="7">
          <cell r="A7" t="str">
            <v>ID No</v>
          </cell>
          <cell r="B7" t="str">
            <v>Risk description</v>
          </cell>
          <cell r="C7" t="str">
            <v>Risk Owner (JV/SPC)</v>
          </cell>
          <cell r="D7" t="str">
            <v>Probability of Occurrence</v>
          </cell>
          <cell r="E7" t="str">
            <v>Optimistic</v>
          </cell>
          <cell r="F7" t="str">
            <v>Most Likely</v>
          </cell>
          <cell r="G7" t="str">
            <v>Pessimistic</v>
          </cell>
          <cell r="H7" t="str">
            <v>EV (KWD '000s)</v>
          </cell>
          <cell r="I7" t="str">
            <v>60% Value (KWD '000s)</v>
          </cell>
          <cell r="J7" t="str">
            <v>Has risk occurred? (3)</v>
          </cell>
          <cell r="K7" t="str">
            <v>Can risk no longer occur? (3)</v>
          </cell>
        </row>
        <row r="8">
          <cell r="A8" t="str">
            <v>CONTINGENCY</v>
          </cell>
        </row>
        <row r="9">
          <cell r="B9" t="str">
            <v>General</v>
          </cell>
        </row>
        <row r="10">
          <cell r="A10">
            <v>1</v>
          </cell>
          <cell r="B10" t="str">
            <v xml:space="preserve">DESIGN DEVELOPMENT - 5% of Civil /Mech/Elec; 3% of Pipeline </v>
          </cell>
          <cell r="C10" t="str">
            <v>JV</v>
          </cell>
          <cell r="D10">
            <v>0.5</v>
          </cell>
          <cell r="F10">
            <v>2006</v>
          </cell>
          <cell r="H10">
            <v>1003</v>
          </cell>
          <cell r="I10">
            <v>1353.1306427574586</v>
          </cell>
        </row>
        <row r="11">
          <cell r="A11">
            <v>2</v>
          </cell>
          <cell r="B11" t="str">
            <v>SHIPPING / TRANSPORT DIFFICULTIES</v>
          </cell>
          <cell r="C11" t="str">
            <v>JV</v>
          </cell>
          <cell r="D11">
            <v>0.3</v>
          </cell>
          <cell r="F11">
            <v>250</v>
          </cell>
          <cell r="H11">
            <v>75</v>
          </cell>
          <cell r="I11">
            <v>101.18125444347895</v>
          </cell>
        </row>
        <row r="12">
          <cell r="A12">
            <v>3</v>
          </cell>
          <cell r="B12" t="str">
            <v>LOGISTICS / DELAYS OF WATER TESTING STRUCTURES &amp; PIPELINE</v>
          </cell>
          <cell r="C12" t="str">
            <v>JV</v>
          </cell>
          <cell r="D12">
            <v>0.5</v>
          </cell>
          <cell r="F12">
            <v>100</v>
          </cell>
          <cell r="H12">
            <v>50</v>
          </cell>
          <cell r="I12">
            <v>67.454169628985966</v>
          </cell>
        </row>
        <row r="13">
          <cell r="C13" t="str">
            <v>JV</v>
          </cell>
          <cell r="H13">
            <v>0</v>
          </cell>
          <cell r="I13">
            <v>0</v>
          </cell>
        </row>
        <row r="14">
          <cell r="C14" t="str">
            <v>JV</v>
          </cell>
          <cell r="H14">
            <v>0</v>
          </cell>
          <cell r="I14">
            <v>0</v>
          </cell>
        </row>
        <row r="16">
          <cell r="G16" t="str">
            <v>Sub-Total Contingency Impacts</v>
          </cell>
          <cell r="H16">
            <v>1128</v>
          </cell>
          <cell r="I16">
            <v>1521.7660668299234</v>
          </cell>
          <cell r="J16">
            <v>0.29702188166521842</v>
          </cell>
          <cell r="K16" t="str">
            <v>of total</v>
          </cell>
        </row>
        <row r="17">
          <cell r="A17" t="str">
            <v>RISKS</v>
          </cell>
        </row>
        <row r="18">
          <cell r="A18" t="str">
            <v>A) JV WORKS SITE</v>
          </cell>
        </row>
        <row r="19">
          <cell r="B19" t="str">
            <v>Pipeline</v>
          </cell>
        </row>
        <row r="20">
          <cell r="A20">
            <v>1</v>
          </cell>
          <cell r="B20" t="str">
            <v>ADDITIONAL OXYGEN INJECTION UNIT REQUIRED</v>
          </cell>
          <cell r="C20" t="str">
            <v>JV</v>
          </cell>
          <cell r="D20">
            <v>0.3</v>
          </cell>
          <cell r="F20">
            <v>350</v>
          </cell>
          <cell r="H20">
            <v>105</v>
          </cell>
          <cell r="I20">
            <v>141.65375622087055</v>
          </cell>
        </row>
        <row r="21">
          <cell r="A21">
            <v>2</v>
          </cell>
          <cell r="B21" t="str">
            <v>ADDITIONAL SURGE CONTROL REQUIRED</v>
          </cell>
          <cell r="C21" t="str">
            <v>JV</v>
          </cell>
          <cell r="D21">
            <v>0.3</v>
          </cell>
          <cell r="F21">
            <v>100</v>
          </cell>
          <cell r="H21">
            <v>30</v>
          </cell>
          <cell r="I21">
            <v>40.472501777391578</v>
          </cell>
        </row>
        <row r="22">
          <cell r="A22">
            <v>3</v>
          </cell>
          <cell r="B22" t="str">
            <v>UNFORESEEN SERVICE CROSSINGS</v>
          </cell>
          <cell r="C22" t="str">
            <v>JV</v>
          </cell>
          <cell r="D22">
            <v>0.3</v>
          </cell>
          <cell r="F22">
            <v>200</v>
          </cell>
          <cell r="H22">
            <v>60</v>
          </cell>
          <cell r="I22">
            <v>80.945003554783156</v>
          </cell>
        </row>
        <row r="23">
          <cell r="A23">
            <v>4</v>
          </cell>
          <cell r="B23" t="str">
            <v>HARD DIG IN PIPELINE EXCAVATIONS</v>
          </cell>
          <cell r="C23" t="str">
            <v>JV</v>
          </cell>
          <cell r="D23">
            <v>0.4</v>
          </cell>
          <cell r="F23">
            <v>200</v>
          </cell>
          <cell r="H23">
            <v>80</v>
          </cell>
          <cell r="I23">
            <v>107.92667140637755</v>
          </cell>
        </row>
        <row r="24">
          <cell r="A24">
            <v>5</v>
          </cell>
          <cell r="B24" t="str">
            <v>LATE ARRIVAL OF PIPE MATERIALS FROM SUPPLIER</v>
          </cell>
          <cell r="C24" t="str">
            <v>JV</v>
          </cell>
          <cell r="D24">
            <v>0.1</v>
          </cell>
          <cell r="F24">
            <v>500</v>
          </cell>
          <cell r="H24">
            <v>50</v>
          </cell>
          <cell r="I24">
            <v>67.454169628985966</v>
          </cell>
        </row>
        <row r="25">
          <cell r="A25">
            <v>6</v>
          </cell>
          <cell r="B25" t="str">
            <v>ADDITIONAL MICROTUNNELLING COSTS</v>
          </cell>
          <cell r="C25" t="str">
            <v>JV</v>
          </cell>
          <cell r="D25">
            <v>0.2</v>
          </cell>
          <cell r="F25">
            <v>130</v>
          </cell>
          <cell r="H25">
            <v>26</v>
          </cell>
          <cell r="I25">
            <v>35.076168207072705</v>
          </cell>
        </row>
        <row r="26">
          <cell r="A26">
            <v>7</v>
          </cell>
          <cell r="B26" t="str">
            <v>ADDITIONAL ALLOWANCE FOR WORKING UNDERNEATH PYLONS</v>
          </cell>
          <cell r="C26" t="str">
            <v>JV</v>
          </cell>
          <cell r="D26">
            <v>0.2</v>
          </cell>
          <cell r="F26">
            <v>100</v>
          </cell>
          <cell r="H26">
            <v>20</v>
          </cell>
          <cell r="I26">
            <v>26.981667851594388</v>
          </cell>
        </row>
        <row r="27">
          <cell r="A27">
            <v>8</v>
          </cell>
          <cell r="B27" t="str">
            <v>ODOUR CONTROL ON AIR VALVES REQUIRED</v>
          </cell>
          <cell r="C27" t="str">
            <v>JV</v>
          </cell>
          <cell r="D27">
            <v>0.3</v>
          </cell>
          <cell r="F27">
            <v>50</v>
          </cell>
          <cell r="H27">
            <v>15</v>
          </cell>
          <cell r="I27">
            <v>20.236250888695789</v>
          </cell>
        </row>
        <row r="28">
          <cell r="B28" t="str">
            <v>Ardiya</v>
          </cell>
        </row>
        <row r="29">
          <cell r="A29">
            <v>9</v>
          </cell>
          <cell r="B29" t="str">
            <v>ADDITIONAL OVERPUMING REQUIRED DUE TO DIFFICULTIES WITH THE CONNECTIONS AT ARDIYA</v>
          </cell>
          <cell r="C29" t="str">
            <v>JV</v>
          </cell>
          <cell r="D29">
            <v>0.4</v>
          </cell>
          <cell r="F29">
            <v>100</v>
          </cell>
          <cell r="H29">
            <v>40</v>
          </cell>
          <cell r="I29">
            <v>53.963335703188775</v>
          </cell>
        </row>
        <row r="30">
          <cell r="A30" t="str">
            <v>9a</v>
          </cell>
          <cell r="B30" t="str">
            <v>DEALING WITH AC PIPES AT ARDIYA</v>
          </cell>
          <cell r="C30" t="str">
            <v>JV</v>
          </cell>
          <cell r="D30">
            <v>0.4</v>
          </cell>
          <cell r="F30">
            <v>20</v>
          </cell>
          <cell r="H30">
            <v>8</v>
          </cell>
          <cell r="I30">
            <v>10.792667140637755</v>
          </cell>
        </row>
        <row r="31">
          <cell r="B31" t="str">
            <v>Sulaibiya</v>
          </cell>
        </row>
        <row r="32">
          <cell r="A32">
            <v>10</v>
          </cell>
          <cell r="B32" t="str">
            <v>SEPTICITY / ODOUR RISKS</v>
          </cell>
          <cell r="C32" t="str">
            <v>JV</v>
          </cell>
          <cell r="D32">
            <v>0</v>
          </cell>
          <cell r="F32">
            <v>0</v>
          </cell>
          <cell r="H32">
            <v>0</v>
          </cell>
          <cell r="I32">
            <v>0</v>
          </cell>
        </row>
        <row r="33">
          <cell r="A33">
            <v>11</v>
          </cell>
          <cell r="B33" t="str">
            <v>CONCRETE &amp; LINING REPAIRS</v>
          </cell>
          <cell r="C33" t="str">
            <v>JV</v>
          </cell>
          <cell r="D33">
            <v>0.5</v>
          </cell>
          <cell r="F33">
            <v>20</v>
          </cell>
          <cell r="H33">
            <v>10</v>
          </cell>
          <cell r="I33">
            <v>13.490833925797194</v>
          </cell>
        </row>
        <row r="34">
          <cell r="B34" t="str">
            <v>General</v>
          </cell>
        </row>
        <row r="35">
          <cell r="A35">
            <v>12</v>
          </cell>
          <cell r="B35" t="str">
            <v>DESIGN OVERRUN DUE TO INTERFACE PROBLEMS</v>
          </cell>
          <cell r="C35" t="str">
            <v>JV</v>
          </cell>
          <cell r="D35">
            <v>0.3</v>
          </cell>
          <cell r="F35">
            <v>50</v>
          </cell>
          <cell r="H35">
            <v>15</v>
          </cell>
          <cell r="I35">
            <v>20.236250888695789</v>
          </cell>
        </row>
        <row r="36">
          <cell r="A36">
            <v>13</v>
          </cell>
          <cell r="B36" t="str">
            <v>ALLOWANCES FOR LOCAL PERMITTING</v>
          </cell>
          <cell r="C36" t="str">
            <v>JV</v>
          </cell>
          <cell r="D36">
            <v>0.5</v>
          </cell>
          <cell r="F36">
            <v>50</v>
          </cell>
          <cell r="H36">
            <v>25</v>
          </cell>
          <cell r="I36">
            <v>33.727084814492983</v>
          </cell>
        </row>
        <row r="37">
          <cell r="A37">
            <v>14</v>
          </cell>
          <cell r="B37" t="str">
            <v>HIGHWAY REPAIRS</v>
          </cell>
          <cell r="C37" t="str">
            <v>JV</v>
          </cell>
          <cell r="D37">
            <v>0.6</v>
          </cell>
          <cell r="F37">
            <v>50</v>
          </cell>
          <cell r="H37">
            <v>30</v>
          </cell>
          <cell r="I37">
            <v>40.472501777391578</v>
          </cell>
        </row>
        <row r="38">
          <cell r="A38">
            <v>15</v>
          </cell>
          <cell r="B38" t="str">
            <v>COMMISSIONING DELAYS - 2 Months</v>
          </cell>
          <cell r="C38" t="str">
            <v>JV</v>
          </cell>
          <cell r="D38">
            <v>0.5</v>
          </cell>
          <cell r="F38">
            <v>50</v>
          </cell>
          <cell r="H38">
            <v>25</v>
          </cell>
          <cell r="I38">
            <v>33.727084814492983</v>
          </cell>
        </row>
        <row r="39">
          <cell r="A39">
            <v>16</v>
          </cell>
          <cell r="B39" t="str">
            <v>DELAYS TO CONSTRUCTION - 2 Months</v>
          </cell>
          <cell r="C39" t="str">
            <v>JV</v>
          </cell>
          <cell r="D39">
            <v>0.5</v>
          </cell>
          <cell r="F39">
            <v>330</v>
          </cell>
          <cell r="H39">
            <v>165</v>
          </cell>
          <cell r="I39">
            <v>222.59875977565369</v>
          </cell>
        </row>
        <row r="40">
          <cell r="A40">
            <v>17</v>
          </cell>
          <cell r="B40" t="str">
            <v>ADDITIONAL INSURANCE CLAIM EXCESSES</v>
          </cell>
          <cell r="C40" t="str">
            <v>JV</v>
          </cell>
          <cell r="D40">
            <v>0.3</v>
          </cell>
          <cell r="F40">
            <v>125</v>
          </cell>
          <cell r="H40">
            <v>37.5</v>
          </cell>
          <cell r="I40">
            <v>50.590627221739474</v>
          </cell>
        </row>
        <row r="41">
          <cell r="A41">
            <v>18</v>
          </cell>
          <cell r="B41" t="str">
            <v>ADDITIONAL TRAVEL TO KUWAIT</v>
          </cell>
          <cell r="C41" t="str">
            <v>JV</v>
          </cell>
          <cell r="D41">
            <v>0.4</v>
          </cell>
          <cell r="F41">
            <v>25</v>
          </cell>
          <cell r="H41">
            <v>10</v>
          </cell>
          <cell r="I41">
            <v>13.490833925797194</v>
          </cell>
        </row>
        <row r="42">
          <cell r="A42">
            <v>19</v>
          </cell>
          <cell r="B42" t="str">
            <v>LIQUATED DAMAGES</v>
          </cell>
          <cell r="C42" t="str">
            <v>JV</v>
          </cell>
          <cell r="D42">
            <v>0.3</v>
          </cell>
          <cell r="F42">
            <v>1080</v>
          </cell>
          <cell r="H42">
            <v>324</v>
          </cell>
          <cell r="I42">
            <v>437.10301919582906</v>
          </cell>
        </row>
        <row r="43">
          <cell r="A43">
            <v>20</v>
          </cell>
          <cell r="B43" t="str">
            <v>ADDITIONAL DOLLAR PURCHASES - CURRENCY FLUCTUATIONS</v>
          </cell>
          <cell r="C43" t="str">
            <v>JV</v>
          </cell>
          <cell r="D43">
            <v>0.3</v>
          </cell>
          <cell r="F43">
            <v>50</v>
          </cell>
          <cell r="H43">
            <v>15</v>
          </cell>
          <cell r="I43">
            <v>20.236250888695789</v>
          </cell>
        </row>
        <row r="44">
          <cell r="A44">
            <v>21</v>
          </cell>
          <cell r="B44" t="str">
            <v>ADDITIONAL SUBCONTRACTS</v>
          </cell>
          <cell r="C44" t="str">
            <v>JV</v>
          </cell>
          <cell r="D44">
            <v>0</v>
          </cell>
          <cell r="F44">
            <v>0</v>
          </cell>
          <cell r="H44">
            <v>0</v>
          </cell>
          <cell r="I44">
            <v>0</v>
          </cell>
        </row>
        <row r="45">
          <cell r="A45">
            <v>22</v>
          </cell>
          <cell r="B45" t="str">
            <v>INCREASE 10% UPLIFT FOR SUPERVISION STAFF TO 25%</v>
          </cell>
          <cell r="C45" t="str">
            <v>JV</v>
          </cell>
          <cell r="D45">
            <v>0.5</v>
          </cell>
          <cell r="F45">
            <v>60</v>
          </cell>
          <cell r="H45">
            <v>30</v>
          </cell>
          <cell r="I45">
            <v>40.472501777391578</v>
          </cell>
        </row>
        <row r="46">
          <cell r="A46">
            <v>23</v>
          </cell>
          <cell r="B46" t="str">
            <v>INCREASE IN PIPE PRICES FROM ZINZING</v>
          </cell>
          <cell r="C46" t="str">
            <v>JV</v>
          </cell>
          <cell r="D46">
            <v>0.7</v>
          </cell>
          <cell r="F46">
            <v>1256</v>
          </cell>
          <cell r="H46">
            <v>879.2</v>
          </cell>
          <cell r="I46">
            <v>1186.1141187560891</v>
          </cell>
        </row>
        <row r="47">
          <cell r="A47">
            <v>24</v>
          </cell>
          <cell r="B47" t="str">
            <v>BOD RISK</v>
          </cell>
          <cell r="C47" t="str">
            <v>JV</v>
          </cell>
          <cell r="D47">
            <v>0.2</v>
          </cell>
          <cell r="F47">
            <v>1600</v>
          </cell>
          <cell r="H47">
            <v>320</v>
          </cell>
          <cell r="I47">
            <v>431.7066856255102</v>
          </cell>
        </row>
        <row r="48">
          <cell r="A48">
            <v>25</v>
          </cell>
          <cell r="B48" t="str">
            <v>BOMB REMOVAL</v>
          </cell>
          <cell r="C48" t="str">
            <v>JV</v>
          </cell>
          <cell r="D48">
            <v>0</v>
          </cell>
          <cell r="F48">
            <v>0</v>
          </cell>
          <cell r="H48">
            <v>0</v>
          </cell>
          <cell r="I48">
            <v>0</v>
          </cell>
        </row>
        <row r="49">
          <cell r="A49">
            <v>26</v>
          </cell>
          <cell r="B49" t="str">
            <v>DAMAGE CAUSED DUE TO STORMS</v>
          </cell>
          <cell r="C49" t="str">
            <v>JV</v>
          </cell>
          <cell r="D49">
            <v>0</v>
          </cell>
          <cell r="F49">
            <v>0</v>
          </cell>
          <cell r="H49">
            <v>0</v>
          </cell>
          <cell r="I49">
            <v>0</v>
          </cell>
        </row>
        <row r="52">
          <cell r="H52">
            <v>0</v>
          </cell>
          <cell r="I52">
            <v>0</v>
          </cell>
        </row>
        <row r="53">
          <cell r="A53">
            <v>15</v>
          </cell>
          <cell r="C53" t="str">
            <v>JV</v>
          </cell>
          <cell r="H53">
            <v>0</v>
          </cell>
          <cell r="I53">
            <v>0</v>
          </cell>
        </row>
        <row r="54">
          <cell r="A54">
            <v>16</v>
          </cell>
          <cell r="C54" t="str">
            <v>JV</v>
          </cell>
          <cell r="H54">
            <v>0</v>
          </cell>
          <cell r="I54">
            <v>0</v>
          </cell>
        </row>
        <row r="55">
          <cell r="A55">
            <v>17</v>
          </cell>
          <cell r="C55" t="str">
            <v>JV</v>
          </cell>
          <cell r="H55">
            <v>0</v>
          </cell>
          <cell r="I55">
            <v>0</v>
          </cell>
        </row>
        <row r="56">
          <cell r="A56">
            <v>18</v>
          </cell>
          <cell r="C56" t="str">
            <v>JV</v>
          </cell>
          <cell r="H56">
            <v>0</v>
          </cell>
          <cell r="I56">
            <v>0</v>
          </cell>
        </row>
        <row r="57">
          <cell r="A57">
            <v>19</v>
          </cell>
          <cell r="C57" t="str">
            <v>JV</v>
          </cell>
          <cell r="H57">
            <v>0</v>
          </cell>
          <cell r="I57">
            <v>0</v>
          </cell>
        </row>
        <row r="58">
          <cell r="A58">
            <v>20</v>
          </cell>
          <cell r="C58" t="str">
            <v>JV</v>
          </cell>
          <cell r="H58">
            <v>0</v>
          </cell>
          <cell r="I58">
            <v>0</v>
          </cell>
        </row>
        <row r="59">
          <cell r="A59">
            <v>21</v>
          </cell>
          <cell r="C59" t="str">
            <v>JV</v>
          </cell>
          <cell r="H59">
            <v>0</v>
          </cell>
          <cell r="I59">
            <v>0</v>
          </cell>
        </row>
        <row r="60">
          <cell r="A60">
            <v>22</v>
          </cell>
          <cell r="C60" t="str">
            <v>JV</v>
          </cell>
          <cell r="H60">
            <v>0</v>
          </cell>
          <cell r="I60">
            <v>0</v>
          </cell>
        </row>
        <row r="61">
          <cell r="A61">
            <v>23</v>
          </cell>
          <cell r="C61" t="str">
            <v>JV</v>
          </cell>
          <cell r="H61">
            <v>0</v>
          </cell>
          <cell r="I61">
            <v>0</v>
          </cell>
        </row>
        <row r="62">
          <cell r="A62">
            <v>24</v>
          </cell>
          <cell r="C62" t="str">
            <v>JV</v>
          </cell>
          <cell r="H62">
            <v>0</v>
          </cell>
          <cell r="I62">
            <v>0</v>
          </cell>
        </row>
        <row r="63">
          <cell r="G63" t="str">
            <v>Sub-Total JV Site Works Impacts</v>
          </cell>
          <cell r="H63">
            <v>2319.6999999999998</v>
          </cell>
          <cell r="I63">
            <v>3129.4687457671748</v>
          </cell>
          <cell r="J63">
            <v>0.61081707349185033</v>
          </cell>
          <cell r="K63" t="str">
            <v>of total</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SENSIBILIDAD"/>
      <sheetName val="FLUJOS"/>
      <sheetName val="EJECUT-FORMUL"/>
      <sheetName val="ANALIS.INVOLUC"/>
      <sheetName val="DEMANDA"/>
      <sheetName val="OFERTA"/>
      <sheetName val="BALANCE"/>
      <sheetName val="RIESG.DISEÑO"/>
      <sheetName val="Hoja2"/>
      <sheetName val="Hoja1"/>
      <sheetName val="IMPACT.AMBIENT"/>
      <sheetName val="CRON.IMPLE"/>
      <sheetName val="MARC.LOG"/>
      <sheetName val="LIMA-CANTA"/>
      <sheetName val="Detail"/>
      <sheetName val="Sensib. IE-VACSN"/>
      <sheetName val="RES F1"/>
      <sheetName val="POSESIÓN"/>
      <sheetName val="POB07"/>
      <sheetName val="EP1"/>
      <sheetName val="Hoja3"/>
      <sheetName val="Limit_ACC_A"/>
    </sheetNames>
    <sheetDataSet>
      <sheetData sheetId="0" refreshError="1">
        <row r="81">
          <cell r="G81">
            <v>0</v>
          </cell>
        </row>
        <row r="86">
          <cell r="C86">
            <v>-0.5</v>
          </cell>
          <cell r="E86">
            <v>8.6203809944382215</v>
          </cell>
          <cell r="G86">
            <v>14.896397882992829</v>
          </cell>
        </row>
        <row r="87">
          <cell r="E87">
            <v>9.50644950585834</v>
          </cell>
          <cell r="G87">
            <v>14.896397882992829</v>
          </cell>
        </row>
        <row r="88">
          <cell r="E88">
            <v>10.392518017278459</v>
          </cell>
          <cell r="G88">
            <v>14.896397882992829</v>
          </cell>
        </row>
        <row r="89">
          <cell r="E89">
            <v>11.278586528698577</v>
          </cell>
          <cell r="G89">
            <v>14.896397882992829</v>
          </cell>
        </row>
        <row r="90">
          <cell r="E90">
            <v>12.164655040118697</v>
          </cell>
          <cell r="G90">
            <v>14.896397882992829</v>
          </cell>
        </row>
        <row r="91">
          <cell r="E91">
            <v>13.050723551538816</v>
          </cell>
          <cell r="G91">
            <v>14.896397882992829</v>
          </cell>
        </row>
        <row r="92">
          <cell r="E92">
            <v>13.936792062958935</v>
          </cell>
          <cell r="G92">
            <v>14.896397882992829</v>
          </cell>
        </row>
        <row r="93">
          <cell r="E93">
            <v>14.822860574379053</v>
          </cell>
          <cell r="G93">
            <v>14.896397882992829</v>
          </cell>
        </row>
        <row r="94">
          <cell r="E94">
            <v>15.708929085799173</v>
          </cell>
          <cell r="G94">
            <v>14.896397882992829</v>
          </cell>
        </row>
        <row r="95">
          <cell r="E95">
            <v>16.59499759721929</v>
          </cell>
          <cell r="G95">
            <v>14.896397882992829</v>
          </cell>
        </row>
        <row r="96">
          <cell r="E96">
            <v>17.481066108639411</v>
          </cell>
          <cell r="G96">
            <v>14.896397882992829</v>
          </cell>
        </row>
        <row r="99">
          <cell r="D99">
            <v>1139530.4109782847</v>
          </cell>
          <cell r="E99">
            <v>13.050723551538816</v>
          </cell>
          <cell r="F99">
            <v>1300686.3822275472</v>
          </cell>
          <cell r="G99">
            <v>14.896397882992829</v>
          </cell>
        </row>
        <row r="131">
          <cell r="G131">
            <v>0</v>
          </cell>
        </row>
        <row r="136">
          <cell r="C136">
            <v>-0.5</v>
          </cell>
        </row>
        <row r="149">
          <cell r="D149">
            <v>1139530.4109782847</v>
          </cell>
          <cell r="E149">
            <v>13.050723551538816</v>
          </cell>
          <cell r="F149">
            <v>1300686.3822275472</v>
          </cell>
          <cell r="G149">
            <v>14.896397882992829</v>
          </cell>
        </row>
      </sheetData>
      <sheetData sheetId="1" refreshError="1">
        <row r="147">
          <cell r="E147">
            <v>1139530.4109782847</v>
          </cell>
          <cell r="H147">
            <v>1300686.3822275472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EP1"/>
      <sheetName val="Areas&amp;Funciones"/>
      <sheetName val="Costo Directo"/>
      <sheetName val="A.SENSIBILIDAD"/>
      <sheetName val="FLUJOS"/>
      <sheetName val="LIMA-CANTA"/>
      <sheetName val="Rendimientos"/>
      <sheetName val="F-05"/>
      <sheetName val="POB07"/>
      <sheetName val="PUNTUAL DPTO07"/>
      <sheetName val="WAGERATE BY CRAFT"/>
      <sheetName val="DOBLE H1-Z4"/>
      <sheetName val="RESUMEN"/>
      <sheetName val="Encofrado BVR Unispan"/>
      <sheetName val="Hoja1"/>
      <sheetName val="CIEDANOS"/>
      <sheetName val="cie10"/>
      <sheetName val="Detail"/>
      <sheetName val="FINAL"/>
      <sheetName val="Z-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heetName val="Población por edades"/>
      <sheetName val="Sheet1"/>
      <sheetName val="Listas"/>
      <sheetName val="A.SENSIBILIDAD"/>
      <sheetName val="FLUJOS"/>
      <sheetName val="Rendimientos"/>
      <sheetName val="F-05"/>
      <sheetName val="INFORM."/>
      <sheetName val="STRSUMM0"/>
      <sheetName val="Direct_Lbr"/>
      <sheetName val="RESUMEN"/>
      <sheetName val="Hoja1"/>
      <sheetName val="Encofrado BVR Unispan"/>
      <sheetName val="GENERAL"/>
      <sheetName val="LIMA-CAN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RREYROS NOV-99"/>
      <sheetName val="ANALISIS ALQUILER FERREYROS"/>
      <sheetName val="P.U. Est"/>
      <sheetName val="P.U. arq"/>
      <sheetName val="#REF"/>
      <sheetName val="FERREYROS_NOV-99"/>
      <sheetName val="ANALISIS_ALQUILER_FERREYROS"/>
      <sheetName val="Inst_Index"/>
      <sheetName val="Parametros"/>
      <sheetName val="P_U__Est"/>
      <sheetName val="P_U__arq"/>
      <sheetName val="#¡REF"/>
      <sheetName val="SE_Chimbote1"/>
      <sheetName val="SE_Piura_Oeste"/>
      <sheetName val="SE_Santa_Rosa"/>
      <sheetName val="SE_San_Juan"/>
      <sheetName val="SE_Independencia"/>
      <sheetName val="SE_Ica"/>
      <sheetName val="SE_Chiclayo_Oeste"/>
      <sheetName val="SE_Trujillo_Norte"/>
      <sheetName val="SE_Paramonga_Nueva"/>
      <sheetName val="SE_Chavarria"/>
      <sheetName val="FERREYROS_NOV-991"/>
      <sheetName val="ANALISIS_ALQUILER_FERREYROS1"/>
      <sheetName val="Presupuesto"/>
      <sheetName val="ALTERNATIVA EQUIPOS"/>
      <sheetName val="Presup"/>
      <sheetName val="P13 Tabiqueria y Albañileria"/>
      <sheetName val="POSESIÓN 2002"/>
      <sheetName val="POSESIÓN_2002"/>
      <sheetName val="Sheet1"/>
      <sheetName val="A"/>
      <sheetName val="B"/>
      <sheetName val="POB07"/>
      <sheetName val="A.SENSIBILIDAD"/>
      <sheetName val="FLUJOS"/>
      <sheetName val="Hoja1"/>
      <sheetName val="HHspo"/>
      <sheetName val="puni"/>
      <sheetName val="7422CW00"/>
      <sheetName val="datos base"/>
      <sheetName val="MAESTRO DE CLAVES FINAL"/>
      <sheetName val="RESUMEN"/>
      <sheetName val="Encofrado BVR Unispan"/>
      <sheetName val="N°1"/>
      <sheetName val="CIEDANOS"/>
      <sheetName val="PTO_ARES"/>
      <sheetName val="F-05"/>
    </sheetNames>
    <sheetDataSet>
      <sheetData sheetId="0"/>
      <sheetData sheetId="1">
        <row r="3">
          <cell r="D3" t="str">
            <v>5HM00950</v>
          </cell>
          <cell r="E3">
            <v>36224</v>
          </cell>
          <cell r="H3">
            <v>36250</v>
          </cell>
          <cell r="I3">
            <v>27</v>
          </cell>
          <cell r="J3">
            <v>30</v>
          </cell>
          <cell r="K3">
            <v>36280</v>
          </cell>
          <cell r="L3">
            <v>0</v>
          </cell>
          <cell r="M3">
            <v>0</v>
          </cell>
          <cell r="N3">
            <v>4819959</v>
          </cell>
          <cell r="O3">
            <v>36337</v>
          </cell>
          <cell r="P3">
            <v>3</v>
          </cell>
          <cell r="Q3">
            <v>24</v>
          </cell>
          <cell r="R3">
            <v>120000</v>
          </cell>
          <cell r="S3">
            <v>0</v>
          </cell>
          <cell r="T3">
            <v>0</v>
          </cell>
          <cell r="U3">
            <v>178517</v>
          </cell>
          <cell r="V3">
            <v>2416.4</v>
          </cell>
          <cell r="W3">
            <v>11750.815999999995</v>
          </cell>
          <cell r="X3">
            <v>76259.945762711854</v>
          </cell>
          <cell r="Y3">
            <v>13073.133559322032</v>
          </cell>
          <cell r="Z3">
            <v>45.084745762711862</v>
          </cell>
          <cell r="AA3">
            <v>165665</v>
          </cell>
          <cell r="AB3">
            <v>64319.81711186441</v>
          </cell>
          <cell r="AC3">
            <v>101345.18288813559</v>
          </cell>
          <cell r="AD3">
            <v>178517</v>
          </cell>
          <cell r="AE3">
            <v>64319.81711186441</v>
          </cell>
          <cell r="AF3">
            <v>114197.18288813559</v>
          </cell>
          <cell r="AG3" t="str">
            <v/>
          </cell>
          <cell r="AI3">
            <v>9958.3186440677928</v>
          </cell>
          <cell r="AJ3">
            <v>11232.714124293791</v>
          </cell>
          <cell r="AK3">
            <v>11414.255367231637</v>
          </cell>
          <cell r="AL3">
            <v>7458.2192090395492</v>
          </cell>
          <cell r="AM3">
            <v>8826.3909604519758</v>
          </cell>
          <cell r="AN3">
            <v>6720.0316384180824</v>
          </cell>
          <cell r="AO3">
            <v>7362.639548022591</v>
          </cell>
          <cell r="AP3">
            <v>3021.2790960452107</v>
          </cell>
          <cell r="AR3">
            <v>65993.848587570625</v>
          </cell>
          <cell r="AS3">
            <v>47515.570983050849</v>
          </cell>
        </row>
        <row r="4">
          <cell r="D4" t="str">
            <v>5HM01300</v>
          </cell>
          <cell r="E4">
            <v>36239</v>
          </cell>
          <cell r="H4">
            <v>36250</v>
          </cell>
          <cell r="I4">
            <v>12</v>
          </cell>
          <cell r="J4">
            <v>30</v>
          </cell>
          <cell r="K4">
            <v>36280</v>
          </cell>
          <cell r="L4">
            <v>0</v>
          </cell>
          <cell r="M4">
            <v>0</v>
          </cell>
          <cell r="N4">
            <v>2142204</v>
          </cell>
          <cell r="O4">
            <v>36322</v>
          </cell>
          <cell r="P4">
            <v>1</v>
          </cell>
          <cell r="Q4">
            <v>11</v>
          </cell>
          <cell r="R4">
            <v>150000</v>
          </cell>
          <cell r="S4">
            <v>0</v>
          </cell>
          <cell r="T4">
            <v>0</v>
          </cell>
          <cell r="U4">
            <v>178517</v>
          </cell>
          <cell r="V4">
            <v>987.2</v>
          </cell>
          <cell r="W4">
            <v>6088.9173333333329</v>
          </cell>
          <cell r="X4">
            <v>31155.362711864404</v>
          </cell>
          <cell r="Y4">
            <v>5340.9193220338984</v>
          </cell>
          <cell r="Z4">
            <v>45.084745762711862</v>
          </cell>
          <cell r="AA4">
            <v>165665</v>
          </cell>
          <cell r="AB4">
            <v>26277.323064406781</v>
          </cell>
          <cell r="AC4">
            <v>139387.67693559322</v>
          </cell>
          <cell r="AD4">
            <v>178517</v>
          </cell>
          <cell r="AE4">
            <v>26277.323064406781</v>
          </cell>
          <cell r="AF4">
            <v>152239.67693559322</v>
          </cell>
          <cell r="AG4" t="str">
            <v/>
          </cell>
          <cell r="AI4">
            <v>5160.0994350282481</v>
          </cell>
          <cell r="AJ4">
            <v>14767.959322033901</v>
          </cell>
          <cell r="AK4">
            <v>12059.868926553674</v>
          </cell>
          <cell r="AL4">
            <v>13777.297175141239</v>
          </cell>
          <cell r="AM4">
            <v>6168.1943502824915</v>
          </cell>
          <cell r="AN4">
            <v>7623.5299435028182</v>
          </cell>
          <cell r="AO4">
            <v>4241.5728813559372</v>
          </cell>
          <cell r="AP4">
            <v>0</v>
          </cell>
          <cell r="AR4">
            <v>63798.52203389832</v>
          </cell>
          <cell r="AS4">
            <v>45934.935864406791</v>
          </cell>
        </row>
        <row r="5">
          <cell r="D5" t="str">
            <v>5HM01360</v>
          </cell>
          <cell r="E5">
            <v>36197</v>
          </cell>
          <cell r="F5">
            <v>28</v>
          </cell>
          <cell r="G5">
            <v>28</v>
          </cell>
          <cell r="H5">
            <v>36250</v>
          </cell>
          <cell r="I5">
            <v>54</v>
          </cell>
          <cell r="J5">
            <v>30</v>
          </cell>
          <cell r="L5">
            <v>4998476</v>
          </cell>
          <cell r="M5">
            <v>4998476</v>
          </cell>
          <cell r="N5">
            <v>9639918</v>
          </cell>
          <cell r="O5">
            <v>140</v>
          </cell>
          <cell r="P5">
            <v>0</v>
          </cell>
          <cell r="Q5">
            <v>54</v>
          </cell>
          <cell r="R5">
            <v>178517</v>
          </cell>
          <cell r="S5">
            <v>178517</v>
          </cell>
          <cell r="T5">
            <v>178517</v>
          </cell>
          <cell r="U5">
            <v>178517</v>
          </cell>
          <cell r="V5">
            <v>8.9</v>
          </cell>
          <cell r="W5">
            <v>16015.328000000001</v>
          </cell>
          <cell r="X5">
            <v>280.87796610169488</v>
          </cell>
          <cell r="Y5">
            <v>48.150508474576263</v>
          </cell>
          <cell r="Z5">
            <v>45.084745762711862</v>
          </cell>
          <cell r="AA5">
            <v>165665</v>
          </cell>
          <cell r="AB5">
            <v>236.90050169491528</v>
          </cell>
          <cell r="AC5">
            <v>165428.09949830509</v>
          </cell>
          <cell r="AD5">
            <v>178517</v>
          </cell>
          <cell r="AE5">
            <v>236.90050169491528</v>
          </cell>
          <cell r="AF5">
            <v>178280.09949830509</v>
          </cell>
          <cell r="AG5">
            <v>8303.4067796610179</v>
          </cell>
          <cell r="AH5">
            <v>9630.1016949152545</v>
          </cell>
          <cell r="AI5">
            <v>13572.311864406782</v>
          </cell>
          <cell r="AJ5">
            <v>11563.936723163844</v>
          </cell>
          <cell r="AK5">
            <v>12456.013559322037</v>
          </cell>
          <cell r="AL5">
            <v>8484.3480225988696</v>
          </cell>
          <cell r="AM5">
            <v>11390.811299435032</v>
          </cell>
          <cell r="AN5">
            <v>6551.1141242937838</v>
          </cell>
          <cell r="AO5">
            <v>6409.8485875706201</v>
          </cell>
          <cell r="AP5">
            <v>5535.8056497175176</v>
          </cell>
          <cell r="AQ5">
            <v>10129.64</v>
          </cell>
          <cell r="AR5">
            <v>104027.33830508476</v>
          </cell>
          <cell r="AS5">
            <v>74899.683579661025</v>
          </cell>
        </row>
        <row r="6">
          <cell r="D6" t="str">
            <v>7WN00453</v>
          </cell>
          <cell r="E6">
            <v>36223</v>
          </cell>
          <cell r="I6">
            <v>25</v>
          </cell>
          <cell r="J6">
            <v>30</v>
          </cell>
          <cell r="L6">
            <v>0</v>
          </cell>
          <cell r="M6">
            <v>0</v>
          </cell>
          <cell r="N6">
            <v>2197500</v>
          </cell>
          <cell r="O6">
            <v>55</v>
          </cell>
          <cell r="Q6">
            <v>36182</v>
          </cell>
          <cell r="R6">
            <v>87900</v>
          </cell>
          <cell r="S6">
            <v>0</v>
          </cell>
          <cell r="T6">
            <v>0</v>
          </cell>
          <cell r="U6">
            <v>87900</v>
          </cell>
          <cell r="V6">
            <v>6.7</v>
          </cell>
          <cell r="W6">
            <v>4207</v>
          </cell>
          <cell r="X6">
            <v>94.396186440677965</v>
          </cell>
          <cell r="Y6">
            <v>16.182203389830509</v>
          </cell>
          <cell r="Z6">
            <v>20.127118644067799</v>
          </cell>
          <cell r="AA6">
            <v>64490</v>
          </cell>
          <cell r="AB6">
            <v>79.616440677966125</v>
          </cell>
          <cell r="AC6">
            <v>64410.383559322036</v>
          </cell>
          <cell r="AD6">
            <v>82210</v>
          </cell>
          <cell r="AE6">
            <v>79.616440677966125</v>
          </cell>
          <cell r="AF6">
            <v>82130.383559322028</v>
          </cell>
          <cell r="AI6">
            <v>2389.2231638418084</v>
          </cell>
          <cell r="AJ6">
            <v>1595.6779661016951</v>
          </cell>
          <cell r="AK6">
            <v>2078.4604519774011</v>
          </cell>
          <cell r="AL6">
            <v>3757.5988700564976</v>
          </cell>
          <cell r="AM6">
            <v>3783.898305084746</v>
          </cell>
          <cell r="AN6">
            <v>2656.7796610169494</v>
          </cell>
          <cell r="AO6">
            <v>3086.158192090395</v>
          </cell>
          <cell r="AP6">
            <v>4274.5974576271183</v>
          </cell>
          <cell r="AQ6">
            <v>4194.09</v>
          </cell>
          <cell r="AR6">
            <v>27816.484067796609</v>
          </cell>
          <cell r="AS6">
            <v>20027.868528813557</v>
          </cell>
        </row>
        <row r="7">
          <cell r="D7" t="str">
            <v>7EJ07634</v>
          </cell>
          <cell r="E7">
            <v>36241</v>
          </cell>
          <cell r="H7">
            <v>36250</v>
          </cell>
          <cell r="I7">
            <v>10</v>
          </cell>
          <cell r="J7">
            <v>30</v>
          </cell>
          <cell r="K7">
            <v>36280</v>
          </cell>
          <cell r="L7">
            <v>0</v>
          </cell>
          <cell r="M7">
            <v>0</v>
          </cell>
          <cell r="N7">
            <v>879000</v>
          </cell>
          <cell r="O7">
            <v>36320</v>
          </cell>
          <cell r="P7">
            <v>3</v>
          </cell>
          <cell r="Q7">
            <v>7</v>
          </cell>
          <cell r="R7">
            <v>60000</v>
          </cell>
          <cell r="S7">
            <v>0</v>
          </cell>
          <cell r="T7">
            <v>0</v>
          </cell>
          <cell r="U7">
            <v>87900</v>
          </cell>
          <cell r="V7">
            <v>3730</v>
          </cell>
          <cell r="W7">
            <v>1130.5</v>
          </cell>
          <cell r="X7">
            <v>52551.906779661025</v>
          </cell>
          <cell r="Y7">
            <v>9008.8983050847473</v>
          </cell>
          <cell r="Z7">
            <v>20.127118644067799</v>
          </cell>
          <cell r="AA7">
            <v>64490</v>
          </cell>
          <cell r="AB7">
            <v>44323.779661016953</v>
          </cell>
          <cell r="AC7">
            <v>20166.220338983047</v>
          </cell>
          <cell r="AD7">
            <v>100000</v>
          </cell>
          <cell r="AE7">
            <v>44323.779661016953</v>
          </cell>
          <cell r="AF7">
            <v>55676.220338983047</v>
          </cell>
          <cell r="AI7">
            <v>958.05084745762713</v>
          </cell>
          <cell r="AJ7">
            <v>2687.909604519773</v>
          </cell>
          <cell r="AK7">
            <v>2623.7711864406824</v>
          </cell>
          <cell r="AL7">
            <v>1713.7570621468917</v>
          </cell>
          <cell r="AM7">
            <v>1179.7175141242922</v>
          </cell>
          <cell r="AN7">
            <v>2656.7796610169494</v>
          </cell>
          <cell r="AO7">
            <v>1411.045197740116</v>
          </cell>
          <cell r="AP7">
            <v>3220.3389830508477</v>
          </cell>
          <cell r="AQ7">
            <v>1395.48</v>
          </cell>
          <cell r="AR7">
            <v>17846.85005649718</v>
          </cell>
          <cell r="AS7">
            <v>12849.732040677969</v>
          </cell>
        </row>
        <row r="8">
          <cell r="D8" t="str">
            <v>7EJ07711</v>
          </cell>
          <cell r="E8">
            <v>36182</v>
          </cell>
          <cell r="F8">
            <v>7</v>
          </cell>
          <cell r="G8">
            <v>28</v>
          </cell>
          <cell r="I8">
            <v>31</v>
          </cell>
          <cell r="J8">
            <v>30</v>
          </cell>
          <cell r="L8">
            <v>615300</v>
          </cell>
          <cell r="M8">
            <v>2461200</v>
          </cell>
          <cell r="N8">
            <v>2724900</v>
          </cell>
          <cell r="O8">
            <v>96</v>
          </cell>
          <cell r="Q8">
            <v>36182</v>
          </cell>
          <cell r="R8">
            <v>54329.01</v>
          </cell>
          <cell r="S8">
            <v>87900</v>
          </cell>
          <cell r="T8">
            <v>87900</v>
          </cell>
          <cell r="U8">
            <v>87900</v>
          </cell>
          <cell r="V8">
            <v>4144.3999999999996</v>
          </cell>
          <cell r="W8">
            <v>4207</v>
          </cell>
          <cell r="X8">
            <v>58390.381355932201</v>
          </cell>
          <cell r="Y8">
            <v>10009.77966101695</v>
          </cell>
          <cell r="Z8">
            <v>20.127118644067799</v>
          </cell>
          <cell r="AA8">
            <v>64490</v>
          </cell>
          <cell r="AB8">
            <v>49248.115932203393</v>
          </cell>
          <cell r="AC8">
            <v>15241.884067796607</v>
          </cell>
          <cell r="AD8">
            <v>100000</v>
          </cell>
          <cell r="AE8">
            <v>49248.115932203393</v>
          </cell>
          <cell r="AF8">
            <v>50751.884067796607</v>
          </cell>
          <cell r="AG8">
            <v>1067.5423728813589</v>
          </cell>
          <cell r="AH8">
            <v>2414.7175141242969</v>
          </cell>
          <cell r="AI8">
            <v>2720.6497175141199</v>
          </cell>
          <cell r="AJ8">
            <v>3459.9858757062175</v>
          </cell>
          <cell r="AK8">
            <v>5026.94915254237</v>
          </cell>
          <cell r="AL8">
            <v>3651.5960451977439</v>
          </cell>
          <cell r="AM8">
            <v>3973.6299435028218</v>
          </cell>
          <cell r="AN8">
            <v>2285.9039548022629</v>
          </cell>
          <cell r="AO8">
            <v>2441.2853107344604</v>
          </cell>
          <cell r="AP8">
            <v>3653.2062146892686</v>
          </cell>
          <cell r="AQ8">
            <v>1583.33</v>
          </cell>
          <cell r="AR8">
            <v>32278.796101694919</v>
          </cell>
          <cell r="AS8">
            <v>23240.733193220341</v>
          </cell>
        </row>
        <row r="9">
          <cell r="D9" t="str">
            <v>7EJ07725</v>
          </cell>
          <cell r="E9">
            <v>36164</v>
          </cell>
          <cell r="G9">
            <v>28</v>
          </cell>
          <cell r="H9">
            <v>36250</v>
          </cell>
          <cell r="I9">
            <v>87</v>
          </cell>
          <cell r="J9">
            <v>30</v>
          </cell>
          <cell r="K9">
            <v>36280</v>
          </cell>
          <cell r="L9">
            <v>0</v>
          </cell>
          <cell r="M9">
            <v>2461200</v>
          </cell>
          <cell r="N9">
            <v>7647300</v>
          </cell>
          <cell r="O9">
            <v>36425</v>
          </cell>
          <cell r="P9">
            <v>0</v>
          </cell>
          <cell r="Q9">
            <v>87</v>
          </cell>
          <cell r="R9">
            <v>64575</v>
          </cell>
          <cell r="S9">
            <v>0</v>
          </cell>
          <cell r="T9">
            <v>87900</v>
          </cell>
          <cell r="U9">
            <v>87900</v>
          </cell>
          <cell r="V9">
            <v>4291</v>
          </cell>
          <cell r="W9">
            <v>5126.2000000000035</v>
          </cell>
          <cell r="X9">
            <v>60455.826271186445</v>
          </cell>
          <cell r="Y9">
            <v>10363.855932203391</v>
          </cell>
          <cell r="Z9">
            <v>20.127118644067799</v>
          </cell>
          <cell r="AA9">
            <v>64490</v>
          </cell>
          <cell r="AB9">
            <v>50990.17118644069</v>
          </cell>
          <cell r="AC9">
            <v>13499.82881355931</v>
          </cell>
          <cell r="AD9">
            <v>100000</v>
          </cell>
          <cell r="AE9">
            <v>50990.17118644069</v>
          </cell>
          <cell r="AF9">
            <v>49009.82881355931</v>
          </cell>
          <cell r="AG9">
            <v>3359.8898305084749</v>
          </cell>
          <cell r="AH9">
            <v>3405.5508474576272</v>
          </cell>
          <cell r="AI9">
            <v>4344.2372881355968</v>
          </cell>
          <cell r="AJ9">
            <v>2146.8926553672318</v>
          </cell>
          <cell r="AK9">
            <v>2656.7796610169494</v>
          </cell>
          <cell r="AL9">
            <v>1757.231638418082</v>
          </cell>
          <cell r="AM9">
            <v>3796.242937853106</v>
          </cell>
          <cell r="AN9">
            <v>402.54237288135556</v>
          </cell>
          <cell r="AO9">
            <v>2263.0932203389862</v>
          </cell>
          <cell r="AP9">
            <v>1905.3672316384184</v>
          </cell>
          <cell r="AQ9">
            <v>3274.01</v>
          </cell>
          <cell r="AR9">
            <v>29311.837683615828</v>
          </cell>
          <cell r="AS9">
            <v>21104.523132203394</v>
          </cell>
        </row>
        <row r="10">
          <cell r="D10" t="str">
            <v>7EJ09367</v>
          </cell>
          <cell r="E10">
            <v>36164</v>
          </cell>
          <cell r="F10">
            <v>11</v>
          </cell>
          <cell r="G10">
            <v>28</v>
          </cell>
          <cell r="H10">
            <v>36250</v>
          </cell>
          <cell r="I10">
            <v>87</v>
          </cell>
          <cell r="J10">
            <v>30</v>
          </cell>
          <cell r="K10">
            <v>36280</v>
          </cell>
          <cell r="L10">
            <v>966900</v>
          </cell>
          <cell r="M10">
            <v>2461200</v>
          </cell>
          <cell r="N10">
            <v>7647300</v>
          </cell>
          <cell r="O10">
            <v>36436</v>
          </cell>
          <cell r="P10">
            <v>0</v>
          </cell>
          <cell r="Q10">
            <v>87</v>
          </cell>
          <cell r="R10">
            <v>64575</v>
          </cell>
          <cell r="S10">
            <v>87900</v>
          </cell>
          <cell r="T10">
            <v>87900</v>
          </cell>
          <cell r="U10">
            <v>87900</v>
          </cell>
          <cell r="V10">
            <v>2038.3</v>
          </cell>
          <cell r="W10">
            <v>6897</v>
          </cell>
          <cell r="X10">
            <v>28717.574152542376</v>
          </cell>
          <cell r="Y10">
            <v>4923.0127118644077</v>
          </cell>
          <cell r="Z10">
            <v>20.127118644067799</v>
          </cell>
          <cell r="AA10">
            <v>64490</v>
          </cell>
          <cell r="AB10">
            <v>24221.222542372889</v>
          </cell>
          <cell r="AC10">
            <v>40268.777457627111</v>
          </cell>
          <cell r="AD10">
            <v>100000</v>
          </cell>
          <cell r="AE10">
            <v>24221.222542372889</v>
          </cell>
          <cell r="AF10">
            <v>75778.777457627119</v>
          </cell>
          <cell r="AG10">
            <v>3451.398305084746</v>
          </cell>
          <cell r="AH10">
            <v>4685.593220338983</v>
          </cell>
          <cell r="AI10">
            <v>5844.9152542372885</v>
          </cell>
          <cell r="AJ10">
            <v>4538.5310734463292</v>
          </cell>
          <cell r="AK10">
            <v>4159.6045197740114</v>
          </cell>
          <cell r="AL10">
            <v>3961.2853107344663</v>
          </cell>
          <cell r="AM10">
            <v>2792.5706214689253</v>
          </cell>
          <cell r="AN10">
            <v>2603.9124293785303</v>
          </cell>
          <cell r="AO10">
            <v>2448.5310734463292</v>
          </cell>
          <cell r="AP10">
            <v>3032.4858757062148</v>
          </cell>
          <cell r="AQ10">
            <v>1090.6400000000001</v>
          </cell>
          <cell r="AR10">
            <v>38609.467683615825</v>
          </cell>
          <cell r="AS10">
            <v>27798.816732203391</v>
          </cell>
        </row>
        <row r="11">
          <cell r="D11" t="str">
            <v>7EJ07710</v>
          </cell>
          <cell r="E11">
            <v>36263</v>
          </cell>
          <cell r="J11">
            <v>18</v>
          </cell>
          <cell r="V11">
            <v>4386.8999999999996</v>
          </cell>
          <cell r="X11">
            <v>61806.95974576271</v>
          </cell>
          <cell r="Y11">
            <v>10595.478813559323</v>
          </cell>
          <cell r="Z11">
            <v>20.127118644067799</v>
          </cell>
          <cell r="AA11">
            <v>64490</v>
          </cell>
          <cell r="AB11">
            <v>52129.755762711873</v>
          </cell>
          <cell r="AC11">
            <v>12360.244237288127</v>
          </cell>
          <cell r="AD11">
            <v>100000</v>
          </cell>
          <cell r="AE11">
            <v>52129.755762711873</v>
          </cell>
          <cell r="AF11">
            <v>47870.244237288127</v>
          </cell>
          <cell r="AK11">
            <v>2832.2881355932223</v>
          </cell>
          <cell r="AL11">
            <v>997.23163841807764</v>
          </cell>
          <cell r="AM11">
            <v>2317.3022598870057</v>
          </cell>
          <cell r="AN11">
            <v>2468.9265536723165</v>
          </cell>
          <cell r="AO11">
            <v>1411.8502824858742</v>
          </cell>
          <cell r="AP11">
            <v>2656.7796610169494</v>
          </cell>
          <cell r="AQ11">
            <v>268.36</v>
          </cell>
          <cell r="AR11">
            <v>12952.738531073446</v>
          </cell>
          <cell r="AS11">
            <v>9325.9717423728816</v>
          </cell>
        </row>
        <row r="12">
          <cell r="D12" t="str">
            <v>2WN00181</v>
          </cell>
          <cell r="E12">
            <v>36164</v>
          </cell>
          <cell r="F12">
            <v>28</v>
          </cell>
          <cell r="G12">
            <v>28</v>
          </cell>
          <cell r="H12">
            <v>36250</v>
          </cell>
          <cell r="I12">
            <v>87</v>
          </cell>
          <cell r="J12">
            <v>30</v>
          </cell>
          <cell r="K12">
            <v>36280</v>
          </cell>
          <cell r="L12">
            <v>2581796</v>
          </cell>
          <cell r="M12">
            <v>2581796</v>
          </cell>
          <cell r="N12">
            <v>8022009</v>
          </cell>
          <cell r="O12">
            <v>36453</v>
          </cell>
          <cell r="P12">
            <v>0</v>
          </cell>
          <cell r="Q12">
            <v>87</v>
          </cell>
          <cell r="R12">
            <v>66427.320000000007</v>
          </cell>
          <cell r="S12">
            <v>92207</v>
          </cell>
          <cell r="T12">
            <v>92207</v>
          </cell>
          <cell r="U12">
            <v>92207</v>
          </cell>
          <cell r="V12">
            <v>177.7</v>
          </cell>
          <cell r="W12">
            <v>7911.6000000000013</v>
          </cell>
          <cell r="X12">
            <v>3004.3347457627115</v>
          </cell>
          <cell r="Y12">
            <v>515.02881355932209</v>
          </cell>
          <cell r="Z12">
            <v>24.152542372881356</v>
          </cell>
          <cell r="AA12">
            <v>92207</v>
          </cell>
          <cell r="AB12">
            <v>2533.9417627118646</v>
          </cell>
          <cell r="AC12">
            <v>89673.058237288133</v>
          </cell>
          <cell r="AD12">
            <v>92207</v>
          </cell>
          <cell r="AE12">
            <v>2533.9417627118646</v>
          </cell>
          <cell r="AF12">
            <v>89673.058237288133</v>
          </cell>
          <cell r="AG12">
            <v>4256.9661016949158</v>
          </cell>
          <cell r="AH12">
            <v>4250.8474576271192</v>
          </cell>
          <cell r="AI12">
            <v>6704.7457627118656</v>
          </cell>
          <cell r="AJ12">
            <v>6701.2033898305099</v>
          </cell>
          <cell r="AK12">
            <v>6440.0338983050879</v>
          </cell>
          <cell r="AL12">
            <v>4618.9322033898306</v>
          </cell>
          <cell r="AM12">
            <v>5784.6949152542384</v>
          </cell>
          <cell r="AN12">
            <v>3113.4237288135596</v>
          </cell>
          <cell r="AO12">
            <v>3019.7118644067814</v>
          </cell>
          <cell r="AP12">
            <v>2316.389830508474</v>
          </cell>
          <cell r="AQ12">
            <v>3252.54</v>
          </cell>
          <cell r="AR12">
            <v>50459.489152542381</v>
          </cell>
          <cell r="AS12">
            <v>36330.832189830515</v>
          </cell>
        </row>
        <row r="13">
          <cell r="D13" t="str">
            <v>2WN00231</v>
          </cell>
          <cell r="E13">
            <v>36164</v>
          </cell>
          <cell r="F13">
            <v>24</v>
          </cell>
          <cell r="G13">
            <v>28</v>
          </cell>
          <cell r="H13">
            <v>36250</v>
          </cell>
          <cell r="I13">
            <v>87</v>
          </cell>
          <cell r="J13">
            <v>30</v>
          </cell>
          <cell r="K13">
            <v>36280</v>
          </cell>
          <cell r="L13">
            <v>2212968</v>
          </cell>
          <cell r="M13">
            <v>2581796</v>
          </cell>
          <cell r="N13">
            <v>8022009</v>
          </cell>
          <cell r="O13">
            <v>36449</v>
          </cell>
          <cell r="P13">
            <v>0</v>
          </cell>
          <cell r="Q13">
            <v>87</v>
          </cell>
          <cell r="R13">
            <v>66338.350000000006</v>
          </cell>
          <cell r="S13">
            <v>92207</v>
          </cell>
          <cell r="T13">
            <v>92207</v>
          </cell>
          <cell r="U13">
            <v>92207</v>
          </cell>
          <cell r="V13">
            <v>710.1</v>
          </cell>
          <cell r="W13">
            <v>8113.3800000000019</v>
          </cell>
          <cell r="X13">
            <v>12005.504237288136</v>
          </cell>
          <cell r="Y13">
            <v>2058.0864406779665</v>
          </cell>
          <cell r="Z13">
            <v>24.152542372881356</v>
          </cell>
          <cell r="AA13">
            <v>92207</v>
          </cell>
          <cell r="AB13">
            <v>10125.785288135596</v>
          </cell>
          <cell r="AC13">
            <v>82081.214711864406</v>
          </cell>
          <cell r="AD13">
            <v>92207</v>
          </cell>
          <cell r="AE13">
            <v>10125.785288135596</v>
          </cell>
          <cell r="AF13">
            <v>82081.214711864406</v>
          </cell>
          <cell r="AG13">
            <v>3542.3728813559323</v>
          </cell>
          <cell r="AH13">
            <v>5216.9491525423728</v>
          </cell>
          <cell r="AI13">
            <v>6875.7457627118665</v>
          </cell>
          <cell r="AJ13">
            <v>6251</v>
          </cell>
          <cell r="AK13">
            <v>6325.0677966101694</v>
          </cell>
          <cell r="AL13">
            <v>4610.2372881355968</v>
          </cell>
          <cell r="AM13">
            <v>5799.1864406779659</v>
          </cell>
          <cell r="AN13">
            <v>3587.4576271186447</v>
          </cell>
          <cell r="AO13">
            <v>2579.4915254237289</v>
          </cell>
          <cell r="AP13">
            <v>4540.6779661016963</v>
          </cell>
          <cell r="AQ13">
            <v>4830.51</v>
          </cell>
          <cell r="AR13">
            <v>54158.696440677973</v>
          </cell>
          <cell r="AS13">
            <v>38994.261437288136</v>
          </cell>
        </row>
        <row r="14">
          <cell r="D14" t="str">
            <v>2WN00233</v>
          </cell>
          <cell r="E14">
            <v>36226</v>
          </cell>
          <cell r="H14">
            <v>36250</v>
          </cell>
          <cell r="I14">
            <v>25</v>
          </cell>
          <cell r="J14">
            <v>30</v>
          </cell>
          <cell r="K14">
            <v>36280</v>
          </cell>
          <cell r="L14">
            <v>0</v>
          </cell>
          <cell r="M14">
            <v>0</v>
          </cell>
          <cell r="N14">
            <v>2305175</v>
          </cell>
          <cell r="O14">
            <v>36335</v>
          </cell>
          <cell r="P14">
            <v>5</v>
          </cell>
          <cell r="Q14">
            <v>20</v>
          </cell>
          <cell r="R14">
            <v>60000</v>
          </cell>
          <cell r="S14">
            <v>0</v>
          </cell>
          <cell r="T14">
            <v>0</v>
          </cell>
          <cell r="U14">
            <v>92207</v>
          </cell>
          <cell r="V14">
            <v>1839.2</v>
          </cell>
          <cell r="W14">
            <v>3815.2000000000007</v>
          </cell>
          <cell r="X14">
            <v>31094.949152542376</v>
          </cell>
          <cell r="Y14">
            <v>5330.562711864407</v>
          </cell>
          <cell r="Z14">
            <v>24.152542372881356</v>
          </cell>
          <cell r="AA14">
            <v>92207</v>
          </cell>
          <cell r="AB14">
            <v>26226.368542372886</v>
          </cell>
          <cell r="AC14">
            <v>65980.631457627111</v>
          </cell>
          <cell r="AD14">
            <v>92207</v>
          </cell>
          <cell r="AE14">
            <v>26226.368542372886</v>
          </cell>
          <cell r="AF14">
            <v>65980.631457627111</v>
          </cell>
          <cell r="AI14">
            <v>3233.2203389830515</v>
          </cell>
          <cell r="AJ14">
            <v>4393.5084745762706</v>
          </cell>
          <cell r="AK14">
            <v>4991.5254237288145</v>
          </cell>
          <cell r="AL14">
            <v>4980.2542372881362</v>
          </cell>
          <cell r="AM14">
            <v>3188.1355932203401</v>
          </cell>
          <cell r="AN14">
            <v>1714.8305084745766</v>
          </cell>
          <cell r="AO14">
            <v>1395.0508474576284</v>
          </cell>
          <cell r="AP14">
            <v>3188.1355932203401</v>
          </cell>
          <cell r="AQ14">
            <v>4154.24</v>
          </cell>
          <cell r="AR14">
            <v>31238.901016949159</v>
          </cell>
          <cell r="AS14">
            <v>22492.008732203394</v>
          </cell>
        </row>
        <row r="15">
          <cell r="D15" t="str">
            <v>2WN00253</v>
          </cell>
          <cell r="E15">
            <v>36263</v>
          </cell>
          <cell r="H15">
            <v>36250</v>
          </cell>
          <cell r="I15">
            <v>-12</v>
          </cell>
          <cell r="J15">
            <v>12</v>
          </cell>
          <cell r="K15">
            <v>36262</v>
          </cell>
          <cell r="L15">
            <v>0</v>
          </cell>
          <cell r="M15">
            <v>0</v>
          </cell>
          <cell r="N15">
            <v>-1106484</v>
          </cell>
          <cell r="O15">
            <v>36262</v>
          </cell>
          <cell r="P15">
            <v>0</v>
          </cell>
          <cell r="Q15">
            <v>-12</v>
          </cell>
          <cell r="R15">
            <v>60000</v>
          </cell>
          <cell r="S15">
            <v>0</v>
          </cell>
          <cell r="T15">
            <v>0</v>
          </cell>
          <cell r="U15">
            <v>92207</v>
          </cell>
          <cell r="V15">
            <v>1872</v>
          </cell>
          <cell r="W15">
            <v>5282.76</v>
          </cell>
          <cell r="X15">
            <v>31649.491525423728</v>
          </cell>
          <cell r="Y15">
            <v>5425.6271186440681</v>
          </cell>
          <cell r="Z15">
            <v>24.152542372881356</v>
          </cell>
          <cell r="AA15">
            <v>92207</v>
          </cell>
          <cell r="AB15">
            <v>26694.085423728815</v>
          </cell>
          <cell r="AC15">
            <v>65512.914576271185</v>
          </cell>
          <cell r="AD15">
            <v>92207</v>
          </cell>
          <cell r="AE15">
            <v>26694.085423728815</v>
          </cell>
          <cell r="AF15">
            <v>65512.914576271185</v>
          </cell>
          <cell r="AJ15">
            <v>2963.0338983050856</v>
          </cell>
          <cell r="AK15">
            <v>4991.5254237288145</v>
          </cell>
          <cell r="AL15">
            <v>4830.5084745762724</v>
          </cell>
          <cell r="AM15">
            <v>4790.2542372881362</v>
          </cell>
          <cell r="AN15">
            <v>3410.0169491525453</v>
          </cell>
          <cell r="AO15">
            <v>2183.0677966101671</v>
          </cell>
          <cell r="AP15">
            <v>3239.6610169491528</v>
          </cell>
          <cell r="AQ15">
            <v>4830.51</v>
          </cell>
          <cell r="AR15">
            <v>31238.577796610174</v>
          </cell>
          <cell r="AS15">
            <v>22491.776013559323</v>
          </cell>
        </row>
        <row r="16">
          <cell r="D16" t="str">
            <v>2WN00271</v>
          </cell>
          <cell r="E16">
            <v>36226</v>
          </cell>
          <cell r="H16">
            <v>36250</v>
          </cell>
          <cell r="I16">
            <v>25</v>
          </cell>
          <cell r="J16">
            <v>30</v>
          </cell>
          <cell r="K16">
            <v>36280</v>
          </cell>
          <cell r="L16">
            <v>0</v>
          </cell>
          <cell r="M16">
            <v>0</v>
          </cell>
          <cell r="N16">
            <v>2305175</v>
          </cell>
          <cell r="O16">
            <v>36335</v>
          </cell>
          <cell r="P16">
            <v>1</v>
          </cell>
          <cell r="Q16">
            <v>24</v>
          </cell>
          <cell r="R16">
            <v>66427.320000000007</v>
          </cell>
          <cell r="S16">
            <v>0</v>
          </cell>
          <cell r="T16">
            <v>0</v>
          </cell>
          <cell r="U16">
            <v>92207</v>
          </cell>
          <cell r="V16">
            <v>119.3</v>
          </cell>
          <cell r="W16">
            <v>3686.0000000000005</v>
          </cell>
          <cell r="X16">
            <v>2016.9788135593219</v>
          </cell>
          <cell r="Y16">
            <v>345.76779661016951</v>
          </cell>
          <cell r="Z16">
            <v>24.152542372881356</v>
          </cell>
          <cell r="AA16">
            <v>92207</v>
          </cell>
          <cell r="AB16">
            <v>1701.1775593220339</v>
          </cell>
          <cell r="AC16">
            <v>90505.822440677963</v>
          </cell>
          <cell r="AD16">
            <v>92207</v>
          </cell>
          <cell r="AE16">
            <v>1701.1775593220339</v>
          </cell>
          <cell r="AF16">
            <v>90505.822440677963</v>
          </cell>
          <cell r="AI16">
            <v>3123.7288135593226</v>
          </cell>
          <cell r="AJ16">
            <v>5140.627118644069</v>
          </cell>
          <cell r="AK16">
            <v>3188.1355932203401</v>
          </cell>
          <cell r="AL16">
            <v>4384.1694915254247</v>
          </cell>
          <cell r="AM16">
            <v>4233.4576271186443</v>
          </cell>
          <cell r="AN16">
            <v>3276.6949152542384</v>
          </cell>
          <cell r="AO16">
            <v>2236.8474576271192</v>
          </cell>
          <cell r="AP16">
            <v>2571.4406779661026</v>
          </cell>
          <cell r="AQ16">
            <v>5127.1000000000004</v>
          </cell>
          <cell r="AR16">
            <v>33282.20169491526</v>
          </cell>
          <cell r="AS16">
            <v>23963.185220338986</v>
          </cell>
        </row>
        <row r="17">
          <cell r="D17" t="str">
            <v>2XN00443</v>
          </cell>
          <cell r="E17">
            <v>36175</v>
          </cell>
          <cell r="F17">
            <v>17</v>
          </cell>
          <cell r="G17">
            <v>28</v>
          </cell>
          <cell r="I17">
            <v>31</v>
          </cell>
          <cell r="J17">
            <v>30</v>
          </cell>
          <cell r="L17">
            <v>1567519</v>
          </cell>
          <cell r="M17">
            <v>2581796</v>
          </cell>
          <cell r="N17">
            <v>2858417</v>
          </cell>
          <cell r="O17">
            <v>106</v>
          </cell>
          <cell r="Q17">
            <v>36172</v>
          </cell>
          <cell r="R17">
            <v>92207</v>
          </cell>
          <cell r="S17">
            <v>92207</v>
          </cell>
          <cell r="T17">
            <v>92207</v>
          </cell>
          <cell r="U17">
            <v>92207</v>
          </cell>
          <cell r="V17">
            <v>13.8</v>
          </cell>
          <cell r="W17">
            <v>13.8</v>
          </cell>
          <cell r="X17">
            <v>233.31355932203391</v>
          </cell>
          <cell r="Y17">
            <v>39.996610169491525</v>
          </cell>
          <cell r="Z17">
            <v>24.152542372881356</v>
          </cell>
          <cell r="AA17">
            <v>92207</v>
          </cell>
          <cell r="AB17">
            <v>196.78332203389832</v>
          </cell>
          <cell r="AC17">
            <v>92010.216677966106</v>
          </cell>
          <cell r="AD17">
            <v>92207</v>
          </cell>
          <cell r="AE17">
            <v>196.78332203389832</v>
          </cell>
          <cell r="AF17">
            <v>92010.216677966106</v>
          </cell>
          <cell r="AG17">
            <v>2061.0169491525426</v>
          </cell>
          <cell r="AH17">
            <v>3429.6610169491528</v>
          </cell>
          <cell r="AI17">
            <v>3638.9830508474579</v>
          </cell>
          <cell r="AJ17">
            <v>5769.8813559322034</v>
          </cell>
          <cell r="AK17">
            <v>6771.0847457627133</v>
          </cell>
          <cell r="AL17">
            <v>4656.2881355932204</v>
          </cell>
          <cell r="AM17">
            <v>3864.406779661017</v>
          </cell>
          <cell r="AN17">
            <v>1452.3728813559323</v>
          </cell>
          <cell r="AO17">
            <v>4379.6610169491523</v>
          </cell>
          <cell r="AP17">
            <v>5311.6271186440672</v>
          </cell>
          <cell r="AQ17">
            <v>1919.32</v>
          </cell>
          <cell r="AR17">
            <v>43254.303050847455</v>
          </cell>
          <cell r="AS17">
            <v>31143.098196610168</v>
          </cell>
        </row>
        <row r="18">
          <cell r="D18" t="str">
            <v>7XM01955</v>
          </cell>
          <cell r="E18">
            <v>36220</v>
          </cell>
          <cell r="F18">
            <v>8</v>
          </cell>
          <cell r="G18">
            <v>28</v>
          </cell>
          <cell r="H18">
            <v>36250</v>
          </cell>
          <cell r="I18">
            <v>31</v>
          </cell>
          <cell r="J18">
            <v>30</v>
          </cell>
          <cell r="L18">
            <v>3168080</v>
          </cell>
          <cell r="M18">
            <v>11088280</v>
          </cell>
          <cell r="N18">
            <v>12276310</v>
          </cell>
          <cell r="O18">
            <v>97</v>
          </cell>
          <cell r="P18">
            <v>0</v>
          </cell>
          <cell r="Q18">
            <v>31</v>
          </cell>
          <cell r="R18">
            <v>280000</v>
          </cell>
          <cell r="S18">
            <v>396010</v>
          </cell>
          <cell r="T18">
            <v>396010</v>
          </cell>
          <cell r="U18">
            <v>396010</v>
          </cell>
          <cell r="V18">
            <v>2369.1</v>
          </cell>
          <cell r="W18">
            <v>24293.400000000005</v>
          </cell>
          <cell r="X18">
            <v>133512.83898305087</v>
          </cell>
          <cell r="Y18">
            <v>22887.915254237287</v>
          </cell>
          <cell r="Z18">
            <v>80.508474576271198</v>
          </cell>
          <cell r="AA18">
            <v>366653</v>
          </cell>
          <cell r="AB18">
            <v>112608.54305084748</v>
          </cell>
          <cell r="AC18">
            <v>254044.45694915252</v>
          </cell>
          <cell r="AD18">
            <v>396010</v>
          </cell>
          <cell r="AE18">
            <v>112608.54305084748</v>
          </cell>
          <cell r="AF18">
            <v>283401.45694915252</v>
          </cell>
          <cell r="AG18">
            <v>4293.7881355932204</v>
          </cell>
          <cell r="AH18">
            <v>16047.771186440677</v>
          </cell>
          <cell r="AI18">
            <v>20587.627118644072</v>
          </cell>
          <cell r="AJ18">
            <v>19996.158192090395</v>
          </cell>
          <cell r="AK18">
            <v>9104.9717514124332</v>
          </cell>
          <cell r="AL18">
            <v>15146.32768361582</v>
          </cell>
          <cell r="AM18">
            <v>14444.293785310725</v>
          </cell>
          <cell r="AN18">
            <v>10876.158192090385</v>
          </cell>
          <cell r="AO18">
            <v>12953.276836158211</v>
          </cell>
          <cell r="AP18">
            <v>13064.915254237281</v>
          </cell>
          <cell r="AQ18">
            <v>15028.25</v>
          </cell>
          <cell r="AR18">
            <v>151543.53813559323</v>
          </cell>
          <cell r="AS18">
            <v>109111.34745762713</v>
          </cell>
        </row>
        <row r="19">
          <cell r="D19" t="str">
            <v>8TR01362</v>
          </cell>
          <cell r="E19">
            <v>36261</v>
          </cell>
          <cell r="J19">
            <v>20</v>
          </cell>
          <cell r="L19">
            <v>0</v>
          </cell>
          <cell r="M19">
            <v>0</v>
          </cell>
          <cell r="N19">
            <v>0</v>
          </cell>
          <cell r="O19">
            <v>20</v>
          </cell>
          <cell r="P19">
            <v>0</v>
          </cell>
          <cell r="Q19">
            <v>20</v>
          </cell>
          <cell r="R19">
            <v>220000</v>
          </cell>
          <cell r="S19">
            <v>547.45762711864415</v>
          </cell>
          <cell r="T19">
            <v>220547.45762711865</v>
          </cell>
          <cell r="U19">
            <v>0</v>
          </cell>
          <cell r="V19">
            <v>1856</v>
          </cell>
          <cell r="X19">
            <v>88907.118644067785</v>
          </cell>
          <cell r="Y19">
            <v>15241.22033898305</v>
          </cell>
          <cell r="Z19">
            <v>68.432203389830505</v>
          </cell>
          <cell r="AA19">
            <v>236217</v>
          </cell>
          <cell r="AB19">
            <v>74986.804067796606</v>
          </cell>
          <cell r="AC19">
            <v>161230.19593220338</v>
          </cell>
          <cell r="AD19">
            <v>271096</v>
          </cell>
          <cell r="AE19">
            <v>74986.804067796606</v>
          </cell>
          <cell r="AF19">
            <v>196109.19593220338</v>
          </cell>
          <cell r="AJ19">
            <v>12096.988700564969</v>
          </cell>
          <cell r="AK19">
            <v>18481.257062146895</v>
          </cell>
          <cell r="AL19">
            <v>16396.355932203391</v>
          </cell>
          <cell r="AM19">
            <v>13118.909604519773</v>
          </cell>
          <cell r="AN19">
            <v>12615.24858757063</v>
          </cell>
          <cell r="AO19">
            <v>13605.234463276833</v>
          </cell>
          <cell r="AP19">
            <v>6251.0536723163787</v>
          </cell>
          <cell r="AQ19">
            <v>10163.549999999999</v>
          </cell>
          <cell r="AR19">
            <v>102728.59802259888</v>
          </cell>
          <cell r="AS19">
            <v>73964.590576271192</v>
          </cell>
        </row>
      </sheetData>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2"/>
      <sheetName val="P3"/>
      <sheetName val="Estandares"/>
      <sheetName val="CRS GENERAL"/>
      <sheetName val="CDE"/>
      <sheetName val="CARTERA"/>
      <sheetName val="inf.2010"/>
      <sheetName val="inf.2011"/>
      <sheetName val="inf.2012"/>
      <sheetName val="emG"/>
      <sheetName val="Refe"/>
      <sheetName val="EmgDAC"/>
      <sheetName val="Cir.Mayor"/>
      <sheetName val="Salud bucal12"/>
      <sheetName val="odnt"/>
      <sheetName val="No Trans"/>
      <sheetName val="PARTOS SAT"/>
      <sheetName val="H.REG. DAC"/>
      <sheetName val="Pob.2013 SATIPO"/>
      <sheetName val="Otros segu"/>
      <sheetName val="PROC.MED"/>
      <sheetName val="PSQ3"/>
      <sheetName val="INFORM."/>
      <sheetName val="P1"/>
      <sheetName val="PMF (2)"/>
      <sheetName val="ATCXAÑOS"/>
      <sheetName val="AMBULANCAS"/>
      <sheetName val="DATOS"/>
      <sheetName val="CALCULO P1,P2,P3"/>
      <sheetName val="Pobl. Planeam."/>
      <sheetName val="Pobl. Segu"/>
      <sheetName val="Hoja1"/>
      <sheetName val="Secundaria"/>
      <sheetName val="POB07"/>
      <sheetName val="Informacion"/>
      <sheetName val="puni"/>
      <sheetName val="STRSUMM0"/>
      <sheetName val="C17_Gra01"/>
      <sheetName val="Risk"/>
      <sheetName val="Limit_ACC_A"/>
      <sheetName val="INSUMOS"/>
      <sheetName val="Lista de Partidas"/>
      <sheetName val="47 V"/>
    </sheetNames>
    <sheetDataSet>
      <sheetData sheetId="0" refreshError="1"/>
      <sheetData sheetId="1" refreshError="1">
        <row r="5">
          <cell r="D5">
            <v>22871</v>
          </cell>
        </row>
        <row r="18">
          <cell r="T18">
            <v>42195.802793603631</v>
          </cell>
        </row>
      </sheetData>
      <sheetData sheetId="2">
        <row r="3">
          <cell r="H3">
            <v>195020</v>
          </cell>
        </row>
      </sheetData>
      <sheetData sheetId="3">
        <row r="5">
          <cell r="D5">
            <v>22871</v>
          </cell>
        </row>
      </sheetData>
      <sheetData sheetId="4">
        <row r="3">
          <cell r="H3">
            <v>195020</v>
          </cell>
        </row>
      </sheetData>
      <sheetData sheetId="5">
        <row r="5">
          <cell r="D5">
            <v>22871</v>
          </cell>
        </row>
      </sheetData>
      <sheetData sheetId="6">
        <row r="3">
          <cell r="H3">
            <v>195020</v>
          </cell>
        </row>
      </sheetData>
      <sheetData sheetId="7">
        <row r="5">
          <cell r="D5">
            <v>22871</v>
          </cell>
        </row>
      </sheetData>
      <sheetData sheetId="8">
        <row r="3">
          <cell r="H3">
            <v>195020</v>
          </cell>
        </row>
      </sheetData>
      <sheetData sheetId="9">
        <row r="5">
          <cell r="D5">
            <v>22871</v>
          </cell>
        </row>
      </sheetData>
      <sheetData sheetId="10">
        <row r="3">
          <cell r="H3">
            <v>195020</v>
          </cell>
        </row>
      </sheetData>
      <sheetData sheetId="11">
        <row r="5">
          <cell r="D5">
            <v>22871</v>
          </cell>
        </row>
      </sheetData>
      <sheetData sheetId="12">
        <row r="3">
          <cell r="H3">
            <v>195020</v>
          </cell>
        </row>
      </sheetData>
      <sheetData sheetId="13">
        <row r="5">
          <cell r="D5">
            <v>22871</v>
          </cell>
        </row>
      </sheetData>
      <sheetData sheetId="14">
        <row r="3">
          <cell r="H3">
            <v>195020</v>
          </cell>
        </row>
      </sheetData>
      <sheetData sheetId="15">
        <row r="5">
          <cell r="D5">
            <v>22871</v>
          </cell>
        </row>
      </sheetData>
      <sheetData sheetId="16">
        <row r="3">
          <cell r="H3">
            <v>195020</v>
          </cell>
        </row>
      </sheetData>
      <sheetData sheetId="17">
        <row r="5">
          <cell r="D5">
            <v>22871</v>
          </cell>
        </row>
      </sheetData>
      <sheetData sheetId="18">
        <row r="3">
          <cell r="H3">
            <v>195020</v>
          </cell>
        </row>
      </sheetData>
      <sheetData sheetId="19">
        <row r="5">
          <cell r="D5">
            <v>22871</v>
          </cell>
        </row>
      </sheetData>
      <sheetData sheetId="20">
        <row r="3">
          <cell r="H3">
            <v>195020</v>
          </cell>
        </row>
      </sheetData>
      <sheetData sheetId="21">
        <row r="5">
          <cell r="D5">
            <v>22871</v>
          </cell>
        </row>
      </sheetData>
      <sheetData sheetId="22">
        <row r="3">
          <cell r="H3">
            <v>195020</v>
          </cell>
        </row>
      </sheetData>
      <sheetData sheetId="23">
        <row r="5">
          <cell r="D5">
            <v>22871</v>
          </cell>
        </row>
      </sheetData>
      <sheetData sheetId="24">
        <row r="3">
          <cell r="H3">
            <v>195020</v>
          </cell>
        </row>
      </sheetData>
      <sheetData sheetId="25"/>
      <sheetData sheetId="26">
        <row r="18">
          <cell r="T18">
            <v>42195.802793603631</v>
          </cell>
        </row>
      </sheetData>
      <sheetData sheetId="27">
        <row r="3">
          <cell r="H3">
            <v>195020</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2"/>
      <sheetName val="Minsa_Estandares- Fuente "/>
      <sheetName val="P3"/>
      <sheetName val="P1"/>
      <sheetName val="Demanda"/>
      <sheetName val="POB07"/>
      <sheetName val="Solicitud"/>
      <sheetName val="Informacion"/>
      <sheetName val="Referencias"/>
      <sheetName val="7422CW00"/>
      <sheetName val="C05_Ges03"/>
      <sheetName val="A.SENSIBILIDAD"/>
      <sheetName val="FLUJOS"/>
      <sheetName val="EP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enta 2"/>
      <sheetName val="Flujo Caja"/>
      <sheetName val="Costo vs Venta"/>
      <sheetName val="RE"/>
      <sheetName val="RO"/>
      <sheetName val="Materiales"/>
      <sheetName val="Mano Obra"/>
      <sheetName val="Equipo"/>
      <sheetName val="Vehículo"/>
      <sheetName val="Subcontratos"/>
      <sheetName val="Supervision"/>
      <sheetName val="Gtos Gen"/>
      <sheetName val="VTA 1"/>
      <sheetName val="VTA 2"/>
      <sheetName val="FASE A"/>
      <sheetName val="FASE XAA"/>
      <sheetName val="FASE XB"/>
      <sheetName val="FASE CA"/>
      <sheetName val="FASE CABAD"/>
      <sheetName val="FASE CABAG"/>
      <sheetName val="FASE CABBE"/>
      <sheetName val="FASE CABBG"/>
      <sheetName val="FASE CB"/>
      <sheetName val="FASE CE"/>
      <sheetName val="FASE CF"/>
      <sheetName val="FASE CFBCA"/>
      <sheetName val="FASE CFBCD"/>
      <sheetName val="FASE CFBCE"/>
      <sheetName val="FASE CFBCG"/>
      <sheetName val="FASE GDG"/>
      <sheetName val="FASE XM"/>
      <sheetName val="FASE XJA"/>
      <sheetName val="FASE XLL"/>
      <sheetName val="FASE XK"/>
      <sheetName val="FASE XHA"/>
      <sheetName val="GG"/>
      <sheetName val="Estimate"/>
      <sheetName val="LIMA-CANTA"/>
      <sheetName val="RES,MET,ADI1"/>
      <sheetName val="Sheet1"/>
      <sheetName val="EP1"/>
      <sheetName val="POB07"/>
      <sheetName val="Footing Design"/>
      <sheetName val="CALENDARIO"/>
      <sheetName val="Pavimentos"/>
      <sheetName val="ANALISIS ALQUILER FERREYROS"/>
      <sheetName val="RESUMEN"/>
      <sheetName val="RESUMEN HH"/>
      <sheetName val="Datos"/>
      <sheetName val="Estructuras"/>
      <sheetName val="Hoja2"/>
      <sheetName val="Presenta1"/>
      <sheetName val="VACST"/>
      <sheetName val="Dmda."/>
    </sheetNames>
    <sheetDataSet>
      <sheetData sheetId="0" refreshError="1"/>
      <sheetData sheetId="1" refreshError="1"/>
      <sheetData sheetId="2"/>
      <sheetData sheetId="3" refreshError="1"/>
      <sheetData sheetId="4"/>
      <sheetData sheetId="5"/>
      <sheetData sheetId="6" refreshError="1"/>
      <sheetData sheetId="7">
        <row r="9">
          <cell r="C9" t="str">
            <v>TRABAJOS PRELIMINARES</v>
          </cell>
        </row>
        <row r="74">
          <cell r="O74">
            <v>19062.849999999999</v>
          </cell>
        </row>
        <row r="203">
          <cell r="O203">
            <v>0</v>
          </cell>
        </row>
        <row r="405">
          <cell r="O405">
            <v>914.85590000000002</v>
          </cell>
        </row>
      </sheetData>
      <sheetData sheetId="8">
        <row r="26">
          <cell r="O26">
            <v>0</v>
          </cell>
        </row>
      </sheetData>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L"/>
      <sheetName val="UPS"/>
      <sheetName val="UPSS"/>
      <sheetName val="BACK UPSS"/>
      <sheetName val="COM II-1"/>
      <sheetName val="COM I-4"/>
      <sheetName val="COM I-3"/>
      <sheetName val="COM I-2"/>
      <sheetName val="COM I-1"/>
      <sheetName val="CLASIFICADOR"/>
      <sheetName val="EP1"/>
      <sheetName val="MANO"/>
      <sheetName val="VACST"/>
      <sheetName val="Dmda."/>
      <sheetName val="Demanda"/>
      <sheetName val="Electricidad - Climatización"/>
      <sheetName val="Estimate"/>
      <sheetName val="A.SENSIBILIDAD"/>
      <sheetName val="FLUJOS"/>
      <sheetName val="1. Time &amp; Esc"/>
      <sheetName val="Input"/>
      <sheetName val="Fcst"/>
      <sheetName val="7 &amp; 8A. SandU"/>
      <sheetName val="2&amp;3 AeroRevs"/>
      <sheetName val="4. Non-AeroRevs"/>
      <sheetName val="Población por edades"/>
    </sheetNames>
    <sheetDataSet>
      <sheetData sheetId="0" refreshError="1">
        <row r="2">
          <cell r="B2" t="str">
            <v>ALM-001</v>
          </cell>
          <cell r="C2" t="str">
            <v>ARCHIVADOR METÁLICO DE 4 GAVETAS</v>
          </cell>
          <cell r="D2" t="str">
            <v>MA</v>
          </cell>
          <cell r="E2" t="str">
            <v>ALM</v>
          </cell>
          <cell r="F2" t="str">
            <v>E</v>
          </cell>
          <cell r="H2">
            <v>1</v>
          </cell>
          <cell r="I2">
            <v>1</v>
          </cell>
          <cell r="J2">
            <v>2</v>
          </cell>
          <cell r="K2">
            <v>2</v>
          </cell>
          <cell r="L2">
            <v>2</v>
          </cell>
          <cell r="M2">
            <v>2</v>
          </cell>
          <cell r="N2">
            <v>2</v>
          </cell>
          <cell r="O2">
            <v>12</v>
          </cell>
        </row>
        <row r="3">
          <cell r="B3" t="str">
            <v>ALM-002</v>
          </cell>
          <cell r="C3" t="str">
            <v>ARMARIO METALICO DE 2 PUERTAS</v>
          </cell>
          <cell r="D3" t="str">
            <v>MA</v>
          </cell>
          <cell r="E3" t="str">
            <v>ALM</v>
          </cell>
          <cell r="F3" t="str">
            <v>E</v>
          </cell>
          <cell r="H3">
            <v>1</v>
          </cell>
          <cell r="I3">
            <v>1</v>
          </cell>
          <cell r="J3">
            <v>1</v>
          </cell>
          <cell r="K3">
            <v>1</v>
          </cell>
          <cell r="L3" t="str">
            <v>0</v>
          </cell>
          <cell r="M3" t="str">
            <v>0</v>
          </cell>
          <cell r="N3" t="str">
            <v>0</v>
          </cell>
          <cell r="O3">
            <v>4</v>
          </cell>
        </row>
        <row r="4">
          <cell r="B4" t="str">
            <v>ALM-003</v>
          </cell>
          <cell r="C4" t="str">
            <v>ARMARIO METALICO DE UN CUERPO Y DOS COMPARTIMIENTOS</v>
          </cell>
          <cell r="D4" t="str">
            <v>MA</v>
          </cell>
          <cell r="E4" t="str">
            <v>ALM</v>
          </cell>
          <cell r="F4" t="str">
            <v>E</v>
          </cell>
          <cell r="H4">
            <v>1</v>
          </cell>
          <cell r="I4" t="str">
            <v>0</v>
          </cell>
          <cell r="J4">
            <v>4</v>
          </cell>
          <cell r="K4">
            <v>4</v>
          </cell>
          <cell r="L4" t="str">
            <v>0</v>
          </cell>
          <cell r="M4" t="str">
            <v>0</v>
          </cell>
          <cell r="N4" t="str">
            <v>0</v>
          </cell>
          <cell r="O4">
            <v>9</v>
          </cell>
        </row>
        <row r="5">
          <cell r="B5" t="str">
            <v>ALM-004</v>
          </cell>
          <cell r="C5" t="str">
            <v>ARMARIO PARA COLGAR DE MADERA DE 2 DIVISIONES Y PUERTAS CORREDIZAS</v>
          </cell>
          <cell r="D5" t="str">
            <v>MA</v>
          </cell>
          <cell r="E5" t="str">
            <v>ALM</v>
          </cell>
          <cell r="F5" t="str">
            <v>E</v>
          </cell>
          <cell r="H5" t="str">
            <v>0</v>
          </cell>
          <cell r="I5">
            <v>1</v>
          </cell>
          <cell r="J5" t="str">
            <v>0</v>
          </cell>
          <cell r="K5" t="str">
            <v>0</v>
          </cell>
          <cell r="L5" t="str">
            <v>0</v>
          </cell>
          <cell r="M5" t="str">
            <v>0</v>
          </cell>
          <cell r="N5" t="str">
            <v>0</v>
          </cell>
          <cell r="O5">
            <v>1</v>
          </cell>
        </row>
        <row r="6">
          <cell r="B6" t="str">
            <v>ALM-005</v>
          </cell>
          <cell r="C6" t="str">
            <v>ARMARIO PARA COLGAR ENDOSCOPIOS</v>
          </cell>
          <cell r="D6" t="str">
            <v>MA</v>
          </cell>
          <cell r="E6" t="str">
            <v>ALM</v>
          </cell>
          <cell r="F6" t="str">
            <v>E</v>
          </cell>
          <cell r="H6" t="str">
            <v>0</v>
          </cell>
          <cell r="I6">
            <v>1</v>
          </cell>
          <cell r="J6" t="str">
            <v>0</v>
          </cell>
          <cell r="K6" t="str">
            <v>0</v>
          </cell>
          <cell r="L6" t="str">
            <v>0</v>
          </cell>
          <cell r="M6" t="str">
            <v>0</v>
          </cell>
          <cell r="N6" t="str">
            <v>0</v>
          </cell>
          <cell r="O6">
            <v>1</v>
          </cell>
        </row>
        <row r="7">
          <cell r="B7" t="str">
            <v>ALM-006</v>
          </cell>
          <cell r="C7" t="str">
            <v>ESCALERA DE ALUMINIO DE 3 PASOS.</v>
          </cell>
          <cell r="D7" t="str">
            <v>MA</v>
          </cell>
          <cell r="E7" t="str">
            <v>ALM</v>
          </cell>
          <cell r="F7" t="str">
            <v>E</v>
          </cell>
          <cell r="H7">
            <v>1</v>
          </cell>
          <cell r="I7">
            <v>1</v>
          </cell>
          <cell r="J7">
            <v>2</v>
          </cell>
          <cell r="K7">
            <v>1</v>
          </cell>
          <cell r="L7">
            <v>1</v>
          </cell>
          <cell r="M7" t="str">
            <v>0</v>
          </cell>
          <cell r="N7" t="str">
            <v>0</v>
          </cell>
          <cell r="O7">
            <v>6</v>
          </cell>
        </row>
        <row r="8">
          <cell r="B8" t="str">
            <v>ALM-007</v>
          </cell>
          <cell r="C8" t="str">
            <v>ESCALERA DE ALUMINIO DE 4 PASOS</v>
          </cell>
          <cell r="D8" t="str">
            <v>MA</v>
          </cell>
          <cell r="E8" t="str">
            <v>ALM</v>
          </cell>
          <cell r="F8" t="str">
            <v>E</v>
          </cell>
          <cell r="H8" t="str">
            <v>0</v>
          </cell>
          <cell r="I8" t="str">
            <v>0</v>
          </cell>
          <cell r="J8" t="str">
            <v>0</v>
          </cell>
          <cell r="K8">
            <v>1</v>
          </cell>
          <cell r="L8" t="str">
            <v>0</v>
          </cell>
          <cell r="M8" t="str">
            <v>0</v>
          </cell>
          <cell r="N8" t="str">
            <v>0</v>
          </cell>
          <cell r="O8">
            <v>1</v>
          </cell>
        </row>
        <row r="9">
          <cell r="B9" t="str">
            <v>ALM-008</v>
          </cell>
          <cell r="C9" t="str">
            <v>ESCALERA DE ALUMINIO TIPO TIJERA DE 06 PASOS</v>
          </cell>
          <cell r="D9" t="str">
            <v>MA</v>
          </cell>
          <cell r="E9" t="str">
            <v>ALM</v>
          </cell>
          <cell r="F9" t="str">
            <v>E</v>
          </cell>
          <cell r="H9">
            <v>1</v>
          </cell>
          <cell r="I9" t="str">
            <v>0</v>
          </cell>
          <cell r="J9" t="str">
            <v>0</v>
          </cell>
          <cell r="K9" t="str">
            <v>0</v>
          </cell>
          <cell r="L9" t="str">
            <v>0</v>
          </cell>
          <cell r="M9" t="str">
            <v>0</v>
          </cell>
          <cell r="N9" t="str">
            <v>0</v>
          </cell>
          <cell r="O9">
            <v>1</v>
          </cell>
        </row>
        <row r="10">
          <cell r="B10" t="str">
            <v>ALM-009</v>
          </cell>
          <cell r="C10" t="str">
            <v>ESCALERA DE MADERA TIPO TIJERA DE 6 PASOS</v>
          </cell>
          <cell r="D10" t="str">
            <v>MA</v>
          </cell>
          <cell r="E10" t="str">
            <v>ALM</v>
          </cell>
          <cell r="F10" t="str">
            <v>E</v>
          </cell>
          <cell r="H10">
            <v>1</v>
          </cell>
          <cell r="I10" t="str">
            <v>0</v>
          </cell>
          <cell r="J10" t="str">
            <v>0</v>
          </cell>
          <cell r="K10" t="str">
            <v>0</v>
          </cell>
          <cell r="L10" t="str">
            <v>0</v>
          </cell>
          <cell r="M10" t="str">
            <v>0</v>
          </cell>
          <cell r="N10" t="str">
            <v>0</v>
          </cell>
          <cell r="O10">
            <v>1</v>
          </cell>
        </row>
        <row r="11">
          <cell r="B11" t="str">
            <v>ALM-010</v>
          </cell>
          <cell r="C11" t="str">
            <v>ESTANTE PARA COLGAR, DE MADERA TIPO CAJÓN</v>
          </cell>
          <cell r="D11" t="str">
            <v>MA</v>
          </cell>
          <cell r="E11" t="str">
            <v>ALM</v>
          </cell>
          <cell r="F11" t="str">
            <v>E</v>
          </cell>
          <cell r="H11" t="str">
            <v>0</v>
          </cell>
          <cell r="I11" t="str">
            <v>0</v>
          </cell>
          <cell r="J11">
            <v>1</v>
          </cell>
          <cell r="K11" t="str">
            <v>0</v>
          </cell>
          <cell r="L11" t="str">
            <v>0</v>
          </cell>
          <cell r="M11" t="str">
            <v>0</v>
          </cell>
          <cell r="N11" t="str">
            <v>0</v>
          </cell>
          <cell r="O11">
            <v>1</v>
          </cell>
        </row>
        <row r="12">
          <cell r="B12" t="str">
            <v>ALM-011</v>
          </cell>
          <cell r="C12" t="str">
            <v>ESTANTERIA DE MADERA RECUBIERTA EN MELAMINE PARA LIBROS (SALA DE LECTURA)</v>
          </cell>
          <cell r="D12" t="str">
            <v>MA</v>
          </cell>
          <cell r="E12" t="str">
            <v>ALM</v>
          </cell>
          <cell r="F12" t="str">
            <v>E</v>
          </cell>
          <cell r="H12" t="str">
            <v>0</v>
          </cell>
          <cell r="I12" t="str">
            <v>0</v>
          </cell>
          <cell r="J12">
            <v>2</v>
          </cell>
          <cell r="K12" t="str">
            <v>0</v>
          </cell>
          <cell r="L12" t="str">
            <v>0</v>
          </cell>
          <cell r="M12" t="str">
            <v>0</v>
          </cell>
          <cell r="N12" t="str">
            <v>0</v>
          </cell>
          <cell r="O12">
            <v>2</v>
          </cell>
        </row>
        <row r="13">
          <cell r="B13" t="str">
            <v>ALM-012</v>
          </cell>
          <cell r="C13" t="str">
            <v>ESTANTERÍA METÁLICA DE ÁNGULOS RANURADOS DE 01 CUERPO 05 ANAQUELES</v>
          </cell>
          <cell r="D13" t="str">
            <v>MA</v>
          </cell>
          <cell r="E13" t="str">
            <v>ALM</v>
          </cell>
          <cell r="F13" t="str">
            <v>E</v>
          </cell>
          <cell r="H13">
            <v>2</v>
          </cell>
          <cell r="I13">
            <v>2</v>
          </cell>
          <cell r="J13">
            <v>4</v>
          </cell>
          <cell r="K13">
            <v>8</v>
          </cell>
          <cell r="L13">
            <v>6</v>
          </cell>
          <cell r="M13" t="str">
            <v>0</v>
          </cell>
          <cell r="N13">
            <v>6</v>
          </cell>
          <cell r="O13">
            <v>28</v>
          </cell>
        </row>
        <row r="14">
          <cell r="B14" t="str">
            <v>ALM-013</v>
          </cell>
          <cell r="C14" t="str">
            <v>ESTANTERÍA METÁLICA DE ÁNGULOS RANURADOS DE 02 CUERPOS 04 ANAQUELES</v>
          </cell>
          <cell r="D14" t="str">
            <v>MA</v>
          </cell>
          <cell r="E14" t="str">
            <v>ALM</v>
          </cell>
          <cell r="F14" t="str">
            <v>E</v>
          </cell>
          <cell r="H14">
            <v>1</v>
          </cell>
          <cell r="I14" t="str">
            <v>0</v>
          </cell>
          <cell r="J14" t="str">
            <v>0</v>
          </cell>
          <cell r="K14" t="str">
            <v>0</v>
          </cell>
          <cell r="L14" t="str">
            <v>0</v>
          </cell>
          <cell r="M14" t="str">
            <v>0</v>
          </cell>
          <cell r="N14" t="str">
            <v>0</v>
          </cell>
          <cell r="O14">
            <v>1</v>
          </cell>
        </row>
        <row r="15">
          <cell r="B15" t="str">
            <v>ALM-014</v>
          </cell>
          <cell r="C15" t="str">
            <v>ESTANTERIA METALICA DE ANGULOS RANURADOS DE 03 CUERPOS 04 ANAQUELES</v>
          </cell>
          <cell r="D15" t="str">
            <v>MA</v>
          </cell>
          <cell r="E15" t="str">
            <v>ALM</v>
          </cell>
          <cell r="F15" t="str">
            <v>E</v>
          </cell>
          <cell r="H15">
            <v>4</v>
          </cell>
          <cell r="I15" t="str">
            <v>0</v>
          </cell>
          <cell r="J15" t="str">
            <v>0</v>
          </cell>
          <cell r="K15" t="str">
            <v>0</v>
          </cell>
          <cell r="L15" t="str">
            <v>0</v>
          </cell>
          <cell r="M15" t="str">
            <v>0</v>
          </cell>
          <cell r="N15" t="str">
            <v>0</v>
          </cell>
          <cell r="O15">
            <v>4</v>
          </cell>
        </row>
        <row r="16">
          <cell r="B16" t="str">
            <v>ALM-015</v>
          </cell>
          <cell r="C16" t="str">
            <v>ESTANTERÍA METÁLICA PARA MEDICAMENTOS  DE 90 X 26 CMS. DE ACERO INOXIDABLE</v>
          </cell>
          <cell r="D16" t="str">
            <v>MA</v>
          </cell>
          <cell r="E16" t="str">
            <v>ALM</v>
          </cell>
          <cell r="F16" t="str">
            <v>E</v>
          </cell>
          <cell r="H16">
            <v>3</v>
          </cell>
          <cell r="I16" t="str">
            <v>0</v>
          </cell>
          <cell r="J16" t="str">
            <v>0</v>
          </cell>
          <cell r="K16" t="str">
            <v>0</v>
          </cell>
          <cell r="L16" t="str">
            <v>0</v>
          </cell>
          <cell r="M16" t="str">
            <v>0</v>
          </cell>
          <cell r="N16" t="str">
            <v>0</v>
          </cell>
          <cell r="O16">
            <v>3</v>
          </cell>
        </row>
        <row r="17">
          <cell r="B17" t="str">
            <v>ALM-016</v>
          </cell>
          <cell r="C17" t="str">
            <v>ESTANTERÍA METÁLICA PARA MEDICAMENTOS DE 90 X 26 CMS.</v>
          </cell>
          <cell r="D17" t="str">
            <v>MA</v>
          </cell>
          <cell r="E17" t="str">
            <v>ALM</v>
          </cell>
          <cell r="F17" t="str">
            <v>E</v>
          </cell>
          <cell r="H17" t="str">
            <v>0</v>
          </cell>
          <cell r="I17">
            <v>1</v>
          </cell>
          <cell r="J17" t="str">
            <v>0</v>
          </cell>
          <cell r="K17" t="str">
            <v>0</v>
          </cell>
          <cell r="L17" t="str">
            <v>0</v>
          </cell>
          <cell r="M17" t="str">
            <v>0</v>
          </cell>
          <cell r="N17" t="str">
            <v>0</v>
          </cell>
          <cell r="O17">
            <v>1</v>
          </cell>
        </row>
        <row r="18">
          <cell r="B18" t="str">
            <v>ALM-017</v>
          </cell>
          <cell r="C18" t="str">
            <v>ESTANTERÍAS DE MADERA C/ MELAMINE EN TABLEROS, 0.45 ML. ANCHO, 2.10 ML. ALTO</v>
          </cell>
          <cell r="D18" t="str">
            <v>MA</v>
          </cell>
          <cell r="E18" t="str">
            <v>ALM</v>
          </cell>
          <cell r="F18" t="str">
            <v>E</v>
          </cell>
          <cell r="H18" t="str">
            <v>0</v>
          </cell>
          <cell r="I18" t="str">
            <v>0</v>
          </cell>
          <cell r="J18">
            <v>2</v>
          </cell>
          <cell r="K18" t="str">
            <v>0</v>
          </cell>
          <cell r="L18" t="str">
            <v>0</v>
          </cell>
          <cell r="M18" t="str">
            <v>0</v>
          </cell>
          <cell r="N18" t="str">
            <v>0</v>
          </cell>
          <cell r="O18">
            <v>2</v>
          </cell>
        </row>
        <row r="19">
          <cell r="B19" t="str">
            <v>ALM-018</v>
          </cell>
          <cell r="C19" t="str">
            <v>PERCHA METÁLICA DE PARED CON 4 GANCHOS</v>
          </cell>
          <cell r="D19" t="str">
            <v>MA</v>
          </cell>
          <cell r="E19" t="str">
            <v>ALM</v>
          </cell>
          <cell r="F19" t="str">
            <v>E</v>
          </cell>
          <cell r="H19">
            <v>1</v>
          </cell>
          <cell r="I19">
            <v>1</v>
          </cell>
          <cell r="J19">
            <v>1</v>
          </cell>
          <cell r="K19">
            <v>1</v>
          </cell>
          <cell r="L19">
            <v>1</v>
          </cell>
          <cell r="M19">
            <v>1</v>
          </cell>
          <cell r="N19">
            <v>1</v>
          </cell>
          <cell r="O19">
            <v>7</v>
          </cell>
        </row>
        <row r="20">
          <cell r="B20" t="str">
            <v>ALM-019</v>
          </cell>
          <cell r="C20" t="str">
            <v>PERCHERO DE PIE</v>
          </cell>
          <cell r="D20" t="str">
            <v>MA</v>
          </cell>
          <cell r="E20" t="str">
            <v>ALM</v>
          </cell>
          <cell r="F20" t="str">
            <v>E</v>
          </cell>
          <cell r="H20">
            <v>1</v>
          </cell>
          <cell r="I20" t="str">
            <v>0</v>
          </cell>
          <cell r="J20" t="str">
            <v>0</v>
          </cell>
          <cell r="K20" t="str">
            <v>0</v>
          </cell>
          <cell r="L20" t="str">
            <v>0</v>
          </cell>
          <cell r="M20" t="str">
            <v>0</v>
          </cell>
          <cell r="N20" t="str">
            <v>0</v>
          </cell>
          <cell r="O20">
            <v>1</v>
          </cell>
        </row>
        <row r="21">
          <cell r="B21" t="str">
            <v>ALM-020</v>
          </cell>
          <cell r="C21" t="str">
            <v>VITRINA METÁLICA DE ACERO INOXIDABLE PARA INSTRUMENTOS O MATERIAL ESTÉRIL DE UN CUERPO</v>
          </cell>
          <cell r="D21" t="str">
            <v>MC</v>
          </cell>
          <cell r="E21" t="str">
            <v>ALM</v>
          </cell>
          <cell r="F21" t="str">
            <v>E</v>
          </cell>
          <cell r="H21" t="str">
            <v>0</v>
          </cell>
          <cell r="I21">
            <v>1</v>
          </cell>
          <cell r="J21">
            <v>1</v>
          </cell>
          <cell r="K21" t="str">
            <v>0</v>
          </cell>
          <cell r="L21" t="str">
            <v>0</v>
          </cell>
          <cell r="M21" t="str">
            <v>0</v>
          </cell>
          <cell r="N21" t="str">
            <v>0</v>
          </cell>
          <cell r="O21">
            <v>2</v>
          </cell>
        </row>
        <row r="22">
          <cell r="B22" t="str">
            <v>ALM-021</v>
          </cell>
          <cell r="C22" t="str">
            <v>VITRINA METÁLICA PARA ANUNCIOS CON PUERTAS CORREDIZAS DE VIDRIO</v>
          </cell>
          <cell r="D22" t="str">
            <v>MA</v>
          </cell>
          <cell r="E22" t="str">
            <v>ALM</v>
          </cell>
          <cell r="F22" t="str">
            <v>E</v>
          </cell>
          <cell r="H22">
            <v>1</v>
          </cell>
          <cell r="I22" t="str">
            <v>0</v>
          </cell>
          <cell r="J22">
            <v>1</v>
          </cell>
          <cell r="K22">
            <v>1</v>
          </cell>
          <cell r="L22">
            <v>1</v>
          </cell>
          <cell r="M22">
            <v>1</v>
          </cell>
          <cell r="N22">
            <v>1</v>
          </cell>
          <cell r="O22">
            <v>6</v>
          </cell>
        </row>
        <row r="23">
          <cell r="B23" t="str">
            <v>ALM-022</v>
          </cell>
          <cell r="C23" t="str">
            <v>VITRINA METALICA PARA LIBROS</v>
          </cell>
          <cell r="D23" t="str">
            <v>MA</v>
          </cell>
          <cell r="E23" t="str">
            <v>ALM</v>
          </cell>
          <cell r="F23" t="str">
            <v>E</v>
          </cell>
          <cell r="H23">
            <v>1</v>
          </cell>
          <cell r="I23" t="str">
            <v>0</v>
          </cell>
          <cell r="J23" t="str">
            <v>0</v>
          </cell>
          <cell r="K23" t="str">
            <v>0</v>
          </cell>
          <cell r="L23" t="str">
            <v>0</v>
          </cell>
          <cell r="M23" t="str">
            <v>0</v>
          </cell>
          <cell r="N23" t="str">
            <v>0</v>
          </cell>
          <cell r="O23">
            <v>1</v>
          </cell>
        </row>
        <row r="24">
          <cell r="B24" t="str">
            <v>AM-001</v>
          </cell>
          <cell r="C24" t="str">
            <v>AGITADOR ELÉCTRICO PARA PIPETAS</v>
          </cell>
          <cell r="D24" t="str">
            <v>L</v>
          </cell>
          <cell r="E24" t="str">
            <v>AM</v>
          </cell>
          <cell r="F24" t="str">
            <v>E</v>
          </cell>
          <cell r="H24" t="str">
            <v>0</v>
          </cell>
          <cell r="I24">
            <v>1</v>
          </cell>
          <cell r="J24" t="str">
            <v>0</v>
          </cell>
          <cell r="K24" t="str">
            <v>0</v>
          </cell>
          <cell r="L24" t="str">
            <v>0</v>
          </cell>
          <cell r="M24" t="str">
            <v>0</v>
          </cell>
          <cell r="N24" t="str">
            <v>0</v>
          </cell>
          <cell r="O24">
            <v>1</v>
          </cell>
        </row>
        <row r="25">
          <cell r="B25" t="str">
            <v>AM-002</v>
          </cell>
          <cell r="C25" t="str">
            <v>BANDEJAS DE ACERO INOXIDABLE</v>
          </cell>
          <cell r="D25" t="str">
            <v>L</v>
          </cell>
          <cell r="E25" t="str">
            <v>AM</v>
          </cell>
          <cell r="F25" t="str">
            <v>E</v>
          </cell>
          <cell r="H25" t="str">
            <v>0</v>
          </cell>
          <cell r="I25" t="str">
            <v>0</v>
          </cell>
          <cell r="J25">
            <v>2</v>
          </cell>
          <cell r="K25" t="str">
            <v>0</v>
          </cell>
          <cell r="L25" t="str">
            <v>0</v>
          </cell>
          <cell r="M25" t="str">
            <v>0</v>
          </cell>
          <cell r="N25" t="str">
            <v>0</v>
          </cell>
          <cell r="O25">
            <v>2</v>
          </cell>
        </row>
        <row r="26">
          <cell r="B26" t="str">
            <v>AM-003</v>
          </cell>
          <cell r="C26" t="str">
            <v>CÁMARA DE NEUBAUER</v>
          </cell>
          <cell r="D26" t="str">
            <v>L</v>
          </cell>
          <cell r="E26" t="str">
            <v>AM</v>
          </cell>
          <cell r="F26" t="str">
            <v>E</v>
          </cell>
          <cell r="H26" t="str">
            <v>0</v>
          </cell>
          <cell r="I26">
            <v>1</v>
          </cell>
          <cell r="J26" t="str">
            <v>0</v>
          </cell>
          <cell r="K26" t="str">
            <v>0</v>
          </cell>
          <cell r="L26" t="str">
            <v>0</v>
          </cell>
          <cell r="M26" t="str">
            <v>0</v>
          </cell>
          <cell r="N26" t="str">
            <v>0</v>
          </cell>
          <cell r="O26">
            <v>1</v>
          </cell>
        </row>
        <row r="27">
          <cell r="B27" t="str">
            <v>AM-004</v>
          </cell>
          <cell r="C27" t="str">
            <v>CÁMARA DE RECUENTO NAGEOTTE</v>
          </cell>
          <cell r="D27" t="str">
            <v>L</v>
          </cell>
          <cell r="E27" t="str">
            <v>AM</v>
          </cell>
          <cell r="F27" t="str">
            <v>E</v>
          </cell>
          <cell r="H27" t="str">
            <v>0</v>
          </cell>
          <cell r="I27">
            <v>1</v>
          </cell>
          <cell r="J27" t="str">
            <v>0</v>
          </cell>
          <cell r="K27" t="str">
            <v>0</v>
          </cell>
          <cell r="L27" t="str">
            <v>0</v>
          </cell>
          <cell r="M27" t="str">
            <v>0</v>
          </cell>
          <cell r="N27" t="str">
            <v>0</v>
          </cell>
          <cell r="O27">
            <v>1</v>
          </cell>
        </row>
        <row r="28">
          <cell r="B28" t="str">
            <v>AM-005</v>
          </cell>
          <cell r="C28" t="str">
            <v>CANASTILLA PARA TRANSPORTE DE MUESTRAS</v>
          </cell>
          <cell r="D28" t="str">
            <v>L</v>
          </cell>
          <cell r="E28" t="str">
            <v>AM</v>
          </cell>
          <cell r="F28" t="str">
            <v>E</v>
          </cell>
          <cell r="H28" t="str">
            <v>0</v>
          </cell>
          <cell r="I28">
            <v>2</v>
          </cell>
          <cell r="J28" t="str">
            <v>0</v>
          </cell>
          <cell r="K28" t="str">
            <v>0</v>
          </cell>
          <cell r="L28" t="str">
            <v>0</v>
          </cell>
          <cell r="M28" t="str">
            <v>0</v>
          </cell>
          <cell r="N28" t="str">
            <v>0</v>
          </cell>
          <cell r="O28">
            <v>2</v>
          </cell>
        </row>
        <row r="29">
          <cell r="B29" t="str">
            <v>AM-006</v>
          </cell>
          <cell r="C29" t="str">
            <v>CANASTILLA PARA TUBOS DE LABORATORIO</v>
          </cell>
          <cell r="D29" t="str">
            <v>L</v>
          </cell>
          <cell r="E29" t="str">
            <v>AM</v>
          </cell>
          <cell r="F29" t="str">
            <v>E</v>
          </cell>
          <cell r="H29" t="str">
            <v>0</v>
          </cell>
          <cell r="I29">
            <v>1</v>
          </cell>
          <cell r="J29" t="str">
            <v>0</v>
          </cell>
          <cell r="K29" t="str">
            <v>0</v>
          </cell>
          <cell r="L29" t="str">
            <v>0</v>
          </cell>
          <cell r="M29" t="str">
            <v>0</v>
          </cell>
          <cell r="N29" t="str">
            <v>0</v>
          </cell>
          <cell r="O29">
            <v>1</v>
          </cell>
        </row>
        <row r="30">
          <cell r="B30" t="str">
            <v>AM-007</v>
          </cell>
          <cell r="C30" t="str">
            <v>CANASTILLAS DE COLORACIÓN DE 20 LÁMINAS</v>
          </cell>
          <cell r="D30" t="str">
            <v>L</v>
          </cell>
          <cell r="E30" t="str">
            <v>AM</v>
          </cell>
          <cell r="F30" t="str">
            <v>E</v>
          </cell>
          <cell r="H30" t="str">
            <v>0</v>
          </cell>
          <cell r="I30">
            <v>1</v>
          </cell>
          <cell r="J30" t="str">
            <v>0</v>
          </cell>
          <cell r="K30" t="str">
            <v>0</v>
          </cell>
          <cell r="L30" t="str">
            <v>0</v>
          </cell>
          <cell r="M30" t="str">
            <v>0</v>
          </cell>
          <cell r="N30" t="str">
            <v>0</v>
          </cell>
          <cell r="O30">
            <v>1</v>
          </cell>
        </row>
        <row r="31">
          <cell r="B31" t="str">
            <v>AM-008</v>
          </cell>
          <cell r="C31" t="str">
            <v>CHATA DE ACERO INOXIDABLE</v>
          </cell>
          <cell r="D31" t="str">
            <v>C</v>
          </cell>
          <cell r="E31" t="str">
            <v>AM</v>
          </cell>
          <cell r="F31" t="str">
            <v>E</v>
          </cell>
          <cell r="H31" t="str">
            <v>0</v>
          </cell>
          <cell r="I31">
            <v>6</v>
          </cell>
          <cell r="J31">
            <v>10</v>
          </cell>
          <cell r="K31">
            <v>1</v>
          </cell>
          <cell r="L31" t="str">
            <v>0</v>
          </cell>
          <cell r="M31" t="str">
            <v>0</v>
          </cell>
          <cell r="N31" t="str">
            <v>0</v>
          </cell>
          <cell r="O31">
            <v>17</v>
          </cell>
        </row>
        <row r="32">
          <cell r="B32" t="str">
            <v>AM-009</v>
          </cell>
          <cell r="C32" t="str">
            <v>CHATAS DE ACERO INOXIDABLE PEDIATRICO</v>
          </cell>
          <cell r="D32" t="str">
            <v>C</v>
          </cell>
          <cell r="E32" t="str">
            <v>AM</v>
          </cell>
          <cell r="F32" t="str">
            <v>E</v>
          </cell>
          <cell r="H32" t="str">
            <v>0</v>
          </cell>
          <cell r="I32">
            <v>6</v>
          </cell>
          <cell r="J32">
            <v>5</v>
          </cell>
          <cell r="K32">
            <v>4</v>
          </cell>
          <cell r="L32" t="str">
            <v>0</v>
          </cell>
          <cell r="M32" t="str">
            <v>0</v>
          </cell>
          <cell r="N32" t="str">
            <v>0</v>
          </cell>
          <cell r="O32">
            <v>15</v>
          </cell>
        </row>
        <row r="33">
          <cell r="B33" t="str">
            <v>AM-010</v>
          </cell>
          <cell r="C33" t="str">
            <v xml:space="preserve">CONTADOR DE CÉLULAS </v>
          </cell>
          <cell r="D33" t="str">
            <v>L</v>
          </cell>
          <cell r="E33" t="str">
            <v>AM</v>
          </cell>
          <cell r="F33" t="str">
            <v>E</v>
          </cell>
          <cell r="H33" t="str">
            <v>0</v>
          </cell>
          <cell r="I33">
            <v>1</v>
          </cell>
          <cell r="J33" t="str">
            <v>0</v>
          </cell>
          <cell r="K33" t="str">
            <v>0</v>
          </cell>
          <cell r="L33" t="str">
            <v>0</v>
          </cell>
          <cell r="M33" t="str">
            <v>0</v>
          </cell>
          <cell r="N33" t="str">
            <v>0</v>
          </cell>
          <cell r="O33">
            <v>1</v>
          </cell>
        </row>
        <row r="34">
          <cell r="B34" t="str">
            <v>AM-011</v>
          </cell>
          <cell r="C34" t="str">
            <v>CONTADOR DIGITAL DE CÉLULAS SANGUÍNEAS</v>
          </cell>
          <cell r="D34" t="str">
            <v>L</v>
          </cell>
          <cell r="E34" t="str">
            <v>AM</v>
          </cell>
          <cell r="F34" t="str">
            <v>E</v>
          </cell>
          <cell r="H34" t="str">
            <v>0</v>
          </cell>
          <cell r="I34">
            <v>1</v>
          </cell>
          <cell r="J34" t="str">
            <v>0</v>
          </cell>
          <cell r="K34" t="str">
            <v>0</v>
          </cell>
          <cell r="L34" t="str">
            <v>0</v>
          </cell>
          <cell r="M34" t="str">
            <v>0</v>
          </cell>
          <cell r="N34" t="str">
            <v>0</v>
          </cell>
          <cell r="O34">
            <v>1</v>
          </cell>
        </row>
        <row r="35">
          <cell r="B35" t="str">
            <v>AM-012</v>
          </cell>
          <cell r="C35" t="str">
            <v xml:space="preserve">CRONÓMETRO X 1 HORA 3 TIEMPOS </v>
          </cell>
          <cell r="D35" t="str">
            <v>L</v>
          </cell>
          <cell r="E35" t="str">
            <v>AM</v>
          </cell>
          <cell r="F35" t="str">
            <v>E</v>
          </cell>
          <cell r="H35" t="str">
            <v>0</v>
          </cell>
          <cell r="I35">
            <v>1</v>
          </cell>
          <cell r="J35" t="str">
            <v>0</v>
          </cell>
          <cell r="K35" t="str">
            <v>0</v>
          </cell>
          <cell r="L35" t="str">
            <v>0</v>
          </cell>
          <cell r="M35" t="str">
            <v>0</v>
          </cell>
          <cell r="N35" t="str">
            <v>0</v>
          </cell>
          <cell r="O35">
            <v>1</v>
          </cell>
        </row>
        <row r="36">
          <cell r="B36" t="str">
            <v>AM-013</v>
          </cell>
          <cell r="C36" t="str">
            <v>CUBETAS PARA COLORACIÓN</v>
          </cell>
          <cell r="D36" t="str">
            <v>L</v>
          </cell>
          <cell r="E36" t="str">
            <v>AM</v>
          </cell>
          <cell r="F36" t="str">
            <v>E</v>
          </cell>
          <cell r="H36" t="str">
            <v>0</v>
          </cell>
          <cell r="I36">
            <v>1</v>
          </cell>
          <cell r="J36" t="str">
            <v>0</v>
          </cell>
          <cell r="K36" t="str">
            <v>0</v>
          </cell>
          <cell r="L36" t="str">
            <v>0</v>
          </cell>
          <cell r="M36" t="str">
            <v>0</v>
          </cell>
          <cell r="N36" t="str">
            <v>0</v>
          </cell>
          <cell r="O36">
            <v>1</v>
          </cell>
        </row>
        <row r="37">
          <cell r="B37" t="str">
            <v>AM-014</v>
          </cell>
          <cell r="C37" t="str">
            <v>DIAPASON</v>
          </cell>
          <cell r="D37" t="str">
            <v>C</v>
          </cell>
          <cell r="E37" t="str">
            <v>AM</v>
          </cell>
          <cell r="F37" t="str">
            <v>E</v>
          </cell>
          <cell r="H37" t="str">
            <v>0</v>
          </cell>
          <cell r="I37">
            <v>1</v>
          </cell>
          <cell r="J37" t="str">
            <v>0</v>
          </cell>
          <cell r="K37" t="str">
            <v>0</v>
          </cell>
          <cell r="L37" t="str">
            <v>0</v>
          </cell>
          <cell r="M37" t="str">
            <v>0</v>
          </cell>
          <cell r="N37" t="str">
            <v>0</v>
          </cell>
          <cell r="O37">
            <v>1</v>
          </cell>
        </row>
        <row r="38">
          <cell r="B38" t="str">
            <v>AM-015</v>
          </cell>
          <cell r="C38" t="str">
            <v>ESTETOSCOPIO  NEONATAL</v>
          </cell>
          <cell r="D38" t="str">
            <v>C</v>
          </cell>
          <cell r="E38" t="str">
            <v>AM</v>
          </cell>
          <cell r="F38" t="str">
            <v>E</v>
          </cell>
          <cell r="H38" t="str">
            <v>0</v>
          </cell>
          <cell r="I38">
            <v>1</v>
          </cell>
          <cell r="J38" t="str">
            <v>0</v>
          </cell>
          <cell r="K38" t="str">
            <v>0</v>
          </cell>
          <cell r="L38" t="str">
            <v>0</v>
          </cell>
          <cell r="M38" t="str">
            <v>0</v>
          </cell>
          <cell r="N38" t="str">
            <v>0</v>
          </cell>
          <cell r="O38">
            <v>1</v>
          </cell>
        </row>
        <row r="39">
          <cell r="B39" t="str">
            <v>AM-016</v>
          </cell>
          <cell r="C39" t="str">
            <v>ESTETOSCOPIO ADULTO</v>
          </cell>
          <cell r="D39" t="str">
            <v>C</v>
          </cell>
          <cell r="E39" t="str">
            <v>AM</v>
          </cell>
          <cell r="F39" t="str">
            <v>E</v>
          </cell>
          <cell r="H39" t="str">
            <v>0</v>
          </cell>
          <cell r="I39">
            <v>1</v>
          </cell>
          <cell r="J39" t="str">
            <v>0</v>
          </cell>
          <cell r="K39" t="str">
            <v>0</v>
          </cell>
          <cell r="L39" t="str">
            <v>0</v>
          </cell>
          <cell r="M39" t="str">
            <v>0</v>
          </cell>
          <cell r="N39" t="str">
            <v>0</v>
          </cell>
          <cell r="O39">
            <v>1</v>
          </cell>
        </row>
        <row r="40">
          <cell r="B40" t="str">
            <v>AM-017</v>
          </cell>
          <cell r="C40" t="str">
            <v>ESTETOSCOPIO ADULTO PEDIÁTRICO</v>
          </cell>
          <cell r="D40" t="str">
            <v>C</v>
          </cell>
          <cell r="E40" t="str">
            <v>AM</v>
          </cell>
          <cell r="F40" t="str">
            <v>E</v>
          </cell>
          <cell r="H40" t="str">
            <v>0</v>
          </cell>
          <cell r="I40">
            <v>1</v>
          </cell>
          <cell r="J40">
            <v>1</v>
          </cell>
          <cell r="K40">
            <v>3</v>
          </cell>
          <cell r="L40">
            <v>1</v>
          </cell>
          <cell r="M40">
            <v>1</v>
          </cell>
          <cell r="N40">
            <v>1</v>
          </cell>
          <cell r="O40">
            <v>8</v>
          </cell>
        </row>
        <row r="41">
          <cell r="B41" t="str">
            <v>AM-018</v>
          </cell>
          <cell r="C41" t="str">
            <v>FRONTOLUZ</v>
          </cell>
          <cell r="D41" t="str">
            <v>C</v>
          </cell>
          <cell r="E41" t="str">
            <v>AM</v>
          </cell>
          <cell r="F41" t="str">
            <v>E</v>
          </cell>
          <cell r="H41" t="str">
            <v>0</v>
          </cell>
          <cell r="I41">
            <v>1</v>
          </cell>
          <cell r="J41" t="str">
            <v>0</v>
          </cell>
          <cell r="K41" t="str">
            <v>0</v>
          </cell>
          <cell r="L41" t="str">
            <v>0</v>
          </cell>
          <cell r="M41" t="str">
            <v>0</v>
          </cell>
          <cell r="N41" t="str">
            <v>0</v>
          </cell>
          <cell r="O41">
            <v>1</v>
          </cell>
        </row>
        <row r="42">
          <cell r="B42" t="str">
            <v>AM-019</v>
          </cell>
          <cell r="C42" t="str">
            <v>HIGROMETRO</v>
          </cell>
          <cell r="D42" t="str">
            <v>L</v>
          </cell>
          <cell r="E42" t="str">
            <v>AM</v>
          </cell>
          <cell r="F42" t="str">
            <v>E</v>
          </cell>
          <cell r="H42">
            <v>1</v>
          </cell>
          <cell r="I42" t="str">
            <v>0</v>
          </cell>
          <cell r="J42" t="str">
            <v>0</v>
          </cell>
          <cell r="K42" t="str">
            <v>0</v>
          </cell>
          <cell r="L42" t="str">
            <v>0</v>
          </cell>
          <cell r="M42" t="str">
            <v>0</v>
          </cell>
          <cell r="N42" t="str">
            <v>0</v>
          </cell>
          <cell r="O42">
            <v>1</v>
          </cell>
        </row>
        <row r="43">
          <cell r="B43" t="str">
            <v>AM-020</v>
          </cell>
          <cell r="C43" t="str">
            <v>JUEGO DE  03 LAVATORIOS DE  5, 8 y 12 LITROS</v>
          </cell>
          <cell r="D43" t="str">
            <v>C</v>
          </cell>
          <cell r="E43" t="str">
            <v>AM</v>
          </cell>
          <cell r="F43" t="str">
            <v>C</v>
          </cell>
          <cell r="H43">
            <v>1</v>
          </cell>
          <cell r="I43" t="str">
            <v>0</v>
          </cell>
          <cell r="J43" t="str">
            <v>0</v>
          </cell>
          <cell r="K43" t="str">
            <v>0</v>
          </cell>
          <cell r="L43" t="str">
            <v>0</v>
          </cell>
          <cell r="M43" t="str">
            <v>0</v>
          </cell>
          <cell r="N43" t="str">
            <v>0</v>
          </cell>
          <cell r="O43">
            <v>1</v>
          </cell>
        </row>
        <row r="44">
          <cell r="B44" t="str">
            <v>AM-021</v>
          </cell>
          <cell r="C44" t="str">
            <v>LARINGOSCOPIO ADULTO -  PEDIÁTRICO</v>
          </cell>
          <cell r="D44" t="str">
            <v>C</v>
          </cell>
          <cell r="E44" t="str">
            <v>AM</v>
          </cell>
          <cell r="F44" t="str">
            <v>E</v>
          </cell>
          <cell r="H44" t="str">
            <v>0</v>
          </cell>
          <cell r="I44">
            <v>1</v>
          </cell>
          <cell r="J44" t="str">
            <v>0</v>
          </cell>
          <cell r="K44" t="str">
            <v>0</v>
          </cell>
          <cell r="L44" t="str">
            <v>0</v>
          </cell>
          <cell r="M44" t="str">
            <v>0</v>
          </cell>
          <cell r="N44" t="str">
            <v>0</v>
          </cell>
          <cell r="O44">
            <v>1</v>
          </cell>
        </row>
        <row r="45">
          <cell r="B45" t="str">
            <v>AM-022</v>
          </cell>
          <cell r="C45" t="str">
            <v>LINTERNA PARA EXAMEN CLINICO</v>
          </cell>
          <cell r="D45" t="str">
            <v>C</v>
          </cell>
          <cell r="E45" t="str">
            <v>AM</v>
          </cell>
          <cell r="F45" t="str">
            <v>E</v>
          </cell>
          <cell r="H45" t="str">
            <v>0</v>
          </cell>
          <cell r="I45">
            <v>1</v>
          </cell>
          <cell r="J45" t="str">
            <v>0</v>
          </cell>
          <cell r="K45" t="str">
            <v>0</v>
          </cell>
          <cell r="L45" t="str">
            <v>0</v>
          </cell>
          <cell r="M45" t="str">
            <v>0</v>
          </cell>
          <cell r="N45" t="str">
            <v>0</v>
          </cell>
          <cell r="O45">
            <v>1</v>
          </cell>
        </row>
        <row r="46">
          <cell r="B46" t="str">
            <v>AM-023</v>
          </cell>
          <cell r="C46" t="str">
            <v>MARTILLO DE REFLEJOS</v>
          </cell>
          <cell r="D46" t="str">
            <v>C</v>
          </cell>
          <cell r="E46" t="str">
            <v>AM</v>
          </cell>
          <cell r="F46" t="str">
            <v>E</v>
          </cell>
          <cell r="H46" t="str">
            <v>0</v>
          </cell>
          <cell r="I46">
            <v>1</v>
          </cell>
          <cell r="J46" t="str">
            <v>0</v>
          </cell>
          <cell r="K46" t="str">
            <v>0</v>
          </cell>
          <cell r="L46" t="str">
            <v>0</v>
          </cell>
          <cell r="M46" t="str">
            <v>0</v>
          </cell>
          <cell r="N46" t="str">
            <v>0</v>
          </cell>
          <cell r="O46">
            <v>1</v>
          </cell>
        </row>
        <row r="47">
          <cell r="B47" t="str">
            <v>AM-024</v>
          </cell>
          <cell r="C47" t="str">
            <v>MÁSCARA LARINGEA ADULTO PEDIATRICO</v>
          </cell>
          <cell r="D47" t="str">
            <v>C</v>
          </cell>
          <cell r="E47" t="str">
            <v>AM</v>
          </cell>
          <cell r="F47" t="str">
            <v>C</v>
          </cell>
          <cell r="H47" t="str">
            <v>0</v>
          </cell>
          <cell r="I47">
            <v>1</v>
          </cell>
          <cell r="J47" t="str">
            <v>0</v>
          </cell>
          <cell r="K47" t="str">
            <v>0</v>
          </cell>
          <cell r="L47" t="str">
            <v>0</v>
          </cell>
          <cell r="M47" t="str">
            <v>0</v>
          </cell>
          <cell r="N47" t="str">
            <v>0</v>
          </cell>
          <cell r="O47">
            <v>1</v>
          </cell>
        </row>
        <row r="48">
          <cell r="B48" t="str">
            <v>AM-025</v>
          </cell>
          <cell r="C48" t="str">
            <v>MECHERO BUNSEN</v>
          </cell>
          <cell r="D48" t="str">
            <v>L</v>
          </cell>
          <cell r="E48" t="str">
            <v>AM</v>
          </cell>
          <cell r="F48" t="str">
            <v>E</v>
          </cell>
          <cell r="H48" t="str">
            <v>0</v>
          </cell>
          <cell r="I48">
            <v>1</v>
          </cell>
          <cell r="J48">
            <v>1</v>
          </cell>
          <cell r="K48" t="str">
            <v>0</v>
          </cell>
          <cell r="L48" t="str">
            <v>0</v>
          </cell>
          <cell r="M48" t="str">
            <v>0</v>
          </cell>
          <cell r="N48" t="str">
            <v>0</v>
          </cell>
          <cell r="O48">
            <v>2</v>
          </cell>
        </row>
        <row r="49">
          <cell r="B49" t="str">
            <v>AM-026</v>
          </cell>
          <cell r="C49" t="str">
            <v>MICROPIPETA 3 MEDIDAS</v>
          </cell>
          <cell r="D49" t="str">
            <v>L</v>
          </cell>
          <cell r="E49" t="str">
            <v>AM</v>
          </cell>
          <cell r="F49" t="str">
            <v>E</v>
          </cell>
          <cell r="H49" t="str">
            <v>0</v>
          </cell>
          <cell r="I49">
            <v>2</v>
          </cell>
          <cell r="J49" t="str">
            <v>0</v>
          </cell>
          <cell r="K49" t="str">
            <v>0</v>
          </cell>
          <cell r="L49" t="str">
            <v>0</v>
          </cell>
          <cell r="M49" t="str">
            <v>0</v>
          </cell>
          <cell r="N49" t="str">
            <v>0</v>
          </cell>
          <cell r="O49">
            <v>2</v>
          </cell>
        </row>
        <row r="50">
          <cell r="B50" t="str">
            <v>AM-027</v>
          </cell>
          <cell r="C50" t="str">
            <v>PANTOSCOPIO</v>
          </cell>
          <cell r="D50" t="str">
            <v>C</v>
          </cell>
          <cell r="E50" t="str">
            <v>AM</v>
          </cell>
          <cell r="F50" t="str">
            <v>E</v>
          </cell>
          <cell r="H50" t="str">
            <v>0</v>
          </cell>
          <cell r="I50">
            <v>1</v>
          </cell>
          <cell r="J50">
            <v>1</v>
          </cell>
          <cell r="K50">
            <v>1</v>
          </cell>
          <cell r="L50" t="str">
            <v>0</v>
          </cell>
          <cell r="M50" t="str">
            <v>0</v>
          </cell>
          <cell r="N50" t="str">
            <v>0</v>
          </cell>
          <cell r="O50">
            <v>3</v>
          </cell>
        </row>
        <row r="51">
          <cell r="B51" t="str">
            <v>AM-028</v>
          </cell>
          <cell r="C51" t="str">
            <v>PANTOSCOPIO  PEDIÁTRICO</v>
          </cell>
          <cell r="D51" t="str">
            <v>C</v>
          </cell>
          <cell r="E51" t="str">
            <v>AM</v>
          </cell>
          <cell r="F51" t="str">
            <v>E</v>
          </cell>
          <cell r="H51" t="str">
            <v>0</v>
          </cell>
          <cell r="I51">
            <v>1</v>
          </cell>
          <cell r="J51" t="str">
            <v>0</v>
          </cell>
          <cell r="K51" t="str">
            <v>0</v>
          </cell>
          <cell r="L51" t="str">
            <v>0</v>
          </cell>
          <cell r="M51" t="str">
            <v>0</v>
          </cell>
          <cell r="N51" t="str">
            <v>0</v>
          </cell>
          <cell r="O51">
            <v>1</v>
          </cell>
        </row>
        <row r="52">
          <cell r="B52" t="str">
            <v>AM-029</v>
          </cell>
          <cell r="C52" t="str">
            <v>PAPAGAYO</v>
          </cell>
          <cell r="D52" t="str">
            <v>C</v>
          </cell>
          <cell r="E52" t="str">
            <v>AM</v>
          </cell>
          <cell r="F52" t="str">
            <v>E</v>
          </cell>
          <cell r="H52" t="str">
            <v>0</v>
          </cell>
          <cell r="I52">
            <v>2</v>
          </cell>
          <cell r="J52" t="str">
            <v>0</v>
          </cell>
          <cell r="K52" t="str">
            <v>0</v>
          </cell>
          <cell r="L52" t="str">
            <v>0</v>
          </cell>
          <cell r="M52" t="str">
            <v>0</v>
          </cell>
          <cell r="N52" t="str">
            <v>0</v>
          </cell>
          <cell r="O52">
            <v>2</v>
          </cell>
        </row>
        <row r="53">
          <cell r="B53" t="str">
            <v>AM-030</v>
          </cell>
          <cell r="C53" t="str">
            <v>PAPAGAYO DE ACERO INOXIDABLE</v>
          </cell>
          <cell r="D53" t="str">
            <v>C</v>
          </cell>
          <cell r="E53" t="str">
            <v>AM</v>
          </cell>
          <cell r="F53" t="str">
            <v>E</v>
          </cell>
          <cell r="H53" t="str">
            <v>0</v>
          </cell>
          <cell r="I53">
            <v>6</v>
          </cell>
          <cell r="J53">
            <v>10</v>
          </cell>
          <cell r="K53">
            <v>8</v>
          </cell>
          <cell r="L53" t="str">
            <v>0</v>
          </cell>
          <cell r="M53" t="str">
            <v>0</v>
          </cell>
          <cell r="N53" t="str">
            <v>0</v>
          </cell>
          <cell r="O53">
            <v>24</v>
          </cell>
        </row>
        <row r="54">
          <cell r="B54" t="str">
            <v>AM-031</v>
          </cell>
          <cell r="C54" t="str">
            <v>PAPAGAYO DE ACERO INOXIDABLE PEDIATRICO</v>
          </cell>
          <cell r="D54" t="str">
            <v>C</v>
          </cell>
          <cell r="E54" t="str">
            <v>AM</v>
          </cell>
          <cell r="F54" t="str">
            <v>E</v>
          </cell>
          <cell r="H54" t="str">
            <v>0</v>
          </cell>
          <cell r="I54">
            <v>2</v>
          </cell>
          <cell r="J54">
            <v>5</v>
          </cell>
          <cell r="K54">
            <v>4</v>
          </cell>
          <cell r="L54" t="str">
            <v>0</v>
          </cell>
          <cell r="M54" t="str">
            <v>0</v>
          </cell>
          <cell r="N54" t="str">
            <v>0</v>
          </cell>
          <cell r="O54">
            <v>11</v>
          </cell>
        </row>
        <row r="55">
          <cell r="B55" t="str">
            <v>AM-032</v>
          </cell>
          <cell r="C55" t="str">
            <v>PH METRO DIGITAL</v>
          </cell>
          <cell r="D55" t="str">
            <v>L</v>
          </cell>
          <cell r="E55" t="str">
            <v>AM</v>
          </cell>
          <cell r="F55" t="str">
            <v>E</v>
          </cell>
          <cell r="H55" t="str">
            <v>0</v>
          </cell>
          <cell r="I55">
            <v>1</v>
          </cell>
          <cell r="J55" t="str">
            <v>0</v>
          </cell>
          <cell r="K55" t="str">
            <v>0</v>
          </cell>
          <cell r="L55" t="str">
            <v>0</v>
          </cell>
          <cell r="M55" t="str">
            <v>0</v>
          </cell>
          <cell r="N55" t="str">
            <v>0</v>
          </cell>
          <cell r="O55">
            <v>1</v>
          </cell>
        </row>
        <row r="56">
          <cell r="B56" t="str">
            <v>AM-033</v>
          </cell>
          <cell r="C56" t="str">
            <v>PIPETA AUTOMÁTICA 10  - 100  UL.</v>
          </cell>
          <cell r="D56" t="str">
            <v>L</v>
          </cell>
          <cell r="E56" t="str">
            <v>AM</v>
          </cell>
          <cell r="F56" t="str">
            <v>E</v>
          </cell>
          <cell r="H56" t="str">
            <v>0</v>
          </cell>
          <cell r="I56">
            <v>1</v>
          </cell>
          <cell r="J56" t="str">
            <v>0</v>
          </cell>
          <cell r="K56" t="str">
            <v>0</v>
          </cell>
          <cell r="L56" t="str">
            <v>0</v>
          </cell>
          <cell r="M56" t="str">
            <v>0</v>
          </cell>
          <cell r="N56" t="str">
            <v>0</v>
          </cell>
          <cell r="O56">
            <v>1</v>
          </cell>
        </row>
        <row r="57">
          <cell r="B57" t="str">
            <v>AM-034</v>
          </cell>
          <cell r="C57" t="str">
            <v>PIPETA AUTOMÁTICA 200 - 1000 UL.</v>
          </cell>
          <cell r="D57" t="str">
            <v>L</v>
          </cell>
          <cell r="E57" t="str">
            <v>AM</v>
          </cell>
          <cell r="F57" t="str">
            <v>E</v>
          </cell>
          <cell r="H57" t="str">
            <v>0</v>
          </cell>
          <cell r="I57">
            <v>1</v>
          </cell>
          <cell r="J57" t="str">
            <v>0</v>
          </cell>
          <cell r="K57" t="str">
            <v>0</v>
          </cell>
          <cell r="L57" t="str">
            <v>0</v>
          </cell>
          <cell r="M57" t="str">
            <v>0</v>
          </cell>
          <cell r="N57" t="str">
            <v>0</v>
          </cell>
          <cell r="O57">
            <v>1</v>
          </cell>
        </row>
        <row r="58">
          <cell r="B58" t="str">
            <v>AM-035</v>
          </cell>
          <cell r="C58" t="str">
            <v>PIPETA AUTOMÁTICA 5 - 50 UL.</v>
          </cell>
          <cell r="D58" t="str">
            <v>L</v>
          </cell>
          <cell r="E58" t="str">
            <v>AM</v>
          </cell>
          <cell r="F58" t="str">
            <v>E</v>
          </cell>
          <cell r="H58" t="str">
            <v>0</v>
          </cell>
          <cell r="I58">
            <v>1</v>
          </cell>
          <cell r="J58" t="str">
            <v>0</v>
          </cell>
          <cell r="K58" t="str">
            <v>0</v>
          </cell>
          <cell r="L58" t="str">
            <v>0</v>
          </cell>
          <cell r="M58" t="str">
            <v>0</v>
          </cell>
          <cell r="N58" t="str">
            <v>0</v>
          </cell>
          <cell r="O58">
            <v>1</v>
          </cell>
        </row>
        <row r="59">
          <cell r="B59" t="str">
            <v>AM-036</v>
          </cell>
          <cell r="C59" t="str">
            <v>PIPETA AUTOMÁTICA 5O - 200 UL.</v>
          </cell>
          <cell r="D59" t="str">
            <v>L</v>
          </cell>
          <cell r="E59" t="str">
            <v>AM</v>
          </cell>
          <cell r="F59" t="str">
            <v>E</v>
          </cell>
          <cell r="H59" t="str">
            <v>0</v>
          </cell>
          <cell r="I59">
            <v>1</v>
          </cell>
          <cell r="J59" t="str">
            <v>0</v>
          </cell>
          <cell r="K59" t="str">
            <v>0</v>
          </cell>
          <cell r="L59" t="str">
            <v>0</v>
          </cell>
          <cell r="M59" t="str">
            <v>0</v>
          </cell>
          <cell r="N59" t="str">
            <v>0</v>
          </cell>
          <cell r="O59">
            <v>1</v>
          </cell>
        </row>
        <row r="60">
          <cell r="B60" t="str">
            <v>AM-037</v>
          </cell>
          <cell r="C60" t="str">
            <v>PIPETAS AUTOMÁTICAS 3 MEDIDAS</v>
          </cell>
          <cell r="D60" t="str">
            <v>L</v>
          </cell>
          <cell r="E60" t="str">
            <v>AM</v>
          </cell>
          <cell r="F60" t="str">
            <v>E</v>
          </cell>
          <cell r="H60" t="str">
            <v>0</v>
          </cell>
          <cell r="I60">
            <v>2</v>
          </cell>
          <cell r="J60" t="str">
            <v>0</v>
          </cell>
          <cell r="K60" t="str">
            <v>0</v>
          </cell>
          <cell r="L60" t="str">
            <v>0</v>
          </cell>
          <cell r="M60" t="str">
            <v>0</v>
          </cell>
          <cell r="N60" t="str">
            <v>0</v>
          </cell>
          <cell r="O60">
            <v>2</v>
          </cell>
        </row>
        <row r="61">
          <cell r="B61" t="str">
            <v>AM-038</v>
          </cell>
          <cell r="C61" t="str">
            <v>PIPETEADOR AUTOMÁTICO</v>
          </cell>
          <cell r="D61" t="str">
            <v>L</v>
          </cell>
          <cell r="E61" t="str">
            <v>AM</v>
          </cell>
          <cell r="F61" t="str">
            <v>E</v>
          </cell>
          <cell r="H61" t="str">
            <v>0</v>
          </cell>
          <cell r="I61">
            <v>1</v>
          </cell>
          <cell r="J61" t="str">
            <v>0</v>
          </cell>
          <cell r="K61" t="str">
            <v>0</v>
          </cell>
          <cell r="L61" t="str">
            <v>0</v>
          </cell>
          <cell r="M61" t="str">
            <v>0</v>
          </cell>
          <cell r="N61" t="str">
            <v>0</v>
          </cell>
          <cell r="O61">
            <v>1</v>
          </cell>
        </row>
        <row r="62">
          <cell r="B62" t="str">
            <v>AM-039</v>
          </cell>
          <cell r="C62" t="str">
            <v xml:space="preserve">PORTACHATAS Y PAPAGAYOS DE PARED </v>
          </cell>
          <cell r="D62" t="str">
            <v>C</v>
          </cell>
          <cell r="E62" t="str">
            <v>AM</v>
          </cell>
          <cell r="F62" t="str">
            <v>E</v>
          </cell>
          <cell r="H62" t="str">
            <v>0</v>
          </cell>
          <cell r="I62" t="str">
            <v>0</v>
          </cell>
          <cell r="J62">
            <v>1</v>
          </cell>
          <cell r="K62">
            <v>1</v>
          </cell>
          <cell r="L62" t="str">
            <v>0</v>
          </cell>
          <cell r="M62" t="str">
            <v>0</v>
          </cell>
          <cell r="N62" t="str">
            <v>0</v>
          </cell>
          <cell r="O62">
            <v>2</v>
          </cell>
        </row>
        <row r="63">
          <cell r="B63" t="str">
            <v>AM-040</v>
          </cell>
          <cell r="C63" t="str">
            <v>RELOJ CRONOMETRO PARA LABORATORIO</v>
          </cell>
          <cell r="D63" t="str">
            <v>L</v>
          </cell>
          <cell r="E63" t="str">
            <v>AM</v>
          </cell>
          <cell r="F63" t="str">
            <v>E</v>
          </cell>
          <cell r="H63" t="str">
            <v>0</v>
          </cell>
          <cell r="I63">
            <v>1</v>
          </cell>
          <cell r="J63" t="str">
            <v>0</v>
          </cell>
          <cell r="K63" t="str">
            <v>0</v>
          </cell>
          <cell r="L63" t="str">
            <v>0</v>
          </cell>
          <cell r="M63" t="str">
            <v>0</v>
          </cell>
          <cell r="N63" t="str">
            <v>0</v>
          </cell>
          <cell r="O63">
            <v>1</v>
          </cell>
        </row>
        <row r="64">
          <cell r="B64" t="str">
            <v>AM-041</v>
          </cell>
          <cell r="C64" t="str">
            <v>RELOJ DE LABORATORIO CON ALARMA</v>
          </cell>
          <cell r="D64" t="str">
            <v>L</v>
          </cell>
          <cell r="E64" t="str">
            <v>AM</v>
          </cell>
          <cell r="F64" t="str">
            <v>E</v>
          </cell>
          <cell r="H64" t="str">
            <v>0</v>
          </cell>
          <cell r="I64">
            <v>1</v>
          </cell>
          <cell r="J64" t="str">
            <v>0</v>
          </cell>
          <cell r="K64" t="str">
            <v>0</v>
          </cell>
          <cell r="L64" t="str">
            <v>0</v>
          </cell>
          <cell r="M64" t="str">
            <v>0</v>
          </cell>
          <cell r="N64" t="str">
            <v>0</v>
          </cell>
          <cell r="O64">
            <v>1</v>
          </cell>
        </row>
        <row r="65">
          <cell r="B65" t="str">
            <v>AM-042</v>
          </cell>
          <cell r="C65" t="str">
            <v>SET DE RIÑONERAS DE ACERO QUIRURGICO</v>
          </cell>
          <cell r="D65" t="str">
            <v>C</v>
          </cell>
          <cell r="E65" t="str">
            <v>AM</v>
          </cell>
          <cell r="F65" t="str">
            <v>E</v>
          </cell>
          <cell r="H65" t="str">
            <v>0</v>
          </cell>
          <cell r="I65">
            <v>1</v>
          </cell>
          <cell r="J65">
            <v>1</v>
          </cell>
          <cell r="K65">
            <v>1</v>
          </cell>
          <cell r="L65" t="str">
            <v>0</v>
          </cell>
          <cell r="M65" t="str">
            <v>0</v>
          </cell>
          <cell r="N65" t="str">
            <v>0</v>
          </cell>
          <cell r="O65">
            <v>3</v>
          </cell>
        </row>
        <row r="66">
          <cell r="B66" t="str">
            <v>AM-043</v>
          </cell>
          <cell r="C66" t="str">
            <v>SET DE TAMBORES DE ACERO QUIRURGICO</v>
          </cell>
          <cell r="D66" t="str">
            <v>C</v>
          </cell>
          <cell r="E66" t="str">
            <v>AM</v>
          </cell>
          <cell r="F66" t="str">
            <v>E</v>
          </cell>
          <cell r="H66" t="str">
            <v>0</v>
          </cell>
          <cell r="I66">
            <v>1</v>
          </cell>
          <cell r="J66">
            <v>1</v>
          </cell>
          <cell r="K66">
            <v>1</v>
          </cell>
          <cell r="L66" t="str">
            <v>0</v>
          </cell>
          <cell r="M66" t="str">
            <v>0</v>
          </cell>
          <cell r="N66" t="str">
            <v>0</v>
          </cell>
          <cell r="O66">
            <v>3</v>
          </cell>
        </row>
        <row r="67">
          <cell r="B67" t="str">
            <v>AM-044</v>
          </cell>
          <cell r="C67" t="str">
            <v>TENSIÓMETRO ANEROIDE ADULTO</v>
          </cell>
          <cell r="D67" t="str">
            <v>C</v>
          </cell>
          <cell r="E67" t="str">
            <v>AM</v>
          </cell>
          <cell r="F67" t="str">
            <v>E</v>
          </cell>
          <cell r="H67" t="str">
            <v>0</v>
          </cell>
          <cell r="I67">
            <v>1</v>
          </cell>
          <cell r="J67" t="str">
            <v>0</v>
          </cell>
          <cell r="K67" t="str">
            <v>0</v>
          </cell>
          <cell r="L67" t="str">
            <v>0</v>
          </cell>
          <cell r="M67" t="str">
            <v>0</v>
          </cell>
          <cell r="N67" t="str">
            <v>0</v>
          </cell>
          <cell r="O67">
            <v>1</v>
          </cell>
        </row>
        <row r="68">
          <cell r="B68" t="str">
            <v>AM-045</v>
          </cell>
          <cell r="C68" t="str">
            <v>TENSIÓMETRO ANEROIDE NEONATAL</v>
          </cell>
          <cell r="D68" t="str">
            <v>C</v>
          </cell>
          <cell r="E68" t="str">
            <v>AM</v>
          </cell>
          <cell r="F68" t="str">
            <v>E</v>
          </cell>
          <cell r="H68" t="str">
            <v>0</v>
          </cell>
          <cell r="I68" t="str">
            <v>0</v>
          </cell>
          <cell r="J68">
            <v>1</v>
          </cell>
          <cell r="K68" t="str">
            <v>0</v>
          </cell>
          <cell r="L68" t="str">
            <v>0</v>
          </cell>
          <cell r="M68" t="str">
            <v>0</v>
          </cell>
          <cell r="N68" t="str">
            <v>0</v>
          </cell>
          <cell r="O68">
            <v>1</v>
          </cell>
        </row>
        <row r="69">
          <cell r="B69" t="str">
            <v>AM-046</v>
          </cell>
          <cell r="C69" t="str">
            <v>TENSIÓMETRO ANEROIDE PEDIÁTRICO NEONATAL</v>
          </cell>
          <cell r="D69" t="str">
            <v>C</v>
          </cell>
          <cell r="E69" t="str">
            <v>AM</v>
          </cell>
          <cell r="F69" t="str">
            <v>E</v>
          </cell>
          <cell r="H69" t="str">
            <v>0</v>
          </cell>
          <cell r="I69">
            <v>1</v>
          </cell>
          <cell r="J69" t="str">
            <v>0</v>
          </cell>
          <cell r="K69" t="str">
            <v>0</v>
          </cell>
          <cell r="L69" t="str">
            <v>0</v>
          </cell>
          <cell r="M69" t="str">
            <v>0</v>
          </cell>
          <cell r="N69" t="str">
            <v>0</v>
          </cell>
          <cell r="O69">
            <v>1</v>
          </cell>
        </row>
        <row r="70">
          <cell r="B70" t="str">
            <v>AM-047</v>
          </cell>
          <cell r="C70" t="str">
            <v>TENSIÓMETRO ANEROIDE RODABLE ADULTO</v>
          </cell>
          <cell r="D70" t="str">
            <v>C</v>
          </cell>
          <cell r="E70" t="str">
            <v>AM</v>
          </cell>
          <cell r="F70" t="str">
            <v>E</v>
          </cell>
          <cell r="H70" t="str">
            <v>0</v>
          </cell>
          <cell r="I70">
            <v>1</v>
          </cell>
          <cell r="J70">
            <v>1</v>
          </cell>
          <cell r="K70">
            <v>2</v>
          </cell>
          <cell r="L70">
            <v>1</v>
          </cell>
          <cell r="M70">
            <v>1</v>
          </cell>
          <cell r="N70">
            <v>1</v>
          </cell>
          <cell r="O70">
            <v>7</v>
          </cell>
        </row>
        <row r="71">
          <cell r="B71" t="str">
            <v>AM-048</v>
          </cell>
          <cell r="C71" t="str">
            <v>TENSIÓMETRO ANEROIDE RODABLE PEDIATRICO - NEONATAL</v>
          </cell>
          <cell r="D71" t="str">
            <v>C</v>
          </cell>
          <cell r="E71" t="str">
            <v>AM</v>
          </cell>
          <cell r="F71" t="str">
            <v>E</v>
          </cell>
          <cell r="H71" t="str">
            <v>0</v>
          </cell>
          <cell r="I71">
            <v>1</v>
          </cell>
          <cell r="J71" t="str">
            <v>0</v>
          </cell>
          <cell r="K71" t="str">
            <v>0</v>
          </cell>
          <cell r="L71" t="str">
            <v>0</v>
          </cell>
          <cell r="M71" t="str">
            <v>0</v>
          </cell>
          <cell r="N71" t="str">
            <v>0</v>
          </cell>
          <cell r="O71">
            <v>1</v>
          </cell>
        </row>
        <row r="72">
          <cell r="B72" t="str">
            <v>AM-049</v>
          </cell>
          <cell r="C72" t="str">
            <v>TERMÓMETRO AMBIENTAL</v>
          </cell>
          <cell r="D72" t="str">
            <v>C</v>
          </cell>
          <cell r="E72" t="str">
            <v>AM</v>
          </cell>
          <cell r="F72" t="str">
            <v>E</v>
          </cell>
          <cell r="H72">
            <v>1</v>
          </cell>
          <cell r="I72" t="str">
            <v>0</v>
          </cell>
          <cell r="J72" t="str">
            <v>0</v>
          </cell>
          <cell r="K72" t="str">
            <v>0</v>
          </cell>
          <cell r="L72" t="str">
            <v>0</v>
          </cell>
          <cell r="M72" t="str">
            <v>0</v>
          </cell>
          <cell r="N72" t="str">
            <v>0</v>
          </cell>
          <cell r="O72">
            <v>1</v>
          </cell>
        </row>
        <row r="73">
          <cell r="B73" t="str">
            <v>AM-050</v>
          </cell>
          <cell r="C73" t="str">
            <v>TERMOMETRO DE LABORATORIO DE -10 A + 100  0°C</v>
          </cell>
          <cell r="D73" t="str">
            <v>L</v>
          </cell>
          <cell r="E73" t="str">
            <v>AM</v>
          </cell>
          <cell r="F73" t="str">
            <v>E</v>
          </cell>
          <cell r="H73" t="str">
            <v>0</v>
          </cell>
          <cell r="I73">
            <v>1</v>
          </cell>
          <cell r="J73" t="str">
            <v>0</v>
          </cell>
          <cell r="K73" t="str">
            <v>0</v>
          </cell>
          <cell r="L73" t="str">
            <v>0</v>
          </cell>
          <cell r="M73" t="str">
            <v>0</v>
          </cell>
          <cell r="N73" t="str">
            <v>0</v>
          </cell>
          <cell r="O73">
            <v>1</v>
          </cell>
        </row>
        <row r="74">
          <cell r="B74" t="str">
            <v>AM-051</v>
          </cell>
          <cell r="C74" t="str">
            <v>TERMOMETRO DE LABORATORIO DE -40 A + 10  0°C</v>
          </cell>
          <cell r="D74" t="str">
            <v>L</v>
          </cell>
          <cell r="E74" t="str">
            <v>AM</v>
          </cell>
          <cell r="F74" t="str">
            <v>E</v>
          </cell>
          <cell r="H74" t="str">
            <v>0</v>
          </cell>
          <cell r="I74">
            <v>1</v>
          </cell>
          <cell r="J74" t="str">
            <v>0</v>
          </cell>
          <cell r="K74" t="str">
            <v>0</v>
          </cell>
          <cell r="L74" t="str">
            <v>0</v>
          </cell>
          <cell r="M74" t="str">
            <v>0</v>
          </cell>
          <cell r="N74" t="str">
            <v>0</v>
          </cell>
          <cell r="O74">
            <v>1</v>
          </cell>
        </row>
        <row r="75">
          <cell r="B75" t="str">
            <v>AM-052</v>
          </cell>
          <cell r="C75" t="str">
            <v>TERMOMETRO DE LABORATORIO DE -80 A + 10  0°C</v>
          </cell>
          <cell r="D75" t="str">
            <v>L</v>
          </cell>
          <cell r="E75" t="str">
            <v>AM</v>
          </cell>
          <cell r="F75" t="str">
            <v>E</v>
          </cell>
          <cell r="H75" t="str">
            <v>0</v>
          </cell>
          <cell r="I75">
            <v>1</v>
          </cell>
          <cell r="J75" t="str">
            <v>0</v>
          </cell>
          <cell r="K75" t="str">
            <v>0</v>
          </cell>
          <cell r="L75" t="str">
            <v>0</v>
          </cell>
          <cell r="M75" t="str">
            <v>0</v>
          </cell>
          <cell r="N75" t="str">
            <v>0</v>
          </cell>
          <cell r="O75">
            <v>1</v>
          </cell>
        </row>
        <row r="76">
          <cell r="B76" t="str">
            <v>AM-053</v>
          </cell>
          <cell r="C76" t="str">
            <v>TERMÓMETRO TRIANGULAR DE ALCOHOL COLOREADO</v>
          </cell>
          <cell r="D76" t="str">
            <v>L</v>
          </cell>
          <cell r="E76" t="str">
            <v>AM</v>
          </cell>
          <cell r="F76" t="str">
            <v>E</v>
          </cell>
          <cell r="H76">
            <v>1</v>
          </cell>
          <cell r="I76" t="str">
            <v>0</v>
          </cell>
          <cell r="J76" t="str">
            <v>0</v>
          </cell>
          <cell r="K76" t="str">
            <v>0</v>
          </cell>
          <cell r="L76" t="str">
            <v>0</v>
          </cell>
          <cell r="M76" t="str">
            <v>0</v>
          </cell>
          <cell r="N76" t="str">
            <v>0</v>
          </cell>
          <cell r="O76">
            <v>1</v>
          </cell>
        </row>
        <row r="77">
          <cell r="B77" t="str">
            <v>AM-054</v>
          </cell>
          <cell r="C77" t="str">
            <v xml:space="preserve">TERMÓMETRO VERTICAL DE ALCOHOL COLOREADO </v>
          </cell>
          <cell r="D77" t="str">
            <v>L</v>
          </cell>
          <cell r="E77" t="str">
            <v>AM</v>
          </cell>
          <cell r="F77" t="str">
            <v>E</v>
          </cell>
          <cell r="H77">
            <v>5</v>
          </cell>
          <cell r="I77" t="str">
            <v>0</v>
          </cell>
          <cell r="J77" t="str">
            <v>0</v>
          </cell>
          <cell r="K77" t="str">
            <v>0</v>
          </cell>
          <cell r="L77" t="str">
            <v>0</v>
          </cell>
          <cell r="M77" t="str">
            <v>0</v>
          </cell>
          <cell r="N77" t="str">
            <v>0</v>
          </cell>
          <cell r="O77">
            <v>5</v>
          </cell>
        </row>
        <row r="78">
          <cell r="B78" t="str">
            <v>AM-055</v>
          </cell>
          <cell r="C78" t="str">
            <v>TERMÓMETRO/ HIGRÓMETRO DIGITAL</v>
          </cell>
          <cell r="D78" t="str">
            <v>L</v>
          </cell>
          <cell r="E78" t="str">
            <v>AM</v>
          </cell>
          <cell r="F78" t="str">
            <v>E</v>
          </cell>
          <cell r="H78">
            <v>1</v>
          </cell>
          <cell r="I78" t="str">
            <v>0</v>
          </cell>
          <cell r="J78" t="str">
            <v>0</v>
          </cell>
          <cell r="K78" t="str">
            <v>0</v>
          </cell>
          <cell r="L78" t="str">
            <v>0</v>
          </cell>
          <cell r="M78" t="str">
            <v>0</v>
          </cell>
          <cell r="N78" t="str">
            <v>0</v>
          </cell>
          <cell r="O78">
            <v>1</v>
          </cell>
        </row>
        <row r="79">
          <cell r="B79" t="str">
            <v>AV-001</v>
          </cell>
          <cell r="C79" t="str">
            <v>ALARMA AUDIOVISUAL</v>
          </cell>
          <cell r="D79" t="str">
            <v>COM</v>
          </cell>
          <cell r="E79" t="str">
            <v>AV</v>
          </cell>
          <cell r="F79" t="str">
            <v>C</v>
          </cell>
          <cell r="H79">
            <v>1</v>
          </cell>
          <cell r="I79" t="str">
            <v>0</v>
          </cell>
          <cell r="J79" t="str">
            <v>0</v>
          </cell>
          <cell r="K79" t="str">
            <v>0</v>
          </cell>
          <cell r="L79" t="str">
            <v>0</v>
          </cell>
          <cell r="M79" t="str">
            <v>0</v>
          </cell>
          <cell r="N79" t="str">
            <v>0</v>
          </cell>
          <cell r="O79">
            <v>1</v>
          </cell>
        </row>
        <row r="80">
          <cell r="B80" t="str">
            <v>AV-002</v>
          </cell>
          <cell r="C80" t="str">
            <v>AMPLIFICADOR DE VIDEO A 1GHZ - Ingreso de señal de cable-televisión</v>
          </cell>
          <cell r="D80" t="str">
            <v>COM</v>
          </cell>
          <cell r="E80" t="str">
            <v>AV</v>
          </cell>
          <cell r="F80" t="str">
            <v>C</v>
          </cell>
          <cell r="H80">
            <v>1</v>
          </cell>
          <cell r="I80" t="str">
            <v>0</v>
          </cell>
          <cell r="J80" t="str">
            <v>0</v>
          </cell>
          <cell r="K80" t="str">
            <v>0</v>
          </cell>
          <cell r="L80" t="str">
            <v>0</v>
          </cell>
          <cell r="M80" t="str">
            <v>0</v>
          </cell>
          <cell r="N80" t="str">
            <v>0</v>
          </cell>
          <cell r="O80">
            <v>1</v>
          </cell>
        </row>
        <row r="81">
          <cell r="B81" t="str">
            <v>AV-003</v>
          </cell>
          <cell r="C81" t="str">
            <v>CAMARA DE VIDEO IP FIJA INTERIOR TIPO DOMO</v>
          </cell>
          <cell r="D81" t="str">
            <v>COM</v>
          </cell>
          <cell r="E81" t="str">
            <v>AV</v>
          </cell>
          <cell r="F81" t="str">
            <v>E</v>
          </cell>
          <cell r="H81">
            <v>1</v>
          </cell>
          <cell r="I81" t="str">
            <v>0</v>
          </cell>
          <cell r="J81">
            <v>1</v>
          </cell>
          <cell r="K81">
            <v>1</v>
          </cell>
          <cell r="L81">
            <v>1</v>
          </cell>
          <cell r="M81" t="str">
            <v>0</v>
          </cell>
          <cell r="N81" t="str">
            <v>0</v>
          </cell>
          <cell r="O81">
            <v>4</v>
          </cell>
        </row>
        <row r="82">
          <cell r="B82" t="str">
            <v>AV-004</v>
          </cell>
          <cell r="C82" t="str">
            <v>CAMARA DE VIDEO IP MOVIL INTERIOR TIPO DOMO</v>
          </cell>
          <cell r="D82" t="str">
            <v>COM</v>
          </cell>
          <cell r="E82" t="str">
            <v>AV</v>
          </cell>
          <cell r="F82" t="str">
            <v>E</v>
          </cell>
          <cell r="H82">
            <v>1</v>
          </cell>
          <cell r="I82">
            <v>1</v>
          </cell>
          <cell r="J82" t="str">
            <v>0</v>
          </cell>
          <cell r="K82" t="str">
            <v>0</v>
          </cell>
          <cell r="L82" t="str">
            <v>0</v>
          </cell>
          <cell r="M82" t="str">
            <v>0</v>
          </cell>
          <cell r="N82" t="str">
            <v>0</v>
          </cell>
          <cell r="O82">
            <v>2</v>
          </cell>
        </row>
        <row r="83">
          <cell r="B83" t="str">
            <v>AV-005</v>
          </cell>
          <cell r="C83" t="str">
            <v>CENTRAL DE SONIDO Y PERIFONEO</v>
          </cell>
          <cell r="D83" t="str">
            <v>COM</v>
          </cell>
          <cell r="E83" t="str">
            <v>AV</v>
          </cell>
          <cell r="F83" t="str">
            <v>C</v>
          </cell>
          <cell r="H83">
            <v>1</v>
          </cell>
          <cell r="I83" t="str">
            <v>0</v>
          </cell>
          <cell r="J83" t="str">
            <v>0</v>
          </cell>
          <cell r="K83" t="str">
            <v>0</v>
          </cell>
          <cell r="L83" t="str">
            <v>0</v>
          </cell>
          <cell r="M83" t="str">
            <v>0</v>
          </cell>
          <cell r="N83" t="str">
            <v>0</v>
          </cell>
          <cell r="O83">
            <v>1</v>
          </cell>
        </row>
        <row r="84">
          <cell r="B84" t="str">
            <v>AV-006</v>
          </cell>
          <cell r="C84" t="str">
            <v>DISTRIBUIDOR DE VIDEO DE 12 PUERTOS RG6 A 1GHZ</v>
          </cell>
          <cell r="D84" t="str">
            <v>COM</v>
          </cell>
          <cell r="E84" t="str">
            <v>AV</v>
          </cell>
          <cell r="F84" t="str">
            <v>E</v>
          </cell>
          <cell r="H84">
            <v>1</v>
          </cell>
          <cell r="I84" t="str">
            <v>0</v>
          </cell>
          <cell r="J84" t="str">
            <v>0</v>
          </cell>
          <cell r="K84" t="str">
            <v>0</v>
          </cell>
          <cell r="L84" t="str">
            <v>0</v>
          </cell>
          <cell r="M84" t="str">
            <v>0</v>
          </cell>
          <cell r="N84" t="str">
            <v>0</v>
          </cell>
          <cell r="O84">
            <v>1</v>
          </cell>
        </row>
        <row r="85">
          <cell r="B85" t="str">
            <v>AV-007</v>
          </cell>
          <cell r="C85" t="str">
            <v xml:space="preserve">DISTRIBUIDOR DE VIDEO DE 24 PUERTOS RG6 A 1GHZ </v>
          </cell>
          <cell r="D85" t="str">
            <v>COM</v>
          </cell>
          <cell r="E85" t="str">
            <v>AV</v>
          </cell>
          <cell r="F85" t="str">
            <v>E</v>
          </cell>
          <cell r="H85">
            <v>1</v>
          </cell>
          <cell r="I85" t="str">
            <v>0</v>
          </cell>
          <cell r="J85" t="str">
            <v>0</v>
          </cell>
          <cell r="K85" t="str">
            <v>0</v>
          </cell>
          <cell r="L85" t="str">
            <v>0</v>
          </cell>
          <cell r="M85" t="str">
            <v>0</v>
          </cell>
          <cell r="N85" t="str">
            <v>0</v>
          </cell>
          <cell r="O85">
            <v>1</v>
          </cell>
        </row>
        <row r="86">
          <cell r="B86" t="str">
            <v>AV-008</v>
          </cell>
          <cell r="C86" t="str">
            <v>EQUIPO  DE MEGAFONO  PARA PERIFONEO</v>
          </cell>
          <cell r="D86" t="str">
            <v>COM</v>
          </cell>
          <cell r="E86" t="str">
            <v>AV</v>
          </cell>
          <cell r="F86" t="str">
            <v>E</v>
          </cell>
          <cell r="H86">
            <v>1</v>
          </cell>
          <cell r="I86" t="str">
            <v>0</v>
          </cell>
          <cell r="J86" t="str">
            <v>0</v>
          </cell>
          <cell r="K86" t="str">
            <v>0</v>
          </cell>
          <cell r="L86" t="str">
            <v>0</v>
          </cell>
          <cell r="M86" t="str">
            <v>0</v>
          </cell>
          <cell r="N86" t="str">
            <v>0</v>
          </cell>
          <cell r="O86">
            <v>1</v>
          </cell>
        </row>
        <row r="87">
          <cell r="B87" t="str">
            <v>AV-009</v>
          </cell>
          <cell r="C87" t="str">
            <v>EQUIPO DE SONIDO</v>
          </cell>
          <cell r="D87" t="str">
            <v>COM</v>
          </cell>
          <cell r="E87" t="str">
            <v>AV</v>
          </cell>
          <cell r="F87" t="str">
            <v>E</v>
          </cell>
          <cell r="H87" t="str">
            <v>0</v>
          </cell>
          <cell r="I87">
            <v>1</v>
          </cell>
          <cell r="J87" t="str">
            <v>0</v>
          </cell>
          <cell r="K87">
            <v>1</v>
          </cell>
          <cell r="L87" t="str">
            <v>0</v>
          </cell>
          <cell r="M87" t="str">
            <v>0</v>
          </cell>
          <cell r="N87" t="str">
            <v>0</v>
          </cell>
          <cell r="O87">
            <v>2</v>
          </cell>
        </row>
        <row r="88">
          <cell r="B88" t="str">
            <v>AV-010</v>
          </cell>
          <cell r="C88" t="str">
            <v>EQUIPO DE SONIDO CON 02 MICROFONOS INALAMBRICOS</v>
          </cell>
          <cell r="D88" t="str">
            <v>COM</v>
          </cell>
          <cell r="E88" t="str">
            <v>AV</v>
          </cell>
          <cell r="F88" t="str">
            <v>E</v>
          </cell>
          <cell r="H88">
            <v>1</v>
          </cell>
          <cell r="I88" t="str">
            <v>0</v>
          </cell>
          <cell r="J88" t="str">
            <v>0</v>
          </cell>
          <cell r="K88" t="str">
            <v>0</v>
          </cell>
          <cell r="L88" t="str">
            <v>0</v>
          </cell>
          <cell r="M88" t="str">
            <v>0</v>
          </cell>
          <cell r="N88" t="str">
            <v>0</v>
          </cell>
          <cell r="O88">
            <v>1</v>
          </cell>
        </row>
        <row r="89">
          <cell r="B89" t="str">
            <v>AV-011</v>
          </cell>
          <cell r="C89" t="str">
            <v>EQUIPO DE VIDEO FILMADORA</v>
          </cell>
          <cell r="D89" t="str">
            <v>COM</v>
          </cell>
          <cell r="E89" t="str">
            <v>AV</v>
          </cell>
          <cell r="F89" t="str">
            <v>E</v>
          </cell>
          <cell r="H89" t="str">
            <v>0</v>
          </cell>
          <cell r="I89">
            <v>1</v>
          </cell>
          <cell r="J89" t="str">
            <v>0</v>
          </cell>
          <cell r="K89" t="str">
            <v>0</v>
          </cell>
          <cell r="L89" t="str">
            <v>0</v>
          </cell>
          <cell r="M89" t="str">
            <v>0</v>
          </cell>
          <cell r="N89" t="str">
            <v>0</v>
          </cell>
          <cell r="O89">
            <v>1</v>
          </cell>
        </row>
        <row r="90">
          <cell r="B90" t="str">
            <v>AV-012</v>
          </cell>
          <cell r="C90" t="str">
            <v>MEGAFONO PORTATIL COMPLETO</v>
          </cell>
          <cell r="D90" t="str">
            <v>COM</v>
          </cell>
          <cell r="E90" t="str">
            <v>AV</v>
          </cell>
          <cell r="F90" t="str">
            <v>E</v>
          </cell>
          <cell r="H90" t="str">
            <v>0</v>
          </cell>
          <cell r="I90">
            <v>1</v>
          </cell>
          <cell r="J90" t="str">
            <v>0</v>
          </cell>
          <cell r="K90">
            <v>1</v>
          </cell>
          <cell r="L90" t="str">
            <v>0</v>
          </cell>
          <cell r="M90" t="str">
            <v>0</v>
          </cell>
          <cell r="N90" t="str">
            <v>0</v>
          </cell>
          <cell r="O90">
            <v>2</v>
          </cell>
        </row>
        <row r="91">
          <cell r="B91" t="str">
            <v>AV-013</v>
          </cell>
          <cell r="C91" t="str">
            <v>MONITOR LED 15"</v>
          </cell>
          <cell r="D91" t="str">
            <v>COM</v>
          </cell>
          <cell r="E91" t="str">
            <v>AV</v>
          </cell>
          <cell r="F91" t="str">
            <v>E</v>
          </cell>
          <cell r="H91">
            <v>1</v>
          </cell>
          <cell r="I91" t="str">
            <v>0</v>
          </cell>
          <cell r="J91" t="str">
            <v>0</v>
          </cell>
          <cell r="K91" t="str">
            <v>0</v>
          </cell>
          <cell r="L91" t="str">
            <v>0</v>
          </cell>
          <cell r="M91" t="str">
            <v>0</v>
          </cell>
          <cell r="N91" t="str">
            <v>0</v>
          </cell>
          <cell r="O91">
            <v>1</v>
          </cell>
        </row>
        <row r="92">
          <cell r="B92" t="str">
            <v>AV-014</v>
          </cell>
          <cell r="C92" t="str">
            <v>MONITOR LED 32" FULL HD</v>
          </cell>
          <cell r="D92" t="str">
            <v>COM</v>
          </cell>
          <cell r="E92" t="str">
            <v>AV</v>
          </cell>
          <cell r="F92" t="str">
            <v>E</v>
          </cell>
          <cell r="H92">
            <v>1</v>
          </cell>
          <cell r="I92" t="str">
            <v>0</v>
          </cell>
          <cell r="J92" t="str">
            <v>0</v>
          </cell>
          <cell r="K92" t="str">
            <v>0</v>
          </cell>
          <cell r="L92" t="str">
            <v>0</v>
          </cell>
          <cell r="M92" t="str">
            <v>0</v>
          </cell>
          <cell r="N92" t="str">
            <v>0</v>
          </cell>
          <cell r="O92">
            <v>1</v>
          </cell>
        </row>
        <row r="93">
          <cell r="B93" t="str">
            <v>AV-015</v>
          </cell>
          <cell r="C93" t="str">
            <v>MONITOR LED 42" FULL HD</v>
          </cell>
          <cell r="D93" t="str">
            <v>COM</v>
          </cell>
          <cell r="E93" t="str">
            <v>AV</v>
          </cell>
          <cell r="F93" t="str">
            <v>E</v>
          </cell>
          <cell r="H93">
            <v>1</v>
          </cell>
          <cell r="I93" t="str">
            <v>0</v>
          </cell>
          <cell r="J93" t="str">
            <v>0</v>
          </cell>
          <cell r="K93" t="str">
            <v>0</v>
          </cell>
          <cell r="L93" t="str">
            <v>0</v>
          </cell>
          <cell r="M93" t="str">
            <v>0</v>
          </cell>
          <cell r="N93" t="str">
            <v>0</v>
          </cell>
          <cell r="O93">
            <v>1</v>
          </cell>
        </row>
        <row r="94">
          <cell r="B94" t="str">
            <v>AV-016</v>
          </cell>
          <cell r="C94" t="str">
            <v xml:space="preserve">PROYECTOR MULTIMEDIA  CON TARJETA RED INALAMBRICA PARA TECHO CON RACK </v>
          </cell>
          <cell r="D94" t="str">
            <v>COM</v>
          </cell>
          <cell r="E94" t="str">
            <v>AV</v>
          </cell>
          <cell r="F94" t="str">
            <v>E</v>
          </cell>
          <cell r="H94">
            <v>1</v>
          </cell>
          <cell r="I94">
            <v>1</v>
          </cell>
          <cell r="J94">
            <v>1</v>
          </cell>
          <cell r="K94">
            <v>1</v>
          </cell>
          <cell r="L94">
            <v>1</v>
          </cell>
          <cell r="M94" t="str">
            <v>0</v>
          </cell>
          <cell r="N94" t="str">
            <v>0</v>
          </cell>
          <cell r="O94">
            <v>5</v>
          </cell>
        </row>
        <row r="95">
          <cell r="B95" t="str">
            <v>AV-017</v>
          </cell>
          <cell r="C95" t="str">
            <v>REPRODUCTOR BLU RAY</v>
          </cell>
          <cell r="D95" t="str">
            <v>COM</v>
          </cell>
          <cell r="E95" t="str">
            <v>AV</v>
          </cell>
          <cell r="F95" t="str">
            <v>E</v>
          </cell>
          <cell r="H95">
            <v>1</v>
          </cell>
          <cell r="I95">
            <v>1</v>
          </cell>
          <cell r="J95">
            <v>1</v>
          </cell>
          <cell r="K95">
            <v>1</v>
          </cell>
          <cell r="L95" t="str">
            <v>0</v>
          </cell>
          <cell r="M95" t="str">
            <v>0</v>
          </cell>
          <cell r="N95" t="str">
            <v>0</v>
          </cell>
          <cell r="O95">
            <v>4</v>
          </cell>
        </row>
        <row r="96">
          <cell r="B96" t="str">
            <v>AV-018</v>
          </cell>
          <cell r="C96" t="str">
            <v>SISTEMA DE PERIFONEO</v>
          </cell>
          <cell r="D96" t="str">
            <v>COM</v>
          </cell>
          <cell r="E96" t="str">
            <v>AV</v>
          </cell>
          <cell r="F96" t="str">
            <v>E</v>
          </cell>
          <cell r="H96" t="str">
            <v>0</v>
          </cell>
          <cell r="I96">
            <v>1</v>
          </cell>
          <cell r="J96" t="str">
            <v>0</v>
          </cell>
          <cell r="K96" t="str">
            <v>0</v>
          </cell>
          <cell r="L96" t="str">
            <v>0</v>
          </cell>
          <cell r="M96" t="str">
            <v>0</v>
          </cell>
          <cell r="N96" t="str">
            <v>0</v>
          </cell>
          <cell r="O96">
            <v>1</v>
          </cell>
        </row>
        <row r="97">
          <cell r="B97" t="str">
            <v>AV-019</v>
          </cell>
          <cell r="C97" t="str">
            <v>SISTEMA DE SONIDO Y PERIFONEO</v>
          </cell>
          <cell r="D97" t="str">
            <v>COM</v>
          </cell>
          <cell r="E97" t="str">
            <v>AV</v>
          </cell>
          <cell r="F97" t="str">
            <v>E</v>
          </cell>
          <cell r="H97">
            <v>1</v>
          </cell>
          <cell r="I97" t="str">
            <v>0</v>
          </cell>
          <cell r="J97" t="str">
            <v>0</v>
          </cell>
          <cell r="K97" t="str">
            <v>0</v>
          </cell>
          <cell r="L97" t="str">
            <v>0</v>
          </cell>
          <cell r="M97" t="str">
            <v>0</v>
          </cell>
          <cell r="N97" t="str">
            <v>0</v>
          </cell>
          <cell r="O97">
            <v>1</v>
          </cell>
        </row>
        <row r="98">
          <cell r="B98" t="str">
            <v>AV-020</v>
          </cell>
          <cell r="C98" t="str">
            <v>SISTEMA DE TELECONFERENCIA PUNTO A PUNTO</v>
          </cell>
          <cell r="D98" t="str">
            <v>COM</v>
          </cell>
          <cell r="E98" t="str">
            <v>AV</v>
          </cell>
          <cell r="F98" t="str">
            <v>E</v>
          </cell>
          <cell r="H98">
            <v>1</v>
          </cell>
          <cell r="I98">
            <v>1</v>
          </cell>
          <cell r="J98" t="str">
            <v>0</v>
          </cell>
          <cell r="K98" t="str">
            <v>0</v>
          </cell>
          <cell r="L98" t="str">
            <v>0</v>
          </cell>
          <cell r="M98" t="str">
            <v>0</v>
          </cell>
          <cell r="N98" t="str">
            <v>0</v>
          </cell>
          <cell r="O98">
            <v>2</v>
          </cell>
        </row>
        <row r="99">
          <cell r="B99" t="str">
            <v>AV-021</v>
          </cell>
          <cell r="C99" t="str">
            <v>SISTEMA DE TELEVISIÓN</v>
          </cell>
          <cell r="D99" t="str">
            <v>COM</v>
          </cell>
          <cell r="E99" t="str">
            <v>AV</v>
          </cell>
          <cell r="F99" t="str">
            <v>E</v>
          </cell>
          <cell r="H99">
            <v>1</v>
          </cell>
          <cell r="I99" t="str">
            <v>0</v>
          </cell>
          <cell r="J99" t="str">
            <v>0</v>
          </cell>
          <cell r="K99" t="str">
            <v>0</v>
          </cell>
          <cell r="L99" t="str">
            <v>0</v>
          </cell>
          <cell r="M99" t="str">
            <v>0</v>
          </cell>
          <cell r="N99" t="str">
            <v>0</v>
          </cell>
          <cell r="O99">
            <v>1</v>
          </cell>
        </row>
        <row r="100">
          <cell r="B100" t="str">
            <v>AV-022</v>
          </cell>
          <cell r="C100" t="str">
            <v>SISTEMA DE VIDEO VIGILANCIA</v>
          </cell>
          <cell r="D100" t="str">
            <v>COM</v>
          </cell>
          <cell r="E100" t="str">
            <v>AV</v>
          </cell>
          <cell r="F100" t="str">
            <v>E</v>
          </cell>
          <cell r="H100">
            <v>1</v>
          </cell>
          <cell r="I100" t="str">
            <v>0</v>
          </cell>
          <cell r="J100" t="str">
            <v>0</v>
          </cell>
          <cell r="K100" t="str">
            <v>0</v>
          </cell>
          <cell r="L100" t="str">
            <v>0</v>
          </cell>
          <cell r="M100" t="str">
            <v>0</v>
          </cell>
          <cell r="N100" t="str">
            <v>0</v>
          </cell>
          <cell r="O100">
            <v>1</v>
          </cell>
        </row>
        <row r="101">
          <cell r="B101" t="str">
            <v>AV-023</v>
          </cell>
          <cell r="C101" t="str">
            <v>TELEVISOR LED SMART TV DE 32" APROX. INC.RACK</v>
          </cell>
          <cell r="D101" t="str">
            <v>COM</v>
          </cell>
          <cell r="E101" t="str">
            <v>AV</v>
          </cell>
          <cell r="F101" t="str">
            <v>E</v>
          </cell>
          <cell r="H101">
            <v>1</v>
          </cell>
          <cell r="I101">
            <v>2</v>
          </cell>
          <cell r="J101">
            <v>1</v>
          </cell>
          <cell r="K101">
            <v>1</v>
          </cell>
          <cell r="L101">
            <v>1</v>
          </cell>
          <cell r="M101">
            <v>1</v>
          </cell>
          <cell r="N101">
            <v>1</v>
          </cell>
          <cell r="O101">
            <v>8</v>
          </cell>
        </row>
        <row r="102">
          <cell r="B102" t="str">
            <v>AV-024</v>
          </cell>
          <cell r="C102" t="str">
            <v>TELEVISOR LED SMART TV DE 42" APROX. INC. RACK</v>
          </cell>
          <cell r="D102" t="str">
            <v>COM</v>
          </cell>
          <cell r="E102" t="str">
            <v>AV</v>
          </cell>
          <cell r="F102" t="str">
            <v>E</v>
          </cell>
          <cell r="H102">
            <v>1</v>
          </cell>
          <cell r="I102">
            <v>1</v>
          </cell>
          <cell r="J102">
            <v>1</v>
          </cell>
          <cell r="K102">
            <v>1</v>
          </cell>
          <cell r="L102">
            <v>1</v>
          </cell>
          <cell r="M102" t="str">
            <v>0</v>
          </cell>
          <cell r="N102" t="str">
            <v>0</v>
          </cell>
          <cell r="O102">
            <v>5</v>
          </cell>
        </row>
        <row r="103">
          <cell r="B103" t="str">
            <v>BIO-001</v>
          </cell>
          <cell r="C103" t="str">
            <v xml:space="preserve">AGITADOR ORBITAL </v>
          </cell>
          <cell r="D103" t="str">
            <v>L</v>
          </cell>
          <cell r="E103" t="str">
            <v>BIO</v>
          </cell>
          <cell r="F103" t="str">
            <v>E</v>
          </cell>
          <cell r="H103" t="str">
            <v>0</v>
          </cell>
          <cell r="I103">
            <v>1</v>
          </cell>
          <cell r="J103" t="str">
            <v>0</v>
          </cell>
          <cell r="K103" t="str">
            <v>0</v>
          </cell>
          <cell r="L103" t="str">
            <v>0</v>
          </cell>
          <cell r="M103" t="str">
            <v>0</v>
          </cell>
          <cell r="N103" t="str">
            <v>0</v>
          </cell>
          <cell r="O103">
            <v>1</v>
          </cell>
        </row>
        <row r="104">
          <cell r="B104" t="str">
            <v>BIO-002</v>
          </cell>
          <cell r="C104" t="str">
            <v>ANALIZADOR AUTOMATICO PARA MICROBIOLOGIA</v>
          </cell>
          <cell r="D104" t="str">
            <v>L</v>
          </cell>
          <cell r="E104" t="str">
            <v>BIO</v>
          </cell>
          <cell r="F104" t="str">
            <v>E</v>
          </cell>
          <cell r="H104" t="str">
            <v>0</v>
          </cell>
          <cell r="I104">
            <v>1</v>
          </cell>
          <cell r="J104" t="str">
            <v>0</v>
          </cell>
          <cell r="K104" t="str">
            <v>0</v>
          </cell>
          <cell r="L104" t="str">
            <v>0</v>
          </cell>
          <cell r="M104" t="str">
            <v>0</v>
          </cell>
          <cell r="N104" t="str">
            <v>0</v>
          </cell>
          <cell r="O104">
            <v>1</v>
          </cell>
        </row>
        <row r="105">
          <cell r="B105" t="str">
            <v>BIO-003</v>
          </cell>
          <cell r="C105" t="str">
            <v>ANALIZADOR BIOQUÍMICO AUTOMÁTIZADO</v>
          </cell>
          <cell r="D105" t="str">
            <v>L</v>
          </cell>
          <cell r="E105" t="str">
            <v>BIO</v>
          </cell>
          <cell r="F105" t="str">
            <v>E</v>
          </cell>
          <cell r="H105" t="str">
            <v>0</v>
          </cell>
          <cell r="I105">
            <v>1</v>
          </cell>
          <cell r="J105" t="str">
            <v>0</v>
          </cell>
          <cell r="K105" t="str">
            <v>0</v>
          </cell>
          <cell r="L105" t="str">
            <v>0</v>
          </cell>
          <cell r="M105" t="str">
            <v>0</v>
          </cell>
          <cell r="N105" t="str">
            <v>0</v>
          </cell>
          <cell r="O105">
            <v>1</v>
          </cell>
        </row>
        <row r="106">
          <cell r="B106" t="str">
            <v>BIO-004</v>
          </cell>
          <cell r="C106" t="str">
            <v>ANALIZADOR BIOQUÍMICO SEMI AUTOMÁTICO</v>
          </cell>
          <cell r="D106" t="str">
            <v>L</v>
          </cell>
          <cell r="E106" t="str">
            <v>BIO</v>
          </cell>
          <cell r="F106" t="str">
            <v>E</v>
          </cell>
          <cell r="H106" t="str">
            <v>0</v>
          </cell>
          <cell r="I106">
            <v>1</v>
          </cell>
          <cell r="J106" t="str">
            <v>0</v>
          </cell>
          <cell r="K106" t="str">
            <v>0</v>
          </cell>
          <cell r="L106" t="str">
            <v>0</v>
          </cell>
          <cell r="M106" t="str">
            <v>0</v>
          </cell>
          <cell r="N106" t="str">
            <v>0</v>
          </cell>
          <cell r="O106">
            <v>1</v>
          </cell>
        </row>
        <row r="107">
          <cell r="B107" t="str">
            <v>BIO-005</v>
          </cell>
          <cell r="C107" t="str">
            <v>ANALIZADOR DE ELECTROLÍTICOS Y GASES DE SANGRE PORTATIL</v>
          </cell>
          <cell r="D107" t="str">
            <v>L</v>
          </cell>
          <cell r="E107" t="str">
            <v>BIO</v>
          </cell>
          <cell r="F107" t="str">
            <v>E</v>
          </cell>
          <cell r="H107" t="str">
            <v>0</v>
          </cell>
          <cell r="I107">
            <v>1</v>
          </cell>
          <cell r="J107" t="str">
            <v>0</v>
          </cell>
          <cell r="K107" t="str">
            <v>0</v>
          </cell>
          <cell r="L107" t="str">
            <v>0</v>
          </cell>
          <cell r="M107" t="str">
            <v>0</v>
          </cell>
          <cell r="N107" t="str">
            <v>0</v>
          </cell>
          <cell r="O107">
            <v>1</v>
          </cell>
        </row>
        <row r="108">
          <cell r="B108" t="str">
            <v>BIO-006</v>
          </cell>
          <cell r="C108" t="str">
            <v xml:space="preserve">ANALIZADOR DE ELECTROLITOS Y GASES EN LA SANGRE </v>
          </cell>
          <cell r="D108" t="str">
            <v>L</v>
          </cell>
          <cell r="E108" t="str">
            <v>BIO</v>
          </cell>
          <cell r="F108" t="str">
            <v>E</v>
          </cell>
          <cell r="H108" t="str">
            <v>0</v>
          </cell>
          <cell r="I108">
            <v>1</v>
          </cell>
          <cell r="J108" t="str">
            <v>0</v>
          </cell>
          <cell r="K108" t="str">
            <v>0</v>
          </cell>
          <cell r="L108" t="str">
            <v>0</v>
          </cell>
          <cell r="M108" t="str">
            <v>0</v>
          </cell>
          <cell r="N108" t="str">
            <v>0</v>
          </cell>
          <cell r="O108">
            <v>1</v>
          </cell>
        </row>
        <row r="109">
          <cell r="B109" t="str">
            <v>BIO-007</v>
          </cell>
          <cell r="C109" t="str">
            <v xml:space="preserve">BAÑO MARIA (10 A 15 LT) </v>
          </cell>
          <cell r="D109" t="str">
            <v>L</v>
          </cell>
          <cell r="E109" t="str">
            <v>BIO</v>
          </cell>
          <cell r="F109" t="str">
            <v>E</v>
          </cell>
          <cell r="H109" t="str">
            <v>0</v>
          </cell>
          <cell r="I109">
            <v>2</v>
          </cell>
          <cell r="J109" t="str">
            <v>0</v>
          </cell>
          <cell r="K109" t="str">
            <v>0</v>
          </cell>
          <cell r="L109" t="str">
            <v>0</v>
          </cell>
          <cell r="M109" t="str">
            <v>0</v>
          </cell>
          <cell r="N109" t="str">
            <v>0</v>
          </cell>
          <cell r="O109">
            <v>2</v>
          </cell>
        </row>
        <row r="110">
          <cell r="B110" t="str">
            <v>BIO-008</v>
          </cell>
          <cell r="C110" t="str">
            <v>BAÑO MARÍA DE 20 A 25  LITROS</v>
          </cell>
          <cell r="D110" t="str">
            <v>L</v>
          </cell>
          <cell r="E110" t="str">
            <v>BIO</v>
          </cell>
          <cell r="F110" t="str">
            <v>E</v>
          </cell>
          <cell r="H110" t="str">
            <v>0</v>
          </cell>
          <cell r="I110">
            <v>2</v>
          </cell>
          <cell r="J110">
            <v>1</v>
          </cell>
          <cell r="K110" t="str">
            <v>0</v>
          </cell>
          <cell r="L110" t="str">
            <v>0</v>
          </cell>
          <cell r="M110" t="str">
            <v>0</v>
          </cell>
          <cell r="N110" t="str">
            <v>0</v>
          </cell>
          <cell r="O110">
            <v>3</v>
          </cell>
        </row>
        <row r="111">
          <cell r="B111" t="str">
            <v>BIO-009</v>
          </cell>
          <cell r="C111" t="str">
            <v>CABINA DE FLUJO LAMINAR</v>
          </cell>
          <cell r="D111" t="str">
            <v>L</v>
          </cell>
          <cell r="E111" t="str">
            <v>BIO</v>
          </cell>
          <cell r="F111" t="str">
            <v>E</v>
          </cell>
          <cell r="H111" t="str">
            <v>0</v>
          </cell>
          <cell r="I111">
            <v>1</v>
          </cell>
          <cell r="J111" t="str">
            <v>0</v>
          </cell>
          <cell r="K111" t="str">
            <v>0</v>
          </cell>
          <cell r="L111" t="str">
            <v>0</v>
          </cell>
          <cell r="M111" t="str">
            <v>0</v>
          </cell>
          <cell r="N111" t="str">
            <v>0</v>
          </cell>
          <cell r="O111">
            <v>1</v>
          </cell>
        </row>
        <row r="112">
          <cell r="B112" t="str">
            <v>BIO-010</v>
          </cell>
          <cell r="C112" t="str">
            <v xml:space="preserve">CABINA DE FLUJO LAMINAR HORIZONTAL </v>
          </cell>
          <cell r="D112" t="str">
            <v>L</v>
          </cell>
          <cell r="E112" t="str">
            <v>BIO</v>
          </cell>
          <cell r="F112" t="str">
            <v>E</v>
          </cell>
          <cell r="H112" t="str">
            <v>0</v>
          </cell>
          <cell r="I112">
            <v>1</v>
          </cell>
          <cell r="J112" t="str">
            <v>0</v>
          </cell>
          <cell r="K112" t="str">
            <v>0</v>
          </cell>
          <cell r="L112" t="str">
            <v>0</v>
          </cell>
          <cell r="M112" t="str">
            <v>0</v>
          </cell>
          <cell r="N112" t="str">
            <v>0</v>
          </cell>
          <cell r="O112">
            <v>1</v>
          </cell>
        </row>
        <row r="113">
          <cell r="B113" t="str">
            <v>BIO-011</v>
          </cell>
          <cell r="C113" t="str">
            <v xml:space="preserve">CITOCENTRÍFUGA </v>
          </cell>
          <cell r="D113" t="str">
            <v>L</v>
          </cell>
          <cell r="E113" t="str">
            <v>BIO</v>
          </cell>
          <cell r="F113" t="str">
            <v>E</v>
          </cell>
          <cell r="H113" t="str">
            <v>0</v>
          </cell>
          <cell r="I113">
            <v>1</v>
          </cell>
          <cell r="J113" t="str">
            <v>0</v>
          </cell>
          <cell r="K113" t="str">
            <v>0</v>
          </cell>
          <cell r="L113" t="str">
            <v>0</v>
          </cell>
          <cell r="M113" t="str">
            <v>0</v>
          </cell>
          <cell r="N113" t="str">
            <v>0</v>
          </cell>
          <cell r="O113">
            <v>1</v>
          </cell>
        </row>
        <row r="114">
          <cell r="B114" t="str">
            <v>BIO-012</v>
          </cell>
          <cell r="C114" t="str">
            <v>EQUIPO DE PERFIL CARDIACO - QUIMICA SECA</v>
          </cell>
          <cell r="D114" t="str">
            <v>L</v>
          </cell>
          <cell r="E114" t="str">
            <v>BIO</v>
          </cell>
          <cell r="F114" t="str">
            <v>E</v>
          </cell>
          <cell r="H114" t="str">
            <v>0</v>
          </cell>
          <cell r="I114">
            <v>1</v>
          </cell>
          <cell r="J114" t="str">
            <v>0</v>
          </cell>
          <cell r="K114" t="str">
            <v>0</v>
          </cell>
          <cell r="L114" t="str">
            <v>0</v>
          </cell>
          <cell r="M114" t="str">
            <v>0</v>
          </cell>
          <cell r="N114" t="str">
            <v>0</v>
          </cell>
          <cell r="O114">
            <v>1</v>
          </cell>
        </row>
        <row r="115">
          <cell r="B115" t="str">
            <v>BIO-013</v>
          </cell>
          <cell r="C115" t="str">
            <v>EQUIPO DE PERFIL LIPIDICO - QUIMICA SECA</v>
          </cell>
          <cell r="D115" t="str">
            <v>L</v>
          </cell>
          <cell r="E115" t="str">
            <v>BIO</v>
          </cell>
          <cell r="F115" t="str">
            <v>E</v>
          </cell>
          <cell r="H115" t="str">
            <v>0</v>
          </cell>
          <cell r="I115">
            <v>1</v>
          </cell>
          <cell r="J115" t="str">
            <v>0</v>
          </cell>
          <cell r="K115" t="str">
            <v>0</v>
          </cell>
          <cell r="L115" t="str">
            <v>0</v>
          </cell>
          <cell r="M115" t="str">
            <v>0</v>
          </cell>
          <cell r="N115" t="str">
            <v>0</v>
          </cell>
          <cell r="O115">
            <v>1</v>
          </cell>
        </row>
        <row r="116">
          <cell r="B116" t="str">
            <v>BIO-014</v>
          </cell>
          <cell r="C116" t="str">
            <v xml:space="preserve">EQUIPO DETECTOR  CONSUMO DE DROGAS </v>
          </cell>
          <cell r="D116" t="str">
            <v>L</v>
          </cell>
          <cell r="E116" t="str">
            <v>BIO</v>
          </cell>
          <cell r="F116" t="str">
            <v>E</v>
          </cell>
          <cell r="H116" t="str">
            <v>0</v>
          </cell>
          <cell r="I116">
            <v>1</v>
          </cell>
          <cell r="J116" t="str">
            <v>0</v>
          </cell>
          <cell r="K116" t="str">
            <v>0</v>
          </cell>
          <cell r="L116" t="str">
            <v>0</v>
          </cell>
          <cell r="M116" t="str">
            <v>0</v>
          </cell>
          <cell r="N116" t="str">
            <v>0</v>
          </cell>
          <cell r="O116">
            <v>1</v>
          </cell>
        </row>
        <row r="117">
          <cell r="B117" t="str">
            <v>BIO-015</v>
          </cell>
          <cell r="C117" t="str">
            <v xml:space="preserve">EQUIPO DETECTOR DE ALCOHOL </v>
          </cell>
          <cell r="D117" t="str">
            <v>L</v>
          </cell>
          <cell r="E117" t="str">
            <v>BIO</v>
          </cell>
          <cell r="F117" t="str">
            <v>E</v>
          </cell>
          <cell r="H117" t="str">
            <v>0</v>
          </cell>
          <cell r="I117">
            <v>1</v>
          </cell>
          <cell r="J117" t="str">
            <v>0</v>
          </cell>
          <cell r="K117" t="str">
            <v>0</v>
          </cell>
          <cell r="L117" t="str">
            <v>0</v>
          </cell>
          <cell r="M117" t="str">
            <v>0</v>
          </cell>
          <cell r="N117" t="str">
            <v>0</v>
          </cell>
          <cell r="O117">
            <v>1</v>
          </cell>
        </row>
        <row r="118">
          <cell r="B118" t="str">
            <v>BIO-016</v>
          </cell>
          <cell r="C118" t="str">
            <v>EQUIPO DETECTOR DE PROTEINURIA EN ORINA - QUIMICA SECA</v>
          </cell>
          <cell r="D118" t="str">
            <v>L</v>
          </cell>
          <cell r="E118" t="str">
            <v>BIO</v>
          </cell>
          <cell r="F118" t="str">
            <v>E</v>
          </cell>
          <cell r="H118" t="str">
            <v>0</v>
          </cell>
          <cell r="I118">
            <v>1</v>
          </cell>
          <cell r="J118" t="str">
            <v>0</v>
          </cell>
          <cell r="K118" t="str">
            <v>0</v>
          </cell>
          <cell r="L118" t="str">
            <v>0</v>
          </cell>
          <cell r="M118" t="str">
            <v>0</v>
          </cell>
          <cell r="N118" t="str">
            <v>0</v>
          </cell>
          <cell r="O118">
            <v>1</v>
          </cell>
        </row>
        <row r="119">
          <cell r="B119" t="str">
            <v>BIO-017</v>
          </cell>
          <cell r="C119" t="str">
            <v>EQUIPO PORTATIL DE PERFIL LIPIDICO</v>
          </cell>
          <cell r="D119" t="str">
            <v>L</v>
          </cell>
          <cell r="E119" t="str">
            <v>BIO</v>
          </cell>
          <cell r="F119" t="str">
            <v>E</v>
          </cell>
          <cell r="H119" t="str">
            <v>0</v>
          </cell>
          <cell r="I119">
            <v>1</v>
          </cell>
          <cell r="J119" t="str">
            <v>0</v>
          </cell>
          <cell r="K119">
            <v>1</v>
          </cell>
          <cell r="L119" t="str">
            <v>0</v>
          </cell>
          <cell r="M119" t="str">
            <v>0</v>
          </cell>
          <cell r="N119" t="str">
            <v>0</v>
          </cell>
          <cell r="O119">
            <v>2</v>
          </cell>
        </row>
        <row r="120">
          <cell r="B120" t="str">
            <v>BIO-018</v>
          </cell>
          <cell r="C120" t="str">
            <v xml:space="preserve">ESPECTROFOTÓMETRO </v>
          </cell>
          <cell r="D120" t="str">
            <v>L</v>
          </cell>
          <cell r="E120" t="str">
            <v>BIO</v>
          </cell>
          <cell r="F120" t="str">
            <v>E</v>
          </cell>
          <cell r="H120" t="str">
            <v>0</v>
          </cell>
          <cell r="I120" t="str">
            <v>|</v>
          </cell>
          <cell r="J120" t="str">
            <v>0</v>
          </cell>
          <cell r="K120" t="str">
            <v>0</v>
          </cell>
          <cell r="L120" t="str">
            <v>0</v>
          </cell>
          <cell r="M120" t="str">
            <v>0</v>
          </cell>
          <cell r="N120" t="str">
            <v>0</v>
          </cell>
          <cell r="O120">
            <v>0</v>
          </cell>
        </row>
        <row r="121">
          <cell r="B121" t="str">
            <v>BIO-019</v>
          </cell>
          <cell r="C121" t="str">
            <v xml:space="preserve">GLUCÓMETRO PORTÁTIL </v>
          </cell>
          <cell r="D121" t="str">
            <v>L</v>
          </cell>
          <cell r="E121" t="str">
            <v>BIO</v>
          </cell>
          <cell r="F121" t="str">
            <v>E</v>
          </cell>
          <cell r="H121" t="str">
            <v>0</v>
          </cell>
          <cell r="I121">
            <v>1</v>
          </cell>
          <cell r="J121">
            <v>1</v>
          </cell>
          <cell r="K121">
            <v>2</v>
          </cell>
          <cell r="L121" t="str">
            <v>0</v>
          </cell>
          <cell r="M121" t="str">
            <v>0</v>
          </cell>
          <cell r="N121" t="str">
            <v>0</v>
          </cell>
          <cell r="O121">
            <v>4</v>
          </cell>
        </row>
        <row r="122">
          <cell r="B122" t="str">
            <v>BIO-020</v>
          </cell>
          <cell r="C122" t="str">
            <v>INCUBADORA  DE MICROBIOLOGÍA CO2</v>
          </cell>
          <cell r="D122" t="str">
            <v>L</v>
          </cell>
          <cell r="E122" t="str">
            <v>BIO</v>
          </cell>
          <cell r="F122" t="str">
            <v>E</v>
          </cell>
          <cell r="H122" t="str">
            <v>0</v>
          </cell>
          <cell r="I122">
            <v>1</v>
          </cell>
          <cell r="J122" t="str">
            <v>0</v>
          </cell>
          <cell r="K122" t="str">
            <v>0</v>
          </cell>
          <cell r="L122" t="str">
            <v>0</v>
          </cell>
          <cell r="M122" t="str">
            <v>0</v>
          </cell>
          <cell r="N122" t="str">
            <v>0</v>
          </cell>
          <cell r="O122">
            <v>1</v>
          </cell>
        </row>
        <row r="123">
          <cell r="B123" t="str">
            <v>BIO-021</v>
          </cell>
          <cell r="C123" t="str">
            <v>INCUBADORA  DE MICROBIOLOGÍA DE 30 A 40 LITROS</v>
          </cell>
          <cell r="D123" t="str">
            <v>L</v>
          </cell>
          <cell r="E123" t="str">
            <v>BIO</v>
          </cell>
          <cell r="F123" t="str">
            <v>E</v>
          </cell>
          <cell r="H123" t="str">
            <v>0</v>
          </cell>
          <cell r="I123">
            <v>1</v>
          </cell>
          <cell r="J123" t="str">
            <v>0</v>
          </cell>
          <cell r="K123" t="str">
            <v>0</v>
          </cell>
          <cell r="L123" t="str">
            <v>0</v>
          </cell>
          <cell r="M123" t="str">
            <v>0</v>
          </cell>
          <cell r="N123" t="str">
            <v>0</v>
          </cell>
          <cell r="O123">
            <v>1</v>
          </cell>
        </row>
        <row r="124">
          <cell r="B124" t="str">
            <v>BIO-022</v>
          </cell>
          <cell r="C124" t="str">
            <v>INCUBADORA  DE MICROBIOLOGÍA DE 40 A 60 LITROS</v>
          </cell>
          <cell r="D124" t="str">
            <v>L</v>
          </cell>
          <cell r="E124" t="str">
            <v>BIO</v>
          </cell>
          <cell r="F124" t="str">
            <v>E</v>
          </cell>
          <cell r="H124" t="str">
            <v>0</v>
          </cell>
          <cell r="I124">
            <v>1</v>
          </cell>
          <cell r="J124" t="str">
            <v>0</v>
          </cell>
          <cell r="K124" t="str">
            <v>0</v>
          </cell>
          <cell r="L124" t="str">
            <v>0</v>
          </cell>
          <cell r="M124" t="str">
            <v>0</v>
          </cell>
          <cell r="N124" t="str">
            <v>0</v>
          </cell>
          <cell r="O124">
            <v>1</v>
          </cell>
        </row>
        <row r="125">
          <cell r="B125" t="str">
            <v>BIO-023</v>
          </cell>
          <cell r="C125" t="str">
            <v>POTENCIÓMETRO</v>
          </cell>
          <cell r="D125" t="str">
            <v>L</v>
          </cell>
          <cell r="E125" t="str">
            <v>BIO</v>
          </cell>
          <cell r="F125" t="str">
            <v>E</v>
          </cell>
          <cell r="H125" t="str">
            <v>0</v>
          </cell>
          <cell r="I125">
            <v>1</v>
          </cell>
          <cell r="J125" t="str">
            <v>0</v>
          </cell>
          <cell r="K125" t="str">
            <v>0</v>
          </cell>
          <cell r="L125" t="str">
            <v>0</v>
          </cell>
          <cell r="M125" t="str">
            <v>0</v>
          </cell>
          <cell r="N125" t="str">
            <v>0</v>
          </cell>
          <cell r="O125">
            <v>1</v>
          </cell>
        </row>
        <row r="126">
          <cell r="B126" t="str">
            <v>BIO-024</v>
          </cell>
          <cell r="C126" t="str">
            <v>POTENCIOMETRO DIGITAL</v>
          </cell>
          <cell r="D126" t="str">
            <v>L</v>
          </cell>
          <cell r="E126" t="str">
            <v>BIO</v>
          </cell>
          <cell r="F126" t="str">
            <v>E</v>
          </cell>
          <cell r="H126" t="str">
            <v>0</v>
          </cell>
          <cell r="I126">
            <v>1</v>
          </cell>
          <cell r="J126" t="str">
            <v>0</v>
          </cell>
          <cell r="K126" t="str">
            <v>0</v>
          </cell>
          <cell r="L126" t="str">
            <v>0</v>
          </cell>
          <cell r="M126" t="str">
            <v>0</v>
          </cell>
          <cell r="N126" t="str">
            <v>0</v>
          </cell>
          <cell r="O126">
            <v>1</v>
          </cell>
        </row>
        <row r="127">
          <cell r="B127" t="str">
            <v>BIO-025</v>
          </cell>
          <cell r="C127" t="str">
            <v xml:space="preserve">ROTADOR DE PLAQUETAS </v>
          </cell>
          <cell r="D127" t="str">
            <v>L</v>
          </cell>
          <cell r="E127" t="str">
            <v>BIO</v>
          </cell>
          <cell r="F127" t="str">
            <v>E</v>
          </cell>
          <cell r="H127" t="str">
            <v>0</v>
          </cell>
          <cell r="I127">
            <v>1</v>
          </cell>
          <cell r="J127" t="str">
            <v>0</v>
          </cell>
          <cell r="K127" t="str">
            <v>0</v>
          </cell>
          <cell r="L127" t="str">
            <v>0</v>
          </cell>
          <cell r="M127" t="str">
            <v>0</v>
          </cell>
          <cell r="N127" t="str">
            <v>0</v>
          </cell>
          <cell r="O127">
            <v>1</v>
          </cell>
        </row>
        <row r="128">
          <cell r="B128" t="str">
            <v>BIO-026</v>
          </cell>
          <cell r="C128" t="str">
            <v>ROTADOR SEROLOGICO</v>
          </cell>
          <cell r="D128" t="str">
            <v>L</v>
          </cell>
          <cell r="E128" t="str">
            <v>BIO</v>
          </cell>
          <cell r="F128" t="str">
            <v>E</v>
          </cell>
          <cell r="H128" t="str">
            <v>0</v>
          </cell>
          <cell r="I128">
            <v>1</v>
          </cell>
          <cell r="J128" t="str">
            <v>0</v>
          </cell>
          <cell r="K128" t="str">
            <v>0</v>
          </cell>
          <cell r="L128" t="str">
            <v>0</v>
          </cell>
          <cell r="M128" t="str">
            <v>0</v>
          </cell>
          <cell r="N128" t="str">
            <v>0</v>
          </cell>
          <cell r="O128">
            <v>1</v>
          </cell>
        </row>
        <row r="129">
          <cell r="B129" t="str">
            <v>BS-001</v>
          </cell>
          <cell r="C129" t="str">
            <v>AGITADOR PARA BOLSAS DE SANGRE</v>
          </cell>
          <cell r="D129" t="str">
            <v>L</v>
          </cell>
          <cell r="E129" t="str">
            <v>BS</v>
          </cell>
          <cell r="F129" t="str">
            <v>E</v>
          </cell>
          <cell r="H129" t="str">
            <v>0</v>
          </cell>
          <cell r="I129">
            <v>2</v>
          </cell>
          <cell r="J129" t="str">
            <v>0</v>
          </cell>
          <cell r="K129" t="str">
            <v>0</v>
          </cell>
          <cell r="L129" t="str">
            <v>0</v>
          </cell>
          <cell r="M129" t="str">
            <v>0</v>
          </cell>
          <cell r="N129" t="str">
            <v>0</v>
          </cell>
          <cell r="O129">
            <v>2</v>
          </cell>
        </row>
        <row r="130">
          <cell r="B130" t="str">
            <v>CB-001</v>
          </cell>
          <cell r="C130" t="str">
            <v>BOMBA MANUAL (ALIMENTACIÓN DE COMBUSTIBLE)</v>
          </cell>
          <cell r="D130" t="str">
            <v>E</v>
          </cell>
          <cell r="E130" t="str">
            <v>CB</v>
          </cell>
          <cell r="F130" t="str">
            <v>C</v>
          </cell>
          <cell r="H130">
            <v>1</v>
          </cell>
          <cell r="I130" t="str">
            <v>0</v>
          </cell>
          <cell r="J130" t="str">
            <v>0</v>
          </cell>
          <cell r="K130" t="str">
            <v>0</v>
          </cell>
          <cell r="L130" t="str">
            <v>0</v>
          </cell>
          <cell r="M130" t="str">
            <v>0</v>
          </cell>
          <cell r="N130" t="str">
            <v>0</v>
          </cell>
          <cell r="O130">
            <v>1</v>
          </cell>
        </row>
        <row r="131">
          <cell r="B131" t="str">
            <v>CB-002</v>
          </cell>
          <cell r="C131" t="str">
            <v>ESTACION REDUCTORA Y MEDICION DE GAS</v>
          </cell>
          <cell r="D131" t="str">
            <v>E</v>
          </cell>
          <cell r="E131" t="str">
            <v>CB</v>
          </cell>
          <cell r="F131" t="str">
            <v>C</v>
          </cell>
          <cell r="H131">
            <v>1</v>
          </cell>
          <cell r="I131" t="str">
            <v>0</v>
          </cell>
          <cell r="J131" t="str">
            <v>0</v>
          </cell>
          <cell r="K131" t="str">
            <v>0</v>
          </cell>
          <cell r="L131" t="str">
            <v>0</v>
          </cell>
          <cell r="M131" t="str">
            <v>0</v>
          </cell>
          <cell r="N131" t="str">
            <v>0</v>
          </cell>
          <cell r="O131">
            <v>1</v>
          </cell>
        </row>
        <row r="132">
          <cell r="B132" t="str">
            <v>CB-003</v>
          </cell>
          <cell r="C132" t="str">
            <v>TANQUE CISTERNA  DE 1000 GALONES D2</v>
          </cell>
          <cell r="D132" t="str">
            <v>E</v>
          </cell>
          <cell r="E132" t="str">
            <v>CB</v>
          </cell>
          <cell r="F132" t="str">
            <v>C</v>
          </cell>
          <cell r="H132">
            <v>1</v>
          </cell>
          <cell r="I132" t="str">
            <v>0</v>
          </cell>
          <cell r="J132" t="str">
            <v>0</v>
          </cell>
          <cell r="K132" t="str">
            <v>0</v>
          </cell>
          <cell r="L132" t="str">
            <v>0</v>
          </cell>
          <cell r="M132" t="str">
            <v>0</v>
          </cell>
          <cell r="N132" t="str">
            <v>0</v>
          </cell>
          <cell r="O132">
            <v>1</v>
          </cell>
        </row>
        <row r="133">
          <cell r="B133" t="str">
            <v>CB-004</v>
          </cell>
          <cell r="C133" t="str">
            <v>TANQUE CISTERNA  DE 1000 GALONES GLP ó GNC</v>
          </cell>
          <cell r="D133" t="str">
            <v>E</v>
          </cell>
          <cell r="E133" t="str">
            <v>CB</v>
          </cell>
          <cell r="F133" t="str">
            <v>C</v>
          </cell>
          <cell r="H133">
            <v>1</v>
          </cell>
          <cell r="I133" t="str">
            <v>0</v>
          </cell>
          <cell r="J133" t="str">
            <v>0</v>
          </cell>
          <cell r="K133" t="str">
            <v>0</v>
          </cell>
          <cell r="L133" t="str">
            <v>0</v>
          </cell>
          <cell r="M133" t="str">
            <v>0</v>
          </cell>
          <cell r="N133" t="str">
            <v>0</v>
          </cell>
          <cell r="O133">
            <v>1</v>
          </cell>
        </row>
        <row r="134">
          <cell r="B134" t="str">
            <v>CB-005</v>
          </cell>
          <cell r="C134" t="str">
            <v>TANQUE CISTERNA  DE 2000 GALONES D2</v>
          </cell>
          <cell r="D134" t="str">
            <v>E</v>
          </cell>
          <cell r="E134" t="str">
            <v>CB</v>
          </cell>
          <cell r="F134" t="str">
            <v>C</v>
          </cell>
          <cell r="H134">
            <v>1</v>
          </cell>
          <cell r="I134" t="str">
            <v>0</v>
          </cell>
          <cell r="J134" t="str">
            <v>0</v>
          </cell>
          <cell r="K134" t="str">
            <v>0</v>
          </cell>
          <cell r="L134" t="str">
            <v>0</v>
          </cell>
          <cell r="M134" t="str">
            <v>0</v>
          </cell>
          <cell r="N134" t="str">
            <v>0</v>
          </cell>
          <cell r="O134">
            <v>1</v>
          </cell>
        </row>
        <row r="135">
          <cell r="B135" t="str">
            <v>CB-006</v>
          </cell>
          <cell r="C135" t="str">
            <v>TANQUE CISTERNA  DE 2000 GALONES D2</v>
          </cell>
          <cell r="D135" t="str">
            <v>E</v>
          </cell>
          <cell r="E135" t="str">
            <v>CB</v>
          </cell>
          <cell r="F135" t="str">
            <v>C</v>
          </cell>
          <cell r="H135">
            <v>1</v>
          </cell>
          <cell r="I135" t="str">
            <v>0</v>
          </cell>
          <cell r="J135" t="str">
            <v>0</v>
          </cell>
          <cell r="K135" t="str">
            <v>0</v>
          </cell>
          <cell r="L135" t="str">
            <v>0</v>
          </cell>
          <cell r="M135" t="str">
            <v>0</v>
          </cell>
          <cell r="N135" t="str">
            <v>0</v>
          </cell>
          <cell r="O135">
            <v>1</v>
          </cell>
        </row>
        <row r="136">
          <cell r="B136" t="str">
            <v>CB-007</v>
          </cell>
          <cell r="C136" t="str">
            <v>TANQUE CISTERNA  DE 2000 GALONES GLP ó GNC</v>
          </cell>
          <cell r="D136" t="str">
            <v>E</v>
          </cell>
          <cell r="E136" t="str">
            <v>CB</v>
          </cell>
          <cell r="F136" t="str">
            <v>C</v>
          </cell>
          <cell r="H136">
            <v>1</v>
          </cell>
          <cell r="I136" t="str">
            <v>0</v>
          </cell>
          <cell r="J136" t="str">
            <v>0</v>
          </cell>
          <cell r="K136" t="str">
            <v>0</v>
          </cell>
          <cell r="L136" t="str">
            <v>0</v>
          </cell>
          <cell r="M136" t="str">
            <v>0</v>
          </cell>
          <cell r="N136" t="str">
            <v>0</v>
          </cell>
          <cell r="O136">
            <v>1</v>
          </cell>
        </row>
        <row r="137">
          <cell r="B137" t="str">
            <v>CB-008</v>
          </cell>
          <cell r="C137" t="str">
            <v>TANQUE CISTERNA  DE 700 GALONES GLP ó GNC</v>
          </cell>
          <cell r="D137" t="str">
            <v>E</v>
          </cell>
          <cell r="E137" t="str">
            <v>CB</v>
          </cell>
          <cell r="F137" t="str">
            <v>C</v>
          </cell>
          <cell r="H137">
            <v>1</v>
          </cell>
          <cell r="I137" t="str">
            <v>0</v>
          </cell>
          <cell r="J137" t="str">
            <v>0</v>
          </cell>
          <cell r="K137" t="str">
            <v>0</v>
          </cell>
          <cell r="L137" t="str">
            <v>0</v>
          </cell>
          <cell r="M137" t="str">
            <v>0</v>
          </cell>
          <cell r="N137" t="str">
            <v>0</v>
          </cell>
          <cell r="O137">
            <v>1</v>
          </cell>
        </row>
        <row r="138">
          <cell r="B138" t="str">
            <v>CB-009</v>
          </cell>
          <cell r="C138" t="str">
            <v>TANQUE CISTERNA DE PETRÓLEO DE 1000 GLS. O GAS EQUIVALENTE</v>
          </cell>
          <cell r="D138" t="str">
            <v>E</v>
          </cell>
          <cell r="E138" t="str">
            <v>CB</v>
          </cell>
          <cell r="F138" t="str">
            <v>C</v>
          </cell>
          <cell r="H138">
            <v>1</v>
          </cell>
          <cell r="I138" t="str">
            <v>0</v>
          </cell>
          <cell r="J138" t="str">
            <v>0</v>
          </cell>
          <cell r="K138" t="str">
            <v>0</v>
          </cell>
          <cell r="L138" t="str">
            <v>0</v>
          </cell>
          <cell r="M138" t="str">
            <v>0</v>
          </cell>
          <cell r="N138" t="str">
            <v>0</v>
          </cell>
          <cell r="O138">
            <v>1</v>
          </cell>
        </row>
        <row r="139">
          <cell r="B139" t="str">
            <v>CB-010</v>
          </cell>
          <cell r="C139" t="str">
            <v xml:space="preserve">TANQUE DE  PETRÓLEO  DIARIO  PARA GRUPO ELECTRÓGENO  </v>
          </cell>
          <cell r="D139" t="str">
            <v>E</v>
          </cell>
          <cell r="E139" t="str">
            <v>CB</v>
          </cell>
          <cell r="F139" t="str">
            <v>C</v>
          </cell>
          <cell r="H139">
            <v>1</v>
          </cell>
          <cell r="I139" t="str">
            <v>0</v>
          </cell>
          <cell r="J139" t="str">
            <v>0</v>
          </cell>
          <cell r="K139" t="str">
            <v>0</v>
          </cell>
          <cell r="L139" t="str">
            <v>0</v>
          </cell>
          <cell r="M139" t="str">
            <v>0</v>
          </cell>
          <cell r="N139" t="str">
            <v>0</v>
          </cell>
          <cell r="O139">
            <v>1</v>
          </cell>
        </row>
        <row r="140">
          <cell r="B140" t="str">
            <v>CB-011</v>
          </cell>
          <cell r="C140" t="str">
            <v>TANQUE DE DIARIO DE PETROLEO PARA CALDEROS 50 GALONES</v>
          </cell>
          <cell r="D140" t="str">
            <v>E</v>
          </cell>
          <cell r="E140" t="str">
            <v>CB</v>
          </cell>
          <cell r="F140" t="str">
            <v>C</v>
          </cell>
          <cell r="H140">
            <v>1</v>
          </cell>
          <cell r="I140" t="str">
            <v>0</v>
          </cell>
          <cell r="J140" t="str">
            <v>0</v>
          </cell>
          <cell r="K140" t="str">
            <v>0</v>
          </cell>
          <cell r="L140" t="str">
            <v>0</v>
          </cell>
          <cell r="M140" t="str">
            <v>0</v>
          </cell>
          <cell r="N140" t="str">
            <v>0</v>
          </cell>
          <cell r="O140">
            <v>1</v>
          </cell>
        </row>
        <row r="141">
          <cell r="B141" t="str">
            <v>CB-012</v>
          </cell>
          <cell r="C141" t="str">
            <v>TANQUE DE DIARIO PARA COMBUSTIBLE DE CALDERO 120 GALONES</v>
          </cell>
          <cell r="D141" t="str">
            <v>E</v>
          </cell>
          <cell r="E141" t="str">
            <v>CB</v>
          </cell>
          <cell r="F141" t="str">
            <v>C</v>
          </cell>
          <cell r="H141">
            <v>1</v>
          </cell>
          <cell r="I141" t="str">
            <v>0</v>
          </cell>
          <cell r="J141" t="str">
            <v>0</v>
          </cell>
          <cell r="K141" t="str">
            <v>0</v>
          </cell>
          <cell r="L141" t="str">
            <v>0</v>
          </cell>
          <cell r="M141" t="str">
            <v>0</v>
          </cell>
          <cell r="N141" t="str">
            <v>0</v>
          </cell>
          <cell r="O141">
            <v>1</v>
          </cell>
        </row>
        <row r="142">
          <cell r="B142" t="str">
            <v>CB-013</v>
          </cell>
          <cell r="C142" t="str">
            <v>TANQUE DE PETROLEO CON ELECTROBOMBAS DE PETROLEO</v>
          </cell>
          <cell r="D142" t="str">
            <v>E</v>
          </cell>
          <cell r="E142" t="str">
            <v>CB</v>
          </cell>
          <cell r="F142" t="str">
            <v>E</v>
          </cell>
          <cell r="H142">
            <v>1</v>
          </cell>
          <cell r="I142" t="str">
            <v>0</v>
          </cell>
          <cell r="J142" t="str">
            <v>0</v>
          </cell>
          <cell r="K142" t="str">
            <v>0</v>
          </cell>
          <cell r="L142" t="str">
            <v>0</v>
          </cell>
          <cell r="M142" t="str">
            <v>0</v>
          </cell>
          <cell r="N142" t="str">
            <v>0</v>
          </cell>
          <cell r="O142">
            <v>1</v>
          </cell>
        </row>
        <row r="143">
          <cell r="B143" t="str">
            <v>CIR-001</v>
          </cell>
          <cell r="C143" t="str">
            <v>SET DE INSTRUMENTAL PARA RETIRAR PUNTOS</v>
          </cell>
          <cell r="D143" t="str">
            <v>I</v>
          </cell>
          <cell r="E143" t="str">
            <v>CIR</v>
          </cell>
          <cell r="F143" t="str">
            <v>E</v>
          </cell>
          <cell r="H143" t="str">
            <v>0</v>
          </cell>
          <cell r="I143">
            <v>1</v>
          </cell>
          <cell r="J143">
            <v>3</v>
          </cell>
          <cell r="K143" t="str">
            <v>0</v>
          </cell>
          <cell r="L143" t="str">
            <v>0</v>
          </cell>
          <cell r="M143" t="str">
            <v>0</v>
          </cell>
          <cell r="N143" t="str">
            <v>0</v>
          </cell>
          <cell r="O143">
            <v>4</v>
          </cell>
        </row>
        <row r="144">
          <cell r="B144" t="str">
            <v>CIR-002</v>
          </cell>
          <cell r="C144" t="str">
            <v>SET DE INSTRUMENTAL PARA SUTURA</v>
          </cell>
          <cell r="D144" t="str">
            <v>I</v>
          </cell>
          <cell r="E144" t="str">
            <v>CIR</v>
          </cell>
          <cell r="F144" t="str">
            <v>E</v>
          </cell>
          <cell r="H144" t="str">
            <v>0</v>
          </cell>
          <cell r="I144">
            <v>3</v>
          </cell>
          <cell r="J144">
            <v>3</v>
          </cell>
          <cell r="K144" t="str">
            <v>0</v>
          </cell>
          <cell r="L144" t="str">
            <v>0</v>
          </cell>
          <cell r="M144" t="str">
            <v>0</v>
          </cell>
          <cell r="N144" t="str">
            <v>0</v>
          </cell>
          <cell r="O144">
            <v>6</v>
          </cell>
        </row>
        <row r="145">
          <cell r="B145" t="str">
            <v>CIR-003</v>
          </cell>
          <cell r="C145" t="str">
            <v>SET INSTRUMENTAL DE APENDICECTOMIA</v>
          </cell>
          <cell r="D145" t="str">
            <v>I</v>
          </cell>
          <cell r="E145" t="str">
            <v>CIR</v>
          </cell>
          <cell r="F145" t="str">
            <v>E</v>
          </cell>
          <cell r="H145" t="str">
            <v>0</v>
          </cell>
          <cell r="I145" t="str">
            <v>0</v>
          </cell>
          <cell r="J145">
            <v>3</v>
          </cell>
          <cell r="K145" t="str">
            <v>0</v>
          </cell>
          <cell r="L145" t="str">
            <v>0</v>
          </cell>
          <cell r="M145" t="str">
            <v>0</v>
          </cell>
          <cell r="N145" t="str">
            <v>0</v>
          </cell>
          <cell r="O145">
            <v>3</v>
          </cell>
        </row>
        <row r="146">
          <cell r="B146" t="str">
            <v>CIR-004</v>
          </cell>
          <cell r="C146" t="str">
            <v>SET INSTRUMENTAL DE CIRUGIA DE MAMA</v>
          </cell>
          <cell r="D146" t="str">
            <v>I</v>
          </cell>
          <cell r="E146" t="str">
            <v>CIR</v>
          </cell>
          <cell r="F146" t="str">
            <v>E</v>
          </cell>
          <cell r="H146" t="str">
            <v>0</v>
          </cell>
          <cell r="I146" t="str">
            <v>0</v>
          </cell>
          <cell r="J146">
            <v>3</v>
          </cell>
          <cell r="K146" t="str">
            <v>0</v>
          </cell>
          <cell r="L146" t="str">
            <v>0</v>
          </cell>
          <cell r="M146" t="str">
            <v>0</v>
          </cell>
          <cell r="N146" t="str">
            <v>0</v>
          </cell>
          <cell r="O146">
            <v>3</v>
          </cell>
        </row>
        <row r="147">
          <cell r="B147" t="str">
            <v>CIR-005</v>
          </cell>
          <cell r="C147" t="str">
            <v>SET INSTRUMENTAL DE CIRUGIA LAPAROSCOPICA</v>
          </cell>
          <cell r="D147" t="str">
            <v>I</v>
          </cell>
          <cell r="E147" t="str">
            <v>CIR</v>
          </cell>
          <cell r="F147" t="str">
            <v>E</v>
          </cell>
          <cell r="H147" t="str">
            <v>0</v>
          </cell>
          <cell r="I147" t="str">
            <v>0</v>
          </cell>
          <cell r="J147">
            <v>3</v>
          </cell>
          <cell r="K147" t="str">
            <v>0</v>
          </cell>
          <cell r="L147" t="str">
            <v>0</v>
          </cell>
          <cell r="M147" t="str">
            <v>0</v>
          </cell>
          <cell r="N147" t="str">
            <v>0</v>
          </cell>
          <cell r="O147">
            <v>3</v>
          </cell>
        </row>
        <row r="148">
          <cell r="B148" t="str">
            <v>CIR-006</v>
          </cell>
          <cell r="C148" t="str">
            <v>SET INSTRUMENTAL DE CIRUGIA MAYOR</v>
          </cell>
          <cell r="D148" t="str">
            <v>I</v>
          </cell>
          <cell r="E148" t="str">
            <v>CIR</v>
          </cell>
          <cell r="F148" t="str">
            <v>E</v>
          </cell>
          <cell r="H148" t="str">
            <v>0</v>
          </cell>
          <cell r="I148" t="str">
            <v>0</v>
          </cell>
          <cell r="J148">
            <v>3</v>
          </cell>
          <cell r="K148" t="str">
            <v>0</v>
          </cell>
          <cell r="L148" t="str">
            <v>0</v>
          </cell>
          <cell r="M148" t="str">
            <v>0</v>
          </cell>
          <cell r="N148" t="str">
            <v>0</v>
          </cell>
          <cell r="O148">
            <v>3</v>
          </cell>
        </row>
        <row r="149">
          <cell r="B149" t="str">
            <v>CIR-007</v>
          </cell>
          <cell r="C149" t="str">
            <v>SET INSTRUMENTAL DE CIRUGIA MENOR</v>
          </cell>
          <cell r="D149" t="str">
            <v>I</v>
          </cell>
          <cell r="E149" t="str">
            <v>CIR</v>
          </cell>
          <cell r="F149" t="str">
            <v>E</v>
          </cell>
          <cell r="H149" t="str">
            <v>0</v>
          </cell>
          <cell r="I149">
            <v>1</v>
          </cell>
          <cell r="J149">
            <v>3</v>
          </cell>
          <cell r="K149" t="str">
            <v>0</v>
          </cell>
          <cell r="L149" t="str">
            <v>0</v>
          </cell>
          <cell r="M149" t="str">
            <v>0</v>
          </cell>
          <cell r="N149" t="str">
            <v>0</v>
          </cell>
          <cell r="O149">
            <v>4</v>
          </cell>
        </row>
        <row r="150">
          <cell r="B150" t="str">
            <v>CIR-008</v>
          </cell>
          <cell r="C150" t="str">
            <v>SET INSTRUMENTAL DE CIRUGIA MENOR DE TRAUMATOLOGIA</v>
          </cell>
          <cell r="D150" t="str">
            <v>I</v>
          </cell>
          <cell r="E150" t="str">
            <v>CIR</v>
          </cell>
          <cell r="F150" t="str">
            <v>E</v>
          </cell>
          <cell r="H150" t="str">
            <v>0</v>
          </cell>
          <cell r="I150" t="str">
            <v>0</v>
          </cell>
          <cell r="J150">
            <v>3</v>
          </cell>
          <cell r="K150" t="str">
            <v>0</v>
          </cell>
          <cell r="L150" t="str">
            <v>0</v>
          </cell>
          <cell r="M150" t="str">
            <v>0</v>
          </cell>
          <cell r="N150" t="str">
            <v>0</v>
          </cell>
          <cell r="O150">
            <v>3</v>
          </cell>
        </row>
        <row r="151">
          <cell r="B151" t="str">
            <v>CIR-009</v>
          </cell>
          <cell r="C151" t="str">
            <v>SET INSTRUMENTAL DE CIRUGIA MENOR DE UROLOGIA</v>
          </cell>
          <cell r="D151" t="str">
            <v>I</v>
          </cell>
          <cell r="E151" t="str">
            <v>CIR</v>
          </cell>
          <cell r="F151" t="str">
            <v>E</v>
          </cell>
          <cell r="H151" t="str">
            <v>0</v>
          </cell>
          <cell r="I151" t="str">
            <v>0</v>
          </cell>
          <cell r="J151">
            <v>3</v>
          </cell>
          <cell r="K151" t="str">
            <v>0</v>
          </cell>
          <cell r="L151" t="str">
            <v>0</v>
          </cell>
          <cell r="M151" t="str">
            <v>0</v>
          </cell>
          <cell r="N151" t="str">
            <v>0</v>
          </cell>
          <cell r="O151">
            <v>3</v>
          </cell>
        </row>
        <row r="152">
          <cell r="B152" t="str">
            <v>CIR-010</v>
          </cell>
          <cell r="C152" t="str">
            <v>SET INSTRUMENTAL DE CIRUGIA PEDIATRICA ESCOLAR</v>
          </cell>
          <cell r="D152" t="str">
            <v>I</v>
          </cell>
          <cell r="E152" t="str">
            <v>CIR</v>
          </cell>
          <cell r="F152" t="str">
            <v>E</v>
          </cell>
          <cell r="H152" t="str">
            <v>0</v>
          </cell>
          <cell r="I152" t="str">
            <v>0</v>
          </cell>
          <cell r="J152">
            <v>3</v>
          </cell>
          <cell r="K152" t="str">
            <v>0</v>
          </cell>
          <cell r="L152" t="str">
            <v>0</v>
          </cell>
          <cell r="M152" t="str">
            <v>0</v>
          </cell>
          <cell r="N152" t="str">
            <v>0</v>
          </cell>
          <cell r="O152">
            <v>3</v>
          </cell>
        </row>
        <row r="153">
          <cell r="B153" t="str">
            <v>CIR-011</v>
          </cell>
          <cell r="C153" t="str">
            <v>SET INSTRUMENTAL DE COLICESTEOTOMIA Y VIAS BILIARES</v>
          </cell>
          <cell r="D153" t="str">
            <v>I</v>
          </cell>
          <cell r="E153" t="str">
            <v>CIR</v>
          </cell>
          <cell r="F153" t="str">
            <v>E</v>
          </cell>
          <cell r="H153" t="str">
            <v>0</v>
          </cell>
          <cell r="I153" t="str">
            <v>0</v>
          </cell>
          <cell r="J153">
            <v>3</v>
          </cell>
          <cell r="K153" t="str">
            <v>0</v>
          </cell>
          <cell r="L153" t="str">
            <v>0</v>
          </cell>
          <cell r="M153" t="str">
            <v>0</v>
          </cell>
          <cell r="N153" t="str">
            <v>0</v>
          </cell>
          <cell r="O153">
            <v>3</v>
          </cell>
        </row>
        <row r="154">
          <cell r="B154" t="str">
            <v>CIR-012</v>
          </cell>
          <cell r="C154" t="str">
            <v>SET INSTRUMENTAL DE CURACIONES</v>
          </cell>
          <cell r="D154" t="str">
            <v>I</v>
          </cell>
          <cell r="E154" t="str">
            <v>CIR</v>
          </cell>
          <cell r="F154" t="str">
            <v>E</v>
          </cell>
          <cell r="H154" t="str">
            <v>0</v>
          </cell>
          <cell r="I154">
            <v>3</v>
          </cell>
          <cell r="J154">
            <v>12</v>
          </cell>
          <cell r="K154" t="str">
            <v>0</v>
          </cell>
          <cell r="L154" t="str">
            <v>0</v>
          </cell>
          <cell r="M154" t="str">
            <v>0</v>
          </cell>
          <cell r="N154" t="str">
            <v>0</v>
          </cell>
          <cell r="O154">
            <v>15</v>
          </cell>
        </row>
        <row r="155">
          <cell r="B155" t="str">
            <v>CIR-013</v>
          </cell>
          <cell r="C155" t="str">
            <v>SET INSTRUMENTAL DE DEBRIDACION Y LIMPIEZA QUIRURGICA</v>
          </cell>
          <cell r="D155" t="str">
            <v>I</v>
          </cell>
          <cell r="E155" t="str">
            <v>CIR</v>
          </cell>
          <cell r="F155" t="str">
            <v>E</v>
          </cell>
          <cell r="H155" t="str">
            <v>0</v>
          </cell>
          <cell r="I155" t="str">
            <v>0</v>
          </cell>
          <cell r="J155">
            <v>3</v>
          </cell>
          <cell r="K155" t="str">
            <v>0</v>
          </cell>
          <cell r="L155" t="str">
            <v>0</v>
          </cell>
          <cell r="M155" t="str">
            <v>0</v>
          </cell>
          <cell r="N155" t="str">
            <v>0</v>
          </cell>
          <cell r="O155">
            <v>3</v>
          </cell>
        </row>
        <row r="156">
          <cell r="B156" t="str">
            <v>CIR-014</v>
          </cell>
          <cell r="C156" t="str">
            <v>SET INSTRUMENTAL DE DERIVACION VENTRICULO PERITONEAL</v>
          </cell>
          <cell r="D156" t="str">
            <v>I</v>
          </cell>
          <cell r="E156" t="str">
            <v>CIR</v>
          </cell>
          <cell r="F156" t="str">
            <v>E</v>
          </cell>
          <cell r="H156" t="str">
            <v>0</v>
          </cell>
          <cell r="I156" t="str">
            <v>0</v>
          </cell>
          <cell r="J156">
            <v>3</v>
          </cell>
          <cell r="K156" t="str">
            <v>0</v>
          </cell>
          <cell r="L156" t="str">
            <v>0</v>
          </cell>
          <cell r="M156" t="str">
            <v>0</v>
          </cell>
          <cell r="N156" t="str">
            <v>0</v>
          </cell>
          <cell r="O156">
            <v>3</v>
          </cell>
        </row>
        <row r="157">
          <cell r="B157" t="str">
            <v>CIR-015</v>
          </cell>
          <cell r="C157" t="str">
            <v>SET INSTRUMENTAL DE EXTRACCIÓN DE CUERPO EXTRAÑO</v>
          </cell>
          <cell r="D157" t="str">
            <v>I</v>
          </cell>
          <cell r="E157" t="str">
            <v>CIR</v>
          </cell>
          <cell r="F157" t="str">
            <v>E</v>
          </cell>
          <cell r="H157" t="str">
            <v>0</v>
          </cell>
          <cell r="I157">
            <v>3</v>
          </cell>
          <cell r="J157">
            <v>6</v>
          </cell>
          <cell r="K157">
            <v>3</v>
          </cell>
          <cell r="L157" t="str">
            <v>0</v>
          </cell>
          <cell r="M157" t="str">
            <v>0</v>
          </cell>
          <cell r="N157" t="str">
            <v>0</v>
          </cell>
          <cell r="O157">
            <v>12</v>
          </cell>
        </row>
        <row r="158">
          <cell r="B158" t="str">
            <v>CIR-016</v>
          </cell>
          <cell r="C158" t="str">
            <v>SET INSTRUMENTAL DE FLEBOTOMIA</v>
          </cell>
          <cell r="D158" t="str">
            <v>I</v>
          </cell>
          <cell r="E158" t="str">
            <v>CIR</v>
          </cell>
          <cell r="F158" t="str">
            <v>E</v>
          </cell>
          <cell r="H158" t="str">
            <v>0</v>
          </cell>
          <cell r="I158" t="str">
            <v>0</v>
          </cell>
          <cell r="J158">
            <v>3</v>
          </cell>
          <cell r="K158" t="str">
            <v>0</v>
          </cell>
          <cell r="L158" t="str">
            <v>0</v>
          </cell>
          <cell r="M158" t="str">
            <v>0</v>
          </cell>
          <cell r="N158" t="str">
            <v>0</v>
          </cell>
          <cell r="O158">
            <v>3</v>
          </cell>
        </row>
        <row r="159">
          <cell r="B159" t="str">
            <v>CIR-017</v>
          </cell>
          <cell r="C159" t="str">
            <v>SET INSTRUMENTAL DE GASTRECTOMIA</v>
          </cell>
          <cell r="D159" t="str">
            <v>I</v>
          </cell>
          <cell r="E159" t="str">
            <v>CIR</v>
          </cell>
          <cell r="F159" t="str">
            <v>E</v>
          </cell>
          <cell r="H159" t="str">
            <v>0</v>
          </cell>
          <cell r="I159" t="str">
            <v>0</v>
          </cell>
          <cell r="J159">
            <v>3</v>
          </cell>
          <cell r="K159" t="str">
            <v>0</v>
          </cell>
          <cell r="L159" t="str">
            <v>0</v>
          </cell>
          <cell r="M159" t="str">
            <v>0</v>
          </cell>
          <cell r="N159" t="str">
            <v>0</v>
          </cell>
          <cell r="O159">
            <v>3</v>
          </cell>
        </row>
        <row r="160">
          <cell r="B160" t="str">
            <v>CIR-018</v>
          </cell>
          <cell r="C160" t="str">
            <v>SET INSTRUMENTAL DE PEQUEÑAS INTERVENCIONES QUIRÚRGICAS</v>
          </cell>
          <cell r="D160" t="str">
            <v>I</v>
          </cell>
          <cell r="E160" t="str">
            <v>CIR</v>
          </cell>
          <cell r="F160" t="str">
            <v>E</v>
          </cell>
          <cell r="H160" t="str">
            <v>0</v>
          </cell>
          <cell r="I160">
            <v>1</v>
          </cell>
          <cell r="J160">
            <v>3</v>
          </cell>
          <cell r="K160" t="str">
            <v>0</v>
          </cell>
          <cell r="L160" t="str">
            <v>0</v>
          </cell>
          <cell r="M160" t="str">
            <v>0</v>
          </cell>
          <cell r="N160" t="str">
            <v>0</v>
          </cell>
          <cell r="O160">
            <v>4</v>
          </cell>
        </row>
        <row r="161">
          <cell r="B161" t="str">
            <v>CIR-019</v>
          </cell>
          <cell r="C161" t="str">
            <v>SET INSTRUMENTAL DE QUISTECTOMIA</v>
          </cell>
          <cell r="D161" t="str">
            <v>I</v>
          </cell>
          <cell r="E161" t="str">
            <v>CIR</v>
          </cell>
          <cell r="F161" t="str">
            <v>E</v>
          </cell>
          <cell r="H161" t="str">
            <v>0</v>
          </cell>
          <cell r="I161" t="str">
            <v>0</v>
          </cell>
          <cell r="J161">
            <v>3</v>
          </cell>
          <cell r="K161" t="str">
            <v>0</v>
          </cell>
          <cell r="L161" t="str">
            <v>0</v>
          </cell>
          <cell r="M161" t="str">
            <v>0</v>
          </cell>
          <cell r="N161" t="str">
            <v>0</v>
          </cell>
          <cell r="O161">
            <v>3</v>
          </cell>
        </row>
        <row r="162">
          <cell r="B162" t="str">
            <v>CIR-020</v>
          </cell>
          <cell r="C162" t="str">
            <v>SET INSTRUMENTAL DE SUTURAS</v>
          </cell>
          <cell r="D162" t="str">
            <v>I</v>
          </cell>
          <cell r="E162" t="str">
            <v>CIR</v>
          </cell>
          <cell r="F162" t="str">
            <v>E</v>
          </cell>
          <cell r="H162" t="str">
            <v>0</v>
          </cell>
          <cell r="I162">
            <v>1</v>
          </cell>
          <cell r="J162">
            <v>12</v>
          </cell>
          <cell r="K162" t="str">
            <v>0</v>
          </cell>
          <cell r="L162" t="str">
            <v>0</v>
          </cell>
          <cell r="M162" t="str">
            <v>0</v>
          </cell>
          <cell r="N162" t="str">
            <v>0</v>
          </cell>
          <cell r="O162">
            <v>13</v>
          </cell>
        </row>
        <row r="163">
          <cell r="B163" t="str">
            <v>CIR-021</v>
          </cell>
          <cell r="C163" t="str">
            <v>SET INSTRUMENTAL DE TORAX</v>
          </cell>
          <cell r="D163" t="str">
            <v>I</v>
          </cell>
          <cell r="E163" t="str">
            <v>CIR</v>
          </cell>
          <cell r="F163" t="str">
            <v>E</v>
          </cell>
          <cell r="H163" t="str">
            <v>0</v>
          </cell>
          <cell r="I163" t="str">
            <v>0</v>
          </cell>
          <cell r="J163">
            <v>3</v>
          </cell>
          <cell r="K163" t="str">
            <v>0</v>
          </cell>
          <cell r="L163" t="str">
            <v>0</v>
          </cell>
          <cell r="M163" t="str">
            <v>0</v>
          </cell>
          <cell r="N163" t="str">
            <v>0</v>
          </cell>
          <cell r="O163">
            <v>3</v>
          </cell>
        </row>
        <row r="164">
          <cell r="B164" t="str">
            <v>CIR-022</v>
          </cell>
          <cell r="C164" t="str">
            <v>SET INSTRUMENTAL PARA APENDICETOMIA</v>
          </cell>
          <cell r="D164" t="str">
            <v>I</v>
          </cell>
          <cell r="E164" t="str">
            <v>CIR</v>
          </cell>
          <cell r="F164" t="str">
            <v>E</v>
          </cell>
          <cell r="H164" t="str">
            <v>0</v>
          </cell>
          <cell r="I164" t="str">
            <v>0</v>
          </cell>
          <cell r="J164">
            <v>3</v>
          </cell>
          <cell r="K164" t="str">
            <v>0</v>
          </cell>
          <cell r="L164" t="str">
            <v>0</v>
          </cell>
          <cell r="M164" t="str">
            <v>0</v>
          </cell>
          <cell r="N164" t="str">
            <v>0</v>
          </cell>
          <cell r="O164">
            <v>3</v>
          </cell>
        </row>
        <row r="165">
          <cell r="B165" t="str">
            <v>CIR-023</v>
          </cell>
          <cell r="C165" t="str">
            <v>SET INSTRUMENTAL PARA CIRUGIA MENOR</v>
          </cell>
          <cell r="D165" t="str">
            <v>I</v>
          </cell>
          <cell r="E165" t="str">
            <v>CIR</v>
          </cell>
          <cell r="F165" t="str">
            <v>E</v>
          </cell>
          <cell r="H165" t="str">
            <v>0</v>
          </cell>
          <cell r="I165">
            <v>1</v>
          </cell>
          <cell r="J165">
            <v>12</v>
          </cell>
          <cell r="K165" t="str">
            <v>0</v>
          </cell>
          <cell r="L165" t="str">
            <v>0</v>
          </cell>
          <cell r="M165" t="str">
            <v>0</v>
          </cell>
          <cell r="N165" t="str">
            <v>0</v>
          </cell>
          <cell r="O165">
            <v>13</v>
          </cell>
        </row>
        <row r="166">
          <cell r="B166" t="str">
            <v>CIR-024</v>
          </cell>
          <cell r="C166" t="str">
            <v>SET INSTRUMENTAL PARA CURACIONES</v>
          </cell>
          <cell r="D166" t="str">
            <v>I</v>
          </cell>
          <cell r="E166" t="str">
            <v>CIR</v>
          </cell>
          <cell r="F166" t="str">
            <v>E</v>
          </cell>
          <cell r="H166" t="str">
            <v>0</v>
          </cell>
          <cell r="I166">
            <v>3</v>
          </cell>
          <cell r="J166" t="str">
            <v>0</v>
          </cell>
          <cell r="K166">
            <v>3</v>
          </cell>
          <cell r="L166" t="str">
            <v>0</v>
          </cell>
          <cell r="M166" t="str">
            <v>0</v>
          </cell>
          <cell r="N166" t="str">
            <v>0</v>
          </cell>
          <cell r="O166">
            <v>6</v>
          </cell>
        </row>
        <row r="167">
          <cell r="B167" t="str">
            <v>CIR-025</v>
          </cell>
          <cell r="C167" t="str">
            <v>SET INSTRUMENTAL PARA LAPARATOMIA EXPLORATORIA</v>
          </cell>
          <cell r="D167" t="str">
            <v>I</v>
          </cell>
          <cell r="E167" t="str">
            <v>CIR</v>
          </cell>
          <cell r="F167" t="str">
            <v>E</v>
          </cell>
          <cell r="H167" t="str">
            <v>0</v>
          </cell>
          <cell r="I167" t="str">
            <v>0</v>
          </cell>
          <cell r="J167">
            <v>3</v>
          </cell>
          <cell r="K167" t="str">
            <v>0</v>
          </cell>
          <cell r="L167" t="str">
            <v>0</v>
          </cell>
          <cell r="M167" t="str">
            <v>0</v>
          </cell>
          <cell r="N167" t="str">
            <v>0</v>
          </cell>
          <cell r="O167">
            <v>3</v>
          </cell>
        </row>
        <row r="168">
          <cell r="B168" t="str">
            <v>CIR-026</v>
          </cell>
          <cell r="C168" t="str">
            <v>SET INSTRUMENTAL PARA PEQUEÑAS INTERVENCIONES QUIRURGICAS</v>
          </cell>
          <cell r="D168" t="str">
            <v>I</v>
          </cell>
          <cell r="E168" t="str">
            <v>CIR</v>
          </cell>
          <cell r="F168" t="str">
            <v>E</v>
          </cell>
          <cell r="H168" t="str">
            <v>0</v>
          </cell>
          <cell r="I168" t="str">
            <v>0</v>
          </cell>
          <cell r="J168">
            <v>3</v>
          </cell>
          <cell r="K168" t="str">
            <v>0</v>
          </cell>
          <cell r="L168" t="str">
            <v>0</v>
          </cell>
          <cell r="M168" t="str">
            <v>0</v>
          </cell>
          <cell r="N168" t="str">
            <v>0</v>
          </cell>
          <cell r="O168">
            <v>3</v>
          </cell>
        </row>
        <row r="169">
          <cell r="B169" t="str">
            <v>CIR-027</v>
          </cell>
          <cell r="C169" t="str">
            <v xml:space="preserve">SET INSTRUMENTAL VASCULAR </v>
          </cell>
          <cell r="D169" t="str">
            <v>I</v>
          </cell>
          <cell r="E169" t="str">
            <v>CIR</v>
          </cell>
          <cell r="F169" t="str">
            <v>E</v>
          </cell>
          <cell r="H169" t="str">
            <v>0</v>
          </cell>
          <cell r="I169" t="str">
            <v>0</v>
          </cell>
          <cell r="J169">
            <v>3</v>
          </cell>
          <cell r="K169" t="str">
            <v>0</v>
          </cell>
          <cell r="L169" t="str">
            <v>0</v>
          </cell>
          <cell r="M169" t="str">
            <v>0</v>
          </cell>
          <cell r="N169" t="str">
            <v>0</v>
          </cell>
          <cell r="O169">
            <v>3</v>
          </cell>
        </row>
        <row r="170">
          <cell r="B170" t="str">
            <v>COM-001</v>
          </cell>
          <cell r="C170" t="str">
            <v>ACCESS POINT</v>
          </cell>
          <cell r="D170" t="str">
            <v>COM</v>
          </cell>
          <cell r="E170" t="str">
            <v>COM</v>
          </cell>
          <cell r="F170" t="str">
            <v>E</v>
          </cell>
          <cell r="H170">
            <v>1</v>
          </cell>
          <cell r="I170" t="str">
            <v>0</v>
          </cell>
          <cell r="J170">
            <v>1</v>
          </cell>
          <cell r="K170">
            <v>1</v>
          </cell>
          <cell r="L170">
            <v>1</v>
          </cell>
          <cell r="M170" t="str">
            <v>0</v>
          </cell>
          <cell r="N170" t="str">
            <v>0</v>
          </cell>
          <cell r="O170">
            <v>4</v>
          </cell>
        </row>
        <row r="171">
          <cell r="B171" t="str">
            <v>COM-002</v>
          </cell>
          <cell r="C171" t="str">
            <v>BANDEJAS METÁLICAS PARA RACK 19"</v>
          </cell>
          <cell r="D171" t="str">
            <v>COM</v>
          </cell>
          <cell r="E171" t="str">
            <v>COM</v>
          </cell>
          <cell r="F171" t="str">
            <v>C</v>
          </cell>
          <cell r="H171">
            <v>3</v>
          </cell>
          <cell r="I171" t="str">
            <v>0</v>
          </cell>
          <cell r="J171" t="str">
            <v>0</v>
          </cell>
          <cell r="K171" t="str">
            <v>0</v>
          </cell>
          <cell r="L171" t="str">
            <v>0</v>
          </cell>
          <cell r="M171" t="str">
            <v>0</v>
          </cell>
          <cell r="N171" t="str">
            <v>0</v>
          </cell>
          <cell r="O171">
            <v>3</v>
          </cell>
        </row>
        <row r="172">
          <cell r="B172" t="str">
            <v>COM-003</v>
          </cell>
          <cell r="C172" t="str">
            <v>CENTRAL DE TELEFONÍA IP</v>
          </cell>
          <cell r="D172" t="str">
            <v>COM</v>
          </cell>
          <cell r="E172" t="str">
            <v>COM</v>
          </cell>
          <cell r="F172" t="str">
            <v>C</v>
          </cell>
          <cell r="H172">
            <v>1</v>
          </cell>
          <cell r="I172" t="str">
            <v>0</v>
          </cell>
          <cell r="J172" t="str">
            <v>0</v>
          </cell>
          <cell r="K172" t="str">
            <v>0</v>
          </cell>
          <cell r="L172" t="str">
            <v>0</v>
          </cell>
          <cell r="M172" t="str">
            <v>0</v>
          </cell>
          <cell r="N172" t="str">
            <v>0</v>
          </cell>
          <cell r="O172">
            <v>1</v>
          </cell>
        </row>
        <row r="173">
          <cell r="B173" t="str">
            <v>COM-004</v>
          </cell>
          <cell r="C173" t="str">
            <v>GABINETE METÁLICO DE PARED 18 U (INCLUYE  KIT VENTILACIÓN, BARRA DE ATERRAMIENTO Y REGLETA DE ALIMENTACIÓN)</v>
          </cell>
          <cell r="D173" t="str">
            <v>COM</v>
          </cell>
          <cell r="E173" t="str">
            <v>COM</v>
          </cell>
          <cell r="F173" t="str">
            <v>E</v>
          </cell>
          <cell r="H173">
            <v>1</v>
          </cell>
          <cell r="I173" t="str">
            <v>0</v>
          </cell>
          <cell r="J173" t="str">
            <v>0</v>
          </cell>
          <cell r="K173" t="str">
            <v>0</v>
          </cell>
          <cell r="L173" t="str">
            <v>0</v>
          </cell>
          <cell r="M173" t="str">
            <v>0</v>
          </cell>
          <cell r="N173" t="str">
            <v>0</v>
          </cell>
          <cell r="O173">
            <v>1</v>
          </cell>
        </row>
        <row r="174">
          <cell r="B174" t="str">
            <v>COM-005</v>
          </cell>
          <cell r="C174" t="str">
            <v xml:space="preserve">GABINETE METÁLICO DE PISO (INCLUYE  KIT VENTILACIÓN, BARRA DE ATERRAMIENTO Y REGLETA DE ALIMENTACIÓN) </v>
          </cell>
          <cell r="D174" t="str">
            <v>COM</v>
          </cell>
          <cell r="E174" t="str">
            <v>COM</v>
          </cell>
          <cell r="F174" t="str">
            <v>E</v>
          </cell>
          <cell r="H174">
            <v>1</v>
          </cell>
          <cell r="I174" t="str">
            <v>0</v>
          </cell>
          <cell r="J174" t="str">
            <v>0</v>
          </cell>
          <cell r="K174" t="str">
            <v>0</v>
          </cell>
          <cell r="L174" t="str">
            <v>0</v>
          </cell>
          <cell r="M174" t="str">
            <v>0</v>
          </cell>
          <cell r="N174" t="str">
            <v>0</v>
          </cell>
          <cell r="O174">
            <v>1</v>
          </cell>
        </row>
        <row r="175">
          <cell r="B175" t="str">
            <v>COM-006</v>
          </cell>
          <cell r="C175" t="str">
            <v>ORDENADOR DE CABLES 2U</v>
          </cell>
          <cell r="D175" t="str">
            <v>COM</v>
          </cell>
          <cell r="E175" t="str">
            <v>COM</v>
          </cell>
          <cell r="F175" t="str">
            <v>E</v>
          </cell>
          <cell r="H175">
            <v>2</v>
          </cell>
          <cell r="I175" t="str">
            <v>0</v>
          </cell>
          <cell r="J175" t="str">
            <v>0</v>
          </cell>
          <cell r="K175" t="str">
            <v>0</v>
          </cell>
          <cell r="L175" t="str">
            <v>0</v>
          </cell>
          <cell r="M175" t="str">
            <v>0</v>
          </cell>
          <cell r="N175" t="str">
            <v>0</v>
          </cell>
          <cell r="O175">
            <v>2</v>
          </cell>
        </row>
        <row r="176">
          <cell r="B176" t="str">
            <v>COM-007</v>
          </cell>
          <cell r="C176" t="str">
            <v>PATCH CORD  DE FIBRA ÓPTICA DE 1 M. - (*) Dos Patch Cord por cada Patch Panel.</v>
          </cell>
          <cell r="D176" t="str">
            <v>COM</v>
          </cell>
          <cell r="E176" t="str">
            <v>COM</v>
          </cell>
          <cell r="F176" t="str">
            <v>E</v>
          </cell>
          <cell r="H176">
            <v>2</v>
          </cell>
          <cell r="I176" t="str">
            <v>0</v>
          </cell>
          <cell r="J176" t="str">
            <v>0</v>
          </cell>
          <cell r="K176" t="str">
            <v>0</v>
          </cell>
          <cell r="L176" t="str">
            <v>0</v>
          </cell>
          <cell r="M176" t="str">
            <v>0</v>
          </cell>
          <cell r="N176" t="str">
            <v>0</v>
          </cell>
          <cell r="O176">
            <v>2</v>
          </cell>
        </row>
        <row r="177">
          <cell r="B177" t="str">
            <v>COM-008</v>
          </cell>
          <cell r="C177" t="str">
            <v>PATCH CORD UTP DE 1 M. CATEGORÍA S/FTP</v>
          </cell>
          <cell r="D177" t="str">
            <v>COM</v>
          </cell>
          <cell r="E177" t="str">
            <v>COM</v>
          </cell>
          <cell r="F177" t="str">
            <v>E</v>
          </cell>
          <cell r="H177">
            <v>24</v>
          </cell>
          <cell r="I177" t="str">
            <v>0</v>
          </cell>
          <cell r="J177" t="str">
            <v>0</v>
          </cell>
          <cell r="K177" t="str">
            <v>0</v>
          </cell>
          <cell r="L177" t="str">
            <v>0</v>
          </cell>
          <cell r="M177" t="str">
            <v>0</v>
          </cell>
          <cell r="N177" t="str">
            <v>0</v>
          </cell>
          <cell r="O177">
            <v>24</v>
          </cell>
        </row>
        <row r="178">
          <cell r="B178" t="str">
            <v>COM-009</v>
          </cell>
          <cell r="C178" t="str">
            <v>PATCH CORD UTP DE 3 M. CATEGORÍA S/FTP</v>
          </cell>
          <cell r="D178" t="str">
            <v>COM</v>
          </cell>
          <cell r="E178" t="str">
            <v>COM</v>
          </cell>
          <cell r="F178" t="str">
            <v>E</v>
          </cell>
          <cell r="H178">
            <v>24</v>
          </cell>
          <cell r="I178" t="str">
            <v>0</v>
          </cell>
          <cell r="J178" t="str">
            <v>0</v>
          </cell>
          <cell r="K178" t="str">
            <v>0</v>
          </cell>
          <cell r="L178" t="str">
            <v>0</v>
          </cell>
          <cell r="M178" t="str">
            <v>0</v>
          </cell>
          <cell r="N178" t="str">
            <v>0</v>
          </cell>
          <cell r="O178">
            <v>24</v>
          </cell>
        </row>
        <row r="179">
          <cell r="B179" t="str">
            <v>COM-010</v>
          </cell>
          <cell r="C179" t="str">
            <v xml:space="preserve">PATCH PANEL 16 PUERTOS RJ45 CATEGORÍA S/FTP </v>
          </cell>
          <cell r="D179" t="str">
            <v>COM</v>
          </cell>
          <cell r="E179" t="str">
            <v>COM</v>
          </cell>
          <cell r="F179" t="str">
            <v>E</v>
          </cell>
          <cell r="H179">
            <v>1</v>
          </cell>
          <cell r="I179" t="str">
            <v>0</v>
          </cell>
          <cell r="J179" t="str">
            <v>0</v>
          </cell>
          <cell r="K179" t="str">
            <v>0</v>
          </cell>
          <cell r="L179" t="str">
            <v>0</v>
          </cell>
          <cell r="M179" t="str">
            <v>0</v>
          </cell>
          <cell r="N179" t="str">
            <v>0</v>
          </cell>
          <cell r="O179">
            <v>1</v>
          </cell>
        </row>
        <row r="180">
          <cell r="B180" t="str">
            <v>COM-011</v>
          </cell>
          <cell r="C180" t="str">
            <v>PATCH PANEL 2 PUERTOS RJ45 CATEGORÍA S/FTP</v>
          </cell>
          <cell r="D180" t="str">
            <v>COM</v>
          </cell>
          <cell r="E180" t="str">
            <v>COM</v>
          </cell>
          <cell r="F180" t="str">
            <v>E</v>
          </cell>
          <cell r="H180">
            <v>1</v>
          </cell>
          <cell r="I180" t="str">
            <v>0</v>
          </cell>
          <cell r="J180" t="str">
            <v>0</v>
          </cell>
          <cell r="K180" t="str">
            <v>0</v>
          </cell>
          <cell r="L180" t="str">
            <v>0</v>
          </cell>
          <cell r="M180" t="str">
            <v>0</v>
          </cell>
          <cell r="N180" t="str">
            <v>0</v>
          </cell>
          <cell r="O180">
            <v>1</v>
          </cell>
        </row>
        <row r="181">
          <cell r="B181" t="str">
            <v>COM-012</v>
          </cell>
          <cell r="C181" t="str">
            <v>PATCH PANEL 24 PUERTOS RJ45 CATEGORÍA S/FTP</v>
          </cell>
          <cell r="D181" t="str">
            <v>COM</v>
          </cell>
          <cell r="E181" t="str">
            <v>COM</v>
          </cell>
          <cell r="F181" t="str">
            <v>E</v>
          </cell>
          <cell r="H181">
            <v>1</v>
          </cell>
          <cell r="I181" t="str">
            <v>0</v>
          </cell>
          <cell r="J181" t="str">
            <v>0</v>
          </cell>
          <cell r="K181" t="str">
            <v>0</v>
          </cell>
          <cell r="L181" t="str">
            <v>0</v>
          </cell>
          <cell r="M181" t="str">
            <v>0</v>
          </cell>
          <cell r="N181" t="str">
            <v>0</v>
          </cell>
          <cell r="O181">
            <v>1</v>
          </cell>
        </row>
        <row r="182">
          <cell r="B182" t="str">
            <v>COM-013</v>
          </cell>
          <cell r="C182" t="str">
            <v>PATCH PANEL 8 PUERTOS RJ45 CATEGORÍA S/FTP</v>
          </cell>
          <cell r="D182" t="str">
            <v>COM</v>
          </cell>
          <cell r="E182" t="str">
            <v>COM</v>
          </cell>
          <cell r="F182" t="str">
            <v>E</v>
          </cell>
          <cell r="H182">
            <v>1</v>
          </cell>
          <cell r="I182" t="str">
            <v>0</v>
          </cell>
          <cell r="J182" t="str">
            <v>0</v>
          </cell>
          <cell r="K182" t="str">
            <v>0</v>
          </cell>
          <cell r="L182" t="str">
            <v>0</v>
          </cell>
          <cell r="M182" t="str">
            <v>0</v>
          </cell>
          <cell r="N182" t="str">
            <v>0</v>
          </cell>
          <cell r="O182">
            <v>1</v>
          </cell>
        </row>
        <row r="183">
          <cell r="B183" t="str">
            <v>COM-014</v>
          </cell>
          <cell r="C183" t="str">
            <v xml:space="preserve">PATCH PANEL DE FIBRA ÓPTICA (INCLUYE BANDEJA) </v>
          </cell>
          <cell r="D183" t="str">
            <v>COM</v>
          </cell>
          <cell r="E183" t="str">
            <v>COM</v>
          </cell>
          <cell r="F183" t="str">
            <v>E</v>
          </cell>
          <cell r="H183">
            <v>1</v>
          </cell>
          <cell r="I183" t="str">
            <v>0</v>
          </cell>
          <cell r="J183" t="str">
            <v>0</v>
          </cell>
          <cell r="K183" t="str">
            <v>0</v>
          </cell>
          <cell r="L183" t="str">
            <v>0</v>
          </cell>
          <cell r="M183" t="str">
            <v>0</v>
          </cell>
          <cell r="N183" t="str">
            <v>0</v>
          </cell>
          <cell r="O183">
            <v>1</v>
          </cell>
        </row>
        <row r="184">
          <cell r="B184" t="str">
            <v>COM-015</v>
          </cell>
          <cell r="C184" t="str">
            <v>RADIO RECEPTOR VHF/HF MOVIL</v>
          </cell>
          <cell r="D184" t="str">
            <v>COM</v>
          </cell>
          <cell r="E184" t="str">
            <v>COM</v>
          </cell>
          <cell r="F184" t="str">
            <v>E</v>
          </cell>
          <cell r="H184">
            <v>1</v>
          </cell>
          <cell r="I184">
            <v>1</v>
          </cell>
          <cell r="J184">
            <v>1</v>
          </cell>
          <cell r="K184" t="str">
            <v>0</v>
          </cell>
          <cell r="L184" t="str">
            <v>0</v>
          </cell>
          <cell r="M184" t="str">
            <v>0</v>
          </cell>
          <cell r="N184" t="str">
            <v>0</v>
          </cell>
          <cell r="O184">
            <v>3</v>
          </cell>
        </row>
        <row r="185">
          <cell r="B185" t="str">
            <v>COM-016</v>
          </cell>
          <cell r="C185" t="str">
            <v xml:space="preserve">REGLETA TELEFÓNICA 25 PARES </v>
          </cell>
          <cell r="D185" t="str">
            <v>COM</v>
          </cell>
          <cell r="E185" t="str">
            <v>COM</v>
          </cell>
          <cell r="F185" t="str">
            <v>E</v>
          </cell>
          <cell r="H185">
            <v>1</v>
          </cell>
          <cell r="I185" t="str">
            <v>0</v>
          </cell>
          <cell r="J185" t="str">
            <v>0</v>
          </cell>
          <cell r="K185" t="str">
            <v>0</v>
          </cell>
          <cell r="L185" t="str">
            <v>0</v>
          </cell>
          <cell r="M185" t="str">
            <v>0</v>
          </cell>
          <cell r="N185" t="str">
            <v>0</v>
          </cell>
          <cell r="O185">
            <v>1</v>
          </cell>
        </row>
        <row r="186">
          <cell r="B186" t="str">
            <v>COM-017</v>
          </cell>
          <cell r="C186" t="str">
            <v>SISTEMA DE RADIO RECEPTOR VHF/HF</v>
          </cell>
          <cell r="D186" t="str">
            <v>COM</v>
          </cell>
          <cell r="E186" t="str">
            <v>COM</v>
          </cell>
          <cell r="F186" t="str">
            <v>E</v>
          </cell>
          <cell r="H186">
            <v>1</v>
          </cell>
          <cell r="I186" t="str">
            <v>0</v>
          </cell>
          <cell r="J186" t="str">
            <v>0</v>
          </cell>
          <cell r="K186" t="str">
            <v>0</v>
          </cell>
          <cell r="L186" t="str">
            <v>0</v>
          </cell>
          <cell r="M186" t="str">
            <v>0</v>
          </cell>
          <cell r="N186" t="str">
            <v>0</v>
          </cell>
          <cell r="O186">
            <v>1</v>
          </cell>
        </row>
        <row r="187">
          <cell r="B187" t="str">
            <v>COM-018</v>
          </cell>
          <cell r="C187" t="str">
            <v>SISTEMA DE SISTEMA DE CONECTIVIDAD WIFI</v>
          </cell>
          <cell r="D187" t="str">
            <v>COM</v>
          </cell>
          <cell r="E187" t="str">
            <v>COM</v>
          </cell>
          <cell r="F187" t="str">
            <v>E</v>
          </cell>
          <cell r="H187">
            <v>1</v>
          </cell>
          <cell r="I187" t="str">
            <v>0</v>
          </cell>
          <cell r="J187" t="str">
            <v>0</v>
          </cell>
          <cell r="K187" t="str">
            <v>0</v>
          </cell>
          <cell r="L187" t="str">
            <v>0</v>
          </cell>
          <cell r="M187" t="str">
            <v>0</v>
          </cell>
          <cell r="N187" t="str">
            <v>0</v>
          </cell>
          <cell r="O187">
            <v>1</v>
          </cell>
        </row>
        <row r="188">
          <cell r="B188" t="str">
            <v>COM-019</v>
          </cell>
          <cell r="C188" t="str">
            <v xml:space="preserve">SISTEMA ELECTRÓNICO DE CONTROL DE TEMPERATURA Y ENERGÍA CON ALARMA </v>
          </cell>
          <cell r="D188" t="str">
            <v>COM</v>
          </cell>
          <cell r="E188" t="str">
            <v>COM</v>
          </cell>
          <cell r="F188" t="str">
            <v>E</v>
          </cell>
          <cell r="H188">
            <v>1</v>
          </cell>
          <cell r="I188" t="str">
            <v>0</v>
          </cell>
          <cell r="J188" t="str">
            <v>0</v>
          </cell>
          <cell r="K188" t="str">
            <v>0</v>
          </cell>
          <cell r="L188" t="str">
            <v>0</v>
          </cell>
          <cell r="M188" t="str">
            <v>0</v>
          </cell>
          <cell r="N188" t="str">
            <v>0</v>
          </cell>
          <cell r="O188">
            <v>1</v>
          </cell>
        </row>
        <row r="189">
          <cell r="B189" t="str">
            <v>COM-020</v>
          </cell>
          <cell r="C189" t="str">
            <v>SWITCH DE 16 PUERTOS RJ45 10 GBPS + 2 PUERTOS PARA FIBRA ÓPTICA 10 GBPS ADMINISTRABLE - Para nivel de distribución, (*) Un Switch por cada Gabinete.</v>
          </cell>
          <cell r="D189" t="str">
            <v>COM</v>
          </cell>
          <cell r="E189" t="str">
            <v>COM</v>
          </cell>
          <cell r="F189" t="str">
            <v>E</v>
          </cell>
          <cell r="H189">
            <v>1</v>
          </cell>
          <cell r="I189" t="str">
            <v>0</v>
          </cell>
          <cell r="J189" t="str">
            <v>0</v>
          </cell>
          <cell r="K189" t="str">
            <v>0</v>
          </cell>
          <cell r="L189" t="str">
            <v>0</v>
          </cell>
          <cell r="M189" t="str">
            <v>0</v>
          </cell>
          <cell r="N189" t="str">
            <v>0</v>
          </cell>
          <cell r="O189">
            <v>1</v>
          </cell>
        </row>
        <row r="190">
          <cell r="B190" t="str">
            <v>COM-021</v>
          </cell>
          <cell r="C190" t="str">
            <v>SWITCH DE 24 PUERTOS RJ45 1GBPS ADMINISTRABLE - (*) Un Switch por cada 24 puntos asistidos - nivel principal</v>
          </cell>
          <cell r="D190" t="str">
            <v>COM</v>
          </cell>
          <cell r="E190" t="str">
            <v>COM</v>
          </cell>
          <cell r="F190" t="str">
            <v>E</v>
          </cell>
          <cell r="H190">
            <v>1</v>
          </cell>
          <cell r="I190" t="str">
            <v>0</v>
          </cell>
          <cell r="J190" t="str">
            <v>0</v>
          </cell>
          <cell r="K190" t="str">
            <v>0</v>
          </cell>
          <cell r="L190" t="str">
            <v>0</v>
          </cell>
          <cell r="M190" t="str">
            <v>0</v>
          </cell>
          <cell r="N190" t="str">
            <v>0</v>
          </cell>
          <cell r="O190">
            <v>1</v>
          </cell>
        </row>
        <row r="191">
          <cell r="B191" t="str">
            <v>COM-022</v>
          </cell>
          <cell r="C191" t="str">
            <v>SWITCH DE 24 PUERTOS RJ45 POE 1GBPS + 2 PUERTOS RJ45 10 GBPS ADMINISTRABLE - (*) Un Switch por cada 24 puntos asistidos - nivel borde</v>
          </cell>
          <cell r="D191" t="str">
            <v>COM</v>
          </cell>
          <cell r="E191" t="str">
            <v>COM</v>
          </cell>
          <cell r="F191" t="str">
            <v>E</v>
          </cell>
          <cell r="H191">
            <v>1</v>
          </cell>
          <cell r="I191" t="str">
            <v>0</v>
          </cell>
          <cell r="J191" t="str">
            <v>0</v>
          </cell>
          <cell r="K191" t="str">
            <v>0</v>
          </cell>
          <cell r="L191" t="str">
            <v>0</v>
          </cell>
          <cell r="M191" t="str">
            <v>0</v>
          </cell>
          <cell r="N191" t="str">
            <v>0</v>
          </cell>
          <cell r="O191">
            <v>1</v>
          </cell>
        </row>
        <row r="192">
          <cell r="B192" t="str">
            <v>COM-023</v>
          </cell>
          <cell r="C192" t="str">
            <v>SWITCH DE 24 PUERTOS RJ45 POE 1GBPS + 2 PUERTOS RJ45 1GBPS ADMINISTRABLE - (*) Un Switch por cada 24 puntos asistidos - nivel borde</v>
          </cell>
          <cell r="D192" t="str">
            <v>COM</v>
          </cell>
          <cell r="E192" t="str">
            <v>COM</v>
          </cell>
          <cell r="F192" t="str">
            <v>E</v>
          </cell>
          <cell r="H192">
            <v>1</v>
          </cell>
          <cell r="I192" t="str">
            <v>0</v>
          </cell>
          <cell r="J192" t="str">
            <v>0</v>
          </cell>
          <cell r="K192" t="str">
            <v>0</v>
          </cell>
          <cell r="L192" t="str">
            <v>0</v>
          </cell>
          <cell r="M192" t="str">
            <v>0</v>
          </cell>
          <cell r="N192" t="str">
            <v>0</v>
          </cell>
          <cell r="O192">
            <v>1</v>
          </cell>
        </row>
        <row r="193">
          <cell r="B193" t="str">
            <v>COM-024</v>
          </cell>
          <cell r="C193" t="str">
            <v>SWITCH DE 24 PUERTOS RJ45 POE 1GBPS ADMINISTRABLE</v>
          </cell>
          <cell r="D193" t="str">
            <v>COM</v>
          </cell>
          <cell r="E193" t="str">
            <v>COM</v>
          </cell>
          <cell r="F193" t="str">
            <v>E</v>
          </cell>
          <cell r="H193">
            <v>1</v>
          </cell>
          <cell r="I193" t="str">
            <v>0</v>
          </cell>
          <cell r="J193" t="str">
            <v>0</v>
          </cell>
          <cell r="K193" t="str">
            <v>0</v>
          </cell>
          <cell r="L193" t="str">
            <v>0</v>
          </cell>
          <cell r="M193" t="str">
            <v>0</v>
          </cell>
          <cell r="N193" t="str">
            <v>0</v>
          </cell>
          <cell r="O193">
            <v>1</v>
          </cell>
        </row>
        <row r="194">
          <cell r="B194" t="str">
            <v>COM-025</v>
          </cell>
          <cell r="C194" t="str">
            <v>SWITCH DE 8 PUERTOS PARA FIBRA ÓPTICA A 10 GBPS + 24 PUERTOS RJ45 10 GBPS ADMINISTRABLE - (*) Puertos de acuerdo a enlaces de cableado troncal y equipos - nivel core</v>
          </cell>
          <cell r="D194" t="str">
            <v>COM</v>
          </cell>
          <cell r="E194" t="str">
            <v>COM</v>
          </cell>
          <cell r="F194" t="str">
            <v>E</v>
          </cell>
          <cell r="H194">
            <v>1</v>
          </cell>
          <cell r="I194" t="str">
            <v>0</v>
          </cell>
          <cell r="J194" t="str">
            <v>0</v>
          </cell>
          <cell r="K194" t="str">
            <v>0</v>
          </cell>
          <cell r="L194" t="str">
            <v>0</v>
          </cell>
          <cell r="M194" t="str">
            <v>0</v>
          </cell>
          <cell r="N194" t="str">
            <v>0</v>
          </cell>
          <cell r="O194">
            <v>1</v>
          </cell>
        </row>
        <row r="195">
          <cell r="B195" t="str">
            <v>COM-026</v>
          </cell>
          <cell r="C195" t="str">
            <v>SWITCH DE 8 PUERTOS RJ45 1GBPS + 2 PUERTOS RJ45 1 GBPS ADMINISTRABLE - Para nivel de distribución</v>
          </cell>
          <cell r="D195" t="str">
            <v>COM</v>
          </cell>
          <cell r="E195" t="str">
            <v>COM</v>
          </cell>
          <cell r="F195" t="str">
            <v>E</v>
          </cell>
          <cell r="H195">
            <v>1</v>
          </cell>
          <cell r="I195" t="str">
            <v>0</v>
          </cell>
          <cell r="J195" t="str">
            <v>0</v>
          </cell>
          <cell r="K195" t="str">
            <v>0</v>
          </cell>
          <cell r="L195" t="str">
            <v>0</v>
          </cell>
          <cell r="M195" t="str">
            <v>0</v>
          </cell>
          <cell r="N195" t="str">
            <v>0</v>
          </cell>
          <cell r="O195">
            <v>1</v>
          </cell>
        </row>
        <row r="196">
          <cell r="B196" t="str">
            <v>COM-027</v>
          </cell>
          <cell r="C196" t="str">
            <v>SWITCH KWM 1X4</v>
          </cell>
          <cell r="D196" t="str">
            <v>COM</v>
          </cell>
          <cell r="E196" t="str">
            <v>COM</v>
          </cell>
          <cell r="F196" t="str">
            <v>E</v>
          </cell>
          <cell r="H196">
            <v>1</v>
          </cell>
          <cell r="I196" t="str">
            <v>0</v>
          </cell>
          <cell r="J196" t="str">
            <v>0</v>
          </cell>
          <cell r="K196" t="str">
            <v>0</v>
          </cell>
          <cell r="L196" t="str">
            <v>0</v>
          </cell>
          <cell r="M196" t="str">
            <v>0</v>
          </cell>
          <cell r="N196" t="str">
            <v>0</v>
          </cell>
          <cell r="O196">
            <v>1</v>
          </cell>
        </row>
        <row r="197">
          <cell r="B197" t="str">
            <v>COM-028</v>
          </cell>
          <cell r="C197" t="str">
            <v>SWITCH KWM 1X8</v>
          </cell>
          <cell r="D197" t="str">
            <v>COM</v>
          </cell>
          <cell r="E197" t="str">
            <v>COM</v>
          </cell>
          <cell r="F197" t="str">
            <v>E</v>
          </cell>
          <cell r="H197">
            <v>2</v>
          </cell>
          <cell r="I197" t="str">
            <v>0</v>
          </cell>
          <cell r="J197" t="str">
            <v>0</v>
          </cell>
          <cell r="K197" t="str">
            <v>0</v>
          </cell>
          <cell r="L197" t="str">
            <v>0</v>
          </cell>
          <cell r="M197" t="str">
            <v>0</v>
          </cell>
          <cell r="N197" t="str">
            <v>0</v>
          </cell>
          <cell r="O197">
            <v>2</v>
          </cell>
        </row>
        <row r="198">
          <cell r="B198" t="str">
            <v>DX-001</v>
          </cell>
          <cell r="C198" t="str">
            <v xml:space="preserve">EQUIPO DE URODINAMIA </v>
          </cell>
          <cell r="D198" t="str">
            <v>B</v>
          </cell>
          <cell r="E198" t="str">
            <v>DX</v>
          </cell>
          <cell r="F198" t="str">
            <v>E</v>
          </cell>
          <cell r="H198" t="str">
            <v>0</v>
          </cell>
          <cell r="I198">
            <v>1</v>
          </cell>
          <cell r="J198" t="str">
            <v>0</v>
          </cell>
          <cell r="K198" t="str">
            <v>0</v>
          </cell>
          <cell r="L198" t="str">
            <v>0</v>
          </cell>
          <cell r="M198" t="str">
            <v>0</v>
          </cell>
          <cell r="N198" t="str">
            <v>0</v>
          </cell>
          <cell r="O198">
            <v>1</v>
          </cell>
        </row>
        <row r="199">
          <cell r="B199" t="str">
            <v>DX-002</v>
          </cell>
          <cell r="C199" t="str">
            <v>ESPIROMETRO COMPUTARIZADO</v>
          </cell>
          <cell r="D199" t="str">
            <v>B</v>
          </cell>
          <cell r="E199" t="str">
            <v>DX</v>
          </cell>
          <cell r="F199" t="str">
            <v>E</v>
          </cell>
          <cell r="H199" t="str">
            <v>0</v>
          </cell>
          <cell r="I199">
            <v>1</v>
          </cell>
          <cell r="J199" t="str">
            <v>0</v>
          </cell>
          <cell r="K199" t="str">
            <v>0</v>
          </cell>
          <cell r="L199" t="str">
            <v>0</v>
          </cell>
          <cell r="M199" t="str">
            <v>0</v>
          </cell>
          <cell r="N199" t="str">
            <v>0</v>
          </cell>
          <cell r="O199">
            <v>1</v>
          </cell>
        </row>
        <row r="200">
          <cell r="B200" t="str">
            <v>DX-003</v>
          </cell>
          <cell r="C200" t="str">
            <v>ESPIROMETRO PORTATIL</v>
          </cell>
          <cell r="D200" t="str">
            <v>B</v>
          </cell>
          <cell r="E200" t="str">
            <v>DX</v>
          </cell>
          <cell r="F200" t="str">
            <v>E</v>
          </cell>
          <cell r="H200" t="str">
            <v>0</v>
          </cell>
          <cell r="I200">
            <v>1</v>
          </cell>
          <cell r="J200" t="str">
            <v>0</v>
          </cell>
          <cell r="K200" t="str">
            <v>0</v>
          </cell>
          <cell r="L200" t="str">
            <v>0</v>
          </cell>
          <cell r="M200" t="str">
            <v>0</v>
          </cell>
          <cell r="N200" t="str">
            <v>0</v>
          </cell>
          <cell r="O200">
            <v>1</v>
          </cell>
        </row>
        <row r="201">
          <cell r="B201" t="str">
            <v>EC-001</v>
          </cell>
          <cell r="C201" t="str">
            <v>AIRE ACONDICIONADO TIPO PRECISIÓN</v>
          </cell>
          <cell r="D201" t="str">
            <v>E</v>
          </cell>
          <cell r="E201" t="str">
            <v>EC</v>
          </cell>
          <cell r="F201" t="str">
            <v>C</v>
          </cell>
          <cell r="H201">
            <v>1</v>
          </cell>
          <cell r="I201" t="str">
            <v>0</v>
          </cell>
          <cell r="J201" t="str">
            <v>0</v>
          </cell>
          <cell r="K201" t="str">
            <v>0</v>
          </cell>
          <cell r="L201" t="str">
            <v>0</v>
          </cell>
          <cell r="M201" t="str">
            <v>0</v>
          </cell>
          <cell r="N201" t="str">
            <v>0</v>
          </cell>
          <cell r="O201">
            <v>1</v>
          </cell>
        </row>
        <row r="202">
          <cell r="B202" t="str">
            <v>EC-002</v>
          </cell>
          <cell r="C202" t="str">
            <v>AIRE ACONDICIONADO TIPO SPLIT</v>
          </cell>
          <cell r="D202" t="str">
            <v>E</v>
          </cell>
          <cell r="E202" t="str">
            <v>EC</v>
          </cell>
          <cell r="F202" t="str">
            <v>C</v>
          </cell>
          <cell r="H202">
            <v>1</v>
          </cell>
          <cell r="I202" t="str">
            <v>0</v>
          </cell>
          <cell r="J202" t="str">
            <v>0</v>
          </cell>
          <cell r="K202" t="str">
            <v>0</v>
          </cell>
          <cell r="L202" t="str">
            <v>0</v>
          </cell>
          <cell r="M202" t="str">
            <v>0</v>
          </cell>
          <cell r="N202" t="str">
            <v>0</v>
          </cell>
          <cell r="O202">
            <v>1</v>
          </cell>
        </row>
        <row r="203">
          <cell r="B203" t="str">
            <v>EC-003</v>
          </cell>
          <cell r="C203" t="str">
            <v>EQUIPO DE AIRE ACONDICIONADO TIPO SPLIT FRIO/CALOR</v>
          </cell>
          <cell r="D203" t="str">
            <v>E</v>
          </cell>
          <cell r="E203" t="str">
            <v>EC</v>
          </cell>
          <cell r="F203" t="str">
            <v>E</v>
          </cell>
          <cell r="H203">
            <v>1</v>
          </cell>
          <cell r="I203" t="str">
            <v>0</v>
          </cell>
          <cell r="J203" t="str">
            <v>0</v>
          </cell>
          <cell r="K203" t="str">
            <v>0</v>
          </cell>
          <cell r="L203" t="str">
            <v>0</v>
          </cell>
          <cell r="M203" t="str">
            <v>0</v>
          </cell>
          <cell r="N203" t="str">
            <v>0</v>
          </cell>
          <cell r="O203">
            <v>1</v>
          </cell>
        </row>
        <row r="204">
          <cell r="B204" t="str">
            <v>EC-004</v>
          </cell>
          <cell r="C204" t="str">
            <v>EQUIPO DE VENTILACION Y EXTRACCION DE AIRE</v>
          </cell>
          <cell r="D204" t="str">
            <v>E</v>
          </cell>
          <cell r="E204" t="str">
            <v>EC</v>
          </cell>
          <cell r="F204" t="str">
            <v>C</v>
          </cell>
          <cell r="H204">
            <v>1</v>
          </cell>
          <cell r="I204" t="str">
            <v>0</v>
          </cell>
          <cell r="J204" t="str">
            <v>0</v>
          </cell>
          <cell r="K204" t="str">
            <v>0</v>
          </cell>
          <cell r="L204" t="str">
            <v>0</v>
          </cell>
          <cell r="M204" t="str">
            <v>0</v>
          </cell>
          <cell r="N204" t="str">
            <v>0</v>
          </cell>
          <cell r="O204">
            <v>1</v>
          </cell>
        </row>
        <row r="205">
          <cell r="B205" t="str">
            <v>EC-005</v>
          </cell>
          <cell r="C205" t="str">
            <v>ESTUFA CALENTADOR DE AMBIENTE</v>
          </cell>
          <cell r="D205" t="str">
            <v>E</v>
          </cell>
          <cell r="E205" t="str">
            <v>EC</v>
          </cell>
          <cell r="F205" t="str">
            <v>E</v>
          </cell>
          <cell r="H205" t="str">
            <v>0</v>
          </cell>
          <cell r="I205">
            <v>1</v>
          </cell>
          <cell r="J205" t="str">
            <v>0</v>
          </cell>
          <cell r="K205" t="str">
            <v>0</v>
          </cell>
          <cell r="L205" t="str">
            <v>0</v>
          </cell>
          <cell r="M205" t="str">
            <v>0</v>
          </cell>
          <cell r="N205" t="str">
            <v>0</v>
          </cell>
          <cell r="O205">
            <v>1</v>
          </cell>
        </row>
        <row r="206">
          <cell r="B206" t="str">
            <v>EC-006</v>
          </cell>
          <cell r="C206" t="str">
            <v>EXTRACTORES AXIALES</v>
          </cell>
          <cell r="D206" t="str">
            <v>E</v>
          </cell>
          <cell r="E206" t="str">
            <v>EC</v>
          </cell>
          <cell r="F206" t="str">
            <v>E</v>
          </cell>
          <cell r="H206">
            <v>2</v>
          </cell>
          <cell r="I206" t="str">
            <v>0</v>
          </cell>
          <cell r="J206" t="str">
            <v>0</v>
          </cell>
          <cell r="K206" t="str">
            <v>0</v>
          </cell>
          <cell r="L206" t="str">
            <v>0</v>
          </cell>
          <cell r="M206" t="str">
            <v>0</v>
          </cell>
          <cell r="N206" t="str">
            <v>0</v>
          </cell>
          <cell r="O206">
            <v>2</v>
          </cell>
        </row>
        <row r="207">
          <cell r="B207" t="str">
            <v>EC-007</v>
          </cell>
          <cell r="C207" t="str">
            <v>VENTILADORES AXIALES</v>
          </cell>
          <cell r="D207" t="str">
            <v>E</v>
          </cell>
          <cell r="E207" t="str">
            <v>EC</v>
          </cell>
          <cell r="F207" t="str">
            <v>C</v>
          </cell>
          <cell r="H207">
            <v>2</v>
          </cell>
          <cell r="I207" t="str">
            <v>0</v>
          </cell>
          <cell r="J207" t="str">
            <v>0</v>
          </cell>
          <cell r="K207" t="str">
            <v>0</v>
          </cell>
          <cell r="L207" t="str">
            <v>0</v>
          </cell>
          <cell r="M207" t="str">
            <v>0</v>
          </cell>
          <cell r="N207" t="str">
            <v>0</v>
          </cell>
          <cell r="O207">
            <v>2</v>
          </cell>
        </row>
        <row r="208">
          <cell r="B208" t="str">
            <v>EC-008</v>
          </cell>
          <cell r="C208" t="str">
            <v>VENTILADORES DE TECHO</v>
          </cell>
          <cell r="D208" t="str">
            <v>E</v>
          </cell>
          <cell r="E208" t="str">
            <v>EC</v>
          </cell>
          <cell r="F208" t="str">
            <v>C</v>
          </cell>
          <cell r="H208">
            <v>2</v>
          </cell>
          <cell r="I208" t="str">
            <v>0</v>
          </cell>
          <cell r="J208" t="str">
            <v>0</v>
          </cell>
          <cell r="K208" t="str">
            <v>0</v>
          </cell>
          <cell r="L208" t="str">
            <v>0</v>
          </cell>
          <cell r="M208" t="str">
            <v>0</v>
          </cell>
          <cell r="N208" t="str">
            <v>0</v>
          </cell>
          <cell r="O208">
            <v>2</v>
          </cell>
        </row>
        <row r="209">
          <cell r="B209" t="str">
            <v>EST-001</v>
          </cell>
          <cell r="C209" t="str">
            <v>ANAQUEL CERRADO DE ACERO INOXIDABLE CON 2 PUERTAS Y CON 3 DIVISIONES</v>
          </cell>
          <cell r="D209" t="str">
            <v>MC</v>
          </cell>
          <cell r="E209" t="str">
            <v>EST</v>
          </cell>
          <cell r="F209" t="str">
            <v>E</v>
          </cell>
          <cell r="H209" t="str">
            <v>0</v>
          </cell>
          <cell r="I209">
            <v>2</v>
          </cell>
          <cell r="J209" t="str">
            <v>0</v>
          </cell>
          <cell r="K209" t="str">
            <v>0</v>
          </cell>
          <cell r="L209" t="str">
            <v>0</v>
          </cell>
          <cell r="M209" t="str">
            <v>0</v>
          </cell>
          <cell r="N209" t="str">
            <v>0</v>
          </cell>
          <cell r="O209">
            <v>2</v>
          </cell>
        </row>
        <row r="210">
          <cell r="B210" t="str">
            <v>EST-002</v>
          </cell>
          <cell r="C210" t="str">
            <v>ARMARIO DE ACERO INOXIDABLE PARA INSTRUMENTAL DENTAL DE 2 CUERPOS</v>
          </cell>
          <cell r="D210" t="str">
            <v>MC</v>
          </cell>
          <cell r="E210" t="str">
            <v>EST</v>
          </cell>
          <cell r="F210" t="str">
            <v>E</v>
          </cell>
          <cell r="H210" t="str">
            <v>0</v>
          </cell>
          <cell r="I210">
            <v>1</v>
          </cell>
          <cell r="J210" t="str">
            <v>0</v>
          </cell>
          <cell r="K210" t="str">
            <v>0</v>
          </cell>
          <cell r="L210" t="str">
            <v>0</v>
          </cell>
          <cell r="M210" t="str">
            <v>0</v>
          </cell>
          <cell r="N210" t="str">
            <v>0</v>
          </cell>
          <cell r="O210">
            <v>1</v>
          </cell>
        </row>
        <row r="211">
          <cell r="B211" t="str">
            <v>EST-003</v>
          </cell>
          <cell r="C211" t="str">
            <v xml:space="preserve">AUTOCLAVE DE  50/60 LTS. VERTICAL, CON GENERADOR ELÉCTRICO DE VAPOR. </v>
          </cell>
          <cell r="D211" t="str">
            <v>E</v>
          </cell>
          <cell r="E211" t="str">
            <v>EST</v>
          </cell>
          <cell r="F211" t="str">
            <v>E</v>
          </cell>
          <cell r="H211" t="str">
            <v>0</v>
          </cell>
          <cell r="I211" t="str">
            <v>0</v>
          </cell>
          <cell r="J211">
            <v>1</v>
          </cell>
          <cell r="K211" t="str">
            <v>0</v>
          </cell>
          <cell r="L211" t="str">
            <v>0</v>
          </cell>
          <cell r="M211" t="str">
            <v>0</v>
          </cell>
          <cell r="N211" t="str">
            <v>0</v>
          </cell>
          <cell r="O211">
            <v>1</v>
          </cell>
        </row>
        <row r="212">
          <cell r="B212" t="str">
            <v>EST-004</v>
          </cell>
          <cell r="C212" t="str">
            <v xml:space="preserve">AUTOCLAVE DE 120 LITROS CON DOBLE PUERTA A VAPOR DE RED Y BARRERA SANITARIA </v>
          </cell>
          <cell r="D212" t="str">
            <v>E</v>
          </cell>
          <cell r="E212" t="str">
            <v>EST</v>
          </cell>
          <cell r="F212" t="str">
            <v>E</v>
          </cell>
          <cell r="H212">
            <v>1</v>
          </cell>
          <cell r="I212" t="str">
            <v>0</v>
          </cell>
          <cell r="J212" t="str">
            <v>0</v>
          </cell>
          <cell r="K212" t="str">
            <v>0</v>
          </cell>
          <cell r="L212" t="str">
            <v>0</v>
          </cell>
          <cell r="M212" t="str">
            <v>0</v>
          </cell>
          <cell r="N212" t="str">
            <v>0</v>
          </cell>
          <cell r="O212">
            <v>1</v>
          </cell>
        </row>
        <row r="213">
          <cell r="B213" t="str">
            <v>EST-005</v>
          </cell>
          <cell r="C213" t="str">
            <v>AUTOCLAVE DE 150/200 LITROS CON DOBLE PUERTA A VAPOR DE RED Y GENERADOR ELECTRICO DE VAPOR INCORPORADO CON BARRERA SANITARIA</v>
          </cell>
          <cell r="D213" t="str">
            <v>E</v>
          </cell>
          <cell r="E213" t="str">
            <v>EST</v>
          </cell>
          <cell r="F213" t="str">
            <v>E</v>
          </cell>
          <cell r="H213">
            <v>2</v>
          </cell>
          <cell r="I213" t="str">
            <v>0</v>
          </cell>
          <cell r="J213" t="str">
            <v>0</v>
          </cell>
          <cell r="K213" t="str">
            <v>0</v>
          </cell>
          <cell r="L213" t="str">
            <v>0</v>
          </cell>
          <cell r="M213" t="str">
            <v>0</v>
          </cell>
          <cell r="N213" t="str">
            <v>0</v>
          </cell>
          <cell r="O213">
            <v>2</v>
          </cell>
        </row>
        <row r="214">
          <cell r="B214" t="str">
            <v>EST-006</v>
          </cell>
          <cell r="C214" t="str">
            <v>AUTOCLAVE DE 250/300 LITROS CON DOBLE PUERTA A VAPOR DE RED Y GENERADOR ELECTRICO DE VAPOR INCORPORADO CON BARRERA SANITARIA</v>
          </cell>
          <cell r="D214" t="str">
            <v>E</v>
          </cell>
          <cell r="E214" t="str">
            <v>EST</v>
          </cell>
          <cell r="F214" t="str">
            <v>E</v>
          </cell>
          <cell r="H214">
            <v>2</v>
          </cell>
          <cell r="I214" t="str">
            <v>0</v>
          </cell>
          <cell r="J214" t="str">
            <v>0</v>
          </cell>
          <cell r="K214" t="str">
            <v>0</v>
          </cell>
          <cell r="L214" t="str">
            <v>0</v>
          </cell>
          <cell r="M214" t="str">
            <v>0</v>
          </cell>
          <cell r="N214" t="str">
            <v>0</v>
          </cell>
          <cell r="O214">
            <v>2</v>
          </cell>
        </row>
        <row r="215">
          <cell r="B215" t="str">
            <v>EST-007</v>
          </cell>
          <cell r="C215" t="str">
            <v>CARRO PARA EL TRANSPORTE DE MATERIAL ESTÉRIL</v>
          </cell>
          <cell r="D215" t="str">
            <v>MC</v>
          </cell>
          <cell r="E215" t="str">
            <v>EST</v>
          </cell>
          <cell r="F215" t="str">
            <v>E</v>
          </cell>
          <cell r="H215">
            <v>1</v>
          </cell>
          <cell r="I215" t="str">
            <v>0</v>
          </cell>
          <cell r="J215" t="str">
            <v>0</v>
          </cell>
          <cell r="K215" t="str">
            <v>0</v>
          </cell>
          <cell r="L215" t="str">
            <v>0</v>
          </cell>
          <cell r="M215" t="str">
            <v>0</v>
          </cell>
          <cell r="N215" t="str">
            <v>0</v>
          </cell>
          <cell r="O215">
            <v>1</v>
          </cell>
        </row>
        <row r="216">
          <cell r="B216" t="str">
            <v>EST-008</v>
          </cell>
          <cell r="C216" t="str">
            <v xml:space="preserve">COCHE DE TRANSPORTE PARA MATERIAL ESTÉRIL </v>
          </cell>
          <cell r="D216" t="str">
            <v>MC</v>
          </cell>
          <cell r="E216" t="str">
            <v>EST</v>
          </cell>
          <cell r="F216" t="str">
            <v>E</v>
          </cell>
          <cell r="H216">
            <v>1</v>
          </cell>
          <cell r="I216" t="str">
            <v>0</v>
          </cell>
          <cell r="J216" t="str">
            <v>0</v>
          </cell>
          <cell r="K216" t="str">
            <v>0</v>
          </cell>
          <cell r="L216" t="str">
            <v>0</v>
          </cell>
          <cell r="M216" t="str">
            <v>0</v>
          </cell>
          <cell r="N216" t="str">
            <v>0</v>
          </cell>
          <cell r="O216">
            <v>1</v>
          </cell>
        </row>
        <row r="217">
          <cell r="B217" t="str">
            <v>EST-009</v>
          </cell>
          <cell r="C217" t="str">
            <v>CORTADORA ELECTRICA DE GASAS</v>
          </cell>
          <cell r="D217" t="str">
            <v>E</v>
          </cell>
          <cell r="E217" t="str">
            <v>EST</v>
          </cell>
          <cell r="F217" t="str">
            <v>E</v>
          </cell>
          <cell r="H217">
            <v>1</v>
          </cell>
          <cell r="I217" t="str">
            <v>0</v>
          </cell>
          <cell r="J217" t="str">
            <v>0</v>
          </cell>
          <cell r="K217" t="str">
            <v>0</v>
          </cell>
          <cell r="L217" t="str">
            <v>0</v>
          </cell>
          <cell r="M217" t="str">
            <v>0</v>
          </cell>
          <cell r="N217" t="str">
            <v>0</v>
          </cell>
          <cell r="O217">
            <v>1</v>
          </cell>
        </row>
        <row r="218">
          <cell r="B218" t="str">
            <v>EST-010</v>
          </cell>
          <cell r="C218" t="str">
            <v>DESINFECTOR AUTOMATICO DE ENDOSCOPIOS</v>
          </cell>
          <cell r="D218" t="str">
            <v>E</v>
          </cell>
          <cell r="E218" t="str">
            <v>EST</v>
          </cell>
          <cell r="F218" t="str">
            <v>E</v>
          </cell>
          <cell r="H218" t="str">
            <v>0</v>
          </cell>
          <cell r="I218" t="str">
            <v>0</v>
          </cell>
          <cell r="J218">
            <v>1</v>
          </cell>
          <cell r="K218" t="str">
            <v>0</v>
          </cell>
          <cell r="L218" t="str">
            <v>0</v>
          </cell>
          <cell r="M218" t="str">
            <v>0</v>
          </cell>
          <cell r="N218" t="str">
            <v>0</v>
          </cell>
          <cell r="O218">
            <v>1</v>
          </cell>
        </row>
        <row r="219">
          <cell r="B219" t="str">
            <v>EST-011</v>
          </cell>
          <cell r="C219" t="str">
            <v>EQUIPO CON PISTOLA PARA LAVADO  DE COCHES  (A VAPOR)</v>
          </cell>
          <cell r="D219" t="str">
            <v>C</v>
          </cell>
          <cell r="E219" t="str">
            <v>EST</v>
          </cell>
          <cell r="F219" t="str">
            <v>E</v>
          </cell>
          <cell r="H219">
            <v>1</v>
          </cell>
          <cell r="I219" t="str">
            <v>0</v>
          </cell>
          <cell r="J219" t="str">
            <v>0</v>
          </cell>
          <cell r="K219" t="str">
            <v>0</v>
          </cell>
          <cell r="L219" t="str">
            <v>0</v>
          </cell>
          <cell r="M219" t="str">
            <v>0</v>
          </cell>
          <cell r="N219" t="str">
            <v>0</v>
          </cell>
          <cell r="O219">
            <v>1</v>
          </cell>
        </row>
        <row r="220">
          <cell r="B220" t="str">
            <v>EST-012</v>
          </cell>
          <cell r="C220" t="str">
            <v>ESCALERA DE ACERO INOXIDABLE DE 2 PASOS.</v>
          </cell>
          <cell r="D220" t="str">
            <v>MA</v>
          </cell>
          <cell r="E220" t="str">
            <v>EST</v>
          </cell>
          <cell r="F220" t="str">
            <v>E</v>
          </cell>
          <cell r="H220">
            <v>1</v>
          </cell>
          <cell r="I220" t="str">
            <v>0</v>
          </cell>
          <cell r="J220" t="str">
            <v>0</v>
          </cell>
          <cell r="K220" t="str">
            <v>0</v>
          </cell>
          <cell r="L220" t="str">
            <v>0</v>
          </cell>
          <cell r="M220" t="str">
            <v>0</v>
          </cell>
          <cell r="N220" t="str">
            <v>0</v>
          </cell>
          <cell r="O220">
            <v>1</v>
          </cell>
        </row>
        <row r="221">
          <cell r="B221" t="str">
            <v>EST-013</v>
          </cell>
          <cell r="C221" t="str">
            <v>ESTANTERÍAS DE ACERO INOXIDABLE, 0.80 ML.X 2.10 DE 3 DIVISIONES</v>
          </cell>
          <cell r="D221" t="str">
            <v>MC</v>
          </cell>
          <cell r="E221" t="str">
            <v>EST</v>
          </cell>
          <cell r="F221" t="str">
            <v>E</v>
          </cell>
          <cell r="H221">
            <v>2</v>
          </cell>
          <cell r="I221">
            <v>2</v>
          </cell>
          <cell r="J221">
            <v>3</v>
          </cell>
          <cell r="K221">
            <v>1</v>
          </cell>
          <cell r="L221">
            <v>4</v>
          </cell>
          <cell r="M221" t="str">
            <v>0</v>
          </cell>
          <cell r="N221" t="str">
            <v>0</v>
          </cell>
          <cell r="O221">
            <v>12</v>
          </cell>
        </row>
        <row r="222">
          <cell r="B222" t="str">
            <v>EST-014</v>
          </cell>
          <cell r="C222" t="str">
            <v>ESTANTERÍAS DE ACERO INOXIDABLE, 0.80 ML.X 2.10 DE 5 DIVISIONES</v>
          </cell>
          <cell r="D222" t="str">
            <v>MC</v>
          </cell>
          <cell r="E222" t="str">
            <v>EST</v>
          </cell>
          <cell r="F222" t="str">
            <v>E</v>
          </cell>
          <cell r="H222" t="str">
            <v>0</v>
          </cell>
          <cell r="I222">
            <v>6</v>
          </cell>
          <cell r="J222" t="str">
            <v>0</v>
          </cell>
          <cell r="K222" t="str">
            <v>0</v>
          </cell>
          <cell r="L222" t="str">
            <v>0</v>
          </cell>
          <cell r="M222" t="str">
            <v>0</v>
          </cell>
          <cell r="N222" t="str">
            <v>0</v>
          </cell>
          <cell r="O222">
            <v>6</v>
          </cell>
        </row>
        <row r="223">
          <cell r="B223" t="str">
            <v>EST-015</v>
          </cell>
          <cell r="C223" t="str">
            <v>ESTERILIZADOR CON GENERADOR ELECTRICO A VAPOR DE 20/30 LT</v>
          </cell>
          <cell r="D223" t="str">
            <v>E</v>
          </cell>
          <cell r="E223" t="str">
            <v>EST</v>
          </cell>
          <cell r="F223" t="str">
            <v>E</v>
          </cell>
          <cell r="H223" t="str">
            <v>0</v>
          </cell>
          <cell r="I223">
            <v>1</v>
          </cell>
          <cell r="J223" t="str">
            <v>0</v>
          </cell>
          <cell r="K223" t="str">
            <v>0</v>
          </cell>
          <cell r="L223" t="str">
            <v>0</v>
          </cell>
          <cell r="M223" t="str">
            <v>0</v>
          </cell>
          <cell r="N223" t="str">
            <v>0</v>
          </cell>
          <cell r="O223">
            <v>1</v>
          </cell>
        </row>
        <row r="224">
          <cell r="B224" t="str">
            <v>EST-016</v>
          </cell>
          <cell r="C224" t="str">
            <v>ESTERILIZADOR CON GENERADOR ELECTRICO A VAPOR DE 30/40 LT</v>
          </cell>
          <cell r="D224" t="str">
            <v>E</v>
          </cell>
          <cell r="E224" t="str">
            <v>EST</v>
          </cell>
          <cell r="F224" t="str">
            <v>E</v>
          </cell>
          <cell r="H224" t="str">
            <v>0</v>
          </cell>
          <cell r="I224">
            <v>1</v>
          </cell>
          <cell r="J224">
            <v>1</v>
          </cell>
          <cell r="K224">
            <v>1</v>
          </cell>
          <cell r="L224" t="str">
            <v>0</v>
          </cell>
          <cell r="M224" t="str">
            <v>0</v>
          </cell>
          <cell r="N224" t="str">
            <v>0</v>
          </cell>
          <cell r="O224">
            <v>3</v>
          </cell>
        </row>
        <row r="225">
          <cell r="B225" t="str">
            <v>EST-017</v>
          </cell>
          <cell r="C225" t="str">
            <v>ESTERILIZADOR CON GENERADOR ELECTRICO A VAPOR DE 30/55 LT. PARA BIBERONES</v>
          </cell>
          <cell r="D225" t="str">
            <v>E</v>
          </cell>
          <cell r="E225" t="str">
            <v>EST</v>
          </cell>
          <cell r="F225" t="str">
            <v>E</v>
          </cell>
          <cell r="H225">
            <v>1</v>
          </cell>
          <cell r="I225" t="str">
            <v>0</v>
          </cell>
          <cell r="J225" t="str">
            <v>0</v>
          </cell>
          <cell r="K225" t="str">
            <v>0</v>
          </cell>
          <cell r="L225" t="str">
            <v>0</v>
          </cell>
          <cell r="M225" t="str">
            <v>0</v>
          </cell>
          <cell r="N225" t="str">
            <v>0</v>
          </cell>
          <cell r="O225">
            <v>1</v>
          </cell>
        </row>
        <row r="226">
          <cell r="B226" t="str">
            <v>EST-018</v>
          </cell>
          <cell r="C226" t="str">
            <v>ESTERILIZADOR CON GENERADOR ELECTRICO A VAPOR DE 40/50 LT</v>
          </cell>
          <cell r="D226" t="str">
            <v>E</v>
          </cell>
          <cell r="E226" t="str">
            <v>EST</v>
          </cell>
          <cell r="F226" t="str">
            <v>E</v>
          </cell>
          <cell r="H226" t="str">
            <v>0</v>
          </cell>
          <cell r="I226">
            <v>1</v>
          </cell>
          <cell r="J226">
            <v>1</v>
          </cell>
          <cell r="K226">
            <v>1</v>
          </cell>
          <cell r="L226" t="str">
            <v>0</v>
          </cell>
          <cell r="M226" t="str">
            <v>0</v>
          </cell>
          <cell r="N226" t="str">
            <v>0</v>
          </cell>
          <cell r="O226">
            <v>3</v>
          </cell>
        </row>
        <row r="227">
          <cell r="B227" t="str">
            <v>EST-019</v>
          </cell>
          <cell r="C227" t="str">
            <v>ESTERILIZADOR CON GENERADOR ELECTRICO A VAPOR DE 70/80 LT.</v>
          </cell>
          <cell r="D227" t="str">
            <v>E</v>
          </cell>
          <cell r="E227" t="str">
            <v>EST</v>
          </cell>
          <cell r="F227" t="str">
            <v>E</v>
          </cell>
          <cell r="H227">
            <v>2</v>
          </cell>
          <cell r="I227" t="str">
            <v>0</v>
          </cell>
          <cell r="J227" t="str">
            <v>0</v>
          </cell>
          <cell r="K227" t="str">
            <v>0</v>
          </cell>
          <cell r="L227" t="str">
            <v>0</v>
          </cell>
          <cell r="M227" t="str">
            <v>0</v>
          </cell>
          <cell r="N227" t="str">
            <v>0</v>
          </cell>
          <cell r="O227">
            <v>2</v>
          </cell>
        </row>
        <row r="228">
          <cell r="B228" t="str">
            <v>EST-020</v>
          </cell>
          <cell r="C228" t="str">
            <v>ESTERILIZADOR DE BAJA TEMPERATURA - PERÓXIDO DE HIDROGENO 100 LT MINIMO CON DOBLE PUERTA CON BARRERA SANITARIA</v>
          </cell>
          <cell r="D228" t="str">
            <v>E</v>
          </cell>
          <cell r="E228" t="str">
            <v>EST</v>
          </cell>
          <cell r="F228" t="str">
            <v>E</v>
          </cell>
          <cell r="H228">
            <v>1</v>
          </cell>
          <cell r="I228" t="str">
            <v>0</v>
          </cell>
          <cell r="J228" t="str">
            <v>0</v>
          </cell>
          <cell r="K228" t="str">
            <v>0</v>
          </cell>
          <cell r="L228" t="str">
            <v>0</v>
          </cell>
          <cell r="M228" t="str">
            <v>0</v>
          </cell>
          <cell r="N228" t="str">
            <v>0</v>
          </cell>
          <cell r="O228">
            <v>1</v>
          </cell>
        </row>
        <row r="229">
          <cell r="B229" t="str">
            <v>EST-021</v>
          </cell>
          <cell r="C229" t="str">
            <v xml:space="preserve">ESTERILIZADOR DE BAJA TEMPERATURA - PERÓXIDO DE HIDROGENO 70 LT MINIMO. </v>
          </cell>
          <cell r="D229" t="str">
            <v>E</v>
          </cell>
          <cell r="E229" t="str">
            <v>EST</v>
          </cell>
          <cell r="F229" t="str">
            <v>E</v>
          </cell>
          <cell r="H229">
            <v>1</v>
          </cell>
          <cell r="I229" t="str">
            <v>0</v>
          </cell>
          <cell r="J229" t="str">
            <v>0</v>
          </cell>
          <cell r="K229" t="str">
            <v>0</v>
          </cell>
          <cell r="L229" t="str">
            <v>0</v>
          </cell>
          <cell r="M229" t="str">
            <v>0</v>
          </cell>
          <cell r="N229" t="str">
            <v>0</v>
          </cell>
          <cell r="O229">
            <v>1</v>
          </cell>
        </row>
        <row r="230">
          <cell r="B230" t="str">
            <v>EST-022</v>
          </cell>
          <cell r="C230" t="str">
            <v xml:space="preserve">LAVADOR ULTRASONICO DE INSTRUMENTAL QUIRÚRGICO </v>
          </cell>
          <cell r="D230" t="str">
            <v>C</v>
          </cell>
          <cell r="E230" t="str">
            <v>EST</v>
          </cell>
          <cell r="F230" t="str">
            <v>E</v>
          </cell>
          <cell r="H230">
            <v>1</v>
          </cell>
          <cell r="I230" t="str">
            <v>0</v>
          </cell>
          <cell r="J230">
            <v>1</v>
          </cell>
          <cell r="K230" t="str">
            <v>0</v>
          </cell>
          <cell r="L230" t="str">
            <v>0</v>
          </cell>
          <cell r="M230" t="str">
            <v>0</v>
          </cell>
          <cell r="N230" t="str">
            <v>0</v>
          </cell>
          <cell r="O230">
            <v>2</v>
          </cell>
        </row>
        <row r="231">
          <cell r="B231" t="str">
            <v>EST-023</v>
          </cell>
          <cell r="C231" t="str">
            <v xml:space="preserve">LAVADORA AUTOMÁTICA DE CHATAS  </v>
          </cell>
          <cell r="D231" t="str">
            <v>E</v>
          </cell>
          <cell r="E231" t="str">
            <v>EST</v>
          </cell>
          <cell r="F231" t="str">
            <v>E</v>
          </cell>
          <cell r="H231" t="str">
            <v>0</v>
          </cell>
          <cell r="I231" t="str">
            <v>0</v>
          </cell>
          <cell r="J231">
            <v>1</v>
          </cell>
          <cell r="K231" t="str">
            <v>0</v>
          </cell>
          <cell r="L231" t="str">
            <v>0</v>
          </cell>
          <cell r="M231" t="str">
            <v>0</v>
          </cell>
          <cell r="N231" t="str">
            <v>0</v>
          </cell>
          <cell r="O231">
            <v>1</v>
          </cell>
        </row>
        <row r="232">
          <cell r="B232" t="str">
            <v>EST-024</v>
          </cell>
          <cell r="C232" t="str">
            <v>LAVADORA DESINFECTORA CON GENERADOR ELECTRICO A VAPOR DE 80/120 LT.</v>
          </cell>
          <cell r="D232" t="str">
            <v>E</v>
          </cell>
          <cell r="E232" t="str">
            <v>EST</v>
          </cell>
          <cell r="F232" t="str">
            <v>C</v>
          </cell>
          <cell r="H232">
            <v>2</v>
          </cell>
          <cell r="I232" t="str">
            <v>0</v>
          </cell>
          <cell r="J232" t="str">
            <v>0</v>
          </cell>
          <cell r="K232" t="str">
            <v>0</v>
          </cell>
          <cell r="L232" t="str">
            <v>0</v>
          </cell>
          <cell r="M232" t="str">
            <v>0</v>
          </cell>
          <cell r="N232" t="str">
            <v>0</v>
          </cell>
          <cell r="O232">
            <v>2</v>
          </cell>
        </row>
        <row r="233">
          <cell r="B233" t="str">
            <v>EST-025</v>
          </cell>
          <cell r="C233" t="str">
            <v>MESA ANGULAR PARA INSTRUMENTAL</v>
          </cell>
          <cell r="D233" t="str">
            <v>MC</v>
          </cell>
          <cell r="E233" t="str">
            <v>EST</v>
          </cell>
          <cell r="F233" t="str">
            <v>E</v>
          </cell>
          <cell r="H233" t="str">
            <v>0</v>
          </cell>
          <cell r="I233">
            <v>1</v>
          </cell>
          <cell r="J233" t="str">
            <v>0</v>
          </cell>
          <cell r="K233" t="str">
            <v>0</v>
          </cell>
          <cell r="L233" t="str">
            <v>0</v>
          </cell>
          <cell r="M233" t="str">
            <v>0</v>
          </cell>
          <cell r="N233" t="str">
            <v>0</v>
          </cell>
          <cell r="O233">
            <v>1</v>
          </cell>
        </row>
        <row r="234">
          <cell r="B234" t="str">
            <v>EST-026</v>
          </cell>
          <cell r="C234" t="str">
            <v xml:space="preserve">PISTOLAS DE PRESIÓN DE AGUA FRIA Y CALIENTE (AC) </v>
          </cell>
          <cell r="D234" t="str">
            <v>C</v>
          </cell>
          <cell r="E234" t="str">
            <v>EST</v>
          </cell>
          <cell r="F234" t="str">
            <v>E</v>
          </cell>
          <cell r="H234" t="str">
            <v>0</v>
          </cell>
          <cell r="I234" t="str">
            <v>0</v>
          </cell>
          <cell r="J234">
            <v>1</v>
          </cell>
          <cell r="K234" t="str">
            <v>0</v>
          </cell>
          <cell r="L234" t="str">
            <v>0</v>
          </cell>
          <cell r="M234" t="str">
            <v>0</v>
          </cell>
          <cell r="N234" t="str">
            <v>0</v>
          </cell>
          <cell r="O234">
            <v>1</v>
          </cell>
        </row>
        <row r="235">
          <cell r="B235" t="str">
            <v>EST-027</v>
          </cell>
          <cell r="C235" t="str">
            <v>RACK MOVIL PARA CAJAS E INSTRUMENTAL</v>
          </cell>
          <cell r="D235" t="str">
            <v>MC</v>
          </cell>
          <cell r="E235" t="str">
            <v>EST</v>
          </cell>
          <cell r="F235" t="str">
            <v>E</v>
          </cell>
          <cell r="H235">
            <v>2</v>
          </cell>
          <cell r="I235" t="str">
            <v>0</v>
          </cell>
          <cell r="J235" t="str">
            <v>0</v>
          </cell>
          <cell r="K235" t="str">
            <v>0</v>
          </cell>
          <cell r="L235" t="str">
            <v>0</v>
          </cell>
          <cell r="M235" t="str">
            <v>0</v>
          </cell>
          <cell r="N235" t="str">
            <v>0</v>
          </cell>
          <cell r="O235">
            <v>2</v>
          </cell>
        </row>
        <row r="236">
          <cell r="B236" t="str">
            <v>EST-028</v>
          </cell>
          <cell r="C236" t="str">
            <v>RACK MÓVIL PARA CESTAS</v>
          </cell>
          <cell r="D236" t="str">
            <v>MC</v>
          </cell>
          <cell r="E236" t="str">
            <v>EST</v>
          </cell>
          <cell r="F236" t="str">
            <v>E</v>
          </cell>
          <cell r="H236">
            <v>2</v>
          </cell>
          <cell r="I236" t="str">
            <v>0</v>
          </cell>
          <cell r="J236" t="str">
            <v>0</v>
          </cell>
          <cell r="K236" t="str">
            <v>0</v>
          </cell>
          <cell r="L236" t="str">
            <v>0</v>
          </cell>
          <cell r="M236" t="str">
            <v>0</v>
          </cell>
          <cell r="N236" t="str">
            <v>0</v>
          </cell>
          <cell r="O236">
            <v>2</v>
          </cell>
        </row>
        <row r="237">
          <cell r="B237" t="str">
            <v>EST-029</v>
          </cell>
          <cell r="C237" t="str">
            <v>RACK MURAL PARA CESTAS</v>
          </cell>
          <cell r="D237" t="str">
            <v>MC</v>
          </cell>
          <cell r="E237" t="str">
            <v>EST</v>
          </cell>
          <cell r="F237" t="str">
            <v>E</v>
          </cell>
          <cell r="H237">
            <v>10</v>
          </cell>
          <cell r="I237" t="str">
            <v>0</v>
          </cell>
          <cell r="J237" t="str">
            <v>0</v>
          </cell>
          <cell r="K237" t="str">
            <v>0</v>
          </cell>
          <cell r="L237" t="str">
            <v>0</v>
          </cell>
          <cell r="M237" t="str">
            <v>0</v>
          </cell>
          <cell r="N237" t="str">
            <v>0</v>
          </cell>
          <cell r="O237">
            <v>10</v>
          </cell>
        </row>
        <row r="238">
          <cell r="B238" t="str">
            <v>EST-030</v>
          </cell>
          <cell r="C238" t="str">
            <v xml:space="preserve">SELLADOR DE TUBULADURA ELÉCTRICO </v>
          </cell>
          <cell r="D238" t="str">
            <v>E</v>
          </cell>
          <cell r="E238" t="str">
            <v>EST</v>
          </cell>
          <cell r="F238" t="str">
            <v>E</v>
          </cell>
          <cell r="H238" t="str">
            <v>0</v>
          </cell>
          <cell r="I238">
            <v>1</v>
          </cell>
          <cell r="J238" t="str">
            <v>0</v>
          </cell>
          <cell r="K238" t="str">
            <v>0</v>
          </cell>
          <cell r="L238" t="str">
            <v>0</v>
          </cell>
          <cell r="M238" t="str">
            <v>0</v>
          </cell>
          <cell r="N238" t="str">
            <v>0</v>
          </cell>
          <cell r="O238">
            <v>1</v>
          </cell>
        </row>
        <row r="239">
          <cell r="B239" t="str">
            <v>EST-031</v>
          </cell>
          <cell r="C239" t="str">
            <v>SELLADORA DE BOLSAS</v>
          </cell>
          <cell r="D239" t="str">
            <v>C</v>
          </cell>
          <cell r="E239" t="str">
            <v>EST</v>
          </cell>
          <cell r="F239" t="str">
            <v>E</v>
          </cell>
          <cell r="H239">
            <v>1</v>
          </cell>
          <cell r="I239">
            <v>1</v>
          </cell>
          <cell r="J239" t="str">
            <v>0</v>
          </cell>
          <cell r="K239" t="str">
            <v>0</v>
          </cell>
          <cell r="L239" t="str">
            <v>0</v>
          </cell>
          <cell r="M239" t="str">
            <v>0</v>
          </cell>
          <cell r="N239" t="str">
            <v>0</v>
          </cell>
          <cell r="O239">
            <v>2</v>
          </cell>
        </row>
        <row r="240">
          <cell r="B240" t="str">
            <v>EST-032</v>
          </cell>
          <cell r="C240" t="str">
            <v>SELLADORA DE MANGA CONTINUA CON MICROPROCESADOR E IMPRESO</v>
          </cell>
          <cell r="D240" t="str">
            <v>E</v>
          </cell>
          <cell r="E240" t="str">
            <v>EST</v>
          </cell>
          <cell r="F240" t="str">
            <v>E</v>
          </cell>
          <cell r="H240">
            <v>1</v>
          </cell>
          <cell r="I240" t="str">
            <v>0</v>
          </cell>
          <cell r="J240" t="str">
            <v>0</v>
          </cell>
          <cell r="K240" t="str">
            <v>0</v>
          </cell>
          <cell r="L240" t="str">
            <v>0</v>
          </cell>
          <cell r="M240" t="str">
            <v>0</v>
          </cell>
          <cell r="N240" t="str">
            <v>0</v>
          </cell>
          <cell r="O240">
            <v>1</v>
          </cell>
        </row>
        <row r="241">
          <cell r="B241" t="str">
            <v>EST-033</v>
          </cell>
          <cell r="C241" t="str">
            <v>SISTEMA INTEGRAL DE TRAZABILIDAD DE INSTRUMENTAL QUIRURGICO</v>
          </cell>
          <cell r="D241" t="str">
            <v>E</v>
          </cell>
          <cell r="E241" t="str">
            <v>EST</v>
          </cell>
          <cell r="F241" t="str">
            <v>E</v>
          </cell>
          <cell r="H241">
            <v>1</v>
          </cell>
          <cell r="I241" t="str">
            <v>0</v>
          </cell>
          <cell r="J241" t="str">
            <v>0</v>
          </cell>
          <cell r="K241" t="str">
            <v>0</v>
          </cell>
          <cell r="L241" t="str">
            <v>0</v>
          </cell>
          <cell r="M241" t="str">
            <v>0</v>
          </cell>
          <cell r="N241" t="str">
            <v>0</v>
          </cell>
          <cell r="O241">
            <v>1</v>
          </cell>
        </row>
        <row r="242">
          <cell r="B242" t="str">
            <v>EST-034</v>
          </cell>
          <cell r="C242" t="str">
            <v>VITRINA DE ACERO INOXIDABLE PARA INSTRUMENTAL O MATERIAL ESTERIL 104 x 45CM</v>
          </cell>
          <cell r="D242" t="str">
            <v>MC</v>
          </cell>
          <cell r="E242" t="str">
            <v>EST</v>
          </cell>
          <cell r="F242" t="str">
            <v>E</v>
          </cell>
          <cell r="H242">
            <v>1</v>
          </cell>
          <cell r="I242" t="str">
            <v>0</v>
          </cell>
          <cell r="J242" t="str">
            <v>0</v>
          </cell>
          <cell r="K242">
            <v>1</v>
          </cell>
          <cell r="L242" t="str">
            <v>0</v>
          </cell>
          <cell r="M242" t="str">
            <v>0</v>
          </cell>
          <cell r="N242" t="str">
            <v>0</v>
          </cell>
          <cell r="O242">
            <v>2</v>
          </cell>
        </row>
        <row r="243">
          <cell r="B243" t="str">
            <v>EST-035</v>
          </cell>
          <cell r="C243" t="str">
            <v>VITRINA DE ACERO INOXIDABLE PARA INSTRUMENTAL Y MATERIAL ESTÉRIL DE DOS CUERPOS</v>
          </cell>
          <cell r="D243" t="str">
            <v>MC</v>
          </cell>
          <cell r="E243" t="str">
            <v>EST</v>
          </cell>
          <cell r="F243" t="str">
            <v>E</v>
          </cell>
          <cell r="H243">
            <v>2</v>
          </cell>
          <cell r="I243">
            <v>1</v>
          </cell>
          <cell r="J243">
            <v>1</v>
          </cell>
          <cell r="K243">
            <v>1</v>
          </cell>
          <cell r="L243">
            <v>1</v>
          </cell>
          <cell r="M243">
            <v>1</v>
          </cell>
          <cell r="N243" t="str">
            <v>0</v>
          </cell>
          <cell r="O243">
            <v>7</v>
          </cell>
        </row>
        <row r="244">
          <cell r="B244" t="str">
            <v>FAR-001</v>
          </cell>
          <cell r="C244" t="str">
            <v>CAJETINES DE ALMACENAMIENTO MÚLTIPLE PARA DOSIS UNITARIA</v>
          </cell>
          <cell r="D244" t="str">
            <v>MC</v>
          </cell>
          <cell r="E244" t="str">
            <v>FAR</v>
          </cell>
          <cell r="F244" t="str">
            <v>E</v>
          </cell>
          <cell r="H244" t="str">
            <v>0</v>
          </cell>
          <cell r="I244">
            <v>4</v>
          </cell>
          <cell r="J244" t="str">
            <v>0</v>
          </cell>
          <cell r="K244" t="str">
            <v>0</v>
          </cell>
          <cell r="L244" t="str">
            <v>0</v>
          </cell>
          <cell r="M244" t="str">
            <v>0</v>
          </cell>
          <cell r="N244" t="str">
            <v>0</v>
          </cell>
          <cell r="O244">
            <v>4</v>
          </cell>
        </row>
        <row r="245">
          <cell r="B245" t="str">
            <v>FAR-002</v>
          </cell>
          <cell r="C245" t="str">
            <v>CAJETINES DE DOSIS UNITARIA</v>
          </cell>
          <cell r="D245" t="str">
            <v>MC</v>
          </cell>
          <cell r="E245" t="str">
            <v>FAR</v>
          </cell>
          <cell r="F245" t="str">
            <v>E</v>
          </cell>
          <cell r="H245" t="str">
            <v>0</v>
          </cell>
          <cell r="I245" t="str">
            <v>0</v>
          </cell>
          <cell r="J245">
            <v>1</v>
          </cell>
          <cell r="K245" t="str">
            <v>0</v>
          </cell>
          <cell r="L245" t="str">
            <v>0</v>
          </cell>
          <cell r="M245" t="str">
            <v>0</v>
          </cell>
          <cell r="N245" t="str">
            <v>0</v>
          </cell>
          <cell r="O245">
            <v>1</v>
          </cell>
        </row>
        <row r="246">
          <cell r="B246" t="str">
            <v>FAR-003</v>
          </cell>
          <cell r="C246" t="str">
            <v>CARRO DISTRIBUIDOR DE MEDICAMENTOS</v>
          </cell>
          <cell r="D246" t="str">
            <v>MC</v>
          </cell>
          <cell r="E246" t="str">
            <v>FAR</v>
          </cell>
          <cell r="F246" t="str">
            <v>E</v>
          </cell>
          <cell r="H246">
            <v>2</v>
          </cell>
          <cell r="I246">
            <v>1</v>
          </cell>
          <cell r="J246" t="str">
            <v>0</v>
          </cell>
          <cell r="K246" t="str">
            <v>0</v>
          </cell>
          <cell r="L246" t="str">
            <v>0</v>
          </cell>
          <cell r="M246" t="str">
            <v>0</v>
          </cell>
          <cell r="N246" t="str">
            <v>0</v>
          </cell>
          <cell r="O246">
            <v>3</v>
          </cell>
        </row>
        <row r="247">
          <cell r="B247" t="str">
            <v>FAR-004</v>
          </cell>
          <cell r="C247" t="str">
            <v>CARRO PARA TRANSPORTE DE DOSIS UNITARIA</v>
          </cell>
          <cell r="D247" t="str">
            <v>MC</v>
          </cell>
          <cell r="E247" t="str">
            <v>FAR</v>
          </cell>
          <cell r="F247" t="str">
            <v>E</v>
          </cell>
          <cell r="H247" t="str">
            <v>0</v>
          </cell>
          <cell r="I247">
            <v>5</v>
          </cell>
          <cell r="J247">
            <v>1</v>
          </cell>
          <cell r="K247" t="str">
            <v>0</v>
          </cell>
          <cell r="L247" t="str">
            <v>0</v>
          </cell>
          <cell r="M247" t="str">
            <v>0</v>
          </cell>
          <cell r="N247" t="str">
            <v>0</v>
          </cell>
          <cell r="O247">
            <v>6</v>
          </cell>
        </row>
        <row r="248">
          <cell r="B248" t="str">
            <v>FAR-005</v>
          </cell>
          <cell r="C248" t="str">
            <v>EQUIPO ENCAPSULADOR DE  MEDICAMENTOS</v>
          </cell>
          <cell r="D248" t="str">
            <v>C</v>
          </cell>
          <cell r="E248" t="str">
            <v>FAR</v>
          </cell>
          <cell r="F248" t="str">
            <v>E</v>
          </cell>
          <cell r="H248" t="str">
            <v>0</v>
          </cell>
          <cell r="I248">
            <v>1</v>
          </cell>
          <cell r="J248" t="str">
            <v>0</v>
          </cell>
          <cell r="K248" t="str">
            <v>0</v>
          </cell>
          <cell r="L248" t="str">
            <v>0</v>
          </cell>
          <cell r="M248" t="str">
            <v>0</v>
          </cell>
          <cell r="N248" t="str">
            <v>0</v>
          </cell>
          <cell r="O248">
            <v>1</v>
          </cell>
        </row>
        <row r="249">
          <cell r="B249" t="str">
            <v>FAR-006</v>
          </cell>
          <cell r="C249" t="str">
            <v>EQUIPO ENVASADORA DE  MEDICAMENTOS</v>
          </cell>
          <cell r="D249" t="str">
            <v>C</v>
          </cell>
          <cell r="E249" t="str">
            <v>FAR</v>
          </cell>
          <cell r="F249" t="str">
            <v>E</v>
          </cell>
          <cell r="H249" t="str">
            <v>0</v>
          </cell>
          <cell r="I249">
            <v>1</v>
          </cell>
          <cell r="J249" t="str">
            <v>0</v>
          </cell>
          <cell r="K249" t="str">
            <v>0</v>
          </cell>
          <cell r="L249" t="str">
            <v>0</v>
          </cell>
          <cell r="M249" t="str">
            <v>0</v>
          </cell>
          <cell r="N249" t="str">
            <v>0</v>
          </cell>
          <cell r="O249">
            <v>1</v>
          </cell>
        </row>
        <row r="250">
          <cell r="B250" t="str">
            <v>FAR-007</v>
          </cell>
          <cell r="C250" t="str">
            <v>RE-ENVASADOR DE FÁRMACOS LIQUIDAS</v>
          </cell>
          <cell r="D250" t="str">
            <v>C</v>
          </cell>
          <cell r="E250" t="str">
            <v>FAR</v>
          </cell>
          <cell r="F250" t="str">
            <v>E</v>
          </cell>
          <cell r="H250" t="str">
            <v>0</v>
          </cell>
          <cell r="I250">
            <v>1</v>
          </cell>
          <cell r="J250" t="str">
            <v>0</v>
          </cell>
          <cell r="K250" t="str">
            <v>0</v>
          </cell>
          <cell r="L250" t="str">
            <v>0</v>
          </cell>
          <cell r="M250" t="str">
            <v>0</v>
          </cell>
          <cell r="N250" t="str">
            <v>0</v>
          </cell>
          <cell r="O250">
            <v>1</v>
          </cell>
        </row>
        <row r="251">
          <cell r="B251" t="str">
            <v>GE-001</v>
          </cell>
          <cell r="C251" t="str">
            <v xml:space="preserve">BANCO AUTOMÁTICO DE CONDENSADORES </v>
          </cell>
          <cell r="D251" t="str">
            <v>E</v>
          </cell>
          <cell r="E251" t="str">
            <v>GE</v>
          </cell>
          <cell r="F251" t="str">
            <v>C</v>
          </cell>
          <cell r="H251">
            <v>1</v>
          </cell>
          <cell r="I251" t="str">
            <v>0</v>
          </cell>
          <cell r="J251" t="str">
            <v>0</v>
          </cell>
          <cell r="K251" t="str">
            <v>0</v>
          </cell>
          <cell r="L251" t="str">
            <v>0</v>
          </cell>
          <cell r="M251" t="str">
            <v>0</v>
          </cell>
          <cell r="N251" t="str">
            <v>0</v>
          </cell>
          <cell r="O251">
            <v>1</v>
          </cell>
        </row>
        <row r="252">
          <cell r="B252" t="str">
            <v>GE-002</v>
          </cell>
          <cell r="C252" t="str">
            <v>BATERIA  DE LIBRE  MANTENIMIENTO</v>
          </cell>
          <cell r="D252" t="str">
            <v>E</v>
          </cell>
          <cell r="E252" t="str">
            <v>GE</v>
          </cell>
          <cell r="F252" t="str">
            <v>E</v>
          </cell>
          <cell r="H252">
            <v>8</v>
          </cell>
          <cell r="I252" t="str">
            <v>0</v>
          </cell>
          <cell r="J252" t="str">
            <v>0</v>
          </cell>
          <cell r="K252" t="str">
            <v>0</v>
          </cell>
          <cell r="L252" t="str">
            <v>0</v>
          </cell>
          <cell r="M252" t="str">
            <v>0</v>
          </cell>
          <cell r="N252" t="str">
            <v>0</v>
          </cell>
          <cell r="O252">
            <v>8</v>
          </cell>
        </row>
        <row r="253">
          <cell r="B253" t="str">
            <v>GE-003</v>
          </cell>
          <cell r="C253" t="str">
            <v>CONVERTIDOR DE CC A CA  PARA CELDA FOTOVOLTAICA O ENERGIA EOLICA</v>
          </cell>
          <cell r="D253" t="str">
            <v>E</v>
          </cell>
          <cell r="E253" t="str">
            <v>GE</v>
          </cell>
          <cell r="F253" t="str">
            <v>E</v>
          </cell>
          <cell r="H253">
            <v>1</v>
          </cell>
          <cell r="I253" t="str">
            <v>0</v>
          </cell>
          <cell r="J253" t="str">
            <v>0</v>
          </cell>
          <cell r="K253" t="str">
            <v>0</v>
          </cell>
          <cell r="L253" t="str">
            <v>0</v>
          </cell>
          <cell r="M253" t="str">
            <v>0</v>
          </cell>
          <cell r="N253" t="str">
            <v>0</v>
          </cell>
          <cell r="O253">
            <v>1</v>
          </cell>
        </row>
        <row r="254">
          <cell r="B254" t="str">
            <v>GE-004</v>
          </cell>
          <cell r="C254" t="str">
            <v>FILTRO ACTIVO ELIMINADOR DE ARMONICOS EN REDES ELÉCTRICAS</v>
          </cell>
          <cell r="D254" t="str">
            <v>E</v>
          </cell>
          <cell r="E254" t="str">
            <v>GE</v>
          </cell>
          <cell r="F254" t="str">
            <v>C</v>
          </cell>
          <cell r="H254">
            <v>1</v>
          </cell>
          <cell r="I254" t="str">
            <v>0</v>
          </cell>
          <cell r="J254" t="str">
            <v>0</v>
          </cell>
          <cell r="K254" t="str">
            <v>0</v>
          </cell>
          <cell r="L254" t="str">
            <v>0</v>
          </cell>
          <cell r="M254" t="str">
            <v>0</v>
          </cell>
          <cell r="N254" t="str">
            <v>0</v>
          </cell>
          <cell r="O254">
            <v>1</v>
          </cell>
        </row>
        <row r="255">
          <cell r="B255" t="str">
            <v>GE-005</v>
          </cell>
          <cell r="C255" t="str">
            <v>GABINETE Y TRANSFORMADOR DE POTENCIA</v>
          </cell>
          <cell r="D255" t="str">
            <v>E</v>
          </cell>
          <cell r="E255" t="str">
            <v>GE</v>
          </cell>
          <cell r="F255" t="str">
            <v>C</v>
          </cell>
          <cell r="H255">
            <v>1</v>
          </cell>
          <cell r="I255" t="str">
            <v>0</v>
          </cell>
          <cell r="J255" t="str">
            <v>0</v>
          </cell>
          <cell r="K255" t="str">
            <v>0</v>
          </cell>
          <cell r="L255" t="str">
            <v>0</v>
          </cell>
          <cell r="M255" t="str">
            <v>0</v>
          </cell>
          <cell r="N255" t="str">
            <v>0</v>
          </cell>
          <cell r="O255">
            <v>1</v>
          </cell>
        </row>
        <row r="256">
          <cell r="B256" t="str">
            <v>GE-006</v>
          </cell>
          <cell r="C256" t="str">
            <v>GRUPO ELECTROGENO   20 KW</v>
          </cell>
          <cell r="D256" t="str">
            <v>E</v>
          </cell>
          <cell r="E256" t="str">
            <v>GE</v>
          </cell>
          <cell r="F256" t="str">
            <v>C</v>
          </cell>
          <cell r="H256">
            <v>1</v>
          </cell>
          <cell r="I256" t="str">
            <v>0</v>
          </cell>
          <cell r="J256" t="str">
            <v>0</v>
          </cell>
          <cell r="K256" t="str">
            <v>0</v>
          </cell>
          <cell r="L256" t="str">
            <v>0</v>
          </cell>
          <cell r="M256" t="str">
            <v>0</v>
          </cell>
          <cell r="N256" t="str">
            <v>0</v>
          </cell>
          <cell r="O256">
            <v>1</v>
          </cell>
        </row>
        <row r="257">
          <cell r="B257" t="str">
            <v>GE-007</v>
          </cell>
          <cell r="C257" t="str">
            <v>GRUPO ELECTROGENO 100 KW</v>
          </cell>
          <cell r="D257" t="str">
            <v>E</v>
          </cell>
          <cell r="E257" t="str">
            <v>GE</v>
          </cell>
          <cell r="F257" t="str">
            <v>E</v>
          </cell>
          <cell r="H257">
            <v>1</v>
          </cell>
          <cell r="I257" t="str">
            <v>0</v>
          </cell>
          <cell r="J257" t="str">
            <v>0</v>
          </cell>
          <cell r="K257" t="str">
            <v>0</v>
          </cell>
          <cell r="L257" t="str">
            <v>0</v>
          </cell>
          <cell r="M257" t="str">
            <v>0</v>
          </cell>
          <cell r="N257" t="str">
            <v>0</v>
          </cell>
          <cell r="O257">
            <v>1</v>
          </cell>
        </row>
        <row r="258">
          <cell r="B258" t="str">
            <v>GE-008</v>
          </cell>
          <cell r="C258" t="str">
            <v>GRUPO ELECTRÓGENO 150 KW</v>
          </cell>
          <cell r="D258" t="str">
            <v>E</v>
          </cell>
          <cell r="E258" t="str">
            <v>GE</v>
          </cell>
          <cell r="F258" t="str">
            <v>C</v>
          </cell>
          <cell r="H258">
            <v>2</v>
          </cell>
          <cell r="I258" t="str">
            <v>0</v>
          </cell>
          <cell r="J258" t="str">
            <v>0</v>
          </cell>
          <cell r="K258" t="str">
            <v>0</v>
          </cell>
          <cell r="L258" t="str">
            <v>0</v>
          </cell>
          <cell r="M258" t="str">
            <v>0</v>
          </cell>
          <cell r="N258" t="str">
            <v>0</v>
          </cell>
          <cell r="O258">
            <v>2</v>
          </cell>
        </row>
        <row r="259">
          <cell r="B259" t="str">
            <v>GE-009</v>
          </cell>
          <cell r="C259" t="str">
            <v>GRUPO ELECTROGENO 200 KW</v>
          </cell>
          <cell r="D259" t="str">
            <v>E</v>
          </cell>
          <cell r="E259" t="str">
            <v>GE</v>
          </cell>
          <cell r="F259" t="str">
            <v>C</v>
          </cell>
          <cell r="H259">
            <v>2</v>
          </cell>
          <cell r="I259" t="str">
            <v>0</v>
          </cell>
          <cell r="J259" t="str">
            <v>0</v>
          </cell>
          <cell r="K259" t="str">
            <v>0</v>
          </cell>
          <cell r="L259" t="str">
            <v>0</v>
          </cell>
          <cell r="M259" t="str">
            <v>0</v>
          </cell>
          <cell r="N259" t="str">
            <v>0</v>
          </cell>
          <cell r="O259">
            <v>2</v>
          </cell>
        </row>
        <row r="260">
          <cell r="B260" t="str">
            <v>GE-010</v>
          </cell>
          <cell r="C260" t="str">
            <v>GRUPO ELECTROGENO 300 KW</v>
          </cell>
          <cell r="D260" t="str">
            <v>E</v>
          </cell>
          <cell r="E260" t="str">
            <v>GE</v>
          </cell>
          <cell r="F260" t="str">
            <v>C</v>
          </cell>
          <cell r="H260">
            <v>2</v>
          </cell>
          <cell r="I260" t="str">
            <v>0</v>
          </cell>
          <cell r="J260" t="str">
            <v>0</v>
          </cell>
          <cell r="K260" t="str">
            <v>0</v>
          </cell>
          <cell r="L260" t="str">
            <v>0</v>
          </cell>
          <cell r="M260" t="str">
            <v>0</v>
          </cell>
          <cell r="N260" t="str">
            <v>0</v>
          </cell>
          <cell r="O260">
            <v>2</v>
          </cell>
        </row>
        <row r="261">
          <cell r="B261" t="str">
            <v>GE-011</v>
          </cell>
          <cell r="C261" t="str">
            <v>RED DE ALIMENTACION ELECTRICA DUCTOS, CABLES Y CAJAS</v>
          </cell>
          <cell r="D261" t="str">
            <v>E</v>
          </cell>
          <cell r="E261" t="str">
            <v>GE</v>
          </cell>
          <cell r="F261" t="str">
            <v>E</v>
          </cell>
          <cell r="H261">
            <v>1</v>
          </cell>
          <cell r="I261" t="str">
            <v>0</v>
          </cell>
          <cell r="J261" t="str">
            <v>0</v>
          </cell>
          <cell r="K261" t="str">
            <v>0</v>
          </cell>
          <cell r="L261" t="str">
            <v>0</v>
          </cell>
          <cell r="M261" t="str">
            <v>0</v>
          </cell>
          <cell r="N261" t="str">
            <v>0</v>
          </cell>
          <cell r="O261">
            <v>1</v>
          </cell>
        </row>
        <row r="262">
          <cell r="B262" t="str">
            <v>GE-012</v>
          </cell>
          <cell r="C262" t="str">
            <v>SISTEMA DE PANELES FOTOVOLTAICOS O GENERADOR EOLICO</v>
          </cell>
          <cell r="D262" t="str">
            <v>E</v>
          </cell>
          <cell r="E262" t="str">
            <v>GE</v>
          </cell>
          <cell r="F262" t="str">
            <v>E</v>
          </cell>
          <cell r="H262">
            <v>1</v>
          </cell>
          <cell r="I262" t="str">
            <v>0</v>
          </cell>
          <cell r="J262" t="str">
            <v>0</v>
          </cell>
          <cell r="K262" t="str">
            <v>0</v>
          </cell>
          <cell r="L262" t="str">
            <v>0</v>
          </cell>
          <cell r="M262" t="str">
            <v>0</v>
          </cell>
          <cell r="N262" t="str">
            <v>0</v>
          </cell>
          <cell r="O262">
            <v>1</v>
          </cell>
        </row>
        <row r="263">
          <cell r="B263" t="str">
            <v>GE-013</v>
          </cell>
          <cell r="C263" t="str">
            <v>TABLERO DE BAJA TENSION CON SUPRESOR DE PICOS DE SOBREVOLTAJES</v>
          </cell>
          <cell r="D263" t="str">
            <v>E</v>
          </cell>
          <cell r="E263" t="str">
            <v>GE</v>
          </cell>
          <cell r="F263" t="str">
            <v>C</v>
          </cell>
          <cell r="H263">
            <v>1</v>
          </cell>
          <cell r="I263" t="str">
            <v>0</v>
          </cell>
          <cell r="J263" t="str">
            <v>0</v>
          </cell>
          <cell r="K263" t="str">
            <v>0</v>
          </cell>
          <cell r="L263" t="str">
            <v>0</v>
          </cell>
          <cell r="M263" t="str">
            <v>0</v>
          </cell>
          <cell r="N263" t="str">
            <v>0</v>
          </cell>
          <cell r="O263">
            <v>1</v>
          </cell>
        </row>
        <row r="264">
          <cell r="B264" t="str">
            <v>GE-014</v>
          </cell>
          <cell r="C264" t="str">
            <v>TABLERO DE CONTROL PARA ENERGIA FOTOVOLTAICA O EOLICA</v>
          </cell>
          <cell r="D264" t="str">
            <v>E</v>
          </cell>
          <cell r="E264" t="str">
            <v>GE</v>
          </cell>
          <cell r="F264" t="str">
            <v>E</v>
          </cell>
          <cell r="H264">
            <v>1</v>
          </cell>
          <cell r="I264" t="str">
            <v>0</v>
          </cell>
          <cell r="J264" t="str">
            <v>0</v>
          </cell>
          <cell r="K264" t="str">
            <v>0</v>
          </cell>
          <cell r="L264" t="str">
            <v>0</v>
          </cell>
          <cell r="M264" t="str">
            <v>0</v>
          </cell>
          <cell r="N264" t="str">
            <v>0</v>
          </cell>
          <cell r="O264">
            <v>1</v>
          </cell>
        </row>
        <row r="265">
          <cell r="B265" t="str">
            <v>GE-015</v>
          </cell>
          <cell r="C265" t="str">
            <v>TABLERO DE TRANSFERENCIA AUTOMATICA A MENOS DE 10 SEG.</v>
          </cell>
          <cell r="D265" t="str">
            <v>E</v>
          </cell>
          <cell r="E265" t="str">
            <v>GE</v>
          </cell>
          <cell r="F265" t="str">
            <v>C</v>
          </cell>
          <cell r="H265">
            <v>1</v>
          </cell>
          <cell r="I265" t="str">
            <v>0</v>
          </cell>
          <cell r="J265" t="str">
            <v>0</v>
          </cell>
          <cell r="K265" t="str">
            <v>0</v>
          </cell>
          <cell r="L265" t="str">
            <v>0</v>
          </cell>
          <cell r="M265" t="str">
            <v>0</v>
          </cell>
          <cell r="N265" t="str">
            <v>0</v>
          </cell>
          <cell r="O265">
            <v>1</v>
          </cell>
        </row>
        <row r="266">
          <cell r="B266" t="str">
            <v>GE-016</v>
          </cell>
          <cell r="C266" t="str">
            <v xml:space="preserve">TABLERO ELÉCTRICO GENERAL </v>
          </cell>
          <cell r="D266" t="str">
            <v>E</v>
          </cell>
          <cell r="E266" t="str">
            <v>GE</v>
          </cell>
          <cell r="F266" t="str">
            <v>C</v>
          </cell>
          <cell r="H266">
            <v>1</v>
          </cell>
          <cell r="I266" t="str">
            <v>0</v>
          </cell>
          <cell r="J266" t="str">
            <v>0</v>
          </cell>
          <cell r="K266" t="str">
            <v>0</v>
          </cell>
          <cell r="L266" t="str">
            <v>0</v>
          </cell>
          <cell r="M266" t="str">
            <v>0</v>
          </cell>
          <cell r="N266" t="str">
            <v>0</v>
          </cell>
          <cell r="O266">
            <v>1</v>
          </cell>
        </row>
        <row r="267">
          <cell r="B267" t="str">
            <v>GE-017</v>
          </cell>
          <cell r="C267" t="str">
            <v>TRANSFORMADOR DE AISLAMIENTO - DATA CENTER</v>
          </cell>
          <cell r="D267" t="str">
            <v>E</v>
          </cell>
          <cell r="E267" t="str">
            <v>GE</v>
          </cell>
          <cell r="F267" t="str">
            <v>E</v>
          </cell>
          <cell r="H267">
            <v>1</v>
          </cell>
          <cell r="I267" t="str">
            <v>0</v>
          </cell>
          <cell r="J267" t="str">
            <v>0</v>
          </cell>
          <cell r="K267" t="str">
            <v>0</v>
          </cell>
          <cell r="L267" t="str">
            <v>0</v>
          </cell>
          <cell r="M267" t="str">
            <v>0</v>
          </cell>
          <cell r="N267" t="str">
            <v>0</v>
          </cell>
          <cell r="O267">
            <v>1</v>
          </cell>
        </row>
        <row r="268">
          <cell r="B268" t="str">
            <v>GE-018</v>
          </cell>
          <cell r="C268" t="str">
            <v>TRANSFORMADOR DE AISLAMIENTO VOLTAJE NOMINAL/VOLTAJE NOMINAL</v>
          </cell>
          <cell r="D268" t="str">
            <v>E</v>
          </cell>
          <cell r="E268" t="str">
            <v>GE</v>
          </cell>
          <cell r="F268" t="str">
            <v>C</v>
          </cell>
          <cell r="H268">
            <v>1</v>
          </cell>
          <cell r="I268" t="str">
            <v>0</v>
          </cell>
          <cell r="J268" t="str">
            <v>0</v>
          </cell>
          <cell r="K268" t="str">
            <v>0</v>
          </cell>
          <cell r="L268" t="str">
            <v>0</v>
          </cell>
          <cell r="M268" t="str">
            <v>0</v>
          </cell>
          <cell r="N268" t="str">
            <v>0</v>
          </cell>
          <cell r="O268">
            <v>1</v>
          </cell>
        </row>
        <row r="269">
          <cell r="B269" t="str">
            <v>GI-001</v>
          </cell>
          <cell r="C269" t="str">
            <v>COMPRESOR DE AIRE COMPRIMIDO, CAP. APROX. 25 GLS.</v>
          </cell>
          <cell r="D269" t="str">
            <v>E</v>
          </cell>
          <cell r="E269" t="str">
            <v>GI</v>
          </cell>
          <cell r="F269" t="str">
            <v>E</v>
          </cell>
          <cell r="H269">
            <v>1</v>
          </cell>
          <cell r="I269" t="str">
            <v>0</v>
          </cell>
          <cell r="J269" t="str">
            <v>0</v>
          </cell>
          <cell r="K269" t="str">
            <v>0</v>
          </cell>
          <cell r="L269" t="str">
            <v>0</v>
          </cell>
          <cell r="M269" t="str">
            <v>0</v>
          </cell>
          <cell r="N269" t="str">
            <v>0</v>
          </cell>
          <cell r="O269">
            <v>1</v>
          </cell>
        </row>
        <row r="270">
          <cell r="B270" t="str">
            <v>GI-002</v>
          </cell>
          <cell r="C270" t="str">
            <v>COMPRESOR DE AIRE COMPRIMIDO, CAP. APROX. 55 GLS.</v>
          </cell>
          <cell r="D270" t="str">
            <v>E</v>
          </cell>
          <cell r="E270" t="str">
            <v>GI</v>
          </cell>
          <cell r="F270" t="str">
            <v>E</v>
          </cell>
          <cell r="H270">
            <v>1</v>
          </cell>
          <cell r="I270" t="str">
            <v>0</v>
          </cell>
          <cell r="J270" t="str">
            <v>0</v>
          </cell>
          <cell r="K270" t="str">
            <v>0</v>
          </cell>
          <cell r="L270" t="str">
            <v>0</v>
          </cell>
          <cell r="M270" t="str">
            <v>0</v>
          </cell>
          <cell r="N270" t="str">
            <v>0</v>
          </cell>
          <cell r="O270">
            <v>1</v>
          </cell>
        </row>
        <row r="271">
          <cell r="B271" t="str">
            <v>GI-003</v>
          </cell>
          <cell r="C271" t="str">
            <v>COMPRESOR DE AIRE INDUSTRIAL</v>
          </cell>
          <cell r="D271" t="str">
            <v>E</v>
          </cell>
          <cell r="E271" t="str">
            <v>GI</v>
          </cell>
          <cell r="F271" t="str">
            <v>C</v>
          </cell>
          <cell r="H271">
            <v>2</v>
          </cell>
          <cell r="I271" t="str">
            <v>0</v>
          </cell>
          <cell r="J271" t="str">
            <v>0</v>
          </cell>
          <cell r="K271" t="str">
            <v>0</v>
          </cell>
          <cell r="L271" t="str">
            <v>0</v>
          </cell>
          <cell r="M271" t="str">
            <v>0</v>
          </cell>
          <cell r="N271" t="str">
            <v>0</v>
          </cell>
          <cell r="O271">
            <v>2</v>
          </cell>
        </row>
        <row r="272">
          <cell r="B272" t="str">
            <v>GI-004</v>
          </cell>
          <cell r="C272" t="str">
            <v>RED DE AIRE COMPRIMIDO INDUSTRIAL CON VALVULAS Y ACCESORIOS</v>
          </cell>
          <cell r="D272" t="str">
            <v>E</v>
          </cell>
          <cell r="E272" t="str">
            <v>GI</v>
          </cell>
          <cell r="F272" t="str">
            <v>C</v>
          </cell>
          <cell r="H272">
            <v>1</v>
          </cell>
          <cell r="I272" t="str">
            <v>0</v>
          </cell>
          <cell r="J272" t="str">
            <v>0</v>
          </cell>
          <cell r="K272" t="str">
            <v>0</v>
          </cell>
          <cell r="L272" t="str">
            <v>0</v>
          </cell>
          <cell r="M272" t="str">
            <v>0</v>
          </cell>
          <cell r="N272" t="str">
            <v>0</v>
          </cell>
          <cell r="O272">
            <v>1</v>
          </cell>
        </row>
        <row r="273">
          <cell r="B273" t="str">
            <v>GIN-001</v>
          </cell>
          <cell r="C273" t="str">
            <v>CAMILLA PARA PARTO VERTICAL</v>
          </cell>
          <cell r="D273" t="str">
            <v>MC</v>
          </cell>
          <cell r="E273" t="str">
            <v>GIN</v>
          </cell>
          <cell r="F273" t="str">
            <v>E</v>
          </cell>
          <cell r="H273" t="str">
            <v>0</v>
          </cell>
          <cell r="I273">
            <v>1</v>
          </cell>
          <cell r="J273" t="str">
            <v>0</v>
          </cell>
          <cell r="K273" t="str">
            <v>0</v>
          </cell>
          <cell r="L273" t="str">
            <v>0</v>
          </cell>
          <cell r="M273" t="str">
            <v>0</v>
          </cell>
          <cell r="N273" t="str">
            <v>0</v>
          </cell>
          <cell r="O273">
            <v>1</v>
          </cell>
        </row>
        <row r="274">
          <cell r="B274" t="str">
            <v>GIN-002</v>
          </cell>
          <cell r="C274" t="str">
            <v>MESA (DIVAN) PARA EXAMENES GINECO OBSTETRICOS</v>
          </cell>
          <cell r="D274" t="str">
            <v>MC</v>
          </cell>
          <cell r="E274" t="str">
            <v>GIN</v>
          </cell>
          <cell r="F274" t="str">
            <v>E</v>
          </cell>
          <cell r="H274" t="str">
            <v>0</v>
          </cell>
          <cell r="I274">
            <v>1</v>
          </cell>
          <cell r="J274">
            <v>1</v>
          </cell>
          <cell r="K274">
            <v>1</v>
          </cell>
          <cell r="L274" t="str">
            <v>0</v>
          </cell>
          <cell r="M274" t="str">
            <v>0</v>
          </cell>
          <cell r="N274" t="str">
            <v>0</v>
          </cell>
          <cell r="O274">
            <v>3</v>
          </cell>
        </row>
        <row r="275">
          <cell r="B275" t="str">
            <v>GIN-003</v>
          </cell>
          <cell r="C275" t="str">
            <v>MESA ESPECIAL PARA TÓPICO GINECO-OBSTÉTRICO</v>
          </cell>
          <cell r="D275" t="str">
            <v>MC</v>
          </cell>
          <cell r="E275" t="str">
            <v>GIN</v>
          </cell>
          <cell r="F275" t="str">
            <v>E</v>
          </cell>
          <cell r="H275" t="str">
            <v>0</v>
          </cell>
          <cell r="I275">
            <v>1</v>
          </cell>
          <cell r="J275" t="str">
            <v>0</v>
          </cell>
          <cell r="K275" t="str">
            <v>0</v>
          </cell>
          <cell r="L275" t="str">
            <v>0</v>
          </cell>
          <cell r="M275" t="str">
            <v>0</v>
          </cell>
          <cell r="N275" t="str">
            <v>0</v>
          </cell>
          <cell r="O275">
            <v>1</v>
          </cell>
        </row>
        <row r="276">
          <cell r="B276" t="str">
            <v>GIN-004</v>
          </cell>
          <cell r="C276" t="str">
            <v>SET DE INSTRUMENTAL DE COLPOSCOPIA</v>
          </cell>
          <cell r="D276" t="str">
            <v>I</v>
          </cell>
          <cell r="E276" t="str">
            <v>GIN</v>
          </cell>
          <cell r="F276" t="str">
            <v>E</v>
          </cell>
          <cell r="H276" t="str">
            <v>0</v>
          </cell>
          <cell r="I276">
            <v>3</v>
          </cell>
          <cell r="J276">
            <v>3</v>
          </cell>
          <cell r="K276" t="str">
            <v>0</v>
          </cell>
          <cell r="L276" t="str">
            <v>0</v>
          </cell>
          <cell r="M276" t="str">
            <v>0</v>
          </cell>
          <cell r="N276" t="str">
            <v>0</v>
          </cell>
          <cell r="O276">
            <v>6</v>
          </cell>
        </row>
        <row r="277">
          <cell r="B277" t="str">
            <v>GIN-005</v>
          </cell>
          <cell r="C277" t="str">
            <v>SET DE TOMA DE MUESTRAS GINECO OBSTETRICOS</v>
          </cell>
          <cell r="D277" t="str">
            <v>I</v>
          </cell>
          <cell r="E277" t="str">
            <v>GIN</v>
          </cell>
          <cell r="F277" t="str">
            <v>E</v>
          </cell>
          <cell r="H277" t="str">
            <v>0</v>
          </cell>
          <cell r="I277">
            <v>1</v>
          </cell>
          <cell r="J277" t="str">
            <v>0</v>
          </cell>
          <cell r="K277" t="str">
            <v>0</v>
          </cell>
          <cell r="L277" t="str">
            <v>0</v>
          </cell>
          <cell r="M277" t="str">
            <v>0</v>
          </cell>
          <cell r="N277" t="str">
            <v>0</v>
          </cell>
          <cell r="O277">
            <v>1</v>
          </cell>
        </row>
        <row r="278">
          <cell r="B278" t="str">
            <v>GIN-006</v>
          </cell>
          <cell r="C278" t="str">
            <v>SET INSTRUMENTAL DE CRIOTERAPIA Y CONO LEEP</v>
          </cell>
          <cell r="D278" t="str">
            <v>I</v>
          </cell>
          <cell r="E278" t="str">
            <v>GIN</v>
          </cell>
          <cell r="F278" t="str">
            <v>E</v>
          </cell>
          <cell r="H278" t="str">
            <v>0</v>
          </cell>
          <cell r="I278">
            <v>3</v>
          </cell>
          <cell r="J278">
            <v>3</v>
          </cell>
          <cell r="K278" t="str">
            <v>0</v>
          </cell>
          <cell r="L278" t="str">
            <v>0</v>
          </cell>
          <cell r="M278" t="str">
            <v>0</v>
          </cell>
          <cell r="N278" t="str">
            <v>0</v>
          </cell>
          <cell r="O278">
            <v>6</v>
          </cell>
        </row>
        <row r="279">
          <cell r="B279" t="str">
            <v>GIN-007</v>
          </cell>
          <cell r="C279" t="str">
            <v>SET INSTRUMENTAL DE INSERCION Y RETIRO DE DIU</v>
          </cell>
          <cell r="D279" t="str">
            <v>I</v>
          </cell>
          <cell r="E279" t="str">
            <v>GIN</v>
          </cell>
          <cell r="F279" t="str">
            <v>E</v>
          </cell>
          <cell r="H279" t="str">
            <v>0</v>
          </cell>
          <cell r="I279" t="str">
            <v>0</v>
          </cell>
          <cell r="J279">
            <v>3</v>
          </cell>
          <cell r="K279" t="str">
            <v>0</v>
          </cell>
          <cell r="L279" t="str">
            <v>0</v>
          </cell>
          <cell r="M279" t="str">
            <v>0</v>
          </cell>
          <cell r="N279" t="str">
            <v>0</v>
          </cell>
          <cell r="O279">
            <v>3</v>
          </cell>
        </row>
        <row r="280">
          <cell r="B280" t="str">
            <v>GIN-008</v>
          </cell>
          <cell r="C280" t="str">
            <v>SET INSTRUMENTAL DE LAPARATOMIA CESAREA</v>
          </cell>
          <cell r="D280" t="str">
            <v>I</v>
          </cell>
          <cell r="E280" t="str">
            <v>GIN</v>
          </cell>
          <cell r="F280" t="str">
            <v>E</v>
          </cell>
          <cell r="H280" t="str">
            <v>0</v>
          </cell>
          <cell r="I280" t="str">
            <v>0</v>
          </cell>
          <cell r="J280">
            <v>6</v>
          </cell>
          <cell r="K280" t="str">
            <v>0</v>
          </cell>
          <cell r="L280" t="str">
            <v>0</v>
          </cell>
          <cell r="M280" t="str">
            <v>0</v>
          </cell>
          <cell r="N280" t="str">
            <v>0</v>
          </cell>
          <cell r="O280">
            <v>6</v>
          </cell>
        </row>
        <row r="281">
          <cell r="B281" t="str">
            <v>GIN-009</v>
          </cell>
          <cell r="C281" t="str">
            <v>SET INSTRUMENTAL DE LEGRADO UTERINO</v>
          </cell>
          <cell r="D281" t="str">
            <v>I</v>
          </cell>
          <cell r="E281" t="str">
            <v>GIN</v>
          </cell>
          <cell r="F281" t="str">
            <v>E</v>
          </cell>
          <cell r="H281" t="str">
            <v>0</v>
          </cell>
          <cell r="I281" t="str">
            <v>0</v>
          </cell>
          <cell r="J281">
            <v>4</v>
          </cell>
          <cell r="K281" t="str">
            <v>0</v>
          </cell>
          <cell r="L281" t="str">
            <v>0</v>
          </cell>
          <cell r="M281" t="str">
            <v>0</v>
          </cell>
          <cell r="N281" t="str">
            <v>0</v>
          </cell>
          <cell r="O281">
            <v>4</v>
          </cell>
        </row>
        <row r="282">
          <cell r="B282" t="str">
            <v>GIN-010</v>
          </cell>
          <cell r="C282" t="str">
            <v>SET INSTRUMENTAL DE PARTO</v>
          </cell>
          <cell r="D282" t="str">
            <v>I</v>
          </cell>
          <cell r="E282" t="str">
            <v>GIN</v>
          </cell>
          <cell r="F282" t="str">
            <v>E</v>
          </cell>
          <cell r="H282" t="str">
            <v>0</v>
          </cell>
          <cell r="I282">
            <v>1</v>
          </cell>
          <cell r="J282">
            <v>6</v>
          </cell>
          <cell r="K282" t="str">
            <v>0</v>
          </cell>
          <cell r="L282" t="str">
            <v>0</v>
          </cell>
          <cell r="M282" t="str">
            <v>0</v>
          </cell>
          <cell r="N282" t="str">
            <v>0</v>
          </cell>
          <cell r="O282">
            <v>7</v>
          </cell>
        </row>
        <row r="283">
          <cell r="B283" t="str">
            <v>GIN-011</v>
          </cell>
          <cell r="C283" t="str">
            <v>SET INSTRUMENTAL PARA  LAPARASCOPIA GINECO-OBSTETRICA</v>
          </cell>
          <cell r="D283" t="str">
            <v>I</v>
          </cell>
          <cell r="E283" t="str">
            <v>GIN</v>
          </cell>
          <cell r="F283" t="str">
            <v>E</v>
          </cell>
          <cell r="H283" t="str">
            <v>0</v>
          </cell>
          <cell r="I283" t="str">
            <v>0</v>
          </cell>
          <cell r="J283">
            <v>3</v>
          </cell>
          <cell r="K283" t="str">
            <v>0</v>
          </cell>
          <cell r="L283" t="str">
            <v>0</v>
          </cell>
          <cell r="M283" t="str">
            <v>0</v>
          </cell>
          <cell r="N283" t="str">
            <v>0</v>
          </cell>
          <cell r="O283">
            <v>3</v>
          </cell>
        </row>
        <row r="284">
          <cell r="B284" t="str">
            <v>GIN-012</v>
          </cell>
          <cell r="C284" t="str">
            <v>SET INSTRUMENTAL PARA CESAREA</v>
          </cell>
          <cell r="D284" t="str">
            <v>I</v>
          </cell>
          <cell r="E284" t="str">
            <v>GIN</v>
          </cell>
          <cell r="F284" t="str">
            <v>E</v>
          </cell>
          <cell r="H284" t="str">
            <v>0</v>
          </cell>
          <cell r="I284" t="str">
            <v>0</v>
          </cell>
          <cell r="J284">
            <v>6</v>
          </cell>
          <cell r="K284" t="str">
            <v>0</v>
          </cell>
          <cell r="L284" t="str">
            <v>0</v>
          </cell>
          <cell r="M284" t="str">
            <v>0</v>
          </cell>
          <cell r="N284" t="str">
            <v>0</v>
          </cell>
          <cell r="O284">
            <v>6</v>
          </cell>
        </row>
        <row r="285">
          <cell r="B285" t="str">
            <v>GIN-013</v>
          </cell>
          <cell r="C285" t="str">
            <v>SET INSTRUMENTAL PARA EXAMEN GINECOLOGICO I</v>
          </cell>
          <cell r="D285" t="str">
            <v>I</v>
          </cell>
          <cell r="E285" t="str">
            <v>GIN</v>
          </cell>
          <cell r="F285" t="str">
            <v>E</v>
          </cell>
          <cell r="H285" t="str">
            <v>0</v>
          </cell>
          <cell r="I285">
            <v>1</v>
          </cell>
          <cell r="J285">
            <v>6</v>
          </cell>
          <cell r="K285" t="str">
            <v>0</v>
          </cell>
          <cell r="L285" t="str">
            <v>0</v>
          </cell>
          <cell r="M285" t="str">
            <v>0</v>
          </cell>
          <cell r="N285" t="str">
            <v>0</v>
          </cell>
          <cell r="O285">
            <v>7</v>
          </cell>
        </row>
        <row r="286">
          <cell r="B286" t="str">
            <v>GIN-014</v>
          </cell>
          <cell r="C286" t="str">
            <v>SET INSTRUMENTAL PARA EXAMEN GINECOLOGICO II</v>
          </cell>
          <cell r="D286" t="str">
            <v>I</v>
          </cell>
          <cell r="E286" t="str">
            <v>GIN</v>
          </cell>
          <cell r="F286" t="str">
            <v>E</v>
          </cell>
          <cell r="H286" t="str">
            <v>0</v>
          </cell>
          <cell r="I286" t="str">
            <v>0</v>
          </cell>
          <cell r="J286">
            <v>6</v>
          </cell>
          <cell r="K286" t="str">
            <v>0</v>
          </cell>
          <cell r="L286" t="str">
            <v>0</v>
          </cell>
          <cell r="M286" t="str">
            <v>0</v>
          </cell>
          <cell r="N286" t="str">
            <v>0</v>
          </cell>
          <cell r="O286">
            <v>6</v>
          </cell>
        </row>
        <row r="287">
          <cell r="B287" t="str">
            <v>GIN-015</v>
          </cell>
          <cell r="C287" t="str">
            <v>SET INSTRUMENTAL PARA REVISION DE CUELLO UTERINO</v>
          </cell>
          <cell r="D287" t="str">
            <v>I</v>
          </cell>
          <cell r="E287" t="str">
            <v>GIN</v>
          </cell>
          <cell r="F287" t="str">
            <v>E</v>
          </cell>
          <cell r="H287" t="str">
            <v>0</v>
          </cell>
          <cell r="I287" t="str">
            <v>0</v>
          </cell>
          <cell r="J287">
            <v>6</v>
          </cell>
          <cell r="K287" t="str">
            <v>0</v>
          </cell>
          <cell r="L287" t="str">
            <v>0</v>
          </cell>
          <cell r="M287" t="str">
            <v>0</v>
          </cell>
          <cell r="N287" t="str">
            <v>0</v>
          </cell>
          <cell r="O287">
            <v>6</v>
          </cell>
        </row>
        <row r="288">
          <cell r="B288" t="str">
            <v>GM-001</v>
          </cell>
          <cell r="C288" t="str">
            <v>AUTOGENERADOR DE OXIGENO MEDICINAL</v>
          </cell>
          <cell r="D288" t="str">
            <v>E</v>
          </cell>
          <cell r="E288" t="str">
            <v>GM</v>
          </cell>
          <cell r="F288" t="str">
            <v>E</v>
          </cell>
          <cell r="H288">
            <v>1</v>
          </cell>
          <cell r="I288" t="str">
            <v>0</v>
          </cell>
          <cell r="J288" t="str">
            <v>0</v>
          </cell>
          <cell r="K288" t="str">
            <v>0</v>
          </cell>
          <cell r="L288" t="str">
            <v>0</v>
          </cell>
          <cell r="M288" t="str">
            <v>0</v>
          </cell>
          <cell r="N288" t="str">
            <v>0</v>
          </cell>
          <cell r="O288">
            <v>1</v>
          </cell>
        </row>
        <row r="289">
          <cell r="B289" t="str">
            <v>GM-002</v>
          </cell>
          <cell r="C289" t="str">
            <v>BALONES DE OXIDO NITROSO</v>
          </cell>
          <cell r="D289" t="str">
            <v>C</v>
          </cell>
          <cell r="E289" t="str">
            <v>GM</v>
          </cell>
          <cell r="F289" t="str">
            <v>C</v>
          </cell>
          <cell r="H289">
            <v>2</v>
          </cell>
          <cell r="I289" t="str">
            <v>0</v>
          </cell>
          <cell r="J289" t="str">
            <v>0</v>
          </cell>
          <cell r="K289" t="str">
            <v>0</v>
          </cell>
          <cell r="L289" t="str">
            <v>0</v>
          </cell>
          <cell r="M289" t="str">
            <v>0</v>
          </cell>
          <cell r="N289" t="str">
            <v>0</v>
          </cell>
          <cell r="O289">
            <v>2</v>
          </cell>
        </row>
        <row r="290">
          <cell r="B290" t="str">
            <v>GM-003</v>
          </cell>
          <cell r="C290" t="str">
            <v>BALONES DE OXIGENO DE  10m3</v>
          </cell>
          <cell r="D290" t="str">
            <v>C</v>
          </cell>
          <cell r="E290" t="str">
            <v>GM</v>
          </cell>
          <cell r="F290" t="str">
            <v>C</v>
          </cell>
          <cell r="H290">
            <v>25</v>
          </cell>
          <cell r="I290" t="str">
            <v>0</v>
          </cell>
          <cell r="J290" t="str">
            <v>0</v>
          </cell>
          <cell r="K290" t="str">
            <v>0</v>
          </cell>
          <cell r="L290" t="str">
            <v>0</v>
          </cell>
          <cell r="M290" t="str">
            <v>0</v>
          </cell>
          <cell r="N290" t="str">
            <v>0</v>
          </cell>
          <cell r="O290">
            <v>25</v>
          </cell>
        </row>
        <row r="291">
          <cell r="B291" t="str">
            <v>GM-004</v>
          </cell>
          <cell r="C291" t="str">
            <v>BATERIA DE FILTROS DE GASES MEDICINALES</v>
          </cell>
          <cell r="D291" t="str">
            <v>E</v>
          </cell>
          <cell r="E291" t="str">
            <v>GM</v>
          </cell>
          <cell r="F291" t="str">
            <v>C</v>
          </cell>
          <cell r="H291">
            <v>2</v>
          </cell>
          <cell r="I291" t="str">
            <v>0</v>
          </cell>
          <cell r="J291" t="str">
            <v>0</v>
          </cell>
          <cell r="K291" t="str">
            <v>0</v>
          </cell>
          <cell r="L291" t="str">
            <v>0</v>
          </cell>
          <cell r="M291" t="str">
            <v>0</v>
          </cell>
          <cell r="N291" t="str">
            <v>0</v>
          </cell>
          <cell r="O291">
            <v>2</v>
          </cell>
        </row>
        <row r="292">
          <cell r="B292" t="str">
            <v>GM-005</v>
          </cell>
          <cell r="C292" t="str">
            <v>COCHE DE TRANSPORTE DE BALONES</v>
          </cell>
          <cell r="D292" t="str">
            <v>MC</v>
          </cell>
          <cell r="E292" t="str">
            <v>GM</v>
          </cell>
          <cell r="F292" t="str">
            <v>E</v>
          </cell>
          <cell r="H292">
            <v>1</v>
          </cell>
          <cell r="I292" t="str">
            <v>0</v>
          </cell>
          <cell r="J292" t="str">
            <v>0</v>
          </cell>
          <cell r="K292" t="str">
            <v>0</v>
          </cell>
          <cell r="L292" t="str">
            <v>0</v>
          </cell>
          <cell r="M292" t="str">
            <v>0</v>
          </cell>
          <cell r="N292" t="str">
            <v>0</v>
          </cell>
          <cell r="O292">
            <v>1</v>
          </cell>
        </row>
        <row r="293">
          <cell r="B293" t="str">
            <v>GM-006</v>
          </cell>
          <cell r="C293" t="str">
            <v>COMPRESORA DE AIRE MEDICINAL</v>
          </cell>
          <cell r="D293" t="str">
            <v>E</v>
          </cell>
          <cell r="E293" t="str">
            <v>GM</v>
          </cell>
          <cell r="F293" t="str">
            <v>C</v>
          </cell>
          <cell r="H293">
            <v>1</v>
          </cell>
          <cell r="I293" t="str">
            <v>0</v>
          </cell>
          <cell r="J293" t="str">
            <v>0</v>
          </cell>
          <cell r="K293" t="str">
            <v>0</v>
          </cell>
          <cell r="L293" t="str">
            <v>0</v>
          </cell>
          <cell r="M293" t="str">
            <v>0</v>
          </cell>
          <cell r="N293" t="str">
            <v>0</v>
          </cell>
          <cell r="O293">
            <v>1</v>
          </cell>
        </row>
        <row r="294">
          <cell r="B294" t="str">
            <v>GM-007</v>
          </cell>
          <cell r="C294" t="str">
            <v>ELECTROBOMBA DE VACIO</v>
          </cell>
          <cell r="D294" t="str">
            <v>E</v>
          </cell>
          <cell r="E294" t="str">
            <v>GM</v>
          </cell>
          <cell r="F294" t="str">
            <v>C</v>
          </cell>
          <cell r="H294">
            <v>2</v>
          </cell>
          <cell r="I294" t="str">
            <v>0</v>
          </cell>
          <cell r="J294" t="str">
            <v>0</v>
          </cell>
          <cell r="K294" t="str">
            <v>0</v>
          </cell>
          <cell r="L294" t="str">
            <v>0</v>
          </cell>
          <cell r="M294" t="str">
            <v>0</v>
          </cell>
          <cell r="N294" t="str">
            <v>0</v>
          </cell>
          <cell r="O294">
            <v>2</v>
          </cell>
        </row>
        <row r="295">
          <cell r="B295" t="str">
            <v>GM-008</v>
          </cell>
          <cell r="C295" t="str">
            <v>EQUIPO DE OXIGENOTERAPIA RODABLE</v>
          </cell>
          <cell r="D295" t="str">
            <v>C</v>
          </cell>
          <cell r="E295" t="str">
            <v>GM</v>
          </cell>
          <cell r="F295" t="str">
            <v>E</v>
          </cell>
          <cell r="H295" t="str">
            <v>0</v>
          </cell>
          <cell r="I295">
            <v>1</v>
          </cell>
          <cell r="J295">
            <v>1</v>
          </cell>
          <cell r="K295" t="str">
            <v>0</v>
          </cell>
          <cell r="L295" t="str">
            <v>0</v>
          </cell>
          <cell r="M295" t="str">
            <v>0</v>
          </cell>
          <cell r="N295" t="str">
            <v>0</v>
          </cell>
          <cell r="O295">
            <v>2</v>
          </cell>
        </row>
        <row r="296">
          <cell r="B296" t="str">
            <v>GM-009</v>
          </cell>
          <cell r="C296" t="str">
            <v>ESTATIVA DE TECHO CON 02 COLUMNAS (GASES, 2 O, 2 V, 2 AC, 6 TOMAC. DOBLES, RACK, DATA, ESCAPE GASES) Y EQUIPOS (6 TOMAC. DOBLES, RACK, DATA, PORTASUEROS)</v>
          </cell>
          <cell r="D296" t="str">
            <v>E</v>
          </cell>
          <cell r="E296" t="str">
            <v>GM</v>
          </cell>
          <cell r="F296" t="str">
            <v>E</v>
          </cell>
          <cell r="H296" t="str">
            <v>0</v>
          </cell>
          <cell r="I296">
            <v>1</v>
          </cell>
          <cell r="J296" t="str">
            <v>0</v>
          </cell>
          <cell r="K296" t="str">
            <v>0</v>
          </cell>
          <cell r="L296" t="str">
            <v>0</v>
          </cell>
          <cell r="M296" t="str">
            <v>0</v>
          </cell>
          <cell r="N296" t="str">
            <v>0</v>
          </cell>
          <cell r="O296">
            <v>1</v>
          </cell>
        </row>
        <row r="297">
          <cell r="B297" t="str">
            <v>GM-010</v>
          </cell>
          <cell r="C297" t="str">
            <v>MANIFOLD CON TABLERO AUTOMÁTICO DE OXIDO NITROSO</v>
          </cell>
          <cell r="D297" t="str">
            <v>E</v>
          </cell>
          <cell r="E297" t="str">
            <v>GM</v>
          </cell>
          <cell r="F297" t="str">
            <v>C</v>
          </cell>
          <cell r="H297">
            <v>1</v>
          </cell>
          <cell r="I297" t="str">
            <v>0</v>
          </cell>
          <cell r="J297" t="str">
            <v>0</v>
          </cell>
          <cell r="K297" t="str">
            <v>0</v>
          </cell>
          <cell r="L297" t="str">
            <v>0</v>
          </cell>
          <cell r="M297" t="str">
            <v>0</v>
          </cell>
          <cell r="N297" t="str">
            <v>0</v>
          </cell>
          <cell r="O297">
            <v>1</v>
          </cell>
        </row>
        <row r="298">
          <cell r="B298" t="str">
            <v>GM-011</v>
          </cell>
          <cell r="C298" t="str">
            <v>MANIFOLD CON TABLERO AUTOMÁTICO DE OXIGENO MEDICINAL</v>
          </cell>
          <cell r="D298" t="str">
            <v>E</v>
          </cell>
          <cell r="E298" t="str">
            <v>GM</v>
          </cell>
          <cell r="F298" t="str">
            <v>C</v>
          </cell>
          <cell r="H298">
            <v>1</v>
          </cell>
          <cell r="I298" t="str">
            <v>0</v>
          </cell>
          <cell r="J298" t="str">
            <v>0</v>
          </cell>
          <cell r="K298" t="str">
            <v>0</v>
          </cell>
          <cell r="L298" t="str">
            <v>0</v>
          </cell>
          <cell r="M298" t="str">
            <v>0</v>
          </cell>
          <cell r="N298" t="str">
            <v>0</v>
          </cell>
          <cell r="O298">
            <v>1</v>
          </cell>
        </row>
        <row r="299">
          <cell r="B299" t="str">
            <v>GM-012</v>
          </cell>
          <cell r="C299" t="str">
            <v>RED DE AIRE MEDICINAL CON VALVULAS Y ACCESORIOS</v>
          </cell>
          <cell r="D299" t="str">
            <v>E</v>
          </cell>
          <cell r="E299" t="str">
            <v>GM</v>
          </cell>
          <cell r="F299" t="str">
            <v>C</v>
          </cell>
          <cell r="H299">
            <v>1</v>
          </cell>
          <cell r="I299" t="str">
            <v>0</v>
          </cell>
          <cell r="J299" t="str">
            <v>0</v>
          </cell>
          <cell r="K299" t="str">
            <v>0</v>
          </cell>
          <cell r="L299" t="str">
            <v>0</v>
          </cell>
          <cell r="M299" t="str">
            <v>0</v>
          </cell>
          <cell r="N299" t="str">
            <v>0</v>
          </cell>
          <cell r="O299">
            <v>1</v>
          </cell>
        </row>
        <row r="300">
          <cell r="B300" t="str">
            <v>GM-013</v>
          </cell>
          <cell r="C300" t="str">
            <v>RED DE OXIDO NITROSO CON VALVULAS Y ACCESORIOS</v>
          </cell>
          <cell r="D300" t="str">
            <v>E</v>
          </cell>
          <cell r="E300" t="str">
            <v>GM</v>
          </cell>
          <cell r="F300" t="str">
            <v>C</v>
          </cell>
          <cell r="H300">
            <v>1</v>
          </cell>
          <cell r="I300" t="str">
            <v>0</v>
          </cell>
          <cell r="J300" t="str">
            <v>0</v>
          </cell>
          <cell r="K300" t="str">
            <v>0</v>
          </cell>
          <cell r="L300" t="str">
            <v>0</v>
          </cell>
          <cell r="M300" t="str">
            <v>0</v>
          </cell>
          <cell r="N300" t="str">
            <v>0</v>
          </cell>
          <cell r="O300">
            <v>1</v>
          </cell>
        </row>
        <row r="301">
          <cell r="B301" t="str">
            <v>GM-014</v>
          </cell>
          <cell r="C301" t="str">
            <v>RED DE OXIGENO CON VALVULAS Y ACCESORIOS</v>
          </cell>
          <cell r="D301" t="str">
            <v>E</v>
          </cell>
          <cell r="E301" t="str">
            <v>GM</v>
          </cell>
          <cell r="F301" t="str">
            <v>C</v>
          </cell>
          <cell r="H301">
            <v>1</v>
          </cell>
          <cell r="I301" t="str">
            <v>0</v>
          </cell>
          <cell r="J301" t="str">
            <v>0</v>
          </cell>
          <cell r="K301" t="str">
            <v>0</v>
          </cell>
          <cell r="L301" t="str">
            <v>0</v>
          </cell>
          <cell r="M301" t="str">
            <v>0</v>
          </cell>
          <cell r="N301" t="str">
            <v>0</v>
          </cell>
          <cell r="O301">
            <v>1</v>
          </cell>
        </row>
        <row r="302">
          <cell r="B302" t="str">
            <v>GM-015</v>
          </cell>
          <cell r="C302" t="str">
            <v>RED DE VACIO CON VALVULAS Y ACCESORIOS</v>
          </cell>
          <cell r="D302" t="str">
            <v>E</v>
          </cell>
          <cell r="E302" t="str">
            <v>GM</v>
          </cell>
          <cell r="F302" t="str">
            <v>C</v>
          </cell>
          <cell r="H302">
            <v>1</v>
          </cell>
          <cell r="I302" t="str">
            <v>0</v>
          </cell>
          <cell r="J302" t="str">
            <v>0</v>
          </cell>
          <cell r="K302" t="str">
            <v>0</v>
          </cell>
          <cell r="L302" t="str">
            <v>0</v>
          </cell>
          <cell r="M302" t="str">
            <v>0</v>
          </cell>
          <cell r="N302" t="str">
            <v>0</v>
          </cell>
          <cell r="O302">
            <v>1</v>
          </cell>
        </row>
        <row r="303">
          <cell r="B303" t="str">
            <v>GM-016</v>
          </cell>
          <cell r="C303" t="str">
            <v>TANQUE DE AIRE COMPRIMIDO</v>
          </cell>
          <cell r="D303" t="str">
            <v>E</v>
          </cell>
          <cell r="E303" t="str">
            <v>GM</v>
          </cell>
          <cell r="F303" t="str">
            <v>C</v>
          </cell>
          <cell r="H303">
            <v>1</v>
          </cell>
          <cell r="I303" t="str">
            <v>0</v>
          </cell>
          <cell r="J303" t="str">
            <v>0</v>
          </cell>
          <cell r="K303" t="str">
            <v>0</v>
          </cell>
          <cell r="L303" t="str">
            <v>0</v>
          </cell>
          <cell r="M303" t="str">
            <v>0</v>
          </cell>
          <cell r="N303" t="str">
            <v>0</v>
          </cell>
          <cell r="O303">
            <v>1</v>
          </cell>
        </row>
        <row r="304">
          <cell r="B304" t="str">
            <v>GM-017</v>
          </cell>
          <cell r="C304" t="str">
            <v>TANQUE DE AIRE COMPRIMIDO MEDICINAL</v>
          </cell>
          <cell r="D304" t="str">
            <v>E</v>
          </cell>
          <cell r="E304" t="str">
            <v>GM</v>
          </cell>
          <cell r="F304" t="str">
            <v>C</v>
          </cell>
          <cell r="H304">
            <v>1</v>
          </cell>
          <cell r="I304" t="str">
            <v>0</v>
          </cell>
          <cell r="J304" t="str">
            <v>0</v>
          </cell>
          <cell r="K304" t="str">
            <v>0</v>
          </cell>
          <cell r="L304" t="str">
            <v>0</v>
          </cell>
          <cell r="M304" t="str">
            <v>0</v>
          </cell>
          <cell r="N304" t="str">
            <v>0</v>
          </cell>
          <cell r="O304">
            <v>1</v>
          </cell>
        </row>
        <row r="305">
          <cell r="B305" t="str">
            <v>GM-018</v>
          </cell>
          <cell r="C305" t="str">
            <v>TANQUE DE VACÍO</v>
          </cell>
          <cell r="D305" t="str">
            <v>E</v>
          </cell>
          <cell r="E305" t="str">
            <v>GM</v>
          </cell>
          <cell r="F305" t="str">
            <v>C</v>
          </cell>
          <cell r="H305">
            <v>1</v>
          </cell>
          <cell r="I305" t="str">
            <v>0</v>
          </cell>
          <cell r="J305" t="str">
            <v>0</v>
          </cell>
          <cell r="K305" t="str">
            <v>0</v>
          </cell>
          <cell r="L305" t="str">
            <v>0</v>
          </cell>
          <cell r="M305" t="str">
            <v>0</v>
          </cell>
          <cell r="N305" t="str">
            <v>0</v>
          </cell>
          <cell r="O305">
            <v>1</v>
          </cell>
        </row>
        <row r="306">
          <cell r="B306" t="str">
            <v>GM-019</v>
          </cell>
          <cell r="C306" t="str">
            <v>TOMA MURAL (2O,V,AC,4 TOMACORRIENTES DOBLES, RACK MONITOR, DATA LLAMADA DE ENF.)</v>
          </cell>
          <cell r="D306" t="str">
            <v>E</v>
          </cell>
          <cell r="E306" t="str">
            <v>GM</v>
          </cell>
          <cell r="F306" t="str">
            <v>E</v>
          </cell>
          <cell r="H306" t="str">
            <v>0</v>
          </cell>
          <cell r="I306">
            <v>6</v>
          </cell>
          <cell r="J306" t="str">
            <v>0</v>
          </cell>
          <cell r="K306" t="str">
            <v>0</v>
          </cell>
          <cell r="L306" t="str">
            <v>0</v>
          </cell>
          <cell r="M306" t="str">
            <v>0</v>
          </cell>
          <cell r="N306" t="str">
            <v>0</v>
          </cell>
          <cell r="O306">
            <v>6</v>
          </cell>
        </row>
        <row r="307">
          <cell r="B307" t="str">
            <v>GM-020</v>
          </cell>
          <cell r="C307" t="str">
            <v>TOMA MURAL (O,V,2 TOMACORRIENTES DOBLES)</v>
          </cell>
          <cell r="D307" t="str">
            <v>E</v>
          </cell>
          <cell r="E307" t="str">
            <v>GM</v>
          </cell>
          <cell r="F307" t="str">
            <v>E</v>
          </cell>
          <cell r="H307" t="str">
            <v>0</v>
          </cell>
          <cell r="I307">
            <v>6</v>
          </cell>
          <cell r="J307" t="str">
            <v>0</v>
          </cell>
          <cell r="K307" t="str">
            <v>0</v>
          </cell>
          <cell r="L307" t="str">
            <v>0</v>
          </cell>
          <cell r="M307" t="str">
            <v>0</v>
          </cell>
          <cell r="N307" t="str">
            <v>0</v>
          </cell>
          <cell r="O307">
            <v>6</v>
          </cell>
        </row>
        <row r="308">
          <cell r="B308" t="str">
            <v>GM-021</v>
          </cell>
          <cell r="C308" t="str">
            <v>TOMA MURAL (O,V,2 TOMACORRIENTES DOBLES, DATA, LLAMADA ENF.)</v>
          </cell>
          <cell r="D308" t="str">
            <v>E</v>
          </cell>
          <cell r="E308" t="str">
            <v>GM</v>
          </cell>
          <cell r="F308" t="str">
            <v>E</v>
          </cell>
          <cell r="H308" t="str">
            <v>0</v>
          </cell>
          <cell r="I308">
            <v>3</v>
          </cell>
          <cell r="J308" t="str">
            <v>0</v>
          </cell>
          <cell r="K308" t="str">
            <v>0</v>
          </cell>
          <cell r="L308" t="str">
            <v>0</v>
          </cell>
          <cell r="M308" t="str">
            <v>0</v>
          </cell>
          <cell r="N308" t="str">
            <v>0</v>
          </cell>
          <cell r="O308">
            <v>3</v>
          </cell>
        </row>
        <row r="309">
          <cell r="B309" t="str">
            <v>GM-022</v>
          </cell>
          <cell r="C309" t="str">
            <v xml:space="preserve">TOMA MURAL (O,V,3 TOMACORRIENTES DOBLES, RACK MONITOR </v>
          </cell>
          <cell r="D309" t="str">
            <v>E</v>
          </cell>
          <cell r="E309" t="str">
            <v>GM</v>
          </cell>
          <cell r="F309" t="str">
            <v>E</v>
          </cell>
          <cell r="H309" t="str">
            <v>0</v>
          </cell>
          <cell r="I309">
            <v>1</v>
          </cell>
          <cell r="J309" t="str">
            <v>0</v>
          </cell>
          <cell r="K309" t="str">
            <v>0</v>
          </cell>
          <cell r="L309" t="str">
            <v>0</v>
          </cell>
          <cell r="M309" t="str">
            <v>0</v>
          </cell>
          <cell r="N309" t="str">
            <v>0</v>
          </cell>
          <cell r="O309">
            <v>1</v>
          </cell>
        </row>
        <row r="310">
          <cell r="B310" t="str">
            <v>GM-023</v>
          </cell>
          <cell r="C310" t="str">
            <v>TOMA MURAL (O,V,3 TOMACORRIENTES DOBLES, RACK MONITOR, DATA)</v>
          </cell>
          <cell r="D310" t="str">
            <v>E</v>
          </cell>
          <cell r="E310" t="str">
            <v>GM</v>
          </cell>
          <cell r="F310" t="str">
            <v>E</v>
          </cell>
          <cell r="H310" t="str">
            <v>0</v>
          </cell>
          <cell r="I310">
            <v>1</v>
          </cell>
          <cell r="J310">
            <v>2</v>
          </cell>
          <cell r="K310">
            <v>2</v>
          </cell>
          <cell r="L310" t="str">
            <v>0</v>
          </cell>
          <cell r="M310" t="str">
            <v>0</v>
          </cell>
          <cell r="N310" t="str">
            <v>0</v>
          </cell>
          <cell r="O310">
            <v>5</v>
          </cell>
        </row>
        <row r="311">
          <cell r="B311" t="str">
            <v>GM-024</v>
          </cell>
          <cell r="C311" t="str">
            <v>TOMA MURAL (O,V,AC,3 TOMACORRIENTES DOBLES, RACK MONITOR, DATA, LLAMADA ENF.)</v>
          </cell>
          <cell r="D311" t="str">
            <v>E</v>
          </cell>
          <cell r="E311" t="str">
            <v>GM</v>
          </cell>
          <cell r="F311" t="str">
            <v>E</v>
          </cell>
          <cell r="H311" t="str">
            <v>0</v>
          </cell>
          <cell r="I311">
            <v>6</v>
          </cell>
          <cell r="J311" t="str">
            <v>0</v>
          </cell>
          <cell r="K311" t="str">
            <v>0</v>
          </cell>
          <cell r="L311" t="str">
            <v>0</v>
          </cell>
          <cell r="M311" t="str">
            <v>0</v>
          </cell>
          <cell r="N311" t="str">
            <v>0</v>
          </cell>
          <cell r="O311">
            <v>6</v>
          </cell>
        </row>
        <row r="312">
          <cell r="B312" t="str">
            <v>GV-001</v>
          </cell>
          <cell r="C312" t="str">
            <v>BOMBA DE AGUA BLANDA</v>
          </cell>
          <cell r="D312" t="str">
            <v>E</v>
          </cell>
          <cell r="E312" t="str">
            <v>GV</v>
          </cell>
          <cell r="F312" t="str">
            <v>C</v>
          </cell>
          <cell r="H312">
            <v>2</v>
          </cell>
          <cell r="I312" t="str">
            <v>0</v>
          </cell>
          <cell r="J312" t="str">
            <v>0</v>
          </cell>
          <cell r="K312" t="str">
            <v>0</v>
          </cell>
          <cell r="L312" t="str">
            <v>0</v>
          </cell>
          <cell r="M312" t="str">
            <v>0</v>
          </cell>
          <cell r="N312" t="str">
            <v>0</v>
          </cell>
          <cell r="O312">
            <v>2</v>
          </cell>
        </row>
        <row r="313">
          <cell r="B313" t="str">
            <v>GV-002</v>
          </cell>
          <cell r="C313" t="str">
            <v>BOMBA DE AGUA CALIENTE</v>
          </cell>
          <cell r="D313" t="str">
            <v>E</v>
          </cell>
          <cell r="E313" t="str">
            <v>GV</v>
          </cell>
          <cell r="F313" t="str">
            <v>C</v>
          </cell>
          <cell r="H313">
            <v>2</v>
          </cell>
          <cell r="I313" t="str">
            <v>0</v>
          </cell>
          <cell r="J313" t="str">
            <v>0</v>
          </cell>
          <cell r="K313" t="str">
            <v>0</v>
          </cell>
          <cell r="L313" t="str">
            <v>0</v>
          </cell>
          <cell r="M313" t="str">
            <v>0</v>
          </cell>
          <cell r="N313" t="str">
            <v>0</v>
          </cell>
          <cell r="O313">
            <v>2</v>
          </cell>
        </row>
        <row r="314">
          <cell r="B314" t="str">
            <v>GV-003</v>
          </cell>
          <cell r="C314" t="str">
            <v>BOMBA DE AGUA DURA</v>
          </cell>
          <cell r="D314" t="str">
            <v>E</v>
          </cell>
          <cell r="E314" t="str">
            <v>GV</v>
          </cell>
          <cell r="F314" t="str">
            <v>C</v>
          </cell>
          <cell r="H314">
            <v>4</v>
          </cell>
          <cell r="I314" t="str">
            <v>0</v>
          </cell>
          <cell r="J314" t="str">
            <v>0</v>
          </cell>
          <cell r="K314" t="str">
            <v>0</v>
          </cell>
          <cell r="L314" t="str">
            <v>0</v>
          </cell>
          <cell r="M314" t="str">
            <v>0</v>
          </cell>
          <cell r="N314" t="str">
            <v>0</v>
          </cell>
          <cell r="O314">
            <v>4</v>
          </cell>
        </row>
        <row r="315">
          <cell r="B315" t="str">
            <v>GV-004</v>
          </cell>
          <cell r="C315" t="str">
            <v>CALDERA PIROTUBULAR DE 100 BHP MINIMO</v>
          </cell>
          <cell r="D315" t="str">
            <v>E</v>
          </cell>
          <cell r="E315" t="str">
            <v>GV</v>
          </cell>
          <cell r="F315" t="str">
            <v>C</v>
          </cell>
          <cell r="H315">
            <v>2</v>
          </cell>
          <cell r="I315" t="str">
            <v>0</v>
          </cell>
          <cell r="J315" t="str">
            <v>0</v>
          </cell>
          <cell r="K315" t="str">
            <v>0</v>
          </cell>
          <cell r="L315" t="str">
            <v>0</v>
          </cell>
          <cell r="M315" t="str">
            <v>0</v>
          </cell>
          <cell r="N315" t="str">
            <v>0</v>
          </cell>
          <cell r="O315">
            <v>2</v>
          </cell>
        </row>
        <row r="316">
          <cell r="B316" t="str">
            <v>GV-005</v>
          </cell>
          <cell r="C316" t="str">
            <v>CALDERA PIROTUBULAR DE 30 BHP MINIMO</v>
          </cell>
          <cell r="D316" t="str">
            <v>E</v>
          </cell>
          <cell r="E316" t="str">
            <v>GV</v>
          </cell>
          <cell r="F316" t="str">
            <v>C</v>
          </cell>
          <cell r="H316">
            <v>1</v>
          </cell>
          <cell r="I316" t="str">
            <v>0</v>
          </cell>
          <cell r="J316" t="str">
            <v>0</v>
          </cell>
          <cell r="K316" t="str">
            <v>0</v>
          </cell>
          <cell r="L316" t="str">
            <v>0</v>
          </cell>
          <cell r="M316" t="str">
            <v>0</v>
          </cell>
          <cell r="N316" t="str">
            <v>0</v>
          </cell>
          <cell r="O316">
            <v>1</v>
          </cell>
        </row>
        <row r="317">
          <cell r="B317" t="str">
            <v>GV-006</v>
          </cell>
          <cell r="C317" t="str">
            <v>CALDERA PIROTUBULAR DE 50 BHP MINIMO</v>
          </cell>
          <cell r="D317" t="str">
            <v>E</v>
          </cell>
          <cell r="E317" t="str">
            <v>GV</v>
          </cell>
          <cell r="F317" t="str">
            <v>C</v>
          </cell>
          <cell r="H317">
            <v>2</v>
          </cell>
          <cell r="I317" t="str">
            <v>0</v>
          </cell>
          <cell r="J317" t="str">
            <v>0</v>
          </cell>
          <cell r="K317" t="str">
            <v>0</v>
          </cell>
          <cell r="L317" t="str">
            <v>0</v>
          </cell>
          <cell r="M317" t="str">
            <v>0</v>
          </cell>
          <cell r="N317" t="str">
            <v>0</v>
          </cell>
          <cell r="O317">
            <v>2</v>
          </cell>
        </row>
        <row r="318">
          <cell r="B318" t="str">
            <v>GV-007</v>
          </cell>
          <cell r="C318" t="str">
            <v>CALENTADOR DE AGUA 1000 LT</v>
          </cell>
          <cell r="D318" t="str">
            <v>E</v>
          </cell>
          <cell r="E318" t="str">
            <v>GV</v>
          </cell>
          <cell r="F318" t="str">
            <v>E</v>
          </cell>
          <cell r="H318">
            <v>2</v>
          </cell>
          <cell r="I318" t="str">
            <v>0</v>
          </cell>
          <cell r="J318" t="str">
            <v>0</v>
          </cell>
          <cell r="K318" t="str">
            <v>0</v>
          </cell>
          <cell r="L318" t="str">
            <v>0</v>
          </cell>
          <cell r="M318" t="str">
            <v>0</v>
          </cell>
          <cell r="N318" t="str">
            <v>0</v>
          </cell>
          <cell r="O318">
            <v>2</v>
          </cell>
        </row>
        <row r="319">
          <cell r="B319" t="str">
            <v>GV-008</v>
          </cell>
          <cell r="C319" t="str">
            <v>CALENTADOR DE AGUA 1500 LT</v>
          </cell>
          <cell r="D319" t="str">
            <v>E</v>
          </cell>
          <cell r="E319" t="str">
            <v>GV</v>
          </cell>
          <cell r="F319" t="str">
            <v>C</v>
          </cell>
          <cell r="H319">
            <v>2</v>
          </cell>
          <cell r="I319" t="str">
            <v>0</v>
          </cell>
          <cell r="J319" t="str">
            <v>0</v>
          </cell>
          <cell r="K319" t="str">
            <v>0</v>
          </cell>
          <cell r="L319" t="str">
            <v>0</v>
          </cell>
          <cell r="M319" t="str">
            <v>0</v>
          </cell>
          <cell r="N319" t="str">
            <v>0</v>
          </cell>
          <cell r="O319">
            <v>2</v>
          </cell>
        </row>
        <row r="320">
          <cell r="B320" t="str">
            <v>GV-009</v>
          </cell>
          <cell r="C320" t="str">
            <v>CALENTADORES DE AGUA</v>
          </cell>
          <cell r="D320" t="str">
            <v>E</v>
          </cell>
          <cell r="E320" t="str">
            <v>GV</v>
          </cell>
          <cell r="F320" t="str">
            <v>C</v>
          </cell>
          <cell r="H320">
            <v>2</v>
          </cell>
          <cell r="I320" t="str">
            <v>0</v>
          </cell>
          <cell r="J320" t="str">
            <v>0</v>
          </cell>
          <cell r="K320" t="str">
            <v>0</v>
          </cell>
          <cell r="L320" t="str">
            <v>0</v>
          </cell>
          <cell r="M320" t="str">
            <v>0</v>
          </cell>
          <cell r="N320" t="str">
            <v>0</v>
          </cell>
          <cell r="O320">
            <v>2</v>
          </cell>
        </row>
        <row r="321">
          <cell r="B321" t="str">
            <v>GV-010</v>
          </cell>
          <cell r="C321" t="str">
            <v>DEPOSITO DE SAL</v>
          </cell>
          <cell r="D321" t="str">
            <v>E</v>
          </cell>
          <cell r="E321" t="str">
            <v>GV</v>
          </cell>
          <cell r="F321" t="str">
            <v>C</v>
          </cell>
          <cell r="H321">
            <v>1</v>
          </cell>
          <cell r="I321" t="str">
            <v>0</v>
          </cell>
          <cell r="J321" t="str">
            <v>0</v>
          </cell>
          <cell r="K321" t="str">
            <v>0</v>
          </cell>
          <cell r="L321" t="str">
            <v>0</v>
          </cell>
          <cell r="M321" t="str">
            <v>0</v>
          </cell>
          <cell r="N321" t="str">
            <v>0</v>
          </cell>
          <cell r="O321">
            <v>1</v>
          </cell>
        </row>
        <row r="322">
          <cell r="B322" t="str">
            <v>GV-011</v>
          </cell>
          <cell r="C322" t="str">
            <v>DOSIFICADOR DE PRODUCTOS QUIMICOS PARA CALDEROS</v>
          </cell>
          <cell r="D322" t="str">
            <v>E</v>
          </cell>
          <cell r="E322" t="str">
            <v>GV</v>
          </cell>
          <cell r="F322" t="str">
            <v>C</v>
          </cell>
          <cell r="H322">
            <v>1</v>
          </cell>
          <cell r="I322" t="str">
            <v>0</v>
          </cell>
          <cell r="J322" t="str">
            <v>0</v>
          </cell>
          <cell r="K322" t="str">
            <v>0</v>
          </cell>
          <cell r="L322" t="str">
            <v>0</v>
          </cell>
          <cell r="M322" t="str">
            <v>0</v>
          </cell>
          <cell r="N322" t="str">
            <v>0</v>
          </cell>
          <cell r="O322">
            <v>1</v>
          </cell>
        </row>
        <row r="323">
          <cell r="B323" t="str">
            <v>GV-012</v>
          </cell>
          <cell r="C323" t="str">
            <v>EQUIPO HIDRONEUMATICO PARA AGUA CALIENTE</v>
          </cell>
          <cell r="D323" t="str">
            <v>E</v>
          </cell>
          <cell r="E323" t="str">
            <v>GV</v>
          </cell>
          <cell r="F323" t="str">
            <v>C</v>
          </cell>
          <cell r="H323">
            <v>1</v>
          </cell>
          <cell r="I323" t="str">
            <v>0</v>
          </cell>
          <cell r="J323" t="str">
            <v>0</v>
          </cell>
          <cell r="K323" t="str">
            <v>0</v>
          </cell>
          <cell r="L323" t="str">
            <v>0</v>
          </cell>
          <cell r="M323" t="str">
            <v>0</v>
          </cell>
          <cell r="N323" t="str">
            <v>0</v>
          </cell>
          <cell r="O323">
            <v>1</v>
          </cell>
        </row>
        <row r="324">
          <cell r="B324" t="str">
            <v>GV-013</v>
          </cell>
          <cell r="C324" t="str">
            <v>ESTACION REDUCTORA PARA CALENTADOR 100/15 PSI CON REGULADOR DE TEMPERATURA</v>
          </cell>
          <cell r="D324" t="str">
            <v>E</v>
          </cell>
          <cell r="E324" t="str">
            <v>GV</v>
          </cell>
          <cell r="F324" t="str">
            <v>C</v>
          </cell>
          <cell r="H324">
            <v>1</v>
          </cell>
          <cell r="I324" t="str">
            <v>0</v>
          </cell>
          <cell r="J324" t="str">
            <v>0</v>
          </cell>
          <cell r="K324" t="str">
            <v>0</v>
          </cell>
          <cell r="L324" t="str">
            <v>0</v>
          </cell>
          <cell r="M324" t="str">
            <v>0</v>
          </cell>
          <cell r="N324" t="str">
            <v>0</v>
          </cell>
          <cell r="O324">
            <v>1</v>
          </cell>
        </row>
        <row r="325">
          <cell r="B325" t="str">
            <v>GV-014</v>
          </cell>
          <cell r="C325" t="str">
            <v>ESTACION REDUCTORA PARA CENTRAL DE ESTERILIZACION 100/50PSI</v>
          </cell>
          <cell r="D325" t="str">
            <v>E</v>
          </cell>
          <cell r="E325" t="str">
            <v>GV</v>
          </cell>
          <cell r="F325" t="str">
            <v>C</v>
          </cell>
          <cell r="H325">
            <v>1</v>
          </cell>
          <cell r="I325" t="str">
            <v>0</v>
          </cell>
          <cell r="J325" t="str">
            <v>0</v>
          </cell>
          <cell r="K325" t="str">
            <v>0</v>
          </cell>
          <cell r="L325" t="str">
            <v>0</v>
          </cell>
          <cell r="M325" t="str">
            <v>0</v>
          </cell>
          <cell r="N325" t="str">
            <v>0</v>
          </cell>
          <cell r="O325">
            <v>1</v>
          </cell>
        </row>
        <row r="326">
          <cell r="B326" t="str">
            <v>GV-015</v>
          </cell>
          <cell r="C326" t="str">
            <v>ESTACION REDUCTORA PARA NUTRICION DE 100/15 PSI</v>
          </cell>
          <cell r="D326" t="str">
            <v>E</v>
          </cell>
          <cell r="E326" t="str">
            <v>GV</v>
          </cell>
          <cell r="F326" t="str">
            <v>C</v>
          </cell>
          <cell r="H326">
            <v>1</v>
          </cell>
          <cell r="I326" t="str">
            <v>0</v>
          </cell>
          <cell r="J326" t="str">
            <v>0</v>
          </cell>
          <cell r="K326" t="str">
            <v>0</v>
          </cell>
          <cell r="L326" t="str">
            <v>0</v>
          </cell>
          <cell r="M326" t="str">
            <v>0</v>
          </cell>
          <cell r="N326" t="str">
            <v>0</v>
          </cell>
          <cell r="O326">
            <v>1</v>
          </cell>
        </row>
        <row r="327">
          <cell r="B327" t="str">
            <v>GV-016</v>
          </cell>
          <cell r="C327" t="str">
            <v xml:space="preserve">MANIFOLD DE VAPOR CON REGULADORES, CABECERO DE VAPOR Y DISTRIBUCIÓN DE VAPOR </v>
          </cell>
          <cell r="D327" t="str">
            <v>E</v>
          </cell>
          <cell r="E327" t="str">
            <v>GV</v>
          </cell>
          <cell r="F327" t="str">
            <v>E</v>
          </cell>
          <cell r="H327">
            <v>1</v>
          </cell>
          <cell r="I327" t="str">
            <v>0</v>
          </cell>
          <cell r="J327" t="str">
            <v>0</v>
          </cell>
          <cell r="K327" t="str">
            <v>0</v>
          </cell>
          <cell r="L327" t="str">
            <v>0</v>
          </cell>
          <cell r="M327" t="str">
            <v>0</v>
          </cell>
          <cell r="N327" t="str">
            <v>0</v>
          </cell>
          <cell r="O327">
            <v>1</v>
          </cell>
        </row>
        <row r="328">
          <cell r="B328" t="str">
            <v>GV-017</v>
          </cell>
          <cell r="C328" t="str">
            <v>SET DE CONTROL DE DUREZA DE AGUA</v>
          </cell>
          <cell r="D328" t="str">
            <v>E</v>
          </cell>
          <cell r="E328" t="str">
            <v>GV</v>
          </cell>
          <cell r="F328" t="str">
            <v>E</v>
          </cell>
          <cell r="H328">
            <v>1</v>
          </cell>
          <cell r="I328" t="str">
            <v>0</v>
          </cell>
          <cell r="J328" t="str">
            <v>0</v>
          </cell>
          <cell r="K328" t="str">
            <v>0</v>
          </cell>
          <cell r="L328" t="str">
            <v>0</v>
          </cell>
          <cell r="M328" t="str">
            <v>0</v>
          </cell>
          <cell r="N328" t="str">
            <v>0</v>
          </cell>
          <cell r="O328">
            <v>1</v>
          </cell>
        </row>
        <row r="329">
          <cell r="B329" t="str">
            <v>GV-018</v>
          </cell>
          <cell r="C329" t="str">
            <v>SISTEMA ABLANDAMIENTO DE AGUA (TANQUE SALMUERA, MÁS 1 FILTRO Y 1 ABLANDADOR)</v>
          </cell>
          <cell r="D329" t="str">
            <v>E</v>
          </cell>
          <cell r="E329" t="str">
            <v>GV</v>
          </cell>
          <cell r="F329" t="str">
            <v>E</v>
          </cell>
          <cell r="H329">
            <v>1</v>
          </cell>
          <cell r="I329" t="str">
            <v>0</v>
          </cell>
          <cell r="J329" t="str">
            <v>0</v>
          </cell>
          <cell r="K329" t="str">
            <v>0</v>
          </cell>
          <cell r="L329" t="str">
            <v>0</v>
          </cell>
          <cell r="M329" t="str">
            <v>0</v>
          </cell>
          <cell r="N329" t="str">
            <v>0</v>
          </cell>
          <cell r="O329">
            <v>1</v>
          </cell>
        </row>
        <row r="330">
          <cell r="B330" t="str">
            <v>GV-019</v>
          </cell>
          <cell r="C330" t="str">
            <v>SISTEMA ABLANDAMIENTO DE AGUA (TANQUE ZALMUERA MÁS 2 FILTROS Y 2 ABLANDADORES)</v>
          </cell>
          <cell r="D330" t="str">
            <v>E</v>
          </cell>
          <cell r="E330" t="str">
            <v>GV</v>
          </cell>
          <cell r="F330" t="str">
            <v>E</v>
          </cell>
          <cell r="H330">
            <v>1</v>
          </cell>
          <cell r="I330" t="str">
            <v>0</v>
          </cell>
          <cell r="J330" t="str">
            <v>0</v>
          </cell>
          <cell r="K330" t="str">
            <v>0</v>
          </cell>
          <cell r="L330" t="str">
            <v>0</v>
          </cell>
          <cell r="M330" t="str">
            <v>0</v>
          </cell>
          <cell r="N330" t="str">
            <v>0</v>
          </cell>
          <cell r="O330">
            <v>1</v>
          </cell>
        </row>
        <row r="331">
          <cell r="B331" t="str">
            <v>GV-020</v>
          </cell>
          <cell r="C331" t="str">
            <v xml:space="preserve">TANQUE DE CONDENSADO </v>
          </cell>
          <cell r="D331" t="str">
            <v>E</v>
          </cell>
          <cell r="E331" t="str">
            <v>GV</v>
          </cell>
          <cell r="F331" t="str">
            <v>E</v>
          </cell>
          <cell r="H331">
            <v>1</v>
          </cell>
          <cell r="I331" t="str">
            <v>0</v>
          </cell>
          <cell r="J331" t="str">
            <v>0</v>
          </cell>
          <cell r="K331" t="str">
            <v>0</v>
          </cell>
          <cell r="L331" t="str">
            <v>0</v>
          </cell>
          <cell r="M331" t="str">
            <v>0</v>
          </cell>
          <cell r="N331" t="str">
            <v>0</v>
          </cell>
          <cell r="O331">
            <v>1</v>
          </cell>
        </row>
        <row r="332">
          <cell r="B332" t="str">
            <v>GV-021</v>
          </cell>
          <cell r="C332" t="str">
            <v xml:space="preserve">TANQUE DE PURGA DESAGÜE ROMPE PRESIÓN DE VAPOR </v>
          </cell>
          <cell r="D332" t="str">
            <v>E</v>
          </cell>
          <cell r="E332" t="str">
            <v>GV</v>
          </cell>
          <cell r="F332" t="str">
            <v>E</v>
          </cell>
          <cell r="H332">
            <v>1</v>
          </cell>
          <cell r="I332" t="str">
            <v>0</v>
          </cell>
          <cell r="J332" t="str">
            <v>0</v>
          </cell>
          <cell r="K332" t="str">
            <v>0</v>
          </cell>
          <cell r="L332" t="str">
            <v>0</v>
          </cell>
          <cell r="M332" t="str">
            <v>0</v>
          </cell>
          <cell r="N332" t="str">
            <v>0</v>
          </cell>
          <cell r="O332">
            <v>1</v>
          </cell>
        </row>
        <row r="333">
          <cell r="B333" t="str">
            <v>GV-022</v>
          </cell>
          <cell r="C333" t="str">
            <v>TANQUE SALMUERA</v>
          </cell>
          <cell r="D333" t="str">
            <v>E</v>
          </cell>
          <cell r="E333" t="str">
            <v>GV</v>
          </cell>
          <cell r="F333" t="str">
            <v>C</v>
          </cell>
          <cell r="H333">
            <v>1</v>
          </cell>
          <cell r="I333" t="str">
            <v>0</v>
          </cell>
          <cell r="J333" t="str">
            <v>0</v>
          </cell>
          <cell r="K333" t="str">
            <v>0</v>
          </cell>
          <cell r="L333" t="str">
            <v>0</v>
          </cell>
          <cell r="M333" t="str">
            <v>0</v>
          </cell>
          <cell r="N333" t="str">
            <v>0</v>
          </cell>
          <cell r="O333">
            <v>1</v>
          </cell>
        </row>
        <row r="334">
          <cell r="B334" t="str">
            <v>HE-001</v>
          </cell>
          <cell r="C334" t="str">
            <v>AMOLADORA</v>
          </cell>
          <cell r="D334" t="str">
            <v>E</v>
          </cell>
          <cell r="E334" t="str">
            <v>HE</v>
          </cell>
          <cell r="F334" t="str">
            <v>E</v>
          </cell>
          <cell r="H334">
            <v>1</v>
          </cell>
          <cell r="I334" t="str">
            <v>0</v>
          </cell>
          <cell r="J334" t="str">
            <v>0</v>
          </cell>
          <cell r="K334" t="str">
            <v>0</v>
          </cell>
          <cell r="L334" t="str">
            <v>0</v>
          </cell>
          <cell r="M334" t="str">
            <v>0</v>
          </cell>
          <cell r="N334" t="str">
            <v>0</v>
          </cell>
          <cell r="O334">
            <v>1</v>
          </cell>
        </row>
        <row r="335">
          <cell r="B335" t="str">
            <v>HE-002</v>
          </cell>
          <cell r="C335" t="str">
            <v>ARGOLLA DE METAL O MADERA INSTALADA EN EL TECHO</v>
          </cell>
          <cell r="D335" t="str">
            <v>C</v>
          </cell>
          <cell r="E335" t="str">
            <v>HE</v>
          </cell>
          <cell r="F335" t="str">
            <v>E</v>
          </cell>
          <cell r="H335" t="str">
            <v>0</v>
          </cell>
          <cell r="I335">
            <v>1</v>
          </cell>
          <cell r="J335" t="str">
            <v>0</v>
          </cell>
          <cell r="K335" t="str">
            <v>0</v>
          </cell>
          <cell r="L335" t="str">
            <v>0</v>
          </cell>
          <cell r="M335" t="str">
            <v>0</v>
          </cell>
          <cell r="N335" t="str">
            <v>0</v>
          </cell>
          <cell r="O335">
            <v>1</v>
          </cell>
        </row>
        <row r="336">
          <cell r="B336" t="str">
            <v>HE-003</v>
          </cell>
          <cell r="C336" t="str">
            <v>BOMBA HIDROSTATICA MANUAL</v>
          </cell>
          <cell r="D336" t="str">
            <v>E</v>
          </cell>
          <cell r="E336" t="str">
            <v>HE</v>
          </cell>
          <cell r="F336" t="str">
            <v>E</v>
          </cell>
          <cell r="H336">
            <v>1</v>
          </cell>
          <cell r="I336" t="str">
            <v>0</v>
          </cell>
          <cell r="J336" t="str">
            <v>0</v>
          </cell>
          <cell r="K336" t="str">
            <v>0</v>
          </cell>
          <cell r="L336" t="str">
            <v>0</v>
          </cell>
          <cell r="M336" t="str">
            <v>0</v>
          </cell>
          <cell r="N336" t="str">
            <v>0</v>
          </cell>
          <cell r="O336">
            <v>1</v>
          </cell>
        </row>
        <row r="337">
          <cell r="B337" t="str">
            <v>HE-004</v>
          </cell>
          <cell r="C337" t="str">
            <v>CORTADORA DE MAYOLICA</v>
          </cell>
          <cell r="D337" t="str">
            <v>E</v>
          </cell>
          <cell r="E337" t="str">
            <v>HE</v>
          </cell>
          <cell r="F337" t="str">
            <v>E</v>
          </cell>
          <cell r="H337">
            <v>1</v>
          </cell>
          <cell r="I337" t="str">
            <v>0</v>
          </cell>
          <cell r="J337" t="str">
            <v>0</v>
          </cell>
          <cell r="K337" t="str">
            <v>0</v>
          </cell>
          <cell r="L337" t="str">
            <v>0</v>
          </cell>
          <cell r="M337" t="str">
            <v>0</v>
          </cell>
          <cell r="N337" t="str">
            <v>0</v>
          </cell>
          <cell r="O337">
            <v>1</v>
          </cell>
        </row>
        <row r="338">
          <cell r="B338" t="str">
            <v>HE-005</v>
          </cell>
          <cell r="C338" t="str">
            <v>DESATORADOR PORTATIL</v>
          </cell>
          <cell r="D338" t="str">
            <v>E</v>
          </cell>
          <cell r="E338" t="str">
            <v>HE</v>
          </cell>
          <cell r="F338" t="str">
            <v>E</v>
          </cell>
          <cell r="H338">
            <v>1</v>
          </cell>
          <cell r="I338" t="str">
            <v>0</v>
          </cell>
          <cell r="J338" t="str">
            <v>0</v>
          </cell>
          <cell r="K338" t="str">
            <v>0</v>
          </cell>
          <cell r="L338" t="str">
            <v>0</v>
          </cell>
          <cell r="M338" t="str">
            <v>0</v>
          </cell>
          <cell r="N338" t="str">
            <v>0</v>
          </cell>
          <cell r="O338">
            <v>1</v>
          </cell>
        </row>
        <row r="339">
          <cell r="B339" t="str">
            <v>HE-006</v>
          </cell>
          <cell r="C339" t="str">
            <v>ELECTROBOMBA SUMERGIBLE</v>
          </cell>
          <cell r="D339" t="str">
            <v>E</v>
          </cell>
          <cell r="E339" t="str">
            <v>HE</v>
          </cell>
          <cell r="F339" t="str">
            <v>E</v>
          </cell>
          <cell r="H339">
            <v>1</v>
          </cell>
          <cell r="I339" t="str">
            <v>0</v>
          </cell>
          <cell r="J339" t="str">
            <v>0</v>
          </cell>
          <cell r="K339" t="str">
            <v>0</v>
          </cell>
          <cell r="L339" t="str">
            <v>0</v>
          </cell>
          <cell r="M339" t="str">
            <v>0</v>
          </cell>
          <cell r="N339" t="str">
            <v>0</v>
          </cell>
          <cell r="O339">
            <v>1</v>
          </cell>
        </row>
        <row r="340">
          <cell r="B340" t="str">
            <v>HE-007</v>
          </cell>
          <cell r="C340" t="str">
            <v>EQUIPO ELECTRICO PARA PINTAR CON PULVERIZADOR</v>
          </cell>
          <cell r="D340" t="str">
            <v>E</v>
          </cell>
          <cell r="E340" t="str">
            <v>HE</v>
          </cell>
          <cell r="F340" t="str">
            <v>E</v>
          </cell>
          <cell r="H340">
            <v>1</v>
          </cell>
          <cell r="I340" t="str">
            <v>0</v>
          </cell>
          <cell r="J340" t="str">
            <v>0</v>
          </cell>
          <cell r="K340" t="str">
            <v>0</v>
          </cell>
          <cell r="L340" t="str">
            <v>0</v>
          </cell>
          <cell r="M340" t="str">
            <v>0</v>
          </cell>
          <cell r="N340" t="str">
            <v>0</v>
          </cell>
          <cell r="O340">
            <v>1</v>
          </cell>
        </row>
        <row r="341">
          <cell r="B341" t="str">
            <v>HE-008</v>
          </cell>
          <cell r="C341" t="str">
            <v>EQUIPO ELECTRICO PARA SOLDAR</v>
          </cell>
          <cell r="D341" t="str">
            <v>E</v>
          </cell>
          <cell r="E341" t="str">
            <v>HE</v>
          </cell>
          <cell r="F341" t="str">
            <v>E</v>
          </cell>
          <cell r="H341">
            <v>1</v>
          </cell>
          <cell r="I341" t="str">
            <v>0</v>
          </cell>
          <cell r="J341" t="str">
            <v>0</v>
          </cell>
          <cell r="K341" t="str">
            <v>0</v>
          </cell>
          <cell r="L341" t="str">
            <v>0</v>
          </cell>
          <cell r="M341" t="str">
            <v>0</v>
          </cell>
          <cell r="N341" t="str">
            <v>0</v>
          </cell>
          <cell r="O341">
            <v>1</v>
          </cell>
        </row>
        <row r="342">
          <cell r="B342" t="str">
            <v>HE-009</v>
          </cell>
          <cell r="C342" t="str">
            <v xml:space="preserve">EQUIPO OXICORTE </v>
          </cell>
          <cell r="D342" t="str">
            <v>E</v>
          </cell>
          <cell r="E342" t="str">
            <v>HE</v>
          </cell>
          <cell r="F342" t="str">
            <v>E</v>
          </cell>
          <cell r="H342">
            <v>1</v>
          </cell>
          <cell r="I342" t="str">
            <v>0</v>
          </cell>
          <cell r="J342" t="str">
            <v>0</v>
          </cell>
          <cell r="K342" t="str">
            <v>0</v>
          </cell>
          <cell r="L342" t="str">
            <v>0</v>
          </cell>
          <cell r="M342" t="str">
            <v>0</v>
          </cell>
          <cell r="N342" t="str">
            <v>0</v>
          </cell>
          <cell r="O342">
            <v>1</v>
          </cell>
        </row>
        <row r="343">
          <cell r="B343" t="str">
            <v>HE-010</v>
          </cell>
          <cell r="C343" t="str">
            <v>ESMERIL ELECTRICO DE MESA</v>
          </cell>
          <cell r="D343" t="str">
            <v>E</v>
          </cell>
          <cell r="E343" t="str">
            <v>HE</v>
          </cell>
          <cell r="F343" t="str">
            <v>E</v>
          </cell>
          <cell r="H343">
            <v>1</v>
          </cell>
          <cell r="I343" t="str">
            <v>0</v>
          </cell>
          <cell r="J343" t="str">
            <v>0</v>
          </cell>
          <cell r="K343" t="str">
            <v>0</v>
          </cell>
          <cell r="L343" t="str">
            <v>0</v>
          </cell>
          <cell r="M343" t="str">
            <v>0</v>
          </cell>
          <cell r="N343" t="str">
            <v>0</v>
          </cell>
          <cell r="O343">
            <v>1</v>
          </cell>
        </row>
        <row r="344">
          <cell r="B344" t="str">
            <v>HE-011</v>
          </cell>
          <cell r="C344" t="str">
            <v>HERRAMIENTA PARA GASFITERO</v>
          </cell>
          <cell r="D344" t="str">
            <v>E</v>
          </cell>
          <cell r="E344" t="str">
            <v>HE</v>
          </cell>
          <cell r="F344" t="str">
            <v>E</v>
          </cell>
          <cell r="H344">
            <v>1</v>
          </cell>
          <cell r="I344" t="str">
            <v>0</v>
          </cell>
          <cell r="J344" t="str">
            <v>0</v>
          </cell>
          <cell r="K344" t="str">
            <v>0</v>
          </cell>
          <cell r="L344" t="str">
            <v>0</v>
          </cell>
          <cell r="M344" t="str">
            <v>0</v>
          </cell>
          <cell r="N344" t="str">
            <v>0</v>
          </cell>
          <cell r="O344">
            <v>1</v>
          </cell>
        </row>
        <row r="345">
          <cell r="B345" t="str">
            <v>HE-012</v>
          </cell>
          <cell r="C345" t="str">
            <v>HERRAMIENTAS PARA CARPINTERO</v>
          </cell>
          <cell r="D345" t="str">
            <v>E</v>
          </cell>
          <cell r="E345" t="str">
            <v>HE</v>
          </cell>
          <cell r="F345" t="str">
            <v>E</v>
          </cell>
          <cell r="H345">
            <v>1</v>
          </cell>
          <cell r="I345" t="str">
            <v>0</v>
          </cell>
          <cell r="J345" t="str">
            <v>0</v>
          </cell>
          <cell r="K345" t="str">
            <v>0</v>
          </cell>
          <cell r="L345" t="str">
            <v>0</v>
          </cell>
          <cell r="M345" t="str">
            <v>0</v>
          </cell>
          <cell r="N345" t="str">
            <v>0</v>
          </cell>
          <cell r="O345">
            <v>1</v>
          </cell>
        </row>
        <row r="346">
          <cell r="B346" t="str">
            <v>HE-013</v>
          </cell>
          <cell r="C346" t="str">
            <v>HERRAMIENTAS PARA ELECTRICISTAS</v>
          </cell>
          <cell r="D346" t="str">
            <v>E</v>
          </cell>
          <cell r="E346" t="str">
            <v>HE</v>
          </cell>
          <cell r="F346" t="str">
            <v>E</v>
          </cell>
          <cell r="H346">
            <v>1</v>
          </cell>
          <cell r="I346" t="str">
            <v>0</v>
          </cell>
          <cell r="J346" t="str">
            <v>0</v>
          </cell>
          <cell r="K346" t="str">
            <v>0</v>
          </cell>
          <cell r="L346" t="str">
            <v>0</v>
          </cell>
          <cell r="M346" t="str">
            <v>0</v>
          </cell>
          <cell r="N346" t="str">
            <v>0</v>
          </cell>
          <cell r="O346">
            <v>1</v>
          </cell>
        </row>
        <row r="347">
          <cell r="B347" t="str">
            <v>HE-014</v>
          </cell>
          <cell r="C347" t="str">
            <v>HERRAMIENTAS PARA ELECTRONICA</v>
          </cell>
          <cell r="D347" t="str">
            <v>E</v>
          </cell>
          <cell r="E347" t="str">
            <v>HE</v>
          </cell>
          <cell r="F347" t="str">
            <v>E</v>
          </cell>
          <cell r="H347">
            <v>1</v>
          </cell>
          <cell r="I347" t="str">
            <v>0</v>
          </cell>
          <cell r="J347" t="str">
            <v>0</v>
          </cell>
          <cell r="K347" t="str">
            <v>0</v>
          </cell>
          <cell r="L347" t="str">
            <v>0</v>
          </cell>
          <cell r="M347" t="str">
            <v>0</v>
          </cell>
          <cell r="N347" t="str">
            <v>0</v>
          </cell>
          <cell r="O347">
            <v>1</v>
          </cell>
        </row>
        <row r="348">
          <cell r="B348" t="str">
            <v>HE-015</v>
          </cell>
          <cell r="C348" t="str">
            <v>HERRAMIENTAS PARA JARDINERO</v>
          </cell>
          <cell r="D348" t="str">
            <v>E</v>
          </cell>
          <cell r="E348" t="str">
            <v>HE</v>
          </cell>
          <cell r="F348" t="str">
            <v>E</v>
          </cell>
          <cell r="H348">
            <v>1</v>
          </cell>
          <cell r="I348" t="str">
            <v>0</v>
          </cell>
          <cell r="J348" t="str">
            <v>0</v>
          </cell>
          <cell r="K348" t="str">
            <v>0</v>
          </cell>
          <cell r="L348" t="str">
            <v>0</v>
          </cell>
          <cell r="M348" t="str">
            <v>0</v>
          </cell>
          <cell r="N348" t="str">
            <v>0</v>
          </cell>
          <cell r="O348">
            <v>1</v>
          </cell>
        </row>
        <row r="349">
          <cell r="B349" t="str">
            <v>HE-016</v>
          </cell>
          <cell r="C349" t="str">
            <v>HERRAMIENTAS PARA MECANICA</v>
          </cell>
          <cell r="D349" t="str">
            <v>E</v>
          </cell>
          <cell r="E349" t="str">
            <v>HE</v>
          </cell>
          <cell r="F349" t="str">
            <v>E</v>
          </cell>
          <cell r="H349">
            <v>1</v>
          </cell>
          <cell r="I349" t="str">
            <v>0</v>
          </cell>
          <cell r="J349" t="str">
            <v>0</v>
          </cell>
          <cell r="K349" t="str">
            <v>0</v>
          </cell>
          <cell r="L349" t="str">
            <v>0</v>
          </cell>
          <cell r="M349" t="str">
            <v>0</v>
          </cell>
          <cell r="N349" t="str">
            <v>0</v>
          </cell>
          <cell r="O349">
            <v>1</v>
          </cell>
        </row>
        <row r="350">
          <cell r="B350" t="str">
            <v>HE-017</v>
          </cell>
          <cell r="C350" t="str">
            <v>HERRAMIENTAS PARA PINTOR</v>
          </cell>
          <cell r="D350" t="str">
            <v>E</v>
          </cell>
          <cell r="E350" t="str">
            <v>HE</v>
          </cell>
          <cell r="F350" t="str">
            <v>E</v>
          </cell>
          <cell r="H350">
            <v>1</v>
          </cell>
          <cell r="I350" t="str">
            <v>0</v>
          </cell>
          <cell r="J350" t="str">
            <v>0</v>
          </cell>
          <cell r="K350" t="str">
            <v>0</v>
          </cell>
          <cell r="L350" t="str">
            <v>0</v>
          </cell>
          <cell r="M350" t="str">
            <v>0</v>
          </cell>
          <cell r="N350" t="str">
            <v>0</v>
          </cell>
          <cell r="O350">
            <v>1</v>
          </cell>
        </row>
        <row r="351">
          <cell r="B351" t="str">
            <v>HE-018</v>
          </cell>
          <cell r="C351" t="str">
            <v>LINTERNA GRANDE</v>
          </cell>
          <cell r="D351" t="str">
            <v>C</v>
          </cell>
          <cell r="E351" t="str">
            <v>HE</v>
          </cell>
          <cell r="F351" t="str">
            <v>E</v>
          </cell>
          <cell r="H351">
            <v>1</v>
          </cell>
          <cell r="I351" t="str">
            <v>0</v>
          </cell>
          <cell r="J351" t="str">
            <v>0</v>
          </cell>
          <cell r="K351" t="str">
            <v>0</v>
          </cell>
          <cell r="L351" t="str">
            <v>0</v>
          </cell>
          <cell r="M351" t="str">
            <v>0</v>
          </cell>
          <cell r="N351" t="str">
            <v>0</v>
          </cell>
          <cell r="O351">
            <v>1</v>
          </cell>
        </row>
        <row r="352">
          <cell r="B352" t="str">
            <v>HE-019</v>
          </cell>
          <cell r="C352" t="str">
            <v>MALETIN DE HERRAMIENTAS</v>
          </cell>
          <cell r="D352" t="str">
            <v>E</v>
          </cell>
          <cell r="E352" t="str">
            <v>HE</v>
          </cell>
          <cell r="F352" t="str">
            <v>E</v>
          </cell>
          <cell r="H352">
            <v>1</v>
          </cell>
          <cell r="I352" t="str">
            <v>0</v>
          </cell>
          <cell r="J352" t="str">
            <v>0</v>
          </cell>
          <cell r="K352" t="str">
            <v>0</v>
          </cell>
          <cell r="L352" t="str">
            <v>0</v>
          </cell>
          <cell r="M352" t="str">
            <v>0</v>
          </cell>
          <cell r="N352" t="str">
            <v>0</v>
          </cell>
          <cell r="O352">
            <v>1</v>
          </cell>
        </row>
        <row r="353">
          <cell r="B353" t="str">
            <v>HE-020</v>
          </cell>
          <cell r="C353" t="str">
            <v xml:space="preserve">MALETÍN DE HERRAMIENTAS PARA TÉCNICO SANITARIO </v>
          </cell>
          <cell r="D353" t="str">
            <v>E</v>
          </cell>
          <cell r="E353" t="str">
            <v>HE</v>
          </cell>
          <cell r="F353" t="str">
            <v>E</v>
          </cell>
          <cell r="H353">
            <v>1</v>
          </cell>
          <cell r="I353" t="str">
            <v>0</v>
          </cell>
          <cell r="J353" t="str">
            <v>0</v>
          </cell>
          <cell r="K353" t="str">
            <v>0</v>
          </cell>
          <cell r="L353" t="str">
            <v>0</v>
          </cell>
          <cell r="M353" t="str">
            <v>0</v>
          </cell>
          <cell r="N353" t="str">
            <v>0</v>
          </cell>
          <cell r="O353">
            <v>1</v>
          </cell>
        </row>
        <row r="354">
          <cell r="B354" t="str">
            <v>HE-021</v>
          </cell>
          <cell r="C354" t="str">
            <v>PANEL PARA COLOCAR HERRAMIENTAS</v>
          </cell>
          <cell r="D354" t="str">
            <v>E</v>
          </cell>
          <cell r="E354" t="str">
            <v>HE</v>
          </cell>
          <cell r="F354" t="str">
            <v>E</v>
          </cell>
          <cell r="H354">
            <v>1</v>
          </cell>
          <cell r="I354" t="str">
            <v>0</v>
          </cell>
          <cell r="J354" t="str">
            <v>0</v>
          </cell>
          <cell r="K354" t="str">
            <v>0</v>
          </cell>
          <cell r="L354" t="str">
            <v>0</v>
          </cell>
          <cell r="M354" t="str">
            <v>0</v>
          </cell>
          <cell r="N354" t="str">
            <v>0</v>
          </cell>
          <cell r="O354">
            <v>1</v>
          </cell>
        </row>
        <row r="355">
          <cell r="B355" t="str">
            <v>HE-022</v>
          </cell>
          <cell r="C355" t="str">
            <v>PARIHUELAS PARA DESPOSITO DE SAL MADERA</v>
          </cell>
          <cell r="D355" t="str">
            <v>C</v>
          </cell>
          <cell r="E355" t="str">
            <v>HE</v>
          </cell>
          <cell r="F355" t="str">
            <v>C</v>
          </cell>
          <cell r="H355">
            <v>4</v>
          </cell>
          <cell r="I355" t="str">
            <v>0</v>
          </cell>
          <cell r="J355" t="str">
            <v>0</v>
          </cell>
          <cell r="K355" t="str">
            <v>0</v>
          </cell>
          <cell r="L355" t="str">
            <v>0</v>
          </cell>
          <cell r="M355" t="str">
            <v>0</v>
          </cell>
          <cell r="N355" t="str">
            <v>0</v>
          </cell>
          <cell r="O355">
            <v>4</v>
          </cell>
        </row>
        <row r="356">
          <cell r="B356" t="str">
            <v>HE-023</v>
          </cell>
          <cell r="C356" t="str">
            <v>SET DE HERRAMIENTAS ELÉCTRICAS Y MECÁNICAS</v>
          </cell>
          <cell r="D356" t="str">
            <v>E</v>
          </cell>
          <cell r="E356" t="str">
            <v>HE</v>
          </cell>
          <cell r="F356" t="str">
            <v>E</v>
          </cell>
          <cell r="H356">
            <v>1</v>
          </cell>
          <cell r="I356" t="str">
            <v>0</v>
          </cell>
          <cell r="J356" t="str">
            <v>0</v>
          </cell>
          <cell r="K356" t="str">
            <v>0</v>
          </cell>
          <cell r="L356" t="str">
            <v>0</v>
          </cell>
          <cell r="M356" t="str">
            <v>0</v>
          </cell>
          <cell r="N356" t="str">
            <v>0</v>
          </cell>
          <cell r="O356">
            <v>1</v>
          </cell>
        </row>
        <row r="357">
          <cell r="B357" t="str">
            <v>HE-024</v>
          </cell>
          <cell r="C357" t="str">
            <v>SET DE HERRAMIENTAS PARA SOPORTE INFORMÁTICO</v>
          </cell>
          <cell r="D357" t="str">
            <v>E</v>
          </cell>
          <cell r="E357" t="str">
            <v>HE</v>
          </cell>
          <cell r="F357" t="str">
            <v>E</v>
          </cell>
          <cell r="H357">
            <v>1</v>
          </cell>
          <cell r="I357" t="str">
            <v>0</v>
          </cell>
          <cell r="J357" t="str">
            <v>0</v>
          </cell>
          <cell r="K357" t="str">
            <v>0</v>
          </cell>
          <cell r="L357" t="str">
            <v>0</v>
          </cell>
          <cell r="M357" t="str">
            <v>0</v>
          </cell>
          <cell r="N357" t="str">
            <v>0</v>
          </cell>
          <cell r="O357">
            <v>1</v>
          </cell>
        </row>
        <row r="358">
          <cell r="B358" t="str">
            <v>HE-025</v>
          </cell>
          <cell r="C358" t="str">
            <v xml:space="preserve">SOGA GRUESA DE 05 METROS </v>
          </cell>
          <cell r="D358" t="str">
            <v>C</v>
          </cell>
          <cell r="E358" t="str">
            <v>HE</v>
          </cell>
          <cell r="F358" t="str">
            <v>E</v>
          </cell>
          <cell r="H358" t="str">
            <v>0</v>
          </cell>
          <cell r="I358">
            <v>1</v>
          </cell>
          <cell r="J358" t="str">
            <v>0</v>
          </cell>
          <cell r="K358" t="str">
            <v>0</v>
          </cell>
          <cell r="L358" t="str">
            <v>0</v>
          </cell>
          <cell r="M358" t="str">
            <v>0</v>
          </cell>
          <cell r="N358" t="str">
            <v>0</v>
          </cell>
          <cell r="O358">
            <v>1</v>
          </cell>
        </row>
        <row r="359">
          <cell r="B359" t="str">
            <v>HE-026</v>
          </cell>
          <cell r="C359" t="str">
            <v>TABURETE METALICO CON ASIENTO DE MADERA PARA TALLER</v>
          </cell>
          <cell r="D359" t="str">
            <v>E</v>
          </cell>
          <cell r="E359" t="str">
            <v>HE</v>
          </cell>
          <cell r="F359" t="str">
            <v>E</v>
          </cell>
          <cell r="H359">
            <v>2</v>
          </cell>
          <cell r="I359" t="str">
            <v>0</v>
          </cell>
          <cell r="J359" t="str">
            <v>0</v>
          </cell>
          <cell r="K359" t="str">
            <v>0</v>
          </cell>
          <cell r="L359" t="str">
            <v>0</v>
          </cell>
          <cell r="M359" t="str">
            <v>0</v>
          </cell>
          <cell r="N359" t="str">
            <v>0</v>
          </cell>
          <cell r="O359">
            <v>2</v>
          </cell>
        </row>
        <row r="360">
          <cell r="B360" t="str">
            <v>HE-027</v>
          </cell>
          <cell r="C360" t="str">
            <v>TALADRO ELECTRICO DE BANCO</v>
          </cell>
          <cell r="D360" t="str">
            <v>E</v>
          </cell>
          <cell r="E360" t="str">
            <v>HE</v>
          </cell>
          <cell r="F360" t="str">
            <v>E</v>
          </cell>
          <cell r="H360">
            <v>1</v>
          </cell>
          <cell r="I360" t="str">
            <v>0</v>
          </cell>
          <cell r="J360" t="str">
            <v>0</v>
          </cell>
          <cell r="K360" t="str">
            <v>0</v>
          </cell>
          <cell r="L360" t="str">
            <v>0</v>
          </cell>
          <cell r="M360" t="str">
            <v>0</v>
          </cell>
          <cell r="N360" t="str">
            <v>0</v>
          </cell>
          <cell r="O360">
            <v>1</v>
          </cell>
        </row>
        <row r="361">
          <cell r="B361" t="str">
            <v>HE-028</v>
          </cell>
          <cell r="C361" t="str">
            <v>TALADRO ELÉCTRICO DE MANO</v>
          </cell>
          <cell r="D361" t="str">
            <v>E</v>
          </cell>
          <cell r="E361" t="str">
            <v>HE</v>
          </cell>
          <cell r="F361" t="str">
            <v>E</v>
          </cell>
          <cell r="H361">
            <v>1</v>
          </cell>
          <cell r="I361" t="str">
            <v>0</v>
          </cell>
          <cell r="J361" t="str">
            <v>0</v>
          </cell>
          <cell r="K361" t="str">
            <v>0</v>
          </cell>
          <cell r="L361" t="str">
            <v>0</v>
          </cell>
          <cell r="M361" t="str">
            <v>0</v>
          </cell>
          <cell r="N361" t="str">
            <v>0</v>
          </cell>
          <cell r="O361">
            <v>1</v>
          </cell>
        </row>
        <row r="362">
          <cell r="B362" t="str">
            <v>HE-029</v>
          </cell>
          <cell r="C362" t="str">
            <v>TORNILLO DE BANCO</v>
          </cell>
          <cell r="D362" t="str">
            <v>E</v>
          </cell>
          <cell r="E362" t="str">
            <v>HE</v>
          </cell>
          <cell r="F362" t="str">
            <v>E</v>
          </cell>
          <cell r="H362">
            <v>1</v>
          </cell>
          <cell r="I362" t="str">
            <v>0</v>
          </cell>
          <cell r="J362" t="str">
            <v>0</v>
          </cell>
          <cell r="K362" t="str">
            <v>0</v>
          </cell>
          <cell r="L362" t="str">
            <v>0</v>
          </cell>
          <cell r="M362" t="str">
            <v>0</v>
          </cell>
          <cell r="N362" t="str">
            <v>0</v>
          </cell>
          <cell r="O362">
            <v>1</v>
          </cell>
        </row>
        <row r="363">
          <cell r="B363" t="str">
            <v>HEM-001</v>
          </cell>
          <cell r="C363" t="str">
            <v>ANALIZADOR  HEMATOLÓGICO AUTOMÁTICO DE 03 EXTIRPES</v>
          </cell>
          <cell r="D363" t="str">
            <v>L</v>
          </cell>
          <cell r="E363" t="str">
            <v>HEM</v>
          </cell>
          <cell r="F363" t="str">
            <v>E</v>
          </cell>
          <cell r="H363" t="str">
            <v>0</v>
          </cell>
          <cell r="I363">
            <v>2</v>
          </cell>
          <cell r="J363" t="str">
            <v>0</v>
          </cell>
          <cell r="K363" t="str">
            <v>0</v>
          </cell>
          <cell r="L363" t="str">
            <v>0</v>
          </cell>
          <cell r="M363" t="str">
            <v>0</v>
          </cell>
          <cell r="N363" t="str">
            <v>0</v>
          </cell>
          <cell r="O363">
            <v>2</v>
          </cell>
        </row>
        <row r="364">
          <cell r="B364" t="str">
            <v>HEM-002</v>
          </cell>
          <cell r="C364" t="str">
            <v>ANALIZADOR AUTOMÁTICO DE COOMBS</v>
          </cell>
          <cell r="D364" t="str">
            <v>L</v>
          </cell>
          <cell r="E364" t="str">
            <v>HEM</v>
          </cell>
          <cell r="F364" t="str">
            <v>E</v>
          </cell>
          <cell r="H364" t="str">
            <v>0</v>
          </cell>
          <cell r="I364">
            <v>1</v>
          </cell>
          <cell r="J364">
            <v>1</v>
          </cell>
          <cell r="K364" t="str">
            <v>0</v>
          </cell>
          <cell r="L364" t="str">
            <v>0</v>
          </cell>
          <cell r="M364" t="str">
            <v>0</v>
          </cell>
          <cell r="N364" t="str">
            <v>0</v>
          </cell>
          <cell r="O364">
            <v>2</v>
          </cell>
        </row>
        <row r="365">
          <cell r="B365" t="str">
            <v>HEM-003</v>
          </cell>
          <cell r="C365" t="str">
            <v>ANALIZADORES AUTOMÁTICOS DE GRUPO SANGUÍNEO</v>
          </cell>
          <cell r="D365" t="str">
            <v>L</v>
          </cell>
          <cell r="E365" t="str">
            <v>HEM</v>
          </cell>
          <cell r="F365" t="str">
            <v>E</v>
          </cell>
          <cell r="H365" t="str">
            <v>0</v>
          </cell>
          <cell r="I365">
            <v>1</v>
          </cell>
          <cell r="J365">
            <v>1</v>
          </cell>
          <cell r="K365" t="str">
            <v>0</v>
          </cell>
          <cell r="L365" t="str">
            <v>0</v>
          </cell>
          <cell r="M365" t="str">
            <v>0</v>
          </cell>
          <cell r="N365" t="str">
            <v>0</v>
          </cell>
          <cell r="O365">
            <v>2</v>
          </cell>
        </row>
        <row r="366">
          <cell r="B366" t="str">
            <v>HEM-004</v>
          </cell>
          <cell r="C366" t="str">
            <v xml:space="preserve">BILIRRUBINOMETRO </v>
          </cell>
          <cell r="D366" t="str">
            <v>L</v>
          </cell>
          <cell r="E366" t="str">
            <v>HEM</v>
          </cell>
          <cell r="F366" t="str">
            <v>E</v>
          </cell>
          <cell r="H366" t="str">
            <v>0</v>
          </cell>
          <cell r="I366">
            <v>1</v>
          </cell>
          <cell r="J366" t="str">
            <v>0</v>
          </cell>
          <cell r="K366" t="str">
            <v>0</v>
          </cell>
          <cell r="L366" t="str">
            <v>0</v>
          </cell>
          <cell r="M366" t="str">
            <v>0</v>
          </cell>
          <cell r="N366" t="str">
            <v>0</v>
          </cell>
          <cell r="O366">
            <v>1</v>
          </cell>
        </row>
        <row r="367">
          <cell r="B367" t="str">
            <v>HEM-005</v>
          </cell>
          <cell r="C367" t="str">
            <v>CENTRIFUGA  UNIVERSAL PARA 24 TUBOS</v>
          </cell>
          <cell r="D367" t="str">
            <v>L</v>
          </cell>
          <cell r="E367" t="str">
            <v>HEM</v>
          </cell>
          <cell r="F367" t="str">
            <v>E</v>
          </cell>
          <cell r="H367" t="str">
            <v>0</v>
          </cell>
          <cell r="I367">
            <v>1</v>
          </cell>
          <cell r="J367" t="str">
            <v>0</v>
          </cell>
          <cell r="K367" t="str">
            <v>0</v>
          </cell>
          <cell r="L367" t="str">
            <v>0</v>
          </cell>
          <cell r="M367" t="str">
            <v>0</v>
          </cell>
          <cell r="N367" t="str">
            <v>0</v>
          </cell>
          <cell r="O367">
            <v>1</v>
          </cell>
        </row>
        <row r="368">
          <cell r="B368" t="str">
            <v>HEM-006</v>
          </cell>
          <cell r="C368" t="str">
            <v>CENTRIFUGA DE MESA (24 TUBOS)</v>
          </cell>
          <cell r="D368" t="str">
            <v>L</v>
          </cell>
          <cell r="E368" t="str">
            <v>HEM</v>
          </cell>
          <cell r="F368" t="str">
            <v>E</v>
          </cell>
          <cell r="H368" t="str">
            <v>0</v>
          </cell>
          <cell r="I368">
            <v>1</v>
          </cell>
          <cell r="J368" t="str">
            <v>0</v>
          </cell>
          <cell r="K368" t="str">
            <v>0</v>
          </cell>
          <cell r="L368" t="str">
            <v>0</v>
          </cell>
          <cell r="M368" t="str">
            <v>0</v>
          </cell>
          <cell r="N368" t="str">
            <v>0</v>
          </cell>
          <cell r="O368">
            <v>1</v>
          </cell>
        </row>
        <row r="369">
          <cell r="B369" t="str">
            <v>HEM-007</v>
          </cell>
          <cell r="C369" t="str">
            <v>CENTRIFUGA PARA 12 TUBOS</v>
          </cell>
          <cell r="D369" t="str">
            <v>L</v>
          </cell>
          <cell r="E369" t="str">
            <v>HEM</v>
          </cell>
          <cell r="F369" t="str">
            <v>E</v>
          </cell>
          <cell r="H369" t="str">
            <v>0</v>
          </cell>
          <cell r="I369">
            <v>1</v>
          </cell>
          <cell r="J369" t="str">
            <v>0</v>
          </cell>
          <cell r="K369" t="str">
            <v>0</v>
          </cell>
          <cell r="L369" t="str">
            <v>0</v>
          </cell>
          <cell r="M369" t="str">
            <v>0</v>
          </cell>
          <cell r="N369" t="str">
            <v>0</v>
          </cell>
          <cell r="O369">
            <v>1</v>
          </cell>
        </row>
        <row r="370">
          <cell r="B370" t="str">
            <v>HEM-008</v>
          </cell>
          <cell r="C370" t="str">
            <v>CENTRÍFUGA PARA 24 TUBOS</v>
          </cell>
          <cell r="D370" t="str">
            <v>L</v>
          </cell>
          <cell r="E370" t="str">
            <v>HEM</v>
          </cell>
          <cell r="F370" t="str">
            <v>E</v>
          </cell>
          <cell r="H370" t="str">
            <v>0</v>
          </cell>
          <cell r="I370">
            <v>1</v>
          </cell>
          <cell r="J370" t="str">
            <v>0</v>
          </cell>
          <cell r="K370" t="str">
            <v>0</v>
          </cell>
          <cell r="L370" t="str">
            <v>0</v>
          </cell>
          <cell r="M370" t="str">
            <v>0</v>
          </cell>
          <cell r="N370" t="str">
            <v>0</v>
          </cell>
          <cell r="O370">
            <v>1</v>
          </cell>
        </row>
        <row r="371">
          <cell r="B371" t="str">
            <v>HEM-009</v>
          </cell>
          <cell r="C371" t="str">
            <v>CENTRIFUGA PARA MICROHEMATOCRITO</v>
          </cell>
          <cell r="D371" t="str">
            <v>L</v>
          </cell>
          <cell r="E371" t="str">
            <v>HEM</v>
          </cell>
          <cell r="F371" t="str">
            <v>E</v>
          </cell>
          <cell r="H371" t="str">
            <v>0</v>
          </cell>
          <cell r="I371">
            <v>2</v>
          </cell>
          <cell r="J371" t="str">
            <v>0</v>
          </cell>
          <cell r="K371" t="str">
            <v>0</v>
          </cell>
          <cell r="L371" t="str">
            <v>0</v>
          </cell>
          <cell r="M371" t="str">
            <v>0</v>
          </cell>
          <cell r="N371" t="str">
            <v>0</v>
          </cell>
          <cell r="O371">
            <v>2</v>
          </cell>
        </row>
        <row r="372">
          <cell r="B372" t="str">
            <v>HEM-010</v>
          </cell>
          <cell r="C372" t="str">
            <v>CENTRIFUGA UNIVERSAL PARA 8 TUBOS</v>
          </cell>
          <cell r="D372" t="str">
            <v>L</v>
          </cell>
          <cell r="E372" t="str">
            <v>HEM</v>
          </cell>
          <cell r="F372" t="str">
            <v>E</v>
          </cell>
          <cell r="H372" t="str">
            <v>0</v>
          </cell>
          <cell r="I372" t="str">
            <v>0</v>
          </cell>
          <cell r="J372">
            <v>1</v>
          </cell>
          <cell r="K372" t="str">
            <v>0</v>
          </cell>
          <cell r="L372" t="str">
            <v>0</v>
          </cell>
          <cell r="M372" t="str">
            <v>0</v>
          </cell>
          <cell r="N372" t="str">
            <v>0</v>
          </cell>
          <cell r="O372">
            <v>1</v>
          </cell>
        </row>
        <row r="373">
          <cell r="B373" t="str">
            <v>HEM-011</v>
          </cell>
          <cell r="C373" t="str">
            <v xml:space="preserve">COAGULOMETRO AUTOMATIZADO </v>
          </cell>
          <cell r="D373" t="str">
            <v>L</v>
          </cell>
          <cell r="E373" t="str">
            <v>HEM</v>
          </cell>
          <cell r="F373" t="str">
            <v>E</v>
          </cell>
          <cell r="H373" t="str">
            <v>0</v>
          </cell>
          <cell r="I373">
            <v>1</v>
          </cell>
          <cell r="J373" t="str">
            <v>0</v>
          </cell>
          <cell r="K373" t="str">
            <v>0</v>
          </cell>
          <cell r="L373" t="str">
            <v>0</v>
          </cell>
          <cell r="M373" t="str">
            <v>0</v>
          </cell>
          <cell r="N373" t="str">
            <v>0</v>
          </cell>
          <cell r="O373">
            <v>1</v>
          </cell>
        </row>
        <row r="374">
          <cell r="B374" t="str">
            <v>HEM-012</v>
          </cell>
          <cell r="C374" t="str">
            <v>HEMOGLOBINOMETRO</v>
          </cell>
          <cell r="D374" t="str">
            <v>L</v>
          </cell>
          <cell r="E374" t="str">
            <v>HEM</v>
          </cell>
          <cell r="F374" t="str">
            <v>E</v>
          </cell>
          <cell r="H374" t="str">
            <v>0</v>
          </cell>
          <cell r="I374">
            <v>1</v>
          </cell>
          <cell r="J374">
            <v>1</v>
          </cell>
          <cell r="K374">
            <v>1</v>
          </cell>
          <cell r="L374" t="str">
            <v>0</v>
          </cell>
          <cell r="M374" t="str">
            <v>0</v>
          </cell>
          <cell r="N374" t="str">
            <v>0</v>
          </cell>
          <cell r="O374">
            <v>3</v>
          </cell>
        </row>
        <row r="375">
          <cell r="B375" t="str">
            <v>HOS-001</v>
          </cell>
          <cell r="C375" t="str">
            <v>BIOMBO DE ACERO INOXIDABLE DE 2 CUERPOS</v>
          </cell>
          <cell r="D375" t="str">
            <v>MC</v>
          </cell>
          <cell r="E375" t="str">
            <v>HOS</v>
          </cell>
          <cell r="F375" t="str">
            <v>E</v>
          </cell>
          <cell r="H375" t="str">
            <v>0</v>
          </cell>
          <cell r="I375">
            <v>1</v>
          </cell>
          <cell r="J375" t="str">
            <v>0</v>
          </cell>
          <cell r="K375" t="str">
            <v>0</v>
          </cell>
          <cell r="L375" t="str">
            <v>0</v>
          </cell>
          <cell r="M375" t="str">
            <v>0</v>
          </cell>
          <cell r="N375" t="str">
            <v>0</v>
          </cell>
          <cell r="O375">
            <v>1</v>
          </cell>
        </row>
        <row r="376">
          <cell r="B376" t="str">
            <v>HOS-002</v>
          </cell>
          <cell r="C376" t="str">
            <v>CAMA CAMILLA MULTIPROPÓSITO</v>
          </cell>
          <cell r="D376" t="str">
            <v>MC</v>
          </cell>
          <cell r="E376" t="str">
            <v>HOS</v>
          </cell>
          <cell r="F376" t="str">
            <v>E</v>
          </cell>
          <cell r="H376">
            <v>1</v>
          </cell>
          <cell r="I376">
            <v>6</v>
          </cell>
          <cell r="J376">
            <v>3</v>
          </cell>
          <cell r="K376" t="str">
            <v>0</v>
          </cell>
          <cell r="L376" t="str">
            <v>0</v>
          </cell>
          <cell r="M376" t="str">
            <v>0</v>
          </cell>
          <cell r="N376" t="str">
            <v>0</v>
          </cell>
          <cell r="O376">
            <v>10</v>
          </cell>
        </row>
        <row r="377">
          <cell r="B377" t="str">
            <v>HOS-003</v>
          </cell>
          <cell r="C377" t="str">
            <v>CAMA CAMILLA MULTIPROPÓSITO PEDIATRICO</v>
          </cell>
          <cell r="D377" t="str">
            <v>MC</v>
          </cell>
          <cell r="E377" t="str">
            <v>HOS</v>
          </cell>
          <cell r="F377" t="str">
            <v>E</v>
          </cell>
          <cell r="H377" t="str">
            <v>0</v>
          </cell>
          <cell r="I377">
            <v>3</v>
          </cell>
          <cell r="J377" t="str">
            <v>0</v>
          </cell>
          <cell r="K377" t="str">
            <v>0</v>
          </cell>
          <cell r="L377" t="str">
            <v>0</v>
          </cell>
          <cell r="M377" t="str">
            <v>0</v>
          </cell>
          <cell r="N377" t="str">
            <v>0</v>
          </cell>
          <cell r="O377">
            <v>3</v>
          </cell>
        </row>
        <row r="378">
          <cell r="B378" t="str">
            <v>HOS-004</v>
          </cell>
          <cell r="C378" t="str">
            <v>CAMA CAMILLA MULTIPROPÓSITO TIPO UCI</v>
          </cell>
          <cell r="D378" t="str">
            <v>MC</v>
          </cell>
          <cell r="E378" t="str">
            <v>HOS</v>
          </cell>
          <cell r="F378" t="str">
            <v>E</v>
          </cell>
          <cell r="H378" t="str">
            <v>0</v>
          </cell>
          <cell r="I378">
            <v>1</v>
          </cell>
          <cell r="J378" t="str">
            <v>0</v>
          </cell>
          <cell r="K378" t="str">
            <v>0</v>
          </cell>
          <cell r="L378" t="str">
            <v>0</v>
          </cell>
          <cell r="M378" t="str">
            <v>0</v>
          </cell>
          <cell r="N378" t="str">
            <v>0</v>
          </cell>
          <cell r="O378">
            <v>1</v>
          </cell>
        </row>
        <row r="379">
          <cell r="B379" t="str">
            <v>HOS-005</v>
          </cell>
          <cell r="C379" t="str">
            <v xml:space="preserve">CAMA CLÍNICA RODABLE PARA ADULTOS </v>
          </cell>
          <cell r="D379" t="str">
            <v>MC</v>
          </cell>
          <cell r="E379" t="str">
            <v>HOS</v>
          </cell>
          <cell r="F379" t="str">
            <v>E</v>
          </cell>
          <cell r="H379" t="str">
            <v>0</v>
          </cell>
          <cell r="I379">
            <v>2</v>
          </cell>
          <cell r="J379" t="str">
            <v>0</v>
          </cell>
          <cell r="K379" t="str">
            <v>0</v>
          </cell>
          <cell r="L379" t="str">
            <v>0</v>
          </cell>
          <cell r="M379" t="str">
            <v>0</v>
          </cell>
          <cell r="N379" t="str">
            <v>0</v>
          </cell>
          <cell r="O379">
            <v>2</v>
          </cell>
        </row>
        <row r="380">
          <cell r="B380" t="str">
            <v>HOS-006</v>
          </cell>
          <cell r="C380" t="str">
            <v xml:space="preserve">CAMA CLÍNICA RODABLE PARA NIÑOS ESCOLARES </v>
          </cell>
          <cell r="D380" t="str">
            <v>MC</v>
          </cell>
          <cell r="E380" t="str">
            <v>HOS</v>
          </cell>
          <cell r="F380" t="str">
            <v>E</v>
          </cell>
          <cell r="H380" t="str">
            <v>0</v>
          </cell>
          <cell r="I380">
            <v>1</v>
          </cell>
          <cell r="J380" t="str">
            <v>0</v>
          </cell>
          <cell r="K380" t="str">
            <v>0</v>
          </cell>
          <cell r="L380" t="str">
            <v>0</v>
          </cell>
          <cell r="M380" t="str">
            <v>0</v>
          </cell>
          <cell r="N380" t="str">
            <v>0</v>
          </cell>
          <cell r="O380">
            <v>1</v>
          </cell>
        </row>
        <row r="381">
          <cell r="B381" t="str">
            <v>HOS-007</v>
          </cell>
          <cell r="C381" t="str">
            <v xml:space="preserve">CAMA CUNA METÁLICA RODABLE CON BARANDAS </v>
          </cell>
          <cell r="D381" t="str">
            <v>MC</v>
          </cell>
          <cell r="E381" t="str">
            <v>HOS</v>
          </cell>
          <cell r="F381" t="str">
            <v>E</v>
          </cell>
          <cell r="H381" t="str">
            <v>0</v>
          </cell>
          <cell r="I381">
            <v>3</v>
          </cell>
          <cell r="J381" t="str">
            <v>0</v>
          </cell>
          <cell r="K381" t="str">
            <v>0</v>
          </cell>
          <cell r="L381" t="str">
            <v>0</v>
          </cell>
          <cell r="M381" t="str">
            <v>0</v>
          </cell>
          <cell r="N381" t="str">
            <v>0</v>
          </cell>
          <cell r="O381">
            <v>3</v>
          </cell>
        </row>
        <row r="382">
          <cell r="B382" t="str">
            <v>HOS-008</v>
          </cell>
          <cell r="C382" t="str">
            <v>CAMA DE 1 1/2  PLAZA PARA RESIDENTE</v>
          </cell>
          <cell r="D382" t="str">
            <v>MC</v>
          </cell>
          <cell r="E382" t="str">
            <v>HOS</v>
          </cell>
          <cell r="F382" t="str">
            <v>E</v>
          </cell>
          <cell r="H382" t="str">
            <v>0</v>
          </cell>
          <cell r="I382" t="str">
            <v>0</v>
          </cell>
          <cell r="J382">
            <v>4</v>
          </cell>
          <cell r="K382" t="str">
            <v>0</v>
          </cell>
          <cell r="L382" t="str">
            <v>0</v>
          </cell>
          <cell r="M382" t="str">
            <v>0</v>
          </cell>
          <cell r="N382" t="str">
            <v>0</v>
          </cell>
          <cell r="O382">
            <v>4</v>
          </cell>
        </row>
        <row r="383">
          <cell r="B383" t="str">
            <v>HOS-009</v>
          </cell>
          <cell r="C383" t="str">
            <v>CAMA DE 1 PLAZA PARA RESIDENTE</v>
          </cell>
          <cell r="D383" t="str">
            <v>MC</v>
          </cell>
          <cell r="E383" t="str">
            <v>HOS</v>
          </cell>
          <cell r="F383" t="str">
            <v>E</v>
          </cell>
          <cell r="H383">
            <v>1</v>
          </cell>
          <cell r="I383" t="str">
            <v>0</v>
          </cell>
          <cell r="J383" t="str">
            <v>0</v>
          </cell>
          <cell r="K383" t="str">
            <v>0</v>
          </cell>
          <cell r="L383" t="str">
            <v>0</v>
          </cell>
          <cell r="M383" t="str">
            <v>0</v>
          </cell>
          <cell r="N383" t="str">
            <v>0</v>
          </cell>
          <cell r="O383">
            <v>1</v>
          </cell>
        </row>
        <row r="384">
          <cell r="B384" t="str">
            <v>HOS-010</v>
          </cell>
          <cell r="C384" t="str">
            <v>CAMA DE METAL DE 1 1/2 PLAZA CON COLCHÓN</v>
          </cell>
          <cell r="D384" t="str">
            <v>MC</v>
          </cell>
          <cell r="E384" t="str">
            <v>HOS</v>
          </cell>
          <cell r="F384" t="str">
            <v>E</v>
          </cell>
          <cell r="H384">
            <v>1</v>
          </cell>
          <cell r="I384" t="str">
            <v>0</v>
          </cell>
          <cell r="J384" t="str">
            <v>0</v>
          </cell>
          <cell r="K384" t="str">
            <v>0</v>
          </cell>
          <cell r="L384" t="str">
            <v>0</v>
          </cell>
          <cell r="M384" t="str">
            <v>0</v>
          </cell>
          <cell r="N384" t="str">
            <v>0</v>
          </cell>
          <cell r="O384">
            <v>1</v>
          </cell>
        </row>
        <row r="385">
          <cell r="B385" t="str">
            <v>HOS-011</v>
          </cell>
          <cell r="C385" t="str">
            <v>CAMA DE METAL DE 2 PLAZAS CON COLCHÓN</v>
          </cell>
          <cell r="D385" t="str">
            <v>MC</v>
          </cell>
          <cell r="E385" t="str">
            <v>HOS</v>
          </cell>
          <cell r="F385" t="str">
            <v>E</v>
          </cell>
          <cell r="H385">
            <v>1</v>
          </cell>
          <cell r="I385" t="str">
            <v>0</v>
          </cell>
          <cell r="J385" t="str">
            <v>0</v>
          </cell>
          <cell r="K385" t="str">
            <v>0</v>
          </cell>
          <cell r="L385" t="str">
            <v>0</v>
          </cell>
          <cell r="M385" t="str">
            <v>0</v>
          </cell>
          <cell r="N385" t="str">
            <v>0</v>
          </cell>
          <cell r="O385">
            <v>1</v>
          </cell>
        </row>
        <row r="386">
          <cell r="B386" t="str">
            <v>HOS-012</v>
          </cell>
          <cell r="C386" t="str">
            <v>CAMA METÁLICA RODABLE PARA RECUPERACIÓN</v>
          </cell>
          <cell r="D386" t="str">
            <v>MC</v>
          </cell>
          <cell r="E386" t="str">
            <v>HOS</v>
          </cell>
          <cell r="F386" t="str">
            <v>E</v>
          </cell>
          <cell r="H386" t="str">
            <v>0</v>
          </cell>
          <cell r="I386">
            <v>2</v>
          </cell>
          <cell r="J386">
            <v>2</v>
          </cell>
          <cell r="K386">
            <v>2</v>
          </cell>
          <cell r="L386" t="str">
            <v>0</v>
          </cell>
          <cell r="M386" t="str">
            <v>0</v>
          </cell>
          <cell r="N386" t="str">
            <v>0</v>
          </cell>
          <cell r="O386">
            <v>6</v>
          </cell>
        </row>
        <row r="387">
          <cell r="B387" t="str">
            <v>HOS-013</v>
          </cell>
          <cell r="C387" t="str">
            <v>CAMA METALICA RODABLE, PARA OBSERVACION CON BARANDAS</v>
          </cell>
          <cell r="D387" t="str">
            <v>MC</v>
          </cell>
          <cell r="E387" t="str">
            <v>HOS</v>
          </cell>
          <cell r="F387" t="str">
            <v>E</v>
          </cell>
          <cell r="H387" t="str">
            <v>0</v>
          </cell>
          <cell r="I387">
            <v>2</v>
          </cell>
          <cell r="J387" t="str">
            <v>0</v>
          </cell>
          <cell r="K387" t="str">
            <v>0</v>
          </cell>
          <cell r="L387" t="str">
            <v>0</v>
          </cell>
          <cell r="M387" t="str">
            <v>0</v>
          </cell>
          <cell r="N387" t="str">
            <v>0</v>
          </cell>
          <cell r="O387">
            <v>2</v>
          </cell>
        </row>
        <row r="388">
          <cell r="B388" t="str">
            <v>HOS-014</v>
          </cell>
          <cell r="C388" t="str">
            <v>CAMA METALICA RODABLE, PARA PARTOS,</v>
          </cell>
          <cell r="D388" t="str">
            <v>MC</v>
          </cell>
          <cell r="E388" t="str">
            <v>HOS</v>
          </cell>
          <cell r="F388" t="str">
            <v>E</v>
          </cell>
          <cell r="H388" t="str">
            <v>0</v>
          </cell>
          <cell r="I388">
            <v>2</v>
          </cell>
          <cell r="J388" t="str">
            <v>0</v>
          </cell>
          <cell r="K388" t="str">
            <v>0</v>
          </cell>
          <cell r="L388" t="str">
            <v>0</v>
          </cell>
          <cell r="M388" t="str">
            <v>0</v>
          </cell>
          <cell r="N388" t="str">
            <v>0</v>
          </cell>
          <cell r="O388">
            <v>2</v>
          </cell>
        </row>
        <row r="389">
          <cell r="B389" t="str">
            <v>HOS-015</v>
          </cell>
          <cell r="C389" t="str">
            <v>CAMA SOFA</v>
          </cell>
          <cell r="D389" t="str">
            <v>MC</v>
          </cell>
          <cell r="E389" t="str">
            <v>HOS</v>
          </cell>
          <cell r="F389" t="str">
            <v>E</v>
          </cell>
          <cell r="H389" t="str">
            <v>0</v>
          </cell>
          <cell r="I389">
            <v>1</v>
          </cell>
          <cell r="J389" t="str">
            <v>0</v>
          </cell>
          <cell r="K389" t="str">
            <v>0</v>
          </cell>
          <cell r="L389" t="str">
            <v>0</v>
          </cell>
          <cell r="M389" t="str">
            <v>0</v>
          </cell>
          <cell r="N389" t="str">
            <v>0</v>
          </cell>
          <cell r="O389">
            <v>1</v>
          </cell>
        </row>
        <row r="390">
          <cell r="B390" t="str">
            <v>HOS-016</v>
          </cell>
          <cell r="C390" t="str">
            <v>CAMILLA METÁLICA RODABLE PARA TRANSPORTE DE CADÁVERES</v>
          </cell>
          <cell r="D390" t="str">
            <v>MC</v>
          </cell>
          <cell r="E390" t="str">
            <v>HOS</v>
          </cell>
          <cell r="F390" t="str">
            <v>E</v>
          </cell>
          <cell r="H390" t="str">
            <v>0</v>
          </cell>
          <cell r="I390">
            <v>1</v>
          </cell>
          <cell r="J390">
            <v>1</v>
          </cell>
          <cell r="K390" t="str">
            <v>0</v>
          </cell>
          <cell r="L390" t="str">
            <v>0</v>
          </cell>
          <cell r="M390" t="str">
            <v>0</v>
          </cell>
          <cell r="N390" t="str">
            <v>0</v>
          </cell>
          <cell r="O390">
            <v>2</v>
          </cell>
        </row>
        <row r="391">
          <cell r="B391" t="str">
            <v>HOS-017</v>
          </cell>
          <cell r="C391" t="str">
            <v>CAMILLA METALICA SOBRE BASTIDOR RODABLE</v>
          </cell>
          <cell r="D391" t="str">
            <v>MC</v>
          </cell>
          <cell r="E391" t="str">
            <v>HOS</v>
          </cell>
          <cell r="F391" t="str">
            <v>E</v>
          </cell>
          <cell r="H391" t="str">
            <v>0</v>
          </cell>
          <cell r="I391" t="str">
            <v>0</v>
          </cell>
          <cell r="J391">
            <v>1</v>
          </cell>
          <cell r="K391">
            <v>1</v>
          </cell>
          <cell r="L391" t="str">
            <v>0</v>
          </cell>
          <cell r="M391" t="str">
            <v>0</v>
          </cell>
          <cell r="N391" t="str">
            <v>0</v>
          </cell>
          <cell r="O391">
            <v>2</v>
          </cell>
        </row>
        <row r="392">
          <cell r="B392" t="str">
            <v>HOS-018</v>
          </cell>
          <cell r="C392" t="str">
            <v>CARRO METALICO FICHERO PARA 20 PORTA HISTORIAS CLINICAS</v>
          </cell>
          <cell r="D392" t="str">
            <v>MC</v>
          </cell>
          <cell r="E392" t="str">
            <v>HOS</v>
          </cell>
          <cell r="F392" t="str">
            <v>E</v>
          </cell>
          <cell r="H392" t="str">
            <v>0</v>
          </cell>
          <cell r="I392" t="str">
            <v>0</v>
          </cell>
          <cell r="J392">
            <v>1</v>
          </cell>
          <cell r="K392">
            <v>1</v>
          </cell>
          <cell r="L392" t="str">
            <v>0</v>
          </cell>
          <cell r="M392" t="str">
            <v>0</v>
          </cell>
          <cell r="N392" t="str">
            <v>0</v>
          </cell>
          <cell r="O392">
            <v>2</v>
          </cell>
        </row>
        <row r="393">
          <cell r="B393" t="str">
            <v>HOS-019</v>
          </cell>
          <cell r="C393" t="str">
            <v xml:space="preserve">COCHE DE PARO </v>
          </cell>
          <cell r="D393" t="str">
            <v>MC</v>
          </cell>
          <cell r="E393" t="str">
            <v>HOS</v>
          </cell>
          <cell r="F393" t="str">
            <v>E</v>
          </cell>
          <cell r="H393" t="str">
            <v>0</v>
          </cell>
          <cell r="I393">
            <v>1</v>
          </cell>
          <cell r="J393" t="str">
            <v>0</v>
          </cell>
          <cell r="K393" t="str">
            <v>0</v>
          </cell>
          <cell r="L393" t="str">
            <v>0</v>
          </cell>
          <cell r="M393" t="str">
            <v>0</v>
          </cell>
          <cell r="N393" t="str">
            <v>0</v>
          </cell>
          <cell r="O393">
            <v>1</v>
          </cell>
        </row>
        <row r="394">
          <cell r="B394" t="str">
            <v>HOS-020</v>
          </cell>
          <cell r="C394" t="str">
            <v>COCHE METÁLICO DE CURACIONES RODABLE</v>
          </cell>
          <cell r="D394" t="str">
            <v>MC</v>
          </cell>
          <cell r="E394" t="str">
            <v>HOS</v>
          </cell>
          <cell r="F394" t="str">
            <v>E</v>
          </cell>
          <cell r="H394" t="str">
            <v>0</v>
          </cell>
          <cell r="I394">
            <v>1</v>
          </cell>
          <cell r="J394" t="str">
            <v>0</v>
          </cell>
          <cell r="K394" t="str">
            <v>0</v>
          </cell>
          <cell r="L394" t="str">
            <v>0</v>
          </cell>
          <cell r="M394" t="str">
            <v>0</v>
          </cell>
          <cell r="N394" t="str">
            <v>0</v>
          </cell>
          <cell r="O394">
            <v>1</v>
          </cell>
        </row>
        <row r="395">
          <cell r="B395" t="str">
            <v>HOS-021</v>
          </cell>
          <cell r="C395" t="str">
            <v>CUNA ACRILICA RODABLE</v>
          </cell>
          <cell r="D395" t="str">
            <v>MC</v>
          </cell>
          <cell r="E395" t="str">
            <v>HOS</v>
          </cell>
          <cell r="F395" t="str">
            <v>E</v>
          </cell>
          <cell r="H395" t="str">
            <v>0</v>
          </cell>
          <cell r="I395">
            <v>1</v>
          </cell>
          <cell r="J395">
            <v>6</v>
          </cell>
          <cell r="K395">
            <v>2</v>
          </cell>
          <cell r="L395" t="str">
            <v>0</v>
          </cell>
          <cell r="M395" t="str">
            <v>0</v>
          </cell>
          <cell r="N395" t="str">
            <v>0</v>
          </cell>
          <cell r="O395">
            <v>9</v>
          </cell>
        </row>
        <row r="396">
          <cell r="B396" t="str">
            <v>HOS-022</v>
          </cell>
          <cell r="C396" t="str">
            <v>ESCALINATA METÁLICA 2 PELDAÑOS</v>
          </cell>
          <cell r="D396" t="str">
            <v>MC</v>
          </cell>
          <cell r="E396" t="str">
            <v>HOS</v>
          </cell>
          <cell r="F396" t="str">
            <v>E</v>
          </cell>
          <cell r="H396">
            <v>1</v>
          </cell>
          <cell r="I396">
            <v>1</v>
          </cell>
          <cell r="J396">
            <v>1</v>
          </cell>
          <cell r="K396">
            <v>2</v>
          </cell>
          <cell r="L396">
            <v>1</v>
          </cell>
          <cell r="M396">
            <v>1</v>
          </cell>
          <cell r="N396">
            <v>1</v>
          </cell>
          <cell r="O396">
            <v>8</v>
          </cell>
        </row>
        <row r="397">
          <cell r="B397" t="str">
            <v>HOS-023</v>
          </cell>
          <cell r="C397" t="str">
            <v>ESCALINATA METÁLICA DE 1 PELDAÑO</v>
          </cell>
          <cell r="D397" t="str">
            <v>MC</v>
          </cell>
          <cell r="E397" t="str">
            <v>HOS</v>
          </cell>
          <cell r="F397" t="str">
            <v>E</v>
          </cell>
          <cell r="H397" t="str">
            <v>0</v>
          </cell>
          <cell r="I397">
            <v>2</v>
          </cell>
          <cell r="J397">
            <v>1</v>
          </cell>
          <cell r="K397" t="str">
            <v>0</v>
          </cell>
          <cell r="L397" t="str">
            <v>0</v>
          </cell>
          <cell r="M397" t="str">
            <v>0</v>
          </cell>
          <cell r="N397" t="str">
            <v>0</v>
          </cell>
          <cell r="O397">
            <v>3</v>
          </cell>
        </row>
        <row r="398">
          <cell r="B398" t="str">
            <v>HOS-024</v>
          </cell>
          <cell r="C398" t="str">
            <v>MESA (DIVAN) DE MADERA</v>
          </cell>
          <cell r="D398" t="str">
            <v>MC</v>
          </cell>
          <cell r="E398" t="str">
            <v>HOS</v>
          </cell>
          <cell r="F398" t="str">
            <v>E</v>
          </cell>
          <cell r="H398" t="str">
            <v>0</v>
          </cell>
          <cell r="I398">
            <v>4</v>
          </cell>
          <cell r="J398" t="str">
            <v>0</v>
          </cell>
          <cell r="K398" t="str">
            <v>0</v>
          </cell>
          <cell r="L398" t="str">
            <v>0</v>
          </cell>
          <cell r="M398" t="str">
            <v>0</v>
          </cell>
          <cell r="N398" t="str">
            <v>0</v>
          </cell>
          <cell r="O398">
            <v>4</v>
          </cell>
        </row>
        <row r="399">
          <cell r="B399" t="str">
            <v>HOS-025</v>
          </cell>
          <cell r="C399" t="str">
            <v>MESA (DIVÁN) PARA EXÁMENES Y CURACIONES</v>
          </cell>
          <cell r="D399" t="str">
            <v>MC</v>
          </cell>
          <cell r="E399" t="str">
            <v>HOS</v>
          </cell>
          <cell r="F399" t="str">
            <v>E</v>
          </cell>
          <cell r="H399" t="str">
            <v>0</v>
          </cell>
          <cell r="I399">
            <v>1</v>
          </cell>
          <cell r="J399">
            <v>1</v>
          </cell>
          <cell r="K399">
            <v>1</v>
          </cell>
          <cell r="L399">
            <v>1</v>
          </cell>
          <cell r="M399">
            <v>1</v>
          </cell>
          <cell r="N399">
            <v>1</v>
          </cell>
          <cell r="O399">
            <v>6</v>
          </cell>
        </row>
        <row r="400">
          <cell r="B400" t="str">
            <v>HOS-026</v>
          </cell>
          <cell r="C400" t="str">
            <v>MESA DE ACERO INOXIDABLE RODABLE PARA MULTIPLES USOS</v>
          </cell>
          <cell r="D400" t="str">
            <v>MC</v>
          </cell>
          <cell r="E400" t="str">
            <v>HOS</v>
          </cell>
          <cell r="F400" t="str">
            <v>E</v>
          </cell>
          <cell r="H400">
            <v>1</v>
          </cell>
          <cell r="I400">
            <v>2</v>
          </cell>
          <cell r="J400">
            <v>1</v>
          </cell>
          <cell r="K400">
            <v>2</v>
          </cell>
          <cell r="L400">
            <v>1</v>
          </cell>
          <cell r="M400">
            <v>1</v>
          </cell>
          <cell r="N400">
            <v>1</v>
          </cell>
          <cell r="O400">
            <v>9</v>
          </cell>
        </row>
        <row r="401">
          <cell r="B401" t="str">
            <v>HOS-027</v>
          </cell>
          <cell r="C401" t="str">
            <v xml:space="preserve">MESA DE TRABAJO DE ACERO INOXIDABLE DE  2.00 X 0.90 MT. </v>
          </cell>
          <cell r="D401" t="str">
            <v>MC</v>
          </cell>
          <cell r="E401" t="str">
            <v>HOS</v>
          </cell>
          <cell r="F401" t="str">
            <v>E</v>
          </cell>
          <cell r="H401">
            <v>1</v>
          </cell>
          <cell r="I401" t="str">
            <v>0</v>
          </cell>
          <cell r="J401" t="str">
            <v>0</v>
          </cell>
          <cell r="K401">
            <v>1</v>
          </cell>
          <cell r="L401" t="str">
            <v>0</v>
          </cell>
          <cell r="M401" t="str">
            <v>0</v>
          </cell>
          <cell r="N401" t="str">
            <v>0</v>
          </cell>
          <cell r="O401">
            <v>2</v>
          </cell>
        </row>
        <row r="402">
          <cell r="B402" t="str">
            <v>HOS-028</v>
          </cell>
          <cell r="C402" t="str">
            <v>MESA DE TRABAJO DE ACERO INOXIDABLE DE 1.00 x 2.00 MT.</v>
          </cell>
          <cell r="D402" t="str">
            <v>MC</v>
          </cell>
          <cell r="E402" t="str">
            <v>HOS</v>
          </cell>
          <cell r="F402" t="str">
            <v>E</v>
          </cell>
          <cell r="H402">
            <v>1</v>
          </cell>
          <cell r="I402" t="str">
            <v>0</v>
          </cell>
          <cell r="J402">
            <v>1</v>
          </cell>
          <cell r="K402" t="str">
            <v>0</v>
          </cell>
          <cell r="L402" t="str">
            <v>0</v>
          </cell>
          <cell r="M402" t="str">
            <v>0</v>
          </cell>
          <cell r="N402" t="str">
            <v>0</v>
          </cell>
          <cell r="O402">
            <v>2</v>
          </cell>
        </row>
        <row r="403">
          <cell r="B403" t="str">
            <v>HOS-029</v>
          </cell>
          <cell r="C403" t="str">
            <v>MESA DE TRABAJO DE ACERO INOXIDABLE DE 1.40 x 0.70 MT.</v>
          </cell>
          <cell r="D403" t="str">
            <v>MC</v>
          </cell>
          <cell r="E403" t="str">
            <v>HOS</v>
          </cell>
          <cell r="F403" t="str">
            <v>E</v>
          </cell>
          <cell r="H403">
            <v>1</v>
          </cell>
          <cell r="I403" t="str">
            <v>0</v>
          </cell>
          <cell r="J403" t="str">
            <v>0</v>
          </cell>
          <cell r="K403">
            <v>1</v>
          </cell>
          <cell r="L403" t="str">
            <v>0</v>
          </cell>
          <cell r="M403" t="str">
            <v>0</v>
          </cell>
          <cell r="N403" t="str">
            <v>0</v>
          </cell>
          <cell r="O403">
            <v>2</v>
          </cell>
        </row>
        <row r="404">
          <cell r="B404" t="str">
            <v>HOS-030</v>
          </cell>
          <cell r="C404" t="str">
            <v xml:space="preserve">MESA DE TRABAJO METÁLICA, 140 X 70 CMS. </v>
          </cell>
          <cell r="D404" t="str">
            <v>MC</v>
          </cell>
          <cell r="E404" t="str">
            <v>HOS</v>
          </cell>
          <cell r="F404" t="str">
            <v>E</v>
          </cell>
          <cell r="H404">
            <v>1</v>
          </cell>
          <cell r="I404">
            <v>1</v>
          </cell>
          <cell r="J404">
            <v>1</v>
          </cell>
          <cell r="K404" t="str">
            <v>0</v>
          </cell>
          <cell r="L404" t="str">
            <v>0</v>
          </cell>
          <cell r="M404" t="str">
            <v>0</v>
          </cell>
          <cell r="N404" t="str">
            <v>0</v>
          </cell>
          <cell r="O404">
            <v>3</v>
          </cell>
        </row>
        <row r="405">
          <cell r="B405" t="str">
            <v>HOS-031</v>
          </cell>
          <cell r="C405" t="str">
            <v>MESA ESPECIAL PARA TÓPICO</v>
          </cell>
          <cell r="D405" t="str">
            <v>MC</v>
          </cell>
          <cell r="E405" t="str">
            <v>HOS</v>
          </cell>
          <cell r="F405" t="str">
            <v>E</v>
          </cell>
          <cell r="H405" t="str">
            <v>0</v>
          </cell>
          <cell r="I405">
            <v>1</v>
          </cell>
          <cell r="J405" t="str">
            <v>0</v>
          </cell>
          <cell r="K405">
            <v>1</v>
          </cell>
          <cell r="L405" t="str">
            <v>0</v>
          </cell>
          <cell r="M405" t="str">
            <v>0</v>
          </cell>
          <cell r="N405" t="str">
            <v>0</v>
          </cell>
          <cell r="O405">
            <v>2</v>
          </cell>
        </row>
        <row r="406">
          <cell r="B406" t="str">
            <v>HOS-032</v>
          </cell>
          <cell r="C406" t="str">
            <v>MESA METALICA ANGULAR PARA INSTRUMENTOS</v>
          </cell>
          <cell r="D406" t="str">
            <v>MC</v>
          </cell>
          <cell r="E406" t="str">
            <v>HOS</v>
          </cell>
          <cell r="F406" t="str">
            <v>E</v>
          </cell>
          <cell r="H406" t="str">
            <v>0</v>
          </cell>
          <cell r="I406">
            <v>1</v>
          </cell>
          <cell r="J406" t="str">
            <v>0</v>
          </cell>
          <cell r="K406" t="str">
            <v>0</v>
          </cell>
          <cell r="L406" t="str">
            <v>0</v>
          </cell>
          <cell r="M406" t="str">
            <v>0</v>
          </cell>
          <cell r="N406" t="str">
            <v>0</v>
          </cell>
          <cell r="O406">
            <v>1</v>
          </cell>
        </row>
        <row r="407">
          <cell r="B407" t="str">
            <v>HOS-033</v>
          </cell>
          <cell r="C407" t="str">
            <v>MESA METÁLICA DE NOCHE PARA HOSPITALIZACIÓN</v>
          </cell>
          <cell r="D407" t="str">
            <v>MC</v>
          </cell>
          <cell r="E407" t="str">
            <v>HOS</v>
          </cell>
          <cell r="F407" t="str">
            <v>E</v>
          </cell>
          <cell r="H407" t="str">
            <v>0</v>
          </cell>
          <cell r="I407">
            <v>3</v>
          </cell>
          <cell r="J407" t="str">
            <v>0</v>
          </cell>
          <cell r="K407" t="str">
            <v>0</v>
          </cell>
          <cell r="L407" t="str">
            <v>0</v>
          </cell>
          <cell r="M407" t="str">
            <v>0</v>
          </cell>
          <cell r="N407" t="str">
            <v>0</v>
          </cell>
          <cell r="O407">
            <v>3</v>
          </cell>
        </row>
        <row r="408">
          <cell r="B408" t="str">
            <v>HOS-034</v>
          </cell>
          <cell r="C408" t="str">
            <v>MESA METÁLICA PARA EXÁMENES Y CAMBIAR PAÑALES</v>
          </cell>
          <cell r="D408" t="str">
            <v>MC</v>
          </cell>
          <cell r="E408" t="str">
            <v>HOS</v>
          </cell>
          <cell r="F408" t="str">
            <v>E</v>
          </cell>
          <cell r="H408" t="str">
            <v>0</v>
          </cell>
          <cell r="I408">
            <v>1</v>
          </cell>
          <cell r="J408">
            <v>2</v>
          </cell>
          <cell r="K408" t="str">
            <v>0</v>
          </cell>
          <cell r="L408" t="str">
            <v>0</v>
          </cell>
          <cell r="M408" t="str">
            <v>0</v>
          </cell>
          <cell r="N408" t="str">
            <v>0</v>
          </cell>
          <cell r="O408">
            <v>3</v>
          </cell>
        </row>
        <row r="409">
          <cell r="B409" t="str">
            <v>HOS-035</v>
          </cell>
          <cell r="C409" t="str">
            <v>MESA METÁLICA RODABLE PARA CURACIONES CON TABLERO</v>
          </cell>
          <cell r="D409" t="str">
            <v>MC</v>
          </cell>
          <cell r="E409" t="str">
            <v>HOS</v>
          </cell>
          <cell r="F409" t="str">
            <v>E</v>
          </cell>
          <cell r="H409" t="str">
            <v>0</v>
          </cell>
          <cell r="I409" t="str">
            <v>0</v>
          </cell>
          <cell r="J409">
            <v>1</v>
          </cell>
          <cell r="K409" t="str">
            <v>0</v>
          </cell>
          <cell r="L409" t="str">
            <v>0</v>
          </cell>
          <cell r="M409" t="str">
            <v>0</v>
          </cell>
          <cell r="N409" t="str">
            <v>0</v>
          </cell>
          <cell r="O409">
            <v>1</v>
          </cell>
        </row>
        <row r="410">
          <cell r="B410" t="str">
            <v>HOS-036</v>
          </cell>
          <cell r="C410" t="str">
            <v>MESA METÁLICA RODABLE PARA CURACIONES DE ACERO INOXIDABLE</v>
          </cell>
          <cell r="D410" t="str">
            <v>MC</v>
          </cell>
          <cell r="E410" t="str">
            <v>HOS</v>
          </cell>
          <cell r="F410" t="str">
            <v>E</v>
          </cell>
          <cell r="H410" t="str">
            <v>0</v>
          </cell>
          <cell r="I410">
            <v>1</v>
          </cell>
          <cell r="J410">
            <v>1</v>
          </cell>
          <cell r="K410">
            <v>1</v>
          </cell>
          <cell r="L410" t="str">
            <v>0</v>
          </cell>
          <cell r="M410" t="str">
            <v>0</v>
          </cell>
          <cell r="N410" t="str">
            <v>0</v>
          </cell>
          <cell r="O410">
            <v>3</v>
          </cell>
        </row>
        <row r="411">
          <cell r="B411" t="str">
            <v>HOS-037</v>
          </cell>
          <cell r="C411" t="str">
            <v>MESA METÁLICA RODABLE PARA MÚLTIPLES USOS</v>
          </cell>
          <cell r="D411" t="str">
            <v>MC</v>
          </cell>
          <cell r="E411" t="str">
            <v>HOS</v>
          </cell>
          <cell r="F411" t="str">
            <v>E</v>
          </cell>
          <cell r="H411" t="str">
            <v>0</v>
          </cell>
          <cell r="I411">
            <v>1</v>
          </cell>
          <cell r="J411">
            <v>1</v>
          </cell>
          <cell r="K411" t="str">
            <v>0</v>
          </cell>
          <cell r="L411" t="str">
            <v>0</v>
          </cell>
          <cell r="M411" t="str">
            <v>0</v>
          </cell>
          <cell r="N411" t="str">
            <v>0</v>
          </cell>
          <cell r="O411">
            <v>2</v>
          </cell>
        </row>
        <row r="412">
          <cell r="B412" t="str">
            <v>HOS-038</v>
          </cell>
          <cell r="C412" t="str">
            <v>MESA METALICA TIPO MAYO</v>
          </cell>
          <cell r="D412" t="str">
            <v>MC</v>
          </cell>
          <cell r="E412" t="str">
            <v>HOS</v>
          </cell>
          <cell r="F412" t="str">
            <v>E</v>
          </cell>
          <cell r="H412" t="str">
            <v>0</v>
          </cell>
          <cell r="I412">
            <v>1</v>
          </cell>
          <cell r="J412" t="str">
            <v>0</v>
          </cell>
          <cell r="K412" t="str">
            <v>0</v>
          </cell>
          <cell r="L412" t="str">
            <v>0</v>
          </cell>
          <cell r="M412" t="str">
            <v>0</v>
          </cell>
          <cell r="N412" t="str">
            <v>0</v>
          </cell>
          <cell r="O412">
            <v>1</v>
          </cell>
        </row>
        <row r="413">
          <cell r="B413" t="str">
            <v>HOS-039</v>
          </cell>
          <cell r="C413" t="str">
            <v>MESA METÁLICA, RODABLE TIPO MAYO, PARA ENTREGA DE INSTRUMENTOS.</v>
          </cell>
          <cell r="D413" t="str">
            <v>MC</v>
          </cell>
          <cell r="E413" t="str">
            <v>HOS</v>
          </cell>
          <cell r="F413" t="str">
            <v>E</v>
          </cell>
          <cell r="H413" t="str">
            <v>0</v>
          </cell>
          <cell r="I413">
            <v>1</v>
          </cell>
          <cell r="J413" t="str">
            <v>0</v>
          </cell>
          <cell r="K413" t="str">
            <v>0</v>
          </cell>
          <cell r="L413" t="str">
            <v>0</v>
          </cell>
          <cell r="M413" t="str">
            <v>0</v>
          </cell>
          <cell r="N413" t="str">
            <v>0</v>
          </cell>
          <cell r="O413">
            <v>1</v>
          </cell>
        </row>
        <row r="414">
          <cell r="B414" t="str">
            <v>HOS-040</v>
          </cell>
          <cell r="C414" t="str">
            <v>MESA RODABLE DE ACERO INOXIDABLE PARA CURACIONES</v>
          </cell>
          <cell r="D414" t="str">
            <v>MC</v>
          </cell>
          <cell r="E414" t="str">
            <v>HOS</v>
          </cell>
          <cell r="F414" t="str">
            <v>E</v>
          </cell>
          <cell r="H414" t="str">
            <v>0</v>
          </cell>
          <cell r="I414">
            <v>1</v>
          </cell>
          <cell r="J414">
            <v>1</v>
          </cell>
          <cell r="K414">
            <v>1</v>
          </cell>
          <cell r="L414" t="str">
            <v>0</v>
          </cell>
          <cell r="M414" t="str">
            <v>0</v>
          </cell>
          <cell r="N414" t="str">
            <v>0</v>
          </cell>
          <cell r="O414">
            <v>3</v>
          </cell>
        </row>
        <row r="415">
          <cell r="B415" t="str">
            <v>HOS-041</v>
          </cell>
          <cell r="C415" t="str">
            <v>PORTALAVATORIO DOBLE DE ACERO INOXIDABLE RODABLE CON GABINETES</v>
          </cell>
          <cell r="D415" t="str">
            <v>MC</v>
          </cell>
          <cell r="E415" t="str">
            <v>HOS</v>
          </cell>
          <cell r="F415" t="str">
            <v>E</v>
          </cell>
          <cell r="H415" t="str">
            <v>0</v>
          </cell>
          <cell r="I415" t="str">
            <v>0</v>
          </cell>
          <cell r="J415">
            <v>1</v>
          </cell>
          <cell r="K415" t="str">
            <v>0</v>
          </cell>
          <cell r="L415" t="str">
            <v>0</v>
          </cell>
          <cell r="M415" t="str">
            <v>0</v>
          </cell>
          <cell r="N415" t="str">
            <v>0</v>
          </cell>
          <cell r="O415">
            <v>1</v>
          </cell>
        </row>
        <row r="416">
          <cell r="B416" t="str">
            <v>HOS-042</v>
          </cell>
          <cell r="C416" t="str">
            <v>PORTALAVATORIO SIMPLE METÁLICO RODABLE, INCLUYE LAVATORIO DE ACERO INOX.</v>
          </cell>
          <cell r="D416" t="str">
            <v>MC</v>
          </cell>
          <cell r="E416" t="str">
            <v>HOS</v>
          </cell>
          <cell r="F416" t="str">
            <v>E</v>
          </cell>
          <cell r="H416" t="str">
            <v>0</v>
          </cell>
          <cell r="I416">
            <v>1</v>
          </cell>
          <cell r="J416" t="str">
            <v>0</v>
          </cell>
          <cell r="K416" t="str">
            <v>0</v>
          </cell>
          <cell r="L416" t="str">
            <v>0</v>
          </cell>
          <cell r="M416" t="str">
            <v>0</v>
          </cell>
          <cell r="N416" t="str">
            <v>0</v>
          </cell>
          <cell r="O416">
            <v>1</v>
          </cell>
        </row>
        <row r="417">
          <cell r="B417" t="str">
            <v>HOS-043</v>
          </cell>
          <cell r="C417" t="str">
            <v>PORTASUERO METALICO RODABLE</v>
          </cell>
          <cell r="D417" t="str">
            <v>MC</v>
          </cell>
          <cell r="E417" t="str">
            <v>HOS</v>
          </cell>
          <cell r="F417" t="str">
            <v>E</v>
          </cell>
          <cell r="H417" t="str">
            <v>0</v>
          </cell>
          <cell r="I417">
            <v>1</v>
          </cell>
          <cell r="J417">
            <v>1</v>
          </cell>
          <cell r="K417">
            <v>2</v>
          </cell>
          <cell r="L417">
            <v>1</v>
          </cell>
          <cell r="M417">
            <v>1</v>
          </cell>
          <cell r="N417" t="str">
            <v>0</v>
          </cell>
          <cell r="O417">
            <v>6</v>
          </cell>
        </row>
        <row r="418">
          <cell r="B418" t="str">
            <v>HOS-044</v>
          </cell>
          <cell r="C418" t="str">
            <v>SILLA DE RUEDAS ESTÁNDAR</v>
          </cell>
          <cell r="D418" t="str">
            <v>MC</v>
          </cell>
          <cell r="E418" t="str">
            <v>HOS</v>
          </cell>
          <cell r="F418" t="str">
            <v>E</v>
          </cell>
          <cell r="H418" t="str">
            <v>0</v>
          </cell>
          <cell r="I418">
            <v>1</v>
          </cell>
          <cell r="J418">
            <v>1</v>
          </cell>
          <cell r="K418">
            <v>2</v>
          </cell>
          <cell r="L418" t="str">
            <v>0</v>
          </cell>
          <cell r="M418" t="str">
            <v>0</v>
          </cell>
          <cell r="N418" t="str">
            <v>0</v>
          </cell>
          <cell r="O418">
            <v>4</v>
          </cell>
        </row>
        <row r="419">
          <cell r="B419" t="str">
            <v>HOS-045</v>
          </cell>
          <cell r="C419" t="str">
            <v xml:space="preserve">SILLA DE RUEDAS, PEDIÁTRICA </v>
          </cell>
          <cell r="D419" t="str">
            <v>MC</v>
          </cell>
          <cell r="E419" t="str">
            <v>HOS</v>
          </cell>
          <cell r="F419" t="str">
            <v>E</v>
          </cell>
          <cell r="H419" t="str">
            <v>0</v>
          </cell>
          <cell r="I419" t="str">
            <v>0</v>
          </cell>
          <cell r="J419">
            <v>1</v>
          </cell>
          <cell r="K419" t="str">
            <v>0</v>
          </cell>
          <cell r="L419" t="str">
            <v>0</v>
          </cell>
          <cell r="M419" t="str">
            <v>0</v>
          </cell>
          <cell r="N419" t="str">
            <v>0</v>
          </cell>
          <cell r="O419">
            <v>1</v>
          </cell>
        </row>
        <row r="420">
          <cell r="B420" t="str">
            <v>HOS-046</v>
          </cell>
          <cell r="C420" t="str">
            <v>VELADOR METALICO</v>
          </cell>
          <cell r="D420" t="str">
            <v>MC</v>
          </cell>
          <cell r="E420" t="str">
            <v>HOS</v>
          </cell>
          <cell r="F420" t="str">
            <v>E</v>
          </cell>
          <cell r="H420">
            <v>1</v>
          </cell>
          <cell r="I420" t="str">
            <v>0</v>
          </cell>
          <cell r="J420" t="str">
            <v>0</v>
          </cell>
          <cell r="K420">
            <v>2</v>
          </cell>
          <cell r="L420" t="str">
            <v>0</v>
          </cell>
          <cell r="M420" t="str">
            <v>0</v>
          </cell>
          <cell r="N420" t="str">
            <v>0</v>
          </cell>
          <cell r="O420">
            <v>3</v>
          </cell>
        </row>
        <row r="421">
          <cell r="B421" t="str">
            <v>IMAG-001</v>
          </cell>
          <cell r="C421" t="str">
            <v>DIGITALIZADOR DE PELÍCULAS RADIOGRÁFICAS</v>
          </cell>
          <cell r="D421" t="str">
            <v>B</v>
          </cell>
          <cell r="E421" t="str">
            <v>IMAG</v>
          </cell>
          <cell r="F421" t="str">
            <v>E</v>
          </cell>
          <cell r="H421" t="str">
            <v>0</v>
          </cell>
          <cell r="I421">
            <v>1</v>
          </cell>
          <cell r="J421" t="str">
            <v>0</v>
          </cell>
          <cell r="K421" t="str">
            <v>0</v>
          </cell>
          <cell r="L421" t="str">
            <v>0</v>
          </cell>
          <cell r="M421" t="str">
            <v>0</v>
          </cell>
          <cell r="N421" t="str">
            <v>0</v>
          </cell>
          <cell r="O421">
            <v>1</v>
          </cell>
        </row>
        <row r="422">
          <cell r="B422" t="str">
            <v>IMAG-002</v>
          </cell>
          <cell r="C422" t="str">
            <v>EQUIPO DE RAYOS X  DIGITAL</v>
          </cell>
          <cell r="D422" t="str">
            <v>B</v>
          </cell>
          <cell r="E422" t="str">
            <v>IMAG</v>
          </cell>
          <cell r="F422" t="str">
            <v>E</v>
          </cell>
          <cell r="H422" t="str">
            <v>0</v>
          </cell>
          <cell r="I422">
            <v>1</v>
          </cell>
          <cell r="J422" t="str">
            <v>0</v>
          </cell>
          <cell r="K422" t="str">
            <v>0</v>
          </cell>
          <cell r="L422" t="str">
            <v>0</v>
          </cell>
          <cell r="M422" t="str">
            <v>0</v>
          </cell>
          <cell r="N422" t="str">
            <v>0</v>
          </cell>
          <cell r="O422">
            <v>1</v>
          </cell>
        </row>
        <row r="423">
          <cell r="B423" t="str">
            <v>IMAG-003</v>
          </cell>
          <cell r="C423" t="str">
            <v xml:space="preserve">EQUIPO DE RAYOS X DENTAL RODABLE DIGITAL </v>
          </cell>
          <cell r="D423" t="str">
            <v>B</v>
          </cell>
          <cell r="E423" t="str">
            <v>IMAG</v>
          </cell>
          <cell r="F423" t="str">
            <v>E</v>
          </cell>
          <cell r="H423" t="str">
            <v>0</v>
          </cell>
          <cell r="I423">
            <v>1</v>
          </cell>
          <cell r="J423" t="str">
            <v>0</v>
          </cell>
          <cell r="K423" t="str">
            <v>0</v>
          </cell>
          <cell r="L423" t="str">
            <v>0</v>
          </cell>
          <cell r="M423" t="str">
            <v>0</v>
          </cell>
          <cell r="N423" t="str">
            <v>0</v>
          </cell>
          <cell r="O423">
            <v>1</v>
          </cell>
        </row>
        <row r="424">
          <cell r="B424" t="str">
            <v>IMAG-004</v>
          </cell>
          <cell r="C424" t="str">
            <v xml:space="preserve">EQUIPO DE RAYOS X DIGITAL CON FLUOROSCOPIA </v>
          </cell>
          <cell r="D424" t="str">
            <v>B</v>
          </cell>
          <cell r="E424" t="str">
            <v>IMAG</v>
          </cell>
          <cell r="F424" t="str">
            <v>E</v>
          </cell>
          <cell r="H424" t="str">
            <v>0</v>
          </cell>
          <cell r="I424">
            <v>1</v>
          </cell>
          <cell r="J424" t="str">
            <v>0</v>
          </cell>
          <cell r="K424" t="str">
            <v>0</v>
          </cell>
          <cell r="L424" t="str">
            <v>0</v>
          </cell>
          <cell r="M424" t="str">
            <v>0</v>
          </cell>
          <cell r="N424" t="str">
            <v>0</v>
          </cell>
          <cell r="O424">
            <v>1</v>
          </cell>
        </row>
        <row r="425">
          <cell r="B425" t="str">
            <v>IMAG-005</v>
          </cell>
          <cell r="C425" t="str">
            <v>EQUIPO DE RAYOS X ESTACIONARIO - NO DIGITAL (POTENCIA MEDIA)</v>
          </cell>
          <cell r="D425" t="str">
            <v>B</v>
          </cell>
          <cell r="E425" t="str">
            <v>IMAG</v>
          </cell>
          <cell r="F425" t="str">
            <v>E</v>
          </cell>
          <cell r="H425" t="str">
            <v>0</v>
          </cell>
          <cell r="I425">
            <v>1</v>
          </cell>
          <cell r="J425" t="str">
            <v>0</v>
          </cell>
          <cell r="K425" t="str">
            <v>0</v>
          </cell>
          <cell r="L425" t="str">
            <v>0</v>
          </cell>
          <cell r="M425" t="str">
            <v>0</v>
          </cell>
          <cell r="N425" t="str">
            <v>0</v>
          </cell>
          <cell r="O425">
            <v>1</v>
          </cell>
        </row>
        <row r="426">
          <cell r="B426" t="str">
            <v>IMAG-006</v>
          </cell>
          <cell r="C426" t="str">
            <v xml:space="preserve">EQUIPO DE RAYOS X RODABLE  DIGITAL </v>
          </cell>
          <cell r="D426" t="str">
            <v>B</v>
          </cell>
          <cell r="E426" t="str">
            <v>IMAG</v>
          </cell>
          <cell r="F426" t="str">
            <v>E</v>
          </cell>
          <cell r="H426" t="str">
            <v>0</v>
          </cell>
          <cell r="I426" t="str">
            <v>0</v>
          </cell>
          <cell r="J426">
            <v>1</v>
          </cell>
          <cell r="K426" t="str">
            <v>0</v>
          </cell>
          <cell r="L426" t="str">
            <v>0</v>
          </cell>
          <cell r="M426" t="str">
            <v>0</v>
          </cell>
          <cell r="N426" t="str">
            <v>0</v>
          </cell>
          <cell r="O426">
            <v>1</v>
          </cell>
        </row>
        <row r="427">
          <cell r="B427" t="str">
            <v>IMAG-007</v>
          </cell>
          <cell r="C427" t="str">
            <v>EQUIPOS DE IMPRESIÓN DE RX- SECA</v>
          </cell>
          <cell r="D427" t="str">
            <v>B</v>
          </cell>
          <cell r="E427" t="str">
            <v>IMAG</v>
          </cell>
          <cell r="F427" t="str">
            <v>E</v>
          </cell>
          <cell r="H427" t="str">
            <v>0</v>
          </cell>
          <cell r="I427">
            <v>1</v>
          </cell>
          <cell r="J427" t="str">
            <v>0</v>
          </cell>
          <cell r="K427" t="str">
            <v>0</v>
          </cell>
          <cell r="L427" t="str">
            <v>0</v>
          </cell>
          <cell r="M427" t="str">
            <v>0</v>
          </cell>
          <cell r="N427" t="str">
            <v>0</v>
          </cell>
          <cell r="O427">
            <v>1</v>
          </cell>
        </row>
        <row r="428">
          <cell r="B428" t="str">
            <v>IMAG-008</v>
          </cell>
          <cell r="C428" t="str">
            <v>LÁMPARA DE SEGURIDAD CON FILTRO PARDO ADOSADO A LA PARED</v>
          </cell>
          <cell r="D428" t="str">
            <v>C</v>
          </cell>
          <cell r="E428" t="str">
            <v>IMAG</v>
          </cell>
          <cell r="F428" t="str">
            <v>E</v>
          </cell>
          <cell r="H428" t="str">
            <v>0</v>
          </cell>
          <cell r="I428">
            <v>1</v>
          </cell>
          <cell r="J428" t="str">
            <v>0</v>
          </cell>
          <cell r="K428" t="str">
            <v>0</v>
          </cell>
          <cell r="L428" t="str">
            <v>0</v>
          </cell>
          <cell r="M428" t="str">
            <v>0</v>
          </cell>
          <cell r="N428" t="str">
            <v>0</v>
          </cell>
          <cell r="O428">
            <v>1</v>
          </cell>
        </row>
        <row r="429">
          <cell r="B429" t="str">
            <v>IMAG-009</v>
          </cell>
          <cell r="C429" t="str">
            <v>MAMOGRAFO DIGITAL</v>
          </cell>
          <cell r="D429" t="str">
            <v>B</v>
          </cell>
          <cell r="E429" t="str">
            <v>IMAG</v>
          </cell>
          <cell r="F429" t="str">
            <v>E</v>
          </cell>
          <cell r="H429" t="str">
            <v>0</v>
          </cell>
          <cell r="I429">
            <v>1</v>
          </cell>
          <cell r="J429" t="str">
            <v>0</v>
          </cell>
          <cell r="K429" t="str">
            <v>0</v>
          </cell>
          <cell r="L429" t="str">
            <v>0</v>
          </cell>
          <cell r="M429" t="str">
            <v>0</v>
          </cell>
          <cell r="N429" t="str">
            <v>0</v>
          </cell>
          <cell r="O429">
            <v>1</v>
          </cell>
        </row>
        <row r="430">
          <cell r="B430" t="str">
            <v>IMAG-010</v>
          </cell>
          <cell r="C430" t="str">
            <v>MANDIL EMPLOMADO</v>
          </cell>
          <cell r="D430" t="str">
            <v>C</v>
          </cell>
          <cell r="E430" t="str">
            <v>IMAG</v>
          </cell>
          <cell r="F430" t="str">
            <v>E</v>
          </cell>
          <cell r="H430" t="str">
            <v>0</v>
          </cell>
          <cell r="I430">
            <v>2</v>
          </cell>
          <cell r="J430" t="str">
            <v>0</v>
          </cell>
          <cell r="K430" t="str">
            <v>0</v>
          </cell>
          <cell r="L430" t="str">
            <v>0</v>
          </cell>
          <cell r="M430" t="str">
            <v>0</v>
          </cell>
          <cell r="N430" t="str">
            <v>0</v>
          </cell>
          <cell r="O430">
            <v>2</v>
          </cell>
        </row>
        <row r="431">
          <cell r="B431" t="str">
            <v>IMAG-011</v>
          </cell>
          <cell r="C431" t="str">
            <v>MANDIL EMPLOMADO CON PROTECTOR GONADAL + PROTECTOR CERVICAL</v>
          </cell>
          <cell r="D431" t="str">
            <v>C</v>
          </cell>
          <cell r="E431" t="str">
            <v>IMAG</v>
          </cell>
          <cell r="F431" t="str">
            <v>E</v>
          </cell>
          <cell r="H431" t="str">
            <v>0</v>
          </cell>
          <cell r="I431">
            <v>2</v>
          </cell>
          <cell r="J431" t="str">
            <v>0</v>
          </cell>
          <cell r="K431" t="str">
            <v>0</v>
          </cell>
          <cell r="L431" t="str">
            <v>0</v>
          </cell>
          <cell r="M431" t="str">
            <v>0</v>
          </cell>
          <cell r="N431" t="str">
            <v>0</v>
          </cell>
          <cell r="O431">
            <v>2</v>
          </cell>
        </row>
        <row r="432">
          <cell r="B432" t="str">
            <v>IMAG-012</v>
          </cell>
          <cell r="C432" t="str">
            <v>NEGATOSCOPIO DE 2 CAMPOS</v>
          </cell>
          <cell r="D432" t="str">
            <v>C</v>
          </cell>
          <cell r="E432" t="str">
            <v>IMAG</v>
          </cell>
          <cell r="F432" t="str">
            <v>E</v>
          </cell>
          <cell r="H432" t="str">
            <v>0</v>
          </cell>
          <cell r="I432">
            <v>1</v>
          </cell>
          <cell r="J432">
            <v>1</v>
          </cell>
          <cell r="K432">
            <v>1</v>
          </cell>
          <cell r="L432" t="str">
            <v>0</v>
          </cell>
          <cell r="M432" t="str">
            <v>0</v>
          </cell>
          <cell r="N432" t="str">
            <v>0</v>
          </cell>
          <cell r="O432">
            <v>3</v>
          </cell>
        </row>
        <row r="433">
          <cell r="B433" t="str">
            <v>IMAG-013</v>
          </cell>
          <cell r="C433" t="str">
            <v>NEGATOSCOPIO DE MASTOGRAFÍA</v>
          </cell>
          <cell r="D433" t="str">
            <v>C</v>
          </cell>
          <cell r="E433" t="str">
            <v>IMAG</v>
          </cell>
          <cell r="F433" t="str">
            <v>E</v>
          </cell>
          <cell r="H433" t="str">
            <v>0</v>
          </cell>
          <cell r="I433">
            <v>1</v>
          </cell>
          <cell r="J433" t="str">
            <v>0</v>
          </cell>
          <cell r="K433" t="str">
            <v>0</v>
          </cell>
          <cell r="L433" t="str">
            <v>0</v>
          </cell>
          <cell r="M433" t="str">
            <v>0</v>
          </cell>
          <cell r="N433" t="str">
            <v>0</v>
          </cell>
          <cell r="O433">
            <v>1</v>
          </cell>
        </row>
        <row r="434">
          <cell r="B434" t="str">
            <v>IMAG-014</v>
          </cell>
          <cell r="C434" t="str">
            <v xml:space="preserve">NEGATOSCOPIO METÁLICO DE 4 CAMPOS </v>
          </cell>
          <cell r="D434" t="str">
            <v>C</v>
          </cell>
          <cell r="E434" t="str">
            <v>IMAG</v>
          </cell>
          <cell r="F434" t="str">
            <v>E</v>
          </cell>
          <cell r="H434" t="str">
            <v>0</v>
          </cell>
          <cell r="I434">
            <v>2</v>
          </cell>
          <cell r="J434" t="str">
            <v>0</v>
          </cell>
          <cell r="K434" t="str">
            <v>0</v>
          </cell>
          <cell r="L434" t="str">
            <v>0</v>
          </cell>
          <cell r="M434" t="str">
            <v>0</v>
          </cell>
          <cell r="N434" t="str">
            <v>0</v>
          </cell>
          <cell r="O434">
            <v>2</v>
          </cell>
        </row>
        <row r="435">
          <cell r="B435" t="str">
            <v>IMAG-015</v>
          </cell>
          <cell r="C435" t="str">
            <v>PROCESADOR AUTOMÁTICO DE PELÍCULAS - MEDIANA CAPACIDAD</v>
          </cell>
          <cell r="D435" t="str">
            <v>C</v>
          </cell>
          <cell r="E435" t="str">
            <v>IMAG</v>
          </cell>
          <cell r="F435" t="str">
            <v>E</v>
          </cell>
          <cell r="H435" t="str">
            <v>0</v>
          </cell>
          <cell r="I435">
            <v>1</v>
          </cell>
          <cell r="J435" t="str">
            <v>0</v>
          </cell>
          <cell r="K435" t="str">
            <v>0</v>
          </cell>
          <cell r="L435" t="str">
            <v>0</v>
          </cell>
          <cell r="M435" t="str">
            <v>0</v>
          </cell>
          <cell r="N435" t="str">
            <v>0</v>
          </cell>
          <cell r="O435">
            <v>1</v>
          </cell>
        </row>
        <row r="436">
          <cell r="B436" t="str">
            <v>INF-001</v>
          </cell>
          <cell r="C436" t="str">
            <v>ATRIL PARA EXPOSITOR</v>
          </cell>
          <cell r="D436" t="str">
            <v>MA</v>
          </cell>
          <cell r="E436" t="str">
            <v>INF</v>
          </cell>
          <cell r="F436" t="str">
            <v>E</v>
          </cell>
          <cell r="H436">
            <v>1</v>
          </cell>
          <cell r="I436" t="str">
            <v>0</v>
          </cell>
          <cell r="J436" t="str">
            <v>0</v>
          </cell>
          <cell r="K436" t="str">
            <v>0</v>
          </cell>
          <cell r="L436" t="str">
            <v>0</v>
          </cell>
          <cell r="M436" t="str">
            <v>0</v>
          </cell>
          <cell r="N436" t="str">
            <v>0</v>
          </cell>
          <cell r="O436">
            <v>1</v>
          </cell>
        </row>
        <row r="437">
          <cell r="B437" t="str">
            <v>INF-002</v>
          </cell>
          <cell r="C437" t="str">
            <v>CAJA REGISTRADORA DIGITAL</v>
          </cell>
          <cell r="D437" t="str">
            <v>COM</v>
          </cell>
          <cell r="E437" t="str">
            <v>INF</v>
          </cell>
          <cell r="F437" t="str">
            <v>E</v>
          </cell>
          <cell r="H437" t="str">
            <v>0</v>
          </cell>
          <cell r="I437">
            <v>1</v>
          </cell>
          <cell r="J437">
            <v>1</v>
          </cell>
          <cell r="K437">
            <v>1</v>
          </cell>
          <cell r="L437">
            <v>1</v>
          </cell>
          <cell r="M437">
            <v>1</v>
          </cell>
          <cell r="N437">
            <v>1</v>
          </cell>
          <cell r="O437">
            <v>6</v>
          </cell>
        </row>
        <row r="438">
          <cell r="B438" t="str">
            <v>INF-003</v>
          </cell>
          <cell r="C438" t="str">
            <v>COMPUTADORA PERSONAL</v>
          </cell>
          <cell r="D438" t="str">
            <v>COM</v>
          </cell>
          <cell r="E438" t="str">
            <v>INF</v>
          </cell>
          <cell r="F438" t="str">
            <v>E</v>
          </cell>
          <cell r="H438">
            <v>1</v>
          </cell>
          <cell r="I438">
            <v>1</v>
          </cell>
          <cell r="J438">
            <v>1</v>
          </cell>
          <cell r="K438">
            <v>1</v>
          </cell>
          <cell r="L438">
            <v>1</v>
          </cell>
          <cell r="M438">
            <v>2</v>
          </cell>
          <cell r="N438">
            <v>1</v>
          </cell>
          <cell r="O438">
            <v>8</v>
          </cell>
        </row>
        <row r="439">
          <cell r="B439" t="str">
            <v>INF-004</v>
          </cell>
          <cell r="C439" t="str">
            <v>COMPUTADORA PORTATIL</v>
          </cell>
          <cell r="D439" t="str">
            <v>COM</v>
          </cell>
          <cell r="E439" t="str">
            <v>INF</v>
          </cell>
          <cell r="F439" t="str">
            <v>E</v>
          </cell>
          <cell r="H439">
            <v>1</v>
          </cell>
          <cell r="I439">
            <v>1</v>
          </cell>
          <cell r="J439">
            <v>1</v>
          </cell>
          <cell r="K439">
            <v>1</v>
          </cell>
          <cell r="L439">
            <v>1</v>
          </cell>
          <cell r="M439" t="str">
            <v>0</v>
          </cell>
          <cell r="N439" t="str">
            <v>0</v>
          </cell>
          <cell r="O439">
            <v>5</v>
          </cell>
        </row>
        <row r="440">
          <cell r="B440" t="str">
            <v>INF-005</v>
          </cell>
          <cell r="C440" t="str">
            <v>CORTAFUEGOS (FIREWALL)</v>
          </cell>
          <cell r="D440" t="str">
            <v>COM</v>
          </cell>
          <cell r="E440" t="str">
            <v>INF</v>
          </cell>
          <cell r="F440" t="str">
            <v>C</v>
          </cell>
          <cell r="H440">
            <v>1</v>
          </cell>
          <cell r="I440" t="str">
            <v>0</v>
          </cell>
          <cell r="J440" t="str">
            <v>0</v>
          </cell>
          <cell r="K440" t="str">
            <v>0</v>
          </cell>
          <cell r="L440" t="str">
            <v>0</v>
          </cell>
          <cell r="M440" t="str">
            <v>0</v>
          </cell>
          <cell r="N440" t="str">
            <v>0</v>
          </cell>
          <cell r="O440">
            <v>1</v>
          </cell>
        </row>
        <row r="441">
          <cell r="B441" t="str">
            <v>INF-006</v>
          </cell>
          <cell r="C441" t="str">
            <v>DISPOSITIVO DE ALIMENTACIÓN ELÉCTRICA ININTERRUMPIDA (UPS)</v>
          </cell>
          <cell r="D441" t="str">
            <v>COM</v>
          </cell>
          <cell r="E441" t="str">
            <v>INF</v>
          </cell>
          <cell r="F441" t="str">
            <v>E</v>
          </cell>
          <cell r="H441">
            <v>1</v>
          </cell>
          <cell r="I441" t="str">
            <v>0</v>
          </cell>
          <cell r="J441" t="str">
            <v>0</v>
          </cell>
          <cell r="K441" t="str">
            <v>0</v>
          </cell>
          <cell r="L441" t="str">
            <v>0</v>
          </cell>
          <cell r="M441" t="str">
            <v>0</v>
          </cell>
          <cell r="N441" t="str">
            <v>0</v>
          </cell>
          <cell r="O441">
            <v>1</v>
          </cell>
        </row>
        <row r="442">
          <cell r="B442" t="str">
            <v>INF-007</v>
          </cell>
          <cell r="C442" t="str">
            <v>ECRAN DE PARED ENROLLABLE</v>
          </cell>
          <cell r="D442" t="str">
            <v>C</v>
          </cell>
          <cell r="E442" t="str">
            <v>INF</v>
          </cell>
          <cell r="F442" t="str">
            <v>E</v>
          </cell>
          <cell r="H442">
            <v>1</v>
          </cell>
          <cell r="I442">
            <v>1</v>
          </cell>
          <cell r="J442">
            <v>1</v>
          </cell>
          <cell r="K442">
            <v>1</v>
          </cell>
          <cell r="L442">
            <v>1</v>
          </cell>
          <cell r="M442" t="str">
            <v>0</v>
          </cell>
          <cell r="N442" t="str">
            <v>0</v>
          </cell>
          <cell r="O442">
            <v>5</v>
          </cell>
        </row>
        <row r="443">
          <cell r="B443" t="str">
            <v>INF-008</v>
          </cell>
          <cell r="C443" t="str">
            <v>EQUIPO DE CAMARA FOTOGRAFICA</v>
          </cell>
          <cell r="D443" t="str">
            <v>C</v>
          </cell>
          <cell r="E443" t="str">
            <v>INF</v>
          </cell>
          <cell r="F443" t="str">
            <v>E</v>
          </cell>
          <cell r="H443" t="str">
            <v>0</v>
          </cell>
          <cell r="I443">
            <v>1</v>
          </cell>
          <cell r="J443" t="str">
            <v>0</v>
          </cell>
          <cell r="K443" t="str">
            <v>0</v>
          </cell>
          <cell r="L443" t="str">
            <v>0</v>
          </cell>
          <cell r="M443" t="str">
            <v>0</v>
          </cell>
          <cell r="N443" t="str">
            <v>0</v>
          </cell>
          <cell r="O443">
            <v>1</v>
          </cell>
        </row>
        <row r="444">
          <cell r="B444" t="str">
            <v>INF-009</v>
          </cell>
          <cell r="C444" t="str">
            <v>ESTACION DE DIAGNOSTICO Y MONITOR ESPECIAL PARA EL SISTEMA PACS</v>
          </cell>
          <cell r="D444" t="str">
            <v>COM</v>
          </cell>
          <cell r="E444" t="str">
            <v>INF</v>
          </cell>
          <cell r="F444" t="str">
            <v>E</v>
          </cell>
          <cell r="H444" t="str">
            <v>0</v>
          </cell>
          <cell r="I444">
            <v>1</v>
          </cell>
          <cell r="J444" t="str">
            <v>0</v>
          </cell>
          <cell r="K444" t="str">
            <v>0</v>
          </cell>
          <cell r="L444" t="str">
            <v>0</v>
          </cell>
          <cell r="M444" t="str">
            <v>0</v>
          </cell>
          <cell r="N444" t="str">
            <v>0</v>
          </cell>
          <cell r="O444">
            <v>1</v>
          </cell>
        </row>
        <row r="445">
          <cell r="B445" t="str">
            <v>INF-010</v>
          </cell>
          <cell r="C445" t="str">
            <v>ESTACIÓN DE MONITOREO</v>
          </cell>
          <cell r="D445" t="str">
            <v>COM</v>
          </cell>
          <cell r="E445" t="str">
            <v>INF</v>
          </cell>
          <cell r="F445" t="str">
            <v>C</v>
          </cell>
          <cell r="H445">
            <v>1</v>
          </cell>
          <cell r="I445" t="str">
            <v>0</v>
          </cell>
          <cell r="J445" t="str">
            <v>0</v>
          </cell>
          <cell r="K445" t="str">
            <v>0</v>
          </cell>
          <cell r="L445" t="str">
            <v>0</v>
          </cell>
          <cell r="M445" t="str">
            <v>0</v>
          </cell>
          <cell r="N445" t="str">
            <v>0</v>
          </cell>
          <cell r="O445">
            <v>1</v>
          </cell>
        </row>
        <row r="446">
          <cell r="B446" t="str">
            <v>INF-011</v>
          </cell>
          <cell r="C446" t="str">
            <v>IMPRESORA LASER ALTA DEMANDA</v>
          </cell>
          <cell r="D446" t="str">
            <v>COM</v>
          </cell>
          <cell r="E446" t="str">
            <v>INF</v>
          </cell>
          <cell r="F446" t="str">
            <v>E</v>
          </cell>
          <cell r="H446">
            <v>1</v>
          </cell>
          <cell r="I446" t="str">
            <v>0</v>
          </cell>
          <cell r="J446" t="str">
            <v>0</v>
          </cell>
          <cell r="K446" t="str">
            <v>0</v>
          </cell>
          <cell r="L446" t="str">
            <v>0</v>
          </cell>
          <cell r="M446" t="str">
            <v>0</v>
          </cell>
          <cell r="N446" t="str">
            <v>0</v>
          </cell>
          <cell r="O446">
            <v>1</v>
          </cell>
        </row>
        <row r="447">
          <cell r="B447" t="str">
            <v>INF-012</v>
          </cell>
          <cell r="C447" t="str">
            <v>IMPRESORA LASER BAJA DEMANDA</v>
          </cell>
          <cell r="D447" t="str">
            <v>COM</v>
          </cell>
          <cell r="E447" t="str">
            <v>INF</v>
          </cell>
          <cell r="F447" t="str">
            <v>E</v>
          </cell>
          <cell r="H447">
            <v>1</v>
          </cell>
          <cell r="I447">
            <v>1</v>
          </cell>
          <cell r="J447">
            <v>1</v>
          </cell>
          <cell r="K447">
            <v>1</v>
          </cell>
          <cell r="L447">
            <v>1</v>
          </cell>
          <cell r="M447">
            <v>1</v>
          </cell>
          <cell r="N447">
            <v>1</v>
          </cell>
          <cell r="O447">
            <v>7</v>
          </cell>
        </row>
        <row r="448">
          <cell r="B448" t="str">
            <v>INF-013</v>
          </cell>
          <cell r="C448" t="str">
            <v>LICENCIAS DE SERVIDOR, CLIENTES Y BASE DE DATOS</v>
          </cell>
          <cell r="D448" t="str">
            <v>COM</v>
          </cell>
          <cell r="E448" t="str">
            <v>INF</v>
          </cell>
          <cell r="F448" t="str">
            <v>E</v>
          </cell>
          <cell r="H448">
            <v>1</v>
          </cell>
          <cell r="I448" t="str">
            <v>0</v>
          </cell>
          <cell r="J448" t="str">
            <v>0</v>
          </cell>
          <cell r="K448" t="str">
            <v>0</v>
          </cell>
          <cell r="L448" t="str">
            <v>0</v>
          </cell>
          <cell r="M448" t="str">
            <v>0</v>
          </cell>
          <cell r="N448" t="str">
            <v>0</v>
          </cell>
          <cell r="O448">
            <v>1</v>
          </cell>
        </row>
        <row r="449">
          <cell r="B449" t="str">
            <v>INF-014</v>
          </cell>
          <cell r="C449" t="str">
            <v xml:space="preserve">MONITORES DE REGISTROS DE TEMPERATURA </v>
          </cell>
          <cell r="D449" t="str">
            <v>COM</v>
          </cell>
          <cell r="E449" t="str">
            <v>INF</v>
          </cell>
          <cell r="F449" t="str">
            <v>E</v>
          </cell>
          <cell r="H449">
            <v>1</v>
          </cell>
          <cell r="I449" t="str">
            <v>0</v>
          </cell>
          <cell r="J449" t="str">
            <v>0</v>
          </cell>
          <cell r="K449" t="str">
            <v>0</v>
          </cell>
          <cell r="L449" t="str">
            <v>0</v>
          </cell>
          <cell r="M449" t="str">
            <v>0</v>
          </cell>
          <cell r="N449" t="str">
            <v>0</v>
          </cell>
          <cell r="O449">
            <v>1</v>
          </cell>
        </row>
        <row r="450">
          <cell r="B450" t="str">
            <v>INF-015</v>
          </cell>
          <cell r="C450" t="str">
            <v>PACK TECLADO + MOUSE</v>
          </cell>
          <cell r="D450" t="str">
            <v>COM</v>
          </cell>
          <cell r="E450" t="str">
            <v>INF</v>
          </cell>
          <cell r="F450" t="str">
            <v>E</v>
          </cell>
          <cell r="H450">
            <v>1</v>
          </cell>
          <cell r="I450" t="str">
            <v>0</v>
          </cell>
          <cell r="J450" t="str">
            <v>0</v>
          </cell>
          <cell r="K450" t="str">
            <v>0</v>
          </cell>
          <cell r="L450" t="str">
            <v>0</v>
          </cell>
          <cell r="M450" t="str">
            <v>0</v>
          </cell>
          <cell r="N450" t="str">
            <v>0</v>
          </cell>
          <cell r="O450">
            <v>1</v>
          </cell>
        </row>
        <row r="451">
          <cell r="B451" t="str">
            <v>INF-016</v>
          </cell>
          <cell r="C451" t="str">
            <v>SENSOR DE TEMPERATURA</v>
          </cell>
          <cell r="D451" t="str">
            <v>COM</v>
          </cell>
          <cell r="E451" t="str">
            <v>INF</v>
          </cell>
          <cell r="F451" t="str">
            <v>E</v>
          </cell>
          <cell r="H451">
            <v>1</v>
          </cell>
          <cell r="I451" t="str">
            <v>0</v>
          </cell>
          <cell r="J451">
            <v>1</v>
          </cell>
          <cell r="K451">
            <v>1</v>
          </cell>
          <cell r="L451" t="str">
            <v>0</v>
          </cell>
          <cell r="M451" t="str">
            <v>0</v>
          </cell>
          <cell r="N451" t="str">
            <v>0</v>
          </cell>
          <cell r="O451">
            <v>3</v>
          </cell>
        </row>
        <row r="452">
          <cell r="B452" t="str">
            <v>INF-017</v>
          </cell>
          <cell r="C452" t="str">
            <v xml:space="preserve">SERVIDOR </v>
          </cell>
          <cell r="D452" t="str">
            <v>COM</v>
          </cell>
          <cell r="E452" t="str">
            <v>INF</v>
          </cell>
          <cell r="F452" t="str">
            <v>E</v>
          </cell>
          <cell r="H452">
            <v>2</v>
          </cell>
          <cell r="I452" t="str">
            <v>0</v>
          </cell>
          <cell r="J452" t="str">
            <v>0</v>
          </cell>
          <cell r="K452" t="str">
            <v>0</v>
          </cell>
          <cell r="L452" t="str">
            <v>0</v>
          </cell>
          <cell r="M452" t="str">
            <v>0</v>
          </cell>
          <cell r="N452" t="str">
            <v>0</v>
          </cell>
          <cell r="O452">
            <v>2</v>
          </cell>
        </row>
        <row r="453">
          <cell r="B453" t="str">
            <v>INF-018</v>
          </cell>
          <cell r="C453" t="str">
            <v xml:space="preserve">SERVIDOR (INCLUYE ALMACENAMIENTO INTERNO) </v>
          </cell>
          <cell r="D453" t="str">
            <v>COM</v>
          </cell>
          <cell r="E453" t="str">
            <v>INF</v>
          </cell>
          <cell r="F453" t="str">
            <v>E</v>
          </cell>
          <cell r="H453">
            <v>1</v>
          </cell>
          <cell r="I453" t="str">
            <v>0</v>
          </cell>
          <cell r="J453" t="str">
            <v>0</v>
          </cell>
          <cell r="K453" t="str">
            <v>0</v>
          </cell>
          <cell r="L453" t="str">
            <v>0</v>
          </cell>
          <cell r="M453" t="str">
            <v>0</v>
          </cell>
          <cell r="N453" t="str">
            <v>0</v>
          </cell>
          <cell r="O453">
            <v>1</v>
          </cell>
        </row>
        <row r="454">
          <cell r="B454" t="str">
            <v>INF-019</v>
          </cell>
          <cell r="C454" t="str">
            <v>SERVIDOR DE VIDEO VIGILANCIA</v>
          </cell>
          <cell r="D454" t="str">
            <v>COM</v>
          </cell>
          <cell r="E454" t="str">
            <v>INF</v>
          </cell>
          <cell r="F454" t="str">
            <v>E</v>
          </cell>
          <cell r="H454">
            <v>1</v>
          </cell>
          <cell r="I454" t="str">
            <v>0</v>
          </cell>
          <cell r="J454" t="str">
            <v>0</v>
          </cell>
          <cell r="K454" t="str">
            <v>0</v>
          </cell>
          <cell r="L454" t="str">
            <v>0</v>
          </cell>
          <cell r="M454" t="str">
            <v>0</v>
          </cell>
          <cell r="N454" t="str">
            <v>0</v>
          </cell>
          <cell r="O454">
            <v>1</v>
          </cell>
        </row>
        <row r="455">
          <cell r="B455" t="str">
            <v>INF-020</v>
          </cell>
          <cell r="C455" t="str">
            <v>SERVIDOR SISTEMA DE GESTIÓN DE IMÁGENES MEDICAS</v>
          </cell>
          <cell r="D455" t="str">
            <v>COM</v>
          </cell>
          <cell r="E455" t="str">
            <v>INF</v>
          </cell>
          <cell r="F455" t="str">
            <v>E</v>
          </cell>
          <cell r="H455">
            <v>1</v>
          </cell>
          <cell r="I455" t="str">
            <v>0</v>
          </cell>
          <cell r="J455" t="str">
            <v>0</v>
          </cell>
          <cell r="K455" t="str">
            <v>0</v>
          </cell>
          <cell r="L455" t="str">
            <v>0</v>
          </cell>
          <cell r="M455" t="str">
            <v>0</v>
          </cell>
          <cell r="N455" t="str">
            <v>0</v>
          </cell>
          <cell r="O455">
            <v>1</v>
          </cell>
        </row>
        <row r="456">
          <cell r="B456" t="str">
            <v>INF-021</v>
          </cell>
          <cell r="C456" t="str">
            <v>SISTEMA DE ALMACENAMIENTO CENTRALIZADO TIPO RAID - Para Datos y Videos</v>
          </cell>
          <cell r="D456" t="str">
            <v>COM</v>
          </cell>
          <cell r="E456" t="str">
            <v>INF</v>
          </cell>
          <cell r="F456" t="str">
            <v>E</v>
          </cell>
          <cell r="H456">
            <v>1</v>
          </cell>
          <cell r="I456" t="str">
            <v>0</v>
          </cell>
          <cell r="J456" t="str">
            <v>0</v>
          </cell>
          <cell r="K456" t="str">
            <v>0</v>
          </cell>
          <cell r="L456" t="str">
            <v>0</v>
          </cell>
          <cell r="M456" t="str">
            <v>0</v>
          </cell>
          <cell r="N456" t="str">
            <v>0</v>
          </cell>
          <cell r="O456">
            <v>1</v>
          </cell>
        </row>
        <row r="457">
          <cell r="B457" t="str">
            <v>INF-022</v>
          </cell>
          <cell r="C457" t="str">
            <v xml:space="preserve">SISTEMA DE ARCHIVO Y COMUNICACIÓN DE IMÁGENES (RIS-PACS) </v>
          </cell>
          <cell r="D457" t="str">
            <v>COM</v>
          </cell>
          <cell r="E457" t="str">
            <v>INF</v>
          </cell>
          <cell r="F457" t="str">
            <v>E</v>
          </cell>
          <cell r="H457">
            <v>1</v>
          </cell>
          <cell r="I457" t="str">
            <v>0</v>
          </cell>
          <cell r="J457" t="str">
            <v>0</v>
          </cell>
          <cell r="K457" t="str">
            <v>0</v>
          </cell>
          <cell r="L457" t="str">
            <v>0</v>
          </cell>
          <cell r="M457" t="str">
            <v>0</v>
          </cell>
          <cell r="N457" t="str">
            <v>0</v>
          </cell>
          <cell r="O457">
            <v>1</v>
          </cell>
        </row>
        <row r="458">
          <cell r="B458" t="str">
            <v>INF-023</v>
          </cell>
          <cell r="C458" t="str">
            <v>SISTEMA DE IDENTIFICACIÓN DE INSTRUMENTAL MÉDICO</v>
          </cell>
          <cell r="D458" t="str">
            <v>COM</v>
          </cell>
          <cell r="E458" t="str">
            <v>INF</v>
          </cell>
          <cell r="F458" t="str">
            <v>E</v>
          </cell>
          <cell r="H458">
            <v>1</v>
          </cell>
          <cell r="I458" t="str">
            <v>0</v>
          </cell>
          <cell r="J458" t="str">
            <v>0</v>
          </cell>
          <cell r="K458" t="str">
            <v>0</v>
          </cell>
          <cell r="L458" t="str">
            <v>0</v>
          </cell>
          <cell r="M458" t="str">
            <v>0</v>
          </cell>
          <cell r="N458" t="str">
            <v>0</v>
          </cell>
          <cell r="O458">
            <v>1</v>
          </cell>
        </row>
        <row r="459">
          <cell r="B459" t="str">
            <v>INF-024</v>
          </cell>
          <cell r="C459" t="str">
            <v>SISTEMA DE INFORMACION HOSPITALARIA (HIS/LIS/RIS)</v>
          </cell>
          <cell r="D459" t="str">
            <v>COM</v>
          </cell>
          <cell r="E459" t="str">
            <v>INF</v>
          </cell>
          <cell r="F459" t="str">
            <v>E</v>
          </cell>
          <cell r="H459">
            <v>1</v>
          </cell>
          <cell r="I459" t="str">
            <v>0</v>
          </cell>
          <cell r="J459" t="str">
            <v>0</v>
          </cell>
          <cell r="K459" t="str">
            <v>0</v>
          </cell>
          <cell r="L459" t="str">
            <v>0</v>
          </cell>
          <cell r="M459" t="str">
            <v>0</v>
          </cell>
          <cell r="N459" t="str">
            <v>0</v>
          </cell>
          <cell r="O459">
            <v>1</v>
          </cell>
        </row>
        <row r="460">
          <cell r="B460" t="str">
            <v>INF-025</v>
          </cell>
          <cell r="C460" t="str">
            <v>SISTEMA DE RELOJES SINCRONIZADOS</v>
          </cell>
          <cell r="D460" t="str">
            <v>COM</v>
          </cell>
          <cell r="E460" t="str">
            <v>INF</v>
          </cell>
          <cell r="F460" t="str">
            <v>E</v>
          </cell>
          <cell r="H460">
            <v>1</v>
          </cell>
          <cell r="I460" t="str">
            <v>0</v>
          </cell>
          <cell r="J460" t="str">
            <v>0</v>
          </cell>
          <cell r="K460" t="str">
            <v>0</v>
          </cell>
          <cell r="L460" t="str">
            <v>0</v>
          </cell>
          <cell r="M460" t="str">
            <v>0</v>
          </cell>
          <cell r="N460" t="str">
            <v>0</v>
          </cell>
          <cell r="O460">
            <v>1</v>
          </cell>
        </row>
        <row r="461">
          <cell r="B461" t="str">
            <v>INM-001</v>
          </cell>
          <cell r="C461" t="str">
            <v>ANALIZADOR INMUNOLOGICO SEMI AUTOMATICO</v>
          </cell>
          <cell r="D461" t="str">
            <v>L</v>
          </cell>
          <cell r="E461" t="str">
            <v>INM</v>
          </cell>
          <cell r="F461" t="str">
            <v>E</v>
          </cell>
          <cell r="H461" t="str">
            <v>0</v>
          </cell>
          <cell r="I461">
            <v>1</v>
          </cell>
          <cell r="J461" t="str">
            <v>0</v>
          </cell>
          <cell r="K461" t="str">
            <v>0</v>
          </cell>
          <cell r="L461" t="str">
            <v>0</v>
          </cell>
          <cell r="M461" t="str">
            <v>0</v>
          </cell>
          <cell r="N461" t="str">
            <v>0</v>
          </cell>
          <cell r="O461">
            <v>1</v>
          </cell>
        </row>
        <row r="462">
          <cell r="B462" t="str">
            <v>INM-002</v>
          </cell>
          <cell r="C462" t="str">
            <v>CENTRIFUGA  DE INMUNOHEMATOLOGIA</v>
          </cell>
          <cell r="D462" t="str">
            <v>L</v>
          </cell>
          <cell r="E462" t="str">
            <v>INM</v>
          </cell>
          <cell r="F462" t="str">
            <v>E</v>
          </cell>
          <cell r="H462" t="str">
            <v>0</v>
          </cell>
          <cell r="I462">
            <v>1</v>
          </cell>
          <cell r="J462" t="str">
            <v>0</v>
          </cell>
          <cell r="K462" t="str">
            <v>0</v>
          </cell>
          <cell r="L462" t="str">
            <v>0</v>
          </cell>
          <cell r="M462" t="str">
            <v>0</v>
          </cell>
          <cell r="N462" t="str">
            <v>0</v>
          </cell>
          <cell r="O462">
            <v>1</v>
          </cell>
        </row>
        <row r="463">
          <cell r="B463" t="str">
            <v>INM-003</v>
          </cell>
          <cell r="C463" t="str">
            <v>LAVADOR DE MICROPLACAS DE ELISA</v>
          </cell>
          <cell r="D463" t="str">
            <v>L</v>
          </cell>
          <cell r="E463" t="str">
            <v>INM</v>
          </cell>
          <cell r="F463" t="str">
            <v>E</v>
          </cell>
          <cell r="H463" t="str">
            <v>0</v>
          </cell>
          <cell r="I463">
            <v>1</v>
          </cell>
          <cell r="J463" t="str">
            <v>0</v>
          </cell>
          <cell r="K463" t="str">
            <v>0</v>
          </cell>
          <cell r="L463" t="str">
            <v>0</v>
          </cell>
          <cell r="M463" t="str">
            <v>0</v>
          </cell>
          <cell r="N463" t="str">
            <v>0</v>
          </cell>
          <cell r="O463">
            <v>1</v>
          </cell>
        </row>
        <row r="464">
          <cell r="B464" t="str">
            <v>INM-004</v>
          </cell>
          <cell r="C464" t="str">
            <v>LECTOR DE ELISA</v>
          </cell>
          <cell r="D464" t="str">
            <v>L</v>
          </cell>
          <cell r="E464" t="str">
            <v>INM</v>
          </cell>
          <cell r="F464" t="str">
            <v>E</v>
          </cell>
          <cell r="H464" t="str">
            <v>0</v>
          </cell>
          <cell r="I464">
            <v>1</v>
          </cell>
          <cell r="J464" t="str">
            <v>0</v>
          </cell>
          <cell r="K464" t="str">
            <v>0</v>
          </cell>
          <cell r="L464" t="str">
            <v>0</v>
          </cell>
          <cell r="M464" t="str">
            <v>0</v>
          </cell>
          <cell r="N464" t="str">
            <v>0</v>
          </cell>
          <cell r="O464">
            <v>1</v>
          </cell>
        </row>
        <row r="465">
          <cell r="B465" t="str">
            <v>LAB-001</v>
          </cell>
          <cell r="C465" t="str">
            <v>SILLA ESPECIAL PARA TOMA DE MUESTRAS</v>
          </cell>
          <cell r="D465" t="str">
            <v>MC</v>
          </cell>
          <cell r="E465" t="str">
            <v>LAB</v>
          </cell>
          <cell r="F465" t="str">
            <v>E</v>
          </cell>
          <cell r="H465" t="str">
            <v>0</v>
          </cell>
          <cell r="I465">
            <v>1</v>
          </cell>
          <cell r="J465" t="str">
            <v>0</v>
          </cell>
          <cell r="K465" t="str">
            <v>0</v>
          </cell>
          <cell r="L465" t="str">
            <v>0</v>
          </cell>
          <cell r="M465" t="str">
            <v>0</v>
          </cell>
          <cell r="N465" t="str">
            <v>0</v>
          </cell>
          <cell r="O465">
            <v>1</v>
          </cell>
        </row>
        <row r="466">
          <cell r="B466" t="str">
            <v>LAB-002</v>
          </cell>
          <cell r="C466" t="str">
            <v>SILLÓN ESPECIAL PARA HEMODONACION</v>
          </cell>
          <cell r="D466" t="str">
            <v>MC</v>
          </cell>
          <cell r="E466" t="str">
            <v>LAB</v>
          </cell>
          <cell r="F466" t="str">
            <v>E</v>
          </cell>
          <cell r="H466" t="str">
            <v>0</v>
          </cell>
          <cell r="I466">
            <v>3</v>
          </cell>
          <cell r="J466" t="str">
            <v>0</v>
          </cell>
          <cell r="K466" t="str">
            <v>0</v>
          </cell>
          <cell r="L466" t="str">
            <v>0</v>
          </cell>
          <cell r="M466" t="str">
            <v>0</v>
          </cell>
          <cell r="N466" t="str">
            <v>0</v>
          </cell>
          <cell r="O466">
            <v>3</v>
          </cell>
        </row>
        <row r="467">
          <cell r="B467" t="str">
            <v>LAV-001</v>
          </cell>
          <cell r="C467" t="str">
            <v>COCHE PARA TRANSPORTE DE ROPA LIMPIA</v>
          </cell>
          <cell r="D467" t="str">
            <v>MC</v>
          </cell>
          <cell r="E467" t="str">
            <v>LAV</v>
          </cell>
          <cell r="F467" t="str">
            <v>E</v>
          </cell>
          <cell r="H467">
            <v>1</v>
          </cell>
          <cell r="I467" t="str">
            <v>0</v>
          </cell>
          <cell r="J467">
            <v>1</v>
          </cell>
          <cell r="K467" t="str">
            <v>0</v>
          </cell>
          <cell r="L467" t="str">
            <v>0</v>
          </cell>
          <cell r="M467" t="str">
            <v>0</v>
          </cell>
          <cell r="N467" t="str">
            <v>0</v>
          </cell>
          <cell r="O467">
            <v>2</v>
          </cell>
        </row>
        <row r="468">
          <cell r="B468" t="str">
            <v>LAV-002</v>
          </cell>
          <cell r="C468" t="str">
            <v>COCHE PARA TRANSPORTE DE ROPA SUCIA</v>
          </cell>
          <cell r="D468" t="str">
            <v>MC</v>
          </cell>
          <cell r="E468" t="str">
            <v>LAV</v>
          </cell>
          <cell r="F468" t="str">
            <v>E</v>
          </cell>
          <cell r="H468">
            <v>3</v>
          </cell>
          <cell r="I468" t="str">
            <v>0</v>
          </cell>
          <cell r="J468">
            <v>1</v>
          </cell>
          <cell r="K468" t="str">
            <v>0</v>
          </cell>
          <cell r="L468" t="str">
            <v>0</v>
          </cell>
          <cell r="M468" t="str">
            <v>0</v>
          </cell>
          <cell r="N468" t="str">
            <v>0</v>
          </cell>
          <cell r="O468">
            <v>4</v>
          </cell>
        </row>
        <row r="469">
          <cell r="B469" t="str">
            <v>LAV-003</v>
          </cell>
          <cell r="C469" t="str">
            <v>LAVADORA CENTRIFUGA 20 KG</v>
          </cell>
          <cell r="D469" t="str">
            <v>E</v>
          </cell>
          <cell r="E469" t="str">
            <v>LAV</v>
          </cell>
          <cell r="F469" t="str">
            <v>C</v>
          </cell>
          <cell r="H469">
            <v>2</v>
          </cell>
          <cell r="I469" t="str">
            <v>0</v>
          </cell>
          <cell r="J469" t="str">
            <v>0</v>
          </cell>
          <cell r="K469" t="str">
            <v>0</v>
          </cell>
          <cell r="L469" t="str">
            <v>0</v>
          </cell>
          <cell r="M469" t="str">
            <v>0</v>
          </cell>
          <cell r="N469" t="str">
            <v>0</v>
          </cell>
          <cell r="O469">
            <v>2</v>
          </cell>
        </row>
        <row r="470">
          <cell r="B470" t="str">
            <v>LAV-004</v>
          </cell>
          <cell r="C470" t="str">
            <v xml:space="preserve">LAVADORA CENTRIFUGA AUTOMÁTICA DE 2 PUERTAS (BARRERA SANITARIA),  INDUSTRIAL 50KG </v>
          </cell>
          <cell r="D470" t="str">
            <v>E</v>
          </cell>
          <cell r="E470" t="str">
            <v>LAV</v>
          </cell>
          <cell r="F470" t="str">
            <v>E</v>
          </cell>
          <cell r="H470">
            <v>2</v>
          </cell>
          <cell r="I470" t="str">
            <v>0</v>
          </cell>
          <cell r="J470" t="str">
            <v>0</v>
          </cell>
          <cell r="K470" t="str">
            <v>0</v>
          </cell>
          <cell r="L470" t="str">
            <v>0</v>
          </cell>
          <cell r="M470" t="str">
            <v>0</v>
          </cell>
          <cell r="N470" t="str">
            <v>0</v>
          </cell>
          <cell r="O470">
            <v>2</v>
          </cell>
        </row>
        <row r="471">
          <cell r="B471" t="str">
            <v>LAV-005</v>
          </cell>
          <cell r="C471" t="str">
            <v>MÁQUINA DE COSER ELÉCTRICA COSTURA RECTA Y ZIGZAG</v>
          </cell>
          <cell r="D471" t="str">
            <v>E</v>
          </cell>
          <cell r="E471" t="str">
            <v>LAV</v>
          </cell>
          <cell r="F471" t="str">
            <v>E</v>
          </cell>
          <cell r="H471">
            <v>2</v>
          </cell>
          <cell r="I471" t="str">
            <v>0</v>
          </cell>
          <cell r="J471" t="str">
            <v>0</v>
          </cell>
          <cell r="K471" t="str">
            <v>0</v>
          </cell>
          <cell r="L471" t="str">
            <v>0</v>
          </cell>
          <cell r="M471" t="str">
            <v>0</v>
          </cell>
          <cell r="N471" t="str">
            <v>0</v>
          </cell>
          <cell r="O471">
            <v>2</v>
          </cell>
        </row>
        <row r="472">
          <cell r="B472" t="str">
            <v>LAV-006</v>
          </cell>
          <cell r="C472" t="str">
            <v>MÁQUINA DE COSER, ELECTRICA, INDUSTRIAL</v>
          </cell>
          <cell r="D472" t="str">
            <v>E</v>
          </cell>
          <cell r="E472" t="str">
            <v>LAV</v>
          </cell>
          <cell r="F472" t="str">
            <v>E</v>
          </cell>
          <cell r="H472">
            <v>1</v>
          </cell>
          <cell r="I472" t="str">
            <v>0</v>
          </cell>
          <cell r="J472" t="str">
            <v>0</v>
          </cell>
          <cell r="K472" t="str">
            <v>0</v>
          </cell>
          <cell r="L472" t="str">
            <v>0</v>
          </cell>
          <cell r="M472" t="str">
            <v>0</v>
          </cell>
          <cell r="N472" t="str">
            <v>0</v>
          </cell>
          <cell r="O472">
            <v>1</v>
          </cell>
        </row>
        <row r="473">
          <cell r="B473" t="str">
            <v>LAV-007</v>
          </cell>
          <cell r="C473" t="str">
            <v xml:space="preserve">PLANCHA ELECTRICA DE MANO </v>
          </cell>
          <cell r="D473" t="str">
            <v>E</v>
          </cell>
          <cell r="E473" t="str">
            <v>LAV</v>
          </cell>
          <cell r="F473" t="str">
            <v>E</v>
          </cell>
          <cell r="H473">
            <v>1</v>
          </cell>
          <cell r="I473" t="str">
            <v>0</v>
          </cell>
          <cell r="J473" t="str">
            <v>0</v>
          </cell>
          <cell r="K473" t="str">
            <v>0</v>
          </cell>
          <cell r="L473" t="str">
            <v>0</v>
          </cell>
          <cell r="M473" t="str">
            <v>0</v>
          </cell>
          <cell r="N473" t="str">
            <v>0</v>
          </cell>
          <cell r="O473">
            <v>1</v>
          </cell>
        </row>
        <row r="474">
          <cell r="B474" t="str">
            <v>LAV-008</v>
          </cell>
          <cell r="C474" t="str">
            <v xml:space="preserve">PLANCHADORA DE SABANAS 25 KG/HORA </v>
          </cell>
          <cell r="D474" t="str">
            <v>E</v>
          </cell>
          <cell r="E474" t="str">
            <v>LAV</v>
          </cell>
          <cell r="F474" t="str">
            <v>E</v>
          </cell>
          <cell r="H474">
            <v>1</v>
          </cell>
          <cell r="I474" t="str">
            <v>0</v>
          </cell>
          <cell r="J474" t="str">
            <v>0</v>
          </cell>
          <cell r="K474" t="str">
            <v>0</v>
          </cell>
          <cell r="L474" t="str">
            <v>0</v>
          </cell>
          <cell r="M474" t="str">
            <v>0</v>
          </cell>
          <cell r="N474" t="str">
            <v>0</v>
          </cell>
          <cell r="O474">
            <v>1</v>
          </cell>
        </row>
        <row r="475">
          <cell r="B475" t="str">
            <v>LAV-009</v>
          </cell>
          <cell r="C475" t="str">
            <v xml:space="preserve">PLANCHADORA DE SABANAS 50 KG/HORA </v>
          </cell>
          <cell r="D475" t="str">
            <v>E</v>
          </cell>
          <cell r="E475" t="str">
            <v>LAV</v>
          </cell>
          <cell r="F475" t="str">
            <v>C</v>
          </cell>
          <cell r="H475">
            <v>1</v>
          </cell>
          <cell r="I475" t="str">
            <v>0</v>
          </cell>
          <cell r="J475" t="str">
            <v>0</v>
          </cell>
          <cell r="K475" t="str">
            <v>0</v>
          </cell>
          <cell r="L475" t="str">
            <v>0</v>
          </cell>
          <cell r="M475" t="str">
            <v>0</v>
          </cell>
          <cell r="N475" t="str">
            <v>0</v>
          </cell>
          <cell r="O475">
            <v>1</v>
          </cell>
        </row>
        <row r="476">
          <cell r="B476" t="str">
            <v>LAV-010</v>
          </cell>
          <cell r="C476" t="str">
            <v>PRENSA INDUSTRIAL DE 20 KG/HORA</v>
          </cell>
          <cell r="D476" t="str">
            <v>E</v>
          </cell>
          <cell r="E476" t="str">
            <v>LAV</v>
          </cell>
          <cell r="F476" t="str">
            <v>E</v>
          </cell>
          <cell r="H476">
            <v>1</v>
          </cell>
          <cell r="I476" t="str">
            <v>0</v>
          </cell>
          <cell r="J476" t="str">
            <v>0</v>
          </cell>
          <cell r="K476" t="str">
            <v>0</v>
          </cell>
          <cell r="L476" t="str">
            <v>0</v>
          </cell>
          <cell r="M476" t="str">
            <v>0</v>
          </cell>
          <cell r="N476" t="str">
            <v>0</v>
          </cell>
          <cell r="O476">
            <v>1</v>
          </cell>
        </row>
        <row r="477">
          <cell r="B477" t="str">
            <v>LAV-011</v>
          </cell>
          <cell r="C477" t="str">
            <v>SECADORA</v>
          </cell>
          <cell r="D477" t="str">
            <v>E</v>
          </cell>
          <cell r="E477" t="str">
            <v>LAV</v>
          </cell>
          <cell r="F477" t="str">
            <v>C</v>
          </cell>
          <cell r="H477">
            <v>1</v>
          </cell>
          <cell r="I477" t="str">
            <v>0</v>
          </cell>
          <cell r="J477" t="str">
            <v>0</v>
          </cell>
          <cell r="K477" t="str">
            <v>0</v>
          </cell>
          <cell r="L477" t="str">
            <v>0</v>
          </cell>
          <cell r="M477" t="str">
            <v>0</v>
          </cell>
          <cell r="N477" t="str">
            <v>0</v>
          </cell>
          <cell r="O477">
            <v>1</v>
          </cell>
        </row>
        <row r="478">
          <cell r="B478" t="str">
            <v>LAV-012</v>
          </cell>
          <cell r="C478" t="str">
            <v>SECADORA DE ROPA 12 KG</v>
          </cell>
          <cell r="D478" t="str">
            <v>E</v>
          </cell>
          <cell r="E478" t="str">
            <v>LAV</v>
          </cell>
          <cell r="F478" t="str">
            <v>E</v>
          </cell>
          <cell r="H478">
            <v>1</v>
          </cell>
          <cell r="I478" t="str">
            <v>0</v>
          </cell>
          <cell r="J478" t="str">
            <v>0</v>
          </cell>
          <cell r="K478" t="str">
            <v>0</v>
          </cell>
          <cell r="L478" t="str">
            <v>0</v>
          </cell>
          <cell r="M478" t="str">
            <v>0</v>
          </cell>
          <cell r="N478" t="str">
            <v>0</v>
          </cell>
          <cell r="O478">
            <v>1</v>
          </cell>
        </row>
        <row r="479">
          <cell r="B479" t="str">
            <v>LAV-013</v>
          </cell>
          <cell r="C479" t="str">
            <v xml:space="preserve">SECADORA DE ROPA AUTOMÁTICA A VAPOR (50KG) </v>
          </cell>
          <cell r="D479" t="str">
            <v>E</v>
          </cell>
          <cell r="E479" t="str">
            <v>LAV</v>
          </cell>
          <cell r="F479" t="str">
            <v>E</v>
          </cell>
          <cell r="H479">
            <v>2</v>
          </cell>
          <cell r="I479" t="str">
            <v>0</v>
          </cell>
          <cell r="J479" t="str">
            <v>0</v>
          </cell>
          <cell r="K479" t="str">
            <v>0</v>
          </cell>
          <cell r="L479" t="str">
            <v>0</v>
          </cell>
          <cell r="M479" t="str">
            <v>0</v>
          </cell>
          <cell r="N479" t="str">
            <v>0</v>
          </cell>
          <cell r="O479">
            <v>2</v>
          </cell>
        </row>
        <row r="480">
          <cell r="B480" t="str">
            <v>LAV-014</v>
          </cell>
          <cell r="C480" t="str">
            <v>TABLA DE PLANCHAR A MANO</v>
          </cell>
          <cell r="D480" t="str">
            <v>E</v>
          </cell>
          <cell r="E480" t="str">
            <v>LAV</v>
          </cell>
          <cell r="F480" t="str">
            <v>E</v>
          </cell>
          <cell r="H480">
            <v>1</v>
          </cell>
          <cell r="I480" t="str">
            <v>0</v>
          </cell>
          <cell r="J480" t="str">
            <v>0</v>
          </cell>
          <cell r="K480" t="str">
            <v>0</v>
          </cell>
          <cell r="L480" t="str">
            <v>0</v>
          </cell>
          <cell r="M480" t="str">
            <v>0</v>
          </cell>
          <cell r="N480" t="str">
            <v>0</v>
          </cell>
          <cell r="O480">
            <v>1</v>
          </cell>
        </row>
        <row r="481">
          <cell r="B481" t="str">
            <v>LIM-001</v>
          </cell>
          <cell r="C481" t="str">
            <v>CARRO PARA EL TRANSPORTE DE DESECHOS</v>
          </cell>
          <cell r="D481" t="str">
            <v>MC</v>
          </cell>
          <cell r="E481" t="str">
            <v>LIM</v>
          </cell>
          <cell r="F481" t="str">
            <v>E</v>
          </cell>
          <cell r="H481">
            <v>2</v>
          </cell>
          <cell r="I481" t="str">
            <v>0</v>
          </cell>
          <cell r="J481">
            <v>1</v>
          </cell>
          <cell r="K481" t="str">
            <v>0</v>
          </cell>
          <cell r="L481" t="str">
            <v>0</v>
          </cell>
          <cell r="M481" t="str">
            <v>0</v>
          </cell>
          <cell r="N481" t="str">
            <v>0</v>
          </cell>
          <cell r="O481">
            <v>3</v>
          </cell>
        </row>
        <row r="482">
          <cell r="B482" t="str">
            <v>LIM-002</v>
          </cell>
          <cell r="C482" t="str">
            <v>CARRO PARA UTILES DE LIMPIEZA</v>
          </cell>
          <cell r="D482" t="str">
            <v>MC</v>
          </cell>
          <cell r="E482" t="str">
            <v>LIM</v>
          </cell>
          <cell r="F482" t="str">
            <v>E</v>
          </cell>
          <cell r="H482">
            <v>1</v>
          </cell>
          <cell r="I482" t="str">
            <v>0</v>
          </cell>
          <cell r="J482">
            <v>1</v>
          </cell>
          <cell r="K482">
            <v>1</v>
          </cell>
          <cell r="L482">
            <v>1</v>
          </cell>
          <cell r="M482">
            <v>1</v>
          </cell>
          <cell r="N482">
            <v>1</v>
          </cell>
          <cell r="O482">
            <v>6</v>
          </cell>
        </row>
        <row r="483">
          <cell r="B483" t="str">
            <v>LIM-003</v>
          </cell>
          <cell r="C483" t="str">
            <v>CILINDRO DE PLASTICO CON TAPA VAIVEN</v>
          </cell>
          <cell r="D483" t="str">
            <v>MA</v>
          </cell>
          <cell r="E483" t="str">
            <v>LIM</v>
          </cell>
          <cell r="F483" t="str">
            <v>E</v>
          </cell>
          <cell r="H483">
            <v>2</v>
          </cell>
          <cell r="I483" t="str">
            <v>0</v>
          </cell>
          <cell r="J483">
            <v>3</v>
          </cell>
          <cell r="K483">
            <v>3</v>
          </cell>
          <cell r="L483">
            <v>3</v>
          </cell>
          <cell r="M483" t="str">
            <v>0</v>
          </cell>
          <cell r="N483" t="str">
            <v>0</v>
          </cell>
          <cell r="O483">
            <v>11</v>
          </cell>
        </row>
        <row r="484">
          <cell r="B484" t="str">
            <v>LIM-004</v>
          </cell>
          <cell r="C484" t="str">
            <v>CUBO DE ACERO INOXIDABLE PARA DESPERDICIOS TAPA ACCIONADA A PEDAL</v>
          </cell>
          <cell r="D484" t="str">
            <v>MC</v>
          </cell>
          <cell r="E484" t="str">
            <v>LIM</v>
          </cell>
          <cell r="F484" t="str">
            <v>E</v>
          </cell>
          <cell r="H484">
            <v>1</v>
          </cell>
          <cell r="I484">
            <v>1</v>
          </cell>
          <cell r="J484">
            <v>1</v>
          </cell>
          <cell r="K484">
            <v>1</v>
          </cell>
          <cell r="L484">
            <v>1</v>
          </cell>
          <cell r="M484">
            <v>1</v>
          </cell>
          <cell r="N484">
            <v>1</v>
          </cell>
          <cell r="O484">
            <v>7</v>
          </cell>
        </row>
        <row r="485">
          <cell r="B485" t="str">
            <v>LIM-005</v>
          </cell>
          <cell r="C485" t="str">
            <v>MÁQUINA LUSTRADORA TIPO INDUSTRIAL CON ESCOBILLA</v>
          </cell>
          <cell r="D485" t="str">
            <v>E</v>
          </cell>
          <cell r="E485" t="str">
            <v>LIM</v>
          </cell>
          <cell r="F485" t="str">
            <v>E</v>
          </cell>
          <cell r="H485">
            <v>1</v>
          </cell>
          <cell r="I485" t="str">
            <v>0</v>
          </cell>
          <cell r="J485">
            <v>1</v>
          </cell>
          <cell r="K485">
            <v>1</v>
          </cell>
          <cell r="L485">
            <v>1</v>
          </cell>
          <cell r="M485">
            <v>1</v>
          </cell>
          <cell r="N485">
            <v>1</v>
          </cell>
          <cell r="O485">
            <v>6</v>
          </cell>
        </row>
        <row r="486">
          <cell r="B486" t="str">
            <v>LIM-006</v>
          </cell>
          <cell r="C486" t="str">
            <v>PAPELERA DE ACERO INOXIDABLE  CON TAPA Y  VENTANA ABATIBLE ACCIONAMIENTO A PEDAL</v>
          </cell>
          <cell r="D486" t="str">
            <v>MA</v>
          </cell>
          <cell r="E486" t="str">
            <v>LIM</v>
          </cell>
          <cell r="F486" t="str">
            <v>E</v>
          </cell>
          <cell r="H486" t="str">
            <v>0</v>
          </cell>
          <cell r="I486">
            <v>1</v>
          </cell>
          <cell r="J486" t="str">
            <v>0</v>
          </cell>
          <cell r="K486" t="str">
            <v>0</v>
          </cell>
          <cell r="L486" t="str">
            <v>0</v>
          </cell>
          <cell r="M486" t="str">
            <v>0</v>
          </cell>
          <cell r="N486" t="str">
            <v>0</v>
          </cell>
          <cell r="O486">
            <v>1</v>
          </cell>
        </row>
        <row r="487">
          <cell r="B487" t="str">
            <v>LIM-007</v>
          </cell>
          <cell r="C487" t="str">
            <v>PAPELERA DE ACERO INOXIDABLE DE FORMA CILINDRICA</v>
          </cell>
          <cell r="D487" t="str">
            <v>MA</v>
          </cell>
          <cell r="E487" t="str">
            <v>LIM</v>
          </cell>
          <cell r="F487" t="str">
            <v>E</v>
          </cell>
          <cell r="H487">
            <v>2</v>
          </cell>
          <cell r="I487" t="str">
            <v>0</v>
          </cell>
          <cell r="J487">
            <v>2</v>
          </cell>
          <cell r="K487">
            <v>2</v>
          </cell>
          <cell r="L487">
            <v>1</v>
          </cell>
          <cell r="M487">
            <v>1</v>
          </cell>
          <cell r="N487">
            <v>1</v>
          </cell>
          <cell r="O487">
            <v>9</v>
          </cell>
        </row>
        <row r="488">
          <cell r="B488" t="str">
            <v>LIM-008</v>
          </cell>
          <cell r="C488" t="str">
            <v>PAPELERA DE PLASTICO CON TAPA Y VENTANA BATIBLE</v>
          </cell>
          <cell r="D488" t="str">
            <v>MA</v>
          </cell>
          <cell r="E488" t="str">
            <v>LIM</v>
          </cell>
          <cell r="F488" t="str">
            <v>E</v>
          </cell>
          <cell r="H488">
            <v>2</v>
          </cell>
          <cell r="I488">
            <v>1</v>
          </cell>
          <cell r="J488">
            <v>1</v>
          </cell>
          <cell r="K488">
            <v>1</v>
          </cell>
          <cell r="L488">
            <v>1</v>
          </cell>
          <cell r="M488">
            <v>1</v>
          </cell>
          <cell r="N488">
            <v>1</v>
          </cell>
          <cell r="O488">
            <v>8</v>
          </cell>
        </row>
        <row r="489">
          <cell r="B489" t="str">
            <v>LIM-009</v>
          </cell>
          <cell r="C489" t="str">
            <v>PAPELERA METÁLICA DE PISO</v>
          </cell>
          <cell r="D489" t="str">
            <v>MA</v>
          </cell>
          <cell r="E489" t="str">
            <v>LIM</v>
          </cell>
          <cell r="F489" t="str">
            <v>E</v>
          </cell>
          <cell r="H489">
            <v>1</v>
          </cell>
          <cell r="I489">
            <v>1</v>
          </cell>
          <cell r="J489">
            <v>1</v>
          </cell>
          <cell r="K489">
            <v>1</v>
          </cell>
          <cell r="L489">
            <v>1</v>
          </cell>
          <cell r="M489">
            <v>1</v>
          </cell>
          <cell r="N489">
            <v>1</v>
          </cell>
          <cell r="O489">
            <v>7</v>
          </cell>
        </row>
        <row r="490">
          <cell r="B490" t="str">
            <v>LIM-010</v>
          </cell>
          <cell r="C490" t="str">
            <v>PAPELERA PLÁSTICA TAPA DE VENTANA ABATIBLE PARA DESPERDICIOS ACCIONADA A PEDAL</v>
          </cell>
          <cell r="D490" t="str">
            <v>MA</v>
          </cell>
          <cell r="E490" t="str">
            <v>LIM</v>
          </cell>
          <cell r="F490" t="str">
            <v>E</v>
          </cell>
          <cell r="H490">
            <v>2</v>
          </cell>
          <cell r="I490">
            <v>1</v>
          </cell>
          <cell r="J490">
            <v>1</v>
          </cell>
          <cell r="K490">
            <v>1</v>
          </cell>
          <cell r="L490">
            <v>1</v>
          </cell>
          <cell r="M490">
            <v>1</v>
          </cell>
          <cell r="N490">
            <v>1</v>
          </cell>
          <cell r="O490">
            <v>8</v>
          </cell>
        </row>
        <row r="491">
          <cell r="B491" t="str">
            <v>LIM-011</v>
          </cell>
          <cell r="C491" t="str">
            <v>PORTA BALDE DE ACERO INOXIDABLE RODABLE CON BALDE DE ACERO INOXIDABLE</v>
          </cell>
          <cell r="D491" t="str">
            <v>MC</v>
          </cell>
          <cell r="E491" t="str">
            <v>LIM</v>
          </cell>
          <cell r="F491" t="str">
            <v>E</v>
          </cell>
          <cell r="H491" t="str">
            <v>0</v>
          </cell>
          <cell r="I491">
            <v>1</v>
          </cell>
          <cell r="J491">
            <v>1</v>
          </cell>
          <cell r="K491" t="str">
            <v>0</v>
          </cell>
          <cell r="L491" t="str">
            <v>0</v>
          </cell>
          <cell r="M491" t="str">
            <v>0</v>
          </cell>
          <cell r="N491" t="str">
            <v>0</v>
          </cell>
          <cell r="O491">
            <v>2</v>
          </cell>
        </row>
        <row r="492">
          <cell r="B492" t="str">
            <v>LIM-012</v>
          </cell>
          <cell r="C492" t="str">
            <v>PORTA LAVATORIO DOBLE METÁLICO RODABLE INC. LAVATORIO DE ACERO INOXIDABLE</v>
          </cell>
          <cell r="D492" t="str">
            <v>MC</v>
          </cell>
          <cell r="E492" t="str">
            <v>LIM</v>
          </cell>
          <cell r="F492" t="str">
            <v>E</v>
          </cell>
          <cell r="H492" t="str">
            <v>0</v>
          </cell>
          <cell r="I492">
            <v>1</v>
          </cell>
          <cell r="J492" t="str">
            <v>0</v>
          </cell>
          <cell r="K492">
            <v>1</v>
          </cell>
          <cell r="L492" t="str">
            <v>0</v>
          </cell>
          <cell r="M492" t="str">
            <v>0</v>
          </cell>
          <cell r="N492" t="str">
            <v>0</v>
          </cell>
          <cell r="O492">
            <v>2</v>
          </cell>
        </row>
        <row r="493">
          <cell r="B493" t="str">
            <v>LIM-013</v>
          </cell>
          <cell r="C493" t="str">
            <v>PORTABOLSA METALICA RODABLE, PARA ROPA SUCIA</v>
          </cell>
          <cell r="D493" t="str">
            <v>MC</v>
          </cell>
          <cell r="E493" t="str">
            <v>LIM</v>
          </cell>
          <cell r="F493" t="str">
            <v>E</v>
          </cell>
          <cell r="H493" t="str">
            <v>0</v>
          </cell>
          <cell r="I493" t="str">
            <v>0</v>
          </cell>
          <cell r="J493">
            <v>1</v>
          </cell>
          <cell r="K493">
            <v>3</v>
          </cell>
          <cell r="L493" t="str">
            <v>0</v>
          </cell>
          <cell r="M493" t="str">
            <v>0</v>
          </cell>
          <cell r="N493" t="str">
            <v>0</v>
          </cell>
          <cell r="O493">
            <v>4</v>
          </cell>
        </row>
        <row r="494">
          <cell r="B494" t="str">
            <v>LIM-014</v>
          </cell>
          <cell r="C494" t="str">
            <v>PORTABOLSA PARA BOTAS SUCIAS</v>
          </cell>
          <cell r="D494" t="str">
            <v>MC</v>
          </cell>
          <cell r="E494" t="str">
            <v>LIM</v>
          </cell>
          <cell r="F494" t="str">
            <v>E</v>
          </cell>
          <cell r="H494" t="str">
            <v>0</v>
          </cell>
          <cell r="I494" t="str">
            <v>0</v>
          </cell>
          <cell r="J494">
            <v>1</v>
          </cell>
          <cell r="K494" t="str">
            <v>0</v>
          </cell>
          <cell r="L494" t="str">
            <v>0</v>
          </cell>
          <cell r="M494" t="str">
            <v>0</v>
          </cell>
          <cell r="N494" t="str">
            <v>0</v>
          </cell>
          <cell r="O494">
            <v>1</v>
          </cell>
        </row>
        <row r="495">
          <cell r="B495" t="str">
            <v>LX-001</v>
          </cell>
          <cell r="C495" t="str">
            <v>EQUIPO DE FOTOTERAPIA</v>
          </cell>
          <cell r="D495" t="str">
            <v>B</v>
          </cell>
          <cell r="E495" t="str">
            <v>LX</v>
          </cell>
          <cell r="F495" t="str">
            <v>E</v>
          </cell>
          <cell r="H495" t="str">
            <v>0</v>
          </cell>
          <cell r="I495">
            <v>1</v>
          </cell>
          <cell r="J495">
            <v>2</v>
          </cell>
          <cell r="K495">
            <v>1</v>
          </cell>
          <cell r="L495" t="str">
            <v>0</v>
          </cell>
          <cell r="M495" t="str">
            <v>0</v>
          </cell>
          <cell r="N495" t="str">
            <v>0</v>
          </cell>
          <cell r="O495">
            <v>4</v>
          </cell>
        </row>
        <row r="496">
          <cell r="B496" t="str">
            <v>LX-002</v>
          </cell>
          <cell r="C496" t="str">
            <v xml:space="preserve">LÁMPARA DE EXAMEN CLÍNICO </v>
          </cell>
          <cell r="D496" t="str">
            <v>B</v>
          </cell>
          <cell r="E496" t="str">
            <v>LX</v>
          </cell>
          <cell r="F496" t="str">
            <v>E</v>
          </cell>
          <cell r="H496" t="str">
            <v>0</v>
          </cell>
          <cell r="I496">
            <v>1</v>
          </cell>
          <cell r="J496" t="str">
            <v>0</v>
          </cell>
          <cell r="K496">
            <v>1</v>
          </cell>
          <cell r="L496" t="str">
            <v>0</v>
          </cell>
          <cell r="M496" t="str">
            <v>0</v>
          </cell>
          <cell r="N496" t="str">
            <v>0</v>
          </cell>
          <cell r="O496">
            <v>2</v>
          </cell>
        </row>
        <row r="497">
          <cell r="B497" t="str">
            <v>LX-003</v>
          </cell>
          <cell r="C497" t="str">
            <v>LÁMPARA DE TERAPIA RAYOS INFRARROJOS</v>
          </cell>
          <cell r="D497" t="str">
            <v>B</v>
          </cell>
          <cell r="E497" t="str">
            <v>LX</v>
          </cell>
          <cell r="F497" t="str">
            <v>E</v>
          </cell>
          <cell r="H497" t="str">
            <v>0</v>
          </cell>
          <cell r="I497">
            <v>1</v>
          </cell>
          <cell r="J497" t="str">
            <v>0</v>
          </cell>
          <cell r="K497" t="str">
            <v>0</v>
          </cell>
          <cell r="L497" t="str">
            <v>0</v>
          </cell>
          <cell r="M497" t="str">
            <v>0</v>
          </cell>
          <cell r="N497" t="str">
            <v>0</v>
          </cell>
          <cell r="O497">
            <v>1</v>
          </cell>
        </row>
        <row r="498">
          <cell r="B498" t="str">
            <v>LX-004</v>
          </cell>
          <cell r="C498" t="str">
            <v>LÁMPARA DE TERAPIA RAYOS ULTRAVIOLETAS</v>
          </cell>
          <cell r="D498" t="str">
            <v>B</v>
          </cell>
          <cell r="E498" t="str">
            <v>LX</v>
          </cell>
          <cell r="F498" t="str">
            <v>E</v>
          </cell>
          <cell r="H498" t="str">
            <v>0</v>
          </cell>
          <cell r="I498">
            <v>2</v>
          </cell>
          <cell r="J498" t="str">
            <v>0</v>
          </cell>
          <cell r="K498" t="str">
            <v>0</v>
          </cell>
          <cell r="L498" t="str">
            <v>0</v>
          </cell>
          <cell r="M498" t="str">
            <v>0</v>
          </cell>
          <cell r="N498" t="str">
            <v>0</v>
          </cell>
          <cell r="O498">
            <v>2</v>
          </cell>
        </row>
        <row r="499">
          <cell r="B499" t="str">
            <v>LX-005</v>
          </cell>
          <cell r="C499" t="str">
            <v>LÁMPARA QUIRÚRGICA DE TECHO DE INTENSIDAD ALTA</v>
          </cell>
          <cell r="D499" t="str">
            <v>B</v>
          </cell>
          <cell r="E499" t="str">
            <v>LX</v>
          </cell>
          <cell r="F499" t="str">
            <v>E</v>
          </cell>
          <cell r="H499" t="str">
            <v>0</v>
          </cell>
          <cell r="I499">
            <v>1</v>
          </cell>
          <cell r="J499" t="str">
            <v>0</v>
          </cell>
          <cell r="K499" t="str">
            <v>0</v>
          </cell>
          <cell r="L499" t="str">
            <v>0</v>
          </cell>
          <cell r="M499" t="str">
            <v>0</v>
          </cell>
          <cell r="N499" t="str">
            <v>0</v>
          </cell>
          <cell r="O499">
            <v>1</v>
          </cell>
        </row>
        <row r="500">
          <cell r="B500" t="str">
            <v>LX-006</v>
          </cell>
          <cell r="C500" t="str">
            <v>LÁMPARA QUIRÚRGICA DE TECHO DE INTENSIDAD MEDIA</v>
          </cell>
          <cell r="D500" t="str">
            <v>B</v>
          </cell>
          <cell r="E500" t="str">
            <v>LX</v>
          </cell>
          <cell r="F500" t="str">
            <v>E</v>
          </cell>
          <cell r="H500" t="str">
            <v>0</v>
          </cell>
          <cell r="I500">
            <v>1</v>
          </cell>
          <cell r="J500" t="str">
            <v>0</v>
          </cell>
          <cell r="K500" t="str">
            <v>0</v>
          </cell>
          <cell r="L500" t="str">
            <v>0</v>
          </cell>
          <cell r="M500" t="str">
            <v>0</v>
          </cell>
          <cell r="N500" t="str">
            <v>0</v>
          </cell>
          <cell r="O500">
            <v>1</v>
          </cell>
        </row>
        <row r="501">
          <cell r="B501" t="str">
            <v>LX-007</v>
          </cell>
          <cell r="C501" t="str">
            <v>LÁMPARA QUIRURGICA DE TECHO SIMPLE</v>
          </cell>
          <cell r="D501" t="str">
            <v>B</v>
          </cell>
          <cell r="E501" t="str">
            <v>LX</v>
          </cell>
          <cell r="F501" t="str">
            <v>E</v>
          </cell>
          <cell r="H501" t="str">
            <v>0</v>
          </cell>
          <cell r="I501">
            <v>1</v>
          </cell>
          <cell r="J501" t="str">
            <v>0</v>
          </cell>
          <cell r="K501" t="str">
            <v>0</v>
          </cell>
          <cell r="L501" t="str">
            <v>0</v>
          </cell>
          <cell r="M501" t="str">
            <v>0</v>
          </cell>
          <cell r="N501" t="str">
            <v>0</v>
          </cell>
          <cell r="O501">
            <v>1</v>
          </cell>
        </row>
        <row r="502">
          <cell r="B502" t="str">
            <v>LX-008</v>
          </cell>
          <cell r="C502" t="str">
            <v>LÁMPARA QUIRÚRGICA RODABLE</v>
          </cell>
          <cell r="D502" t="str">
            <v>B</v>
          </cell>
          <cell r="E502" t="str">
            <v>LX</v>
          </cell>
          <cell r="F502" t="str">
            <v>E</v>
          </cell>
          <cell r="H502" t="str">
            <v>0</v>
          </cell>
          <cell r="I502">
            <v>1</v>
          </cell>
          <cell r="J502">
            <v>1</v>
          </cell>
          <cell r="K502" t="str">
            <v>0</v>
          </cell>
          <cell r="L502" t="str">
            <v>0</v>
          </cell>
          <cell r="M502" t="str">
            <v>0</v>
          </cell>
          <cell r="N502" t="str">
            <v>0</v>
          </cell>
          <cell r="O502">
            <v>2</v>
          </cell>
        </row>
        <row r="503">
          <cell r="B503" t="str">
            <v>MF-001</v>
          </cell>
          <cell r="C503" t="str">
            <v>ANDADOR</v>
          </cell>
          <cell r="D503" t="str">
            <v>C</v>
          </cell>
          <cell r="E503" t="str">
            <v>MF</v>
          </cell>
          <cell r="F503" t="str">
            <v>E</v>
          </cell>
          <cell r="H503" t="str">
            <v>0</v>
          </cell>
          <cell r="I503">
            <v>1</v>
          </cell>
          <cell r="J503" t="str">
            <v>0</v>
          </cell>
          <cell r="K503" t="str">
            <v>0</v>
          </cell>
          <cell r="L503" t="str">
            <v>0</v>
          </cell>
          <cell r="M503" t="str">
            <v>0</v>
          </cell>
          <cell r="N503" t="str">
            <v>0</v>
          </cell>
          <cell r="O503">
            <v>1</v>
          </cell>
        </row>
        <row r="504">
          <cell r="B504" t="str">
            <v>MF-002</v>
          </cell>
          <cell r="C504" t="str">
            <v>BARRA PARALELAS PARA ADULTO</v>
          </cell>
          <cell r="D504" t="str">
            <v>C</v>
          </cell>
          <cell r="E504" t="str">
            <v>MF</v>
          </cell>
          <cell r="F504" t="str">
            <v>E</v>
          </cell>
          <cell r="H504" t="str">
            <v>0</v>
          </cell>
          <cell r="I504">
            <v>1</v>
          </cell>
          <cell r="J504" t="str">
            <v>0</v>
          </cell>
          <cell r="K504" t="str">
            <v>0</v>
          </cell>
          <cell r="L504" t="str">
            <v>0</v>
          </cell>
          <cell r="M504" t="str">
            <v>0</v>
          </cell>
          <cell r="N504" t="str">
            <v>0</v>
          </cell>
          <cell r="O504">
            <v>1</v>
          </cell>
        </row>
        <row r="505">
          <cell r="B505" t="str">
            <v>MF-003</v>
          </cell>
          <cell r="C505" t="str">
            <v>BARRA PARALELAS PARA NIÑOS</v>
          </cell>
          <cell r="D505" t="str">
            <v>C</v>
          </cell>
          <cell r="E505" t="str">
            <v>MF</v>
          </cell>
          <cell r="F505" t="str">
            <v>E</v>
          </cell>
          <cell r="H505" t="str">
            <v>0</v>
          </cell>
          <cell r="I505">
            <v>1</v>
          </cell>
          <cell r="J505" t="str">
            <v>0</v>
          </cell>
          <cell r="K505" t="str">
            <v>0</v>
          </cell>
          <cell r="L505" t="str">
            <v>0</v>
          </cell>
          <cell r="M505" t="str">
            <v>0</v>
          </cell>
          <cell r="N505" t="str">
            <v>0</v>
          </cell>
          <cell r="O505">
            <v>1</v>
          </cell>
        </row>
        <row r="506">
          <cell r="B506" t="str">
            <v>MF-004</v>
          </cell>
          <cell r="C506" t="str">
            <v>BARRA SUECA</v>
          </cell>
          <cell r="D506" t="str">
            <v>C</v>
          </cell>
          <cell r="E506" t="str">
            <v>MF</v>
          </cell>
          <cell r="F506" t="str">
            <v>E</v>
          </cell>
          <cell r="H506" t="str">
            <v>0</v>
          </cell>
          <cell r="I506">
            <v>1</v>
          </cell>
          <cell r="J506" t="str">
            <v>0</v>
          </cell>
          <cell r="K506" t="str">
            <v>0</v>
          </cell>
          <cell r="L506" t="str">
            <v>0</v>
          </cell>
          <cell r="M506" t="str">
            <v>0</v>
          </cell>
          <cell r="N506" t="str">
            <v>0</v>
          </cell>
          <cell r="O506">
            <v>1</v>
          </cell>
        </row>
        <row r="507">
          <cell r="B507" t="str">
            <v>MF-005</v>
          </cell>
          <cell r="C507" t="str">
            <v>BASTONES</v>
          </cell>
          <cell r="D507" t="str">
            <v>MC</v>
          </cell>
          <cell r="E507" t="str">
            <v>MF</v>
          </cell>
          <cell r="F507" t="str">
            <v>E</v>
          </cell>
          <cell r="H507" t="str">
            <v>0</v>
          </cell>
          <cell r="I507">
            <v>1</v>
          </cell>
          <cell r="J507" t="str">
            <v>0</v>
          </cell>
          <cell r="K507" t="str">
            <v>0</v>
          </cell>
          <cell r="L507" t="str">
            <v>0</v>
          </cell>
          <cell r="M507" t="str">
            <v>0</v>
          </cell>
          <cell r="N507" t="str">
            <v>0</v>
          </cell>
          <cell r="O507">
            <v>1</v>
          </cell>
        </row>
        <row r="508">
          <cell r="B508" t="str">
            <v>MF-006</v>
          </cell>
          <cell r="C508" t="str">
            <v xml:space="preserve">BICICLETA ERGOMÉTRICA, ADULTO </v>
          </cell>
          <cell r="D508" t="str">
            <v>C</v>
          </cell>
          <cell r="E508" t="str">
            <v>MF</v>
          </cell>
          <cell r="F508" t="str">
            <v>E</v>
          </cell>
          <cell r="H508" t="str">
            <v>0</v>
          </cell>
          <cell r="I508">
            <v>1</v>
          </cell>
          <cell r="J508" t="str">
            <v>0</v>
          </cell>
          <cell r="K508" t="str">
            <v>0</v>
          </cell>
          <cell r="L508" t="str">
            <v>0</v>
          </cell>
          <cell r="M508" t="str">
            <v>0</v>
          </cell>
          <cell r="N508" t="str">
            <v>0</v>
          </cell>
          <cell r="O508">
            <v>1</v>
          </cell>
        </row>
        <row r="509">
          <cell r="B509" t="str">
            <v>MF-007</v>
          </cell>
          <cell r="C509" t="str">
            <v xml:space="preserve">BICICLETA ERGOMÉTRICA, PEDIÁTRICA </v>
          </cell>
          <cell r="D509" t="str">
            <v>C</v>
          </cell>
          <cell r="E509" t="str">
            <v>MF</v>
          </cell>
          <cell r="F509" t="str">
            <v>E</v>
          </cell>
          <cell r="H509" t="str">
            <v>0</v>
          </cell>
          <cell r="I509">
            <v>1</v>
          </cell>
          <cell r="J509" t="str">
            <v>0</v>
          </cell>
          <cell r="K509" t="str">
            <v>0</v>
          </cell>
          <cell r="L509" t="str">
            <v>0</v>
          </cell>
          <cell r="M509" t="str">
            <v>0</v>
          </cell>
          <cell r="N509" t="str">
            <v>0</v>
          </cell>
          <cell r="O509">
            <v>1</v>
          </cell>
        </row>
        <row r="510">
          <cell r="B510" t="str">
            <v>MF-008</v>
          </cell>
          <cell r="C510" t="str">
            <v>CIRCUITO DE PSICOMOTRICIDAD</v>
          </cell>
          <cell r="D510" t="str">
            <v>C</v>
          </cell>
          <cell r="E510" t="str">
            <v>MF</v>
          </cell>
          <cell r="F510" t="str">
            <v>E</v>
          </cell>
          <cell r="H510" t="str">
            <v>0</v>
          </cell>
          <cell r="I510">
            <v>1</v>
          </cell>
          <cell r="J510" t="str">
            <v>0</v>
          </cell>
          <cell r="K510" t="str">
            <v>0</v>
          </cell>
          <cell r="L510" t="str">
            <v>0</v>
          </cell>
          <cell r="M510" t="str">
            <v>0</v>
          </cell>
          <cell r="N510" t="str">
            <v>0</v>
          </cell>
          <cell r="O510">
            <v>1</v>
          </cell>
        </row>
        <row r="511">
          <cell r="B511" t="str">
            <v>MF-009</v>
          </cell>
          <cell r="C511" t="str">
            <v>COLCHONETA  2.0 X O.80 MTS</v>
          </cell>
          <cell r="D511" t="str">
            <v>C</v>
          </cell>
          <cell r="E511" t="str">
            <v>MF</v>
          </cell>
          <cell r="F511" t="str">
            <v>E</v>
          </cell>
          <cell r="H511" t="str">
            <v>0</v>
          </cell>
          <cell r="I511">
            <v>1</v>
          </cell>
          <cell r="J511">
            <v>6</v>
          </cell>
          <cell r="K511">
            <v>6</v>
          </cell>
          <cell r="L511" t="str">
            <v>0</v>
          </cell>
          <cell r="M511" t="str">
            <v>0</v>
          </cell>
          <cell r="N511" t="str">
            <v>0</v>
          </cell>
          <cell r="O511">
            <v>13</v>
          </cell>
        </row>
        <row r="512">
          <cell r="B512" t="str">
            <v>MF-010</v>
          </cell>
          <cell r="C512" t="str">
            <v>COMPRESAS CALIENTES</v>
          </cell>
          <cell r="D512" t="str">
            <v>C</v>
          </cell>
          <cell r="E512" t="str">
            <v>MF</v>
          </cell>
          <cell r="F512" t="str">
            <v>E</v>
          </cell>
          <cell r="H512" t="str">
            <v>0</v>
          </cell>
          <cell r="I512">
            <v>4</v>
          </cell>
          <cell r="J512" t="str">
            <v>0</v>
          </cell>
          <cell r="K512" t="str">
            <v>0</v>
          </cell>
          <cell r="L512" t="str">
            <v>0</v>
          </cell>
          <cell r="M512" t="str">
            <v>0</v>
          </cell>
          <cell r="N512" t="str">
            <v>0</v>
          </cell>
          <cell r="O512">
            <v>4</v>
          </cell>
        </row>
        <row r="513">
          <cell r="B513" t="str">
            <v>MF-011</v>
          </cell>
          <cell r="C513" t="str">
            <v xml:space="preserve">EQUIPO DE TENS </v>
          </cell>
          <cell r="D513" t="str">
            <v>B</v>
          </cell>
          <cell r="E513" t="str">
            <v>MF</v>
          </cell>
          <cell r="F513" t="str">
            <v>E</v>
          </cell>
          <cell r="H513" t="str">
            <v>0</v>
          </cell>
          <cell r="I513" t="str">
            <v>0</v>
          </cell>
          <cell r="J513" t="str">
            <v>0</v>
          </cell>
          <cell r="K513" t="str">
            <v>0</v>
          </cell>
          <cell r="L513" t="str">
            <v>0</v>
          </cell>
          <cell r="M513" t="str">
            <v>0</v>
          </cell>
          <cell r="N513" t="str">
            <v>0</v>
          </cell>
          <cell r="O513">
            <v>0</v>
          </cell>
        </row>
        <row r="514">
          <cell r="B514" t="str">
            <v>MF-012</v>
          </cell>
          <cell r="C514" t="str">
            <v>EQUIPO DE TERAPIA CON ONDA CORTA</v>
          </cell>
          <cell r="D514" t="str">
            <v>B</v>
          </cell>
          <cell r="E514" t="str">
            <v>MF</v>
          </cell>
          <cell r="F514" t="str">
            <v>E</v>
          </cell>
          <cell r="H514" t="str">
            <v>0</v>
          </cell>
          <cell r="I514">
            <v>1</v>
          </cell>
          <cell r="J514" t="str">
            <v>0</v>
          </cell>
          <cell r="K514" t="str">
            <v>0</v>
          </cell>
          <cell r="L514" t="str">
            <v>0</v>
          </cell>
          <cell r="M514" t="str">
            <v>0</v>
          </cell>
          <cell r="N514" t="str">
            <v>0</v>
          </cell>
          <cell r="O514">
            <v>1</v>
          </cell>
        </row>
        <row r="515">
          <cell r="B515" t="str">
            <v>MF-013</v>
          </cell>
          <cell r="C515" t="str">
            <v>EQUIPO DE TERAPIA CON ULTRASONIDO</v>
          </cell>
          <cell r="D515" t="str">
            <v>B</v>
          </cell>
          <cell r="E515" t="str">
            <v>MF</v>
          </cell>
          <cell r="F515" t="str">
            <v>E</v>
          </cell>
          <cell r="H515" t="str">
            <v>0</v>
          </cell>
          <cell r="I515">
            <v>1</v>
          </cell>
          <cell r="J515" t="str">
            <v>0</v>
          </cell>
          <cell r="K515" t="str">
            <v>0</v>
          </cell>
          <cell r="L515" t="str">
            <v>0</v>
          </cell>
          <cell r="M515" t="str">
            <v>0</v>
          </cell>
          <cell r="N515" t="str">
            <v>0</v>
          </cell>
          <cell r="O515">
            <v>1</v>
          </cell>
        </row>
        <row r="516">
          <cell r="B516" t="str">
            <v>MF-014</v>
          </cell>
          <cell r="C516" t="str">
            <v>ESCALERA COMBINADA CON RAMPA</v>
          </cell>
          <cell r="D516" t="str">
            <v>C</v>
          </cell>
          <cell r="E516" t="str">
            <v>MF</v>
          </cell>
          <cell r="F516" t="str">
            <v>E</v>
          </cell>
          <cell r="H516" t="str">
            <v>0</v>
          </cell>
          <cell r="I516">
            <v>1</v>
          </cell>
          <cell r="J516" t="str">
            <v>0</v>
          </cell>
          <cell r="K516" t="str">
            <v>0</v>
          </cell>
          <cell r="L516" t="str">
            <v>0</v>
          </cell>
          <cell r="M516" t="str">
            <v>0</v>
          </cell>
          <cell r="N516" t="str">
            <v>0</v>
          </cell>
          <cell r="O516">
            <v>1</v>
          </cell>
        </row>
        <row r="517">
          <cell r="B517" t="str">
            <v>MF-015</v>
          </cell>
          <cell r="C517" t="str">
            <v>ESCALERA SUECA</v>
          </cell>
          <cell r="D517" t="str">
            <v>C</v>
          </cell>
          <cell r="E517" t="str">
            <v>MF</v>
          </cell>
          <cell r="F517" t="str">
            <v>E</v>
          </cell>
          <cell r="H517" t="str">
            <v>0</v>
          </cell>
          <cell r="I517">
            <v>1</v>
          </cell>
          <cell r="J517" t="str">
            <v>0</v>
          </cell>
          <cell r="K517" t="str">
            <v>0</v>
          </cell>
          <cell r="L517" t="str">
            <v>0</v>
          </cell>
          <cell r="M517" t="str">
            <v>0</v>
          </cell>
          <cell r="N517" t="str">
            <v>0</v>
          </cell>
          <cell r="O517">
            <v>1</v>
          </cell>
        </row>
        <row r="518">
          <cell r="B518" t="str">
            <v>MF-016</v>
          </cell>
          <cell r="C518" t="str">
            <v>ESPEJO POSTURAL</v>
          </cell>
          <cell r="D518" t="str">
            <v>C</v>
          </cell>
          <cell r="E518" t="str">
            <v>MF</v>
          </cell>
          <cell r="F518" t="str">
            <v>E</v>
          </cell>
          <cell r="H518" t="str">
            <v>0</v>
          </cell>
          <cell r="I518">
            <v>1</v>
          </cell>
          <cell r="J518" t="str">
            <v>0</v>
          </cell>
          <cell r="K518" t="str">
            <v>0</v>
          </cell>
          <cell r="L518" t="str">
            <v>0</v>
          </cell>
          <cell r="M518" t="str">
            <v>0</v>
          </cell>
          <cell r="N518" t="str">
            <v>0</v>
          </cell>
          <cell r="O518">
            <v>1</v>
          </cell>
        </row>
        <row r="519">
          <cell r="B519" t="str">
            <v>MF-017</v>
          </cell>
          <cell r="C519" t="str">
            <v>ESTIMULADOR NERVIOSO TRANSCUTANEO  (TENS)</v>
          </cell>
          <cell r="D519" t="str">
            <v>B</v>
          </cell>
          <cell r="E519" t="str">
            <v>MF</v>
          </cell>
          <cell r="F519" t="str">
            <v>E</v>
          </cell>
          <cell r="H519" t="str">
            <v>0</v>
          </cell>
          <cell r="I519">
            <v>2</v>
          </cell>
          <cell r="J519" t="str">
            <v>0</v>
          </cell>
          <cell r="K519" t="str">
            <v>0</v>
          </cell>
          <cell r="L519" t="str">
            <v>0</v>
          </cell>
          <cell r="M519" t="str">
            <v>0</v>
          </cell>
          <cell r="N519" t="str">
            <v>0</v>
          </cell>
          <cell r="O519">
            <v>2</v>
          </cell>
        </row>
        <row r="520">
          <cell r="B520" t="str">
            <v>MF-018</v>
          </cell>
          <cell r="C520" t="str">
            <v>JUEGO DE PESAS (MANGUERAS) 2 A 10 KG.</v>
          </cell>
          <cell r="D520" t="str">
            <v>C</v>
          </cell>
          <cell r="E520" t="str">
            <v>MF</v>
          </cell>
          <cell r="F520" t="str">
            <v>E</v>
          </cell>
          <cell r="H520" t="str">
            <v>0</v>
          </cell>
          <cell r="I520" t="str">
            <v>0</v>
          </cell>
          <cell r="J520" t="str">
            <v>0</v>
          </cell>
          <cell r="K520" t="str">
            <v>0</v>
          </cell>
          <cell r="L520" t="str">
            <v>0</v>
          </cell>
          <cell r="M520" t="str">
            <v>0</v>
          </cell>
          <cell r="N520" t="str">
            <v>0</v>
          </cell>
          <cell r="O520">
            <v>0</v>
          </cell>
        </row>
        <row r="521">
          <cell r="B521" t="str">
            <v>MF-019</v>
          </cell>
          <cell r="C521" t="str">
            <v>JUGUETES DE ESTIMULACIÓN COGNITIVA Y COORDINACIÓN VISOMOTORA</v>
          </cell>
          <cell r="D521" t="str">
            <v>C</v>
          </cell>
          <cell r="E521" t="str">
            <v>MF</v>
          </cell>
          <cell r="F521" t="str">
            <v>E</v>
          </cell>
          <cell r="H521" t="str">
            <v>0</v>
          </cell>
          <cell r="I521" t="str">
            <v>0</v>
          </cell>
          <cell r="J521">
            <v>3</v>
          </cell>
          <cell r="K521" t="str">
            <v>0</v>
          </cell>
          <cell r="L521" t="str">
            <v>0</v>
          </cell>
          <cell r="M521" t="str">
            <v>0</v>
          </cell>
          <cell r="N521" t="str">
            <v>0</v>
          </cell>
          <cell r="O521">
            <v>3</v>
          </cell>
        </row>
        <row r="522">
          <cell r="B522" t="str">
            <v>MF-020</v>
          </cell>
          <cell r="C522" t="str">
            <v>KIT DE BANDAS ELÁSTICAS</v>
          </cell>
          <cell r="D522" t="str">
            <v>C</v>
          </cell>
          <cell r="E522" t="str">
            <v>MF</v>
          </cell>
          <cell r="F522" t="str">
            <v>E</v>
          </cell>
          <cell r="H522" t="str">
            <v>0</v>
          </cell>
          <cell r="I522">
            <v>1</v>
          </cell>
          <cell r="J522" t="str">
            <v>0</v>
          </cell>
          <cell r="K522" t="str">
            <v>0</v>
          </cell>
          <cell r="L522" t="str">
            <v>0</v>
          </cell>
          <cell r="M522" t="str">
            <v>0</v>
          </cell>
          <cell r="N522" t="str">
            <v>0</v>
          </cell>
          <cell r="O522">
            <v>1</v>
          </cell>
        </row>
        <row r="523">
          <cell r="B523" t="str">
            <v>MF-021</v>
          </cell>
          <cell r="C523" t="str">
            <v>MANCUERNAS</v>
          </cell>
          <cell r="D523" t="str">
            <v>C</v>
          </cell>
          <cell r="E523" t="str">
            <v>MF</v>
          </cell>
          <cell r="F523" t="str">
            <v>E</v>
          </cell>
          <cell r="H523" t="str">
            <v>0</v>
          </cell>
          <cell r="I523" t="str">
            <v>0</v>
          </cell>
          <cell r="J523" t="str">
            <v>0</v>
          </cell>
          <cell r="K523" t="str">
            <v>0</v>
          </cell>
          <cell r="L523" t="str">
            <v>0</v>
          </cell>
          <cell r="M523" t="str">
            <v>0</v>
          </cell>
          <cell r="N523" t="str">
            <v>0</v>
          </cell>
          <cell r="O523">
            <v>0</v>
          </cell>
        </row>
        <row r="524">
          <cell r="B524" t="str">
            <v>MF-022</v>
          </cell>
          <cell r="C524" t="str">
            <v>MESA PARA MASAJES</v>
          </cell>
          <cell r="D524" t="str">
            <v>C</v>
          </cell>
          <cell r="E524" t="str">
            <v>MF</v>
          </cell>
          <cell r="F524" t="str">
            <v>E</v>
          </cell>
          <cell r="H524" t="str">
            <v>0</v>
          </cell>
          <cell r="I524">
            <v>1</v>
          </cell>
          <cell r="J524" t="str">
            <v>0</v>
          </cell>
          <cell r="K524" t="str">
            <v>0</v>
          </cell>
          <cell r="L524" t="str">
            <v>0</v>
          </cell>
          <cell r="M524" t="str">
            <v>0</v>
          </cell>
          <cell r="N524" t="str">
            <v>0</v>
          </cell>
          <cell r="O524">
            <v>1</v>
          </cell>
        </row>
        <row r="525">
          <cell r="B525" t="str">
            <v>MF-023</v>
          </cell>
          <cell r="C525" t="str">
            <v>MESITA METÁLICA PARA TANQUE DE COMPRESAS</v>
          </cell>
          <cell r="D525" t="str">
            <v>MC</v>
          </cell>
          <cell r="E525" t="str">
            <v>MF</v>
          </cell>
          <cell r="F525" t="str">
            <v>E</v>
          </cell>
          <cell r="H525" t="str">
            <v>0</v>
          </cell>
          <cell r="I525">
            <v>1</v>
          </cell>
          <cell r="J525" t="str">
            <v>0</v>
          </cell>
          <cell r="K525" t="str">
            <v>0</v>
          </cell>
          <cell r="L525" t="str">
            <v>0</v>
          </cell>
          <cell r="M525" t="str">
            <v>0</v>
          </cell>
          <cell r="N525" t="str">
            <v>0</v>
          </cell>
          <cell r="O525">
            <v>1</v>
          </cell>
        </row>
        <row r="526">
          <cell r="B526" t="str">
            <v>MF-024</v>
          </cell>
          <cell r="C526" t="str">
            <v>MINIGIMNASIO</v>
          </cell>
          <cell r="D526" t="str">
            <v>C</v>
          </cell>
          <cell r="E526" t="str">
            <v>MF</v>
          </cell>
          <cell r="F526" t="str">
            <v>E</v>
          </cell>
          <cell r="H526" t="str">
            <v>0</v>
          </cell>
          <cell r="I526">
            <v>1</v>
          </cell>
          <cell r="J526" t="str">
            <v>0</v>
          </cell>
          <cell r="K526" t="str">
            <v>0</v>
          </cell>
          <cell r="L526" t="str">
            <v>0</v>
          </cell>
          <cell r="M526" t="str">
            <v>0</v>
          </cell>
          <cell r="N526" t="str">
            <v>0</v>
          </cell>
          <cell r="O526">
            <v>1</v>
          </cell>
        </row>
        <row r="527">
          <cell r="B527" t="str">
            <v>MF-025</v>
          </cell>
          <cell r="C527" t="str">
            <v>MULETAS</v>
          </cell>
          <cell r="D527" t="str">
            <v>C</v>
          </cell>
          <cell r="E527" t="str">
            <v>MF</v>
          </cell>
          <cell r="F527" t="str">
            <v>E</v>
          </cell>
          <cell r="H527" t="str">
            <v>0</v>
          </cell>
          <cell r="I527">
            <v>1</v>
          </cell>
          <cell r="J527">
            <v>2</v>
          </cell>
          <cell r="K527" t="str">
            <v>0</v>
          </cell>
          <cell r="L527" t="str">
            <v>0</v>
          </cell>
          <cell r="M527" t="str">
            <v>0</v>
          </cell>
          <cell r="N527" t="str">
            <v>0</v>
          </cell>
          <cell r="O527">
            <v>3</v>
          </cell>
        </row>
        <row r="528">
          <cell r="B528" t="str">
            <v>MF-026</v>
          </cell>
          <cell r="C528" t="str">
            <v>PELOTAS TERAPÉUTICA BOBATH</v>
          </cell>
          <cell r="D528" t="str">
            <v>C</v>
          </cell>
          <cell r="E528" t="str">
            <v>MF</v>
          </cell>
          <cell r="F528" t="str">
            <v>E</v>
          </cell>
          <cell r="H528" t="str">
            <v>0</v>
          </cell>
          <cell r="I528" t="str">
            <v>0</v>
          </cell>
          <cell r="J528">
            <v>6</v>
          </cell>
          <cell r="K528" t="str">
            <v>0</v>
          </cell>
          <cell r="L528" t="str">
            <v>0</v>
          </cell>
          <cell r="M528" t="str">
            <v>0</v>
          </cell>
          <cell r="N528" t="str">
            <v>0</v>
          </cell>
          <cell r="O528">
            <v>6</v>
          </cell>
        </row>
        <row r="529">
          <cell r="B529" t="str">
            <v>MF-027</v>
          </cell>
          <cell r="C529" t="str">
            <v xml:space="preserve">PLATAFORMA CON ESCALERA Y RAMPA </v>
          </cell>
          <cell r="D529" t="str">
            <v>C</v>
          </cell>
          <cell r="E529" t="str">
            <v>MF</v>
          </cell>
          <cell r="F529" t="str">
            <v>E</v>
          </cell>
          <cell r="H529" t="str">
            <v>0</v>
          </cell>
          <cell r="I529">
            <v>1</v>
          </cell>
          <cell r="J529" t="str">
            <v>0</v>
          </cell>
          <cell r="K529" t="str">
            <v>0</v>
          </cell>
          <cell r="L529" t="str">
            <v>0</v>
          </cell>
          <cell r="M529" t="str">
            <v>0</v>
          </cell>
          <cell r="N529" t="str">
            <v>0</v>
          </cell>
          <cell r="O529">
            <v>1</v>
          </cell>
        </row>
        <row r="530">
          <cell r="B530" t="str">
            <v>MF-028</v>
          </cell>
          <cell r="C530" t="str">
            <v>POLEA CON CONTRAPESAS , SET DE PESAS</v>
          </cell>
          <cell r="D530" t="str">
            <v>C</v>
          </cell>
          <cell r="E530" t="str">
            <v>MF</v>
          </cell>
          <cell r="F530" t="str">
            <v>E</v>
          </cell>
          <cell r="H530" t="str">
            <v>0</v>
          </cell>
          <cell r="I530">
            <v>2</v>
          </cell>
          <cell r="J530" t="str">
            <v>0</v>
          </cell>
          <cell r="K530" t="str">
            <v>0</v>
          </cell>
          <cell r="L530" t="str">
            <v>0</v>
          </cell>
          <cell r="M530" t="str">
            <v>0</v>
          </cell>
          <cell r="N530" t="str">
            <v>0</v>
          </cell>
          <cell r="O530">
            <v>2</v>
          </cell>
        </row>
        <row r="531">
          <cell r="B531" t="str">
            <v>MF-029</v>
          </cell>
          <cell r="C531" t="str">
            <v>RUEDA DE MARINO CON MANIVELA PARA EJERCICIOS DE HOMBRO</v>
          </cell>
          <cell r="D531" t="str">
            <v>C</v>
          </cell>
          <cell r="E531" t="str">
            <v>MF</v>
          </cell>
          <cell r="F531" t="str">
            <v>E</v>
          </cell>
          <cell r="H531" t="str">
            <v>0</v>
          </cell>
          <cell r="I531">
            <v>1</v>
          </cell>
          <cell r="J531" t="str">
            <v>0</v>
          </cell>
          <cell r="K531" t="str">
            <v>0</v>
          </cell>
          <cell r="L531" t="str">
            <v>0</v>
          </cell>
          <cell r="M531" t="str">
            <v>0</v>
          </cell>
          <cell r="N531" t="str">
            <v>0</v>
          </cell>
          <cell r="O531">
            <v>1</v>
          </cell>
        </row>
        <row r="532">
          <cell r="B532" t="str">
            <v>MF-030</v>
          </cell>
          <cell r="C532" t="str">
            <v>SET DE COMPRESAS FRÍAS</v>
          </cell>
          <cell r="D532" t="str">
            <v>C</v>
          </cell>
          <cell r="E532" t="str">
            <v>MF</v>
          </cell>
          <cell r="F532" t="str">
            <v>E</v>
          </cell>
          <cell r="H532" t="str">
            <v>0</v>
          </cell>
          <cell r="I532">
            <v>4</v>
          </cell>
          <cell r="J532" t="str">
            <v>0</v>
          </cell>
          <cell r="K532" t="str">
            <v>0</v>
          </cell>
          <cell r="L532" t="str">
            <v>0</v>
          </cell>
          <cell r="M532" t="str">
            <v>0</v>
          </cell>
          <cell r="N532" t="str">
            <v>0</v>
          </cell>
          <cell r="O532">
            <v>4</v>
          </cell>
        </row>
        <row r="533">
          <cell r="B533" t="str">
            <v>MF-031</v>
          </cell>
          <cell r="C533" t="str">
            <v>TANQUE DE COMPRESAS CALIENTES</v>
          </cell>
          <cell r="D533" t="str">
            <v>C</v>
          </cell>
          <cell r="E533" t="str">
            <v>MF</v>
          </cell>
          <cell r="F533" t="str">
            <v>E</v>
          </cell>
          <cell r="H533" t="str">
            <v>0</v>
          </cell>
          <cell r="I533">
            <v>1</v>
          </cell>
          <cell r="J533" t="str">
            <v>0</v>
          </cell>
          <cell r="K533" t="str">
            <v>0</v>
          </cell>
          <cell r="L533" t="str">
            <v>0</v>
          </cell>
          <cell r="M533" t="str">
            <v>0</v>
          </cell>
          <cell r="N533" t="str">
            <v>0</v>
          </cell>
          <cell r="O533">
            <v>1</v>
          </cell>
        </row>
        <row r="534">
          <cell r="B534" t="str">
            <v>MF-032</v>
          </cell>
          <cell r="C534" t="str">
            <v>TANQUE DE COMPRESAS FRÍAS</v>
          </cell>
          <cell r="D534" t="str">
            <v>C</v>
          </cell>
          <cell r="E534" t="str">
            <v>MF</v>
          </cell>
          <cell r="F534" t="str">
            <v>E</v>
          </cell>
          <cell r="H534" t="str">
            <v>0</v>
          </cell>
          <cell r="I534">
            <v>1</v>
          </cell>
          <cell r="J534" t="str">
            <v>0</v>
          </cell>
          <cell r="K534" t="str">
            <v>0</v>
          </cell>
          <cell r="L534" t="str">
            <v>0</v>
          </cell>
          <cell r="M534" t="str">
            <v>0</v>
          </cell>
          <cell r="N534" t="str">
            <v>0</v>
          </cell>
          <cell r="O534">
            <v>1</v>
          </cell>
        </row>
        <row r="535">
          <cell r="B535" t="str">
            <v>MF-033</v>
          </cell>
          <cell r="C535" t="str">
            <v>TANQUE DE HIDROTERAPIA PARA MIEMBROS INFERIORES</v>
          </cell>
          <cell r="D535" t="str">
            <v>E</v>
          </cell>
          <cell r="E535" t="str">
            <v>MF</v>
          </cell>
          <cell r="F535" t="str">
            <v>E</v>
          </cell>
          <cell r="H535" t="str">
            <v>0</v>
          </cell>
          <cell r="I535">
            <v>1</v>
          </cell>
          <cell r="J535" t="str">
            <v>0</v>
          </cell>
          <cell r="K535" t="str">
            <v>0</v>
          </cell>
          <cell r="L535" t="str">
            <v>0</v>
          </cell>
          <cell r="M535" t="str">
            <v>0</v>
          </cell>
          <cell r="N535" t="str">
            <v>0</v>
          </cell>
          <cell r="O535">
            <v>1</v>
          </cell>
        </row>
        <row r="536">
          <cell r="B536" t="str">
            <v>MF-034</v>
          </cell>
          <cell r="C536" t="str">
            <v>TANQUE DE HIDROTERAPIA PARA MIEMBROS SUPERIORES</v>
          </cell>
          <cell r="D536" t="str">
            <v>E</v>
          </cell>
          <cell r="E536" t="str">
            <v>MF</v>
          </cell>
          <cell r="F536" t="str">
            <v>E</v>
          </cell>
          <cell r="H536" t="str">
            <v>0</v>
          </cell>
          <cell r="I536">
            <v>1</v>
          </cell>
          <cell r="J536" t="str">
            <v>0</v>
          </cell>
          <cell r="K536" t="str">
            <v>0</v>
          </cell>
          <cell r="L536" t="str">
            <v>0</v>
          </cell>
          <cell r="M536" t="str">
            <v>0</v>
          </cell>
          <cell r="N536" t="str">
            <v>0</v>
          </cell>
          <cell r="O536">
            <v>1</v>
          </cell>
        </row>
        <row r="537">
          <cell r="B537" t="str">
            <v>MF-035</v>
          </cell>
          <cell r="C537" t="str">
            <v>TANQUE DE PARAFINA</v>
          </cell>
          <cell r="D537" t="str">
            <v>B</v>
          </cell>
          <cell r="E537" t="str">
            <v>MF</v>
          </cell>
          <cell r="F537" t="str">
            <v>E</v>
          </cell>
          <cell r="H537" t="str">
            <v>0</v>
          </cell>
          <cell r="I537">
            <v>1</v>
          </cell>
          <cell r="J537" t="str">
            <v>0</v>
          </cell>
          <cell r="K537" t="str">
            <v>0</v>
          </cell>
          <cell r="L537" t="str">
            <v>0</v>
          </cell>
          <cell r="M537" t="str">
            <v>0</v>
          </cell>
          <cell r="N537" t="str">
            <v>0</v>
          </cell>
          <cell r="O537">
            <v>1</v>
          </cell>
        </row>
        <row r="538">
          <cell r="B538" t="str">
            <v>MO-001</v>
          </cell>
          <cell r="C538" t="str">
            <v>ELECTROCARDIOGRAFO DE 03 CANALES</v>
          </cell>
          <cell r="D538" t="str">
            <v>B</v>
          </cell>
          <cell r="E538" t="str">
            <v>MO</v>
          </cell>
          <cell r="F538" t="str">
            <v>E</v>
          </cell>
          <cell r="H538" t="str">
            <v>0</v>
          </cell>
          <cell r="I538">
            <v>1</v>
          </cell>
          <cell r="J538">
            <v>1</v>
          </cell>
          <cell r="K538" t="str">
            <v>0</v>
          </cell>
          <cell r="L538" t="str">
            <v>0</v>
          </cell>
          <cell r="M538" t="str">
            <v>0</v>
          </cell>
          <cell r="N538" t="str">
            <v>0</v>
          </cell>
          <cell r="O538">
            <v>2</v>
          </cell>
        </row>
        <row r="539">
          <cell r="B539" t="str">
            <v>MO-002</v>
          </cell>
          <cell r="C539" t="str">
            <v>ELECTROENCEFALÓGRAFO + POTENCIALES EVOCADOS</v>
          </cell>
          <cell r="D539" t="str">
            <v>B</v>
          </cell>
          <cell r="E539" t="str">
            <v>MO</v>
          </cell>
          <cell r="F539" t="str">
            <v>E</v>
          </cell>
          <cell r="H539" t="str">
            <v>0</v>
          </cell>
          <cell r="I539">
            <v>1</v>
          </cell>
          <cell r="J539" t="str">
            <v>0</v>
          </cell>
          <cell r="K539" t="str">
            <v>0</v>
          </cell>
          <cell r="L539" t="str">
            <v>0</v>
          </cell>
          <cell r="M539" t="str">
            <v>0</v>
          </cell>
          <cell r="N539" t="str">
            <v>0</v>
          </cell>
          <cell r="O539">
            <v>1</v>
          </cell>
        </row>
        <row r="540">
          <cell r="B540" t="str">
            <v>MO-003</v>
          </cell>
          <cell r="C540" t="str">
            <v>FAJA ERGOMETRICA CON MONITOR</v>
          </cell>
          <cell r="D540" t="str">
            <v>B</v>
          </cell>
          <cell r="E540" t="str">
            <v>MO</v>
          </cell>
          <cell r="F540" t="str">
            <v>E</v>
          </cell>
          <cell r="H540" t="str">
            <v>0</v>
          </cell>
          <cell r="I540">
            <v>1</v>
          </cell>
          <cell r="J540" t="str">
            <v>0</v>
          </cell>
          <cell r="K540" t="str">
            <v>0</v>
          </cell>
          <cell r="L540" t="str">
            <v>0</v>
          </cell>
          <cell r="M540" t="str">
            <v>0</v>
          </cell>
          <cell r="N540" t="str">
            <v>0</v>
          </cell>
          <cell r="O540">
            <v>1</v>
          </cell>
        </row>
        <row r="541">
          <cell r="B541" t="str">
            <v>MO-004</v>
          </cell>
          <cell r="C541" t="str">
            <v>HOLTER DIGITAL</v>
          </cell>
          <cell r="D541" t="str">
            <v>B</v>
          </cell>
          <cell r="E541" t="str">
            <v>MO</v>
          </cell>
          <cell r="F541" t="str">
            <v>E</v>
          </cell>
          <cell r="H541" t="str">
            <v>0</v>
          </cell>
          <cell r="I541">
            <v>1</v>
          </cell>
          <cell r="J541" t="str">
            <v>0</v>
          </cell>
          <cell r="K541" t="str">
            <v>0</v>
          </cell>
          <cell r="L541" t="str">
            <v>0</v>
          </cell>
          <cell r="M541" t="str">
            <v>0</v>
          </cell>
          <cell r="N541" t="str">
            <v>0</v>
          </cell>
          <cell r="O541">
            <v>1</v>
          </cell>
        </row>
        <row r="542">
          <cell r="B542" t="str">
            <v>MO-005</v>
          </cell>
          <cell r="C542" t="str">
            <v>MONITOR DE FUNCIONES VITALES DE 5 PARÁMETROS</v>
          </cell>
          <cell r="D542" t="str">
            <v>B</v>
          </cell>
          <cell r="E542" t="str">
            <v>MO</v>
          </cell>
          <cell r="F542" t="str">
            <v>E</v>
          </cell>
          <cell r="H542" t="str">
            <v>0</v>
          </cell>
          <cell r="I542" t="str">
            <v>0</v>
          </cell>
          <cell r="J542">
            <v>2</v>
          </cell>
          <cell r="K542" t="str">
            <v>0</v>
          </cell>
          <cell r="L542" t="str">
            <v>0</v>
          </cell>
          <cell r="M542" t="str">
            <v>0</v>
          </cell>
          <cell r="N542" t="str">
            <v>0</v>
          </cell>
          <cell r="O542">
            <v>2</v>
          </cell>
        </row>
        <row r="543">
          <cell r="B543" t="str">
            <v>MO-006</v>
          </cell>
          <cell r="C543" t="str">
            <v>MONITOR DE FUNCIONES VITALES DE 5 PARÁMETROS DE TRANSPORTE</v>
          </cell>
          <cell r="D543" t="str">
            <v>B</v>
          </cell>
          <cell r="E543" t="str">
            <v>MO</v>
          </cell>
          <cell r="F543" t="str">
            <v>E</v>
          </cell>
          <cell r="H543" t="str">
            <v>0</v>
          </cell>
          <cell r="I543" t="str">
            <v>0</v>
          </cell>
          <cell r="J543">
            <v>1</v>
          </cell>
          <cell r="K543">
            <v>1</v>
          </cell>
          <cell r="L543" t="str">
            <v>0</v>
          </cell>
          <cell r="M543" t="str">
            <v>0</v>
          </cell>
          <cell r="N543" t="str">
            <v>0</v>
          </cell>
          <cell r="O543">
            <v>2</v>
          </cell>
        </row>
        <row r="544">
          <cell r="B544" t="str">
            <v>MO-007</v>
          </cell>
          <cell r="C544" t="str">
            <v>MONITOR DE FUNCIONES VITALES DE 6 PARÁMETROS</v>
          </cell>
          <cell r="D544" t="str">
            <v>B</v>
          </cell>
          <cell r="E544" t="str">
            <v>MO</v>
          </cell>
          <cell r="F544" t="str">
            <v>E</v>
          </cell>
          <cell r="H544" t="str">
            <v>0</v>
          </cell>
          <cell r="I544">
            <v>6</v>
          </cell>
          <cell r="J544" t="str">
            <v>0</v>
          </cell>
          <cell r="K544" t="str">
            <v>0</v>
          </cell>
          <cell r="L544" t="str">
            <v>0</v>
          </cell>
          <cell r="M544" t="str">
            <v>0</v>
          </cell>
          <cell r="N544" t="str">
            <v>0</v>
          </cell>
          <cell r="O544">
            <v>6</v>
          </cell>
        </row>
        <row r="545">
          <cell r="B545" t="str">
            <v>MO-008</v>
          </cell>
          <cell r="C545" t="str">
            <v>MONITOR DE FUNCIONES VITALES DE 7 PARÁMETROS</v>
          </cell>
          <cell r="D545" t="str">
            <v>B</v>
          </cell>
          <cell r="E545" t="str">
            <v>MO</v>
          </cell>
          <cell r="F545" t="str">
            <v>E</v>
          </cell>
          <cell r="H545" t="str">
            <v>0</v>
          </cell>
          <cell r="I545">
            <v>6</v>
          </cell>
          <cell r="J545" t="str">
            <v>0</v>
          </cell>
          <cell r="K545" t="str">
            <v>0</v>
          </cell>
          <cell r="L545" t="str">
            <v>0</v>
          </cell>
          <cell r="M545" t="str">
            <v>0</v>
          </cell>
          <cell r="N545" t="str">
            <v>0</v>
          </cell>
          <cell r="O545">
            <v>6</v>
          </cell>
        </row>
        <row r="546">
          <cell r="B546" t="str">
            <v>MO-009</v>
          </cell>
          <cell r="C546" t="str">
            <v>MONITOR DE FUNCIONES VITALES DE 7 PARÁMETROS - NEONATAL</v>
          </cell>
          <cell r="D546" t="str">
            <v>B</v>
          </cell>
          <cell r="E546" t="str">
            <v>MO</v>
          </cell>
          <cell r="F546" t="str">
            <v>E</v>
          </cell>
          <cell r="H546" t="str">
            <v>0</v>
          </cell>
          <cell r="I546">
            <v>2</v>
          </cell>
          <cell r="J546" t="str">
            <v>0</v>
          </cell>
          <cell r="K546" t="str">
            <v>0</v>
          </cell>
          <cell r="L546" t="str">
            <v>0</v>
          </cell>
          <cell r="M546" t="str">
            <v>0</v>
          </cell>
          <cell r="N546" t="str">
            <v>0</v>
          </cell>
          <cell r="O546">
            <v>2</v>
          </cell>
        </row>
        <row r="547">
          <cell r="B547" t="str">
            <v>MO-010</v>
          </cell>
          <cell r="C547" t="str">
            <v>MONITOR DE PRESIÓN INTRA-ABDOMINAL</v>
          </cell>
          <cell r="D547" t="str">
            <v>B</v>
          </cell>
          <cell r="E547" t="str">
            <v>MO</v>
          </cell>
          <cell r="F547" t="str">
            <v>E</v>
          </cell>
          <cell r="H547" t="str">
            <v>0</v>
          </cell>
          <cell r="I547">
            <v>1</v>
          </cell>
          <cell r="J547">
            <v>1</v>
          </cell>
          <cell r="K547" t="str">
            <v>0</v>
          </cell>
          <cell r="L547" t="str">
            <v>0</v>
          </cell>
          <cell r="M547" t="str">
            <v>0</v>
          </cell>
          <cell r="N547" t="str">
            <v>0</v>
          </cell>
          <cell r="O547">
            <v>2</v>
          </cell>
        </row>
        <row r="548">
          <cell r="B548" t="str">
            <v>MO-011</v>
          </cell>
          <cell r="C548" t="str">
            <v>MONITOR DE PRESIÓN INTRACRANEAL PORTATIL</v>
          </cell>
          <cell r="D548" t="str">
            <v>B</v>
          </cell>
          <cell r="E548" t="str">
            <v>MO</v>
          </cell>
          <cell r="F548" t="str">
            <v>E</v>
          </cell>
          <cell r="H548" t="str">
            <v>0</v>
          </cell>
          <cell r="I548">
            <v>1</v>
          </cell>
          <cell r="J548">
            <v>1</v>
          </cell>
          <cell r="K548" t="str">
            <v>0</v>
          </cell>
          <cell r="L548" t="str">
            <v>0</v>
          </cell>
          <cell r="M548" t="str">
            <v>0</v>
          </cell>
          <cell r="N548" t="str">
            <v>0</v>
          </cell>
          <cell r="O548">
            <v>2</v>
          </cell>
        </row>
        <row r="549">
          <cell r="B549" t="str">
            <v>MO-012</v>
          </cell>
          <cell r="C549" t="str">
            <v>MONITOR DEL ESTADO HIPNÓTICO</v>
          </cell>
          <cell r="D549" t="str">
            <v>B</v>
          </cell>
          <cell r="E549" t="str">
            <v>MO</v>
          </cell>
          <cell r="F549" t="str">
            <v>E</v>
          </cell>
          <cell r="H549" t="str">
            <v>0</v>
          </cell>
          <cell r="I549">
            <v>1</v>
          </cell>
          <cell r="J549" t="str">
            <v>0</v>
          </cell>
          <cell r="K549" t="str">
            <v>0</v>
          </cell>
          <cell r="L549" t="str">
            <v>0</v>
          </cell>
          <cell r="M549" t="str">
            <v>0</v>
          </cell>
          <cell r="N549" t="str">
            <v>0</v>
          </cell>
          <cell r="O549">
            <v>1</v>
          </cell>
        </row>
        <row r="550">
          <cell r="B550" t="str">
            <v>MO-013</v>
          </cell>
          <cell r="C550" t="str">
            <v>MONITOR ESOFAGICO DE GASTO CARDIACO</v>
          </cell>
          <cell r="D550" t="str">
            <v>B</v>
          </cell>
          <cell r="E550" t="str">
            <v>MO</v>
          </cell>
          <cell r="F550" t="str">
            <v>E</v>
          </cell>
          <cell r="H550" t="str">
            <v>0</v>
          </cell>
          <cell r="I550">
            <v>1</v>
          </cell>
          <cell r="J550">
            <v>1</v>
          </cell>
          <cell r="K550" t="str">
            <v>0</v>
          </cell>
          <cell r="L550" t="str">
            <v>0</v>
          </cell>
          <cell r="M550" t="str">
            <v>0</v>
          </cell>
          <cell r="N550" t="str">
            <v>0</v>
          </cell>
          <cell r="O550">
            <v>2</v>
          </cell>
        </row>
        <row r="551">
          <cell r="B551" t="str">
            <v>MO-014</v>
          </cell>
          <cell r="C551" t="str">
            <v>MONITOR FETAL</v>
          </cell>
          <cell r="D551" t="str">
            <v>B</v>
          </cell>
          <cell r="E551" t="str">
            <v>MO</v>
          </cell>
          <cell r="F551" t="str">
            <v>E</v>
          </cell>
          <cell r="H551" t="str">
            <v>0</v>
          </cell>
          <cell r="I551">
            <v>2</v>
          </cell>
          <cell r="J551" t="str">
            <v>0</v>
          </cell>
          <cell r="K551" t="str">
            <v>0</v>
          </cell>
          <cell r="L551" t="str">
            <v>0</v>
          </cell>
          <cell r="M551" t="str">
            <v>0</v>
          </cell>
          <cell r="N551" t="str">
            <v>0</v>
          </cell>
          <cell r="O551">
            <v>2</v>
          </cell>
        </row>
        <row r="552">
          <cell r="B552" t="str">
            <v>MO-015</v>
          </cell>
          <cell r="C552" t="str">
            <v>MONITOR FETAL GEMELAR</v>
          </cell>
          <cell r="D552" t="str">
            <v>B</v>
          </cell>
          <cell r="E552" t="str">
            <v>MO</v>
          </cell>
          <cell r="F552" t="str">
            <v>E</v>
          </cell>
          <cell r="H552" t="str">
            <v>0</v>
          </cell>
          <cell r="I552">
            <v>1</v>
          </cell>
          <cell r="J552">
            <v>1</v>
          </cell>
          <cell r="K552" t="str">
            <v>0</v>
          </cell>
          <cell r="L552" t="str">
            <v>0</v>
          </cell>
          <cell r="M552" t="str">
            <v>0</v>
          </cell>
          <cell r="N552" t="str">
            <v>0</v>
          </cell>
          <cell r="O552">
            <v>2</v>
          </cell>
        </row>
        <row r="553">
          <cell r="B553" t="str">
            <v>MO-016</v>
          </cell>
          <cell r="C553" t="str">
            <v>PULSOXIMETRO ADULTO/PEDIÁTRICO</v>
          </cell>
          <cell r="D553" t="str">
            <v>B</v>
          </cell>
          <cell r="E553" t="str">
            <v>MO</v>
          </cell>
          <cell r="F553" t="str">
            <v>E</v>
          </cell>
          <cell r="H553" t="str">
            <v>0</v>
          </cell>
          <cell r="I553">
            <v>1</v>
          </cell>
          <cell r="J553">
            <v>1</v>
          </cell>
          <cell r="K553">
            <v>1</v>
          </cell>
          <cell r="L553">
            <v>1</v>
          </cell>
          <cell r="M553">
            <v>1</v>
          </cell>
          <cell r="N553" t="str">
            <v>0</v>
          </cell>
          <cell r="O553">
            <v>5</v>
          </cell>
        </row>
        <row r="554">
          <cell r="B554" t="str">
            <v>MO-017</v>
          </cell>
          <cell r="C554" t="str">
            <v>SISTEMA MAPA (MONITOREO DE PRESION AMBULATORIA CONTINUA)</v>
          </cell>
          <cell r="D554" t="str">
            <v>B</v>
          </cell>
          <cell r="E554" t="str">
            <v>MO</v>
          </cell>
          <cell r="F554" t="str">
            <v>E</v>
          </cell>
          <cell r="H554" t="str">
            <v>0</v>
          </cell>
          <cell r="I554">
            <v>1</v>
          </cell>
          <cell r="J554" t="str">
            <v>0</v>
          </cell>
          <cell r="K554" t="str">
            <v>0</v>
          </cell>
          <cell r="L554" t="str">
            <v>0</v>
          </cell>
          <cell r="M554" t="str">
            <v>0</v>
          </cell>
          <cell r="N554" t="str">
            <v>0</v>
          </cell>
          <cell r="O554">
            <v>1</v>
          </cell>
        </row>
        <row r="555">
          <cell r="B555" t="str">
            <v>MOF-001</v>
          </cell>
          <cell r="C555" t="str">
            <v>BANCA ECUMENICA</v>
          </cell>
          <cell r="D555" t="str">
            <v>MA</v>
          </cell>
          <cell r="E555" t="str">
            <v>MOF</v>
          </cell>
          <cell r="F555" t="str">
            <v>E</v>
          </cell>
          <cell r="H555">
            <v>10</v>
          </cell>
          <cell r="I555" t="str">
            <v>0</v>
          </cell>
          <cell r="J555" t="str">
            <v>0</v>
          </cell>
          <cell r="K555" t="str">
            <v>0</v>
          </cell>
          <cell r="L555" t="str">
            <v>0</v>
          </cell>
          <cell r="M555" t="str">
            <v>0</v>
          </cell>
          <cell r="N555" t="str">
            <v>0</v>
          </cell>
          <cell r="O555">
            <v>10</v>
          </cell>
        </row>
        <row r="556">
          <cell r="B556" t="str">
            <v>MOF-002</v>
          </cell>
          <cell r="C556" t="str">
            <v>BANCO DE MADERA PARA VESTUARIO</v>
          </cell>
          <cell r="D556" t="str">
            <v>MA</v>
          </cell>
          <cell r="E556" t="str">
            <v>MOF</v>
          </cell>
          <cell r="F556" t="str">
            <v>E</v>
          </cell>
          <cell r="H556">
            <v>1</v>
          </cell>
          <cell r="I556">
            <v>1</v>
          </cell>
          <cell r="J556">
            <v>2</v>
          </cell>
          <cell r="K556">
            <v>1</v>
          </cell>
          <cell r="L556" t="str">
            <v>0</v>
          </cell>
          <cell r="M556" t="str">
            <v>0</v>
          </cell>
          <cell r="N556" t="str">
            <v>0</v>
          </cell>
          <cell r="O556">
            <v>5</v>
          </cell>
        </row>
        <row r="557">
          <cell r="B557" t="str">
            <v>MOF-003</v>
          </cell>
          <cell r="C557" t="str">
            <v>BANDEJA ACRILICA SIMPLE PARA ESCRITORIO</v>
          </cell>
          <cell r="D557" t="str">
            <v>MA</v>
          </cell>
          <cell r="E557" t="str">
            <v>MOF</v>
          </cell>
          <cell r="F557" t="str">
            <v>E</v>
          </cell>
          <cell r="H557">
            <v>1</v>
          </cell>
          <cell r="I557">
            <v>1</v>
          </cell>
          <cell r="J557">
            <v>1</v>
          </cell>
          <cell r="K557">
            <v>1</v>
          </cell>
          <cell r="L557">
            <v>1</v>
          </cell>
          <cell r="M557">
            <v>1</v>
          </cell>
          <cell r="N557">
            <v>1</v>
          </cell>
          <cell r="O557">
            <v>7</v>
          </cell>
        </row>
        <row r="558">
          <cell r="B558" t="str">
            <v>MOF-004</v>
          </cell>
          <cell r="C558" t="str">
            <v>BANDEJA METALICA SIMPLE PARA ESCRITORIO</v>
          </cell>
          <cell r="D558" t="str">
            <v>MA</v>
          </cell>
          <cell r="E558" t="str">
            <v>MOF</v>
          </cell>
          <cell r="F558" t="str">
            <v>E</v>
          </cell>
          <cell r="H558" t="str">
            <v>0</v>
          </cell>
          <cell r="I558">
            <v>1</v>
          </cell>
          <cell r="J558" t="str">
            <v>0</v>
          </cell>
          <cell r="K558" t="str">
            <v>0</v>
          </cell>
          <cell r="L558" t="str">
            <v>0</v>
          </cell>
          <cell r="M558" t="str">
            <v>0</v>
          </cell>
          <cell r="N558" t="str">
            <v>0</v>
          </cell>
          <cell r="O558">
            <v>1</v>
          </cell>
        </row>
        <row r="559">
          <cell r="B559" t="str">
            <v>MOF-005</v>
          </cell>
          <cell r="C559" t="str">
            <v>BUTACA METALICA DE 3 CUERPOS</v>
          </cell>
          <cell r="D559" t="str">
            <v>MA</v>
          </cell>
          <cell r="E559" t="str">
            <v>MOF</v>
          </cell>
          <cell r="F559" t="str">
            <v>E</v>
          </cell>
          <cell r="H559">
            <v>3</v>
          </cell>
          <cell r="I559" t="str">
            <v>0</v>
          </cell>
          <cell r="J559">
            <v>6</v>
          </cell>
          <cell r="K559">
            <v>4</v>
          </cell>
          <cell r="L559">
            <v>4</v>
          </cell>
          <cell r="M559">
            <v>3</v>
          </cell>
          <cell r="N559">
            <v>3</v>
          </cell>
          <cell r="O559">
            <v>23</v>
          </cell>
        </row>
        <row r="560">
          <cell r="B560" t="str">
            <v>MOF-006</v>
          </cell>
          <cell r="C560" t="str">
            <v>CAJA FUERTE CON CLAVE TIPO RELOJ</v>
          </cell>
          <cell r="D560" t="str">
            <v>MA</v>
          </cell>
          <cell r="E560" t="str">
            <v>MOF</v>
          </cell>
          <cell r="F560" t="str">
            <v>E</v>
          </cell>
          <cell r="H560" t="str">
            <v>0</v>
          </cell>
          <cell r="I560" t="str">
            <v>0</v>
          </cell>
          <cell r="J560">
            <v>1</v>
          </cell>
          <cell r="K560">
            <v>1</v>
          </cell>
          <cell r="L560">
            <v>1</v>
          </cell>
          <cell r="M560">
            <v>1</v>
          </cell>
          <cell r="N560">
            <v>1</v>
          </cell>
          <cell r="O560">
            <v>5</v>
          </cell>
        </row>
        <row r="561">
          <cell r="B561" t="str">
            <v>MOF-007</v>
          </cell>
          <cell r="C561" t="str">
            <v>CARPETAS UNIPERSONALES PARA AULA, TABLERO REBATIBLE</v>
          </cell>
          <cell r="D561" t="str">
            <v>MA</v>
          </cell>
          <cell r="E561" t="str">
            <v>MOF</v>
          </cell>
          <cell r="F561" t="str">
            <v>E</v>
          </cell>
          <cell r="H561">
            <v>10</v>
          </cell>
          <cell r="I561" t="str">
            <v>0</v>
          </cell>
          <cell r="J561" t="str">
            <v>0</v>
          </cell>
          <cell r="K561" t="str">
            <v>0</v>
          </cell>
          <cell r="L561" t="str">
            <v>0</v>
          </cell>
          <cell r="M561" t="str">
            <v>0</v>
          </cell>
          <cell r="N561" t="str">
            <v>0</v>
          </cell>
          <cell r="O561">
            <v>10</v>
          </cell>
        </row>
        <row r="562">
          <cell r="B562" t="str">
            <v>MOF-008</v>
          </cell>
          <cell r="C562" t="str">
            <v>CONJUNTO DE BUTACAS DE 3 UNIDADES</v>
          </cell>
          <cell r="D562" t="str">
            <v>MA</v>
          </cell>
          <cell r="E562" t="str">
            <v>MOF</v>
          </cell>
          <cell r="F562" t="str">
            <v>E</v>
          </cell>
          <cell r="H562">
            <v>1</v>
          </cell>
          <cell r="I562" t="str">
            <v>0</v>
          </cell>
          <cell r="J562" t="str">
            <v>0</v>
          </cell>
          <cell r="K562" t="str">
            <v>0</v>
          </cell>
          <cell r="L562" t="str">
            <v>0</v>
          </cell>
          <cell r="M562" t="str">
            <v>0</v>
          </cell>
          <cell r="N562" t="str">
            <v>0</v>
          </cell>
          <cell r="O562">
            <v>1</v>
          </cell>
        </row>
        <row r="563">
          <cell r="B563" t="str">
            <v>MOF-009</v>
          </cell>
          <cell r="C563" t="str">
            <v>CREDENZA METALICA DE 180 X 50 CM</v>
          </cell>
          <cell r="D563" t="str">
            <v>MA</v>
          </cell>
          <cell r="E563" t="str">
            <v>MOF</v>
          </cell>
          <cell r="F563" t="str">
            <v>E</v>
          </cell>
          <cell r="H563" t="str">
            <v>0</v>
          </cell>
          <cell r="I563" t="str">
            <v>0</v>
          </cell>
          <cell r="J563">
            <v>1</v>
          </cell>
          <cell r="K563" t="str">
            <v>0</v>
          </cell>
          <cell r="L563" t="str">
            <v>0</v>
          </cell>
          <cell r="M563" t="str">
            <v>0</v>
          </cell>
          <cell r="N563" t="str">
            <v>0</v>
          </cell>
          <cell r="O563">
            <v>1</v>
          </cell>
        </row>
        <row r="564">
          <cell r="B564" t="str">
            <v>MOF-010</v>
          </cell>
          <cell r="C564" t="str">
            <v>ESCRITORIO METALICO DE 2 CAJONES</v>
          </cell>
          <cell r="D564" t="str">
            <v>MA</v>
          </cell>
          <cell r="E564" t="str">
            <v>MOF</v>
          </cell>
          <cell r="F564" t="str">
            <v>E</v>
          </cell>
          <cell r="H564">
            <v>1</v>
          </cell>
          <cell r="I564">
            <v>1</v>
          </cell>
          <cell r="J564">
            <v>1</v>
          </cell>
          <cell r="K564">
            <v>1</v>
          </cell>
          <cell r="L564">
            <v>1</v>
          </cell>
          <cell r="M564" t="str">
            <v>0</v>
          </cell>
          <cell r="N564" t="str">
            <v>0</v>
          </cell>
          <cell r="O564">
            <v>5</v>
          </cell>
        </row>
        <row r="565">
          <cell r="B565" t="str">
            <v>MOF-011</v>
          </cell>
          <cell r="C565" t="str">
            <v>ESCRITORIO METÁLICO DE 3 CAJONES</v>
          </cell>
          <cell r="D565" t="str">
            <v>MA</v>
          </cell>
          <cell r="E565" t="str">
            <v>MOF</v>
          </cell>
          <cell r="F565" t="str">
            <v>E</v>
          </cell>
          <cell r="H565">
            <v>1</v>
          </cell>
          <cell r="I565">
            <v>1</v>
          </cell>
          <cell r="J565">
            <v>1</v>
          </cell>
          <cell r="K565" t="str">
            <v>0</v>
          </cell>
          <cell r="L565" t="str">
            <v>0</v>
          </cell>
          <cell r="M565" t="str">
            <v>0</v>
          </cell>
          <cell r="N565" t="str">
            <v>0</v>
          </cell>
          <cell r="O565">
            <v>3</v>
          </cell>
        </row>
        <row r="566">
          <cell r="B566" t="str">
            <v>MOF-012</v>
          </cell>
          <cell r="C566" t="str">
            <v>ESCRITORIO METÁLICO DE 4 CAJONES</v>
          </cell>
          <cell r="D566" t="str">
            <v>MA</v>
          </cell>
          <cell r="E566" t="str">
            <v>MOF</v>
          </cell>
          <cell r="F566" t="str">
            <v>E</v>
          </cell>
          <cell r="H566">
            <v>3</v>
          </cell>
          <cell r="I566">
            <v>1</v>
          </cell>
          <cell r="J566">
            <v>1</v>
          </cell>
          <cell r="K566">
            <v>1</v>
          </cell>
          <cell r="L566">
            <v>1</v>
          </cell>
          <cell r="M566">
            <v>1</v>
          </cell>
          <cell r="N566">
            <v>1</v>
          </cell>
          <cell r="O566">
            <v>9</v>
          </cell>
        </row>
        <row r="567">
          <cell r="B567" t="str">
            <v>MOF-013</v>
          </cell>
          <cell r="C567" t="str">
            <v>ESCRITORIO METÁLICO DE 7 CAJONES</v>
          </cell>
          <cell r="D567" t="str">
            <v>MA</v>
          </cell>
          <cell r="E567" t="str">
            <v>MOF</v>
          </cell>
          <cell r="F567" t="str">
            <v>E</v>
          </cell>
          <cell r="H567">
            <v>1</v>
          </cell>
          <cell r="I567" t="str">
            <v>0</v>
          </cell>
          <cell r="J567">
            <v>1</v>
          </cell>
          <cell r="K567" t="str">
            <v>0</v>
          </cell>
          <cell r="L567" t="str">
            <v>0</v>
          </cell>
          <cell r="M567" t="str">
            <v>0</v>
          </cell>
          <cell r="N567" t="str">
            <v>0</v>
          </cell>
          <cell r="O567">
            <v>2</v>
          </cell>
        </row>
        <row r="568">
          <cell r="B568" t="str">
            <v>MOF-014</v>
          </cell>
          <cell r="C568" t="str">
            <v>MESA AUXILIAR PARA OFICINA</v>
          </cell>
          <cell r="D568" t="str">
            <v>MA</v>
          </cell>
          <cell r="E568" t="str">
            <v>MOF</v>
          </cell>
          <cell r="F568" t="str">
            <v>E</v>
          </cell>
          <cell r="H568">
            <v>1</v>
          </cell>
          <cell r="I568" t="str">
            <v>0</v>
          </cell>
          <cell r="J568" t="str">
            <v>0</v>
          </cell>
          <cell r="K568" t="str">
            <v>0</v>
          </cell>
          <cell r="L568" t="str">
            <v>0</v>
          </cell>
          <cell r="M568" t="str">
            <v>0</v>
          </cell>
          <cell r="N568" t="str">
            <v>0</v>
          </cell>
          <cell r="O568">
            <v>1</v>
          </cell>
        </row>
        <row r="569">
          <cell r="B569" t="str">
            <v>MOF-015</v>
          </cell>
          <cell r="C569" t="str">
            <v>MESA DE MADERA DE TRABAJO DE 240 X 120 CM.</v>
          </cell>
          <cell r="D569" t="str">
            <v>MA</v>
          </cell>
          <cell r="E569" t="str">
            <v>MOF</v>
          </cell>
          <cell r="F569" t="str">
            <v>E</v>
          </cell>
          <cell r="H569">
            <v>1</v>
          </cell>
          <cell r="I569" t="str">
            <v>0</v>
          </cell>
          <cell r="J569" t="str">
            <v>0</v>
          </cell>
          <cell r="K569" t="str">
            <v>0</v>
          </cell>
          <cell r="L569" t="str">
            <v>0</v>
          </cell>
          <cell r="M569" t="str">
            <v>0</v>
          </cell>
          <cell r="N569" t="str">
            <v>0</v>
          </cell>
          <cell r="O569">
            <v>1</v>
          </cell>
        </row>
        <row r="570">
          <cell r="B570" t="str">
            <v>MOF-016</v>
          </cell>
          <cell r="C570" t="str">
            <v>MESA DE MADERA PARA LAVANDERIA</v>
          </cell>
          <cell r="D570" t="str">
            <v>MA</v>
          </cell>
          <cell r="E570" t="str">
            <v>MOF</v>
          </cell>
          <cell r="F570" t="str">
            <v>E</v>
          </cell>
          <cell r="H570">
            <v>2</v>
          </cell>
          <cell r="I570" t="str">
            <v>0</v>
          </cell>
          <cell r="J570" t="str">
            <v>0</v>
          </cell>
          <cell r="K570" t="str">
            <v>0</v>
          </cell>
          <cell r="L570" t="str">
            <v>0</v>
          </cell>
          <cell r="M570" t="str">
            <v>0</v>
          </cell>
          <cell r="N570" t="str">
            <v>0</v>
          </cell>
          <cell r="O570">
            <v>2</v>
          </cell>
        </row>
        <row r="571">
          <cell r="B571" t="str">
            <v>MOF-017</v>
          </cell>
          <cell r="C571" t="str">
            <v>MESA DE MADERA PARA MÚLTIPLES USOS</v>
          </cell>
          <cell r="D571" t="str">
            <v>MA</v>
          </cell>
          <cell r="E571" t="str">
            <v>MOF</v>
          </cell>
          <cell r="F571" t="str">
            <v>E</v>
          </cell>
          <cell r="H571">
            <v>1</v>
          </cell>
          <cell r="I571" t="str">
            <v>0</v>
          </cell>
          <cell r="J571">
            <v>1</v>
          </cell>
          <cell r="K571" t="str">
            <v>0</v>
          </cell>
          <cell r="L571" t="str">
            <v>0</v>
          </cell>
          <cell r="M571" t="str">
            <v>0</v>
          </cell>
          <cell r="N571" t="str">
            <v>0</v>
          </cell>
          <cell r="O571">
            <v>2</v>
          </cell>
        </row>
        <row r="572">
          <cell r="B572" t="str">
            <v>MOF-018</v>
          </cell>
          <cell r="C572" t="str">
            <v>MESA DE MADERA PARA NIÑOS</v>
          </cell>
          <cell r="D572" t="str">
            <v>MA</v>
          </cell>
          <cell r="E572" t="str">
            <v>MOF</v>
          </cell>
          <cell r="F572" t="str">
            <v>E</v>
          </cell>
          <cell r="H572" t="str">
            <v>0</v>
          </cell>
          <cell r="I572">
            <v>1</v>
          </cell>
          <cell r="J572">
            <v>4</v>
          </cell>
          <cell r="K572" t="str">
            <v>0</v>
          </cell>
          <cell r="L572" t="str">
            <v>0</v>
          </cell>
          <cell r="M572" t="str">
            <v>0</v>
          </cell>
          <cell r="N572" t="str">
            <v>0</v>
          </cell>
          <cell r="O572">
            <v>5</v>
          </cell>
        </row>
        <row r="573">
          <cell r="B573" t="str">
            <v>MOF-019</v>
          </cell>
          <cell r="C573" t="str">
            <v>MESA DE MADERA PARA REUNIONES DE 240 X 120 CM.</v>
          </cell>
          <cell r="D573" t="str">
            <v>MA</v>
          </cell>
          <cell r="E573" t="str">
            <v>MOF</v>
          </cell>
          <cell r="F573" t="str">
            <v>E</v>
          </cell>
          <cell r="H573">
            <v>1</v>
          </cell>
          <cell r="I573" t="str">
            <v>0</v>
          </cell>
          <cell r="J573" t="str">
            <v>0</v>
          </cell>
          <cell r="K573">
            <v>1</v>
          </cell>
          <cell r="L573">
            <v>1</v>
          </cell>
          <cell r="M573" t="str">
            <v>0</v>
          </cell>
          <cell r="N573" t="str">
            <v>0</v>
          </cell>
          <cell r="O573">
            <v>3</v>
          </cell>
        </row>
        <row r="574">
          <cell r="B574" t="str">
            <v>MOF-020</v>
          </cell>
          <cell r="C574" t="str">
            <v xml:space="preserve">MESA DE REUNIONES DE 90 X 180 CM. </v>
          </cell>
          <cell r="D574" t="str">
            <v>MA</v>
          </cell>
          <cell r="E574" t="str">
            <v>MOF</v>
          </cell>
          <cell r="F574" t="str">
            <v>E</v>
          </cell>
          <cell r="H574">
            <v>1</v>
          </cell>
          <cell r="I574" t="str">
            <v>0</v>
          </cell>
          <cell r="J574">
            <v>1</v>
          </cell>
          <cell r="K574" t="str">
            <v>0</v>
          </cell>
          <cell r="L574" t="str">
            <v>0</v>
          </cell>
          <cell r="M574" t="str">
            <v>0</v>
          </cell>
          <cell r="N574" t="str">
            <v>0</v>
          </cell>
          <cell r="O574">
            <v>2</v>
          </cell>
        </row>
        <row r="575">
          <cell r="B575" t="str">
            <v>MOF-021</v>
          </cell>
          <cell r="C575" t="str">
            <v>MESA METALICA DE CENTRO</v>
          </cell>
          <cell r="D575" t="str">
            <v>MA</v>
          </cell>
          <cell r="E575" t="str">
            <v>MOF</v>
          </cell>
          <cell r="F575" t="str">
            <v>E</v>
          </cell>
          <cell r="H575">
            <v>1</v>
          </cell>
          <cell r="I575" t="str">
            <v>0</v>
          </cell>
          <cell r="J575">
            <v>1</v>
          </cell>
          <cell r="K575" t="str">
            <v>0</v>
          </cell>
          <cell r="L575" t="str">
            <v>0</v>
          </cell>
          <cell r="M575" t="str">
            <v>0</v>
          </cell>
          <cell r="N575" t="str">
            <v>0</v>
          </cell>
          <cell r="O575">
            <v>2</v>
          </cell>
        </row>
        <row r="576">
          <cell r="B576" t="str">
            <v>MOF-022</v>
          </cell>
          <cell r="C576" t="str">
            <v xml:space="preserve">MESA METÁLICA DE REUNIONES PARA 4 PERSONAS </v>
          </cell>
          <cell r="D576" t="str">
            <v>MA</v>
          </cell>
          <cell r="E576" t="str">
            <v>MOF</v>
          </cell>
          <cell r="F576" t="str">
            <v>E</v>
          </cell>
          <cell r="H576">
            <v>4</v>
          </cell>
          <cell r="I576" t="str">
            <v>0</v>
          </cell>
          <cell r="J576" t="str">
            <v>0</v>
          </cell>
          <cell r="K576" t="str">
            <v>0</v>
          </cell>
          <cell r="L576" t="str">
            <v>0</v>
          </cell>
          <cell r="M576" t="str">
            <v>0</v>
          </cell>
          <cell r="N576" t="str">
            <v>0</v>
          </cell>
          <cell r="O576">
            <v>4</v>
          </cell>
        </row>
        <row r="577">
          <cell r="B577" t="str">
            <v>MOF-023</v>
          </cell>
          <cell r="C577" t="str">
            <v xml:space="preserve">MESA METÁLICA DE USO MÚLTIPLE DE 90 X 45 CM. </v>
          </cell>
          <cell r="D577" t="str">
            <v>MA</v>
          </cell>
          <cell r="E577" t="str">
            <v>MOF</v>
          </cell>
          <cell r="F577" t="str">
            <v>E</v>
          </cell>
          <cell r="H577">
            <v>1</v>
          </cell>
          <cell r="I577">
            <v>1</v>
          </cell>
          <cell r="J577" t="str">
            <v>0</v>
          </cell>
          <cell r="K577" t="str">
            <v>0</v>
          </cell>
          <cell r="L577" t="str">
            <v>0</v>
          </cell>
          <cell r="M577" t="str">
            <v>0</v>
          </cell>
          <cell r="N577" t="str">
            <v>0</v>
          </cell>
          <cell r="O577">
            <v>2</v>
          </cell>
        </row>
        <row r="578">
          <cell r="B578" t="str">
            <v>MOF-024</v>
          </cell>
          <cell r="C578" t="str">
            <v>MESA METALICA ESQUINERA</v>
          </cell>
          <cell r="D578" t="str">
            <v>MA</v>
          </cell>
          <cell r="E578" t="str">
            <v>MOF</v>
          </cell>
          <cell r="F578" t="str">
            <v>E</v>
          </cell>
          <cell r="H578">
            <v>1</v>
          </cell>
          <cell r="I578" t="str">
            <v>0</v>
          </cell>
          <cell r="J578" t="str">
            <v>0</v>
          </cell>
          <cell r="K578" t="str">
            <v>0</v>
          </cell>
          <cell r="L578" t="str">
            <v>0</v>
          </cell>
          <cell r="M578" t="str">
            <v>0</v>
          </cell>
          <cell r="N578" t="str">
            <v>0</v>
          </cell>
          <cell r="O578">
            <v>1</v>
          </cell>
        </row>
        <row r="579">
          <cell r="B579" t="str">
            <v>MOF-025</v>
          </cell>
          <cell r="C579" t="str">
            <v>MODULO PARA COMPUTO</v>
          </cell>
          <cell r="D579" t="str">
            <v>MA</v>
          </cell>
          <cell r="E579" t="str">
            <v>MOF</v>
          </cell>
          <cell r="F579" t="str">
            <v>E</v>
          </cell>
          <cell r="H579">
            <v>1</v>
          </cell>
          <cell r="I579">
            <v>1</v>
          </cell>
          <cell r="J579">
            <v>1</v>
          </cell>
          <cell r="K579">
            <v>1</v>
          </cell>
          <cell r="L579">
            <v>1</v>
          </cell>
          <cell r="M579">
            <v>2</v>
          </cell>
          <cell r="N579">
            <v>1</v>
          </cell>
          <cell r="O579">
            <v>8</v>
          </cell>
        </row>
        <row r="580">
          <cell r="B580" t="str">
            <v>MOF-026</v>
          </cell>
          <cell r="C580" t="str">
            <v>MUEBLE PARA COLGAR CON PUERTAS DE VIDRIO</v>
          </cell>
          <cell r="D580" t="str">
            <v>MA</v>
          </cell>
          <cell r="E580" t="str">
            <v>MOF</v>
          </cell>
          <cell r="F580" t="str">
            <v>E</v>
          </cell>
          <cell r="H580" t="str">
            <v>0</v>
          </cell>
          <cell r="I580">
            <v>1</v>
          </cell>
          <cell r="J580" t="str">
            <v>0</v>
          </cell>
          <cell r="K580" t="str">
            <v>0</v>
          </cell>
          <cell r="L580" t="str">
            <v>0</v>
          </cell>
          <cell r="M580" t="str">
            <v>0</v>
          </cell>
          <cell r="N580" t="str">
            <v>0</v>
          </cell>
          <cell r="O580">
            <v>1</v>
          </cell>
        </row>
        <row r="581">
          <cell r="B581" t="str">
            <v>MOF-027</v>
          </cell>
          <cell r="C581" t="str">
            <v>MUEBLE REPOSTERO ALTO</v>
          </cell>
          <cell r="D581" t="str">
            <v>MA</v>
          </cell>
          <cell r="E581" t="str">
            <v>MOF</v>
          </cell>
          <cell r="F581" t="str">
            <v>E</v>
          </cell>
          <cell r="H581" t="str">
            <v>0</v>
          </cell>
          <cell r="I581">
            <v>1</v>
          </cell>
          <cell r="J581" t="str">
            <v>0</v>
          </cell>
          <cell r="K581" t="str">
            <v>0</v>
          </cell>
          <cell r="L581" t="str">
            <v>0</v>
          </cell>
          <cell r="M581" t="str">
            <v>0</v>
          </cell>
          <cell r="N581" t="str">
            <v>0</v>
          </cell>
          <cell r="O581">
            <v>1</v>
          </cell>
        </row>
        <row r="582">
          <cell r="B582" t="str">
            <v>MOF-028</v>
          </cell>
          <cell r="C582" t="str">
            <v>PIZARRA ACRÍLICA  DE 1.50 X 1.00  ADOSADO A PARED</v>
          </cell>
          <cell r="D582" t="str">
            <v>MA</v>
          </cell>
          <cell r="E582" t="str">
            <v>MOF</v>
          </cell>
          <cell r="F582" t="str">
            <v>E</v>
          </cell>
          <cell r="H582">
            <v>1</v>
          </cell>
          <cell r="I582" t="str">
            <v>0</v>
          </cell>
          <cell r="J582">
            <v>1</v>
          </cell>
          <cell r="K582">
            <v>1</v>
          </cell>
          <cell r="L582">
            <v>1</v>
          </cell>
          <cell r="M582" t="str">
            <v>0</v>
          </cell>
          <cell r="N582" t="str">
            <v>0</v>
          </cell>
          <cell r="O582">
            <v>4</v>
          </cell>
        </row>
        <row r="583">
          <cell r="B583" t="str">
            <v>MOF-029</v>
          </cell>
          <cell r="C583" t="str">
            <v>SILLA DE MADERA PARA NIÑOS</v>
          </cell>
          <cell r="D583" t="str">
            <v>MA</v>
          </cell>
          <cell r="E583" t="str">
            <v>MOF</v>
          </cell>
          <cell r="F583" t="str">
            <v>E</v>
          </cell>
          <cell r="H583" t="str">
            <v>0</v>
          </cell>
          <cell r="I583" t="str">
            <v>0</v>
          </cell>
          <cell r="J583">
            <v>16</v>
          </cell>
          <cell r="K583" t="str">
            <v>0</v>
          </cell>
          <cell r="L583" t="str">
            <v>0</v>
          </cell>
          <cell r="M583" t="str">
            <v>0</v>
          </cell>
          <cell r="N583" t="str">
            <v>0</v>
          </cell>
          <cell r="O583">
            <v>16</v>
          </cell>
        </row>
        <row r="584">
          <cell r="B584" t="str">
            <v>MOF-030</v>
          </cell>
          <cell r="C584" t="str">
            <v>SILLA METÁLICA APILABLE</v>
          </cell>
          <cell r="D584" t="str">
            <v>MA</v>
          </cell>
          <cell r="E584" t="str">
            <v>MOF</v>
          </cell>
          <cell r="F584" t="str">
            <v>E</v>
          </cell>
          <cell r="H584">
            <v>2</v>
          </cell>
          <cell r="I584">
            <v>2</v>
          </cell>
          <cell r="J584">
            <v>2</v>
          </cell>
          <cell r="K584">
            <v>2</v>
          </cell>
          <cell r="L584">
            <v>2</v>
          </cell>
          <cell r="M584">
            <v>2</v>
          </cell>
          <cell r="N584">
            <v>2</v>
          </cell>
          <cell r="O584">
            <v>14</v>
          </cell>
        </row>
        <row r="585">
          <cell r="B585" t="str">
            <v>MOF-031</v>
          </cell>
          <cell r="C585" t="str">
            <v>SILLA METALICA CONFORTABLE GIRATORIA RODABLE</v>
          </cell>
          <cell r="D585" t="str">
            <v>MA</v>
          </cell>
          <cell r="E585" t="str">
            <v>MOF</v>
          </cell>
          <cell r="F585" t="str">
            <v>E</v>
          </cell>
          <cell r="H585">
            <v>1</v>
          </cell>
          <cell r="I585" t="str">
            <v>0</v>
          </cell>
          <cell r="J585" t="str">
            <v>0</v>
          </cell>
          <cell r="K585" t="str">
            <v>0</v>
          </cell>
          <cell r="L585" t="str">
            <v>0</v>
          </cell>
          <cell r="M585" t="str">
            <v>0</v>
          </cell>
          <cell r="N585" t="str">
            <v>0</v>
          </cell>
          <cell r="O585">
            <v>1</v>
          </cell>
        </row>
        <row r="586">
          <cell r="B586" t="str">
            <v>MOF-032</v>
          </cell>
          <cell r="C586" t="str">
            <v>SILLA METÁLICA CONFORTABLE GIRATORIA RODABLE CON BRAZOS</v>
          </cell>
          <cell r="D586" t="str">
            <v>MA</v>
          </cell>
          <cell r="E586" t="str">
            <v>MOF</v>
          </cell>
          <cell r="F586" t="str">
            <v>E</v>
          </cell>
          <cell r="H586">
            <v>3</v>
          </cell>
          <cell r="I586" t="str">
            <v>0</v>
          </cell>
          <cell r="J586">
            <v>1</v>
          </cell>
          <cell r="K586">
            <v>1</v>
          </cell>
          <cell r="L586" t="str">
            <v>0</v>
          </cell>
          <cell r="M586" t="str">
            <v>0</v>
          </cell>
          <cell r="N586" t="str">
            <v>0</v>
          </cell>
          <cell r="O586">
            <v>5</v>
          </cell>
        </row>
        <row r="587">
          <cell r="B587" t="str">
            <v>MOF-033</v>
          </cell>
          <cell r="C587" t="str">
            <v xml:space="preserve">SILLA METALICA GIRATORIA CONFORTABLE PARA SALA OPERACIONES </v>
          </cell>
          <cell r="D587" t="str">
            <v>MA</v>
          </cell>
          <cell r="E587" t="str">
            <v>MOF</v>
          </cell>
          <cell r="F587" t="str">
            <v>E</v>
          </cell>
          <cell r="H587" t="str">
            <v>0</v>
          </cell>
          <cell r="I587">
            <v>1</v>
          </cell>
          <cell r="J587" t="str">
            <v>0</v>
          </cell>
          <cell r="K587" t="str">
            <v>0</v>
          </cell>
          <cell r="L587" t="str">
            <v>0</v>
          </cell>
          <cell r="M587" t="str">
            <v>0</v>
          </cell>
          <cell r="N587" t="str">
            <v>0</v>
          </cell>
          <cell r="O587">
            <v>1</v>
          </cell>
        </row>
        <row r="588">
          <cell r="B588" t="str">
            <v>MOF-034</v>
          </cell>
          <cell r="C588" t="str">
            <v>SILLA METÁLICA GIRATORIA RODABLE</v>
          </cell>
          <cell r="D588" t="str">
            <v>MA</v>
          </cell>
          <cell r="E588" t="str">
            <v>MOF</v>
          </cell>
          <cell r="F588" t="str">
            <v>E</v>
          </cell>
          <cell r="H588">
            <v>8</v>
          </cell>
          <cell r="I588">
            <v>1</v>
          </cell>
          <cell r="J588">
            <v>1</v>
          </cell>
          <cell r="K588">
            <v>1</v>
          </cell>
          <cell r="L588">
            <v>1</v>
          </cell>
          <cell r="M588">
            <v>1</v>
          </cell>
          <cell r="N588">
            <v>1</v>
          </cell>
          <cell r="O588">
            <v>14</v>
          </cell>
        </row>
        <row r="589">
          <cell r="B589" t="str">
            <v>MOF-035</v>
          </cell>
          <cell r="C589" t="str">
            <v>SILLA METÁLICA GIRATORIA RODABLE CON ASIENTO ALTO</v>
          </cell>
          <cell r="D589" t="str">
            <v>MA</v>
          </cell>
          <cell r="E589" t="str">
            <v>MOF</v>
          </cell>
          <cell r="F589" t="str">
            <v>E</v>
          </cell>
          <cell r="H589">
            <v>1</v>
          </cell>
          <cell r="I589">
            <v>3</v>
          </cell>
          <cell r="J589">
            <v>1</v>
          </cell>
          <cell r="K589">
            <v>1</v>
          </cell>
          <cell r="L589">
            <v>1</v>
          </cell>
          <cell r="M589">
            <v>1</v>
          </cell>
          <cell r="N589">
            <v>1</v>
          </cell>
          <cell r="O589">
            <v>9</v>
          </cell>
        </row>
        <row r="590">
          <cell r="B590" t="str">
            <v>MOF-036</v>
          </cell>
          <cell r="C590" t="str">
            <v>SILLA METÁLICA GIRATORIA RODABLE CON PORTABRAZOS</v>
          </cell>
          <cell r="D590" t="str">
            <v>MA</v>
          </cell>
          <cell r="E590" t="str">
            <v>MOF</v>
          </cell>
          <cell r="F590" t="str">
            <v>E</v>
          </cell>
          <cell r="H590" t="str">
            <v>0</v>
          </cell>
          <cell r="I590">
            <v>1</v>
          </cell>
          <cell r="J590">
            <v>1</v>
          </cell>
          <cell r="K590" t="str">
            <v>0</v>
          </cell>
          <cell r="L590" t="str">
            <v>0</v>
          </cell>
          <cell r="M590" t="str">
            <v>0</v>
          </cell>
          <cell r="N590" t="str">
            <v>0</v>
          </cell>
          <cell r="O590">
            <v>2</v>
          </cell>
        </row>
        <row r="591">
          <cell r="B591" t="str">
            <v>MOF-037</v>
          </cell>
          <cell r="C591" t="str">
            <v>SILLA METÁLICA PARA CAFETERÍA</v>
          </cell>
          <cell r="D591" t="str">
            <v>MA</v>
          </cell>
          <cell r="E591" t="str">
            <v>MOF</v>
          </cell>
          <cell r="F591" t="str">
            <v>E</v>
          </cell>
          <cell r="H591">
            <v>68</v>
          </cell>
          <cell r="I591" t="str">
            <v>0</v>
          </cell>
          <cell r="J591">
            <v>1</v>
          </cell>
          <cell r="K591" t="str">
            <v>0</v>
          </cell>
          <cell r="L591" t="str">
            <v>0</v>
          </cell>
          <cell r="M591" t="str">
            <v>0</v>
          </cell>
          <cell r="N591" t="str">
            <v>0</v>
          </cell>
          <cell r="O591">
            <v>69</v>
          </cell>
        </row>
        <row r="592">
          <cell r="B592" t="str">
            <v>MOF-038</v>
          </cell>
          <cell r="C592" t="str">
            <v>SILLÓN METÁLICO CONFORTABLE GIRATORIO RODABLE C/ BRAZOS</v>
          </cell>
          <cell r="D592" t="str">
            <v>MA</v>
          </cell>
          <cell r="E592" t="str">
            <v>MOF</v>
          </cell>
          <cell r="F592" t="str">
            <v>E</v>
          </cell>
          <cell r="H592">
            <v>1</v>
          </cell>
          <cell r="I592" t="str">
            <v>0</v>
          </cell>
          <cell r="J592" t="str">
            <v>0</v>
          </cell>
          <cell r="K592" t="str">
            <v>0</v>
          </cell>
          <cell r="L592" t="str">
            <v>0</v>
          </cell>
          <cell r="M592" t="str">
            <v>0</v>
          </cell>
          <cell r="N592" t="str">
            <v>0</v>
          </cell>
          <cell r="O592">
            <v>1</v>
          </cell>
        </row>
        <row r="593">
          <cell r="B593" t="str">
            <v>MOF-039</v>
          </cell>
          <cell r="C593" t="str">
            <v>SILLON METÁLICO CONFORTABLE RECLINABLE PARA REPOSO</v>
          </cell>
          <cell r="D593" t="str">
            <v>MA</v>
          </cell>
          <cell r="E593" t="str">
            <v>MOF</v>
          </cell>
          <cell r="F593" t="str">
            <v>E</v>
          </cell>
          <cell r="H593" t="str">
            <v>0</v>
          </cell>
          <cell r="I593" t="str">
            <v>0</v>
          </cell>
          <cell r="J593">
            <v>2</v>
          </cell>
          <cell r="K593" t="str">
            <v>0</v>
          </cell>
          <cell r="L593" t="str">
            <v>0</v>
          </cell>
          <cell r="M593" t="str">
            <v>0</v>
          </cell>
          <cell r="N593" t="str">
            <v>0</v>
          </cell>
          <cell r="O593">
            <v>2</v>
          </cell>
        </row>
        <row r="594">
          <cell r="B594" t="str">
            <v>MOF-040</v>
          </cell>
          <cell r="C594" t="str">
            <v>SILLÓN METÁLICO SEMICONFORTABLE CON PORTABRAZOS UNIPERSONAL</v>
          </cell>
          <cell r="D594" t="str">
            <v>MA</v>
          </cell>
          <cell r="E594" t="str">
            <v>MOF</v>
          </cell>
          <cell r="F594" t="str">
            <v>E</v>
          </cell>
          <cell r="H594" t="str">
            <v>0</v>
          </cell>
          <cell r="I594">
            <v>6</v>
          </cell>
          <cell r="J594" t="str">
            <v>0</v>
          </cell>
          <cell r="K594">
            <v>2</v>
          </cell>
          <cell r="L594">
            <v>1</v>
          </cell>
          <cell r="M594" t="str">
            <v>0</v>
          </cell>
          <cell r="N594" t="str">
            <v>0</v>
          </cell>
          <cell r="O594">
            <v>9</v>
          </cell>
        </row>
        <row r="595">
          <cell r="B595" t="str">
            <v>MOF-041</v>
          </cell>
          <cell r="C595" t="str">
            <v>SILLON METÁLICO SEMICONFORTABLE SIN PORTABRAZOS 2 CUERPOS</v>
          </cell>
          <cell r="D595" t="str">
            <v>MA</v>
          </cell>
          <cell r="E595" t="str">
            <v>MOF</v>
          </cell>
          <cell r="F595" t="str">
            <v>E</v>
          </cell>
          <cell r="H595" t="str">
            <v>0</v>
          </cell>
          <cell r="I595" t="str">
            <v>0</v>
          </cell>
          <cell r="J595">
            <v>4</v>
          </cell>
          <cell r="K595" t="str">
            <v>0</v>
          </cell>
          <cell r="L595" t="str">
            <v>0</v>
          </cell>
          <cell r="M595" t="str">
            <v>0</v>
          </cell>
          <cell r="N595" t="str">
            <v>0</v>
          </cell>
          <cell r="O595">
            <v>4</v>
          </cell>
        </row>
        <row r="596">
          <cell r="B596" t="str">
            <v>MOF-042</v>
          </cell>
          <cell r="C596" t="str">
            <v>SILLON METÁLICO SEMICONFORTABLE SIN PORTABRAZOS 3 CUERPOS</v>
          </cell>
          <cell r="D596" t="str">
            <v>MA</v>
          </cell>
          <cell r="E596" t="str">
            <v>MOF</v>
          </cell>
          <cell r="F596" t="str">
            <v>E</v>
          </cell>
          <cell r="H596">
            <v>2</v>
          </cell>
          <cell r="I596" t="str">
            <v>0</v>
          </cell>
          <cell r="J596">
            <v>3</v>
          </cell>
          <cell r="K596">
            <v>2</v>
          </cell>
          <cell r="L596" t="str">
            <v>0</v>
          </cell>
          <cell r="M596" t="str">
            <v>0</v>
          </cell>
          <cell r="N596" t="str">
            <v>0</v>
          </cell>
          <cell r="O596">
            <v>7</v>
          </cell>
        </row>
        <row r="597">
          <cell r="B597" t="str">
            <v>MOF-043</v>
          </cell>
          <cell r="C597" t="str">
            <v>SILLON METÁLICO SEMICONFORTABLE SIN PORTABRAZOS UNIPERSONAL</v>
          </cell>
          <cell r="D597" t="str">
            <v>MA</v>
          </cell>
          <cell r="E597" t="str">
            <v>MOF</v>
          </cell>
          <cell r="F597" t="str">
            <v>E</v>
          </cell>
          <cell r="H597">
            <v>2</v>
          </cell>
          <cell r="I597">
            <v>6</v>
          </cell>
          <cell r="J597">
            <v>2</v>
          </cell>
          <cell r="K597" t="str">
            <v>0</v>
          </cell>
          <cell r="L597" t="str">
            <v>0</v>
          </cell>
          <cell r="M597" t="str">
            <v>0</v>
          </cell>
          <cell r="N597" t="str">
            <v>0</v>
          </cell>
          <cell r="O597">
            <v>10</v>
          </cell>
        </row>
        <row r="598">
          <cell r="B598" t="str">
            <v>MOF-044</v>
          </cell>
          <cell r="C598" t="str">
            <v>TABURETE DE ACERO INOXIDABLE CON ASIENTO GIRATORIO RODABLE</v>
          </cell>
          <cell r="D598" t="str">
            <v>MA</v>
          </cell>
          <cell r="E598" t="str">
            <v>MOF</v>
          </cell>
          <cell r="F598" t="str">
            <v>E</v>
          </cell>
          <cell r="H598" t="str">
            <v>0</v>
          </cell>
          <cell r="I598">
            <v>1</v>
          </cell>
          <cell r="J598">
            <v>1</v>
          </cell>
          <cell r="K598">
            <v>2</v>
          </cell>
          <cell r="L598" t="str">
            <v>0</v>
          </cell>
          <cell r="M598" t="str">
            <v>0</v>
          </cell>
          <cell r="N598" t="str">
            <v>0</v>
          </cell>
          <cell r="O598">
            <v>4</v>
          </cell>
        </row>
        <row r="599">
          <cell r="B599" t="str">
            <v>MOF-045</v>
          </cell>
          <cell r="C599" t="str">
            <v>TABURETE DE ACERO INOXIDABLE CON ASIENTO GIRATORIO RODABLE CON RESPALDO</v>
          </cell>
          <cell r="D599" t="str">
            <v>MA</v>
          </cell>
          <cell r="E599" t="str">
            <v>MOF</v>
          </cell>
          <cell r="F599" t="str">
            <v>E</v>
          </cell>
          <cell r="H599">
            <v>2</v>
          </cell>
          <cell r="I599" t="str">
            <v>0</v>
          </cell>
          <cell r="J599">
            <v>2</v>
          </cell>
          <cell r="K599" t="str">
            <v>0</v>
          </cell>
          <cell r="L599" t="str">
            <v>0</v>
          </cell>
          <cell r="M599" t="str">
            <v>0</v>
          </cell>
          <cell r="N599" t="str">
            <v>0</v>
          </cell>
          <cell r="O599">
            <v>4</v>
          </cell>
        </row>
        <row r="600">
          <cell r="B600" t="str">
            <v>MOF-046</v>
          </cell>
          <cell r="C600" t="str">
            <v xml:space="preserve">TABURETE DE MADERA DE 30 CM DE DIAMETRO X 45 CM DE ALTURA </v>
          </cell>
          <cell r="D600" t="str">
            <v>MA</v>
          </cell>
          <cell r="E600" t="str">
            <v>MOF</v>
          </cell>
          <cell r="F600" t="str">
            <v>E</v>
          </cell>
          <cell r="H600" t="str">
            <v>0</v>
          </cell>
          <cell r="I600">
            <v>1</v>
          </cell>
          <cell r="J600" t="str">
            <v>0</v>
          </cell>
          <cell r="K600" t="str">
            <v>0</v>
          </cell>
          <cell r="L600" t="str">
            <v>0</v>
          </cell>
          <cell r="M600" t="str">
            <v>0</v>
          </cell>
          <cell r="N600" t="str">
            <v>0</v>
          </cell>
          <cell r="O600">
            <v>1</v>
          </cell>
        </row>
        <row r="601">
          <cell r="B601" t="str">
            <v>MOF-047</v>
          </cell>
          <cell r="C601" t="str">
            <v>TABURETE METÁLICO ASIENTO GIRATORIO FIJO</v>
          </cell>
          <cell r="D601" t="str">
            <v>MA</v>
          </cell>
          <cell r="E601" t="str">
            <v>MOF</v>
          </cell>
          <cell r="F601" t="str">
            <v>E</v>
          </cell>
          <cell r="H601" t="str">
            <v>0</v>
          </cell>
          <cell r="I601">
            <v>2</v>
          </cell>
          <cell r="J601">
            <v>1</v>
          </cell>
          <cell r="K601" t="str">
            <v>0</v>
          </cell>
          <cell r="L601" t="str">
            <v>0</v>
          </cell>
          <cell r="M601" t="str">
            <v>0</v>
          </cell>
          <cell r="N601" t="str">
            <v>0</v>
          </cell>
          <cell r="O601">
            <v>3</v>
          </cell>
        </row>
        <row r="602">
          <cell r="B602" t="str">
            <v>MOF-048</v>
          </cell>
          <cell r="C602" t="str">
            <v>TABURETE METÁLICO GIRATORIO RODABLE</v>
          </cell>
          <cell r="D602" t="str">
            <v>MA</v>
          </cell>
          <cell r="E602" t="str">
            <v>MOF</v>
          </cell>
          <cell r="F602" t="str">
            <v>E</v>
          </cell>
          <cell r="H602" t="str">
            <v>0</v>
          </cell>
          <cell r="I602">
            <v>2</v>
          </cell>
          <cell r="J602" t="str">
            <v>0</v>
          </cell>
          <cell r="K602">
            <v>1</v>
          </cell>
          <cell r="L602" t="str">
            <v>0</v>
          </cell>
          <cell r="M602" t="str">
            <v>0</v>
          </cell>
          <cell r="N602" t="str">
            <v>0</v>
          </cell>
          <cell r="O602">
            <v>3</v>
          </cell>
        </row>
        <row r="603">
          <cell r="B603" t="str">
            <v>NEU-001</v>
          </cell>
          <cell r="C603" t="str">
            <v>SET INSTRUMENTAL DE CRANEOTOMIA</v>
          </cell>
          <cell r="D603" t="str">
            <v>I</v>
          </cell>
          <cell r="E603" t="str">
            <v>NEU</v>
          </cell>
          <cell r="F603" t="str">
            <v>E</v>
          </cell>
          <cell r="H603" t="str">
            <v>0</v>
          </cell>
          <cell r="I603" t="str">
            <v>0</v>
          </cell>
          <cell r="J603">
            <v>3</v>
          </cell>
          <cell r="K603" t="str">
            <v>0</v>
          </cell>
          <cell r="L603" t="str">
            <v>0</v>
          </cell>
          <cell r="M603" t="str">
            <v>0</v>
          </cell>
          <cell r="N603" t="str">
            <v>0</v>
          </cell>
          <cell r="O603">
            <v>3</v>
          </cell>
        </row>
        <row r="604">
          <cell r="B604" t="str">
            <v>NEU-002</v>
          </cell>
          <cell r="C604" t="str">
            <v>SET INSTRUMENTAL DE CRANEOTOMIA HIPOFISIS</v>
          </cell>
          <cell r="D604" t="str">
            <v>I</v>
          </cell>
          <cell r="E604" t="str">
            <v>NEU</v>
          </cell>
          <cell r="F604" t="str">
            <v>E</v>
          </cell>
          <cell r="H604" t="str">
            <v>0</v>
          </cell>
          <cell r="I604" t="str">
            <v>0</v>
          </cell>
          <cell r="J604">
            <v>3</v>
          </cell>
          <cell r="K604" t="str">
            <v>0</v>
          </cell>
          <cell r="L604" t="str">
            <v>0</v>
          </cell>
          <cell r="M604" t="str">
            <v>0</v>
          </cell>
          <cell r="N604" t="str">
            <v>0</v>
          </cell>
          <cell r="O604">
            <v>3</v>
          </cell>
        </row>
        <row r="605">
          <cell r="B605" t="str">
            <v>NEU-003</v>
          </cell>
          <cell r="C605" t="str">
            <v>SET INSTRUMENTAL DE HIDROCEFALIA</v>
          </cell>
          <cell r="D605" t="str">
            <v>I</v>
          </cell>
          <cell r="E605" t="str">
            <v>NEU</v>
          </cell>
          <cell r="F605" t="str">
            <v>E</v>
          </cell>
          <cell r="H605" t="str">
            <v>0</v>
          </cell>
          <cell r="I605" t="str">
            <v>0</v>
          </cell>
          <cell r="J605">
            <v>3</v>
          </cell>
          <cell r="K605" t="str">
            <v>0</v>
          </cell>
          <cell r="L605" t="str">
            <v>0</v>
          </cell>
          <cell r="M605" t="str">
            <v>0</v>
          </cell>
          <cell r="N605" t="str">
            <v>0</v>
          </cell>
          <cell r="O605">
            <v>3</v>
          </cell>
        </row>
        <row r="606">
          <cell r="B606" t="str">
            <v>NUT-001</v>
          </cell>
          <cell r="C606" t="str">
            <v>BAÑO MARÍA DE 5 POZAS CON DOBLE PLATEO</v>
          </cell>
          <cell r="D606" t="str">
            <v>E</v>
          </cell>
          <cell r="E606" t="str">
            <v>NUT</v>
          </cell>
          <cell r="F606" t="str">
            <v>E</v>
          </cell>
          <cell r="H606">
            <v>1</v>
          </cell>
          <cell r="I606" t="str">
            <v>0</v>
          </cell>
          <cell r="J606" t="str">
            <v>0</v>
          </cell>
          <cell r="K606" t="str">
            <v>0</v>
          </cell>
          <cell r="L606" t="str">
            <v>0</v>
          </cell>
          <cell r="M606" t="str">
            <v>0</v>
          </cell>
          <cell r="N606" t="str">
            <v>0</v>
          </cell>
          <cell r="O606">
            <v>1</v>
          </cell>
        </row>
        <row r="607">
          <cell r="B607" t="str">
            <v>NUT-002</v>
          </cell>
          <cell r="C607" t="str">
            <v xml:space="preserve">BATIDORA INDUSTRIAL </v>
          </cell>
          <cell r="D607" t="str">
            <v>E</v>
          </cell>
          <cell r="E607" t="str">
            <v>NUT</v>
          </cell>
          <cell r="F607" t="str">
            <v>E</v>
          </cell>
          <cell r="H607">
            <v>1</v>
          </cell>
          <cell r="I607" t="str">
            <v>0</v>
          </cell>
          <cell r="J607" t="str">
            <v>0</v>
          </cell>
          <cell r="K607" t="str">
            <v>0</v>
          </cell>
          <cell r="L607" t="str">
            <v>0</v>
          </cell>
          <cell r="M607" t="str">
            <v>0</v>
          </cell>
          <cell r="N607" t="str">
            <v>0</v>
          </cell>
          <cell r="O607">
            <v>1</v>
          </cell>
        </row>
        <row r="608">
          <cell r="B608" t="str">
            <v>NUT-003</v>
          </cell>
          <cell r="C608" t="str">
            <v>BATIDORA INDUSTRIAL 40LTS</v>
          </cell>
          <cell r="D608" t="str">
            <v>E</v>
          </cell>
          <cell r="E608" t="str">
            <v>NUT</v>
          </cell>
          <cell r="F608" t="str">
            <v>E</v>
          </cell>
          <cell r="H608">
            <v>1</v>
          </cell>
          <cell r="I608" t="str">
            <v>0</v>
          </cell>
          <cell r="J608" t="str">
            <v>0</v>
          </cell>
          <cell r="K608" t="str">
            <v>0</v>
          </cell>
          <cell r="L608" t="str">
            <v>0</v>
          </cell>
          <cell r="M608" t="str">
            <v>0</v>
          </cell>
          <cell r="N608" t="str">
            <v>0</v>
          </cell>
          <cell r="O608">
            <v>1</v>
          </cell>
        </row>
        <row r="609">
          <cell r="B609" t="str">
            <v>NUT-004</v>
          </cell>
          <cell r="C609" t="str">
            <v>CAJA DE MANDO PARA CAMARA FRIGORIFICA DE CARNES</v>
          </cell>
          <cell r="D609" t="str">
            <v>E</v>
          </cell>
          <cell r="E609" t="str">
            <v>NUT</v>
          </cell>
          <cell r="F609" t="str">
            <v>C</v>
          </cell>
          <cell r="H609">
            <v>1</v>
          </cell>
          <cell r="I609" t="str">
            <v>0</v>
          </cell>
          <cell r="J609" t="str">
            <v>0</v>
          </cell>
          <cell r="K609" t="str">
            <v>0</v>
          </cell>
          <cell r="L609" t="str">
            <v>0</v>
          </cell>
          <cell r="M609" t="str">
            <v>0</v>
          </cell>
          <cell r="N609" t="str">
            <v>0</v>
          </cell>
          <cell r="O609">
            <v>1</v>
          </cell>
        </row>
        <row r="610">
          <cell r="B610" t="str">
            <v>NUT-005</v>
          </cell>
          <cell r="C610" t="str">
            <v>CAJA DE MANDO PARA CAMARA FRIGORIFICA DE LACTEOS</v>
          </cell>
          <cell r="D610" t="str">
            <v>E</v>
          </cell>
          <cell r="E610" t="str">
            <v>NUT</v>
          </cell>
          <cell r="F610" t="str">
            <v>C</v>
          </cell>
          <cell r="H610">
            <v>1</v>
          </cell>
          <cell r="I610" t="str">
            <v>0</v>
          </cell>
          <cell r="J610" t="str">
            <v>0</v>
          </cell>
          <cell r="K610" t="str">
            <v>0</v>
          </cell>
          <cell r="L610" t="str">
            <v>0</v>
          </cell>
          <cell r="M610" t="str">
            <v>0</v>
          </cell>
          <cell r="N610" t="str">
            <v>0</v>
          </cell>
          <cell r="O610">
            <v>1</v>
          </cell>
        </row>
        <row r="611">
          <cell r="B611" t="str">
            <v>NUT-006</v>
          </cell>
          <cell r="C611" t="str">
            <v>CAJA DE MANDO PARA CAMARA FRIGORIFICA DE PESCADO</v>
          </cell>
          <cell r="D611" t="str">
            <v>E</v>
          </cell>
          <cell r="E611" t="str">
            <v>NUT</v>
          </cell>
          <cell r="F611" t="str">
            <v>C</v>
          </cell>
          <cell r="H611">
            <v>1</v>
          </cell>
          <cell r="I611" t="str">
            <v>0</v>
          </cell>
          <cell r="J611" t="str">
            <v>0</v>
          </cell>
          <cell r="K611" t="str">
            <v>0</v>
          </cell>
          <cell r="L611" t="str">
            <v>0</v>
          </cell>
          <cell r="M611" t="str">
            <v>0</v>
          </cell>
          <cell r="N611" t="str">
            <v>0</v>
          </cell>
          <cell r="O611">
            <v>1</v>
          </cell>
        </row>
        <row r="612">
          <cell r="B612" t="str">
            <v>NUT-007</v>
          </cell>
          <cell r="C612" t="str">
            <v>CAJA DE MANDO PARA CAMARA FRIGORIFICA DE VERDURAS</v>
          </cell>
          <cell r="D612" t="str">
            <v>E</v>
          </cell>
          <cell r="E612" t="str">
            <v>NUT</v>
          </cell>
          <cell r="F612" t="str">
            <v>C</v>
          </cell>
          <cell r="H612">
            <v>1</v>
          </cell>
          <cell r="I612" t="str">
            <v>0</v>
          </cell>
          <cell r="J612" t="str">
            <v>0</v>
          </cell>
          <cell r="K612" t="str">
            <v>0</v>
          </cell>
          <cell r="L612" t="str">
            <v>0</v>
          </cell>
          <cell r="M612" t="str">
            <v>0</v>
          </cell>
          <cell r="N612" t="str">
            <v>0</v>
          </cell>
          <cell r="O612">
            <v>1</v>
          </cell>
        </row>
        <row r="613">
          <cell r="B613" t="str">
            <v>NUT-008</v>
          </cell>
          <cell r="C613" t="str">
            <v>CAMPANA EXTRACTORA DE VAHOS</v>
          </cell>
          <cell r="D613" t="str">
            <v>E</v>
          </cell>
          <cell r="E613" t="str">
            <v>NUT</v>
          </cell>
          <cell r="F613" t="str">
            <v>E</v>
          </cell>
          <cell r="H613">
            <v>1</v>
          </cell>
          <cell r="I613" t="str">
            <v>0</v>
          </cell>
          <cell r="J613" t="str">
            <v>0</v>
          </cell>
          <cell r="K613" t="str">
            <v>0</v>
          </cell>
          <cell r="L613" t="str">
            <v>0</v>
          </cell>
          <cell r="M613" t="str">
            <v>0</v>
          </cell>
          <cell r="N613" t="str">
            <v>0</v>
          </cell>
          <cell r="O613">
            <v>1</v>
          </cell>
        </row>
        <row r="614">
          <cell r="B614" t="str">
            <v>NUT-009</v>
          </cell>
          <cell r="C614" t="str">
            <v xml:space="preserve">CAMPANA EXTRACTORA PARA COCINA </v>
          </cell>
          <cell r="D614" t="str">
            <v>E</v>
          </cell>
          <cell r="E614" t="str">
            <v>NUT</v>
          </cell>
          <cell r="F614" t="str">
            <v>E</v>
          </cell>
          <cell r="H614" t="str">
            <v>0</v>
          </cell>
          <cell r="I614" t="str">
            <v>0</v>
          </cell>
          <cell r="J614">
            <v>1</v>
          </cell>
          <cell r="K614" t="str">
            <v>0</v>
          </cell>
          <cell r="L614" t="str">
            <v>0</v>
          </cell>
          <cell r="M614" t="str">
            <v>0</v>
          </cell>
          <cell r="N614" t="str">
            <v>0</v>
          </cell>
          <cell r="O614">
            <v>1</v>
          </cell>
        </row>
        <row r="615">
          <cell r="B615" t="str">
            <v>NUT-010</v>
          </cell>
          <cell r="C615" t="str">
            <v>CARRO PARA EL TRANSPORTE PESADO</v>
          </cell>
          <cell r="D615" t="str">
            <v>MC</v>
          </cell>
          <cell r="E615" t="str">
            <v>NUT</v>
          </cell>
          <cell r="F615" t="str">
            <v>E</v>
          </cell>
          <cell r="H615">
            <v>2</v>
          </cell>
          <cell r="I615" t="str">
            <v>0</v>
          </cell>
          <cell r="J615">
            <v>2</v>
          </cell>
          <cell r="K615">
            <v>1</v>
          </cell>
          <cell r="L615" t="str">
            <v>0</v>
          </cell>
          <cell r="M615" t="str">
            <v>0</v>
          </cell>
          <cell r="N615" t="str">
            <v>0</v>
          </cell>
          <cell r="O615">
            <v>5</v>
          </cell>
        </row>
        <row r="616">
          <cell r="B616" t="str">
            <v>NUT-011</v>
          </cell>
          <cell r="C616" t="str">
            <v>CARRO PORTA CILINDRO DE RESTOS DE COMIDA</v>
          </cell>
          <cell r="D616" t="str">
            <v>MC</v>
          </cell>
          <cell r="E616" t="str">
            <v>NUT</v>
          </cell>
          <cell r="F616" t="str">
            <v>E</v>
          </cell>
          <cell r="H616">
            <v>2</v>
          </cell>
          <cell r="I616" t="str">
            <v>0</v>
          </cell>
          <cell r="J616" t="str">
            <v>0</v>
          </cell>
          <cell r="K616" t="str">
            <v>0</v>
          </cell>
          <cell r="L616" t="str">
            <v>0</v>
          </cell>
          <cell r="M616" t="str">
            <v>0</v>
          </cell>
          <cell r="N616" t="str">
            <v>0</v>
          </cell>
          <cell r="O616">
            <v>2</v>
          </cell>
        </row>
        <row r="617">
          <cell r="B617" t="str">
            <v>NUT-012</v>
          </cell>
          <cell r="C617" t="str">
            <v>CILINDRO PARA DESPERDICIO DE COMIDA</v>
          </cell>
          <cell r="D617" t="str">
            <v>MC</v>
          </cell>
          <cell r="E617" t="str">
            <v>NUT</v>
          </cell>
          <cell r="F617" t="str">
            <v>E</v>
          </cell>
          <cell r="H617">
            <v>1</v>
          </cell>
          <cell r="I617" t="str">
            <v>0</v>
          </cell>
          <cell r="J617" t="str">
            <v>0</v>
          </cell>
          <cell r="K617" t="str">
            <v>0</v>
          </cell>
          <cell r="L617" t="str">
            <v>0</v>
          </cell>
          <cell r="M617" t="str">
            <v>0</v>
          </cell>
          <cell r="N617" t="str">
            <v>0</v>
          </cell>
          <cell r="O617">
            <v>1</v>
          </cell>
        </row>
        <row r="618">
          <cell r="B618" t="str">
            <v>NUT-013</v>
          </cell>
          <cell r="C618" t="str">
            <v>CILINDRO PARA DESPERDICIO DE COMIDA RODABLE</v>
          </cell>
          <cell r="D618" t="str">
            <v>MC</v>
          </cell>
          <cell r="E618" t="str">
            <v>NUT</v>
          </cell>
          <cell r="F618" t="str">
            <v>E</v>
          </cell>
          <cell r="H618">
            <v>1</v>
          </cell>
          <cell r="I618" t="str">
            <v>0</v>
          </cell>
          <cell r="J618" t="str">
            <v>0</v>
          </cell>
          <cell r="K618" t="str">
            <v>0</v>
          </cell>
          <cell r="L618" t="str">
            <v>0</v>
          </cell>
          <cell r="M618" t="str">
            <v>0</v>
          </cell>
          <cell r="N618" t="str">
            <v>0</v>
          </cell>
          <cell r="O618">
            <v>1</v>
          </cell>
        </row>
        <row r="619">
          <cell r="B619" t="str">
            <v>NUT-014</v>
          </cell>
          <cell r="C619" t="str">
            <v xml:space="preserve">COCHE REPARTIDOR DE ALIMENTOS EN BANDEJAS DE ACERO INOX. </v>
          </cell>
          <cell r="D619" t="str">
            <v>MC</v>
          </cell>
          <cell r="E619" t="str">
            <v>NUT</v>
          </cell>
          <cell r="F619" t="str">
            <v>E</v>
          </cell>
          <cell r="H619">
            <v>2</v>
          </cell>
          <cell r="I619" t="str">
            <v>0</v>
          </cell>
          <cell r="J619">
            <v>1</v>
          </cell>
          <cell r="K619" t="str">
            <v>0</v>
          </cell>
          <cell r="L619" t="str">
            <v>0</v>
          </cell>
          <cell r="M619" t="str">
            <v>0</v>
          </cell>
          <cell r="N619" t="str">
            <v>0</v>
          </cell>
          <cell r="O619">
            <v>3</v>
          </cell>
        </row>
        <row r="620">
          <cell r="B620" t="str">
            <v>NUT-015</v>
          </cell>
          <cell r="C620" t="str">
            <v xml:space="preserve">COCHE TÉRMICO TRANSPORTADOR DE ALIMENTOS </v>
          </cell>
          <cell r="D620" t="str">
            <v>E</v>
          </cell>
          <cell r="E620" t="str">
            <v>NUT</v>
          </cell>
          <cell r="F620" t="str">
            <v>E</v>
          </cell>
          <cell r="H620">
            <v>1</v>
          </cell>
          <cell r="I620">
            <v>1</v>
          </cell>
          <cell r="J620">
            <v>4</v>
          </cell>
          <cell r="K620">
            <v>1</v>
          </cell>
          <cell r="L620" t="str">
            <v>0</v>
          </cell>
          <cell r="M620" t="str">
            <v>0</v>
          </cell>
          <cell r="N620" t="str">
            <v>0</v>
          </cell>
          <cell r="O620">
            <v>7</v>
          </cell>
        </row>
        <row r="621">
          <cell r="B621" t="str">
            <v>NUT-016</v>
          </cell>
          <cell r="C621" t="str">
            <v>COCINA A GAS PROPANO DE 4 HORNILLAS Y HORNO</v>
          </cell>
          <cell r="D621" t="str">
            <v>E</v>
          </cell>
          <cell r="E621" t="str">
            <v>NUT</v>
          </cell>
          <cell r="F621" t="str">
            <v>E</v>
          </cell>
          <cell r="H621">
            <v>1</v>
          </cell>
          <cell r="I621">
            <v>1</v>
          </cell>
          <cell r="J621">
            <v>1</v>
          </cell>
          <cell r="K621" t="str">
            <v>0</v>
          </cell>
          <cell r="L621" t="str">
            <v>0</v>
          </cell>
          <cell r="M621" t="str">
            <v>0</v>
          </cell>
          <cell r="N621" t="str">
            <v>0</v>
          </cell>
          <cell r="O621">
            <v>3</v>
          </cell>
        </row>
        <row r="622">
          <cell r="B622" t="str">
            <v>NUT-017</v>
          </cell>
          <cell r="C622" t="str">
            <v>COCINA ELECTRICA DE DOS HORNILLAS DE MESA</v>
          </cell>
          <cell r="D622" t="str">
            <v>E</v>
          </cell>
          <cell r="E622" t="str">
            <v>NUT</v>
          </cell>
          <cell r="F622" t="str">
            <v>E</v>
          </cell>
          <cell r="H622" t="str">
            <v>0</v>
          </cell>
          <cell r="I622" t="str">
            <v>0</v>
          </cell>
          <cell r="J622">
            <v>1</v>
          </cell>
          <cell r="K622">
            <v>1</v>
          </cell>
          <cell r="L622" t="str">
            <v>0</v>
          </cell>
          <cell r="M622" t="str">
            <v>0</v>
          </cell>
          <cell r="N622" t="str">
            <v>0</v>
          </cell>
          <cell r="O622">
            <v>2</v>
          </cell>
        </row>
        <row r="623">
          <cell r="B623" t="str">
            <v>NUT-018</v>
          </cell>
          <cell r="C623" t="str">
            <v>COCINA INDUSTRIAL  DE 4 HORNILLAS Y HORNO A GAS</v>
          </cell>
          <cell r="D623" t="str">
            <v>E</v>
          </cell>
          <cell r="E623" t="str">
            <v>NUT</v>
          </cell>
          <cell r="F623" t="str">
            <v>E</v>
          </cell>
          <cell r="H623">
            <v>1</v>
          </cell>
          <cell r="I623" t="str">
            <v>0</v>
          </cell>
          <cell r="J623" t="str">
            <v>0</v>
          </cell>
          <cell r="K623" t="str">
            <v>0</v>
          </cell>
          <cell r="L623" t="str">
            <v>0</v>
          </cell>
          <cell r="M623" t="str">
            <v>0</v>
          </cell>
          <cell r="N623" t="str">
            <v>0</v>
          </cell>
          <cell r="O623">
            <v>1</v>
          </cell>
        </row>
        <row r="624">
          <cell r="B624" t="str">
            <v>NUT-019</v>
          </cell>
          <cell r="C624" t="str">
            <v xml:space="preserve">COCINA INDUSTRIAL DE 6 HORNILLAS HORNO Y PLANCHA </v>
          </cell>
          <cell r="D624" t="str">
            <v>E</v>
          </cell>
          <cell r="E624" t="str">
            <v>NUT</v>
          </cell>
          <cell r="F624" t="str">
            <v>E</v>
          </cell>
          <cell r="H624" t="str">
            <v>0</v>
          </cell>
          <cell r="I624" t="str">
            <v>0</v>
          </cell>
          <cell r="J624">
            <v>1</v>
          </cell>
          <cell r="K624" t="str">
            <v>0</v>
          </cell>
          <cell r="L624" t="str">
            <v>0</v>
          </cell>
          <cell r="M624" t="str">
            <v>0</v>
          </cell>
          <cell r="N624" t="str">
            <v>0</v>
          </cell>
          <cell r="O624">
            <v>1</v>
          </cell>
        </row>
        <row r="625">
          <cell r="B625" t="str">
            <v>NUT-020</v>
          </cell>
          <cell r="C625" t="str">
            <v>COMPRESOR PARA CAMARA FRIGORIFICA DE CARNES</v>
          </cell>
          <cell r="D625" t="str">
            <v>E</v>
          </cell>
          <cell r="E625" t="str">
            <v>NUT</v>
          </cell>
          <cell r="F625" t="str">
            <v>C</v>
          </cell>
          <cell r="H625">
            <v>1</v>
          </cell>
          <cell r="I625" t="str">
            <v>0</v>
          </cell>
          <cell r="J625" t="str">
            <v>0</v>
          </cell>
          <cell r="K625" t="str">
            <v>0</v>
          </cell>
          <cell r="L625" t="str">
            <v>0</v>
          </cell>
          <cell r="M625" t="str">
            <v>0</v>
          </cell>
          <cell r="N625" t="str">
            <v>0</v>
          </cell>
          <cell r="O625">
            <v>1</v>
          </cell>
        </row>
        <row r="626">
          <cell r="B626" t="str">
            <v>NUT-021</v>
          </cell>
          <cell r="C626" t="str">
            <v>COMPRESOR PARA CAMARA FRIGORIFICA DE LACTEOS</v>
          </cell>
          <cell r="D626" t="str">
            <v>E</v>
          </cell>
          <cell r="E626" t="str">
            <v>NUT</v>
          </cell>
          <cell r="F626" t="str">
            <v>C</v>
          </cell>
          <cell r="H626">
            <v>1</v>
          </cell>
          <cell r="I626" t="str">
            <v>0</v>
          </cell>
          <cell r="J626" t="str">
            <v>0</v>
          </cell>
          <cell r="K626" t="str">
            <v>0</v>
          </cell>
          <cell r="L626" t="str">
            <v>0</v>
          </cell>
          <cell r="M626" t="str">
            <v>0</v>
          </cell>
          <cell r="N626" t="str">
            <v>0</v>
          </cell>
          <cell r="O626">
            <v>1</v>
          </cell>
        </row>
        <row r="627">
          <cell r="B627" t="str">
            <v>NUT-022</v>
          </cell>
          <cell r="C627" t="str">
            <v>COMPRESOR PARA CAMARA FRIGORIFICA DE PESCADO</v>
          </cell>
          <cell r="D627" t="str">
            <v>E</v>
          </cell>
          <cell r="E627" t="str">
            <v>NUT</v>
          </cell>
          <cell r="F627" t="str">
            <v>C</v>
          </cell>
          <cell r="H627">
            <v>1</v>
          </cell>
          <cell r="I627" t="str">
            <v>0</v>
          </cell>
          <cell r="J627" t="str">
            <v>0</v>
          </cell>
          <cell r="K627" t="str">
            <v>0</v>
          </cell>
          <cell r="L627" t="str">
            <v>0</v>
          </cell>
          <cell r="M627" t="str">
            <v>0</v>
          </cell>
          <cell r="N627" t="str">
            <v>0</v>
          </cell>
          <cell r="O627">
            <v>1</v>
          </cell>
        </row>
        <row r="628">
          <cell r="B628" t="str">
            <v>NUT-023</v>
          </cell>
          <cell r="C628" t="str">
            <v>COMPRESOR PARA CAMARA FRIGORIFICA DE VERDURAS</v>
          </cell>
          <cell r="D628" t="str">
            <v>E</v>
          </cell>
          <cell r="E628" t="str">
            <v>NUT</v>
          </cell>
          <cell r="F628" t="str">
            <v>C</v>
          </cell>
          <cell r="H628">
            <v>1</v>
          </cell>
          <cell r="I628" t="str">
            <v>0</v>
          </cell>
          <cell r="J628" t="str">
            <v>0</v>
          </cell>
          <cell r="K628" t="str">
            <v>0</v>
          </cell>
          <cell r="L628" t="str">
            <v>0</v>
          </cell>
          <cell r="M628" t="str">
            <v>0</v>
          </cell>
          <cell r="N628" t="str">
            <v>0</v>
          </cell>
          <cell r="O628">
            <v>1</v>
          </cell>
        </row>
        <row r="629">
          <cell r="B629" t="str">
            <v>NUT-024</v>
          </cell>
          <cell r="C629" t="str">
            <v>CONSERVADORA DE ALIMENTOS  DE 04 PUERTAS</v>
          </cell>
          <cell r="D629" t="str">
            <v>E</v>
          </cell>
          <cell r="E629" t="str">
            <v>NUT</v>
          </cell>
          <cell r="F629" t="str">
            <v>E</v>
          </cell>
          <cell r="H629" t="str">
            <v>0</v>
          </cell>
          <cell r="I629" t="str">
            <v>0</v>
          </cell>
          <cell r="J629">
            <v>1</v>
          </cell>
          <cell r="K629" t="str">
            <v>0</v>
          </cell>
          <cell r="L629" t="str">
            <v>0</v>
          </cell>
          <cell r="M629" t="str">
            <v>0</v>
          </cell>
          <cell r="N629" t="str">
            <v>0</v>
          </cell>
          <cell r="O629">
            <v>1</v>
          </cell>
        </row>
        <row r="630">
          <cell r="B630" t="str">
            <v>NUT-025</v>
          </cell>
          <cell r="C630" t="str">
            <v>CORTADORA DE PAPAS SEMI INDUSTRIAL</v>
          </cell>
          <cell r="D630" t="str">
            <v>E</v>
          </cell>
          <cell r="E630" t="str">
            <v>NUT</v>
          </cell>
          <cell r="F630" t="str">
            <v>E</v>
          </cell>
          <cell r="H630">
            <v>1</v>
          </cell>
          <cell r="I630" t="str">
            <v>0</v>
          </cell>
          <cell r="J630" t="str">
            <v>0</v>
          </cell>
          <cell r="K630" t="str">
            <v>0</v>
          </cell>
          <cell r="L630" t="str">
            <v>0</v>
          </cell>
          <cell r="M630" t="str">
            <v>0</v>
          </cell>
          <cell r="N630" t="str">
            <v>0</v>
          </cell>
          <cell r="O630">
            <v>1</v>
          </cell>
        </row>
        <row r="631">
          <cell r="B631" t="str">
            <v>NUT-026</v>
          </cell>
          <cell r="C631" t="str">
            <v>EVAPORADOR PARA CAMARA FRIGORIFICA DE CARNES</v>
          </cell>
          <cell r="D631" t="str">
            <v>E</v>
          </cell>
          <cell r="E631" t="str">
            <v>NUT</v>
          </cell>
          <cell r="F631" t="str">
            <v>C</v>
          </cell>
          <cell r="H631">
            <v>1</v>
          </cell>
          <cell r="I631" t="str">
            <v>0</v>
          </cell>
          <cell r="J631" t="str">
            <v>0</v>
          </cell>
          <cell r="K631" t="str">
            <v>0</v>
          </cell>
          <cell r="L631" t="str">
            <v>0</v>
          </cell>
          <cell r="M631" t="str">
            <v>0</v>
          </cell>
          <cell r="N631" t="str">
            <v>0</v>
          </cell>
          <cell r="O631">
            <v>1</v>
          </cell>
        </row>
        <row r="632">
          <cell r="B632" t="str">
            <v>NUT-027</v>
          </cell>
          <cell r="C632" t="str">
            <v>EVAPORADOR PARA CAMARA FRIGORIFICA DE LACTEOS</v>
          </cell>
          <cell r="D632" t="str">
            <v>E</v>
          </cell>
          <cell r="E632" t="str">
            <v>NUT</v>
          </cell>
          <cell r="F632" t="str">
            <v>C</v>
          </cell>
          <cell r="H632">
            <v>1</v>
          </cell>
          <cell r="I632" t="str">
            <v>0</v>
          </cell>
          <cell r="J632" t="str">
            <v>0</v>
          </cell>
          <cell r="K632" t="str">
            <v>0</v>
          </cell>
          <cell r="L632" t="str">
            <v>0</v>
          </cell>
          <cell r="M632" t="str">
            <v>0</v>
          </cell>
          <cell r="N632" t="str">
            <v>0</v>
          </cell>
          <cell r="O632">
            <v>1</v>
          </cell>
        </row>
        <row r="633">
          <cell r="B633" t="str">
            <v>NUT-028</v>
          </cell>
          <cell r="C633" t="str">
            <v>EVAPORADOR PARA CAMARA FRIGORIFICA DE PESCADO</v>
          </cell>
          <cell r="D633" t="str">
            <v>E</v>
          </cell>
          <cell r="E633" t="str">
            <v>NUT</v>
          </cell>
          <cell r="F633" t="str">
            <v>C</v>
          </cell>
          <cell r="H633">
            <v>1</v>
          </cell>
          <cell r="I633" t="str">
            <v>0</v>
          </cell>
          <cell r="J633" t="str">
            <v>0</v>
          </cell>
          <cell r="K633" t="str">
            <v>0</v>
          </cell>
          <cell r="L633" t="str">
            <v>0</v>
          </cell>
          <cell r="M633" t="str">
            <v>0</v>
          </cell>
          <cell r="N633" t="str">
            <v>0</v>
          </cell>
          <cell r="O633">
            <v>1</v>
          </cell>
        </row>
        <row r="634">
          <cell r="B634" t="str">
            <v>NUT-029</v>
          </cell>
          <cell r="C634" t="str">
            <v>EVAPORADOR PARA CAMARA FRIGORIFICA DE VERDURAS</v>
          </cell>
          <cell r="D634" t="str">
            <v>E</v>
          </cell>
          <cell r="E634" t="str">
            <v>NUT</v>
          </cell>
          <cell r="F634" t="str">
            <v>C</v>
          </cell>
          <cell r="H634">
            <v>1</v>
          </cell>
          <cell r="I634" t="str">
            <v>0</v>
          </cell>
          <cell r="J634" t="str">
            <v>0</v>
          </cell>
          <cell r="K634" t="str">
            <v>0</v>
          </cell>
          <cell r="L634" t="str">
            <v>0</v>
          </cell>
          <cell r="M634" t="str">
            <v>0</v>
          </cell>
          <cell r="N634" t="str">
            <v>0</v>
          </cell>
          <cell r="O634">
            <v>1</v>
          </cell>
        </row>
        <row r="635">
          <cell r="B635" t="str">
            <v>NUT-030</v>
          </cell>
          <cell r="C635" t="str">
            <v xml:space="preserve">EXPRIMIDORES DE JUGOS, SEMI INDUSTRIAL, DE ACERO INOXIDABLE </v>
          </cell>
          <cell r="D635" t="str">
            <v>E</v>
          </cell>
          <cell r="E635" t="str">
            <v>NUT</v>
          </cell>
          <cell r="F635" t="str">
            <v>E</v>
          </cell>
          <cell r="H635">
            <v>1</v>
          </cell>
          <cell r="I635" t="str">
            <v>0</v>
          </cell>
          <cell r="J635" t="str">
            <v>0</v>
          </cell>
          <cell r="K635" t="str">
            <v>0</v>
          </cell>
          <cell r="L635" t="str">
            <v>0</v>
          </cell>
          <cell r="M635" t="str">
            <v>0</v>
          </cell>
          <cell r="N635" t="str">
            <v>0</v>
          </cell>
          <cell r="O635">
            <v>1</v>
          </cell>
        </row>
        <row r="636">
          <cell r="B636" t="str">
            <v>NUT-031</v>
          </cell>
          <cell r="C636" t="str">
            <v xml:space="preserve">GRUPO DE COCCIÓN DE 3 MARMITAS 10,15, 20 LITROS </v>
          </cell>
          <cell r="D636" t="str">
            <v>E</v>
          </cell>
          <cell r="E636" t="str">
            <v>NUT</v>
          </cell>
          <cell r="F636" t="str">
            <v>E</v>
          </cell>
          <cell r="H636">
            <v>1</v>
          </cell>
          <cell r="I636" t="str">
            <v>0</v>
          </cell>
          <cell r="J636" t="str">
            <v>0</v>
          </cell>
          <cell r="K636" t="str">
            <v>0</v>
          </cell>
          <cell r="L636" t="str">
            <v>0</v>
          </cell>
          <cell r="M636" t="str">
            <v>0</v>
          </cell>
          <cell r="N636" t="str">
            <v>0</v>
          </cell>
          <cell r="O636">
            <v>1</v>
          </cell>
        </row>
        <row r="637">
          <cell r="B637" t="str">
            <v>NUT-032</v>
          </cell>
          <cell r="C637" t="str">
            <v>GRUPO DE COCCION MARMITAS  DE 20/40/60 LITROS</v>
          </cell>
          <cell r="D637" t="str">
            <v>E</v>
          </cell>
          <cell r="E637" t="str">
            <v>NUT</v>
          </cell>
          <cell r="F637" t="str">
            <v>C</v>
          </cell>
          <cell r="H637">
            <v>1</v>
          </cell>
          <cell r="I637" t="str">
            <v>0</v>
          </cell>
          <cell r="J637" t="str">
            <v>0</v>
          </cell>
          <cell r="K637" t="str">
            <v>0</v>
          </cell>
          <cell r="L637" t="str">
            <v>0</v>
          </cell>
          <cell r="M637" t="str">
            <v>0</v>
          </cell>
          <cell r="N637" t="str">
            <v>0</v>
          </cell>
          <cell r="O637">
            <v>1</v>
          </cell>
        </row>
        <row r="638">
          <cell r="B638" t="str">
            <v>NUT-033</v>
          </cell>
          <cell r="C638" t="str">
            <v xml:space="preserve">HORNO A GAS </v>
          </cell>
          <cell r="D638" t="str">
            <v>E</v>
          </cell>
          <cell r="E638" t="str">
            <v>NUT</v>
          </cell>
          <cell r="F638" t="str">
            <v>E</v>
          </cell>
          <cell r="H638">
            <v>1</v>
          </cell>
          <cell r="I638" t="str">
            <v>0</v>
          </cell>
          <cell r="J638" t="str">
            <v>0</v>
          </cell>
          <cell r="K638" t="str">
            <v>0</v>
          </cell>
          <cell r="L638" t="str">
            <v>0</v>
          </cell>
          <cell r="M638" t="str">
            <v>0</v>
          </cell>
          <cell r="N638" t="str">
            <v>0</v>
          </cell>
          <cell r="O638">
            <v>1</v>
          </cell>
        </row>
        <row r="639">
          <cell r="B639" t="str">
            <v>NUT-034</v>
          </cell>
          <cell r="C639" t="str">
            <v xml:space="preserve">HORNO A GAS, DE 4 BANDEJAS MÍNIMO, PARA REPOSTERO </v>
          </cell>
          <cell r="D639" t="str">
            <v>E</v>
          </cell>
          <cell r="E639" t="str">
            <v>NUT</v>
          </cell>
          <cell r="F639" t="str">
            <v>E</v>
          </cell>
          <cell r="H639" t="str">
            <v>0</v>
          </cell>
          <cell r="I639" t="str">
            <v>0</v>
          </cell>
          <cell r="J639">
            <v>1</v>
          </cell>
          <cell r="K639" t="str">
            <v>0</v>
          </cell>
          <cell r="L639" t="str">
            <v>0</v>
          </cell>
          <cell r="M639" t="str">
            <v>0</v>
          </cell>
          <cell r="N639" t="str">
            <v>0</v>
          </cell>
          <cell r="O639">
            <v>1</v>
          </cell>
        </row>
        <row r="640">
          <cell r="B640" t="str">
            <v>NUT-035</v>
          </cell>
          <cell r="C640" t="str">
            <v xml:space="preserve">HORNO MICROONDAS </v>
          </cell>
          <cell r="D640" t="str">
            <v>E</v>
          </cell>
          <cell r="E640" t="str">
            <v>NUT</v>
          </cell>
          <cell r="F640" t="str">
            <v>E</v>
          </cell>
          <cell r="H640">
            <v>1</v>
          </cell>
          <cell r="I640">
            <v>1</v>
          </cell>
          <cell r="J640">
            <v>1</v>
          </cell>
          <cell r="K640">
            <v>1</v>
          </cell>
          <cell r="L640" t="str">
            <v>0</v>
          </cell>
          <cell r="M640" t="str">
            <v>0</v>
          </cell>
          <cell r="N640" t="str">
            <v>0</v>
          </cell>
          <cell r="O640">
            <v>4</v>
          </cell>
        </row>
        <row r="641">
          <cell r="B641" t="str">
            <v>NUT-036</v>
          </cell>
          <cell r="C641" t="str">
            <v>HORNO MICROONDAS CON PANEL DIGITAL</v>
          </cell>
          <cell r="D641" t="str">
            <v>E</v>
          </cell>
          <cell r="E641" t="str">
            <v>NUT</v>
          </cell>
          <cell r="F641" t="str">
            <v>E</v>
          </cell>
          <cell r="H641">
            <v>1</v>
          </cell>
          <cell r="I641" t="str">
            <v>0</v>
          </cell>
          <cell r="J641" t="str">
            <v>0</v>
          </cell>
          <cell r="K641" t="str">
            <v>0</v>
          </cell>
          <cell r="L641" t="str">
            <v>0</v>
          </cell>
          <cell r="M641" t="str">
            <v>0</v>
          </cell>
          <cell r="N641" t="str">
            <v>0</v>
          </cell>
          <cell r="O641">
            <v>1</v>
          </cell>
        </row>
        <row r="642">
          <cell r="B642" t="str">
            <v>NUT-037</v>
          </cell>
          <cell r="C642" t="str">
            <v xml:space="preserve">HORNO VAPORIZADOR PARA ALIMENTOS </v>
          </cell>
          <cell r="D642" t="str">
            <v>E</v>
          </cell>
          <cell r="E642" t="str">
            <v>NUT</v>
          </cell>
          <cell r="F642" t="str">
            <v>E</v>
          </cell>
          <cell r="H642">
            <v>1</v>
          </cell>
          <cell r="I642" t="str">
            <v>0</v>
          </cell>
          <cell r="J642" t="str">
            <v>0</v>
          </cell>
          <cell r="K642" t="str">
            <v>0</v>
          </cell>
          <cell r="L642" t="str">
            <v>0</v>
          </cell>
          <cell r="M642" t="str">
            <v>0</v>
          </cell>
          <cell r="N642" t="str">
            <v>0</v>
          </cell>
          <cell r="O642">
            <v>1</v>
          </cell>
        </row>
        <row r="643">
          <cell r="B643" t="str">
            <v>NUT-038</v>
          </cell>
          <cell r="C643" t="str">
            <v>JUEGO DE MENAJERÍA</v>
          </cell>
          <cell r="D643" t="str">
            <v>E</v>
          </cell>
          <cell r="E643" t="str">
            <v>NUT</v>
          </cell>
          <cell r="F643" t="str">
            <v>E</v>
          </cell>
          <cell r="H643">
            <v>1</v>
          </cell>
          <cell r="I643" t="str">
            <v>0</v>
          </cell>
          <cell r="J643" t="str">
            <v>0</v>
          </cell>
          <cell r="K643" t="str">
            <v>0</v>
          </cell>
          <cell r="L643" t="str">
            <v>0</v>
          </cell>
          <cell r="M643" t="str">
            <v>0</v>
          </cell>
          <cell r="N643" t="str">
            <v>0</v>
          </cell>
          <cell r="O643">
            <v>1</v>
          </cell>
        </row>
        <row r="644">
          <cell r="B644" t="str">
            <v>NUT-039</v>
          </cell>
          <cell r="C644" t="str">
            <v xml:space="preserve">LAVADORA  INDUSTRIAL DE VAJILLAS ELECTRICA </v>
          </cell>
          <cell r="D644" t="str">
            <v>E</v>
          </cell>
          <cell r="E644" t="str">
            <v>NUT</v>
          </cell>
          <cell r="F644" t="str">
            <v>E</v>
          </cell>
          <cell r="H644">
            <v>1</v>
          </cell>
          <cell r="I644" t="str">
            <v>0</v>
          </cell>
          <cell r="J644" t="str">
            <v>0</v>
          </cell>
          <cell r="K644" t="str">
            <v>0</v>
          </cell>
          <cell r="L644" t="str">
            <v>0</v>
          </cell>
          <cell r="M644" t="str">
            <v>0</v>
          </cell>
          <cell r="N644" t="str">
            <v>0</v>
          </cell>
          <cell r="O644">
            <v>1</v>
          </cell>
        </row>
        <row r="645">
          <cell r="B645" t="str">
            <v>NUT-040</v>
          </cell>
          <cell r="C645" t="str">
            <v>LICUADORA ELECTRICA 2000 CC</v>
          </cell>
          <cell r="D645" t="str">
            <v>E</v>
          </cell>
          <cell r="E645" t="str">
            <v>NUT</v>
          </cell>
          <cell r="F645" t="str">
            <v>E</v>
          </cell>
          <cell r="H645">
            <v>1</v>
          </cell>
          <cell r="I645" t="str">
            <v>0</v>
          </cell>
          <cell r="J645">
            <v>1</v>
          </cell>
          <cell r="K645" t="str">
            <v>0</v>
          </cell>
          <cell r="L645" t="str">
            <v>0</v>
          </cell>
          <cell r="M645" t="str">
            <v>0</v>
          </cell>
          <cell r="N645" t="str">
            <v>0</v>
          </cell>
          <cell r="O645">
            <v>2</v>
          </cell>
        </row>
        <row r="646">
          <cell r="B646" t="str">
            <v>NUT-041</v>
          </cell>
          <cell r="C646" t="str">
            <v>LICUADORA ELECTRICA SEMIINDUSTRIAL, 20 LITROS</v>
          </cell>
          <cell r="D646" t="str">
            <v>E</v>
          </cell>
          <cell r="E646" t="str">
            <v>NUT</v>
          </cell>
          <cell r="F646" t="str">
            <v>E</v>
          </cell>
          <cell r="H646" t="str">
            <v>0</v>
          </cell>
          <cell r="I646" t="str">
            <v>0</v>
          </cell>
          <cell r="J646">
            <v>1</v>
          </cell>
          <cell r="K646" t="str">
            <v>0</v>
          </cell>
          <cell r="L646" t="str">
            <v>0</v>
          </cell>
          <cell r="M646" t="str">
            <v>0</v>
          </cell>
          <cell r="N646" t="str">
            <v>0</v>
          </cell>
          <cell r="O646">
            <v>1</v>
          </cell>
        </row>
        <row r="647">
          <cell r="B647" t="str">
            <v>NUT-042</v>
          </cell>
          <cell r="C647" t="str">
            <v>LICUADORA INDUSTRIAL DE 20 LITROS</v>
          </cell>
          <cell r="D647" t="str">
            <v>E</v>
          </cell>
          <cell r="E647" t="str">
            <v>NUT</v>
          </cell>
          <cell r="F647" t="str">
            <v>E</v>
          </cell>
          <cell r="H647">
            <v>1</v>
          </cell>
          <cell r="I647" t="str">
            <v>0</v>
          </cell>
          <cell r="J647" t="str">
            <v>0</v>
          </cell>
          <cell r="K647" t="str">
            <v>0</v>
          </cell>
          <cell r="L647" t="str">
            <v>0</v>
          </cell>
          <cell r="M647" t="str">
            <v>0</v>
          </cell>
          <cell r="N647" t="str">
            <v>0</v>
          </cell>
          <cell r="O647">
            <v>1</v>
          </cell>
        </row>
        <row r="648">
          <cell r="B648" t="str">
            <v>NUT-043</v>
          </cell>
          <cell r="C648" t="str">
            <v>MÁQUINA ELÉCTRICA PELADORA DE PAPAS</v>
          </cell>
          <cell r="D648" t="str">
            <v>E</v>
          </cell>
          <cell r="E648" t="str">
            <v>NUT</v>
          </cell>
          <cell r="F648" t="str">
            <v>E</v>
          </cell>
          <cell r="H648">
            <v>1</v>
          </cell>
          <cell r="I648" t="str">
            <v>0</v>
          </cell>
          <cell r="J648" t="str">
            <v>0</v>
          </cell>
          <cell r="K648" t="str">
            <v>0</v>
          </cell>
          <cell r="L648" t="str">
            <v>0</v>
          </cell>
          <cell r="M648" t="str">
            <v>0</v>
          </cell>
          <cell r="N648" t="str">
            <v>0</v>
          </cell>
          <cell r="O648">
            <v>1</v>
          </cell>
        </row>
        <row r="649">
          <cell r="B649" t="str">
            <v>NUT-044</v>
          </cell>
          <cell r="C649" t="str">
            <v>MARMITA DIRECTA A GAS DE 100 LTS DE 900X900X850MM</v>
          </cell>
          <cell r="D649" t="str">
            <v>E</v>
          </cell>
          <cell r="E649" t="str">
            <v>NUT</v>
          </cell>
          <cell r="F649" t="str">
            <v>C</v>
          </cell>
          <cell r="H649" t="str">
            <v>0</v>
          </cell>
          <cell r="I649" t="str">
            <v>0</v>
          </cell>
          <cell r="J649">
            <v>1</v>
          </cell>
          <cell r="K649" t="str">
            <v>0</v>
          </cell>
          <cell r="L649" t="str">
            <v>0</v>
          </cell>
          <cell r="M649" t="str">
            <v>0</v>
          </cell>
          <cell r="N649" t="str">
            <v>0</v>
          </cell>
          <cell r="O649">
            <v>1</v>
          </cell>
        </row>
        <row r="650">
          <cell r="B650" t="str">
            <v>NUT-045</v>
          </cell>
          <cell r="C650" t="str">
            <v>MARMITA VOLCABLE  DE 50 LITROS MINIMO</v>
          </cell>
          <cell r="D650" t="str">
            <v>E</v>
          </cell>
          <cell r="E650" t="str">
            <v>NUT</v>
          </cell>
          <cell r="F650" t="str">
            <v>C</v>
          </cell>
          <cell r="H650">
            <v>2</v>
          </cell>
          <cell r="I650" t="str">
            <v>0</v>
          </cell>
          <cell r="J650" t="str">
            <v>0</v>
          </cell>
          <cell r="K650" t="str">
            <v>0</v>
          </cell>
          <cell r="L650" t="str">
            <v>0</v>
          </cell>
          <cell r="M650" t="str">
            <v>0</v>
          </cell>
          <cell r="N650" t="str">
            <v>0</v>
          </cell>
          <cell r="O650">
            <v>2</v>
          </cell>
        </row>
        <row r="651">
          <cell r="B651" t="str">
            <v>NUT-046</v>
          </cell>
          <cell r="C651" t="str">
            <v>MARMITA VOLCABLE DE 100 LITROS</v>
          </cell>
          <cell r="D651" t="str">
            <v>E</v>
          </cell>
          <cell r="E651" t="str">
            <v>NUT</v>
          </cell>
          <cell r="F651" t="str">
            <v>C</v>
          </cell>
          <cell r="H651">
            <v>2</v>
          </cell>
          <cell r="I651" t="str">
            <v>0</v>
          </cell>
          <cell r="J651" t="str">
            <v>0</v>
          </cell>
          <cell r="K651" t="str">
            <v>0</v>
          </cell>
          <cell r="L651" t="str">
            <v>0</v>
          </cell>
          <cell r="M651" t="str">
            <v>0</v>
          </cell>
          <cell r="N651" t="str">
            <v>0</v>
          </cell>
          <cell r="O651">
            <v>2</v>
          </cell>
        </row>
        <row r="652">
          <cell r="B652" t="str">
            <v>NUT-047</v>
          </cell>
          <cell r="C652" t="str">
            <v>MARMITA VOLCABLE DE 150 LITROS</v>
          </cell>
          <cell r="D652" t="str">
            <v>E</v>
          </cell>
          <cell r="E652" t="str">
            <v>NUT</v>
          </cell>
          <cell r="F652" t="str">
            <v>C</v>
          </cell>
          <cell r="H652">
            <v>2</v>
          </cell>
          <cell r="I652" t="str">
            <v>0</v>
          </cell>
          <cell r="J652" t="str">
            <v>0</v>
          </cell>
          <cell r="K652" t="str">
            <v>0</v>
          </cell>
          <cell r="L652" t="str">
            <v>0</v>
          </cell>
          <cell r="M652" t="str">
            <v>0</v>
          </cell>
          <cell r="N652" t="str">
            <v>0</v>
          </cell>
          <cell r="O652">
            <v>2</v>
          </cell>
        </row>
        <row r="653">
          <cell r="B653" t="str">
            <v>NUT-048</v>
          </cell>
          <cell r="C653" t="str">
            <v xml:space="preserve">MARMITA VOLCABLE DE 80 LITROS MINIMO </v>
          </cell>
          <cell r="D653" t="str">
            <v>E</v>
          </cell>
          <cell r="E653" t="str">
            <v>NUT</v>
          </cell>
          <cell r="F653" t="str">
            <v>C</v>
          </cell>
          <cell r="H653">
            <v>2</v>
          </cell>
          <cell r="I653" t="str">
            <v>0</v>
          </cell>
          <cell r="J653" t="str">
            <v>0</v>
          </cell>
          <cell r="K653" t="str">
            <v>0</v>
          </cell>
          <cell r="L653" t="str">
            <v>0</v>
          </cell>
          <cell r="M653" t="str">
            <v>0</v>
          </cell>
          <cell r="N653" t="str">
            <v>0</v>
          </cell>
          <cell r="O653">
            <v>2</v>
          </cell>
        </row>
        <row r="654">
          <cell r="B654" t="str">
            <v>NUT-049</v>
          </cell>
          <cell r="C654" t="str">
            <v>MESA DE CAMA PARA COMER RODABLE</v>
          </cell>
          <cell r="D654" t="str">
            <v>MC</v>
          </cell>
          <cell r="E654" t="str">
            <v>NUT</v>
          </cell>
          <cell r="F654" t="str">
            <v>E</v>
          </cell>
          <cell r="H654" t="str">
            <v>0</v>
          </cell>
          <cell r="I654">
            <v>3</v>
          </cell>
          <cell r="J654" t="str">
            <v>0</v>
          </cell>
          <cell r="K654" t="str">
            <v>0</v>
          </cell>
          <cell r="L654" t="str">
            <v>0</v>
          </cell>
          <cell r="M654" t="str">
            <v>0</v>
          </cell>
          <cell r="N654" t="str">
            <v>0</v>
          </cell>
          <cell r="O654">
            <v>3</v>
          </cell>
        </row>
        <row r="655">
          <cell r="B655" t="str">
            <v>NUT-050</v>
          </cell>
          <cell r="C655" t="str">
            <v>MESA DE COMEDOR PARA 4 PERSONAS</v>
          </cell>
          <cell r="D655" t="str">
            <v>MC</v>
          </cell>
          <cell r="E655" t="str">
            <v>NUT</v>
          </cell>
          <cell r="F655" t="str">
            <v>E</v>
          </cell>
          <cell r="H655">
            <v>17</v>
          </cell>
          <cell r="I655" t="str">
            <v>0</v>
          </cell>
          <cell r="J655">
            <v>1</v>
          </cell>
          <cell r="K655" t="str">
            <v>0</v>
          </cell>
          <cell r="L655" t="str">
            <v>0</v>
          </cell>
          <cell r="M655" t="str">
            <v>0</v>
          </cell>
          <cell r="N655" t="str">
            <v>0</v>
          </cell>
          <cell r="O655">
            <v>18</v>
          </cell>
        </row>
        <row r="656">
          <cell r="B656" t="str">
            <v>NUT-051</v>
          </cell>
          <cell r="C656" t="str">
            <v>MESA PARA COCINA 1.50X0.60M</v>
          </cell>
          <cell r="D656" t="str">
            <v>MC</v>
          </cell>
          <cell r="E656" t="str">
            <v>NUT</v>
          </cell>
          <cell r="F656" t="str">
            <v>E</v>
          </cell>
          <cell r="H656">
            <v>3</v>
          </cell>
          <cell r="I656" t="str">
            <v>0</v>
          </cell>
          <cell r="J656" t="str">
            <v>0</v>
          </cell>
          <cell r="K656" t="str">
            <v>0</v>
          </cell>
          <cell r="L656" t="str">
            <v>0</v>
          </cell>
          <cell r="M656" t="str">
            <v>0</v>
          </cell>
          <cell r="N656" t="str">
            <v>0</v>
          </cell>
          <cell r="O656">
            <v>3</v>
          </cell>
        </row>
        <row r="657">
          <cell r="B657" t="str">
            <v>NUT-052</v>
          </cell>
          <cell r="C657" t="str">
            <v>MESA RODABLE METÁLICA PARA COMIDA PACIENTE</v>
          </cell>
          <cell r="D657" t="str">
            <v>MC</v>
          </cell>
          <cell r="E657" t="str">
            <v>NUT</v>
          </cell>
          <cell r="F657" t="str">
            <v>E</v>
          </cell>
          <cell r="H657" t="str">
            <v>0</v>
          </cell>
          <cell r="I657">
            <v>3</v>
          </cell>
          <cell r="J657" t="str">
            <v>0</v>
          </cell>
          <cell r="K657" t="str">
            <v>0</v>
          </cell>
          <cell r="L657" t="str">
            <v>0</v>
          </cell>
          <cell r="M657" t="str">
            <v>0</v>
          </cell>
          <cell r="N657" t="str">
            <v>0</v>
          </cell>
          <cell r="O657">
            <v>3</v>
          </cell>
        </row>
        <row r="658">
          <cell r="B658" t="str">
            <v>NUT-053</v>
          </cell>
          <cell r="C658" t="str">
            <v>MOLEDORA DE GRANOS</v>
          </cell>
          <cell r="D658" t="str">
            <v>E</v>
          </cell>
          <cell r="E658" t="str">
            <v>NUT</v>
          </cell>
          <cell r="F658" t="str">
            <v>E</v>
          </cell>
          <cell r="H658">
            <v>1</v>
          </cell>
          <cell r="I658" t="str">
            <v>0</v>
          </cell>
          <cell r="J658">
            <v>1</v>
          </cell>
          <cell r="K658" t="str">
            <v>0</v>
          </cell>
          <cell r="L658" t="str">
            <v>0</v>
          </cell>
          <cell r="M658" t="str">
            <v>0</v>
          </cell>
          <cell r="N658" t="str">
            <v>0</v>
          </cell>
          <cell r="O658">
            <v>2</v>
          </cell>
        </row>
        <row r="659">
          <cell r="B659" t="str">
            <v>NUT-054</v>
          </cell>
          <cell r="C659" t="str">
            <v xml:space="preserve">MOLEDORA ELECTRICA DE CARNE </v>
          </cell>
          <cell r="D659" t="str">
            <v>E</v>
          </cell>
          <cell r="E659" t="str">
            <v>NUT</v>
          </cell>
          <cell r="F659" t="str">
            <v>E</v>
          </cell>
          <cell r="H659">
            <v>1</v>
          </cell>
          <cell r="I659" t="str">
            <v>0</v>
          </cell>
          <cell r="J659" t="str">
            <v>0</v>
          </cell>
          <cell r="K659" t="str">
            <v>0</v>
          </cell>
          <cell r="L659" t="str">
            <v>0</v>
          </cell>
          <cell r="M659" t="str">
            <v>0</v>
          </cell>
          <cell r="N659" t="str">
            <v>0</v>
          </cell>
          <cell r="O659">
            <v>1</v>
          </cell>
        </row>
        <row r="660">
          <cell r="B660" t="str">
            <v>NUT-055</v>
          </cell>
          <cell r="C660" t="str">
            <v>PRENSADORA DE PAPAS INDUSTRIAL</v>
          </cell>
          <cell r="D660" t="str">
            <v>E</v>
          </cell>
          <cell r="E660" t="str">
            <v>NUT</v>
          </cell>
          <cell r="F660" t="str">
            <v>E</v>
          </cell>
          <cell r="H660">
            <v>1</v>
          </cell>
          <cell r="I660" t="str">
            <v>0</v>
          </cell>
          <cell r="J660" t="str">
            <v>0</v>
          </cell>
          <cell r="K660" t="str">
            <v>0</v>
          </cell>
          <cell r="L660" t="str">
            <v>0</v>
          </cell>
          <cell r="M660" t="str">
            <v>0</v>
          </cell>
          <cell r="N660" t="str">
            <v>0</v>
          </cell>
          <cell r="O660">
            <v>1</v>
          </cell>
        </row>
        <row r="661">
          <cell r="B661" t="str">
            <v>NUT-056</v>
          </cell>
          <cell r="C661" t="str">
            <v>PROCESADOR DE ALIMENTOS</v>
          </cell>
          <cell r="D661" t="str">
            <v>E</v>
          </cell>
          <cell r="E661" t="str">
            <v>NUT</v>
          </cell>
          <cell r="F661" t="str">
            <v>E</v>
          </cell>
          <cell r="H661" t="str">
            <v>0</v>
          </cell>
          <cell r="I661" t="str">
            <v>0</v>
          </cell>
          <cell r="J661">
            <v>1</v>
          </cell>
          <cell r="K661" t="str">
            <v>0</v>
          </cell>
          <cell r="L661" t="str">
            <v>0</v>
          </cell>
          <cell r="M661" t="str">
            <v>0</v>
          </cell>
          <cell r="N661" t="str">
            <v>0</v>
          </cell>
          <cell r="O661">
            <v>1</v>
          </cell>
        </row>
        <row r="662">
          <cell r="B662" t="str">
            <v>NUT-057</v>
          </cell>
          <cell r="C662" t="str">
            <v>PROCESADOR ELECTRICO DE ALIMENTOS</v>
          </cell>
          <cell r="D662" t="str">
            <v>E</v>
          </cell>
          <cell r="E662" t="str">
            <v>NUT</v>
          </cell>
          <cell r="F662" t="str">
            <v>E</v>
          </cell>
          <cell r="H662">
            <v>1</v>
          </cell>
          <cell r="I662" t="str">
            <v>0</v>
          </cell>
          <cell r="J662" t="str">
            <v>0</v>
          </cell>
          <cell r="K662" t="str">
            <v>0</v>
          </cell>
          <cell r="L662" t="str">
            <v>0</v>
          </cell>
          <cell r="M662" t="str">
            <v>0</v>
          </cell>
          <cell r="N662" t="str">
            <v>0</v>
          </cell>
          <cell r="O662">
            <v>1</v>
          </cell>
        </row>
        <row r="663">
          <cell r="B663" t="str">
            <v>NUT-058</v>
          </cell>
          <cell r="C663" t="str">
            <v>REFRIGERADORA DE 1500 LTS</v>
          </cell>
          <cell r="D663" t="str">
            <v>E</v>
          </cell>
          <cell r="E663" t="str">
            <v>NUT</v>
          </cell>
          <cell r="F663" t="str">
            <v>E</v>
          </cell>
          <cell r="H663">
            <v>2</v>
          </cell>
          <cell r="I663" t="str">
            <v>0</v>
          </cell>
          <cell r="J663" t="str">
            <v>0</v>
          </cell>
          <cell r="K663" t="str">
            <v>0</v>
          </cell>
          <cell r="L663" t="str">
            <v>0</v>
          </cell>
          <cell r="M663" t="str">
            <v>0</v>
          </cell>
          <cell r="N663" t="str">
            <v>0</v>
          </cell>
          <cell r="O663">
            <v>2</v>
          </cell>
        </row>
        <row r="664">
          <cell r="B664" t="str">
            <v>NUT-059</v>
          </cell>
          <cell r="C664" t="str">
            <v>REFRIGERADORA DE CAPACIDAD  60 A 110 LITROS CON SISTEMA  FOTOVOLTAICO Ó AEROGENERADOR</v>
          </cell>
          <cell r="D664" t="str">
            <v>E</v>
          </cell>
          <cell r="E664" t="str">
            <v>NUT</v>
          </cell>
          <cell r="F664" t="str">
            <v>E</v>
          </cell>
          <cell r="H664">
            <v>1</v>
          </cell>
          <cell r="I664" t="str">
            <v>0</v>
          </cell>
          <cell r="J664" t="str">
            <v>0</v>
          </cell>
          <cell r="K664" t="str">
            <v>0</v>
          </cell>
          <cell r="L664" t="str">
            <v>0</v>
          </cell>
          <cell r="M664" t="str">
            <v>0</v>
          </cell>
          <cell r="N664" t="str">
            <v>0</v>
          </cell>
          <cell r="O664">
            <v>1</v>
          </cell>
        </row>
        <row r="665">
          <cell r="B665" t="str">
            <v>NUT-060</v>
          </cell>
          <cell r="C665" t="str">
            <v>REFRIGERADORA ELECTRICA DE 70 PIES CUBICOS</v>
          </cell>
          <cell r="D665" t="str">
            <v>E</v>
          </cell>
          <cell r="E665" t="str">
            <v>NUT</v>
          </cell>
          <cell r="F665" t="str">
            <v>E</v>
          </cell>
          <cell r="H665">
            <v>1</v>
          </cell>
          <cell r="I665" t="str">
            <v>0</v>
          </cell>
          <cell r="J665" t="str">
            <v>0</v>
          </cell>
          <cell r="K665" t="str">
            <v>0</v>
          </cell>
          <cell r="L665" t="str">
            <v>0</v>
          </cell>
          <cell r="M665" t="str">
            <v>0</v>
          </cell>
          <cell r="N665" t="str">
            <v>0</v>
          </cell>
          <cell r="O665">
            <v>1</v>
          </cell>
        </row>
        <row r="666">
          <cell r="B666" t="str">
            <v>NUT-061</v>
          </cell>
          <cell r="C666" t="str">
            <v>SANDWICHERA</v>
          </cell>
          <cell r="D666" t="str">
            <v>E</v>
          </cell>
          <cell r="E666" t="str">
            <v>NUT</v>
          </cell>
          <cell r="F666" t="str">
            <v>E</v>
          </cell>
          <cell r="H666">
            <v>1</v>
          </cell>
          <cell r="I666" t="str">
            <v>0</v>
          </cell>
          <cell r="J666" t="str">
            <v>0</v>
          </cell>
          <cell r="K666" t="str">
            <v>0</v>
          </cell>
          <cell r="L666" t="str">
            <v>0</v>
          </cell>
          <cell r="M666" t="str">
            <v>0</v>
          </cell>
          <cell r="N666" t="str">
            <v>0</v>
          </cell>
          <cell r="O666">
            <v>1</v>
          </cell>
        </row>
        <row r="667">
          <cell r="B667" t="str">
            <v>NUT-062</v>
          </cell>
          <cell r="C667" t="str">
            <v>SARTEN VOLCABLE A GAS</v>
          </cell>
          <cell r="D667" t="str">
            <v>E</v>
          </cell>
          <cell r="E667" t="str">
            <v>NUT</v>
          </cell>
          <cell r="F667" t="str">
            <v>E</v>
          </cell>
          <cell r="H667" t="str">
            <v>0</v>
          </cell>
          <cell r="I667" t="str">
            <v>0</v>
          </cell>
          <cell r="J667">
            <v>1</v>
          </cell>
          <cell r="K667">
            <v>1</v>
          </cell>
          <cell r="L667" t="str">
            <v>0</v>
          </cell>
          <cell r="M667" t="str">
            <v>0</v>
          </cell>
          <cell r="N667" t="str">
            <v>0</v>
          </cell>
          <cell r="O667">
            <v>2</v>
          </cell>
        </row>
        <row r="668">
          <cell r="B668" t="str">
            <v>NUT-063</v>
          </cell>
          <cell r="C668" t="str">
            <v>SARTEN VOLCABLE A GAS O ELECTRICA</v>
          </cell>
          <cell r="D668" t="str">
            <v>E</v>
          </cell>
          <cell r="E668" t="str">
            <v>NUT</v>
          </cell>
          <cell r="F668" t="str">
            <v>E</v>
          </cell>
          <cell r="H668">
            <v>2</v>
          </cell>
          <cell r="I668" t="str">
            <v>0</v>
          </cell>
          <cell r="J668" t="str">
            <v>0</v>
          </cell>
          <cell r="K668" t="str">
            <v>0</v>
          </cell>
          <cell r="L668" t="str">
            <v>0</v>
          </cell>
          <cell r="M668" t="str">
            <v>0</v>
          </cell>
          <cell r="N668" t="str">
            <v>0</v>
          </cell>
          <cell r="O668">
            <v>2</v>
          </cell>
        </row>
        <row r="669">
          <cell r="B669" t="str">
            <v>NUT-064</v>
          </cell>
          <cell r="C669" t="str">
            <v>SIERRA ELÉCTRICA PARA CORTAR CARNE</v>
          </cell>
          <cell r="D669" t="str">
            <v>E</v>
          </cell>
          <cell r="E669" t="str">
            <v>NUT</v>
          </cell>
          <cell r="F669" t="str">
            <v>E</v>
          </cell>
          <cell r="H669">
            <v>1</v>
          </cell>
          <cell r="I669" t="str">
            <v>0</v>
          </cell>
          <cell r="J669" t="str">
            <v>0</v>
          </cell>
          <cell r="K669" t="str">
            <v>0</v>
          </cell>
          <cell r="L669" t="str">
            <v>0</v>
          </cell>
          <cell r="M669" t="str">
            <v>0</v>
          </cell>
          <cell r="N669" t="str">
            <v>0</v>
          </cell>
          <cell r="O669">
            <v>1</v>
          </cell>
        </row>
        <row r="670">
          <cell r="B670" t="str">
            <v>NUT-065</v>
          </cell>
          <cell r="C670" t="str">
            <v>TRONCO PARA CORTAR CARNE</v>
          </cell>
          <cell r="D670" t="str">
            <v>MC</v>
          </cell>
          <cell r="E670" t="str">
            <v>NUT</v>
          </cell>
          <cell r="F670" t="str">
            <v>E</v>
          </cell>
          <cell r="H670">
            <v>1</v>
          </cell>
          <cell r="I670" t="str">
            <v>0</v>
          </cell>
          <cell r="J670" t="str">
            <v>0</v>
          </cell>
          <cell r="K670" t="str">
            <v>0</v>
          </cell>
          <cell r="L670" t="str">
            <v>0</v>
          </cell>
          <cell r="M670" t="str">
            <v>0</v>
          </cell>
          <cell r="N670" t="str">
            <v>0</v>
          </cell>
          <cell r="O670">
            <v>1</v>
          </cell>
        </row>
        <row r="671">
          <cell r="B671" t="str">
            <v>NUT-066</v>
          </cell>
          <cell r="C671" t="str">
            <v>TUBO PARA COLGAR CARNE</v>
          </cell>
          <cell r="D671" t="str">
            <v>MC</v>
          </cell>
          <cell r="E671" t="str">
            <v>NUT</v>
          </cell>
          <cell r="F671" t="str">
            <v>E</v>
          </cell>
          <cell r="H671">
            <v>1</v>
          </cell>
          <cell r="I671" t="str">
            <v>0</v>
          </cell>
          <cell r="J671" t="str">
            <v>0</v>
          </cell>
          <cell r="K671" t="str">
            <v>0</v>
          </cell>
          <cell r="L671" t="str">
            <v>0</v>
          </cell>
          <cell r="M671" t="str">
            <v>0</v>
          </cell>
          <cell r="N671" t="str">
            <v>0</v>
          </cell>
          <cell r="O671">
            <v>1</v>
          </cell>
        </row>
        <row r="672">
          <cell r="B672" t="str">
            <v>NUT-067</v>
          </cell>
          <cell r="C672" t="str">
            <v xml:space="preserve">VITRINA PARA EXHIBICION DE PLATOS FRIOS </v>
          </cell>
          <cell r="D672" t="str">
            <v>MC</v>
          </cell>
          <cell r="E672" t="str">
            <v>NUT</v>
          </cell>
          <cell r="F672" t="str">
            <v>E</v>
          </cell>
          <cell r="H672">
            <v>1</v>
          </cell>
          <cell r="I672" t="str">
            <v>0</v>
          </cell>
          <cell r="J672" t="str">
            <v>0</v>
          </cell>
          <cell r="K672" t="str">
            <v>0</v>
          </cell>
          <cell r="L672" t="str">
            <v>0</v>
          </cell>
          <cell r="M672" t="str">
            <v>0</v>
          </cell>
          <cell r="N672" t="str">
            <v>0</v>
          </cell>
          <cell r="O672">
            <v>1</v>
          </cell>
        </row>
        <row r="673">
          <cell r="B673" t="str">
            <v>NUT-068</v>
          </cell>
          <cell r="C673" t="str">
            <v>VITRINA PARA PAN Y KEKES</v>
          </cell>
          <cell r="D673" t="str">
            <v>MC</v>
          </cell>
          <cell r="E673" t="str">
            <v>NUT</v>
          </cell>
          <cell r="F673" t="str">
            <v>E</v>
          </cell>
          <cell r="H673" t="str">
            <v>0</v>
          </cell>
          <cell r="I673" t="str">
            <v>0</v>
          </cell>
          <cell r="J673">
            <v>1</v>
          </cell>
          <cell r="K673" t="str">
            <v>0</v>
          </cell>
          <cell r="L673" t="str">
            <v>0</v>
          </cell>
          <cell r="M673" t="str">
            <v>0</v>
          </cell>
          <cell r="N673" t="str">
            <v>0</v>
          </cell>
          <cell r="O673">
            <v>1</v>
          </cell>
        </row>
        <row r="674">
          <cell r="B674" t="str">
            <v>OD-001</v>
          </cell>
          <cell r="C674" t="str">
            <v>DESTARTARIZADOR ULTRASONICO</v>
          </cell>
          <cell r="D674" t="str">
            <v>B</v>
          </cell>
          <cell r="E674" t="str">
            <v>OD</v>
          </cell>
          <cell r="F674" t="str">
            <v>E</v>
          </cell>
          <cell r="H674" t="str">
            <v>0</v>
          </cell>
          <cell r="I674">
            <v>1</v>
          </cell>
          <cell r="J674" t="str">
            <v>0</v>
          </cell>
          <cell r="K674" t="str">
            <v>0</v>
          </cell>
          <cell r="L674" t="str">
            <v>0</v>
          </cell>
          <cell r="M674" t="str">
            <v>0</v>
          </cell>
          <cell r="N674" t="str">
            <v>0</v>
          </cell>
          <cell r="O674">
            <v>1</v>
          </cell>
        </row>
        <row r="675">
          <cell r="B675" t="str">
            <v>OD-002</v>
          </cell>
          <cell r="C675" t="str">
            <v>LAMPARA DE LUZ HALOGENA DENTAL</v>
          </cell>
          <cell r="D675" t="str">
            <v>B</v>
          </cell>
          <cell r="E675" t="str">
            <v>OD</v>
          </cell>
          <cell r="F675" t="str">
            <v>E</v>
          </cell>
          <cell r="H675" t="str">
            <v>0</v>
          </cell>
          <cell r="I675">
            <v>1</v>
          </cell>
          <cell r="J675" t="str">
            <v>0</v>
          </cell>
          <cell r="K675" t="str">
            <v>0</v>
          </cell>
          <cell r="L675" t="str">
            <v>0</v>
          </cell>
          <cell r="M675" t="str">
            <v>0</v>
          </cell>
          <cell r="N675" t="str">
            <v>0</v>
          </cell>
          <cell r="O675">
            <v>1</v>
          </cell>
        </row>
        <row r="676">
          <cell r="B676" t="str">
            <v>OD-003</v>
          </cell>
          <cell r="C676" t="str">
            <v>SET INSTRUMENTAL DE CIRUGIA DENTAL</v>
          </cell>
          <cell r="D676" t="str">
            <v>I</v>
          </cell>
          <cell r="E676" t="str">
            <v>OD</v>
          </cell>
          <cell r="F676" t="str">
            <v>E</v>
          </cell>
          <cell r="H676" t="str">
            <v>0</v>
          </cell>
          <cell r="I676">
            <v>1</v>
          </cell>
          <cell r="J676" t="str">
            <v>0</v>
          </cell>
          <cell r="K676" t="str">
            <v>0</v>
          </cell>
          <cell r="L676" t="str">
            <v>0</v>
          </cell>
          <cell r="M676" t="str">
            <v>0</v>
          </cell>
          <cell r="N676" t="str">
            <v>0</v>
          </cell>
          <cell r="O676">
            <v>1</v>
          </cell>
        </row>
        <row r="677">
          <cell r="B677" t="str">
            <v>OD-004</v>
          </cell>
          <cell r="C677" t="str">
            <v>SET INSTRUMENTAL PARA  CURACION DENTAL</v>
          </cell>
          <cell r="D677" t="str">
            <v>I</v>
          </cell>
          <cell r="E677" t="str">
            <v>OD</v>
          </cell>
          <cell r="F677" t="str">
            <v>E</v>
          </cell>
          <cell r="H677" t="str">
            <v>0</v>
          </cell>
          <cell r="I677">
            <v>1</v>
          </cell>
          <cell r="J677" t="str">
            <v>0</v>
          </cell>
          <cell r="K677" t="str">
            <v>0</v>
          </cell>
          <cell r="L677" t="str">
            <v>0</v>
          </cell>
          <cell r="M677" t="str">
            <v>0</v>
          </cell>
          <cell r="N677" t="str">
            <v>0</v>
          </cell>
          <cell r="O677">
            <v>1</v>
          </cell>
        </row>
        <row r="678">
          <cell r="B678" t="str">
            <v>OD-005</v>
          </cell>
          <cell r="C678" t="str">
            <v>SET INSTRUMENTAL PARA DIAGNOSTICO ODONTOLOGICO</v>
          </cell>
          <cell r="D678" t="str">
            <v>I</v>
          </cell>
          <cell r="E678" t="str">
            <v>OD</v>
          </cell>
          <cell r="F678" t="str">
            <v>E</v>
          </cell>
          <cell r="H678" t="str">
            <v>0</v>
          </cell>
          <cell r="I678">
            <v>1</v>
          </cell>
          <cell r="J678" t="str">
            <v>0</v>
          </cell>
          <cell r="K678" t="str">
            <v>0</v>
          </cell>
          <cell r="L678" t="str">
            <v>0</v>
          </cell>
          <cell r="M678" t="str">
            <v>0</v>
          </cell>
          <cell r="N678" t="str">
            <v>0</v>
          </cell>
          <cell r="O678">
            <v>1</v>
          </cell>
        </row>
        <row r="679">
          <cell r="B679" t="str">
            <v>OD-006</v>
          </cell>
          <cell r="C679" t="str">
            <v>SET INSTRUMENTAL PARA ENDODONCIA</v>
          </cell>
          <cell r="D679" t="str">
            <v>I</v>
          </cell>
          <cell r="E679" t="str">
            <v>OD</v>
          </cell>
          <cell r="F679" t="str">
            <v>E</v>
          </cell>
          <cell r="H679" t="str">
            <v>0</v>
          </cell>
          <cell r="I679">
            <v>1</v>
          </cell>
          <cell r="J679" t="str">
            <v>0</v>
          </cell>
          <cell r="K679" t="str">
            <v>0</v>
          </cell>
          <cell r="L679" t="str">
            <v>0</v>
          </cell>
          <cell r="M679" t="str">
            <v>0</v>
          </cell>
          <cell r="N679" t="str">
            <v>0</v>
          </cell>
          <cell r="O679">
            <v>1</v>
          </cell>
        </row>
        <row r="680">
          <cell r="B680" t="str">
            <v>OD-007</v>
          </cell>
          <cell r="C680" t="str">
            <v>SET INSTRUMENTAL PARA EXODONCIA</v>
          </cell>
          <cell r="D680" t="str">
            <v>I</v>
          </cell>
          <cell r="E680" t="str">
            <v>OD</v>
          </cell>
          <cell r="F680" t="str">
            <v>E</v>
          </cell>
          <cell r="H680" t="str">
            <v>0</v>
          </cell>
          <cell r="I680">
            <v>1</v>
          </cell>
          <cell r="J680" t="str">
            <v>0</v>
          </cell>
          <cell r="K680" t="str">
            <v>0</v>
          </cell>
          <cell r="L680" t="str">
            <v>0</v>
          </cell>
          <cell r="M680" t="str">
            <v>0</v>
          </cell>
          <cell r="N680" t="str">
            <v>0</v>
          </cell>
          <cell r="O680">
            <v>1</v>
          </cell>
        </row>
        <row r="681">
          <cell r="B681" t="str">
            <v>OD-008</v>
          </cell>
          <cell r="C681" t="str">
            <v>TABURETE CON RESPALDO PARA DENTISTA</v>
          </cell>
          <cell r="D681" t="str">
            <v>MC</v>
          </cell>
          <cell r="E681" t="str">
            <v>OD</v>
          </cell>
          <cell r="F681" t="str">
            <v>E</v>
          </cell>
          <cell r="H681" t="str">
            <v>0</v>
          </cell>
          <cell r="I681">
            <v>1</v>
          </cell>
          <cell r="J681" t="str">
            <v>0</v>
          </cell>
          <cell r="K681" t="str">
            <v>0</v>
          </cell>
          <cell r="L681" t="str">
            <v>0</v>
          </cell>
          <cell r="M681" t="str">
            <v>0</v>
          </cell>
          <cell r="N681" t="str">
            <v>0</v>
          </cell>
          <cell r="O681">
            <v>1</v>
          </cell>
        </row>
        <row r="682">
          <cell r="B682" t="str">
            <v>OD-009</v>
          </cell>
          <cell r="C682" t="str">
            <v>UNIDAD DENTAL COMPLETA</v>
          </cell>
          <cell r="D682" t="str">
            <v>B</v>
          </cell>
          <cell r="E682" t="str">
            <v>OD</v>
          </cell>
          <cell r="F682" t="str">
            <v>E</v>
          </cell>
          <cell r="H682" t="str">
            <v>0</v>
          </cell>
          <cell r="I682">
            <v>1</v>
          </cell>
          <cell r="J682" t="str">
            <v>0</v>
          </cell>
          <cell r="K682" t="str">
            <v>0</v>
          </cell>
          <cell r="L682" t="str">
            <v>0</v>
          </cell>
          <cell r="M682" t="str">
            <v>0</v>
          </cell>
          <cell r="N682" t="str">
            <v>0</v>
          </cell>
          <cell r="O682">
            <v>1</v>
          </cell>
        </row>
        <row r="683">
          <cell r="B683" t="str">
            <v>OD-010</v>
          </cell>
          <cell r="C683" t="str">
            <v>UNIDAD DENTAL PORTATIL  PARA CAMPAÑA</v>
          </cell>
          <cell r="D683" t="str">
            <v>B</v>
          </cell>
          <cell r="E683" t="str">
            <v>OD</v>
          </cell>
          <cell r="F683" t="str">
            <v>E</v>
          </cell>
          <cell r="H683" t="str">
            <v>0</v>
          </cell>
          <cell r="I683">
            <v>1</v>
          </cell>
          <cell r="J683" t="str">
            <v>0</v>
          </cell>
          <cell r="K683">
            <v>1</v>
          </cell>
          <cell r="L683" t="str">
            <v>0</v>
          </cell>
          <cell r="M683" t="str">
            <v>0</v>
          </cell>
          <cell r="N683" t="str">
            <v>0</v>
          </cell>
          <cell r="O683">
            <v>2</v>
          </cell>
        </row>
        <row r="684">
          <cell r="B684" t="str">
            <v>OFT-001</v>
          </cell>
          <cell r="C684" t="str">
            <v>AUTOKERATOREFRACTÓMETRO FIJO</v>
          </cell>
          <cell r="D684" t="str">
            <v>B</v>
          </cell>
          <cell r="E684" t="str">
            <v>OFT</v>
          </cell>
          <cell r="F684" t="str">
            <v>E</v>
          </cell>
          <cell r="H684" t="str">
            <v>0</v>
          </cell>
          <cell r="I684">
            <v>1</v>
          </cell>
          <cell r="J684" t="str">
            <v>0</v>
          </cell>
          <cell r="K684" t="str">
            <v>0</v>
          </cell>
          <cell r="L684" t="str">
            <v>0</v>
          </cell>
          <cell r="M684" t="str">
            <v>0</v>
          </cell>
          <cell r="N684" t="str">
            <v>0</v>
          </cell>
          <cell r="O684">
            <v>1</v>
          </cell>
        </row>
        <row r="685">
          <cell r="B685" t="str">
            <v>OFT-002</v>
          </cell>
          <cell r="C685" t="str">
            <v>CAJA DE LUNAS CON MONTURA DE PRUEBAS</v>
          </cell>
          <cell r="D685" t="str">
            <v>C</v>
          </cell>
          <cell r="E685" t="str">
            <v>OFT</v>
          </cell>
          <cell r="F685" t="str">
            <v>E</v>
          </cell>
          <cell r="H685" t="str">
            <v>0</v>
          </cell>
          <cell r="I685">
            <v>1</v>
          </cell>
          <cell r="J685" t="str">
            <v>0</v>
          </cell>
          <cell r="K685" t="str">
            <v>0</v>
          </cell>
          <cell r="L685" t="str">
            <v>0</v>
          </cell>
          <cell r="M685" t="str">
            <v>0</v>
          </cell>
          <cell r="N685" t="str">
            <v>0</v>
          </cell>
          <cell r="O685">
            <v>1</v>
          </cell>
        </row>
        <row r="686">
          <cell r="B686" t="str">
            <v>OFT-003</v>
          </cell>
          <cell r="C686" t="str">
            <v>CAJA DE OPTOTIPOS (CARTILLA DE LECTURA)</v>
          </cell>
          <cell r="D686" t="str">
            <v>C</v>
          </cell>
          <cell r="E686" t="str">
            <v>OFT</v>
          </cell>
          <cell r="F686" t="str">
            <v>E</v>
          </cell>
          <cell r="H686" t="str">
            <v>0</v>
          </cell>
          <cell r="I686">
            <v>1</v>
          </cell>
          <cell r="J686" t="str">
            <v>0</v>
          </cell>
          <cell r="K686" t="str">
            <v>0</v>
          </cell>
          <cell r="L686" t="str">
            <v>0</v>
          </cell>
          <cell r="M686" t="str">
            <v>0</v>
          </cell>
          <cell r="N686" t="str">
            <v>0</v>
          </cell>
          <cell r="O686">
            <v>1</v>
          </cell>
        </row>
        <row r="687">
          <cell r="B687" t="str">
            <v>OFT-004</v>
          </cell>
          <cell r="C687" t="str">
            <v>CAMARA RETINAL</v>
          </cell>
          <cell r="D687" t="str">
            <v>B</v>
          </cell>
          <cell r="E687" t="str">
            <v>OFT</v>
          </cell>
          <cell r="F687" t="str">
            <v>E</v>
          </cell>
          <cell r="H687" t="str">
            <v>0</v>
          </cell>
          <cell r="I687">
            <v>1</v>
          </cell>
          <cell r="J687" t="str">
            <v>0</v>
          </cell>
          <cell r="K687" t="str">
            <v>0</v>
          </cell>
          <cell r="L687" t="str">
            <v>0</v>
          </cell>
          <cell r="M687" t="str">
            <v>0</v>
          </cell>
          <cell r="N687" t="str">
            <v>0</v>
          </cell>
          <cell r="O687">
            <v>1</v>
          </cell>
        </row>
        <row r="688">
          <cell r="B688" t="str">
            <v>OFT-005</v>
          </cell>
          <cell r="C688" t="str">
            <v>CAMPIMETRO COMPUTARIZADO</v>
          </cell>
          <cell r="D688" t="str">
            <v>B</v>
          </cell>
          <cell r="E688" t="str">
            <v>OFT</v>
          </cell>
          <cell r="F688" t="str">
            <v>E</v>
          </cell>
          <cell r="H688" t="str">
            <v>0</v>
          </cell>
          <cell r="I688">
            <v>1</v>
          </cell>
          <cell r="J688" t="str">
            <v>0</v>
          </cell>
          <cell r="K688" t="str">
            <v>0</v>
          </cell>
          <cell r="L688" t="str">
            <v>0</v>
          </cell>
          <cell r="M688" t="str">
            <v>0</v>
          </cell>
          <cell r="N688" t="str">
            <v>0</v>
          </cell>
          <cell r="O688">
            <v>1</v>
          </cell>
        </row>
        <row r="689">
          <cell r="B689" t="str">
            <v>OFT-006</v>
          </cell>
          <cell r="C689" t="str">
            <v>ECOGRAFO OFTALMOLOGICO</v>
          </cell>
          <cell r="D689" t="str">
            <v>B</v>
          </cell>
          <cell r="E689" t="str">
            <v>OFT</v>
          </cell>
          <cell r="F689" t="str">
            <v>E</v>
          </cell>
          <cell r="H689" t="str">
            <v>0</v>
          </cell>
          <cell r="I689">
            <v>1</v>
          </cell>
          <cell r="J689" t="str">
            <v>0</v>
          </cell>
          <cell r="K689" t="str">
            <v>0</v>
          </cell>
          <cell r="L689" t="str">
            <v>0</v>
          </cell>
          <cell r="M689" t="str">
            <v>0</v>
          </cell>
          <cell r="N689" t="str">
            <v>0</v>
          </cell>
          <cell r="O689">
            <v>1</v>
          </cell>
        </row>
        <row r="690">
          <cell r="B690" t="str">
            <v>OFT-007</v>
          </cell>
          <cell r="C690" t="str">
            <v>LÁMPARA DE HENDIDURA CON TONOMETRO DE APLANACION</v>
          </cell>
          <cell r="D690" t="str">
            <v>B</v>
          </cell>
          <cell r="E690" t="str">
            <v>OFT</v>
          </cell>
          <cell r="F690" t="str">
            <v>E</v>
          </cell>
          <cell r="H690" t="str">
            <v>0</v>
          </cell>
          <cell r="I690">
            <v>1</v>
          </cell>
          <cell r="J690" t="str">
            <v>0</v>
          </cell>
          <cell r="K690" t="str">
            <v>0</v>
          </cell>
          <cell r="L690" t="str">
            <v>0</v>
          </cell>
          <cell r="M690" t="str">
            <v>0</v>
          </cell>
          <cell r="N690" t="str">
            <v>0</v>
          </cell>
          <cell r="O690">
            <v>1</v>
          </cell>
        </row>
        <row r="691">
          <cell r="B691" t="str">
            <v>OFT-008</v>
          </cell>
          <cell r="C691" t="str">
            <v>LENSOMETRO</v>
          </cell>
          <cell r="D691" t="str">
            <v>B</v>
          </cell>
          <cell r="E691" t="str">
            <v>OFT</v>
          </cell>
          <cell r="F691" t="str">
            <v>E</v>
          </cell>
          <cell r="H691" t="str">
            <v>0</v>
          </cell>
          <cell r="I691">
            <v>1</v>
          </cell>
          <cell r="J691" t="str">
            <v>0</v>
          </cell>
          <cell r="K691" t="str">
            <v>0</v>
          </cell>
          <cell r="L691" t="str">
            <v>0</v>
          </cell>
          <cell r="M691" t="str">
            <v>0</v>
          </cell>
          <cell r="N691" t="str">
            <v>0</v>
          </cell>
          <cell r="O691">
            <v>1</v>
          </cell>
        </row>
        <row r="692">
          <cell r="B692" t="str">
            <v>OFT-009</v>
          </cell>
          <cell r="C692" t="str">
            <v>OFTALMORETINOSCOPIO</v>
          </cell>
          <cell r="D692" t="str">
            <v>B</v>
          </cell>
          <cell r="E692" t="str">
            <v>OFT</v>
          </cell>
          <cell r="F692" t="str">
            <v>E</v>
          </cell>
          <cell r="H692" t="str">
            <v>0</v>
          </cell>
          <cell r="I692">
            <v>1</v>
          </cell>
          <cell r="J692" t="str">
            <v>0</v>
          </cell>
          <cell r="K692" t="str">
            <v>0</v>
          </cell>
          <cell r="L692" t="str">
            <v>0</v>
          </cell>
          <cell r="M692" t="str">
            <v>0</v>
          </cell>
          <cell r="N692" t="str">
            <v>0</v>
          </cell>
          <cell r="O692">
            <v>1</v>
          </cell>
        </row>
        <row r="693">
          <cell r="B693" t="str">
            <v>OFT-010</v>
          </cell>
          <cell r="C693" t="str">
            <v>OFTALMOSCOPIO DIRECTO</v>
          </cell>
          <cell r="D693" t="str">
            <v>B</v>
          </cell>
          <cell r="E693" t="str">
            <v>OFT</v>
          </cell>
          <cell r="F693" t="str">
            <v>E</v>
          </cell>
          <cell r="H693" t="str">
            <v>0</v>
          </cell>
          <cell r="I693">
            <v>1</v>
          </cell>
          <cell r="J693" t="str">
            <v>0</v>
          </cell>
          <cell r="K693" t="str">
            <v>0</v>
          </cell>
          <cell r="L693" t="str">
            <v>0</v>
          </cell>
          <cell r="M693" t="str">
            <v>0</v>
          </cell>
          <cell r="N693" t="str">
            <v>0</v>
          </cell>
          <cell r="O693">
            <v>1</v>
          </cell>
        </row>
        <row r="694">
          <cell r="B694" t="str">
            <v>OFT-011</v>
          </cell>
          <cell r="C694" t="str">
            <v>OFTALMOSCOPIO INDIRECTO</v>
          </cell>
          <cell r="D694" t="str">
            <v>B</v>
          </cell>
          <cell r="E694" t="str">
            <v>OFT</v>
          </cell>
          <cell r="F694" t="str">
            <v>E</v>
          </cell>
          <cell r="H694" t="str">
            <v>0</v>
          </cell>
          <cell r="I694">
            <v>1</v>
          </cell>
          <cell r="J694" t="str">
            <v>0</v>
          </cell>
          <cell r="K694" t="str">
            <v>0</v>
          </cell>
          <cell r="L694" t="str">
            <v>0</v>
          </cell>
          <cell r="M694" t="str">
            <v>0</v>
          </cell>
          <cell r="N694" t="str">
            <v>0</v>
          </cell>
          <cell r="O694">
            <v>1</v>
          </cell>
        </row>
        <row r="695">
          <cell r="B695" t="str">
            <v>OFT-012</v>
          </cell>
          <cell r="C695" t="str">
            <v>PROYECTOR DE OPTOTIPOS</v>
          </cell>
          <cell r="D695" t="str">
            <v>C</v>
          </cell>
          <cell r="E695" t="str">
            <v>OFT</v>
          </cell>
          <cell r="F695" t="str">
            <v>E</v>
          </cell>
          <cell r="H695" t="str">
            <v>0</v>
          </cell>
          <cell r="I695">
            <v>1</v>
          </cell>
          <cell r="J695" t="str">
            <v>0</v>
          </cell>
          <cell r="K695" t="str">
            <v>0</v>
          </cell>
          <cell r="L695" t="str">
            <v>0</v>
          </cell>
          <cell r="M695" t="str">
            <v>0</v>
          </cell>
          <cell r="N695" t="str">
            <v>0</v>
          </cell>
          <cell r="O695">
            <v>1</v>
          </cell>
        </row>
        <row r="696">
          <cell r="B696" t="str">
            <v>OFT-013</v>
          </cell>
          <cell r="C696" t="str">
            <v xml:space="preserve">REFRACTÓMETRO DIGITAL </v>
          </cell>
          <cell r="D696" t="str">
            <v>B</v>
          </cell>
          <cell r="E696" t="str">
            <v>OFT</v>
          </cell>
          <cell r="F696" t="str">
            <v>E</v>
          </cell>
          <cell r="H696" t="str">
            <v>0</v>
          </cell>
          <cell r="I696">
            <v>1</v>
          </cell>
          <cell r="J696">
            <v>1</v>
          </cell>
          <cell r="K696" t="str">
            <v>0</v>
          </cell>
          <cell r="L696" t="str">
            <v>0</v>
          </cell>
          <cell r="M696" t="str">
            <v>0</v>
          </cell>
          <cell r="N696" t="str">
            <v>0</v>
          </cell>
          <cell r="O696">
            <v>2</v>
          </cell>
        </row>
        <row r="697">
          <cell r="B697" t="str">
            <v>OFT-014</v>
          </cell>
          <cell r="C697" t="str">
            <v>SET DE RETIRO DE PUNTOS CIRUGIA POLO POSTERIOR</v>
          </cell>
          <cell r="D697" t="str">
            <v>I</v>
          </cell>
          <cell r="E697" t="str">
            <v>OFT</v>
          </cell>
          <cell r="F697" t="str">
            <v>E</v>
          </cell>
          <cell r="H697" t="str">
            <v>0</v>
          </cell>
          <cell r="I697" t="str">
            <v>0</v>
          </cell>
          <cell r="J697">
            <v>3</v>
          </cell>
          <cell r="K697" t="str">
            <v>0</v>
          </cell>
          <cell r="L697" t="str">
            <v>0</v>
          </cell>
          <cell r="M697" t="str">
            <v>0</v>
          </cell>
          <cell r="N697" t="str">
            <v>0</v>
          </cell>
          <cell r="O697">
            <v>3</v>
          </cell>
        </row>
        <row r="698">
          <cell r="B698" t="str">
            <v>OFT-015</v>
          </cell>
          <cell r="C698" t="str">
            <v>SET EQUIPO DE RETIRO DE PUNTOS SEGMENTO ANTERIOR</v>
          </cell>
          <cell r="D698" t="str">
            <v>I</v>
          </cell>
          <cell r="E698" t="str">
            <v>OFT</v>
          </cell>
          <cell r="F698" t="str">
            <v>E</v>
          </cell>
          <cell r="H698" t="str">
            <v>0</v>
          </cell>
          <cell r="I698" t="str">
            <v>0</v>
          </cell>
          <cell r="J698">
            <v>3</v>
          </cell>
          <cell r="K698" t="str">
            <v>0</v>
          </cell>
          <cell r="L698" t="str">
            <v>0</v>
          </cell>
          <cell r="M698" t="str">
            <v>0</v>
          </cell>
          <cell r="N698" t="str">
            <v>0</v>
          </cell>
          <cell r="O698">
            <v>3</v>
          </cell>
        </row>
        <row r="699">
          <cell r="B699" t="str">
            <v>OFT-016</v>
          </cell>
          <cell r="C699" t="str">
            <v>SET INSTRUMENTAL DE CATARATA</v>
          </cell>
          <cell r="D699" t="str">
            <v>I</v>
          </cell>
          <cell r="E699" t="str">
            <v>OFT</v>
          </cell>
          <cell r="F699" t="str">
            <v>E</v>
          </cell>
          <cell r="H699" t="str">
            <v>0</v>
          </cell>
          <cell r="I699" t="str">
            <v>0</v>
          </cell>
          <cell r="J699">
            <v>3</v>
          </cell>
          <cell r="K699" t="str">
            <v>0</v>
          </cell>
          <cell r="L699" t="str">
            <v>0</v>
          </cell>
          <cell r="M699" t="str">
            <v>0</v>
          </cell>
          <cell r="N699" t="str">
            <v>0</v>
          </cell>
          <cell r="O699">
            <v>3</v>
          </cell>
        </row>
        <row r="700">
          <cell r="B700" t="str">
            <v>OFT-017</v>
          </cell>
          <cell r="C700" t="str">
            <v>SET INSTRUMENTAL DE CHALAZION</v>
          </cell>
          <cell r="D700" t="str">
            <v>I</v>
          </cell>
          <cell r="E700" t="str">
            <v>OFT</v>
          </cell>
          <cell r="F700" t="str">
            <v>E</v>
          </cell>
          <cell r="H700" t="str">
            <v>0</v>
          </cell>
          <cell r="I700" t="str">
            <v>0</v>
          </cell>
          <cell r="J700">
            <v>3</v>
          </cell>
          <cell r="K700" t="str">
            <v>0</v>
          </cell>
          <cell r="L700" t="str">
            <v>0</v>
          </cell>
          <cell r="M700" t="str">
            <v>0</v>
          </cell>
          <cell r="N700" t="str">
            <v>0</v>
          </cell>
          <cell r="O700">
            <v>3</v>
          </cell>
        </row>
        <row r="701">
          <cell r="B701" t="str">
            <v>OFT-018</v>
          </cell>
          <cell r="C701" t="str">
            <v>SET INSTRUMENTAL DE ENUCLEACION</v>
          </cell>
          <cell r="D701" t="str">
            <v>I</v>
          </cell>
          <cell r="E701" t="str">
            <v>OFT</v>
          </cell>
          <cell r="F701" t="str">
            <v>E</v>
          </cell>
          <cell r="H701" t="str">
            <v>0</v>
          </cell>
          <cell r="I701" t="str">
            <v>0</v>
          </cell>
          <cell r="J701">
            <v>3</v>
          </cell>
          <cell r="K701" t="str">
            <v>0</v>
          </cell>
          <cell r="L701" t="str">
            <v>0</v>
          </cell>
          <cell r="M701" t="str">
            <v>0</v>
          </cell>
          <cell r="N701" t="str">
            <v>0</v>
          </cell>
          <cell r="O701">
            <v>3</v>
          </cell>
        </row>
        <row r="702">
          <cell r="B702" t="str">
            <v>OFT-019</v>
          </cell>
          <cell r="C702" t="str">
            <v>SET INSTRUMENTAL DE ESTRABISMO</v>
          </cell>
          <cell r="D702" t="str">
            <v>I</v>
          </cell>
          <cell r="E702" t="str">
            <v>OFT</v>
          </cell>
          <cell r="F702" t="str">
            <v>E</v>
          </cell>
          <cell r="H702" t="str">
            <v>0</v>
          </cell>
          <cell r="I702" t="str">
            <v>0</v>
          </cell>
          <cell r="J702">
            <v>3</v>
          </cell>
          <cell r="K702" t="str">
            <v>0</v>
          </cell>
          <cell r="L702" t="str">
            <v>0</v>
          </cell>
          <cell r="M702" t="str">
            <v>0</v>
          </cell>
          <cell r="N702" t="str">
            <v>0</v>
          </cell>
          <cell r="O702">
            <v>3</v>
          </cell>
        </row>
        <row r="703">
          <cell r="B703" t="str">
            <v>OFT-020</v>
          </cell>
          <cell r="C703" t="str">
            <v>SET INSTRUMENTAL DE OCULOPLASTIAS</v>
          </cell>
          <cell r="D703" t="str">
            <v>I</v>
          </cell>
          <cell r="E703" t="str">
            <v>OFT</v>
          </cell>
          <cell r="F703" t="str">
            <v>E</v>
          </cell>
          <cell r="H703" t="str">
            <v>0</v>
          </cell>
          <cell r="I703" t="str">
            <v>0</v>
          </cell>
          <cell r="J703">
            <v>3</v>
          </cell>
          <cell r="K703" t="str">
            <v>0</v>
          </cell>
          <cell r="L703" t="str">
            <v>0</v>
          </cell>
          <cell r="M703" t="str">
            <v>0</v>
          </cell>
          <cell r="N703" t="str">
            <v>0</v>
          </cell>
          <cell r="O703">
            <v>3</v>
          </cell>
        </row>
        <row r="704">
          <cell r="B704" t="str">
            <v>OFT-021</v>
          </cell>
          <cell r="C704" t="str">
            <v>SET INSTRUMENTAL DE PTERIGION</v>
          </cell>
          <cell r="D704" t="str">
            <v>I</v>
          </cell>
          <cell r="E704" t="str">
            <v>OFT</v>
          </cell>
          <cell r="F704" t="str">
            <v>E</v>
          </cell>
          <cell r="H704" t="str">
            <v>0</v>
          </cell>
          <cell r="I704" t="str">
            <v>0</v>
          </cell>
          <cell r="J704">
            <v>3</v>
          </cell>
          <cell r="K704" t="str">
            <v>0</v>
          </cell>
          <cell r="L704" t="str">
            <v>0</v>
          </cell>
          <cell r="M704" t="str">
            <v>0</v>
          </cell>
          <cell r="N704" t="str">
            <v>0</v>
          </cell>
          <cell r="O704">
            <v>3</v>
          </cell>
        </row>
        <row r="705">
          <cell r="B705" t="str">
            <v>OFT-022</v>
          </cell>
          <cell r="C705" t="str">
            <v>SET INSTRUMENTAL DE VIAS LACRIMALES</v>
          </cell>
          <cell r="D705" t="str">
            <v>I</v>
          </cell>
          <cell r="E705" t="str">
            <v>OFT</v>
          </cell>
          <cell r="F705" t="str">
            <v>E</v>
          </cell>
          <cell r="H705" t="str">
            <v>0</v>
          </cell>
          <cell r="I705" t="str">
            <v>0</v>
          </cell>
          <cell r="J705">
            <v>3</v>
          </cell>
          <cell r="K705" t="str">
            <v>0</v>
          </cell>
          <cell r="L705" t="str">
            <v>0</v>
          </cell>
          <cell r="M705" t="str">
            <v>0</v>
          </cell>
          <cell r="N705" t="str">
            <v>0</v>
          </cell>
          <cell r="O705">
            <v>3</v>
          </cell>
        </row>
        <row r="706">
          <cell r="B706" t="str">
            <v>OFT-023</v>
          </cell>
          <cell r="C706" t="str">
            <v>SILLON PARA OTORRINOLARINGOLOGIA</v>
          </cell>
          <cell r="D706" t="str">
            <v>MC</v>
          </cell>
          <cell r="E706" t="str">
            <v>OFT</v>
          </cell>
          <cell r="F706" t="str">
            <v>E</v>
          </cell>
          <cell r="H706" t="str">
            <v>0</v>
          </cell>
          <cell r="I706">
            <v>1</v>
          </cell>
          <cell r="J706" t="str">
            <v>0</v>
          </cell>
          <cell r="K706" t="str">
            <v>0</v>
          </cell>
          <cell r="L706" t="str">
            <v>0</v>
          </cell>
          <cell r="M706" t="str">
            <v>0</v>
          </cell>
          <cell r="N706" t="str">
            <v>0</v>
          </cell>
          <cell r="O706">
            <v>1</v>
          </cell>
        </row>
        <row r="707">
          <cell r="B707" t="str">
            <v>OFT-024</v>
          </cell>
          <cell r="C707" t="str">
            <v>SILLON PARA TRATAMIENTO DE OFTALMOLOGIA</v>
          </cell>
          <cell r="D707" t="str">
            <v>MC</v>
          </cell>
          <cell r="E707" t="str">
            <v>OFT</v>
          </cell>
          <cell r="F707" t="str">
            <v>E</v>
          </cell>
          <cell r="H707" t="str">
            <v>0</v>
          </cell>
          <cell r="I707">
            <v>1</v>
          </cell>
          <cell r="J707" t="str">
            <v>0</v>
          </cell>
          <cell r="K707" t="str">
            <v>0</v>
          </cell>
          <cell r="L707" t="str">
            <v>0</v>
          </cell>
          <cell r="M707" t="str">
            <v>0</v>
          </cell>
          <cell r="N707" t="str">
            <v>0</v>
          </cell>
          <cell r="O707">
            <v>1</v>
          </cell>
        </row>
        <row r="708">
          <cell r="B708" t="str">
            <v>OFT-025</v>
          </cell>
          <cell r="C708" t="str">
            <v xml:space="preserve">TONOMETRO DE GOLDMAN </v>
          </cell>
          <cell r="D708" t="str">
            <v>B</v>
          </cell>
          <cell r="E708" t="str">
            <v>OFT</v>
          </cell>
          <cell r="F708" t="str">
            <v>E</v>
          </cell>
          <cell r="H708" t="str">
            <v>0</v>
          </cell>
          <cell r="I708">
            <v>3</v>
          </cell>
          <cell r="J708" t="str">
            <v>0</v>
          </cell>
          <cell r="K708" t="str">
            <v>0</v>
          </cell>
          <cell r="L708" t="str">
            <v>0</v>
          </cell>
          <cell r="M708" t="str">
            <v>0</v>
          </cell>
          <cell r="N708" t="str">
            <v>0</v>
          </cell>
          <cell r="O708">
            <v>3</v>
          </cell>
        </row>
        <row r="709">
          <cell r="B709" t="str">
            <v>OFT-026</v>
          </cell>
          <cell r="C709" t="str">
            <v>YAG LASER</v>
          </cell>
          <cell r="D709" t="str">
            <v>B</v>
          </cell>
          <cell r="E709" t="str">
            <v>OFT</v>
          </cell>
          <cell r="F709" t="str">
            <v>E</v>
          </cell>
          <cell r="H709" t="str">
            <v>0</v>
          </cell>
          <cell r="I709">
            <v>1</v>
          </cell>
          <cell r="J709" t="str">
            <v>0</v>
          </cell>
          <cell r="K709" t="str">
            <v>0</v>
          </cell>
          <cell r="L709" t="str">
            <v>0</v>
          </cell>
          <cell r="M709" t="str">
            <v>0</v>
          </cell>
          <cell r="N709" t="str">
            <v>0</v>
          </cell>
          <cell r="O709">
            <v>1</v>
          </cell>
        </row>
        <row r="710">
          <cell r="B710" t="str">
            <v>OPT-001</v>
          </cell>
          <cell r="C710" t="str">
            <v>AMNIOSCOPIO</v>
          </cell>
          <cell r="D710" t="str">
            <v>B</v>
          </cell>
          <cell r="E710" t="str">
            <v>OPT</v>
          </cell>
          <cell r="F710" t="str">
            <v>E</v>
          </cell>
          <cell r="H710" t="str">
            <v>0</v>
          </cell>
          <cell r="I710">
            <v>1</v>
          </cell>
          <cell r="J710" t="str">
            <v>0</v>
          </cell>
          <cell r="K710" t="str">
            <v>0</v>
          </cell>
          <cell r="L710" t="str">
            <v>0</v>
          </cell>
          <cell r="M710" t="str">
            <v>0</v>
          </cell>
          <cell r="N710" t="str">
            <v>0</v>
          </cell>
          <cell r="O710">
            <v>1</v>
          </cell>
        </row>
        <row r="711">
          <cell r="B711" t="str">
            <v>OPT-002</v>
          </cell>
          <cell r="C711" t="str">
            <v>ANOSCOPIO</v>
          </cell>
          <cell r="D711" t="str">
            <v>B</v>
          </cell>
          <cell r="E711" t="str">
            <v>OPT</v>
          </cell>
          <cell r="F711" t="str">
            <v>E</v>
          </cell>
          <cell r="H711" t="str">
            <v>0</v>
          </cell>
          <cell r="I711">
            <v>1</v>
          </cell>
          <cell r="J711" t="str">
            <v>0</v>
          </cell>
          <cell r="K711" t="str">
            <v>0</v>
          </cell>
          <cell r="L711" t="str">
            <v>0</v>
          </cell>
          <cell r="M711" t="str">
            <v>0</v>
          </cell>
          <cell r="N711" t="str">
            <v>0</v>
          </cell>
          <cell r="O711">
            <v>1</v>
          </cell>
        </row>
        <row r="712">
          <cell r="B712" t="str">
            <v>OPT-003</v>
          </cell>
          <cell r="C712" t="str">
            <v xml:space="preserve">BRONCOFIBROSCOPIO PEDIATRICO </v>
          </cell>
          <cell r="D712" t="str">
            <v>B</v>
          </cell>
          <cell r="E712" t="str">
            <v>OPT</v>
          </cell>
          <cell r="F712" t="str">
            <v>E</v>
          </cell>
          <cell r="H712" t="str">
            <v>0</v>
          </cell>
          <cell r="I712">
            <v>1</v>
          </cell>
          <cell r="J712" t="str">
            <v>0</v>
          </cell>
          <cell r="K712" t="str">
            <v>0</v>
          </cell>
          <cell r="L712" t="str">
            <v>0</v>
          </cell>
          <cell r="M712" t="str">
            <v>0</v>
          </cell>
          <cell r="N712" t="str">
            <v>0</v>
          </cell>
          <cell r="O712">
            <v>1</v>
          </cell>
        </row>
        <row r="713">
          <cell r="B713" t="str">
            <v>OPT-004</v>
          </cell>
          <cell r="C713" t="str">
            <v>CISTOSCOPIO ADULTO</v>
          </cell>
          <cell r="D713" t="str">
            <v>B</v>
          </cell>
          <cell r="E713" t="str">
            <v>OPT</v>
          </cell>
          <cell r="F713" t="str">
            <v>E</v>
          </cell>
          <cell r="H713" t="str">
            <v>0</v>
          </cell>
          <cell r="I713">
            <v>1</v>
          </cell>
          <cell r="J713" t="str">
            <v>0</v>
          </cell>
          <cell r="K713" t="str">
            <v>0</v>
          </cell>
          <cell r="L713" t="str">
            <v>0</v>
          </cell>
          <cell r="M713" t="str">
            <v>0</v>
          </cell>
          <cell r="N713" t="str">
            <v>0</v>
          </cell>
          <cell r="O713">
            <v>1</v>
          </cell>
        </row>
        <row r="714">
          <cell r="B714" t="str">
            <v>OPT-005</v>
          </cell>
          <cell r="C714" t="str">
            <v>CISTOSCOPIO PEDIATRICO</v>
          </cell>
          <cell r="D714" t="str">
            <v>B</v>
          </cell>
          <cell r="E714" t="str">
            <v>OPT</v>
          </cell>
          <cell r="F714" t="str">
            <v>E</v>
          </cell>
          <cell r="H714" t="str">
            <v>0</v>
          </cell>
          <cell r="I714">
            <v>1</v>
          </cell>
          <cell r="J714" t="str">
            <v>0</v>
          </cell>
          <cell r="K714" t="str">
            <v>0</v>
          </cell>
          <cell r="L714" t="str">
            <v>0</v>
          </cell>
          <cell r="M714" t="str">
            <v>0</v>
          </cell>
          <cell r="N714" t="str">
            <v>0</v>
          </cell>
          <cell r="O714">
            <v>1</v>
          </cell>
        </row>
        <row r="715">
          <cell r="B715" t="str">
            <v>OPT-006</v>
          </cell>
          <cell r="C715" t="str">
            <v xml:space="preserve">CISTOURETROTOMO QUIRÚRGICO PEDIÁTRICO 12 CHARR </v>
          </cell>
          <cell r="D715" t="str">
            <v>I</v>
          </cell>
          <cell r="E715" t="str">
            <v>OPT</v>
          </cell>
          <cell r="F715" t="str">
            <v>E</v>
          </cell>
          <cell r="H715" t="str">
            <v>0</v>
          </cell>
          <cell r="I715" t="str">
            <v>0</v>
          </cell>
          <cell r="J715">
            <v>3</v>
          </cell>
          <cell r="K715" t="str">
            <v>0</v>
          </cell>
          <cell r="L715" t="str">
            <v>0</v>
          </cell>
          <cell r="M715" t="str">
            <v>0</v>
          </cell>
          <cell r="N715" t="str">
            <v>0</v>
          </cell>
          <cell r="O715">
            <v>3</v>
          </cell>
        </row>
        <row r="716">
          <cell r="B716" t="str">
            <v>OPT-007</v>
          </cell>
          <cell r="C716" t="str">
            <v xml:space="preserve">CISTOURETROTOMO QUIRÚRGICO PEDIÁTRICO 7.5 CHARR </v>
          </cell>
          <cell r="D716" t="str">
            <v>I</v>
          </cell>
          <cell r="E716" t="str">
            <v>OPT</v>
          </cell>
          <cell r="F716" t="str">
            <v>E</v>
          </cell>
          <cell r="H716" t="str">
            <v>0</v>
          </cell>
          <cell r="I716" t="str">
            <v>0</v>
          </cell>
          <cell r="J716">
            <v>3</v>
          </cell>
          <cell r="K716" t="str">
            <v>0</v>
          </cell>
          <cell r="L716" t="str">
            <v>0</v>
          </cell>
          <cell r="M716" t="str">
            <v>0</v>
          </cell>
          <cell r="N716" t="str">
            <v>0</v>
          </cell>
          <cell r="O716">
            <v>3</v>
          </cell>
        </row>
        <row r="717">
          <cell r="B717" t="str">
            <v>OPT-008</v>
          </cell>
          <cell r="C717" t="str">
            <v>DERMATOSCOPIO</v>
          </cell>
          <cell r="D717" t="str">
            <v>B</v>
          </cell>
          <cell r="E717" t="str">
            <v>OPT</v>
          </cell>
          <cell r="F717" t="str">
            <v>E</v>
          </cell>
          <cell r="H717" t="str">
            <v>0</v>
          </cell>
          <cell r="I717">
            <v>1</v>
          </cell>
          <cell r="J717" t="str">
            <v>0</v>
          </cell>
          <cell r="K717" t="str">
            <v>0</v>
          </cell>
          <cell r="L717" t="str">
            <v>0</v>
          </cell>
          <cell r="M717" t="str">
            <v>0</v>
          </cell>
          <cell r="N717" t="str">
            <v>0</v>
          </cell>
          <cell r="O717">
            <v>1</v>
          </cell>
        </row>
        <row r="718">
          <cell r="B718" t="str">
            <v>OPT-009</v>
          </cell>
          <cell r="C718" t="str">
            <v>MICROSCOPIO BINOCULAR ESTÁNDAR</v>
          </cell>
          <cell r="D718" t="str">
            <v>B</v>
          </cell>
          <cell r="E718" t="str">
            <v>OPT</v>
          </cell>
          <cell r="F718" t="str">
            <v>E</v>
          </cell>
          <cell r="H718" t="str">
            <v>0</v>
          </cell>
          <cell r="I718">
            <v>1</v>
          </cell>
          <cell r="J718">
            <v>1</v>
          </cell>
          <cell r="K718" t="str">
            <v>0</v>
          </cell>
          <cell r="L718" t="str">
            <v>0</v>
          </cell>
          <cell r="M718" t="str">
            <v>0</v>
          </cell>
          <cell r="N718" t="str">
            <v>0</v>
          </cell>
          <cell r="O718">
            <v>2</v>
          </cell>
        </row>
        <row r="719">
          <cell r="B719" t="str">
            <v>OPT-010</v>
          </cell>
          <cell r="C719" t="str">
            <v>MICROSCOPIO DE INMUNOFLUORESCENCIA</v>
          </cell>
          <cell r="D719" t="str">
            <v>B</v>
          </cell>
          <cell r="E719" t="str">
            <v>OPT</v>
          </cell>
          <cell r="F719" t="str">
            <v>E</v>
          </cell>
          <cell r="H719" t="str">
            <v>0</v>
          </cell>
          <cell r="I719">
            <v>1</v>
          </cell>
          <cell r="J719" t="str">
            <v>0</v>
          </cell>
          <cell r="K719" t="str">
            <v>0</v>
          </cell>
          <cell r="L719" t="str">
            <v>0</v>
          </cell>
          <cell r="M719" t="str">
            <v>0</v>
          </cell>
          <cell r="N719" t="str">
            <v>0</v>
          </cell>
          <cell r="O719">
            <v>1</v>
          </cell>
        </row>
        <row r="720">
          <cell r="B720" t="str">
            <v>OPT-011</v>
          </cell>
          <cell r="C720" t="str">
            <v xml:space="preserve">MICROSCOPIO QUIRÚRGICO, PARA NEUROCIRUGÍA </v>
          </cell>
          <cell r="D720" t="str">
            <v>B</v>
          </cell>
          <cell r="E720" t="str">
            <v>OPT</v>
          </cell>
          <cell r="F720" t="str">
            <v>E</v>
          </cell>
          <cell r="H720" t="str">
            <v>0</v>
          </cell>
          <cell r="I720" t="str">
            <v>0</v>
          </cell>
          <cell r="J720">
            <v>1</v>
          </cell>
          <cell r="K720" t="str">
            <v>0</v>
          </cell>
          <cell r="L720" t="str">
            <v>0</v>
          </cell>
          <cell r="M720" t="str">
            <v>0</v>
          </cell>
          <cell r="N720" t="str">
            <v>0</v>
          </cell>
          <cell r="O720">
            <v>1</v>
          </cell>
        </row>
        <row r="721">
          <cell r="B721" t="str">
            <v>OPT-012</v>
          </cell>
          <cell r="C721" t="str">
            <v xml:space="preserve">MICROSCOPIO QUIRÚRGICO, PARA OFTALMOLOGÍA </v>
          </cell>
          <cell r="D721" t="str">
            <v>B</v>
          </cell>
          <cell r="E721" t="str">
            <v>OPT</v>
          </cell>
          <cell r="F721" t="str">
            <v>E</v>
          </cell>
          <cell r="H721" t="str">
            <v>0</v>
          </cell>
          <cell r="I721" t="str">
            <v>0</v>
          </cell>
          <cell r="J721">
            <v>1</v>
          </cell>
          <cell r="K721" t="str">
            <v>0</v>
          </cell>
          <cell r="L721" t="str">
            <v>0</v>
          </cell>
          <cell r="M721" t="str">
            <v>0</v>
          </cell>
          <cell r="N721" t="str">
            <v>0</v>
          </cell>
          <cell r="O721">
            <v>1</v>
          </cell>
        </row>
        <row r="722">
          <cell r="B722" t="str">
            <v>OPT-013</v>
          </cell>
          <cell r="C722" t="str">
            <v xml:space="preserve">MICROSCOPIO QUIRÚRGICO, PARA OTORRINOLARINGOLOGÍA </v>
          </cell>
          <cell r="D722" t="str">
            <v>B</v>
          </cell>
          <cell r="E722" t="str">
            <v>OPT</v>
          </cell>
          <cell r="F722" t="str">
            <v>E</v>
          </cell>
          <cell r="H722" t="str">
            <v>0</v>
          </cell>
          <cell r="I722" t="str">
            <v>0</v>
          </cell>
          <cell r="J722">
            <v>1</v>
          </cell>
          <cell r="K722" t="str">
            <v>0</v>
          </cell>
          <cell r="L722" t="str">
            <v>0</v>
          </cell>
          <cell r="M722" t="str">
            <v>0</v>
          </cell>
          <cell r="N722" t="str">
            <v>0</v>
          </cell>
          <cell r="O722">
            <v>1</v>
          </cell>
        </row>
        <row r="723">
          <cell r="B723" t="str">
            <v>OPT-014</v>
          </cell>
          <cell r="C723" t="str">
            <v>OTOSCOPIO ADULTO</v>
          </cell>
          <cell r="D723" t="str">
            <v>B</v>
          </cell>
          <cell r="E723" t="str">
            <v>OPT</v>
          </cell>
          <cell r="F723" t="str">
            <v>E</v>
          </cell>
          <cell r="H723" t="str">
            <v>0</v>
          </cell>
          <cell r="I723">
            <v>1</v>
          </cell>
          <cell r="J723" t="str">
            <v>0</v>
          </cell>
          <cell r="K723" t="str">
            <v>0</v>
          </cell>
          <cell r="L723" t="str">
            <v>0</v>
          </cell>
          <cell r="M723" t="str">
            <v>0</v>
          </cell>
          <cell r="N723" t="str">
            <v>0</v>
          </cell>
          <cell r="O723">
            <v>1</v>
          </cell>
        </row>
        <row r="724">
          <cell r="B724" t="str">
            <v>OPT-015</v>
          </cell>
          <cell r="C724" t="str">
            <v>OTOSCOPIO PEDIATRICO</v>
          </cell>
          <cell r="D724" t="str">
            <v>B</v>
          </cell>
          <cell r="E724" t="str">
            <v>OPT</v>
          </cell>
          <cell r="F724" t="str">
            <v>E</v>
          </cell>
          <cell r="H724" t="str">
            <v>0</v>
          </cell>
          <cell r="I724">
            <v>1</v>
          </cell>
          <cell r="J724" t="str">
            <v>0</v>
          </cell>
          <cell r="K724" t="str">
            <v>0</v>
          </cell>
          <cell r="L724" t="str">
            <v>0</v>
          </cell>
          <cell r="M724" t="str">
            <v>0</v>
          </cell>
          <cell r="N724" t="str">
            <v>0</v>
          </cell>
          <cell r="O724">
            <v>1</v>
          </cell>
        </row>
        <row r="725">
          <cell r="B725" t="str">
            <v>OPT-016</v>
          </cell>
          <cell r="C725" t="str">
            <v>PROCTOSIGMOIDOSCOPIO ADULTO PEDIATRICO</v>
          </cell>
          <cell r="D725" t="str">
            <v>B</v>
          </cell>
          <cell r="E725" t="str">
            <v>OPT</v>
          </cell>
          <cell r="F725" t="str">
            <v>E</v>
          </cell>
          <cell r="H725" t="str">
            <v>0</v>
          </cell>
          <cell r="I725">
            <v>1</v>
          </cell>
          <cell r="J725" t="str">
            <v>0</v>
          </cell>
          <cell r="K725" t="str">
            <v>0</v>
          </cell>
          <cell r="L725" t="str">
            <v>0</v>
          </cell>
          <cell r="M725" t="str">
            <v>0</v>
          </cell>
          <cell r="N725" t="str">
            <v>0</v>
          </cell>
          <cell r="O725">
            <v>1</v>
          </cell>
        </row>
        <row r="726">
          <cell r="B726" t="str">
            <v>OPT-017</v>
          </cell>
          <cell r="C726" t="str">
            <v>RINOSCOPIO ADULTO</v>
          </cell>
          <cell r="D726" t="str">
            <v>B</v>
          </cell>
          <cell r="E726" t="str">
            <v>OPT</v>
          </cell>
          <cell r="F726" t="str">
            <v>E</v>
          </cell>
          <cell r="H726" t="str">
            <v>0</v>
          </cell>
          <cell r="I726">
            <v>1</v>
          </cell>
          <cell r="J726" t="str">
            <v>0</v>
          </cell>
          <cell r="K726" t="str">
            <v>0</v>
          </cell>
          <cell r="L726" t="str">
            <v>0</v>
          </cell>
          <cell r="M726" t="str">
            <v>0</v>
          </cell>
          <cell r="N726" t="str">
            <v>0</v>
          </cell>
          <cell r="O726">
            <v>1</v>
          </cell>
        </row>
        <row r="727">
          <cell r="B727" t="str">
            <v>OPT-018</v>
          </cell>
          <cell r="C727" t="str">
            <v>RINOSCOPIO PEDIATRICO</v>
          </cell>
          <cell r="D727" t="str">
            <v>B</v>
          </cell>
          <cell r="E727" t="str">
            <v>OPT</v>
          </cell>
          <cell r="F727" t="str">
            <v>E</v>
          </cell>
          <cell r="H727" t="str">
            <v>0</v>
          </cell>
          <cell r="I727">
            <v>1</v>
          </cell>
          <cell r="J727" t="str">
            <v>0</v>
          </cell>
          <cell r="K727" t="str">
            <v>0</v>
          </cell>
          <cell r="L727" t="str">
            <v>0</v>
          </cell>
          <cell r="M727" t="str">
            <v>0</v>
          </cell>
          <cell r="N727" t="str">
            <v>0</v>
          </cell>
          <cell r="O727">
            <v>1</v>
          </cell>
        </row>
        <row r="728">
          <cell r="B728" t="str">
            <v>OPT-019</v>
          </cell>
          <cell r="C728" t="str">
            <v xml:space="preserve">TORRE  DE VIDEOCIRUGÍA LAPAROSCÓPICA </v>
          </cell>
          <cell r="D728" t="str">
            <v>B</v>
          </cell>
          <cell r="E728" t="str">
            <v>OPT</v>
          </cell>
          <cell r="F728" t="str">
            <v>E</v>
          </cell>
          <cell r="H728" t="str">
            <v>0</v>
          </cell>
          <cell r="I728">
            <v>1</v>
          </cell>
          <cell r="J728" t="str">
            <v>0</v>
          </cell>
          <cell r="K728" t="str">
            <v>0</v>
          </cell>
          <cell r="L728" t="str">
            <v>0</v>
          </cell>
          <cell r="M728" t="str">
            <v>0</v>
          </cell>
          <cell r="N728" t="str">
            <v>0</v>
          </cell>
          <cell r="O728">
            <v>1</v>
          </cell>
        </row>
        <row r="729">
          <cell r="B729" t="str">
            <v>OPT-020</v>
          </cell>
          <cell r="C729" t="str">
            <v>TORRE DE VIDEOCIRUGÍA  ARTROSCÓPICA</v>
          </cell>
          <cell r="D729" t="str">
            <v>B</v>
          </cell>
          <cell r="E729" t="str">
            <v>OPT</v>
          </cell>
          <cell r="F729" t="str">
            <v>E</v>
          </cell>
          <cell r="H729" t="str">
            <v>0</v>
          </cell>
          <cell r="I729">
            <v>1</v>
          </cell>
          <cell r="J729" t="str">
            <v>0</v>
          </cell>
          <cell r="K729" t="str">
            <v>0</v>
          </cell>
          <cell r="L729" t="str">
            <v>0</v>
          </cell>
          <cell r="M729" t="str">
            <v>0</v>
          </cell>
          <cell r="N729" t="str">
            <v>0</v>
          </cell>
          <cell r="O729">
            <v>1</v>
          </cell>
        </row>
        <row r="730">
          <cell r="B730" t="str">
            <v>OPT-021</v>
          </cell>
          <cell r="C730" t="str">
            <v xml:space="preserve">TORRE DE VIDEOCIRUGÍA  OBSTETRICA </v>
          </cell>
          <cell r="D730" t="str">
            <v>B</v>
          </cell>
          <cell r="E730" t="str">
            <v>OPT</v>
          </cell>
          <cell r="F730" t="str">
            <v>E</v>
          </cell>
          <cell r="H730" t="str">
            <v>0</v>
          </cell>
          <cell r="I730">
            <v>1</v>
          </cell>
          <cell r="J730" t="str">
            <v>0</v>
          </cell>
          <cell r="K730" t="str">
            <v>0</v>
          </cell>
          <cell r="L730" t="str">
            <v>0</v>
          </cell>
          <cell r="M730" t="str">
            <v>0</v>
          </cell>
          <cell r="N730" t="str">
            <v>0</v>
          </cell>
          <cell r="O730">
            <v>1</v>
          </cell>
        </row>
        <row r="731">
          <cell r="B731" t="str">
            <v>OPT-022</v>
          </cell>
          <cell r="C731" t="str">
            <v>VIDEO BRONCOSCOPIO</v>
          </cell>
          <cell r="D731" t="str">
            <v>B</v>
          </cell>
          <cell r="E731" t="str">
            <v>OPT</v>
          </cell>
          <cell r="F731" t="str">
            <v>E</v>
          </cell>
          <cell r="H731" t="str">
            <v>0</v>
          </cell>
          <cell r="I731">
            <v>1</v>
          </cell>
          <cell r="J731" t="str">
            <v>0</v>
          </cell>
          <cell r="K731" t="str">
            <v>0</v>
          </cell>
          <cell r="L731" t="str">
            <v>0</v>
          </cell>
          <cell r="M731" t="str">
            <v>0</v>
          </cell>
          <cell r="N731" t="str">
            <v>0</v>
          </cell>
          <cell r="O731">
            <v>1</v>
          </cell>
        </row>
        <row r="732">
          <cell r="B732" t="str">
            <v>OPT-023</v>
          </cell>
          <cell r="C732" t="str">
            <v>VIDEO CISTORESECTOSCOPIO</v>
          </cell>
          <cell r="D732" t="str">
            <v>B</v>
          </cell>
          <cell r="E732" t="str">
            <v>OPT</v>
          </cell>
          <cell r="F732" t="str">
            <v>E</v>
          </cell>
          <cell r="H732" t="str">
            <v>0</v>
          </cell>
          <cell r="I732">
            <v>1</v>
          </cell>
          <cell r="J732" t="str">
            <v>0</v>
          </cell>
          <cell r="K732" t="str">
            <v>0</v>
          </cell>
          <cell r="L732" t="str">
            <v>0</v>
          </cell>
          <cell r="M732" t="str">
            <v>0</v>
          </cell>
          <cell r="N732" t="str">
            <v>0</v>
          </cell>
          <cell r="O732">
            <v>1</v>
          </cell>
        </row>
        <row r="733">
          <cell r="B733" t="str">
            <v>OPT-024</v>
          </cell>
          <cell r="C733" t="str">
            <v>VIDEO COLONOSCOPIO</v>
          </cell>
          <cell r="D733" t="str">
            <v>B</v>
          </cell>
          <cell r="E733" t="str">
            <v>OPT</v>
          </cell>
          <cell r="F733" t="str">
            <v>E</v>
          </cell>
          <cell r="H733" t="str">
            <v>0</v>
          </cell>
          <cell r="I733">
            <v>1</v>
          </cell>
          <cell r="J733" t="str">
            <v>0</v>
          </cell>
          <cell r="K733" t="str">
            <v>0</v>
          </cell>
          <cell r="L733" t="str">
            <v>0</v>
          </cell>
          <cell r="M733" t="str">
            <v>0</v>
          </cell>
          <cell r="N733" t="str">
            <v>0</v>
          </cell>
          <cell r="O733">
            <v>1</v>
          </cell>
        </row>
        <row r="734">
          <cell r="B734" t="str">
            <v>OPT-025</v>
          </cell>
          <cell r="C734" t="str">
            <v>VIDEO COLPOSCOPIO</v>
          </cell>
          <cell r="D734" t="str">
            <v>B</v>
          </cell>
          <cell r="E734" t="str">
            <v>OPT</v>
          </cell>
          <cell r="F734" t="str">
            <v>E</v>
          </cell>
          <cell r="H734" t="str">
            <v>0</v>
          </cell>
          <cell r="I734">
            <v>1</v>
          </cell>
          <cell r="J734" t="str">
            <v>0</v>
          </cell>
          <cell r="K734" t="str">
            <v>0</v>
          </cell>
          <cell r="L734" t="str">
            <v>0</v>
          </cell>
          <cell r="M734" t="str">
            <v>0</v>
          </cell>
          <cell r="N734" t="str">
            <v>0</v>
          </cell>
          <cell r="O734">
            <v>1</v>
          </cell>
        </row>
        <row r="735">
          <cell r="B735" t="str">
            <v>OPT-026</v>
          </cell>
          <cell r="C735" t="str">
            <v>VIDEO GASTRODUODENOSCOPIO</v>
          </cell>
          <cell r="D735" t="str">
            <v>B</v>
          </cell>
          <cell r="E735" t="str">
            <v>OPT</v>
          </cell>
          <cell r="F735" t="str">
            <v>E</v>
          </cell>
          <cell r="H735" t="str">
            <v>0</v>
          </cell>
          <cell r="I735">
            <v>1</v>
          </cell>
          <cell r="J735" t="str">
            <v>0</v>
          </cell>
          <cell r="K735" t="str">
            <v>0</v>
          </cell>
          <cell r="L735" t="str">
            <v>0</v>
          </cell>
          <cell r="M735" t="str">
            <v>0</v>
          </cell>
          <cell r="N735" t="str">
            <v>0</v>
          </cell>
          <cell r="O735">
            <v>1</v>
          </cell>
        </row>
        <row r="736">
          <cell r="B736" t="str">
            <v>OTO-001</v>
          </cell>
          <cell r="C736" t="str">
            <v>AUDIOMETRO DE DOS CANALES</v>
          </cell>
          <cell r="D736" t="str">
            <v>B</v>
          </cell>
          <cell r="E736" t="str">
            <v>OTO</v>
          </cell>
          <cell r="F736" t="str">
            <v>E</v>
          </cell>
          <cell r="H736" t="str">
            <v>0</v>
          </cell>
          <cell r="I736">
            <v>1</v>
          </cell>
          <cell r="J736" t="str">
            <v>0</v>
          </cell>
          <cell r="K736" t="str">
            <v>0</v>
          </cell>
          <cell r="L736" t="str">
            <v>0</v>
          </cell>
          <cell r="M736" t="str">
            <v>0</v>
          </cell>
          <cell r="N736" t="str">
            <v>0</v>
          </cell>
          <cell r="O736">
            <v>1</v>
          </cell>
        </row>
        <row r="737">
          <cell r="B737" t="str">
            <v>OTO-002</v>
          </cell>
          <cell r="C737" t="str">
            <v>CABINA AUDIOMETRICA</v>
          </cell>
          <cell r="D737" t="str">
            <v>B</v>
          </cell>
          <cell r="E737" t="str">
            <v>OTO</v>
          </cell>
          <cell r="F737" t="str">
            <v>E</v>
          </cell>
          <cell r="H737" t="str">
            <v>0</v>
          </cell>
          <cell r="I737">
            <v>1</v>
          </cell>
          <cell r="J737" t="str">
            <v>0</v>
          </cell>
          <cell r="K737" t="str">
            <v>0</v>
          </cell>
          <cell r="L737" t="str">
            <v>0</v>
          </cell>
          <cell r="M737" t="str">
            <v>0</v>
          </cell>
          <cell r="N737" t="str">
            <v>0</v>
          </cell>
          <cell r="O737">
            <v>1</v>
          </cell>
        </row>
        <row r="738">
          <cell r="B738" t="str">
            <v>OTO-003</v>
          </cell>
          <cell r="C738" t="str">
            <v>ESPECULOS NASALES ADULTOS, NIÑOS</v>
          </cell>
          <cell r="D738" t="str">
            <v>I</v>
          </cell>
          <cell r="E738" t="str">
            <v>OTO</v>
          </cell>
          <cell r="F738" t="str">
            <v>E</v>
          </cell>
          <cell r="H738" t="str">
            <v>0</v>
          </cell>
          <cell r="I738">
            <v>1</v>
          </cell>
          <cell r="J738" t="str">
            <v>0</v>
          </cell>
          <cell r="K738" t="str">
            <v>0</v>
          </cell>
          <cell r="L738" t="str">
            <v>0</v>
          </cell>
          <cell r="M738" t="str">
            <v>0</v>
          </cell>
          <cell r="N738" t="str">
            <v>0</v>
          </cell>
          <cell r="O738">
            <v>1</v>
          </cell>
        </row>
        <row r="739">
          <cell r="B739" t="str">
            <v>OTO-004</v>
          </cell>
          <cell r="C739" t="str">
            <v>SET INSTRUMENTAL DE ADENOAMIGDALECTOMIA PEDIATRICO</v>
          </cell>
          <cell r="D739" t="str">
            <v>I</v>
          </cell>
          <cell r="E739" t="str">
            <v>OTO</v>
          </cell>
          <cell r="F739" t="str">
            <v>E</v>
          </cell>
          <cell r="H739" t="str">
            <v>0</v>
          </cell>
          <cell r="I739" t="str">
            <v>0</v>
          </cell>
          <cell r="J739">
            <v>3</v>
          </cell>
          <cell r="K739" t="str">
            <v>0</v>
          </cell>
          <cell r="L739" t="str">
            <v>0</v>
          </cell>
          <cell r="M739" t="str">
            <v>0</v>
          </cell>
          <cell r="N739" t="str">
            <v>0</v>
          </cell>
          <cell r="O739">
            <v>3</v>
          </cell>
        </row>
        <row r="740">
          <cell r="B740" t="str">
            <v>OTO-005</v>
          </cell>
          <cell r="C740" t="str">
            <v>SET INSTRUMENTAL DE AMIGDALECTOMIA ADOLESCENTE</v>
          </cell>
          <cell r="D740" t="str">
            <v>I</v>
          </cell>
          <cell r="E740" t="str">
            <v>OTO</v>
          </cell>
          <cell r="F740" t="str">
            <v>E</v>
          </cell>
          <cell r="H740" t="str">
            <v>0</v>
          </cell>
          <cell r="I740" t="str">
            <v>0</v>
          </cell>
          <cell r="J740">
            <v>3</v>
          </cell>
          <cell r="K740" t="str">
            <v>0</v>
          </cell>
          <cell r="L740" t="str">
            <v>0</v>
          </cell>
          <cell r="M740" t="str">
            <v>0</v>
          </cell>
          <cell r="N740" t="str">
            <v>0</v>
          </cell>
          <cell r="O740">
            <v>3</v>
          </cell>
        </row>
        <row r="741">
          <cell r="B741" t="str">
            <v>OTO-006</v>
          </cell>
          <cell r="C741" t="str">
            <v>SET INSTRUMENTAL DE AMIGDALECTOMIA ADULTO</v>
          </cell>
          <cell r="D741" t="str">
            <v>I</v>
          </cell>
          <cell r="E741" t="str">
            <v>OTO</v>
          </cell>
          <cell r="F741" t="str">
            <v>E</v>
          </cell>
          <cell r="H741" t="str">
            <v>0</v>
          </cell>
          <cell r="I741" t="str">
            <v>0</v>
          </cell>
          <cell r="J741">
            <v>3</v>
          </cell>
          <cell r="K741" t="str">
            <v>0</v>
          </cell>
          <cell r="L741" t="str">
            <v>0</v>
          </cell>
          <cell r="M741" t="str">
            <v>0</v>
          </cell>
          <cell r="N741" t="str">
            <v>0</v>
          </cell>
          <cell r="O741">
            <v>3</v>
          </cell>
        </row>
        <row r="742">
          <cell r="B742" t="str">
            <v>OTO-007</v>
          </cell>
          <cell r="C742" t="str">
            <v>SET INSTRUMENTAL DE POLIPOS NASALES</v>
          </cell>
          <cell r="D742" t="str">
            <v>I</v>
          </cell>
          <cell r="E742" t="str">
            <v>OTO</v>
          </cell>
          <cell r="F742" t="str">
            <v>E</v>
          </cell>
          <cell r="H742" t="str">
            <v>0</v>
          </cell>
          <cell r="I742" t="str">
            <v>0</v>
          </cell>
          <cell r="J742">
            <v>3</v>
          </cell>
          <cell r="K742" t="str">
            <v>0</v>
          </cell>
          <cell r="L742" t="str">
            <v>0</v>
          </cell>
          <cell r="M742" t="str">
            <v>0</v>
          </cell>
          <cell r="N742" t="str">
            <v>0</v>
          </cell>
          <cell r="O742">
            <v>3</v>
          </cell>
        </row>
        <row r="743">
          <cell r="B743" t="str">
            <v>OTO-008</v>
          </cell>
          <cell r="C743" t="str">
            <v>SET INSTRUMENTAL DE REDUCCION INCRUENTA DE FRACTURA DE HUESOS NASALES</v>
          </cell>
          <cell r="D743" t="str">
            <v>I</v>
          </cell>
          <cell r="E743" t="str">
            <v>OTO</v>
          </cell>
          <cell r="F743" t="str">
            <v>E</v>
          </cell>
          <cell r="H743" t="str">
            <v>0</v>
          </cell>
          <cell r="I743" t="str">
            <v>0</v>
          </cell>
          <cell r="J743">
            <v>3</v>
          </cell>
          <cell r="K743" t="str">
            <v>0</v>
          </cell>
          <cell r="L743" t="str">
            <v>0</v>
          </cell>
          <cell r="M743" t="str">
            <v>0</v>
          </cell>
          <cell r="N743" t="str">
            <v>0</v>
          </cell>
          <cell r="O743">
            <v>3</v>
          </cell>
        </row>
        <row r="744">
          <cell r="B744" t="str">
            <v>OTO-009</v>
          </cell>
          <cell r="C744" t="str">
            <v>SET INSTRUMENTAL DE TABIQUE NASAL</v>
          </cell>
          <cell r="D744" t="str">
            <v>I</v>
          </cell>
          <cell r="E744" t="str">
            <v>OTO</v>
          </cell>
          <cell r="F744" t="str">
            <v>E</v>
          </cell>
          <cell r="H744" t="str">
            <v>0</v>
          </cell>
          <cell r="I744" t="str">
            <v>0</v>
          </cell>
          <cell r="J744">
            <v>3</v>
          </cell>
          <cell r="K744" t="str">
            <v>0</v>
          </cell>
          <cell r="L744" t="str">
            <v>0</v>
          </cell>
          <cell r="M744" t="str">
            <v>0</v>
          </cell>
          <cell r="N744" t="str">
            <v>0</v>
          </cell>
          <cell r="O744">
            <v>3</v>
          </cell>
        </row>
        <row r="745">
          <cell r="B745" t="str">
            <v>PAT-001</v>
          </cell>
          <cell r="C745" t="str">
            <v>COLOREADOR AUTOMATICO DE TEJIDOS</v>
          </cell>
          <cell r="D745" t="str">
            <v>L</v>
          </cell>
          <cell r="E745" t="str">
            <v>PAT</v>
          </cell>
          <cell r="F745" t="str">
            <v>E</v>
          </cell>
          <cell r="H745" t="str">
            <v>0</v>
          </cell>
          <cell r="I745">
            <v>1</v>
          </cell>
          <cell r="J745" t="str">
            <v>0</v>
          </cell>
          <cell r="K745" t="str">
            <v>0</v>
          </cell>
          <cell r="L745" t="str">
            <v>0</v>
          </cell>
          <cell r="M745" t="str">
            <v>0</v>
          </cell>
          <cell r="N745" t="str">
            <v>0</v>
          </cell>
          <cell r="O745">
            <v>1</v>
          </cell>
        </row>
        <row r="746">
          <cell r="B746" t="str">
            <v>PAT-002</v>
          </cell>
          <cell r="C746" t="str">
            <v xml:space="preserve">EQUIPO DE COLORACIÓN AUTOMÁTICA DE TEJIDOS </v>
          </cell>
          <cell r="D746" t="str">
            <v>L</v>
          </cell>
          <cell r="E746" t="str">
            <v>PAT</v>
          </cell>
          <cell r="F746" t="str">
            <v>E</v>
          </cell>
          <cell r="H746" t="str">
            <v>0</v>
          </cell>
          <cell r="I746">
            <v>1</v>
          </cell>
          <cell r="J746" t="str">
            <v>0</v>
          </cell>
          <cell r="K746" t="str">
            <v>0</v>
          </cell>
          <cell r="L746" t="str">
            <v>0</v>
          </cell>
          <cell r="M746" t="str">
            <v>0</v>
          </cell>
          <cell r="N746" t="str">
            <v>0</v>
          </cell>
          <cell r="O746">
            <v>1</v>
          </cell>
        </row>
        <row r="747">
          <cell r="B747" t="str">
            <v>PAT-003</v>
          </cell>
          <cell r="C747" t="str">
            <v xml:space="preserve">FLOTADOR DE TEJIDOS </v>
          </cell>
          <cell r="D747" t="str">
            <v>L</v>
          </cell>
          <cell r="E747" t="str">
            <v>PAT</v>
          </cell>
          <cell r="F747" t="str">
            <v>E</v>
          </cell>
          <cell r="H747" t="str">
            <v>0</v>
          </cell>
          <cell r="I747">
            <v>1</v>
          </cell>
          <cell r="J747" t="str">
            <v>0</v>
          </cell>
          <cell r="K747" t="str">
            <v>0</v>
          </cell>
          <cell r="L747" t="str">
            <v>0</v>
          </cell>
          <cell r="M747" t="str">
            <v>0</v>
          </cell>
          <cell r="N747" t="str">
            <v>0</v>
          </cell>
          <cell r="O747">
            <v>1</v>
          </cell>
        </row>
        <row r="748">
          <cell r="B748" t="str">
            <v>PAT-004</v>
          </cell>
          <cell r="C748" t="str">
            <v>MESA DE NECROPSIAS INCLUYE TRITURADOR</v>
          </cell>
          <cell r="D748" t="str">
            <v>MC</v>
          </cell>
          <cell r="E748" t="str">
            <v>PAT</v>
          </cell>
          <cell r="F748" t="str">
            <v>E</v>
          </cell>
          <cell r="H748" t="str">
            <v>0</v>
          </cell>
          <cell r="I748">
            <v>1</v>
          </cell>
          <cell r="J748">
            <v>1</v>
          </cell>
          <cell r="K748" t="str">
            <v>0</v>
          </cell>
          <cell r="L748" t="str">
            <v>0</v>
          </cell>
          <cell r="M748" t="str">
            <v>0</v>
          </cell>
          <cell r="N748" t="str">
            <v>0</v>
          </cell>
          <cell r="O748">
            <v>2</v>
          </cell>
        </row>
        <row r="749">
          <cell r="B749" t="str">
            <v>PAT-005</v>
          </cell>
          <cell r="C749" t="str">
            <v>MESA PARA CADAVERES</v>
          </cell>
          <cell r="D749" t="str">
            <v>MC</v>
          </cell>
          <cell r="E749" t="str">
            <v>PAT</v>
          </cell>
          <cell r="F749" t="str">
            <v>E</v>
          </cell>
          <cell r="H749" t="str">
            <v>0</v>
          </cell>
          <cell r="I749" t="str">
            <v>0</v>
          </cell>
          <cell r="J749" t="str">
            <v>0</v>
          </cell>
          <cell r="K749">
            <v>1</v>
          </cell>
          <cell r="L749">
            <v>1</v>
          </cell>
          <cell r="M749" t="str">
            <v>0</v>
          </cell>
          <cell r="N749" t="str">
            <v>0</v>
          </cell>
          <cell r="O749">
            <v>2</v>
          </cell>
        </row>
        <row r="750">
          <cell r="B750" t="str">
            <v>PAT-006</v>
          </cell>
          <cell r="C750" t="str">
            <v>MICROTOMO POR CONGELACION</v>
          </cell>
          <cell r="D750" t="str">
            <v>L</v>
          </cell>
          <cell r="E750" t="str">
            <v>PAT</v>
          </cell>
          <cell r="F750" t="str">
            <v>E</v>
          </cell>
          <cell r="H750" t="str">
            <v>0</v>
          </cell>
          <cell r="I750">
            <v>1</v>
          </cell>
          <cell r="J750" t="str">
            <v>0</v>
          </cell>
          <cell r="K750" t="str">
            <v>0</v>
          </cell>
          <cell r="L750" t="str">
            <v>0</v>
          </cell>
          <cell r="M750" t="str">
            <v>0</v>
          </cell>
          <cell r="N750" t="str">
            <v>0</v>
          </cell>
          <cell r="O750">
            <v>1</v>
          </cell>
        </row>
        <row r="751">
          <cell r="B751" t="str">
            <v>PAT-007</v>
          </cell>
          <cell r="C751" t="str">
            <v>MICROTOMO POR ROTACION</v>
          </cell>
          <cell r="D751" t="str">
            <v>L</v>
          </cell>
          <cell r="E751" t="str">
            <v>PAT</v>
          </cell>
          <cell r="F751" t="str">
            <v>E</v>
          </cell>
          <cell r="H751" t="str">
            <v>0</v>
          </cell>
          <cell r="I751">
            <v>1</v>
          </cell>
          <cell r="J751" t="str">
            <v>0</v>
          </cell>
          <cell r="K751" t="str">
            <v>0</v>
          </cell>
          <cell r="L751" t="str">
            <v>0</v>
          </cell>
          <cell r="M751" t="str">
            <v>0</v>
          </cell>
          <cell r="N751" t="str">
            <v>0</v>
          </cell>
          <cell r="O751">
            <v>1</v>
          </cell>
        </row>
        <row r="752">
          <cell r="B752" t="str">
            <v>PAT-008</v>
          </cell>
          <cell r="C752" t="str">
            <v xml:space="preserve">PROCESADOR AUTOMATICO DE TEJIDOS </v>
          </cell>
          <cell r="D752" t="str">
            <v>L</v>
          </cell>
          <cell r="E752" t="str">
            <v>PAT</v>
          </cell>
          <cell r="F752" t="str">
            <v>E</v>
          </cell>
          <cell r="H752" t="str">
            <v>0</v>
          </cell>
          <cell r="I752">
            <v>1</v>
          </cell>
          <cell r="J752" t="str">
            <v>0</v>
          </cell>
          <cell r="K752" t="str">
            <v>0</v>
          </cell>
          <cell r="L752" t="str">
            <v>0</v>
          </cell>
          <cell r="M752" t="str">
            <v>0</v>
          </cell>
          <cell r="N752" t="str">
            <v>0</v>
          </cell>
          <cell r="O752">
            <v>1</v>
          </cell>
        </row>
        <row r="753">
          <cell r="B753" t="str">
            <v>PAT-009</v>
          </cell>
          <cell r="C753" t="str">
            <v>SECADORA DE LAMINA  DE MUESTRAS DE TEJIDO</v>
          </cell>
          <cell r="D753" t="str">
            <v>L</v>
          </cell>
          <cell r="E753" t="str">
            <v>PAT</v>
          </cell>
          <cell r="F753" t="str">
            <v>E</v>
          </cell>
          <cell r="H753" t="str">
            <v>0</v>
          </cell>
          <cell r="I753">
            <v>1</v>
          </cell>
          <cell r="J753" t="str">
            <v>0</v>
          </cell>
          <cell r="K753" t="str">
            <v>0</v>
          </cell>
          <cell r="L753" t="str">
            <v>0</v>
          </cell>
          <cell r="M753" t="str">
            <v>0</v>
          </cell>
          <cell r="N753" t="str">
            <v>0</v>
          </cell>
          <cell r="O753">
            <v>1</v>
          </cell>
        </row>
        <row r="754">
          <cell r="B754" t="str">
            <v>PAT-010</v>
          </cell>
          <cell r="C754" t="str">
            <v xml:space="preserve">SISTEMA DE INCLUSIÓN  INTEGRADA  </v>
          </cell>
          <cell r="D754" t="str">
            <v>L</v>
          </cell>
          <cell r="E754" t="str">
            <v>PAT</v>
          </cell>
          <cell r="F754" t="str">
            <v>E</v>
          </cell>
          <cell r="H754" t="str">
            <v>0</v>
          </cell>
          <cell r="I754">
            <v>1</v>
          </cell>
          <cell r="J754" t="str">
            <v>0</v>
          </cell>
          <cell r="K754" t="str">
            <v>0</v>
          </cell>
          <cell r="L754" t="str">
            <v>0</v>
          </cell>
          <cell r="M754" t="str">
            <v>0</v>
          </cell>
          <cell r="N754" t="str">
            <v>0</v>
          </cell>
          <cell r="O754">
            <v>1</v>
          </cell>
        </row>
        <row r="755">
          <cell r="B755" t="str">
            <v>PES-001</v>
          </cell>
          <cell r="C755" t="str">
            <v>BALANZA ANALÍTICA (200 A 500 GRS)</v>
          </cell>
          <cell r="D755" t="str">
            <v>L</v>
          </cell>
          <cell r="E755" t="str">
            <v>PES</v>
          </cell>
          <cell r="F755" t="str">
            <v>E</v>
          </cell>
          <cell r="H755" t="str">
            <v>0</v>
          </cell>
          <cell r="I755">
            <v>1</v>
          </cell>
          <cell r="J755" t="str">
            <v>0</v>
          </cell>
          <cell r="K755" t="str">
            <v>0</v>
          </cell>
          <cell r="L755" t="str">
            <v>0</v>
          </cell>
          <cell r="M755" t="str">
            <v>0</v>
          </cell>
          <cell r="N755" t="str">
            <v>0</v>
          </cell>
          <cell r="O755">
            <v>1</v>
          </cell>
        </row>
        <row r="756">
          <cell r="B756" t="str">
            <v>PES-002</v>
          </cell>
          <cell r="C756" t="str">
            <v>BALANZA ANALÍTICA DE PRECISIÓN</v>
          </cell>
          <cell r="D756" t="str">
            <v>L</v>
          </cell>
          <cell r="E756" t="str">
            <v>PES</v>
          </cell>
          <cell r="F756" t="str">
            <v>E</v>
          </cell>
          <cell r="H756" t="str">
            <v>0</v>
          </cell>
          <cell r="I756">
            <v>1</v>
          </cell>
          <cell r="J756" t="str">
            <v>0</v>
          </cell>
          <cell r="K756" t="str">
            <v>0</v>
          </cell>
          <cell r="L756" t="str">
            <v>0</v>
          </cell>
          <cell r="M756" t="str">
            <v>0</v>
          </cell>
          <cell r="N756" t="str">
            <v>0</v>
          </cell>
          <cell r="O756">
            <v>1</v>
          </cell>
        </row>
        <row r="757">
          <cell r="B757" t="str">
            <v>PES-003</v>
          </cell>
          <cell r="C757" t="str">
            <v>BALANZA DE 10 GR. A 10 KG</v>
          </cell>
          <cell r="D757" t="str">
            <v>C</v>
          </cell>
          <cell r="E757" t="str">
            <v>PES</v>
          </cell>
          <cell r="F757" t="str">
            <v>E</v>
          </cell>
          <cell r="H757">
            <v>1</v>
          </cell>
          <cell r="I757" t="str">
            <v>0</v>
          </cell>
          <cell r="J757" t="str">
            <v>0</v>
          </cell>
          <cell r="K757" t="str">
            <v>0</v>
          </cell>
          <cell r="L757" t="str">
            <v>0</v>
          </cell>
          <cell r="M757" t="str">
            <v>0</v>
          </cell>
          <cell r="N757" t="str">
            <v>0</v>
          </cell>
          <cell r="O757">
            <v>1</v>
          </cell>
        </row>
        <row r="758">
          <cell r="B758" t="str">
            <v>PES-004</v>
          </cell>
          <cell r="C758" t="str">
            <v xml:space="preserve">BALANZA DE DOS PLATILLOS DE 2 KG. </v>
          </cell>
          <cell r="D758" t="str">
            <v>C</v>
          </cell>
          <cell r="E758" t="str">
            <v>PES</v>
          </cell>
          <cell r="F758" t="str">
            <v>E</v>
          </cell>
          <cell r="H758">
            <v>1</v>
          </cell>
          <cell r="I758">
            <v>1</v>
          </cell>
          <cell r="J758" t="str">
            <v>0</v>
          </cell>
          <cell r="K758" t="str">
            <v>0</v>
          </cell>
          <cell r="L758" t="str">
            <v>0</v>
          </cell>
          <cell r="M758" t="str">
            <v>0</v>
          </cell>
          <cell r="N758" t="str">
            <v>0</v>
          </cell>
          <cell r="O758">
            <v>2</v>
          </cell>
        </row>
        <row r="759">
          <cell r="B759" t="str">
            <v>PES-005</v>
          </cell>
          <cell r="C759" t="str">
            <v xml:space="preserve">BALANZA DE MESA DE 20 KILOS </v>
          </cell>
          <cell r="D759" t="str">
            <v>C</v>
          </cell>
          <cell r="E759" t="str">
            <v>PES</v>
          </cell>
          <cell r="F759" t="str">
            <v>E</v>
          </cell>
          <cell r="H759">
            <v>1</v>
          </cell>
          <cell r="I759" t="str">
            <v>0</v>
          </cell>
          <cell r="J759">
            <v>1</v>
          </cell>
          <cell r="K759">
            <v>1</v>
          </cell>
          <cell r="L759" t="str">
            <v>0</v>
          </cell>
          <cell r="M759" t="str">
            <v>0</v>
          </cell>
          <cell r="N759" t="str">
            <v>0</v>
          </cell>
          <cell r="O759">
            <v>3</v>
          </cell>
        </row>
        <row r="760">
          <cell r="B760" t="str">
            <v>PES-006</v>
          </cell>
          <cell r="C760" t="str">
            <v>BALANZA DE PISO CON TALLÍMETRO PARA PERSONAS, FUERZA 160 KGS.</v>
          </cell>
          <cell r="D760" t="str">
            <v>C</v>
          </cell>
          <cell r="E760" t="str">
            <v>PES</v>
          </cell>
          <cell r="F760" t="str">
            <v>E</v>
          </cell>
          <cell r="H760" t="str">
            <v>0</v>
          </cell>
          <cell r="I760">
            <v>1</v>
          </cell>
          <cell r="J760">
            <v>1</v>
          </cell>
          <cell r="K760">
            <v>1</v>
          </cell>
          <cell r="L760">
            <v>1</v>
          </cell>
          <cell r="M760">
            <v>1</v>
          </cell>
          <cell r="N760">
            <v>1</v>
          </cell>
          <cell r="O760">
            <v>6</v>
          </cell>
        </row>
        <row r="761">
          <cell r="B761" t="str">
            <v>PES-007</v>
          </cell>
          <cell r="C761" t="str">
            <v>BALANZA DE PLATAFORMA FUERZA 160 KG.</v>
          </cell>
          <cell r="D761" t="str">
            <v>C</v>
          </cell>
          <cell r="E761" t="str">
            <v>PES</v>
          </cell>
          <cell r="F761" t="str">
            <v>E</v>
          </cell>
          <cell r="H761">
            <v>2</v>
          </cell>
          <cell r="I761" t="str">
            <v>0</v>
          </cell>
          <cell r="J761">
            <v>1</v>
          </cell>
          <cell r="K761">
            <v>1</v>
          </cell>
          <cell r="L761" t="str">
            <v>0</v>
          </cell>
          <cell r="M761" t="str">
            <v>0</v>
          </cell>
          <cell r="N761" t="str">
            <v>0</v>
          </cell>
          <cell r="O761">
            <v>4</v>
          </cell>
        </row>
        <row r="762">
          <cell r="B762" t="str">
            <v>PES-008</v>
          </cell>
          <cell r="C762" t="str">
            <v>BALANZA DE PLATAFORMA, FUERZA 100 Kg</v>
          </cell>
          <cell r="D762" t="str">
            <v>C</v>
          </cell>
          <cell r="E762" t="str">
            <v>PES</v>
          </cell>
          <cell r="F762" t="str">
            <v>E</v>
          </cell>
          <cell r="H762">
            <v>1</v>
          </cell>
          <cell r="I762" t="str">
            <v>0</v>
          </cell>
          <cell r="J762" t="str">
            <v>0</v>
          </cell>
          <cell r="K762" t="str">
            <v>0</v>
          </cell>
          <cell r="L762" t="str">
            <v>0</v>
          </cell>
          <cell r="M762" t="str">
            <v>0</v>
          </cell>
          <cell r="N762" t="str">
            <v>0</v>
          </cell>
          <cell r="O762">
            <v>1</v>
          </cell>
        </row>
        <row r="763">
          <cell r="B763" t="str">
            <v>PES-009</v>
          </cell>
          <cell r="C763" t="str">
            <v>BALANZA DE PLATAFORMA, FUERZA 100 Kg, DIGITAL</v>
          </cell>
          <cell r="D763" t="str">
            <v>C</v>
          </cell>
          <cell r="E763" t="str">
            <v>PES</v>
          </cell>
          <cell r="F763" t="str">
            <v>E</v>
          </cell>
          <cell r="H763">
            <v>1</v>
          </cell>
          <cell r="I763" t="str">
            <v>0</v>
          </cell>
          <cell r="J763" t="str">
            <v>0</v>
          </cell>
          <cell r="K763" t="str">
            <v>0</v>
          </cell>
          <cell r="L763" t="str">
            <v>0</v>
          </cell>
          <cell r="M763" t="str">
            <v>0</v>
          </cell>
          <cell r="N763" t="str">
            <v>0</v>
          </cell>
          <cell r="O763">
            <v>1</v>
          </cell>
        </row>
        <row r="764">
          <cell r="B764" t="str">
            <v>PES-010</v>
          </cell>
          <cell r="C764" t="str">
            <v>BALANZA DE SOBREMESA  CON TALLÍMETRO PARA BEBES, FUERZA 12/16 KGS.</v>
          </cell>
          <cell r="D764" t="str">
            <v>C</v>
          </cell>
          <cell r="E764" t="str">
            <v>PES</v>
          </cell>
          <cell r="F764" t="str">
            <v>E</v>
          </cell>
          <cell r="H764" t="str">
            <v>0</v>
          </cell>
          <cell r="I764">
            <v>1</v>
          </cell>
          <cell r="J764" t="str">
            <v>0</v>
          </cell>
          <cell r="K764" t="str">
            <v>0</v>
          </cell>
          <cell r="L764" t="str">
            <v>0</v>
          </cell>
          <cell r="M764" t="str">
            <v>0</v>
          </cell>
          <cell r="N764" t="str">
            <v>0</v>
          </cell>
          <cell r="O764">
            <v>1</v>
          </cell>
        </row>
        <row r="765">
          <cell r="B765" t="str">
            <v>PES-011</v>
          </cell>
          <cell r="C765" t="str">
            <v>BALANZA DIGITAL NEONATAL</v>
          </cell>
          <cell r="D765" t="str">
            <v>C</v>
          </cell>
          <cell r="E765" t="str">
            <v>PES</v>
          </cell>
          <cell r="F765" t="str">
            <v>E</v>
          </cell>
          <cell r="H765" t="str">
            <v>0</v>
          </cell>
          <cell r="I765">
            <v>1</v>
          </cell>
          <cell r="J765" t="str">
            <v>0</v>
          </cell>
          <cell r="K765" t="str">
            <v>0</v>
          </cell>
          <cell r="L765" t="str">
            <v>0</v>
          </cell>
          <cell r="M765" t="str">
            <v>0</v>
          </cell>
          <cell r="N765" t="str">
            <v>0</v>
          </cell>
          <cell r="O765">
            <v>1</v>
          </cell>
        </row>
        <row r="766">
          <cell r="B766" t="str">
            <v>PES-012</v>
          </cell>
          <cell r="C766" t="str">
            <v>BALANZA DIGITAL PEDIÁTRICA DE SOBREMESA, 20 KG.</v>
          </cell>
          <cell r="D766" t="str">
            <v>C</v>
          </cell>
          <cell r="E766" t="str">
            <v>PES</v>
          </cell>
          <cell r="F766" t="str">
            <v>E</v>
          </cell>
          <cell r="H766" t="str">
            <v>0</v>
          </cell>
          <cell r="I766" t="str">
            <v>0</v>
          </cell>
          <cell r="J766">
            <v>1</v>
          </cell>
          <cell r="K766">
            <v>2</v>
          </cell>
          <cell r="L766" t="str">
            <v>0</v>
          </cell>
          <cell r="M766" t="str">
            <v>0</v>
          </cell>
          <cell r="N766">
            <v>1</v>
          </cell>
          <cell r="O766">
            <v>4</v>
          </cell>
        </row>
        <row r="767">
          <cell r="B767" t="str">
            <v>PES-013</v>
          </cell>
          <cell r="C767" t="str">
            <v xml:space="preserve">BALANZA MECÁNICA PARA PESAR ÓRGANOS </v>
          </cell>
          <cell r="D767" t="str">
            <v>C</v>
          </cell>
          <cell r="E767" t="str">
            <v>PES</v>
          </cell>
          <cell r="F767" t="str">
            <v>E</v>
          </cell>
          <cell r="H767" t="str">
            <v>0</v>
          </cell>
          <cell r="I767">
            <v>1</v>
          </cell>
          <cell r="J767">
            <v>1</v>
          </cell>
          <cell r="K767" t="str">
            <v>0</v>
          </cell>
          <cell r="L767" t="str">
            <v>0</v>
          </cell>
          <cell r="M767" t="str">
            <v>0</v>
          </cell>
          <cell r="N767" t="str">
            <v>0</v>
          </cell>
          <cell r="O767">
            <v>2</v>
          </cell>
        </row>
        <row r="768">
          <cell r="B768" t="str">
            <v>PES-014</v>
          </cell>
          <cell r="C768" t="str">
            <v>BATERIA DE CRECIMIENTO Y DESARROLLO (CRED)</v>
          </cell>
          <cell r="D768" t="str">
            <v>C</v>
          </cell>
          <cell r="E768" t="str">
            <v>PES</v>
          </cell>
          <cell r="F768" t="str">
            <v>E</v>
          </cell>
          <cell r="H768" t="str">
            <v>0</v>
          </cell>
          <cell r="I768">
            <v>1</v>
          </cell>
          <cell r="J768" t="str">
            <v>0</v>
          </cell>
          <cell r="K768" t="str">
            <v>0</v>
          </cell>
          <cell r="L768" t="str">
            <v>0</v>
          </cell>
          <cell r="M768" t="str">
            <v>0</v>
          </cell>
          <cell r="N768" t="str">
            <v>0</v>
          </cell>
          <cell r="O768">
            <v>1</v>
          </cell>
        </row>
        <row r="769">
          <cell r="B769" t="str">
            <v>QX-001</v>
          </cell>
          <cell r="C769" t="str">
            <v>BOLSA PERFUSORA</v>
          </cell>
          <cell r="D769" t="str">
            <v>C</v>
          </cell>
          <cell r="E769" t="str">
            <v>QX</v>
          </cell>
          <cell r="F769" t="str">
            <v>E</v>
          </cell>
          <cell r="H769" t="str">
            <v>0</v>
          </cell>
          <cell r="I769">
            <v>2</v>
          </cell>
          <cell r="J769" t="str">
            <v>0</v>
          </cell>
          <cell r="K769" t="str">
            <v>0</v>
          </cell>
          <cell r="L769" t="str">
            <v>0</v>
          </cell>
          <cell r="M769" t="str">
            <v>0</v>
          </cell>
          <cell r="N769" t="str">
            <v>0</v>
          </cell>
          <cell r="O769">
            <v>2</v>
          </cell>
        </row>
        <row r="770">
          <cell r="B770" t="str">
            <v>QX-002</v>
          </cell>
          <cell r="C770" t="str">
            <v>ELECTROBISTURÍ  MONOPOLAR / BIPOLAR DIGITAL</v>
          </cell>
          <cell r="D770" t="str">
            <v>B</v>
          </cell>
          <cell r="E770" t="str">
            <v>QX</v>
          </cell>
          <cell r="F770" t="str">
            <v>E</v>
          </cell>
          <cell r="H770" t="str">
            <v>0</v>
          </cell>
          <cell r="I770">
            <v>1</v>
          </cell>
          <cell r="J770" t="str">
            <v>0</v>
          </cell>
          <cell r="K770" t="str">
            <v>0</v>
          </cell>
          <cell r="L770" t="str">
            <v>0</v>
          </cell>
          <cell r="M770" t="str">
            <v>0</v>
          </cell>
          <cell r="N770" t="str">
            <v>0</v>
          </cell>
          <cell r="O770">
            <v>1</v>
          </cell>
        </row>
        <row r="771">
          <cell r="B771" t="str">
            <v>QX-003</v>
          </cell>
          <cell r="C771" t="str">
            <v>ELECTROBISTURÍ  MONOPOLAR / BIPOLAR DIGITAL CON PINZA HEMOSTATICA DE VASOS</v>
          </cell>
          <cell r="D771" t="str">
            <v>B</v>
          </cell>
          <cell r="E771" t="str">
            <v>QX</v>
          </cell>
          <cell r="F771" t="str">
            <v>E</v>
          </cell>
          <cell r="H771" t="str">
            <v>0</v>
          </cell>
          <cell r="I771">
            <v>1</v>
          </cell>
          <cell r="J771" t="str">
            <v>0</v>
          </cell>
          <cell r="K771" t="str">
            <v>0</v>
          </cell>
          <cell r="L771" t="str">
            <v>0</v>
          </cell>
          <cell r="M771" t="str">
            <v>0</v>
          </cell>
          <cell r="N771" t="str">
            <v>0</v>
          </cell>
          <cell r="O771">
            <v>1</v>
          </cell>
        </row>
        <row r="772">
          <cell r="B772" t="str">
            <v>QX-004</v>
          </cell>
          <cell r="C772" t="str">
            <v>ELECTROBISTURÍ  PARA ENDOSCOPIA A GAS ARGON</v>
          </cell>
          <cell r="D772" t="str">
            <v>B</v>
          </cell>
          <cell r="E772" t="str">
            <v>QX</v>
          </cell>
          <cell r="F772" t="str">
            <v>E</v>
          </cell>
          <cell r="H772" t="str">
            <v>0</v>
          </cell>
          <cell r="I772">
            <v>1</v>
          </cell>
          <cell r="J772" t="str">
            <v>0</v>
          </cell>
          <cell r="K772" t="str">
            <v>0</v>
          </cell>
          <cell r="L772" t="str">
            <v>0</v>
          </cell>
          <cell r="M772" t="str">
            <v>0</v>
          </cell>
          <cell r="N772" t="str">
            <v>0</v>
          </cell>
          <cell r="O772">
            <v>1</v>
          </cell>
        </row>
        <row r="773">
          <cell r="B773" t="str">
            <v>QX-005</v>
          </cell>
          <cell r="C773" t="str">
            <v xml:space="preserve">ELECTROCAUTERIO MONOPOLAR Y BIPOLAR </v>
          </cell>
          <cell r="D773" t="str">
            <v>B</v>
          </cell>
          <cell r="E773" t="str">
            <v>QX</v>
          </cell>
          <cell r="F773" t="str">
            <v>E</v>
          </cell>
          <cell r="H773" t="str">
            <v>0</v>
          </cell>
          <cell r="I773">
            <v>1</v>
          </cell>
          <cell r="J773" t="str">
            <v>0</v>
          </cell>
          <cell r="K773" t="str">
            <v>0</v>
          </cell>
          <cell r="L773" t="str">
            <v>0</v>
          </cell>
          <cell r="M773" t="str">
            <v>0</v>
          </cell>
          <cell r="N773" t="str">
            <v>0</v>
          </cell>
          <cell r="O773">
            <v>1</v>
          </cell>
        </row>
        <row r="774">
          <cell r="B774" t="str">
            <v>QX-006</v>
          </cell>
          <cell r="C774" t="str">
            <v>MESA DE EXPLORACION PROCTOLOGICA</v>
          </cell>
          <cell r="D774" t="str">
            <v>B</v>
          </cell>
          <cell r="E774" t="str">
            <v>QX</v>
          </cell>
          <cell r="F774" t="str">
            <v>E</v>
          </cell>
          <cell r="H774" t="str">
            <v>0</v>
          </cell>
          <cell r="I774">
            <v>1</v>
          </cell>
          <cell r="J774" t="str">
            <v>0</v>
          </cell>
          <cell r="K774" t="str">
            <v>0</v>
          </cell>
          <cell r="L774" t="str">
            <v>0</v>
          </cell>
          <cell r="M774" t="str">
            <v>0</v>
          </cell>
          <cell r="N774" t="str">
            <v>0</v>
          </cell>
          <cell r="O774">
            <v>1</v>
          </cell>
        </row>
        <row r="775">
          <cell r="B775" t="str">
            <v>QX-007</v>
          </cell>
          <cell r="C775" t="str">
            <v>MESA DE OPERACIONES HIDRÁULICA/ELECTRICA</v>
          </cell>
          <cell r="D775" t="str">
            <v>B</v>
          </cell>
          <cell r="E775" t="str">
            <v>QX</v>
          </cell>
          <cell r="F775" t="str">
            <v>E</v>
          </cell>
          <cell r="H775" t="str">
            <v>0</v>
          </cell>
          <cell r="I775">
            <v>1</v>
          </cell>
          <cell r="J775" t="str">
            <v>0</v>
          </cell>
          <cell r="K775" t="str">
            <v>0</v>
          </cell>
          <cell r="L775" t="str">
            <v>0</v>
          </cell>
          <cell r="M775" t="str">
            <v>0</v>
          </cell>
          <cell r="N775" t="str">
            <v>0</v>
          </cell>
          <cell r="O775">
            <v>1</v>
          </cell>
        </row>
        <row r="776">
          <cell r="B776" t="str">
            <v>QX-008</v>
          </cell>
          <cell r="C776" t="str">
            <v>MESA DE OPERACIONES HIDRÁULICA/ELECTRICA TRAUMATOLOGICA</v>
          </cell>
          <cell r="D776" t="str">
            <v>B</v>
          </cell>
          <cell r="E776" t="str">
            <v>QX</v>
          </cell>
          <cell r="F776" t="str">
            <v>E</v>
          </cell>
          <cell r="H776" t="str">
            <v>0</v>
          </cell>
          <cell r="I776">
            <v>1</v>
          </cell>
          <cell r="J776" t="str">
            <v>0</v>
          </cell>
          <cell r="K776" t="str">
            <v>0</v>
          </cell>
          <cell r="L776" t="str">
            <v>0</v>
          </cell>
          <cell r="M776" t="str">
            <v>0</v>
          </cell>
          <cell r="N776" t="str">
            <v>0</v>
          </cell>
          <cell r="O776">
            <v>1</v>
          </cell>
        </row>
        <row r="777">
          <cell r="B777" t="str">
            <v>QX-009</v>
          </cell>
          <cell r="C777" t="str">
            <v>MESA DE OPERACIONES MECÁNICA/HIDRÁULICA</v>
          </cell>
          <cell r="D777" t="str">
            <v>B</v>
          </cell>
          <cell r="E777" t="str">
            <v>QX</v>
          </cell>
          <cell r="F777" t="str">
            <v>E</v>
          </cell>
          <cell r="H777" t="str">
            <v>0</v>
          </cell>
          <cell r="I777">
            <v>1</v>
          </cell>
          <cell r="J777" t="str">
            <v>0</v>
          </cell>
          <cell r="K777" t="str">
            <v>0</v>
          </cell>
          <cell r="L777" t="str">
            <v>0</v>
          </cell>
          <cell r="M777" t="str">
            <v>0</v>
          </cell>
          <cell r="N777" t="str">
            <v>0</v>
          </cell>
          <cell r="O777">
            <v>1</v>
          </cell>
        </row>
        <row r="778">
          <cell r="B778" t="str">
            <v>QX-010</v>
          </cell>
          <cell r="C778" t="str">
            <v>PELDAÑO METALICO PARA SALA DE OPERACIONES</v>
          </cell>
          <cell r="D778" t="str">
            <v>MC</v>
          </cell>
          <cell r="E778" t="str">
            <v>QX</v>
          </cell>
          <cell r="F778" t="str">
            <v>E</v>
          </cell>
          <cell r="H778" t="str">
            <v>0</v>
          </cell>
          <cell r="I778">
            <v>1</v>
          </cell>
          <cell r="J778" t="str">
            <v>0</v>
          </cell>
          <cell r="K778" t="str">
            <v>0</v>
          </cell>
          <cell r="L778" t="str">
            <v>0</v>
          </cell>
          <cell r="M778" t="str">
            <v>0</v>
          </cell>
          <cell r="N778" t="str">
            <v>0</v>
          </cell>
          <cell r="O778">
            <v>1</v>
          </cell>
        </row>
        <row r="779">
          <cell r="B779" t="str">
            <v>QX-011</v>
          </cell>
          <cell r="C779" t="str">
            <v>SISTEMA ELECTRICO DE TRANSFERENCIA DE PACIENTES  CON CAMILLAS DE TRANSPORTE</v>
          </cell>
          <cell r="D779" t="str">
            <v>B</v>
          </cell>
          <cell r="E779" t="str">
            <v>QX</v>
          </cell>
          <cell r="F779" t="str">
            <v>E</v>
          </cell>
          <cell r="H779" t="str">
            <v>0</v>
          </cell>
          <cell r="I779" t="str">
            <v>0</v>
          </cell>
          <cell r="J779">
            <v>1</v>
          </cell>
          <cell r="K779" t="str">
            <v>0</v>
          </cell>
          <cell r="L779" t="str">
            <v>0</v>
          </cell>
          <cell r="M779" t="str">
            <v>0</v>
          </cell>
          <cell r="N779" t="str">
            <v>0</v>
          </cell>
          <cell r="O779">
            <v>1</v>
          </cell>
        </row>
        <row r="780">
          <cell r="B780" t="str">
            <v>REF-001</v>
          </cell>
          <cell r="C780" t="str">
            <v>CAJA TRANSPORTADORA DE 13 A 20 LITROS DE CAPACIDAD PARA VACUNAS</v>
          </cell>
          <cell r="D780" t="str">
            <v>L</v>
          </cell>
          <cell r="E780" t="str">
            <v>REF</v>
          </cell>
          <cell r="F780" t="str">
            <v>E</v>
          </cell>
          <cell r="H780">
            <v>2</v>
          </cell>
          <cell r="I780" t="str">
            <v>0</v>
          </cell>
          <cell r="J780" t="str">
            <v>0</v>
          </cell>
          <cell r="K780" t="str">
            <v>0</v>
          </cell>
          <cell r="L780" t="str">
            <v>0</v>
          </cell>
          <cell r="M780" t="str">
            <v>0</v>
          </cell>
          <cell r="N780" t="str">
            <v>0</v>
          </cell>
          <cell r="O780">
            <v>2</v>
          </cell>
        </row>
        <row r="781">
          <cell r="B781" t="str">
            <v>REF-002</v>
          </cell>
          <cell r="C781" t="str">
            <v>CAJA TRANSPORTADORA DE 8 A 21 LITROS DE CAPACIDAD PARA VACUNAS</v>
          </cell>
          <cell r="D781" t="str">
            <v>L</v>
          </cell>
          <cell r="E781" t="str">
            <v>REF</v>
          </cell>
          <cell r="F781" t="str">
            <v>E</v>
          </cell>
          <cell r="H781">
            <v>1</v>
          </cell>
          <cell r="I781" t="str">
            <v>0</v>
          </cell>
          <cell r="J781" t="str">
            <v>0</v>
          </cell>
          <cell r="K781" t="str">
            <v>0</v>
          </cell>
          <cell r="L781" t="str">
            <v>0</v>
          </cell>
          <cell r="M781" t="str">
            <v>0</v>
          </cell>
          <cell r="N781" t="str">
            <v>0</v>
          </cell>
          <cell r="O781">
            <v>1</v>
          </cell>
        </row>
        <row r="782">
          <cell r="B782" t="str">
            <v>REF-003</v>
          </cell>
          <cell r="C782" t="str">
            <v>CÁMARA FRIGORÍFICA PARA 2 CADAVERES</v>
          </cell>
          <cell r="D782" t="str">
            <v>E</v>
          </cell>
          <cell r="E782" t="str">
            <v>REF</v>
          </cell>
          <cell r="F782" t="str">
            <v>E</v>
          </cell>
          <cell r="H782" t="str">
            <v>0</v>
          </cell>
          <cell r="I782" t="str">
            <v>0</v>
          </cell>
          <cell r="J782">
            <v>1</v>
          </cell>
          <cell r="K782" t="str">
            <v>0</v>
          </cell>
          <cell r="L782" t="str">
            <v>0</v>
          </cell>
          <cell r="M782" t="str">
            <v>0</v>
          </cell>
          <cell r="N782" t="str">
            <v>0</v>
          </cell>
          <cell r="O782">
            <v>1</v>
          </cell>
        </row>
        <row r="783">
          <cell r="B783" t="str">
            <v>REF-004</v>
          </cell>
          <cell r="C783" t="str">
            <v xml:space="preserve">CENTRIFUGA REFRIGERADA DE PIE </v>
          </cell>
          <cell r="D783" t="str">
            <v>L</v>
          </cell>
          <cell r="E783" t="str">
            <v>REF</v>
          </cell>
          <cell r="F783" t="str">
            <v>E</v>
          </cell>
          <cell r="H783" t="str">
            <v>0</v>
          </cell>
          <cell r="I783">
            <v>1</v>
          </cell>
          <cell r="J783" t="str">
            <v>0</v>
          </cell>
          <cell r="K783" t="str">
            <v>0</v>
          </cell>
          <cell r="L783" t="str">
            <v>0</v>
          </cell>
          <cell r="M783" t="str">
            <v>0</v>
          </cell>
          <cell r="N783" t="str">
            <v>0</v>
          </cell>
          <cell r="O783">
            <v>1</v>
          </cell>
        </row>
        <row r="784">
          <cell r="B784" t="str">
            <v>REF-005</v>
          </cell>
          <cell r="C784" t="str">
            <v>CONGELADOR ELÉCTRICO DE 150 A 200 LITROS</v>
          </cell>
          <cell r="D784" t="str">
            <v>E</v>
          </cell>
          <cell r="E784" t="str">
            <v>REF</v>
          </cell>
          <cell r="F784" t="str">
            <v>E</v>
          </cell>
          <cell r="H784">
            <v>1</v>
          </cell>
          <cell r="I784" t="str">
            <v>0</v>
          </cell>
          <cell r="J784" t="str">
            <v>0</v>
          </cell>
          <cell r="K784" t="str">
            <v>0</v>
          </cell>
          <cell r="L784" t="str">
            <v>0</v>
          </cell>
          <cell r="M784" t="str">
            <v>0</v>
          </cell>
          <cell r="N784" t="str">
            <v>0</v>
          </cell>
          <cell r="O784">
            <v>1</v>
          </cell>
        </row>
        <row r="785">
          <cell r="B785" t="str">
            <v>REF-006</v>
          </cell>
          <cell r="C785" t="str">
            <v>CONGELADOR ELÉCTRICO DE 20 P3.</v>
          </cell>
          <cell r="D785" t="str">
            <v>E</v>
          </cell>
          <cell r="E785" t="str">
            <v>REF</v>
          </cell>
          <cell r="F785" t="str">
            <v>E</v>
          </cell>
          <cell r="H785" t="str">
            <v>0</v>
          </cell>
          <cell r="I785" t="str">
            <v>0</v>
          </cell>
          <cell r="J785">
            <v>1</v>
          </cell>
          <cell r="K785" t="str">
            <v>0</v>
          </cell>
          <cell r="L785" t="str">
            <v>0</v>
          </cell>
          <cell r="M785" t="str">
            <v>0</v>
          </cell>
          <cell r="N785" t="str">
            <v>0</v>
          </cell>
          <cell r="O785">
            <v>1</v>
          </cell>
        </row>
        <row r="786">
          <cell r="B786" t="str">
            <v>REF-007</v>
          </cell>
          <cell r="C786" t="str">
            <v>CONGELADOR ELÉCTRICO DE 20 P3.</v>
          </cell>
          <cell r="D786" t="str">
            <v>L</v>
          </cell>
          <cell r="E786" t="str">
            <v>REF</v>
          </cell>
          <cell r="F786" t="str">
            <v>E</v>
          </cell>
          <cell r="H786" t="str">
            <v>0</v>
          </cell>
          <cell r="I786" t="str">
            <v>0</v>
          </cell>
          <cell r="J786">
            <v>1</v>
          </cell>
          <cell r="K786" t="str">
            <v>0</v>
          </cell>
          <cell r="L786" t="str">
            <v>0</v>
          </cell>
          <cell r="M786" t="str">
            <v>0</v>
          </cell>
          <cell r="N786" t="str">
            <v>0</v>
          </cell>
          <cell r="O786">
            <v>1</v>
          </cell>
        </row>
        <row r="787">
          <cell r="B787" t="str">
            <v>REF-008</v>
          </cell>
          <cell r="C787" t="str">
            <v>CONGELADORA DE -30° C.</v>
          </cell>
          <cell r="D787" t="str">
            <v>L</v>
          </cell>
          <cell r="E787" t="str">
            <v>REF</v>
          </cell>
          <cell r="F787" t="str">
            <v>E</v>
          </cell>
          <cell r="H787" t="str">
            <v>0</v>
          </cell>
          <cell r="I787" t="str">
            <v>0</v>
          </cell>
          <cell r="J787">
            <v>1</v>
          </cell>
          <cell r="K787" t="str">
            <v>0</v>
          </cell>
          <cell r="L787" t="str">
            <v>0</v>
          </cell>
          <cell r="M787" t="str">
            <v>0</v>
          </cell>
          <cell r="N787" t="str">
            <v>0</v>
          </cell>
          <cell r="O787">
            <v>1</v>
          </cell>
        </row>
        <row r="788">
          <cell r="B788" t="str">
            <v>REF-009</v>
          </cell>
          <cell r="C788" t="str">
            <v>CONGELADORA DE PLASMA -70ºC</v>
          </cell>
          <cell r="D788" t="str">
            <v>L</v>
          </cell>
          <cell r="E788" t="str">
            <v>REF</v>
          </cell>
          <cell r="F788" t="str">
            <v>E</v>
          </cell>
          <cell r="H788" t="str">
            <v>0</v>
          </cell>
          <cell r="I788" t="str">
            <v>0</v>
          </cell>
          <cell r="J788">
            <v>1</v>
          </cell>
          <cell r="K788" t="str">
            <v>0</v>
          </cell>
          <cell r="L788" t="str">
            <v>0</v>
          </cell>
          <cell r="M788" t="str">
            <v>0</v>
          </cell>
          <cell r="N788" t="str">
            <v>0</v>
          </cell>
          <cell r="O788">
            <v>1</v>
          </cell>
        </row>
        <row r="789">
          <cell r="B789" t="str">
            <v>REF-010</v>
          </cell>
          <cell r="C789" t="str">
            <v>CONGELADORA VERTICAL DE -70°C  DOBLE PUERTA 650 LTS.</v>
          </cell>
          <cell r="D789" t="str">
            <v>L</v>
          </cell>
          <cell r="E789" t="str">
            <v>REF</v>
          </cell>
          <cell r="F789" t="str">
            <v>E</v>
          </cell>
          <cell r="H789" t="str">
            <v>0</v>
          </cell>
          <cell r="I789" t="str">
            <v>0</v>
          </cell>
          <cell r="J789">
            <v>1</v>
          </cell>
          <cell r="K789" t="str">
            <v>0</v>
          </cell>
          <cell r="L789" t="str">
            <v>0</v>
          </cell>
          <cell r="M789" t="str">
            <v>0</v>
          </cell>
          <cell r="N789" t="str">
            <v>0</v>
          </cell>
          <cell r="O789">
            <v>1</v>
          </cell>
        </row>
        <row r="790">
          <cell r="B790" t="str">
            <v>REF-011</v>
          </cell>
          <cell r="C790" t="str">
            <v>CONSERVADOR DE MEDICAMENTOS</v>
          </cell>
          <cell r="D790" t="str">
            <v>L</v>
          </cell>
          <cell r="E790" t="str">
            <v>REF</v>
          </cell>
          <cell r="F790" t="str">
            <v>E</v>
          </cell>
          <cell r="H790">
            <v>1</v>
          </cell>
          <cell r="I790" t="str">
            <v>0</v>
          </cell>
          <cell r="J790" t="str">
            <v>0</v>
          </cell>
          <cell r="K790" t="str">
            <v>0</v>
          </cell>
          <cell r="L790" t="str">
            <v>0</v>
          </cell>
          <cell r="M790" t="str">
            <v>0</v>
          </cell>
          <cell r="N790" t="str">
            <v>0</v>
          </cell>
          <cell r="O790">
            <v>1</v>
          </cell>
        </row>
        <row r="791">
          <cell r="B791" t="str">
            <v>REF-012</v>
          </cell>
          <cell r="C791" t="str">
            <v>CONSERVADORA DE BOLSAS DE SANGRE</v>
          </cell>
          <cell r="D791" t="str">
            <v>L</v>
          </cell>
          <cell r="E791" t="str">
            <v>REF</v>
          </cell>
          <cell r="F791" t="str">
            <v>E</v>
          </cell>
          <cell r="H791" t="str">
            <v>0</v>
          </cell>
          <cell r="I791">
            <v>1</v>
          </cell>
          <cell r="J791" t="str">
            <v>0</v>
          </cell>
          <cell r="K791" t="str">
            <v>0</v>
          </cell>
          <cell r="L791" t="str">
            <v>0</v>
          </cell>
          <cell r="M791" t="str">
            <v>0</v>
          </cell>
          <cell r="N791" t="str">
            <v>0</v>
          </cell>
          <cell r="O791">
            <v>1</v>
          </cell>
        </row>
        <row r="792">
          <cell r="B792" t="str">
            <v>REF-013</v>
          </cell>
          <cell r="C792" t="str">
            <v>CONSERVADORA DE BOLSAS DE SANGRE DE +2 A +6 °C</v>
          </cell>
          <cell r="D792" t="str">
            <v>L</v>
          </cell>
          <cell r="E792" t="str">
            <v>REF</v>
          </cell>
          <cell r="F792" t="str">
            <v>E</v>
          </cell>
          <cell r="H792" t="str">
            <v>0</v>
          </cell>
          <cell r="I792" t="str">
            <v>0</v>
          </cell>
          <cell r="J792">
            <v>1</v>
          </cell>
          <cell r="K792" t="str">
            <v>0</v>
          </cell>
          <cell r="L792" t="str">
            <v>0</v>
          </cell>
          <cell r="M792" t="str">
            <v>0</v>
          </cell>
          <cell r="N792" t="str">
            <v>0</v>
          </cell>
          <cell r="O792">
            <v>1</v>
          </cell>
        </row>
        <row r="793">
          <cell r="B793" t="str">
            <v>REF-014</v>
          </cell>
          <cell r="C793" t="str">
            <v>CONSERVADORES PARA  VACUNAS DE 300 A 400 LTS.  2° A 8° C.</v>
          </cell>
          <cell r="D793" t="str">
            <v>L</v>
          </cell>
          <cell r="E793" t="str">
            <v>REF</v>
          </cell>
          <cell r="F793" t="str">
            <v>E</v>
          </cell>
          <cell r="H793">
            <v>1</v>
          </cell>
          <cell r="I793" t="str">
            <v>0</v>
          </cell>
          <cell r="J793" t="str">
            <v>0</v>
          </cell>
          <cell r="K793" t="str">
            <v>0</v>
          </cell>
          <cell r="L793" t="str">
            <v>0</v>
          </cell>
          <cell r="M793" t="str">
            <v>0</v>
          </cell>
          <cell r="N793" t="str">
            <v>0</v>
          </cell>
          <cell r="O793">
            <v>1</v>
          </cell>
        </row>
        <row r="794">
          <cell r="B794" t="str">
            <v>REF-015</v>
          </cell>
          <cell r="C794" t="str">
            <v>COOLER PARA TRANSPORTE DE UNIDADES (25 UNIDADES)</v>
          </cell>
          <cell r="D794" t="str">
            <v>L</v>
          </cell>
          <cell r="E794" t="str">
            <v>REF</v>
          </cell>
          <cell r="F794" t="str">
            <v>E</v>
          </cell>
          <cell r="H794" t="str">
            <v>0</v>
          </cell>
          <cell r="I794">
            <v>1</v>
          </cell>
          <cell r="J794" t="str">
            <v>0</v>
          </cell>
          <cell r="K794" t="str">
            <v>0</v>
          </cell>
          <cell r="L794" t="str">
            <v>0</v>
          </cell>
          <cell r="M794" t="str">
            <v>0</v>
          </cell>
          <cell r="N794" t="str">
            <v>0</v>
          </cell>
          <cell r="O794">
            <v>1</v>
          </cell>
        </row>
        <row r="795">
          <cell r="B795" t="str">
            <v>REF-016</v>
          </cell>
          <cell r="C795" t="str">
            <v>COOLER PARA TRANSPORTE DE VACUNAS</v>
          </cell>
          <cell r="D795" t="str">
            <v>L</v>
          </cell>
          <cell r="E795" t="str">
            <v>REF</v>
          </cell>
          <cell r="F795" t="str">
            <v>E</v>
          </cell>
          <cell r="H795" t="str">
            <v>0</v>
          </cell>
          <cell r="I795">
            <v>1</v>
          </cell>
          <cell r="J795" t="str">
            <v>0</v>
          </cell>
          <cell r="K795" t="str">
            <v>0</v>
          </cell>
          <cell r="L795" t="str">
            <v>0</v>
          </cell>
          <cell r="M795" t="str">
            <v>0</v>
          </cell>
          <cell r="N795" t="str">
            <v>0</v>
          </cell>
          <cell r="O795">
            <v>1</v>
          </cell>
        </row>
        <row r="796">
          <cell r="B796" t="str">
            <v>REF-017</v>
          </cell>
          <cell r="C796" t="str">
            <v>REFRIGERADORA DE +4°C DE 400 LITROS</v>
          </cell>
          <cell r="D796" t="str">
            <v>L</v>
          </cell>
          <cell r="E796" t="str">
            <v>REF</v>
          </cell>
          <cell r="F796" t="str">
            <v>E</v>
          </cell>
          <cell r="H796" t="str">
            <v>0</v>
          </cell>
          <cell r="I796">
            <v>1</v>
          </cell>
          <cell r="J796" t="str">
            <v>0</v>
          </cell>
          <cell r="K796" t="str">
            <v>0</v>
          </cell>
          <cell r="L796" t="str">
            <v>0</v>
          </cell>
          <cell r="M796" t="str">
            <v>0</v>
          </cell>
          <cell r="N796" t="str">
            <v>0</v>
          </cell>
          <cell r="O796">
            <v>1</v>
          </cell>
        </row>
        <row r="797">
          <cell r="B797" t="str">
            <v>REF-018</v>
          </cell>
          <cell r="C797" t="str">
            <v>REFRIGERADORA DE 12 PIES CUBICOS</v>
          </cell>
          <cell r="D797" t="str">
            <v>L</v>
          </cell>
          <cell r="E797" t="str">
            <v>REF</v>
          </cell>
          <cell r="F797" t="str">
            <v>E</v>
          </cell>
          <cell r="H797">
            <v>1</v>
          </cell>
          <cell r="I797">
            <v>1</v>
          </cell>
          <cell r="J797">
            <v>2</v>
          </cell>
          <cell r="K797">
            <v>1</v>
          </cell>
          <cell r="L797">
            <v>1</v>
          </cell>
          <cell r="M797" t="str">
            <v>0</v>
          </cell>
          <cell r="N797" t="str">
            <v>0</v>
          </cell>
          <cell r="O797">
            <v>6</v>
          </cell>
        </row>
        <row r="798">
          <cell r="B798" t="str">
            <v>REF-019</v>
          </cell>
          <cell r="C798" t="str">
            <v>REFRIGERADORA PARA BOLSAS DE SANGRE</v>
          </cell>
          <cell r="D798" t="str">
            <v>L</v>
          </cell>
          <cell r="E798" t="str">
            <v>REF</v>
          </cell>
          <cell r="F798" t="str">
            <v>E</v>
          </cell>
          <cell r="H798" t="str">
            <v>0</v>
          </cell>
          <cell r="I798">
            <v>1</v>
          </cell>
          <cell r="J798">
            <v>1</v>
          </cell>
          <cell r="K798" t="str">
            <v>0</v>
          </cell>
          <cell r="L798" t="str">
            <v>0</v>
          </cell>
          <cell r="M798" t="str">
            <v>0</v>
          </cell>
          <cell r="N798" t="str">
            <v>0</v>
          </cell>
          <cell r="O798">
            <v>2</v>
          </cell>
        </row>
        <row r="799">
          <cell r="B799" t="str">
            <v>REF-020</v>
          </cell>
          <cell r="C799" t="str">
            <v>REFRIGERADORA PARA LABORATORIO DE 14 PIES CÚBICOS</v>
          </cell>
          <cell r="D799" t="str">
            <v>L</v>
          </cell>
          <cell r="E799" t="str">
            <v>REF</v>
          </cell>
          <cell r="F799" t="str">
            <v>E</v>
          </cell>
          <cell r="H799" t="str">
            <v>0</v>
          </cell>
          <cell r="I799">
            <v>1</v>
          </cell>
          <cell r="J799">
            <v>1</v>
          </cell>
          <cell r="K799" t="str">
            <v>0</v>
          </cell>
          <cell r="L799" t="str">
            <v>0</v>
          </cell>
          <cell r="M799" t="str">
            <v>0</v>
          </cell>
          <cell r="N799" t="str">
            <v>0</v>
          </cell>
          <cell r="O799">
            <v>2</v>
          </cell>
        </row>
        <row r="800">
          <cell r="B800" t="str">
            <v>REF-021</v>
          </cell>
          <cell r="C800" t="str">
            <v>REFRIGERADORA PARA MEDICAMENTOS</v>
          </cell>
          <cell r="D800" t="str">
            <v>L</v>
          </cell>
          <cell r="E800" t="str">
            <v>REF</v>
          </cell>
          <cell r="F800" t="str">
            <v>E</v>
          </cell>
          <cell r="H800" t="str">
            <v>0</v>
          </cell>
          <cell r="I800">
            <v>1</v>
          </cell>
          <cell r="J800">
            <v>1</v>
          </cell>
          <cell r="K800" t="str">
            <v>0</v>
          </cell>
          <cell r="L800" t="str">
            <v>0</v>
          </cell>
          <cell r="M800" t="str">
            <v>0</v>
          </cell>
          <cell r="N800" t="str">
            <v>0</v>
          </cell>
          <cell r="O800">
            <v>2</v>
          </cell>
        </row>
        <row r="801">
          <cell r="B801" t="str">
            <v>REF-022</v>
          </cell>
          <cell r="C801" t="str">
            <v xml:space="preserve">TERMO PORTA VACUNAS </v>
          </cell>
          <cell r="D801" t="str">
            <v>L</v>
          </cell>
          <cell r="E801" t="str">
            <v>REF</v>
          </cell>
          <cell r="F801" t="str">
            <v>E</v>
          </cell>
          <cell r="H801">
            <v>5</v>
          </cell>
          <cell r="I801" t="str">
            <v>0</v>
          </cell>
          <cell r="J801" t="str">
            <v>0</v>
          </cell>
          <cell r="K801" t="str">
            <v>0</v>
          </cell>
          <cell r="L801" t="str">
            <v>0</v>
          </cell>
          <cell r="M801" t="str">
            <v>0</v>
          </cell>
          <cell r="N801" t="str">
            <v>0</v>
          </cell>
          <cell r="O801">
            <v>5</v>
          </cell>
        </row>
        <row r="802">
          <cell r="B802" t="str">
            <v>RS-001</v>
          </cell>
          <cell r="C802" t="str">
            <v>AUTOCLAVE A VAPOR DE 100 LITROS PARA RESIDUOS HOSPITALARIOS CON TRITURADOR Y ACCESORIOS</v>
          </cell>
          <cell r="D802" t="str">
            <v>E</v>
          </cell>
          <cell r="E802" t="str">
            <v>RS</v>
          </cell>
          <cell r="F802" t="str">
            <v>E</v>
          </cell>
          <cell r="H802">
            <v>1</v>
          </cell>
          <cell r="I802" t="str">
            <v>0</v>
          </cell>
          <cell r="J802" t="str">
            <v>0</v>
          </cell>
          <cell r="K802" t="str">
            <v>0</v>
          </cell>
          <cell r="L802" t="str">
            <v>0</v>
          </cell>
          <cell r="M802" t="str">
            <v>0</v>
          </cell>
          <cell r="N802" t="str">
            <v>0</v>
          </cell>
          <cell r="O802">
            <v>1</v>
          </cell>
        </row>
        <row r="803">
          <cell r="B803" t="str">
            <v>RS-002</v>
          </cell>
          <cell r="C803" t="str">
            <v>AUTOCLAVE A VAPOR DE 150 LITROS PARA RESIDUOS HOSPITALARIOS CON TRITURADOR Y ACCESORIOS</v>
          </cell>
          <cell r="D803" t="str">
            <v>E</v>
          </cell>
          <cell r="E803" t="str">
            <v>RS</v>
          </cell>
          <cell r="F803" t="str">
            <v>E</v>
          </cell>
          <cell r="H803">
            <v>1</v>
          </cell>
          <cell r="I803" t="str">
            <v>0</v>
          </cell>
          <cell r="J803" t="str">
            <v>0</v>
          </cell>
          <cell r="K803" t="str">
            <v>0</v>
          </cell>
          <cell r="L803" t="str">
            <v>0</v>
          </cell>
          <cell r="M803" t="str">
            <v>0</v>
          </cell>
          <cell r="N803" t="str">
            <v>0</v>
          </cell>
          <cell r="O803">
            <v>1</v>
          </cell>
        </row>
        <row r="804">
          <cell r="B804" t="str">
            <v>RS-003</v>
          </cell>
          <cell r="C804" t="str">
            <v>AUTOCLAVE A VAPOR DE 250 LITROS PARA RESIDUOS HOSPITALARIOS CON TRITURADOR Y ACCESORIOS</v>
          </cell>
          <cell r="D804" t="str">
            <v>E</v>
          </cell>
          <cell r="E804" t="str">
            <v>RS</v>
          </cell>
          <cell r="F804" t="str">
            <v>E</v>
          </cell>
          <cell r="H804">
            <v>1</v>
          </cell>
          <cell r="I804" t="str">
            <v>0</v>
          </cell>
          <cell r="J804" t="str">
            <v>0</v>
          </cell>
          <cell r="K804" t="str">
            <v>0</v>
          </cell>
          <cell r="L804" t="str">
            <v>0</v>
          </cell>
          <cell r="M804" t="str">
            <v>0</v>
          </cell>
          <cell r="N804" t="str">
            <v>0</v>
          </cell>
          <cell r="O804">
            <v>1</v>
          </cell>
        </row>
        <row r="805">
          <cell r="B805" t="str">
            <v>RS-004</v>
          </cell>
          <cell r="C805" t="str">
            <v>EQUIPO COMPACTADOR DE RESIDUOS SOLIDOS</v>
          </cell>
          <cell r="D805" t="str">
            <v>E</v>
          </cell>
          <cell r="E805" t="str">
            <v>RS</v>
          </cell>
          <cell r="F805" t="str">
            <v>E</v>
          </cell>
          <cell r="H805">
            <v>1</v>
          </cell>
          <cell r="I805" t="str">
            <v>0</v>
          </cell>
          <cell r="J805" t="str">
            <v>0</v>
          </cell>
          <cell r="K805" t="str">
            <v>0</v>
          </cell>
          <cell r="L805" t="str">
            <v>0</v>
          </cell>
          <cell r="M805" t="str">
            <v>0</v>
          </cell>
          <cell r="N805" t="str">
            <v>0</v>
          </cell>
          <cell r="O805">
            <v>1</v>
          </cell>
        </row>
        <row r="806">
          <cell r="B806" t="str">
            <v>RS-005</v>
          </cell>
          <cell r="C806" t="str">
            <v>TRITURADOR DE RESIDUOS SOLIDOS</v>
          </cell>
          <cell r="D806" t="str">
            <v>E</v>
          </cell>
          <cell r="E806" t="str">
            <v>RS</v>
          </cell>
          <cell r="F806" t="str">
            <v>E</v>
          </cell>
          <cell r="H806">
            <v>1</v>
          </cell>
          <cell r="I806" t="str">
            <v>0</v>
          </cell>
          <cell r="J806" t="str">
            <v>0</v>
          </cell>
          <cell r="K806" t="str">
            <v>0</v>
          </cell>
          <cell r="L806" t="str">
            <v>0</v>
          </cell>
          <cell r="M806" t="str">
            <v>0</v>
          </cell>
          <cell r="N806" t="str">
            <v>0</v>
          </cell>
          <cell r="O806">
            <v>1</v>
          </cell>
        </row>
        <row r="807">
          <cell r="B807" t="str">
            <v>SCI-001</v>
          </cell>
          <cell r="C807" t="str">
            <v>BOMBA DE AGUA CONTRA INCENDIO</v>
          </cell>
          <cell r="D807" t="str">
            <v>E</v>
          </cell>
          <cell r="E807" t="str">
            <v>SCI</v>
          </cell>
          <cell r="F807" t="str">
            <v>C</v>
          </cell>
          <cell r="H807">
            <v>1</v>
          </cell>
          <cell r="I807" t="str">
            <v>0</v>
          </cell>
          <cell r="J807" t="str">
            <v>0</v>
          </cell>
          <cell r="K807" t="str">
            <v>0</v>
          </cell>
          <cell r="L807" t="str">
            <v>0</v>
          </cell>
          <cell r="M807" t="str">
            <v>0</v>
          </cell>
          <cell r="N807" t="str">
            <v>0</v>
          </cell>
          <cell r="O807">
            <v>1</v>
          </cell>
        </row>
        <row r="808">
          <cell r="B808" t="str">
            <v>SCI-002</v>
          </cell>
          <cell r="C808" t="str">
            <v>BOMBA JOCKEY ACI</v>
          </cell>
          <cell r="D808" t="str">
            <v>E</v>
          </cell>
          <cell r="E808" t="str">
            <v>SCI</v>
          </cell>
          <cell r="F808" t="str">
            <v>C</v>
          </cell>
          <cell r="H808">
            <v>1</v>
          </cell>
          <cell r="I808" t="str">
            <v>0</v>
          </cell>
          <cell r="J808" t="str">
            <v>0</v>
          </cell>
          <cell r="K808" t="str">
            <v>0</v>
          </cell>
          <cell r="L808" t="str">
            <v>0</v>
          </cell>
          <cell r="M808" t="str">
            <v>0</v>
          </cell>
          <cell r="N808" t="str">
            <v>0</v>
          </cell>
          <cell r="O808">
            <v>1</v>
          </cell>
        </row>
        <row r="809">
          <cell r="B809" t="str">
            <v>SCI-003</v>
          </cell>
          <cell r="C809" t="str">
            <v>CENTRAL DE DETECCIÓN Y ALARMA DE INCENDIOS</v>
          </cell>
          <cell r="D809" t="str">
            <v>COM</v>
          </cell>
          <cell r="E809" t="str">
            <v>SCI</v>
          </cell>
          <cell r="F809" t="str">
            <v>C</v>
          </cell>
          <cell r="H809">
            <v>1</v>
          </cell>
          <cell r="I809" t="str">
            <v>0</v>
          </cell>
          <cell r="J809" t="str">
            <v>0</v>
          </cell>
          <cell r="K809" t="str">
            <v>0</v>
          </cell>
          <cell r="L809" t="str">
            <v>0</v>
          </cell>
          <cell r="M809" t="str">
            <v>0</v>
          </cell>
          <cell r="N809" t="str">
            <v>0</v>
          </cell>
          <cell r="O809">
            <v>1</v>
          </cell>
        </row>
        <row r="810">
          <cell r="B810" t="str">
            <v>SCI-004</v>
          </cell>
          <cell r="C810" t="str">
            <v>EXTINTOR CONTRA INCENDIOS CO2  DE 2 KG. O 5 LB. APROX</v>
          </cell>
          <cell r="D810" t="str">
            <v>E</v>
          </cell>
          <cell r="E810" t="str">
            <v>SCI</v>
          </cell>
          <cell r="F810" t="str">
            <v>E</v>
          </cell>
          <cell r="H810">
            <v>1</v>
          </cell>
          <cell r="I810" t="str">
            <v>0</v>
          </cell>
          <cell r="J810" t="str">
            <v>0</v>
          </cell>
          <cell r="K810" t="str">
            <v>0</v>
          </cell>
          <cell r="L810" t="str">
            <v>0</v>
          </cell>
          <cell r="M810" t="str">
            <v>0</v>
          </cell>
          <cell r="N810" t="str">
            <v>0</v>
          </cell>
          <cell r="O810">
            <v>1</v>
          </cell>
        </row>
        <row r="811">
          <cell r="B811" t="str">
            <v>SCI-005</v>
          </cell>
          <cell r="C811" t="str">
            <v>EXTINTOR CONTRA INCENDIOS CO2  DE 6 KG. O 15 LB. APROX.</v>
          </cell>
          <cell r="D811" t="str">
            <v>E</v>
          </cell>
          <cell r="E811" t="str">
            <v>SCI</v>
          </cell>
          <cell r="F811" t="str">
            <v>E</v>
          </cell>
          <cell r="H811">
            <v>1</v>
          </cell>
          <cell r="I811" t="str">
            <v>0</v>
          </cell>
          <cell r="J811" t="str">
            <v>0</v>
          </cell>
          <cell r="K811" t="str">
            <v>0</v>
          </cell>
          <cell r="L811" t="str">
            <v>0</v>
          </cell>
          <cell r="M811" t="str">
            <v>0</v>
          </cell>
          <cell r="N811" t="str">
            <v>0</v>
          </cell>
          <cell r="O811">
            <v>1</v>
          </cell>
        </row>
        <row r="812">
          <cell r="B812" t="str">
            <v>SCI-006</v>
          </cell>
          <cell r="C812" t="str">
            <v>EXTINTOR CONTRA INCENDIOS CO2 DE 12 KG. 0 30 LB. APROX.</v>
          </cell>
          <cell r="D812" t="str">
            <v>E</v>
          </cell>
          <cell r="E812" t="str">
            <v>SCI</v>
          </cell>
          <cell r="F812" t="str">
            <v>E</v>
          </cell>
          <cell r="H812">
            <v>1</v>
          </cell>
          <cell r="I812" t="str">
            <v>0</v>
          </cell>
          <cell r="J812" t="str">
            <v>0</v>
          </cell>
          <cell r="K812" t="str">
            <v>0</v>
          </cell>
          <cell r="L812">
            <v>1</v>
          </cell>
          <cell r="M812" t="str">
            <v>0</v>
          </cell>
          <cell r="N812" t="str">
            <v>0</v>
          </cell>
          <cell r="O812">
            <v>2</v>
          </cell>
        </row>
        <row r="813">
          <cell r="B813" t="str">
            <v>SCI-007</v>
          </cell>
          <cell r="C813" t="str">
            <v>EXTINTOR CONTRA INCENDIOS DE ACETATO DE POTASIO DE 2.5 GAL</v>
          </cell>
          <cell r="D813" t="str">
            <v>E</v>
          </cell>
          <cell r="E813" t="str">
            <v>SCI</v>
          </cell>
          <cell r="F813" t="str">
            <v>E</v>
          </cell>
          <cell r="H813">
            <v>1</v>
          </cell>
          <cell r="I813" t="str">
            <v>0</v>
          </cell>
          <cell r="J813" t="str">
            <v>0</v>
          </cell>
          <cell r="K813" t="str">
            <v>0</v>
          </cell>
          <cell r="L813" t="str">
            <v>0</v>
          </cell>
          <cell r="M813" t="str">
            <v>0</v>
          </cell>
          <cell r="N813" t="str">
            <v>0</v>
          </cell>
          <cell r="O813">
            <v>1</v>
          </cell>
        </row>
        <row r="814">
          <cell r="B814" t="str">
            <v>SCI-008</v>
          </cell>
          <cell r="C814" t="str">
            <v xml:space="preserve">EXTINTOR CONTRA INCENDIOS DE POLVO QUIMICO SECO 12 KG 0 30 LB APROX </v>
          </cell>
          <cell r="D814" t="str">
            <v>E</v>
          </cell>
          <cell r="E814" t="str">
            <v>SCI</v>
          </cell>
          <cell r="F814" t="str">
            <v>E</v>
          </cell>
          <cell r="H814">
            <v>1</v>
          </cell>
          <cell r="I814" t="str">
            <v>0</v>
          </cell>
          <cell r="J814" t="str">
            <v>0</v>
          </cell>
          <cell r="K814" t="str">
            <v>0</v>
          </cell>
          <cell r="L814" t="str">
            <v>0</v>
          </cell>
          <cell r="M814" t="str">
            <v>0</v>
          </cell>
          <cell r="N814" t="str">
            <v>0</v>
          </cell>
          <cell r="O814">
            <v>1</v>
          </cell>
        </row>
        <row r="815">
          <cell r="B815" t="str">
            <v>SCI-009</v>
          </cell>
          <cell r="C815" t="str">
            <v xml:space="preserve">EXTINTOR CONTRA INCENDIOS DE POLVO QUIMICO SECO 6 KG 0 15 LB APROX </v>
          </cell>
          <cell r="D815" t="str">
            <v>E</v>
          </cell>
          <cell r="E815" t="str">
            <v>SCI</v>
          </cell>
          <cell r="F815" t="str">
            <v>E</v>
          </cell>
          <cell r="H815">
            <v>1</v>
          </cell>
          <cell r="I815" t="str">
            <v>0</v>
          </cell>
          <cell r="J815" t="str">
            <v>0</v>
          </cell>
          <cell r="K815">
            <v>1</v>
          </cell>
          <cell r="L815" t="str">
            <v>0</v>
          </cell>
          <cell r="M815" t="str">
            <v>0</v>
          </cell>
          <cell r="N815" t="str">
            <v>0</v>
          </cell>
          <cell r="O815">
            <v>2</v>
          </cell>
        </row>
        <row r="816">
          <cell r="B816" t="str">
            <v>SCI-010</v>
          </cell>
          <cell r="C816" t="str">
            <v>EXTINTOR DE AGUA DESMINERALIZADA O DESIONIZADA DE 2.5 GAL</v>
          </cell>
          <cell r="D816" t="str">
            <v>E</v>
          </cell>
          <cell r="E816" t="str">
            <v>SCI</v>
          </cell>
          <cell r="F816" t="str">
            <v>E</v>
          </cell>
          <cell r="H816">
            <v>1</v>
          </cell>
          <cell r="I816" t="str">
            <v>0</v>
          </cell>
          <cell r="J816" t="str">
            <v>0</v>
          </cell>
          <cell r="K816" t="str">
            <v>0</v>
          </cell>
          <cell r="L816" t="str">
            <v>0</v>
          </cell>
          <cell r="M816" t="str">
            <v>0</v>
          </cell>
          <cell r="N816" t="str">
            <v>0</v>
          </cell>
          <cell r="O816">
            <v>1</v>
          </cell>
        </row>
        <row r="817">
          <cell r="B817" t="str">
            <v>SCI-011</v>
          </cell>
          <cell r="C817" t="str">
            <v>EXTINTOR DE AGUA PRESURIZADA DE 2.5 GALONES</v>
          </cell>
          <cell r="D817" t="str">
            <v>E</v>
          </cell>
          <cell r="E817" t="str">
            <v>SCI</v>
          </cell>
          <cell r="F817" t="str">
            <v>E</v>
          </cell>
          <cell r="H817">
            <v>2</v>
          </cell>
          <cell r="I817" t="str">
            <v>0</v>
          </cell>
          <cell r="J817" t="str">
            <v>0</v>
          </cell>
          <cell r="K817" t="str">
            <v>0</v>
          </cell>
          <cell r="L817" t="str">
            <v>0</v>
          </cell>
          <cell r="M817" t="str">
            <v>0</v>
          </cell>
          <cell r="N817" t="str">
            <v>0</v>
          </cell>
          <cell r="O817">
            <v>2</v>
          </cell>
        </row>
        <row r="818">
          <cell r="B818" t="str">
            <v>SCI-012</v>
          </cell>
          <cell r="C818" t="str">
            <v>SENSOR DE HUMO</v>
          </cell>
          <cell r="D818" t="str">
            <v>COM</v>
          </cell>
          <cell r="E818" t="str">
            <v>SCI</v>
          </cell>
          <cell r="F818" t="str">
            <v>E</v>
          </cell>
          <cell r="H818">
            <v>1</v>
          </cell>
          <cell r="I818">
            <v>1</v>
          </cell>
          <cell r="J818">
            <v>1</v>
          </cell>
          <cell r="K818">
            <v>1</v>
          </cell>
          <cell r="L818">
            <v>1</v>
          </cell>
          <cell r="M818">
            <v>1</v>
          </cell>
          <cell r="N818">
            <v>1</v>
          </cell>
          <cell r="O818">
            <v>7</v>
          </cell>
        </row>
        <row r="819">
          <cell r="B819" t="str">
            <v>SCI-013</v>
          </cell>
          <cell r="C819" t="str">
            <v>SISTEMA DE DETECCIÓN Y ALARMA DE INCENDIOS (*) Desarrollo Según Reglamento Nacional de Edificaciones</v>
          </cell>
          <cell r="D819" t="str">
            <v>COM</v>
          </cell>
          <cell r="E819" t="str">
            <v>SCI</v>
          </cell>
          <cell r="F819" t="str">
            <v>E</v>
          </cell>
          <cell r="H819">
            <v>1</v>
          </cell>
          <cell r="I819" t="str">
            <v>0</v>
          </cell>
          <cell r="J819" t="str">
            <v>0</v>
          </cell>
          <cell r="K819" t="str">
            <v>0</v>
          </cell>
          <cell r="L819" t="str">
            <v>0</v>
          </cell>
          <cell r="M819" t="str">
            <v>0</v>
          </cell>
          <cell r="N819" t="str">
            <v>0</v>
          </cell>
          <cell r="O819">
            <v>1</v>
          </cell>
        </row>
        <row r="820">
          <cell r="B820" t="str">
            <v>TA-001</v>
          </cell>
          <cell r="C820" t="str">
            <v>BIDESTILADOR DE AGUA 4 LITROS/H</v>
          </cell>
          <cell r="D820" t="str">
            <v>L</v>
          </cell>
          <cell r="E820" t="str">
            <v>TA</v>
          </cell>
          <cell r="F820" t="str">
            <v>E</v>
          </cell>
          <cell r="H820" t="str">
            <v>0</v>
          </cell>
          <cell r="I820">
            <v>1</v>
          </cell>
          <cell r="J820">
            <v>1</v>
          </cell>
          <cell r="K820">
            <v>1</v>
          </cell>
          <cell r="L820" t="str">
            <v>0</v>
          </cell>
          <cell r="M820" t="str">
            <v>0</v>
          </cell>
          <cell r="N820" t="str">
            <v>0</v>
          </cell>
          <cell r="O820">
            <v>3</v>
          </cell>
        </row>
        <row r="821">
          <cell r="B821" t="str">
            <v>TA-002</v>
          </cell>
          <cell r="C821" t="str">
            <v>BIDESTILADOR DE AGUA 8 LITROS/H</v>
          </cell>
          <cell r="D821" t="str">
            <v>L</v>
          </cell>
          <cell r="E821" t="str">
            <v>TA</v>
          </cell>
          <cell r="F821" t="str">
            <v>E</v>
          </cell>
          <cell r="H821" t="str">
            <v>0</v>
          </cell>
          <cell r="I821">
            <v>1</v>
          </cell>
          <cell r="J821" t="str">
            <v>0</v>
          </cell>
          <cell r="K821" t="str">
            <v>0</v>
          </cell>
          <cell r="L821" t="str">
            <v>0</v>
          </cell>
          <cell r="M821" t="str">
            <v>0</v>
          </cell>
          <cell r="N821" t="str">
            <v>0</v>
          </cell>
          <cell r="O821">
            <v>1</v>
          </cell>
        </row>
        <row r="822">
          <cell r="B822" t="str">
            <v>TA-003</v>
          </cell>
          <cell r="C822" t="str">
            <v>DESTILADOR DE AGUA 10 LPH</v>
          </cell>
          <cell r="D822" t="str">
            <v>L</v>
          </cell>
          <cell r="E822" t="str">
            <v>TA</v>
          </cell>
          <cell r="F822" t="str">
            <v>E</v>
          </cell>
          <cell r="H822">
            <v>1</v>
          </cell>
          <cell r="I822" t="str">
            <v>0</v>
          </cell>
          <cell r="J822" t="str">
            <v>0</v>
          </cell>
          <cell r="K822" t="str">
            <v>0</v>
          </cell>
          <cell r="L822" t="str">
            <v>0</v>
          </cell>
          <cell r="M822" t="str">
            <v>0</v>
          </cell>
          <cell r="N822" t="str">
            <v>0</v>
          </cell>
          <cell r="O822">
            <v>1</v>
          </cell>
        </row>
        <row r="823">
          <cell r="B823" t="str">
            <v>TA-004</v>
          </cell>
          <cell r="C823" t="str">
            <v>EQUIPO CLORADOR AL VACIO</v>
          </cell>
          <cell r="D823" t="str">
            <v>E</v>
          </cell>
          <cell r="E823" t="str">
            <v>TA</v>
          </cell>
          <cell r="F823" t="str">
            <v>C</v>
          </cell>
          <cell r="H823">
            <v>1</v>
          </cell>
          <cell r="I823" t="str">
            <v>0</v>
          </cell>
          <cell r="J823" t="str">
            <v>0</v>
          </cell>
          <cell r="K823" t="str">
            <v>0</v>
          </cell>
          <cell r="L823" t="str">
            <v>0</v>
          </cell>
          <cell r="M823" t="str">
            <v>0</v>
          </cell>
          <cell r="N823" t="str">
            <v>0</v>
          </cell>
          <cell r="O823">
            <v>1</v>
          </cell>
        </row>
        <row r="824">
          <cell r="B824" t="str">
            <v>TA-005</v>
          </cell>
          <cell r="C824" t="str">
            <v>EQUIPO DE TRATAMIENTO DE AGUA POR OSMOSIS INVERSA DE 100 LITROS</v>
          </cell>
          <cell r="D824" t="str">
            <v>E</v>
          </cell>
          <cell r="E824" t="str">
            <v>TA</v>
          </cell>
          <cell r="F824" t="str">
            <v>C</v>
          </cell>
          <cell r="H824">
            <v>1</v>
          </cell>
          <cell r="I824" t="str">
            <v>0</v>
          </cell>
          <cell r="J824" t="str">
            <v>0</v>
          </cell>
          <cell r="K824" t="str">
            <v>0</v>
          </cell>
          <cell r="L824" t="str">
            <v>0</v>
          </cell>
          <cell r="M824" t="str">
            <v>0</v>
          </cell>
          <cell r="N824" t="str">
            <v>0</v>
          </cell>
          <cell r="O824">
            <v>1</v>
          </cell>
        </row>
        <row r="825">
          <cell r="B825" t="str">
            <v>TA-006</v>
          </cell>
          <cell r="C825" t="str">
            <v>EQUIPO DE TRATAMIENTO DE AGUA POR OSMOSIS INVERSA DE 150 LITROS</v>
          </cell>
          <cell r="D825" t="str">
            <v>E</v>
          </cell>
          <cell r="E825" t="str">
            <v>TA</v>
          </cell>
          <cell r="F825" t="str">
            <v>C</v>
          </cell>
          <cell r="H825">
            <v>1</v>
          </cell>
          <cell r="I825" t="str">
            <v>0</v>
          </cell>
          <cell r="J825" t="str">
            <v>0</v>
          </cell>
          <cell r="K825" t="str">
            <v>0</v>
          </cell>
          <cell r="L825" t="str">
            <v>0</v>
          </cell>
          <cell r="M825" t="str">
            <v>0</v>
          </cell>
          <cell r="N825" t="str">
            <v>0</v>
          </cell>
          <cell r="O825">
            <v>1</v>
          </cell>
        </row>
        <row r="826">
          <cell r="B826" t="str">
            <v>TEL-001</v>
          </cell>
          <cell r="C826" t="str">
            <v>ESTACION DE LLAMADA DE ENFERMERA</v>
          </cell>
          <cell r="D826" t="str">
            <v>COM</v>
          </cell>
          <cell r="E826" t="str">
            <v>TEL</v>
          </cell>
          <cell r="F826" t="str">
            <v>E</v>
          </cell>
          <cell r="H826" t="str">
            <v>0</v>
          </cell>
          <cell r="I826" t="str">
            <v>0</v>
          </cell>
          <cell r="J826">
            <v>1</v>
          </cell>
          <cell r="K826">
            <v>1</v>
          </cell>
          <cell r="L826" t="str">
            <v>0</v>
          </cell>
          <cell r="M826" t="str">
            <v>0</v>
          </cell>
          <cell r="N826" t="str">
            <v>0</v>
          </cell>
          <cell r="O826">
            <v>2</v>
          </cell>
        </row>
        <row r="827">
          <cell r="B827" t="str">
            <v>TEL-002</v>
          </cell>
          <cell r="C827" t="str">
            <v>LUZ DE INDICACIÓN DE LLAMADA DE ENFERMERA</v>
          </cell>
          <cell r="D827" t="str">
            <v>COM</v>
          </cell>
          <cell r="E827" t="str">
            <v>TEL</v>
          </cell>
          <cell r="F827" t="str">
            <v>E</v>
          </cell>
          <cell r="H827" t="str">
            <v>0</v>
          </cell>
          <cell r="I827">
            <v>1</v>
          </cell>
          <cell r="J827" t="str">
            <v>0</v>
          </cell>
          <cell r="K827" t="str">
            <v>0</v>
          </cell>
          <cell r="L827" t="str">
            <v>0</v>
          </cell>
          <cell r="M827" t="str">
            <v>0</v>
          </cell>
          <cell r="N827" t="str">
            <v>0</v>
          </cell>
          <cell r="O827">
            <v>1</v>
          </cell>
        </row>
        <row r="828">
          <cell r="B828" t="str">
            <v>TEL-003</v>
          </cell>
          <cell r="C828" t="str">
            <v>MODULO DE COMUNICACIÓN LLAMADA DE ENFERMERA</v>
          </cell>
          <cell r="D828" t="str">
            <v>COM</v>
          </cell>
          <cell r="E828" t="str">
            <v>TEL</v>
          </cell>
          <cell r="F828" t="str">
            <v>E</v>
          </cell>
          <cell r="H828" t="str">
            <v>0</v>
          </cell>
          <cell r="I828">
            <v>1</v>
          </cell>
          <cell r="J828" t="str">
            <v>0</v>
          </cell>
          <cell r="K828" t="str">
            <v>0</v>
          </cell>
          <cell r="L828" t="str">
            <v>0</v>
          </cell>
          <cell r="M828" t="str">
            <v>0</v>
          </cell>
          <cell r="N828" t="str">
            <v>0</v>
          </cell>
          <cell r="O828">
            <v>1</v>
          </cell>
        </row>
        <row r="829">
          <cell r="B829" t="str">
            <v>TEL-004</v>
          </cell>
          <cell r="C829" t="str">
            <v>OPERADORA TELEFÓNICA</v>
          </cell>
          <cell r="D829" t="str">
            <v>COM</v>
          </cell>
          <cell r="E829" t="str">
            <v>TEL</v>
          </cell>
          <cell r="F829" t="str">
            <v>E</v>
          </cell>
          <cell r="H829">
            <v>1</v>
          </cell>
          <cell r="I829" t="str">
            <v>0</v>
          </cell>
          <cell r="J829" t="str">
            <v>0</v>
          </cell>
          <cell r="K829" t="str">
            <v>0</v>
          </cell>
          <cell r="L829" t="str">
            <v>0</v>
          </cell>
          <cell r="M829" t="str">
            <v>0</v>
          </cell>
          <cell r="N829" t="str">
            <v>0</v>
          </cell>
          <cell r="O829">
            <v>1</v>
          </cell>
        </row>
        <row r="830">
          <cell r="B830" t="str">
            <v>TEL-005</v>
          </cell>
          <cell r="C830" t="str">
            <v>PEDAL DE LLAMADA ENFERMERA</v>
          </cell>
          <cell r="D830" t="str">
            <v>COM</v>
          </cell>
          <cell r="E830" t="str">
            <v>TEL</v>
          </cell>
          <cell r="F830" t="str">
            <v>E</v>
          </cell>
          <cell r="H830" t="str">
            <v>0</v>
          </cell>
          <cell r="I830">
            <v>1</v>
          </cell>
          <cell r="J830" t="str">
            <v>0</v>
          </cell>
          <cell r="K830" t="str">
            <v>0</v>
          </cell>
          <cell r="L830" t="str">
            <v>0</v>
          </cell>
          <cell r="M830" t="str">
            <v>0</v>
          </cell>
          <cell r="N830" t="str">
            <v>0</v>
          </cell>
          <cell r="O830">
            <v>1</v>
          </cell>
        </row>
        <row r="831">
          <cell r="B831" t="str">
            <v>TEL-006</v>
          </cell>
          <cell r="C831" t="str">
            <v>RELOJ CRONOMETRO DE PARED.</v>
          </cell>
          <cell r="D831" t="str">
            <v>COM</v>
          </cell>
          <cell r="E831" t="str">
            <v>TEL</v>
          </cell>
          <cell r="F831" t="str">
            <v>E</v>
          </cell>
          <cell r="H831" t="str">
            <v>0</v>
          </cell>
          <cell r="I831">
            <v>1</v>
          </cell>
          <cell r="J831" t="str">
            <v>0</v>
          </cell>
          <cell r="K831" t="str">
            <v>0</v>
          </cell>
          <cell r="L831" t="str">
            <v>0</v>
          </cell>
          <cell r="M831" t="str">
            <v>0</v>
          </cell>
          <cell r="N831" t="str">
            <v>0</v>
          </cell>
          <cell r="O831">
            <v>1</v>
          </cell>
        </row>
        <row r="832">
          <cell r="B832" t="str">
            <v>TEL-007</v>
          </cell>
          <cell r="C832" t="str">
            <v>RELOJ DE UNA ESFERA DE PARED.</v>
          </cell>
          <cell r="D832" t="str">
            <v>COM</v>
          </cell>
          <cell r="E832" t="str">
            <v>TEL</v>
          </cell>
          <cell r="F832" t="str">
            <v>E</v>
          </cell>
          <cell r="H832">
            <v>1</v>
          </cell>
          <cell r="I832">
            <v>1</v>
          </cell>
          <cell r="J832">
            <v>1</v>
          </cell>
          <cell r="K832">
            <v>1</v>
          </cell>
          <cell r="L832">
            <v>1</v>
          </cell>
          <cell r="M832">
            <v>1</v>
          </cell>
          <cell r="N832">
            <v>1</v>
          </cell>
          <cell r="O832">
            <v>7</v>
          </cell>
        </row>
        <row r="833">
          <cell r="B833" t="str">
            <v>TEL-008</v>
          </cell>
          <cell r="C833" t="str">
            <v>RELOJ PATRÓN</v>
          </cell>
          <cell r="D833" t="str">
            <v>COM</v>
          </cell>
          <cell r="E833" t="str">
            <v>TEL</v>
          </cell>
          <cell r="F833" t="str">
            <v>E</v>
          </cell>
          <cell r="H833">
            <v>1</v>
          </cell>
          <cell r="I833" t="str">
            <v>0</v>
          </cell>
          <cell r="J833" t="str">
            <v>0</v>
          </cell>
          <cell r="K833" t="str">
            <v>0</v>
          </cell>
          <cell r="L833" t="str">
            <v>0</v>
          </cell>
          <cell r="M833" t="str">
            <v>0</v>
          </cell>
          <cell r="N833" t="str">
            <v>0</v>
          </cell>
          <cell r="O833">
            <v>1</v>
          </cell>
        </row>
        <row r="834">
          <cell r="B834" t="str">
            <v>TEL-009</v>
          </cell>
          <cell r="C834" t="str">
            <v>SERVIDOR DEL SISTEMA DE LLAMADA DE ENFERMERAS</v>
          </cell>
          <cell r="D834" t="str">
            <v>COM</v>
          </cell>
          <cell r="E834" t="str">
            <v>TEL</v>
          </cell>
          <cell r="F834" t="str">
            <v>E</v>
          </cell>
          <cell r="H834">
            <v>1</v>
          </cell>
          <cell r="I834" t="str">
            <v>0</v>
          </cell>
          <cell r="J834" t="str">
            <v>0</v>
          </cell>
          <cell r="K834" t="str">
            <v>0</v>
          </cell>
          <cell r="L834" t="str">
            <v>0</v>
          </cell>
          <cell r="M834" t="str">
            <v>0</v>
          </cell>
          <cell r="N834" t="str">
            <v>0</v>
          </cell>
          <cell r="O834">
            <v>1</v>
          </cell>
        </row>
        <row r="835">
          <cell r="B835" t="str">
            <v>TEL-010</v>
          </cell>
          <cell r="C835" t="str">
            <v>SISTEMA DE LLAMADA DE ENFERMERAS</v>
          </cell>
          <cell r="D835" t="str">
            <v>COM</v>
          </cell>
          <cell r="E835" t="str">
            <v>TEL</v>
          </cell>
          <cell r="F835" t="str">
            <v>E</v>
          </cell>
          <cell r="H835">
            <v>1</v>
          </cell>
          <cell r="I835" t="str">
            <v>0</v>
          </cell>
          <cell r="J835" t="str">
            <v>0</v>
          </cell>
          <cell r="K835" t="str">
            <v>0</v>
          </cell>
          <cell r="L835" t="str">
            <v>0</v>
          </cell>
          <cell r="M835" t="str">
            <v>0</v>
          </cell>
          <cell r="N835" t="str">
            <v>0</v>
          </cell>
          <cell r="O835">
            <v>1</v>
          </cell>
        </row>
        <row r="836">
          <cell r="B836" t="str">
            <v>TEL-011</v>
          </cell>
          <cell r="C836" t="str">
            <v>SISTEMA DE TELEFONÍA IP</v>
          </cell>
          <cell r="D836" t="str">
            <v>COM</v>
          </cell>
          <cell r="E836" t="str">
            <v>TEL</v>
          </cell>
          <cell r="F836" t="str">
            <v>E</v>
          </cell>
          <cell r="H836">
            <v>1</v>
          </cell>
          <cell r="I836" t="str">
            <v>0</v>
          </cell>
          <cell r="J836" t="str">
            <v>0</v>
          </cell>
          <cell r="K836" t="str">
            <v>0</v>
          </cell>
          <cell r="L836" t="str">
            <v>0</v>
          </cell>
          <cell r="M836" t="str">
            <v>0</v>
          </cell>
          <cell r="N836" t="str">
            <v>0</v>
          </cell>
          <cell r="O836">
            <v>1</v>
          </cell>
        </row>
        <row r="837">
          <cell r="B837" t="str">
            <v>TEL-012</v>
          </cell>
          <cell r="C837" t="str">
            <v>TELEFONO IP DE MESA USO GENERAL</v>
          </cell>
          <cell r="D837" t="str">
            <v>COM</v>
          </cell>
          <cell r="E837" t="str">
            <v>TEL</v>
          </cell>
          <cell r="F837" t="str">
            <v>E</v>
          </cell>
          <cell r="H837">
            <v>1</v>
          </cell>
          <cell r="I837">
            <v>1</v>
          </cell>
          <cell r="J837">
            <v>1</v>
          </cell>
          <cell r="K837">
            <v>1</v>
          </cell>
          <cell r="L837">
            <v>1</v>
          </cell>
          <cell r="M837">
            <v>1</v>
          </cell>
          <cell r="N837">
            <v>1</v>
          </cell>
          <cell r="O837">
            <v>7</v>
          </cell>
        </row>
        <row r="838">
          <cell r="B838" t="str">
            <v>TEL-013</v>
          </cell>
          <cell r="C838" t="str">
            <v>TELEFONO IP DE MESA USO GERENCIAL</v>
          </cell>
          <cell r="D838" t="str">
            <v>COM</v>
          </cell>
          <cell r="E838" t="str">
            <v>TEL</v>
          </cell>
          <cell r="F838" t="str">
            <v>E</v>
          </cell>
          <cell r="H838">
            <v>1</v>
          </cell>
          <cell r="I838" t="str">
            <v>0</v>
          </cell>
          <cell r="J838">
            <v>1</v>
          </cell>
          <cell r="K838">
            <v>1</v>
          </cell>
          <cell r="L838" t="str">
            <v>0</v>
          </cell>
          <cell r="M838" t="str">
            <v>0</v>
          </cell>
          <cell r="N838" t="str">
            <v>0</v>
          </cell>
          <cell r="O838">
            <v>3</v>
          </cell>
        </row>
        <row r="839">
          <cell r="B839" t="str">
            <v>TEL-014</v>
          </cell>
          <cell r="C839" t="str">
            <v>TIRADOR BAÑO LLAMADA ENFERMERA</v>
          </cell>
          <cell r="D839" t="str">
            <v>COM</v>
          </cell>
          <cell r="E839" t="str">
            <v>TEL</v>
          </cell>
          <cell r="F839" t="str">
            <v>E</v>
          </cell>
          <cell r="H839" t="str">
            <v>0</v>
          </cell>
          <cell r="I839">
            <v>1</v>
          </cell>
          <cell r="J839" t="str">
            <v>0</v>
          </cell>
          <cell r="K839" t="str">
            <v>0</v>
          </cell>
          <cell r="L839" t="str">
            <v>0</v>
          </cell>
          <cell r="M839" t="str">
            <v>0</v>
          </cell>
          <cell r="N839" t="str">
            <v>0</v>
          </cell>
          <cell r="O839">
            <v>1</v>
          </cell>
        </row>
        <row r="840">
          <cell r="B840" t="str">
            <v>TEL-015</v>
          </cell>
          <cell r="C840" t="str">
            <v>TIRADOR CAMA LLAMADA ENFERMERA</v>
          </cell>
          <cell r="D840" t="str">
            <v>COM</v>
          </cell>
          <cell r="E840" t="str">
            <v>TEL</v>
          </cell>
          <cell r="F840" t="str">
            <v>E</v>
          </cell>
          <cell r="H840" t="str">
            <v>0</v>
          </cell>
          <cell r="I840">
            <v>3</v>
          </cell>
          <cell r="J840" t="str">
            <v>0</v>
          </cell>
          <cell r="K840" t="str">
            <v>0</v>
          </cell>
          <cell r="L840" t="str">
            <v>0</v>
          </cell>
          <cell r="M840" t="str">
            <v>0</v>
          </cell>
          <cell r="N840" t="str">
            <v>0</v>
          </cell>
          <cell r="O840">
            <v>3</v>
          </cell>
        </row>
        <row r="841">
          <cell r="B841" t="str">
            <v>TR-001</v>
          </cell>
          <cell r="C841" t="str">
            <v>AMBULANCIA DE TIPO RURAL TIPO II</v>
          </cell>
          <cell r="D841" t="str">
            <v>E</v>
          </cell>
          <cell r="E841" t="str">
            <v>TR</v>
          </cell>
          <cell r="F841" t="str">
            <v>E</v>
          </cell>
          <cell r="H841">
            <v>2</v>
          </cell>
          <cell r="I841" t="str">
            <v>0</v>
          </cell>
          <cell r="J841" t="str">
            <v>0</v>
          </cell>
          <cell r="K841" t="str">
            <v>0</v>
          </cell>
          <cell r="L841" t="str">
            <v>0</v>
          </cell>
          <cell r="M841" t="str">
            <v>0</v>
          </cell>
          <cell r="N841" t="str">
            <v>0</v>
          </cell>
          <cell r="O841">
            <v>2</v>
          </cell>
        </row>
        <row r="842">
          <cell r="B842" t="str">
            <v>TR-002</v>
          </cell>
          <cell r="C842" t="str">
            <v>AMBULANCIA FLUVIAL DE TRANSPORTE ASISTENCIAL MEDICALIZADO</v>
          </cell>
          <cell r="D842" t="str">
            <v>E</v>
          </cell>
          <cell r="E842" t="str">
            <v>TR</v>
          </cell>
          <cell r="F842" t="str">
            <v>E</v>
          </cell>
          <cell r="H842">
            <v>2</v>
          </cell>
          <cell r="I842" t="str">
            <v>0</v>
          </cell>
          <cell r="J842" t="str">
            <v>0</v>
          </cell>
          <cell r="K842" t="str">
            <v>0</v>
          </cell>
          <cell r="L842" t="str">
            <v>0</v>
          </cell>
          <cell r="M842" t="str">
            <v>0</v>
          </cell>
          <cell r="N842" t="str">
            <v>0</v>
          </cell>
          <cell r="O842">
            <v>2</v>
          </cell>
        </row>
        <row r="843">
          <cell r="B843" t="str">
            <v>TR-003</v>
          </cell>
          <cell r="C843" t="str">
            <v>AMBULANCIA URBANA TIPO III</v>
          </cell>
          <cell r="D843" t="str">
            <v>E</v>
          </cell>
          <cell r="E843" t="str">
            <v>TR</v>
          </cell>
          <cell r="F843" t="str">
            <v>E</v>
          </cell>
          <cell r="H843">
            <v>2</v>
          </cell>
          <cell r="I843" t="str">
            <v>0</v>
          </cell>
          <cell r="J843" t="str">
            <v>0</v>
          </cell>
          <cell r="K843" t="str">
            <v>0</v>
          </cell>
          <cell r="L843" t="str">
            <v>0</v>
          </cell>
          <cell r="M843" t="str">
            <v>0</v>
          </cell>
          <cell r="N843" t="str">
            <v>0</v>
          </cell>
          <cell r="O843">
            <v>2</v>
          </cell>
        </row>
        <row r="844">
          <cell r="B844" t="str">
            <v>TR-004</v>
          </cell>
          <cell r="C844" t="str">
            <v xml:space="preserve">CAMIONETA PICK UP 4 X 4, DOBLE CABINA </v>
          </cell>
          <cell r="D844" t="str">
            <v>E</v>
          </cell>
          <cell r="E844" t="str">
            <v>TR</v>
          </cell>
          <cell r="F844" t="str">
            <v>E</v>
          </cell>
          <cell r="H844">
            <v>2</v>
          </cell>
          <cell r="I844" t="str">
            <v>0</v>
          </cell>
          <cell r="J844" t="str">
            <v>0</v>
          </cell>
          <cell r="K844" t="str">
            <v>0</v>
          </cell>
          <cell r="L844" t="str">
            <v>0</v>
          </cell>
          <cell r="M844" t="str">
            <v>0</v>
          </cell>
          <cell r="N844" t="str">
            <v>0</v>
          </cell>
          <cell r="O844">
            <v>2</v>
          </cell>
        </row>
        <row r="845">
          <cell r="B845" t="str">
            <v>TR-005</v>
          </cell>
          <cell r="C845" t="str">
            <v>CARRO PARA TRANSPORTE DE PERSONAL, TIPO LAND ROVER</v>
          </cell>
          <cell r="D845" t="str">
            <v>E</v>
          </cell>
          <cell r="E845" t="str">
            <v>TR</v>
          </cell>
          <cell r="F845" t="str">
            <v>E</v>
          </cell>
          <cell r="H845">
            <v>2</v>
          </cell>
          <cell r="I845" t="str">
            <v>0</v>
          </cell>
          <cell r="J845" t="str">
            <v>0</v>
          </cell>
          <cell r="K845" t="str">
            <v>0</v>
          </cell>
          <cell r="L845" t="str">
            <v>0</v>
          </cell>
          <cell r="M845" t="str">
            <v>0</v>
          </cell>
          <cell r="N845" t="str">
            <v>0</v>
          </cell>
          <cell r="O845">
            <v>2</v>
          </cell>
        </row>
        <row r="846">
          <cell r="B846" t="str">
            <v>TRA-001</v>
          </cell>
          <cell r="C846" t="str">
            <v>CHALECO DE EXTRICACION PARA ADULTO Y PEDIATRICO</v>
          </cell>
          <cell r="D846" t="str">
            <v>C</v>
          </cell>
          <cell r="E846" t="str">
            <v>TRA</v>
          </cell>
          <cell r="F846" t="str">
            <v>E</v>
          </cell>
          <cell r="H846" t="str">
            <v>0</v>
          </cell>
          <cell r="I846" t="str">
            <v>0</v>
          </cell>
          <cell r="J846">
            <v>2</v>
          </cell>
          <cell r="K846" t="str">
            <v>0</v>
          </cell>
          <cell r="L846" t="str">
            <v>0</v>
          </cell>
          <cell r="M846" t="str">
            <v>0</v>
          </cell>
          <cell r="N846" t="str">
            <v>0</v>
          </cell>
          <cell r="O846">
            <v>2</v>
          </cell>
        </row>
        <row r="847">
          <cell r="B847" t="str">
            <v>TRA-002</v>
          </cell>
          <cell r="C847" t="str">
            <v>CIZALLA PARA CORTAR YESO</v>
          </cell>
          <cell r="D847" t="str">
            <v>I</v>
          </cell>
          <cell r="E847" t="str">
            <v>TRA</v>
          </cell>
          <cell r="F847" t="str">
            <v>E</v>
          </cell>
          <cell r="H847" t="str">
            <v>0</v>
          </cell>
          <cell r="I847">
            <v>1</v>
          </cell>
          <cell r="J847" t="str">
            <v>0</v>
          </cell>
          <cell r="K847" t="str">
            <v>0</v>
          </cell>
          <cell r="L847" t="str">
            <v>0</v>
          </cell>
          <cell r="M847" t="str">
            <v>0</v>
          </cell>
          <cell r="N847" t="str">
            <v>0</v>
          </cell>
          <cell r="O847">
            <v>1</v>
          </cell>
        </row>
        <row r="848">
          <cell r="B848" t="str">
            <v>TRA-003</v>
          </cell>
          <cell r="C848" t="str">
            <v>FERULA NEUMANTICA DE MIEMBROS  INFERIORES</v>
          </cell>
          <cell r="D848" t="str">
            <v>C</v>
          </cell>
          <cell r="E848" t="str">
            <v>TRA</v>
          </cell>
          <cell r="F848" t="str">
            <v>E</v>
          </cell>
          <cell r="H848" t="str">
            <v>0</v>
          </cell>
          <cell r="I848" t="str">
            <v>0</v>
          </cell>
          <cell r="J848">
            <v>2</v>
          </cell>
          <cell r="K848" t="str">
            <v>0</v>
          </cell>
          <cell r="L848" t="str">
            <v>0</v>
          </cell>
          <cell r="M848" t="str">
            <v>0</v>
          </cell>
          <cell r="N848" t="str">
            <v>0</v>
          </cell>
          <cell r="O848">
            <v>2</v>
          </cell>
        </row>
        <row r="849">
          <cell r="B849" t="str">
            <v>TRA-004</v>
          </cell>
          <cell r="C849" t="str">
            <v>FERULA NEUMANTICA DE MIEMBROS  SUPERIORES</v>
          </cell>
          <cell r="D849" t="str">
            <v>C</v>
          </cell>
          <cell r="E849" t="str">
            <v>TRA</v>
          </cell>
          <cell r="F849" t="str">
            <v>E</v>
          </cell>
          <cell r="H849" t="str">
            <v>0</v>
          </cell>
          <cell r="I849" t="str">
            <v>0</v>
          </cell>
          <cell r="J849">
            <v>2</v>
          </cell>
          <cell r="K849" t="str">
            <v>0</v>
          </cell>
          <cell r="L849" t="str">
            <v>0</v>
          </cell>
          <cell r="M849" t="str">
            <v>0</v>
          </cell>
          <cell r="N849" t="str">
            <v>0</v>
          </cell>
          <cell r="O849">
            <v>2</v>
          </cell>
        </row>
        <row r="850">
          <cell r="B850" t="str">
            <v>TRA-005</v>
          </cell>
          <cell r="C850" t="str">
            <v>PERFORADOR A BATERIA PARA TRAUMATOLOGIA</v>
          </cell>
          <cell r="D850" t="str">
            <v>I</v>
          </cell>
          <cell r="E850" t="str">
            <v>TRA</v>
          </cell>
          <cell r="F850" t="str">
            <v>E</v>
          </cell>
          <cell r="H850" t="str">
            <v>0</v>
          </cell>
          <cell r="I850">
            <v>1</v>
          </cell>
          <cell r="J850" t="str">
            <v>0</v>
          </cell>
          <cell r="K850" t="str">
            <v>0</v>
          </cell>
          <cell r="L850" t="str">
            <v>0</v>
          </cell>
          <cell r="M850" t="str">
            <v>0</v>
          </cell>
          <cell r="N850" t="str">
            <v>0</v>
          </cell>
          <cell r="O850">
            <v>1</v>
          </cell>
        </row>
        <row r="851">
          <cell r="B851" t="str">
            <v>TRA-006</v>
          </cell>
          <cell r="C851" t="str">
            <v>SET DE COLLARIN  PARA POLITRAUMATIZADOS</v>
          </cell>
          <cell r="D851" t="str">
            <v>C</v>
          </cell>
          <cell r="E851" t="str">
            <v>TRA</v>
          </cell>
          <cell r="F851" t="str">
            <v>E</v>
          </cell>
          <cell r="H851" t="str">
            <v>0</v>
          </cell>
          <cell r="I851" t="str">
            <v>0</v>
          </cell>
          <cell r="J851">
            <v>2</v>
          </cell>
          <cell r="K851" t="str">
            <v>0</v>
          </cell>
          <cell r="L851" t="str">
            <v>0</v>
          </cell>
          <cell r="M851" t="str">
            <v>0</v>
          </cell>
          <cell r="N851" t="str">
            <v>0</v>
          </cell>
          <cell r="O851">
            <v>2</v>
          </cell>
        </row>
        <row r="852">
          <cell r="B852" t="str">
            <v>TRA-007</v>
          </cell>
          <cell r="C852" t="str">
            <v>SET DE INSTRUMENTAL PARA CLAVIJADO PARA TIBIA TIPO CERROJO AO</v>
          </cell>
          <cell r="D852" t="str">
            <v>I</v>
          </cell>
          <cell r="E852" t="str">
            <v>TRA</v>
          </cell>
          <cell r="F852" t="str">
            <v>E</v>
          </cell>
          <cell r="H852" t="str">
            <v>0</v>
          </cell>
          <cell r="I852" t="str">
            <v>0</v>
          </cell>
          <cell r="J852">
            <v>3</v>
          </cell>
          <cell r="K852" t="str">
            <v>0</v>
          </cell>
          <cell r="L852" t="str">
            <v>0</v>
          </cell>
          <cell r="M852" t="str">
            <v>0</v>
          </cell>
          <cell r="N852" t="str">
            <v>0</v>
          </cell>
          <cell r="O852">
            <v>3</v>
          </cell>
        </row>
        <row r="853">
          <cell r="B853" t="str">
            <v>TRA-008</v>
          </cell>
          <cell r="C853" t="str">
            <v>SET INSTRUMENTAL COMPLEMENTARIO DE TRAUMATOLOGIA PLACAS ANGULADAS</v>
          </cell>
          <cell r="D853" t="str">
            <v>I</v>
          </cell>
          <cell r="E853" t="str">
            <v>TRA</v>
          </cell>
          <cell r="F853" t="str">
            <v>E</v>
          </cell>
          <cell r="H853" t="str">
            <v>0</v>
          </cell>
          <cell r="I853" t="str">
            <v>0</v>
          </cell>
          <cell r="J853">
            <v>3</v>
          </cell>
          <cell r="K853" t="str">
            <v>0</v>
          </cell>
          <cell r="L853" t="str">
            <v>0</v>
          </cell>
          <cell r="M853" t="str">
            <v>0</v>
          </cell>
          <cell r="N853" t="str">
            <v>0</v>
          </cell>
          <cell r="O853">
            <v>3</v>
          </cell>
        </row>
        <row r="854">
          <cell r="B854" t="str">
            <v>TRA-009</v>
          </cell>
          <cell r="C854" t="str">
            <v>SET INSTRUMENTAL DE ENCLAVIJADO PARA TIBIA TIPO CERROJO AO</v>
          </cell>
          <cell r="D854" t="str">
            <v>I</v>
          </cell>
          <cell r="E854" t="str">
            <v>TRA</v>
          </cell>
          <cell r="F854" t="str">
            <v>E</v>
          </cell>
          <cell r="H854" t="str">
            <v>0</v>
          </cell>
          <cell r="I854" t="str">
            <v>0</v>
          </cell>
          <cell r="J854">
            <v>3</v>
          </cell>
          <cell r="K854" t="str">
            <v>0</v>
          </cell>
          <cell r="L854" t="str">
            <v>0</v>
          </cell>
          <cell r="M854" t="str">
            <v>0</v>
          </cell>
          <cell r="N854" t="str">
            <v>0</v>
          </cell>
          <cell r="O854">
            <v>3</v>
          </cell>
        </row>
        <row r="855">
          <cell r="B855" t="str">
            <v>TRA-010</v>
          </cell>
          <cell r="C855" t="str">
            <v>SET INSTRUMENTAL DE OSTEOSINTESIS PARA PEQUEÑOS FRAGMENTOS</v>
          </cell>
          <cell r="D855" t="str">
            <v>I</v>
          </cell>
          <cell r="E855" t="str">
            <v>TRA</v>
          </cell>
          <cell r="F855" t="str">
            <v>E</v>
          </cell>
          <cell r="H855" t="str">
            <v>0</v>
          </cell>
          <cell r="I855" t="str">
            <v>0</v>
          </cell>
          <cell r="J855">
            <v>3</v>
          </cell>
          <cell r="K855" t="str">
            <v>0</v>
          </cell>
          <cell r="L855" t="str">
            <v>0</v>
          </cell>
          <cell r="M855" t="str">
            <v>0</v>
          </cell>
          <cell r="N855" t="str">
            <v>0</v>
          </cell>
          <cell r="O855">
            <v>3</v>
          </cell>
        </row>
        <row r="856">
          <cell r="B856" t="str">
            <v>TRA-011</v>
          </cell>
          <cell r="C856" t="str">
            <v>SET INSTRUMENTAL DE OSTEOSINTESIS SISTEMA AO PARA TORNILLO</v>
          </cell>
          <cell r="D856" t="str">
            <v>I</v>
          </cell>
          <cell r="E856" t="str">
            <v>TRA</v>
          </cell>
          <cell r="F856" t="str">
            <v>E</v>
          </cell>
          <cell r="H856" t="str">
            <v>0</v>
          </cell>
          <cell r="I856" t="str">
            <v>0</v>
          </cell>
          <cell r="J856">
            <v>3</v>
          </cell>
          <cell r="K856" t="str">
            <v>0</v>
          </cell>
          <cell r="L856" t="str">
            <v>0</v>
          </cell>
          <cell r="M856" t="str">
            <v>0</v>
          </cell>
          <cell r="N856" t="str">
            <v>0</v>
          </cell>
          <cell r="O856">
            <v>3</v>
          </cell>
        </row>
        <row r="857">
          <cell r="B857" t="str">
            <v>TRA-012</v>
          </cell>
          <cell r="C857" t="str">
            <v>SET INSTRUMENTAL DE TRAUMATOLOGIA BÁSICO</v>
          </cell>
          <cell r="D857" t="str">
            <v>I</v>
          </cell>
          <cell r="E857" t="str">
            <v>TRA</v>
          </cell>
          <cell r="F857" t="str">
            <v>E</v>
          </cell>
          <cell r="H857" t="str">
            <v>0</v>
          </cell>
          <cell r="I857" t="str">
            <v>0</v>
          </cell>
          <cell r="J857">
            <v>3</v>
          </cell>
          <cell r="K857" t="str">
            <v>0</v>
          </cell>
          <cell r="L857" t="str">
            <v>0</v>
          </cell>
          <cell r="M857" t="str">
            <v>0</v>
          </cell>
          <cell r="N857" t="str">
            <v>0</v>
          </cell>
          <cell r="O857">
            <v>3</v>
          </cell>
        </row>
        <row r="858">
          <cell r="B858" t="str">
            <v>TRA-013</v>
          </cell>
          <cell r="C858" t="str">
            <v>SET INSTRUMENTAL DE TRAUMATOLOGIA NIVEL II</v>
          </cell>
          <cell r="D858" t="str">
            <v>I</v>
          </cell>
          <cell r="E858" t="str">
            <v>TRA</v>
          </cell>
          <cell r="F858" t="str">
            <v>E</v>
          </cell>
          <cell r="H858" t="str">
            <v>0</v>
          </cell>
          <cell r="I858" t="str">
            <v>0</v>
          </cell>
          <cell r="J858">
            <v>3</v>
          </cell>
          <cell r="K858" t="str">
            <v>0</v>
          </cell>
          <cell r="L858" t="str">
            <v>0</v>
          </cell>
          <cell r="M858" t="str">
            <v>0</v>
          </cell>
          <cell r="N858" t="str">
            <v>0</v>
          </cell>
          <cell r="O858">
            <v>3</v>
          </cell>
        </row>
        <row r="859">
          <cell r="B859" t="str">
            <v>TRA-014</v>
          </cell>
          <cell r="C859" t="str">
            <v>SET INSTRUMENTAL PARA ARTROSCOPIA ENDOSCOPICA</v>
          </cell>
          <cell r="D859" t="str">
            <v>I</v>
          </cell>
          <cell r="E859" t="str">
            <v>TRA</v>
          </cell>
          <cell r="F859" t="str">
            <v>E</v>
          </cell>
          <cell r="H859" t="str">
            <v>0</v>
          </cell>
          <cell r="I859" t="str">
            <v>0</v>
          </cell>
          <cell r="J859">
            <v>3</v>
          </cell>
          <cell r="K859" t="str">
            <v>0</v>
          </cell>
          <cell r="L859" t="str">
            <v>0</v>
          </cell>
          <cell r="M859" t="str">
            <v>0</v>
          </cell>
          <cell r="N859" t="str">
            <v>0</v>
          </cell>
          <cell r="O859">
            <v>3</v>
          </cell>
        </row>
        <row r="860">
          <cell r="B860" t="str">
            <v>TRA-015</v>
          </cell>
          <cell r="C860" t="str">
            <v>SET INSTRUMENTAL PARA ENCLAVIJADO PARA FEMUR TIPO CERROJO AO</v>
          </cell>
          <cell r="D860" t="str">
            <v>I</v>
          </cell>
          <cell r="E860" t="str">
            <v>TRA</v>
          </cell>
          <cell r="F860" t="str">
            <v>E</v>
          </cell>
          <cell r="H860" t="str">
            <v>0</v>
          </cell>
          <cell r="I860" t="str">
            <v>0</v>
          </cell>
          <cell r="J860">
            <v>3</v>
          </cell>
          <cell r="K860" t="str">
            <v>0</v>
          </cell>
          <cell r="L860" t="str">
            <v>0</v>
          </cell>
          <cell r="M860" t="str">
            <v>0</v>
          </cell>
          <cell r="N860" t="str">
            <v>0</v>
          </cell>
          <cell r="O860">
            <v>3</v>
          </cell>
        </row>
        <row r="861">
          <cell r="B861" t="str">
            <v>TRA-016</v>
          </cell>
          <cell r="C861" t="str">
            <v>SET INSTRUMENTAL PARA OSTEOSINTESIS PARA PEQUÑOS Y GRANDES FRAGMENTOS</v>
          </cell>
          <cell r="D861" t="str">
            <v>I</v>
          </cell>
          <cell r="E861" t="str">
            <v>TRA</v>
          </cell>
          <cell r="F861" t="str">
            <v>E</v>
          </cell>
          <cell r="H861" t="str">
            <v>0</v>
          </cell>
          <cell r="I861" t="str">
            <v>0</v>
          </cell>
          <cell r="J861">
            <v>3</v>
          </cell>
          <cell r="K861" t="str">
            <v>0</v>
          </cell>
          <cell r="L861" t="str">
            <v>0</v>
          </cell>
          <cell r="M861" t="str">
            <v>0</v>
          </cell>
          <cell r="N861" t="str">
            <v>0</v>
          </cell>
          <cell r="O861">
            <v>3</v>
          </cell>
        </row>
        <row r="862">
          <cell r="B862" t="str">
            <v>TRA-017</v>
          </cell>
          <cell r="C862" t="str">
            <v>SET INSTRUMENTAL PARA OSTEOSINTESIS SISTEMA AO PARA TORNILLO</v>
          </cell>
          <cell r="D862" t="str">
            <v>I</v>
          </cell>
          <cell r="E862" t="str">
            <v>TRA</v>
          </cell>
          <cell r="F862" t="str">
            <v>E</v>
          </cell>
          <cell r="H862" t="str">
            <v>0</v>
          </cell>
          <cell r="I862" t="str">
            <v>0</v>
          </cell>
          <cell r="J862">
            <v>3</v>
          </cell>
          <cell r="K862" t="str">
            <v>0</v>
          </cell>
          <cell r="L862" t="str">
            <v>0</v>
          </cell>
          <cell r="M862" t="str">
            <v>0</v>
          </cell>
          <cell r="N862" t="str">
            <v>0</v>
          </cell>
          <cell r="O862">
            <v>3</v>
          </cell>
        </row>
        <row r="863">
          <cell r="B863" t="str">
            <v>TRA-018</v>
          </cell>
          <cell r="C863" t="str">
            <v>SET PARA RETIRO DE YESO</v>
          </cell>
          <cell r="D863" t="str">
            <v>I</v>
          </cell>
          <cell r="E863" t="str">
            <v>TRA</v>
          </cell>
          <cell r="F863" t="str">
            <v>E</v>
          </cell>
          <cell r="H863" t="str">
            <v>0</v>
          </cell>
          <cell r="I863" t="str">
            <v>0</v>
          </cell>
          <cell r="J863">
            <v>3</v>
          </cell>
          <cell r="K863" t="str">
            <v>0</v>
          </cell>
          <cell r="L863" t="str">
            <v>0</v>
          </cell>
          <cell r="M863" t="str">
            <v>0</v>
          </cell>
          <cell r="N863" t="str">
            <v>0</v>
          </cell>
          <cell r="O863">
            <v>3</v>
          </cell>
        </row>
        <row r="864">
          <cell r="B864" t="str">
            <v>TRA-019</v>
          </cell>
          <cell r="C864" t="str">
            <v>SIERRA ELÉCTRICA CIRCULAR PARA CORTAR  HUESO</v>
          </cell>
          <cell r="D864" t="str">
            <v>I</v>
          </cell>
          <cell r="E864" t="str">
            <v>TRA</v>
          </cell>
          <cell r="F864" t="str">
            <v>E</v>
          </cell>
          <cell r="H864" t="str">
            <v>0</v>
          </cell>
          <cell r="I864">
            <v>1</v>
          </cell>
          <cell r="J864" t="str">
            <v>0</v>
          </cell>
          <cell r="K864" t="str">
            <v>0</v>
          </cell>
          <cell r="L864" t="str">
            <v>0</v>
          </cell>
          <cell r="M864" t="str">
            <v>0</v>
          </cell>
          <cell r="N864" t="str">
            <v>0</v>
          </cell>
          <cell r="O864">
            <v>1</v>
          </cell>
        </row>
        <row r="865">
          <cell r="B865" t="str">
            <v>TRA-020</v>
          </cell>
          <cell r="C865" t="str">
            <v>SIERRA ELÉCTRICA PARA CORTAR YESO</v>
          </cell>
          <cell r="D865" t="str">
            <v>I</v>
          </cell>
          <cell r="E865" t="str">
            <v>TRA</v>
          </cell>
          <cell r="F865" t="str">
            <v>E</v>
          </cell>
          <cell r="H865" t="str">
            <v>0</v>
          </cell>
          <cell r="I865">
            <v>1</v>
          </cell>
          <cell r="J865" t="str">
            <v>0</v>
          </cell>
          <cell r="K865" t="str">
            <v>0</v>
          </cell>
          <cell r="L865" t="str">
            <v>0</v>
          </cell>
          <cell r="M865" t="str">
            <v>0</v>
          </cell>
          <cell r="N865" t="str">
            <v>0</v>
          </cell>
          <cell r="O865">
            <v>1</v>
          </cell>
        </row>
        <row r="866">
          <cell r="B866" t="str">
            <v>TRA-021</v>
          </cell>
          <cell r="C866" t="str">
            <v>SIERRA PARA CORTAR HUESO</v>
          </cell>
          <cell r="D866" t="str">
            <v>I</v>
          </cell>
          <cell r="E866" t="str">
            <v>TRA</v>
          </cell>
          <cell r="F866" t="str">
            <v>E</v>
          </cell>
          <cell r="H866" t="str">
            <v>0</v>
          </cell>
          <cell r="I866" t="str">
            <v>0</v>
          </cell>
          <cell r="J866">
            <v>1</v>
          </cell>
          <cell r="K866" t="str">
            <v>0</v>
          </cell>
          <cell r="L866" t="str">
            <v>0</v>
          </cell>
          <cell r="M866" t="str">
            <v>0</v>
          </cell>
          <cell r="N866" t="str">
            <v>0</v>
          </cell>
          <cell r="O866">
            <v>1</v>
          </cell>
        </row>
        <row r="867">
          <cell r="B867" t="str">
            <v>TRA-022</v>
          </cell>
          <cell r="C867" t="str">
            <v>TABLA DE TRANSPORTE DE  POLITRAUMATIZADO</v>
          </cell>
          <cell r="D867" t="str">
            <v>MC</v>
          </cell>
          <cell r="E867" t="str">
            <v>TRA</v>
          </cell>
          <cell r="F867" t="str">
            <v>E</v>
          </cell>
          <cell r="H867" t="str">
            <v>0</v>
          </cell>
          <cell r="I867" t="str">
            <v>0</v>
          </cell>
          <cell r="J867">
            <v>2</v>
          </cell>
          <cell r="K867" t="str">
            <v>0</v>
          </cell>
          <cell r="L867" t="str">
            <v>0</v>
          </cell>
          <cell r="M867" t="str">
            <v>0</v>
          </cell>
          <cell r="N867" t="str">
            <v>0</v>
          </cell>
          <cell r="O867">
            <v>2</v>
          </cell>
        </row>
        <row r="868">
          <cell r="B868" t="str">
            <v>UAP-001</v>
          </cell>
          <cell r="C868" t="str">
            <v>ASPIRADOR DE SECRECION PORTATIL</v>
          </cell>
          <cell r="D868" t="str">
            <v>B</v>
          </cell>
          <cell r="E868" t="str">
            <v>UAP</v>
          </cell>
          <cell r="F868" t="str">
            <v>E</v>
          </cell>
          <cell r="H868" t="str">
            <v>0</v>
          </cell>
          <cell r="I868" t="str">
            <v>0</v>
          </cell>
          <cell r="J868">
            <v>1</v>
          </cell>
          <cell r="K868">
            <v>1</v>
          </cell>
          <cell r="L868" t="str">
            <v>0</v>
          </cell>
          <cell r="M868" t="str">
            <v>0</v>
          </cell>
          <cell r="N868" t="str">
            <v>0</v>
          </cell>
          <cell r="O868">
            <v>2</v>
          </cell>
        </row>
        <row r="869">
          <cell r="B869" t="str">
            <v>UAP-002</v>
          </cell>
          <cell r="C869" t="str">
            <v>ASPIRADOR DE SECRECIONES DE SOBREMESA</v>
          </cell>
          <cell r="D869" t="str">
            <v>B</v>
          </cell>
          <cell r="E869" t="str">
            <v>UAP</v>
          </cell>
          <cell r="F869" t="str">
            <v>E</v>
          </cell>
          <cell r="H869" t="str">
            <v>0</v>
          </cell>
          <cell r="I869">
            <v>1</v>
          </cell>
          <cell r="J869">
            <v>1</v>
          </cell>
          <cell r="K869" t="str">
            <v>0</v>
          </cell>
          <cell r="L869" t="str">
            <v>0</v>
          </cell>
          <cell r="M869" t="str">
            <v>0</v>
          </cell>
          <cell r="N869" t="str">
            <v>0</v>
          </cell>
          <cell r="O869">
            <v>2</v>
          </cell>
        </row>
        <row r="870">
          <cell r="B870" t="str">
            <v>UAP-003</v>
          </cell>
          <cell r="C870" t="str">
            <v>ASPIRADOR DE SECRECIONES RODABLE</v>
          </cell>
          <cell r="D870" t="str">
            <v>B</v>
          </cell>
          <cell r="E870" t="str">
            <v>UAP</v>
          </cell>
          <cell r="F870" t="str">
            <v>E</v>
          </cell>
          <cell r="H870" t="str">
            <v>0</v>
          </cell>
          <cell r="I870">
            <v>1</v>
          </cell>
          <cell r="J870">
            <v>1</v>
          </cell>
          <cell r="K870" t="str">
            <v>0</v>
          </cell>
          <cell r="L870" t="str">
            <v>0</v>
          </cell>
          <cell r="M870" t="str">
            <v>0</v>
          </cell>
          <cell r="N870" t="str">
            <v>0</v>
          </cell>
          <cell r="O870">
            <v>2</v>
          </cell>
        </row>
        <row r="871">
          <cell r="B871" t="str">
            <v>UAP-004</v>
          </cell>
          <cell r="C871" t="str">
            <v>CALENTADOR CORPORAL</v>
          </cell>
          <cell r="D871" t="str">
            <v>B</v>
          </cell>
          <cell r="E871" t="str">
            <v>UAP</v>
          </cell>
          <cell r="F871" t="str">
            <v>E</v>
          </cell>
          <cell r="H871" t="str">
            <v>0</v>
          </cell>
          <cell r="I871">
            <v>1</v>
          </cell>
          <cell r="J871" t="str">
            <v>0</v>
          </cell>
          <cell r="K871" t="str">
            <v>0</v>
          </cell>
          <cell r="L871" t="str">
            <v>0</v>
          </cell>
          <cell r="M871" t="str">
            <v>0</v>
          </cell>
          <cell r="N871" t="str">
            <v>0</v>
          </cell>
          <cell r="O871">
            <v>1</v>
          </cell>
        </row>
        <row r="872">
          <cell r="B872" t="str">
            <v>UAP-005</v>
          </cell>
          <cell r="C872" t="str">
            <v xml:space="preserve">CALENTADOR PARA SANGRE/SOLUCIONES </v>
          </cell>
          <cell r="D872" t="str">
            <v>B</v>
          </cell>
          <cell r="E872" t="str">
            <v>UAP</v>
          </cell>
          <cell r="F872" t="str">
            <v>E</v>
          </cell>
          <cell r="H872" t="str">
            <v>0</v>
          </cell>
          <cell r="I872">
            <v>3</v>
          </cell>
          <cell r="J872">
            <v>2</v>
          </cell>
          <cell r="K872" t="str">
            <v>0</v>
          </cell>
          <cell r="L872" t="str">
            <v>0</v>
          </cell>
          <cell r="M872" t="str">
            <v>0</v>
          </cell>
          <cell r="N872" t="str">
            <v>0</v>
          </cell>
          <cell r="O872">
            <v>5</v>
          </cell>
        </row>
        <row r="873">
          <cell r="B873" t="str">
            <v>UAP-006</v>
          </cell>
          <cell r="C873" t="str">
            <v>DESTRUCTOR DE AGUJAS HIPODERMICAS</v>
          </cell>
          <cell r="D873" t="str">
            <v>B</v>
          </cell>
          <cell r="E873" t="str">
            <v>UAP</v>
          </cell>
          <cell r="F873" t="str">
            <v>E</v>
          </cell>
          <cell r="H873" t="str">
            <v>0</v>
          </cell>
          <cell r="I873">
            <v>1</v>
          </cell>
          <cell r="J873">
            <v>2</v>
          </cell>
          <cell r="K873">
            <v>1</v>
          </cell>
          <cell r="L873" t="str">
            <v>0</v>
          </cell>
          <cell r="M873" t="str">
            <v>0</v>
          </cell>
          <cell r="N873" t="str">
            <v>0</v>
          </cell>
          <cell r="O873">
            <v>4</v>
          </cell>
        </row>
        <row r="874">
          <cell r="B874" t="str">
            <v>UAP-007</v>
          </cell>
          <cell r="C874" t="str">
            <v>EQUIPO CALENTADOR DE FLUIDOS</v>
          </cell>
          <cell r="D874" t="str">
            <v>B</v>
          </cell>
          <cell r="E874" t="str">
            <v>UAP</v>
          </cell>
          <cell r="F874" t="str">
            <v>E</v>
          </cell>
          <cell r="H874" t="str">
            <v>0</v>
          </cell>
          <cell r="I874">
            <v>1</v>
          </cell>
          <cell r="J874">
            <v>1</v>
          </cell>
          <cell r="K874" t="str">
            <v>0</v>
          </cell>
          <cell r="L874" t="str">
            <v>0</v>
          </cell>
          <cell r="M874" t="str">
            <v>0</v>
          </cell>
          <cell r="N874" t="str">
            <v>0</v>
          </cell>
          <cell r="O874">
            <v>2</v>
          </cell>
        </row>
        <row r="875">
          <cell r="B875" t="str">
            <v>UAP-008</v>
          </cell>
          <cell r="C875" t="str">
            <v>FLUJÓMETRO CON HUMIDIFICADOR PARA LA RED DE OXÍGENO</v>
          </cell>
          <cell r="D875" t="str">
            <v>C</v>
          </cell>
          <cell r="E875" t="str">
            <v>UAP</v>
          </cell>
          <cell r="F875" t="str">
            <v>E</v>
          </cell>
          <cell r="H875" t="str">
            <v>0</v>
          </cell>
          <cell r="I875">
            <v>1</v>
          </cell>
          <cell r="J875">
            <v>2</v>
          </cell>
          <cell r="K875">
            <v>2</v>
          </cell>
          <cell r="L875" t="str">
            <v>0</v>
          </cell>
          <cell r="M875" t="str">
            <v>0</v>
          </cell>
          <cell r="N875" t="str">
            <v>0</v>
          </cell>
          <cell r="O875">
            <v>5</v>
          </cell>
        </row>
        <row r="876">
          <cell r="B876" t="str">
            <v>UAP-009</v>
          </cell>
          <cell r="C876" t="str">
            <v>FLUJÓMETRO PARA AUTOGENERADOR DE OXIGENO</v>
          </cell>
          <cell r="D876" t="str">
            <v>C</v>
          </cell>
          <cell r="E876" t="str">
            <v>UAP</v>
          </cell>
          <cell r="F876" t="str">
            <v>E</v>
          </cell>
          <cell r="H876">
            <v>1</v>
          </cell>
          <cell r="I876" t="str">
            <v>0</v>
          </cell>
          <cell r="J876" t="str">
            <v>0</v>
          </cell>
          <cell r="K876" t="str">
            <v>0</v>
          </cell>
          <cell r="L876" t="str">
            <v>0</v>
          </cell>
          <cell r="M876" t="str">
            <v>0</v>
          </cell>
          <cell r="N876" t="str">
            <v>0</v>
          </cell>
          <cell r="O876">
            <v>1</v>
          </cell>
        </row>
        <row r="877">
          <cell r="B877" t="str">
            <v>UAP-010</v>
          </cell>
          <cell r="C877" t="str">
            <v>MALETÍN DE ATENCION MEDICA</v>
          </cell>
          <cell r="D877" t="str">
            <v>C</v>
          </cell>
          <cell r="E877" t="str">
            <v>UAP</v>
          </cell>
          <cell r="F877" t="str">
            <v>E</v>
          </cell>
          <cell r="H877" t="str">
            <v>0</v>
          </cell>
          <cell r="I877">
            <v>8</v>
          </cell>
          <cell r="J877" t="str">
            <v>0</v>
          </cell>
          <cell r="K877">
            <v>8</v>
          </cell>
          <cell r="L877" t="str">
            <v>0</v>
          </cell>
          <cell r="M877" t="str">
            <v>0</v>
          </cell>
          <cell r="N877" t="str">
            <v>0</v>
          </cell>
          <cell r="O877">
            <v>16</v>
          </cell>
        </row>
        <row r="878">
          <cell r="B878" t="str">
            <v>UAP-011</v>
          </cell>
          <cell r="C878" t="str">
            <v>NEBULIZADOR</v>
          </cell>
          <cell r="D878" t="str">
            <v>C</v>
          </cell>
          <cell r="E878" t="str">
            <v>UAP</v>
          </cell>
          <cell r="F878" t="str">
            <v>E</v>
          </cell>
          <cell r="H878" t="str">
            <v>0</v>
          </cell>
          <cell r="I878">
            <v>6</v>
          </cell>
          <cell r="J878" t="str">
            <v>0</v>
          </cell>
          <cell r="K878" t="str">
            <v>0</v>
          </cell>
          <cell r="L878" t="str">
            <v>0</v>
          </cell>
          <cell r="M878" t="str">
            <v>0</v>
          </cell>
          <cell r="N878" t="str">
            <v>0</v>
          </cell>
          <cell r="O878">
            <v>6</v>
          </cell>
        </row>
        <row r="879">
          <cell r="B879" t="str">
            <v>UAP-012</v>
          </cell>
          <cell r="C879" t="str">
            <v>PISTOLAS DE CRIOTERAPIA</v>
          </cell>
          <cell r="D879" t="str">
            <v>B</v>
          </cell>
          <cell r="E879" t="str">
            <v>UAP</v>
          </cell>
          <cell r="F879" t="str">
            <v>E</v>
          </cell>
          <cell r="H879" t="str">
            <v>0</v>
          </cell>
          <cell r="I879">
            <v>1</v>
          </cell>
          <cell r="J879" t="str">
            <v>0</v>
          </cell>
          <cell r="K879" t="str">
            <v>0</v>
          </cell>
          <cell r="L879" t="str">
            <v>0</v>
          </cell>
          <cell r="M879" t="str">
            <v>0</v>
          </cell>
          <cell r="N879" t="str">
            <v>0</v>
          </cell>
          <cell r="O879">
            <v>1</v>
          </cell>
        </row>
        <row r="880">
          <cell r="B880" t="str">
            <v>UAP-013</v>
          </cell>
          <cell r="C880" t="str">
            <v>UNIDAD DE ASPIRACIÓN PARA RED  DE VACÍO</v>
          </cell>
          <cell r="D880" t="str">
            <v>C</v>
          </cell>
          <cell r="E880" t="str">
            <v>UAP</v>
          </cell>
          <cell r="F880" t="str">
            <v>E</v>
          </cell>
          <cell r="H880" t="str">
            <v>0</v>
          </cell>
          <cell r="I880">
            <v>1</v>
          </cell>
          <cell r="J880">
            <v>2</v>
          </cell>
          <cell r="K880">
            <v>2</v>
          </cell>
          <cell r="L880" t="str">
            <v>0</v>
          </cell>
          <cell r="M880" t="str">
            <v>0</v>
          </cell>
          <cell r="N880" t="str">
            <v>0</v>
          </cell>
          <cell r="O880">
            <v>5</v>
          </cell>
        </row>
        <row r="881">
          <cell r="B881" t="str">
            <v>UAP-014</v>
          </cell>
          <cell r="C881" t="str">
            <v xml:space="preserve">UNIDAD DE CALENTAMIENTO CORPORAL </v>
          </cell>
          <cell r="D881" t="str">
            <v>B</v>
          </cell>
          <cell r="E881" t="str">
            <v>UAP</v>
          </cell>
          <cell r="F881" t="str">
            <v>E</v>
          </cell>
          <cell r="H881" t="str">
            <v>0</v>
          </cell>
          <cell r="I881" t="str">
            <v>0</v>
          </cell>
          <cell r="J881">
            <v>2</v>
          </cell>
          <cell r="K881" t="str">
            <v>0</v>
          </cell>
          <cell r="L881" t="str">
            <v>0</v>
          </cell>
          <cell r="M881" t="str">
            <v>0</v>
          </cell>
          <cell r="N881" t="str">
            <v>0</v>
          </cell>
          <cell r="O881">
            <v>2</v>
          </cell>
        </row>
        <row r="882">
          <cell r="B882" t="str">
            <v>URO-001</v>
          </cell>
          <cell r="C882" t="str">
            <v xml:space="preserve">SET INSTRUMENTAL DE DILATADORES DE BENUIQUE </v>
          </cell>
          <cell r="D882" t="str">
            <v>I</v>
          </cell>
          <cell r="E882" t="str">
            <v>URO</v>
          </cell>
          <cell r="F882" t="str">
            <v>E</v>
          </cell>
          <cell r="H882" t="str">
            <v>0</v>
          </cell>
          <cell r="I882">
            <v>1</v>
          </cell>
          <cell r="J882" t="str">
            <v>0</v>
          </cell>
          <cell r="K882" t="str">
            <v>0</v>
          </cell>
          <cell r="L882" t="str">
            <v>0</v>
          </cell>
          <cell r="M882" t="str">
            <v>0</v>
          </cell>
          <cell r="N882" t="str">
            <v>0</v>
          </cell>
          <cell r="O882">
            <v>1</v>
          </cell>
        </row>
        <row r="883">
          <cell r="B883" t="str">
            <v>URO-002</v>
          </cell>
          <cell r="C883" t="str">
            <v>SET INSTRUMENTAL DE UROLOGIA</v>
          </cell>
          <cell r="D883" t="str">
            <v>I</v>
          </cell>
          <cell r="E883" t="str">
            <v>URO</v>
          </cell>
          <cell r="F883" t="str">
            <v>E</v>
          </cell>
          <cell r="H883" t="str">
            <v>0</v>
          </cell>
          <cell r="I883" t="str">
            <v>0</v>
          </cell>
          <cell r="J883">
            <v>3</v>
          </cell>
          <cell r="K883" t="str">
            <v>0</v>
          </cell>
          <cell r="L883" t="str">
            <v>0</v>
          </cell>
          <cell r="M883" t="str">
            <v>0</v>
          </cell>
          <cell r="N883" t="str">
            <v>0</v>
          </cell>
          <cell r="O883">
            <v>3</v>
          </cell>
        </row>
        <row r="884">
          <cell r="B884" t="str">
            <v>URO-003</v>
          </cell>
          <cell r="C884" t="str">
            <v>SET INSTRUMENTAL PARA CIRCUNSICION</v>
          </cell>
          <cell r="D884" t="str">
            <v>I</v>
          </cell>
          <cell r="E884" t="str">
            <v>URO</v>
          </cell>
          <cell r="F884" t="str">
            <v>E</v>
          </cell>
          <cell r="H884" t="str">
            <v>0</v>
          </cell>
          <cell r="I884" t="str">
            <v>0</v>
          </cell>
          <cell r="J884">
            <v>3</v>
          </cell>
          <cell r="K884" t="str">
            <v>0</v>
          </cell>
          <cell r="L884" t="str">
            <v>0</v>
          </cell>
          <cell r="M884" t="str">
            <v>0</v>
          </cell>
          <cell r="N884" t="str">
            <v>0</v>
          </cell>
          <cell r="O884">
            <v>3</v>
          </cell>
        </row>
        <row r="885">
          <cell r="B885" t="str">
            <v>URO-004</v>
          </cell>
          <cell r="C885" t="str">
            <v>SET INSTRUMENTAL PARA EXPLORACION VESICAL</v>
          </cell>
          <cell r="D885" t="str">
            <v>I</v>
          </cell>
          <cell r="E885" t="str">
            <v>URO</v>
          </cell>
          <cell r="F885" t="str">
            <v>E</v>
          </cell>
          <cell r="H885" t="str">
            <v>0</v>
          </cell>
          <cell r="I885" t="str">
            <v>0</v>
          </cell>
          <cell r="J885">
            <v>3</v>
          </cell>
          <cell r="K885" t="str">
            <v>0</v>
          </cell>
          <cell r="L885" t="str">
            <v>0</v>
          </cell>
          <cell r="M885" t="str">
            <v>0</v>
          </cell>
          <cell r="N885" t="str">
            <v>0</v>
          </cell>
          <cell r="O885">
            <v>3</v>
          </cell>
        </row>
        <row r="886">
          <cell r="B886" t="str">
            <v>URO-005</v>
          </cell>
          <cell r="C886" t="str">
            <v>SET INSTRUMENTAL PARA NEFRECTOMIA</v>
          </cell>
          <cell r="D886" t="str">
            <v>I</v>
          </cell>
          <cell r="E886" t="str">
            <v>URO</v>
          </cell>
          <cell r="F886" t="str">
            <v>E</v>
          </cell>
          <cell r="H886" t="str">
            <v>0</v>
          </cell>
          <cell r="I886" t="str">
            <v>0</v>
          </cell>
          <cell r="J886">
            <v>3</v>
          </cell>
          <cell r="K886" t="str">
            <v>0</v>
          </cell>
          <cell r="L886" t="str">
            <v>0</v>
          </cell>
          <cell r="M886" t="str">
            <v>0</v>
          </cell>
          <cell r="N886" t="str">
            <v>0</v>
          </cell>
          <cell r="O886">
            <v>3</v>
          </cell>
        </row>
        <row r="887">
          <cell r="B887" t="str">
            <v>URO-006</v>
          </cell>
          <cell r="C887" t="str">
            <v>SET INSTRUMENTAL PARA ORQUIECTOMIA</v>
          </cell>
          <cell r="D887" t="str">
            <v>I</v>
          </cell>
          <cell r="E887" t="str">
            <v>URO</v>
          </cell>
          <cell r="F887" t="str">
            <v>E</v>
          </cell>
          <cell r="H887" t="str">
            <v>0</v>
          </cell>
          <cell r="I887" t="str">
            <v>0</v>
          </cell>
          <cell r="J887">
            <v>3</v>
          </cell>
          <cell r="K887" t="str">
            <v>0</v>
          </cell>
          <cell r="L887" t="str">
            <v>0</v>
          </cell>
          <cell r="M887" t="str">
            <v>0</v>
          </cell>
          <cell r="N887" t="str">
            <v>0</v>
          </cell>
          <cell r="O887">
            <v>3</v>
          </cell>
        </row>
        <row r="888">
          <cell r="B888" t="str">
            <v>URO-007</v>
          </cell>
          <cell r="C888" t="str">
            <v>SET INSTRUMENTAL PARA PROSTACTECTOMIA</v>
          </cell>
          <cell r="D888" t="str">
            <v>I</v>
          </cell>
          <cell r="E888" t="str">
            <v>URO</v>
          </cell>
          <cell r="F888" t="str">
            <v>E</v>
          </cell>
          <cell r="H888" t="str">
            <v>0</v>
          </cell>
          <cell r="I888" t="str">
            <v>0</v>
          </cell>
          <cell r="J888">
            <v>3</v>
          </cell>
          <cell r="K888" t="str">
            <v>0</v>
          </cell>
          <cell r="L888" t="str">
            <v>0</v>
          </cell>
          <cell r="M888" t="str">
            <v>0</v>
          </cell>
          <cell r="N888" t="str">
            <v>0</v>
          </cell>
          <cell r="O888">
            <v>3</v>
          </cell>
        </row>
        <row r="889">
          <cell r="B889" t="str">
            <v>URO-008</v>
          </cell>
          <cell r="C889" t="str">
            <v>SET INSTRUMENTAL PARA VASECTOMIA</v>
          </cell>
          <cell r="D889" t="str">
            <v>I</v>
          </cell>
          <cell r="E889" t="str">
            <v>URO</v>
          </cell>
          <cell r="F889" t="str">
            <v>E</v>
          </cell>
          <cell r="H889" t="str">
            <v>0</v>
          </cell>
          <cell r="I889" t="str">
            <v>0</v>
          </cell>
          <cell r="J889">
            <v>3</v>
          </cell>
          <cell r="K889" t="str">
            <v>0</v>
          </cell>
          <cell r="L889" t="str">
            <v>0</v>
          </cell>
          <cell r="M889" t="str">
            <v>0</v>
          </cell>
          <cell r="N889" t="str">
            <v>0</v>
          </cell>
          <cell r="O889">
            <v>3</v>
          </cell>
        </row>
        <row r="890">
          <cell r="B890" t="str">
            <v>US-001</v>
          </cell>
          <cell r="C890" t="str">
            <v>DETECTOR DE LATIDOS FETALES</v>
          </cell>
          <cell r="D890" t="str">
            <v>B</v>
          </cell>
          <cell r="E890" t="str">
            <v>US</v>
          </cell>
          <cell r="F890" t="str">
            <v>E</v>
          </cell>
          <cell r="H890" t="str">
            <v>0</v>
          </cell>
          <cell r="I890">
            <v>1</v>
          </cell>
          <cell r="J890">
            <v>1</v>
          </cell>
          <cell r="K890">
            <v>1</v>
          </cell>
          <cell r="L890" t="str">
            <v>0</v>
          </cell>
          <cell r="M890" t="str">
            <v>0</v>
          </cell>
          <cell r="N890" t="str">
            <v>0</v>
          </cell>
          <cell r="O890">
            <v>3</v>
          </cell>
        </row>
        <row r="891">
          <cell r="B891" t="str">
            <v>US-002</v>
          </cell>
          <cell r="C891" t="str">
            <v>DETECTOR DE LATIDOS FETALES DE MESA</v>
          </cell>
          <cell r="D891" t="str">
            <v>B</v>
          </cell>
          <cell r="E891" t="str">
            <v>US</v>
          </cell>
          <cell r="F891" t="str">
            <v>E</v>
          </cell>
          <cell r="H891" t="str">
            <v>0</v>
          </cell>
          <cell r="I891">
            <v>1</v>
          </cell>
          <cell r="J891">
            <v>1</v>
          </cell>
          <cell r="K891">
            <v>2</v>
          </cell>
          <cell r="L891" t="str">
            <v>0</v>
          </cell>
          <cell r="M891" t="str">
            <v>0</v>
          </cell>
          <cell r="N891" t="str">
            <v>0</v>
          </cell>
          <cell r="O891">
            <v>4</v>
          </cell>
        </row>
        <row r="892">
          <cell r="B892" t="str">
            <v>US-003</v>
          </cell>
          <cell r="C892" t="str">
            <v>ECOCARDIOGRAFO DOPPLER</v>
          </cell>
          <cell r="D892" t="str">
            <v>B</v>
          </cell>
          <cell r="E892" t="str">
            <v>US</v>
          </cell>
          <cell r="F892" t="str">
            <v>E</v>
          </cell>
          <cell r="H892" t="str">
            <v>0</v>
          </cell>
          <cell r="I892">
            <v>1</v>
          </cell>
          <cell r="J892" t="str">
            <v>0</v>
          </cell>
          <cell r="K892" t="str">
            <v>0</v>
          </cell>
          <cell r="L892" t="str">
            <v>0</v>
          </cell>
          <cell r="M892" t="str">
            <v>0</v>
          </cell>
          <cell r="N892" t="str">
            <v>0</v>
          </cell>
          <cell r="O892">
            <v>1</v>
          </cell>
        </row>
        <row r="893">
          <cell r="B893" t="str">
            <v>US-004</v>
          </cell>
          <cell r="C893" t="str">
            <v xml:space="preserve">ECÓGRAFO DOPPLER COLOR </v>
          </cell>
          <cell r="D893" t="str">
            <v>B</v>
          </cell>
          <cell r="E893" t="str">
            <v>US</v>
          </cell>
          <cell r="F893" t="str">
            <v>E</v>
          </cell>
          <cell r="H893" t="str">
            <v>0</v>
          </cell>
          <cell r="I893">
            <v>1</v>
          </cell>
          <cell r="J893" t="str">
            <v>0</v>
          </cell>
          <cell r="K893" t="str">
            <v>0</v>
          </cell>
          <cell r="L893" t="str">
            <v>0</v>
          </cell>
          <cell r="M893" t="str">
            <v>0</v>
          </cell>
          <cell r="N893" t="str">
            <v>0</v>
          </cell>
          <cell r="O893">
            <v>1</v>
          </cell>
        </row>
        <row r="894">
          <cell r="B894" t="str">
            <v>US-005</v>
          </cell>
          <cell r="C894" t="str">
            <v>ECÓGRAFO DOPPLER COLOR  4D</v>
          </cell>
          <cell r="D894" t="str">
            <v>B</v>
          </cell>
          <cell r="E894" t="str">
            <v>US</v>
          </cell>
          <cell r="F894" t="str">
            <v>E</v>
          </cell>
          <cell r="H894" t="str">
            <v>0</v>
          </cell>
          <cell r="I894">
            <v>1</v>
          </cell>
          <cell r="J894" t="str">
            <v>0</v>
          </cell>
          <cell r="K894" t="str">
            <v>0</v>
          </cell>
          <cell r="L894" t="str">
            <v>0</v>
          </cell>
          <cell r="M894" t="str">
            <v>0</v>
          </cell>
          <cell r="N894" t="str">
            <v>0</v>
          </cell>
          <cell r="O894">
            <v>1</v>
          </cell>
        </row>
        <row r="895">
          <cell r="B895" t="str">
            <v>US-006</v>
          </cell>
          <cell r="C895" t="str">
            <v>ECÓGRAFO INTRAOPERATORIO</v>
          </cell>
          <cell r="D895" t="str">
            <v>B</v>
          </cell>
          <cell r="E895" t="str">
            <v>US</v>
          </cell>
          <cell r="F895" t="str">
            <v>E</v>
          </cell>
          <cell r="H895" t="str">
            <v>0</v>
          </cell>
          <cell r="I895" t="str">
            <v>0</v>
          </cell>
          <cell r="J895">
            <v>1</v>
          </cell>
          <cell r="K895" t="str">
            <v>0</v>
          </cell>
          <cell r="L895" t="str">
            <v>0</v>
          </cell>
          <cell r="M895" t="str">
            <v>0</v>
          </cell>
          <cell r="N895" t="str">
            <v>0</v>
          </cell>
          <cell r="O895">
            <v>1</v>
          </cell>
        </row>
        <row r="896">
          <cell r="B896" t="str">
            <v>US-007</v>
          </cell>
          <cell r="C896" t="str">
            <v>ECÓGRAFO MULTIPROPÓSITO</v>
          </cell>
          <cell r="D896" t="str">
            <v>B</v>
          </cell>
          <cell r="E896" t="str">
            <v>US</v>
          </cell>
          <cell r="F896" t="str">
            <v>E</v>
          </cell>
          <cell r="H896" t="str">
            <v>0</v>
          </cell>
          <cell r="I896">
            <v>1</v>
          </cell>
          <cell r="J896">
            <v>1</v>
          </cell>
          <cell r="K896" t="str">
            <v>0</v>
          </cell>
          <cell r="L896" t="str">
            <v>0</v>
          </cell>
          <cell r="M896" t="str">
            <v>0</v>
          </cell>
          <cell r="N896" t="str">
            <v>0</v>
          </cell>
          <cell r="O896">
            <v>2</v>
          </cell>
        </row>
        <row r="897">
          <cell r="B897" t="str">
            <v>US-008</v>
          </cell>
          <cell r="C897" t="str">
            <v>ECÓGRAFO OBSTETRICO</v>
          </cell>
          <cell r="D897" t="str">
            <v>B</v>
          </cell>
          <cell r="E897" t="str">
            <v>US</v>
          </cell>
          <cell r="F897" t="str">
            <v>E</v>
          </cell>
          <cell r="H897" t="str">
            <v>0</v>
          </cell>
          <cell r="I897">
            <v>1</v>
          </cell>
          <cell r="J897" t="str">
            <v>0</v>
          </cell>
          <cell r="K897" t="str">
            <v>0</v>
          </cell>
          <cell r="L897" t="str">
            <v>0</v>
          </cell>
          <cell r="M897" t="str">
            <v>0</v>
          </cell>
          <cell r="N897" t="str">
            <v>0</v>
          </cell>
          <cell r="O897">
            <v>1</v>
          </cell>
        </row>
        <row r="898">
          <cell r="B898" t="str">
            <v>US-009</v>
          </cell>
          <cell r="C898" t="str">
            <v>ECOGRAFO PORTATIL</v>
          </cell>
          <cell r="D898" t="str">
            <v>B</v>
          </cell>
          <cell r="E898" t="str">
            <v>US</v>
          </cell>
          <cell r="F898" t="str">
            <v>E</v>
          </cell>
          <cell r="H898" t="str">
            <v>0</v>
          </cell>
          <cell r="I898">
            <v>1</v>
          </cell>
          <cell r="J898" t="str">
            <v>0</v>
          </cell>
          <cell r="K898" t="str">
            <v>0</v>
          </cell>
          <cell r="L898" t="str">
            <v>0</v>
          </cell>
          <cell r="M898" t="str">
            <v>0</v>
          </cell>
          <cell r="N898" t="str">
            <v>0</v>
          </cell>
          <cell r="O898">
            <v>1</v>
          </cell>
        </row>
        <row r="899">
          <cell r="B899" t="str">
            <v>USV-001</v>
          </cell>
          <cell r="C899" t="str">
            <v>BOMBA DE INFUSIÓN DE 1 CANAL</v>
          </cell>
          <cell r="D899" t="str">
            <v>B</v>
          </cell>
          <cell r="E899" t="str">
            <v>USV</v>
          </cell>
          <cell r="F899" t="str">
            <v>E</v>
          </cell>
          <cell r="H899" t="str">
            <v>0</v>
          </cell>
          <cell r="I899">
            <v>6</v>
          </cell>
          <cell r="J899">
            <v>1</v>
          </cell>
          <cell r="K899">
            <v>1</v>
          </cell>
          <cell r="L899" t="str">
            <v>0</v>
          </cell>
          <cell r="M899" t="str">
            <v>0</v>
          </cell>
          <cell r="N899" t="str">
            <v>0</v>
          </cell>
          <cell r="O899">
            <v>8</v>
          </cell>
        </row>
        <row r="900">
          <cell r="B900" t="str">
            <v>USV-002</v>
          </cell>
          <cell r="C900" t="str">
            <v>BOMBA DE INFUSIÓN DE 2 CANALES</v>
          </cell>
          <cell r="D900" t="str">
            <v>B</v>
          </cell>
          <cell r="E900" t="str">
            <v>USV</v>
          </cell>
          <cell r="F900" t="str">
            <v>E</v>
          </cell>
          <cell r="H900" t="str">
            <v>0</v>
          </cell>
          <cell r="I900">
            <v>6</v>
          </cell>
          <cell r="J900">
            <v>3</v>
          </cell>
          <cell r="K900" t="str">
            <v>0</v>
          </cell>
          <cell r="L900" t="str">
            <v>0</v>
          </cell>
          <cell r="M900" t="str">
            <v>0</v>
          </cell>
          <cell r="N900" t="str">
            <v>0</v>
          </cell>
          <cell r="O900">
            <v>9</v>
          </cell>
        </row>
        <row r="901">
          <cell r="B901" t="str">
            <v>USV-003</v>
          </cell>
          <cell r="C901" t="str">
            <v>BOMBA DE INFUSION DE JERINGA</v>
          </cell>
          <cell r="D901" t="str">
            <v>B</v>
          </cell>
          <cell r="E901" t="str">
            <v>USV</v>
          </cell>
          <cell r="F901" t="str">
            <v>E</v>
          </cell>
          <cell r="H901" t="str">
            <v>0</v>
          </cell>
          <cell r="I901">
            <v>1</v>
          </cell>
          <cell r="J901" t="str">
            <v>0</v>
          </cell>
          <cell r="K901" t="str">
            <v>0</v>
          </cell>
          <cell r="L901" t="str">
            <v>0</v>
          </cell>
          <cell r="M901" t="str">
            <v>0</v>
          </cell>
          <cell r="N901" t="str">
            <v>0</v>
          </cell>
          <cell r="O901">
            <v>1</v>
          </cell>
        </row>
        <row r="902">
          <cell r="B902" t="str">
            <v>USV-004</v>
          </cell>
          <cell r="C902" t="str">
            <v>BOMBA DE INFUSIÓN ENTERAL</v>
          </cell>
          <cell r="D902" t="str">
            <v>B</v>
          </cell>
          <cell r="E902" t="str">
            <v>USV</v>
          </cell>
          <cell r="F902" t="str">
            <v>E</v>
          </cell>
          <cell r="H902" t="str">
            <v>0</v>
          </cell>
          <cell r="I902">
            <v>2</v>
          </cell>
          <cell r="J902" t="str">
            <v>0</v>
          </cell>
          <cell r="K902" t="str">
            <v>0</v>
          </cell>
          <cell r="L902" t="str">
            <v>0</v>
          </cell>
          <cell r="M902" t="str">
            <v>0</v>
          </cell>
          <cell r="N902" t="str">
            <v>0</v>
          </cell>
          <cell r="O902">
            <v>2</v>
          </cell>
        </row>
        <row r="903">
          <cell r="B903" t="str">
            <v>USV-005</v>
          </cell>
          <cell r="C903" t="str">
            <v>COCHE DE PARO EQUIPADO</v>
          </cell>
          <cell r="D903" t="str">
            <v>B</v>
          </cell>
          <cell r="E903" t="str">
            <v>USV</v>
          </cell>
          <cell r="F903" t="str">
            <v>E</v>
          </cell>
          <cell r="H903" t="str">
            <v>0</v>
          </cell>
          <cell r="I903">
            <v>1</v>
          </cell>
          <cell r="J903">
            <v>1</v>
          </cell>
          <cell r="K903">
            <v>1</v>
          </cell>
          <cell r="L903" t="str">
            <v>0</v>
          </cell>
          <cell r="M903" t="str">
            <v>0</v>
          </cell>
          <cell r="N903" t="str">
            <v>0</v>
          </cell>
          <cell r="O903">
            <v>3</v>
          </cell>
        </row>
        <row r="904">
          <cell r="B904" t="str">
            <v>USV-006</v>
          </cell>
          <cell r="C904" t="str">
            <v>COCHE PARA INTUBACION DIFICIL</v>
          </cell>
          <cell r="D904" t="str">
            <v>B</v>
          </cell>
          <cell r="E904" t="str">
            <v>USV</v>
          </cell>
          <cell r="F904" t="str">
            <v>E</v>
          </cell>
          <cell r="H904" t="str">
            <v>0</v>
          </cell>
          <cell r="I904">
            <v>1</v>
          </cell>
          <cell r="J904">
            <v>1</v>
          </cell>
          <cell r="K904" t="str">
            <v>0</v>
          </cell>
          <cell r="L904" t="str">
            <v>0</v>
          </cell>
          <cell r="M904" t="str">
            <v>0</v>
          </cell>
          <cell r="N904" t="str">
            <v>0</v>
          </cell>
          <cell r="O904">
            <v>2</v>
          </cell>
        </row>
        <row r="905">
          <cell r="B905" t="str">
            <v>USV-007</v>
          </cell>
          <cell r="C905" t="str">
            <v>EQUIPO CPAP</v>
          </cell>
          <cell r="D905" t="str">
            <v>B</v>
          </cell>
          <cell r="E905" t="str">
            <v>USV</v>
          </cell>
          <cell r="F905" t="str">
            <v>E</v>
          </cell>
          <cell r="H905" t="str">
            <v>0</v>
          </cell>
          <cell r="I905">
            <v>2</v>
          </cell>
          <cell r="J905" t="str">
            <v>0</v>
          </cell>
          <cell r="K905" t="str">
            <v>0</v>
          </cell>
          <cell r="L905" t="str">
            <v>0</v>
          </cell>
          <cell r="M905" t="str">
            <v>0</v>
          </cell>
          <cell r="N905" t="str">
            <v>0</v>
          </cell>
          <cell r="O905">
            <v>2</v>
          </cell>
        </row>
        <row r="906">
          <cell r="B906" t="str">
            <v>USV-008</v>
          </cell>
          <cell r="C906" t="str">
            <v>INCUBADORA DE TRANSPORTE</v>
          </cell>
          <cell r="D906" t="str">
            <v>B</v>
          </cell>
          <cell r="E906" t="str">
            <v>USV</v>
          </cell>
          <cell r="F906" t="str">
            <v>E</v>
          </cell>
          <cell r="H906" t="str">
            <v>0</v>
          </cell>
          <cell r="I906">
            <v>1</v>
          </cell>
          <cell r="J906">
            <v>1</v>
          </cell>
          <cell r="K906">
            <v>1</v>
          </cell>
          <cell r="L906" t="str">
            <v>0</v>
          </cell>
          <cell r="M906" t="str">
            <v>0</v>
          </cell>
          <cell r="N906" t="str">
            <v>0</v>
          </cell>
          <cell r="O906">
            <v>3</v>
          </cell>
        </row>
        <row r="907">
          <cell r="B907" t="str">
            <v>USV-009</v>
          </cell>
          <cell r="C907" t="str">
            <v xml:space="preserve">INCUBADORA ESTÁNDAR </v>
          </cell>
          <cell r="D907" t="str">
            <v>B</v>
          </cell>
          <cell r="E907" t="str">
            <v>USV</v>
          </cell>
          <cell r="F907" t="str">
            <v>E</v>
          </cell>
          <cell r="H907" t="str">
            <v>0</v>
          </cell>
          <cell r="I907">
            <v>3</v>
          </cell>
          <cell r="J907">
            <v>2</v>
          </cell>
          <cell r="K907">
            <v>2</v>
          </cell>
          <cell r="L907" t="str">
            <v>0</v>
          </cell>
          <cell r="M907" t="str">
            <v>0</v>
          </cell>
          <cell r="N907" t="str">
            <v>0</v>
          </cell>
          <cell r="O907">
            <v>7</v>
          </cell>
        </row>
        <row r="908">
          <cell r="B908" t="str">
            <v>USV-010</v>
          </cell>
          <cell r="C908" t="str">
            <v xml:space="preserve">INCUBADORA NEONATAL ABIERTA </v>
          </cell>
          <cell r="D908" t="str">
            <v>B</v>
          </cell>
          <cell r="E908" t="str">
            <v>USV</v>
          </cell>
          <cell r="F908" t="str">
            <v>E</v>
          </cell>
          <cell r="H908" t="str">
            <v>0</v>
          </cell>
          <cell r="I908">
            <v>1</v>
          </cell>
          <cell r="J908" t="str">
            <v>0</v>
          </cell>
          <cell r="K908" t="str">
            <v>0</v>
          </cell>
          <cell r="L908" t="str">
            <v>0</v>
          </cell>
          <cell r="M908" t="str">
            <v>0</v>
          </cell>
          <cell r="N908" t="str">
            <v>0</v>
          </cell>
          <cell r="O908">
            <v>1</v>
          </cell>
        </row>
        <row r="909">
          <cell r="B909" t="str">
            <v>USV-011</v>
          </cell>
          <cell r="C909" t="str">
            <v>INCUBADORA NEONATAL ABIERTA PARA UCI</v>
          </cell>
          <cell r="D909" t="str">
            <v>B</v>
          </cell>
          <cell r="E909" t="str">
            <v>USV</v>
          </cell>
          <cell r="F909" t="str">
            <v>E</v>
          </cell>
          <cell r="H909" t="str">
            <v>0</v>
          </cell>
          <cell r="I909">
            <v>2</v>
          </cell>
          <cell r="J909" t="str">
            <v>0</v>
          </cell>
          <cell r="K909" t="str">
            <v>0</v>
          </cell>
          <cell r="L909" t="str">
            <v>0</v>
          </cell>
          <cell r="M909" t="str">
            <v>0</v>
          </cell>
          <cell r="N909" t="str">
            <v>0</v>
          </cell>
          <cell r="O909">
            <v>2</v>
          </cell>
        </row>
        <row r="910">
          <cell r="B910" t="str">
            <v>USV-012</v>
          </cell>
          <cell r="C910" t="str">
            <v>MALETÍN DE REANIMACIÓN  NEONATAL</v>
          </cell>
          <cell r="D910" t="str">
            <v>C</v>
          </cell>
          <cell r="E910" t="str">
            <v>USV</v>
          </cell>
          <cell r="F910" t="str">
            <v>E</v>
          </cell>
          <cell r="H910" t="str">
            <v>0</v>
          </cell>
          <cell r="I910">
            <v>1</v>
          </cell>
          <cell r="J910" t="str">
            <v>0</v>
          </cell>
          <cell r="K910" t="str">
            <v>0</v>
          </cell>
          <cell r="L910" t="str">
            <v>0</v>
          </cell>
          <cell r="M910" t="str">
            <v>0</v>
          </cell>
          <cell r="N910" t="str">
            <v>0</v>
          </cell>
          <cell r="O910">
            <v>1</v>
          </cell>
        </row>
        <row r="911">
          <cell r="B911" t="str">
            <v>USV-013</v>
          </cell>
          <cell r="C911" t="str">
            <v>MALETÍN DE REANIMACIÓN ADULTO PEDIÁTRICO</v>
          </cell>
          <cell r="D911" t="str">
            <v>C</v>
          </cell>
          <cell r="E911" t="str">
            <v>USV</v>
          </cell>
          <cell r="F911" t="str">
            <v>E</v>
          </cell>
          <cell r="H911" t="str">
            <v>0</v>
          </cell>
          <cell r="I911">
            <v>1</v>
          </cell>
          <cell r="J911">
            <v>1</v>
          </cell>
          <cell r="K911">
            <v>2</v>
          </cell>
          <cell r="L911" t="str">
            <v>0</v>
          </cell>
          <cell r="M911" t="str">
            <v>0</v>
          </cell>
          <cell r="N911" t="str">
            <v>0</v>
          </cell>
          <cell r="O911">
            <v>4</v>
          </cell>
        </row>
        <row r="912">
          <cell r="B912" t="str">
            <v>USV-014</v>
          </cell>
          <cell r="C912" t="str">
            <v>MAQUINA DE ANESTESIA  CON MONITOREO COMPLETO</v>
          </cell>
          <cell r="D912" t="str">
            <v>B</v>
          </cell>
          <cell r="E912" t="str">
            <v>USV</v>
          </cell>
          <cell r="F912" t="str">
            <v>E</v>
          </cell>
          <cell r="H912" t="str">
            <v>0</v>
          </cell>
          <cell r="I912">
            <v>1</v>
          </cell>
          <cell r="J912" t="str">
            <v>0</v>
          </cell>
          <cell r="K912" t="str">
            <v>0</v>
          </cell>
          <cell r="L912" t="str">
            <v>0</v>
          </cell>
          <cell r="M912" t="str">
            <v>0</v>
          </cell>
          <cell r="N912" t="str">
            <v>0</v>
          </cell>
          <cell r="O912">
            <v>1</v>
          </cell>
        </row>
        <row r="913">
          <cell r="B913" t="str">
            <v>USV-015</v>
          </cell>
          <cell r="C913" t="str">
            <v>MAQUINA DE ANESTESIA CON MONITOREO BASICO</v>
          </cell>
          <cell r="D913" t="str">
            <v>B</v>
          </cell>
          <cell r="E913" t="str">
            <v>USV</v>
          </cell>
          <cell r="F913" t="str">
            <v>E</v>
          </cell>
          <cell r="H913" t="str">
            <v>0</v>
          </cell>
          <cell r="I913">
            <v>1</v>
          </cell>
          <cell r="J913" t="str">
            <v>0</v>
          </cell>
          <cell r="K913" t="str">
            <v>0</v>
          </cell>
          <cell r="L913" t="str">
            <v>0</v>
          </cell>
          <cell r="M913" t="str">
            <v>0</v>
          </cell>
          <cell r="N913" t="str">
            <v>0</v>
          </cell>
          <cell r="O913">
            <v>1</v>
          </cell>
        </row>
        <row r="914">
          <cell r="B914" t="str">
            <v>USV-016</v>
          </cell>
          <cell r="C914" t="str">
            <v>RESUCITADOR MANUAL ADULTO</v>
          </cell>
          <cell r="D914" t="str">
            <v>C</v>
          </cell>
          <cell r="E914" t="str">
            <v>USV</v>
          </cell>
          <cell r="F914" t="str">
            <v>E</v>
          </cell>
          <cell r="H914" t="str">
            <v>0</v>
          </cell>
          <cell r="I914">
            <v>1</v>
          </cell>
          <cell r="J914" t="str">
            <v>0</v>
          </cell>
          <cell r="K914" t="str">
            <v>0</v>
          </cell>
          <cell r="L914" t="str">
            <v>0</v>
          </cell>
          <cell r="M914" t="str">
            <v>0</v>
          </cell>
          <cell r="N914" t="str">
            <v>0</v>
          </cell>
          <cell r="O914">
            <v>1</v>
          </cell>
        </row>
        <row r="915">
          <cell r="B915" t="str">
            <v>USV-017</v>
          </cell>
          <cell r="C915" t="str">
            <v>RESUCITADOR MANUAL ADULTO PEDIÁTRICO</v>
          </cell>
          <cell r="D915" t="str">
            <v>C</v>
          </cell>
          <cell r="E915" t="str">
            <v>USV</v>
          </cell>
          <cell r="F915" t="str">
            <v>E</v>
          </cell>
          <cell r="H915" t="str">
            <v>0</v>
          </cell>
          <cell r="I915">
            <v>6</v>
          </cell>
          <cell r="J915" t="str">
            <v>0</v>
          </cell>
          <cell r="K915" t="str">
            <v>0</v>
          </cell>
          <cell r="L915" t="str">
            <v>0</v>
          </cell>
          <cell r="M915" t="str">
            <v>0</v>
          </cell>
          <cell r="N915" t="str">
            <v>0</v>
          </cell>
          <cell r="O915">
            <v>6</v>
          </cell>
        </row>
        <row r="916">
          <cell r="B916" t="str">
            <v>USV-018</v>
          </cell>
          <cell r="C916" t="str">
            <v>RESUCITADOR MANUAL ADULTO, PEDIÁTRICO Y NEONATAL</v>
          </cell>
          <cell r="D916" t="str">
            <v>C</v>
          </cell>
          <cell r="E916" t="str">
            <v>USV</v>
          </cell>
          <cell r="F916" t="str">
            <v>E</v>
          </cell>
          <cell r="H916" t="str">
            <v>0</v>
          </cell>
          <cell r="I916" t="str">
            <v>0</v>
          </cell>
          <cell r="J916">
            <v>1</v>
          </cell>
          <cell r="K916">
            <v>2</v>
          </cell>
          <cell r="L916" t="str">
            <v>0</v>
          </cell>
          <cell r="M916" t="str">
            <v>0</v>
          </cell>
          <cell r="N916" t="str">
            <v>0</v>
          </cell>
          <cell r="O916">
            <v>3</v>
          </cell>
        </row>
        <row r="917">
          <cell r="B917" t="str">
            <v>USV-019</v>
          </cell>
          <cell r="C917" t="str">
            <v>RESUCITADOR MANUAL NEONATAL</v>
          </cell>
          <cell r="D917" t="str">
            <v>C</v>
          </cell>
          <cell r="E917" t="str">
            <v>USV</v>
          </cell>
          <cell r="F917" t="str">
            <v>E</v>
          </cell>
          <cell r="H917" t="str">
            <v>0</v>
          </cell>
          <cell r="I917">
            <v>1</v>
          </cell>
          <cell r="J917">
            <v>3</v>
          </cell>
          <cell r="K917" t="str">
            <v>0</v>
          </cell>
          <cell r="L917" t="str">
            <v>0</v>
          </cell>
          <cell r="M917" t="str">
            <v>0</v>
          </cell>
          <cell r="N917" t="str">
            <v>0</v>
          </cell>
          <cell r="O917">
            <v>4</v>
          </cell>
        </row>
        <row r="918">
          <cell r="B918" t="str">
            <v>USV-020</v>
          </cell>
          <cell r="C918" t="str">
            <v>RESUCITADOR MANUAL PEDIÁTRICO</v>
          </cell>
          <cell r="D918" t="str">
            <v>C</v>
          </cell>
          <cell r="E918" t="str">
            <v>USV</v>
          </cell>
          <cell r="F918" t="str">
            <v>E</v>
          </cell>
          <cell r="H918" t="str">
            <v>0</v>
          </cell>
          <cell r="I918">
            <v>3</v>
          </cell>
          <cell r="J918" t="str">
            <v>0</v>
          </cell>
          <cell r="K918" t="str">
            <v>0</v>
          </cell>
          <cell r="L918" t="str">
            <v>0</v>
          </cell>
          <cell r="M918" t="str">
            <v>0</v>
          </cell>
          <cell r="N918" t="str">
            <v>0</v>
          </cell>
          <cell r="O918">
            <v>3</v>
          </cell>
        </row>
        <row r="919">
          <cell r="B919" t="str">
            <v>USV-021</v>
          </cell>
          <cell r="C919" t="str">
            <v>RESUCITADOR MANUAL PEDIÁTRICO /NEONATAL</v>
          </cell>
          <cell r="D919" t="str">
            <v>C</v>
          </cell>
          <cell r="E919" t="str">
            <v>USV</v>
          </cell>
          <cell r="F919" t="str">
            <v>E</v>
          </cell>
          <cell r="H919" t="str">
            <v>0</v>
          </cell>
          <cell r="I919">
            <v>1</v>
          </cell>
          <cell r="J919" t="str">
            <v>0</v>
          </cell>
          <cell r="K919" t="str">
            <v>0</v>
          </cell>
          <cell r="L919" t="str">
            <v>0</v>
          </cell>
          <cell r="M919" t="str">
            <v>0</v>
          </cell>
          <cell r="N919" t="str">
            <v>0</v>
          </cell>
          <cell r="O919">
            <v>1</v>
          </cell>
        </row>
        <row r="920">
          <cell r="B920" t="str">
            <v>USV-022</v>
          </cell>
          <cell r="C920" t="str">
            <v xml:space="preserve">VENTILADOR ADULTO - PEDIÁTRICO - NEONATAL </v>
          </cell>
          <cell r="D920" t="str">
            <v>B</v>
          </cell>
          <cell r="E920" t="str">
            <v>USV</v>
          </cell>
          <cell r="F920" t="str">
            <v>E</v>
          </cell>
          <cell r="H920" t="str">
            <v>0</v>
          </cell>
          <cell r="I920">
            <v>1</v>
          </cell>
          <cell r="J920" t="str">
            <v>0</v>
          </cell>
          <cell r="K920" t="str">
            <v>0</v>
          </cell>
          <cell r="L920" t="str">
            <v>0</v>
          </cell>
          <cell r="M920" t="str">
            <v>0</v>
          </cell>
          <cell r="N920" t="str">
            <v>0</v>
          </cell>
          <cell r="O920">
            <v>1</v>
          </cell>
        </row>
        <row r="921">
          <cell r="B921" t="str">
            <v>USV-023</v>
          </cell>
          <cell r="C921" t="str">
            <v>VENTILADOR DE TRANSPORTE</v>
          </cell>
          <cell r="D921" t="str">
            <v>B</v>
          </cell>
          <cell r="E921" t="str">
            <v>USV</v>
          </cell>
          <cell r="F921" t="str">
            <v>E</v>
          </cell>
          <cell r="H921" t="str">
            <v>0</v>
          </cell>
          <cell r="I921" t="str">
            <v>0</v>
          </cell>
          <cell r="J921">
            <v>1</v>
          </cell>
          <cell r="K921" t="str">
            <v>0</v>
          </cell>
          <cell r="L921" t="str">
            <v>0</v>
          </cell>
          <cell r="M921" t="str">
            <v>0</v>
          </cell>
          <cell r="N921" t="str">
            <v>0</v>
          </cell>
          <cell r="O921">
            <v>1</v>
          </cell>
        </row>
        <row r="922">
          <cell r="B922" t="str">
            <v>USV-024</v>
          </cell>
          <cell r="C922" t="str">
            <v>VENTILADOR MECÁNICO ADULTO PEDIÁTRICO</v>
          </cell>
          <cell r="D922" t="str">
            <v>B</v>
          </cell>
          <cell r="E922" t="str">
            <v>USV</v>
          </cell>
          <cell r="F922" t="str">
            <v>E</v>
          </cell>
          <cell r="H922" t="str">
            <v>0</v>
          </cell>
          <cell r="I922">
            <v>1</v>
          </cell>
          <cell r="J922" t="str">
            <v>0</v>
          </cell>
          <cell r="K922" t="str">
            <v>0</v>
          </cell>
          <cell r="L922" t="str">
            <v>0</v>
          </cell>
          <cell r="M922" t="str">
            <v>0</v>
          </cell>
          <cell r="N922" t="str">
            <v>0</v>
          </cell>
          <cell r="O922">
            <v>1</v>
          </cell>
        </row>
        <row r="923">
          <cell r="B923" t="str">
            <v>USV-025</v>
          </cell>
          <cell r="C923" t="str">
            <v>VENTILADOR MECÁNICO NEONATAL</v>
          </cell>
          <cell r="D923" t="str">
            <v>B</v>
          </cell>
          <cell r="E923" t="str">
            <v>USV</v>
          </cell>
          <cell r="F923" t="str">
            <v>E</v>
          </cell>
          <cell r="H923" t="str">
            <v>0</v>
          </cell>
          <cell r="I923">
            <v>1</v>
          </cell>
          <cell r="J923" t="str">
            <v>0</v>
          </cell>
          <cell r="K923" t="str">
            <v>0</v>
          </cell>
          <cell r="L923" t="str">
            <v>0</v>
          </cell>
          <cell r="M923" t="str">
            <v>0</v>
          </cell>
          <cell r="N923" t="str">
            <v>0</v>
          </cell>
          <cell r="O923">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nsib. IE-VACSN"/>
      <sheetName val="Requerimiento"/>
      <sheetName val="Formato SNIP 04"/>
      <sheetName val="Datos"/>
      <sheetName val="Demanda"/>
      <sheetName val="Inversión-P"/>
      <sheetName val="Alt. 01"/>
      <sheetName val="Alt. 02"/>
      <sheetName val="CT-SP"/>
      <sheetName val="CT-CP"/>
      <sheetName val="Resumen"/>
      <sheetName val="Costos Increm."/>
      <sheetName val="VACSN"/>
      <sheetName val="Sheet1"/>
      <sheetName val="RES,MET,ADI1"/>
      <sheetName val="RESUMEN POR COMPONENTE"/>
      <sheetName val="BASE"/>
      <sheetName val="EP1"/>
      <sheetName val="Rates"/>
      <sheetName val="P2"/>
      <sheetName val="P3"/>
      <sheetName val="POB07"/>
      <sheetName val="Avance financiero"/>
      <sheetName val="N°1"/>
      <sheetName val="N°10"/>
      <sheetName val="N°2"/>
      <sheetName val="N°3"/>
      <sheetName val="N°4"/>
      <sheetName val="N°5"/>
      <sheetName val="N°6"/>
      <sheetName val="N°7"/>
      <sheetName val="N°8"/>
      <sheetName val="N°9"/>
      <sheetName val="Risk"/>
      <sheetName val="Población por edad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nsib. IE-VACSN"/>
      <sheetName val="Población por edades"/>
      <sheetName val="ARQUITECTURA"/>
      <sheetName val="ESTRUCTURAS"/>
      <sheetName val="INST.ELECTRICAS"/>
      <sheetName val="INST.SANITARIAS"/>
      <sheetName val="POLINOMICA"/>
      <sheetName val="Constants"/>
      <sheetName val="A.SENSIBILIDAD"/>
      <sheetName val="FLUJOS"/>
      <sheetName val="Datos Generales"/>
      <sheetName val="Relacion de PU"/>
      <sheetName val="P2"/>
      <sheetName val="Minsa_Estandares- Fuente "/>
      <sheetName val="P3"/>
      <sheetName val="P1"/>
      <sheetName val="APU"/>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nsib. IE-VACSN"/>
      <sheetName val="Formato SNIP 04"/>
      <sheetName val="Datos"/>
      <sheetName val="Pob.Demand. "/>
      <sheetName val="Inversión"/>
      <sheetName val="CT-SP"/>
      <sheetName val="CT-CP"/>
      <sheetName val="Resumen"/>
      <sheetName val="Costos Increm."/>
      <sheetName val="VACSN"/>
      <sheetName val="Población por edades"/>
      <sheetName val="Listas"/>
      <sheetName val="sensibilidad propoli"/>
      <sheetName val="steel"/>
      <sheetName val="POB07"/>
      <sheetName val="GENERAL"/>
      <sheetName val="Equipo"/>
      <sheetName val="Vehículo"/>
      <sheetName val="Gtos Gen"/>
      <sheetName val="Materiales"/>
      <sheetName val="Subcontratos"/>
      <sheetName val="EP1"/>
      <sheetName val="CALENDARIO"/>
      <sheetName val="Estimate"/>
      <sheetName val="Sheet1"/>
    </sheet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B06"/>
      <sheetName val="JUN07"/>
      <sheetName val="POB07"/>
      <sheetName val="PUNTUAL DPTO07"/>
      <sheetName val="ESTI"/>
      <sheetName val="P2"/>
      <sheetName val="P3"/>
      <sheetName val="P3Z"/>
      <sheetName val="provajus"/>
      <sheetName val="dis"/>
      <sheetName val="dis cal"/>
      <sheetName val="v3r"/>
      <sheetName val="disajus"/>
      <sheetName val="valor dist"/>
      <sheetName val="RESUMEN"/>
      <sheetName val="Risk"/>
      <sheetName val="datos"/>
      <sheetName val="INDICES"/>
      <sheetName val="Sensib. IE-VACSN"/>
      <sheetName val="A.SENSIBILIDAD"/>
      <sheetName val="FLUJOS"/>
      <sheetName val="Z-4"/>
      <sheetName val="FINAL"/>
      <sheetName val="Ratios"/>
      <sheetName val="Estimate"/>
    </sheetNames>
    <sheetDataSet>
      <sheetData sheetId="0"/>
      <sheetData sheetId="1"/>
      <sheetData sheetId="2">
        <row r="10">
          <cell r="A10" t="str">
            <v>010000</v>
          </cell>
          <cell r="B10" t="str">
            <v>01</v>
          </cell>
          <cell r="C10" t="str">
            <v>00</v>
          </cell>
          <cell r="D10" t="str">
            <v>00</v>
          </cell>
          <cell r="E10" t="str">
            <v>AMAZONAS</v>
          </cell>
          <cell r="F10">
            <v>416145</v>
          </cell>
        </row>
        <row r="11">
          <cell r="A11" t="str">
            <v>010100</v>
          </cell>
          <cell r="B11" t="str">
            <v>01</v>
          </cell>
          <cell r="C11" t="str">
            <v>01</v>
          </cell>
          <cell r="D11" t="str">
            <v>00</v>
          </cell>
          <cell r="E11" t="str">
            <v>CHACHAPOYAS</v>
          </cell>
          <cell r="F11">
            <v>52467</v>
          </cell>
        </row>
        <row r="12">
          <cell r="A12" t="str">
            <v>010101</v>
          </cell>
          <cell r="B12" t="str">
            <v>01</v>
          </cell>
          <cell r="C12" t="str">
            <v>01</v>
          </cell>
          <cell r="D12" t="str">
            <v>01</v>
          </cell>
          <cell r="E12" t="str">
            <v>CHACHAPOYAS</v>
          </cell>
          <cell r="F12">
            <v>24314</v>
          </cell>
        </row>
        <row r="13">
          <cell r="A13" t="str">
            <v>010102</v>
          </cell>
          <cell r="B13" t="str">
            <v>01</v>
          </cell>
          <cell r="C13" t="str">
            <v>01</v>
          </cell>
          <cell r="D13" t="str">
            <v>02</v>
          </cell>
          <cell r="E13" t="str">
            <v>ASUNCION</v>
          </cell>
          <cell r="F13">
            <v>376</v>
          </cell>
        </row>
        <row r="14">
          <cell r="A14" t="str">
            <v>010103</v>
          </cell>
          <cell r="B14" t="str">
            <v>01</v>
          </cell>
          <cell r="C14" t="str">
            <v>01</v>
          </cell>
          <cell r="D14" t="str">
            <v>03</v>
          </cell>
          <cell r="E14" t="str">
            <v>BALSAS</v>
          </cell>
          <cell r="F14">
            <v>1298</v>
          </cell>
        </row>
        <row r="15">
          <cell r="A15" t="str">
            <v>010104</v>
          </cell>
          <cell r="B15" t="str">
            <v>01</v>
          </cell>
          <cell r="C15" t="str">
            <v>01</v>
          </cell>
          <cell r="D15" t="str">
            <v>04</v>
          </cell>
          <cell r="E15" t="str">
            <v>CHETO</v>
          </cell>
          <cell r="F15">
            <v>728</v>
          </cell>
        </row>
        <row r="16">
          <cell r="A16" t="str">
            <v>010105</v>
          </cell>
          <cell r="B16" t="str">
            <v>01</v>
          </cell>
          <cell r="C16" t="str">
            <v>01</v>
          </cell>
          <cell r="D16" t="str">
            <v>05</v>
          </cell>
          <cell r="E16" t="str">
            <v>CHILIQUIN</v>
          </cell>
          <cell r="F16">
            <v>946</v>
          </cell>
        </row>
        <row r="17">
          <cell r="A17" t="str">
            <v>010106</v>
          </cell>
          <cell r="B17" t="str">
            <v>01</v>
          </cell>
          <cell r="C17" t="str">
            <v>01</v>
          </cell>
          <cell r="D17" t="str">
            <v>06</v>
          </cell>
          <cell r="E17" t="str">
            <v>CHUQUIBAMBA</v>
          </cell>
          <cell r="F17">
            <v>2023</v>
          </cell>
        </row>
        <row r="18">
          <cell r="A18" t="str">
            <v>010107</v>
          </cell>
          <cell r="B18" t="str">
            <v>01</v>
          </cell>
          <cell r="C18" t="str">
            <v>01</v>
          </cell>
          <cell r="D18" t="str">
            <v>07</v>
          </cell>
          <cell r="E18" t="str">
            <v>GRANADA</v>
          </cell>
          <cell r="F18">
            <v>685</v>
          </cell>
        </row>
        <row r="19">
          <cell r="A19" t="str">
            <v>010108</v>
          </cell>
          <cell r="B19" t="str">
            <v>01</v>
          </cell>
          <cell r="C19" t="str">
            <v>01</v>
          </cell>
          <cell r="D19" t="str">
            <v>08</v>
          </cell>
          <cell r="E19" t="str">
            <v>HUANCAS</v>
          </cell>
          <cell r="F19">
            <v>939</v>
          </cell>
        </row>
        <row r="20">
          <cell r="A20" t="str">
            <v>010109</v>
          </cell>
          <cell r="B20" t="str">
            <v>01</v>
          </cell>
          <cell r="C20" t="str">
            <v>01</v>
          </cell>
          <cell r="D20" t="str">
            <v>09</v>
          </cell>
          <cell r="E20" t="str">
            <v>LA JALCA</v>
          </cell>
          <cell r="F20">
            <v>5429</v>
          </cell>
        </row>
        <row r="21">
          <cell r="A21" t="str">
            <v>010110</v>
          </cell>
          <cell r="B21" t="str">
            <v>01</v>
          </cell>
          <cell r="C21" t="str">
            <v>01</v>
          </cell>
          <cell r="D21" t="str">
            <v>10</v>
          </cell>
          <cell r="E21" t="str">
            <v>LEIMEBAMBA</v>
          </cell>
          <cell r="F21">
            <v>4067</v>
          </cell>
        </row>
        <row r="22">
          <cell r="A22" t="str">
            <v>010111</v>
          </cell>
          <cell r="B22" t="str">
            <v>01</v>
          </cell>
          <cell r="C22" t="str">
            <v>01</v>
          </cell>
          <cell r="D22" t="str">
            <v>11</v>
          </cell>
          <cell r="E22" t="str">
            <v>LEVANTO</v>
          </cell>
          <cell r="F22">
            <v>1077</v>
          </cell>
        </row>
        <row r="23">
          <cell r="A23" t="str">
            <v>010112</v>
          </cell>
          <cell r="B23" t="str">
            <v>01</v>
          </cell>
          <cell r="C23" t="str">
            <v>01</v>
          </cell>
          <cell r="D23" t="str">
            <v>12</v>
          </cell>
          <cell r="E23" t="str">
            <v>MAGDALENA</v>
          </cell>
          <cell r="F23">
            <v>879</v>
          </cell>
        </row>
        <row r="24">
          <cell r="A24" t="str">
            <v>010113</v>
          </cell>
          <cell r="B24" t="str">
            <v>01</v>
          </cell>
          <cell r="C24" t="str">
            <v>01</v>
          </cell>
          <cell r="D24" t="str">
            <v>13</v>
          </cell>
          <cell r="E24" t="str">
            <v>MARISCAL CASTILLA</v>
          </cell>
          <cell r="F24">
            <v>1264</v>
          </cell>
        </row>
        <row r="25">
          <cell r="A25" t="str">
            <v>010114</v>
          </cell>
          <cell r="B25" t="str">
            <v>01</v>
          </cell>
          <cell r="C25" t="str">
            <v>01</v>
          </cell>
          <cell r="D25" t="str">
            <v>14</v>
          </cell>
          <cell r="E25" t="str">
            <v>MOLINOPAMPA</v>
          </cell>
          <cell r="F25">
            <v>2713</v>
          </cell>
        </row>
        <row r="26">
          <cell r="A26" t="str">
            <v>010115</v>
          </cell>
          <cell r="B26" t="str">
            <v>01</v>
          </cell>
          <cell r="C26" t="str">
            <v>01</v>
          </cell>
          <cell r="D26" t="str">
            <v>15</v>
          </cell>
          <cell r="E26" t="str">
            <v>MONTEVIDEO</v>
          </cell>
          <cell r="F26">
            <v>982</v>
          </cell>
        </row>
        <row r="27">
          <cell r="A27" t="str">
            <v>010116</v>
          </cell>
          <cell r="B27" t="str">
            <v>01</v>
          </cell>
          <cell r="C27" t="str">
            <v>01</v>
          </cell>
          <cell r="D27" t="str">
            <v>16</v>
          </cell>
          <cell r="E27" t="str">
            <v>OLLEROS</v>
          </cell>
          <cell r="F27">
            <v>496</v>
          </cell>
        </row>
        <row r="28">
          <cell r="A28" t="str">
            <v>010117</v>
          </cell>
          <cell r="B28" t="str">
            <v>01</v>
          </cell>
          <cell r="C28" t="str">
            <v>01</v>
          </cell>
          <cell r="D28" t="str">
            <v>17</v>
          </cell>
          <cell r="E28" t="str">
            <v>QUINJALCA</v>
          </cell>
          <cell r="F28">
            <v>1138</v>
          </cell>
        </row>
        <row r="29">
          <cell r="A29" t="str">
            <v>010118</v>
          </cell>
          <cell r="B29" t="str">
            <v>01</v>
          </cell>
          <cell r="C29" t="str">
            <v>01</v>
          </cell>
          <cell r="D29" t="str">
            <v>18</v>
          </cell>
          <cell r="E29" t="str">
            <v>SAN FRANCISCO DE DAGUAS</v>
          </cell>
          <cell r="F29">
            <v>326</v>
          </cell>
        </row>
        <row r="30">
          <cell r="A30" t="str">
            <v>010119</v>
          </cell>
          <cell r="B30" t="str">
            <v>01</v>
          </cell>
          <cell r="C30" t="str">
            <v>01</v>
          </cell>
          <cell r="D30" t="str">
            <v>19</v>
          </cell>
          <cell r="E30" t="str">
            <v>SAN ISIDRO DE MAINO</v>
          </cell>
          <cell r="F30">
            <v>885</v>
          </cell>
        </row>
        <row r="31">
          <cell r="A31" t="str">
            <v>010120</v>
          </cell>
          <cell r="B31" t="str">
            <v>01</v>
          </cell>
          <cell r="C31" t="str">
            <v>01</v>
          </cell>
          <cell r="D31" t="str">
            <v>20</v>
          </cell>
          <cell r="E31" t="str">
            <v>SOLOCO</v>
          </cell>
          <cell r="F31">
            <v>1659</v>
          </cell>
        </row>
        <row r="32">
          <cell r="A32" t="str">
            <v>010121</v>
          </cell>
          <cell r="B32" t="str">
            <v>01</v>
          </cell>
          <cell r="C32" t="str">
            <v>01</v>
          </cell>
          <cell r="D32" t="str">
            <v>21</v>
          </cell>
          <cell r="E32" t="str">
            <v>SONCHE</v>
          </cell>
          <cell r="F32">
            <v>243</v>
          </cell>
        </row>
        <row r="33">
          <cell r="A33" t="str">
            <v>010200</v>
          </cell>
          <cell r="B33" t="str">
            <v>01</v>
          </cell>
          <cell r="C33" t="str">
            <v>02</v>
          </cell>
          <cell r="D33" t="str">
            <v>00</v>
          </cell>
          <cell r="E33" t="str">
            <v>BAGUA</v>
          </cell>
          <cell r="F33">
            <v>78215</v>
          </cell>
        </row>
        <row r="34">
          <cell r="A34" t="str">
            <v>010201</v>
          </cell>
          <cell r="B34" t="str">
            <v>01</v>
          </cell>
          <cell r="C34" t="str">
            <v>02</v>
          </cell>
          <cell r="D34" t="str">
            <v>01</v>
          </cell>
          <cell r="E34" t="str">
            <v>LA PECA</v>
          </cell>
          <cell r="F34">
            <v>32334</v>
          </cell>
        </row>
        <row r="35">
          <cell r="A35" t="str">
            <v>010202</v>
          </cell>
          <cell r="B35" t="str">
            <v>01</v>
          </cell>
          <cell r="C35" t="str">
            <v>02</v>
          </cell>
          <cell r="D35" t="str">
            <v>02</v>
          </cell>
          <cell r="E35" t="str">
            <v>ARAMANGO</v>
          </cell>
          <cell r="F35">
            <v>12323</v>
          </cell>
        </row>
        <row r="36">
          <cell r="A36" t="str">
            <v>010203</v>
          </cell>
          <cell r="B36" t="str">
            <v>01</v>
          </cell>
          <cell r="C36" t="str">
            <v>02</v>
          </cell>
          <cell r="D36" t="str">
            <v>03</v>
          </cell>
          <cell r="E36" t="str">
            <v>COPALLIN</v>
          </cell>
          <cell r="F36">
            <v>5860</v>
          </cell>
        </row>
        <row r="37">
          <cell r="A37" t="str">
            <v>010204</v>
          </cell>
          <cell r="B37" t="str">
            <v>01</v>
          </cell>
          <cell r="C37" t="str">
            <v>02</v>
          </cell>
          <cell r="D37" t="str">
            <v>04</v>
          </cell>
          <cell r="E37" t="str">
            <v>EL PARCO</v>
          </cell>
          <cell r="F37">
            <v>950</v>
          </cell>
        </row>
        <row r="38">
          <cell r="A38" t="str">
            <v>010205</v>
          </cell>
          <cell r="B38" t="str">
            <v>01</v>
          </cell>
          <cell r="C38" t="str">
            <v>02</v>
          </cell>
          <cell r="D38" t="str">
            <v>05</v>
          </cell>
          <cell r="E38" t="str">
            <v>IMAZA</v>
          </cell>
          <cell r="F38">
            <v>26748</v>
          </cell>
        </row>
        <row r="39">
          <cell r="A39" t="str">
            <v>010300</v>
          </cell>
          <cell r="B39" t="str">
            <v>01</v>
          </cell>
          <cell r="C39" t="str">
            <v>03</v>
          </cell>
          <cell r="D39" t="str">
            <v>00</v>
          </cell>
          <cell r="E39" t="str">
            <v>BONGARA</v>
          </cell>
          <cell r="F39">
            <v>26873</v>
          </cell>
        </row>
        <row r="40">
          <cell r="A40" t="str">
            <v>010301</v>
          </cell>
          <cell r="B40" t="str">
            <v>01</v>
          </cell>
          <cell r="C40" t="str">
            <v>03</v>
          </cell>
          <cell r="D40" t="str">
            <v>01</v>
          </cell>
          <cell r="E40" t="str">
            <v>JUMBILLA</v>
          </cell>
          <cell r="F40">
            <v>1585</v>
          </cell>
        </row>
        <row r="41">
          <cell r="A41" t="str">
            <v>010302</v>
          </cell>
          <cell r="B41" t="str">
            <v>01</v>
          </cell>
          <cell r="C41" t="str">
            <v>03</v>
          </cell>
          <cell r="D41" t="str">
            <v>02</v>
          </cell>
          <cell r="E41" t="str">
            <v>CHISQUILLA</v>
          </cell>
          <cell r="F41">
            <v>362</v>
          </cell>
        </row>
        <row r="42">
          <cell r="A42" t="str">
            <v>010303</v>
          </cell>
          <cell r="B42" t="str">
            <v>01</v>
          </cell>
          <cell r="C42" t="str">
            <v>03</v>
          </cell>
          <cell r="D42" t="str">
            <v>03</v>
          </cell>
          <cell r="E42" t="str">
            <v>CHURUJA</v>
          </cell>
          <cell r="F42">
            <v>243</v>
          </cell>
        </row>
        <row r="43">
          <cell r="A43" t="str">
            <v>010304</v>
          </cell>
          <cell r="B43" t="str">
            <v>01</v>
          </cell>
          <cell r="C43" t="str">
            <v>03</v>
          </cell>
          <cell r="D43" t="str">
            <v>04</v>
          </cell>
          <cell r="E43" t="str">
            <v>COROSHA</v>
          </cell>
          <cell r="F43">
            <v>772</v>
          </cell>
        </row>
        <row r="44">
          <cell r="A44" t="str">
            <v>010305</v>
          </cell>
          <cell r="B44" t="str">
            <v>01</v>
          </cell>
          <cell r="C44" t="str">
            <v>03</v>
          </cell>
          <cell r="D44" t="str">
            <v>05</v>
          </cell>
          <cell r="E44" t="str">
            <v>CUISPES</v>
          </cell>
          <cell r="F44">
            <v>837</v>
          </cell>
        </row>
        <row r="45">
          <cell r="A45" t="str">
            <v>010306</v>
          </cell>
          <cell r="B45" t="str">
            <v>01</v>
          </cell>
          <cell r="C45" t="str">
            <v>03</v>
          </cell>
          <cell r="D45" t="str">
            <v>06</v>
          </cell>
          <cell r="E45" t="str">
            <v>FLORIDA</v>
          </cell>
          <cell r="F45">
            <v>5759</v>
          </cell>
        </row>
        <row r="46">
          <cell r="A46" t="str">
            <v>010307</v>
          </cell>
          <cell r="B46" t="str">
            <v>01</v>
          </cell>
          <cell r="C46" t="str">
            <v>03</v>
          </cell>
          <cell r="D46" t="str">
            <v>07</v>
          </cell>
          <cell r="E46" t="str">
            <v>JAZAN</v>
          </cell>
          <cell r="F46">
            <v>7722</v>
          </cell>
        </row>
        <row r="47">
          <cell r="A47" t="str">
            <v>010308</v>
          </cell>
          <cell r="B47" t="str">
            <v>01</v>
          </cell>
          <cell r="C47" t="str">
            <v>03</v>
          </cell>
          <cell r="D47" t="str">
            <v>08</v>
          </cell>
          <cell r="E47" t="str">
            <v>RECTA</v>
          </cell>
          <cell r="F47">
            <v>353</v>
          </cell>
        </row>
        <row r="48">
          <cell r="A48" t="str">
            <v>010309</v>
          </cell>
          <cell r="B48" t="str">
            <v>01</v>
          </cell>
          <cell r="C48" t="str">
            <v>03</v>
          </cell>
          <cell r="D48" t="str">
            <v>09</v>
          </cell>
          <cell r="E48" t="str">
            <v>SAN CARLOS</v>
          </cell>
          <cell r="F48">
            <v>402</v>
          </cell>
        </row>
        <row r="49">
          <cell r="A49" t="str">
            <v>010310</v>
          </cell>
          <cell r="B49" t="str">
            <v>01</v>
          </cell>
          <cell r="C49" t="str">
            <v>03</v>
          </cell>
          <cell r="D49" t="str">
            <v>10</v>
          </cell>
          <cell r="E49" t="str">
            <v>SHIPASBAMBA</v>
          </cell>
          <cell r="F49">
            <v>1524</v>
          </cell>
        </row>
        <row r="50">
          <cell r="A50" t="str">
            <v>010311</v>
          </cell>
          <cell r="B50" t="str">
            <v>01</v>
          </cell>
          <cell r="C50" t="str">
            <v>03</v>
          </cell>
          <cell r="D50" t="str">
            <v>11</v>
          </cell>
          <cell r="E50" t="str">
            <v>VALERA</v>
          </cell>
          <cell r="F50">
            <v>1043</v>
          </cell>
        </row>
        <row r="51">
          <cell r="A51" t="str">
            <v>010312</v>
          </cell>
          <cell r="B51" t="str">
            <v>01</v>
          </cell>
          <cell r="C51" t="str">
            <v>03</v>
          </cell>
          <cell r="D51" t="str">
            <v>12</v>
          </cell>
          <cell r="E51" t="str">
            <v>YAMBRASBAMBA</v>
          </cell>
          <cell r="F51">
            <v>6271</v>
          </cell>
        </row>
        <row r="52">
          <cell r="A52" t="str">
            <v>010400</v>
          </cell>
          <cell r="B52" t="str">
            <v>01</v>
          </cell>
          <cell r="C52" t="str">
            <v>04</v>
          </cell>
          <cell r="D52" t="str">
            <v>00</v>
          </cell>
          <cell r="E52" t="str">
            <v>CONDORCANQUI</v>
          </cell>
          <cell r="F52">
            <v>52317</v>
          </cell>
        </row>
        <row r="53">
          <cell r="A53" t="str">
            <v>010401</v>
          </cell>
          <cell r="B53" t="str">
            <v>01</v>
          </cell>
          <cell r="C53" t="str">
            <v>04</v>
          </cell>
          <cell r="D53" t="str">
            <v>01</v>
          </cell>
          <cell r="E53" t="str">
            <v>NIEVA</v>
          </cell>
          <cell r="F53">
            <v>26322</v>
          </cell>
        </row>
        <row r="54">
          <cell r="A54" t="str">
            <v>010402</v>
          </cell>
          <cell r="B54" t="str">
            <v>01</v>
          </cell>
          <cell r="C54" t="str">
            <v>04</v>
          </cell>
          <cell r="D54" t="str">
            <v>02</v>
          </cell>
          <cell r="E54" t="str">
            <v>EL CENEPA</v>
          </cell>
          <cell r="F54">
            <v>12491</v>
          </cell>
        </row>
        <row r="55">
          <cell r="A55" t="str">
            <v>010403</v>
          </cell>
          <cell r="B55" t="str">
            <v>01</v>
          </cell>
          <cell r="C55" t="str">
            <v>04</v>
          </cell>
          <cell r="D55" t="str">
            <v>03</v>
          </cell>
          <cell r="E55" t="str">
            <v>RIO SANTIAGO</v>
          </cell>
          <cell r="F55">
            <v>13504</v>
          </cell>
        </row>
        <row r="56">
          <cell r="A56" t="str">
            <v>010500</v>
          </cell>
          <cell r="B56" t="str">
            <v>01</v>
          </cell>
          <cell r="C56" t="str">
            <v>05</v>
          </cell>
          <cell r="D56" t="str">
            <v>00</v>
          </cell>
          <cell r="E56" t="str">
            <v>LUYA</v>
          </cell>
          <cell r="F56">
            <v>52335</v>
          </cell>
        </row>
        <row r="57">
          <cell r="A57" t="str">
            <v>010501</v>
          </cell>
          <cell r="B57" t="str">
            <v>01</v>
          </cell>
          <cell r="C57" t="str">
            <v>05</v>
          </cell>
          <cell r="D57" t="str">
            <v>01</v>
          </cell>
          <cell r="E57" t="str">
            <v>LAMUD</v>
          </cell>
          <cell r="F57">
            <v>2655</v>
          </cell>
        </row>
        <row r="58">
          <cell r="A58" t="str">
            <v>010502</v>
          </cell>
          <cell r="B58" t="str">
            <v>01</v>
          </cell>
          <cell r="C58" t="str">
            <v>05</v>
          </cell>
          <cell r="D58" t="str">
            <v>02</v>
          </cell>
          <cell r="E58" t="str">
            <v>CAMPORREDONDO</v>
          </cell>
          <cell r="F58">
            <v>6155</v>
          </cell>
        </row>
        <row r="59">
          <cell r="A59" t="str">
            <v>010503</v>
          </cell>
          <cell r="B59" t="str">
            <v>01</v>
          </cell>
          <cell r="C59" t="str">
            <v>05</v>
          </cell>
          <cell r="D59" t="str">
            <v>03</v>
          </cell>
          <cell r="E59" t="str">
            <v>COCABAMBA</v>
          </cell>
          <cell r="F59">
            <v>2241</v>
          </cell>
        </row>
        <row r="60">
          <cell r="A60" t="str">
            <v>010504</v>
          </cell>
          <cell r="B60" t="str">
            <v>01</v>
          </cell>
          <cell r="C60" t="str">
            <v>05</v>
          </cell>
          <cell r="D60" t="str">
            <v>04</v>
          </cell>
          <cell r="E60" t="str">
            <v>COLCAMAR</v>
          </cell>
          <cell r="F60">
            <v>2622</v>
          </cell>
        </row>
        <row r="61">
          <cell r="A61" t="str">
            <v>010505</v>
          </cell>
          <cell r="B61" t="str">
            <v>01</v>
          </cell>
          <cell r="C61" t="str">
            <v>05</v>
          </cell>
          <cell r="D61" t="str">
            <v>05</v>
          </cell>
          <cell r="E61" t="str">
            <v>CONILA</v>
          </cell>
          <cell r="F61">
            <v>2201</v>
          </cell>
        </row>
        <row r="62">
          <cell r="A62" t="str">
            <v>010506</v>
          </cell>
          <cell r="B62" t="str">
            <v>01</v>
          </cell>
          <cell r="C62" t="str">
            <v>05</v>
          </cell>
          <cell r="D62" t="str">
            <v>06</v>
          </cell>
          <cell r="E62" t="str">
            <v>INGUILPATA</v>
          </cell>
          <cell r="F62">
            <v>699</v>
          </cell>
        </row>
        <row r="63">
          <cell r="A63" t="str">
            <v>010507</v>
          </cell>
          <cell r="B63" t="str">
            <v>01</v>
          </cell>
          <cell r="C63" t="str">
            <v>05</v>
          </cell>
          <cell r="D63" t="str">
            <v>07</v>
          </cell>
          <cell r="E63" t="str">
            <v>LONGUITA</v>
          </cell>
          <cell r="F63">
            <v>1031</v>
          </cell>
        </row>
        <row r="64">
          <cell r="A64" t="str">
            <v>010508</v>
          </cell>
          <cell r="B64" t="str">
            <v>01</v>
          </cell>
          <cell r="C64" t="str">
            <v>05</v>
          </cell>
          <cell r="D64" t="str">
            <v>08</v>
          </cell>
          <cell r="E64" t="str">
            <v>LONYA CHICO</v>
          </cell>
          <cell r="F64">
            <v>1168</v>
          </cell>
        </row>
        <row r="65">
          <cell r="A65" t="str">
            <v>010509</v>
          </cell>
          <cell r="B65" t="str">
            <v>01</v>
          </cell>
          <cell r="C65" t="str">
            <v>05</v>
          </cell>
          <cell r="D65" t="str">
            <v>09</v>
          </cell>
          <cell r="E65" t="str">
            <v>LUYA</v>
          </cell>
          <cell r="F65">
            <v>4558</v>
          </cell>
        </row>
        <row r="66">
          <cell r="A66" t="str">
            <v>010510</v>
          </cell>
          <cell r="B66" t="str">
            <v>01</v>
          </cell>
          <cell r="C66" t="str">
            <v>05</v>
          </cell>
          <cell r="D66" t="str">
            <v>10</v>
          </cell>
          <cell r="E66" t="str">
            <v>LUYA VIEJO</v>
          </cell>
          <cell r="F66">
            <v>447</v>
          </cell>
        </row>
        <row r="67">
          <cell r="A67" t="str">
            <v>010511</v>
          </cell>
          <cell r="B67" t="str">
            <v>01</v>
          </cell>
          <cell r="C67" t="str">
            <v>05</v>
          </cell>
          <cell r="D67" t="str">
            <v>11</v>
          </cell>
          <cell r="E67" t="str">
            <v>MARIA</v>
          </cell>
          <cell r="F67">
            <v>1008</v>
          </cell>
        </row>
        <row r="68">
          <cell r="A68" t="str">
            <v>010512</v>
          </cell>
          <cell r="B68" t="str">
            <v>01</v>
          </cell>
          <cell r="C68" t="str">
            <v>05</v>
          </cell>
          <cell r="D68" t="str">
            <v>12</v>
          </cell>
          <cell r="E68" t="str">
            <v>OCALLI</v>
          </cell>
          <cell r="F68">
            <v>4021</v>
          </cell>
        </row>
        <row r="69">
          <cell r="A69" t="str">
            <v>010513</v>
          </cell>
          <cell r="B69" t="str">
            <v>01</v>
          </cell>
          <cell r="C69" t="str">
            <v>05</v>
          </cell>
          <cell r="D69" t="str">
            <v>13</v>
          </cell>
          <cell r="E69" t="str">
            <v>OCUMAL</v>
          </cell>
          <cell r="F69">
            <v>4073</v>
          </cell>
        </row>
        <row r="70">
          <cell r="A70" t="str">
            <v>010514</v>
          </cell>
          <cell r="B70" t="str">
            <v>01</v>
          </cell>
          <cell r="C70" t="str">
            <v>05</v>
          </cell>
          <cell r="D70" t="str">
            <v>14</v>
          </cell>
          <cell r="E70" t="str">
            <v>PISUQUIA</v>
          </cell>
          <cell r="F70">
            <v>6248</v>
          </cell>
        </row>
        <row r="71">
          <cell r="A71" t="str">
            <v>010515</v>
          </cell>
          <cell r="B71" t="str">
            <v>01</v>
          </cell>
          <cell r="C71" t="str">
            <v>05</v>
          </cell>
          <cell r="D71" t="str">
            <v>15</v>
          </cell>
          <cell r="E71" t="str">
            <v>PROVIDENCIA</v>
          </cell>
          <cell r="F71">
            <v>1557</v>
          </cell>
        </row>
        <row r="72">
          <cell r="A72" t="str">
            <v>010516</v>
          </cell>
          <cell r="B72" t="str">
            <v>01</v>
          </cell>
          <cell r="C72" t="str">
            <v>05</v>
          </cell>
          <cell r="D72" t="str">
            <v>16</v>
          </cell>
          <cell r="E72" t="str">
            <v>SAN CRISTOBAL</v>
          </cell>
          <cell r="F72">
            <v>766</v>
          </cell>
        </row>
        <row r="73">
          <cell r="A73" t="str">
            <v>010517</v>
          </cell>
          <cell r="B73" t="str">
            <v>01</v>
          </cell>
          <cell r="C73" t="str">
            <v>05</v>
          </cell>
          <cell r="D73" t="str">
            <v>17</v>
          </cell>
          <cell r="E73" t="str">
            <v>SAN FRANCISCO DEL YESO</v>
          </cell>
          <cell r="F73">
            <v>757</v>
          </cell>
        </row>
        <row r="74">
          <cell r="A74" t="str">
            <v>010518</v>
          </cell>
          <cell r="B74" t="str">
            <v>01</v>
          </cell>
          <cell r="C74" t="str">
            <v>05</v>
          </cell>
          <cell r="D74" t="str">
            <v>18</v>
          </cell>
          <cell r="E74" t="str">
            <v>SAN JERONIMO</v>
          </cell>
          <cell r="F74">
            <v>959</v>
          </cell>
        </row>
        <row r="75">
          <cell r="A75" t="str">
            <v>010519</v>
          </cell>
          <cell r="B75" t="str">
            <v>01</v>
          </cell>
          <cell r="C75" t="str">
            <v>05</v>
          </cell>
          <cell r="D75" t="str">
            <v>19</v>
          </cell>
          <cell r="E75" t="str">
            <v>SAN JUAN DE LOPECANCHA</v>
          </cell>
          <cell r="F75">
            <v>575</v>
          </cell>
        </row>
        <row r="76">
          <cell r="A76" t="str">
            <v>010520</v>
          </cell>
          <cell r="B76" t="str">
            <v>01</v>
          </cell>
          <cell r="C76" t="str">
            <v>05</v>
          </cell>
          <cell r="D76" t="str">
            <v>20</v>
          </cell>
          <cell r="E76" t="str">
            <v>SANTA CATALINA</v>
          </cell>
          <cell r="F76">
            <v>1717</v>
          </cell>
        </row>
        <row r="77">
          <cell r="A77" t="str">
            <v>010521</v>
          </cell>
          <cell r="B77" t="str">
            <v>01</v>
          </cell>
          <cell r="C77" t="str">
            <v>05</v>
          </cell>
          <cell r="D77" t="str">
            <v>21</v>
          </cell>
          <cell r="E77" t="str">
            <v>SANTO TOMAS</v>
          </cell>
          <cell r="F77">
            <v>4140</v>
          </cell>
        </row>
        <row r="78">
          <cell r="A78" t="str">
            <v>010522</v>
          </cell>
          <cell r="B78" t="str">
            <v>01</v>
          </cell>
          <cell r="C78" t="str">
            <v>05</v>
          </cell>
          <cell r="D78" t="str">
            <v>22</v>
          </cell>
          <cell r="E78" t="str">
            <v>TINGO</v>
          </cell>
          <cell r="F78">
            <v>1264</v>
          </cell>
        </row>
        <row r="79">
          <cell r="A79" t="str">
            <v>010523</v>
          </cell>
          <cell r="B79" t="str">
            <v>01</v>
          </cell>
          <cell r="C79" t="str">
            <v>05</v>
          </cell>
          <cell r="D79" t="str">
            <v>23</v>
          </cell>
          <cell r="E79" t="str">
            <v>TRITA</v>
          </cell>
          <cell r="F79">
            <v>1473</v>
          </cell>
        </row>
        <row r="80">
          <cell r="A80" t="str">
            <v>010600</v>
          </cell>
          <cell r="B80" t="str">
            <v>01</v>
          </cell>
          <cell r="C80" t="str">
            <v>06</v>
          </cell>
          <cell r="D80" t="str">
            <v>00</v>
          </cell>
          <cell r="E80" t="str">
            <v>RODRIGUEZ DE MENDOZA</v>
          </cell>
          <cell r="F80">
            <v>27791</v>
          </cell>
        </row>
        <row r="81">
          <cell r="A81" t="str">
            <v>010601</v>
          </cell>
          <cell r="B81" t="str">
            <v>01</v>
          </cell>
          <cell r="C81" t="str">
            <v>06</v>
          </cell>
          <cell r="D81" t="str">
            <v>01</v>
          </cell>
          <cell r="E81" t="str">
            <v>SAN NICOLAS</v>
          </cell>
          <cell r="F81">
            <v>5166</v>
          </cell>
        </row>
        <row r="82">
          <cell r="A82" t="str">
            <v>010602</v>
          </cell>
          <cell r="B82" t="str">
            <v>01</v>
          </cell>
          <cell r="C82" t="str">
            <v>06</v>
          </cell>
          <cell r="D82" t="str">
            <v>02</v>
          </cell>
          <cell r="E82" t="str">
            <v>CHIRIMOTO</v>
          </cell>
          <cell r="F82">
            <v>1965</v>
          </cell>
        </row>
        <row r="83">
          <cell r="A83" t="str">
            <v>010603</v>
          </cell>
          <cell r="B83" t="str">
            <v>01</v>
          </cell>
          <cell r="C83" t="str">
            <v>06</v>
          </cell>
          <cell r="D83" t="str">
            <v>03</v>
          </cell>
          <cell r="E83" t="str">
            <v>COCHAMAL</v>
          </cell>
          <cell r="F83">
            <v>611</v>
          </cell>
        </row>
        <row r="84">
          <cell r="A84" t="str">
            <v>010604</v>
          </cell>
          <cell r="B84" t="str">
            <v>01</v>
          </cell>
          <cell r="C84" t="str">
            <v>06</v>
          </cell>
          <cell r="D84" t="str">
            <v>04</v>
          </cell>
          <cell r="E84" t="str">
            <v>HUAMBO</v>
          </cell>
          <cell r="F84">
            <v>3502</v>
          </cell>
        </row>
        <row r="85">
          <cell r="A85" t="str">
            <v>010605</v>
          </cell>
          <cell r="B85" t="str">
            <v>01</v>
          </cell>
          <cell r="C85" t="str">
            <v>06</v>
          </cell>
          <cell r="D85" t="str">
            <v>05</v>
          </cell>
          <cell r="E85" t="str">
            <v>LIMABAMBA</v>
          </cell>
          <cell r="F85">
            <v>2602</v>
          </cell>
        </row>
        <row r="86">
          <cell r="A86" t="str">
            <v>010606</v>
          </cell>
          <cell r="B86" t="str">
            <v>01</v>
          </cell>
          <cell r="C86" t="str">
            <v>06</v>
          </cell>
          <cell r="D86" t="str">
            <v>06</v>
          </cell>
          <cell r="E86" t="str">
            <v>LONGAR</v>
          </cell>
          <cell r="F86">
            <v>1662</v>
          </cell>
        </row>
        <row r="87">
          <cell r="A87" t="str">
            <v>010607</v>
          </cell>
          <cell r="B87" t="str">
            <v>01</v>
          </cell>
          <cell r="C87" t="str">
            <v>06</v>
          </cell>
          <cell r="D87" t="str">
            <v>07</v>
          </cell>
          <cell r="E87" t="str">
            <v>MARISCAL BENAVIDES</v>
          </cell>
          <cell r="F87">
            <v>1222</v>
          </cell>
        </row>
        <row r="88">
          <cell r="A88" t="str">
            <v>010608</v>
          </cell>
          <cell r="B88" t="str">
            <v>01</v>
          </cell>
          <cell r="C88" t="str">
            <v>06</v>
          </cell>
          <cell r="D88" t="str">
            <v>08</v>
          </cell>
          <cell r="E88" t="str">
            <v>MILPUC</v>
          </cell>
          <cell r="F88">
            <v>739</v>
          </cell>
        </row>
        <row r="89">
          <cell r="A89" t="str">
            <v>010609</v>
          </cell>
          <cell r="B89" t="str">
            <v>01</v>
          </cell>
          <cell r="C89" t="str">
            <v>06</v>
          </cell>
          <cell r="D89" t="str">
            <v>09</v>
          </cell>
          <cell r="E89" t="str">
            <v>OMIA</v>
          </cell>
          <cell r="F89">
            <v>7614</v>
          </cell>
        </row>
        <row r="90">
          <cell r="A90" t="str">
            <v>010610</v>
          </cell>
          <cell r="B90" t="str">
            <v>01</v>
          </cell>
          <cell r="C90" t="str">
            <v>06</v>
          </cell>
          <cell r="D90" t="str">
            <v>10</v>
          </cell>
          <cell r="E90" t="str">
            <v>SANTA ROSA</v>
          </cell>
          <cell r="F90">
            <v>651</v>
          </cell>
        </row>
        <row r="91">
          <cell r="A91" t="str">
            <v>010611</v>
          </cell>
          <cell r="B91" t="str">
            <v>01</v>
          </cell>
          <cell r="C91" t="str">
            <v>06</v>
          </cell>
          <cell r="D91" t="str">
            <v>11</v>
          </cell>
          <cell r="E91" t="str">
            <v>TOTORA</v>
          </cell>
          <cell r="F91">
            <v>455</v>
          </cell>
        </row>
        <row r="92">
          <cell r="A92" t="str">
            <v>010612</v>
          </cell>
          <cell r="B92" t="str">
            <v>01</v>
          </cell>
          <cell r="C92" t="str">
            <v>06</v>
          </cell>
          <cell r="D92" t="str">
            <v>12</v>
          </cell>
          <cell r="E92" t="str">
            <v>VISTA ALEGRE</v>
          </cell>
          <cell r="F92">
            <v>1602</v>
          </cell>
        </row>
        <row r="93">
          <cell r="A93" t="str">
            <v>010700</v>
          </cell>
          <cell r="B93" t="str">
            <v>01</v>
          </cell>
          <cell r="C93" t="str">
            <v>07</v>
          </cell>
          <cell r="D93" t="str">
            <v>00</v>
          </cell>
          <cell r="E93" t="str">
            <v>UTCUBAMBA</v>
          </cell>
          <cell r="F93">
            <v>126147</v>
          </cell>
        </row>
        <row r="94">
          <cell r="A94" t="str">
            <v>010701</v>
          </cell>
          <cell r="B94" t="str">
            <v>01</v>
          </cell>
          <cell r="C94" t="str">
            <v>07</v>
          </cell>
          <cell r="D94" t="str">
            <v>01</v>
          </cell>
          <cell r="E94" t="str">
            <v>BAGUA GRANDE</v>
          </cell>
          <cell r="F94">
            <v>53724</v>
          </cell>
        </row>
        <row r="95">
          <cell r="A95" t="str">
            <v>010702</v>
          </cell>
          <cell r="B95" t="str">
            <v>01</v>
          </cell>
          <cell r="C95" t="str">
            <v>07</v>
          </cell>
          <cell r="D95" t="str">
            <v>02</v>
          </cell>
          <cell r="E95" t="str">
            <v>CAJARURO</v>
          </cell>
          <cell r="F95">
            <v>32704</v>
          </cell>
        </row>
        <row r="96">
          <cell r="A96" t="str">
            <v>010703</v>
          </cell>
          <cell r="B96" t="str">
            <v>01</v>
          </cell>
          <cell r="C96" t="str">
            <v>07</v>
          </cell>
          <cell r="D96" t="str">
            <v>03</v>
          </cell>
          <cell r="E96" t="str">
            <v>CUMBA</v>
          </cell>
          <cell r="F96">
            <v>10093</v>
          </cell>
        </row>
        <row r="97">
          <cell r="A97" t="str">
            <v>010704</v>
          </cell>
          <cell r="B97" t="str">
            <v>01</v>
          </cell>
          <cell r="C97" t="str">
            <v>07</v>
          </cell>
          <cell r="D97" t="str">
            <v>04</v>
          </cell>
          <cell r="E97" t="str">
            <v>EL MILAGRO</v>
          </cell>
          <cell r="F97">
            <v>6993</v>
          </cell>
        </row>
        <row r="98">
          <cell r="A98" t="str">
            <v>010705</v>
          </cell>
          <cell r="B98" t="str">
            <v>01</v>
          </cell>
          <cell r="C98" t="str">
            <v>07</v>
          </cell>
          <cell r="D98" t="str">
            <v>05</v>
          </cell>
          <cell r="E98" t="str">
            <v>JAMALCA</v>
          </cell>
          <cell r="F98">
            <v>8598</v>
          </cell>
        </row>
        <row r="99">
          <cell r="A99" t="str">
            <v>010706</v>
          </cell>
          <cell r="B99" t="str">
            <v>01</v>
          </cell>
          <cell r="C99" t="str">
            <v>07</v>
          </cell>
          <cell r="D99" t="str">
            <v>06</v>
          </cell>
          <cell r="E99" t="str">
            <v>LONYA GRANDE</v>
          </cell>
          <cell r="F99">
            <v>10563</v>
          </cell>
        </row>
        <row r="100">
          <cell r="A100" t="str">
            <v>010707</v>
          </cell>
          <cell r="B100" t="str">
            <v>01</v>
          </cell>
          <cell r="C100" t="str">
            <v>07</v>
          </cell>
          <cell r="D100" t="str">
            <v>07</v>
          </cell>
          <cell r="E100" t="str">
            <v>YAMON</v>
          </cell>
          <cell r="F100">
            <v>3472</v>
          </cell>
        </row>
        <row r="101">
          <cell r="A101" t="str">
            <v>020000</v>
          </cell>
          <cell r="B101" t="str">
            <v>02</v>
          </cell>
          <cell r="C101" t="str">
            <v>00</v>
          </cell>
          <cell r="D101" t="str">
            <v>00</v>
          </cell>
          <cell r="E101" t="str">
            <v>ANCASH</v>
          </cell>
          <cell r="F101">
            <v>1086995</v>
          </cell>
        </row>
        <row r="102">
          <cell r="A102" t="str">
            <v>020100</v>
          </cell>
          <cell r="B102" t="str">
            <v>02</v>
          </cell>
          <cell r="C102" t="str">
            <v>01</v>
          </cell>
          <cell r="D102" t="str">
            <v>00</v>
          </cell>
          <cell r="E102" t="str">
            <v>HUARAZ</v>
          </cell>
          <cell r="F102">
            <v>151918</v>
          </cell>
        </row>
        <row r="103">
          <cell r="A103" t="str">
            <v>020101</v>
          </cell>
          <cell r="B103" t="str">
            <v>02</v>
          </cell>
          <cell r="C103" t="str">
            <v>01</v>
          </cell>
          <cell r="D103" t="str">
            <v>01</v>
          </cell>
          <cell r="E103" t="str">
            <v>HUARAZ</v>
          </cell>
          <cell r="F103">
            <v>55584</v>
          </cell>
        </row>
        <row r="104">
          <cell r="A104" t="str">
            <v>020102</v>
          </cell>
          <cell r="B104" t="str">
            <v>02</v>
          </cell>
          <cell r="C104" t="str">
            <v>01</v>
          </cell>
          <cell r="D104" t="str">
            <v>02</v>
          </cell>
          <cell r="E104" t="str">
            <v>COCHABAMBA</v>
          </cell>
          <cell r="F104">
            <v>2089</v>
          </cell>
        </row>
        <row r="105">
          <cell r="A105" t="str">
            <v>020103</v>
          </cell>
          <cell r="B105" t="str">
            <v>02</v>
          </cell>
          <cell r="C105" t="str">
            <v>01</v>
          </cell>
          <cell r="D105" t="str">
            <v>03</v>
          </cell>
          <cell r="E105" t="str">
            <v>COLCABAMBA</v>
          </cell>
          <cell r="F105">
            <v>256</v>
          </cell>
        </row>
        <row r="106">
          <cell r="A106" t="str">
            <v>020104</v>
          </cell>
          <cell r="B106" t="str">
            <v>02</v>
          </cell>
          <cell r="C106" t="str">
            <v>01</v>
          </cell>
          <cell r="D106" t="str">
            <v>04</v>
          </cell>
          <cell r="E106" t="str">
            <v>HUANCHAY</v>
          </cell>
          <cell r="F106">
            <v>3250</v>
          </cell>
        </row>
        <row r="107">
          <cell r="A107" t="str">
            <v>020105</v>
          </cell>
          <cell r="B107" t="str">
            <v>02</v>
          </cell>
          <cell r="C107" t="str">
            <v>01</v>
          </cell>
          <cell r="D107" t="str">
            <v>05</v>
          </cell>
          <cell r="E107" t="str">
            <v>INDEPENDENCIA</v>
          </cell>
          <cell r="F107">
            <v>66202</v>
          </cell>
        </row>
        <row r="108">
          <cell r="A108" t="str">
            <v>020106</v>
          </cell>
          <cell r="B108" t="str">
            <v>02</v>
          </cell>
          <cell r="C108" t="str">
            <v>01</v>
          </cell>
          <cell r="D108" t="str">
            <v>06</v>
          </cell>
          <cell r="E108" t="str">
            <v>JANGAS</v>
          </cell>
          <cell r="F108">
            <v>4619</v>
          </cell>
        </row>
        <row r="109">
          <cell r="A109" t="str">
            <v>020107</v>
          </cell>
          <cell r="B109" t="str">
            <v>02</v>
          </cell>
          <cell r="C109" t="str">
            <v>01</v>
          </cell>
          <cell r="D109" t="str">
            <v>07</v>
          </cell>
          <cell r="E109" t="str">
            <v>LA LIBERTAD</v>
          </cell>
          <cell r="F109">
            <v>1370</v>
          </cell>
        </row>
        <row r="110">
          <cell r="A110" t="str">
            <v>020108</v>
          </cell>
          <cell r="B110" t="str">
            <v>02</v>
          </cell>
          <cell r="C110" t="str">
            <v>01</v>
          </cell>
          <cell r="D110" t="str">
            <v>08</v>
          </cell>
          <cell r="E110" t="str">
            <v>OLLEROS</v>
          </cell>
          <cell r="F110">
            <v>2747</v>
          </cell>
        </row>
        <row r="111">
          <cell r="A111" t="str">
            <v>020109</v>
          </cell>
          <cell r="B111" t="str">
            <v>02</v>
          </cell>
          <cell r="C111" t="str">
            <v>01</v>
          </cell>
          <cell r="D111" t="str">
            <v>09</v>
          </cell>
          <cell r="E111" t="str">
            <v>PAMPAS</v>
          </cell>
          <cell r="F111">
            <v>1473</v>
          </cell>
        </row>
        <row r="112">
          <cell r="A112" t="str">
            <v>020110</v>
          </cell>
          <cell r="B112" t="str">
            <v>02</v>
          </cell>
          <cell r="C112" t="str">
            <v>01</v>
          </cell>
          <cell r="D112" t="str">
            <v>10</v>
          </cell>
          <cell r="E112" t="str">
            <v>PARIACOTO</v>
          </cell>
          <cell r="F112">
            <v>4435</v>
          </cell>
        </row>
        <row r="113">
          <cell r="A113" t="str">
            <v>020111</v>
          </cell>
          <cell r="B113" t="str">
            <v>02</v>
          </cell>
          <cell r="C113" t="str">
            <v>01</v>
          </cell>
          <cell r="D113" t="str">
            <v>11</v>
          </cell>
          <cell r="E113" t="str">
            <v>PIRA</v>
          </cell>
          <cell r="F113">
            <v>4092</v>
          </cell>
        </row>
        <row r="114">
          <cell r="A114" t="str">
            <v>020112</v>
          </cell>
          <cell r="B114" t="str">
            <v>02</v>
          </cell>
          <cell r="C114" t="str">
            <v>01</v>
          </cell>
          <cell r="D114" t="str">
            <v>12</v>
          </cell>
          <cell r="E114" t="str">
            <v>TARICA</v>
          </cell>
          <cell r="F114">
            <v>5801</v>
          </cell>
        </row>
        <row r="115">
          <cell r="A115" t="str">
            <v>020200</v>
          </cell>
          <cell r="B115" t="str">
            <v>02</v>
          </cell>
          <cell r="C115" t="str">
            <v>02</v>
          </cell>
          <cell r="D115" t="str">
            <v>00</v>
          </cell>
          <cell r="E115" t="str">
            <v>AIJA</v>
          </cell>
          <cell r="F115">
            <v>9027</v>
          </cell>
        </row>
        <row r="116">
          <cell r="A116" t="str">
            <v>020201</v>
          </cell>
          <cell r="B116" t="str">
            <v>02</v>
          </cell>
          <cell r="C116" t="str">
            <v>02</v>
          </cell>
          <cell r="D116" t="str">
            <v>01</v>
          </cell>
          <cell r="E116" t="str">
            <v>AIJA</v>
          </cell>
          <cell r="F116">
            <v>2480</v>
          </cell>
        </row>
        <row r="117">
          <cell r="A117" t="str">
            <v>020202</v>
          </cell>
          <cell r="B117" t="str">
            <v>02</v>
          </cell>
          <cell r="C117" t="str">
            <v>02</v>
          </cell>
          <cell r="D117" t="str">
            <v>02</v>
          </cell>
          <cell r="E117" t="str">
            <v>CORIS</v>
          </cell>
          <cell r="F117">
            <v>1896</v>
          </cell>
        </row>
        <row r="118">
          <cell r="A118" t="str">
            <v>020203</v>
          </cell>
          <cell r="B118" t="str">
            <v>02</v>
          </cell>
          <cell r="C118" t="str">
            <v>02</v>
          </cell>
          <cell r="D118" t="str">
            <v>03</v>
          </cell>
          <cell r="E118" t="str">
            <v>HUACLLAN</v>
          </cell>
          <cell r="F118">
            <v>453</v>
          </cell>
        </row>
        <row r="119">
          <cell r="A119" t="str">
            <v>020204</v>
          </cell>
          <cell r="B119" t="str">
            <v>02</v>
          </cell>
          <cell r="C119" t="str">
            <v>02</v>
          </cell>
          <cell r="D119" t="str">
            <v>04</v>
          </cell>
          <cell r="E119" t="str">
            <v>LA MERCED</v>
          </cell>
          <cell r="F119">
            <v>3215</v>
          </cell>
        </row>
        <row r="120">
          <cell r="A120" t="str">
            <v>020205</v>
          </cell>
          <cell r="B120" t="str">
            <v>02</v>
          </cell>
          <cell r="C120" t="str">
            <v>02</v>
          </cell>
          <cell r="D120" t="str">
            <v>05</v>
          </cell>
          <cell r="E120" t="str">
            <v>SUCCHA</v>
          </cell>
          <cell r="F120">
            <v>983</v>
          </cell>
        </row>
        <row r="121">
          <cell r="A121" t="str">
            <v>020300</v>
          </cell>
          <cell r="B121" t="str">
            <v>02</v>
          </cell>
          <cell r="C121" t="str">
            <v>03</v>
          </cell>
          <cell r="D121" t="str">
            <v>00</v>
          </cell>
          <cell r="E121" t="str">
            <v>ANTONIO RAYMONDI</v>
          </cell>
          <cell r="F121">
            <v>17938</v>
          </cell>
        </row>
        <row r="122">
          <cell r="A122" t="str">
            <v>020301</v>
          </cell>
          <cell r="B122" t="str">
            <v>02</v>
          </cell>
          <cell r="C122" t="str">
            <v>03</v>
          </cell>
          <cell r="D122" t="str">
            <v>01</v>
          </cell>
          <cell r="E122" t="str">
            <v>LLAMELLIN</v>
          </cell>
          <cell r="F122">
            <v>3883</v>
          </cell>
        </row>
        <row r="123">
          <cell r="A123" t="str">
            <v>020302</v>
          </cell>
          <cell r="B123" t="str">
            <v>02</v>
          </cell>
          <cell r="C123" t="str">
            <v>03</v>
          </cell>
          <cell r="D123" t="str">
            <v>02</v>
          </cell>
          <cell r="E123" t="str">
            <v>ACZO</v>
          </cell>
          <cell r="F123">
            <v>2334</v>
          </cell>
        </row>
        <row r="124">
          <cell r="A124" t="str">
            <v>020303</v>
          </cell>
          <cell r="B124" t="str">
            <v>02</v>
          </cell>
          <cell r="C124" t="str">
            <v>03</v>
          </cell>
          <cell r="D124" t="str">
            <v>03</v>
          </cell>
          <cell r="E124" t="str">
            <v>CHACCHO</v>
          </cell>
          <cell r="F124">
            <v>2156</v>
          </cell>
        </row>
        <row r="125">
          <cell r="A125" t="str">
            <v>020304</v>
          </cell>
          <cell r="B125" t="str">
            <v>02</v>
          </cell>
          <cell r="C125" t="str">
            <v>03</v>
          </cell>
          <cell r="D125" t="str">
            <v>04</v>
          </cell>
          <cell r="E125" t="str">
            <v>CHINGAS</v>
          </cell>
          <cell r="F125">
            <v>2082</v>
          </cell>
        </row>
        <row r="126">
          <cell r="A126" t="str">
            <v>020305</v>
          </cell>
          <cell r="B126" t="str">
            <v>02</v>
          </cell>
          <cell r="C126" t="str">
            <v>03</v>
          </cell>
          <cell r="D126" t="str">
            <v>05</v>
          </cell>
          <cell r="E126" t="str">
            <v>MIRGAS</v>
          </cell>
          <cell r="F126">
            <v>5830</v>
          </cell>
        </row>
        <row r="127">
          <cell r="A127" t="str">
            <v>020306</v>
          </cell>
          <cell r="B127" t="str">
            <v>02</v>
          </cell>
          <cell r="C127" t="str">
            <v>03</v>
          </cell>
          <cell r="D127" t="str">
            <v>06</v>
          </cell>
          <cell r="E127" t="str">
            <v>SAN JUAN DE RONTOY</v>
          </cell>
          <cell r="F127">
            <v>1653</v>
          </cell>
        </row>
        <row r="128">
          <cell r="A128" t="str">
            <v>020400</v>
          </cell>
          <cell r="B128" t="str">
            <v>02</v>
          </cell>
          <cell r="C128" t="str">
            <v>04</v>
          </cell>
          <cell r="D128" t="str">
            <v>00</v>
          </cell>
          <cell r="E128" t="str">
            <v>ASUNCION</v>
          </cell>
          <cell r="F128">
            <v>9933</v>
          </cell>
        </row>
        <row r="129">
          <cell r="A129" t="str">
            <v>020401</v>
          </cell>
          <cell r="B129" t="str">
            <v>02</v>
          </cell>
          <cell r="C129" t="str">
            <v>04</v>
          </cell>
          <cell r="D129" t="str">
            <v>01</v>
          </cell>
          <cell r="E129" t="str">
            <v>CHACAS</v>
          </cell>
          <cell r="F129">
            <v>5825</v>
          </cell>
        </row>
        <row r="130">
          <cell r="A130" t="str">
            <v>020402</v>
          </cell>
          <cell r="B130" t="str">
            <v>02</v>
          </cell>
          <cell r="C130" t="str">
            <v>04</v>
          </cell>
          <cell r="D130" t="str">
            <v>02</v>
          </cell>
          <cell r="E130" t="str">
            <v>ACOCHACA</v>
          </cell>
          <cell r="F130">
            <v>4108</v>
          </cell>
        </row>
        <row r="131">
          <cell r="A131" t="str">
            <v>020500</v>
          </cell>
          <cell r="B131" t="str">
            <v>02</v>
          </cell>
          <cell r="C131" t="str">
            <v>05</v>
          </cell>
          <cell r="D131" t="str">
            <v>00</v>
          </cell>
          <cell r="E131" t="str">
            <v>BOLOGNESI</v>
          </cell>
          <cell r="F131">
            <v>26739</v>
          </cell>
        </row>
        <row r="132">
          <cell r="A132" t="str">
            <v>020501</v>
          </cell>
          <cell r="B132" t="str">
            <v>02</v>
          </cell>
          <cell r="C132" t="str">
            <v>05</v>
          </cell>
          <cell r="D132" t="str">
            <v>01</v>
          </cell>
          <cell r="E132" t="str">
            <v>CHIQUIAN</v>
          </cell>
          <cell r="F132">
            <v>4602</v>
          </cell>
        </row>
        <row r="133">
          <cell r="A133" t="str">
            <v>020502</v>
          </cell>
          <cell r="B133" t="str">
            <v>02</v>
          </cell>
          <cell r="C133" t="str">
            <v>05</v>
          </cell>
          <cell r="D133" t="str">
            <v>02</v>
          </cell>
          <cell r="E133" t="str">
            <v>ABELARDO PARDO LEZAMETA</v>
          </cell>
          <cell r="F133">
            <v>278</v>
          </cell>
        </row>
        <row r="134">
          <cell r="A134" t="str">
            <v>020503</v>
          </cell>
          <cell r="B134" t="str">
            <v>02</v>
          </cell>
          <cell r="C134" t="str">
            <v>05</v>
          </cell>
          <cell r="D134" t="str">
            <v>03</v>
          </cell>
          <cell r="E134" t="str">
            <v>ANTONIO RAYMONDI</v>
          </cell>
          <cell r="F134">
            <v>1265</v>
          </cell>
        </row>
        <row r="135">
          <cell r="A135" t="str">
            <v>020504</v>
          </cell>
          <cell r="B135" t="str">
            <v>02</v>
          </cell>
          <cell r="C135" t="str">
            <v>05</v>
          </cell>
          <cell r="D135" t="str">
            <v>04</v>
          </cell>
          <cell r="E135" t="str">
            <v>AQUIA</v>
          </cell>
          <cell r="F135">
            <v>2833</v>
          </cell>
        </row>
        <row r="136">
          <cell r="A136" t="str">
            <v>020505</v>
          </cell>
          <cell r="B136" t="str">
            <v>02</v>
          </cell>
          <cell r="C136" t="str">
            <v>05</v>
          </cell>
          <cell r="D136" t="str">
            <v>05</v>
          </cell>
          <cell r="E136" t="str">
            <v>CAJACAY</v>
          </cell>
          <cell r="F136">
            <v>1798</v>
          </cell>
        </row>
        <row r="137">
          <cell r="A137" t="str">
            <v>020506</v>
          </cell>
          <cell r="B137" t="str">
            <v>02</v>
          </cell>
          <cell r="C137" t="str">
            <v>05</v>
          </cell>
          <cell r="D137" t="str">
            <v>06</v>
          </cell>
          <cell r="E137" t="str">
            <v>CANIS</v>
          </cell>
          <cell r="F137">
            <v>271</v>
          </cell>
        </row>
        <row r="138">
          <cell r="A138" t="str">
            <v>020507</v>
          </cell>
          <cell r="B138" t="str">
            <v>02</v>
          </cell>
          <cell r="C138" t="str">
            <v>05</v>
          </cell>
          <cell r="D138" t="str">
            <v>07</v>
          </cell>
          <cell r="E138" t="str">
            <v>COLQUIOC</v>
          </cell>
          <cell r="F138">
            <v>2067</v>
          </cell>
        </row>
        <row r="139">
          <cell r="A139" t="str">
            <v>020508</v>
          </cell>
          <cell r="B139" t="str">
            <v>02</v>
          </cell>
          <cell r="C139" t="str">
            <v>05</v>
          </cell>
          <cell r="D139" t="str">
            <v>08</v>
          </cell>
          <cell r="E139" t="str">
            <v>HUALLANCA</v>
          </cell>
          <cell r="F139">
            <v>6333</v>
          </cell>
        </row>
        <row r="140">
          <cell r="A140" t="str">
            <v>020509</v>
          </cell>
          <cell r="B140" t="str">
            <v>02</v>
          </cell>
          <cell r="C140" t="str">
            <v>05</v>
          </cell>
          <cell r="D140" t="str">
            <v>09</v>
          </cell>
          <cell r="E140" t="str">
            <v>HUASTA</v>
          </cell>
          <cell r="F140">
            <v>2362</v>
          </cell>
        </row>
        <row r="141">
          <cell r="A141" t="str">
            <v>020510</v>
          </cell>
          <cell r="B141" t="str">
            <v>02</v>
          </cell>
          <cell r="C141" t="str">
            <v>05</v>
          </cell>
          <cell r="D141" t="str">
            <v>10</v>
          </cell>
          <cell r="E141" t="str">
            <v>HUAYLLACAYAN</v>
          </cell>
          <cell r="F141">
            <v>1364</v>
          </cell>
        </row>
        <row r="142">
          <cell r="A142" t="str">
            <v>020511</v>
          </cell>
          <cell r="B142" t="str">
            <v>02</v>
          </cell>
          <cell r="C142" t="str">
            <v>05</v>
          </cell>
          <cell r="D142" t="str">
            <v>11</v>
          </cell>
          <cell r="E142" t="str">
            <v>LA PRIMAVERA</v>
          </cell>
          <cell r="F142">
            <v>321</v>
          </cell>
        </row>
        <row r="143">
          <cell r="A143" t="str">
            <v>020512</v>
          </cell>
          <cell r="B143" t="str">
            <v>02</v>
          </cell>
          <cell r="C143" t="str">
            <v>05</v>
          </cell>
          <cell r="D143" t="str">
            <v>12</v>
          </cell>
          <cell r="E143" t="str">
            <v>MANGAS</v>
          </cell>
          <cell r="F143">
            <v>568</v>
          </cell>
        </row>
        <row r="144">
          <cell r="A144" t="str">
            <v>020513</v>
          </cell>
          <cell r="B144" t="str">
            <v>02</v>
          </cell>
          <cell r="C144" t="str">
            <v>05</v>
          </cell>
          <cell r="D144" t="str">
            <v>13</v>
          </cell>
          <cell r="E144" t="str">
            <v>PACLLON</v>
          </cell>
          <cell r="F144">
            <v>1422</v>
          </cell>
        </row>
        <row r="145">
          <cell r="A145" t="str">
            <v>020514</v>
          </cell>
          <cell r="B145" t="str">
            <v>02</v>
          </cell>
          <cell r="C145" t="str">
            <v>05</v>
          </cell>
          <cell r="D145" t="str">
            <v>14</v>
          </cell>
          <cell r="E145" t="str">
            <v>SAN MIGUEL DE CORPANQUI</v>
          </cell>
          <cell r="F145">
            <v>379</v>
          </cell>
        </row>
        <row r="146">
          <cell r="A146" t="str">
            <v>020515</v>
          </cell>
          <cell r="B146" t="str">
            <v>02</v>
          </cell>
          <cell r="C146" t="str">
            <v>05</v>
          </cell>
          <cell r="D146" t="str">
            <v>15</v>
          </cell>
          <cell r="E146" t="str">
            <v>TICLLOS</v>
          </cell>
          <cell r="F146">
            <v>876</v>
          </cell>
        </row>
        <row r="147">
          <cell r="A147" t="str">
            <v>020600</v>
          </cell>
          <cell r="B147" t="str">
            <v>02</v>
          </cell>
          <cell r="C147" t="str">
            <v>06</v>
          </cell>
          <cell r="D147" t="str">
            <v>00</v>
          </cell>
          <cell r="E147" t="str">
            <v>CARHUAZ</v>
          </cell>
          <cell r="F147">
            <v>45699</v>
          </cell>
        </row>
        <row r="148">
          <cell r="A148" t="str">
            <v>020601</v>
          </cell>
          <cell r="B148" t="str">
            <v>02</v>
          </cell>
          <cell r="C148" t="str">
            <v>06</v>
          </cell>
          <cell r="D148" t="str">
            <v>01</v>
          </cell>
          <cell r="E148" t="str">
            <v>CARHUAZ</v>
          </cell>
          <cell r="F148">
            <v>14408</v>
          </cell>
        </row>
        <row r="149">
          <cell r="A149" t="str">
            <v>020602</v>
          </cell>
          <cell r="B149" t="str">
            <v>02</v>
          </cell>
          <cell r="C149" t="str">
            <v>06</v>
          </cell>
          <cell r="D149" t="str">
            <v>02</v>
          </cell>
          <cell r="E149" t="str">
            <v>ACOPAMPA</v>
          </cell>
          <cell r="F149">
            <v>2408</v>
          </cell>
        </row>
        <row r="150">
          <cell r="A150" t="str">
            <v>020603</v>
          </cell>
          <cell r="B150" t="str">
            <v>02</v>
          </cell>
          <cell r="C150" t="str">
            <v>06</v>
          </cell>
          <cell r="D150" t="str">
            <v>03</v>
          </cell>
          <cell r="E150" t="str">
            <v>AMASHCA</v>
          </cell>
          <cell r="F150">
            <v>1786</v>
          </cell>
        </row>
        <row r="151">
          <cell r="A151" t="str">
            <v>020604</v>
          </cell>
          <cell r="B151" t="str">
            <v>02</v>
          </cell>
          <cell r="C151" t="str">
            <v>06</v>
          </cell>
          <cell r="D151" t="str">
            <v>04</v>
          </cell>
          <cell r="E151" t="str">
            <v>ANTA</v>
          </cell>
          <cell r="F151">
            <v>2513</v>
          </cell>
        </row>
        <row r="152">
          <cell r="A152" t="str">
            <v>020605</v>
          </cell>
          <cell r="B152" t="str">
            <v>02</v>
          </cell>
          <cell r="C152" t="str">
            <v>06</v>
          </cell>
          <cell r="D152" t="str">
            <v>05</v>
          </cell>
          <cell r="E152" t="str">
            <v>ATAQUERO</v>
          </cell>
          <cell r="F152">
            <v>1017</v>
          </cell>
        </row>
        <row r="153">
          <cell r="A153" t="str">
            <v>020606</v>
          </cell>
          <cell r="B153" t="str">
            <v>02</v>
          </cell>
          <cell r="C153" t="str">
            <v>06</v>
          </cell>
          <cell r="D153" t="str">
            <v>06</v>
          </cell>
          <cell r="E153" t="str">
            <v>MARCARA</v>
          </cell>
          <cell r="F153">
            <v>9351</v>
          </cell>
        </row>
        <row r="154">
          <cell r="A154" t="str">
            <v>020607</v>
          </cell>
          <cell r="B154" t="str">
            <v>02</v>
          </cell>
          <cell r="C154" t="str">
            <v>06</v>
          </cell>
          <cell r="D154" t="str">
            <v>07</v>
          </cell>
          <cell r="E154" t="str">
            <v>PARIAHUANCA</v>
          </cell>
          <cell r="F154">
            <v>1782</v>
          </cell>
        </row>
        <row r="155">
          <cell r="A155" t="str">
            <v>020608</v>
          </cell>
          <cell r="B155" t="str">
            <v>02</v>
          </cell>
          <cell r="C155" t="str">
            <v>06</v>
          </cell>
          <cell r="D155" t="str">
            <v>08</v>
          </cell>
          <cell r="E155" t="str">
            <v>SAN MIGUEL DE ACO</v>
          </cell>
          <cell r="F155">
            <v>2436</v>
          </cell>
        </row>
        <row r="156">
          <cell r="A156" t="str">
            <v>020609</v>
          </cell>
          <cell r="B156" t="str">
            <v>02</v>
          </cell>
          <cell r="C156" t="str">
            <v>06</v>
          </cell>
          <cell r="D156" t="str">
            <v>09</v>
          </cell>
          <cell r="E156" t="str">
            <v>SHILLA</v>
          </cell>
          <cell r="F156">
            <v>3303</v>
          </cell>
        </row>
        <row r="157">
          <cell r="A157" t="str">
            <v>020610</v>
          </cell>
          <cell r="B157" t="str">
            <v>02</v>
          </cell>
          <cell r="C157" t="str">
            <v>06</v>
          </cell>
          <cell r="D157" t="str">
            <v>10</v>
          </cell>
          <cell r="E157" t="str">
            <v>TINCO</v>
          </cell>
          <cell r="F157">
            <v>3355</v>
          </cell>
        </row>
        <row r="158">
          <cell r="A158" t="str">
            <v>020611</v>
          </cell>
          <cell r="B158" t="str">
            <v>02</v>
          </cell>
          <cell r="C158" t="str">
            <v>06</v>
          </cell>
          <cell r="D158" t="str">
            <v>11</v>
          </cell>
          <cell r="E158" t="str">
            <v>YUNGAR</v>
          </cell>
          <cell r="F158">
            <v>3340</v>
          </cell>
        </row>
        <row r="159">
          <cell r="A159" t="str">
            <v>020700</v>
          </cell>
          <cell r="B159" t="str">
            <v>02</v>
          </cell>
          <cell r="C159" t="str">
            <v>07</v>
          </cell>
          <cell r="D159" t="str">
            <v>00</v>
          </cell>
          <cell r="E159" t="str">
            <v>CARLOS FERMIN FITZCARRALD</v>
          </cell>
          <cell r="F159">
            <v>21784</v>
          </cell>
        </row>
        <row r="160">
          <cell r="A160" t="str">
            <v>020701</v>
          </cell>
          <cell r="B160" t="str">
            <v>02</v>
          </cell>
          <cell r="C160" t="str">
            <v>07</v>
          </cell>
          <cell r="D160" t="str">
            <v>01</v>
          </cell>
          <cell r="E160" t="str">
            <v>SAN LUIS</v>
          </cell>
          <cell r="F160">
            <v>12298</v>
          </cell>
        </row>
        <row r="161">
          <cell r="A161" t="str">
            <v>020702</v>
          </cell>
          <cell r="B161" t="str">
            <v>02</v>
          </cell>
          <cell r="C161" t="str">
            <v>07</v>
          </cell>
          <cell r="D161" t="str">
            <v>02</v>
          </cell>
          <cell r="E161" t="str">
            <v>SAN NICOLAS</v>
          </cell>
          <cell r="F161">
            <v>3781</v>
          </cell>
        </row>
        <row r="162">
          <cell r="A162" t="str">
            <v>020703</v>
          </cell>
          <cell r="B162" t="str">
            <v>02</v>
          </cell>
          <cell r="C162" t="str">
            <v>07</v>
          </cell>
          <cell r="D162" t="str">
            <v>03</v>
          </cell>
          <cell r="E162" t="str">
            <v>YAUYA</v>
          </cell>
          <cell r="F162">
            <v>5705</v>
          </cell>
        </row>
        <row r="163">
          <cell r="A163" t="str">
            <v>020800</v>
          </cell>
          <cell r="B163" t="str">
            <v>02</v>
          </cell>
          <cell r="C163" t="str">
            <v>08</v>
          </cell>
          <cell r="D163" t="str">
            <v>00</v>
          </cell>
          <cell r="E163" t="str">
            <v>CASMA</v>
          </cell>
          <cell r="F163">
            <v>43861</v>
          </cell>
        </row>
        <row r="164">
          <cell r="A164" t="str">
            <v>020801</v>
          </cell>
          <cell r="B164" t="str">
            <v>02</v>
          </cell>
          <cell r="C164" t="str">
            <v>08</v>
          </cell>
          <cell r="D164" t="str">
            <v>01</v>
          </cell>
          <cell r="E164" t="str">
            <v>CASMA</v>
          </cell>
          <cell r="F164">
            <v>29898</v>
          </cell>
        </row>
        <row r="165">
          <cell r="A165" t="str">
            <v>020802</v>
          </cell>
          <cell r="B165" t="str">
            <v>02</v>
          </cell>
          <cell r="C165" t="str">
            <v>08</v>
          </cell>
          <cell r="D165" t="str">
            <v>02</v>
          </cell>
          <cell r="E165" t="str">
            <v>BUENA VISTA ALTA</v>
          </cell>
          <cell r="F165">
            <v>4387</v>
          </cell>
        </row>
        <row r="166">
          <cell r="A166" t="str">
            <v>020803</v>
          </cell>
          <cell r="B166" t="str">
            <v>02</v>
          </cell>
          <cell r="C166" t="str">
            <v>08</v>
          </cell>
          <cell r="D166" t="str">
            <v>03</v>
          </cell>
          <cell r="E166" t="str">
            <v>COMANDANTE NOEL</v>
          </cell>
          <cell r="F166">
            <v>2099</v>
          </cell>
        </row>
        <row r="167">
          <cell r="A167" t="str">
            <v>020804</v>
          </cell>
          <cell r="B167" t="str">
            <v>02</v>
          </cell>
          <cell r="C167" t="str">
            <v>08</v>
          </cell>
          <cell r="D167" t="str">
            <v>04</v>
          </cell>
          <cell r="E167" t="str">
            <v>YAUTAN</v>
          </cell>
          <cell r="F167">
            <v>7477</v>
          </cell>
        </row>
        <row r="168">
          <cell r="A168" t="str">
            <v>020900</v>
          </cell>
          <cell r="B168" t="str">
            <v>02</v>
          </cell>
          <cell r="C168" t="str">
            <v>09</v>
          </cell>
          <cell r="D168" t="str">
            <v>00</v>
          </cell>
          <cell r="E168" t="str">
            <v>CORONGO</v>
          </cell>
          <cell r="F168">
            <v>7858</v>
          </cell>
        </row>
        <row r="169">
          <cell r="A169" t="str">
            <v>020901</v>
          </cell>
          <cell r="B169" t="str">
            <v>02</v>
          </cell>
          <cell r="C169" t="str">
            <v>09</v>
          </cell>
          <cell r="D169" t="str">
            <v>01</v>
          </cell>
          <cell r="E169" t="str">
            <v>CORONGO</v>
          </cell>
          <cell r="F169">
            <v>2094</v>
          </cell>
        </row>
        <row r="170">
          <cell r="A170" t="str">
            <v>020902</v>
          </cell>
          <cell r="B170" t="str">
            <v>02</v>
          </cell>
          <cell r="C170" t="str">
            <v>09</v>
          </cell>
          <cell r="D170" t="str">
            <v>02</v>
          </cell>
          <cell r="E170" t="str">
            <v>ACO</v>
          </cell>
          <cell r="F170">
            <v>484</v>
          </cell>
        </row>
        <row r="171">
          <cell r="A171" t="str">
            <v>020903</v>
          </cell>
          <cell r="B171" t="str">
            <v>02</v>
          </cell>
          <cell r="C171" t="str">
            <v>09</v>
          </cell>
          <cell r="D171" t="str">
            <v>03</v>
          </cell>
          <cell r="E171" t="str">
            <v>BAMBAS</v>
          </cell>
          <cell r="F171">
            <v>540</v>
          </cell>
        </row>
        <row r="172">
          <cell r="A172" t="str">
            <v>020904</v>
          </cell>
          <cell r="B172" t="str">
            <v>02</v>
          </cell>
          <cell r="C172" t="str">
            <v>09</v>
          </cell>
          <cell r="D172" t="str">
            <v>04</v>
          </cell>
          <cell r="E172" t="str">
            <v>CUSCA</v>
          </cell>
          <cell r="F172">
            <v>2338</v>
          </cell>
        </row>
        <row r="173">
          <cell r="A173" t="str">
            <v>020905</v>
          </cell>
          <cell r="B173" t="str">
            <v>02</v>
          </cell>
          <cell r="C173" t="str">
            <v>09</v>
          </cell>
          <cell r="D173" t="str">
            <v>05</v>
          </cell>
          <cell r="E173" t="str">
            <v>LA PAMPA</v>
          </cell>
          <cell r="F173">
            <v>1203</v>
          </cell>
        </row>
        <row r="174">
          <cell r="A174" t="str">
            <v>020906</v>
          </cell>
          <cell r="B174" t="str">
            <v>02</v>
          </cell>
          <cell r="C174" t="str">
            <v>09</v>
          </cell>
          <cell r="D174" t="str">
            <v>06</v>
          </cell>
          <cell r="E174" t="str">
            <v>YANAC</v>
          </cell>
          <cell r="F174">
            <v>783</v>
          </cell>
        </row>
        <row r="175">
          <cell r="A175" t="str">
            <v>020907</v>
          </cell>
          <cell r="B175" t="str">
            <v>02</v>
          </cell>
          <cell r="C175" t="str">
            <v>09</v>
          </cell>
          <cell r="D175" t="str">
            <v>07</v>
          </cell>
          <cell r="E175" t="str">
            <v>YUPAN</v>
          </cell>
          <cell r="F175">
            <v>416</v>
          </cell>
        </row>
        <row r="176">
          <cell r="A176" t="str">
            <v>021000</v>
          </cell>
          <cell r="B176" t="str">
            <v>02</v>
          </cell>
          <cell r="C176" t="str">
            <v>10</v>
          </cell>
          <cell r="D176" t="str">
            <v>00</v>
          </cell>
          <cell r="E176" t="str">
            <v>HUARI</v>
          </cell>
          <cell r="F176">
            <v>60433</v>
          </cell>
        </row>
        <row r="177">
          <cell r="A177" t="str">
            <v>021001</v>
          </cell>
          <cell r="B177" t="str">
            <v>02</v>
          </cell>
          <cell r="C177" t="str">
            <v>10</v>
          </cell>
          <cell r="D177" t="str">
            <v>01</v>
          </cell>
          <cell r="E177" t="str">
            <v>HUARI</v>
          </cell>
          <cell r="F177">
            <v>9657</v>
          </cell>
        </row>
        <row r="178">
          <cell r="A178" t="str">
            <v>021002</v>
          </cell>
          <cell r="B178" t="str">
            <v>02</v>
          </cell>
          <cell r="C178" t="str">
            <v>10</v>
          </cell>
          <cell r="D178" t="str">
            <v>02</v>
          </cell>
          <cell r="E178" t="str">
            <v>ANRA</v>
          </cell>
          <cell r="F178">
            <v>1904</v>
          </cell>
        </row>
        <row r="179">
          <cell r="A179" t="str">
            <v>021003</v>
          </cell>
          <cell r="B179" t="str">
            <v>02</v>
          </cell>
          <cell r="C179" t="str">
            <v>10</v>
          </cell>
          <cell r="D179" t="str">
            <v>03</v>
          </cell>
          <cell r="E179" t="str">
            <v>CAJAY</v>
          </cell>
          <cell r="F179">
            <v>3253</v>
          </cell>
        </row>
        <row r="180">
          <cell r="A180" t="str">
            <v>021004</v>
          </cell>
          <cell r="B180" t="str">
            <v>02</v>
          </cell>
          <cell r="C180" t="str">
            <v>10</v>
          </cell>
          <cell r="D180" t="str">
            <v>04</v>
          </cell>
          <cell r="E180" t="str">
            <v>CHAVIN DE HUANTAR</v>
          </cell>
          <cell r="F180">
            <v>8871</v>
          </cell>
        </row>
        <row r="181">
          <cell r="A181" t="str">
            <v>021005</v>
          </cell>
          <cell r="B181" t="str">
            <v>02</v>
          </cell>
          <cell r="C181" t="str">
            <v>10</v>
          </cell>
          <cell r="D181" t="str">
            <v>05</v>
          </cell>
          <cell r="E181" t="str">
            <v>HUACACHI</v>
          </cell>
          <cell r="F181">
            <v>2164</v>
          </cell>
        </row>
        <row r="182">
          <cell r="A182" t="str">
            <v>021006</v>
          </cell>
          <cell r="B182" t="str">
            <v>02</v>
          </cell>
          <cell r="C182" t="str">
            <v>10</v>
          </cell>
          <cell r="D182" t="str">
            <v>06</v>
          </cell>
          <cell r="E182" t="str">
            <v>HUACCHIS</v>
          </cell>
          <cell r="F182">
            <v>2221</v>
          </cell>
        </row>
        <row r="183">
          <cell r="A183" t="str">
            <v>021007</v>
          </cell>
          <cell r="B183" t="str">
            <v>02</v>
          </cell>
          <cell r="C183" t="str">
            <v>10</v>
          </cell>
          <cell r="D183" t="str">
            <v>07</v>
          </cell>
          <cell r="E183" t="str">
            <v>HUACHIS</v>
          </cell>
          <cell r="F183">
            <v>3975</v>
          </cell>
        </row>
        <row r="184">
          <cell r="A184" t="str">
            <v>021008</v>
          </cell>
          <cell r="B184" t="str">
            <v>02</v>
          </cell>
          <cell r="C184" t="str">
            <v>10</v>
          </cell>
          <cell r="D184" t="str">
            <v>08</v>
          </cell>
          <cell r="E184" t="str">
            <v>HUANTAR</v>
          </cell>
          <cell r="F184">
            <v>2995</v>
          </cell>
        </row>
        <row r="185">
          <cell r="A185" t="str">
            <v>021009</v>
          </cell>
          <cell r="B185" t="str">
            <v>02</v>
          </cell>
          <cell r="C185" t="str">
            <v>10</v>
          </cell>
          <cell r="D185" t="str">
            <v>09</v>
          </cell>
          <cell r="E185" t="str">
            <v>MASIN</v>
          </cell>
          <cell r="F185">
            <v>2013</v>
          </cell>
        </row>
        <row r="186">
          <cell r="A186" t="str">
            <v>021010</v>
          </cell>
          <cell r="B186" t="str">
            <v>02</v>
          </cell>
          <cell r="C186" t="str">
            <v>10</v>
          </cell>
          <cell r="D186" t="str">
            <v>10</v>
          </cell>
          <cell r="E186" t="str">
            <v>PAUCAS</v>
          </cell>
          <cell r="F186">
            <v>2239</v>
          </cell>
        </row>
        <row r="187">
          <cell r="A187" t="str">
            <v>021011</v>
          </cell>
          <cell r="B187" t="str">
            <v>02</v>
          </cell>
          <cell r="C187" t="str">
            <v>10</v>
          </cell>
          <cell r="D187" t="str">
            <v>11</v>
          </cell>
          <cell r="E187" t="str">
            <v>PONTO</v>
          </cell>
          <cell r="F187">
            <v>3184</v>
          </cell>
        </row>
        <row r="188">
          <cell r="A188" t="str">
            <v>021012</v>
          </cell>
          <cell r="B188" t="str">
            <v>02</v>
          </cell>
          <cell r="C188" t="str">
            <v>10</v>
          </cell>
          <cell r="D188" t="str">
            <v>12</v>
          </cell>
          <cell r="E188" t="str">
            <v>RAHUAPAMPA</v>
          </cell>
          <cell r="F188">
            <v>856</v>
          </cell>
        </row>
        <row r="189">
          <cell r="A189" t="str">
            <v>021013</v>
          </cell>
          <cell r="B189" t="str">
            <v>02</v>
          </cell>
          <cell r="C189" t="str">
            <v>10</v>
          </cell>
          <cell r="D189" t="str">
            <v>13</v>
          </cell>
          <cell r="E189" t="str">
            <v>RAPAYAN</v>
          </cell>
          <cell r="F189">
            <v>1790</v>
          </cell>
        </row>
        <row r="190">
          <cell r="A190" t="str">
            <v>021014</v>
          </cell>
          <cell r="B190" t="str">
            <v>02</v>
          </cell>
          <cell r="C190" t="str">
            <v>10</v>
          </cell>
          <cell r="D190" t="str">
            <v>14</v>
          </cell>
          <cell r="E190" t="str">
            <v>SAN MARCOS</v>
          </cell>
          <cell r="F190">
            <v>10906</v>
          </cell>
        </row>
        <row r="191">
          <cell r="A191" t="str">
            <v>021015</v>
          </cell>
          <cell r="B191" t="str">
            <v>02</v>
          </cell>
          <cell r="C191" t="str">
            <v>10</v>
          </cell>
          <cell r="D191" t="str">
            <v>15</v>
          </cell>
          <cell r="E191" t="str">
            <v>SAN PEDRO DE CHANA</v>
          </cell>
          <cell r="F191">
            <v>2761</v>
          </cell>
        </row>
        <row r="192">
          <cell r="A192" t="str">
            <v>021016</v>
          </cell>
          <cell r="B192" t="str">
            <v>02</v>
          </cell>
          <cell r="C192" t="str">
            <v>10</v>
          </cell>
          <cell r="D192" t="str">
            <v>16</v>
          </cell>
          <cell r="E192" t="str">
            <v>UCO</v>
          </cell>
          <cell r="F192">
            <v>1644</v>
          </cell>
        </row>
        <row r="193">
          <cell r="A193" t="str">
            <v>021100</v>
          </cell>
          <cell r="B193" t="str">
            <v>02</v>
          </cell>
          <cell r="C193" t="str">
            <v>11</v>
          </cell>
          <cell r="D193" t="str">
            <v>00</v>
          </cell>
          <cell r="E193" t="str">
            <v>HUARMEY</v>
          </cell>
          <cell r="F193">
            <v>28262</v>
          </cell>
        </row>
        <row r="194">
          <cell r="A194" t="str">
            <v>021101</v>
          </cell>
          <cell r="B194" t="str">
            <v>02</v>
          </cell>
          <cell r="C194" t="str">
            <v>11</v>
          </cell>
          <cell r="D194" t="str">
            <v>01</v>
          </cell>
          <cell r="E194" t="str">
            <v>HUARMEY</v>
          </cell>
          <cell r="F194">
            <v>21933</v>
          </cell>
        </row>
        <row r="195">
          <cell r="A195" t="str">
            <v>021102</v>
          </cell>
          <cell r="B195" t="str">
            <v>02</v>
          </cell>
          <cell r="C195" t="str">
            <v>11</v>
          </cell>
          <cell r="D195" t="str">
            <v>02</v>
          </cell>
          <cell r="E195" t="str">
            <v>COCHAPETI</v>
          </cell>
          <cell r="F195">
            <v>958</v>
          </cell>
        </row>
        <row r="196">
          <cell r="A196" t="str">
            <v>021103</v>
          </cell>
          <cell r="B196" t="str">
            <v>02</v>
          </cell>
          <cell r="C196" t="str">
            <v>11</v>
          </cell>
          <cell r="D196" t="str">
            <v>03</v>
          </cell>
          <cell r="E196" t="str">
            <v>CULEBRAS</v>
          </cell>
          <cell r="F196">
            <v>3065</v>
          </cell>
        </row>
        <row r="197">
          <cell r="A197" t="str">
            <v>021104</v>
          </cell>
          <cell r="B197" t="str">
            <v>02</v>
          </cell>
          <cell r="C197" t="str">
            <v>11</v>
          </cell>
          <cell r="D197" t="str">
            <v>04</v>
          </cell>
          <cell r="E197" t="str">
            <v>HUAYAN</v>
          </cell>
          <cell r="F197">
            <v>1194</v>
          </cell>
        </row>
        <row r="198">
          <cell r="A198" t="str">
            <v>021105</v>
          </cell>
          <cell r="B198" t="str">
            <v>02</v>
          </cell>
          <cell r="C198" t="str">
            <v>11</v>
          </cell>
          <cell r="D198" t="str">
            <v>05</v>
          </cell>
          <cell r="E198" t="str">
            <v>MALVAS</v>
          </cell>
          <cell r="F198">
            <v>1112</v>
          </cell>
        </row>
        <row r="199">
          <cell r="A199" t="str">
            <v>021200</v>
          </cell>
          <cell r="B199" t="str">
            <v>02</v>
          </cell>
          <cell r="C199" t="str">
            <v>12</v>
          </cell>
          <cell r="D199" t="str">
            <v>00</v>
          </cell>
          <cell r="E199" t="str">
            <v>HUAYLAS</v>
          </cell>
          <cell r="F199">
            <v>54879</v>
          </cell>
        </row>
        <row r="200">
          <cell r="A200" t="str">
            <v>021201</v>
          </cell>
          <cell r="B200" t="str">
            <v>02</v>
          </cell>
          <cell r="C200" t="str">
            <v>12</v>
          </cell>
          <cell r="D200" t="str">
            <v>01</v>
          </cell>
          <cell r="E200" t="str">
            <v>CARAZ</v>
          </cell>
          <cell r="F200">
            <v>23217</v>
          </cell>
        </row>
        <row r="201">
          <cell r="A201" t="str">
            <v>021202</v>
          </cell>
          <cell r="B201" t="str">
            <v>02</v>
          </cell>
          <cell r="C201" t="str">
            <v>12</v>
          </cell>
          <cell r="D201" t="str">
            <v>02</v>
          </cell>
          <cell r="E201" t="str">
            <v>HUALLANCA</v>
          </cell>
          <cell r="F201">
            <v>930</v>
          </cell>
        </row>
        <row r="202">
          <cell r="A202" t="str">
            <v>021203</v>
          </cell>
          <cell r="B202" t="str">
            <v>02</v>
          </cell>
          <cell r="C202" t="str">
            <v>12</v>
          </cell>
          <cell r="D202" t="str">
            <v>03</v>
          </cell>
          <cell r="E202" t="str">
            <v>HUATA</v>
          </cell>
          <cell r="F202">
            <v>1737</v>
          </cell>
        </row>
        <row r="203">
          <cell r="A203" t="str">
            <v>021204</v>
          </cell>
          <cell r="B203" t="str">
            <v>02</v>
          </cell>
          <cell r="C203" t="str">
            <v>12</v>
          </cell>
          <cell r="D203" t="str">
            <v>04</v>
          </cell>
          <cell r="E203" t="str">
            <v>HUAYLAS</v>
          </cell>
          <cell r="F203">
            <v>1715</v>
          </cell>
        </row>
        <row r="204">
          <cell r="A204" t="str">
            <v>021205</v>
          </cell>
          <cell r="B204" t="str">
            <v>02</v>
          </cell>
          <cell r="C204" t="str">
            <v>12</v>
          </cell>
          <cell r="D204" t="str">
            <v>05</v>
          </cell>
          <cell r="E204" t="str">
            <v>MATO</v>
          </cell>
          <cell r="F204">
            <v>2372</v>
          </cell>
        </row>
        <row r="205">
          <cell r="A205" t="str">
            <v>021206</v>
          </cell>
          <cell r="B205" t="str">
            <v>02</v>
          </cell>
          <cell r="C205" t="str">
            <v>12</v>
          </cell>
          <cell r="D205" t="str">
            <v>06</v>
          </cell>
          <cell r="E205" t="str">
            <v>PAMPAROMAS</v>
          </cell>
          <cell r="F205">
            <v>8862</v>
          </cell>
        </row>
        <row r="206">
          <cell r="A206" t="str">
            <v>021207</v>
          </cell>
          <cell r="B206" t="str">
            <v>02</v>
          </cell>
          <cell r="C206" t="str">
            <v>12</v>
          </cell>
          <cell r="D206" t="str">
            <v>07</v>
          </cell>
          <cell r="E206" t="str">
            <v>PUEBLO LIBRE</v>
          </cell>
          <cell r="F206">
            <v>7047</v>
          </cell>
        </row>
        <row r="207">
          <cell r="A207" t="str">
            <v>021208</v>
          </cell>
          <cell r="B207" t="str">
            <v>02</v>
          </cell>
          <cell r="C207" t="str">
            <v>12</v>
          </cell>
          <cell r="D207" t="str">
            <v>08</v>
          </cell>
          <cell r="E207" t="str">
            <v>SANTA CRUZ</v>
          </cell>
          <cell r="F207">
            <v>5294</v>
          </cell>
        </row>
        <row r="208">
          <cell r="A208" t="str">
            <v>021209</v>
          </cell>
          <cell r="B208" t="str">
            <v>02</v>
          </cell>
          <cell r="C208" t="str">
            <v>12</v>
          </cell>
          <cell r="D208" t="str">
            <v>09</v>
          </cell>
          <cell r="E208" t="str">
            <v>SANTO TORIBIO</v>
          </cell>
          <cell r="F208">
            <v>1763</v>
          </cell>
        </row>
        <row r="209">
          <cell r="A209" t="str">
            <v>021210</v>
          </cell>
          <cell r="B209" t="str">
            <v>02</v>
          </cell>
          <cell r="C209" t="str">
            <v>12</v>
          </cell>
          <cell r="D209" t="str">
            <v>10</v>
          </cell>
          <cell r="E209" t="str">
            <v>YURACMARCA</v>
          </cell>
          <cell r="F209">
            <v>1942</v>
          </cell>
        </row>
        <row r="210">
          <cell r="A210" t="str">
            <v>021300</v>
          </cell>
          <cell r="B210" t="str">
            <v>02</v>
          </cell>
          <cell r="C210" t="str">
            <v>13</v>
          </cell>
          <cell r="D210" t="str">
            <v>00</v>
          </cell>
          <cell r="E210" t="str">
            <v>MARISCAL LUZURIAGA</v>
          </cell>
          <cell r="F210">
            <v>24272</v>
          </cell>
        </row>
        <row r="211">
          <cell r="A211" t="str">
            <v>021301</v>
          </cell>
          <cell r="B211" t="str">
            <v>02</v>
          </cell>
          <cell r="C211" t="str">
            <v>13</v>
          </cell>
          <cell r="D211" t="str">
            <v>01</v>
          </cell>
          <cell r="E211" t="str">
            <v>PISCOBAMBA</v>
          </cell>
          <cell r="F211">
            <v>3757</v>
          </cell>
        </row>
        <row r="212">
          <cell r="A212" t="str">
            <v>021302</v>
          </cell>
          <cell r="B212" t="str">
            <v>02</v>
          </cell>
          <cell r="C212" t="str">
            <v>13</v>
          </cell>
          <cell r="D212" t="str">
            <v>02</v>
          </cell>
          <cell r="E212" t="str">
            <v>CASCA</v>
          </cell>
          <cell r="F212">
            <v>4414</v>
          </cell>
        </row>
        <row r="213">
          <cell r="A213" t="str">
            <v>021303</v>
          </cell>
          <cell r="B213" t="str">
            <v>02</v>
          </cell>
          <cell r="C213" t="str">
            <v>13</v>
          </cell>
          <cell r="D213" t="str">
            <v>03</v>
          </cell>
          <cell r="E213" t="str">
            <v>ELEAZAR GUZMAN BARRON</v>
          </cell>
          <cell r="F213">
            <v>1240</v>
          </cell>
        </row>
        <row r="214">
          <cell r="A214" t="str">
            <v>021304</v>
          </cell>
          <cell r="B214" t="str">
            <v>02</v>
          </cell>
          <cell r="C214" t="str">
            <v>13</v>
          </cell>
          <cell r="D214" t="str">
            <v>04</v>
          </cell>
          <cell r="E214" t="str">
            <v>FIDEL OLIVAS ESCUDERO</v>
          </cell>
          <cell r="F214">
            <v>2275</v>
          </cell>
        </row>
        <row r="215">
          <cell r="A215" t="str">
            <v>021305</v>
          </cell>
          <cell r="B215" t="str">
            <v>02</v>
          </cell>
          <cell r="C215" t="str">
            <v>13</v>
          </cell>
          <cell r="D215" t="str">
            <v>05</v>
          </cell>
          <cell r="E215" t="str">
            <v>LLAMA</v>
          </cell>
          <cell r="F215">
            <v>1541</v>
          </cell>
        </row>
        <row r="216">
          <cell r="A216" t="str">
            <v>021306</v>
          </cell>
          <cell r="B216" t="str">
            <v>02</v>
          </cell>
          <cell r="C216" t="str">
            <v>13</v>
          </cell>
          <cell r="D216" t="str">
            <v>06</v>
          </cell>
          <cell r="E216" t="str">
            <v>LLUMPA</v>
          </cell>
          <cell r="F216">
            <v>6478</v>
          </cell>
        </row>
        <row r="217">
          <cell r="A217" t="str">
            <v>021307</v>
          </cell>
          <cell r="B217" t="str">
            <v>02</v>
          </cell>
          <cell r="C217" t="str">
            <v>13</v>
          </cell>
          <cell r="D217" t="str">
            <v>07</v>
          </cell>
          <cell r="E217" t="str">
            <v>LUCMA</v>
          </cell>
          <cell r="F217">
            <v>3401</v>
          </cell>
        </row>
        <row r="218">
          <cell r="A218" t="str">
            <v>021308</v>
          </cell>
          <cell r="B218" t="str">
            <v>02</v>
          </cell>
          <cell r="C218" t="str">
            <v>13</v>
          </cell>
          <cell r="D218" t="str">
            <v>08</v>
          </cell>
          <cell r="E218" t="str">
            <v>MUSGA</v>
          </cell>
          <cell r="F218">
            <v>1166</v>
          </cell>
        </row>
        <row r="219">
          <cell r="A219" t="str">
            <v>021400</v>
          </cell>
          <cell r="B219" t="str">
            <v>02</v>
          </cell>
          <cell r="C219" t="str">
            <v>14</v>
          </cell>
          <cell r="D219" t="str">
            <v>00</v>
          </cell>
          <cell r="E219" t="str">
            <v>OCROS</v>
          </cell>
          <cell r="F219">
            <v>7048</v>
          </cell>
        </row>
        <row r="220">
          <cell r="A220" t="str">
            <v>021401</v>
          </cell>
          <cell r="B220" t="str">
            <v>02</v>
          </cell>
          <cell r="C220" t="str">
            <v>14</v>
          </cell>
          <cell r="D220" t="str">
            <v>01</v>
          </cell>
          <cell r="E220" t="str">
            <v>OCROS</v>
          </cell>
          <cell r="F220">
            <v>1524</v>
          </cell>
        </row>
        <row r="221">
          <cell r="A221" t="str">
            <v>021402</v>
          </cell>
          <cell r="B221" t="str">
            <v>02</v>
          </cell>
          <cell r="C221" t="str">
            <v>14</v>
          </cell>
          <cell r="D221" t="str">
            <v>02</v>
          </cell>
          <cell r="E221" t="str">
            <v>ACAS</v>
          </cell>
          <cell r="F221">
            <v>431</v>
          </cell>
        </row>
        <row r="222">
          <cell r="A222" t="str">
            <v>021403</v>
          </cell>
          <cell r="B222" t="str">
            <v>02</v>
          </cell>
          <cell r="C222" t="str">
            <v>14</v>
          </cell>
          <cell r="D222" t="str">
            <v>03</v>
          </cell>
          <cell r="E222" t="str">
            <v>CAJAMARQUILLA</v>
          </cell>
          <cell r="F222">
            <v>189</v>
          </cell>
        </row>
        <row r="223">
          <cell r="A223" t="str">
            <v>021404</v>
          </cell>
          <cell r="B223" t="str">
            <v>02</v>
          </cell>
          <cell r="C223" t="str">
            <v>14</v>
          </cell>
          <cell r="D223" t="str">
            <v>04</v>
          </cell>
          <cell r="E223" t="str">
            <v>CARHUAPAMPA</v>
          </cell>
          <cell r="F223">
            <v>383</v>
          </cell>
        </row>
        <row r="224">
          <cell r="A224" t="str">
            <v>021405</v>
          </cell>
          <cell r="B224" t="str">
            <v>02</v>
          </cell>
          <cell r="C224" t="str">
            <v>14</v>
          </cell>
          <cell r="D224" t="str">
            <v>05</v>
          </cell>
          <cell r="E224" t="str">
            <v>COCHAS</v>
          </cell>
          <cell r="F224">
            <v>1202</v>
          </cell>
        </row>
        <row r="225">
          <cell r="A225" t="str">
            <v>021406</v>
          </cell>
          <cell r="B225" t="str">
            <v>02</v>
          </cell>
          <cell r="C225" t="str">
            <v>14</v>
          </cell>
          <cell r="D225" t="str">
            <v>06</v>
          </cell>
          <cell r="E225" t="str">
            <v>CONGAS</v>
          </cell>
          <cell r="F225">
            <v>1264</v>
          </cell>
        </row>
        <row r="226">
          <cell r="A226" t="str">
            <v>021407</v>
          </cell>
          <cell r="B226" t="str">
            <v>02</v>
          </cell>
          <cell r="C226" t="str">
            <v>14</v>
          </cell>
          <cell r="D226" t="str">
            <v>07</v>
          </cell>
          <cell r="E226" t="str">
            <v>LLIPA</v>
          </cell>
          <cell r="F226">
            <v>216</v>
          </cell>
        </row>
        <row r="227">
          <cell r="A227" t="str">
            <v>021408</v>
          </cell>
          <cell r="B227" t="str">
            <v>02</v>
          </cell>
          <cell r="C227" t="str">
            <v>14</v>
          </cell>
          <cell r="D227" t="str">
            <v>08</v>
          </cell>
          <cell r="E227" t="str">
            <v>SAN CRISTOBAL DE RAJAN</v>
          </cell>
          <cell r="F227">
            <v>487</v>
          </cell>
        </row>
        <row r="228">
          <cell r="A228" t="str">
            <v>021409</v>
          </cell>
          <cell r="B228" t="str">
            <v>02</v>
          </cell>
          <cell r="C228" t="str">
            <v>14</v>
          </cell>
          <cell r="D228" t="str">
            <v>09</v>
          </cell>
          <cell r="E228" t="str">
            <v>SAN PEDRO</v>
          </cell>
          <cell r="F228">
            <v>968</v>
          </cell>
        </row>
        <row r="229">
          <cell r="A229" t="str">
            <v>021410</v>
          </cell>
          <cell r="B229" t="str">
            <v>02</v>
          </cell>
          <cell r="C229" t="str">
            <v>14</v>
          </cell>
          <cell r="D229" t="str">
            <v>10</v>
          </cell>
          <cell r="E229" t="str">
            <v>SANTIAGO DE CHILCAS</v>
          </cell>
          <cell r="F229">
            <v>384</v>
          </cell>
        </row>
        <row r="230">
          <cell r="A230" t="str">
            <v>021500</v>
          </cell>
          <cell r="B230" t="str">
            <v>02</v>
          </cell>
          <cell r="C230" t="str">
            <v>15</v>
          </cell>
          <cell r="D230" t="str">
            <v>00</v>
          </cell>
          <cell r="E230" t="str">
            <v>PALLASCA</v>
          </cell>
          <cell r="F230">
            <v>29505</v>
          </cell>
        </row>
        <row r="231">
          <cell r="A231" t="str">
            <v>021501</v>
          </cell>
          <cell r="B231" t="str">
            <v>02</v>
          </cell>
          <cell r="C231" t="str">
            <v>15</v>
          </cell>
          <cell r="D231" t="str">
            <v>01</v>
          </cell>
          <cell r="E231" t="str">
            <v>CABANA</v>
          </cell>
          <cell r="F231">
            <v>2993</v>
          </cell>
        </row>
        <row r="232">
          <cell r="A232" t="str">
            <v>021502</v>
          </cell>
          <cell r="B232" t="str">
            <v>02</v>
          </cell>
          <cell r="C232" t="str">
            <v>15</v>
          </cell>
          <cell r="D232" t="str">
            <v>02</v>
          </cell>
          <cell r="E232" t="str">
            <v>BOLOGNESI</v>
          </cell>
          <cell r="F232">
            <v>1480</v>
          </cell>
        </row>
        <row r="233">
          <cell r="A233" t="str">
            <v>021503</v>
          </cell>
          <cell r="B233" t="str">
            <v>02</v>
          </cell>
          <cell r="C233" t="str">
            <v>15</v>
          </cell>
          <cell r="D233" t="str">
            <v>03</v>
          </cell>
          <cell r="E233" t="str">
            <v>CONCHUCOS</v>
          </cell>
          <cell r="F233">
            <v>7917</v>
          </cell>
        </row>
        <row r="234">
          <cell r="A234" t="str">
            <v>021504</v>
          </cell>
          <cell r="B234" t="str">
            <v>02</v>
          </cell>
          <cell r="C234" t="str">
            <v>15</v>
          </cell>
          <cell r="D234" t="str">
            <v>04</v>
          </cell>
          <cell r="E234" t="str">
            <v>HUACASCHUQUE</v>
          </cell>
          <cell r="F234">
            <v>735</v>
          </cell>
        </row>
        <row r="235">
          <cell r="A235" t="str">
            <v>021505</v>
          </cell>
          <cell r="B235" t="str">
            <v>02</v>
          </cell>
          <cell r="C235" t="str">
            <v>15</v>
          </cell>
          <cell r="D235" t="str">
            <v>05</v>
          </cell>
          <cell r="E235" t="str">
            <v>HUANDOVAL</v>
          </cell>
          <cell r="F235">
            <v>1207</v>
          </cell>
        </row>
        <row r="236">
          <cell r="A236" t="str">
            <v>021506</v>
          </cell>
          <cell r="B236" t="str">
            <v>02</v>
          </cell>
          <cell r="C236" t="str">
            <v>15</v>
          </cell>
          <cell r="D236" t="str">
            <v>06</v>
          </cell>
          <cell r="E236" t="str">
            <v>LACABAMBA</v>
          </cell>
          <cell r="F236">
            <v>936</v>
          </cell>
        </row>
        <row r="237">
          <cell r="A237" t="str">
            <v>021507</v>
          </cell>
          <cell r="B237" t="str">
            <v>02</v>
          </cell>
          <cell r="C237" t="str">
            <v>15</v>
          </cell>
          <cell r="D237" t="str">
            <v>07</v>
          </cell>
          <cell r="E237" t="str">
            <v>LLAPO</v>
          </cell>
          <cell r="F237">
            <v>662</v>
          </cell>
        </row>
        <row r="238">
          <cell r="A238" t="str">
            <v>021508</v>
          </cell>
          <cell r="B238" t="str">
            <v>02</v>
          </cell>
          <cell r="C238" t="str">
            <v>15</v>
          </cell>
          <cell r="D238" t="str">
            <v>08</v>
          </cell>
          <cell r="E238" t="str">
            <v>PALLASCA</v>
          </cell>
          <cell r="F238">
            <v>2793</v>
          </cell>
        </row>
        <row r="239">
          <cell r="A239" t="str">
            <v>021509</v>
          </cell>
          <cell r="B239" t="str">
            <v>02</v>
          </cell>
          <cell r="C239" t="str">
            <v>15</v>
          </cell>
          <cell r="D239" t="str">
            <v>09</v>
          </cell>
          <cell r="E239" t="str">
            <v>PAMPAS</v>
          </cell>
          <cell r="F239">
            <v>6149</v>
          </cell>
        </row>
        <row r="240">
          <cell r="A240" t="str">
            <v>021510</v>
          </cell>
          <cell r="B240" t="str">
            <v>02</v>
          </cell>
          <cell r="C240" t="str">
            <v>15</v>
          </cell>
          <cell r="D240" t="str">
            <v>10</v>
          </cell>
          <cell r="E240" t="str">
            <v>SANTA ROSA</v>
          </cell>
          <cell r="F240">
            <v>1232</v>
          </cell>
        </row>
        <row r="241">
          <cell r="A241" t="str">
            <v>021511</v>
          </cell>
          <cell r="B241" t="str">
            <v>02</v>
          </cell>
          <cell r="C241" t="str">
            <v>15</v>
          </cell>
          <cell r="D241" t="str">
            <v>11</v>
          </cell>
          <cell r="E241" t="str">
            <v>TAUCA</v>
          </cell>
          <cell r="F241">
            <v>3401</v>
          </cell>
        </row>
        <row r="242">
          <cell r="A242" t="str">
            <v>021600</v>
          </cell>
          <cell r="B242" t="str">
            <v>02</v>
          </cell>
          <cell r="C242" t="str">
            <v>16</v>
          </cell>
          <cell r="D242" t="str">
            <v>00</v>
          </cell>
          <cell r="E242" t="str">
            <v>POMABAMBA</v>
          </cell>
          <cell r="F242">
            <v>29380</v>
          </cell>
        </row>
        <row r="243">
          <cell r="A243" t="str">
            <v>021601</v>
          </cell>
          <cell r="B243" t="str">
            <v>02</v>
          </cell>
          <cell r="C243" t="str">
            <v>16</v>
          </cell>
          <cell r="D243" t="str">
            <v>01</v>
          </cell>
          <cell r="E243" t="str">
            <v>POMABAMBA</v>
          </cell>
          <cell r="F243">
            <v>15565</v>
          </cell>
        </row>
        <row r="244">
          <cell r="A244" t="str">
            <v>021602</v>
          </cell>
          <cell r="B244" t="str">
            <v>02</v>
          </cell>
          <cell r="C244" t="str">
            <v>16</v>
          </cell>
          <cell r="D244" t="str">
            <v>02</v>
          </cell>
          <cell r="E244" t="str">
            <v>HUAYLLAN</v>
          </cell>
          <cell r="F244">
            <v>3845</v>
          </cell>
        </row>
        <row r="245">
          <cell r="A245" t="str">
            <v>021603</v>
          </cell>
          <cell r="B245" t="str">
            <v>02</v>
          </cell>
          <cell r="C245" t="str">
            <v>16</v>
          </cell>
          <cell r="D245" t="str">
            <v>03</v>
          </cell>
          <cell r="E245" t="str">
            <v>PAROBAMBA</v>
          </cell>
          <cell r="F245">
            <v>7375</v>
          </cell>
        </row>
        <row r="246">
          <cell r="A246" t="str">
            <v>021604</v>
          </cell>
          <cell r="B246" t="str">
            <v>02</v>
          </cell>
          <cell r="C246" t="str">
            <v>16</v>
          </cell>
          <cell r="D246" t="str">
            <v>04</v>
          </cell>
          <cell r="E246" t="str">
            <v>QUINUABAMBA</v>
          </cell>
          <cell r="F246">
            <v>2595</v>
          </cell>
        </row>
        <row r="247">
          <cell r="A247" t="str">
            <v>021700</v>
          </cell>
          <cell r="B247" t="str">
            <v>02</v>
          </cell>
          <cell r="C247" t="str">
            <v>17</v>
          </cell>
          <cell r="D247" t="str">
            <v>00</v>
          </cell>
          <cell r="E247" t="str">
            <v>RECUAY</v>
          </cell>
          <cell r="F247">
            <v>18519</v>
          </cell>
        </row>
        <row r="248">
          <cell r="A248" t="str">
            <v>021701</v>
          </cell>
          <cell r="B248" t="str">
            <v>02</v>
          </cell>
          <cell r="C248" t="str">
            <v>17</v>
          </cell>
          <cell r="D248" t="str">
            <v>01</v>
          </cell>
          <cell r="E248" t="str">
            <v>RECUAY</v>
          </cell>
          <cell r="F248">
            <v>5213</v>
          </cell>
        </row>
        <row r="249">
          <cell r="A249" t="str">
            <v>021702</v>
          </cell>
          <cell r="B249" t="str">
            <v>02</v>
          </cell>
          <cell r="C249" t="str">
            <v>17</v>
          </cell>
          <cell r="D249" t="str">
            <v>02</v>
          </cell>
          <cell r="E249" t="str">
            <v>CATAC</v>
          </cell>
          <cell r="F249">
            <v>4849</v>
          </cell>
        </row>
        <row r="250">
          <cell r="A250" t="str">
            <v>021703</v>
          </cell>
          <cell r="B250" t="str">
            <v>02</v>
          </cell>
          <cell r="C250" t="str">
            <v>17</v>
          </cell>
          <cell r="D250" t="str">
            <v>03</v>
          </cell>
          <cell r="E250" t="str">
            <v>COTAPARACO</v>
          </cell>
          <cell r="F250">
            <v>641</v>
          </cell>
        </row>
        <row r="251">
          <cell r="A251" t="str">
            <v>021704</v>
          </cell>
          <cell r="B251" t="str">
            <v>02</v>
          </cell>
          <cell r="C251" t="str">
            <v>17</v>
          </cell>
          <cell r="D251" t="str">
            <v>04</v>
          </cell>
          <cell r="E251" t="str">
            <v>HUAYLLAPAMPA</v>
          </cell>
          <cell r="F251">
            <v>754</v>
          </cell>
        </row>
        <row r="252">
          <cell r="A252" t="str">
            <v>021705</v>
          </cell>
          <cell r="B252" t="str">
            <v>02</v>
          </cell>
          <cell r="C252" t="str">
            <v>17</v>
          </cell>
          <cell r="D252" t="str">
            <v>05</v>
          </cell>
          <cell r="E252" t="str">
            <v>LLACLLIN</v>
          </cell>
          <cell r="F252">
            <v>819</v>
          </cell>
        </row>
        <row r="253">
          <cell r="A253" t="str">
            <v>021706</v>
          </cell>
          <cell r="B253" t="str">
            <v>02</v>
          </cell>
          <cell r="C253" t="str">
            <v>17</v>
          </cell>
          <cell r="D253" t="str">
            <v>06</v>
          </cell>
          <cell r="E253" t="str">
            <v>MARCA</v>
          </cell>
          <cell r="F253">
            <v>1131</v>
          </cell>
        </row>
        <row r="254">
          <cell r="A254" t="str">
            <v>021707</v>
          </cell>
          <cell r="B254" t="str">
            <v>02</v>
          </cell>
          <cell r="C254" t="str">
            <v>17</v>
          </cell>
          <cell r="D254" t="str">
            <v>07</v>
          </cell>
          <cell r="E254" t="str">
            <v>PAMPAS CHICO</v>
          </cell>
          <cell r="F254">
            <v>1111</v>
          </cell>
        </row>
        <row r="255">
          <cell r="A255" t="str">
            <v>021708</v>
          </cell>
          <cell r="B255" t="str">
            <v>02</v>
          </cell>
          <cell r="C255" t="str">
            <v>17</v>
          </cell>
          <cell r="D255" t="str">
            <v>08</v>
          </cell>
          <cell r="E255" t="str">
            <v>PARARIN</v>
          </cell>
          <cell r="F255">
            <v>919</v>
          </cell>
        </row>
        <row r="256">
          <cell r="A256" t="str">
            <v>021709</v>
          </cell>
          <cell r="B256" t="str">
            <v>02</v>
          </cell>
          <cell r="C256" t="str">
            <v>17</v>
          </cell>
          <cell r="D256" t="str">
            <v>09</v>
          </cell>
          <cell r="E256" t="str">
            <v>TAPACOCHA</v>
          </cell>
          <cell r="F256">
            <v>473</v>
          </cell>
        </row>
        <row r="257">
          <cell r="A257" t="str">
            <v>021710</v>
          </cell>
          <cell r="B257" t="str">
            <v>02</v>
          </cell>
          <cell r="C257" t="str">
            <v>17</v>
          </cell>
          <cell r="D257" t="str">
            <v>10</v>
          </cell>
          <cell r="E257" t="str">
            <v>TICAPAMPA</v>
          </cell>
          <cell r="F257">
            <v>2609</v>
          </cell>
        </row>
        <row r="258">
          <cell r="A258" t="str">
            <v>021800</v>
          </cell>
          <cell r="B258" t="str">
            <v>02</v>
          </cell>
          <cell r="C258" t="str">
            <v>18</v>
          </cell>
          <cell r="D258" t="str">
            <v>00</v>
          </cell>
          <cell r="E258" t="str">
            <v>SANTA</v>
          </cell>
          <cell r="F258">
            <v>411373</v>
          </cell>
        </row>
        <row r="259">
          <cell r="A259" t="str">
            <v>021801</v>
          </cell>
          <cell r="B259" t="str">
            <v>02</v>
          </cell>
          <cell r="C259" t="str">
            <v>18</v>
          </cell>
          <cell r="D259" t="str">
            <v>01</v>
          </cell>
          <cell r="E259" t="str">
            <v>CHIMBOTE</v>
          </cell>
          <cell r="F259">
            <v>223621</v>
          </cell>
        </row>
        <row r="260">
          <cell r="A260" t="str">
            <v>021802</v>
          </cell>
          <cell r="B260" t="str">
            <v>02</v>
          </cell>
          <cell r="C260" t="str">
            <v>18</v>
          </cell>
          <cell r="D260" t="str">
            <v>02</v>
          </cell>
          <cell r="E260" t="str">
            <v>CACERES DEL PERU</v>
          </cell>
          <cell r="F260">
            <v>5065</v>
          </cell>
        </row>
        <row r="261">
          <cell r="A261" t="str">
            <v>021803</v>
          </cell>
          <cell r="B261" t="str">
            <v>02</v>
          </cell>
          <cell r="C261" t="str">
            <v>18</v>
          </cell>
          <cell r="D261" t="str">
            <v>03</v>
          </cell>
          <cell r="E261" t="str">
            <v>COISHCO</v>
          </cell>
          <cell r="F261">
            <v>15779</v>
          </cell>
        </row>
        <row r="262">
          <cell r="A262" t="str">
            <v>021804</v>
          </cell>
          <cell r="B262" t="str">
            <v>02</v>
          </cell>
          <cell r="C262" t="str">
            <v>18</v>
          </cell>
          <cell r="D262" t="str">
            <v>04</v>
          </cell>
          <cell r="E262" t="str">
            <v>MACATE</v>
          </cell>
          <cell r="F262">
            <v>4688</v>
          </cell>
        </row>
        <row r="263">
          <cell r="A263" t="str">
            <v>021805</v>
          </cell>
          <cell r="B263" t="str">
            <v>02</v>
          </cell>
          <cell r="C263" t="str">
            <v>18</v>
          </cell>
          <cell r="D263" t="str">
            <v>05</v>
          </cell>
          <cell r="E263" t="str">
            <v>MORO</v>
          </cell>
          <cell r="F263">
            <v>7749</v>
          </cell>
        </row>
        <row r="264">
          <cell r="A264" t="str">
            <v>021806</v>
          </cell>
          <cell r="B264" t="str">
            <v>02</v>
          </cell>
          <cell r="C264" t="str">
            <v>18</v>
          </cell>
          <cell r="D264" t="str">
            <v>06</v>
          </cell>
          <cell r="E264" t="str">
            <v>NEPEÑA</v>
          </cell>
          <cell r="F264">
            <v>12545</v>
          </cell>
        </row>
        <row r="265">
          <cell r="A265" t="str">
            <v>021807</v>
          </cell>
          <cell r="B265" t="str">
            <v>02</v>
          </cell>
          <cell r="C265" t="str">
            <v>18</v>
          </cell>
          <cell r="D265" t="str">
            <v>07</v>
          </cell>
          <cell r="E265" t="str">
            <v>SAMANCO</v>
          </cell>
          <cell r="F265">
            <v>4277</v>
          </cell>
        </row>
        <row r="266">
          <cell r="A266" t="str">
            <v>021808</v>
          </cell>
          <cell r="B266" t="str">
            <v>02</v>
          </cell>
          <cell r="C266" t="str">
            <v>18</v>
          </cell>
          <cell r="D266" t="str">
            <v>08</v>
          </cell>
          <cell r="E266" t="str">
            <v>SANTA</v>
          </cell>
          <cell r="F266">
            <v>18513</v>
          </cell>
        </row>
        <row r="267">
          <cell r="A267" t="str">
            <v>021809</v>
          </cell>
          <cell r="B267" t="str">
            <v>02</v>
          </cell>
          <cell r="C267" t="str">
            <v>18</v>
          </cell>
          <cell r="D267" t="str">
            <v>09</v>
          </cell>
          <cell r="E267" t="str">
            <v>NUEVO CHIMBOTE</v>
          </cell>
          <cell r="F267">
            <v>119136</v>
          </cell>
        </row>
        <row r="268">
          <cell r="A268" t="str">
            <v>021900</v>
          </cell>
          <cell r="B268" t="str">
            <v>02</v>
          </cell>
          <cell r="C268" t="str">
            <v>19</v>
          </cell>
          <cell r="D268" t="str">
            <v>00</v>
          </cell>
          <cell r="E268" t="str">
            <v>SIHUAS</v>
          </cell>
          <cell r="F268">
            <v>31635</v>
          </cell>
        </row>
        <row r="269">
          <cell r="A269" t="str">
            <v>021901</v>
          </cell>
          <cell r="B269" t="str">
            <v>02</v>
          </cell>
          <cell r="C269" t="str">
            <v>19</v>
          </cell>
          <cell r="D269" t="str">
            <v>01</v>
          </cell>
          <cell r="E269" t="str">
            <v>SIHUAS</v>
          </cell>
          <cell r="F269">
            <v>5278</v>
          </cell>
        </row>
        <row r="270">
          <cell r="A270" t="str">
            <v>021902</v>
          </cell>
          <cell r="B270" t="str">
            <v>02</v>
          </cell>
          <cell r="C270" t="str">
            <v>19</v>
          </cell>
          <cell r="D270" t="str">
            <v>02</v>
          </cell>
          <cell r="E270" t="str">
            <v>ACOBAMBA</v>
          </cell>
          <cell r="F270">
            <v>1831</v>
          </cell>
        </row>
        <row r="271">
          <cell r="A271" t="str">
            <v>021903</v>
          </cell>
          <cell r="B271" t="str">
            <v>02</v>
          </cell>
          <cell r="C271" t="str">
            <v>19</v>
          </cell>
          <cell r="D271" t="str">
            <v>03</v>
          </cell>
          <cell r="E271" t="str">
            <v>ALFONSO UGARTE</v>
          </cell>
          <cell r="F271">
            <v>905</v>
          </cell>
        </row>
        <row r="272">
          <cell r="A272" t="str">
            <v>021904</v>
          </cell>
          <cell r="B272" t="str">
            <v>02</v>
          </cell>
          <cell r="C272" t="str">
            <v>19</v>
          </cell>
          <cell r="D272" t="str">
            <v>04</v>
          </cell>
          <cell r="E272" t="str">
            <v>CASHAPAMPA</v>
          </cell>
          <cell r="F272">
            <v>3082</v>
          </cell>
        </row>
        <row r="273">
          <cell r="A273" t="str">
            <v>021905</v>
          </cell>
          <cell r="B273" t="str">
            <v>02</v>
          </cell>
          <cell r="C273" t="str">
            <v>19</v>
          </cell>
          <cell r="D273" t="str">
            <v>05</v>
          </cell>
          <cell r="E273" t="str">
            <v>CHINGALPO</v>
          </cell>
          <cell r="F273">
            <v>1138</v>
          </cell>
        </row>
        <row r="274">
          <cell r="A274" t="str">
            <v>021906</v>
          </cell>
          <cell r="B274" t="str">
            <v>02</v>
          </cell>
          <cell r="C274" t="str">
            <v>19</v>
          </cell>
          <cell r="D274" t="str">
            <v>06</v>
          </cell>
          <cell r="E274" t="str">
            <v>HUAYLLABAMBA</v>
          </cell>
          <cell r="F274">
            <v>4753</v>
          </cell>
        </row>
        <row r="275">
          <cell r="A275" t="str">
            <v>021907</v>
          </cell>
          <cell r="B275" t="str">
            <v>02</v>
          </cell>
          <cell r="C275" t="str">
            <v>19</v>
          </cell>
          <cell r="D275" t="str">
            <v>07</v>
          </cell>
          <cell r="E275" t="str">
            <v>QUICHES</v>
          </cell>
          <cell r="F275">
            <v>2904</v>
          </cell>
        </row>
        <row r="276">
          <cell r="A276" t="str">
            <v>021908</v>
          </cell>
          <cell r="B276" t="str">
            <v>02</v>
          </cell>
          <cell r="C276" t="str">
            <v>19</v>
          </cell>
          <cell r="D276" t="str">
            <v>08</v>
          </cell>
          <cell r="E276" t="str">
            <v>RAGASH</v>
          </cell>
          <cell r="F276">
            <v>2775</v>
          </cell>
        </row>
        <row r="277">
          <cell r="A277" t="str">
            <v>021909</v>
          </cell>
          <cell r="B277" t="str">
            <v>02</v>
          </cell>
          <cell r="C277" t="str">
            <v>19</v>
          </cell>
          <cell r="D277" t="str">
            <v>09</v>
          </cell>
          <cell r="E277" t="str">
            <v>SAN JUAN</v>
          </cell>
          <cell r="F277">
            <v>6874</v>
          </cell>
        </row>
        <row r="278">
          <cell r="A278" t="str">
            <v>021910</v>
          </cell>
          <cell r="B278" t="str">
            <v>02</v>
          </cell>
          <cell r="C278" t="str">
            <v>19</v>
          </cell>
          <cell r="D278" t="str">
            <v>10</v>
          </cell>
          <cell r="E278" t="str">
            <v>SICSIBAMBA</v>
          </cell>
          <cell r="F278">
            <v>2095</v>
          </cell>
        </row>
        <row r="279">
          <cell r="A279" t="str">
            <v>022000</v>
          </cell>
          <cell r="B279" t="str">
            <v>02</v>
          </cell>
          <cell r="C279" t="str">
            <v>20</v>
          </cell>
          <cell r="D279" t="str">
            <v>00</v>
          </cell>
          <cell r="E279" t="str">
            <v>YUNGAY</v>
          </cell>
          <cell r="F279">
            <v>56932</v>
          </cell>
        </row>
        <row r="280">
          <cell r="A280" t="str">
            <v>022001</v>
          </cell>
          <cell r="B280" t="str">
            <v>02</v>
          </cell>
          <cell r="C280" t="str">
            <v>20</v>
          </cell>
          <cell r="D280" t="str">
            <v>01</v>
          </cell>
          <cell r="E280" t="str">
            <v>YUNGAY</v>
          </cell>
          <cell r="F280">
            <v>19991</v>
          </cell>
        </row>
        <row r="281">
          <cell r="A281" t="str">
            <v>022002</v>
          </cell>
          <cell r="B281" t="str">
            <v>02</v>
          </cell>
          <cell r="C281" t="str">
            <v>20</v>
          </cell>
          <cell r="D281" t="str">
            <v>02</v>
          </cell>
          <cell r="E281" t="str">
            <v>CASCAPARA</v>
          </cell>
          <cell r="F281">
            <v>1951</v>
          </cell>
        </row>
        <row r="282">
          <cell r="A282" t="str">
            <v>022003</v>
          </cell>
          <cell r="B282" t="str">
            <v>02</v>
          </cell>
          <cell r="C282" t="str">
            <v>20</v>
          </cell>
          <cell r="D282" t="str">
            <v>03</v>
          </cell>
          <cell r="E282" t="str">
            <v>MANCOS</v>
          </cell>
          <cell r="F282">
            <v>7429</v>
          </cell>
        </row>
        <row r="283">
          <cell r="A283" t="str">
            <v>022004</v>
          </cell>
          <cell r="B283" t="str">
            <v>02</v>
          </cell>
          <cell r="C283" t="str">
            <v>20</v>
          </cell>
          <cell r="D283" t="str">
            <v>04</v>
          </cell>
          <cell r="E283" t="str">
            <v>MATACOTO</v>
          </cell>
          <cell r="F283">
            <v>1557</v>
          </cell>
        </row>
        <row r="284">
          <cell r="A284" t="str">
            <v>022005</v>
          </cell>
          <cell r="B284" t="str">
            <v>02</v>
          </cell>
          <cell r="C284" t="str">
            <v>20</v>
          </cell>
          <cell r="D284" t="str">
            <v>05</v>
          </cell>
          <cell r="E284" t="str">
            <v>QUILLO</v>
          </cell>
          <cell r="F284">
            <v>12791</v>
          </cell>
        </row>
        <row r="285">
          <cell r="A285" t="str">
            <v>022006</v>
          </cell>
          <cell r="B285" t="str">
            <v>02</v>
          </cell>
          <cell r="C285" t="str">
            <v>20</v>
          </cell>
          <cell r="D285" t="str">
            <v>06</v>
          </cell>
          <cell r="E285" t="str">
            <v>RANRAHIRCA</v>
          </cell>
          <cell r="F285">
            <v>3424</v>
          </cell>
        </row>
        <row r="286">
          <cell r="A286" t="str">
            <v>022007</v>
          </cell>
          <cell r="B286" t="str">
            <v>02</v>
          </cell>
          <cell r="C286" t="str">
            <v>20</v>
          </cell>
          <cell r="D286" t="str">
            <v>07</v>
          </cell>
          <cell r="E286" t="str">
            <v>SHUPLUY</v>
          </cell>
          <cell r="F286">
            <v>2473</v>
          </cell>
        </row>
        <row r="287">
          <cell r="A287" t="str">
            <v>022008</v>
          </cell>
          <cell r="B287" t="str">
            <v>02</v>
          </cell>
          <cell r="C287" t="str">
            <v>20</v>
          </cell>
          <cell r="D287" t="str">
            <v>08</v>
          </cell>
          <cell r="E287" t="str">
            <v>YANAMA</v>
          </cell>
          <cell r="F287">
            <v>7316</v>
          </cell>
        </row>
        <row r="288">
          <cell r="A288" t="str">
            <v>030000</v>
          </cell>
          <cell r="B288" t="str">
            <v>03</v>
          </cell>
          <cell r="C288" t="str">
            <v>00</v>
          </cell>
          <cell r="D288" t="str">
            <v>00</v>
          </cell>
          <cell r="E288" t="str">
            <v>APURIMAC</v>
          </cell>
          <cell r="F288">
            <v>438453</v>
          </cell>
        </row>
        <row r="289">
          <cell r="A289" t="str">
            <v>030100</v>
          </cell>
          <cell r="B289" t="str">
            <v>03</v>
          </cell>
          <cell r="C289" t="str">
            <v>01</v>
          </cell>
          <cell r="D289" t="str">
            <v>00</v>
          </cell>
          <cell r="E289" t="str">
            <v>ABANCAY</v>
          </cell>
          <cell r="F289">
            <v>105894</v>
          </cell>
        </row>
        <row r="290">
          <cell r="A290" t="str">
            <v>030101</v>
          </cell>
          <cell r="B290" t="str">
            <v>03</v>
          </cell>
          <cell r="C290" t="str">
            <v>01</v>
          </cell>
          <cell r="D290" t="str">
            <v>01</v>
          </cell>
          <cell r="E290" t="str">
            <v>ABANCAY</v>
          </cell>
          <cell r="F290">
            <v>56338</v>
          </cell>
        </row>
        <row r="291">
          <cell r="A291" t="str">
            <v>030102</v>
          </cell>
          <cell r="B291" t="str">
            <v>03</v>
          </cell>
          <cell r="C291" t="str">
            <v>01</v>
          </cell>
          <cell r="D291" t="str">
            <v>02</v>
          </cell>
          <cell r="E291" t="str">
            <v>CHACOCHE</v>
          </cell>
          <cell r="F291">
            <v>1414</v>
          </cell>
        </row>
        <row r="292">
          <cell r="A292" t="str">
            <v>030103</v>
          </cell>
          <cell r="B292" t="str">
            <v>03</v>
          </cell>
          <cell r="C292" t="str">
            <v>01</v>
          </cell>
          <cell r="D292" t="str">
            <v>03</v>
          </cell>
          <cell r="E292" t="str">
            <v>CIRCA</v>
          </cell>
          <cell r="F292">
            <v>3227</v>
          </cell>
        </row>
        <row r="293">
          <cell r="A293" t="str">
            <v>030104</v>
          </cell>
          <cell r="B293" t="str">
            <v>03</v>
          </cell>
          <cell r="C293" t="str">
            <v>01</v>
          </cell>
          <cell r="D293" t="str">
            <v>04</v>
          </cell>
          <cell r="E293" t="str">
            <v>CURAHUASI</v>
          </cell>
          <cell r="F293">
            <v>19538</v>
          </cell>
        </row>
        <row r="294">
          <cell r="A294" t="str">
            <v>030105</v>
          </cell>
          <cell r="B294" t="str">
            <v>03</v>
          </cell>
          <cell r="C294" t="str">
            <v>01</v>
          </cell>
          <cell r="D294" t="str">
            <v>05</v>
          </cell>
          <cell r="E294" t="str">
            <v>HUANIPACA</v>
          </cell>
          <cell r="F294">
            <v>5481</v>
          </cell>
        </row>
        <row r="295">
          <cell r="A295" t="str">
            <v>030106</v>
          </cell>
          <cell r="B295" t="str">
            <v>03</v>
          </cell>
          <cell r="C295" t="str">
            <v>01</v>
          </cell>
          <cell r="D295" t="str">
            <v>06</v>
          </cell>
          <cell r="E295" t="str">
            <v>LAMBRAMA</v>
          </cell>
          <cell r="F295">
            <v>3496</v>
          </cell>
        </row>
        <row r="296">
          <cell r="A296" t="str">
            <v>030107</v>
          </cell>
          <cell r="B296" t="str">
            <v>03</v>
          </cell>
          <cell r="C296" t="str">
            <v>01</v>
          </cell>
          <cell r="D296" t="str">
            <v>07</v>
          </cell>
          <cell r="E296" t="str">
            <v>PICHIRHUA</v>
          </cell>
          <cell r="F296">
            <v>4610</v>
          </cell>
        </row>
        <row r="297">
          <cell r="A297" t="str">
            <v>030108</v>
          </cell>
          <cell r="B297" t="str">
            <v>03</v>
          </cell>
          <cell r="C297" t="str">
            <v>01</v>
          </cell>
          <cell r="D297" t="str">
            <v>08</v>
          </cell>
          <cell r="E297" t="str">
            <v>SAN PEDRO DE CACHORA</v>
          </cell>
          <cell r="F297">
            <v>3910</v>
          </cell>
        </row>
        <row r="298">
          <cell r="A298" t="str">
            <v>030109</v>
          </cell>
          <cell r="B298" t="str">
            <v>03</v>
          </cell>
          <cell r="C298" t="str">
            <v>01</v>
          </cell>
          <cell r="D298" t="str">
            <v>09</v>
          </cell>
          <cell r="E298" t="str">
            <v>TAMBURCO</v>
          </cell>
          <cell r="F298">
            <v>7880</v>
          </cell>
        </row>
        <row r="299">
          <cell r="A299" t="str">
            <v>030200</v>
          </cell>
          <cell r="B299" t="str">
            <v>03</v>
          </cell>
          <cell r="C299" t="str">
            <v>02</v>
          </cell>
          <cell r="D299" t="str">
            <v>00</v>
          </cell>
          <cell r="E299" t="str">
            <v>ANDAHUAYLAS</v>
          </cell>
          <cell r="F299">
            <v>153799</v>
          </cell>
        </row>
        <row r="300">
          <cell r="A300" t="str">
            <v>030201</v>
          </cell>
          <cell r="B300" t="str">
            <v>03</v>
          </cell>
          <cell r="C300" t="str">
            <v>02</v>
          </cell>
          <cell r="D300" t="str">
            <v>01</v>
          </cell>
          <cell r="E300" t="str">
            <v>ANDAHUAYLAS</v>
          </cell>
          <cell r="F300">
            <v>36644</v>
          </cell>
        </row>
        <row r="301">
          <cell r="A301" t="str">
            <v>030202</v>
          </cell>
          <cell r="B301" t="str">
            <v>03</v>
          </cell>
          <cell r="C301" t="str">
            <v>02</v>
          </cell>
          <cell r="D301" t="str">
            <v>02</v>
          </cell>
          <cell r="E301" t="str">
            <v>ANDARAPA</v>
          </cell>
          <cell r="F301">
            <v>8045</v>
          </cell>
        </row>
        <row r="302">
          <cell r="A302" t="str">
            <v>030203</v>
          </cell>
          <cell r="B302" t="str">
            <v>03</v>
          </cell>
          <cell r="C302" t="str">
            <v>02</v>
          </cell>
          <cell r="D302" t="str">
            <v>03</v>
          </cell>
          <cell r="E302" t="str">
            <v>CHIARA</v>
          </cell>
          <cell r="F302">
            <v>1686</v>
          </cell>
        </row>
        <row r="303">
          <cell r="A303" t="str">
            <v>030204</v>
          </cell>
          <cell r="B303" t="str">
            <v>03</v>
          </cell>
          <cell r="C303" t="str">
            <v>02</v>
          </cell>
          <cell r="D303" t="str">
            <v>04</v>
          </cell>
          <cell r="E303" t="str">
            <v>HUANCARAMA</v>
          </cell>
          <cell r="F303">
            <v>8086</v>
          </cell>
        </row>
        <row r="304">
          <cell r="A304" t="str">
            <v>030205</v>
          </cell>
          <cell r="B304" t="str">
            <v>03</v>
          </cell>
          <cell r="C304" t="str">
            <v>02</v>
          </cell>
          <cell r="D304" t="str">
            <v>05</v>
          </cell>
          <cell r="E304" t="str">
            <v>HUANCARAY</v>
          </cell>
          <cell r="F304">
            <v>4950</v>
          </cell>
        </row>
        <row r="305">
          <cell r="A305" t="str">
            <v>030206</v>
          </cell>
          <cell r="B305" t="str">
            <v>03</v>
          </cell>
          <cell r="C305" t="str">
            <v>02</v>
          </cell>
          <cell r="D305" t="str">
            <v>06</v>
          </cell>
          <cell r="E305" t="str">
            <v>HUAYANA</v>
          </cell>
          <cell r="F305">
            <v>1376</v>
          </cell>
        </row>
        <row r="306">
          <cell r="A306" t="str">
            <v>030207</v>
          </cell>
          <cell r="B306" t="str">
            <v>03</v>
          </cell>
          <cell r="C306" t="str">
            <v>02</v>
          </cell>
          <cell r="D306" t="str">
            <v>07</v>
          </cell>
          <cell r="E306" t="str">
            <v>KISHUARA</v>
          </cell>
          <cell r="F306">
            <v>8255</v>
          </cell>
        </row>
        <row r="307">
          <cell r="A307" t="str">
            <v>030208</v>
          </cell>
          <cell r="B307" t="str">
            <v>03</v>
          </cell>
          <cell r="C307" t="str">
            <v>02</v>
          </cell>
          <cell r="D307" t="str">
            <v>08</v>
          </cell>
          <cell r="E307" t="str">
            <v>PACOBAMBA</v>
          </cell>
          <cell r="F307">
            <v>6119</v>
          </cell>
        </row>
        <row r="308">
          <cell r="A308" t="str">
            <v>030209</v>
          </cell>
          <cell r="B308" t="str">
            <v>03</v>
          </cell>
          <cell r="C308" t="str">
            <v>02</v>
          </cell>
          <cell r="D308" t="str">
            <v>09</v>
          </cell>
          <cell r="E308" t="str">
            <v>PACUCHA</v>
          </cell>
          <cell r="F308">
            <v>10160</v>
          </cell>
        </row>
        <row r="309">
          <cell r="A309" t="str">
            <v>030210</v>
          </cell>
          <cell r="B309" t="str">
            <v>03</v>
          </cell>
          <cell r="C309" t="str">
            <v>02</v>
          </cell>
          <cell r="D309" t="str">
            <v>10</v>
          </cell>
          <cell r="E309" t="str">
            <v>PAMPACHIRI</v>
          </cell>
          <cell r="F309">
            <v>3155</v>
          </cell>
        </row>
        <row r="310">
          <cell r="A310" t="str">
            <v>030211</v>
          </cell>
          <cell r="B310" t="str">
            <v>03</v>
          </cell>
          <cell r="C310" t="str">
            <v>02</v>
          </cell>
          <cell r="D310" t="str">
            <v>11</v>
          </cell>
          <cell r="E310" t="str">
            <v>POMACOCHA</v>
          </cell>
          <cell r="F310">
            <v>1193</v>
          </cell>
        </row>
        <row r="311">
          <cell r="A311" t="str">
            <v>030212</v>
          </cell>
          <cell r="B311" t="str">
            <v>03</v>
          </cell>
          <cell r="C311" t="str">
            <v>02</v>
          </cell>
          <cell r="D311" t="str">
            <v>12</v>
          </cell>
          <cell r="E311" t="str">
            <v>SAN ANTONIO DE CACHI</v>
          </cell>
          <cell r="F311">
            <v>3648</v>
          </cell>
        </row>
        <row r="312">
          <cell r="A312" t="str">
            <v>030213</v>
          </cell>
          <cell r="B312" t="str">
            <v>03</v>
          </cell>
          <cell r="C312" t="str">
            <v>02</v>
          </cell>
          <cell r="D312" t="str">
            <v>13</v>
          </cell>
          <cell r="E312" t="str">
            <v>SAN JERONIMO</v>
          </cell>
          <cell r="F312">
            <v>18507</v>
          </cell>
        </row>
        <row r="313">
          <cell r="A313" t="str">
            <v>030214</v>
          </cell>
          <cell r="B313" t="str">
            <v>03</v>
          </cell>
          <cell r="C313" t="str">
            <v>02</v>
          </cell>
          <cell r="D313" t="str">
            <v>14</v>
          </cell>
          <cell r="E313" t="str">
            <v>SAN MIGUEL DE CHACCRAMPA</v>
          </cell>
          <cell r="F313">
            <v>2486</v>
          </cell>
        </row>
        <row r="314">
          <cell r="A314" t="str">
            <v>030215</v>
          </cell>
          <cell r="B314" t="str">
            <v>03</v>
          </cell>
          <cell r="C314" t="str">
            <v>02</v>
          </cell>
          <cell r="D314" t="str">
            <v>15</v>
          </cell>
          <cell r="E314" t="str">
            <v>SANTA MARIA DE CHICMO</v>
          </cell>
          <cell r="F314">
            <v>11084</v>
          </cell>
        </row>
        <row r="315">
          <cell r="A315" t="str">
            <v>030216</v>
          </cell>
          <cell r="B315" t="str">
            <v>03</v>
          </cell>
          <cell r="C315" t="str">
            <v>02</v>
          </cell>
          <cell r="D315" t="str">
            <v>16</v>
          </cell>
          <cell r="E315" t="str">
            <v>TALAVERA</v>
          </cell>
          <cell r="F315">
            <v>18509</v>
          </cell>
        </row>
        <row r="316">
          <cell r="A316" t="str">
            <v>030217</v>
          </cell>
          <cell r="B316" t="str">
            <v>03</v>
          </cell>
          <cell r="C316" t="str">
            <v>02</v>
          </cell>
          <cell r="D316" t="str">
            <v>17</v>
          </cell>
          <cell r="E316" t="str">
            <v>TUMAY HUARACA</v>
          </cell>
          <cell r="F316">
            <v>1947</v>
          </cell>
        </row>
        <row r="317">
          <cell r="A317" t="str">
            <v>030218</v>
          </cell>
          <cell r="B317" t="str">
            <v>03</v>
          </cell>
          <cell r="C317" t="str">
            <v>02</v>
          </cell>
          <cell r="D317" t="str">
            <v>18</v>
          </cell>
          <cell r="E317" t="str">
            <v>TURPO</v>
          </cell>
          <cell r="F317">
            <v>4663</v>
          </cell>
        </row>
        <row r="318">
          <cell r="A318" t="str">
            <v>030219</v>
          </cell>
          <cell r="B318" t="str">
            <v>03</v>
          </cell>
          <cell r="C318" t="str">
            <v>02</v>
          </cell>
          <cell r="D318" t="str">
            <v>19</v>
          </cell>
          <cell r="E318" t="str">
            <v>KAQUIABAMBA</v>
          </cell>
          <cell r="F318">
            <v>3286</v>
          </cell>
        </row>
        <row r="319">
          <cell r="A319" t="str">
            <v>030300</v>
          </cell>
          <cell r="B319" t="str">
            <v>03</v>
          </cell>
          <cell r="C319" t="str">
            <v>03</v>
          </cell>
          <cell r="D319" t="str">
            <v>00</v>
          </cell>
          <cell r="E319" t="str">
            <v>ANTABAMBA</v>
          </cell>
          <cell r="F319">
            <v>13627</v>
          </cell>
        </row>
        <row r="320">
          <cell r="A320" t="str">
            <v>030301</v>
          </cell>
          <cell r="B320" t="str">
            <v>03</v>
          </cell>
          <cell r="C320" t="str">
            <v>03</v>
          </cell>
          <cell r="D320" t="str">
            <v>01</v>
          </cell>
          <cell r="E320" t="str">
            <v>ANTABAMBA</v>
          </cell>
          <cell r="F320">
            <v>3379</v>
          </cell>
        </row>
        <row r="321">
          <cell r="A321" t="str">
            <v>030302</v>
          </cell>
          <cell r="B321" t="str">
            <v>03</v>
          </cell>
          <cell r="C321" t="str">
            <v>03</v>
          </cell>
          <cell r="D321" t="str">
            <v>02</v>
          </cell>
          <cell r="E321" t="str">
            <v>EL ORO</v>
          </cell>
          <cell r="F321">
            <v>516</v>
          </cell>
        </row>
        <row r="322">
          <cell r="A322" t="str">
            <v>030303</v>
          </cell>
          <cell r="B322" t="str">
            <v>03</v>
          </cell>
          <cell r="C322" t="str">
            <v>03</v>
          </cell>
          <cell r="D322" t="str">
            <v>03</v>
          </cell>
          <cell r="E322" t="str">
            <v>HUAQUIRCA</v>
          </cell>
          <cell r="F322">
            <v>1445</v>
          </cell>
        </row>
        <row r="323">
          <cell r="A323" t="str">
            <v>030304</v>
          </cell>
          <cell r="B323" t="str">
            <v>03</v>
          </cell>
          <cell r="C323" t="str">
            <v>03</v>
          </cell>
          <cell r="D323" t="str">
            <v>04</v>
          </cell>
          <cell r="E323" t="str">
            <v>JUAN ESPINOZA MEDRANO</v>
          </cell>
          <cell r="F323">
            <v>2377</v>
          </cell>
        </row>
        <row r="324">
          <cell r="A324" t="str">
            <v>030305</v>
          </cell>
          <cell r="B324" t="str">
            <v>03</v>
          </cell>
          <cell r="C324" t="str">
            <v>03</v>
          </cell>
          <cell r="D324" t="str">
            <v>05</v>
          </cell>
          <cell r="E324" t="str">
            <v>OROPESA</v>
          </cell>
          <cell r="F324">
            <v>3044</v>
          </cell>
        </row>
        <row r="325">
          <cell r="A325" t="str">
            <v>030306</v>
          </cell>
          <cell r="B325" t="str">
            <v>03</v>
          </cell>
          <cell r="C325" t="str">
            <v>03</v>
          </cell>
          <cell r="D325" t="str">
            <v>06</v>
          </cell>
          <cell r="E325" t="str">
            <v>PACHACONAS</v>
          </cell>
          <cell r="F325">
            <v>1121</v>
          </cell>
        </row>
        <row r="326">
          <cell r="A326" t="str">
            <v>030307</v>
          </cell>
          <cell r="B326" t="str">
            <v>03</v>
          </cell>
          <cell r="C326" t="str">
            <v>03</v>
          </cell>
          <cell r="D326" t="str">
            <v>07</v>
          </cell>
          <cell r="E326" t="str">
            <v>SABAINO</v>
          </cell>
          <cell r="F326">
            <v>1745</v>
          </cell>
        </row>
        <row r="327">
          <cell r="A327" t="str">
            <v>030400</v>
          </cell>
          <cell r="B327" t="str">
            <v>03</v>
          </cell>
          <cell r="C327" t="str">
            <v>04</v>
          </cell>
          <cell r="D327" t="str">
            <v>00</v>
          </cell>
          <cell r="E327" t="str">
            <v>AYMARAES</v>
          </cell>
          <cell r="F327">
            <v>34155</v>
          </cell>
        </row>
        <row r="328">
          <cell r="A328" t="str">
            <v>030401</v>
          </cell>
          <cell r="B328" t="str">
            <v>03</v>
          </cell>
          <cell r="C328" t="str">
            <v>04</v>
          </cell>
          <cell r="D328" t="str">
            <v>01</v>
          </cell>
          <cell r="E328" t="str">
            <v>CHALHUANCA</v>
          </cell>
          <cell r="F328">
            <v>4834</v>
          </cell>
        </row>
        <row r="329">
          <cell r="A329" t="str">
            <v>030402</v>
          </cell>
          <cell r="B329" t="str">
            <v>03</v>
          </cell>
          <cell r="C329" t="str">
            <v>04</v>
          </cell>
          <cell r="D329" t="str">
            <v>02</v>
          </cell>
          <cell r="E329" t="str">
            <v>CAPAYA</v>
          </cell>
          <cell r="F329">
            <v>809</v>
          </cell>
        </row>
        <row r="330">
          <cell r="A330" t="str">
            <v>030403</v>
          </cell>
          <cell r="B330" t="str">
            <v>03</v>
          </cell>
          <cell r="C330" t="str">
            <v>04</v>
          </cell>
          <cell r="D330" t="str">
            <v>03</v>
          </cell>
          <cell r="E330" t="str">
            <v>CARAYBAMBA</v>
          </cell>
          <cell r="F330">
            <v>1367</v>
          </cell>
        </row>
        <row r="331">
          <cell r="A331" t="str">
            <v>030404</v>
          </cell>
          <cell r="B331" t="str">
            <v>03</v>
          </cell>
          <cell r="C331" t="str">
            <v>04</v>
          </cell>
          <cell r="D331" t="str">
            <v>04</v>
          </cell>
          <cell r="E331" t="str">
            <v>CHAPIMARCA</v>
          </cell>
          <cell r="F331">
            <v>2603</v>
          </cell>
        </row>
        <row r="332">
          <cell r="A332" t="str">
            <v>030405</v>
          </cell>
          <cell r="B332" t="str">
            <v>03</v>
          </cell>
          <cell r="C332" t="str">
            <v>04</v>
          </cell>
          <cell r="D332" t="str">
            <v>05</v>
          </cell>
          <cell r="E332" t="str">
            <v>COLCABAMBA</v>
          </cell>
          <cell r="F332">
            <v>855</v>
          </cell>
        </row>
        <row r="333">
          <cell r="A333" t="str">
            <v>030406</v>
          </cell>
          <cell r="B333" t="str">
            <v>03</v>
          </cell>
          <cell r="C333" t="str">
            <v>04</v>
          </cell>
          <cell r="D333" t="str">
            <v>06</v>
          </cell>
          <cell r="E333" t="str">
            <v>COTARUSE</v>
          </cell>
          <cell r="F333">
            <v>3816</v>
          </cell>
        </row>
        <row r="334">
          <cell r="A334" t="str">
            <v>030407</v>
          </cell>
          <cell r="B334" t="str">
            <v>03</v>
          </cell>
          <cell r="C334" t="str">
            <v>04</v>
          </cell>
          <cell r="D334" t="str">
            <v>07</v>
          </cell>
          <cell r="E334" t="str">
            <v>HUAYLLO</v>
          </cell>
          <cell r="F334">
            <v>767</v>
          </cell>
        </row>
        <row r="335">
          <cell r="A335" t="str">
            <v>030408</v>
          </cell>
          <cell r="B335" t="str">
            <v>03</v>
          </cell>
          <cell r="C335" t="str">
            <v>04</v>
          </cell>
          <cell r="D335" t="str">
            <v>08</v>
          </cell>
          <cell r="E335" t="str">
            <v>JUSTO APU SAHUARAURA</v>
          </cell>
          <cell r="F335">
            <v>1126</v>
          </cell>
        </row>
        <row r="336">
          <cell r="A336" t="str">
            <v>030409</v>
          </cell>
          <cell r="B336" t="str">
            <v>03</v>
          </cell>
          <cell r="C336" t="str">
            <v>04</v>
          </cell>
          <cell r="D336" t="str">
            <v>09</v>
          </cell>
          <cell r="E336" t="str">
            <v>LUCRE</v>
          </cell>
          <cell r="F336">
            <v>2490</v>
          </cell>
        </row>
        <row r="337">
          <cell r="A337" t="str">
            <v>030410</v>
          </cell>
          <cell r="B337" t="str">
            <v>03</v>
          </cell>
          <cell r="C337" t="str">
            <v>04</v>
          </cell>
          <cell r="D337" t="str">
            <v>10</v>
          </cell>
          <cell r="E337" t="str">
            <v>POCOHUANCA</v>
          </cell>
          <cell r="F337">
            <v>1310</v>
          </cell>
        </row>
        <row r="338">
          <cell r="A338" t="str">
            <v>030411</v>
          </cell>
          <cell r="B338" t="str">
            <v>03</v>
          </cell>
          <cell r="C338" t="str">
            <v>04</v>
          </cell>
          <cell r="D338" t="str">
            <v>11</v>
          </cell>
          <cell r="E338" t="str">
            <v>SAN JUAN DE CHACÑA</v>
          </cell>
          <cell r="F338">
            <v>1323</v>
          </cell>
        </row>
        <row r="339">
          <cell r="A339" t="str">
            <v>030412</v>
          </cell>
          <cell r="B339" t="str">
            <v>03</v>
          </cell>
          <cell r="C339" t="str">
            <v>04</v>
          </cell>
          <cell r="D339" t="str">
            <v>12</v>
          </cell>
          <cell r="E339" t="str">
            <v>SAÑAYCA</v>
          </cell>
          <cell r="F339">
            <v>1412</v>
          </cell>
        </row>
        <row r="340">
          <cell r="A340" t="str">
            <v>030413</v>
          </cell>
          <cell r="B340" t="str">
            <v>03</v>
          </cell>
          <cell r="C340" t="str">
            <v>04</v>
          </cell>
          <cell r="D340" t="str">
            <v>13</v>
          </cell>
          <cell r="E340" t="str">
            <v>SORAYA</v>
          </cell>
          <cell r="F340">
            <v>919</v>
          </cell>
        </row>
        <row r="341">
          <cell r="A341" t="str">
            <v>030414</v>
          </cell>
          <cell r="B341" t="str">
            <v>03</v>
          </cell>
          <cell r="C341" t="str">
            <v>04</v>
          </cell>
          <cell r="D341" t="str">
            <v>14</v>
          </cell>
          <cell r="E341" t="str">
            <v>TAPAIRIHUA</v>
          </cell>
          <cell r="F341">
            <v>2952</v>
          </cell>
        </row>
        <row r="342">
          <cell r="A342" t="str">
            <v>030415</v>
          </cell>
          <cell r="B342" t="str">
            <v>03</v>
          </cell>
          <cell r="C342" t="str">
            <v>04</v>
          </cell>
          <cell r="D342" t="str">
            <v>15</v>
          </cell>
          <cell r="E342" t="str">
            <v>TINTAY</v>
          </cell>
          <cell r="F342">
            <v>4251</v>
          </cell>
        </row>
        <row r="343">
          <cell r="A343" t="str">
            <v>030416</v>
          </cell>
          <cell r="B343" t="str">
            <v>03</v>
          </cell>
          <cell r="C343" t="str">
            <v>04</v>
          </cell>
          <cell r="D343" t="str">
            <v>16</v>
          </cell>
          <cell r="E343" t="str">
            <v>TORAYA</v>
          </cell>
          <cell r="F343">
            <v>1768</v>
          </cell>
        </row>
        <row r="344">
          <cell r="A344" t="str">
            <v>030417</v>
          </cell>
          <cell r="B344" t="str">
            <v>03</v>
          </cell>
          <cell r="C344" t="str">
            <v>04</v>
          </cell>
          <cell r="D344" t="str">
            <v>17</v>
          </cell>
          <cell r="E344" t="str">
            <v>YANACA</v>
          </cell>
          <cell r="F344">
            <v>1553</v>
          </cell>
        </row>
        <row r="345">
          <cell r="A345" t="str">
            <v>030500</v>
          </cell>
          <cell r="B345" t="str">
            <v>03</v>
          </cell>
          <cell r="C345" t="str">
            <v>05</v>
          </cell>
          <cell r="D345" t="str">
            <v>00</v>
          </cell>
          <cell r="E345" t="str">
            <v>COTABAMBAS</v>
          </cell>
          <cell r="F345">
            <v>48445</v>
          </cell>
        </row>
        <row r="346">
          <cell r="A346" t="str">
            <v>030501</v>
          </cell>
          <cell r="B346" t="str">
            <v>03</v>
          </cell>
          <cell r="C346" t="str">
            <v>05</v>
          </cell>
          <cell r="D346" t="str">
            <v>01</v>
          </cell>
          <cell r="E346" t="str">
            <v>TAMBOBAMBA</v>
          </cell>
          <cell r="F346">
            <v>11222</v>
          </cell>
        </row>
        <row r="347">
          <cell r="A347" t="str">
            <v>030502</v>
          </cell>
          <cell r="B347" t="str">
            <v>03</v>
          </cell>
          <cell r="C347" t="str">
            <v>05</v>
          </cell>
          <cell r="D347" t="str">
            <v>02</v>
          </cell>
          <cell r="E347" t="str">
            <v>COTABAMBAS</v>
          </cell>
          <cell r="F347">
            <v>4302</v>
          </cell>
        </row>
        <row r="348">
          <cell r="A348" t="str">
            <v>030503</v>
          </cell>
          <cell r="B348" t="str">
            <v>03</v>
          </cell>
          <cell r="C348" t="str">
            <v>05</v>
          </cell>
          <cell r="D348" t="str">
            <v>03</v>
          </cell>
          <cell r="E348" t="str">
            <v>COYLLURQUI</v>
          </cell>
          <cell r="F348">
            <v>8323</v>
          </cell>
        </row>
        <row r="349">
          <cell r="A349" t="str">
            <v>030504</v>
          </cell>
          <cell r="B349" t="str">
            <v>03</v>
          </cell>
          <cell r="C349" t="str">
            <v>05</v>
          </cell>
          <cell r="D349" t="str">
            <v>04</v>
          </cell>
          <cell r="E349" t="str">
            <v>HAQUIRA</v>
          </cell>
          <cell r="F349">
            <v>11056</v>
          </cell>
        </row>
        <row r="350">
          <cell r="A350" t="str">
            <v>030505</v>
          </cell>
          <cell r="B350" t="str">
            <v>03</v>
          </cell>
          <cell r="C350" t="str">
            <v>05</v>
          </cell>
          <cell r="D350" t="str">
            <v>05</v>
          </cell>
          <cell r="E350" t="str">
            <v>MARA</v>
          </cell>
          <cell r="F350">
            <v>6604</v>
          </cell>
        </row>
        <row r="351">
          <cell r="A351" t="str">
            <v>030506</v>
          </cell>
          <cell r="B351" t="str">
            <v>03</v>
          </cell>
          <cell r="C351" t="str">
            <v>05</v>
          </cell>
          <cell r="D351" t="str">
            <v>06</v>
          </cell>
          <cell r="E351" t="str">
            <v>CHALLHUAHUACHO</v>
          </cell>
          <cell r="F351">
            <v>6938</v>
          </cell>
        </row>
        <row r="352">
          <cell r="A352" t="str">
            <v>030600</v>
          </cell>
          <cell r="B352" t="str">
            <v>03</v>
          </cell>
          <cell r="C352" t="str">
            <v>06</v>
          </cell>
          <cell r="D352" t="str">
            <v>00</v>
          </cell>
          <cell r="E352" t="str">
            <v>CHINCHEROS</v>
          </cell>
          <cell r="F352">
            <v>54632</v>
          </cell>
        </row>
        <row r="353">
          <cell r="A353" t="str">
            <v>030601</v>
          </cell>
          <cell r="B353" t="str">
            <v>03</v>
          </cell>
          <cell r="C353" t="str">
            <v>06</v>
          </cell>
          <cell r="D353" t="str">
            <v>01</v>
          </cell>
          <cell r="E353" t="str">
            <v>CHINCHEROS</v>
          </cell>
          <cell r="F353">
            <v>5179</v>
          </cell>
        </row>
        <row r="354">
          <cell r="A354" t="str">
            <v>030602</v>
          </cell>
          <cell r="B354" t="str">
            <v>03</v>
          </cell>
          <cell r="C354" t="str">
            <v>06</v>
          </cell>
          <cell r="D354" t="str">
            <v>02</v>
          </cell>
          <cell r="E354" t="str">
            <v>ANCO-HUALLO</v>
          </cell>
          <cell r="F354">
            <v>10910</v>
          </cell>
        </row>
        <row r="355">
          <cell r="A355" t="str">
            <v>030603</v>
          </cell>
          <cell r="B355" t="str">
            <v>03</v>
          </cell>
          <cell r="C355" t="str">
            <v>06</v>
          </cell>
          <cell r="D355" t="str">
            <v>03</v>
          </cell>
          <cell r="E355" t="str">
            <v>COCHARCAS</v>
          </cell>
          <cell r="F355">
            <v>2334</v>
          </cell>
        </row>
        <row r="356">
          <cell r="A356" t="str">
            <v>030604</v>
          </cell>
          <cell r="B356" t="str">
            <v>03</v>
          </cell>
          <cell r="C356" t="str">
            <v>06</v>
          </cell>
          <cell r="D356" t="str">
            <v>04</v>
          </cell>
          <cell r="E356" t="str">
            <v>HUACCANA</v>
          </cell>
          <cell r="F356">
            <v>9259</v>
          </cell>
        </row>
        <row r="357">
          <cell r="A357" t="str">
            <v>030605</v>
          </cell>
          <cell r="B357" t="str">
            <v>03</v>
          </cell>
          <cell r="C357" t="str">
            <v>06</v>
          </cell>
          <cell r="D357" t="str">
            <v>05</v>
          </cell>
          <cell r="E357" t="str">
            <v>OCOBAMBA</v>
          </cell>
          <cell r="F357">
            <v>8464</v>
          </cell>
        </row>
        <row r="358">
          <cell r="A358" t="str">
            <v>030606</v>
          </cell>
          <cell r="B358" t="str">
            <v>03</v>
          </cell>
          <cell r="C358" t="str">
            <v>06</v>
          </cell>
          <cell r="D358" t="str">
            <v>06</v>
          </cell>
          <cell r="E358" t="str">
            <v>ONGOY</v>
          </cell>
          <cell r="F358">
            <v>9000</v>
          </cell>
        </row>
        <row r="359">
          <cell r="A359" t="str">
            <v>030607</v>
          </cell>
          <cell r="B359" t="str">
            <v>03</v>
          </cell>
          <cell r="C359" t="str">
            <v>06</v>
          </cell>
          <cell r="D359" t="str">
            <v>07</v>
          </cell>
          <cell r="E359" t="str">
            <v>URANMARCA</v>
          </cell>
          <cell r="F359">
            <v>3486</v>
          </cell>
        </row>
        <row r="360">
          <cell r="A360" t="str">
            <v>030608</v>
          </cell>
          <cell r="B360" t="str">
            <v>03</v>
          </cell>
          <cell r="C360" t="str">
            <v>06</v>
          </cell>
          <cell r="D360" t="str">
            <v>08</v>
          </cell>
          <cell r="E360" t="str">
            <v>RANRACANCHA</v>
          </cell>
          <cell r="F360">
            <v>6000</v>
          </cell>
        </row>
        <row r="361">
          <cell r="A361" t="str">
            <v>030700</v>
          </cell>
          <cell r="B361" t="str">
            <v>03</v>
          </cell>
          <cell r="C361" t="str">
            <v>07</v>
          </cell>
          <cell r="D361" t="str">
            <v>00</v>
          </cell>
          <cell r="E361" t="str">
            <v>GRAU</v>
          </cell>
          <cell r="F361">
            <v>27901</v>
          </cell>
        </row>
        <row r="362">
          <cell r="A362" t="str">
            <v>030701</v>
          </cell>
          <cell r="B362" t="str">
            <v>03</v>
          </cell>
          <cell r="C362" t="str">
            <v>07</v>
          </cell>
          <cell r="D362" t="str">
            <v>01</v>
          </cell>
          <cell r="E362" t="str">
            <v>CHUQUIBAMBILLA</v>
          </cell>
          <cell r="F362">
            <v>6144</v>
          </cell>
        </row>
        <row r="363">
          <cell r="A363" t="str">
            <v>030702</v>
          </cell>
          <cell r="B363" t="str">
            <v>03</v>
          </cell>
          <cell r="C363" t="str">
            <v>07</v>
          </cell>
          <cell r="D363" t="str">
            <v>02</v>
          </cell>
          <cell r="E363" t="str">
            <v>CURPAHUASI</v>
          </cell>
          <cell r="F363">
            <v>2593</v>
          </cell>
        </row>
        <row r="364">
          <cell r="A364" t="str">
            <v>030703</v>
          </cell>
          <cell r="B364" t="str">
            <v>03</v>
          </cell>
          <cell r="C364" t="str">
            <v>07</v>
          </cell>
          <cell r="D364" t="str">
            <v>03</v>
          </cell>
          <cell r="E364" t="str">
            <v>GAMARRA</v>
          </cell>
          <cell r="F364">
            <v>4321</v>
          </cell>
        </row>
        <row r="365">
          <cell r="A365" t="str">
            <v>030704</v>
          </cell>
          <cell r="B365" t="str">
            <v>03</v>
          </cell>
          <cell r="C365" t="str">
            <v>07</v>
          </cell>
          <cell r="D365" t="str">
            <v>04</v>
          </cell>
          <cell r="E365" t="str">
            <v>HUAYLLATI</v>
          </cell>
          <cell r="F365">
            <v>1890</v>
          </cell>
        </row>
        <row r="366">
          <cell r="A366" t="str">
            <v>030705</v>
          </cell>
          <cell r="B366" t="str">
            <v>03</v>
          </cell>
          <cell r="C366" t="str">
            <v>07</v>
          </cell>
          <cell r="D366" t="str">
            <v>05</v>
          </cell>
          <cell r="E366" t="str">
            <v>MAMARA</v>
          </cell>
          <cell r="F366">
            <v>979</v>
          </cell>
        </row>
        <row r="367">
          <cell r="A367" t="str">
            <v>030706</v>
          </cell>
          <cell r="B367" t="str">
            <v>03</v>
          </cell>
          <cell r="C367" t="str">
            <v>07</v>
          </cell>
          <cell r="D367" t="str">
            <v>06</v>
          </cell>
          <cell r="E367" t="str">
            <v>MICAELA BASTIDAS</v>
          </cell>
          <cell r="F367">
            <v>1382</v>
          </cell>
        </row>
        <row r="368">
          <cell r="A368" t="str">
            <v>030707</v>
          </cell>
          <cell r="B368" t="str">
            <v>03</v>
          </cell>
          <cell r="C368" t="str">
            <v>07</v>
          </cell>
          <cell r="D368" t="str">
            <v>07</v>
          </cell>
          <cell r="E368" t="str">
            <v>PATAYPAMPA</v>
          </cell>
          <cell r="F368">
            <v>1150</v>
          </cell>
        </row>
        <row r="369">
          <cell r="A369" t="str">
            <v>030708</v>
          </cell>
          <cell r="B369" t="str">
            <v>03</v>
          </cell>
          <cell r="C369" t="str">
            <v>07</v>
          </cell>
          <cell r="D369" t="str">
            <v>08</v>
          </cell>
          <cell r="E369" t="str">
            <v>PROGRESO</v>
          </cell>
          <cell r="F369">
            <v>2976</v>
          </cell>
        </row>
        <row r="370">
          <cell r="A370" t="str">
            <v>030709</v>
          </cell>
          <cell r="B370" t="str">
            <v>03</v>
          </cell>
          <cell r="C370" t="str">
            <v>07</v>
          </cell>
          <cell r="D370" t="str">
            <v>09</v>
          </cell>
          <cell r="E370" t="str">
            <v>SAN ANTONIO</v>
          </cell>
          <cell r="F370">
            <v>570</v>
          </cell>
        </row>
        <row r="371">
          <cell r="A371" t="str">
            <v>030710</v>
          </cell>
          <cell r="B371" t="str">
            <v>03</v>
          </cell>
          <cell r="C371" t="str">
            <v>07</v>
          </cell>
          <cell r="D371" t="str">
            <v>10</v>
          </cell>
          <cell r="E371" t="str">
            <v>SANTA ROSA</v>
          </cell>
          <cell r="F371">
            <v>781</v>
          </cell>
        </row>
        <row r="372">
          <cell r="A372" t="str">
            <v>030711</v>
          </cell>
          <cell r="B372" t="str">
            <v>03</v>
          </cell>
          <cell r="C372" t="str">
            <v>07</v>
          </cell>
          <cell r="D372" t="str">
            <v>11</v>
          </cell>
          <cell r="E372" t="str">
            <v>TURPAY</v>
          </cell>
          <cell r="F372">
            <v>839</v>
          </cell>
        </row>
        <row r="373">
          <cell r="A373" t="str">
            <v>030712</v>
          </cell>
          <cell r="B373" t="str">
            <v>03</v>
          </cell>
          <cell r="C373" t="str">
            <v>07</v>
          </cell>
          <cell r="D373" t="str">
            <v>12</v>
          </cell>
          <cell r="E373" t="str">
            <v>VILCABAMBA</v>
          </cell>
          <cell r="F373">
            <v>1157</v>
          </cell>
        </row>
        <row r="374">
          <cell r="A374" t="str">
            <v>030713</v>
          </cell>
          <cell r="B374" t="str">
            <v>03</v>
          </cell>
          <cell r="C374" t="str">
            <v>07</v>
          </cell>
          <cell r="D374" t="str">
            <v>13</v>
          </cell>
          <cell r="E374" t="str">
            <v>VIRUNDO</v>
          </cell>
          <cell r="F374">
            <v>1285</v>
          </cell>
        </row>
        <row r="375">
          <cell r="A375" t="str">
            <v>030714</v>
          </cell>
          <cell r="B375" t="str">
            <v>03</v>
          </cell>
          <cell r="C375" t="str">
            <v>07</v>
          </cell>
          <cell r="D375" t="str">
            <v>14</v>
          </cell>
          <cell r="E375" t="str">
            <v>CURASCO</v>
          </cell>
          <cell r="F375">
            <v>1834</v>
          </cell>
        </row>
        <row r="376">
          <cell r="A376" t="str">
            <v>040000</v>
          </cell>
          <cell r="B376" t="str">
            <v>04</v>
          </cell>
          <cell r="C376" t="str">
            <v>00</v>
          </cell>
          <cell r="D376" t="str">
            <v>00</v>
          </cell>
          <cell r="E376" t="str">
            <v>AREQUIPA</v>
          </cell>
          <cell r="F376">
            <v>1196191</v>
          </cell>
        </row>
        <row r="377">
          <cell r="A377" t="str">
            <v>040100</v>
          </cell>
          <cell r="B377" t="str">
            <v>04</v>
          </cell>
          <cell r="C377" t="str">
            <v>01</v>
          </cell>
          <cell r="D377" t="str">
            <v>00</v>
          </cell>
          <cell r="E377" t="str">
            <v>AREQUIPA</v>
          </cell>
          <cell r="F377">
            <v>906029</v>
          </cell>
        </row>
        <row r="378">
          <cell r="A378" t="str">
            <v>040101</v>
          </cell>
          <cell r="B378" t="str">
            <v>04</v>
          </cell>
          <cell r="C378" t="str">
            <v>01</v>
          </cell>
          <cell r="D378" t="str">
            <v>01</v>
          </cell>
          <cell r="E378" t="str">
            <v>AREQUIPA</v>
          </cell>
          <cell r="F378">
            <v>58685</v>
          </cell>
        </row>
        <row r="379">
          <cell r="A379" t="str">
            <v>040102</v>
          </cell>
          <cell r="B379" t="str">
            <v>04</v>
          </cell>
          <cell r="C379" t="str">
            <v>01</v>
          </cell>
          <cell r="D379" t="str">
            <v>02</v>
          </cell>
          <cell r="E379" t="str">
            <v>ALTO SELVA ALEGRE</v>
          </cell>
          <cell r="F379">
            <v>77032</v>
          </cell>
        </row>
        <row r="380">
          <cell r="A380" t="str">
            <v>040103</v>
          </cell>
          <cell r="B380" t="str">
            <v>04</v>
          </cell>
          <cell r="C380" t="str">
            <v>01</v>
          </cell>
          <cell r="D380" t="str">
            <v>03</v>
          </cell>
          <cell r="E380" t="str">
            <v>CAYMA</v>
          </cell>
          <cell r="F380">
            <v>82380</v>
          </cell>
        </row>
        <row r="381">
          <cell r="A381" t="str">
            <v>040104</v>
          </cell>
          <cell r="B381" t="str">
            <v>04</v>
          </cell>
          <cell r="C381" t="str">
            <v>01</v>
          </cell>
          <cell r="D381" t="str">
            <v>04</v>
          </cell>
          <cell r="E381" t="str">
            <v>CERRO COLORADO</v>
          </cell>
          <cell r="F381">
            <v>117276</v>
          </cell>
        </row>
        <row r="382">
          <cell r="A382" t="str">
            <v>040105</v>
          </cell>
          <cell r="B382" t="str">
            <v>04</v>
          </cell>
          <cell r="C382" t="str">
            <v>01</v>
          </cell>
          <cell r="D382" t="str">
            <v>05</v>
          </cell>
          <cell r="E382" t="str">
            <v>CHARACATO</v>
          </cell>
          <cell r="F382">
            <v>5701</v>
          </cell>
        </row>
        <row r="383">
          <cell r="A383" t="str">
            <v>040106</v>
          </cell>
          <cell r="B383" t="str">
            <v>04</v>
          </cell>
          <cell r="C383" t="str">
            <v>01</v>
          </cell>
          <cell r="D383" t="str">
            <v>06</v>
          </cell>
          <cell r="E383" t="str">
            <v>CHIGUATA</v>
          </cell>
          <cell r="F383">
            <v>2913</v>
          </cell>
        </row>
        <row r="384">
          <cell r="A384" t="str">
            <v>040107</v>
          </cell>
          <cell r="B384" t="str">
            <v>04</v>
          </cell>
          <cell r="C384" t="str">
            <v>01</v>
          </cell>
          <cell r="D384" t="str">
            <v>07</v>
          </cell>
          <cell r="E384" t="str">
            <v>JACOBO HUNTER</v>
          </cell>
          <cell r="F384">
            <v>47784</v>
          </cell>
        </row>
        <row r="385">
          <cell r="A385" t="str">
            <v>040108</v>
          </cell>
          <cell r="B385" t="str">
            <v>04</v>
          </cell>
          <cell r="C385" t="str">
            <v>01</v>
          </cell>
          <cell r="D385" t="str">
            <v>08</v>
          </cell>
          <cell r="E385" t="str">
            <v>LA JOYA</v>
          </cell>
          <cell r="F385">
            <v>24218</v>
          </cell>
        </row>
        <row r="386">
          <cell r="A386" t="str">
            <v>040109</v>
          </cell>
          <cell r="B386" t="str">
            <v>04</v>
          </cell>
          <cell r="C386" t="str">
            <v>01</v>
          </cell>
          <cell r="D386" t="str">
            <v>09</v>
          </cell>
          <cell r="E386" t="str">
            <v>MARIANO MELGAR</v>
          </cell>
          <cell r="F386">
            <v>54685</v>
          </cell>
        </row>
        <row r="387">
          <cell r="A387" t="str">
            <v>040110</v>
          </cell>
          <cell r="B387" t="str">
            <v>04</v>
          </cell>
          <cell r="C387" t="str">
            <v>01</v>
          </cell>
          <cell r="D387" t="str">
            <v>10</v>
          </cell>
          <cell r="E387" t="str">
            <v>MIRAFLORES</v>
          </cell>
          <cell r="F387">
            <v>52722</v>
          </cell>
        </row>
        <row r="388">
          <cell r="A388" t="str">
            <v>040111</v>
          </cell>
          <cell r="B388" t="str">
            <v>04</v>
          </cell>
          <cell r="C388" t="str">
            <v>01</v>
          </cell>
          <cell r="D388" t="str">
            <v>11</v>
          </cell>
          <cell r="E388" t="str">
            <v>MOLLEBAYA</v>
          </cell>
          <cell r="F388">
            <v>1021</v>
          </cell>
        </row>
        <row r="389">
          <cell r="A389" t="str">
            <v>040112</v>
          </cell>
          <cell r="B389" t="str">
            <v>04</v>
          </cell>
          <cell r="C389" t="str">
            <v>01</v>
          </cell>
          <cell r="D389" t="str">
            <v>12</v>
          </cell>
          <cell r="E389" t="str">
            <v>PAUCARPATA</v>
          </cell>
          <cell r="F389">
            <v>129510</v>
          </cell>
        </row>
        <row r="390">
          <cell r="A390" t="str">
            <v>040113</v>
          </cell>
          <cell r="B390" t="str">
            <v>04</v>
          </cell>
          <cell r="C390" t="str">
            <v>01</v>
          </cell>
          <cell r="D390" t="str">
            <v>13</v>
          </cell>
          <cell r="E390" t="str">
            <v>POCSI</v>
          </cell>
          <cell r="F390">
            <v>580</v>
          </cell>
        </row>
        <row r="391">
          <cell r="A391" t="str">
            <v>040114</v>
          </cell>
          <cell r="B391" t="str">
            <v>04</v>
          </cell>
          <cell r="C391" t="str">
            <v>01</v>
          </cell>
          <cell r="D391" t="str">
            <v>14</v>
          </cell>
          <cell r="E391" t="str">
            <v>POLOBAYA</v>
          </cell>
          <cell r="F391">
            <v>1287</v>
          </cell>
        </row>
        <row r="392">
          <cell r="A392" t="str">
            <v>040115</v>
          </cell>
          <cell r="B392" t="str">
            <v>04</v>
          </cell>
          <cell r="C392" t="str">
            <v>01</v>
          </cell>
          <cell r="D392" t="str">
            <v>15</v>
          </cell>
          <cell r="E392" t="str">
            <v>QUEQUEÑA</v>
          </cell>
          <cell r="F392">
            <v>761</v>
          </cell>
        </row>
        <row r="393">
          <cell r="A393" t="str">
            <v>040116</v>
          </cell>
          <cell r="B393" t="str">
            <v>04</v>
          </cell>
          <cell r="C393" t="str">
            <v>01</v>
          </cell>
          <cell r="D393" t="str">
            <v>16</v>
          </cell>
          <cell r="E393" t="str">
            <v>SABANDIA</v>
          </cell>
          <cell r="F393">
            <v>3876</v>
          </cell>
        </row>
        <row r="394">
          <cell r="A394" t="str">
            <v>040117</v>
          </cell>
          <cell r="B394" t="str">
            <v>04</v>
          </cell>
          <cell r="C394" t="str">
            <v>01</v>
          </cell>
          <cell r="D394" t="str">
            <v>17</v>
          </cell>
          <cell r="E394" t="str">
            <v>SACHACA</v>
          </cell>
          <cell r="F394">
            <v>21508</v>
          </cell>
        </row>
        <row r="395">
          <cell r="A395" t="str">
            <v>040118</v>
          </cell>
          <cell r="B395" t="str">
            <v>04</v>
          </cell>
          <cell r="C395" t="str">
            <v>01</v>
          </cell>
          <cell r="D395" t="str">
            <v>18</v>
          </cell>
          <cell r="E395" t="str">
            <v>SAN JUAN DE SIGUAS /1</v>
          </cell>
          <cell r="F395">
            <v>1814</v>
          </cell>
        </row>
        <row r="396">
          <cell r="A396" t="str">
            <v>040119</v>
          </cell>
          <cell r="B396" t="str">
            <v>04</v>
          </cell>
          <cell r="C396" t="str">
            <v>01</v>
          </cell>
          <cell r="D396" t="str">
            <v>19</v>
          </cell>
          <cell r="E396" t="str">
            <v>SAN JUAN DE TARUCANI</v>
          </cell>
          <cell r="F396">
            <v>2344</v>
          </cell>
        </row>
        <row r="397">
          <cell r="A397" t="str">
            <v>040120</v>
          </cell>
          <cell r="B397" t="str">
            <v>04</v>
          </cell>
          <cell r="C397" t="str">
            <v>01</v>
          </cell>
          <cell r="D397" t="str">
            <v>20</v>
          </cell>
          <cell r="E397" t="str">
            <v>SANTA ISABEL DE SIGUAS</v>
          </cell>
          <cell r="F397">
            <v>970</v>
          </cell>
        </row>
        <row r="398">
          <cell r="A398" t="str">
            <v>040121</v>
          </cell>
          <cell r="B398" t="str">
            <v>04</v>
          </cell>
          <cell r="C398" t="str">
            <v>01</v>
          </cell>
          <cell r="D398" t="str">
            <v>21</v>
          </cell>
          <cell r="E398" t="str">
            <v>SANTA RITA DE SIGUAS</v>
          </cell>
          <cell r="F398">
            <v>4774</v>
          </cell>
        </row>
        <row r="399">
          <cell r="A399" t="str">
            <v>040122</v>
          </cell>
          <cell r="B399" t="str">
            <v>04</v>
          </cell>
          <cell r="C399" t="str">
            <v>01</v>
          </cell>
          <cell r="D399" t="str">
            <v>22</v>
          </cell>
          <cell r="E399" t="str">
            <v>SOCABAYA</v>
          </cell>
          <cell r="F399">
            <v>66948</v>
          </cell>
        </row>
        <row r="400">
          <cell r="A400" t="str">
            <v>040123</v>
          </cell>
          <cell r="B400" t="str">
            <v>04</v>
          </cell>
          <cell r="C400" t="str">
            <v>01</v>
          </cell>
          <cell r="D400" t="str">
            <v>23</v>
          </cell>
          <cell r="E400" t="str">
            <v>TIABAYA</v>
          </cell>
          <cell r="F400">
            <v>15419</v>
          </cell>
        </row>
        <row r="401">
          <cell r="A401" t="str">
            <v>040124</v>
          </cell>
          <cell r="B401" t="str">
            <v>04</v>
          </cell>
          <cell r="C401" t="str">
            <v>01</v>
          </cell>
          <cell r="D401" t="str">
            <v>24</v>
          </cell>
          <cell r="E401" t="str">
            <v>UCHUMAYO</v>
          </cell>
          <cell r="F401">
            <v>10863</v>
          </cell>
        </row>
        <row r="402">
          <cell r="A402" t="str">
            <v>040125</v>
          </cell>
          <cell r="B402" t="str">
            <v>04</v>
          </cell>
          <cell r="C402" t="str">
            <v>01</v>
          </cell>
          <cell r="D402" t="str">
            <v>25</v>
          </cell>
          <cell r="E402" t="str">
            <v xml:space="preserve">VITOR </v>
          </cell>
          <cell r="F402">
            <v>2993</v>
          </cell>
        </row>
        <row r="403">
          <cell r="A403" t="str">
            <v>040126</v>
          </cell>
          <cell r="B403" t="str">
            <v>04</v>
          </cell>
          <cell r="C403" t="str">
            <v>01</v>
          </cell>
          <cell r="D403" t="str">
            <v>26</v>
          </cell>
          <cell r="E403" t="str">
            <v>YANAHUARA</v>
          </cell>
          <cell r="F403">
            <v>20625</v>
          </cell>
        </row>
        <row r="404">
          <cell r="A404" t="str">
            <v>040127</v>
          </cell>
          <cell r="B404" t="str">
            <v>04</v>
          </cell>
          <cell r="C404" t="str">
            <v>01</v>
          </cell>
          <cell r="D404" t="str">
            <v>27</v>
          </cell>
          <cell r="E404" t="str">
            <v>YARABAMBA</v>
          </cell>
          <cell r="F404">
            <v>1310</v>
          </cell>
        </row>
        <row r="405">
          <cell r="A405" t="str">
            <v>040128</v>
          </cell>
          <cell r="B405" t="str">
            <v>04</v>
          </cell>
          <cell r="C405" t="str">
            <v>01</v>
          </cell>
          <cell r="D405" t="str">
            <v>28</v>
          </cell>
          <cell r="E405" t="str">
            <v>YURA</v>
          </cell>
          <cell r="F405">
            <v>18207</v>
          </cell>
        </row>
        <row r="406">
          <cell r="A406" t="str">
            <v>040129</v>
          </cell>
          <cell r="B406" t="str">
            <v>04</v>
          </cell>
          <cell r="C406" t="str">
            <v>01</v>
          </cell>
          <cell r="D406" t="str">
            <v>29</v>
          </cell>
          <cell r="E406" t="str">
            <v>JOSE LUIS BUSTAMANTE Y RIVERO</v>
          </cell>
          <cell r="F406">
            <v>77823</v>
          </cell>
        </row>
        <row r="407">
          <cell r="A407" t="str">
            <v>040200</v>
          </cell>
          <cell r="B407" t="str">
            <v>04</v>
          </cell>
          <cell r="C407" t="str">
            <v>02</v>
          </cell>
          <cell r="D407" t="str">
            <v>00</v>
          </cell>
          <cell r="E407" t="str">
            <v>CAMANA</v>
          </cell>
          <cell r="F407">
            <v>53524</v>
          </cell>
        </row>
        <row r="408">
          <cell r="A408" t="str">
            <v>040201</v>
          </cell>
          <cell r="B408" t="str">
            <v>04</v>
          </cell>
          <cell r="C408" t="str">
            <v>02</v>
          </cell>
          <cell r="D408" t="str">
            <v>01</v>
          </cell>
          <cell r="E408" t="str">
            <v>CAMANA</v>
          </cell>
          <cell r="F408">
            <v>14144</v>
          </cell>
        </row>
        <row r="409">
          <cell r="A409" t="str">
            <v>040202</v>
          </cell>
          <cell r="B409" t="str">
            <v>04</v>
          </cell>
          <cell r="C409" t="str">
            <v>02</v>
          </cell>
          <cell r="D409" t="str">
            <v>02</v>
          </cell>
          <cell r="E409" t="str">
            <v>JOSE MARIA QUIMPER</v>
          </cell>
          <cell r="F409">
            <v>4442</v>
          </cell>
        </row>
        <row r="410">
          <cell r="A410" t="str">
            <v>040203</v>
          </cell>
          <cell r="B410" t="str">
            <v>04</v>
          </cell>
          <cell r="C410" t="str">
            <v>02</v>
          </cell>
          <cell r="D410" t="str">
            <v>03</v>
          </cell>
          <cell r="E410" t="str">
            <v>MARIANO NICOLAS VALCARCEL</v>
          </cell>
          <cell r="F410">
            <v>2845</v>
          </cell>
        </row>
        <row r="411">
          <cell r="A411" t="str">
            <v>040204</v>
          </cell>
          <cell r="B411" t="str">
            <v>04</v>
          </cell>
          <cell r="C411" t="str">
            <v>02</v>
          </cell>
          <cell r="D411" t="str">
            <v>04</v>
          </cell>
          <cell r="E411" t="str">
            <v>MARISCAL CACERES</v>
          </cell>
          <cell r="F411">
            <v>5733</v>
          </cell>
        </row>
        <row r="412">
          <cell r="A412" t="str">
            <v>040205</v>
          </cell>
          <cell r="B412" t="str">
            <v>04</v>
          </cell>
          <cell r="C412" t="str">
            <v>02</v>
          </cell>
          <cell r="D412" t="str">
            <v>05</v>
          </cell>
          <cell r="E412" t="str">
            <v>NICOLAS DE PIEROLA</v>
          </cell>
          <cell r="F412">
            <v>6785</v>
          </cell>
        </row>
        <row r="413">
          <cell r="A413" t="str">
            <v>040206</v>
          </cell>
          <cell r="B413" t="str">
            <v>04</v>
          </cell>
          <cell r="C413" t="str">
            <v>02</v>
          </cell>
          <cell r="D413" t="str">
            <v>06</v>
          </cell>
          <cell r="E413" t="str">
            <v>OCOÑA</v>
          </cell>
          <cell r="F413">
            <v>4650</v>
          </cell>
        </row>
        <row r="414">
          <cell r="A414" t="str">
            <v>040207</v>
          </cell>
          <cell r="B414" t="str">
            <v>04</v>
          </cell>
          <cell r="C414" t="str">
            <v>02</v>
          </cell>
          <cell r="D414" t="str">
            <v>07</v>
          </cell>
          <cell r="E414" t="str">
            <v>QUILCA</v>
          </cell>
          <cell r="F414">
            <v>656</v>
          </cell>
        </row>
        <row r="415">
          <cell r="A415" t="str">
            <v>040208</v>
          </cell>
          <cell r="B415" t="str">
            <v>04</v>
          </cell>
          <cell r="C415" t="str">
            <v>02</v>
          </cell>
          <cell r="D415" t="str">
            <v>08</v>
          </cell>
          <cell r="E415" t="str">
            <v>SAMUEL PASTOR</v>
          </cell>
          <cell r="F415">
            <v>14269</v>
          </cell>
        </row>
        <row r="416">
          <cell r="A416" t="str">
            <v>040300</v>
          </cell>
          <cell r="B416" t="str">
            <v>04</v>
          </cell>
          <cell r="C416" t="str">
            <v>03</v>
          </cell>
          <cell r="D416" t="str">
            <v>00</v>
          </cell>
          <cell r="E416" t="str">
            <v>CARAVELI</v>
          </cell>
          <cell r="F416">
            <v>32552</v>
          </cell>
        </row>
        <row r="417">
          <cell r="A417" t="str">
            <v>040301</v>
          </cell>
          <cell r="B417" t="str">
            <v>04</v>
          </cell>
          <cell r="C417" t="str">
            <v>03</v>
          </cell>
          <cell r="D417" t="str">
            <v>01</v>
          </cell>
          <cell r="E417" t="str">
            <v>CARAVELI</v>
          </cell>
          <cell r="F417">
            <v>4233</v>
          </cell>
        </row>
        <row r="418">
          <cell r="A418" t="str">
            <v>040302</v>
          </cell>
          <cell r="B418" t="str">
            <v>04</v>
          </cell>
          <cell r="C418" t="str">
            <v>03</v>
          </cell>
          <cell r="D418" t="str">
            <v>02</v>
          </cell>
          <cell r="E418" t="str">
            <v>ACARI</v>
          </cell>
          <cell r="F418">
            <v>3740</v>
          </cell>
        </row>
        <row r="419">
          <cell r="A419" t="str">
            <v>040303</v>
          </cell>
          <cell r="B419" t="str">
            <v>04</v>
          </cell>
          <cell r="C419" t="str">
            <v>03</v>
          </cell>
          <cell r="D419" t="str">
            <v>03</v>
          </cell>
          <cell r="E419" t="str">
            <v>ATICO</v>
          </cell>
          <cell r="F419">
            <v>4058</v>
          </cell>
        </row>
        <row r="420">
          <cell r="A420" t="str">
            <v>040304</v>
          </cell>
          <cell r="B420" t="str">
            <v>04</v>
          </cell>
          <cell r="C420" t="str">
            <v>03</v>
          </cell>
          <cell r="D420" t="str">
            <v>04</v>
          </cell>
          <cell r="E420" t="str">
            <v>ATIQUIPA</v>
          </cell>
          <cell r="F420">
            <v>564</v>
          </cell>
        </row>
        <row r="421">
          <cell r="A421" t="str">
            <v>040305</v>
          </cell>
          <cell r="B421" t="str">
            <v>04</v>
          </cell>
          <cell r="C421" t="str">
            <v>03</v>
          </cell>
          <cell r="D421" t="str">
            <v>05</v>
          </cell>
          <cell r="E421" t="str">
            <v>BELLA UNION</v>
          </cell>
          <cell r="F421">
            <v>2958</v>
          </cell>
        </row>
        <row r="422">
          <cell r="A422" t="str">
            <v>040306</v>
          </cell>
          <cell r="B422" t="str">
            <v>04</v>
          </cell>
          <cell r="C422" t="str">
            <v>03</v>
          </cell>
          <cell r="D422" t="str">
            <v>06</v>
          </cell>
          <cell r="E422" t="str">
            <v>CAHUACHO</v>
          </cell>
          <cell r="F422">
            <v>977</v>
          </cell>
        </row>
        <row r="423">
          <cell r="A423" t="str">
            <v>040307</v>
          </cell>
          <cell r="B423" t="str">
            <v>04</v>
          </cell>
          <cell r="C423" t="str">
            <v>03</v>
          </cell>
          <cell r="D423" t="str">
            <v>07</v>
          </cell>
          <cell r="E423" t="str">
            <v>CHALA</v>
          </cell>
          <cell r="F423">
            <v>4131</v>
          </cell>
        </row>
        <row r="424">
          <cell r="A424" t="str">
            <v>040308</v>
          </cell>
          <cell r="B424" t="str">
            <v>04</v>
          </cell>
          <cell r="C424" t="str">
            <v>03</v>
          </cell>
          <cell r="D424" t="str">
            <v>08</v>
          </cell>
          <cell r="E424" t="str">
            <v>CHAPARRA</v>
          </cell>
          <cell r="F424">
            <v>3727</v>
          </cell>
        </row>
        <row r="425">
          <cell r="A425" t="str">
            <v>040309</v>
          </cell>
          <cell r="B425" t="str">
            <v>04</v>
          </cell>
          <cell r="C425" t="str">
            <v>03</v>
          </cell>
          <cell r="D425" t="str">
            <v>09</v>
          </cell>
          <cell r="E425" t="str">
            <v>HUANUHUANU</v>
          </cell>
          <cell r="F425">
            <v>1812</v>
          </cell>
        </row>
        <row r="426">
          <cell r="A426" t="str">
            <v>040310</v>
          </cell>
          <cell r="B426" t="str">
            <v>04</v>
          </cell>
          <cell r="C426" t="str">
            <v>03</v>
          </cell>
          <cell r="D426" t="str">
            <v>10</v>
          </cell>
          <cell r="E426" t="str">
            <v>JAQUI</v>
          </cell>
          <cell r="F426">
            <v>1537</v>
          </cell>
        </row>
        <row r="427">
          <cell r="A427" t="str">
            <v>040311</v>
          </cell>
          <cell r="B427" t="str">
            <v>04</v>
          </cell>
          <cell r="C427" t="str">
            <v>03</v>
          </cell>
          <cell r="D427" t="str">
            <v>11</v>
          </cell>
          <cell r="E427" t="str">
            <v>LOMAS</v>
          </cell>
          <cell r="F427">
            <v>940</v>
          </cell>
        </row>
        <row r="428">
          <cell r="A428" t="str">
            <v>040312</v>
          </cell>
          <cell r="B428" t="str">
            <v>04</v>
          </cell>
          <cell r="C428" t="str">
            <v>03</v>
          </cell>
          <cell r="D428" t="str">
            <v>12</v>
          </cell>
          <cell r="E428" t="str">
            <v>QUICACHA</v>
          </cell>
          <cell r="F428">
            <v>2044</v>
          </cell>
        </row>
        <row r="429">
          <cell r="A429" t="str">
            <v>040313</v>
          </cell>
          <cell r="B429" t="str">
            <v>04</v>
          </cell>
          <cell r="C429" t="str">
            <v>03</v>
          </cell>
          <cell r="D429" t="str">
            <v>13</v>
          </cell>
          <cell r="E429" t="str">
            <v>YAUCA</v>
          </cell>
          <cell r="F429">
            <v>1831</v>
          </cell>
        </row>
        <row r="430">
          <cell r="A430" t="str">
            <v>040400</v>
          </cell>
          <cell r="B430" t="str">
            <v>04</v>
          </cell>
          <cell r="C430" t="str">
            <v>04</v>
          </cell>
          <cell r="D430" t="str">
            <v>00</v>
          </cell>
          <cell r="E430" t="str">
            <v>CASTILLA</v>
          </cell>
          <cell r="F430">
            <v>36955</v>
          </cell>
        </row>
        <row r="431">
          <cell r="A431" t="str">
            <v>040401</v>
          </cell>
          <cell r="B431" t="str">
            <v>04</v>
          </cell>
          <cell r="C431" t="str">
            <v>04</v>
          </cell>
          <cell r="D431" t="str">
            <v>01</v>
          </cell>
          <cell r="E431" t="str">
            <v>APLAO</v>
          </cell>
          <cell r="F431">
            <v>9232</v>
          </cell>
        </row>
        <row r="432">
          <cell r="A432" t="str">
            <v>040402</v>
          </cell>
          <cell r="B432" t="str">
            <v>04</v>
          </cell>
          <cell r="C432" t="str">
            <v>04</v>
          </cell>
          <cell r="D432" t="str">
            <v>02</v>
          </cell>
          <cell r="E432" t="str">
            <v>ANDAGUA</v>
          </cell>
          <cell r="F432">
            <v>1221</v>
          </cell>
        </row>
        <row r="433">
          <cell r="A433" t="str">
            <v>040403</v>
          </cell>
          <cell r="B433" t="str">
            <v>04</v>
          </cell>
          <cell r="C433" t="str">
            <v>04</v>
          </cell>
          <cell r="D433" t="str">
            <v>03</v>
          </cell>
          <cell r="E433" t="str">
            <v>AYO</v>
          </cell>
          <cell r="F433">
            <v>402</v>
          </cell>
        </row>
        <row r="434">
          <cell r="A434" t="str">
            <v>040404</v>
          </cell>
          <cell r="B434" t="str">
            <v>04</v>
          </cell>
          <cell r="C434" t="str">
            <v>04</v>
          </cell>
          <cell r="D434" t="str">
            <v>04</v>
          </cell>
          <cell r="E434" t="str">
            <v>CHACHAS</v>
          </cell>
          <cell r="F434">
            <v>1968</v>
          </cell>
        </row>
        <row r="435">
          <cell r="A435" t="str">
            <v>040405</v>
          </cell>
          <cell r="B435" t="str">
            <v>04</v>
          </cell>
          <cell r="C435" t="str">
            <v>04</v>
          </cell>
          <cell r="D435" t="str">
            <v>05</v>
          </cell>
          <cell r="E435" t="str">
            <v>CHILCAYMARCA</v>
          </cell>
          <cell r="F435">
            <v>622</v>
          </cell>
        </row>
        <row r="436">
          <cell r="A436" t="str">
            <v>040406</v>
          </cell>
          <cell r="B436" t="str">
            <v>04</v>
          </cell>
          <cell r="C436" t="str">
            <v>04</v>
          </cell>
          <cell r="D436" t="str">
            <v>06</v>
          </cell>
          <cell r="E436" t="str">
            <v>CHOCO</v>
          </cell>
          <cell r="F436">
            <v>1242</v>
          </cell>
        </row>
        <row r="437">
          <cell r="A437" t="str">
            <v>040407</v>
          </cell>
          <cell r="B437" t="str">
            <v>04</v>
          </cell>
          <cell r="C437" t="str">
            <v>04</v>
          </cell>
          <cell r="D437" t="str">
            <v>07</v>
          </cell>
          <cell r="E437" t="str">
            <v>HUANCARQUI</v>
          </cell>
          <cell r="F437">
            <v>1713</v>
          </cell>
        </row>
        <row r="438">
          <cell r="A438" t="str">
            <v>040408</v>
          </cell>
          <cell r="B438" t="str">
            <v>04</v>
          </cell>
          <cell r="C438" t="str">
            <v>04</v>
          </cell>
          <cell r="D438" t="str">
            <v>08</v>
          </cell>
          <cell r="E438" t="str">
            <v>MACHAGUAY</v>
          </cell>
          <cell r="F438">
            <v>932</v>
          </cell>
        </row>
        <row r="439">
          <cell r="A439" t="str">
            <v>040409</v>
          </cell>
          <cell r="B439" t="str">
            <v>04</v>
          </cell>
          <cell r="C439" t="str">
            <v>04</v>
          </cell>
          <cell r="D439" t="str">
            <v>09</v>
          </cell>
          <cell r="E439" t="str">
            <v>ORCOPAMPA</v>
          </cell>
          <cell r="F439">
            <v>6623</v>
          </cell>
        </row>
        <row r="440">
          <cell r="A440" t="str">
            <v>040410</v>
          </cell>
          <cell r="B440" t="str">
            <v>04</v>
          </cell>
          <cell r="C440" t="str">
            <v>04</v>
          </cell>
          <cell r="D440" t="str">
            <v>10</v>
          </cell>
          <cell r="E440" t="str">
            <v>PAMPACOLCA</v>
          </cell>
          <cell r="F440">
            <v>3682</v>
          </cell>
        </row>
        <row r="441">
          <cell r="A441" t="str">
            <v>040411</v>
          </cell>
          <cell r="B441" t="str">
            <v>04</v>
          </cell>
          <cell r="C441" t="str">
            <v>04</v>
          </cell>
          <cell r="D441" t="str">
            <v>11</v>
          </cell>
          <cell r="E441" t="str">
            <v>TIPAN</v>
          </cell>
          <cell r="F441">
            <v>580</v>
          </cell>
        </row>
        <row r="442">
          <cell r="A442" t="str">
            <v>040412</v>
          </cell>
          <cell r="B442" t="str">
            <v>04</v>
          </cell>
          <cell r="C442" t="str">
            <v>04</v>
          </cell>
          <cell r="D442" t="str">
            <v>12</v>
          </cell>
          <cell r="E442" t="str">
            <v>UÑON</v>
          </cell>
          <cell r="F442">
            <v>234</v>
          </cell>
        </row>
        <row r="443">
          <cell r="A443" t="str">
            <v>040413</v>
          </cell>
          <cell r="B443" t="str">
            <v>04</v>
          </cell>
          <cell r="C443" t="str">
            <v>04</v>
          </cell>
          <cell r="D443" t="str">
            <v>13</v>
          </cell>
          <cell r="E443" t="str">
            <v>URACA</v>
          </cell>
          <cell r="F443">
            <v>6606</v>
          </cell>
        </row>
        <row r="444">
          <cell r="A444" t="str">
            <v>040414</v>
          </cell>
          <cell r="B444" t="str">
            <v>04</v>
          </cell>
          <cell r="C444" t="str">
            <v>04</v>
          </cell>
          <cell r="D444" t="str">
            <v>14</v>
          </cell>
          <cell r="E444" t="str">
            <v>VIRACO</v>
          </cell>
          <cell r="F444">
            <v>1898</v>
          </cell>
        </row>
        <row r="445">
          <cell r="A445" t="str">
            <v>040500</v>
          </cell>
          <cell r="B445" t="str">
            <v>04</v>
          </cell>
          <cell r="C445" t="str">
            <v>05</v>
          </cell>
          <cell r="D445" t="str">
            <v>00</v>
          </cell>
          <cell r="E445" t="str">
            <v>CAYLLOMA</v>
          </cell>
          <cell r="F445">
            <v>78671</v>
          </cell>
        </row>
        <row r="446">
          <cell r="A446" t="str">
            <v>040501</v>
          </cell>
          <cell r="B446" t="str">
            <v>04</v>
          </cell>
          <cell r="C446" t="str">
            <v>05</v>
          </cell>
          <cell r="D446" t="str">
            <v>01</v>
          </cell>
          <cell r="E446" t="str">
            <v>CHIVAY</v>
          </cell>
          <cell r="F446">
            <v>7034</v>
          </cell>
        </row>
        <row r="447">
          <cell r="A447" t="str">
            <v>040502</v>
          </cell>
          <cell r="B447" t="str">
            <v>04</v>
          </cell>
          <cell r="C447" t="str">
            <v>05</v>
          </cell>
          <cell r="D447" t="str">
            <v>02</v>
          </cell>
          <cell r="E447" t="str">
            <v>ACHOMA</v>
          </cell>
          <cell r="F447">
            <v>1314</v>
          </cell>
        </row>
        <row r="448">
          <cell r="A448" t="str">
            <v>040503</v>
          </cell>
          <cell r="B448" t="str">
            <v>04</v>
          </cell>
          <cell r="C448" t="str">
            <v>05</v>
          </cell>
          <cell r="D448" t="str">
            <v>03</v>
          </cell>
          <cell r="E448" t="str">
            <v>CABANACONDE</v>
          </cell>
          <cell r="F448">
            <v>2848</v>
          </cell>
        </row>
        <row r="449">
          <cell r="A449" t="str">
            <v>040504</v>
          </cell>
          <cell r="B449" t="str">
            <v>04</v>
          </cell>
          <cell r="C449" t="str">
            <v>05</v>
          </cell>
          <cell r="D449" t="str">
            <v>04</v>
          </cell>
          <cell r="E449" t="str">
            <v>CALLALLI</v>
          </cell>
          <cell r="F449">
            <v>2443</v>
          </cell>
        </row>
        <row r="450">
          <cell r="A450" t="str">
            <v>040505</v>
          </cell>
          <cell r="B450" t="str">
            <v>04</v>
          </cell>
          <cell r="C450" t="str">
            <v>05</v>
          </cell>
          <cell r="D450" t="str">
            <v>05</v>
          </cell>
          <cell r="E450" t="str">
            <v>CAYLLOMA</v>
          </cell>
          <cell r="F450">
            <v>3901</v>
          </cell>
        </row>
        <row r="451">
          <cell r="A451" t="str">
            <v>040506</v>
          </cell>
          <cell r="B451" t="str">
            <v>04</v>
          </cell>
          <cell r="C451" t="str">
            <v>05</v>
          </cell>
          <cell r="D451" t="str">
            <v>06</v>
          </cell>
          <cell r="E451" t="str">
            <v>COPORAQUE</v>
          </cell>
          <cell r="F451">
            <v>928</v>
          </cell>
        </row>
        <row r="452">
          <cell r="A452" t="str">
            <v>040507</v>
          </cell>
          <cell r="B452" t="str">
            <v>04</v>
          </cell>
          <cell r="C452" t="str">
            <v>05</v>
          </cell>
          <cell r="D452" t="str">
            <v>07</v>
          </cell>
          <cell r="E452" t="str">
            <v>HUAMBO</v>
          </cell>
          <cell r="F452">
            <v>874</v>
          </cell>
        </row>
        <row r="453">
          <cell r="A453" t="str">
            <v>040508</v>
          </cell>
          <cell r="B453" t="str">
            <v>04</v>
          </cell>
          <cell r="C453" t="str">
            <v>05</v>
          </cell>
          <cell r="D453" t="str">
            <v>08</v>
          </cell>
          <cell r="E453" t="str">
            <v>HUANCA</v>
          </cell>
          <cell r="F453">
            <v>1836</v>
          </cell>
        </row>
        <row r="454">
          <cell r="A454" t="str">
            <v>040509</v>
          </cell>
          <cell r="B454" t="str">
            <v>04</v>
          </cell>
          <cell r="C454" t="str">
            <v>05</v>
          </cell>
          <cell r="D454" t="str">
            <v>09</v>
          </cell>
          <cell r="E454" t="str">
            <v>ICHUPAMPA</v>
          </cell>
          <cell r="F454">
            <v>933</v>
          </cell>
        </row>
        <row r="455">
          <cell r="A455" t="str">
            <v>040510</v>
          </cell>
          <cell r="B455" t="str">
            <v>04</v>
          </cell>
          <cell r="C455" t="str">
            <v>05</v>
          </cell>
          <cell r="D455" t="str">
            <v>10</v>
          </cell>
          <cell r="E455" t="str">
            <v>LARI</v>
          </cell>
          <cell r="F455">
            <v>1376</v>
          </cell>
        </row>
        <row r="456">
          <cell r="A456" t="str">
            <v>040511</v>
          </cell>
          <cell r="B456" t="str">
            <v>04</v>
          </cell>
          <cell r="C456" t="str">
            <v>05</v>
          </cell>
          <cell r="D456" t="str">
            <v>11</v>
          </cell>
          <cell r="E456" t="str">
            <v>LLUTA</v>
          </cell>
          <cell r="F456">
            <v>1918</v>
          </cell>
        </row>
        <row r="457">
          <cell r="A457" t="str">
            <v>040512</v>
          </cell>
          <cell r="B457" t="str">
            <v>04</v>
          </cell>
          <cell r="C457" t="str">
            <v>05</v>
          </cell>
          <cell r="D457" t="str">
            <v>12</v>
          </cell>
          <cell r="E457" t="str">
            <v>MACA</v>
          </cell>
          <cell r="F457">
            <v>1316</v>
          </cell>
        </row>
        <row r="458">
          <cell r="A458" t="str">
            <v>040513</v>
          </cell>
          <cell r="B458" t="str">
            <v>04</v>
          </cell>
          <cell r="C458" t="str">
            <v>05</v>
          </cell>
          <cell r="D458" t="str">
            <v>13</v>
          </cell>
          <cell r="E458" t="str">
            <v>MADRIGAL</v>
          </cell>
          <cell r="F458">
            <v>781</v>
          </cell>
        </row>
        <row r="459">
          <cell r="A459" t="str">
            <v>040514</v>
          </cell>
          <cell r="B459" t="str">
            <v>04</v>
          </cell>
          <cell r="C459" t="str">
            <v>05</v>
          </cell>
          <cell r="D459" t="str">
            <v>14</v>
          </cell>
          <cell r="E459" t="str">
            <v>SAN ANTONIO DE CHUCA  2/</v>
          </cell>
          <cell r="F459">
            <v>1166</v>
          </cell>
        </row>
        <row r="460">
          <cell r="A460" t="str">
            <v>040515</v>
          </cell>
          <cell r="B460" t="str">
            <v>04</v>
          </cell>
          <cell r="C460" t="str">
            <v>05</v>
          </cell>
          <cell r="D460" t="str">
            <v>15</v>
          </cell>
          <cell r="E460" t="str">
            <v>SIBAYO</v>
          </cell>
          <cell r="F460">
            <v>1598</v>
          </cell>
        </row>
        <row r="461">
          <cell r="A461" t="str">
            <v>040516</v>
          </cell>
          <cell r="B461" t="str">
            <v>04</v>
          </cell>
          <cell r="C461" t="str">
            <v>05</v>
          </cell>
          <cell r="D461" t="str">
            <v>16</v>
          </cell>
          <cell r="E461" t="str">
            <v>TAPAY</v>
          </cell>
          <cell r="F461">
            <v>882</v>
          </cell>
        </row>
        <row r="462">
          <cell r="A462" t="str">
            <v>040517</v>
          </cell>
          <cell r="B462" t="str">
            <v>04</v>
          </cell>
          <cell r="C462" t="str">
            <v>05</v>
          </cell>
          <cell r="D462" t="str">
            <v>17</v>
          </cell>
          <cell r="E462" t="str">
            <v>TISCO</v>
          </cell>
          <cell r="F462">
            <v>2221</v>
          </cell>
        </row>
        <row r="463">
          <cell r="A463" t="str">
            <v>040518</v>
          </cell>
          <cell r="B463" t="str">
            <v>04</v>
          </cell>
          <cell r="C463" t="str">
            <v>05</v>
          </cell>
          <cell r="D463" t="str">
            <v>18</v>
          </cell>
          <cell r="E463" t="str">
            <v>TUTI</v>
          </cell>
          <cell r="F463">
            <v>1004</v>
          </cell>
        </row>
        <row r="464">
          <cell r="A464" t="str">
            <v>040519</v>
          </cell>
          <cell r="B464" t="str">
            <v>04</v>
          </cell>
          <cell r="C464" t="str">
            <v>05</v>
          </cell>
          <cell r="D464" t="str">
            <v>19</v>
          </cell>
          <cell r="E464" t="str">
            <v>YANQUE</v>
          </cell>
          <cell r="F464">
            <v>2492</v>
          </cell>
        </row>
        <row r="465">
          <cell r="A465" t="str">
            <v>040520</v>
          </cell>
          <cell r="B465" t="str">
            <v>04</v>
          </cell>
          <cell r="C465" t="str">
            <v>05</v>
          </cell>
          <cell r="D465" t="str">
            <v>20</v>
          </cell>
          <cell r="E465" t="str">
            <v>MAJES</v>
          </cell>
          <cell r="F465">
            <v>41806</v>
          </cell>
        </row>
        <row r="466">
          <cell r="A466" t="str">
            <v>040600</v>
          </cell>
          <cell r="B466" t="str">
            <v>04</v>
          </cell>
          <cell r="C466" t="str">
            <v>06</v>
          </cell>
          <cell r="D466" t="str">
            <v>00</v>
          </cell>
          <cell r="E466" t="str">
            <v>CONDESUYOS</v>
          </cell>
          <cell r="F466">
            <v>18924</v>
          </cell>
        </row>
        <row r="467">
          <cell r="A467" t="str">
            <v>040601</v>
          </cell>
          <cell r="B467" t="str">
            <v>04</v>
          </cell>
          <cell r="C467" t="str">
            <v>06</v>
          </cell>
          <cell r="D467" t="str">
            <v>01</v>
          </cell>
          <cell r="E467" t="str">
            <v>CHUQUIBAMBA</v>
          </cell>
          <cell r="F467">
            <v>4198</v>
          </cell>
        </row>
        <row r="468">
          <cell r="A468" t="str">
            <v>040602</v>
          </cell>
          <cell r="B468" t="str">
            <v>04</v>
          </cell>
          <cell r="C468" t="str">
            <v>06</v>
          </cell>
          <cell r="D468" t="str">
            <v>02</v>
          </cell>
          <cell r="E468" t="str">
            <v>ANDARAY</v>
          </cell>
          <cell r="F468">
            <v>820</v>
          </cell>
        </row>
        <row r="469">
          <cell r="A469" t="str">
            <v>040603</v>
          </cell>
          <cell r="B469" t="str">
            <v>04</v>
          </cell>
          <cell r="C469" t="str">
            <v>06</v>
          </cell>
          <cell r="D469" t="str">
            <v>03</v>
          </cell>
          <cell r="E469" t="str">
            <v>CAYARANI</v>
          </cell>
          <cell r="F469">
            <v>2395</v>
          </cell>
        </row>
        <row r="470">
          <cell r="A470" t="str">
            <v>040604</v>
          </cell>
          <cell r="B470" t="str">
            <v>04</v>
          </cell>
          <cell r="C470" t="str">
            <v>06</v>
          </cell>
          <cell r="D470" t="str">
            <v>04</v>
          </cell>
          <cell r="E470" t="str">
            <v>CHICHAS</v>
          </cell>
          <cell r="F470">
            <v>875</v>
          </cell>
        </row>
        <row r="471">
          <cell r="A471" t="str">
            <v>040605</v>
          </cell>
          <cell r="B471" t="str">
            <v>04</v>
          </cell>
          <cell r="C471" t="str">
            <v>06</v>
          </cell>
          <cell r="D471" t="str">
            <v>05</v>
          </cell>
          <cell r="E471" t="str">
            <v>IRAY</v>
          </cell>
          <cell r="F471">
            <v>823</v>
          </cell>
        </row>
        <row r="472">
          <cell r="A472" t="str">
            <v>040606</v>
          </cell>
          <cell r="B472" t="str">
            <v>04</v>
          </cell>
          <cell r="C472" t="str">
            <v>06</v>
          </cell>
          <cell r="D472" t="str">
            <v>06</v>
          </cell>
          <cell r="E472" t="str">
            <v>RIO GRANDE</v>
          </cell>
          <cell r="F472">
            <v>3779</v>
          </cell>
        </row>
        <row r="473">
          <cell r="A473" t="str">
            <v>040607</v>
          </cell>
          <cell r="B473" t="str">
            <v>04</v>
          </cell>
          <cell r="C473" t="str">
            <v>06</v>
          </cell>
          <cell r="D473" t="str">
            <v>07</v>
          </cell>
          <cell r="E473" t="str">
            <v>SALAMANCA</v>
          </cell>
          <cell r="F473">
            <v>1244</v>
          </cell>
        </row>
        <row r="474">
          <cell r="A474" t="str">
            <v>040608</v>
          </cell>
          <cell r="B474" t="str">
            <v>04</v>
          </cell>
          <cell r="C474" t="str">
            <v>06</v>
          </cell>
          <cell r="D474" t="str">
            <v>08</v>
          </cell>
          <cell r="E474" t="str">
            <v>YANAQUIHUA</v>
          </cell>
          <cell r="F474">
            <v>4790</v>
          </cell>
        </row>
        <row r="475">
          <cell r="A475" t="str">
            <v>040700</v>
          </cell>
          <cell r="B475" t="str">
            <v>04</v>
          </cell>
          <cell r="C475" t="str">
            <v>07</v>
          </cell>
          <cell r="D475" t="str">
            <v>00</v>
          </cell>
          <cell r="E475" t="str">
            <v>ISLAY</v>
          </cell>
          <cell r="F475">
            <v>52145</v>
          </cell>
        </row>
        <row r="476">
          <cell r="A476" t="str">
            <v>040701</v>
          </cell>
          <cell r="B476" t="str">
            <v>04</v>
          </cell>
          <cell r="C476" t="str">
            <v>07</v>
          </cell>
          <cell r="D476" t="str">
            <v>01</v>
          </cell>
          <cell r="E476" t="str">
            <v>MOLLENDO</v>
          </cell>
          <cell r="F476">
            <v>23609</v>
          </cell>
        </row>
        <row r="477">
          <cell r="A477" t="str">
            <v>040702</v>
          </cell>
          <cell r="B477" t="str">
            <v>04</v>
          </cell>
          <cell r="C477" t="str">
            <v>07</v>
          </cell>
          <cell r="D477" t="str">
            <v>02</v>
          </cell>
          <cell r="E477" t="str">
            <v>COCACHACRA</v>
          </cell>
          <cell r="F477">
            <v>9375</v>
          </cell>
        </row>
        <row r="478">
          <cell r="A478" t="str">
            <v>040703</v>
          </cell>
          <cell r="B478" t="str">
            <v>04</v>
          </cell>
          <cell r="C478" t="str">
            <v>07</v>
          </cell>
          <cell r="D478" t="str">
            <v>03</v>
          </cell>
          <cell r="E478" t="str">
            <v>DEAN VALDIVIA</v>
          </cell>
          <cell r="F478">
            <v>6657</v>
          </cell>
        </row>
        <row r="479">
          <cell r="A479" t="str">
            <v>040704</v>
          </cell>
          <cell r="B479" t="str">
            <v>04</v>
          </cell>
          <cell r="C479" t="str">
            <v>07</v>
          </cell>
          <cell r="D479" t="str">
            <v>04</v>
          </cell>
          <cell r="E479" t="str">
            <v>ISLAY</v>
          </cell>
          <cell r="F479">
            <v>4367</v>
          </cell>
        </row>
        <row r="480">
          <cell r="A480" t="str">
            <v>040705</v>
          </cell>
          <cell r="B480" t="str">
            <v>04</v>
          </cell>
          <cell r="C480" t="str">
            <v>07</v>
          </cell>
          <cell r="D480" t="str">
            <v>05</v>
          </cell>
          <cell r="E480" t="str">
            <v>MEJIA</v>
          </cell>
          <cell r="F480">
            <v>1278</v>
          </cell>
        </row>
        <row r="481">
          <cell r="A481" t="str">
            <v>040706</v>
          </cell>
          <cell r="B481" t="str">
            <v>04</v>
          </cell>
          <cell r="C481" t="str">
            <v>07</v>
          </cell>
          <cell r="D481" t="str">
            <v>06</v>
          </cell>
          <cell r="E481" t="str">
            <v>PUNTA DE BOMBON</v>
          </cell>
          <cell r="F481">
            <v>6859</v>
          </cell>
        </row>
        <row r="482">
          <cell r="A482" t="str">
            <v>040800</v>
          </cell>
          <cell r="B482" t="str">
            <v>04</v>
          </cell>
          <cell r="C482" t="str">
            <v>08</v>
          </cell>
          <cell r="D482" t="str">
            <v>00</v>
          </cell>
          <cell r="E482" t="str">
            <v>LA UNION</v>
          </cell>
          <cell r="F482">
            <v>17391</v>
          </cell>
        </row>
        <row r="483">
          <cell r="A483" t="str">
            <v>040801</v>
          </cell>
          <cell r="B483" t="str">
            <v>04</v>
          </cell>
          <cell r="C483" t="str">
            <v>08</v>
          </cell>
          <cell r="D483" t="str">
            <v>01</v>
          </cell>
          <cell r="E483" t="str">
            <v>COTAHUASI</v>
          </cell>
          <cell r="F483">
            <v>2990</v>
          </cell>
        </row>
        <row r="484">
          <cell r="A484" t="str">
            <v>040802</v>
          </cell>
          <cell r="B484" t="str">
            <v>04</v>
          </cell>
          <cell r="C484" t="str">
            <v>08</v>
          </cell>
          <cell r="D484" t="str">
            <v>02</v>
          </cell>
          <cell r="E484" t="str">
            <v>ALCA</v>
          </cell>
          <cell r="F484">
            <v>2270</v>
          </cell>
        </row>
        <row r="485">
          <cell r="A485" t="str">
            <v>040803</v>
          </cell>
          <cell r="B485" t="str">
            <v>04</v>
          </cell>
          <cell r="C485" t="str">
            <v>08</v>
          </cell>
          <cell r="D485" t="str">
            <v>03</v>
          </cell>
          <cell r="E485" t="str">
            <v>CHARCANA</v>
          </cell>
          <cell r="F485">
            <v>680</v>
          </cell>
        </row>
        <row r="486">
          <cell r="A486" t="str">
            <v>040804</v>
          </cell>
          <cell r="B486" t="str">
            <v>04</v>
          </cell>
          <cell r="C486" t="str">
            <v>08</v>
          </cell>
          <cell r="D486" t="str">
            <v>04</v>
          </cell>
          <cell r="E486" t="str">
            <v>HUAYNACOTAS</v>
          </cell>
          <cell r="F486">
            <v>2806</v>
          </cell>
        </row>
        <row r="487">
          <cell r="A487" t="str">
            <v>040805</v>
          </cell>
          <cell r="B487" t="str">
            <v>04</v>
          </cell>
          <cell r="C487" t="str">
            <v>08</v>
          </cell>
          <cell r="D487" t="str">
            <v>05</v>
          </cell>
          <cell r="E487" t="str">
            <v>PAMPAMARCA</v>
          </cell>
          <cell r="F487">
            <v>1870</v>
          </cell>
        </row>
        <row r="488">
          <cell r="A488" t="str">
            <v>040806</v>
          </cell>
          <cell r="B488" t="str">
            <v>04</v>
          </cell>
          <cell r="C488" t="str">
            <v>08</v>
          </cell>
          <cell r="D488" t="str">
            <v>06</v>
          </cell>
          <cell r="E488" t="str">
            <v>PUYCA</v>
          </cell>
          <cell r="F488">
            <v>3445</v>
          </cell>
        </row>
        <row r="489">
          <cell r="A489" t="str">
            <v>040807</v>
          </cell>
          <cell r="B489" t="str">
            <v>04</v>
          </cell>
          <cell r="C489" t="str">
            <v>08</v>
          </cell>
          <cell r="D489" t="str">
            <v>07</v>
          </cell>
          <cell r="E489" t="str">
            <v>QUECHUALLA</v>
          </cell>
          <cell r="F489">
            <v>300</v>
          </cell>
        </row>
        <row r="490">
          <cell r="A490" t="str">
            <v>040808</v>
          </cell>
          <cell r="B490" t="str">
            <v>04</v>
          </cell>
          <cell r="C490" t="str">
            <v>08</v>
          </cell>
          <cell r="D490" t="str">
            <v>08</v>
          </cell>
          <cell r="E490" t="str">
            <v>SAYLA</v>
          </cell>
          <cell r="F490">
            <v>524</v>
          </cell>
        </row>
        <row r="491">
          <cell r="A491" t="str">
            <v>040809</v>
          </cell>
          <cell r="B491" t="str">
            <v>04</v>
          </cell>
          <cell r="C491" t="str">
            <v>08</v>
          </cell>
          <cell r="D491" t="str">
            <v>09</v>
          </cell>
          <cell r="E491" t="str">
            <v>TAURIA</v>
          </cell>
          <cell r="F491">
            <v>359</v>
          </cell>
        </row>
        <row r="492">
          <cell r="A492" t="str">
            <v>040810</v>
          </cell>
          <cell r="B492" t="str">
            <v>04</v>
          </cell>
          <cell r="C492" t="str">
            <v>08</v>
          </cell>
          <cell r="D492" t="str">
            <v>10</v>
          </cell>
          <cell r="E492" t="str">
            <v>TOMEPAMPA</v>
          </cell>
          <cell r="F492">
            <v>963</v>
          </cell>
        </row>
        <row r="493">
          <cell r="A493" t="str">
            <v>040811</v>
          </cell>
          <cell r="B493" t="str">
            <v>04</v>
          </cell>
          <cell r="C493" t="str">
            <v>08</v>
          </cell>
          <cell r="D493" t="str">
            <v>11</v>
          </cell>
          <cell r="E493" t="str">
            <v>TORO</v>
          </cell>
          <cell r="F493">
            <v>1184</v>
          </cell>
        </row>
        <row r="494">
          <cell r="A494" t="str">
            <v>050000</v>
          </cell>
          <cell r="B494" t="str">
            <v>05</v>
          </cell>
          <cell r="C494" t="str">
            <v>00</v>
          </cell>
          <cell r="D494" t="str">
            <v>00</v>
          </cell>
          <cell r="E494" t="str">
            <v>AYACUCHO</v>
          </cell>
          <cell r="F494">
            <v>669120</v>
          </cell>
        </row>
        <row r="495">
          <cell r="A495" t="str">
            <v>050100</v>
          </cell>
          <cell r="B495" t="str">
            <v>05</v>
          </cell>
          <cell r="C495" t="str">
            <v>01</v>
          </cell>
          <cell r="D495" t="str">
            <v>00</v>
          </cell>
          <cell r="E495" t="str">
            <v>HUAMANGA</v>
          </cell>
          <cell r="F495">
            <v>256886</v>
          </cell>
        </row>
        <row r="496">
          <cell r="A496" t="str">
            <v>050101</v>
          </cell>
          <cell r="B496" t="str">
            <v>05</v>
          </cell>
          <cell r="C496" t="str">
            <v>01</v>
          </cell>
          <cell r="D496" t="str">
            <v>01</v>
          </cell>
          <cell r="E496" t="str">
            <v>AYACUCHO</v>
          </cell>
          <cell r="F496">
            <v>105440</v>
          </cell>
        </row>
        <row r="497">
          <cell r="A497" t="str">
            <v>050102</v>
          </cell>
          <cell r="B497" t="str">
            <v>05</v>
          </cell>
          <cell r="C497" t="str">
            <v>01</v>
          </cell>
          <cell r="D497" t="str">
            <v>02</v>
          </cell>
          <cell r="E497" t="str">
            <v>ACOCRO</v>
          </cell>
          <cell r="F497">
            <v>10254</v>
          </cell>
        </row>
        <row r="498">
          <cell r="A498" t="str">
            <v>050103</v>
          </cell>
          <cell r="B498" t="str">
            <v>05</v>
          </cell>
          <cell r="C498" t="str">
            <v>01</v>
          </cell>
          <cell r="D498" t="str">
            <v>03</v>
          </cell>
          <cell r="E498" t="str">
            <v>ACOS VINCHOS</v>
          </cell>
          <cell r="F498">
            <v>5359</v>
          </cell>
        </row>
        <row r="499">
          <cell r="A499" t="str">
            <v>050104</v>
          </cell>
          <cell r="B499" t="str">
            <v>05</v>
          </cell>
          <cell r="C499" t="str">
            <v>01</v>
          </cell>
          <cell r="D499" t="str">
            <v>04</v>
          </cell>
          <cell r="E499" t="str">
            <v>CARMEN ALTO</v>
          </cell>
          <cell r="F499">
            <v>18317</v>
          </cell>
        </row>
        <row r="500">
          <cell r="A500" t="str">
            <v>050105</v>
          </cell>
          <cell r="B500" t="str">
            <v>05</v>
          </cell>
          <cell r="C500" t="str">
            <v>01</v>
          </cell>
          <cell r="D500" t="str">
            <v>05</v>
          </cell>
          <cell r="E500" t="str">
            <v>CHIARA</v>
          </cell>
          <cell r="F500">
            <v>6308</v>
          </cell>
        </row>
        <row r="501">
          <cell r="A501" t="str">
            <v>050106</v>
          </cell>
          <cell r="B501" t="str">
            <v>05</v>
          </cell>
          <cell r="C501" t="str">
            <v>01</v>
          </cell>
          <cell r="D501" t="str">
            <v>06</v>
          </cell>
          <cell r="E501" t="str">
            <v>OCROS</v>
          </cell>
          <cell r="F501">
            <v>6190</v>
          </cell>
        </row>
        <row r="502">
          <cell r="A502" t="str">
            <v>050107</v>
          </cell>
          <cell r="B502" t="str">
            <v>05</v>
          </cell>
          <cell r="C502" t="str">
            <v>01</v>
          </cell>
          <cell r="D502" t="str">
            <v>07</v>
          </cell>
          <cell r="E502" t="str">
            <v>PACAYCASA</v>
          </cell>
          <cell r="F502">
            <v>4220</v>
          </cell>
        </row>
        <row r="503">
          <cell r="A503" t="str">
            <v>050108</v>
          </cell>
          <cell r="B503" t="str">
            <v>05</v>
          </cell>
          <cell r="C503" t="str">
            <v>01</v>
          </cell>
          <cell r="D503" t="str">
            <v>08</v>
          </cell>
          <cell r="E503" t="str">
            <v>QUINUA</v>
          </cell>
          <cell r="F503">
            <v>6156</v>
          </cell>
        </row>
        <row r="504">
          <cell r="A504" t="str">
            <v>050109</v>
          </cell>
          <cell r="B504" t="str">
            <v>05</v>
          </cell>
          <cell r="C504" t="str">
            <v>01</v>
          </cell>
          <cell r="D504" t="str">
            <v>09</v>
          </cell>
          <cell r="E504" t="str">
            <v>SAN JOSE DE TICLLAS</v>
          </cell>
          <cell r="F504">
            <v>2751</v>
          </cell>
        </row>
        <row r="505">
          <cell r="A505" t="str">
            <v>050110</v>
          </cell>
          <cell r="B505" t="str">
            <v>05</v>
          </cell>
          <cell r="C505" t="str">
            <v>01</v>
          </cell>
          <cell r="D505" t="str">
            <v>10</v>
          </cell>
          <cell r="E505" t="str">
            <v>SAN JUAN BAUTISTA</v>
          </cell>
          <cell r="F505">
            <v>42215</v>
          </cell>
        </row>
        <row r="506">
          <cell r="A506" t="str">
            <v>050111</v>
          </cell>
          <cell r="B506" t="str">
            <v>05</v>
          </cell>
          <cell r="C506" t="str">
            <v>01</v>
          </cell>
          <cell r="D506" t="str">
            <v>11</v>
          </cell>
          <cell r="E506" t="str">
            <v>SANTIAGO DE PISCHA</v>
          </cell>
          <cell r="F506">
            <v>1877</v>
          </cell>
        </row>
        <row r="507">
          <cell r="A507" t="str">
            <v>050112</v>
          </cell>
          <cell r="B507" t="str">
            <v>05</v>
          </cell>
          <cell r="C507" t="str">
            <v>01</v>
          </cell>
          <cell r="D507" t="str">
            <v>12</v>
          </cell>
          <cell r="E507" t="str">
            <v>SOCOS</v>
          </cell>
          <cell r="F507">
            <v>7932</v>
          </cell>
        </row>
        <row r="508">
          <cell r="A508" t="str">
            <v>050113</v>
          </cell>
          <cell r="B508" t="str">
            <v>05</v>
          </cell>
          <cell r="C508" t="str">
            <v>01</v>
          </cell>
          <cell r="D508" t="str">
            <v>13</v>
          </cell>
          <cell r="E508" t="str">
            <v>TAMBILLO</v>
          </cell>
          <cell r="F508">
            <v>5382</v>
          </cell>
        </row>
        <row r="509">
          <cell r="A509" t="str">
            <v>050114</v>
          </cell>
          <cell r="B509" t="str">
            <v>05</v>
          </cell>
          <cell r="C509" t="str">
            <v>01</v>
          </cell>
          <cell r="D509" t="str">
            <v>14</v>
          </cell>
          <cell r="E509" t="str">
            <v>VINCHOS</v>
          </cell>
          <cell r="F509">
            <v>17626</v>
          </cell>
        </row>
        <row r="510">
          <cell r="A510" t="str">
            <v>050115</v>
          </cell>
          <cell r="B510" t="str">
            <v>05</v>
          </cell>
          <cell r="C510" t="str">
            <v>01</v>
          </cell>
          <cell r="D510" t="str">
            <v>15</v>
          </cell>
          <cell r="E510" t="str">
            <v>JESUS NAZARENO</v>
          </cell>
          <cell r="F510">
            <v>16859</v>
          </cell>
        </row>
        <row r="511">
          <cell r="A511" t="str">
            <v>050200</v>
          </cell>
          <cell r="B511" t="str">
            <v>05</v>
          </cell>
          <cell r="C511" t="str">
            <v>02</v>
          </cell>
          <cell r="D511" t="str">
            <v>00</v>
          </cell>
          <cell r="E511" t="str">
            <v>CANGALLO</v>
          </cell>
          <cell r="F511">
            <v>39020</v>
          </cell>
        </row>
        <row r="512">
          <cell r="A512" t="str">
            <v>050201</v>
          </cell>
          <cell r="B512" t="str">
            <v>05</v>
          </cell>
          <cell r="C512" t="str">
            <v>02</v>
          </cell>
          <cell r="D512" t="str">
            <v>01</v>
          </cell>
          <cell r="E512" t="str">
            <v>CANGALLO</v>
          </cell>
          <cell r="F512">
            <v>7480</v>
          </cell>
        </row>
        <row r="513">
          <cell r="A513" t="str">
            <v>050202</v>
          </cell>
          <cell r="B513" t="str">
            <v>05</v>
          </cell>
          <cell r="C513" t="str">
            <v>02</v>
          </cell>
          <cell r="D513" t="str">
            <v>02</v>
          </cell>
          <cell r="E513" t="str">
            <v>CHUSCHI</v>
          </cell>
          <cell r="F513">
            <v>9422</v>
          </cell>
        </row>
        <row r="514">
          <cell r="A514" t="str">
            <v>050203</v>
          </cell>
          <cell r="B514" t="str">
            <v>05</v>
          </cell>
          <cell r="C514" t="str">
            <v>02</v>
          </cell>
          <cell r="D514" t="str">
            <v>03</v>
          </cell>
          <cell r="E514" t="str">
            <v>LOS MOROCHUCOS</v>
          </cell>
          <cell r="F514">
            <v>8536</v>
          </cell>
        </row>
        <row r="515">
          <cell r="A515" t="str">
            <v>050204</v>
          </cell>
          <cell r="B515" t="str">
            <v>05</v>
          </cell>
          <cell r="C515" t="str">
            <v>02</v>
          </cell>
          <cell r="D515" t="str">
            <v>04</v>
          </cell>
          <cell r="E515" t="str">
            <v>MARIA PARADO DE BELLIDO</v>
          </cell>
          <cell r="F515">
            <v>3166</v>
          </cell>
        </row>
        <row r="516">
          <cell r="A516" t="str">
            <v>050205</v>
          </cell>
          <cell r="B516" t="str">
            <v>05</v>
          </cell>
          <cell r="C516" t="str">
            <v>02</v>
          </cell>
          <cell r="D516" t="str">
            <v>05</v>
          </cell>
          <cell r="E516" t="str">
            <v>PARAS</v>
          </cell>
          <cell r="F516">
            <v>5780</v>
          </cell>
        </row>
        <row r="517">
          <cell r="A517" t="str">
            <v>050206</v>
          </cell>
          <cell r="B517" t="str">
            <v>05</v>
          </cell>
          <cell r="C517" t="str">
            <v>02</v>
          </cell>
          <cell r="D517" t="str">
            <v>06</v>
          </cell>
          <cell r="E517" t="str">
            <v>TOTOS</v>
          </cell>
          <cell r="F517">
            <v>4636</v>
          </cell>
        </row>
        <row r="518">
          <cell r="A518" t="str">
            <v>050300</v>
          </cell>
          <cell r="B518" t="str">
            <v>05</v>
          </cell>
          <cell r="C518" t="str">
            <v>03</v>
          </cell>
          <cell r="D518" t="str">
            <v>00</v>
          </cell>
          <cell r="E518" t="str">
            <v>HUANCA SANCOS</v>
          </cell>
          <cell r="F518">
            <v>12959</v>
          </cell>
        </row>
        <row r="519">
          <cell r="A519" t="str">
            <v>050301</v>
          </cell>
          <cell r="B519" t="str">
            <v>05</v>
          </cell>
          <cell r="C519" t="str">
            <v>03</v>
          </cell>
          <cell r="D519" t="str">
            <v>01</v>
          </cell>
          <cell r="E519" t="str">
            <v>SANCOS</v>
          </cell>
          <cell r="F519">
            <v>4496</v>
          </cell>
        </row>
        <row r="520">
          <cell r="A520" t="str">
            <v>050302</v>
          </cell>
          <cell r="B520" t="str">
            <v>05</v>
          </cell>
          <cell r="C520" t="str">
            <v>03</v>
          </cell>
          <cell r="D520" t="str">
            <v>02</v>
          </cell>
          <cell r="E520" t="str">
            <v>CARAPO</v>
          </cell>
          <cell r="F520">
            <v>2634</v>
          </cell>
        </row>
        <row r="521">
          <cell r="A521" t="str">
            <v>050303</v>
          </cell>
          <cell r="B521" t="str">
            <v>05</v>
          </cell>
          <cell r="C521" t="str">
            <v>03</v>
          </cell>
          <cell r="D521" t="str">
            <v>03</v>
          </cell>
          <cell r="E521" t="str">
            <v>SACSAMARCA</v>
          </cell>
          <cell r="F521">
            <v>2239</v>
          </cell>
        </row>
        <row r="522">
          <cell r="A522" t="str">
            <v>050304</v>
          </cell>
          <cell r="B522" t="str">
            <v>05</v>
          </cell>
          <cell r="C522" t="str">
            <v>03</v>
          </cell>
          <cell r="D522" t="str">
            <v>04</v>
          </cell>
          <cell r="E522" t="str">
            <v>SANTIAGO DE LUCANAMARCA</v>
          </cell>
          <cell r="F522">
            <v>3590</v>
          </cell>
        </row>
        <row r="523">
          <cell r="A523" t="str">
            <v>050400</v>
          </cell>
          <cell r="B523" t="str">
            <v>05</v>
          </cell>
          <cell r="C523" t="str">
            <v>04</v>
          </cell>
          <cell r="D523" t="str">
            <v>00</v>
          </cell>
          <cell r="E523" t="str">
            <v>HUANTA</v>
          </cell>
          <cell r="F523">
            <v>97826</v>
          </cell>
        </row>
        <row r="524">
          <cell r="A524" t="str">
            <v>050401</v>
          </cell>
          <cell r="B524" t="str">
            <v>05</v>
          </cell>
          <cell r="C524" t="str">
            <v>04</v>
          </cell>
          <cell r="D524" t="str">
            <v>01</v>
          </cell>
          <cell r="E524" t="str">
            <v>HUANTA</v>
          </cell>
          <cell r="F524">
            <v>45402</v>
          </cell>
        </row>
        <row r="525">
          <cell r="A525" t="str">
            <v>050402</v>
          </cell>
          <cell r="B525" t="str">
            <v>05</v>
          </cell>
          <cell r="C525" t="str">
            <v>04</v>
          </cell>
          <cell r="D525" t="str">
            <v>02</v>
          </cell>
          <cell r="E525" t="str">
            <v>AYAHUANCO</v>
          </cell>
          <cell r="F525">
            <v>5959</v>
          </cell>
        </row>
        <row r="526">
          <cell r="A526" t="str">
            <v>050403</v>
          </cell>
          <cell r="B526" t="str">
            <v>05</v>
          </cell>
          <cell r="C526" t="str">
            <v>04</v>
          </cell>
          <cell r="D526" t="str">
            <v>03</v>
          </cell>
          <cell r="E526" t="str">
            <v>HUAMANGUILLA</v>
          </cell>
          <cell r="F526">
            <v>4978</v>
          </cell>
        </row>
        <row r="527">
          <cell r="A527" t="str">
            <v>050404</v>
          </cell>
          <cell r="B527" t="str">
            <v>05</v>
          </cell>
          <cell r="C527" t="str">
            <v>04</v>
          </cell>
          <cell r="D527" t="str">
            <v>04</v>
          </cell>
          <cell r="E527" t="str">
            <v>IGUAIN</v>
          </cell>
          <cell r="F527">
            <v>3432</v>
          </cell>
        </row>
        <row r="528">
          <cell r="A528" t="str">
            <v>050405</v>
          </cell>
          <cell r="B528" t="str">
            <v>05</v>
          </cell>
          <cell r="C528" t="str">
            <v>04</v>
          </cell>
          <cell r="D528" t="str">
            <v>05</v>
          </cell>
          <cell r="E528" t="str">
            <v>LURICOCHA</v>
          </cell>
          <cell r="F528">
            <v>6225</v>
          </cell>
        </row>
        <row r="529">
          <cell r="A529" t="str">
            <v>050406</v>
          </cell>
          <cell r="B529" t="str">
            <v>05</v>
          </cell>
          <cell r="C529" t="str">
            <v>04</v>
          </cell>
          <cell r="D529" t="str">
            <v>06</v>
          </cell>
          <cell r="E529" t="str">
            <v>SANTILLANA</v>
          </cell>
          <cell r="F529">
            <v>7744</v>
          </cell>
        </row>
        <row r="530">
          <cell r="A530" t="str">
            <v>050407</v>
          </cell>
          <cell r="B530" t="str">
            <v>05</v>
          </cell>
          <cell r="C530" t="str">
            <v>04</v>
          </cell>
          <cell r="D530" t="str">
            <v>07</v>
          </cell>
          <cell r="E530" t="str">
            <v>SIVIA</v>
          </cell>
          <cell r="F530">
            <v>10971</v>
          </cell>
        </row>
        <row r="531">
          <cell r="A531" t="str">
            <v>050408</v>
          </cell>
          <cell r="B531" t="str">
            <v>05</v>
          </cell>
          <cell r="C531" t="str">
            <v>04</v>
          </cell>
          <cell r="D531" t="str">
            <v>08</v>
          </cell>
          <cell r="E531" t="str">
            <v>LLOCHEGUA</v>
          </cell>
          <cell r="F531">
            <v>13115</v>
          </cell>
        </row>
        <row r="532">
          <cell r="A532" t="str">
            <v>050500</v>
          </cell>
          <cell r="B532" t="str">
            <v>05</v>
          </cell>
          <cell r="C532" t="str">
            <v>05</v>
          </cell>
          <cell r="D532" t="str">
            <v>00</v>
          </cell>
          <cell r="E532" t="str">
            <v>LA MAR</v>
          </cell>
          <cell r="F532">
            <v>88064</v>
          </cell>
        </row>
        <row r="533">
          <cell r="A533" t="str">
            <v>050501</v>
          </cell>
          <cell r="B533" t="str">
            <v>05</v>
          </cell>
          <cell r="C533" t="str">
            <v>05</v>
          </cell>
          <cell r="D533" t="str">
            <v>01</v>
          </cell>
          <cell r="E533" t="str">
            <v>SAN MIGUEL</v>
          </cell>
          <cell r="F533">
            <v>19838</v>
          </cell>
        </row>
        <row r="534">
          <cell r="A534" t="str">
            <v>050502</v>
          </cell>
          <cell r="B534" t="str">
            <v>05</v>
          </cell>
          <cell r="C534" t="str">
            <v>05</v>
          </cell>
          <cell r="D534" t="str">
            <v>02</v>
          </cell>
          <cell r="E534" t="str">
            <v>ANCO</v>
          </cell>
          <cell r="F534">
            <v>15647</v>
          </cell>
        </row>
        <row r="535">
          <cell r="A535" t="str">
            <v>050503</v>
          </cell>
          <cell r="B535" t="str">
            <v>05</v>
          </cell>
          <cell r="C535" t="str">
            <v>05</v>
          </cell>
          <cell r="D535" t="str">
            <v>03</v>
          </cell>
          <cell r="E535" t="str">
            <v>AYNA</v>
          </cell>
          <cell r="F535">
            <v>8748</v>
          </cell>
        </row>
        <row r="536">
          <cell r="A536" t="str">
            <v>050504</v>
          </cell>
          <cell r="B536" t="str">
            <v>05</v>
          </cell>
          <cell r="C536" t="str">
            <v>05</v>
          </cell>
          <cell r="D536" t="str">
            <v>04</v>
          </cell>
          <cell r="E536" t="str">
            <v>CHILCAS</v>
          </cell>
          <cell r="F536">
            <v>2494</v>
          </cell>
        </row>
        <row r="537">
          <cell r="A537" t="str">
            <v>050505</v>
          </cell>
          <cell r="B537" t="str">
            <v>05</v>
          </cell>
          <cell r="C537" t="str">
            <v>05</v>
          </cell>
          <cell r="D537" t="str">
            <v>05</v>
          </cell>
          <cell r="E537" t="str">
            <v>CHUNGUI</v>
          </cell>
          <cell r="F537">
            <v>8101</v>
          </cell>
        </row>
        <row r="538">
          <cell r="A538" t="str">
            <v>050506</v>
          </cell>
          <cell r="B538" t="str">
            <v>05</v>
          </cell>
          <cell r="C538" t="str">
            <v>05</v>
          </cell>
          <cell r="D538" t="str">
            <v>06</v>
          </cell>
          <cell r="E538" t="str">
            <v>LUIS CARRANZA</v>
          </cell>
          <cell r="F538">
            <v>2560</v>
          </cell>
        </row>
        <row r="539">
          <cell r="A539" t="str">
            <v>050507</v>
          </cell>
          <cell r="B539" t="str">
            <v>05</v>
          </cell>
          <cell r="C539" t="str">
            <v>05</v>
          </cell>
          <cell r="D539" t="str">
            <v>07</v>
          </cell>
          <cell r="E539" t="str">
            <v>SANTA ROSA</v>
          </cell>
          <cell r="F539">
            <v>11255</v>
          </cell>
        </row>
        <row r="540">
          <cell r="A540" t="str">
            <v>050508</v>
          </cell>
          <cell r="B540" t="str">
            <v>05</v>
          </cell>
          <cell r="C540" t="str">
            <v>05</v>
          </cell>
          <cell r="D540" t="str">
            <v>08</v>
          </cell>
          <cell r="E540" t="str">
            <v>TAMBO</v>
          </cell>
          <cell r="F540">
            <v>19421</v>
          </cell>
        </row>
        <row r="541">
          <cell r="A541" t="str">
            <v>050600</v>
          </cell>
          <cell r="B541" t="str">
            <v>05</v>
          </cell>
          <cell r="C541" t="str">
            <v>06</v>
          </cell>
          <cell r="D541" t="str">
            <v>00</v>
          </cell>
          <cell r="E541" t="str">
            <v>LUCANAS</v>
          </cell>
          <cell r="F541">
            <v>65948</v>
          </cell>
        </row>
        <row r="542">
          <cell r="A542" t="str">
            <v>050601</v>
          </cell>
          <cell r="B542" t="str">
            <v>05</v>
          </cell>
          <cell r="C542" t="str">
            <v>06</v>
          </cell>
          <cell r="D542" t="str">
            <v>01</v>
          </cell>
          <cell r="E542" t="str">
            <v>PUQUIO</v>
          </cell>
          <cell r="F542">
            <v>16107</v>
          </cell>
        </row>
        <row r="543">
          <cell r="A543" t="str">
            <v>050602</v>
          </cell>
          <cell r="B543" t="str">
            <v>05</v>
          </cell>
          <cell r="C543" t="str">
            <v>06</v>
          </cell>
          <cell r="D543" t="str">
            <v>02</v>
          </cell>
          <cell r="E543" t="str">
            <v>AUCARA</v>
          </cell>
          <cell r="F543">
            <v>2872</v>
          </cell>
        </row>
        <row r="544">
          <cell r="A544" t="str">
            <v>050603</v>
          </cell>
          <cell r="B544" t="str">
            <v>05</v>
          </cell>
          <cell r="C544" t="str">
            <v>06</v>
          </cell>
          <cell r="D544" t="str">
            <v>03</v>
          </cell>
          <cell r="E544" t="str">
            <v>CABANA</v>
          </cell>
          <cell r="F544">
            <v>4286</v>
          </cell>
        </row>
        <row r="545">
          <cell r="A545" t="str">
            <v>050604</v>
          </cell>
          <cell r="B545" t="str">
            <v>05</v>
          </cell>
          <cell r="C545" t="str">
            <v>06</v>
          </cell>
          <cell r="D545" t="str">
            <v>04</v>
          </cell>
          <cell r="E545" t="str">
            <v>CARMEN SALCEDO</v>
          </cell>
          <cell r="F545">
            <v>1763</v>
          </cell>
        </row>
        <row r="546">
          <cell r="A546" t="str">
            <v>050605</v>
          </cell>
          <cell r="B546" t="str">
            <v>05</v>
          </cell>
          <cell r="C546" t="str">
            <v>06</v>
          </cell>
          <cell r="D546" t="str">
            <v>05</v>
          </cell>
          <cell r="E546" t="str">
            <v>CHAVIÑA</v>
          </cell>
          <cell r="F546">
            <v>2803</v>
          </cell>
        </row>
        <row r="547">
          <cell r="A547" t="str">
            <v>050606</v>
          </cell>
          <cell r="B547" t="str">
            <v>05</v>
          </cell>
          <cell r="C547" t="str">
            <v>06</v>
          </cell>
          <cell r="D547" t="str">
            <v>06</v>
          </cell>
          <cell r="E547" t="str">
            <v>CHIPAO</v>
          </cell>
          <cell r="F547">
            <v>3670</v>
          </cell>
        </row>
        <row r="548">
          <cell r="A548" t="str">
            <v>050607</v>
          </cell>
          <cell r="B548" t="str">
            <v>05</v>
          </cell>
          <cell r="C548" t="str">
            <v>06</v>
          </cell>
          <cell r="D548" t="str">
            <v>07</v>
          </cell>
          <cell r="E548" t="str">
            <v>HUAC-HUAS</v>
          </cell>
          <cell r="F548">
            <v>2806</v>
          </cell>
        </row>
        <row r="549">
          <cell r="A549" t="str">
            <v>050608</v>
          </cell>
          <cell r="B549" t="str">
            <v>05</v>
          </cell>
          <cell r="C549" t="str">
            <v>06</v>
          </cell>
          <cell r="D549" t="str">
            <v>08</v>
          </cell>
          <cell r="E549" t="str">
            <v>LARAMATE</v>
          </cell>
          <cell r="F549">
            <v>3041</v>
          </cell>
        </row>
        <row r="550">
          <cell r="A550" t="str">
            <v>050609</v>
          </cell>
          <cell r="B550" t="str">
            <v>05</v>
          </cell>
          <cell r="C550" t="str">
            <v>06</v>
          </cell>
          <cell r="D550" t="str">
            <v>09</v>
          </cell>
          <cell r="E550" t="str">
            <v>LEONCIO PRADO</v>
          </cell>
          <cell r="F550">
            <v>1660</v>
          </cell>
        </row>
        <row r="551">
          <cell r="A551" t="str">
            <v>050610</v>
          </cell>
          <cell r="B551" t="str">
            <v>05</v>
          </cell>
          <cell r="C551" t="str">
            <v>06</v>
          </cell>
          <cell r="D551" t="str">
            <v>10</v>
          </cell>
          <cell r="E551" t="str">
            <v>LLAUTA</v>
          </cell>
          <cell r="F551">
            <v>1616</v>
          </cell>
        </row>
        <row r="552">
          <cell r="A552" t="str">
            <v>050611</v>
          </cell>
          <cell r="B552" t="str">
            <v>05</v>
          </cell>
          <cell r="C552" t="str">
            <v>06</v>
          </cell>
          <cell r="D552" t="str">
            <v>11</v>
          </cell>
          <cell r="E552" t="str">
            <v>LUCANAS</v>
          </cell>
          <cell r="F552">
            <v>3367</v>
          </cell>
        </row>
        <row r="553">
          <cell r="A553" t="str">
            <v>050612</v>
          </cell>
          <cell r="B553" t="str">
            <v>05</v>
          </cell>
          <cell r="C553" t="str">
            <v>06</v>
          </cell>
          <cell r="D553" t="str">
            <v>12</v>
          </cell>
          <cell r="E553" t="str">
            <v>OCAÑA</v>
          </cell>
          <cell r="F553">
            <v>3760</v>
          </cell>
        </row>
        <row r="554">
          <cell r="A554" t="str">
            <v>050613</v>
          </cell>
          <cell r="B554" t="str">
            <v>05</v>
          </cell>
          <cell r="C554" t="str">
            <v>06</v>
          </cell>
          <cell r="D554" t="str">
            <v>13</v>
          </cell>
          <cell r="E554" t="str">
            <v>OTOCA</v>
          </cell>
          <cell r="F554">
            <v>2522</v>
          </cell>
        </row>
        <row r="555">
          <cell r="A555" t="str">
            <v>050614</v>
          </cell>
          <cell r="B555" t="str">
            <v>05</v>
          </cell>
          <cell r="C555" t="str">
            <v>06</v>
          </cell>
          <cell r="D555" t="str">
            <v>14</v>
          </cell>
          <cell r="E555" t="str">
            <v>SAISA</v>
          </cell>
          <cell r="F555">
            <v>575</v>
          </cell>
        </row>
        <row r="556">
          <cell r="A556" t="str">
            <v>050615</v>
          </cell>
          <cell r="B556" t="str">
            <v>05</v>
          </cell>
          <cell r="C556" t="str">
            <v>06</v>
          </cell>
          <cell r="D556" t="str">
            <v>15</v>
          </cell>
          <cell r="E556" t="str">
            <v>SAN CRISTOBAL</v>
          </cell>
          <cell r="F556">
            <v>2303</v>
          </cell>
        </row>
        <row r="557">
          <cell r="A557" t="str">
            <v>050616</v>
          </cell>
          <cell r="B557" t="str">
            <v>05</v>
          </cell>
          <cell r="C557" t="str">
            <v>06</v>
          </cell>
          <cell r="D557" t="str">
            <v>16</v>
          </cell>
          <cell r="E557" t="str">
            <v>SAN JUAN</v>
          </cell>
          <cell r="F557">
            <v>663</v>
          </cell>
        </row>
        <row r="558">
          <cell r="A558" t="str">
            <v>050617</v>
          </cell>
          <cell r="B558" t="str">
            <v>05</v>
          </cell>
          <cell r="C558" t="str">
            <v>06</v>
          </cell>
          <cell r="D558" t="str">
            <v>17</v>
          </cell>
          <cell r="E558" t="str">
            <v>SAN PEDRO</v>
          </cell>
          <cell r="F558">
            <v>3356</v>
          </cell>
        </row>
        <row r="559">
          <cell r="A559" t="str">
            <v>050618</v>
          </cell>
          <cell r="B559" t="str">
            <v>05</v>
          </cell>
          <cell r="C559" t="str">
            <v>06</v>
          </cell>
          <cell r="D559" t="str">
            <v>18</v>
          </cell>
          <cell r="E559" t="str">
            <v>SAN PEDRO DE PALCO</v>
          </cell>
          <cell r="F559">
            <v>1585</v>
          </cell>
        </row>
        <row r="560">
          <cell r="A560" t="str">
            <v>050619</v>
          </cell>
          <cell r="B560" t="str">
            <v>05</v>
          </cell>
          <cell r="C560" t="str">
            <v>06</v>
          </cell>
          <cell r="D560" t="str">
            <v>19</v>
          </cell>
          <cell r="E560" t="str">
            <v>SANCOS</v>
          </cell>
          <cell r="F560">
            <v>5086</v>
          </cell>
        </row>
        <row r="561">
          <cell r="A561" t="str">
            <v>050620</v>
          </cell>
          <cell r="B561" t="str">
            <v>05</v>
          </cell>
          <cell r="C561" t="str">
            <v>06</v>
          </cell>
          <cell r="D561" t="str">
            <v>20</v>
          </cell>
          <cell r="E561" t="str">
            <v>SANTA ANA DE HUAYCAHUACHO</v>
          </cell>
          <cell r="F561">
            <v>757</v>
          </cell>
        </row>
        <row r="562">
          <cell r="A562" t="str">
            <v>050621</v>
          </cell>
          <cell r="B562" t="str">
            <v>05</v>
          </cell>
          <cell r="C562" t="str">
            <v>06</v>
          </cell>
          <cell r="D562" t="str">
            <v>21</v>
          </cell>
          <cell r="E562" t="str">
            <v>SANTA LUCIA</v>
          </cell>
          <cell r="F562">
            <v>1350</v>
          </cell>
        </row>
        <row r="563">
          <cell r="A563" t="str">
            <v>050700</v>
          </cell>
          <cell r="B563" t="str">
            <v>05</v>
          </cell>
          <cell r="C563" t="str">
            <v>07</v>
          </cell>
          <cell r="D563" t="str">
            <v>00</v>
          </cell>
          <cell r="E563" t="str">
            <v>PARINACOCHAS</v>
          </cell>
          <cell r="F563">
            <v>31201</v>
          </cell>
        </row>
        <row r="564">
          <cell r="A564" t="str">
            <v>050701</v>
          </cell>
          <cell r="B564" t="str">
            <v>05</v>
          </cell>
          <cell r="C564" t="str">
            <v>07</v>
          </cell>
          <cell r="D564" t="str">
            <v>01</v>
          </cell>
          <cell r="E564" t="str">
            <v>CORACORA</v>
          </cell>
          <cell r="F564">
            <v>14556</v>
          </cell>
        </row>
        <row r="565">
          <cell r="A565" t="str">
            <v>050702</v>
          </cell>
          <cell r="B565" t="str">
            <v>05</v>
          </cell>
          <cell r="C565" t="str">
            <v>07</v>
          </cell>
          <cell r="D565" t="str">
            <v>02</v>
          </cell>
          <cell r="E565" t="str">
            <v>CHUMPI</v>
          </cell>
          <cell r="F565">
            <v>3156</v>
          </cell>
        </row>
        <row r="566">
          <cell r="A566" t="str">
            <v>050703</v>
          </cell>
          <cell r="B566" t="str">
            <v>05</v>
          </cell>
          <cell r="C566" t="str">
            <v>07</v>
          </cell>
          <cell r="D566" t="str">
            <v>03</v>
          </cell>
          <cell r="E566" t="str">
            <v>CORONEL CASTAÑEDA</v>
          </cell>
          <cell r="F566">
            <v>1285</v>
          </cell>
        </row>
        <row r="567">
          <cell r="A567" t="str">
            <v>050704</v>
          </cell>
          <cell r="B567" t="str">
            <v>05</v>
          </cell>
          <cell r="C567" t="str">
            <v>07</v>
          </cell>
          <cell r="D567" t="str">
            <v>04</v>
          </cell>
          <cell r="E567" t="str">
            <v>PACAPAUSA</v>
          </cell>
          <cell r="F567">
            <v>1413</v>
          </cell>
        </row>
        <row r="568">
          <cell r="A568" t="str">
            <v>050705</v>
          </cell>
          <cell r="B568" t="str">
            <v>05</v>
          </cell>
          <cell r="C568" t="str">
            <v>07</v>
          </cell>
          <cell r="D568" t="str">
            <v>05</v>
          </cell>
          <cell r="E568" t="str">
            <v>PULLO</v>
          </cell>
          <cell r="F568">
            <v>4371</v>
          </cell>
        </row>
        <row r="569">
          <cell r="A569" t="str">
            <v>050706</v>
          </cell>
          <cell r="B569" t="str">
            <v>05</v>
          </cell>
          <cell r="C569" t="str">
            <v>07</v>
          </cell>
          <cell r="D569" t="str">
            <v>06</v>
          </cell>
          <cell r="E569" t="str">
            <v>PUYUSCA</v>
          </cell>
          <cell r="F569">
            <v>3258</v>
          </cell>
        </row>
        <row r="570">
          <cell r="A570" t="str">
            <v>050707</v>
          </cell>
          <cell r="B570" t="str">
            <v>05</v>
          </cell>
          <cell r="C570" t="str">
            <v>07</v>
          </cell>
          <cell r="D570" t="str">
            <v>07</v>
          </cell>
          <cell r="E570" t="str">
            <v>SAN FRANCISCO DE RAVACAYCO</v>
          </cell>
          <cell r="F570">
            <v>584</v>
          </cell>
        </row>
        <row r="571">
          <cell r="A571" t="str">
            <v>050708</v>
          </cell>
          <cell r="B571" t="str">
            <v>05</v>
          </cell>
          <cell r="C571" t="str">
            <v>07</v>
          </cell>
          <cell r="D571" t="str">
            <v>08</v>
          </cell>
          <cell r="E571" t="str">
            <v>UPAHUACHO</v>
          </cell>
          <cell r="F571">
            <v>2578</v>
          </cell>
        </row>
        <row r="572">
          <cell r="A572" t="str">
            <v>050800</v>
          </cell>
          <cell r="B572" t="str">
            <v>05</v>
          </cell>
          <cell r="C572" t="str">
            <v>08</v>
          </cell>
          <cell r="D572" t="str">
            <v>00</v>
          </cell>
          <cell r="E572" t="str">
            <v>PAUCAR DEL SARA SARA</v>
          </cell>
          <cell r="F572">
            <v>11119</v>
          </cell>
        </row>
        <row r="573">
          <cell r="A573" t="str">
            <v>050801</v>
          </cell>
          <cell r="B573" t="str">
            <v>05</v>
          </cell>
          <cell r="C573" t="str">
            <v>08</v>
          </cell>
          <cell r="D573" t="str">
            <v>01</v>
          </cell>
          <cell r="E573" t="str">
            <v>PAUSA</v>
          </cell>
          <cell r="F573">
            <v>3400</v>
          </cell>
        </row>
        <row r="574">
          <cell r="A574" t="str">
            <v>050802</v>
          </cell>
          <cell r="B574" t="str">
            <v>05</v>
          </cell>
          <cell r="C574" t="str">
            <v>08</v>
          </cell>
          <cell r="D574" t="str">
            <v>02</v>
          </cell>
          <cell r="E574" t="str">
            <v>COLTA</v>
          </cell>
          <cell r="F574">
            <v>657</v>
          </cell>
        </row>
        <row r="575">
          <cell r="A575" t="str">
            <v>050803</v>
          </cell>
          <cell r="B575" t="str">
            <v>05</v>
          </cell>
          <cell r="C575" t="str">
            <v>08</v>
          </cell>
          <cell r="D575" t="str">
            <v>03</v>
          </cell>
          <cell r="E575" t="str">
            <v>CORCULLA</v>
          </cell>
          <cell r="F575">
            <v>549</v>
          </cell>
        </row>
        <row r="576">
          <cell r="A576" t="str">
            <v>050804</v>
          </cell>
          <cell r="B576" t="str">
            <v>05</v>
          </cell>
          <cell r="C576" t="str">
            <v>08</v>
          </cell>
          <cell r="D576" t="str">
            <v>04</v>
          </cell>
          <cell r="E576" t="str">
            <v>LAMPA</v>
          </cell>
          <cell r="F576">
            <v>2317</v>
          </cell>
        </row>
        <row r="577">
          <cell r="A577" t="str">
            <v>050805</v>
          </cell>
          <cell r="B577" t="str">
            <v>05</v>
          </cell>
          <cell r="C577" t="str">
            <v>08</v>
          </cell>
          <cell r="D577" t="str">
            <v>05</v>
          </cell>
          <cell r="E577" t="str">
            <v>MARCABAMBA</v>
          </cell>
          <cell r="F577">
            <v>810</v>
          </cell>
        </row>
        <row r="578">
          <cell r="A578" t="str">
            <v>050806</v>
          </cell>
          <cell r="B578" t="str">
            <v>05</v>
          </cell>
          <cell r="C578" t="str">
            <v>08</v>
          </cell>
          <cell r="D578" t="str">
            <v>06</v>
          </cell>
          <cell r="E578" t="str">
            <v>OYOLO</v>
          </cell>
          <cell r="F578">
            <v>1377</v>
          </cell>
        </row>
        <row r="579">
          <cell r="A579" t="str">
            <v>050807</v>
          </cell>
          <cell r="B579" t="str">
            <v>05</v>
          </cell>
          <cell r="C579" t="str">
            <v>08</v>
          </cell>
          <cell r="D579" t="str">
            <v>07</v>
          </cell>
          <cell r="E579" t="str">
            <v>PARARCA</v>
          </cell>
          <cell r="F579">
            <v>647</v>
          </cell>
        </row>
        <row r="580">
          <cell r="A580" t="str">
            <v>050808</v>
          </cell>
          <cell r="B580" t="str">
            <v>05</v>
          </cell>
          <cell r="C580" t="str">
            <v>08</v>
          </cell>
          <cell r="D580" t="str">
            <v>08</v>
          </cell>
          <cell r="E580" t="str">
            <v>SAN JAVIER DE ALPABAMBA</v>
          </cell>
          <cell r="F580">
            <v>347</v>
          </cell>
        </row>
        <row r="581">
          <cell r="A581" t="str">
            <v>050809</v>
          </cell>
          <cell r="B581" t="str">
            <v>05</v>
          </cell>
          <cell r="C581" t="str">
            <v>08</v>
          </cell>
          <cell r="D581" t="str">
            <v>09</v>
          </cell>
          <cell r="E581" t="str">
            <v>SAN JOSE DE USHUA</v>
          </cell>
          <cell r="F581">
            <v>201</v>
          </cell>
        </row>
        <row r="582">
          <cell r="A582" t="str">
            <v>050810</v>
          </cell>
          <cell r="B582" t="str">
            <v>05</v>
          </cell>
          <cell r="C582" t="str">
            <v>08</v>
          </cell>
          <cell r="D582" t="str">
            <v>10</v>
          </cell>
          <cell r="E582" t="str">
            <v>SARA SARA</v>
          </cell>
          <cell r="F582">
            <v>814</v>
          </cell>
        </row>
        <row r="583">
          <cell r="A583" t="str">
            <v>050900</v>
          </cell>
          <cell r="B583" t="str">
            <v>05</v>
          </cell>
          <cell r="C583" t="str">
            <v>09</v>
          </cell>
          <cell r="D583" t="str">
            <v>00</v>
          </cell>
          <cell r="E583" t="str">
            <v>SUCRE</v>
          </cell>
          <cell r="F583">
            <v>14357</v>
          </cell>
        </row>
        <row r="584">
          <cell r="A584" t="str">
            <v>050901</v>
          </cell>
          <cell r="B584" t="str">
            <v>05</v>
          </cell>
          <cell r="C584" t="str">
            <v>09</v>
          </cell>
          <cell r="D584" t="str">
            <v>01</v>
          </cell>
          <cell r="E584" t="str">
            <v>QUEROBAMBA</v>
          </cell>
          <cell r="F584">
            <v>2877</v>
          </cell>
        </row>
        <row r="585">
          <cell r="A585" t="str">
            <v>050902</v>
          </cell>
          <cell r="B585" t="str">
            <v>05</v>
          </cell>
          <cell r="C585" t="str">
            <v>09</v>
          </cell>
          <cell r="D585" t="str">
            <v>02</v>
          </cell>
          <cell r="E585" t="str">
            <v>BELEN</v>
          </cell>
          <cell r="F585">
            <v>674</v>
          </cell>
        </row>
        <row r="586">
          <cell r="A586" t="str">
            <v>050903</v>
          </cell>
          <cell r="B586" t="str">
            <v>05</v>
          </cell>
          <cell r="C586" t="str">
            <v>09</v>
          </cell>
          <cell r="D586" t="str">
            <v>03</v>
          </cell>
          <cell r="E586" t="str">
            <v>CHALCOS</v>
          </cell>
          <cell r="F586">
            <v>767</v>
          </cell>
        </row>
        <row r="587">
          <cell r="A587" t="str">
            <v>050904</v>
          </cell>
          <cell r="B587" t="str">
            <v>05</v>
          </cell>
          <cell r="C587" t="str">
            <v>09</v>
          </cell>
          <cell r="D587" t="str">
            <v>04</v>
          </cell>
          <cell r="E587" t="str">
            <v>CHILCAYOC</v>
          </cell>
          <cell r="F587">
            <v>685</v>
          </cell>
        </row>
        <row r="588">
          <cell r="A588" t="str">
            <v>050905</v>
          </cell>
          <cell r="B588" t="str">
            <v>05</v>
          </cell>
          <cell r="C588" t="str">
            <v>09</v>
          </cell>
          <cell r="D588" t="str">
            <v>05</v>
          </cell>
          <cell r="E588" t="str">
            <v>HUACAÑA</v>
          </cell>
          <cell r="F588">
            <v>677</v>
          </cell>
        </row>
        <row r="589">
          <cell r="A589" t="str">
            <v>050906</v>
          </cell>
          <cell r="B589" t="str">
            <v>05</v>
          </cell>
          <cell r="C589" t="str">
            <v>09</v>
          </cell>
          <cell r="D589" t="str">
            <v>06</v>
          </cell>
          <cell r="E589" t="str">
            <v>MORCOLLA</v>
          </cell>
          <cell r="F589">
            <v>2297</v>
          </cell>
        </row>
        <row r="590">
          <cell r="A590" t="str">
            <v>050907</v>
          </cell>
          <cell r="B590" t="str">
            <v>05</v>
          </cell>
          <cell r="C590" t="str">
            <v>09</v>
          </cell>
          <cell r="D590" t="str">
            <v>07</v>
          </cell>
          <cell r="E590" t="str">
            <v>PAICO</v>
          </cell>
          <cell r="F590">
            <v>1000</v>
          </cell>
        </row>
        <row r="591">
          <cell r="A591" t="str">
            <v>050908</v>
          </cell>
          <cell r="B591" t="str">
            <v>05</v>
          </cell>
          <cell r="C591" t="str">
            <v>09</v>
          </cell>
          <cell r="D591" t="str">
            <v>08</v>
          </cell>
          <cell r="E591" t="str">
            <v>SAN PEDRO DE LARCAY</v>
          </cell>
          <cell r="F591">
            <v>1300</v>
          </cell>
        </row>
        <row r="592">
          <cell r="A592" t="str">
            <v>050909</v>
          </cell>
          <cell r="B592" t="str">
            <v>05</v>
          </cell>
          <cell r="C592" t="str">
            <v>09</v>
          </cell>
          <cell r="D592" t="str">
            <v>09</v>
          </cell>
          <cell r="E592" t="str">
            <v>SAN SALVADOR DE QUIJE</v>
          </cell>
          <cell r="F592">
            <v>1599</v>
          </cell>
        </row>
        <row r="593">
          <cell r="A593" t="str">
            <v>050910</v>
          </cell>
          <cell r="B593" t="str">
            <v>05</v>
          </cell>
          <cell r="C593" t="str">
            <v>09</v>
          </cell>
          <cell r="D593" t="str">
            <v>10</v>
          </cell>
          <cell r="E593" t="str">
            <v>SANTIAGO DE PAUCARAY</v>
          </cell>
          <cell r="F593">
            <v>1045</v>
          </cell>
        </row>
        <row r="594">
          <cell r="A594" t="str">
            <v>050911</v>
          </cell>
          <cell r="B594" t="str">
            <v>05</v>
          </cell>
          <cell r="C594" t="str">
            <v>09</v>
          </cell>
          <cell r="D594" t="str">
            <v>11</v>
          </cell>
          <cell r="E594" t="str">
            <v>SORAS</v>
          </cell>
          <cell r="F594">
            <v>1436</v>
          </cell>
        </row>
        <row r="595">
          <cell r="A595" t="str">
            <v>051000</v>
          </cell>
          <cell r="B595" t="str">
            <v>05</v>
          </cell>
          <cell r="C595" t="str">
            <v>10</v>
          </cell>
          <cell r="D595" t="str">
            <v>00</v>
          </cell>
          <cell r="E595" t="str">
            <v>VICTOR FAJARDO</v>
          </cell>
          <cell r="F595">
            <v>24083</v>
          </cell>
        </row>
        <row r="596">
          <cell r="A596" t="str">
            <v>051001</v>
          </cell>
          <cell r="B596" t="str">
            <v>05</v>
          </cell>
          <cell r="C596" t="str">
            <v>10</v>
          </cell>
          <cell r="D596" t="str">
            <v>01</v>
          </cell>
          <cell r="E596" t="str">
            <v>HUANCAPI</v>
          </cell>
          <cell r="F596">
            <v>2476</v>
          </cell>
        </row>
        <row r="597">
          <cell r="A597" t="str">
            <v>051002</v>
          </cell>
          <cell r="B597" t="str">
            <v>05</v>
          </cell>
          <cell r="C597" t="str">
            <v>10</v>
          </cell>
          <cell r="D597" t="str">
            <v>02</v>
          </cell>
          <cell r="E597" t="str">
            <v>ALCAMENCA</v>
          </cell>
          <cell r="F597">
            <v>1973</v>
          </cell>
        </row>
        <row r="598">
          <cell r="A598" t="str">
            <v>051003</v>
          </cell>
          <cell r="B598" t="str">
            <v>05</v>
          </cell>
          <cell r="C598" t="str">
            <v>10</v>
          </cell>
          <cell r="D598" t="str">
            <v>03</v>
          </cell>
          <cell r="E598" t="str">
            <v>APONGO</v>
          </cell>
          <cell r="F598">
            <v>617</v>
          </cell>
        </row>
        <row r="599">
          <cell r="A599" t="str">
            <v>051004</v>
          </cell>
          <cell r="B599" t="str">
            <v>05</v>
          </cell>
          <cell r="C599" t="str">
            <v>10</v>
          </cell>
          <cell r="D599" t="str">
            <v>04</v>
          </cell>
          <cell r="E599" t="str">
            <v>ASQUIPATA</v>
          </cell>
          <cell r="F599">
            <v>440</v>
          </cell>
        </row>
        <row r="600">
          <cell r="A600" t="str">
            <v>051005</v>
          </cell>
          <cell r="B600" t="str">
            <v>05</v>
          </cell>
          <cell r="C600" t="str">
            <v>10</v>
          </cell>
          <cell r="D600" t="str">
            <v>05</v>
          </cell>
          <cell r="E600" t="str">
            <v>CANARIA</v>
          </cell>
          <cell r="F600">
            <v>3514</v>
          </cell>
        </row>
        <row r="601">
          <cell r="A601" t="str">
            <v>051006</v>
          </cell>
          <cell r="B601" t="str">
            <v>05</v>
          </cell>
          <cell r="C601" t="str">
            <v>10</v>
          </cell>
          <cell r="D601" t="str">
            <v>06</v>
          </cell>
          <cell r="E601" t="str">
            <v>CAYARA</v>
          </cell>
          <cell r="F601">
            <v>1462</v>
          </cell>
        </row>
        <row r="602">
          <cell r="A602" t="str">
            <v>051007</v>
          </cell>
          <cell r="B602" t="str">
            <v>05</v>
          </cell>
          <cell r="C602" t="str">
            <v>10</v>
          </cell>
          <cell r="D602" t="str">
            <v>07</v>
          </cell>
          <cell r="E602" t="str">
            <v>COLCA</v>
          </cell>
          <cell r="F602">
            <v>1368</v>
          </cell>
        </row>
        <row r="603">
          <cell r="A603" t="str">
            <v>051008</v>
          </cell>
          <cell r="B603" t="str">
            <v>05</v>
          </cell>
          <cell r="C603" t="str">
            <v>10</v>
          </cell>
          <cell r="D603" t="str">
            <v>08</v>
          </cell>
          <cell r="E603" t="str">
            <v>HUAMANQUIQUIA</v>
          </cell>
          <cell r="F603">
            <v>1397</v>
          </cell>
        </row>
        <row r="604">
          <cell r="A604" t="str">
            <v>051009</v>
          </cell>
          <cell r="B604" t="str">
            <v>05</v>
          </cell>
          <cell r="C604" t="str">
            <v>10</v>
          </cell>
          <cell r="D604" t="str">
            <v>09</v>
          </cell>
          <cell r="E604" t="str">
            <v>HUANCARAYLLA</v>
          </cell>
          <cell r="F604">
            <v>1641</v>
          </cell>
        </row>
        <row r="605">
          <cell r="A605" t="str">
            <v>051010</v>
          </cell>
          <cell r="B605" t="str">
            <v>05</v>
          </cell>
          <cell r="C605" t="str">
            <v>10</v>
          </cell>
          <cell r="D605" t="str">
            <v>10</v>
          </cell>
          <cell r="E605" t="str">
            <v>HUAYA</v>
          </cell>
          <cell r="F605">
            <v>2583</v>
          </cell>
        </row>
        <row r="606">
          <cell r="A606" t="str">
            <v>051011</v>
          </cell>
          <cell r="B606" t="str">
            <v>05</v>
          </cell>
          <cell r="C606" t="str">
            <v>10</v>
          </cell>
          <cell r="D606" t="str">
            <v>11</v>
          </cell>
          <cell r="E606" t="str">
            <v>SARHUA</v>
          </cell>
          <cell r="F606">
            <v>3156</v>
          </cell>
        </row>
        <row r="607">
          <cell r="A607" t="str">
            <v>051012</v>
          </cell>
          <cell r="B607" t="str">
            <v>05</v>
          </cell>
          <cell r="C607" t="str">
            <v>10</v>
          </cell>
          <cell r="D607" t="str">
            <v>12</v>
          </cell>
          <cell r="E607" t="str">
            <v>VILCANCHOS</v>
          </cell>
          <cell r="F607">
            <v>3456</v>
          </cell>
        </row>
        <row r="608">
          <cell r="A608" t="str">
            <v>051100</v>
          </cell>
          <cell r="B608" t="str">
            <v>05</v>
          </cell>
          <cell r="C608" t="str">
            <v>11</v>
          </cell>
          <cell r="D608" t="str">
            <v>00</v>
          </cell>
          <cell r="E608" t="str">
            <v>VILCAS HUAMAN</v>
          </cell>
          <cell r="F608">
            <v>27657</v>
          </cell>
        </row>
        <row r="609">
          <cell r="A609" t="str">
            <v>051101</v>
          </cell>
          <cell r="B609" t="str">
            <v>05</v>
          </cell>
          <cell r="C609" t="str">
            <v>11</v>
          </cell>
          <cell r="D609" t="str">
            <v>01</v>
          </cell>
          <cell r="E609" t="str">
            <v>VILCAS HUAMAN</v>
          </cell>
          <cell r="F609">
            <v>8927</v>
          </cell>
        </row>
        <row r="610">
          <cell r="A610" t="str">
            <v>051102</v>
          </cell>
          <cell r="B610" t="str">
            <v>05</v>
          </cell>
          <cell r="C610" t="str">
            <v>11</v>
          </cell>
          <cell r="D610" t="str">
            <v>02</v>
          </cell>
          <cell r="E610" t="str">
            <v>ACCOMARCA</v>
          </cell>
          <cell r="F610">
            <v>1865</v>
          </cell>
        </row>
        <row r="611">
          <cell r="A611" t="str">
            <v>051103</v>
          </cell>
          <cell r="B611" t="str">
            <v>05</v>
          </cell>
          <cell r="C611" t="str">
            <v>11</v>
          </cell>
          <cell r="D611" t="str">
            <v>03</v>
          </cell>
          <cell r="E611" t="str">
            <v>CARHUANCA</v>
          </cell>
          <cell r="F611">
            <v>1232</v>
          </cell>
        </row>
        <row r="612">
          <cell r="A612" t="str">
            <v>051104</v>
          </cell>
          <cell r="B612" t="str">
            <v>05</v>
          </cell>
          <cell r="C612" t="str">
            <v>11</v>
          </cell>
          <cell r="D612" t="str">
            <v>04</v>
          </cell>
          <cell r="E612" t="str">
            <v>CONCEPCION</v>
          </cell>
          <cell r="F612">
            <v>3627</v>
          </cell>
        </row>
        <row r="613">
          <cell r="A613" t="str">
            <v>051105</v>
          </cell>
          <cell r="B613" t="str">
            <v>05</v>
          </cell>
          <cell r="C613" t="str">
            <v>11</v>
          </cell>
          <cell r="D613" t="str">
            <v>05</v>
          </cell>
          <cell r="E613" t="str">
            <v>HUAMBALPA</v>
          </cell>
          <cell r="F613">
            <v>3003</v>
          </cell>
        </row>
        <row r="614">
          <cell r="A614" t="str">
            <v>051106</v>
          </cell>
          <cell r="B614" t="str">
            <v>05</v>
          </cell>
          <cell r="C614" t="str">
            <v>11</v>
          </cell>
          <cell r="D614" t="str">
            <v>06</v>
          </cell>
          <cell r="E614" t="str">
            <v>INDEPENDENCIA</v>
          </cell>
          <cell r="F614">
            <v>2208</v>
          </cell>
        </row>
        <row r="615">
          <cell r="A615" t="str">
            <v>051107</v>
          </cell>
          <cell r="B615" t="str">
            <v>05</v>
          </cell>
          <cell r="C615" t="str">
            <v>11</v>
          </cell>
          <cell r="D615" t="str">
            <v>07</v>
          </cell>
          <cell r="E615" t="str">
            <v>SAURAMA</v>
          </cell>
          <cell r="F615">
            <v>1778</v>
          </cell>
        </row>
        <row r="616">
          <cell r="A616" t="str">
            <v>051108</v>
          </cell>
          <cell r="B616" t="str">
            <v>05</v>
          </cell>
          <cell r="C616" t="str">
            <v>11</v>
          </cell>
          <cell r="D616" t="str">
            <v>08</v>
          </cell>
          <cell r="E616" t="str">
            <v>VISCHONGO</v>
          </cell>
          <cell r="F616">
            <v>5017</v>
          </cell>
        </row>
        <row r="617">
          <cell r="A617" t="str">
            <v>060000</v>
          </cell>
          <cell r="B617" t="str">
            <v>06</v>
          </cell>
          <cell r="C617" t="str">
            <v>00</v>
          </cell>
          <cell r="D617" t="str">
            <v>00</v>
          </cell>
          <cell r="E617" t="str">
            <v>CAJAMARCA</v>
          </cell>
          <cell r="F617">
            <v>1420212</v>
          </cell>
        </row>
        <row r="618">
          <cell r="A618" t="str">
            <v>060100</v>
          </cell>
          <cell r="B618" t="str">
            <v>06</v>
          </cell>
          <cell r="C618" t="str">
            <v>01</v>
          </cell>
          <cell r="D618" t="str">
            <v>00</v>
          </cell>
          <cell r="E618" t="str">
            <v>CAJAMARCA</v>
          </cell>
          <cell r="F618">
            <v>294871</v>
          </cell>
        </row>
        <row r="619">
          <cell r="A619" t="str">
            <v>060101</v>
          </cell>
          <cell r="B619" t="str">
            <v>06</v>
          </cell>
          <cell r="C619" t="str">
            <v>01</v>
          </cell>
          <cell r="D619" t="str">
            <v>01</v>
          </cell>
          <cell r="E619" t="str">
            <v>CAJAMARCA</v>
          </cell>
          <cell r="F619">
            <v>169024</v>
          </cell>
        </row>
        <row r="620">
          <cell r="A620" t="str">
            <v>060102</v>
          </cell>
          <cell r="B620" t="str">
            <v>06</v>
          </cell>
          <cell r="C620" t="str">
            <v>01</v>
          </cell>
          <cell r="D620" t="str">
            <v>02</v>
          </cell>
          <cell r="E620" t="str">
            <v>ASUNCION</v>
          </cell>
          <cell r="F620">
            <v>9236</v>
          </cell>
        </row>
        <row r="621">
          <cell r="A621" t="str">
            <v>060103</v>
          </cell>
          <cell r="B621" t="str">
            <v>06</v>
          </cell>
          <cell r="C621" t="str">
            <v>01</v>
          </cell>
          <cell r="D621" t="str">
            <v>03</v>
          </cell>
          <cell r="E621" t="str">
            <v>CHETILLA</v>
          </cell>
          <cell r="F621">
            <v>4340</v>
          </cell>
        </row>
        <row r="622">
          <cell r="A622" t="str">
            <v>060104</v>
          </cell>
          <cell r="B622" t="str">
            <v>06</v>
          </cell>
          <cell r="C622" t="str">
            <v>01</v>
          </cell>
          <cell r="D622" t="str">
            <v>04</v>
          </cell>
          <cell r="E622" t="str">
            <v>COSPAN</v>
          </cell>
          <cell r="F622">
            <v>8473</v>
          </cell>
        </row>
        <row r="623">
          <cell r="A623" t="str">
            <v>060105</v>
          </cell>
          <cell r="B623" t="str">
            <v>06</v>
          </cell>
          <cell r="C623" t="str">
            <v>01</v>
          </cell>
          <cell r="D623" t="str">
            <v>05</v>
          </cell>
          <cell r="E623" t="str">
            <v>ENCAÑADA</v>
          </cell>
          <cell r="F623">
            <v>23125</v>
          </cell>
        </row>
        <row r="624">
          <cell r="A624" t="str">
            <v>060106</v>
          </cell>
          <cell r="B624" t="str">
            <v>06</v>
          </cell>
          <cell r="C624" t="str">
            <v>01</v>
          </cell>
          <cell r="D624" t="str">
            <v>06</v>
          </cell>
          <cell r="E624" t="str">
            <v>JESUS</v>
          </cell>
          <cell r="F624">
            <v>14508</v>
          </cell>
        </row>
        <row r="625">
          <cell r="A625" t="str">
            <v>060107</v>
          </cell>
          <cell r="B625" t="str">
            <v>06</v>
          </cell>
          <cell r="C625" t="str">
            <v>01</v>
          </cell>
          <cell r="D625" t="str">
            <v>07</v>
          </cell>
          <cell r="E625" t="str">
            <v>LLACANORA</v>
          </cell>
          <cell r="F625">
            <v>4842</v>
          </cell>
        </row>
        <row r="626">
          <cell r="A626" t="str">
            <v>060108</v>
          </cell>
          <cell r="B626" t="str">
            <v>06</v>
          </cell>
          <cell r="C626" t="str">
            <v>01</v>
          </cell>
          <cell r="D626" t="str">
            <v>08</v>
          </cell>
          <cell r="E626" t="str">
            <v>LOS BAÑOS DEL INCA</v>
          </cell>
          <cell r="F626">
            <v>34034</v>
          </cell>
        </row>
        <row r="627">
          <cell r="A627" t="str">
            <v>060109</v>
          </cell>
          <cell r="B627" t="str">
            <v>06</v>
          </cell>
          <cell r="C627" t="str">
            <v>01</v>
          </cell>
          <cell r="D627" t="str">
            <v>09</v>
          </cell>
          <cell r="E627" t="str">
            <v>MAGDALENA</v>
          </cell>
          <cell r="F627">
            <v>9396</v>
          </cell>
        </row>
        <row r="628">
          <cell r="A628" t="str">
            <v>060110</v>
          </cell>
          <cell r="B628" t="str">
            <v>06</v>
          </cell>
          <cell r="C628" t="str">
            <v>01</v>
          </cell>
          <cell r="D628" t="str">
            <v>10</v>
          </cell>
          <cell r="E628" t="str">
            <v>MATARA</v>
          </cell>
          <cell r="F628">
            <v>3557</v>
          </cell>
        </row>
        <row r="629">
          <cell r="A629" t="str">
            <v>060111</v>
          </cell>
          <cell r="B629" t="str">
            <v>06</v>
          </cell>
          <cell r="C629" t="str">
            <v>01</v>
          </cell>
          <cell r="D629" t="str">
            <v>11</v>
          </cell>
          <cell r="E629" t="str">
            <v>NAMORA</v>
          </cell>
          <cell r="F629">
            <v>8907</v>
          </cell>
        </row>
        <row r="630">
          <cell r="A630" t="str">
            <v>060112</v>
          </cell>
          <cell r="B630" t="str">
            <v>06</v>
          </cell>
          <cell r="C630" t="str">
            <v>01</v>
          </cell>
          <cell r="D630" t="str">
            <v>12</v>
          </cell>
          <cell r="E630" t="str">
            <v>SAN JUAN</v>
          </cell>
          <cell r="F630">
            <v>5429</v>
          </cell>
        </row>
        <row r="631">
          <cell r="A631" t="str">
            <v>060200</v>
          </cell>
          <cell r="B631" t="str">
            <v>06</v>
          </cell>
          <cell r="C631" t="str">
            <v>02</v>
          </cell>
          <cell r="D631" t="str">
            <v>00</v>
          </cell>
          <cell r="E631" t="str">
            <v>CAJABAMBA</v>
          </cell>
          <cell r="F631">
            <v>78372</v>
          </cell>
        </row>
        <row r="632">
          <cell r="A632" t="str">
            <v>060201</v>
          </cell>
          <cell r="B632" t="str">
            <v>06</v>
          </cell>
          <cell r="C632" t="str">
            <v>02</v>
          </cell>
          <cell r="D632" t="str">
            <v>01</v>
          </cell>
          <cell r="E632" t="str">
            <v>CAJABAMBA</v>
          </cell>
          <cell r="F632">
            <v>27400</v>
          </cell>
        </row>
        <row r="633">
          <cell r="A633" t="str">
            <v>060202</v>
          </cell>
          <cell r="B633" t="str">
            <v>06</v>
          </cell>
          <cell r="C633" t="str">
            <v>02</v>
          </cell>
          <cell r="D633" t="str">
            <v>02</v>
          </cell>
          <cell r="E633" t="str">
            <v>CACHACHI</v>
          </cell>
          <cell r="F633">
            <v>26196</v>
          </cell>
        </row>
        <row r="634">
          <cell r="A634" t="str">
            <v>060203</v>
          </cell>
          <cell r="B634" t="str">
            <v>06</v>
          </cell>
          <cell r="C634" t="str">
            <v>02</v>
          </cell>
          <cell r="D634" t="str">
            <v>03</v>
          </cell>
          <cell r="E634" t="str">
            <v>CONDEBAMBA</v>
          </cell>
          <cell r="F634">
            <v>14920</v>
          </cell>
        </row>
        <row r="635">
          <cell r="A635" t="str">
            <v>060204</v>
          </cell>
          <cell r="B635" t="str">
            <v>06</v>
          </cell>
          <cell r="C635" t="str">
            <v>02</v>
          </cell>
          <cell r="D635" t="str">
            <v>04</v>
          </cell>
          <cell r="E635" t="str">
            <v>SITACOCHA</v>
          </cell>
          <cell r="F635">
            <v>9856</v>
          </cell>
        </row>
        <row r="636">
          <cell r="A636" t="str">
            <v>060300</v>
          </cell>
          <cell r="B636" t="str">
            <v>06</v>
          </cell>
          <cell r="C636" t="str">
            <v>03</v>
          </cell>
          <cell r="D636" t="str">
            <v>00</v>
          </cell>
          <cell r="E636" t="str">
            <v>CELENDIN</v>
          </cell>
          <cell r="F636">
            <v>92977</v>
          </cell>
        </row>
        <row r="637">
          <cell r="A637" t="str">
            <v>060301</v>
          </cell>
          <cell r="B637" t="str">
            <v>06</v>
          </cell>
          <cell r="C637" t="str">
            <v>03</v>
          </cell>
          <cell r="D637" t="str">
            <v>01</v>
          </cell>
          <cell r="E637" t="str">
            <v>CELENDIN</v>
          </cell>
          <cell r="F637">
            <v>23505</v>
          </cell>
        </row>
        <row r="638">
          <cell r="A638" t="str">
            <v>060302</v>
          </cell>
          <cell r="B638" t="str">
            <v>06</v>
          </cell>
          <cell r="C638" t="str">
            <v>03</v>
          </cell>
          <cell r="D638" t="str">
            <v>02</v>
          </cell>
          <cell r="E638" t="str">
            <v>CHUMUCH</v>
          </cell>
          <cell r="F638">
            <v>3358</v>
          </cell>
        </row>
        <row r="639">
          <cell r="A639" t="str">
            <v>060303</v>
          </cell>
          <cell r="B639" t="str">
            <v>06</v>
          </cell>
          <cell r="C639" t="str">
            <v>03</v>
          </cell>
          <cell r="D639" t="str">
            <v>03</v>
          </cell>
          <cell r="E639" t="str">
            <v>CORTEGANA</v>
          </cell>
          <cell r="F639">
            <v>8662</v>
          </cell>
        </row>
        <row r="640">
          <cell r="A640" t="str">
            <v>060304</v>
          </cell>
          <cell r="B640" t="str">
            <v>06</v>
          </cell>
          <cell r="C640" t="str">
            <v>03</v>
          </cell>
          <cell r="D640" t="str">
            <v>04</v>
          </cell>
          <cell r="E640" t="str">
            <v>HUASMIN</v>
          </cell>
          <cell r="F640">
            <v>15343</v>
          </cell>
        </row>
        <row r="641">
          <cell r="A641" t="str">
            <v>060305</v>
          </cell>
          <cell r="B641" t="str">
            <v>06</v>
          </cell>
          <cell r="C641" t="str">
            <v>03</v>
          </cell>
          <cell r="D641" t="str">
            <v>05</v>
          </cell>
          <cell r="E641" t="str">
            <v>JORGE CHAVEZ</v>
          </cell>
          <cell r="F641">
            <v>709</v>
          </cell>
        </row>
        <row r="642">
          <cell r="A642" t="str">
            <v>060306</v>
          </cell>
          <cell r="B642" t="str">
            <v>06</v>
          </cell>
          <cell r="C642" t="str">
            <v>03</v>
          </cell>
          <cell r="D642" t="str">
            <v>06</v>
          </cell>
          <cell r="E642" t="str">
            <v>JOSE GALVEZ</v>
          </cell>
          <cell r="F642">
            <v>2625</v>
          </cell>
        </row>
        <row r="643">
          <cell r="A643" t="str">
            <v>060307</v>
          </cell>
          <cell r="B643" t="str">
            <v>06</v>
          </cell>
          <cell r="C643" t="str">
            <v>03</v>
          </cell>
          <cell r="D643" t="str">
            <v>07</v>
          </cell>
          <cell r="E643" t="str">
            <v>MIGUEL IGLESIAS</v>
          </cell>
          <cell r="F643">
            <v>5104</v>
          </cell>
        </row>
        <row r="644">
          <cell r="A644" t="str">
            <v>060308</v>
          </cell>
          <cell r="B644" t="str">
            <v>06</v>
          </cell>
          <cell r="C644" t="str">
            <v>03</v>
          </cell>
          <cell r="D644" t="str">
            <v>08</v>
          </cell>
          <cell r="E644" t="str">
            <v>OXAMARCA</v>
          </cell>
          <cell r="F644">
            <v>7153</v>
          </cell>
        </row>
        <row r="645">
          <cell r="A645" t="str">
            <v>060309</v>
          </cell>
          <cell r="B645" t="str">
            <v>06</v>
          </cell>
          <cell r="C645" t="str">
            <v>03</v>
          </cell>
          <cell r="D645" t="str">
            <v>09</v>
          </cell>
          <cell r="E645" t="str">
            <v>SOROCHUCO</v>
          </cell>
          <cell r="F645">
            <v>10513</v>
          </cell>
        </row>
        <row r="646">
          <cell r="A646" t="str">
            <v>060310</v>
          </cell>
          <cell r="B646" t="str">
            <v>06</v>
          </cell>
          <cell r="C646" t="str">
            <v>03</v>
          </cell>
          <cell r="D646" t="str">
            <v>10</v>
          </cell>
          <cell r="E646" t="str">
            <v>SUCRE</v>
          </cell>
          <cell r="F646">
            <v>5991</v>
          </cell>
        </row>
        <row r="647">
          <cell r="A647" t="str">
            <v>060311</v>
          </cell>
          <cell r="B647" t="str">
            <v>06</v>
          </cell>
          <cell r="C647" t="str">
            <v>03</v>
          </cell>
          <cell r="D647" t="str">
            <v>11</v>
          </cell>
          <cell r="E647" t="str">
            <v>UTCO</v>
          </cell>
          <cell r="F647">
            <v>1558</v>
          </cell>
        </row>
        <row r="648">
          <cell r="A648" t="str">
            <v>060312</v>
          </cell>
          <cell r="B648" t="str">
            <v>06</v>
          </cell>
          <cell r="C648" t="str">
            <v>03</v>
          </cell>
          <cell r="D648" t="str">
            <v>12</v>
          </cell>
          <cell r="E648" t="str">
            <v>LA LIBERTAD DE PALLAN</v>
          </cell>
          <cell r="F648">
            <v>8456</v>
          </cell>
        </row>
        <row r="649">
          <cell r="A649" t="str">
            <v>060400</v>
          </cell>
          <cell r="B649" t="str">
            <v>06</v>
          </cell>
          <cell r="C649" t="str">
            <v>04</v>
          </cell>
          <cell r="D649" t="str">
            <v>00</v>
          </cell>
          <cell r="E649" t="str">
            <v>CHOTA</v>
          </cell>
          <cell r="F649">
            <v>170908</v>
          </cell>
        </row>
        <row r="650">
          <cell r="A650" t="str">
            <v>060401</v>
          </cell>
          <cell r="B650" t="str">
            <v>06</v>
          </cell>
          <cell r="C650" t="str">
            <v>04</v>
          </cell>
          <cell r="D650" t="str">
            <v>01</v>
          </cell>
          <cell r="E650" t="str">
            <v>CHOTA</v>
          </cell>
          <cell r="F650">
            <v>50582</v>
          </cell>
        </row>
        <row r="651">
          <cell r="A651" t="str">
            <v>060402</v>
          </cell>
          <cell r="B651" t="str">
            <v>06</v>
          </cell>
          <cell r="C651" t="str">
            <v>04</v>
          </cell>
          <cell r="D651" t="str">
            <v>02</v>
          </cell>
          <cell r="E651" t="str">
            <v>ANGUIA</v>
          </cell>
          <cell r="F651">
            <v>4701</v>
          </cell>
        </row>
        <row r="652">
          <cell r="A652" t="str">
            <v>060403</v>
          </cell>
          <cell r="B652" t="str">
            <v>06</v>
          </cell>
          <cell r="C652" t="str">
            <v>04</v>
          </cell>
          <cell r="D652" t="str">
            <v>03</v>
          </cell>
          <cell r="E652" t="str">
            <v>CHADIN</v>
          </cell>
          <cell r="F652">
            <v>4477</v>
          </cell>
        </row>
        <row r="653">
          <cell r="A653" t="str">
            <v>060404</v>
          </cell>
          <cell r="B653" t="str">
            <v>06</v>
          </cell>
          <cell r="C653" t="str">
            <v>04</v>
          </cell>
          <cell r="D653" t="str">
            <v>04</v>
          </cell>
          <cell r="E653" t="str">
            <v>CHIGUIRIP</v>
          </cell>
          <cell r="F653">
            <v>5282</v>
          </cell>
        </row>
        <row r="654">
          <cell r="A654" t="str">
            <v>060405</v>
          </cell>
          <cell r="B654" t="str">
            <v>06</v>
          </cell>
          <cell r="C654" t="str">
            <v>04</v>
          </cell>
          <cell r="D654" t="str">
            <v>05</v>
          </cell>
          <cell r="E654" t="str">
            <v>CHIMBAN</v>
          </cell>
          <cell r="F654">
            <v>2888</v>
          </cell>
        </row>
        <row r="655">
          <cell r="A655" t="str">
            <v>060406</v>
          </cell>
          <cell r="B655" t="str">
            <v>06</v>
          </cell>
          <cell r="C655" t="str">
            <v>04</v>
          </cell>
          <cell r="D655" t="str">
            <v>06</v>
          </cell>
          <cell r="E655" t="str">
            <v>CHOROPAMPA</v>
          </cell>
          <cell r="F655">
            <v>3355</v>
          </cell>
        </row>
        <row r="656">
          <cell r="A656" t="str">
            <v>060407</v>
          </cell>
          <cell r="B656" t="str">
            <v>06</v>
          </cell>
          <cell r="C656" t="str">
            <v>04</v>
          </cell>
          <cell r="D656" t="str">
            <v>07</v>
          </cell>
          <cell r="E656" t="str">
            <v>COCHABAMBA</v>
          </cell>
          <cell r="F656">
            <v>7238</v>
          </cell>
        </row>
        <row r="657">
          <cell r="A657" t="str">
            <v>060408</v>
          </cell>
          <cell r="B657" t="str">
            <v>06</v>
          </cell>
          <cell r="C657" t="str">
            <v>04</v>
          </cell>
          <cell r="D657" t="str">
            <v>08</v>
          </cell>
          <cell r="E657" t="str">
            <v>CONCHAN</v>
          </cell>
          <cell r="F657">
            <v>7339</v>
          </cell>
        </row>
        <row r="658">
          <cell r="A658" t="str">
            <v>060409</v>
          </cell>
          <cell r="B658" t="str">
            <v>06</v>
          </cell>
          <cell r="C658" t="str">
            <v>04</v>
          </cell>
          <cell r="D658" t="str">
            <v>09</v>
          </cell>
          <cell r="E658" t="str">
            <v>HUAMBOS</v>
          </cell>
          <cell r="F658">
            <v>9944</v>
          </cell>
        </row>
        <row r="659">
          <cell r="A659" t="str">
            <v>060410</v>
          </cell>
          <cell r="B659" t="str">
            <v>06</v>
          </cell>
          <cell r="C659" t="str">
            <v>04</v>
          </cell>
          <cell r="D659" t="str">
            <v>10</v>
          </cell>
          <cell r="E659" t="str">
            <v>LAJAS</v>
          </cell>
          <cell r="F659">
            <v>13729</v>
          </cell>
        </row>
        <row r="660">
          <cell r="A660" t="str">
            <v>060411</v>
          </cell>
          <cell r="B660" t="str">
            <v>06</v>
          </cell>
          <cell r="C660" t="str">
            <v>04</v>
          </cell>
          <cell r="D660" t="str">
            <v>11</v>
          </cell>
          <cell r="E660" t="str">
            <v>LLAMA</v>
          </cell>
          <cell r="F660">
            <v>7665</v>
          </cell>
        </row>
        <row r="661">
          <cell r="A661" t="str">
            <v>060412</v>
          </cell>
          <cell r="B661" t="str">
            <v>06</v>
          </cell>
          <cell r="C661" t="str">
            <v>04</v>
          </cell>
          <cell r="D661" t="str">
            <v>12</v>
          </cell>
          <cell r="E661" t="str">
            <v>MIRACOSTA</v>
          </cell>
          <cell r="F661">
            <v>3170</v>
          </cell>
        </row>
        <row r="662">
          <cell r="A662" t="str">
            <v>060413</v>
          </cell>
          <cell r="B662" t="str">
            <v>06</v>
          </cell>
          <cell r="C662" t="str">
            <v>04</v>
          </cell>
          <cell r="D662" t="str">
            <v>13</v>
          </cell>
          <cell r="E662" t="str">
            <v>PACCHA</v>
          </cell>
          <cell r="F662">
            <v>5307</v>
          </cell>
        </row>
        <row r="663">
          <cell r="A663" t="str">
            <v>060414</v>
          </cell>
          <cell r="B663" t="str">
            <v>06</v>
          </cell>
          <cell r="C663" t="str">
            <v>04</v>
          </cell>
          <cell r="D663" t="str">
            <v>14</v>
          </cell>
          <cell r="E663" t="str">
            <v>PION</v>
          </cell>
          <cell r="F663">
            <v>1905</v>
          </cell>
        </row>
        <row r="664">
          <cell r="A664" t="str">
            <v>060415</v>
          </cell>
          <cell r="B664" t="str">
            <v>06</v>
          </cell>
          <cell r="C664" t="str">
            <v>04</v>
          </cell>
          <cell r="D664" t="str">
            <v>15</v>
          </cell>
          <cell r="E664" t="str">
            <v>QUEROCOTO</v>
          </cell>
          <cell r="F664">
            <v>10011</v>
          </cell>
        </row>
        <row r="665">
          <cell r="A665" t="str">
            <v>060416</v>
          </cell>
          <cell r="B665" t="str">
            <v>06</v>
          </cell>
          <cell r="C665" t="str">
            <v>04</v>
          </cell>
          <cell r="D665" t="str">
            <v>16</v>
          </cell>
          <cell r="E665" t="str">
            <v>SAN JUAN DE LICUPIS</v>
          </cell>
          <cell r="F665">
            <v>1190</v>
          </cell>
        </row>
        <row r="666">
          <cell r="A666" t="str">
            <v>060417</v>
          </cell>
          <cell r="B666" t="str">
            <v>06</v>
          </cell>
          <cell r="C666" t="str">
            <v>04</v>
          </cell>
          <cell r="D666" t="str">
            <v>17</v>
          </cell>
          <cell r="E666" t="str">
            <v>TACABAMBA</v>
          </cell>
          <cell r="F666">
            <v>18945</v>
          </cell>
        </row>
        <row r="667">
          <cell r="A667" t="str">
            <v>060418</v>
          </cell>
          <cell r="B667" t="str">
            <v>06</v>
          </cell>
          <cell r="C667" t="str">
            <v>04</v>
          </cell>
          <cell r="D667" t="str">
            <v>18</v>
          </cell>
          <cell r="E667" t="str">
            <v>TOCMOCHE</v>
          </cell>
          <cell r="F667">
            <v>918</v>
          </cell>
        </row>
        <row r="668">
          <cell r="A668" t="str">
            <v>060419</v>
          </cell>
          <cell r="B668" t="str">
            <v>06</v>
          </cell>
          <cell r="C668" t="str">
            <v>04</v>
          </cell>
          <cell r="D668" t="str">
            <v>19</v>
          </cell>
          <cell r="E668" t="str">
            <v>CHALAMARCA</v>
          </cell>
          <cell r="F668">
            <v>12262</v>
          </cell>
        </row>
        <row r="669">
          <cell r="A669" t="str">
            <v>060500</v>
          </cell>
          <cell r="B669" t="str">
            <v>06</v>
          </cell>
          <cell r="C669" t="str">
            <v>05</v>
          </cell>
          <cell r="D669" t="str">
            <v>00</v>
          </cell>
          <cell r="E669" t="str">
            <v>CONTUMAZA</v>
          </cell>
          <cell r="F669">
            <v>33392</v>
          </cell>
        </row>
        <row r="670">
          <cell r="A670" t="str">
            <v>060501</v>
          </cell>
          <cell r="B670" t="str">
            <v>06</v>
          </cell>
          <cell r="C670" t="str">
            <v>05</v>
          </cell>
          <cell r="D670" t="str">
            <v>01</v>
          </cell>
          <cell r="E670" t="str">
            <v>CONTUMAZA</v>
          </cell>
          <cell r="F670">
            <v>9400</v>
          </cell>
        </row>
        <row r="671">
          <cell r="A671" t="str">
            <v>060502</v>
          </cell>
          <cell r="B671" t="str">
            <v>06</v>
          </cell>
          <cell r="C671" t="str">
            <v>05</v>
          </cell>
          <cell r="D671" t="str">
            <v>02</v>
          </cell>
          <cell r="E671" t="str">
            <v>CHILETE</v>
          </cell>
          <cell r="F671">
            <v>3210</v>
          </cell>
        </row>
        <row r="672">
          <cell r="A672" t="str">
            <v>060503</v>
          </cell>
          <cell r="B672" t="str">
            <v>06</v>
          </cell>
          <cell r="C672" t="str">
            <v>05</v>
          </cell>
          <cell r="D672" t="str">
            <v>03</v>
          </cell>
          <cell r="E672" t="str">
            <v>CUPISNIQUE</v>
          </cell>
          <cell r="F672">
            <v>1675</v>
          </cell>
        </row>
        <row r="673">
          <cell r="A673" t="str">
            <v>060504</v>
          </cell>
          <cell r="B673" t="str">
            <v>06</v>
          </cell>
          <cell r="C673" t="str">
            <v>05</v>
          </cell>
          <cell r="D673" t="str">
            <v>04</v>
          </cell>
          <cell r="E673" t="str">
            <v>GUZMANGO</v>
          </cell>
          <cell r="F673">
            <v>3175</v>
          </cell>
        </row>
        <row r="674">
          <cell r="A674" t="str">
            <v>060505</v>
          </cell>
          <cell r="B674" t="str">
            <v>06</v>
          </cell>
          <cell r="C674" t="str">
            <v>05</v>
          </cell>
          <cell r="D674" t="str">
            <v>05</v>
          </cell>
          <cell r="E674" t="str">
            <v>SAN BENITO</v>
          </cell>
          <cell r="F674">
            <v>3775</v>
          </cell>
        </row>
        <row r="675">
          <cell r="A675" t="str">
            <v>060506</v>
          </cell>
          <cell r="B675" t="str">
            <v>06</v>
          </cell>
          <cell r="C675" t="str">
            <v>05</v>
          </cell>
          <cell r="D675" t="str">
            <v>06</v>
          </cell>
          <cell r="E675" t="str">
            <v>SANTA CRUZ DE TOLED</v>
          </cell>
          <cell r="F675">
            <v>1087</v>
          </cell>
        </row>
        <row r="676">
          <cell r="A676" t="str">
            <v>060507</v>
          </cell>
          <cell r="B676" t="str">
            <v>06</v>
          </cell>
          <cell r="C676" t="str">
            <v>05</v>
          </cell>
          <cell r="D676" t="str">
            <v>07</v>
          </cell>
          <cell r="E676" t="str">
            <v>TANTARICA</v>
          </cell>
          <cell r="F676">
            <v>2844</v>
          </cell>
        </row>
        <row r="677">
          <cell r="A677" t="str">
            <v>060508</v>
          </cell>
          <cell r="B677" t="str">
            <v>06</v>
          </cell>
          <cell r="C677" t="str">
            <v>05</v>
          </cell>
          <cell r="D677" t="str">
            <v>08</v>
          </cell>
          <cell r="E677" t="str">
            <v>YONAN</v>
          </cell>
          <cell r="F677">
            <v>8226</v>
          </cell>
        </row>
        <row r="678">
          <cell r="A678" t="str">
            <v>060600</v>
          </cell>
          <cell r="B678" t="str">
            <v>06</v>
          </cell>
          <cell r="C678" t="str">
            <v>06</v>
          </cell>
          <cell r="D678" t="str">
            <v>00</v>
          </cell>
          <cell r="E678" t="str">
            <v>CUTERVO</v>
          </cell>
          <cell r="F678">
            <v>146869</v>
          </cell>
        </row>
        <row r="679">
          <cell r="A679" t="str">
            <v>060601</v>
          </cell>
          <cell r="B679" t="str">
            <v>06</v>
          </cell>
          <cell r="C679" t="str">
            <v>06</v>
          </cell>
          <cell r="D679" t="str">
            <v>01</v>
          </cell>
          <cell r="E679" t="str">
            <v>CUTERVO</v>
          </cell>
          <cell r="F679">
            <v>55461</v>
          </cell>
        </row>
        <row r="680">
          <cell r="A680" t="str">
            <v>060602</v>
          </cell>
          <cell r="B680" t="str">
            <v>06</v>
          </cell>
          <cell r="C680" t="str">
            <v>06</v>
          </cell>
          <cell r="D680" t="str">
            <v>02</v>
          </cell>
          <cell r="E680" t="str">
            <v>CALLAYUC</v>
          </cell>
          <cell r="F680">
            <v>11602</v>
          </cell>
        </row>
        <row r="681">
          <cell r="A681" t="str">
            <v>060603</v>
          </cell>
          <cell r="B681" t="str">
            <v>06</v>
          </cell>
          <cell r="C681" t="str">
            <v>06</v>
          </cell>
          <cell r="D681" t="str">
            <v>03</v>
          </cell>
          <cell r="E681" t="str">
            <v>CHOROS</v>
          </cell>
          <cell r="F681">
            <v>4126</v>
          </cell>
        </row>
        <row r="682">
          <cell r="A682" t="str">
            <v>060604</v>
          </cell>
          <cell r="B682" t="str">
            <v>06</v>
          </cell>
          <cell r="C682" t="str">
            <v>06</v>
          </cell>
          <cell r="D682" t="str">
            <v>04</v>
          </cell>
          <cell r="E682" t="str">
            <v>CUJILLO</v>
          </cell>
          <cell r="F682">
            <v>3109</v>
          </cell>
        </row>
        <row r="683">
          <cell r="A683" t="str">
            <v>060605</v>
          </cell>
          <cell r="B683" t="str">
            <v>06</v>
          </cell>
          <cell r="C683" t="str">
            <v>06</v>
          </cell>
          <cell r="D683" t="str">
            <v>05</v>
          </cell>
          <cell r="E683" t="str">
            <v>LA RAMADA</v>
          </cell>
          <cell r="F683">
            <v>4835</v>
          </cell>
        </row>
        <row r="684">
          <cell r="A684" t="str">
            <v>060606</v>
          </cell>
          <cell r="B684" t="str">
            <v>06</v>
          </cell>
          <cell r="C684" t="str">
            <v>06</v>
          </cell>
          <cell r="D684" t="str">
            <v>06</v>
          </cell>
          <cell r="E684" t="str">
            <v>PIMPINGOS</v>
          </cell>
          <cell r="F684">
            <v>6187</v>
          </cell>
        </row>
        <row r="685">
          <cell r="A685" t="str">
            <v>060607</v>
          </cell>
          <cell r="B685" t="str">
            <v>06</v>
          </cell>
          <cell r="C685" t="str">
            <v>06</v>
          </cell>
          <cell r="D685" t="str">
            <v>07</v>
          </cell>
          <cell r="E685" t="str">
            <v>QUEROCOTILLO</v>
          </cell>
          <cell r="F685">
            <v>16909</v>
          </cell>
        </row>
        <row r="686">
          <cell r="A686" t="str">
            <v>060608</v>
          </cell>
          <cell r="B686" t="str">
            <v>06</v>
          </cell>
          <cell r="C686" t="str">
            <v>06</v>
          </cell>
          <cell r="D686" t="str">
            <v>08</v>
          </cell>
          <cell r="E686" t="str">
            <v>SAN ANDRES DE CUTERVO</v>
          </cell>
          <cell r="F686">
            <v>6103</v>
          </cell>
        </row>
        <row r="687">
          <cell r="A687" t="str">
            <v>060609</v>
          </cell>
          <cell r="B687" t="str">
            <v>06</v>
          </cell>
          <cell r="C687" t="str">
            <v>06</v>
          </cell>
          <cell r="D687" t="str">
            <v>09</v>
          </cell>
          <cell r="E687" t="str">
            <v>SAN JUAN DE CUTERVO</v>
          </cell>
          <cell r="F687">
            <v>2403</v>
          </cell>
        </row>
        <row r="688">
          <cell r="A688" t="str">
            <v>060610</v>
          </cell>
          <cell r="B688" t="str">
            <v>06</v>
          </cell>
          <cell r="C688" t="str">
            <v>06</v>
          </cell>
          <cell r="D688" t="str">
            <v>10</v>
          </cell>
          <cell r="E688" t="str">
            <v>SAN LUIS DE LUCMA</v>
          </cell>
          <cell r="F688">
            <v>4259</v>
          </cell>
        </row>
        <row r="689">
          <cell r="A689" t="str">
            <v>060611</v>
          </cell>
          <cell r="B689" t="str">
            <v>06</v>
          </cell>
          <cell r="C689" t="str">
            <v>06</v>
          </cell>
          <cell r="D689" t="str">
            <v>11</v>
          </cell>
          <cell r="E689" t="str">
            <v>SANTA CRUZ</v>
          </cell>
          <cell r="F689">
            <v>3368</v>
          </cell>
        </row>
        <row r="690">
          <cell r="A690" t="str">
            <v>060612</v>
          </cell>
          <cell r="B690" t="str">
            <v>06</v>
          </cell>
          <cell r="C690" t="str">
            <v>06</v>
          </cell>
          <cell r="D690" t="str">
            <v>12</v>
          </cell>
          <cell r="E690" t="str">
            <v>SANTO DOMINGO DE LA CAPILLA</v>
          </cell>
          <cell r="F690">
            <v>5923</v>
          </cell>
        </row>
        <row r="691">
          <cell r="A691" t="str">
            <v>060613</v>
          </cell>
          <cell r="B691" t="str">
            <v>06</v>
          </cell>
          <cell r="C691" t="str">
            <v>06</v>
          </cell>
          <cell r="D691" t="str">
            <v>13</v>
          </cell>
          <cell r="E691" t="str">
            <v>SANTO TOMAS</v>
          </cell>
          <cell r="F691">
            <v>9409</v>
          </cell>
        </row>
        <row r="692">
          <cell r="A692" t="str">
            <v>060614</v>
          </cell>
          <cell r="B692" t="str">
            <v>06</v>
          </cell>
          <cell r="C692" t="str">
            <v>06</v>
          </cell>
          <cell r="D692" t="str">
            <v>14</v>
          </cell>
          <cell r="E692" t="str">
            <v>SOCOTA</v>
          </cell>
          <cell r="F692">
            <v>11605</v>
          </cell>
        </row>
        <row r="693">
          <cell r="A693" t="str">
            <v>060615</v>
          </cell>
          <cell r="B693" t="str">
            <v>06</v>
          </cell>
          <cell r="C693" t="str">
            <v>06</v>
          </cell>
          <cell r="D693" t="str">
            <v>15</v>
          </cell>
          <cell r="E693" t="str">
            <v>TORIBIO CASANOVA</v>
          </cell>
          <cell r="F693">
            <v>1570</v>
          </cell>
        </row>
        <row r="694">
          <cell r="A694" t="str">
            <v>060700</v>
          </cell>
          <cell r="B694" t="str">
            <v>06</v>
          </cell>
          <cell r="C694" t="str">
            <v>07</v>
          </cell>
          <cell r="D694" t="str">
            <v>00</v>
          </cell>
          <cell r="E694" t="str">
            <v>HUALGAYOC</v>
          </cell>
          <cell r="F694">
            <v>100457</v>
          </cell>
        </row>
        <row r="695">
          <cell r="A695" t="str">
            <v>060701</v>
          </cell>
          <cell r="B695" t="str">
            <v>06</v>
          </cell>
          <cell r="C695" t="str">
            <v>07</v>
          </cell>
          <cell r="D695" t="str">
            <v>01</v>
          </cell>
          <cell r="E695" t="str">
            <v>BAMBAMARCA</v>
          </cell>
          <cell r="F695">
            <v>80594</v>
          </cell>
        </row>
        <row r="696">
          <cell r="A696" t="str">
            <v>060702</v>
          </cell>
          <cell r="B696" t="str">
            <v>06</v>
          </cell>
          <cell r="C696" t="str">
            <v>07</v>
          </cell>
          <cell r="D696" t="str">
            <v>02</v>
          </cell>
          <cell r="E696" t="str">
            <v>CHUGUR</v>
          </cell>
          <cell r="F696">
            <v>3886</v>
          </cell>
        </row>
        <row r="697">
          <cell r="A697" t="str">
            <v>060703</v>
          </cell>
          <cell r="B697" t="str">
            <v>06</v>
          </cell>
          <cell r="C697" t="str">
            <v>07</v>
          </cell>
          <cell r="D697" t="str">
            <v>03</v>
          </cell>
          <cell r="E697" t="str">
            <v>HUALGAYOC</v>
          </cell>
          <cell r="F697">
            <v>15977</v>
          </cell>
        </row>
        <row r="698">
          <cell r="A698" t="str">
            <v>060800</v>
          </cell>
          <cell r="B698" t="str">
            <v>06</v>
          </cell>
          <cell r="C698" t="str">
            <v>08</v>
          </cell>
          <cell r="D698" t="str">
            <v>00</v>
          </cell>
          <cell r="E698" t="str">
            <v>JAEN</v>
          </cell>
          <cell r="F698">
            <v>187019</v>
          </cell>
        </row>
        <row r="699">
          <cell r="A699" t="str">
            <v>060801</v>
          </cell>
          <cell r="B699" t="str">
            <v>06</v>
          </cell>
          <cell r="C699" t="str">
            <v>08</v>
          </cell>
          <cell r="D699" t="str">
            <v>01</v>
          </cell>
          <cell r="E699" t="str">
            <v>JAEN</v>
          </cell>
          <cell r="F699">
            <v>84521</v>
          </cell>
        </row>
        <row r="700">
          <cell r="A700" t="str">
            <v>060802</v>
          </cell>
          <cell r="B700" t="str">
            <v>06</v>
          </cell>
          <cell r="C700" t="str">
            <v>08</v>
          </cell>
          <cell r="D700" t="str">
            <v>02</v>
          </cell>
          <cell r="E700" t="str">
            <v>BELLAVISTA</v>
          </cell>
          <cell r="F700">
            <v>18042</v>
          </cell>
        </row>
        <row r="701">
          <cell r="A701" t="str">
            <v>060803</v>
          </cell>
          <cell r="B701" t="str">
            <v>06</v>
          </cell>
          <cell r="C701" t="str">
            <v>08</v>
          </cell>
          <cell r="D701" t="str">
            <v>03</v>
          </cell>
          <cell r="E701" t="str">
            <v>CHONTALI</v>
          </cell>
          <cell r="F701">
            <v>10633</v>
          </cell>
        </row>
        <row r="702">
          <cell r="A702" t="str">
            <v>060804</v>
          </cell>
          <cell r="B702" t="str">
            <v>06</v>
          </cell>
          <cell r="C702" t="str">
            <v>08</v>
          </cell>
          <cell r="D702" t="str">
            <v>04</v>
          </cell>
          <cell r="E702" t="str">
            <v>COLASAY</v>
          </cell>
          <cell r="F702">
            <v>12171</v>
          </cell>
        </row>
        <row r="703">
          <cell r="A703" t="str">
            <v>060805</v>
          </cell>
          <cell r="B703" t="str">
            <v>06</v>
          </cell>
          <cell r="C703" t="str">
            <v>08</v>
          </cell>
          <cell r="D703" t="str">
            <v>05</v>
          </cell>
          <cell r="E703" t="str">
            <v>HUABAL</v>
          </cell>
          <cell r="F703">
            <v>7879</v>
          </cell>
        </row>
        <row r="704">
          <cell r="A704" t="str">
            <v>060806</v>
          </cell>
          <cell r="B704" t="str">
            <v>06</v>
          </cell>
          <cell r="C704" t="str">
            <v>08</v>
          </cell>
          <cell r="D704" t="str">
            <v>06</v>
          </cell>
          <cell r="E704" t="str">
            <v>LAS PIRIAS</v>
          </cell>
          <cell r="F704">
            <v>3833</v>
          </cell>
        </row>
        <row r="705">
          <cell r="A705" t="str">
            <v>060807</v>
          </cell>
          <cell r="B705" t="str">
            <v>06</v>
          </cell>
          <cell r="C705" t="str">
            <v>08</v>
          </cell>
          <cell r="D705" t="str">
            <v>07</v>
          </cell>
          <cell r="E705" t="str">
            <v>POMAHUACA</v>
          </cell>
          <cell r="F705">
            <v>9793</v>
          </cell>
        </row>
        <row r="706">
          <cell r="A706" t="str">
            <v>060808</v>
          </cell>
          <cell r="B706" t="str">
            <v>06</v>
          </cell>
          <cell r="C706" t="str">
            <v>08</v>
          </cell>
          <cell r="D706" t="str">
            <v>08</v>
          </cell>
          <cell r="E706" t="str">
            <v>PUCARA</v>
          </cell>
          <cell r="F706">
            <v>7341</v>
          </cell>
        </row>
        <row r="707">
          <cell r="A707" t="str">
            <v>060809</v>
          </cell>
          <cell r="B707" t="str">
            <v>06</v>
          </cell>
          <cell r="C707" t="str">
            <v>08</v>
          </cell>
          <cell r="D707" t="str">
            <v>09</v>
          </cell>
          <cell r="E707" t="str">
            <v>SALLIQUE</v>
          </cell>
          <cell r="F707">
            <v>8342</v>
          </cell>
        </row>
        <row r="708">
          <cell r="A708" t="str">
            <v>060810</v>
          </cell>
          <cell r="B708" t="str">
            <v>06</v>
          </cell>
          <cell r="C708" t="str">
            <v>08</v>
          </cell>
          <cell r="D708" t="str">
            <v>10</v>
          </cell>
          <cell r="E708" t="str">
            <v>SAN FELIPE</v>
          </cell>
          <cell r="F708">
            <v>5651</v>
          </cell>
        </row>
        <row r="709">
          <cell r="A709" t="str">
            <v>060811</v>
          </cell>
          <cell r="B709" t="str">
            <v>06</v>
          </cell>
          <cell r="C709" t="str">
            <v>08</v>
          </cell>
          <cell r="D709" t="str">
            <v>11</v>
          </cell>
          <cell r="E709" t="str">
            <v>SAN JOSE DEL ALTO</v>
          </cell>
          <cell r="F709">
            <v>6764</v>
          </cell>
        </row>
        <row r="710">
          <cell r="A710" t="str">
            <v>060812</v>
          </cell>
          <cell r="B710" t="str">
            <v>06</v>
          </cell>
          <cell r="C710" t="str">
            <v>08</v>
          </cell>
          <cell r="D710" t="str">
            <v>12</v>
          </cell>
          <cell r="E710" t="str">
            <v>SANTA ROSA</v>
          </cell>
          <cell r="F710">
            <v>12049</v>
          </cell>
        </row>
        <row r="711">
          <cell r="A711" t="str">
            <v>060900</v>
          </cell>
          <cell r="B711" t="str">
            <v>06</v>
          </cell>
          <cell r="C711" t="str">
            <v>09</v>
          </cell>
          <cell r="D711" t="str">
            <v>00</v>
          </cell>
          <cell r="E711" t="str">
            <v>SAN IGNACIO</v>
          </cell>
          <cell r="F711">
            <v>134209</v>
          </cell>
        </row>
        <row r="712">
          <cell r="A712" t="str">
            <v>060901</v>
          </cell>
          <cell r="B712" t="str">
            <v>06</v>
          </cell>
          <cell r="C712" t="str">
            <v>09</v>
          </cell>
          <cell r="D712" t="str">
            <v>01</v>
          </cell>
          <cell r="E712" t="str">
            <v>SAN IGNACIO</v>
          </cell>
          <cell r="F712">
            <v>33758</v>
          </cell>
        </row>
        <row r="713">
          <cell r="A713" t="str">
            <v>060902</v>
          </cell>
          <cell r="B713" t="str">
            <v>06</v>
          </cell>
          <cell r="C713" t="str">
            <v>09</v>
          </cell>
          <cell r="D713" t="str">
            <v>02</v>
          </cell>
          <cell r="E713" t="str">
            <v>CHIRINOS</v>
          </cell>
          <cell r="F713">
            <v>14166</v>
          </cell>
        </row>
        <row r="714">
          <cell r="A714" t="str">
            <v>060903</v>
          </cell>
          <cell r="B714" t="str">
            <v>06</v>
          </cell>
          <cell r="C714" t="str">
            <v>09</v>
          </cell>
          <cell r="D714" t="str">
            <v>03</v>
          </cell>
          <cell r="E714" t="str">
            <v>HUARANGO</v>
          </cell>
          <cell r="F714">
            <v>21173</v>
          </cell>
        </row>
        <row r="715">
          <cell r="A715" t="str">
            <v>060904</v>
          </cell>
          <cell r="B715" t="str">
            <v>06</v>
          </cell>
          <cell r="C715" t="str">
            <v>09</v>
          </cell>
          <cell r="D715" t="str">
            <v>04</v>
          </cell>
          <cell r="E715" t="str">
            <v>LA COIPA</v>
          </cell>
          <cell r="F715">
            <v>19341</v>
          </cell>
        </row>
        <row r="716">
          <cell r="A716" t="str">
            <v>060905</v>
          </cell>
          <cell r="B716" t="str">
            <v>06</v>
          </cell>
          <cell r="C716" t="str">
            <v>09</v>
          </cell>
          <cell r="D716" t="str">
            <v>05</v>
          </cell>
          <cell r="E716" t="str">
            <v>NAMBALLE</v>
          </cell>
          <cell r="F716">
            <v>8750</v>
          </cell>
        </row>
        <row r="717">
          <cell r="A717" t="str">
            <v>060906</v>
          </cell>
          <cell r="B717" t="str">
            <v>06</v>
          </cell>
          <cell r="C717" t="str">
            <v>09</v>
          </cell>
          <cell r="D717" t="str">
            <v>06</v>
          </cell>
          <cell r="E717" t="str">
            <v>SAN JOSE DE LOURDES</v>
          </cell>
          <cell r="F717">
            <v>20064</v>
          </cell>
        </row>
        <row r="718">
          <cell r="A718" t="str">
            <v>060907</v>
          </cell>
          <cell r="B718" t="str">
            <v>06</v>
          </cell>
          <cell r="C718" t="str">
            <v>09</v>
          </cell>
          <cell r="D718" t="str">
            <v>07</v>
          </cell>
          <cell r="E718" t="str">
            <v>TABACONAS</v>
          </cell>
          <cell r="F718">
            <v>16957</v>
          </cell>
        </row>
        <row r="719">
          <cell r="A719" t="str">
            <v>061000</v>
          </cell>
          <cell r="B719" t="str">
            <v>06</v>
          </cell>
          <cell r="C719" t="str">
            <v>10</v>
          </cell>
          <cell r="D719" t="str">
            <v>00</v>
          </cell>
          <cell r="E719" t="str">
            <v>SAN MARCOS</v>
          </cell>
          <cell r="F719">
            <v>53893</v>
          </cell>
        </row>
        <row r="720">
          <cell r="A720" t="str">
            <v>061001</v>
          </cell>
          <cell r="B720" t="str">
            <v>06</v>
          </cell>
          <cell r="C720" t="str">
            <v>10</v>
          </cell>
          <cell r="D720" t="str">
            <v>01</v>
          </cell>
          <cell r="E720" t="str">
            <v>PEDRO GALVEZ</v>
          </cell>
          <cell r="F720">
            <v>17740</v>
          </cell>
        </row>
        <row r="721">
          <cell r="A721" t="str">
            <v>061002</v>
          </cell>
          <cell r="B721" t="str">
            <v>06</v>
          </cell>
          <cell r="C721" t="str">
            <v>10</v>
          </cell>
          <cell r="D721" t="str">
            <v>02</v>
          </cell>
          <cell r="E721" t="str">
            <v>CHANCAY</v>
          </cell>
          <cell r="F721">
            <v>3385</v>
          </cell>
        </row>
        <row r="722">
          <cell r="A722" t="str">
            <v>061003</v>
          </cell>
          <cell r="B722" t="str">
            <v>06</v>
          </cell>
          <cell r="C722" t="str">
            <v>10</v>
          </cell>
          <cell r="D722" t="str">
            <v>03</v>
          </cell>
          <cell r="E722" t="str">
            <v>EDUARDO VILLANUEVA</v>
          </cell>
          <cell r="F722">
            <v>2553</v>
          </cell>
        </row>
        <row r="723">
          <cell r="A723" t="str">
            <v>061004</v>
          </cell>
          <cell r="B723" t="str">
            <v>06</v>
          </cell>
          <cell r="C723" t="str">
            <v>10</v>
          </cell>
          <cell r="D723" t="str">
            <v>04</v>
          </cell>
          <cell r="E723" t="str">
            <v>GREGORIO PITA</v>
          </cell>
          <cell r="F723">
            <v>7808</v>
          </cell>
        </row>
        <row r="724">
          <cell r="A724" t="str">
            <v>061005</v>
          </cell>
          <cell r="B724" t="str">
            <v>06</v>
          </cell>
          <cell r="C724" t="str">
            <v>10</v>
          </cell>
          <cell r="D724" t="str">
            <v>05</v>
          </cell>
          <cell r="E724" t="str">
            <v>ICHOCAN</v>
          </cell>
          <cell r="F724">
            <v>2435</v>
          </cell>
        </row>
        <row r="725">
          <cell r="A725" t="str">
            <v>061006</v>
          </cell>
          <cell r="B725" t="str">
            <v>06</v>
          </cell>
          <cell r="C725" t="str">
            <v>10</v>
          </cell>
          <cell r="D725" t="str">
            <v>06</v>
          </cell>
          <cell r="E725" t="str">
            <v>JOSE MANUEL QUIROZ</v>
          </cell>
          <cell r="F725">
            <v>4139</v>
          </cell>
        </row>
        <row r="726">
          <cell r="A726" t="str">
            <v>061007</v>
          </cell>
          <cell r="B726" t="str">
            <v>06</v>
          </cell>
          <cell r="C726" t="str">
            <v>10</v>
          </cell>
          <cell r="D726" t="str">
            <v>07</v>
          </cell>
          <cell r="E726" t="str">
            <v>JOSE SABOGAL</v>
          </cell>
          <cell r="F726">
            <v>15833</v>
          </cell>
        </row>
        <row r="727">
          <cell r="A727" t="str">
            <v>061100</v>
          </cell>
          <cell r="B727" t="str">
            <v>06</v>
          </cell>
          <cell r="C727" t="str">
            <v>11</v>
          </cell>
          <cell r="D727" t="str">
            <v>00</v>
          </cell>
          <cell r="E727" t="str">
            <v>SAN MIGUEL</v>
          </cell>
          <cell r="F727">
            <v>57572</v>
          </cell>
        </row>
        <row r="728">
          <cell r="A728" t="str">
            <v>061101</v>
          </cell>
          <cell r="B728" t="str">
            <v>06</v>
          </cell>
          <cell r="C728" t="str">
            <v>11</v>
          </cell>
          <cell r="D728" t="str">
            <v>01</v>
          </cell>
          <cell r="E728" t="str">
            <v>SAN MIGUEL</v>
          </cell>
          <cell r="F728">
            <v>16328</v>
          </cell>
        </row>
        <row r="729">
          <cell r="A729" t="str">
            <v>061102</v>
          </cell>
          <cell r="B729" t="str">
            <v>06</v>
          </cell>
          <cell r="C729" t="str">
            <v>11</v>
          </cell>
          <cell r="D729" t="str">
            <v>02</v>
          </cell>
          <cell r="E729" t="str">
            <v>BOLIVAR</v>
          </cell>
          <cell r="F729">
            <v>1609</v>
          </cell>
        </row>
        <row r="730">
          <cell r="A730" t="str">
            <v>061103</v>
          </cell>
          <cell r="B730" t="str">
            <v>06</v>
          </cell>
          <cell r="C730" t="str">
            <v>11</v>
          </cell>
          <cell r="D730" t="str">
            <v>03</v>
          </cell>
          <cell r="E730" t="str">
            <v>CALQUIS</v>
          </cell>
          <cell r="F730">
            <v>4841</v>
          </cell>
        </row>
        <row r="731">
          <cell r="A731" t="str">
            <v>061104</v>
          </cell>
          <cell r="B731" t="str">
            <v>06</v>
          </cell>
          <cell r="C731" t="str">
            <v>11</v>
          </cell>
          <cell r="D731" t="str">
            <v>04</v>
          </cell>
          <cell r="E731" t="str">
            <v>CATILLUC</v>
          </cell>
          <cell r="F731">
            <v>3390</v>
          </cell>
        </row>
        <row r="732">
          <cell r="A732" t="str">
            <v>061105</v>
          </cell>
          <cell r="B732" t="str">
            <v>06</v>
          </cell>
          <cell r="C732" t="str">
            <v>11</v>
          </cell>
          <cell r="D732" t="str">
            <v>05</v>
          </cell>
          <cell r="E732" t="str">
            <v>EL PRADO</v>
          </cell>
          <cell r="F732">
            <v>1952</v>
          </cell>
        </row>
        <row r="733">
          <cell r="A733" t="str">
            <v>061106</v>
          </cell>
          <cell r="B733" t="str">
            <v>06</v>
          </cell>
          <cell r="C733" t="str">
            <v>11</v>
          </cell>
          <cell r="D733" t="str">
            <v>06</v>
          </cell>
          <cell r="E733" t="str">
            <v>LA FLORIDA</v>
          </cell>
          <cell r="F733">
            <v>2637</v>
          </cell>
        </row>
        <row r="734">
          <cell r="A734" t="str">
            <v>061107</v>
          </cell>
          <cell r="B734" t="str">
            <v>06</v>
          </cell>
          <cell r="C734" t="str">
            <v>11</v>
          </cell>
          <cell r="D734" t="str">
            <v>07</v>
          </cell>
          <cell r="E734" t="str">
            <v>LLAPA</v>
          </cell>
          <cell r="F734">
            <v>5885</v>
          </cell>
        </row>
        <row r="735">
          <cell r="A735" t="str">
            <v>061108</v>
          </cell>
          <cell r="B735" t="str">
            <v>06</v>
          </cell>
          <cell r="C735" t="str">
            <v>11</v>
          </cell>
          <cell r="D735" t="str">
            <v>08</v>
          </cell>
          <cell r="E735" t="str">
            <v>NANCHOC</v>
          </cell>
          <cell r="F735">
            <v>1356</v>
          </cell>
        </row>
        <row r="736">
          <cell r="A736" t="str">
            <v>061109</v>
          </cell>
          <cell r="B736" t="str">
            <v>06</v>
          </cell>
          <cell r="C736" t="str">
            <v>11</v>
          </cell>
          <cell r="D736" t="str">
            <v>09</v>
          </cell>
          <cell r="E736" t="str">
            <v>NIEPOS</v>
          </cell>
          <cell r="F736">
            <v>4568</v>
          </cell>
        </row>
        <row r="737">
          <cell r="A737" t="str">
            <v>061110</v>
          </cell>
          <cell r="B737" t="str">
            <v>06</v>
          </cell>
          <cell r="C737" t="str">
            <v>11</v>
          </cell>
          <cell r="D737" t="str">
            <v>10</v>
          </cell>
          <cell r="E737" t="str">
            <v>SAN GREGORIO</v>
          </cell>
          <cell r="F737">
            <v>2706</v>
          </cell>
        </row>
        <row r="738">
          <cell r="A738" t="str">
            <v>061111</v>
          </cell>
          <cell r="B738" t="str">
            <v>06</v>
          </cell>
          <cell r="C738" t="str">
            <v>11</v>
          </cell>
          <cell r="D738" t="str">
            <v>11</v>
          </cell>
          <cell r="E738" t="str">
            <v>SAN SILVESTRE DE COCHAN</v>
          </cell>
          <cell r="F738">
            <v>4892</v>
          </cell>
        </row>
        <row r="739">
          <cell r="A739" t="str">
            <v>061112</v>
          </cell>
          <cell r="B739" t="str">
            <v>06</v>
          </cell>
          <cell r="C739" t="str">
            <v>11</v>
          </cell>
          <cell r="D739" t="str">
            <v>12</v>
          </cell>
          <cell r="E739" t="str">
            <v>TONGOD</v>
          </cell>
          <cell r="F739">
            <v>3341</v>
          </cell>
        </row>
        <row r="740">
          <cell r="A740" t="str">
            <v>061113</v>
          </cell>
          <cell r="B740" t="str">
            <v>06</v>
          </cell>
          <cell r="C740" t="str">
            <v>11</v>
          </cell>
          <cell r="D740" t="str">
            <v>13</v>
          </cell>
          <cell r="E740" t="str">
            <v>UNION AGUA BLANCA</v>
          </cell>
          <cell r="F740">
            <v>4067</v>
          </cell>
        </row>
        <row r="741">
          <cell r="A741" t="str">
            <v>061200</v>
          </cell>
          <cell r="B741" t="str">
            <v>06</v>
          </cell>
          <cell r="C741" t="str">
            <v>12</v>
          </cell>
          <cell r="D741" t="str">
            <v>00</v>
          </cell>
          <cell r="E741" t="str">
            <v>SAN PABLO</v>
          </cell>
          <cell r="F741">
            <v>24109</v>
          </cell>
        </row>
        <row r="742">
          <cell r="A742" t="str">
            <v>061201</v>
          </cell>
          <cell r="B742" t="str">
            <v>06</v>
          </cell>
          <cell r="C742" t="str">
            <v>12</v>
          </cell>
          <cell r="D742" t="str">
            <v>01</v>
          </cell>
          <cell r="E742" t="str">
            <v>SAN PABLO</v>
          </cell>
          <cell r="F742">
            <v>13850</v>
          </cell>
        </row>
        <row r="743">
          <cell r="A743" t="str">
            <v>061202</v>
          </cell>
          <cell r="B743" t="str">
            <v>06</v>
          </cell>
          <cell r="C743" t="str">
            <v>12</v>
          </cell>
          <cell r="D743" t="str">
            <v>02</v>
          </cell>
          <cell r="E743" t="str">
            <v>SAN BERNARDINO</v>
          </cell>
          <cell r="F743">
            <v>4717</v>
          </cell>
        </row>
        <row r="744">
          <cell r="A744" t="str">
            <v>061203</v>
          </cell>
          <cell r="B744" t="str">
            <v>06</v>
          </cell>
          <cell r="C744" t="str">
            <v>12</v>
          </cell>
          <cell r="D744" t="str">
            <v>03</v>
          </cell>
          <cell r="E744" t="str">
            <v>SAN LUIS</v>
          </cell>
          <cell r="F744">
            <v>1531</v>
          </cell>
        </row>
        <row r="745">
          <cell r="A745" t="str">
            <v>061204</v>
          </cell>
          <cell r="B745" t="str">
            <v>06</v>
          </cell>
          <cell r="C745" t="str">
            <v>12</v>
          </cell>
          <cell r="D745" t="str">
            <v>04</v>
          </cell>
          <cell r="E745" t="str">
            <v>TUMBADEN</v>
          </cell>
          <cell r="F745">
            <v>4011</v>
          </cell>
        </row>
        <row r="746">
          <cell r="A746" t="str">
            <v>061300</v>
          </cell>
          <cell r="B746" t="str">
            <v>06</v>
          </cell>
          <cell r="C746" t="str">
            <v>13</v>
          </cell>
          <cell r="D746" t="str">
            <v>00</v>
          </cell>
          <cell r="E746" t="str">
            <v>SANTA CRUZ</v>
          </cell>
          <cell r="F746">
            <v>45564</v>
          </cell>
        </row>
        <row r="747">
          <cell r="A747" t="str">
            <v>061301</v>
          </cell>
          <cell r="B747" t="str">
            <v>06</v>
          </cell>
          <cell r="C747" t="str">
            <v>13</v>
          </cell>
          <cell r="D747" t="str">
            <v>01</v>
          </cell>
          <cell r="E747" t="str">
            <v>SANTA CRUZ</v>
          </cell>
          <cell r="F747">
            <v>10310</v>
          </cell>
        </row>
        <row r="748">
          <cell r="A748" t="str">
            <v>061302</v>
          </cell>
          <cell r="B748" t="str">
            <v>06</v>
          </cell>
          <cell r="C748" t="str">
            <v>13</v>
          </cell>
          <cell r="D748" t="str">
            <v>02</v>
          </cell>
          <cell r="E748" t="str">
            <v>ANDABAMBA</v>
          </cell>
          <cell r="F748">
            <v>1849</v>
          </cell>
        </row>
        <row r="749">
          <cell r="A749" t="str">
            <v>061303</v>
          </cell>
          <cell r="B749" t="str">
            <v>06</v>
          </cell>
          <cell r="C749" t="str">
            <v>13</v>
          </cell>
          <cell r="D749" t="str">
            <v>03</v>
          </cell>
          <cell r="E749" t="str">
            <v>CATACHE</v>
          </cell>
          <cell r="F749">
            <v>9853</v>
          </cell>
        </row>
        <row r="750">
          <cell r="A750" t="str">
            <v>061304</v>
          </cell>
          <cell r="B750" t="str">
            <v>06</v>
          </cell>
          <cell r="C750" t="str">
            <v>13</v>
          </cell>
          <cell r="D750" t="str">
            <v>04</v>
          </cell>
          <cell r="E750" t="str">
            <v>CHANCAYBAÑOS</v>
          </cell>
          <cell r="F750">
            <v>4027</v>
          </cell>
        </row>
        <row r="751">
          <cell r="A751" t="str">
            <v>061305</v>
          </cell>
          <cell r="B751" t="str">
            <v>06</v>
          </cell>
          <cell r="C751" t="str">
            <v>13</v>
          </cell>
          <cell r="D751" t="str">
            <v>05</v>
          </cell>
          <cell r="E751" t="str">
            <v>LA ESPERANZA</v>
          </cell>
          <cell r="F751">
            <v>3126</v>
          </cell>
        </row>
        <row r="752">
          <cell r="A752" t="str">
            <v>061306</v>
          </cell>
          <cell r="B752" t="str">
            <v>06</v>
          </cell>
          <cell r="C752" t="str">
            <v>13</v>
          </cell>
          <cell r="D752" t="str">
            <v>06</v>
          </cell>
          <cell r="E752" t="str">
            <v>NINABAMBA</v>
          </cell>
          <cell r="F752">
            <v>3242</v>
          </cell>
        </row>
        <row r="753">
          <cell r="A753" t="str">
            <v>061307</v>
          </cell>
          <cell r="B753" t="str">
            <v>06</v>
          </cell>
          <cell r="C753" t="str">
            <v>13</v>
          </cell>
          <cell r="D753" t="str">
            <v>07</v>
          </cell>
          <cell r="E753" t="str">
            <v>PULAN</v>
          </cell>
          <cell r="F753">
            <v>5255</v>
          </cell>
        </row>
        <row r="754">
          <cell r="A754" t="str">
            <v>061308</v>
          </cell>
          <cell r="B754" t="str">
            <v>06</v>
          </cell>
          <cell r="C754" t="str">
            <v>13</v>
          </cell>
          <cell r="D754" t="str">
            <v>08</v>
          </cell>
          <cell r="E754" t="str">
            <v>SAUCEPAMPA</v>
          </cell>
          <cell r="F754">
            <v>2083</v>
          </cell>
        </row>
        <row r="755">
          <cell r="A755" t="str">
            <v>061309</v>
          </cell>
          <cell r="B755" t="str">
            <v>06</v>
          </cell>
          <cell r="C755" t="str">
            <v>13</v>
          </cell>
          <cell r="D755" t="str">
            <v>09</v>
          </cell>
          <cell r="E755" t="str">
            <v>SEXI</v>
          </cell>
          <cell r="F755">
            <v>463</v>
          </cell>
        </row>
        <row r="756">
          <cell r="A756" t="str">
            <v>061310</v>
          </cell>
          <cell r="B756" t="str">
            <v>06</v>
          </cell>
          <cell r="C756" t="str">
            <v>13</v>
          </cell>
          <cell r="D756" t="str">
            <v>10</v>
          </cell>
          <cell r="E756" t="str">
            <v>UTICYACU</v>
          </cell>
          <cell r="F756">
            <v>1690</v>
          </cell>
        </row>
        <row r="757">
          <cell r="A757" t="str">
            <v>061311</v>
          </cell>
          <cell r="B757" t="str">
            <v>06</v>
          </cell>
          <cell r="C757" t="str">
            <v>13</v>
          </cell>
          <cell r="D757" t="str">
            <v>11</v>
          </cell>
          <cell r="E757" t="str">
            <v>YAUYUCAN</v>
          </cell>
          <cell r="F757">
            <v>3666</v>
          </cell>
        </row>
        <row r="758">
          <cell r="A758" t="str">
            <v>070000</v>
          </cell>
          <cell r="B758" t="str">
            <v>07</v>
          </cell>
          <cell r="C758" t="str">
            <v>00</v>
          </cell>
          <cell r="D758" t="str">
            <v>00</v>
          </cell>
          <cell r="E758" t="str">
            <v>PROV. CONST. DEL CALLAO</v>
          </cell>
          <cell r="F758">
            <v>848678</v>
          </cell>
        </row>
        <row r="759">
          <cell r="A759" t="str">
            <v>070100</v>
          </cell>
          <cell r="B759" t="str">
            <v>07</v>
          </cell>
          <cell r="C759" t="str">
            <v>01</v>
          </cell>
          <cell r="D759" t="str">
            <v>00</v>
          </cell>
          <cell r="E759" t="str">
            <v>PROV. CONST. DEL CALLAO</v>
          </cell>
          <cell r="F759">
            <v>848678</v>
          </cell>
        </row>
        <row r="760">
          <cell r="A760" t="str">
            <v>070101</v>
          </cell>
          <cell r="B760" t="str">
            <v>07</v>
          </cell>
          <cell r="C760" t="str">
            <v>01</v>
          </cell>
          <cell r="D760" t="str">
            <v>01</v>
          </cell>
          <cell r="E760" t="str">
            <v>CALLAO</v>
          </cell>
          <cell r="F760">
            <v>391658</v>
          </cell>
        </row>
        <row r="761">
          <cell r="A761" t="str">
            <v>070102</v>
          </cell>
          <cell r="B761" t="str">
            <v>07</v>
          </cell>
          <cell r="C761" t="str">
            <v>01</v>
          </cell>
          <cell r="D761" t="str">
            <v>02</v>
          </cell>
          <cell r="E761" t="str">
            <v>BELLAVISTA</v>
          </cell>
          <cell r="F761">
            <v>72939</v>
          </cell>
        </row>
        <row r="762">
          <cell r="A762" t="str">
            <v>070103</v>
          </cell>
          <cell r="B762" t="str">
            <v>07</v>
          </cell>
          <cell r="C762" t="str">
            <v>01</v>
          </cell>
          <cell r="D762" t="str">
            <v>03</v>
          </cell>
          <cell r="E762" t="str">
            <v>CARMEN DE LA LEGUA REYNOSO</v>
          </cell>
          <cell r="F762">
            <v>40831</v>
          </cell>
        </row>
        <row r="763">
          <cell r="A763" t="str">
            <v>070104</v>
          </cell>
          <cell r="B763" t="str">
            <v>07</v>
          </cell>
          <cell r="C763" t="str">
            <v>01</v>
          </cell>
          <cell r="D763" t="str">
            <v>04</v>
          </cell>
          <cell r="E763" t="str">
            <v>LA PERLA</v>
          </cell>
          <cell r="F763">
            <v>59679</v>
          </cell>
        </row>
        <row r="764">
          <cell r="A764" t="str">
            <v>070105</v>
          </cell>
          <cell r="B764" t="str">
            <v>07</v>
          </cell>
          <cell r="C764" t="str">
            <v>01</v>
          </cell>
          <cell r="D764" t="str">
            <v>05</v>
          </cell>
          <cell r="E764" t="str">
            <v>LA PUNTA</v>
          </cell>
          <cell r="F764">
            <v>4462</v>
          </cell>
        </row>
        <row r="765">
          <cell r="A765" t="str">
            <v>070106</v>
          </cell>
          <cell r="B765" t="str">
            <v>07</v>
          </cell>
          <cell r="C765" t="str">
            <v>01</v>
          </cell>
          <cell r="D765" t="str">
            <v>06</v>
          </cell>
          <cell r="E765" t="str">
            <v>VENTANILLA</v>
          </cell>
          <cell r="F765">
            <v>279109</v>
          </cell>
        </row>
        <row r="766">
          <cell r="A766" t="str">
            <v>080000</v>
          </cell>
          <cell r="B766" t="str">
            <v>08</v>
          </cell>
          <cell r="C766" t="str">
            <v>00</v>
          </cell>
          <cell r="D766" t="str">
            <v>00</v>
          </cell>
          <cell r="E766" t="str">
            <v>CUSCO</v>
          </cell>
          <cell r="F766">
            <v>1222051</v>
          </cell>
        </row>
        <row r="767">
          <cell r="A767" t="str">
            <v>080100</v>
          </cell>
          <cell r="B767" t="str">
            <v>08</v>
          </cell>
          <cell r="C767" t="str">
            <v>01</v>
          </cell>
          <cell r="D767" t="str">
            <v>00</v>
          </cell>
          <cell r="E767" t="str">
            <v>CUSCO</v>
          </cell>
          <cell r="F767">
            <v>370340</v>
          </cell>
        </row>
        <row r="768">
          <cell r="A768" t="str">
            <v>080101</v>
          </cell>
          <cell r="B768" t="str">
            <v>08</v>
          </cell>
          <cell r="C768" t="str">
            <v>01</v>
          </cell>
          <cell r="D768" t="str">
            <v>01</v>
          </cell>
          <cell r="E768" t="str">
            <v>CUSCO</v>
          </cell>
          <cell r="F768">
            <v>106536</v>
          </cell>
        </row>
        <row r="769">
          <cell r="A769" t="str">
            <v>080102</v>
          </cell>
          <cell r="B769" t="str">
            <v>08</v>
          </cell>
          <cell r="C769" t="str">
            <v>01</v>
          </cell>
          <cell r="D769" t="str">
            <v>02</v>
          </cell>
          <cell r="E769" t="str">
            <v>CCORCA</v>
          </cell>
          <cell r="F769">
            <v>2442</v>
          </cell>
        </row>
        <row r="770">
          <cell r="A770" t="str">
            <v>080103</v>
          </cell>
          <cell r="B770" t="str">
            <v>08</v>
          </cell>
          <cell r="C770" t="str">
            <v>01</v>
          </cell>
          <cell r="D770" t="str">
            <v>03</v>
          </cell>
          <cell r="E770" t="str">
            <v>POROY</v>
          </cell>
          <cell r="F770">
            <v>5288</v>
          </cell>
        </row>
        <row r="771">
          <cell r="A771" t="str">
            <v>080104</v>
          </cell>
          <cell r="B771" t="str">
            <v>08</v>
          </cell>
          <cell r="C771" t="str">
            <v>01</v>
          </cell>
          <cell r="D771" t="str">
            <v>04</v>
          </cell>
          <cell r="E771" t="str">
            <v>SAN JERONIMO</v>
          </cell>
          <cell r="F771">
            <v>32215</v>
          </cell>
        </row>
        <row r="772">
          <cell r="A772" t="str">
            <v>080105</v>
          </cell>
          <cell r="B772" t="str">
            <v>08</v>
          </cell>
          <cell r="C772" t="str">
            <v>01</v>
          </cell>
          <cell r="D772" t="str">
            <v>05</v>
          </cell>
          <cell r="E772" t="str">
            <v>SAN SEBASTIAN</v>
          </cell>
          <cell r="F772">
            <v>99589</v>
          </cell>
        </row>
        <row r="773">
          <cell r="A773" t="str">
            <v>080106</v>
          </cell>
          <cell r="B773" t="str">
            <v>08</v>
          </cell>
          <cell r="C773" t="str">
            <v>01</v>
          </cell>
          <cell r="D773" t="str">
            <v>06</v>
          </cell>
          <cell r="E773" t="str">
            <v>SANTIAGO</v>
          </cell>
          <cell r="F773">
            <v>65660</v>
          </cell>
        </row>
        <row r="774">
          <cell r="A774" t="str">
            <v>080107</v>
          </cell>
          <cell r="B774" t="str">
            <v>08</v>
          </cell>
          <cell r="C774" t="str">
            <v>01</v>
          </cell>
          <cell r="D774" t="str">
            <v>07</v>
          </cell>
          <cell r="E774" t="str">
            <v>SAYLLA</v>
          </cell>
          <cell r="F774">
            <v>3122</v>
          </cell>
        </row>
        <row r="775">
          <cell r="A775" t="str">
            <v>080108</v>
          </cell>
          <cell r="B775" t="str">
            <v>08</v>
          </cell>
          <cell r="C775" t="str">
            <v>01</v>
          </cell>
          <cell r="D775" t="str">
            <v>08</v>
          </cell>
          <cell r="E775" t="str">
            <v>WANCHAQ</v>
          </cell>
          <cell r="F775">
            <v>55488</v>
          </cell>
        </row>
        <row r="776">
          <cell r="A776" t="str">
            <v>080200</v>
          </cell>
          <cell r="B776" t="str">
            <v>08</v>
          </cell>
          <cell r="C776" t="str">
            <v>02</v>
          </cell>
          <cell r="D776" t="str">
            <v>00</v>
          </cell>
          <cell r="E776" t="str">
            <v>ACOMAYO</v>
          </cell>
          <cell r="F776">
            <v>28104</v>
          </cell>
        </row>
        <row r="777">
          <cell r="A777" t="str">
            <v>080201</v>
          </cell>
          <cell r="B777" t="str">
            <v>08</v>
          </cell>
          <cell r="C777" t="str">
            <v>02</v>
          </cell>
          <cell r="D777" t="str">
            <v>01</v>
          </cell>
          <cell r="E777" t="str">
            <v>ACOMAYO</v>
          </cell>
          <cell r="F777">
            <v>5118</v>
          </cell>
        </row>
        <row r="778">
          <cell r="A778" t="str">
            <v>080202</v>
          </cell>
          <cell r="B778" t="str">
            <v>08</v>
          </cell>
          <cell r="C778" t="str">
            <v>02</v>
          </cell>
          <cell r="D778" t="str">
            <v>02</v>
          </cell>
          <cell r="E778" t="str">
            <v>ACOPIA</v>
          </cell>
          <cell r="F778">
            <v>2585</v>
          </cell>
        </row>
        <row r="779">
          <cell r="A779" t="str">
            <v>080203</v>
          </cell>
          <cell r="B779" t="str">
            <v>08</v>
          </cell>
          <cell r="C779" t="str">
            <v>02</v>
          </cell>
          <cell r="D779" t="str">
            <v>03</v>
          </cell>
          <cell r="E779" t="str">
            <v>ACOS</v>
          </cell>
          <cell r="F779">
            <v>2630</v>
          </cell>
        </row>
        <row r="780">
          <cell r="A780" t="str">
            <v>080204</v>
          </cell>
          <cell r="B780" t="str">
            <v>08</v>
          </cell>
          <cell r="C780" t="str">
            <v>02</v>
          </cell>
          <cell r="D780" t="str">
            <v>04</v>
          </cell>
          <cell r="E780" t="str">
            <v>MOSOC LLACTA</v>
          </cell>
          <cell r="F780">
            <v>1884</v>
          </cell>
        </row>
        <row r="781">
          <cell r="A781" t="str">
            <v>080205</v>
          </cell>
          <cell r="B781" t="str">
            <v>08</v>
          </cell>
          <cell r="C781" t="str">
            <v>02</v>
          </cell>
          <cell r="D781" t="str">
            <v>05</v>
          </cell>
          <cell r="E781" t="str">
            <v>POMACANCHI</v>
          </cell>
          <cell r="F781">
            <v>8581</v>
          </cell>
        </row>
        <row r="782">
          <cell r="A782" t="str">
            <v>080206</v>
          </cell>
          <cell r="B782" t="str">
            <v>08</v>
          </cell>
          <cell r="C782" t="str">
            <v>02</v>
          </cell>
          <cell r="D782" t="str">
            <v>06</v>
          </cell>
          <cell r="E782" t="str">
            <v>RONDOCAN</v>
          </cell>
          <cell r="F782">
            <v>3628</v>
          </cell>
        </row>
        <row r="783">
          <cell r="A783" t="str">
            <v>080207</v>
          </cell>
          <cell r="B783" t="str">
            <v>08</v>
          </cell>
          <cell r="C783" t="str">
            <v>02</v>
          </cell>
          <cell r="D783" t="str">
            <v>07</v>
          </cell>
          <cell r="E783" t="str">
            <v>SANGARARA</v>
          </cell>
          <cell r="F783">
            <v>3678</v>
          </cell>
        </row>
        <row r="784">
          <cell r="A784" t="str">
            <v>080300</v>
          </cell>
          <cell r="B784" t="str">
            <v>08</v>
          </cell>
          <cell r="C784" t="str">
            <v>03</v>
          </cell>
          <cell r="D784" t="str">
            <v>00</v>
          </cell>
          <cell r="E784" t="str">
            <v>ANTA</v>
          </cell>
          <cell r="F784">
            <v>59378</v>
          </cell>
        </row>
        <row r="785">
          <cell r="A785" t="str">
            <v>080301</v>
          </cell>
          <cell r="B785" t="str">
            <v>08</v>
          </cell>
          <cell r="C785" t="str">
            <v>03</v>
          </cell>
          <cell r="D785" t="str">
            <v>01</v>
          </cell>
          <cell r="E785" t="str">
            <v>ANTA</v>
          </cell>
          <cell r="F785">
            <v>17695</v>
          </cell>
        </row>
        <row r="786">
          <cell r="A786" t="str">
            <v>080302</v>
          </cell>
          <cell r="B786" t="str">
            <v>08</v>
          </cell>
          <cell r="C786" t="str">
            <v>03</v>
          </cell>
          <cell r="D786" t="str">
            <v>02</v>
          </cell>
          <cell r="E786" t="str">
            <v>ANCAHUASI</v>
          </cell>
          <cell r="F786">
            <v>7799</v>
          </cell>
        </row>
        <row r="787">
          <cell r="A787" t="str">
            <v>080303</v>
          </cell>
          <cell r="B787" t="str">
            <v>08</v>
          </cell>
          <cell r="C787" t="str">
            <v>03</v>
          </cell>
          <cell r="D787" t="str">
            <v>03</v>
          </cell>
          <cell r="E787" t="str">
            <v>CACHIMAYO</v>
          </cell>
          <cell r="F787">
            <v>1987</v>
          </cell>
        </row>
        <row r="788">
          <cell r="A788" t="str">
            <v>080304</v>
          </cell>
          <cell r="B788" t="str">
            <v>08</v>
          </cell>
          <cell r="C788" t="str">
            <v>03</v>
          </cell>
          <cell r="D788" t="str">
            <v>04</v>
          </cell>
          <cell r="E788" t="str">
            <v>CHINCHAYPUJIO</v>
          </cell>
          <cell r="F788">
            <v>5561</v>
          </cell>
        </row>
        <row r="789">
          <cell r="A789" t="str">
            <v>080305</v>
          </cell>
          <cell r="B789" t="str">
            <v>08</v>
          </cell>
          <cell r="C789" t="str">
            <v>03</v>
          </cell>
          <cell r="D789" t="str">
            <v>05</v>
          </cell>
          <cell r="E789" t="str">
            <v>HUAROCONDO</v>
          </cell>
          <cell r="F789">
            <v>5666</v>
          </cell>
        </row>
        <row r="790">
          <cell r="A790" t="str">
            <v>080306</v>
          </cell>
          <cell r="B790" t="str">
            <v>08</v>
          </cell>
          <cell r="C790" t="str">
            <v>03</v>
          </cell>
          <cell r="D790" t="str">
            <v>06</v>
          </cell>
          <cell r="E790" t="str">
            <v>LIMATAMBO</v>
          </cell>
          <cell r="F790">
            <v>8822</v>
          </cell>
        </row>
        <row r="791">
          <cell r="A791" t="str">
            <v>080307</v>
          </cell>
          <cell r="B791" t="str">
            <v>08</v>
          </cell>
          <cell r="C791" t="str">
            <v>03</v>
          </cell>
          <cell r="D791" t="str">
            <v>07</v>
          </cell>
          <cell r="E791" t="str">
            <v>MOLLEPATA</v>
          </cell>
          <cell r="F791">
            <v>3576</v>
          </cell>
        </row>
        <row r="792">
          <cell r="A792" t="str">
            <v>080308</v>
          </cell>
          <cell r="B792" t="str">
            <v>08</v>
          </cell>
          <cell r="C792" t="str">
            <v>03</v>
          </cell>
          <cell r="D792" t="str">
            <v>08</v>
          </cell>
          <cell r="E792" t="str">
            <v>PUCYURA</v>
          </cell>
          <cell r="F792">
            <v>4234</v>
          </cell>
        </row>
        <row r="793">
          <cell r="A793" t="str">
            <v>080309</v>
          </cell>
          <cell r="B793" t="str">
            <v>08</v>
          </cell>
          <cell r="C793" t="str">
            <v>03</v>
          </cell>
          <cell r="D793" t="str">
            <v>09</v>
          </cell>
          <cell r="E793" t="str">
            <v>ZURITE</v>
          </cell>
          <cell r="F793">
            <v>4038</v>
          </cell>
        </row>
        <row r="794">
          <cell r="A794" t="str">
            <v>080400</v>
          </cell>
          <cell r="B794" t="str">
            <v>08</v>
          </cell>
          <cell r="C794" t="str">
            <v>04</v>
          </cell>
          <cell r="D794" t="str">
            <v>00</v>
          </cell>
          <cell r="E794" t="str">
            <v>CALCA</v>
          </cell>
          <cell r="F794">
            <v>64006</v>
          </cell>
        </row>
        <row r="795">
          <cell r="A795" t="str">
            <v>080401</v>
          </cell>
          <cell r="B795" t="str">
            <v>08</v>
          </cell>
          <cell r="C795" t="str">
            <v>04</v>
          </cell>
          <cell r="D795" t="str">
            <v>01</v>
          </cell>
          <cell r="E795" t="str">
            <v>CALCA</v>
          </cell>
          <cell r="F795">
            <v>19588</v>
          </cell>
        </row>
        <row r="796">
          <cell r="A796" t="str">
            <v>080402</v>
          </cell>
          <cell r="B796" t="str">
            <v>08</v>
          </cell>
          <cell r="C796" t="str">
            <v>04</v>
          </cell>
          <cell r="D796" t="str">
            <v>02</v>
          </cell>
          <cell r="E796" t="str">
            <v>COYA</v>
          </cell>
          <cell r="F796">
            <v>3823</v>
          </cell>
        </row>
        <row r="797">
          <cell r="A797" t="str">
            <v>080403</v>
          </cell>
          <cell r="B797" t="str">
            <v>08</v>
          </cell>
          <cell r="C797" t="str">
            <v>04</v>
          </cell>
          <cell r="D797" t="str">
            <v>03</v>
          </cell>
          <cell r="E797" t="str">
            <v>LAMAY</v>
          </cell>
          <cell r="F797">
            <v>5854</v>
          </cell>
        </row>
        <row r="798">
          <cell r="A798" t="str">
            <v>080404</v>
          </cell>
          <cell r="B798" t="str">
            <v>08</v>
          </cell>
          <cell r="C798" t="str">
            <v>04</v>
          </cell>
          <cell r="D798" t="str">
            <v>04</v>
          </cell>
          <cell r="E798" t="str">
            <v>LARES</v>
          </cell>
          <cell r="F798">
            <v>6192</v>
          </cell>
        </row>
        <row r="799">
          <cell r="A799" t="str">
            <v>080405</v>
          </cell>
          <cell r="B799" t="str">
            <v>08</v>
          </cell>
          <cell r="C799" t="str">
            <v>04</v>
          </cell>
          <cell r="D799" t="str">
            <v>05</v>
          </cell>
          <cell r="E799" t="str">
            <v>PISAC</v>
          </cell>
          <cell r="F799">
            <v>9502</v>
          </cell>
        </row>
        <row r="800">
          <cell r="A800" t="str">
            <v>080406</v>
          </cell>
          <cell r="B800" t="str">
            <v>08</v>
          </cell>
          <cell r="C800" t="str">
            <v>04</v>
          </cell>
          <cell r="D800" t="str">
            <v>06</v>
          </cell>
          <cell r="E800" t="str">
            <v>SAN SALVADOR</v>
          </cell>
          <cell r="F800">
            <v>5082</v>
          </cell>
        </row>
        <row r="801">
          <cell r="A801" t="str">
            <v>080407</v>
          </cell>
          <cell r="B801" t="str">
            <v>08</v>
          </cell>
          <cell r="C801" t="str">
            <v>04</v>
          </cell>
          <cell r="D801" t="str">
            <v>07</v>
          </cell>
          <cell r="E801" t="str">
            <v>TARAY</v>
          </cell>
          <cell r="F801">
            <v>4014</v>
          </cell>
        </row>
        <row r="802">
          <cell r="A802" t="str">
            <v>080408</v>
          </cell>
          <cell r="B802" t="str">
            <v>08</v>
          </cell>
          <cell r="C802" t="str">
            <v>04</v>
          </cell>
          <cell r="D802" t="str">
            <v>08</v>
          </cell>
          <cell r="E802" t="str">
            <v>YANATILE</v>
          </cell>
          <cell r="F802">
            <v>9951</v>
          </cell>
        </row>
        <row r="803">
          <cell r="A803" t="str">
            <v>080500</v>
          </cell>
          <cell r="B803" t="str">
            <v>08</v>
          </cell>
          <cell r="C803" t="str">
            <v>05</v>
          </cell>
          <cell r="D803" t="str">
            <v>00</v>
          </cell>
          <cell r="E803" t="str">
            <v>CANAS</v>
          </cell>
          <cell r="F803">
            <v>43759</v>
          </cell>
        </row>
        <row r="804">
          <cell r="A804" t="str">
            <v>080501</v>
          </cell>
          <cell r="B804" t="str">
            <v>08</v>
          </cell>
          <cell r="C804" t="str">
            <v>05</v>
          </cell>
          <cell r="D804" t="str">
            <v>01</v>
          </cell>
          <cell r="E804" t="str">
            <v>YANAOCA</v>
          </cell>
          <cell r="F804">
            <v>10856</v>
          </cell>
        </row>
        <row r="805">
          <cell r="A805" t="str">
            <v>080502</v>
          </cell>
          <cell r="B805" t="str">
            <v>08</v>
          </cell>
          <cell r="C805" t="str">
            <v>05</v>
          </cell>
          <cell r="D805" t="str">
            <v>02</v>
          </cell>
          <cell r="E805" t="str">
            <v>CHECCA</v>
          </cell>
          <cell r="F805">
            <v>6736</v>
          </cell>
        </row>
        <row r="806">
          <cell r="A806" t="str">
            <v>080503</v>
          </cell>
          <cell r="B806" t="str">
            <v>08</v>
          </cell>
          <cell r="C806" t="str">
            <v>05</v>
          </cell>
          <cell r="D806" t="str">
            <v>03</v>
          </cell>
          <cell r="E806" t="str">
            <v>KUNTURKANKI</v>
          </cell>
          <cell r="F806">
            <v>6527</v>
          </cell>
        </row>
        <row r="807">
          <cell r="A807" t="str">
            <v>080504</v>
          </cell>
          <cell r="B807" t="str">
            <v>08</v>
          </cell>
          <cell r="C807" t="str">
            <v>05</v>
          </cell>
          <cell r="D807" t="str">
            <v>04</v>
          </cell>
          <cell r="E807" t="str">
            <v>LANGUI</v>
          </cell>
          <cell r="F807">
            <v>3073</v>
          </cell>
        </row>
        <row r="808">
          <cell r="A808" t="str">
            <v>080505</v>
          </cell>
          <cell r="B808" t="str">
            <v>08</v>
          </cell>
          <cell r="C808" t="str">
            <v>05</v>
          </cell>
          <cell r="D808" t="str">
            <v>05</v>
          </cell>
          <cell r="E808" t="str">
            <v>LAYO</v>
          </cell>
          <cell r="F808">
            <v>7023</v>
          </cell>
        </row>
        <row r="809">
          <cell r="A809" t="str">
            <v>080506</v>
          </cell>
          <cell r="B809" t="str">
            <v>08</v>
          </cell>
          <cell r="C809" t="str">
            <v>05</v>
          </cell>
          <cell r="D809" t="str">
            <v>06</v>
          </cell>
          <cell r="E809" t="str">
            <v>PAMPAMARCA</v>
          </cell>
          <cell r="F809">
            <v>2312</v>
          </cell>
        </row>
        <row r="810">
          <cell r="A810" t="str">
            <v>080507</v>
          </cell>
          <cell r="B810" t="str">
            <v>08</v>
          </cell>
          <cell r="C810" t="str">
            <v>05</v>
          </cell>
          <cell r="D810" t="str">
            <v>07</v>
          </cell>
          <cell r="E810" t="str">
            <v>QUEHUE</v>
          </cell>
          <cell r="F810">
            <v>3733</v>
          </cell>
        </row>
        <row r="811">
          <cell r="A811" t="str">
            <v>080508</v>
          </cell>
          <cell r="B811" t="str">
            <v>08</v>
          </cell>
          <cell r="C811" t="str">
            <v>05</v>
          </cell>
          <cell r="D811" t="str">
            <v>08</v>
          </cell>
          <cell r="E811" t="str">
            <v>TUPAC AMARU</v>
          </cell>
          <cell r="F811">
            <v>3499</v>
          </cell>
        </row>
        <row r="812">
          <cell r="A812" t="str">
            <v>080600</v>
          </cell>
          <cell r="B812" t="str">
            <v>08</v>
          </cell>
          <cell r="C812" t="str">
            <v>06</v>
          </cell>
          <cell r="D812" t="str">
            <v>00</v>
          </cell>
          <cell r="E812" t="str">
            <v>CANCHIS</v>
          </cell>
          <cell r="F812">
            <v>107728</v>
          </cell>
        </row>
        <row r="813">
          <cell r="A813" t="str">
            <v>080601</v>
          </cell>
          <cell r="B813" t="str">
            <v>08</v>
          </cell>
          <cell r="C813" t="str">
            <v>06</v>
          </cell>
          <cell r="D813" t="str">
            <v>01</v>
          </cell>
          <cell r="E813" t="str">
            <v>SICUANI</v>
          </cell>
          <cell r="F813">
            <v>59767</v>
          </cell>
        </row>
        <row r="814">
          <cell r="A814" t="str">
            <v>080602</v>
          </cell>
          <cell r="B814" t="str">
            <v>08</v>
          </cell>
          <cell r="C814" t="str">
            <v>06</v>
          </cell>
          <cell r="D814" t="str">
            <v>02</v>
          </cell>
          <cell r="E814" t="str">
            <v>CHECACUPE</v>
          </cell>
          <cell r="F814">
            <v>5875</v>
          </cell>
        </row>
        <row r="815">
          <cell r="A815" t="str">
            <v>080603</v>
          </cell>
          <cell r="B815" t="str">
            <v>08</v>
          </cell>
          <cell r="C815" t="str">
            <v>06</v>
          </cell>
          <cell r="D815" t="str">
            <v>03</v>
          </cell>
          <cell r="E815" t="str">
            <v>COMBAPATA</v>
          </cell>
          <cell r="F815">
            <v>5236</v>
          </cell>
        </row>
        <row r="816">
          <cell r="A816" t="str">
            <v>080604</v>
          </cell>
          <cell r="B816" t="str">
            <v>08</v>
          </cell>
          <cell r="C816" t="str">
            <v>06</v>
          </cell>
          <cell r="D816" t="str">
            <v>04</v>
          </cell>
          <cell r="E816" t="str">
            <v>MARANGANI</v>
          </cell>
          <cell r="F816">
            <v>12806</v>
          </cell>
        </row>
        <row r="817">
          <cell r="A817" t="str">
            <v>080605</v>
          </cell>
          <cell r="B817" t="str">
            <v>08</v>
          </cell>
          <cell r="C817" t="str">
            <v>06</v>
          </cell>
          <cell r="D817" t="str">
            <v>05</v>
          </cell>
          <cell r="E817" t="str">
            <v>PITUMARCA</v>
          </cell>
          <cell r="F817">
            <v>8380</v>
          </cell>
        </row>
        <row r="818">
          <cell r="A818" t="str">
            <v>080606</v>
          </cell>
          <cell r="B818" t="str">
            <v>08</v>
          </cell>
          <cell r="C818" t="str">
            <v>06</v>
          </cell>
          <cell r="D818" t="str">
            <v>06</v>
          </cell>
          <cell r="E818" t="str">
            <v>SAN PABLO</v>
          </cell>
          <cell r="F818">
            <v>6067</v>
          </cell>
        </row>
        <row r="819">
          <cell r="A819" t="str">
            <v>080607</v>
          </cell>
          <cell r="B819" t="str">
            <v>08</v>
          </cell>
          <cell r="C819" t="str">
            <v>06</v>
          </cell>
          <cell r="D819" t="str">
            <v>07</v>
          </cell>
          <cell r="E819" t="str">
            <v>SAN PEDRO</v>
          </cell>
          <cell r="F819">
            <v>3249</v>
          </cell>
        </row>
        <row r="820">
          <cell r="A820" t="str">
            <v>080608</v>
          </cell>
          <cell r="B820" t="str">
            <v>08</v>
          </cell>
          <cell r="C820" t="str">
            <v>06</v>
          </cell>
          <cell r="D820" t="str">
            <v>08</v>
          </cell>
          <cell r="E820" t="str">
            <v>TINTA</v>
          </cell>
          <cell r="F820">
            <v>6348</v>
          </cell>
        </row>
        <row r="821">
          <cell r="A821" t="str">
            <v>080700</v>
          </cell>
          <cell r="B821" t="str">
            <v>08</v>
          </cell>
          <cell r="C821" t="str">
            <v>07</v>
          </cell>
          <cell r="D821" t="str">
            <v>00</v>
          </cell>
          <cell r="E821" t="str">
            <v>CHUMBIVILCAS</v>
          </cell>
          <cell r="F821">
            <v>80763</v>
          </cell>
        </row>
        <row r="822">
          <cell r="A822" t="str">
            <v>080701</v>
          </cell>
          <cell r="B822" t="str">
            <v>08</v>
          </cell>
          <cell r="C822" t="str">
            <v>07</v>
          </cell>
          <cell r="D822" t="str">
            <v>01</v>
          </cell>
          <cell r="E822" t="str">
            <v>SANTO TOMAS</v>
          </cell>
          <cell r="F822">
            <v>25458</v>
          </cell>
        </row>
        <row r="823">
          <cell r="A823" t="str">
            <v>080702</v>
          </cell>
          <cell r="B823" t="str">
            <v>08</v>
          </cell>
          <cell r="C823" t="str">
            <v>07</v>
          </cell>
          <cell r="D823" t="str">
            <v>02</v>
          </cell>
          <cell r="E823" t="str">
            <v>CAPACMARCA</v>
          </cell>
          <cell r="F823">
            <v>4893</v>
          </cell>
        </row>
        <row r="824">
          <cell r="A824" t="str">
            <v>080703</v>
          </cell>
          <cell r="B824" t="str">
            <v>08</v>
          </cell>
          <cell r="C824" t="str">
            <v>07</v>
          </cell>
          <cell r="D824" t="str">
            <v>03</v>
          </cell>
          <cell r="E824" t="str">
            <v>CHAMACA</v>
          </cell>
          <cell r="F824">
            <v>7247</v>
          </cell>
        </row>
        <row r="825">
          <cell r="A825" t="str">
            <v>080704</v>
          </cell>
          <cell r="B825" t="str">
            <v>08</v>
          </cell>
          <cell r="C825" t="str">
            <v>07</v>
          </cell>
          <cell r="D825" t="str">
            <v>04</v>
          </cell>
          <cell r="E825" t="str">
            <v>COLQUEMARCA</v>
          </cell>
          <cell r="F825">
            <v>9698</v>
          </cell>
        </row>
        <row r="826">
          <cell r="A826" t="str">
            <v>080705</v>
          </cell>
          <cell r="B826" t="str">
            <v>08</v>
          </cell>
          <cell r="C826" t="str">
            <v>07</v>
          </cell>
          <cell r="D826" t="str">
            <v>05</v>
          </cell>
          <cell r="E826" t="str">
            <v>LIVITACA</v>
          </cell>
          <cell r="F826">
            <v>12003</v>
          </cell>
        </row>
        <row r="827">
          <cell r="A827" t="str">
            <v>080706</v>
          </cell>
          <cell r="B827" t="str">
            <v>08</v>
          </cell>
          <cell r="C827" t="str">
            <v>07</v>
          </cell>
          <cell r="D827" t="str">
            <v>06</v>
          </cell>
          <cell r="E827" t="str">
            <v>LLUSCO</v>
          </cell>
          <cell r="F827">
            <v>7773</v>
          </cell>
        </row>
        <row r="828">
          <cell r="A828" t="str">
            <v>080707</v>
          </cell>
          <cell r="B828" t="str">
            <v>08</v>
          </cell>
          <cell r="C828" t="str">
            <v>07</v>
          </cell>
          <cell r="D828" t="str">
            <v>07</v>
          </cell>
          <cell r="E828" t="str">
            <v>QUIÑOTA</v>
          </cell>
          <cell r="F828">
            <v>4941</v>
          </cell>
        </row>
        <row r="829">
          <cell r="A829" t="str">
            <v>080708</v>
          </cell>
          <cell r="B829" t="str">
            <v>08</v>
          </cell>
          <cell r="C829" t="str">
            <v>07</v>
          </cell>
          <cell r="D829" t="str">
            <v>08</v>
          </cell>
          <cell r="E829" t="str">
            <v>VELILLE</v>
          </cell>
          <cell r="F829">
            <v>8750</v>
          </cell>
        </row>
        <row r="830">
          <cell r="A830" t="str">
            <v>080800</v>
          </cell>
          <cell r="B830" t="str">
            <v>08</v>
          </cell>
          <cell r="C830" t="str">
            <v>08</v>
          </cell>
          <cell r="D830" t="str">
            <v>00</v>
          </cell>
          <cell r="E830" t="str">
            <v>ESPINAR</v>
          </cell>
          <cell r="F830">
            <v>70172</v>
          </cell>
        </row>
        <row r="831">
          <cell r="A831" t="str">
            <v>080801</v>
          </cell>
          <cell r="B831" t="str">
            <v>08</v>
          </cell>
          <cell r="C831" t="str">
            <v>08</v>
          </cell>
          <cell r="D831" t="str">
            <v>01</v>
          </cell>
          <cell r="E831" t="str">
            <v>ESPINAR</v>
          </cell>
          <cell r="F831">
            <v>34383</v>
          </cell>
        </row>
        <row r="832">
          <cell r="A832" t="str">
            <v>080802</v>
          </cell>
          <cell r="B832" t="str">
            <v>08</v>
          </cell>
          <cell r="C832" t="str">
            <v>08</v>
          </cell>
          <cell r="D832" t="str">
            <v>02</v>
          </cell>
          <cell r="E832" t="str">
            <v>CONDOROMA</v>
          </cell>
          <cell r="F832">
            <v>1746</v>
          </cell>
        </row>
        <row r="833">
          <cell r="A833" t="str">
            <v>080803</v>
          </cell>
          <cell r="B833" t="str">
            <v>08</v>
          </cell>
          <cell r="C833" t="str">
            <v>08</v>
          </cell>
          <cell r="D833" t="str">
            <v>03</v>
          </cell>
          <cell r="E833" t="str">
            <v>COPORAQUE</v>
          </cell>
          <cell r="F833">
            <v>15518</v>
          </cell>
        </row>
        <row r="834">
          <cell r="A834" t="str">
            <v>080804</v>
          </cell>
          <cell r="B834" t="str">
            <v>08</v>
          </cell>
          <cell r="C834" t="str">
            <v>08</v>
          </cell>
          <cell r="D834" t="str">
            <v>04</v>
          </cell>
          <cell r="E834" t="str">
            <v>OCORURO</v>
          </cell>
          <cell r="F834">
            <v>1571</v>
          </cell>
        </row>
        <row r="835">
          <cell r="A835" t="str">
            <v>080805</v>
          </cell>
          <cell r="B835" t="str">
            <v>08</v>
          </cell>
          <cell r="C835" t="str">
            <v>08</v>
          </cell>
          <cell r="D835" t="str">
            <v>05</v>
          </cell>
          <cell r="E835" t="str">
            <v>PALLPATA</v>
          </cell>
          <cell r="F835">
            <v>6713</v>
          </cell>
        </row>
        <row r="836">
          <cell r="A836" t="str">
            <v>080806</v>
          </cell>
          <cell r="B836" t="str">
            <v>08</v>
          </cell>
          <cell r="C836" t="str">
            <v>08</v>
          </cell>
          <cell r="D836" t="str">
            <v>06</v>
          </cell>
          <cell r="E836" t="str">
            <v>PICHIGUA</v>
          </cell>
          <cell r="F836">
            <v>3754</v>
          </cell>
        </row>
        <row r="837">
          <cell r="A837" t="str">
            <v>080807</v>
          </cell>
          <cell r="B837" t="str">
            <v>08</v>
          </cell>
          <cell r="C837" t="str">
            <v>08</v>
          </cell>
          <cell r="D837" t="str">
            <v>07</v>
          </cell>
          <cell r="E837" t="str">
            <v>SUYCKUTAMBO</v>
          </cell>
          <cell r="F837">
            <v>3299</v>
          </cell>
        </row>
        <row r="838">
          <cell r="A838" t="str">
            <v>080808</v>
          </cell>
          <cell r="B838" t="str">
            <v>08</v>
          </cell>
          <cell r="C838" t="str">
            <v>08</v>
          </cell>
          <cell r="D838" t="str">
            <v>08</v>
          </cell>
          <cell r="E838" t="str">
            <v>ALTO PICHIGUA</v>
          </cell>
          <cell r="F838">
            <v>3188</v>
          </cell>
        </row>
        <row r="839">
          <cell r="A839" t="str">
            <v>080900</v>
          </cell>
          <cell r="B839" t="str">
            <v>08</v>
          </cell>
          <cell r="C839" t="str">
            <v>09</v>
          </cell>
          <cell r="D839" t="str">
            <v>00</v>
          </cell>
          <cell r="E839" t="str">
            <v>LA CONVENCION</v>
          </cell>
          <cell r="F839">
            <v>170272</v>
          </cell>
        </row>
        <row r="840">
          <cell r="A840" t="str">
            <v>080901</v>
          </cell>
          <cell r="B840" t="str">
            <v>08</v>
          </cell>
          <cell r="C840" t="str">
            <v>09</v>
          </cell>
          <cell r="D840" t="str">
            <v>01</v>
          </cell>
          <cell r="E840" t="str">
            <v>SANTA ANA</v>
          </cell>
          <cell r="F840">
            <v>34323</v>
          </cell>
        </row>
        <row r="841">
          <cell r="A841" t="str">
            <v>080902</v>
          </cell>
          <cell r="B841" t="str">
            <v>08</v>
          </cell>
          <cell r="C841" t="str">
            <v>09</v>
          </cell>
          <cell r="D841" t="str">
            <v>02</v>
          </cell>
          <cell r="E841" t="str">
            <v>ECHARATE</v>
          </cell>
          <cell r="F841">
            <v>43229</v>
          </cell>
        </row>
        <row r="842">
          <cell r="A842" t="str">
            <v>080903</v>
          </cell>
          <cell r="B842" t="str">
            <v>08</v>
          </cell>
          <cell r="C842" t="str">
            <v>09</v>
          </cell>
          <cell r="D842" t="str">
            <v>03</v>
          </cell>
          <cell r="E842" t="str">
            <v>HUAYOPATA</v>
          </cell>
          <cell r="F842">
            <v>5201</v>
          </cell>
        </row>
        <row r="843">
          <cell r="A843" t="str">
            <v>080904</v>
          </cell>
          <cell r="B843" t="str">
            <v>08</v>
          </cell>
          <cell r="C843" t="str">
            <v>09</v>
          </cell>
          <cell r="D843" t="str">
            <v>04</v>
          </cell>
          <cell r="E843" t="str">
            <v>MARANURA</v>
          </cell>
          <cell r="F843">
            <v>6562</v>
          </cell>
        </row>
        <row r="844">
          <cell r="A844" t="str">
            <v>080905</v>
          </cell>
          <cell r="B844" t="str">
            <v>08</v>
          </cell>
          <cell r="C844" t="str">
            <v>09</v>
          </cell>
          <cell r="D844" t="str">
            <v>05</v>
          </cell>
          <cell r="E844" t="str">
            <v>OCOBAMBA</v>
          </cell>
          <cell r="F844">
            <v>6057</v>
          </cell>
        </row>
        <row r="845">
          <cell r="A845" t="str">
            <v>080906</v>
          </cell>
          <cell r="B845" t="str">
            <v>08</v>
          </cell>
          <cell r="C845" t="str">
            <v>09</v>
          </cell>
          <cell r="D845" t="str">
            <v>06</v>
          </cell>
          <cell r="E845" t="str">
            <v>QUELLOUNO</v>
          </cell>
          <cell r="F845">
            <v>17790</v>
          </cell>
        </row>
        <row r="846">
          <cell r="A846" t="str">
            <v>080907</v>
          </cell>
          <cell r="B846" t="str">
            <v>08</v>
          </cell>
          <cell r="C846" t="str">
            <v>09</v>
          </cell>
          <cell r="D846" t="str">
            <v>07</v>
          </cell>
          <cell r="E846" t="str">
            <v>KIMBIRI</v>
          </cell>
          <cell r="F846">
            <v>14383</v>
          </cell>
        </row>
        <row r="847">
          <cell r="A847" t="str">
            <v>080908</v>
          </cell>
          <cell r="B847" t="str">
            <v>08</v>
          </cell>
          <cell r="C847" t="str">
            <v>09</v>
          </cell>
          <cell r="D847" t="str">
            <v>08</v>
          </cell>
          <cell r="E847" t="str">
            <v>SANTA TERESA</v>
          </cell>
          <cell r="F847">
            <v>7360</v>
          </cell>
        </row>
        <row r="848">
          <cell r="A848" t="str">
            <v>080909</v>
          </cell>
          <cell r="B848" t="str">
            <v>08</v>
          </cell>
          <cell r="C848" t="str">
            <v>09</v>
          </cell>
          <cell r="D848" t="str">
            <v>09</v>
          </cell>
          <cell r="E848" t="str">
            <v>VILCABAMBA</v>
          </cell>
          <cell r="F848">
            <v>19458</v>
          </cell>
        </row>
        <row r="849">
          <cell r="A849" t="str">
            <v>080910</v>
          </cell>
          <cell r="B849" t="str">
            <v>08</v>
          </cell>
          <cell r="C849" t="str">
            <v>09</v>
          </cell>
          <cell r="D849" t="str">
            <v>10</v>
          </cell>
          <cell r="E849" t="str">
            <v>PICHARI</v>
          </cell>
          <cell r="F849">
            <v>15909</v>
          </cell>
        </row>
        <row r="850">
          <cell r="A850" t="str">
            <v>081000</v>
          </cell>
          <cell r="B850" t="str">
            <v>08</v>
          </cell>
          <cell r="C850" t="str">
            <v>10</v>
          </cell>
          <cell r="D850" t="str">
            <v>00</v>
          </cell>
          <cell r="E850" t="str">
            <v>PARURO</v>
          </cell>
          <cell r="F850">
            <v>32597</v>
          </cell>
        </row>
        <row r="851">
          <cell r="A851" t="str">
            <v>081001</v>
          </cell>
          <cell r="B851" t="str">
            <v>08</v>
          </cell>
          <cell r="C851" t="str">
            <v>10</v>
          </cell>
          <cell r="D851" t="str">
            <v>01</v>
          </cell>
          <cell r="E851" t="str">
            <v>PARURO</v>
          </cell>
          <cell r="F851">
            <v>3540</v>
          </cell>
        </row>
        <row r="852">
          <cell r="A852" t="str">
            <v>081002</v>
          </cell>
          <cell r="B852" t="str">
            <v>08</v>
          </cell>
          <cell r="C852" t="str">
            <v>10</v>
          </cell>
          <cell r="D852" t="str">
            <v>02</v>
          </cell>
          <cell r="E852" t="str">
            <v>ACCHA</v>
          </cell>
          <cell r="F852">
            <v>3898</v>
          </cell>
        </row>
        <row r="853">
          <cell r="A853" t="str">
            <v>081003</v>
          </cell>
          <cell r="B853" t="str">
            <v>08</v>
          </cell>
          <cell r="C853" t="str">
            <v>10</v>
          </cell>
          <cell r="D853" t="str">
            <v>03</v>
          </cell>
          <cell r="E853" t="str">
            <v>CCAPI</v>
          </cell>
          <cell r="F853">
            <v>4572</v>
          </cell>
        </row>
        <row r="854">
          <cell r="A854" t="str">
            <v>081004</v>
          </cell>
          <cell r="B854" t="str">
            <v>08</v>
          </cell>
          <cell r="C854" t="str">
            <v>10</v>
          </cell>
          <cell r="D854" t="str">
            <v>04</v>
          </cell>
          <cell r="E854" t="str">
            <v>COLCHA</v>
          </cell>
          <cell r="F854">
            <v>1310</v>
          </cell>
        </row>
        <row r="855">
          <cell r="A855" t="str">
            <v>081005</v>
          </cell>
          <cell r="B855" t="str">
            <v>08</v>
          </cell>
          <cell r="C855" t="str">
            <v>10</v>
          </cell>
          <cell r="D855" t="str">
            <v>05</v>
          </cell>
          <cell r="E855" t="str">
            <v>HUANOQUITE</v>
          </cell>
          <cell r="F855">
            <v>6064</v>
          </cell>
        </row>
        <row r="856">
          <cell r="A856" t="str">
            <v>081006</v>
          </cell>
          <cell r="B856" t="str">
            <v>08</v>
          </cell>
          <cell r="C856" t="str">
            <v>10</v>
          </cell>
          <cell r="D856" t="str">
            <v>06</v>
          </cell>
          <cell r="E856" t="str">
            <v>OMACHA</v>
          </cell>
          <cell r="F856">
            <v>6785</v>
          </cell>
        </row>
        <row r="857">
          <cell r="A857" t="str">
            <v>081007</v>
          </cell>
          <cell r="B857" t="str">
            <v>08</v>
          </cell>
          <cell r="C857" t="str">
            <v>10</v>
          </cell>
          <cell r="D857" t="str">
            <v>07</v>
          </cell>
          <cell r="E857" t="str">
            <v>PACCARITAMBO</v>
          </cell>
          <cell r="F857">
            <v>2451</v>
          </cell>
        </row>
        <row r="858">
          <cell r="A858" t="str">
            <v>081008</v>
          </cell>
          <cell r="B858" t="str">
            <v>08</v>
          </cell>
          <cell r="C858" t="str">
            <v>10</v>
          </cell>
          <cell r="D858" t="str">
            <v>08</v>
          </cell>
          <cell r="E858" t="str">
            <v>PILLPINTO</v>
          </cell>
          <cell r="F858">
            <v>1259</v>
          </cell>
        </row>
        <row r="859">
          <cell r="A859" t="str">
            <v>081009</v>
          </cell>
          <cell r="B859" t="str">
            <v>08</v>
          </cell>
          <cell r="C859" t="str">
            <v>10</v>
          </cell>
          <cell r="D859" t="str">
            <v>09</v>
          </cell>
          <cell r="E859" t="str">
            <v>YAURISQUE</v>
          </cell>
          <cell r="F859">
            <v>2718</v>
          </cell>
        </row>
        <row r="860">
          <cell r="A860" t="str">
            <v>081100</v>
          </cell>
          <cell r="B860" t="str">
            <v>08</v>
          </cell>
          <cell r="C860" t="str">
            <v>11</v>
          </cell>
          <cell r="D860" t="str">
            <v>00</v>
          </cell>
          <cell r="E860" t="str">
            <v>PAUCARTAMBO</v>
          </cell>
          <cell r="F860">
            <v>49487</v>
          </cell>
        </row>
        <row r="861">
          <cell r="A861" t="str">
            <v>081101</v>
          </cell>
          <cell r="B861" t="str">
            <v>08</v>
          </cell>
          <cell r="C861" t="str">
            <v>11</v>
          </cell>
          <cell r="D861" t="str">
            <v>01</v>
          </cell>
          <cell r="E861" t="str">
            <v>PAUCARTAMBO</v>
          </cell>
          <cell r="F861">
            <v>15042</v>
          </cell>
        </row>
        <row r="862">
          <cell r="A862" t="str">
            <v>081102</v>
          </cell>
          <cell r="B862" t="str">
            <v>08</v>
          </cell>
          <cell r="C862" t="str">
            <v>11</v>
          </cell>
          <cell r="D862" t="str">
            <v>02</v>
          </cell>
          <cell r="E862" t="str">
            <v>CAICAY</v>
          </cell>
          <cell r="F862">
            <v>2916</v>
          </cell>
        </row>
        <row r="863">
          <cell r="A863" t="str">
            <v>081103</v>
          </cell>
          <cell r="B863" t="str">
            <v>08</v>
          </cell>
          <cell r="C863" t="str">
            <v>11</v>
          </cell>
          <cell r="D863" t="str">
            <v>03</v>
          </cell>
          <cell r="E863" t="str">
            <v>CHALLABAMBA</v>
          </cell>
          <cell r="F863">
            <v>9967</v>
          </cell>
        </row>
        <row r="864">
          <cell r="A864" t="str">
            <v>081104</v>
          </cell>
          <cell r="B864" t="str">
            <v>08</v>
          </cell>
          <cell r="C864" t="str">
            <v>11</v>
          </cell>
          <cell r="D864" t="str">
            <v>04</v>
          </cell>
          <cell r="E864" t="str">
            <v>COLQUEPATA</v>
          </cell>
          <cell r="F864">
            <v>10564</v>
          </cell>
        </row>
        <row r="865">
          <cell r="A865" t="str">
            <v>081105</v>
          </cell>
          <cell r="B865" t="str">
            <v>08</v>
          </cell>
          <cell r="C865" t="str">
            <v>11</v>
          </cell>
          <cell r="D865" t="str">
            <v>05</v>
          </cell>
          <cell r="E865" t="str">
            <v>HUANCARANI</v>
          </cell>
          <cell r="F865">
            <v>6160</v>
          </cell>
        </row>
        <row r="866">
          <cell r="A866" t="str">
            <v>081106</v>
          </cell>
          <cell r="B866" t="str">
            <v>08</v>
          </cell>
          <cell r="C866" t="str">
            <v>11</v>
          </cell>
          <cell r="D866" t="str">
            <v>06</v>
          </cell>
          <cell r="E866" t="str">
            <v>KOSÑIPATA</v>
          </cell>
          <cell r="F866">
            <v>4838</v>
          </cell>
        </row>
        <row r="867">
          <cell r="A867" t="str">
            <v>081200</v>
          </cell>
          <cell r="B867" t="str">
            <v>08</v>
          </cell>
          <cell r="C867" t="str">
            <v>12</v>
          </cell>
          <cell r="D867" t="str">
            <v>00</v>
          </cell>
          <cell r="E867" t="str">
            <v>QUISPICANCHI</v>
          </cell>
          <cell r="F867">
            <v>85747</v>
          </cell>
        </row>
        <row r="868">
          <cell r="A868" t="str">
            <v>081201</v>
          </cell>
          <cell r="B868" t="str">
            <v>08</v>
          </cell>
          <cell r="C868" t="str">
            <v>12</v>
          </cell>
          <cell r="D868" t="str">
            <v>01</v>
          </cell>
          <cell r="E868" t="str">
            <v>URCOS</v>
          </cell>
          <cell r="F868">
            <v>10299</v>
          </cell>
        </row>
        <row r="869">
          <cell r="A869" t="str">
            <v>081202</v>
          </cell>
          <cell r="B869" t="str">
            <v>08</v>
          </cell>
          <cell r="C869" t="str">
            <v>12</v>
          </cell>
          <cell r="D869" t="str">
            <v>02</v>
          </cell>
          <cell r="E869" t="str">
            <v>ANDAHUAYLILLAS</v>
          </cell>
          <cell r="F869">
            <v>5693</v>
          </cell>
        </row>
        <row r="870">
          <cell r="A870" t="str">
            <v>081203</v>
          </cell>
          <cell r="B870" t="str">
            <v>08</v>
          </cell>
          <cell r="C870" t="str">
            <v>12</v>
          </cell>
          <cell r="D870" t="str">
            <v>03</v>
          </cell>
          <cell r="E870" t="str">
            <v>CAMANTI</v>
          </cell>
          <cell r="F870">
            <v>1666</v>
          </cell>
        </row>
        <row r="871">
          <cell r="A871" t="str">
            <v>081204</v>
          </cell>
          <cell r="B871" t="str">
            <v>08</v>
          </cell>
          <cell r="C871" t="str">
            <v>12</v>
          </cell>
          <cell r="D871" t="str">
            <v>04</v>
          </cell>
          <cell r="E871" t="str">
            <v>CCARHUAYO</v>
          </cell>
          <cell r="F871">
            <v>3053</v>
          </cell>
        </row>
        <row r="872">
          <cell r="A872" t="str">
            <v>081205</v>
          </cell>
          <cell r="B872" t="str">
            <v>08</v>
          </cell>
          <cell r="C872" t="str">
            <v>12</v>
          </cell>
          <cell r="D872" t="str">
            <v>05</v>
          </cell>
          <cell r="E872" t="str">
            <v>CCATCA</v>
          </cell>
          <cell r="F872">
            <v>14853</v>
          </cell>
        </row>
        <row r="873">
          <cell r="A873" t="str">
            <v>081206</v>
          </cell>
          <cell r="B873" t="str">
            <v>08</v>
          </cell>
          <cell r="C873" t="str">
            <v>12</v>
          </cell>
          <cell r="D873" t="str">
            <v>06</v>
          </cell>
          <cell r="E873" t="str">
            <v>CUSIPATA</v>
          </cell>
          <cell r="F873">
            <v>4443</v>
          </cell>
        </row>
        <row r="874">
          <cell r="A874" t="str">
            <v>081207</v>
          </cell>
          <cell r="B874" t="str">
            <v>08</v>
          </cell>
          <cell r="C874" t="str">
            <v>12</v>
          </cell>
          <cell r="D874" t="str">
            <v>07</v>
          </cell>
          <cell r="E874" t="str">
            <v>HUARO</v>
          </cell>
          <cell r="F874">
            <v>4704</v>
          </cell>
        </row>
        <row r="875">
          <cell r="A875" t="str">
            <v>081208</v>
          </cell>
          <cell r="B875" t="str">
            <v>08</v>
          </cell>
          <cell r="C875" t="str">
            <v>12</v>
          </cell>
          <cell r="D875" t="str">
            <v>08</v>
          </cell>
          <cell r="E875" t="str">
            <v>LUCRE</v>
          </cell>
          <cell r="F875">
            <v>4156</v>
          </cell>
        </row>
        <row r="876">
          <cell r="A876" t="str">
            <v>081209</v>
          </cell>
          <cell r="B876" t="str">
            <v>08</v>
          </cell>
          <cell r="C876" t="str">
            <v>12</v>
          </cell>
          <cell r="D876" t="str">
            <v>09</v>
          </cell>
          <cell r="E876" t="str">
            <v>MARCAPATA</v>
          </cell>
          <cell r="F876">
            <v>5295</v>
          </cell>
        </row>
        <row r="877">
          <cell r="A877" t="str">
            <v>081210</v>
          </cell>
          <cell r="B877" t="str">
            <v>08</v>
          </cell>
          <cell r="C877" t="str">
            <v>12</v>
          </cell>
          <cell r="D877" t="str">
            <v>10</v>
          </cell>
          <cell r="E877" t="str">
            <v>OCONGATE</v>
          </cell>
          <cell r="F877">
            <v>14637</v>
          </cell>
        </row>
        <row r="878">
          <cell r="A878" t="str">
            <v>081211</v>
          </cell>
          <cell r="B878" t="str">
            <v>08</v>
          </cell>
          <cell r="C878" t="str">
            <v>12</v>
          </cell>
          <cell r="D878" t="str">
            <v>11</v>
          </cell>
          <cell r="E878" t="str">
            <v>OROPESA</v>
          </cell>
          <cell r="F878">
            <v>6466</v>
          </cell>
        </row>
        <row r="879">
          <cell r="A879" t="str">
            <v>081212</v>
          </cell>
          <cell r="B879" t="str">
            <v>08</v>
          </cell>
          <cell r="C879" t="str">
            <v>12</v>
          </cell>
          <cell r="D879" t="str">
            <v>12</v>
          </cell>
          <cell r="E879" t="str">
            <v>QUIQUIJANA</v>
          </cell>
          <cell r="F879">
            <v>10482</v>
          </cell>
        </row>
        <row r="880">
          <cell r="A880" t="str">
            <v>081300</v>
          </cell>
          <cell r="B880" t="str">
            <v>08</v>
          </cell>
          <cell r="C880" t="str">
            <v>13</v>
          </cell>
          <cell r="D880" t="str">
            <v>00</v>
          </cell>
          <cell r="E880" t="str">
            <v>URUBAMBA</v>
          </cell>
          <cell r="F880">
            <v>59698</v>
          </cell>
        </row>
        <row r="881">
          <cell r="A881" t="str">
            <v>081301</v>
          </cell>
          <cell r="B881" t="str">
            <v>08</v>
          </cell>
          <cell r="C881" t="str">
            <v>13</v>
          </cell>
          <cell r="D881" t="str">
            <v>01</v>
          </cell>
          <cell r="E881" t="str">
            <v>URUBAMBA</v>
          </cell>
          <cell r="F881">
            <v>19591</v>
          </cell>
        </row>
        <row r="882">
          <cell r="A882" t="str">
            <v>081302</v>
          </cell>
          <cell r="B882" t="str">
            <v>08</v>
          </cell>
          <cell r="C882" t="str">
            <v>13</v>
          </cell>
          <cell r="D882" t="str">
            <v>02</v>
          </cell>
          <cell r="E882" t="str">
            <v>CHINCHERO</v>
          </cell>
          <cell r="F882">
            <v>10295</v>
          </cell>
        </row>
        <row r="883">
          <cell r="A883" t="str">
            <v>081303</v>
          </cell>
          <cell r="B883" t="str">
            <v>08</v>
          </cell>
          <cell r="C883" t="str">
            <v>13</v>
          </cell>
          <cell r="D883" t="str">
            <v>03</v>
          </cell>
          <cell r="E883" t="str">
            <v>HUAYLLABAMBA</v>
          </cell>
          <cell r="F883">
            <v>5365</v>
          </cell>
        </row>
        <row r="884">
          <cell r="A884" t="str">
            <v>081304</v>
          </cell>
          <cell r="B884" t="str">
            <v>08</v>
          </cell>
          <cell r="C884" t="str">
            <v>13</v>
          </cell>
          <cell r="D884" t="str">
            <v>04</v>
          </cell>
          <cell r="E884" t="str">
            <v>MACHUPICCHU</v>
          </cell>
          <cell r="F884">
            <v>3736</v>
          </cell>
        </row>
        <row r="885">
          <cell r="A885" t="str">
            <v>081305</v>
          </cell>
          <cell r="B885" t="str">
            <v>08</v>
          </cell>
          <cell r="C885" t="str">
            <v>13</v>
          </cell>
          <cell r="D885" t="str">
            <v>05</v>
          </cell>
          <cell r="E885" t="str">
            <v>MARAS</v>
          </cell>
          <cell r="F885">
            <v>7264</v>
          </cell>
        </row>
        <row r="886">
          <cell r="A886" t="str">
            <v>081306</v>
          </cell>
          <cell r="B886" t="str">
            <v>08</v>
          </cell>
          <cell r="C886" t="str">
            <v>13</v>
          </cell>
          <cell r="D886" t="str">
            <v>06</v>
          </cell>
          <cell r="E886" t="str">
            <v>OLLANTAYTAMBO</v>
          </cell>
          <cell r="F886">
            <v>10344</v>
          </cell>
        </row>
        <row r="887">
          <cell r="A887" t="str">
            <v>081307</v>
          </cell>
          <cell r="B887" t="str">
            <v>08</v>
          </cell>
          <cell r="C887" t="str">
            <v>13</v>
          </cell>
          <cell r="D887" t="str">
            <v>07</v>
          </cell>
          <cell r="E887" t="str">
            <v>YUCAY</v>
          </cell>
          <cell r="F887">
            <v>3103</v>
          </cell>
        </row>
        <row r="888">
          <cell r="A888" t="str">
            <v>090000</v>
          </cell>
          <cell r="B888" t="str">
            <v>09</v>
          </cell>
          <cell r="C888" t="str">
            <v>00</v>
          </cell>
          <cell r="D888" t="str">
            <v>00</v>
          </cell>
          <cell r="E888" t="str">
            <v>HUANCAVELICA</v>
          </cell>
          <cell r="F888">
            <v>472072</v>
          </cell>
        </row>
        <row r="889">
          <cell r="A889" t="str">
            <v>090100</v>
          </cell>
          <cell r="B889" t="str">
            <v>09</v>
          </cell>
          <cell r="C889" t="str">
            <v>01</v>
          </cell>
          <cell r="D889" t="str">
            <v>00</v>
          </cell>
          <cell r="E889" t="str">
            <v>HUANCAVELICA</v>
          </cell>
          <cell r="F889">
            <v>145879</v>
          </cell>
        </row>
        <row r="890">
          <cell r="A890" t="str">
            <v>090101</v>
          </cell>
          <cell r="B890" t="str">
            <v>09</v>
          </cell>
          <cell r="C890" t="str">
            <v>01</v>
          </cell>
          <cell r="D890" t="str">
            <v>01</v>
          </cell>
          <cell r="E890" t="str">
            <v>HUANCAVELICA</v>
          </cell>
          <cell r="F890">
            <v>39625</v>
          </cell>
        </row>
        <row r="891">
          <cell r="A891" t="str">
            <v>090102</v>
          </cell>
          <cell r="B891" t="str">
            <v>09</v>
          </cell>
          <cell r="C891" t="str">
            <v>01</v>
          </cell>
          <cell r="D891" t="str">
            <v>02</v>
          </cell>
          <cell r="E891" t="str">
            <v>ACOBAMBILLA</v>
          </cell>
          <cell r="F891">
            <v>3739</v>
          </cell>
        </row>
        <row r="892">
          <cell r="A892" t="str">
            <v>090103</v>
          </cell>
          <cell r="B892" t="str">
            <v>09</v>
          </cell>
          <cell r="C892" t="str">
            <v>01</v>
          </cell>
          <cell r="D892" t="str">
            <v>03</v>
          </cell>
          <cell r="E892" t="str">
            <v>ACORIA</v>
          </cell>
          <cell r="F892">
            <v>29585</v>
          </cell>
        </row>
        <row r="893">
          <cell r="A893" t="str">
            <v>090104</v>
          </cell>
          <cell r="B893" t="str">
            <v>09</v>
          </cell>
          <cell r="C893" t="str">
            <v>01</v>
          </cell>
          <cell r="D893" t="str">
            <v>04</v>
          </cell>
          <cell r="E893" t="str">
            <v>CONAYCA</v>
          </cell>
          <cell r="F893">
            <v>1326</v>
          </cell>
        </row>
        <row r="894">
          <cell r="A894" t="str">
            <v>090105</v>
          </cell>
          <cell r="B894" t="str">
            <v>09</v>
          </cell>
          <cell r="C894" t="str">
            <v>01</v>
          </cell>
          <cell r="D894" t="str">
            <v>05</v>
          </cell>
          <cell r="E894" t="str">
            <v>CUENCA</v>
          </cell>
          <cell r="F894">
            <v>2761</v>
          </cell>
        </row>
        <row r="895">
          <cell r="A895" t="str">
            <v>090106</v>
          </cell>
          <cell r="B895" t="str">
            <v>09</v>
          </cell>
          <cell r="C895" t="str">
            <v>01</v>
          </cell>
          <cell r="D895" t="str">
            <v>06</v>
          </cell>
          <cell r="E895" t="str">
            <v>HUACHOCOLPA</v>
          </cell>
          <cell r="F895">
            <v>3374</v>
          </cell>
        </row>
        <row r="896">
          <cell r="A896" t="str">
            <v>090107</v>
          </cell>
          <cell r="B896" t="str">
            <v>09</v>
          </cell>
          <cell r="C896" t="str">
            <v>01</v>
          </cell>
          <cell r="D896" t="str">
            <v>07</v>
          </cell>
          <cell r="E896" t="str">
            <v>HUAYLLAHUARA</v>
          </cell>
          <cell r="F896">
            <v>1742</v>
          </cell>
        </row>
        <row r="897">
          <cell r="A897" t="str">
            <v>090108</v>
          </cell>
          <cell r="B897" t="str">
            <v>09</v>
          </cell>
          <cell r="C897" t="str">
            <v>01</v>
          </cell>
          <cell r="D897" t="str">
            <v>08</v>
          </cell>
          <cell r="E897" t="str">
            <v>IZCUCHACA</v>
          </cell>
          <cell r="F897">
            <v>1183</v>
          </cell>
        </row>
        <row r="898">
          <cell r="A898" t="str">
            <v>090109</v>
          </cell>
          <cell r="B898" t="str">
            <v>09</v>
          </cell>
          <cell r="C898" t="str">
            <v>01</v>
          </cell>
          <cell r="D898" t="str">
            <v>09</v>
          </cell>
          <cell r="E898" t="str">
            <v>LARIA</v>
          </cell>
          <cell r="F898">
            <v>1434</v>
          </cell>
        </row>
        <row r="899">
          <cell r="A899" t="str">
            <v>090110</v>
          </cell>
          <cell r="B899" t="str">
            <v>09</v>
          </cell>
          <cell r="C899" t="str">
            <v>01</v>
          </cell>
          <cell r="D899" t="str">
            <v>10</v>
          </cell>
          <cell r="E899" t="str">
            <v>MANTA</v>
          </cell>
          <cell r="F899">
            <v>1237</v>
          </cell>
        </row>
        <row r="900">
          <cell r="A900" t="str">
            <v>090111</v>
          </cell>
          <cell r="B900" t="str">
            <v>09</v>
          </cell>
          <cell r="C900" t="str">
            <v>01</v>
          </cell>
          <cell r="D900" t="str">
            <v>11</v>
          </cell>
          <cell r="E900" t="str">
            <v>MARISCAL CACERES</v>
          </cell>
          <cell r="F900">
            <v>484</v>
          </cell>
        </row>
        <row r="901">
          <cell r="A901" t="str">
            <v>090112</v>
          </cell>
          <cell r="B901" t="str">
            <v>09</v>
          </cell>
          <cell r="C901" t="str">
            <v>01</v>
          </cell>
          <cell r="D901" t="str">
            <v>12</v>
          </cell>
          <cell r="E901" t="str">
            <v>MOYA</v>
          </cell>
          <cell r="F901">
            <v>1741</v>
          </cell>
        </row>
        <row r="902">
          <cell r="A902" t="str">
            <v>090113</v>
          </cell>
          <cell r="B902" t="str">
            <v>09</v>
          </cell>
          <cell r="C902" t="str">
            <v>01</v>
          </cell>
          <cell r="D902" t="str">
            <v>13</v>
          </cell>
          <cell r="E902" t="str">
            <v>NUEVO OCCORO</v>
          </cell>
          <cell r="F902">
            <v>2807</v>
          </cell>
        </row>
        <row r="903">
          <cell r="A903" t="str">
            <v>090114</v>
          </cell>
          <cell r="B903" t="str">
            <v>09</v>
          </cell>
          <cell r="C903" t="str">
            <v>01</v>
          </cell>
          <cell r="D903" t="str">
            <v>14</v>
          </cell>
          <cell r="E903" t="str">
            <v>PALCA</v>
          </cell>
          <cell r="F903">
            <v>3604</v>
          </cell>
        </row>
        <row r="904">
          <cell r="A904" t="str">
            <v>090115</v>
          </cell>
          <cell r="B904" t="str">
            <v>09</v>
          </cell>
          <cell r="C904" t="str">
            <v>01</v>
          </cell>
          <cell r="D904" t="str">
            <v>15</v>
          </cell>
          <cell r="E904" t="str">
            <v>PILCHACA</v>
          </cell>
          <cell r="F904">
            <v>804</v>
          </cell>
        </row>
        <row r="905">
          <cell r="A905" t="str">
            <v>090116</v>
          </cell>
          <cell r="B905" t="str">
            <v>09</v>
          </cell>
          <cell r="C905" t="str">
            <v>01</v>
          </cell>
          <cell r="D905" t="str">
            <v>16</v>
          </cell>
          <cell r="E905" t="str">
            <v>VILCA</v>
          </cell>
          <cell r="F905">
            <v>3200</v>
          </cell>
        </row>
        <row r="906">
          <cell r="A906" t="str">
            <v>090117</v>
          </cell>
          <cell r="B906" t="str">
            <v>09</v>
          </cell>
          <cell r="C906" t="str">
            <v>01</v>
          </cell>
          <cell r="D906" t="str">
            <v>17</v>
          </cell>
          <cell r="E906" t="str">
            <v>YAULI</v>
          </cell>
          <cell r="F906">
            <v>27049</v>
          </cell>
        </row>
        <row r="907">
          <cell r="A907" t="str">
            <v>090118</v>
          </cell>
          <cell r="B907" t="str">
            <v>09</v>
          </cell>
          <cell r="C907" t="str">
            <v>01</v>
          </cell>
          <cell r="D907" t="str">
            <v>18</v>
          </cell>
          <cell r="E907" t="str">
            <v>ASCENSION</v>
          </cell>
          <cell r="F907">
            <v>11051</v>
          </cell>
        </row>
        <row r="908">
          <cell r="A908" t="str">
            <v>090119</v>
          </cell>
          <cell r="B908" t="str">
            <v>09</v>
          </cell>
          <cell r="C908" t="str">
            <v>01</v>
          </cell>
          <cell r="D908" t="str">
            <v>19</v>
          </cell>
          <cell r="E908" t="str">
            <v>HUANDO</v>
          </cell>
          <cell r="F908">
            <v>9133</v>
          </cell>
        </row>
        <row r="909">
          <cell r="A909" t="str">
            <v>090200</v>
          </cell>
          <cell r="B909" t="str">
            <v>09</v>
          </cell>
          <cell r="C909" t="str">
            <v>02</v>
          </cell>
          <cell r="D909" t="str">
            <v>00</v>
          </cell>
          <cell r="E909" t="str">
            <v>ACOBAMBA</v>
          </cell>
          <cell r="F909">
            <v>68938</v>
          </cell>
        </row>
        <row r="910">
          <cell r="A910" t="str">
            <v>090201</v>
          </cell>
          <cell r="B910" t="str">
            <v>09</v>
          </cell>
          <cell r="C910" t="str">
            <v>02</v>
          </cell>
          <cell r="D910" t="str">
            <v>01</v>
          </cell>
          <cell r="E910" t="str">
            <v>ACOBAMBA</v>
          </cell>
          <cell r="F910">
            <v>10620</v>
          </cell>
        </row>
        <row r="911">
          <cell r="A911" t="str">
            <v>090202</v>
          </cell>
          <cell r="B911" t="str">
            <v>09</v>
          </cell>
          <cell r="C911" t="str">
            <v>02</v>
          </cell>
          <cell r="D911" t="str">
            <v>02</v>
          </cell>
          <cell r="E911" t="str">
            <v>ANDABAMBA</v>
          </cell>
          <cell r="F911">
            <v>4293</v>
          </cell>
        </row>
        <row r="912">
          <cell r="A912" t="str">
            <v>090203</v>
          </cell>
          <cell r="B912" t="str">
            <v>09</v>
          </cell>
          <cell r="C912" t="str">
            <v>02</v>
          </cell>
          <cell r="D912" t="str">
            <v>03</v>
          </cell>
          <cell r="E912" t="str">
            <v>ANTA</v>
          </cell>
          <cell r="F912">
            <v>6673</v>
          </cell>
        </row>
        <row r="913">
          <cell r="A913" t="str">
            <v>090204</v>
          </cell>
          <cell r="B913" t="str">
            <v>09</v>
          </cell>
          <cell r="C913" t="str">
            <v>02</v>
          </cell>
          <cell r="D913" t="str">
            <v>04</v>
          </cell>
          <cell r="E913" t="str">
            <v>CAJA</v>
          </cell>
          <cell r="F913">
            <v>3070</v>
          </cell>
        </row>
        <row r="914">
          <cell r="A914" t="str">
            <v>090205</v>
          </cell>
          <cell r="B914" t="str">
            <v>09</v>
          </cell>
          <cell r="C914" t="str">
            <v>02</v>
          </cell>
          <cell r="D914" t="str">
            <v>05</v>
          </cell>
          <cell r="E914" t="str">
            <v>MARCAS</v>
          </cell>
          <cell r="F914">
            <v>2433</v>
          </cell>
        </row>
        <row r="915">
          <cell r="A915" t="str">
            <v>090206</v>
          </cell>
          <cell r="B915" t="str">
            <v>09</v>
          </cell>
          <cell r="C915" t="str">
            <v>02</v>
          </cell>
          <cell r="D915" t="str">
            <v>06</v>
          </cell>
          <cell r="E915" t="str">
            <v>PAUCARA</v>
          </cell>
          <cell r="F915">
            <v>30680</v>
          </cell>
        </row>
        <row r="916">
          <cell r="A916" t="str">
            <v>090207</v>
          </cell>
          <cell r="B916" t="str">
            <v>09</v>
          </cell>
          <cell r="C916" t="str">
            <v>02</v>
          </cell>
          <cell r="D916" t="str">
            <v>07</v>
          </cell>
          <cell r="E916" t="str">
            <v>POMACOCHA</v>
          </cell>
          <cell r="F916">
            <v>3953</v>
          </cell>
        </row>
        <row r="917">
          <cell r="A917" t="str">
            <v>090208</v>
          </cell>
          <cell r="B917" t="str">
            <v>09</v>
          </cell>
          <cell r="C917" t="str">
            <v>02</v>
          </cell>
          <cell r="D917" t="str">
            <v>08</v>
          </cell>
          <cell r="E917" t="str">
            <v>ROSARIO</v>
          </cell>
          <cell r="F917">
            <v>7216</v>
          </cell>
        </row>
        <row r="918">
          <cell r="A918" t="str">
            <v>090300</v>
          </cell>
          <cell r="B918" t="str">
            <v>09</v>
          </cell>
          <cell r="C918" t="str">
            <v>03</v>
          </cell>
          <cell r="D918" t="str">
            <v>00</v>
          </cell>
          <cell r="E918" t="str">
            <v>ANGARAES</v>
          </cell>
          <cell r="F918">
            <v>55096</v>
          </cell>
        </row>
        <row r="919">
          <cell r="A919" t="str">
            <v>090301</v>
          </cell>
          <cell r="B919" t="str">
            <v>09</v>
          </cell>
          <cell r="C919" t="str">
            <v>03</v>
          </cell>
          <cell r="D919" t="str">
            <v>01</v>
          </cell>
          <cell r="E919" t="str">
            <v>LIRCAY</v>
          </cell>
          <cell r="F919">
            <v>25988</v>
          </cell>
        </row>
        <row r="920">
          <cell r="A920" t="str">
            <v>090302</v>
          </cell>
          <cell r="B920" t="str">
            <v>09</v>
          </cell>
          <cell r="C920" t="str">
            <v>03</v>
          </cell>
          <cell r="D920" t="str">
            <v>02</v>
          </cell>
          <cell r="E920" t="str">
            <v>ANCHONGA</v>
          </cell>
          <cell r="F920">
            <v>7788</v>
          </cell>
        </row>
        <row r="921">
          <cell r="A921" t="str">
            <v>090303</v>
          </cell>
          <cell r="B921" t="str">
            <v>09</v>
          </cell>
          <cell r="C921" t="str">
            <v>03</v>
          </cell>
          <cell r="D921" t="str">
            <v>03</v>
          </cell>
          <cell r="E921" t="str">
            <v>CALLANMARCA</v>
          </cell>
          <cell r="F921">
            <v>1031</v>
          </cell>
        </row>
        <row r="922">
          <cell r="A922" t="str">
            <v>090304</v>
          </cell>
          <cell r="B922" t="str">
            <v>09</v>
          </cell>
          <cell r="C922" t="str">
            <v>03</v>
          </cell>
          <cell r="D922" t="str">
            <v>04</v>
          </cell>
          <cell r="E922" t="str">
            <v>CCOCHACCASA</v>
          </cell>
          <cell r="F922">
            <v>3504</v>
          </cell>
        </row>
        <row r="923">
          <cell r="A923" t="str">
            <v>090305</v>
          </cell>
          <cell r="B923" t="str">
            <v>09</v>
          </cell>
          <cell r="C923" t="str">
            <v>03</v>
          </cell>
          <cell r="D923" t="str">
            <v>05</v>
          </cell>
          <cell r="E923" t="str">
            <v>CHINCHO</v>
          </cell>
          <cell r="F923">
            <v>1260</v>
          </cell>
        </row>
        <row r="924">
          <cell r="A924" t="str">
            <v>090306</v>
          </cell>
          <cell r="B924" t="str">
            <v>09</v>
          </cell>
          <cell r="C924" t="str">
            <v>03</v>
          </cell>
          <cell r="D924" t="str">
            <v>06</v>
          </cell>
          <cell r="E924" t="str">
            <v>CONGALLA</v>
          </cell>
          <cell r="F924">
            <v>4997</v>
          </cell>
        </row>
        <row r="925">
          <cell r="A925" t="str">
            <v>090307</v>
          </cell>
          <cell r="B925" t="str">
            <v>09</v>
          </cell>
          <cell r="C925" t="str">
            <v>03</v>
          </cell>
          <cell r="D925" t="str">
            <v>07</v>
          </cell>
          <cell r="E925" t="str">
            <v>HUANCA-HUANCA</v>
          </cell>
          <cell r="F925">
            <v>1733</v>
          </cell>
        </row>
        <row r="926">
          <cell r="A926" t="str">
            <v>090308</v>
          </cell>
          <cell r="B926" t="str">
            <v>09</v>
          </cell>
          <cell r="C926" t="str">
            <v>03</v>
          </cell>
          <cell r="D926" t="str">
            <v>08</v>
          </cell>
          <cell r="E926" t="str">
            <v>HUAYLLAY GRANDE</v>
          </cell>
          <cell r="F926">
            <v>1462</v>
          </cell>
        </row>
        <row r="927">
          <cell r="A927" t="str">
            <v>090309</v>
          </cell>
          <cell r="B927" t="str">
            <v>09</v>
          </cell>
          <cell r="C927" t="str">
            <v>03</v>
          </cell>
          <cell r="D927" t="str">
            <v>09</v>
          </cell>
          <cell r="E927" t="str">
            <v>JULCAMARCA</v>
          </cell>
          <cell r="F927">
            <v>1338</v>
          </cell>
        </row>
        <row r="928">
          <cell r="A928" t="str">
            <v>090310</v>
          </cell>
          <cell r="B928" t="str">
            <v>09</v>
          </cell>
          <cell r="C928" t="str">
            <v>03</v>
          </cell>
          <cell r="D928" t="str">
            <v>10</v>
          </cell>
          <cell r="E928" t="str">
            <v>SAN ANTONIO DE ANTAPARCO</v>
          </cell>
          <cell r="F928">
            <v>976</v>
          </cell>
        </row>
        <row r="929">
          <cell r="A929" t="str">
            <v>090311</v>
          </cell>
          <cell r="B929" t="str">
            <v>09</v>
          </cell>
          <cell r="C929" t="str">
            <v>03</v>
          </cell>
          <cell r="D929" t="str">
            <v>11</v>
          </cell>
          <cell r="E929" t="str">
            <v>SANTO TOMAS DE PATA</v>
          </cell>
          <cell r="F929">
            <v>1555</v>
          </cell>
        </row>
        <row r="930">
          <cell r="A930" t="str">
            <v>090312</v>
          </cell>
          <cell r="B930" t="str">
            <v>09</v>
          </cell>
          <cell r="C930" t="str">
            <v>03</v>
          </cell>
          <cell r="D930" t="str">
            <v>12</v>
          </cell>
          <cell r="E930" t="str">
            <v>SECCLLA</v>
          </cell>
          <cell r="F930">
            <v>3464</v>
          </cell>
        </row>
        <row r="931">
          <cell r="A931" t="str">
            <v>090400</v>
          </cell>
          <cell r="B931" t="str">
            <v>09</v>
          </cell>
          <cell r="C931" t="str">
            <v>04</v>
          </cell>
          <cell r="D931" t="str">
            <v>00</v>
          </cell>
          <cell r="E931" t="str">
            <v>CASTROVIRREYNA</v>
          </cell>
          <cell r="F931">
            <v>20661</v>
          </cell>
        </row>
        <row r="932">
          <cell r="A932" t="str">
            <v>090401</v>
          </cell>
          <cell r="B932" t="str">
            <v>09</v>
          </cell>
          <cell r="C932" t="str">
            <v>04</v>
          </cell>
          <cell r="D932" t="str">
            <v>01</v>
          </cell>
          <cell r="E932" t="str">
            <v>CASTROVIRREYNA</v>
          </cell>
          <cell r="F932">
            <v>4051</v>
          </cell>
        </row>
        <row r="933">
          <cell r="A933" t="str">
            <v>090402</v>
          </cell>
          <cell r="B933" t="str">
            <v>09</v>
          </cell>
          <cell r="C933" t="str">
            <v>04</v>
          </cell>
          <cell r="D933" t="str">
            <v>02</v>
          </cell>
          <cell r="E933" t="str">
            <v>ARMA</v>
          </cell>
          <cell r="F933">
            <v>1642</v>
          </cell>
        </row>
        <row r="934">
          <cell r="A934" t="str">
            <v>090403</v>
          </cell>
          <cell r="B934" t="str">
            <v>09</v>
          </cell>
          <cell r="C934" t="str">
            <v>04</v>
          </cell>
          <cell r="D934" t="str">
            <v>03</v>
          </cell>
          <cell r="E934" t="str">
            <v>AURAHUA</v>
          </cell>
          <cell r="F934">
            <v>2496</v>
          </cell>
        </row>
        <row r="935">
          <cell r="A935" t="str">
            <v>090404</v>
          </cell>
          <cell r="B935" t="str">
            <v>09</v>
          </cell>
          <cell r="C935" t="str">
            <v>04</v>
          </cell>
          <cell r="D935" t="str">
            <v>04</v>
          </cell>
          <cell r="E935" t="str">
            <v>CAPILLAS</v>
          </cell>
          <cell r="F935">
            <v>2028</v>
          </cell>
        </row>
        <row r="936">
          <cell r="A936" t="str">
            <v>090405</v>
          </cell>
          <cell r="B936" t="str">
            <v>09</v>
          </cell>
          <cell r="C936" t="str">
            <v>04</v>
          </cell>
          <cell r="D936" t="str">
            <v>05</v>
          </cell>
          <cell r="E936" t="str">
            <v>CHUPAMARCA</v>
          </cell>
          <cell r="F936">
            <v>1288</v>
          </cell>
        </row>
        <row r="937">
          <cell r="A937" t="str">
            <v>090406</v>
          </cell>
          <cell r="B937" t="str">
            <v>09</v>
          </cell>
          <cell r="C937" t="str">
            <v>04</v>
          </cell>
          <cell r="D937" t="str">
            <v>06</v>
          </cell>
          <cell r="E937" t="str">
            <v>COCAS</v>
          </cell>
          <cell r="F937">
            <v>939</v>
          </cell>
        </row>
        <row r="938">
          <cell r="A938" t="str">
            <v>090407</v>
          </cell>
          <cell r="B938" t="str">
            <v>09</v>
          </cell>
          <cell r="C938" t="str">
            <v>04</v>
          </cell>
          <cell r="D938" t="str">
            <v>07</v>
          </cell>
          <cell r="E938" t="str">
            <v>HUACHOS</v>
          </cell>
          <cell r="F938">
            <v>1466</v>
          </cell>
        </row>
        <row r="939">
          <cell r="A939" t="str">
            <v>090408</v>
          </cell>
          <cell r="B939" t="str">
            <v>09</v>
          </cell>
          <cell r="C939" t="str">
            <v>04</v>
          </cell>
          <cell r="D939" t="str">
            <v>08</v>
          </cell>
          <cell r="E939" t="str">
            <v>HUAMATAMBO</v>
          </cell>
          <cell r="F939">
            <v>454</v>
          </cell>
        </row>
        <row r="940">
          <cell r="A940" t="str">
            <v>090409</v>
          </cell>
          <cell r="B940" t="str">
            <v>09</v>
          </cell>
          <cell r="C940" t="str">
            <v>04</v>
          </cell>
          <cell r="D940" t="str">
            <v>09</v>
          </cell>
          <cell r="E940" t="str">
            <v>MOLLEPAMPA</v>
          </cell>
          <cell r="F940">
            <v>1686</v>
          </cell>
        </row>
        <row r="941">
          <cell r="A941" t="str">
            <v>090410</v>
          </cell>
          <cell r="B941" t="str">
            <v>09</v>
          </cell>
          <cell r="C941" t="str">
            <v>04</v>
          </cell>
          <cell r="D941" t="str">
            <v>10</v>
          </cell>
          <cell r="E941" t="str">
            <v>SAN JUAN</v>
          </cell>
          <cell r="F941">
            <v>678</v>
          </cell>
        </row>
        <row r="942">
          <cell r="A942" t="str">
            <v>090411</v>
          </cell>
          <cell r="B942" t="str">
            <v>09</v>
          </cell>
          <cell r="C942" t="str">
            <v>04</v>
          </cell>
          <cell r="D942" t="str">
            <v>11</v>
          </cell>
          <cell r="E942" t="str">
            <v>SANTA ANA</v>
          </cell>
          <cell r="F942">
            <v>1163</v>
          </cell>
        </row>
        <row r="943">
          <cell r="A943" t="str">
            <v>090412</v>
          </cell>
          <cell r="B943" t="str">
            <v>09</v>
          </cell>
          <cell r="C943" t="str">
            <v>04</v>
          </cell>
          <cell r="D943" t="str">
            <v>12</v>
          </cell>
          <cell r="E943" t="str">
            <v>TANTARA</v>
          </cell>
          <cell r="F943">
            <v>726</v>
          </cell>
        </row>
        <row r="944">
          <cell r="A944" t="str">
            <v>090413</v>
          </cell>
          <cell r="B944" t="str">
            <v>09</v>
          </cell>
          <cell r="C944" t="str">
            <v>04</v>
          </cell>
          <cell r="D944" t="str">
            <v>13</v>
          </cell>
          <cell r="E944" t="str">
            <v>TICRAPO</v>
          </cell>
          <cell r="F944">
            <v>2044</v>
          </cell>
        </row>
        <row r="945">
          <cell r="A945" t="str">
            <v>090500</v>
          </cell>
          <cell r="B945" t="str">
            <v>09</v>
          </cell>
          <cell r="C945" t="str">
            <v>05</v>
          </cell>
          <cell r="D945" t="str">
            <v>00</v>
          </cell>
          <cell r="E945" t="str">
            <v>CHURCAMPA</v>
          </cell>
          <cell r="F945">
            <v>44027</v>
          </cell>
        </row>
        <row r="946">
          <cell r="A946" t="str">
            <v>090501</v>
          </cell>
          <cell r="B946" t="str">
            <v>09</v>
          </cell>
          <cell r="C946" t="str">
            <v>05</v>
          </cell>
          <cell r="D946" t="str">
            <v>01</v>
          </cell>
          <cell r="E946" t="str">
            <v>CHURCAMPA</v>
          </cell>
          <cell r="F946">
            <v>6518</v>
          </cell>
        </row>
        <row r="947">
          <cell r="A947" t="str">
            <v>090502</v>
          </cell>
          <cell r="B947" t="str">
            <v>09</v>
          </cell>
          <cell r="C947" t="str">
            <v>05</v>
          </cell>
          <cell r="D947" t="str">
            <v>02</v>
          </cell>
          <cell r="E947" t="str">
            <v>ANCO</v>
          </cell>
          <cell r="F947">
            <v>9744</v>
          </cell>
        </row>
        <row r="948">
          <cell r="A948" t="str">
            <v>090503</v>
          </cell>
          <cell r="B948" t="str">
            <v>09</v>
          </cell>
          <cell r="C948" t="str">
            <v>05</v>
          </cell>
          <cell r="D948" t="str">
            <v>03</v>
          </cell>
          <cell r="E948" t="str">
            <v>CHINCHIHUASI</v>
          </cell>
          <cell r="F948">
            <v>4158</v>
          </cell>
        </row>
        <row r="949">
          <cell r="A949" t="str">
            <v>090504</v>
          </cell>
          <cell r="B949" t="str">
            <v>09</v>
          </cell>
          <cell r="C949" t="str">
            <v>05</v>
          </cell>
          <cell r="D949" t="str">
            <v>04</v>
          </cell>
          <cell r="E949" t="str">
            <v>EL CARMEN</v>
          </cell>
          <cell r="F949">
            <v>3325</v>
          </cell>
        </row>
        <row r="950">
          <cell r="A950" t="str">
            <v>090505</v>
          </cell>
          <cell r="B950" t="str">
            <v>09</v>
          </cell>
          <cell r="C950" t="str">
            <v>05</v>
          </cell>
          <cell r="D950" t="str">
            <v>05</v>
          </cell>
          <cell r="E950" t="str">
            <v>LA MERCED</v>
          </cell>
          <cell r="F950">
            <v>635</v>
          </cell>
        </row>
        <row r="951">
          <cell r="A951" t="str">
            <v>090506</v>
          </cell>
          <cell r="B951" t="str">
            <v>09</v>
          </cell>
          <cell r="C951" t="str">
            <v>05</v>
          </cell>
          <cell r="D951" t="str">
            <v>06</v>
          </cell>
          <cell r="E951" t="str">
            <v>LOCROJA</v>
          </cell>
          <cell r="F951">
            <v>5107</v>
          </cell>
        </row>
        <row r="952">
          <cell r="A952" t="str">
            <v>090507</v>
          </cell>
          <cell r="B952" t="str">
            <v>09</v>
          </cell>
          <cell r="C952" t="str">
            <v>05</v>
          </cell>
          <cell r="D952" t="str">
            <v>07</v>
          </cell>
          <cell r="E952" t="str">
            <v>PAUCARBAMBA</v>
          </cell>
          <cell r="F952">
            <v>6273</v>
          </cell>
        </row>
        <row r="953">
          <cell r="A953" t="str">
            <v>090508</v>
          </cell>
          <cell r="B953" t="str">
            <v>09</v>
          </cell>
          <cell r="C953" t="str">
            <v>05</v>
          </cell>
          <cell r="D953" t="str">
            <v>08</v>
          </cell>
          <cell r="E953" t="str">
            <v>SAN MIGUEL DE MAYOCC</v>
          </cell>
          <cell r="F953">
            <v>930</v>
          </cell>
        </row>
        <row r="954">
          <cell r="A954" t="str">
            <v>090509</v>
          </cell>
          <cell r="B954" t="str">
            <v>09</v>
          </cell>
          <cell r="C954" t="str">
            <v>05</v>
          </cell>
          <cell r="D954" t="str">
            <v>09</v>
          </cell>
          <cell r="E954" t="str">
            <v>SAN PEDRO DE CORIS</v>
          </cell>
          <cell r="F954">
            <v>4287</v>
          </cell>
        </row>
        <row r="955">
          <cell r="A955" t="str">
            <v>090510</v>
          </cell>
          <cell r="B955" t="str">
            <v>09</v>
          </cell>
          <cell r="C955" t="str">
            <v>05</v>
          </cell>
          <cell r="D955" t="str">
            <v>10</v>
          </cell>
          <cell r="E955" t="str">
            <v>PACHAMARCA</v>
          </cell>
          <cell r="F955">
            <v>3050</v>
          </cell>
        </row>
        <row r="956">
          <cell r="A956" t="str">
            <v>090600</v>
          </cell>
          <cell r="B956" t="str">
            <v>09</v>
          </cell>
          <cell r="C956" t="str">
            <v>06</v>
          </cell>
          <cell r="D956" t="str">
            <v>00</v>
          </cell>
          <cell r="E956" t="str">
            <v>HUAYTARA</v>
          </cell>
          <cell r="F956">
            <v>29844</v>
          </cell>
        </row>
        <row r="957">
          <cell r="A957" t="str">
            <v>090601</v>
          </cell>
          <cell r="B957" t="str">
            <v>09</v>
          </cell>
          <cell r="C957" t="str">
            <v>06</v>
          </cell>
          <cell r="D957" t="str">
            <v>01</v>
          </cell>
          <cell r="E957" t="str">
            <v>HUAYTARA</v>
          </cell>
          <cell r="F957">
            <v>2511</v>
          </cell>
        </row>
        <row r="958">
          <cell r="A958" t="str">
            <v>090602</v>
          </cell>
          <cell r="B958" t="str">
            <v>09</v>
          </cell>
          <cell r="C958" t="str">
            <v>06</v>
          </cell>
          <cell r="D958" t="str">
            <v>02</v>
          </cell>
          <cell r="E958" t="str">
            <v>AYAVI</v>
          </cell>
          <cell r="F958">
            <v>1235</v>
          </cell>
        </row>
        <row r="959">
          <cell r="A959" t="str">
            <v>090603</v>
          </cell>
          <cell r="B959" t="str">
            <v>09</v>
          </cell>
          <cell r="C959" t="str">
            <v>06</v>
          </cell>
          <cell r="D959" t="str">
            <v>03</v>
          </cell>
          <cell r="E959" t="str">
            <v>CORDOVA</v>
          </cell>
          <cell r="F959">
            <v>2775</v>
          </cell>
        </row>
        <row r="960">
          <cell r="A960" t="str">
            <v>090604</v>
          </cell>
          <cell r="B960" t="str">
            <v>09</v>
          </cell>
          <cell r="C960" t="str">
            <v>06</v>
          </cell>
          <cell r="D960" t="str">
            <v>04</v>
          </cell>
          <cell r="E960" t="str">
            <v>HUAYACUNDO ARMA</v>
          </cell>
          <cell r="F960">
            <v>456</v>
          </cell>
        </row>
        <row r="961">
          <cell r="A961" t="str">
            <v>090605</v>
          </cell>
          <cell r="B961" t="str">
            <v>09</v>
          </cell>
          <cell r="C961" t="str">
            <v>06</v>
          </cell>
          <cell r="D961" t="str">
            <v>05</v>
          </cell>
          <cell r="E961" t="str">
            <v>LARAMARCA</v>
          </cell>
          <cell r="F961">
            <v>1980</v>
          </cell>
        </row>
        <row r="962">
          <cell r="A962" t="str">
            <v>090606</v>
          </cell>
          <cell r="B962" t="str">
            <v>09</v>
          </cell>
          <cell r="C962" t="str">
            <v>06</v>
          </cell>
          <cell r="D962" t="str">
            <v>06</v>
          </cell>
          <cell r="E962" t="str">
            <v>OCOYO</v>
          </cell>
          <cell r="F962">
            <v>1564</v>
          </cell>
        </row>
        <row r="963">
          <cell r="A963" t="str">
            <v>090607</v>
          </cell>
          <cell r="B963" t="str">
            <v>09</v>
          </cell>
          <cell r="C963" t="str">
            <v>06</v>
          </cell>
          <cell r="D963" t="str">
            <v>07</v>
          </cell>
          <cell r="E963" t="str">
            <v>PILPICHACA</v>
          </cell>
          <cell r="F963">
            <v>5988</v>
          </cell>
        </row>
        <row r="964">
          <cell r="A964" t="str">
            <v>090608</v>
          </cell>
          <cell r="B964" t="str">
            <v>09</v>
          </cell>
          <cell r="C964" t="str">
            <v>06</v>
          </cell>
          <cell r="D964" t="str">
            <v>08</v>
          </cell>
          <cell r="E964" t="str">
            <v>QUERCO</v>
          </cell>
          <cell r="F964">
            <v>1233</v>
          </cell>
        </row>
        <row r="965">
          <cell r="A965" t="str">
            <v>090609</v>
          </cell>
          <cell r="B965" t="str">
            <v>09</v>
          </cell>
          <cell r="C965" t="str">
            <v>06</v>
          </cell>
          <cell r="D965" t="str">
            <v>09</v>
          </cell>
          <cell r="E965" t="str">
            <v>QUITO-ARMA</v>
          </cell>
          <cell r="F965">
            <v>912</v>
          </cell>
        </row>
        <row r="966">
          <cell r="A966" t="str">
            <v>090610</v>
          </cell>
          <cell r="B966" t="str">
            <v>09</v>
          </cell>
          <cell r="C966" t="str">
            <v>06</v>
          </cell>
          <cell r="D966" t="str">
            <v>10</v>
          </cell>
          <cell r="E966" t="str">
            <v>SAN ANTONIO DE CUSICANCHA</v>
          </cell>
          <cell r="F966">
            <v>2290</v>
          </cell>
        </row>
        <row r="967">
          <cell r="A967" t="str">
            <v>090611</v>
          </cell>
          <cell r="B967" t="str">
            <v>09</v>
          </cell>
          <cell r="C967" t="str">
            <v>06</v>
          </cell>
          <cell r="D967" t="str">
            <v>11</v>
          </cell>
          <cell r="E967" t="str">
            <v>SAN FRANCISCO DE SANGAYAICO</v>
          </cell>
          <cell r="F967">
            <v>1009</v>
          </cell>
        </row>
        <row r="968">
          <cell r="A968" t="str">
            <v>090612</v>
          </cell>
          <cell r="B968" t="str">
            <v>09</v>
          </cell>
          <cell r="C968" t="str">
            <v>06</v>
          </cell>
          <cell r="D968" t="str">
            <v>12</v>
          </cell>
          <cell r="E968" t="str">
            <v>SAN ISIDRO</v>
          </cell>
          <cell r="F968">
            <v>784</v>
          </cell>
        </row>
        <row r="969">
          <cell r="A969" t="str">
            <v>090613</v>
          </cell>
          <cell r="B969" t="str">
            <v>09</v>
          </cell>
          <cell r="C969" t="str">
            <v>06</v>
          </cell>
          <cell r="D969" t="str">
            <v>13</v>
          </cell>
          <cell r="E969" t="str">
            <v>SANTIAGO DE CHOCORVOS</v>
          </cell>
          <cell r="F969">
            <v>3959</v>
          </cell>
        </row>
        <row r="970">
          <cell r="A970" t="str">
            <v>090614</v>
          </cell>
          <cell r="B970" t="str">
            <v>09</v>
          </cell>
          <cell r="C970" t="str">
            <v>06</v>
          </cell>
          <cell r="D970" t="str">
            <v>14</v>
          </cell>
          <cell r="E970" t="str">
            <v>SANTIAGO DE QUIRAHUARA</v>
          </cell>
          <cell r="F970">
            <v>857</v>
          </cell>
        </row>
        <row r="971">
          <cell r="A971" t="str">
            <v>090615</v>
          </cell>
          <cell r="B971" t="str">
            <v>09</v>
          </cell>
          <cell r="C971" t="str">
            <v>06</v>
          </cell>
          <cell r="D971" t="str">
            <v>15</v>
          </cell>
          <cell r="E971" t="str">
            <v>SANTO DOMINGO DE CAPILLAS</v>
          </cell>
          <cell r="F971">
            <v>1025</v>
          </cell>
        </row>
        <row r="972">
          <cell r="A972" t="str">
            <v>090616</v>
          </cell>
          <cell r="B972" t="str">
            <v>09</v>
          </cell>
          <cell r="C972" t="str">
            <v>06</v>
          </cell>
          <cell r="D972" t="str">
            <v>16</v>
          </cell>
          <cell r="E972" t="str">
            <v>TAMBO</v>
          </cell>
          <cell r="F972">
            <v>1266</v>
          </cell>
        </row>
        <row r="973">
          <cell r="A973" t="str">
            <v>090700</v>
          </cell>
          <cell r="B973" t="str">
            <v>09</v>
          </cell>
          <cell r="C973" t="str">
            <v>07</v>
          </cell>
          <cell r="D973" t="str">
            <v>00</v>
          </cell>
          <cell r="E973" t="str">
            <v>TAYACAJA</v>
          </cell>
          <cell r="F973">
            <v>107627</v>
          </cell>
        </row>
        <row r="974">
          <cell r="A974" t="str">
            <v>090701</v>
          </cell>
          <cell r="B974" t="str">
            <v>09</v>
          </cell>
          <cell r="C974" t="str">
            <v>07</v>
          </cell>
          <cell r="D974" t="str">
            <v>01</v>
          </cell>
          <cell r="E974" t="str">
            <v>PAMPAS</v>
          </cell>
          <cell r="F974">
            <v>12980</v>
          </cell>
        </row>
        <row r="975">
          <cell r="A975" t="str">
            <v>090702</v>
          </cell>
          <cell r="B975" t="str">
            <v>09</v>
          </cell>
          <cell r="C975" t="str">
            <v>07</v>
          </cell>
          <cell r="D975" t="str">
            <v>02</v>
          </cell>
          <cell r="E975" t="str">
            <v>ACOSTAMBO</v>
          </cell>
          <cell r="F975">
            <v>5178</v>
          </cell>
        </row>
        <row r="976">
          <cell r="A976" t="str">
            <v>090703</v>
          </cell>
          <cell r="B976" t="str">
            <v>09</v>
          </cell>
          <cell r="C976" t="str">
            <v>07</v>
          </cell>
          <cell r="D976" t="str">
            <v>03</v>
          </cell>
          <cell r="E976" t="str">
            <v>ACRAQUIA</v>
          </cell>
          <cell r="F976">
            <v>5127</v>
          </cell>
        </row>
        <row r="977">
          <cell r="A977" t="str">
            <v>090704</v>
          </cell>
          <cell r="B977" t="str">
            <v>09</v>
          </cell>
          <cell r="C977" t="str">
            <v>07</v>
          </cell>
          <cell r="D977" t="str">
            <v>04</v>
          </cell>
          <cell r="E977" t="str">
            <v>AHUAYCHA</v>
          </cell>
          <cell r="F977">
            <v>6346</v>
          </cell>
        </row>
        <row r="978">
          <cell r="A978" t="str">
            <v>090705</v>
          </cell>
          <cell r="B978" t="str">
            <v>09</v>
          </cell>
          <cell r="C978" t="str">
            <v>07</v>
          </cell>
          <cell r="D978" t="str">
            <v>05</v>
          </cell>
          <cell r="E978" t="str">
            <v>COLCABAMBA</v>
          </cell>
          <cell r="F978">
            <v>22019</v>
          </cell>
        </row>
        <row r="979">
          <cell r="A979" t="str">
            <v>090706</v>
          </cell>
          <cell r="B979" t="str">
            <v>09</v>
          </cell>
          <cell r="C979" t="str">
            <v>07</v>
          </cell>
          <cell r="D979" t="str">
            <v>06</v>
          </cell>
          <cell r="E979" t="str">
            <v>DANIEL HERNANDEZ</v>
          </cell>
          <cell r="F979">
            <v>10192</v>
          </cell>
        </row>
        <row r="980">
          <cell r="A980" t="str">
            <v>090707</v>
          </cell>
          <cell r="B980" t="str">
            <v>09</v>
          </cell>
          <cell r="C980" t="str">
            <v>07</v>
          </cell>
          <cell r="D980" t="str">
            <v>07</v>
          </cell>
          <cell r="E980" t="str">
            <v>HUACHOCOLPA</v>
          </cell>
          <cell r="F980">
            <v>3975</v>
          </cell>
        </row>
        <row r="981">
          <cell r="A981" t="str">
            <v>090709</v>
          </cell>
          <cell r="B981" t="str">
            <v>09</v>
          </cell>
          <cell r="C981" t="str">
            <v>07</v>
          </cell>
          <cell r="D981" t="str">
            <v>09</v>
          </cell>
          <cell r="E981" t="str">
            <v>HUARIBAMBA</v>
          </cell>
          <cell r="F981">
            <v>8285</v>
          </cell>
        </row>
        <row r="982">
          <cell r="A982" t="str">
            <v>090710</v>
          </cell>
          <cell r="B982" t="str">
            <v>09</v>
          </cell>
          <cell r="C982" t="str">
            <v>07</v>
          </cell>
          <cell r="D982" t="str">
            <v>10</v>
          </cell>
          <cell r="E982" t="str">
            <v>ÑAHUIMPUQUIO</v>
          </cell>
          <cell r="F982">
            <v>2651</v>
          </cell>
        </row>
        <row r="983">
          <cell r="A983" t="str">
            <v>090711</v>
          </cell>
          <cell r="B983" t="str">
            <v>09</v>
          </cell>
          <cell r="C983" t="str">
            <v>07</v>
          </cell>
          <cell r="D983" t="str">
            <v>11</v>
          </cell>
          <cell r="E983" t="str">
            <v>PAZOS</v>
          </cell>
          <cell r="F983">
            <v>8216</v>
          </cell>
        </row>
        <row r="984">
          <cell r="A984" t="str">
            <v>090713</v>
          </cell>
          <cell r="B984" t="str">
            <v>09</v>
          </cell>
          <cell r="C984" t="str">
            <v>07</v>
          </cell>
          <cell r="D984" t="str">
            <v>13</v>
          </cell>
          <cell r="E984" t="str">
            <v>QUISHUAR</v>
          </cell>
          <cell r="F984">
            <v>1054</v>
          </cell>
        </row>
        <row r="985">
          <cell r="A985" t="str">
            <v>090714</v>
          </cell>
          <cell r="B985" t="str">
            <v>09</v>
          </cell>
          <cell r="C985" t="str">
            <v>07</v>
          </cell>
          <cell r="D985" t="str">
            <v>14</v>
          </cell>
          <cell r="E985" t="str">
            <v>SALCABAMBA</v>
          </cell>
          <cell r="F985">
            <v>5462</v>
          </cell>
        </row>
        <row r="986">
          <cell r="A986" t="str">
            <v>090715</v>
          </cell>
          <cell r="B986" t="str">
            <v>09</v>
          </cell>
          <cell r="C986" t="str">
            <v>07</v>
          </cell>
          <cell r="D986" t="str">
            <v>15</v>
          </cell>
          <cell r="E986" t="str">
            <v>SALCAHUASI</v>
          </cell>
          <cell r="F986">
            <v>3774</v>
          </cell>
        </row>
        <row r="987">
          <cell r="A987" t="str">
            <v>090716</v>
          </cell>
          <cell r="B987" t="str">
            <v>09</v>
          </cell>
          <cell r="C987" t="str">
            <v>07</v>
          </cell>
          <cell r="D987" t="str">
            <v>16</v>
          </cell>
          <cell r="E987" t="str">
            <v>SAN MARCOS DE ROCCHAC</v>
          </cell>
          <cell r="F987">
            <v>3083</v>
          </cell>
        </row>
        <row r="988">
          <cell r="A988" t="str">
            <v>090717</v>
          </cell>
          <cell r="B988" t="str">
            <v>09</v>
          </cell>
          <cell r="C988" t="str">
            <v>07</v>
          </cell>
          <cell r="D988" t="str">
            <v>17</v>
          </cell>
          <cell r="E988" t="str">
            <v>SURCUBAMBA</v>
          </cell>
          <cell r="F988">
            <v>5185</v>
          </cell>
        </row>
        <row r="989">
          <cell r="A989" t="str">
            <v>090718</v>
          </cell>
          <cell r="B989" t="str">
            <v>09</v>
          </cell>
          <cell r="C989" t="str">
            <v>07</v>
          </cell>
          <cell r="D989" t="str">
            <v>18</v>
          </cell>
          <cell r="E989" t="str">
            <v>TINTAY PUNCU</v>
          </cell>
          <cell r="F989">
            <v>4100</v>
          </cell>
        </row>
        <row r="990">
          <cell r="A990" t="str">
            <v>100000</v>
          </cell>
          <cell r="B990" t="str">
            <v>10</v>
          </cell>
          <cell r="C990" t="str">
            <v>00</v>
          </cell>
          <cell r="D990" t="str">
            <v>00</v>
          </cell>
          <cell r="E990" t="str">
            <v>HUANUCO</v>
          </cell>
          <cell r="F990">
            <v>770720</v>
          </cell>
        </row>
        <row r="991">
          <cell r="A991" t="str">
            <v>100100</v>
          </cell>
          <cell r="B991" t="str">
            <v>10</v>
          </cell>
          <cell r="C991" t="str">
            <v>01</v>
          </cell>
          <cell r="D991" t="str">
            <v>00</v>
          </cell>
          <cell r="E991" t="str">
            <v>HUANUCO</v>
          </cell>
          <cell r="F991">
            <v>268704</v>
          </cell>
        </row>
        <row r="992">
          <cell r="A992" t="str">
            <v>100101</v>
          </cell>
          <cell r="B992" t="str">
            <v>10</v>
          </cell>
          <cell r="C992" t="str">
            <v>01</v>
          </cell>
          <cell r="D992" t="str">
            <v>01</v>
          </cell>
          <cell r="E992" t="str">
            <v>HUANUCO</v>
          </cell>
          <cell r="F992">
            <v>75020</v>
          </cell>
        </row>
        <row r="993">
          <cell r="A993" t="str">
            <v>100102</v>
          </cell>
          <cell r="B993" t="str">
            <v>10</v>
          </cell>
          <cell r="C993" t="str">
            <v>01</v>
          </cell>
          <cell r="D993" t="str">
            <v>02</v>
          </cell>
          <cell r="E993" t="str">
            <v>AMARILIS</v>
          </cell>
          <cell r="F993">
            <v>70252</v>
          </cell>
        </row>
        <row r="994">
          <cell r="A994" t="str">
            <v>100103</v>
          </cell>
          <cell r="B994" t="str">
            <v>10</v>
          </cell>
          <cell r="C994" t="str">
            <v>01</v>
          </cell>
          <cell r="D994" t="str">
            <v>03</v>
          </cell>
          <cell r="E994" t="str">
            <v>CHINCHAO</v>
          </cell>
          <cell r="F994">
            <v>27053</v>
          </cell>
        </row>
        <row r="995">
          <cell r="A995" t="str">
            <v>100104</v>
          </cell>
          <cell r="B995" t="str">
            <v>10</v>
          </cell>
          <cell r="C995" t="str">
            <v>01</v>
          </cell>
          <cell r="D995" t="str">
            <v>04</v>
          </cell>
          <cell r="E995" t="str">
            <v>CHURUBAMBA</v>
          </cell>
          <cell r="F995">
            <v>19373</v>
          </cell>
        </row>
        <row r="996">
          <cell r="A996" t="str">
            <v>100105</v>
          </cell>
          <cell r="B996" t="str">
            <v>10</v>
          </cell>
          <cell r="C996" t="str">
            <v>01</v>
          </cell>
          <cell r="D996" t="str">
            <v>05</v>
          </cell>
          <cell r="E996" t="str">
            <v>MARGOS</v>
          </cell>
          <cell r="F996">
            <v>11254</v>
          </cell>
        </row>
        <row r="997">
          <cell r="A997" t="str">
            <v>100106</v>
          </cell>
          <cell r="B997" t="str">
            <v>10</v>
          </cell>
          <cell r="C997" t="str">
            <v>01</v>
          </cell>
          <cell r="D997" t="str">
            <v>06</v>
          </cell>
          <cell r="E997" t="str">
            <v>QUISQUI</v>
          </cell>
          <cell r="F997">
            <v>5362</v>
          </cell>
        </row>
        <row r="998">
          <cell r="A998" t="str">
            <v>100107</v>
          </cell>
          <cell r="B998" t="str">
            <v>10</v>
          </cell>
          <cell r="C998" t="str">
            <v>01</v>
          </cell>
          <cell r="D998" t="str">
            <v>07</v>
          </cell>
          <cell r="E998" t="str">
            <v>SAN FRANCISCO DE CAYRAN</v>
          </cell>
          <cell r="F998">
            <v>5397</v>
          </cell>
        </row>
        <row r="999">
          <cell r="A999" t="str">
            <v>100108</v>
          </cell>
          <cell r="B999" t="str">
            <v>10</v>
          </cell>
          <cell r="C999" t="str">
            <v>01</v>
          </cell>
          <cell r="D999" t="str">
            <v>08</v>
          </cell>
          <cell r="E999" t="str">
            <v>SAN PEDRO DE CHAULAN</v>
          </cell>
          <cell r="F999">
            <v>5730</v>
          </cell>
        </row>
        <row r="1000">
          <cell r="A1000" t="str">
            <v>100109</v>
          </cell>
          <cell r="B1000" t="str">
            <v>10</v>
          </cell>
          <cell r="C1000" t="str">
            <v>01</v>
          </cell>
          <cell r="D1000" t="str">
            <v>09</v>
          </cell>
          <cell r="E1000" t="str">
            <v>SANTA MARIA DEL VALLE</v>
          </cell>
          <cell r="F1000">
            <v>19574</v>
          </cell>
        </row>
        <row r="1001">
          <cell r="A1001" t="str">
            <v>100110</v>
          </cell>
          <cell r="B1001" t="str">
            <v>10</v>
          </cell>
          <cell r="C1001" t="str">
            <v>01</v>
          </cell>
          <cell r="D1001" t="str">
            <v>10</v>
          </cell>
          <cell r="E1001" t="str">
            <v>YARUMAYO</v>
          </cell>
          <cell r="F1001">
            <v>2832</v>
          </cell>
        </row>
        <row r="1002">
          <cell r="A1002" t="str">
            <v>100111</v>
          </cell>
          <cell r="B1002" t="str">
            <v>10</v>
          </cell>
          <cell r="C1002" t="str">
            <v>01</v>
          </cell>
          <cell r="D1002" t="str">
            <v>11</v>
          </cell>
          <cell r="E1002" t="str">
            <v>PILLCO MARCA</v>
          </cell>
          <cell r="F1002">
            <v>26857</v>
          </cell>
        </row>
        <row r="1003">
          <cell r="A1003" t="str">
            <v>100200</v>
          </cell>
          <cell r="B1003" t="str">
            <v>10</v>
          </cell>
          <cell r="C1003" t="str">
            <v>02</v>
          </cell>
          <cell r="D1003" t="str">
            <v>00</v>
          </cell>
          <cell r="E1003" t="str">
            <v>AMBO</v>
          </cell>
          <cell r="F1003">
            <v>56320</v>
          </cell>
        </row>
        <row r="1004">
          <cell r="A1004" t="str">
            <v>100201</v>
          </cell>
          <cell r="B1004" t="str">
            <v>10</v>
          </cell>
          <cell r="C1004" t="str">
            <v>02</v>
          </cell>
          <cell r="D1004" t="str">
            <v>01</v>
          </cell>
          <cell r="E1004" t="str">
            <v>AMBO</v>
          </cell>
          <cell r="F1004">
            <v>16640</v>
          </cell>
        </row>
        <row r="1005">
          <cell r="A1005" t="str">
            <v>100202</v>
          </cell>
          <cell r="B1005" t="str">
            <v>10</v>
          </cell>
          <cell r="C1005" t="str">
            <v>02</v>
          </cell>
          <cell r="D1005" t="str">
            <v>02</v>
          </cell>
          <cell r="E1005" t="str">
            <v>CAYNA</v>
          </cell>
          <cell r="F1005">
            <v>4254</v>
          </cell>
        </row>
        <row r="1006">
          <cell r="A1006" t="str">
            <v>100203</v>
          </cell>
          <cell r="B1006" t="str">
            <v>10</v>
          </cell>
          <cell r="C1006" t="str">
            <v>02</v>
          </cell>
          <cell r="D1006" t="str">
            <v>03</v>
          </cell>
          <cell r="E1006" t="str">
            <v>COLPAS</v>
          </cell>
          <cell r="F1006">
            <v>2909</v>
          </cell>
        </row>
        <row r="1007">
          <cell r="A1007" t="str">
            <v>100204</v>
          </cell>
          <cell r="B1007" t="str">
            <v>10</v>
          </cell>
          <cell r="C1007" t="str">
            <v>02</v>
          </cell>
          <cell r="D1007" t="str">
            <v>04</v>
          </cell>
          <cell r="E1007" t="str">
            <v>CONCHAMARCA</v>
          </cell>
          <cell r="F1007">
            <v>5401</v>
          </cell>
        </row>
        <row r="1008">
          <cell r="A1008" t="str">
            <v>100205</v>
          </cell>
          <cell r="B1008" t="str">
            <v>10</v>
          </cell>
          <cell r="C1008" t="str">
            <v>02</v>
          </cell>
          <cell r="D1008" t="str">
            <v>05</v>
          </cell>
          <cell r="E1008" t="str">
            <v>HUACAR</v>
          </cell>
          <cell r="F1008">
            <v>8613</v>
          </cell>
        </row>
        <row r="1009">
          <cell r="A1009" t="str">
            <v>100206</v>
          </cell>
          <cell r="B1009" t="str">
            <v>10</v>
          </cell>
          <cell r="C1009" t="str">
            <v>02</v>
          </cell>
          <cell r="D1009" t="str">
            <v>06</v>
          </cell>
          <cell r="E1009" t="str">
            <v>SAN FRANCISCO</v>
          </cell>
          <cell r="F1009">
            <v>3846</v>
          </cell>
        </row>
        <row r="1010">
          <cell r="A1010" t="str">
            <v>100207</v>
          </cell>
          <cell r="B1010" t="str">
            <v>10</v>
          </cell>
          <cell r="C1010" t="str">
            <v>02</v>
          </cell>
          <cell r="D1010" t="str">
            <v>07</v>
          </cell>
          <cell r="E1010" t="str">
            <v>SAN RAFAEL</v>
          </cell>
          <cell r="F1010">
            <v>11294</v>
          </cell>
        </row>
        <row r="1011">
          <cell r="A1011" t="str">
            <v>100208</v>
          </cell>
          <cell r="B1011" t="str">
            <v>10</v>
          </cell>
          <cell r="C1011" t="str">
            <v>02</v>
          </cell>
          <cell r="D1011" t="str">
            <v>08</v>
          </cell>
          <cell r="E1011" t="str">
            <v>TOMAY KICHWA</v>
          </cell>
          <cell r="F1011">
            <v>3363</v>
          </cell>
        </row>
        <row r="1012">
          <cell r="A1012" t="str">
            <v>100300</v>
          </cell>
          <cell r="B1012" t="str">
            <v>10</v>
          </cell>
          <cell r="C1012" t="str">
            <v>03</v>
          </cell>
          <cell r="D1012" t="str">
            <v>00</v>
          </cell>
          <cell r="E1012" t="str">
            <v>DOS DE MAYO</v>
          </cell>
          <cell r="F1012">
            <v>44895</v>
          </cell>
        </row>
        <row r="1013">
          <cell r="A1013" t="str">
            <v>100301</v>
          </cell>
          <cell r="B1013" t="str">
            <v>10</v>
          </cell>
          <cell r="C1013" t="str">
            <v>03</v>
          </cell>
          <cell r="D1013" t="str">
            <v>01</v>
          </cell>
          <cell r="E1013" t="str">
            <v>LA UNION</v>
          </cell>
          <cell r="F1013">
            <v>6389</v>
          </cell>
        </row>
        <row r="1014">
          <cell r="A1014" t="str">
            <v>100307</v>
          </cell>
          <cell r="B1014" t="str">
            <v>10</v>
          </cell>
          <cell r="C1014" t="str">
            <v>03</v>
          </cell>
          <cell r="D1014" t="str">
            <v>07</v>
          </cell>
          <cell r="E1014" t="str">
            <v>CHUQUIS</v>
          </cell>
          <cell r="F1014">
            <v>4520</v>
          </cell>
        </row>
        <row r="1015">
          <cell r="A1015" t="str">
            <v>100311</v>
          </cell>
          <cell r="B1015" t="str">
            <v>10</v>
          </cell>
          <cell r="C1015" t="str">
            <v>03</v>
          </cell>
          <cell r="D1015" t="str">
            <v>11</v>
          </cell>
          <cell r="E1015" t="str">
            <v>MARIAS</v>
          </cell>
          <cell r="F1015">
            <v>7590</v>
          </cell>
        </row>
        <row r="1016">
          <cell r="A1016" t="str">
            <v>100313</v>
          </cell>
          <cell r="B1016" t="str">
            <v>10</v>
          </cell>
          <cell r="C1016" t="str">
            <v>03</v>
          </cell>
          <cell r="D1016" t="str">
            <v>13</v>
          </cell>
          <cell r="E1016" t="str">
            <v>PACHAS</v>
          </cell>
          <cell r="F1016">
            <v>8828</v>
          </cell>
        </row>
        <row r="1017">
          <cell r="A1017" t="str">
            <v>100316</v>
          </cell>
          <cell r="B1017" t="str">
            <v>10</v>
          </cell>
          <cell r="C1017" t="str">
            <v>03</v>
          </cell>
          <cell r="D1017" t="str">
            <v>16</v>
          </cell>
          <cell r="E1017" t="str">
            <v>QUIVILLA</v>
          </cell>
          <cell r="F1017">
            <v>1300</v>
          </cell>
        </row>
        <row r="1018">
          <cell r="A1018" t="str">
            <v>100317</v>
          </cell>
          <cell r="B1018" t="str">
            <v>10</v>
          </cell>
          <cell r="C1018" t="str">
            <v>03</v>
          </cell>
          <cell r="D1018" t="str">
            <v>17</v>
          </cell>
          <cell r="E1018" t="str">
            <v>RIPAN</v>
          </cell>
          <cell r="F1018">
            <v>6502</v>
          </cell>
        </row>
        <row r="1019">
          <cell r="A1019" t="str">
            <v>100321</v>
          </cell>
          <cell r="B1019" t="str">
            <v>10</v>
          </cell>
          <cell r="C1019" t="str">
            <v>03</v>
          </cell>
          <cell r="D1019" t="str">
            <v>21</v>
          </cell>
          <cell r="E1019" t="str">
            <v>SHUNQUI</v>
          </cell>
          <cell r="F1019">
            <v>2317</v>
          </cell>
        </row>
        <row r="1020">
          <cell r="A1020" t="str">
            <v>100322</v>
          </cell>
          <cell r="B1020" t="str">
            <v>10</v>
          </cell>
          <cell r="C1020" t="str">
            <v>03</v>
          </cell>
          <cell r="D1020" t="str">
            <v>22</v>
          </cell>
          <cell r="E1020" t="str">
            <v>SILLAPATA</v>
          </cell>
          <cell r="F1020">
            <v>3328</v>
          </cell>
        </row>
        <row r="1021">
          <cell r="A1021" t="str">
            <v>100323</v>
          </cell>
          <cell r="B1021" t="str">
            <v>10</v>
          </cell>
          <cell r="C1021" t="str">
            <v>03</v>
          </cell>
          <cell r="D1021" t="str">
            <v>23</v>
          </cell>
          <cell r="E1021" t="str">
            <v>YANAS</v>
          </cell>
          <cell r="F1021">
            <v>4121</v>
          </cell>
        </row>
        <row r="1022">
          <cell r="A1022" t="str">
            <v>100400</v>
          </cell>
          <cell r="B1022" t="str">
            <v>10</v>
          </cell>
          <cell r="C1022" t="str">
            <v>04</v>
          </cell>
          <cell r="D1022" t="str">
            <v>00</v>
          </cell>
          <cell r="E1022" t="str">
            <v>HUACAYBAMBA</v>
          </cell>
          <cell r="F1022">
            <v>20969</v>
          </cell>
        </row>
        <row r="1023">
          <cell r="A1023" t="str">
            <v>100401</v>
          </cell>
          <cell r="B1023" t="str">
            <v>10</v>
          </cell>
          <cell r="C1023" t="str">
            <v>04</v>
          </cell>
          <cell r="D1023" t="str">
            <v>01</v>
          </cell>
          <cell r="E1023" t="str">
            <v>HUACAYBAMBA</v>
          </cell>
          <cell r="F1023">
            <v>6223</v>
          </cell>
        </row>
        <row r="1024">
          <cell r="A1024" t="str">
            <v>100402</v>
          </cell>
          <cell r="B1024" t="str">
            <v>10</v>
          </cell>
          <cell r="C1024" t="str">
            <v>04</v>
          </cell>
          <cell r="D1024" t="str">
            <v>02</v>
          </cell>
          <cell r="E1024" t="str">
            <v>CANCHABAMBA</v>
          </cell>
          <cell r="F1024">
            <v>3409</v>
          </cell>
        </row>
        <row r="1025">
          <cell r="A1025" t="str">
            <v>100403</v>
          </cell>
          <cell r="B1025" t="str">
            <v>10</v>
          </cell>
          <cell r="C1025" t="str">
            <v>04</v>
          </cell>
          <cell r="D1025" t="str">
            <v>03</v>
          </cell>
          <cell r="E1025" t="str">
            <v>COCHABAMBA</v>
          </cell>
          <cell r="F1025">
            <v>2506</v>
          </cell>
        </row>
        <row r="1026">
          <cell r="A1026" t="str">
            <v>100404</v>
          </cell>
          <cell r="B1026" t="str">
            <v>10</v>
          </cell>
          <cell r="C1026" t="str">
            <v>04</v>
          </cell>
          <cell r="D1026" t="str">
            <v>04</v>
          </cell>
          <cell r="E1026" t="str">
            <v>PINRA</v>
          </cell>
          <cell r="F1026">
            <v>8831</v>
          </cell>
        </row>
        <row r="1027">
          <cell r="A1027" t="str">
            <v>100500</v>
          </cell>
          <cell r="B1027" t="str">
            <v>10</v>
          </cell>
          <cell r="C1027" t="str">
            <v>05</v>
          </cell>
          <cell r="D1027" t="str">
            <v>00</v>
          </cell>
          <cell r="E1027" t="str">
            <v>HUAMALIES</v>
          </cell>
          <cell r="F1027">
            <v>73613</v>
          </cell>
        </row>
        <row r="1028">
          <cell r="A1028" t="str">
            <v>100501</v>
          </cell>
          <cell r="B1028" t="str">
            <v>10</v>
          </cell>
          <cell r="C1028" t="str">
            <v>05</v>
          </cell>
          <cell r="D1028" t="str">
            <v>01</v>
          </cell>
          <cell r="E1028" t="str">
            <v>LLATA</v>
          </cell>
          <cell r="F1028">
            <v>15111</v>
          </cell>
        </row>
        <row r="1029">
          <cell r="A1029" t="str">
            <v>100502</v>
          </cell>
          <cell r="B1029" t="str">
            <v>10</v>
          </cell>
          <cell r="C1029" t="str">
            <v>05</v>
          </cell>
          <cell r="D1029" t="str">
            <v>02</v>
          </cell>
          <cell r="E1029" t="str">
            <v>ARANCAY</v>
          </cell>
          <cell r="F1029">
            <v>2068</v>
          </cell>
        </row>
        <row r="1030">
          <cell r="A1030" t="str">
            <v>100503</v>
          </cell>
          <cell r="B1030" t="str">
            <v>10</v>
          </cell>
          <cell r="C1030" t="str">
            <v>05</v>
          </cell>
          <cell r="D1030" t="str">
            <v>03</v>
          </cell>
          <cell r="E1030" t="str">
            <v>CHAVIN DE PARIARCA</v>
          </cell>
          <cell r="F1030">
            <v>4945</v>
          </cell>
        </row>
        <row r="1031">
          <cell r="A1031" t="str">
            <v>100504</v>
          </cell>
          <cell r="B1031" t="str">
            <v>10</v>
          </cell>
          <cell r="C1031" t="str">
            <v>05</v>
          </cell>
          <cell r="D1031" t="str">
            <v>04</v>
          </cell>
          <cell r="E1031" t="str">
            <v>JACAS GRANDE</v>
          </cell>
          <cell r="F1031">
            <v>7059</v>
          </cell>
        </row>
        <row r="1032">
          <cell r="A1032" t="str">
            <v>100505</v>
          </cell>
          <cell r="B1032" t="str">
            <v>10</v>
          </cell>
          <cell r="C1032" t="str">
            <v>05</v>
          </cell>
          <cell r="D1032" t="str">
            <v>05</v>
          </cell>
          <cell r="E1032" t="str">
            <v>JIRCAN</v>
          </cell>
          <cell r="F1032">
            <v>3762</v>
          </cell>
        </row>
        <row r="1033">
          <cell r="A1033" t="str">
            <v>100506</v>
          </cell>
          <cell r="B1033" t="str">
            <v>10</v>
          </cell>
          <cell r="C1033" t="str">
            <v>05</v>
          </cell>
          <cell r="D1033" t="str">
            <v>06</v>
          </cell>
          <cell r="E1033" t="str">
            <v>MIRAFLORES</v>
          </cell>
          <cell r="F1033">
            <v>3872</v>
          </cell>
        </row>
        <row r="1034">
          <cell r="A1034" t="str">
            <v>100507</v>
          </cell>
          <cell r="B1034" t="str">
            <v>10</v>
          </cell>
          <cell r="C1034" t="str">
            <v>05</v>
          </cell>
          <cell r="D1034" t="str">
            <v>07</v>
          </cell>
          <cell r="E1034" t="str">
            <v>MONZON</v>
          </cell>
          <cell r="F1034">
            <v>21748</v>
          </cell>
        </row>
        <row r="1035">
          <cell r="A1035" t="str">
            <v>100508</v>
          </cell>
          <cell r="B1035" t="str">
            <v>10</v>
          </cell>
          <cell r="C1035" t="str">
            <v>05</v>
          </cell>
          <cell r="D1035" t="str">
            <v>08</v>
          </cell>
          <cell r="E1035" t="str">
            <v>PUNCHAO</v>
          </cell>
          <cell r="F1035">
            <v>2671</v>
          </cell>
        </row>
        <row r="1036">
          <cell r="A1036" t="str">
            <v>100509</v>
          </cell>
          <cell r="B1036" t="str">
            <v>10</v>
          </cell>
          <cell r="C1036" t="str">
            <v>05</v>
          </cell>
          <cell r="D1036" t="str">
            <v>09</v>
          </cell>
          <cell r="E1036" t="str">
            <v>PUÑOS</v>
          </cell>
          <cell r="F1036">
            <v>5121</v>
          </cell>
        </row>
        <row r="1037">
          <cell r="A1037" t="str">
            <v>100510</v>
          </cell>
          <cell r="B1037" t="str">
            <v>10</v>
          </cell>
          <cell r="C1037" t="str">
            <v>05</v>
          </cell>
          <cell r="D1037" t="str">
            <v>10</v>
          </cell>
          <cell r="E1037" t="str">
            <v>SINGA</v>
          </cell>
          <cell r="F1037">
            <v>4404</v>
          </cell>
        </row>
        <row r="1038">
          <cell r="A1038" t="str">
            <v>100511</v>
          </cell>
          <cell r="B1038" t="str">
            <v>10</v>
          </cell>
          <cell r="C1038" t="str">
            <v>05</v>
          </cell>
          <cell r="D1038" t="str">
            <v>11</v>
          </cell>
          <cell r="E1038" t="str">
            <v>TANTAMAYO</v>
          </cell>
          <cell r="F1038">
            <v>2852</v>
          </cell>
        </row>
        <row r="1039">
          <cell r="A1039" t="str">
            <v>100600</v>
          </cell>
          <cell r="B1039" t="str">
            <v>10</v>
          </cell>
          <cell r="C1039" t="str">
            <v>06</v>
          </cell>
          <cell r="D1039" t="str">
            <v>00</v>
          </cell>
          <cell r="E1039" t="str">
            <v>LEONCIO PRADO</v>
          </cell>
          <cell r="F1039">
            <v>117102</v>
          </cell>
        </row>
        <row r="1040">
          <cell r="A1040" t="str">
            <v>100601</v>
          </cell>
          <cell r="B1040" t="str">
            <v>10</v>
          </cell>
          <cell r="C1040" t="str">
            <v>06</v>
          </cell>
          <cell r="D1040" t="str">
            <v>01</v>
          </cell>
          <cell r="E1040" t="str">
            <v>RUPA-RUPA</v>
          </cell>
          <cell r="F1040">
            <v>55150</v>
          </cell>
        </row>
        <row r="1041">
          <cell r="A1041" t="str">
            <v>100602</v>
          </cell>
          <cell r="B1041" t="str">
            <v>10</v>
          </cell>
          <cell r="C1041" t="str">
            <v>06</v>
          </cell>
          <cell r="D1041" t="str">
            <v>02</v>
          </cell>
          <cell r="E1041" t="str">
            <v>DANIEL ALOMIA ROBLES</v>
          </cell>
          <cell r="F1041">
            <v>6830</v>
          </cell>
        </row>
        <row r="1042">
          <cell r="A1042" t="str">
            <v>100603</v>
          </cell>
          <cell r="B1042" t="str">
            <v>10</v>
          </cell>
          <cell r="C1042" t="str">
            <v>06</v>
          </cell>
          <cell r="D1042" t="str">
            <v>03</v>
          </cell>
          <cell r="E1042" t="str">
            <v>HERMILIO VALDIZAN</v>
          </cell>
          <cell r="F1042">
            <v>3917</v>
          </cell>
        </row>
        <row r="1043">
          <cell r="A1043" t="str">
            <v>100604</v>
          </cell>
          <cell r="B1043" t="str">
            <v>10</v>
          </cell>
          <cell r="C1043" t="str">
            <v>06</v>
          </cell>
          <cell r="D1043" t="str">
            <v>04</v>
          </cell>
          <cell r="E1043" t="str">
            <v>JOSE CRESPO Y CASTILLO</v>
          </cell>
          <cell r="F1043">
            <v>32016</v>
          </cell>
        </row>
        <row r="1044">
          <cell r="A1044" t="str">
            <v>100605</v>
          </cell>
          <cell r="B1044" t="str">
            <v>10</v>
          </cell>
          <cell r="C1044" t="str">
            <v>06</v>
          </cell>
          <cell r="D1044" t="str">
            <v>05</v>
          </cell>
          <cell r="E1044" t="str">
            <v>LUYANDO</v>
          </cell>
          <cell r="F1044">
            <v>9078</v>
          </cell>
        </row>
        <row r="1045">
          <cell r="A1045" t="str">
            <v>100606</v>
          </cell>
          <cell r="B1045" t="str">
            <v>10</v>
          </cell>
          <cell r="C1045" t="str">
            <v>06</v>
          </cell>
          <cell r="D1045" t="str">
            <v>06</v>
          </cell>
          <cell r="E1045" t="str">
            <v>MARIANO DAMASO BERAUN</v>
          </cell>
          <cell r="F1045">
            <v>10111</v>
          </cell>
        </row>
        <row r="1046">
          <cell r="A1046" t="str">
            <v>100700</v>
          </cell>
          <cell r="B1046" t="str">
            <v>10</v>
          </cell>
          <cell r="C1046" t="str">
            <v>07</v>
          </cell>
          <cell r="D1046" t="str">
            <v>00</v>
          </cell>
          <cell r="E1046" t="str">
            <v>MARAÑON</v>
          </cell>
          <cell r="F1046">
            <v>26476</v>
          </cell>
        </row>
        <row r="1047">
          <cell r="A1047" t="str">
            <v>100701</v>
          </cell>
          <cell r="B1047" t="str">
            <v>10</v>
          </cell>
          <cell r="C1047" t="str">
            <v>07</v>
          </cell>
          <cell r="D1047" t="str">
            <v>01</v>
          </cell>
          <cell r="E1047" t="str">
            <v>HUACRACHUCO</v>
          </cell>
          <cell r="F1047">
            <v>15097</v>
          </cell>
        </row>
        <row r="1048">
          <cell r="A1048" t="str">
            <v>100702</v>
          </cell>
          <cell r="B1048" t="str">
            <v>10</v>
          </cell>
          <cell r="C1048" t="str">
            <v>07</v>
          </cell>
          <cell r="D1048" t="str">
            <v>02</v>
          </cell>
          <cell r="E1048" t="str">
            <v>CHOLON</v>
          </cell>
          <cell r="F1048">
            <v>9149</v>
          </cell>
        </row>
        <row r="1049">
          <cell r="A1049" t="str">
            <v>100703</v>
          </cell>
          <cell r="B1049" t="str">
            <v>10</v>
          </cell>
          <cell r="C1049" t="str">
            <v>07</v>
          </cell>
          <cell r="D1049" t="str">
            <v>03</v>
          </cell>
          <cell r="E1049" t="str">
            <v>SAN BUENAVENTURA</v>
          </cell>
          <cell r="F1049">
            <v>2230</v>
          </cell>
        </row>
        <row r="1050">
          <cell r="A1050" t="str">
            <v>100800</v>
          </cell>
          <cell r="B1050" t="str">
            <v>10</v>
          </cell>
          <cell r="C1050" t="str">
            <v>08</v>
          </cell>
          <cell r="D1050" t="str">
            <v>00</v>
          </cell>
          <cell r="E1050" t="str">
            <v>PACHITEA</v>
          </cell>
          <cell r="F1050">
            <v>54722</v>
          </cell>
        </row>
        <row r="1051">
          <cell r="A1051" t="str">
            <v>100801</v>
          </cell>
          <cell r="B1051" t="str">
            <v>10</v>
          </cell>
          <cell r="C1051" t="str">
            <v>08</v>
          </cell>
          <cell r="D1051" t="str">
            <v>01</v>
          </cell>
          <cell r="E1051" t="str">
            <v>PANAO</v>
          </cell>
          <cell r="F1051">
            <v>18870</v>
          </cell>
        </row>
        <row r="1052">
          <cell r="A1052" t="str">
            <v>100802</v>
          </cell>
          <cell r="B1052" t="str">
            <v>10</v>
          </cell>
          <cell r="C1052" t="str">
            <v>08</v>
          </cell>
          <cell r="D1052" t="str">
            <v>02</v>
          </cell>
          <cell r="E1052" t="str">
            <v>CHAGLLA</v>
          </cell>
          <cell r="F1052">
            <v>8886</v>
          </cell>
        </row>
        <row r="1053">
          <cell r="A1053" t="str">
            <v>100803</v>
          </cell>
          <cell r="B1053" t="str">
            <v>10</v>
          </cell>
          <cell r="C1053" t="str">
            <v>08</v>
          </cell>
          <cell r="D1053" t="str">
            <v>03</v>
          </cell>
          <cell r="E1053" t="str">
            <v>MOLINO</v>
          </cell>
          <cell r="F1053">
            <v>13494</v>
          </cell>
        </row>
        <row r="1054">
          <cell r="A1054" t="str">
            <v>100804</v>
          </cell>
          <cell r="B1054" t="str">
            <v>10</v>
          </cell>
          <cell r="C1054" t="str">
            <v>08</v>
          </cell>
          <cell r="D1054" t="str">
            <v>04</v>
          </cell>
          <cell r="E1054" t="str">
            <v xml:space="preserve">UMARI  </v>
          </cell>
          <cell r="F1054">
            <v>13472</v>
          </cell>
        </row>
        <row r="1055">
          <cell r="A1055" t="str">
            <v>100900</v>
          </cell>
          <cell r="B1055" t="str">
            <v>10</v>
          </cell>
          <cell r="C1055" t="str">
            <v>09</v>
          </cell>
          <cell r="D1055" t="str">
            <v>00</v>
          </cell>
          <cell r="E1055" t="str">
            <v>PUERTO INCA</v>
          </cell>
          <cell r="F1055">
            <v>32770</v>
          </cell>
        </row>
        <row r="1056">
          <cell r="A1056" t="str">
            <v>100901</v>
          </cell>
          <cell r="B1056" t="str">
            <v>10</v>
          </cell>
          <cell r="C1056" t="str">
            <v>09</v>
          </cell>
          <cell r="D1056" t="str">
            <v>01</v>
          </cell>
          <cell r="E1056" t="str">
            <v>PUERTO INCA</v>
          </cell>
          <cell r="F1056">
            <v>8845</v>
          </cell>
        </row>
        <row r="1057">
          <cell r="A1057" t="str">
            <v>100902</v>
          </cell>
          <cell r="B1057" t="str">
            <v>10</v>
          </cell>
          <cell r="C1057" t="str">
            <v>09</v>
          </cell>
          <cell r="D1057" t="str">
            <v>02</v>
          </cell>
          <cell r="E1057" t="str">
            <v>CODO DEL POZUZO</v>
          </cell>
          <cell r="F1057">
            <v>6593</v>
          </cell>
        </row>
        <row r="1058">
          <cell r="A1058" t="str">
            <v>100903</v>
          </cell>
          <cell r="B1058" t="str">
            <v>10</v>
          </cell>
          <cell r="C1058" t="str">
            <v>09</v>
          </cell>
          <cell r="D1058" t="str">
            <v>03</v>
          </cell>
          <cell r="E1058" t="str">
            <v>HONORIA</v>
          </cell>
          <cell r="F1058">
            <v>5277</v>
          </cell>
        </row>
        <row r="1059">
          <cell r="A1059" t="str">
            <v>100904</v>
          </cell>
          <cell r="B1059" t="str">
            <v>10</v>
          </cell>
          <cell r="C1059" t="str">
            <v>09</v>
          </cell>
          <cell r="D1059" t="str">
            <v>04</v>
          </cell>
          <cell r="E1059" t="str">
            <v>TOURNAVISTA</v>
          </cell>
          <cell r="F1059">
            <v>6183</v>
          </cell>
        </row>
        <row r="1060">
          <cell r="A1060" t="str">
            <v>100905</v>
          </cell>
          <cell r="B1060" t="str">
            <v>10</v>
          </cell>
          <cell r="C1060" t="str">
            <v>09</v>
          </cell>
          <cell r="D1060" t="str">
            <v>05</v>
          </cell>
          <cell r="E1060" t="str">
            <v>YUYAPICHIS</v>
          </cell>
          <cell r="F1060">
            <v>5872</v>
          </cell>
        </row>
        <row r="1061">
          <cell r="A1061" t="str">
            <v>101000</v>
          </cell>
          <cell r="B1061" t="str">
            <v>10</v>
          </cell>
          <cell r="C1061" t="str">
            <v>10</v>
          </cell>
          <cell r="D1061" t="str">
            <v>00</v>
          </cell>
          <cell r="E1061" t="str">
            <v>LAURICOCHA</v>
          </cell>
          <cell r="F1061">
            <v>33875</v>
          </cell>
        </row>
        <row r="1062">
          <cell r="A1062" t="str">
            <v>101001</v>
          </cell>
          <cell r="B1062" t="str">
            <v>10</v>
          </cell>
          <cell r="C1062" t="str">
            <v>10</v>
          </cell>
          <cell r="D1062" t="str">
            <v>01</v>
          </cell>
          <cell r="E1062" t="str">
            <v>JESUS</v>
          </cell>
          <cell r="F1062">
            <v>5916</v>
          </cell>
        </row>
        <row r="1063">
          <cell r="A1063" t="str">
            <v>101002</v>
          </cell>
          <cell r="B1063" t="str">
            <v>10</v>
          </cell>
          <cell r="C1063" t="str">
            <v>10</v>
          </cell>
          <cell r="D1063" t="str">
            <v>02</v>
          </cell>
          <cell r="E1063" t="str">
            <v>BAÑOS</v>
          </cell>
          <cell r="F1063">
            <v>6043</v>
          </cell>
        </row>
        <row r="1064">
          <cell r="A1064" t="str">
            <v>101003</v>
          </cell>
          <cell r="B1064" t="str">
            <v>10</v>
          </cell>
          <cell r="C1064" t="str">
            <v>10</v>
          </cell>
          <cell r="D1064" t="str">
            <v>03</v>
          </cell>
          <cell r="E1064" t="str">
            <v>JIVIA</v>
          </cell>
          <cell r="F1064">
            <v>1972</v>
          </cell>
        </row>
        <row r="1065">
          <cell r="A1065" t="str">
            <v>101004</v>
          </cell>
          <cell r="B1065" t="str">
            <v>10</v>
          </cell>
          <cell r="C1065" t="str">
            <v>10</v>
          </cell>
          <cell r="D1065" t="str">
            <v>04</v>
          </cell>
          <cell r="E1065" t="str">
            <v>QUEROPALCA</v>
          </cell>
          <cell r="F1065">
            <v>927</v>
          </cell>
        </row>
        <row r="1066">
          <cell r="A1066" t="str">
            <v>101005</v>
          </cell>
          <cell r="B1066" t="str">
            <v>10</v>
          </cell>
          <cell r="C1066" t="str">
            <v>10</v>
          </cell>
          <cell r="D1066" t="str">
            <v>05</v>
          </cell>
          <cell r="E1066" t="str">
            <v>RONDOS</v>
          </cell>
          <cell r="F1066">
            <v>7363</v>
          </cell>
        </row>
        <row r="1067">
          <cell r="A1067" t="str">
            <v>101006</v>
          </cell>
          <cell r="B1067" t="str">
            <v>10</v>
          </cell>
          <cell r="C1067" t="str">
            <v>10</v>
          </cell>
          <cell r="D1067" t="str">
            <v>06</v>
          </cell>
          <cell r="E1067" t="str">
            <v>SAN FRANCISCO DE ASIS</v>
          </cell>
          <cell r="F1067">
            <v>2251</v>
          </cell>
        </row>
        <row r="1068">
          <cell r="A1068" t="str">
            <v>101007</v>
          </cell>
          <cell r="B1068" t="str">
            <v>10</v>
          </cell>
          <cell r="C1068" t="str">
            <v>10</v>
          </cell>
          <cell r="D1068" t="str">
            <v>07</v>
          </cell>
          <cell r="E1068" t="str">
            <v>SAN MIGUEL DE CAURI</v>
          </cell>
          <cell r="F1068">
            <v>9403</v>
          </cell>
        </row>
        <row r="1069">
          <cell r="A1069" t="str">
            <v>101100</v>
          </cell>
          <cell r="B1069" t="str">
            <v>10</v>
          </cell>
          <cell r="C1069" t="str">
            <v>11</v>
          </cell>
          <cell r="D1069" t="str">
            <v>00</v>
          </cell>
          <cell r="E1069" t="str">
            <v>YAROWILCA</v>
          </cell>
          <cell r="F1069">
            <v>41274</v>
          </cell>
        </row>
        <row r="1070">
          <cell r="A1070" t="str">
            <v>101101</v>
          </cell>
          <cell r="B1070" t="str">
            <v>10</v>
          </cell>
          <cell r="C1070" t="str">
            <v>11</v>
          </cell>
          <cell r="D1070" t="str">
            <v>01</v>
          </cell>
          <cell r="E1070" t="str">
            <v>CHAVINILLO</v>
          </cell>
          <cell r="F1070">
            <v>10989</v>
          </cell>
        </row>
        <row r="1071">
          <cell r="A1071" t="str">
            <v>101102</v>
          </cell>
          <cell r="B1071" t="str">
            <v>10</v>
          </cell>
          <cell r="C1071" t="str">
            <v>11</v>
          </cell>
          <cell r="D1071" t="str">
            <v>02</v>
          </cell>
          <cell r="E1071" t="str">
            <v>CAHUAC</v>
          </cell>
          <cell r="F1071">
            <v>1988</v>
          </cell>
        </row>
        <row r="1072">
          <cell r="A1072" t="str">
            <v>101103</v>
          </cell>
          <cell r="B1072" t="str">
            <v>10</v>
          </cell>
          <cell r="C1072" t="str">
            <v>11</v>
          </cell>
          <cell r="D1072" t="str">
            <v>03</v>
          </cell>
          <cell r="E1072" t="str">
            <v>CHACABAMBA</v>
          </cell>
          <cell r="F1072">
            <v>1858</v>
          </cell>
        </row>
        <row r="1073">
          <cell r="A1073" t="str">
            <v>101104</v>
          </cell>
          <cell r="B1073" t="str">
            <v>10</v>
          </cell>
          <cell r="C1073" t="str">
            <v>11</v>
          </cell>
          <cell r="D1073" t="str">
            <v>04</v>
          </cell>
          <cell r="E1073" t="str">
            <v>APARICIO POMARES</v>
          </cell>
          <cell r="F1073">
            <v>9856</v>
          </cell>
        </row>
        <row r="1074">
          <cell r="A1074" t="str">
            <v>101105</v>
          </cell>
          <cell r="B1074" t="str">
            <v>10</v>
          </cell>
          <cell r="C1074" t="str">
            <v>11</v>
          </cell>
          <cell r="D1074" t="str">
            <v>05</v>
          </cell>
          <cell r="E1074" t="str">
            <v>JACAS CHICO</v>
          </cell>
          <cell r="F1074">
            <v>2539</v>
          </cell>
        </row>
        <row r="1075">
          <cell r="A1075" t="str">
            <v>101106</v>
          </cell>
          <cell r="B1075" t="str">
            <v>10</v>
          </cell>
          <cell r="C1075" t="str">
            <v>11</v>
          </cell>
          <cell r="D1075" t="str">
            <v>06</v>
          </cell>
          <cell r="E1075" t="str">
            <v>OBAS</v>
          </cell>
          <cell r="F1075">
            <v>6351</v>
          </cell>
        </row>
        <row r="1076">
          <cell r="A1076" t="str">
            <v>101107</v>
          </cell>
          <cell r="B1076" t="str">
            <v>10</v>
          </cell>
          <cell r="C1076" t="str">
            <v>11</v>
          </cell>
          <cell r="D1076" t="str">
            <v>07</v>
          </cell>
          <cell r="E1076" t="str">
            <v>PAMPAMARCA</v>
          </cell>
          <cell r="F1076">
            <v>3137</v>
          </cell>
        </row>
        <row r="1077">
          <cell r="A1077" t="str">
            <v>101108</v>
          </cell>
          <cell r="B1077" t="str">
            <v>10</v>
          </cell>
          <cell r="C1077" t="str">
            <v>11</v>
          </cell>
          <cell r="D1077" t="str">
            <v>08</v>
          </cell>
          <cell r="E1077" t="str">
            <v>CHORAS</v>
          </cell>
          <cell r="F1077">
            <v>4556</v>
          </cell>
        </row>
        <row r="1078">
          <cell r="A1078" t="str">
            <v>110000</v>
          </cell>
          <cell r="B1078" t="str">
            <v>11</v>
          </cell>
          <cell r="C1078" t="str">
            <v>00</v>
          </cell>
          <cell r="D1078" t="str">
            <v>00</v>
          </cell>
          <cell r="E1078" t="str">
            <v>ICA</v>
          </cell>
          <cell r="F1078">
            <v>707828</v>
          </cell>
        </row>
        <row r="1079">
          <cell r="A1079" t="str">
            <v>110100</v>
          </cell>
          <cell r="B1079" t="str">
            <v>11</v>
          </cell>
          <cell r="C1079" t="str">
            <v>01</v>
          </cell>
          <cell r="D1079" t="str">
            <v>00</v>
          </cell>
          <cell r="E1079" t="str">
            <v>ICA</v>
          </cell>
          <cell r="F1079">
            <v>318270</v>
          </cell>
        </row>
        <row r="1080">
          <cell r="A1080" t="str">
            <v>110101</v>
          </cell>
          <cell r="B1080" t="str">
            <v>11</v>
          </cell>
          <cell r="C1080" t="str">
            <v>01</v>
          </cell>
          <cell r="D1080" t="str">
            <v>01</v>
          </cell>
          <cell r="E1080" t="str">
            <v>ICA</v>
          </cell>
          <cell r="F1080">
            <v>123825</v>
          </cell>
        </row>
        <row r="1081">
          <cell r="A1081" t="str">
            <v>110102</v>
          </cell>
          <cell r="B1081" t="str">
            <v>11</v>
          </cell>
          <cell r="C1081" t="str">
            <v>01</v>
          </cell>
          <cell r="D1081" t="str">
            <v>02</v>
          </cell>
          <cell r="E1081" t="str">
            <v>LA TINGUIÑA</v>
          </cell>
          <cell r="F1081">
            <v>32749</v>
          </cell>
        </row>
        <row r="1082">
          <cell r="A1082" t="str">
            <v>110103</v>
          </cell>
          <cell r="B1082" t="str">
            <v>11</v>
          </cell>
          <cell r="C1082" t="str">
            <v>01</v>
          </cell>
          <cell r="D1082" t="str">
            <v>03</v>
          </cell>
          <cell r="E1082" t="str">
            <v>LOS AQUIJES</v>
          </cell>
          <cell r="F1082">
            <v>16289</v>
          </cell>
        </row>
        <row r="1083">
          <cell r="A1083" t="str">
            <v>110104</v>
          </cell>
          <cell r="B1083" t="str">
            <v>11</v>
          </cell>
          <cell r="C1083" t="str">
            <v>01</v>
          </cell>
          <cell r="D1083" t="str">
            <v>04</v>
          </cell>
          <cell r="E1083" t="str">
            <v>OCUCAJE</v>
          </cell>
          <cell r="F1083">
            <v>3649</v>
          </cell>
        </row>
        <row r="1084">
          <cell r="A1084" t="str">
            <v>110105</v>
          </cell>
          <cell r="B1084" t="str">
            <v>11</v>
          </cell>
          <cell r="C1084" t="str">
            <v>01</v>
          </cell>
          <cell r="D1084" t="str">
            <v>05</v>
          </cell>
          <cell r="E1084" t="str">
            <v>PACHACUTEC</v>
          </cell>
          <cell r="F1084">
            <v>6063</v>
          </cell>
        </row>
        <row r="1085">
          <cell r="A1085" t="str">
            <v>110106</v>
          </cell>
          <cell r="B1085" t="str">
            <v>11</v>
          </cell>
          <cell r="C1085" t="str">
            <v>01</v>
          </cell>
          <cell r="D1085" t="str">
            <v>06</v>
          </cell>
          <cell r="E1085" t="str">
            <v>PARCONA</v>
          </cell>
          <cell r="F1085">
            <v>49684</v>
          </cell>
        </row>
        <row r="1086">
          <cell r="A1086" t="str">
            <v>110107</v>
          </cell>
          <cell r="B1086" t="str">
            <v>11</v>
          </cell>
          <cell r="C1086" t="str">
            <v>01</v>
          </cell>
          <cell r="D1086" t="str">
            <v>07</v>
          </cell>
          <cell r="E1086" t="str">
            <v>PUEBLO NUEVO</v>
          </cell>
          <cell r="F1086">
            <v>4763</v>
          </cell>
        </row>
        <row r="1087">
          <cell r="A1087" t="str">
            <v>110108</v>
          </cell>
          <cell r="B1087" t="str">
            <v>11</v>
          </cell>
          <cell r="C1087" t="str">
            <v>01</v>
          </cell>
          <cell r="D1087" t="str">
            <v>08</v>
          </cell>
          <cell r="E1087" t="str">
            <v>SALAS</v>
          </cell>
          <cell r="F1087">
            <v>15128</v>
          </cell>
        </row>
        <row r="1088">
          <cell r="A1088" t="str">
            <v>110109</v>
          </cell>
          <cell r="B1088" t="str">
            <v>11</v>
          </cell>
          <cell r="C1088" t="str">
            <v>01</v>
          </cell>
          <cell r="D1088" t="str">
            <v>09</v>
          </cell>
          <cell r="E1088" t="str">
            <v>SAN JOSE DE LOS MOLINOS</v>
          </cell>
          <cell r="F1088">
            <v>5979</v>
          </cell>
        </row>
        <row r="1089">
          <cell r="A1089" t="str">
            <v>110110</v>
          </cell>
          <cell r="B1089" t="str">
            <v>11</v>
          </cell>
          <cell r="C1089" t="str">
            <v>01</v>
          </cell>
          <cell r="D1089" t="str">
            <v>10</v>
          </cell>
          <cell r="E1089" t="str">
            <v>SAN JUAN BAUTISTA</v>
          </cell>
          <cell r="F1089">
            <v>12320</v>
          </cell>
        </row>
        <row r="1090">
          <cell r="A1090" t="str">
            <v>110111</v>
          </cell>
          <cell r="B1090" t="str">
            <v>11</v>
          </cell>
          <cell r="C1090" t="str">
            <v>01</v>
          </cell>
          <cell r="D1090" t="str">
            <v>11</v>
          </cell>
          <cell r="E1090" t="str">
            <v>SANTIAGO</v>
          </cell>
          <cell r="F1090">
            <v>23442</v>
          </cell>
        </row>
        <row r="1091">
          <cell r="A1091" t="str">
            <v>110112</v>
          </cell>
          <cell r="B1091" t="str">
            <v>11</v>
          </cell>
          <cell r="C1091" t="str">
            <v>01</v>
          </cell>
          <cell r="D1091" t="str">
            <v>12</v>
          </cell>
          <cell r="E1091" t="str">
            <v>SUBTANJALLA</v>
          </cell>
          <cell r="F1091">
            <v>19426</v>
          </cell>
        </row>
        <row r="1092">
          <cell r="A1092" t="str">
            <v>110113</v>
          </cell>
          <cell r="B1092" t="str">
            <v>11</v>
          </cell>
          <cell r="C1092" t="str">
            <v>01</v>
          </cell>
          <cell r="D1092" t="str">
            <v>13</v>
          </cell>
          <cell r="E1092" t="str">
            <v>TATE</v>
          </cell>
          <cell r="F1092">
            <v>3929</v>
          </cell>
        </row>
        <row r="1093">
          <cell r="A1093" t="str">
            <v>110114</v>
          </cell>
          <cell r="B1093" t="str">
            <v>11</v>
          </cell>
          <cell r="C1093" t="str">
            <v>01</v>
          </cell>
          <cell r="D1093" t="str">
            <v>14</v>
          </cell>
          <cell r="E1093" t="str">
            <v>YAUCA DEL ROSARIO</v>
          </cell>
          <cell r="F1093">
            <v>1024</v>
          </cell>
        </row>
        <row r="1094">
          <cell r="A1094" t="str">
            <v>110200</v>
          </cell>
          <cell r="B1094" t="str">
            <v>11</v>
          </cell>
          <cell r="C1094" t="str">
            <v>02</v>
          </cell>
          <cell r="D1094" t="str">
            <v>00</v>
          </cell>
          <cell r="E1094" t="str">
            <v>CHINCHA</v>
          </cell>
          <cell r="F1094">
            <v>194124</v>
          </cell>
        </row>
        <row r="1095">
          <cell r="A1095" t="str">
            <v>110201</v>
          </cell>
          <cell r="B1095" t="str">
            <v>11</v>
          </cell>
          <cell r="C1095" t="str">
            <v>02</v>
          </cell>
          <cell r="D1095" t="str">
            <v>01</v>
          </cell>
          <cell r="E1095" t="str">
            <v>CHINCHA ALTA</v>
          </cell>
          <cell r="F1095">
            <v>59189</v>
          </cell>
        </row>
        <row r="1096">
          <cell r="A1096" t="str">
            <v>110202</v>
          </cell>
          <cell r="B1096" t="str">
            <v>11</v>
          </cell>
          <cell r="C1096" t="str">
            <v>02</v>
          </cell>
          <cell r="D1096" t="str">
            <v>02</v>
          </cell>
          <cell r="E1096" t="str">
            <v>ALTO LARAN</v>
          </cell>
          <cell r="F1096">
            <v>7143</v>
          </cell>
        </row>
        <row r="1097">
          <cell r="A1097" t="str">
            <v>110203</v>
          </cell>
          <cell r="B1097" t="str">
            <v>11</v>
          </cell>
          <cell r="C1097" t="str">
            <v>02</v>
          </cell>
          <cell r="D1097" t="str">
            <v>03</v>
          </cell>
          <cell r="E1097" t="str">
            <v>CHAVIN</v>
          </cell>
          <cell r="F1097">
            <v>1047</v>
          </cell>
        </row>
        <row r="1098">
          <cell r="A1098" t="str">
            <v>110204</v>
          </cell>
          <cell r="B1098" t="str">
            <v>11</v>
          </cell>
          <cell r="C1098" t="str">
            <v>02</v>
          </cell>
          <cell r="D1098" t="str">
            <v>04</v>
          </cell>
          <cell r="E1098" t="str">
            <v>CHINCHA BAJA</v>
          </cell>
          <cell r="F1098">
            <v>12604</v>
          </cell>
        </row>
        <row r="1099">
          <cell r="A1099" t="str">
            <v>110205</v>
          </cell>
          <cell r="B1099" t="str">
            <v>11</v>
          </cell>
          <cell r="C1099" t="str">
            <v>02</v>
          </cell>
          <cell r="D1099" t="str">
            <v>05</v>
          </cell>
          <cell r="E1099" t="str">
            <v>EL CARMEN</v>
          </cell>
          <cell r="F1099">
            <v>12559</v>
          </cell>
        </row>
        <row r="1100">
          <cell r="A1100" t="str">
            <v>110206</v>
          </cell>
          <cell r="B1100" t="str">
            <v>11</v>
          </cell>
          <cell r="C1100" t="str">
            <v>02</v>
          </cell>
          <cell r="D1100" t="str">
            <v>06</v>
          </cell>
          <cell r="E1100" t="str">
            <v>GROCIO PRADO</v>
          </cell>
          <cell r="F1100">
            <v>20072</v>
          </cell>
        </row>
        <row r="1101">
          <cell r="A1101" t="str">
            <v>110207</v>
          </cell>
          <cell r="B1101" t="str">
            <v>11</v>
          </cell>
          <cell r="C1101" t="str">
            <v>02</v>
          </cell>
          <cell r="D1101" t="str">
            <v>07</v>
          </cell>
          <cell r="E1101" t="str">
            <v>PUEBLO NUEVO</v>
          </cell>
          <cell r="F1101">
            <v>50791</v>
          </cell>
        </row>
        <row r="1102">
          <cell r="A1102" t="str">
            <v>110208</v>
          </cell>
          <cell r="B1102" t="str">
            <v>11</v>
          </cell>
          <cell r="C1102" t="str">
            <v>02</v>
          </cell>
          <cell r="D1102" t="str">
            <v>08</v>
          </cell>
          <cell r="E1102" t="str">
            <v>SAN JUAN DE YANAC</v>
          </cell>
          <cell r="F1102">
            <v>881</v>
          </cell>
        </row>
        <row r="1103">
          <cell r="A1103" t="str">
            <v>110209</v>
          </cell>
          <cell r="B1103" t="str">
            <v>11</v>
          </cell>
          <cell r="C1103" t="str">
            <v>02</v>
          </cell>
          <cell r="D1103" t="str">
            <v>09</v>
          </cell>
          <cell r="E1103" t="str">
            <v>SAN PEDRO DE HUACARPANA</v>
          </cell>
          <cell r="F1103">
            <v>1498</v>
          </cell>
        </row>
        <row r="1104">
          <cell r="A1104" t="str">
            <v>110210</v>
          </cell>
          <cell r="B1104" t="str">
            <v>11</v>
          </cell>
          <cell r="C1104" t="str">
            <v>02</v>
          </cell>
          <cell r="D1104" t="str">
            <v>10</v>
          </cell>
          <cell r="E1104" t="str">
            <v>SUNAMPE</v>
          </cell>
          <cell r="F1104">
            <v>23376</v>
          </cell>
        </row>
        <row r="1105">
          <cell r="A1105" t="str">
            <v>110211</v>
          </cell>
          <cell r="B1105" t="str">
            <v>11</v>
          </cell>
          <cell r="C1105" t="str">
            <v>02</v>
          </cell>
          <cell r="D1105" t="str">
            <v>11</v>
          </cell>
          <cell r="E1105" t="str">
            <v>TAMBO DE MORA</v>
          </cell>
          <cell r="F1105">
            <v>4964</v>
          </cell>
        </row>
        <row r="1106">
          <cell r="A1106" t="str">
            <v>110300</v>
          </cell>
          <cell r="B1106" t="str">
            <v>11</v>
          </cell>
          <cell r="C1106" t="str">
            <v>03</v>
          </cell>
          <cell r="D1106" t="str">
            <v>00</v>
          </cell>
          <cell r="E1106" t="str">
            <v>NAZCA</v>
          </cell>
          <cell r="F1106">
            <v>58350</v>
          </cell>
        </row>
        <row r="1107">
          <cell r="A1107" t="str">
            <v>110301</v>
          </cell>
          <cell r="B1107" t="str">
            <v>11</v>
          </cell>
          <cell r="C1107" t="str">
            <v>03</v>
          </cell>
          <cell r="D1107" t="str">
            <v>01</v>
          </cell>
          <cell r="E1107" t="str">
            <v>NAZCA</v>
          </cell>
          <cell r="F1107">
            <v>26274</v>
          </cell>
        </row>
        <row r="1108">
          <cell r="A1108" t="str">
            <v>110302</v>
          </cell>
          <cell r="B1108" t="str">
            <v>11</v>
          </cell>
          <cell r="C1108" t="str">
            <v>03</v>
          </cell>
          <cell r="D1108" t="str">
            <v>02</v>
          </cell>
          <cell r="E1108" t="str">
            <v>CHANGUILLO</v>
          </cell>
          <cell r="F1108">
            <v>2201</v>
          </cell>
        </row>
        <row r="1109">
          <cell r="A1109" t="str">
            <v>110303</v>
          </cell>
          <cell r="B1109" t="str">
            <v>11</v>
          </cell>
          <cell r="C1109" t="str">
            <v>03</v>
          </cell>
          <cell r="D1109" t="str">
            <v>03</v>
          </cell>
          <cell r="E1109" t="str">
            <v>EL INGENIO</v>
          </cell>
          <cell r="F1109">
            <v>3481</v>
          </cell>
        </row>
        <row r="1110">
          <cell r="A1110" t="str">
            <v>110304</v>
          </cell>
          <cell r="B1110" t="str">
            <v>11</v>
          </cell>
          <cell r="C1110" t="str">
            <v>03</v>
          </cell>
          <cell r="D1110" t="str">
            <v>04</v>
          </cell>
          <cell r="E1110" t="str">
            <v>MARCONA</v>
          </cell>
          <cell r="F1110">
            <v>11743</v>
          </cell>
        </row>
        <row r="1111">
          <cell r="A1111" t="str">
            <v>110305</v>
          </cell>
          <cell r="B1111" t="str">
            <v>11</v>
          </cell>
          <cell r="C1111" t="str">
            <v>03</v>
          </cell>
          <cell r="D1111" t="str">
            <v>05</v>
          </cell>
          <cell r="E1111" t="str">
            <v>VISTA ALEGRE</v>
          </cell>
          <cell r="F1111">
            <v>14651</v>
          </cell>
        </row>
        <row r="1112">
          <cell r="A1112" t="str">
            <v>110400</v>
          </cell>
          <cell r="B1112" t="str">
            <v>11</v>
          </cell>
          <cell r="C1112" t="str">
            <v>04</v>
          </cell>
          <cell r="D1112" t="str">
            <v>00</v>
          </cell>
          <cell r="E1112" t="str">
            <v>PALPA</v>
          </cell>
          <cell r="F1112">
            <v>13836</v>
          </cell>
        </row>
        <row r="1113">
          <cell r="A1113" t="str">
            <v>110401</v>
          </cell>
          <cell r="B1113" t="str">
            <v>11</v>
          </cell>
          <cell r="C1113" t="str">
            <v>04</v>
          </cell>
          <cell r="D1113" t="str">
            <v>01</v>
          </cell>
          <cell r="E1113" t="str">
            <v>PALPA</v>
          </cell>
          <cell r="F1113">
            <v>7632</v>
          </cell>
        </row>
        <row r="1114">
          <cell r="A1114" t="str">
            <v>110402</v>
          </cell>
          <cell r="B1114" t="str">
            <v>11</v>
          </cell>
          <cell r="C1114" t="str">
            <v>04</v>
          </cell>
          <cell r="D1114" t="str">
            <v>02</v>
          </cell>
          <cell r="E1114" t="str">
            <v>LLIPATA</v>
          </cell>
          <cell r="F1114">
            <v>1568</v>
          </cell>
        </row>
        <row r="1115">
          <cell r="A1115" t="str">
            <v>110403</v>
          </cell>
          <cell r="B1115" t="str">
            <v>11</v>
          </cell>
          <cell r="C1115" t="str">
            <v>04</v>
          </cell>
          <cell r="D1115" t="str">
            <v>03</v>
          </cell>
          <cell r="E1115" t="str">
            <v>RIO GRANDE</v>
          </cell>
          <cell r="F1115">
            <v>3079</v>
          </cell>
        </row>
        <row r="1116">
          <cell r="A1116" t="str">
            <v>110404</v>
          </cell>
          <cell r="B1116" t="str">
            <v>11</v>
          </cell>
          <cell r="C1116" t="str">
            <v>04</v>
          </cell>
          <cell r="D1116" t="str">
            <v>04</v>
          </cell>
          <cell r="E1116" t="str">
            <v>SANTA CRUZ</v>
          </cell>
          <cell r="F1116">
            <v>1084</v>
          </cell>
        </row>
        <row r="1117">
          <cell r="A1117" t="str">
            <v>110405</v>
          </cell>
          <cell r="B1117" t="str">
            <v>11</v>
          </cell>
          <cell r="C1117" t="str">
            <v>04</v>
          </cell>
          <cell r="D1117" t="str">
            <v>05</v>
          </cell>
          <cell r="E1117" t="str">
            <v>TIBILLO</v>
          </cell>
          <cell r="F1117">
            <v>473</v>
          </cell>
        </row>
        <row r="1118">
          <cell r="A1118" t="str">
            <v>110500</v>
          </cell>
          <cell r="B1118" t="str">
            <v>11</v>
          </cell>
          <cell r="C1118" t="str">
            <v>05</v>
          </cell>
          <cell r="D1118" t="str">
            <v>00</v>
          </cell>
          <cell r="E1118" t="str">
            <v>PISCO</v>
          </cell>
          <cell r="F1118">
            <v>123248</v>
          </cell>
        </row>
        <row r="1119">
          <cell r="A1119" t="str">
            <v>110501</v>
          </cell>
          <cell r="B1119" t="str">
            <v>11</v>
          </cell>
          <cell r="C1119" t="str">
            <v>05</v>
          </cell>
          <cell r="D1119" t="str">
            <v>01</v>
          </cell>
          <cell r="E1119" t="str">
            <v>PISCO</v>
          </cell>
          <cell r="F1119">
            <v>56454</v>
          </cell>
        </row>
        <row r="1120">
          <cell r="A1120" t="str">
            <v>110502</v>
          </cell>
          <cell r="B1120" t="str">
            <v>11</v>
          </cell>
          <cell r="C1120" t="str">
            <v>05</v>
          </cell>
          <cell r="D1120" t="str">
            <v>02</v>
          </cell>
          <cell r="E1120" t="str">
            <v>HUANCANO</v>
          </cell>
          <cell r="F1120">
            <v>1518</v>
          </cell>
        </row>
        <row r="1121">
          <cell r="A1121" t="str">
            <v>110503</v>
          </cell>
          <cell r="B1121" t="str">
            <v>11</v>
          </cell>
          <cell r="C1121" t="str">
            <v>05</v>
          </cell>
          <cell r="D1121" t="str">
            <v>03</v>
          </cell>
          <cell r="E1121" t="str">
            <v>HUMAY</v>
          </cell>
          <cell r="F1121">
            <v>5909</v>
          </cell>
        </row>
        <row r="1122">
          <cell r="A1122" t="str">
            <v>110504</v>
          </cell>
          <cell r="B1122" t="str">
            <v>11</v>
          </cell>
          <cell r="C1122" t="str">
            <v>05</v>
          </cell>
          <cell r="D1122" t="str">
            <v>04</v>
          </cell>
          <cell r="E1122" t="str">
            <v>INDEPENDENCIA</v>
          </cell>
          <cell r="F1122">
            <v>12039</v>
          </cell>
        </row>
        <row r="1123">
          <cell r="A1123" t="str">
            <v>110505</v>
          </cell>
          <cell r="B1123" t="str">
            <v>11</v>
          </cell>
          <cell r="C1123" t="str">
            <v>05</v>
          </cell>
          <cell r="D1123" t="str">
            <v>05</v>
          </cell>
          <cell r="E1123" t="str">
            <v>PARACAS</v>
          </cell>
          <cell r="F1123">
            <v>1306</v>
          </cell>
        </row>
        <row r="1124">
          <cell r="A1124" t="str">
            <v>110506</v>
          </cell>
          <cell r="B1124" t="str">
            <v>11</v>
          </cell>
          <cell r="C1124" t="str">
            <v>05</v>
          </cell>
          <cell r="D1124" t="str">
            <v>06</v>
          </cell>
          <cell r="E1124" t="str">
            <v>SAN ANDRES</v>
          </cell>
          <cell r="F1124">
            <v>14917</v>
          </cell>
        </row>
        <row r="1125">
          <cell r="A1125" t="str">
            <v>110507</v>
          </cell>
          <cell r="B1125" t="str">
            <v>11</v>
          </cell>
          <cell r="C1125" t="str">
            <v>05</v>
          </cell>
          <cell r="D1125" t="str">
            <v>07</v>
          </cell>
          <cell r="E1125" t="str">
            <v>SAN CLEMENTE</v>
          </cell>
          <cell r="F1125">
            <v>18542</v>
          </cell>
        </row>
        <row r="1126">
          <cell r="A1126" t="str">
            <v>110508</v>
          </cell>
          <cell r="B1126" t="str">
            <v>11</v>
          </cell>
          <cell r="C1126" t="str">
            <v>05</v>
          </cell>
          <cell r="D1126" t="str">
            <v>08</v>
          </cell>
          <cell r="E1126" t="str">
            <v>TUPAC AMARU INCA</v>
          </cell>
          <cell r="F1126">
            <v>12563</v>
          </cell>
        </row>
        <row r="1127">
          <cell r="A1127" t="str">
            <v>120000</v>
          </cell>
          <cell r="B1127" t="str">
            <v>12</v>
          </cell>
          <cell r="C1127" t="str">
            <v>00</v>
          </cell>
          <cell r="D1127" t="str">
            <v>00</v>
          </cell>
          <cell r="E1127" t="str">
            <v>JUNIN</v>
          </cell>
          <cell r="F1127">
            <v>1185573</v>
          </cell>
        </row>
        <row r="1128">
          <cell r="A1128" t="str">
            <v>120100</v>
          </cell>
          <cell r="B1128" t="str">
            <v>12</v>
          </cell>
          <cell r="C1128" t="str">
            <v>01</v>
          </cell>
          <cell r="D1128" t="str">
            <v>00</v>
          </cell>
          <cell r="E1128" t="str">
            <v>HUANCAYO</v>
          </cell>
          <cell r="F1128">
            <v>463212</v>
          </cell>
        </row>
        <row r="1129">
          <cell r="A1129" t="str">
            <v>120101</v>
          </cell>
          <cell r="B1129" t="str">
            <v>12</v>
          </cell>
          <cell r="C1129" t="str">
            <v>01</v>
          </cell>
          <cell r="D1129" t="str">
            <v>01</v>
          </cell>
          <cell r="E1129" t="str">
            <v>HUANCAYO</v>
          </cell>
          <cell r="F1129">
            <v>106679</v>
          </cell>
        </row>
        <row r="1130">
          <cell r="A1130" t="str">
            <v>120104</v>
          </cell>
          <cell r="B1130" t="str">
            <v>12</v>
          </cell>
          <cell r="C1130" t="str">
            <v>01</v>
          </cell>
          <cell r="D1130" t="str">
            <v>04</v>
          </cell>
          <cell r="E1130" t="str">
            <v>CARHUACALLANGA</v>
          </cell>
          <cell r="F1130">
            <v>532</v>
          </cell>
        </row>
        <row r="1131">
          <cell r="A1131" t="str">
            <v>120105</v>
          </cell>
          <cell r="B1131" t="str">
            <v>12</v>
          </cell>
          <cell r="C1131" t="str">
            <v>01</v>
          </cell>
          <cell r="D1131" t="str">
            <v>05</v>
          </cell>
          <cell r="E1131" t="str">
            <v>CHACAPAMPA</v>
          </cell>
          <cell r="F1131">
            <v>1381</v>
          </cell>
        </row>
        <row r="1132">
          <cell r="A1132" t="str">
            <v>120106</v>
          </cell>
          <cell r="B1132" t="str">
            <v>12</v>
          </cell>
          <cell r="C1132" t="str">
            <v>01</v>
          </cell>
          <cell r="D1132" t="str">
            <v>06</v>
          </cell>
          <cell r="E1132" t="str">
            <v>CHICCHE</v>
          </cell>
          <cell r="F1132">
            <v>1370</v>
          </cell>
        </row>
        <row r="1133">
          <cell r="A1133" t="str">
            <v>120107</v>
          </cell>
          <cell r="B1133" t="str">
            <v>12</v>
          </cell>
          <cell r="C1133" t="str">
            <v>01</v>
          </cell>
          <cell r="D1133" t="str">
            <v>07</v>
          </cell>
          <cell r="E1133" t="str">
            <v>CHILCA</v>
          </cell>
          <cell r="F1133">
            <v>77082</v>
          </cell>
        </row>
        <row r="1134">
          <cell r="A1134" t="str">
            <v>120108</v>
          </cell>
          <cell r="B1134" t="str">
            <v>12</v>
          </cell>
          <cell r="C1134" t="str">
            <v>01</v>
          </cell>
          <cell r="D1134" t="str">
            <v>08</v>
          </cell>
          <cell r="E1134" t="str">
            <v>CHONGOS ALTO</v>
          </cell>
          <cell r="F1134">
            <v>1828</v>
          </cell>
        </row>
        <row r="1135">
          <cell r="A1135" t="str">
            <v>120111</v>
          </cell>
          <cell r="B1135" t="str">
            <v>12</v>
          </cell>
          <cell r="C1135" t="str">
            <v>01</v>
          </cell>
          <cell r="D1135" t="str">
            <v>11</v>
          </cell>
          <cell r="E1135" t="str">
            <v>CHUPURO</v>
          </cell>
          <cell r="F1135">
            <v>2556</v>
          </cell>
        </row>
        <row r="1136">
          <cell r="A1136" t="str">
            <v>120112</v>
          </cell>
          <cell r="B1136" t="str">
            <v>12</v>
          </cell>
          <cell r="C1136" t="str">
            <v>01</v>
          </cell>
          <cell r="D1136" t="str">
            <v>12</v>
          </cell>
          <cell r="E1136" t="str">
            <v>COLCA</v>
          </cell>
          <cell r="F1136">
            <v>1700</v>
          </cell>
        </row>
        <row r="1137">
          <cell r="A1137" t="str">
            <v>120113</v>
          </cell>
          <cell r="B1137" t="str">
            <v>12</v>
          </cell>
          <cell r="C1137" t="str">
            <v>01</v>
          </cell>
          <cell r="D1137" t="str">
            <v>13</v>
          </cell>
          <cell r="E1137" t="str">
            <v>CULLHUAS</v>
          </cell>
          <cell r="F1137">
            <v>2987</v>
          </cell>
        </row>
        <row r="1138">
          <cell r="A1138" t="str">
            <v>120114</v>
          </cell>
          <cell r="B1138" t="str">
            <v>12</v>
          </cell>
          <cell r="C1138" t="str">
            <v>01</v>
          </cell>
          <cell r="D1138" t="str">
            <v>14</v>
          </cell>
          <cell r="E1138" t="str">
            <v>EL TAMBO</v>
          </cell>
          <cell r="F1138">
            <v>149079</v>
          </cell>
        </row>
        <row r="1139">
          <cell r="A1139" t="str">
            <v>120116</v>
          </cell>
          <cell r="B1139" t="str">
            <v>12</v>
          </cell>
          <cell r="C1139" t="str">
            <v>01</v>
          </cell>
          <cell r="D1139" t="str">
            <v>16</v>
          </cell>
          <cell r="E1139" t="str">
            <v>HUACRAPUQUIO</v>
          </cell>
          <cell r="F1139">
            <v>1623</v>
          </cell>
        </row>
        <row r="1140">
          <cell r="A1140" t="str">
            <v>120117</v>
          </cell>
          <cell r="B1140" t="str">
            <v>12</v>
          </cell>
          <cell r="C1140" t="str">
            <v>01</v>
          </cell>
          <cell r="D1140" t="str">
            <v>17</v>
          </cell>
          <cell r="E1140" t="str">
            <v>HUALHUAS</v>
          </cell>
          <cell r="F1140">
            <v>3685</v>
          </cell>
        </row>
        <row r="1141">
          <cell r="A1141" t="str">
            <v>120119</v>
          </cell>
          <cell r="B1141" t="str">
            <v>12</v>
          </cell>
          <cell r="C1141" t="str">
            <v>01</v>
          </cell>
          <cell r="D1141" t="str">
            <v>19</v>
          </cell>
          <cell r="E1141" t="str">
            <v>HUANCAN</v>
          </cell>
          <cell r="F1141">
            <v>10929</v>
          </cell>
        </row>
        <row r="1142">
          <cell r="A1142" t="str">
            <v>120120</v>
          </cell>
          <cell r="B1142" t="str">
            <v>12</v>
          </cell>
          <cell r="C1142" t="str">
            <v>01</v>
          </cell>
          <cell r="D1142" t="str">
            <v>20</v>
          </cell>
          <cell r="E1142" t="str">
            <v>HUASICANCHA</v>
          </cell>
          <cell r="F1142">
            <v>1118</v>
          </cell>
        </row>
        <row r="1143">
          <cell r="A1143" t="str">
            <v>120121</v>
          </cell>
          <cell r="B1143" t="str">
            <v>12</v>
          </cell>
          <cell r="C1143" t="str">
            <v>01</v>
          </cell>
          <cell r="D1143" t="str">
            <v>21</v>
          </cell>
          <cell r="E1143" t="str">
            <v>HUAYUCACHI</v>
          </cell>
          <cell r="F1143">
            <v>8759</v>
          </cell>
        </row>
        <row r="1144">
          <cell r="A1144" t="str">
            <v>120122</v>
          </cell>
          <cell r="B1144" t="str">
            <v>12</v>
          </cell>
          <cell r="C1144" t="str">
            <v>01</v>
          </cell>
          <cell r="D1144" t="str">
            <v>22</v>
          </cell>
          <cell r="E1144" t="str">
            <v>INGENIO</v>
          </cell>
          <cell r="F1144">
            <v>2869</v>
          </cell>
        </row>
        <row r="1145">
          <cell r="A1145" t="str">
            <v>120124</v>
          </cell>
          <cell r="B1145" t="str">
            <v>12</v>
          </cell>
          <cell r="C1145" t="str">
            <v>01</v>
          </cell>
          <cell r="D1145" t="str">
            <v>24</v>
          </cell>
          <cell r="E1145" t="str">
            <v>PARIAHUANCA</v>
          </cell>
          <cell r="F1145">
            <v>8303</v>
          </cell>
        </row>
        <row r="1146">
          <cell r="A1146" t="str">
            <v>120125</v>
          </cell>
          <cell r="B1146" t="str">
            <v>12</v>
          </cell>
          <cell r="C1146" t="str">
            <v>01</v>
          </cell>
          <cell r="D1146" t="str">
            <v>25</v>
          </cell>
          <cell r="E1146" t="str">
            <v>PILCOMAYO</v>
          </cell>
          <cell r="F1146">
            <v>13046</v>
          </cell>
        </row>
        <row r="1147">
          <cell r="A1147" t="str">
            <v>120126</v>
          </cell>
          <cell r="B1147" t="str">
            <v>12</v>
          </cell>
          <cell r="C1147" t="str">
            <v>01</v>
          </cell>
          <cell r="D1147" t="str">
            <v>26</v>
          </cell>
          <cell r="E1147" t="str">
            <v>PUCARA</v>
          </cell>
          <cell r="F1147">
            <v>6292</v>
          </cell>
        </row>
        <row r="1148">
          <cell r="A1148" t="str">
            <v>120127</v>
          </cell>
          <cell r="B1148" t="str">
            <v>12</v>
          </cell>
          <cell r="C1148" t="str">
            <v>01</v>
          </cell>
          <cell r="D1148" t="str">
            <v>27</v>
          </cell>
          <cell r="E1148" t="str">
            <v>QUICHUAY</v>
          </cell>
          <cell r="F1148">
            <v>2236</v>
          </cell>
        </row>
        <row r="1149">
          <cell r="A1149" t="str">
            <v>120128</v>
          </cell>
          <cell r="B1149" t="str">
            <v>12</v>
          </cell>
          <cell r="C1149" t="str">
            <v>01</v>
          </cell>
          <cell r="D1149" t="str">
            <v>28</v>
          </cell>
          <cell r="E1149" t="str">
            <v>QUILCAS</v>
          </cell>
          <cell r="F1149">
            <v>4254</v>
          </cell>
        </row>
        <row r="1150">
          <cell r="A1150" t="str">
            <v>120129</v>
          </cell>
          <cell r="B1150" t="str">
            <v>12</v>
          </cell>
          <cell r="C1150" t="str">
            <v>01</v>
          </cell>
          <cell r="D1150" t="str">
            <v>29</v>
          </cell>
          <cell r="E1150" t="str">
            <v>SAN AGUSTIN</v>
          </cell>
          <cell r="F1150">
            <v>9677</v>
          </cell>
        </row>
        <row r="1151">
          <cell r="A1151" t="str">
            <v>120130</v>
          </cell>
          <cell r="B1151" t="str">
            <v>12</v>
          </cell>
          <cell r="C1151" t="str">
            <v>01</v>
          </cell>
          <cell r="D1151" t="str">
            <v>30</v>
          </cell>
          <cell r="E1151" t="str">
            <v>SAN JERONIMO DE TUNAN</v>
          </cell>
          <cell r="F1151">
            <v>9433</v>
          </cell>
        </row>
        <row r="1152">
          <cell r="A1152" t="str">
            <v>120132</v>
          </cell>
          <cell r="B1152" t="str">
            <v>12</v>
          </cell>
          <cell r="C1152" t="str">
            <v>01</v>
          </cell>
          <cell r="D1152" t="str">
            <v>32</v>
          </cell>
          <cell r="E1152" t="str">
            <v>SAÑO</v>
          </cell>
          <cell r="F1152">
            <v>4237</v>
          </cell>
        </row>
        <row r="1153">
          <cell r="A1153" t="str">
            <v>120133</v>
          </cell>
          <cell r="B1153" t="str">
            <v>12</v>
          </cell>
          <cell r="C1153" t="str">
            <v>01</v>
          </cell>
          <cell r="D1153" t="str">
            <v>33</v>
          </cell>
          <cell r="E1153" t="str">
            <v>SAPALLANGA</v>
          </cell>
          <cell r="F1153">
            <v>14257</v>
          </cell>
        </row>
        <row r="1154">
          <cell r="A1154" t="str">
            <v>120134</v>
          </cell>
          <cell r="B1154" t="str">
            <v>12</v>
          </cell>
          <cell r="C1154" t="str">
            <v>01</v>
          </cell>
          <cell r="D1154" t="str">
            <v>34</v>
          </cell>
          <cell r="E1154" t="str">
            <v>SICAYA</v>
          </cell>
          <cell r="F1154">
            <v>7507</v>
          </cell>
        </row>
        <row r="1155">
          <cell r="A1155" t="str">
            <v>120135</v>
          </cell>
          <cell r="B1155" t="str">
            <v>12</v>
          </cell>
          <cell r="C1155" t="str">
            <v>01</v>
          </cell>
          <cell r="D1155" t="str">
            <v>35</v>
          </cell>
          <cell r="E1155" t="str">
            <v>SANTO DOMINGO DE ACOBAMBA</v>
          </cell>
          <cell r="F1155">
            <v>8329</v>
          </cell>
        </row>
        <row r="1156">
          <cell r="A1156" t="str">
            <v>120136</v>
          </cell>
          <cell r="B1156" t="str">
            <v>12</v>
          </cell>
          <cell r="C1156" t="str">
            <v>01</v>
          </cell>
          <cell r="D1156" t="str">
            <v>36</v>
          </cell>
          <cell r="E1156" t="str">
            <v>VIQUES</v>
          </cell>
          <cell r="F1156">
            <v>1464</v>
          </cell>
        </row>
        <row r="1157">
          <cell r="A1157" t="str">
            <v>120200</v>
          </cell>
          <cell r="B1157" t="str">
            <v>12</v>
          </cell>
          <cell r="C1157" t="str">
            <v>02</v>
          </cell>
          <cell r="D1157" t="str">
            <v>00</v>
          </cell>
          <cell r="E1157" t="str">
            <v>CONCEPCION</v>
          </cell>
          <cell r="F1157">
            <v>62872</v>
          </cell>
        </row>
        <row r="1158">
          <cell r="A1158" t="str">
            <v>120201</v>
          </cell>
          <cell r="B1158" t="str">
            <v>12</v>
          </cell>
          <cell r="C1158" t="str">
            <v>02</v>
          </cell>
          <cell r="D1158" t="str">
            <v>01</v>
          </cell>
          <cell r="E1158" t="str">
            <v>CONCEPCION</v>
          </cell>
          <cell r="F1158">
            <v>13504</v>
          </cell>
        </row>
        <row r="1159">
          <cell r="A1159" t="str">
            <v>120202</v>
          </cell>
          <cell r="B1159" t="str">
            <v>12</v>
          </cell>
          <cell r="C1159" t="str">
            <v>02</v>
          </cell>
          <cell r="D1159" t="str">
            <v>02</v>
          </cell>
          <cell r="E1159" t="str">
            <v>ACO</v>
          </cell>
          <cell r="F1159">
            <v>2169</v>
          </cell>
        </row>
        <row r="1160">
          <cell r="A1160" t="str">
            <v>120203</v>
          </cell>
          <cell r="B1160" t="str">
            <v>12</v>
          </cell>
          <cell r="C1160" t="str">
            <v>02</v>
          </cell>
          <cell r="D1160" t="str">
            <v>03</v>
          </cell>
          <cell r="E1160" t="str">
            <v>ANDAMARCA</v>
          </cell>
          <cell r="F1160">
            <v>6237</v>
          </cell>
        </row>
        <row r="1161">
          <cell r="A1161" t="str">
            <v>120204</v>
          </cell>
          <cell r="B1161" t="str">
            <v>12</v>
          </cell>
          <cell r="C1161" t="str">
            <v>02</v>
          </cell>
          <cell r="D1161" t="str">
            <v>04</v>
          </cell>
          <cell r="E1161" t="str">
            <v>CHAMBARA</v>
          </cell>
          <cell r="F1161">
            <v>3345</v>
          </cell>
        </row>
        <row r="1162">
          <cell r="A1162" t="str">
            <v>120205</v>
          </cell>
          <cell r="B1162" t="str">
            <v>12</v>
          </cell>
          <cell r="C1162" t="str">
            <v>02</v>
          </cell>
          <cell r="D1162" t="str">
            <v>05</v>
          </cell>
          <cell r="E1162" t="str">
            <v>COCHAS</v>
          </cell>
          <cell r="F1162">
            <v>2605</v>
          </cell>
        </row>
        <row r="1163">
          <cell r="A1163" t="str">
            <v>120206</v>
          </cell>
          <cell r="B1163" t="str">
            <v>12</v>
          </cell>
          <cell r="C1163" t="str">
            <v>02</v>
          </cell>
          <cell r="D1163" t="str">
            <v>06</v>
          </cell>
          <cell r="E1163" t="str">
            <v>COMAS</v>
          </cell>
          <cell r="F1163">
            <v>7982</v>
          </cell>
        </row>
        <row r="1164">
          <cell r="A1164" t="str">
            <v>120207</v>
          </cell>
          <cell r="B1164" t="str">
            <v>12</v>
          </cell>
          <cell r="C1164" t="str">
            <v>02</v>
          </cell>
          <cell r="D1164" t="str">
            <v>07</v>
          </cell>
          <cell r="E1164" t="str">
            <v>HEROINAS TOLEDO</v>
          </cell>
          <cell r="F1164">
            <v>1519</v>
          </cell>
        </row>
        <row r="1165">
          <cell r="A1165" t="str">
            <v>120208</v>
          </cell>
          <cell r="B1165" t="str">
            <v>12</v>
          </cell>
          <cell r="C1165" t="str">
            <v>02</v>
          </cell>
          <cell r="D1165" t="str">
            <v>08</v>
          </cell>
          <cell r="E1165" t="str">
            <v>MANZANARES</v>
          </cell>
          <cell r="F1165">
            <v>1701</v>
          </cell>
        </row>
        <row r="1166">
          <cell r="A1166" t="str">
            <v>120209</v>
          </cell>
          <cell r="B1166" t="str">
            <v>12</v>
          </cell>
          <cell r="C1166" t="str">
            <v>02</v>
          </cell>
          <cell r="D1166" t="str">
            <v>09</v>
          </cell>
          <cell r="E1166" t="str">
            <v>MARISCAL CASTILLA</v>
          </cell>
          <cell r="F1166">
            <v>1784</v>
          </cell>
        </row>
        <row r="1167">
          <cell r="A1167" t="str">
            <v>120210</v>
          </cell>
          <cell r="B1167" t="str">
            <v>12</v>
          </cell>
          <cell r="C1167" t="str">
            <v>02</v>
          </cell>
          <cell r="D1167" t="str">
            <v>10</v>
          </cell>
          <cell r="E1167" t="str">
            <v>MATAHUASI</v>
          </cell>
          <cell r="F1167">
            <v>5191</v>
          </cell>
        </row>
        <row r="1168">
          <cell r="A1168" t="str">
            <v>120211</v>
          </cell>
          <cell r="B1168" t="str">
            <v>12</v>
          </cell>
          <cell r="C1168" t="str">
            <v>02</v>
          </cell>
          <cell r="D1168" t="str">
            <v>11</v>
          </cell>
          <cell r="E1168" t="str">
            <v>MITO</v>
          </cell>
          <cell r="F1168">
            <v>1632</v>
          </cell>
        </row>
        <row r="1169">
          <cell r="A1169" t="str">
            <v>120212</v>
          </cell>
          <cell r="B1169" t="str">
            <v>12</v>
          </cell>
          <cell r="C1169" t="str">
            <v>02</v>
          </cell>
          <cell r="D1169" t="str">
            <v>12</v>
          </cell>
          <cell r="E1169" t="str">
            <v>NUEVE DE JULIO</v>
          </cell>
          <cell r="F1169">
            <v>1996</v>
          </cell>
        </row>
        <row r="1170">
          <cell r="A1170" t="str">
            <v>120213</v>
          </cell>
          <cell r="B1170" t="str">
            <v>12</v>
          </cell>
          <cell r="C1170" t="str">
            <v>02</v>
          </cell>
          <cell r="D1170" t="str">
            <v>13</v>
          </cell>
          <cell r="E1170" t="str">
            <v>ORCOTUNA</v>
          </cell>
          <cell r="F1170">
            <v>4272</v>
          </cell>
        </row>
        <row r="1171">
          <cell r="A1171" t="str">
            <v>120214</v>
          </cell>
          <cell r="B1171" t="str">
            <v>12</v>
          </cell>
          <cell r="C1171" t="str">
            <v>02</v>
          </cell>
          <cell r="D1171" t="str">
            <v>14</v>
          </cell>
          <cell r="E1171" t="str">
            <v>SAN JOSE DE QUERO</v>
          </cell>
          <cell r="F1171">
            <v>6821</v>
          </cell>
        </row>
        <row r="1172">
          <cell r="A1172" t="str">
            <v>120215</v>
          </cell>
          <cell r="B1172" t="str">
            <v>12</v>
          </cell>
          <cell r="C1172" t="str">
            <v>02</v>
          </cell>
          <cell r="D1172" t="str">
            <v>15</v>
          </cell>
          <cell r="E1172" t="str">
            <v>SANTA ROSA DE OCOPA</v>
          </cell>
          <cell r="F1172">
            <v>2114</v>
          </cell>
        </row>
        <row r="1173">
          <cell r="A1173" t="str">
            <v>120300</v>
          </cell>
          <cell r="B1173" t="str">
            <v>12</v>
          </cell>
          <cell r="C1173" t="str">
            <v>03</v>
          </cell>
          <cell r="D1173" t="str">
            <v>00</v>
          </cell>
          <cell r="E1173" t="str">
            <v>CHANCHAMAYO</v>
          </cell>
          <cell r="F1173">
            <v>156622</v>
          </cell>
        </row>
        <row r="1174">
          <cell r="A1174" t="str">
            <v>120301</v>
          </cell>
          <cell r="B1174" t="str">
            <v>12</v>
          </cell>
          <cell r="C1174" t="str">
            <v>03</v>
          </cell>
          <cell r="D1174" t="str">
            <v>01</v>
          </cell>
          <cell r="E1174" t="str">
            <v>CHANCHAMAYO</v>
          </cell>
          <cell r="F1174">
            <v>25996</v>
          </cell>
        </row>
        <row r="1175">
          <cell r="A1175" t="str">
            <v>120302</v>
          </cell>
          <cell r="B1175" t="str">
            <v>12</v>
          </cell>
          <cell r="C1175" t="str">
            <v>03</v>
          </cell>
          <cell r="D1175" t="str">
            <v>02</v>
          </cell>
          <cell r="E1175" t="str">
            <v>PERENE</v>
          </cell>
          <cell r="F1175">
            <v>52731</v>
          </cell>
        </row>
        <row r="1176">
          <cell r="A1176" t="str">
            <v>120303</v>
          </cell>
          <cell r="B1176" t="str">
            <v>12</v>
          </cell>
          <cell r="C1176" t="str">
            <v>03</v>
          </cell>
          <cell r="D1176" t="str">
            <v>03</v>
          </cell>
          <cell r="E1176" t="str">
            <v>PICHANAQUI</v>
          </cell>
          <cell r="F1176">
            <v>42888</v>
          </cell>
        </row>
        <row r="1177">
          <cell r="A1177" t="str">
            <v>120304</v>
          </cell>
          <cell r="B1177" t="str">
            <v>12</v>
          </cell>
          <cell r="C1177" t="str">
            <v>03</v>
          </cell>
          <cell r="D1177" t="str">
            <v>04</v>
          </cell>
          <cell r="E1177" t="str">
            <v>SAN LUIS DE SHUARO</v>
          </cell>
          <cell r="F1177">
            <v>7441</v>
          </cell>
        </row>
        <row r="1178">
          <cell r="A1178" t="str">
            <v>120305</v>
          </cell>
          <cell r="B1178" t="str">
            <v>12</v>
          </cell>
          <cell r="C1178" t="str">
            <v>03</v>
          </cell>
          <cell r="D1178" t="str">
            <v>05</v>
          </cell>
          <cell r="E1178" t="str">
            <v>SAN RAMON</v>
          </cell>
          <cell r="F1178">
            <v>25361</v>
          </cell>
        </row>
        <row r="1179">
          <cell r="A1179" t="str">
            <v>120306</v>
          </cell>
          <cell r="B1179" t="str">
            <v>12</v>
          </cell>
          <cell r="C1179" t="str">
            <v>03</v>
          </cell>
          <cell r="D1179" t="str">
            <v>06</v>
          </cell>
          <cell r="E1179" t="str">
            <v>VITOC</v>
          </cell>
          <cell r="F1179">
            <v>2205</v>
          </cell>
        </row>
        <row r="1180">
          <cell r="A1180" t="str">
            <v>120400</v>
          </cell>
          <cell r="B1180" t="str">
            <v>12</v>
          </cell>
          <cell r="C1180" t="str">
            <v>04</v>
          </cell>
          <cell r="D1180" t="str">
            <v>00</v>
          </cell>
          <cell r="E1180" t="str">
            <v>JAUJA</v>
          </cell>
          <cell r="F1180">
            <v>101441</v>
          </cell>
        </row>
        <row r="1181">
          <cell r="A1181" t="str">
            <v>120401</v>
          </cell>
          <cell r="B1181" t="str">
            <v>12</v>
          </cell>
          <cell r="C1181" t="str">
            <v>04</v>
          </cell>
          <cell r="D1181" t="str">
            <v>01</v>
          </cell>
          <cell r="E1181" t="str">
            <v>JAUJA</v>
          </cell>
          <cell r="F1181">
            <v>16864</v>
          </cell>
        </row>
        <row r="1182">
          <cell r="A1182" t="str">
            <v>120402</v>
          </cell>
          <cell r="B1182" t="str">
            <v>12</v>
          </cell>
          <cell r="C1182" t="str">
            <v>04</v>
          </cell>
          <cell r="D1182" t="str">
            <v>02</v>
          </cell>
          <cell r="E1182" t="str">
            <v>ACOLLA</v>
          </cell>
          <cell r="F1182">
            <v>10191</v>
          </cell>
        </row>
        <row r="1183">
          <cell r="A1183" t="str">
            <v>120403</v>
          </cell>
          <cell r="B1183" t="str">
            <v>12</v>
          </cell>
          <cell r="C1183" t="str">
            <v>04</v>
          </cell>
          <cell r="D1183" t="str">
            <v>03</v>
          </cell>
          <cell r="E1183" t="str">
            <v>APATA</v>
          </cell>
          <cell r="F1183">
            <v>5192</v>
          </cell>
        </row>
        <row r="1184">
          <cell r="A1184" t="str">
            <v>120404</v>
          </cell>
          <cell r="B1184" t="str">
            <v>12</v>
          </cell>
          <cell r="C1184" t="str">
            <v>04</v>
          </cell>
          <cell r="D1184" t="str">
            <v>04</v>
          </cell>
          <cell r="E1184" t="str">
            <v>ATAURA</v>
          </cell>
          <cell r="F1184">
            <v>1359</v>
          </cell>
        </row>
        <row r="1185">
          <cell r="A1185" t="str">
            <v>120405</v>
          </cell>
          <cell r="B1185" t="str">
            <v>12</v>
          </cell>
          <cell r="C1185" t="str">
            <v>04</v>
          </cell>
          <cell r="D1185" t="str">
            <v>05</v>
          </cell>
          <cell r="E1185" t="str">
            <v>CANCHAYLLO</v>
          </cell>
          <cell r="F1185">
            <v>2388</v>
          </cell>
        </row>
        <row r="1186">
          <cell r="A1186" t="str">
            <v>120406</v>
          </cell>
          <cell r="B1186" t="str">
            <v>12</v>
          </cell>
          <cell r="C1186" t="str">
            <v>04</v>
          </cell>
          <cell r="D1186" t="str">
            <v>06</v>
          </cell>
          <cell r="E1186" t="str">
            <v>CURICACA</v>
          </cell>
          <cell r="F1186">
            <v>1921</v>
          </cell>
        </row>
        <row r="1187">
          <cell r="A1187" t="str">
            <v>120407</v>
          </cell>
          <cell r="B1187" t="str">
            <v>12</v>
          </cell>
          <cell r="C1187" t="str">
            <v>04</v>
          </cell>
          <cell r="D1187" t="str">
            <v>07</v>
          </cell>
          <cell r="E1187" t="str">
            <v>EL MANTARO</v>
          </cell>
          <cell r="F1187">
            <v>2955</v>
          </cell>
        </row>
        <row r="1188">
          <cell r="A1188" t="str">
            <v>120408</v>
          </cell>
          <cell r="B1188" t="str">
            <v>12</v>
          </cell>
          <cell r="C1188" t="str">
            <v>04</v>
          </cell>
          <cell r="D1188" t="str">
            <v>08</v>
          </cell>
          <cell r="E1188" t="str">
            <v>HUAMALI</v>
          </cell>
          <cell r="F1188">
            <v>2161</v>
          </cell>
        </row>
        <row r="1189">
          <cell r="A1189" t="str">
            <v>120409</v>
          </cell>
          <cell r="B1189" t="str">
            <v>12</v>
          </cell>
          <cell r="C1189" t="str">
            <v>04</v>
          </cell>
          <cell r="D1189" t="str">
            <v>09</v>
          </cell>
          <cell r="E1189" t="str">
            <v>HUARIPAMPA</v>
          </cell>
          <cell r="F1189">
            <v>1201</v>
          </cell>
        </row>
        <row r="1190">
          <cell r="A1190" t="str">
            <v>120410</v>
          </cell>
          <cell r="B1190" t="str">
            <v>12</v>
          </cell>
          <cell r="C1190" t="str">
            <v>04</v>
          </cell>
          <cell r="D1190" t="str">
            <v>10</v>
          </cell>
          <cell r="E1190" t="str">
            <v>HUERTAS</v>
          </cell>
          <cell r="F1190">
            <v>2119</v>
          </cell>
        </row>
        <row r="1191">
          <cell r="A1191" t="str">
            <v>120411</v>
          </cell>
          <cell r="B1191" t="str">
            <v>12</v>
          </cell>
          <cell r="C1191" t="str">
            <v>04</v>
          </cell>
          <cell r="D1191" t="str">
            <v>11</v>
          </cell>
          <cell r="E1191" t="str">
            <v>JANJAILLO</v>
          </cell>
          <cell r="F1191">
            <v>1249</v>
          </cell>
        </row>
        <row r="1192">
          <cell r="A1192" t="str">
            <v>120412</v>
          </cell>
          <cell r="B1192" t="str">
            <v>12</v>
          </cell>
          <cell r="C1192" t="str">
            <v>04</v>
          </cell>
          <cell r="D1192" t="str">
            <v>12</v>
          </cell>
          <cell r="E1192" t="str">
            <v>JULCAN</v>
          </cell>
          <cell r="F1192">
            <v>811</v>
          </cell>
        </row>
        <row r="1193">
          <cell r="A1193" t="str">
            <v>120413</v>
          </cell>
          <cell r="B1193" t="str">
            <v>12</v>
          </cell>
          <cell r="C1193" t="str">
            <v>04</v>
          </cell>
          <cell r="D1193" t="str">
            <v>13</v>
          </cell>
          <cell r="E1193" t="str">
            <v>LEONOR ORDOÑEZ</v>
          </cell>
          <cell r="F1193">
            <v>1869</v>
          </cell>
        </row>
        <row r="1194">
          <cell r="A1194" t="str">
            <v>120414</v>
          </cell>
          <cell r="B1194" t="str">
            <v>12</v>
          </cell>
          <cell r="C1194" t="str">
            <v>04</v>
          </cell>
          <cell r="D1194" t="str">
            <v>14</v>
          </cell>
          <cell r="E1194" t="str">
            <v>LLOCLLAPAMPA</v>
          </cell>
          <cell r="F1194">
            <v>1489</v>
          </cell>
        </row>
        <row r="1195">
          <cell r="A1195" t="str">
            <v>120415</v>
          </cell>
          <cell r="B1195" t="str">
            <v>12</v>
          </cell>
          <cell r="C1195" t="str">
            <v>04</v>
          </cell>
          <cell r="D1195" t="str">
            <v>15</v>
          </cell>
          <cell r="E1195" t="str">
            <v>MARCO</v>
          </cell>
          <cell r="F1195">
            <v>2559</v>
          </cell>
        </row>
        <row r="1196">
          <cell r="A1196" t="str">
            <v>120416</v>
          </cell>
          <cell r="B1196" t="str">
            <v>12</v>
          </cell>
          <cell r="C1196" t="str">
            <v>04</v>
          </cell>
          <cell r="D1196" t="str">
            <v>16</v>
          </cell>
          <cell r="E1196" t="str">
            <v>MASMA</v>
          </cell>
          <cell r="F1196">
            <v>2143</v>
          </cell>
        </row>
        <row r="1197">
          <cell r="A1197" t="str">
            <v>120417</v>
          </cell>
          <cell r="B1197" t="str">
            <v>12</v>
          </cell>
          <cell r="C1197" t="str">
            <v>04</v>
          </cell>
          <cell r="D1197" t="str">
            <v>17</v>
          </cell>
          <cell r="E1197" t="str">
            <v>MASMA CHICCHE</v>
          </cell>
          <cell r="F1197">
            <v>1040</v>
          </cell>
        </row>
        <row r="1198">
          <cell r="A1198" t="str">
            <v>120418</v>
          </cell>
          <cell r="B1198" t="str">
            <v>12</v>
          </cell>
          <cell r="C1198" t="str">
            <v>04</v>
          </cell>
          <cell r="D1198" t="str">
            <v>18</v>
          </cell>
          <cell r="E1198" t="str">
            <v>MOLINOS</v>
          </cell>
          <cell r="F1198">
            <v>2268</v>
          </cell>
        </row>
        <row r="1199">
          <cell r="A1199" t="str">
            <v>120419</v>
          </cell>
          <cell r="B1199" t="str">
            <v>12</v>
          </cell>
          <cell r="C1199" t="str">
            <v>04</v>
          </cell>
          <cell r="D1199" t="str">
            <v>19</v>
          </cell>
          <cell r="E1199" t="str">
            <v>MONOBAMBA</v>
          </cell>
          <cell r="F1199">
            <v>1722</v>
          </cell>
        </row>
        <row r="1200">
          <cell r="A1200" t="str">
            <v>120420</v>
          </cell>
          <cell r="B1200" t="str">
            <v>12</v>
          </cell>
          <cell r="C1200" t="str">
            <v>04</v>
          </cell>
          <cell r="D1200" t="str">
            <v>20</v>
          </cell>
          <cell r="E1200" t="str">
            <v>MUQUI</v>
          </cell>
          <cell r="F1200">
            <v>1196</v>
          </cell>
        </row>
        <row r="1201">
          <cell r="A1201" t="str">
            <v>120421</v>
          </cell>
          <cell r="B1201" t="str">
            <v>12</v>
          </cell>
          <cell r="C1201" t="str">
            <v>04</v>
          </cell>
          <cell r="D1201" t="str">
            <v>21</v>
          </cell>
          <cell r="E1201" t="str">
            <v>MUQUIYAUYO</v>
          </cell>
          <cell r="F1201">
            <v>2695</v>
          </cell>
        </row>
        <row r="1202">
          <cell r="A1202" t="str">
            <v>120422</v>
          </cell>
          <cell r="B1202" t="str">
            <v>12</v>
          </cell>
          <cell r="C1202" t="str">
            <v>04</v>
          </cell>
          <cell r="D1202" t="str">
            <v>22</v>
          </cell>
          <cell r="E1202" t="str">
            <v>PACA</v>
          </cell>
          <cell r="F1202">
            <v>1691</v>
          </cell>
        </row>
        <row r="1203">
          <cell r="A1203" t="str">
            <v>120423</v>
          </cell>
          <cell r="B1203" t="str">
            <v>12</v>
          </cell>
          <cell r="C1203" t="str">
            <v>04</v>
          </cell>
          <cell r="D1203" t="str">
            <v>23</v>
          </cell>
          <cell r="E1203" t="str">
            <v>PACCHA</v>
          </cell>
          <cell r="F1203">
            <v>2451</v>
          </cell>
        </row>
        <row r="1204">
          <cell r="A1204" t="str">
            <v>120424</v>
          </cell>
          <cell r="B1204" t="str">
            <v>12</v>
          </cell>
          <cell r="C1204" t="str">
            <v>04</v>
          </cell>
          <cell r="D1204" t="str">
            <v>24</v>
          </cell>
          <cell r="E1204" t="str">
            <v>PANCAN</v>
          </cell>
          <cell r="F1204">
            <v>1691</v>
          </cell>
        </row>
        <row r="1205">
          <cell r="A1205" t="str">
            <v>120425</v>
          </cell>
          <cell r="B1205" t="str">
            <v>12</v>
          </cell>
          <cell r="C1205" t="str">
            <v>04</v>
          </cell>
          <cell r="D1205" t="str">
            <v>25</v>
          </cell>
          <cell r="E1205" t="str">
            <v>PARCO</v>
          </cell>
          <cell r="F1205">
            <v>1624</v>
          </cell>
        </row>
        <row r="1206">
          <cell r="A1206" t="str">
            <v>120426</v>
          </cell>
          <cell r="B1206" t="str">
            <v>12</v>
          </cell>
          <cell r="C1206" t="str">
            <v>04</v>
          </cell>
          <cell r="D1206" t="str">
            <v>26</v>
          </cell>
          <cell r="E1206" t="str">
            <v>POMACANCHA</v>
          </cell>
          <cell r="F1206">
            <v>2286</v>
          </cell>
        </row>
        <row r="1207">
          <cell r="A1207" t="str">
            <v>120427</v>
          </cell>
          <cell r="B1207" t="str">
            <v>12</v>
          </cell>
          <cell r="C1207" t="str">
            <v>04</v>
          </cell>
          <cell r="D1207" t="str">
            <v>27</v>
          </cell>
          <cell r="E1207" t="str">
            <v>RICRAN</v>
          </cell>
          <cell r="F1207">
            <v>2321</v>
          </cell>
        </row>
        <row r="1208">
          <cell r="A1208" t="str">
            <v>120428</v>
          </cell>
          <cell r="B1208" t="str">
            <v>12</v>
          </cell>
          <cell r="C1208" t="str">
            <v>04</v>
          </cell>
          <cell r="D1208" t="str">
            <v>28</v>
          </cell>
          <cell r="E1208" t="str">
            <v>SAN LORENZO</v>
          </cell>
          <cell r="F1208">
            <v>2447</v>
          </cell>
        </row>
        <row r="1209">
          <cell r="A1209" t="str">
            <v>120429</v>
          </cell>
          <cell r="B1209" t="str">
            <v>12</v>
          </cell>
          <cell r="C1209" t="str">
            <v>04</v>
          </cell>
          <cell r="D1209" t="str">
            <v>29</v>
          </cell>
          <cell r="E1209" t="str">
            <v>SAN PEDRO DE CHUNAN</v>
          </cell>
          <cell r="F1209">
            <v>880</v>
          </cell>
        </row>
        <row r="1210">
          <cell r="A1210" t="str">
            <v>120430</v>
          </cell>
          <cell r="B1210" t="str">
            <v>12</v>
          </cell>
          <cell r="C1210" t="str">
            <v>04</v>
          </cell>
          <cell r="D1210" t="str">
            <v>30</v>
          </cell>
          <cell r="E1210" t="str">
            <v>SAUSA</v>
          </cell>
          <cell r="F1210">
            <v>3003</v>
          </cell>
        </row>
        <row r="1211">
          <cell r="A1211" t="str">
            <v>120431</v>
          </cell>
          <cell r="B1211" t="str">
            <v>12</v>
          </cell>
          <cell r="C1211" t="str">
            <v>04</v>
          </cell>
          <cell r="D1211" t="str">
            <v>31</v>
          </cell>
          <cell r="E1211" t="str">
            <v>SINCOS</v>
          </cell>
          <cell r="F1211">
            <v>4755</v>
          </cell>
        </row>
        <row r="1212">
          <cell r="A1212" t="str">
            <v>120432</v>
          </cell>
          <cell r="B1212" t="str">
            <v>12</v>
          </cell>
          <cell r="C1212" t="str">
            <v>04</v>
          </cell>
          <cell r="D1212" t="str">
            <v>32</v>
          </cell>
          <cell r="E1212" t="str">
            <v>TUNAN MARCA</v>
          </cell>
          <cell r="F1212">
            <v>1358</v>
          </cell>
        </row>
        <row r="1213">
          <cell r="A1213" t="str">
            <v>120433</v>
          </cell>
          <cell r="B1213" t="str">
            <v>12</v>
          </cell>
          <cell r="C1213" t="str">
            <v>04</v>
          </cell>
          <cell r="D1213" t="str">
            <v>33</v>
          </cell>
          <cell r="E1213" t="str">
            <v>YAULI</v>
          </cell>
          <cell r="F1213">
            <v>1722</v>
          </cell>
        </row>
        <row r="1214">
          <cell r="A1214" t="str">
            <v>120434</v>
          </cell>
          <cell r="B1214" t="str">
            <v>12</v>
          </cell>
          <cell r="C1214" t="str">
            <v>04</v>
          </cell>
          <cell r="D1214" t="str">
            <v>34</v>
          </cell>
          <cell r="E1214" t="str">
            <v>YAUYOS</v>
          </cell>
          <cell r="F1214">
            <v>9820</v>
          </cell>
        </row>
        <row r="1215">
          <cell r="A1215" t="str">
            <v>120500</v>
          </cell>
          <cell r="B1215" t="str">
            <v>12</v>
          </cell>
          <cell r="C1215" t="str">
            <v>05</v>
          </cell>
          <cell r="D1215" t="str">
            <v>00</v>
          </cell>
          <cell r="E1215" t="str">
            <v>JUNIN</v>
          </cell>
          <cell r="F1215">
            <v>33318</v>
          </cell>
        </row>
        <row r="1216">
          <cell r="A1216" t="str">
            <v>120501</v>
          </cell>
          <cell r="B1216" t="str">
            <v>12</v>
          </cell>
          <cell r="C1216" t="str">
            <v>05</v>
          </cell>
          <cell r="D1216" t="str">
            <v>01</v>
          </cell>
          <cell r="E1216" t="str">
            <v>JUNIN</v>
          </cell>
          <cell r="F1216">
            <v>14193</v>
          </cell>
        </row>
        <row r="1217">
          <cell r="A1217" t="str">
            <v>120502</v>
          </cell>
          <cell r="B1217" t="str">
            <v>12</v>
          </cell>
          <cell r="C1217" t="str">
            <v>05</v>
          </cell>
          <cell r="D1217" t="str">
            <v>02</v>
          </cell>
          <cell r="E1217" t="str">
            <v>CARHUAMAYO</v>
          </cell>
          <cell r="F1217">
            <v>8160</v>
          </cell>
        </row>
        <row r="1218">
          <cell r="A1218" t="str">
            <v>120503</v>
          </cell>
          <cell r="B1218" t="str">
            <v>12</v>
          </cell>
          <cell r="C1218" t="str">
            <v>05</v>
          </cell>
          <cell r="D1218" t="str">
            <v>03</v>
          </cell>
          <cell r="E1218" t="str">
            <v>ONDORES</v>
          </cell>
          <cell r="F1218">
            <v>1919</v>
          </cell>
        </row>
        <row r="1219">
          <cell r="A1219" t="str">
            <v>120504</v>
          </cell>
          <cell r="B1219" t="str">
            <v>12</v>
          </cell>
          <cell r="C1219" t="str">
            <v>05</v>
          </cell>
          <cell r="D1219" t="str">
            <v>04</v>
          </cell>
          <cell r="E1219" t="str">
            <v>ULCUMAYO</v>
          </cell>
          <cell r="F1219">
            <v>9046</v>
          </cell>
        </row>
        <row r="1220">
          <cell r="A1220" t="str">
            <v>120600</v>
          </cell>
          <cell r="B1220" t="str">
            <v>12</v>
          </cell>
          <cell r="C1220" t="str">
            <v>06</v>
          </cell>
          <cell r="D1220" t="str">
            <v>00</v>
          </cell>
          <cell r="E1220" t="str">
            <v>SATIPO</v>
          </cell>
          <cell r="F1220">
            <v>160083</v>
          </cell>
        </row>
        <row r="1221">
          <cell r="A1221" t="str">
            <v>120601</v>
          </cell>
          <cell r="B1221" t="str">
            <v>12</v>
          </cell>
          <cell r="C1221" t="str">
            <v>06</v>
          </cell>
          <cell r="D1221" t="str">
            <v>01</v>
          </cell>
          <cell r="E1221" t="str">
            <v>SATIPO</v>
          </cell>
          <cell r="F1221">
            <v>35001</v>
          </cell>
        </row>
        <row r="1222">
          <cell r="A1222" t="str">
            <v>120602</v>
          </cell>
          <cell r="B1222" t="str">
            <v>12</v>
          </cell>
          <cell r="C1222" t="str">
            <v>06</v>
          </cell>
          <cell r="D1222" t="str">
            <v>02</v>
          </cell>
          <cell r="E1222" t="str">
            <v>COVIRIALI</v>
          </cell>
          <cell r="F1222">
            <v>4151</v>
          </cell>
        </row>
        <row r="1223">
          <cell r="A1223" t="str">
            <v>120603</v>
          </cell>
          <cell r="B1223" t="str">
            <v>12</v>
          </cell>
          <cell r="C1223" t="str">
            <v>06</v>
          </cell>
          <cell r="D1223" t="str">
            <v>03</v>
          </cell>
          <cell r="E1223" t="str">
            <v>LLAYLLA</v>
          </cell>
          <cell r="F1223">
            <v>4638</v>
          </cell>
        </row>
        <row r="1224">
          <cell r="A1224" t="str">
            <v>120604</v>
          </cell>
          <cell r="B1224" t="str">
            <v>12</v>
          </cell>
          <cell r="C1224" t="str">
            <v>06</v>
          </cell>
          <cell r="D1224" t="str">
            <v>04</v>
          </cell>
          <cell r="E1224" t="str">
            <v>MAZAMARI</v>
          </cell>
          <cell r="F1224">
            <v>24781</v>
          </cell>
        </row>
        <row r="1225">
          <cell r="A1225" t="str">
            <v>120605</v>
          </cell>
          <cell r="B1225" t="str">
            <v>12</v>
          </cell>
          <cell r="C1225" t="str">
            <v>06</v>
          </cell>
          <cell r="D1225" t="str">
            <v>05</v>
          </cell>
          <cell r="E1225" t="str">
            <v>PAMPA HERMOSA</v>
          </cell>
          <cell r="F1225">
            <v>6876</v>
          </cell>
        </row>
        <row r="1226">
          <cell r="A1226" t="str">
            <v>120606</v>
          </cell>
          <cell r="B1226" t="str">
            <v>12</v>
          </cell>
          <cell r="C1226" t="str">
            <v>06</v>
          </cell>
          <cell r="D1226" t="str">
            <v>06</v>
          </cell>
          <cell r="E1226" t="str">
            <v>PANGOA</v>
          </cell>
          <cell r="F1226">
            <v>36357</v>
          </cell>
        </row>
        <row r="1227">
          <cell r="A1227" t="str">
            <v>120607</v>
          </cell>
          <cell r="B1227" t="str">
            <v>12</v>
          </cell>
          <cell r="C1227" t="str">
            <v>06</v>
          </cell>
          <cell r="D1227" t="str">
            <v>07</v>
          </cell>
          <cell r="E1227" t="str">
            <v>RIO NEGRO</v>
          </cell>
          <cell r="F1227">
            <v>17617</v>
          </cell>
        </row>
        <row r="1228">
          <cell r="A1228" t="str">
            <v>120608</v>
          </cell>
          <cell r="B1228" t="str">
            <v>12</v>
          </cell>
          <cell r="C1228" t="str">
            <v>06</v>
          </cell>
          <cell r="D1228" t="str">
            <v>08</v>
          </cell>
          <cell r="E1228" t="str">
            <v>RIO TAMBO</v>
          </cell>
          <cell r="F1228">
            <v>30662</v>
          </cell>
        </row>
        <row r="1229">
          <cell r="A1229" t="str">
            <v>120700</v>
          </cell>
          <cell r="B1229" t="str">
            <v>12</v>
          </cell>
          <cell r="C1229" t="str">
            <v>07</v>
          </cell>
          <cell r="D1229" t="str">
            <v>00</v>
          </cell>
          <cell r="E1229" t="str">
            <v>TARMA</v>
          </cell>
          <cell r="F1229">
            <v>105812</v>
          </cell>
        </row>
        <row r="1230">
          <cell r="A1230" t="str">
            <v>120701</v>
          </cell>
          <cell r="B1230" t="str">
            <v>12</v>
          </cell>
          <cell r="C1230" t="str">
            <v>07</v>
          </cell>
          <cell r="D1230" t="str">
            <v>01</v>
          </cell>
          <cell r="E1230" t="str">
            <v>TARMA</v>
          </cell>
          <cell r="F1230">
            <v>48333</v>
          </cell>
        </row>
        <row r="1231">
          <cell r="A1231" t="str">
            <v>120702</v>
          </cell>
          <cell r="B1231" t="str">
            <v>12</v>
          </cell>
          <cell r="C1231" t="str">
            <v>07</v>
          </cell>
          <cell r="D1231" t="str">
            <v>02</v>
          </cell>
          <cell r="E1231" t="str">
            <v>ACOBAMBA</v>
          </cell>
          <cell r="F1231">
            <v>10768</v>
          </cell>
        </row>
        <row r="1232">
          <cell r="A1232" t="str">
            <v>120703</v>
          </cell>
          <cell r="B1232" t="str">
            <v>12</v>
          </cell>
          <cell r="C1232" t="str">
            <v>07</v>
          </cell>
          <cell r="D1232" t="str">
            <v>03</v>
          </cell>
          <cell r="E1232" t="str">
            <v>HUARICOLCA</v>
          </cell>
          <cell r="F1232">
            <v>2882</v>
          </cell>
        </row>
        <row r="1233">
          <cell r="A1233" t="str">
            <v>120704</v>
          </cell>
          <cell r="B1233" t="str">
            <v>12</v>
          </cell>
          <cell r="C1233" t="str">
            <v>07</v>
          </cell>
          <cell r="D1233" t="str">
            <v>04</v>
          </cell>
          <cell r="E1233" t="str">
            <v>HUASAHUASI</v>
          </cell>
          <cell r="F1233">
            <v>13621</v>
          </cell>
        </row>
        <row r="1234">
          <cell r="A1234" t="str">
            <v>120705</v>
          </cell>
          <cell r="B1234" t="str">
            <v>12</v>
          </cell>
          <cell r="C1234" t="str">
            <v>07</v>
          </cell>
          <cell r="D1234" t="str">
            <v>05</v>
          </cell>
          <cell r="E1234" t="str">
            <v>LA UNION</v>
          </cell>
          <cell r="F1234">
            <v>4254</v>
          </cell>
        </row>
        <row r="1235">
          <cell r="A1235" t="str">
            <v>120706</v>
          </cell>
          <cell r="B1235" t="str">
            <v>12</v>
          </cell>
          <cell r="C1235" t="str">
            <v>07</v>
          </cell>
          <cell r="D1235" t="str">
            <v>06</v>
          </cell>
          <cell r="E1235" t="str">
            <v>PALCA</v>
          </cell>
          <cell r="F1235">
            <v>7905</v>
          </cell>
        </row>
        <row r="1236">
          <cell r="A1236" t="str">
            <v>120707</v>
          </cell>
          <cell r="B1236" t="str">
            <v>12</v>
          </cell>
          <cell r="C1236" t="str">
            <v>07</v>
          </cell>
          <cell r="D1236" t="str">
            <v>07</v>
          </cell>
          <cell r="E1236" t="str">
            <v>PALCAMAYO</v>
          </cell>
          <cell r="F1236">
            <v>5396</v>
          </cell>
        </row>
        <row r="1237">
          <cell r="A1237" t="str">
            <v>120708</v>
          </cell>
          <cell r="B1237" t="str">
            <v>12</v>
          </cell>
          <cell r="C1237" t="str">
            <v>07</v>
          </cell>
          <cell r="D1237" t="str">
            <v>08</v>
          </cell>
          <cell r="E1237" t="str">
            <v>SAN PEDRO DE CAJAS</v>
          </cell>
          <cell r="F1237">
            <v>7218</v>
          </cell>
        </row>
        <row r="1238">
          <cell r="A1238" t="str">
            <v>120709</v>
          </cell>
          <cell r="B1238" t="str">
            <v>12</v>
          </cell>
          <cell r="C1238" t="str">
            <v>07</v>
          </cell>
          <cell r="D1238" t="str">
            <v>09</v>
          </cell>
          <cell r="E1238" t="str">
            <v>TAPO</v>
          </cell>
          <cell r="F1238">
            <v>5435</v>
          </cell>
        </row>
        <row r="1239">
          <cell r="A1239" t="str">
            <v>120800</v>
          </cell>
          <cell r="B1239" t="str">
            <v>12</v>
          </cell>
          <cell r="C1239" t="str">
            <v>08</v>
          </cell>
          <cell r="D1239" t="str">
            <v>00</v>
          </cell>
          <cell r="E1239" t="str">
            <v>YAULI</v>
          </cell>
          <cell r="F1239">
            <v>49413</v>
          </cell>
        </row>
        <row r="1240">
          <cell r="A1240" t="str">
            <v>120801</v>
          </cell>
          <cell r="B1240" t="str">
            <v>12</v>
          </cell>
          <cell r="C1240" t="str">
            <v>08</v>
          </cell>
          <cell r="D1240" t="str">
            <v>01</v>
          </cell>
          <cell r="E1240" t="str">
            <v>LA OROYA</v>
          </cell>
          <cell r="F1240">
            <v>19706</v>
          </cell>
        </row>
        <row r="1241">
          <cell r="A1241" t="str">
            <v>120802</v>
          </cell>
          <cell r="B1241" t="str">
            <v>12</v>
          </cell>
          <cell r="C1241" t="str">
            <v>08</v>
          </cell>
          <cell r="D1241" t="str">
            <v>02</v>
          </cell>
          <cell r="E1241" t="str">
            <v>CHACAPALPA</v>
          </cell>
          <cell r="F1241">
            <v>940</v>
          </cell>
        </row>
        <row r="1242">
          <cell r="A1242" t="str">
            <v>120803</v>
          </cell>
          <cell r="B1242" t="str">
            <v>12</v>
          </cell>
          <cell r="C1242" t="str">
            <v>08</v>
          </cell>
          <cell r="D1242" t="str">
            <v>03</v>
          </cell>
          <cell r="E1242" t="str">
            <v>HUAY-HUAY</v>
          </cell>
          <cell r="F1242">
            <v>1607</v>
          </cell>
        </row>
        <row r="1243">
          <cell r="A1243" t="str">
            <v>120804</v>
          </cell>
          <cell r="B1243" t="str">
            <v>12</v>
          </cell>
          <cell r="C1243" t="str">
            <v>08</v>
          </cell>
          <cell r="D1243" t="str">
            <v>04</v>
          </cell>
          <cell r="E1243" t="str">
            <v>MARCAPOMACOCHA</v>
          </cell>
          <cell r="F1243">
            <v>1004</v>
          </cell>
        </row>
        <row r="1244">
          <cell r="A1244" t="str">
            <v>120805</v>
          </cell>
          <cell r="B1244" t="str">
            <v>12</v>
          </cell>
          <cell r="C1244" t="str">
            <v>08</v>
          </cell>
          <cell r="D1244" t="str">
            <v>05</v>
          </cell>
          <cell r="E1244" t="str">
            <v>MOROCOCHA</v>
          </cell>
          <cell r="F1244">
            <v>4617</v>
          </cell>
        </row>
        <row r="1245">
          <cell r="A1245" t="str">
            <v>120806</v>
          </cell>
          <cell r="B1245" t="str">
            <v>12</v>
          </cell>
          <cell r="C1245" t="str">
            <v>08</v>
          </cell>
          <cell r="D1245" t="str">
            <v>06</v>
          </cell>
          <cell r="E1245" t="str">
            <v>PACCHA</v>
          </cell>
          <cell r="F1245">
            <v>2013</v>
          </cell>
        </row>
        <row r="1246">
          <cell r="A1246" t="str">
            <v>120807</v>
          </cell>
          <cell r="B1246" t="str">
            <v>12</v>
          </cell>
          <cell r="C1246" t="str">
            <v>08</v>
          </cell>
          <cell r="D1246" t="str">
            <v>07</v>
          </cell>
          <cell r="E1246" t="str">
            <v>SANTA BARBARA DE CARHUACAYAN</v>
          </cell>
          <cell r="F1246">
            <v>1543</v>
          </cell>
        </row>
        <row r="1247">
          <cell r="A1247" t="str">
            <v>120808</v>
          </cell>
          <cell r="B1247" t="str">
            <v>12</v>
          </cell>
          <cell r="C1247" t="str">
            <v>08</v>
          </cell>
          <cell r="D1247" t="str">
            <v>08</v>
          </cell>
          <cell r="E1247" t="str">
            <v>SANTA ROSA DE SACCO</v>
          </cell>
          <cell r="F1247">
            <v>12022</v>
          </cell>
        </row>
        <row r="1248">
          <cell r="A1248" t="str">
            <v>120809</v>
          </cell>
          <cell r="B1248" t="str">
            <v>12</v>
          </cell>
          <cell r="C1248" t="str">
            <v>08</v>
          </cell>
          <cell r="D1248" t="str">
            <v>09</v>
          </cell>
          <cell r="E1248" t="str">
            <v>SUITUCANCHA</v>
          </cell>
          <cell r="F1248">
            <v>973</v>
          </cell>
        </row>
        <row r="1249">
          <cell r="A1249" t="str">
            <v>120810</v>
          </cell>
          <cell r="B1249" t="str">
            <v>12</v>
          </cell>
          <cell r="C1249" t="str">
            <v>08</v>
          </cell>
          <cell r="D1249" t="str">
            <v>10</v>
          </cell>
          <cell r="E1249" t="str">
            <v>YAULI</v>
          </cell>
          <cell r="F1249">
            <v>4988</v>
          </cell>
        </row>
        <row r="1250">
          <cell r="A1250" t="str">
            <v>120900</v>
          </cell>
          <cell r="B1250" t="str">
            <v>12</v>
          </cell>
          <cell r="C1250" t="str">
            <v>09</v>
          </cell>
          <cell r="D1250" t="str">
            <v>00</v>
          </cell>
          <cell r="E1250" t="str">
            <v>CHUPACA</v>
          </cell>
          <cell r="F1250">
            <v>52800</v>
          </cell>
        </row>
        <row r="1251">
          <cell r="A1251" t="str">
            <v>120901</v>
          </cell>
          <cell r="B1251" t="str">
            <v>12</v>
          </cell>
          <cell r="C1251" t="str">
            <v>09</v>
          </cell>
          <cell r="D1251" t="str">
            <v>01</v>
          </cell>
          <cell r="E1251" t="str">
            <v>CHUPACA</v>
          </cell>
          <cell r="F1251">
            <v>21073</v>
          </cell>
        </row>
        <row r="1252">
          <cell r="A1252" t="str">
            <v>120902</v>
          </cell>
          <cell r="B1252" t="str">
            <v>12</v>
          </cell>
          <cell r="C1252" t="str">
            <v>09</v>
          </cell>
          <cell r="D1252" t="str">
            <v>02</v>
          </cell>
          <cell r="E1252" t="str">
            <v>AHUAC</v>
          </cell>
          <cell r="F1252">
            <v>7353</v>
          </cell>
        </row>
        <row r="1253">
          <cell r="A1253" t="str">
            <v>120903</v>
          </cell>
          <cell r="B1253" t="str">
            <v>12</v>
          </cell>
          <cell r="C1253" t="str">
            <v>09</v>
          </cell>
          <cell r="D1253" t="str">
            <v>03</v>
          </cell>
          <cell r="E1253" t="str">
            <v>CHONGOS BAJO</v>
          </cell>
          <cell r="F1253">
            <v>4786</v>
          </cell>
        </row>
        <row r="1254">
          <cell r="A1254" t="str">
            <v>120904</v>
          </cell>
          <cell r="B1254" t="str">
            <v>12</v>
          </cell>
          <cell r="C1254" t="str">
            <v>09</v>
          </cell>
          <cell r="D1254" t="str">
            <v>04</v>
          </cell>
          <cell r="E1254" t="str">
            <v>HUACHAC</v>
          </cell>
          <cell r="F1254">
            <v>3095</v>
          </cell>
        </row>
        <row r="1255">
          <cell r="A1255" t="str">
            <v>120905</v>
          </cell>
          <cell r="B1255" t="str">
            <v>12</v>
          </cell>
          <cell r="C1255" t="str">
            <v>09</v>
          </cell>
          <cell r="D1255" t="str">
            <v>05</v>
          </cell>
          <cell r="E1255" t="str">
            <v>HUAMANCACA CHICO</v>
          </cell>
          <cell r="F1255">
            <v>4554</v>
          </cell>
        </row>
        <row r="1256">
          <cell r="A1256" t="str">
            <v>120906</v>
          </cell>
          <cell r="B1256" t="str">
            <v>12</v>
          </cell>
          <cell r="C1256" t="str">
            <v>09</v>
          </cell>
          <cell r="D1256" t="str">
            <v>06</v>
          </cell>
          <cell r="E1256" t="str">
            <v>SAN JUAN DE ISCOS</v>
          </cell>
          <cell r="F1256">
            <v>2720</v>
          </cell>
        </row>
        <row r="1257">
          <cell r="A1257" t="str">
            <v>120907</v>
          </cell>
          <cell r="B1257" t="str">
            <v>12</v>
          </cell>
          <cell r="C1257" t="str">
            <v>09</v>
          </cell>
          <cell r="D1257" t="str">
            <v>07</v>
          </cell>
          <cell r="E1257" t="str">
            <v>SAN JUAN DE JARPA</v>
          </cell>
          <cell r="F1257">
            <v>3650</v>
          </cell>
        </row>
        <row r="1258">
          <cell r="A1258" t="str">
            <v>120908</v>
          </cell>
          <cell r="B1258" t="str">
            <v>12</v>
          </cell>
          <cell r="C1258" t="str">
            <v>09</v>
          </cell>
          <cell r="D1258" t="str">
            <v>08</v>
          </cell>
          <cell r="E1258" t="str">
            <v>TRES DE DICIEMBRE</v>
          </cell>
          <cell r="F1258">
            <v>2100</v>
          </cell>
        </row>
        <row r="1259">
          <cell r="A1259" t="str">
            <v>120909</v>
          </cell>
          <cell r="B1259" t="str">
            <v>12</v>
          </cell>
          <cell r="C1259" t="str">
            <v>09</v>
          </cell>
          <cell r="D1259" t="str">
            <v>09</v>
          </cell>
          <cell r="E1259" t="str">
            <v>YANACANCHA</v>
          </cell>
          <cell r="F1259">
            <v>3469</v>
          </cell>
        </row>
        <row r="1260">
          <cell r="A1260" t="str">
            <v>130000</v>
          </cell>
          <cell r="B1260" t="str">
            <v>13</v>
          </cell>
          <cell r="C1260" t="str">
            <v>00</v>
          </cell>
          <cell r="D1260" t="str">
            <v>00</v>
          </cell>
          <cell r="E1260" t="str">
            <v>LA LIBERTAD</v>
          </cell>
          <cell r="F1260">
            <v>1609443</v>
          </cell>
        </row>
        <row r="1261">
          <cell r="A1261" t="str">
            <v>130100</v>
          </cell>
          <cell r="B1261" t="str">
            <v>13</v>
          </cell>
          <cell r="C1261" t="str">
            <v>01</v>
          </cell>
          <cell r="D1261" t="str">
            <v>00</v>
          </cell>
          <cell r="E1261" t="str">
            <v>TRUJILLO</v>
          </cell>
          <cell r="F1261">
            <v>805593</v>
          </cell>
        </row>
        <row r="1262">
          <cell r="A1262" t="str">
            <v>130101</v>
          </cell>
          <cell r="B1262" t="str">
            <v>13</v>
          </cell>
          <cell r="C1262" t="str">
            <v>01</v>
          </cell>
          <cell r="D1262" t="str">
            <v>01</v>
          </cell>
          <cell r="E1262" t="str">
            <v>TRUJILLO</v>
          </cell>
          <cell r="F1262">
            <v>284582</v>
          </cell>
        </row>
        <row r="1263">
          <cell r="A1263" t="str">
            <v>130102</v>
          </cell>
          <cell r="B1263" t="str">
            <v>13</v>
          </cell>
          <cell r="C1263" t="str">
            <v>01</v>
          </cell>
          <cell r="D1263" t="str">
            <v>02</v>
          </cell>
          <cell r="E1263" t="str">
            <v>EL PORVENIR</v>
          </cell>
          <cell r="F1263">
            <v>144579</v>
          </cell>
        </row>
        <row r="1264">
          <cell r="A1264" t="str">
            <v>130103</v>
          </cell>
          <cell r="B1264" t="str">
            <v>13</v>
          </cell>
          <cell r="C1264" t="str">
            <v>01</v>
          </cell>
          <cell r="D1264" t="str">
            <v>03</v>
          </cell>
          <cell r="E1264" t="str">
            <v>FLORENCIA DE MORA</v>
          </cell>
          <cell r="F1264">
            <v>38054</v>
          </cell>
        </row>
        <row r="1265">
          <cell r="A1265" t="str">
            <v>130104</v>
          </cell>
          <cell r="B1265" t="str">
            <v>13</v>
          </cell>
          <cell r="C1265" t="str">
            <v>01</v>
          </cell>
          <cell r="D1265" t="str">
            <v>04</v>
          </cell>
          <cell r="E1265" t="str">
            <v>HUANCHACO</v>
          </cell>
          <cell r="F1265">
            <v>42665</v>
          </cell>
        </row>
        <row r="1266">
          <cell r="A1266" t="str">
            <v>130105</v>
          </cell>
          <cell r="B1266" t="str">
            <v>13</v>
          </cell>
          <cell r="C1266" t="str">
            <v>01</v>
          </cell>
          <cell r="D1266" t="str">
            <v>05</v>
          </cell>
          <cell r="E1266" t="str">
            <v>LA ESPERANZA</v>
          </cell>
          <cell r="F1266">
            <v>156121</v>
          </cell>
        </row>
        <row r="1267">
          <cell r="A1267" t="str">
            <v>130106</v>
          </cell>
          <cell r="B1267" t="str">
            <v>13</v>
          </cell>
          <cell r="C1267" t="str">
            <v>01</v>
          </cell>
          <cell r="D1267" t="str">
            <v>06</v>
          </cell>
          <cell r="E1267" t="str">
            <v>LAREDO</v>
          </cell>
          <cell r="F1267">
            <v>33320</v>
          </cell>
        </row>
        <row r="1268">
          <cell r="A1268" t="str">
            <v>130107</v>
          </cell>
          <cell r="B1268" t="str">
            <v>13</v>
          </cell>
          <cell r="C1268" t="str">
            <v>01</v>
          </cell>
          <cell r="D1268" t="str">
            <v>07</v>
          </cell>
          <cell r="E1268" t="str">
            <v>MOCHE</v>
          </cell>
          <cell r="F1268">
            <v>30546</v>
          </cell>
        </row>
        <row r="1269">
          <cell r="A1269" t="str">
            <v>130108</v>
          </cell>
          <cell r="B1269" t="str">
            <v>13</v>
          </cell>
          <cell r="C1269" t="str">
            <v>01</v>
          </cell>
          <cell r="D1269" t="str">
            <v>08</v>
          </cell>
          <cell r="E1269" t="str">
            <v>POROTO</v>
          </cell>
          <cell r="F1269">
            <v>3684</v>
          </cell>
        </row>
        <row r="1270">
          <cell r="A1270" t="str">
            <v>130109</v>
          </cell>
          <cell r="B1270" t="str">
            <v>13</v>
          </cell>
          <cell r="C1270" t="str">
            <v>01</v>
          </cell>
          <cell r="D1270" t="str">
            <v>09</v>
          </cell>
          <cell r="E1270" t="str">
            <v>SALAVERRY</v>
          </cell>
          <cell r="F1270">
            <v>14294</v>
          </cell>
        </row>
        <row r="1271">
          <cell r="A1271" t="str">
            <v>130110</v>
          </cell>
          <cell r="B1271" t="str">
            <v>13</v>
          </cell>
          <cell r="C1271" t="str">
            <v>01</v>
          </cell>
          <cell r="D1271" t="str">
            <v>10</v>
          </cell>
          <cell r="E1271" t="str">
            <v>SIMBAL</v>
          </cell>
          <cell r="F1271">
            <v>4304</v>
          </cell>
        </row>
        <row r="1272">
          <cell r="A1272" t="str">
            <v>130111</v>
          </cell>
          <cell r="B1272" t="str">
            <v>13</v>
          </cell>
          <cell r="C1272" t="str">
            <v>01</v>
          </cell>
          <cell r="D1272" t="str">
            <v>11</v>
          </cell>
          <cell r="E1272" t="str">
            <v>VICTOR LARCO HERRERA</v>
          </cell>
          <cell r="F1272">
            <v>53444</v>
          </cell>
        </row>
        <row r="1273">
          <cell r="A1273" t="str">
            <v>130200</v>
          </cell>
          <cell r="B1273" t="str">
            <v>13</v>
          </cell>
          <cell r="C1273" t="str">
            <v>02</v>
          </cell>
          <cell r="D1273" t="str">
            <v>00</v>
          </cell>
          <cell r="E1273" t="str">
            <v>ASCOPE</v>
          </cell>
          <cell r="F1273">
            <v>119416</v>
          </cell>
        </row>
        <row r="1274">
          <cell r="A1274" t="str">
            <v>130201</v>
          </cell>
          <cell r="B1274" t="str">
            <v>13</v>
          </cell>
          <cell r="C1274" t="str">
            <v>02</v>
          </cell>
          <cell r="D1274" t="str">
            <v>01</v>
          </cell>
          <cell r="E1274" t="str">
            <v>ASCOPE</v>
          </cell>
          <cell r="F1274">
            <v>7374</v>
          </cell>
        </row>
        <row r="1275">
          <cell r="A1275" t="str">
            <v>130202</v>
          </cell>
          <cell r="B1275" t="str">
            <v>13</v>
          </cell>
          <cell r="C1275" t="str">
            <v>02</v>
          </cell>
          <cell r="D1275" t="str">
            <v>02</v>
          </cell>
          <cell r="E1275" t="str">
            <v>CHICAMA</v>
          </cell>
          <cell r="F1275">
            <v>16244</v>
          </cell>
        </row>
        <row r="1276">
          <cell r="A1276" t="str">
            <v>130203</v>
          </cell>
          <cell r="B1276" t="str">
            <v>13</v>
          </cell>
          <cell r="C1276" t="str">
            <v>02</v>
          </cell>
          <cell r="D1276" t="str">
            <v>03</v>
          </cell>
          <cell r="E1276" t="str">
            <v>CHOCOPE</v>
          </cell>
          <cell r="F1276">
            <v>9882</v>
          </cell>
        </row>
        <row r="1277">
          <cell r="A1277" t="str">
            <v>130204</v>
          </cell>
          <cell r="B1277" t="str">
            <v>13</v>
          </cell>
          <cell r="C1277" t="str">
            <v>02</v>
          </cell>
          <cell r="D1277" t="str">
            <v>04</v>
          </cell>
          <cell r="E1277" t="str">
            <v>MAGDALENA DE CAO</v>
          </cell>
          <cell r="F1277">
            <v>3272</v>
          </cell>
        </row>
        <row r="1278">
          <cell r="A1278" t="str">
            <v>130205</v>
          </cell>
          <cell r="B1278" t="str">
            <v>13</v>
          </cell>
          <cell r="C1278" t="str">
            <v>02</v>
          </cell>
          <cell r="D1278" t="str">
            <v>05</v>
          </cell>
          <cell r="E1278" t="str">
            <v>PAIJAN</v>
          </cell>
          <cell r="F1278">
            <v>22774</v>
          </cell>
        </row>
        <row r="1279">
          <cell r="A1279" t="str">
            <v>130206</v>
          </cell>
          <cell r="B1279" t="str">
            <v>13</v>
          </cell>
          <cell r="C1279" t="str">
            <v>02</v>
          </cell>
          <cell r="D1279" t="str">
            <v>06</v>
          </cell>
          <cell r="E1279" t="str">
            <v>RAZURI</v>
          </cell>
          <cell r="F1279">
            <v>7794</v>
          </cell>
        </row>
        <row r="1280">
          <cell r="A1280" t="str">
            <v>130207</v>
          </cell>
          <cell r="B1280" t="str">
            <v>13</v>
          </cell>
          <cell r="C1280" t="str">
            <v>02</v>
          </cell>
          <cell r="D1280" t="str">
            <v>07</v>
          </cell>
          <cell r="E1280" t="str">
            <v>SANTIAGO DE CAO</v>
          </cell>
          <cell r="F1280">
            <v>20347</v>
          </cell>
        </row>
        <row r="1281">
          <cell r="A1281" t="str">
            <v>130208</v>
          </cell>
          <cell r="B1281" t="str">
            <v>13</v>
          </cell>
          <cell r="C1281" t="str">
            <v>02</v>
          </cell>
          <cell r="D1281" t="str">
            <v>08</v>
          </cell>
          <cell r="E1281" t="str">
            <v>CASA GRANDE</v>
          </cell>
          <cell r="F1281">
            <v>31729</v>
          </cell>
        </row>
        <row r="1282">
          <cell r="A1282" t="str">
            <v>130300</v>
          </cell>
          <cell r="B1282" t="str">
            <v>13</v>
          </cell>
          <cell r="C1282" t="str">
            <v>03</v>
          </cell>
          <cell r="D1282" t="str">
            <v>00</v>
          </cell>
          <cell r="E1282" t="str">
            <v>BOLIVAR</v>
          </cell>
          <cell r="F1282">
            <v>17889</v>
          </cell>
        </row>
        <row r="1283">
          <cell r="A1283" t="str">
            <v>130301</v>
          </cell>
          <cell r="B1283" t="str">
            <v>13</v>
          </cell>
          <cell r="C1283" t="str">
            <v>03</v>
          </cell>
          <cell r="D1283" t="str">
            <v>01</v>
          </cell>
          <cell r="E1283" t="str">
            <v>BOLIVAR</v>
          </cell>
          <cell r="F1283">
            <v>5393</v>
          </cell>
        </row>
        <row r="1284">
          <cell r="A1284" t="str">
            <v>130302</v>
          </cell>
          <cell r="B1284" t="str">
            <v>13</v>
          </cell>
          <cell r="C1284" t="str">
            <v>03</v>
          </cell>
          <cell r="D1284" t="str">
            <v>02</v>
          </cell>
          <cell r="E1284" t="str">
            <v>BAMBAMARCA</v>
          </cell>
          <cell r="F1284">
            <v>3526</v>
          </cell>
        </row>
        <row r="1285">
          <cell r="A1285" t="str">
            <v>130303</v>
          </cell>
          <cell r="B1285" t="str">
            <v>13</v>
          </cell>
          <cell r="C1285" t="str">
            <v>03</v>
          </cell>
          <cell r="D1285" t="str">
            <v>03</v>
          </cell>
          <cell r="E1285" t="str">
            <v>CONDORMARCA</v>
          </cell>
          <cell r="F1285">
            <v>2067</v>
          </cell>
        </row>
        <row r="1286">
          <cell r="A1286" t="str">
            <v>130304</v>
          </cell>
          <cell r="B1286" t="str">
            <v>13</v>
          </cell>
          <cell r="C1286" t="str">
            <v>03</v>
          </cell>
          <cell r="D1286" t="str">
            <v>04</v>
          </cell>
          <cell r="E1286" t="str">
            <v>LONGOTEA</v>
          </cell>
          <cell r="F1286">
            <v>2688</v>
          </cell>
        </row>
        <row r="1287">
          <cell r="A1287" t="str">
            <v>130305</v>
          </cell>
          <cell r="B1287" t="str">
            <v>13</v>
          </cell>
          <cell r="C1287" t="str">
            <v>03</v>
          </cell>
          <cell r="D1287" t="str">
            <v>05</v>
          </cell>
          <cell r="E1287" t="str">
            <v>UCHUMARCA</v>
          </cell>
          <cell r="F1287">
            <v>3170</v>
          </cell>
        </row>
        <row r="1288">
          <cell r="A1288" t="str">
            <v>130306</v>
          </cell>
          <cell r="B1288" t="str">
            <v>13</v>
          </cell>
          <cell r="C1288" t="str">
            <v>03</v>
          </cell>
          <cell r="D1288" t="str">
            <v>06</v>
          </cell>
          <cell r="E1288" t="str">
            <v>UCUNCHA</v>
          </cell>
          <cell r="F1288">
            <v>1045</v>
          </cell>
        </row>
        <row r="1289">
          <cell r="A1289" t="str">
            <v>130400</v>
          </cell>
          <cell r="B1289" t="str">
            <v>13</v>
          </cell>
          <cell r="C1289" t="str">
            <v>04</v>
          </cell>
          <cell r="D1289" t="str">
            <v>00</v>
          </cell>
          <cell r="E1289" t="str">
            <v>CHEPEN</v>
          </cell>
          <cell r="F1289">
            <v>75150</v>
          </cell>
        </row>
        <row r="1290">
          <cell r="A1290" t="str">
            <v>130401</v>
          </cell>
          <cell r="B1290" t="str">
            <v>13</v>
          </cell>
          <cell r="C1290" t="str">
            <v>04</v>
          </cell>
          <cell r="D1290" t="str">
            <v>01</v>
          </cell>
          <cell r="E1290" t="str">
            <v>CHEPEN</v>
          </cell>
          <cell r="F1290">
            <v>45458</v>
          </cell>
        </row>
        <row r="1291">
          <cell r="A1291" t="str">
            <v>130402</v>
          </cell>
          <cell r="B1291" t="str">
            <v>13</v>
          </cell>
          <cell r="C1291" t="str">
            <v>04</v>
          </cell>
          <cell r="D1291" t="str">
            <v>02</v>
          </cell>
          <cell r="E1291" t="str">
            <v>PACANGA</v>
          </cell>
          <cell r="F1291">
            <v>17858</v>
          </cell>
        </row>
        <row r="1292">
          <cell r="A1292" t="str">
            <v>130403</v>
          </cell>
          <cell r="B1292" t="str">
            <v>13</v>
          </cell>
          <cell r="C1292" t="str">
            <v>04</v>
          </cell>
          <cell r="D1292" t="str">
            <v>03</v>
          </cell>
          <cell r="E1292" t="str">
            <v>PUEBLO NUEVO</v>
          </cell>
          <cell r="F1292">
            <v>11834</v>
          </cell>
        </row>
        <row r="1293">
          <cell r="A1293" t="str">
            <v>130500</v>
          </cell>
          <cell r="B1293" t="str">
            <v>13</v>
          </cell>
          <cell r="C1293" t="str">
            <v>05</v>
          </cell>
          <cell r="D1293" t="str">
            <v>00</v>
          </cell>
          <cell r="E1293" t="str">
            <v>JULCAN</v>
          </cell>
          <cell r="F1293">
            <v>35664</v>
          </cell>
        </row>
        <row r="1294">
          <cell r="A1294" t="str">
            <v>130501</v>
          </cell>
          <cell r="B1294" t="str">
            <v>13</v>
          </cell>
          <cell r="C1294" t="str">
            <v>05</v>
          </cell>
          <cell r="D1294" t="str">
            <v>01</v>
          </cell>
          <cell r="E1294" t="str">
            <v>JULCAN</v>
          </cell>
          <cell r="F1294">
            <v>15069</v>
          </cell>
        </row>
        <row r="1295">
          <cell r="A1295" t="str">
            <v>130502</v>
          </cell>
          <cell r="B1295" t="str">
            <v>13</v>
          </cell>
          <cell r="C1295" t="str">
            <v>05</v>
          </cell>
          <cell r="D1295" t="str">
            <v>02</v>
          </cell>
          <cell r="E1295" t="str">
            <v>CALAMARCA</v>
          </cell>
          <cell r="F1295">
            <v>6710</v>
          </cell>
        </row>
        <row r="1296">
          <cell r="A1296" t="str">
            <v>130503</v>
          </cell>
          <cell r="B1296" t="str">
            <v>13</v>
          </cell>
          <cell r="C1296" t="str">
            <v>05</v>
          </cell>
          <cell r="D1296" t="str">
            <v>03</v>
          </cell>
          <cell r="E1296" t="str">
            <v>CARABAMBA</v>
          </cell>
          <cell r="F1296">
            <v>7215</v>
          </cell>
        </row>
        <row r="1297">
          <cell r="A1297" t="str">
            <v>130504</v>
          </cell>
          <cell r="B1297" t="str">
            <v>13</v>
          </cell>
          <cell r="C1297" t="str">
            <v>05</v>
          </cell>
          <cell r="D1297" t="str">
            <v>04</v>
          </cell>
          <cell r="E1297" t="str">
            <v>HUASO</v>
          </cell>
          <cell r="F1297">
            <v>6670</v>
          </cell>
        </row>
        <row r="1298">
          <cell r="A1298" t="str">
            <v>130600</v>
          </cell>
          <cell r="B1298" t="str">
            <v>13</v>
          </cell>
          <cell r="C1298" t="str">
            <v>06</v>
          </cell>
          <cell r="D1298" t="str">
            <v>00</v>
          </cell>
          <cell r="E1298" t="str">
            <v>OTUZCO</v>
          </cell>
          <cell r="F1298">
            <v>91053</v>
          </cell>
        </row>
        <row r="1299">
          <cell r="A1299" t="str">
            <v>130601</v>
          </cell>
          <cell r="B1299" t="str">
            <v>13</v>
          </cell>
          <cell r="C1299" t="str">
            <v>06</v>
          </cell>
          <cell r="D1299" t="str">
            <v>01</v>
          </cell>
          <cell r="E1299" t="str">
            <v>OTUZCO</v>
          </cell>
          <cell r="F1299">
            <v>26016</v>
          </cell>
        </row>
        <row r="1300">
          <cell r="A1300" t="str">
            <v>130602</v>
          </cell>
          <cell r="B1300" t="str">
            <v>13</v>
          </cell>
          <cell r="C1300" t="str">
            <v>06</v>
          </cell>
          <cell r="D1300" t="str">
            <v>02</v>
          </cell>
          <cell r="E1300" t="str">
            <v>AGALLPAMPA</v>
          </cell>
          <cell r="F1300">
            <v>9743</v>
          </cell>
        </row>
        <row r="1301">
          <cell r="A1301" t="str">
            <v>130604</v>
          </cell>
          <cell r="B1301" t="str">
            <v>13</v>
          </cell>
          <cell r="C1301" t="str">
            <v>06</v>
          </cell>
          <cell r="D1301" t="str">
            <v>04</v>
          </cell>
          <cell r="E1301" t="str">
            <v>CHARAT</v>
          </cell>
          <cell r="F1301">
            <v>3205</v>
          </cell>
        </row>
        <row r="1302">
          <cell r="A1302" t="str">
            <v>130605</v>
          </cell>
          <cell r="B1302" t="str">
            <v>13</v>
          </cell>
          <cell r="C1302" t="str">
            <v>06</v>
          </cell>
          <cell r="D1302" t="str">
            <v>05</v>
          </cell>
          <cell r="E1302" t="str">
            <v>HUARANCHAL</v>
          </cell>
          <cell r="F1302">
            <v>5246</v>
          </cell>
        </row>
        <row r="1303">
          <cell r="A1303" t="str">
            <v>130606</v>
          </cell>
          <cell r="B1303" t="str">
            <v>13</v>
          </cell>
          <cell r="C1303" t="str">
            <v>06</v>
          </cell>
          <cell r="D1303" t="str">
            <v>06</v>
          </cell>
          <cell r="E1303" t="str">
            <v>LA CUESTA</v>
          </cell>
          <cell r="F1303">
            <v>731</v>
          </cell>
        </row>
        <row r="1304">
          <cell r="A1304" t="str">
            <v>130608</v>
          </cell>
          <cell r="B1304" t="str">
            <v>13</v>
          </cell>
          <cell r="C1304" t="str">
            <v>06</v>
          </cell>
          <cell r="D1304" t="str">
            <v>08</v>
          </cell>
          <cell r="E1304" t="str">
            <v>MACHE</v>
          </cell>
          <cell r="F1304">
            <v>3527</v>
          </cell>
        </row>
        <row r="1305">
          <cell r="A1305" t="str">
            <v>130610</v>
          </cell>
          <cell r="B1305" t="str">
            <v>13</v>
          </cell>
          <cell r="C1305" t="str">
            <v>06</v>
          </cell>
          <cell r="D1305" t="str">
            <v>10</v>
          </cell>
          <cell r="E1305" t="str">
            <v>PARANDAY</v>
          </cell>
          <cell r="F1305">
            <v>642</v>
          </cell>
        </row>
        <row r="1306">
          <cell r="A1306" t="str">
            <v>130611</v>
          </cell>
          <cell r="B1306" t="str">
            <v>13</v>
          </cell>
          <cell r="C1306" t="str">
            <v>06</v>
          </cell>
          <cell r="D1306" t="str">
            <v>11</v>
          </cell>
          <cell r="E1306" t="str">
            <v>SALPO</v>
          </cell>
          <cell r="F1306">
            <v>6746</v>
          </cell>
        </row>
        <row r="1307">
          <cell r="A1307" t="str">
            <v>130613</v>
          </cell>
          <cell r="B1307" t="str">
            <v>13</v>
          </cell>
          <cell r="C1307" t="str">
            <v>06</v>
          </cell>
          <cell r="D1307" t="str">
            <v>13</v>
          </cell>
          <cell r="E1307" t="str">
            <v>SINSICAP</v>
          </cell>
          <cell r="F1307">
            <v>8522</v>
          </cell>
        </row>
        <row r="1308">
          <cell r="A1308" t="str">
            <v>130614</v>
          </cell>
          <cell r="B1308" t="str">
            <v>13</v>
          </cell>
          <cell r="C1308" t="str">
            <v>06</v>
          </cell>
          <cell r="D1308" t="str">
            <v>14</v>
          </cell>
          <cell r="E1308" t="str">
            <v>USQUIL</v>
          </cell>
          <cell r="F1308">
            <v>26675</v>
          </cell>
        </row>
        <row r="1309">
          <cell r="A1309" t="str">
            <v>130700</v>
          </cell>
          <cell r="B1309" t="str">
            <v>13</v>
          </cell>
          <cell r="C1309" t="str">
            <v>07</v>
          </cell>
          <cell r="D1309" t="str">
            <v>00</v>
          </cell>
          <cell r="E1309" t="str">
            <v>PACASMAYO</v>
          </cell>
          <cell r="F1309">
            <v>97819</v>
          </cell>
        </row>
        <row r="1310">
          <cell r="A1310" t="str">
            <v>130701</v>
          </cell>
          <cell r="B1310" t="str">
            <v>13</v>
          </cell>
          <cell r="C1310" t="str">
            <v>07</v>
          </cell>
          <cell r="D1310" t="str">
            <v>01</v>
          </cell>
          <cell r="E1310" t="str">
            <v>SAN PEDRO DE LLOC</v>
          </cell>
          <cell r="F1310">
            <v>16794</v>
          </cell>
        </row>
        <row r="1311">
          <cell r="A1311" t="str">
            <v>130702</v>
          </cell>
          <cell r="B1311" t="str">
            <v>13</v>
          </cell>
          <cell r="C1311" t="str">
            <v>07</v>
          </cell>
          <cell r="D1311" t="str">
            <v>02</v>
          </cell>
          <cell r="E1311" t="str">
            <v>GUADALUPE</v>
          </cell>
          <cell r="F1311">
            <v>38811</v>
          </cell>
        </row>
        <row r="1312">
          <cell r="A1312" t="str">
            <v>130703</v>
          </cell>
          <cell r="B1312" t="str">
            <v>13</v>
          </cell>
          <cell r="C1312" t="str">
            <v>07</v>
          </cell>
          <cell r="D1312" t="str">
            <v>03</v>
          </cell>
          <cell r="E1312" t="str">
            <v>JEQUETEPEQUE</v>
          </cell>
          <cell r="F1312">
            <v>3458</v>
          </cell>
        </row>
        <row r="1313">
          <cell r="A1313" t="str">
            <v>130704</v>
          </cell>
          <cell r="B1313" t="str">
            <v>13</v>
          </cell>
          <cell r="C1313" t="str">
            <v>07</v>
          </cell>
          <cell r="D1313" t="str">
            <v>04</v>
          </cell>
          <cell r="E1313" t="str">
            <v>PACASMAYO</v>
          </cell>
          <cell r="F1313">
            <v>26845</v>
          </cell>
        </row>
        <row r="1314">
          <cell r="A1314" t="str">
            <v>130705</v>
          </cell>
          <cell r="B1314" t="str">
            <v>13</v>
          </cell>
          <cell r="C1314" t="str">
            <v>07</v>
          </cell>
          <cell r="D1314" t="str">
            <v>05</v>
          </cell>
          <cell r="E1314" t="str">
            <v>SAN JOSE</v>
          </cell>
          <cell r="F1314">
            <v>11911</v>
          </cell>
        </row>
        <row r="1315">
          <cell r="A1315" t="str">
            <v>130800</v>
          </cell>
          <cell r="B1315" t="str">
            <v>13</v>
          </cell>
          <cell r="C1315" t="str">
            <v>08</v>
          </cell>
          <cell r="D1315" t="str">
            <v>00</v>
          </cell>
          <cell r="E1315" t="str">
            <v>PATAZ</v>
          </cell>
          <cell r="F1315">
            <v>67903</v>
          </cell>
        </row>
        <row r="1316">
          <cell r="A1316" t="str">
            <v>130801</v>
          </cell>
          <cell r="B1316" t="str">
            <v>13</v>
          </cell>
          <cell r="C1316" t="str">
            <v>08</v>
          </cell>
          <cell r="D1316" t="str">
            <v>01</v>
          </cell>
          <cell r="E1316" t="str">
            <v>TAYABAMBA</v>
          </cell>
          <cell r="F1316">
            <v>12894</v>
          </cell>
        </row>
        <row r="1317">
          <cell r="A1317" t="str">
            <v>130802</v>
          </cell>
          <cell r="B1317" t="str">
            <v>13</v>
          </cell>
          <cell r="C1317" t="str">
            <v>08</v>
          </cell>
          <cell r="D1317" t="str">
            <v>02</v>
          </cell>
          <cell r="E1317" t="str">
            <v>BULDIBUYO</v>
          </cell>
          <cell r="F1317">
            <v>4181</v>
          </cell>
        </row>
        <row r="1318">
          <cell r="A1318" t="str">
            <v>130803</v>
          </cell>
          <cell r="B1318" t="str">
            <v>13</v>
          </cell>
          <cell r="C1318" t="str">
            <v>08</v>
          </cell>
          <cell r="D1318" t="str">
            <v>03</v>
          </cell>
          <cell r="E1318" t="str">
            <v>CHILLIA</v>
          </cell>
          <cell r="F1318">
            <v>10588</v>
          </cell>
        </row>
        <row r="1319">
          <cell r="A1319" t="str">
            <v>130804</v>
          </cell>
          <cell r="B1319" t="str">
            <v>13</v>
          </cell>
          <cell r="C1319" t="str">
            <v>08</v>
          </cell>
          <cell r="D1319" t="str">
            <v>04</v>
          </cell>
          <cell r="E1319" t="str">
            <v>HUANCASPATA</v>
          </cell>
          <cell r="F1319">
            <v>6677</v>
          </cell>
        </row>
        <row r="1320">
          <cell r="A1320" t="str">
            <v>130805</v>
          </cell>
          <cell r="B1320" t="str">
            <v>13</v>
          </cell>
          <cell r="C1320" t="str">
            <v>08</v>
          </cell>
          <cell r="D1320" t="str">
            <v>05</v>
          </cell>
          <cell r="E1320" t="str">
            <v>HUAYLILLAS</v>
          </cell>
          <cell r="F1320">
            <v>1363</v>
          </cell>
        </row>
        <row r="1321">
          <cell r="A1321" t="str">
            <v>130806</v>
          </cell>
          <cell r="B1321" t="str">
            <v>13</v>
          </cell>
          <cell r="C1321" t="str">
            <v>08</v>
          </cell>
          <cell r="D1321" t="str">
            <v>06</v>
          </cell>
          <cell r="E1321" t="str">
            <v>HUAYO</v>
          </cell>
          <cell r="F1321">
            <v>2972</v>
          </cell>
        </row>
        <row r="1322">
          <cell r="A1322" t="str">
            <v>130807</v>
          </cell>
          <cell r="B1322" t="str">
            <v>13</v>
          </cell>
          <cell r="C1322" t="str">
            <v>08</v>
          </cell>
          <cell r="D1322" t="str">
            <v>07</v>
          </cell>
          <cell r="E1322" t="str">
            <v>ONGON</v>
          </cell>
          <cell r="F1322">
            <v>1599</v>
          </cell>
        </row>
        <row r="1323">
          <cell r="A1323" t="str">
            <v>130808</v>
          </cell>
          <cell r="B1323" t="str">
            <v>13</v>
          </cell>
          <cell r="C1323" t="str">
            <v>08</v>
          </cell>
          <cell r="D1323" t="str">
            <v>08</v>
          </cell>
          <cell r="E1323" t="str">
            <v>PARCOY</v>
          </cell>
          <cell r="F1323">
            <v>12551</v>
          </cell>
        </row>
        <row r="1324">
          <cell r="A1324" t="str">
            <v>130809</v>
          </cell>
          <cell r="B1324" t="str">
            <v>13</v>
          </cell>
          <cell r="C1324" t="str">
            <v>08</v>
          </cell>
          <cell r="D1324" t="str">
            <v>09</v>
          </cell>
          <cell r="E1324" t="str">
            <v>PATAZ</v>
          </cell>
          <cell r="F1324">
            <v>4292</v>
          </cell>
        </row>
        <row r="1325">
          <cell r="A1325" t="str">
            <v>130810</v>
          </cell>
          <cell r="B1325" t="str">
            <v>13</v>
          </cell>
          <cell r="C1325" t="str">
            <v>08</v>
          </cell>
          <cell r="D1325" t="str">
            <v>10</v>
          </cell>
          <cell r="E1325" t="str">
            <v>PIAS</v>
          </cell>
          <cell r="F1325">
            <v>1713</v>
          </cell>
        </row>
        <row r="1326">
          <cell r="A1326" t="str">
            <v>130811</v>
          </cell>
          <cell r="B1326" t="str">
            <v>13</v>
          </cell>
          <cell r="C1326" t="str">
            <v>08</v>
          </cell>
          <cell r="D1326" t="str">
            <v>11</v>
          </cell>
          <cell r="E1326" t="str">
            <v>SANTIAGO DE CHALLAS</v>
          </cell>
          <cell r="F1326">
            <v>2910</v>
          </cell>
        </row>
        <row r="1327">
          <cell r="A1327" t="str">
            <v>130812</v>
          </cell>
          <cell r="B1327" t="str">
            <v>13</v>
          </cell>
          <cell r="C1327" t="str">
            <v>08</v>
          </cell>
          <cell r="D1327" t="str">
            <v>12</v>
          </cell>
          <cell r="E1327" t="str">
            <v>TAURIJA</v>
          </cell>
          <cell r="F1327">
            <v>3037</v>
          </cell>
        </row>
        <row r="1328">
          <cell r="A1328" t="str">
            <v>130813</v>
          </cell>
          <cell r="B1328" t="str">
            <v>13</v>
          </cell>
          <cell r="C1328" t="str">
            <v>08</v>
          </cell>
          <cell r="D1328" t="str">
            <v>13</v>
          </cell>
          <cell r="E1328" t="str">
            <v>URPAY</v>
          </cell>
          <cell r="F1328">
            <v>3126</v>
          </cell>
        </row>
        <row r="1329">
          <cell r="A1329" t="str">
            <v>130900</v>
          </cell>
          <cell r="B1329" t="str">
            <v>13</v>
          </cell>
          <cell r="C1329" t="str">
            <v>09</v>
          </cell>
          <cell r="D1329" t="str">
            <v>00</v>
          </cell>
          <cell r="E1329" t="str">
            <v>SANCHEZ CARRION</v>
          </cell>
          <cell r="F1329">
            <v>132558</v>
          </cell>
        </row>
        <row r="1330">
          <cell r="A1330" t="str">
            <v>130901</v>
          </cell>
          <cell r="B1330" t="str">
            <v>13</v>
          </cell>
          <cell r="C1330" t="str">
            <v>09</v>
          </cell>
          <cell r="D1330" t="str">
            <v>01</v>
          </cell>
          <cell r="E1330" t="str">
            <v>HUAMACHUCO</v>
          </cell>
          <cell r="F1330">
            <v>46763</v>
          </cell>
        </row>
        <row r="1331">
          <cell r="A1331" t="str">
            <v>130902</v>
          </cell>
          <cell r="B1331" t="str">
            <v>13</v>
          </cell>
          <cell r="C1331" t="str">
            <v>09</v>
          </cell>
          <cell r="D1331" t="str">
            <v>02</v>
          </cell>
          <cell r="E1331" t="str">
            <v>CHUGAY</v>
          </cell>
          <cell r="F1331">
            <v>19175</v>
          </cell>
        </row>
        <row r="1332">
          <cell r="A1332" t="str">
            <v>130903</v>
          </cell>
          <cell r="B1332" t="str">
            <v>13</v>
          </cell>
          <cell r="C1332" t="str">
            <v>09</v>
          </cell>
          <cell r="D1332" t="str">
            <v>03</v>
          </cell>
          <cell r="E1332" t="str">
            <v>COCHORCO</v>
          </cell>
          <cell r="F1332">
            <v>9403</v>
          </cell>
        </row>
        <row r="1333">
          <cell r="A1333" t="str">
            <v>130904</v>
          </cell>
          <cell r="B1333" t="str">
            <v>13</v>
          </cell>
          <cell r="C1333" t="str">
            <v>09</v>
          </cell>
          <cell r="D1333" t="str">
            <v>04</v>
          </cell>
          <cell r="E1333" t="str">
            <v>CURGOS</v>
          </cell>
          <cell r="F1333">
            <v>8276</v>
          </cell>
        </row>
        <row r="1334">
          <cell r="A1334" t="str">
            <v>130905</v>
          </cell>
          <cell r="B1334" t="str">
            <v>13</v>
          </cell>
          <cell r="C1334" t="str">
            <v>09</v>
          </cell>
          <cell r="D1334" t="str">
            <v>05</v>
          </cell>
          <cell r="E1334" t="str">
            <v>MARCABAL</v>
          </cell>
          <cell r="F1334">
            <v>12717</v>
          </cell>
        </row>
        <row r="1335">
          <cell r="A1335" t="str">
            <v>130906</v>
          </cell>
          <cell r="B1335" t="str">
            <v>13</v>
          </cell>
          <cell r="C1335" t="str">
            <v>09</v>
          </cell>
          <cell r="D1335" t="str">
            <v>06</v>
          </cell>
          <cell r="E1335" t="str">
            <v>SANAGORAN</v>
          </cell>
          <cell r="F1335">
            <v>13164</v>
          </cell>
        </row>
        <row r="1336">
          <cell r="A1336" t="str">
            <v>130907</v>
          </cell>
          <cell r="B1336" t="str">
            <v>13</v>
          </cell>
          <cell r="C1336" t="str">
            <v>09</v>
          </cell>
          <cell r="D1336" t="str">
            <v>07</v>
          </cell>
          <cell r="E1336" t="str">
            <v>SARIN</v>
          </cell>
          <cell r="F1336">
            <v>9325</v>
          </cell>
        </row>
        <row r="1337">
          <cell r="A1337" t="str">
            <v>130908</v>
          </cell>
          <cell r="B1337" t="str">
            <v>13</v>
          </cell>
          <cell r="C1337" t="str">
            <v>09</v>
          </cell>
          <cell r="D1337" t="str">
            <v>08</v>
          </cell>
          <cell r="E1337" t="str">
            <v>SARTIMBAMBA</v>
          </cell>
          <cell r="F1337">
            <v>13735</v>
          </cell>
        </row>
        <row r="1338">
          <cell r="A1338" t="str">
            <v>131000</v>
          </cell>
          <cell r="B1338" t="str">
            <v>13</v>
          </cell>
          <cell r="C1338" t="str">
            <v>10</v>
          </cell>
          <cell r="D1338" t="str">
            <v>00</v>
          </cell>
          <cell r="E1338" t="str">
            <v>SANTIAGO DE CHUCO</v>
          </cell>
          <cell r="F1338">
            <v>59008</v>
          </cell>
        </row>
        <row r="1339">
          <cell r="A1339" t="str">
            <v>131001</v>
          </cell>
          <cell r="B1339" t="str">
            <v>13</v>
          </cell>
          <cell r="C1339" t="str">
            <v>10</v>
          </cell>
          <cell r="D1339" t="str">
            <v>01</v>
          </cell>
          <cell r="E1339" t="str">
            <v>SANTIAGO DE CHUCO</v>
          </cell>
          <cell r="F1339">
            <v>21862</v>
          </cell>
        </row>
        <row r="1340">
          <cell r="A1340" t="str">
            <v>131002</v>
          </cell>
          <cell r="B1340" t="str">
            <v>13</v>
          </cell>
          <cell r="C1340" t="str">
            <v>10</v>
          </cell>
          <cell r="D1340" t="str">
            <v>02</v>
          </cell>
          <cell r="E1340" t="str">
            <v>ANGASMARCA</v>
          </cell>
          <cell r="F1340">
            <v>5235</v>
          </cell>
        </row>
        <row r="1341">
          <cell r="A1341" t="str">
            <v>131003</v>
          </cell>
          <cell r="B1341" t="str">
            <v>13</v>
          </cell>
          <cell r="C1341" t="str">
            <v>10</v>
          </cell>
          <cell r="D1341" t="str">
            <v>03</v>
          </cell>
          <cell r="E1341" t="str">
            <v>CACHICADAN</v>
          </cell>
          <cell r="F1341">
            <v>6624</v>
          </cell>
        </row>
        <row r="1342">
          <cell r="A1342" t="str">
            <v>131004</v>
          </cell>
          <cell r="B1342" t="str">
            <v>13</v>
          </cell>
          <cell r="C1342" t="str">
            <v>10</v>
          </cell>
          <cell r="D1342" t="str">
            <v>04</v>
          </cell>
          <cell r="E1342" t="str">
            <v>MOLLEBAMBA</v>
          </cell>
          <cell r="F1342">
            <v>2210</v>
          </cell>
        </row>
        <row r="1343">
          <cell r="A1343" t="str">
            <v>131005</v>
          </cell>
          <cell r="B1343" t="str">
            <v>13</v>
          </cell>
          <cell r="C1343" t="str">
            <v>10</v>
          </cell>
          <cell r="D1343" t="str">
            <v>05</v>
          </cell>
          <cell r="E1343" t="str">
            <v>MOLLEPATA</v>
          </cell>
          <cell r="F1343">
            <v>2881</v>
          </cell>
        </row>
        <row r="1344">
          <cell r="A1344" t="str">
            <v>131006</v>
          </cell>
          <cell r="B1344" t="str">
            <v>13</v>
          </cell>
          <cell r="C1344" t="str">
            <v>10</v>
          </cell>
          <cell r="D1344" t="str">
            <v>06</v>
          </cell>
          <cell r="E1344" t="str">
            <v>QUIRUVILCA</v>
          </cell>
          <cell r="F1344">
            <v>13106</v>
          </cell>
        </row>
        <row r="1345">
          <cell r="A1345" t="str">
            <v>131007</v>
          </cell>
          <cell r="B1345" t="str">
            <v>13</v>
          </cell>
          <cell r="C1345" t="str">
            <v>10</v>
          </cell>
          <cell r="D1345" t="str">
            <v>07</v>
          </cell>
          <cell r="E1345" t="str">
            <v>SANTA CRUZ DE CHUCA</v>
          </cell>
          <cell r="F1345">
            <v>3554</v>
          </cell>
        </row>
        <row r="1346">
          <cell r="A1346" t="str">
            <v>131008</v>
          </cell>
          <cell r="B1346" t="str">
            <v>13</v>
          </cell>
          <cell r="C1346" t="str">
            <v>10</v>
          </cell>
          <cell r="D1346" t="str">
            <v>08</v>
          </cell>
          <cell r="E1346" t="str">
            <v>SITABAMBA</v>
          </cell>
          <cell r="F1346">
            <v>3536</v>
          </cell>
        </row>
        <row r="1347">
          <cell r="A1347" t="str">
            <v>131100</v>
          </cell>
          <cell r="B1347" t="str">
            <v>13</v>
          </cell>
          <cell r="C1347" t="str">
            <v>11</v>
          </cell>
          <cell r="D1347" t="str">
            <v>00</v>
          </cell>
          <cell r="E1347" t="str">
            <v>GRAN CHIMU</v>
          </cell>
          <cell r="F1347">
            <v>31149</v>
          </cell>
        </row>
        <row r="1348">
          <cell r="A1348" t="str">
            <v>131101</v>
          </cell>
          <cell r="B1348" t="str">
            <v>13</v>
          </cell>
          <cell r="C1348" t="str">
            <v>11</v>
          </cell>
          <cell r="D1348" t="str">
            <v>01</v>
          </cell>
          <cell r="E1348" t="str">
            <v>CASCAS</v>
          </cell>
          <cell r="F1348">
            <v>15157</v>
          </cell>
        </row>
        <row r="1349">
          <cell r="A1349" t="str">
            <v>131102</v>
          </cell>
          <cell r="B1349" t="str">
            <v>13</v>
          </cell>
          <cell r="C1349" t="str">
            <v>11</v>
          </cell>
          <cell r="D1349" t="str">
            <v>02</v>
          </cell>
          <cell r="E1349" t="str">
            <v>LUCMA</v>
          </cell>
          <cell r="F1349">
            <v>5726</v>
          </cell>
        </row>
        <row r="1350">
          <cell r="A1350" t="str">
            <v>131103</v>
          </cell>
          <cell r="B1350" t="str">
            <v>13</v>
          </cell>
          <cell r="C1350" t="str">
            <v>11</v>
          </cell>
          <cell r="D1350" t="str">
            <v>03</v>
          </cell>
          <cell r="E1350" t="str">
            <v>COMPIN</v>
          </cell>
          <cell r="F1350">
            <v>2658</v>
          </cell>
        </row>
        <row r="1351">
          <cell r="A1351" t="str">
            <v>131104</v>
          </cell>
          <cell r="B1351" t="str">
            <v>13</v>
          </cell>
          <cell r="C1351" t="str">
            <v>11</v>
          </cell>
          <cell r="D1351" t="str">
            <v>04</v>
          </cell>
          <cell r="E1351" t="str">
            <v>SAYAPULLO</v>
          </cell>
          <cell r="F1351">
            <v>7608</v>
          </cell>
        </row>
        <row r="1352">
          <cell r="A1352" t="str">
            <v>131200</v>
          </cell>
          <cell r="B1352" t="str">
            <v>13</v>
          </cell>
          <cell r="C1352" t="str">
            <v>12</v>
          </cell>
          <cell r="D1352" t="str">
            <v>00</v>
          </cell>
          <cell r="E1352" t="str">
            <v>VIRU</v>
          </cell>
          <cell r="F1352">
            <v>76241</v>
          </cell>
        </row>
        <row r="1353">
          <cell r="A1353" t="str">
            <v>131201</v>
          </cell>
          <cell r="B1353" t="str">
            <v>13</v>
          </cell>
          <cell r="C1353" t="str">
            <v>12</v>
          </cell>
          <cell r="D1353" t="str">
            <v>01</v>
          </cell>
          <cell r="E1353" t="str">
            <v>VIRU</v>
          </cell>
          <cell r="F1353">
            <v>47046</v>
          </cell>
        </row>
        <row r="1354">
          <cell r="A1354" t="str">
            <v>131202</v>
          </cell>
          <cell r="B1354" t="str">
            <v>13</v>
          </cell>
          <cell r="C1354" t="str">
            <v>12</v>
          </cell>
          <cell r="D1354" t="str">
            <v>02</v>
          </cell>
          <cell r="E1354" t="str">
            <v>CHAO</v>
          </cell>
          <cell r="F1354">
            <v>22445</v>
          </cell>
        </row>
        <row r="1355">
          <cell r="A1355" t="str">
            <v>131203</v>
          </cell>
          <cell r="B1355" t="str">
            <v>13</v>
          </cell>
          <cell r="C1355" t="str">
            <v>12</v>
          </cell>
          <cell r="D1355" t="str">
            <v>03</v>
          </cell>
          <cell r="E1355" t="str">
            <v>GUADALUPITO</v>
          </cell>
          <cell r="F1355">
            <v>6750</v>
          </cell>
        </row>
        <row r="1356">
          <cell r="A1356" t="str">
            <v>140000</v>
          </cell>
          <cell r="B1356" t="str">
            <v>14</v>
          </cell>
          <cell r="C1356" t="str">
            <v>00</v>
          </cell>
          <cell r="D1356" t="str">
            <v>00</v>
          </cell>
          <cell r="E1356" t="str">
            <v>LAMBAYEQUE</v>
          </cell>
          <cell r="F1356">
            <v>1139537</v>
          </cell>
        </row>
        <row r="1357">
          <cell r="A1357" t="str">
            <v>140100</v>
          </cell>
          <cell r="B1357" t="str">
            <v>14</v>
          </cell>
          <cell r="C1357" t="str">
            <v>01</v>
          </cell>
          <cell r="D1357" t="str">
            <v>00</v>
          </cell>
          <cell r="E1357" t="str">
            <v>CHICLAYO</v>
          </cell>
          <cell r="F1357">
            <v>769547</v>
          </cell>
        </row>
        <row r="1358">
          <cell r="A1358" t="str">
            <v>140101</v>
          </cell>
          <cell r="B1358" t="str">
            <v>14</v>
          </cell>
          <cell r="C1358" t="str">
            <v>01</v>
          </cell>
          <cell r="D1358" t="str">
            <v>01</v>
          </cell>
          <cell r="E1358" t="str">
            <v>CHICLAYO</v>
          </cell>
          <cell r="F1358">
            <v>260983</v>
          </cell>
        </row>
        <row r="1359">
          <cell r="A1359" t="str">
            <v>140102</v>
          </cell>
          <cell r="B1359" t="str">
            <v>14</v>
          </cell>
          <cell r="C1359" t="str">
            <v>01</v>
          </cell>
          <cell r="D1359" t="str">
            <v>02</v>
          </cell>
          <cell r="E1359" t="str">
            <v>CHONGOYAPE</v>
          </cell>
          <cell r="F1359">
            <v>18098</v>
          </cell>
        </row>
        <row r="1360">
          <cell r="A1360" t="str">
            <v>140103</v>
          </cell>
          <cell r="B1360" t="str">
            <v>14</v>
          </cell>
          <cell r="C1360" t="str">
            <v>01</v>
          </cell>
          <cell r="D1360" t="str">
            <v>03</v>
          </cell>
          <cell r="E1360" t="str">
            <v>ETEN</v>
          </cell>
          <cell r="F1360">
            <v>11277</v>
          </cell>
        </row>
        <row r="1361">
          <cell r="A1361" t="str">
            <v>140104</v>
          </cell>
          <cell r="B1361" t="str">
            <v>14</v>
          </cell>
          <cell r="C1361" t="str">
            <v>01</v>
          </cell>
          <cell r="D1361" t="str">
            <v>04</v>
          </cell>
          <cell r="E1361" t="str">
            <v>ETEN PUERTO</v>
          </cell>
          <cell r="F1361">
            <v>2423</v>
          </cell>
        </row>
        <row r="1362">
          <cell r="A1362" t="str">
            <v>140105</v>
          </cell>
          <cell r="B1362" t="str">
            <v>14</v>
          </cell>
          <cell r="C1362" t="str">
            <v>01</v>
          </cell>
          <cell r="D1362" t="str">
            <v>05</v>
          </cell>
          <cell r="E1362" t="str">
            <v>JOSE LEONARDO ORTIZ</v>
          </cell>
          <cell r="F1362">
            <v>162107</v>
          </cell>
        </row>
        <row r="1363">
          <cell r="A1363" t="str">
            <v>140106</v>
          </cell>
          <cell r="B1363" t="str">
            <v>14</v>
          </cell>
          <cell r="C1363" t="str">
            <v>01</v>
          </cell>
          <cell r="D1363" t="str">
            <v>06</v>
          </cell>
          <cell r="E1363" t="str">
            <v>LA VICTORIA</v>
          </cell>
          <cell r="F1363">
            <v>79721</v>
          </cell>
        </row>
        <row r="1364">
          <cell r="A1364" t="str">
            <v>140107</v>
          </cell>
          <cell r="B1364" t="str">
            <v>14</v>
          </cell>
          <cell r="C1364" t="str">
            <v>01</v>
          </cell>
          <cell r="D1364" t="str">
            <v>07</v>
          </cell>
          <cell r="E1364" t="str">
            <v>LAGUNAS</v>
          </cell>
          <cell r="F1364">
            <v>9080</v>
          </cell>
        </row>
        <row r="1365">
          <cell r="A1365" t="str">
            <v>140108</v>
          </cell>
          <cell r="B1365" t="str">
            <v>14</v>
          </cell>
          <cell r="C1365" t="str">
            <v>01</v>
          </cell>
          <cell r="D1365" t="str">
            <v>08</v>
          </cell>
          <cell r="E1365" t="str">
            <v>MONSEFU</v>
          </cell>
          <cell r="F1365">
            <v>31500</v>
          </cell>
        </row>
        <row r="1366">
          <cell r="A1366" t="str">
            <v>140109</v>
          </cell>
          <cell r="B1366" t="str">
            <v>14</v>
          </cell>
          <cell r="C1366" t="str">
            <v>01</v>
          </cell>
          <cell r="D1366" t="str">
            <v>09</v>
          </cell>
          <cell r="E1366" t="str">
            <v>NUEVA ARICA</v>
          </cell>
          <cell r="F1366">
            <v>2659</v>
          </cell>
        </row>
        <row r="1367">
          <cell r="A1367" t="str">
            <v>140110</v>
          </cell>
          <cell r="B1367" t="str">
            <v>14</v>
          </cell>
          <cell r="C1367" t="str">
            <v>01</v>
          </cell>
          <cell r="D1367" t="str">
            <v>10</v>
          </cell>
          <cell r="E1367" t="str">
            <v>OYOTUN</v>
          </cell>
          <cell r="F1367">
            <v>10434</v>
          </cell>
        </row>
        <row r="1368">
          <cell r="A1368" t="str">
            <v>140111</v>
          </cell>
          <cell r="B1368" t="str">
            <v>14</v>
          </cell>
          <cell r="C1368" t="str">
            <v>01</v>
          </cell>
          <cell r="D1368" t="str">
            <v>11</v>
          </cell>
          <cell r="E1368" t="str">
            <v>PICSI</v>
          </cell>
          <cell r="F1368">
            <v>8555</v>
          </cell>
        </row>
        <row r="1369">
          <cell r="A1369" t="str">
            <v>140112</v>
          </cell>
          <cell r="B1369" t="str">
            <v>14</v>
          </cell>
          <cell r="C1369" t="str">
            <v>01</v>
          </cell>
          <cell r="D1369" t="str">
            <v>12</v>
          </cell>
          <cell r="E1369" t="str">
            <v>PIMENTEL</v>
          </cell>
          <cell r="F1369">
            <v>32386</v>
          </cell>
        </row>
        <row r="1370">
          <cell r="A1370" t="str">
            <v>140113</v>
          </cell>
          <cell r="B1370" t="str">
            <v>14</v>
          </cell>
          <cell r="C1370" t="str">
            <v>01</v>
          </cell>
          <cell r="D1370" t="str">
            <v>13</v>
          </cell>
          <cell r="E1370" t="str">
            <v>REQUE</v>
          </cell>
          <cell r="F1370">
            <v>13493</v>
          </cell>
        </row>
        <row r="1371">
          <cell r="A1371" t="str">
            <v>140114</v>
          </cell>
          <cell r="B1371" t="str">
            <v>14</v>
          </cell>
          <cell r="C1371" t="str">
            <v>01</v>
          </cell>
          <cell r="D1371" t="str">
            <v>14</v>
          </cell>
          <cell r="E1371" t="str">
            <v>SANTA ROSA</v>
          </cell>
          <cell r="F1371">
            <v>11524</v>
          </cell>
        </row>
        <row r="1372">
          <cell r="A1372" t="str">
            <v>140115</v>
          </cell>
          <cell r="B1372" t="str">
            <v>14</v>
          </cell>
          <cell r="C1372" t="str">
            <v>01</v>
          </cell>
          <cell r="D1372" t="str">
            <v>15</v>
          </cell>
          <cell r="E1372" t="str">
            <v>SAÑA</v>
          </cell>
          <cell r="F1372">
            <v>12171</v>
          </cell>
        </row>
        <row r="1373">
          <cell r="A1373" t="str">
            <v>140116</v>
          </cell>
          <cell r="B1373" t="str">
            <v>14</v>
          </cell>
          <cell r="C1373" t="str">
            <v>01</v>
          </cell>
          <cell r="D1373" t="str">
            <v>16</v>
          </cell>
          <cell r="E1373" t="str">
            <v>CAYALTI</v>
          </cell>
          <cell r="F1373">
            <v>17329</v>
          </cell>
        </row>
        <row r="1374">
          <cell r="A1374" t="str">
            <v>140117</v>
          </cell>
          <cell r="B1374" t="str">
            <v>14</v>
          </cell>
          <cell r="C1374" t="str">
            <v>01</v>
          </cell>
          <cell r="D1374" t="str">
            <v>17</v>
          </cell>
          <cell r="E1374" t="str">
            <v>PATAPO</v>
          </cell>
          <cell r="F1374">
            <v>21548</v>
          </cell>
        </row>
        <row r="1375">
          <cell r="A1375" t="str">
            <v>140118</v>
          </cell>
          <cell r="B1375" t="str">
            <v>14</v>
          </cell>
          <cell r="C1375" t="str">
            <v>01</v>
          </cell>
          <cell r="D1375" t="str">
            <v>18</v>
          </cell>
          <cell r="E1375" t="str">
            <v>POMALCA</v>
          </cell>
          <cell r="F1375">
            <v>24026</v>
          </cell>
        </row>
        <row r="1376">
          <cell r="A1376" t="str">
            <v>140119</v>
          </cell>
          <cell r="B1376" t="str">
            <v>14</v>
          </cell>
          <cell r="C1376" t="str">
            <v>01</v>
          </cell>
          <cell r="D1376" t="str">
            <v>19</v>
          </cell>
          <cell r="E1376" t="str">
            <v>PUCALA</v>
          </cell>
          <cell r="F1376">
            <v>10263</v>
          </cell>
        </row>
        <row r="1377">
          <cell r="A1377" t="str">
            <v>140120</v>
          </cell>
          <cell r="B1377" t="str">
            <v>14</v>
          </cell>
          <cell r="C1377" t="str">
            <v>01</v>
          </cell>
          <cell r="D1377" t="str">
            <v>20</v>
          </cell>
          <cell r="E1377" t="str">
            <v>TUMAN</v>
          </cell>
          <cell r="F1377">
            <v>29970</v>
          </cell>
        </row>
        <row r="1378">
          <cell r="A1378" t="str">
            <v>140200</v>
          </cell>
          <cell r="B1378" t="str">
            <v>14</v>
          </cell>
          <cell r="C1378" t="str">
            <v>02</v>
          </cell>
          <cell r="D1378" t="str">
            <v>00</v>
          </cell>
          <cell r="E1378" t="str">
            <v>FERREÑAFE</v>
          </cell>
          <cell r="F1378">
            <v>98345</v>
          </cell>
        </row>
        <row r="1379">
          <cell r="A1379" t="str">
            <v>140201</v>
          </cell>
          <cell r="B1379" t="str">
            <v>14</v>
          </cell>
          <cell r="C1379" t="str">
            <v>02</v>
          </cell>
          <cell r="D1379" t="str">
            <v>01</v>
          </cell>
          <cell r="E1379" t="str">
            <v>FERREÑAFE</v>
          </cell>
          <cell r="F1379">
            <v>33074</v>
          </cell>
        </row>
        <row r="1380">
          <cell r="A1380" t="str">
            <v>140202</v>
          </cell>
          <cell r="B1380" t="str">
            <v>14</v>
          </cell>
          <cell r="C1380" t="str">
            <v>02</v>
          </cell>
          <cell r="D1380" t="str">
            <v>02</v>
          </cell>
          <cell r="E1380" t="str">
            <v>CAÑARIS</v>
          </cell>
          <cell r="F1380">
            <v>13165</v>
          </cell>
        </row>
        <row r="1381">
          <cell r="A1381" t="str">
            <v>140203</v>
          </cell>
          <cell r="B1381" t="str">
            <v>14</v>
          </cell>
          <cell r="C1381" t="str">
            <v>02</v>
          </cell>
          <cell r="D1381" t="str">
            <v>03</v>
          </cell>
          <cell r="E1381" t="str">
            <v>INCAHUASI</v>
          </cell>
          <cell r="F1381">
            <v>15390</v>
          </cell>
        </row>
        <row r="1382">
          <cell r="A1382" t="str">
            <v>140204</v>
          </cell>
          <cell r="B1382" t="str">
            <v>14</v>
          </cell>
          <cell r="C1382" t="str">
            <v>02</v>
          </cell>
          <cell r="D1382" t="str">
            <v>04</v>
          </cell>
          <cell r="E1382" t="str">
            <v>MANUEL ANTONIO MESONES MURO</v>
          </cell>
          <cell r="F1382">
            <v>4276</v>
          </cell>
        </row>
        <row r="1383">
          <cell r="A1383" t="str">
            <v>140205</v>
          </cell>
          <cell r="B1383" t="str">
            <v>14</v>
          </cell>
          <cell r="C1383" t="str">
            <v>02</v>
          </cell>
          <cell r="D1383" t="str">
            <v>05</v>
          </cell>
          <cell r="E1383" t="str">
            <v>PITIPO</v>
          </cell>
          <cell r="F1383">
            <v>19543</v>
          </cell>
        </row>
        <row r="1384">
          <cell r="A1384" t="str">
            <v>140206</v>
          </cell>
          <cell r="B1384" t="str">
            <v>14</v>
          </cell>
          <cell r="C1384" t="str">
            <v>02</v>
          </cell>
          <cell r="D1384" t="str">
            <v>06</v>
          </cell>
          <cell r="E1384" t="str">
            <v>PUEBLO NUEVO</v>
          </cell>
          <cell r="F1384">
            <v>12897</v>
          </cell>
        </row>
        <row r="1385">
          <cell r="A1385" t="str">
            <v>140300</v>
          </cell>
          <cell r="B1385" t="str">
            <v>14</v>
          </cell>
          <cell r="C1385" t="str">
            <v>03</v>
          </cell>
          <cell r="D1385" t="str">
            <v>00</v>
          </cell>
          <cell r="E1385" t="str">
            <v>LAMBAYEQUE</v>
          </cell>
          <cell r="F1385">
            <v>271645</v>
          </cell>
        </row>
        <row r="1386">
          <cell r="A1386" t="str">
            <v>140301</v>
          </cell>
          <cell r="B1386" t="str">
            <v>14</v>
          </cell>
          <cell r="C1386" t="str">
            <v>03</v>
          </cell>
          <cell r="D1386" t="str">
            <v>01</v>
          </cell>
          <cell r="E1386" t="str">
            <v>LAMBAYEQUE</v>
          </cell>
          <cell r="F1386">
            <v>64977</v>
          </cell>
        </row>
        <row r="1387">
          <cell r="A1387" t="str">
            <v>140302</v>
          </cell>
          <cell r="B1387" t="str">
            <v>14</v>
          </cell>
          <cell r="C1387" t="str">
            <v>03</v>
          </cell>
          <cell r="D1387" t="str">
            <v>02</v>
          </cell>
          <cell r="E1387" t="str">
            <v>CHOCHOPE</v>
          </cell>
          <cell r="F1387">
            <v>1075</v>
          </cell>
        </row>
        <row r="1388">
          <cell r="A1388" t="str">
            <v>140303</v>
          </cell>
          <cell r="B1388" t="str">
            <v>14</v>
          </cell>
          <cell r="C1388" t="str">
            <v>03</v>
          </cell>
          <cell r="D1388" t="str">
            <v>03</v>
          </cell>
          <cell r="E1388" t="str">
            <v>ILLIMO</v>
          </cell>
          <cell r="F1388">
            <v>9824</v>
          </cell>
        </row>
        <row r="1389">
          <cell r="A1389" t="str">
            <v>140304</v>
          </cell>
          <cell r="B1389" t="str">
            <v>14</v>
          </cell>
          <cell r="C1389" t="str">
            <v>03</v>
          </cell>
          <cell r="D1389" t="str">
            <v>04</v>
          </cell>
          <cell r="E1389" t="str">
            <v>JAYANCA</v>
          </cell>
          <cell r="F1389">
            <v>14876</v>
          </cell>
        </row>
        <row r="1390">
          <cell r="A1390" t="str">
            <v>140305</v>
          </cell>
          <cell r="B1390" t="str">
            <v>14</v>
          </cell>
          <cell r="C1390" t="str">
            <v>03</v>
          </cell>
          <cell r="D1390" t="str">
            <v>05</v>
          </cell>
          <cell r="E1390" t="str">
            <v>MOCHUMI</v>
          </cell>
          <cell r="F1390">
            <v>19759</v>
          </cell>
        </row>
        <row r="1391">
          <cell r="A1391" t="str">
            <v>140306</v>
          </cell>
          <cell r="B1391" t="str">
            <v>14</v>
          </cell>
          <cell r="C1391" t="str">
            <v>03</v>
          </cell>
          <cell r="D1391" t="str">
            <v>06</v>
          </cell>
          <cell r="E1391" t="str">
            <v>MORROPE</v>
          </cell>
          <cell r="F1391">
            <v>40634</v>
          </cell>
        </row>
        <row r="1392">
          <cell r="A1392" t="str">
            <v>140307</v>
          </cell>
          <cell r="B1392" t="str">
            <v>14</v>
          </cell>
          <cell r="C1392" t="str">
            <v>03</v>
          </cell>
          <cell r="D1392" t="str">
            <v>07</v>
          </cell>
          <cell r="E1392" t="str">
            <v>MOTUPE</v>
          </cell>
          <cell r="F1392">
            <v>25575</v>
          </cell>
        </row>
        <row r="1393">
          <cell r="A1393" t="str">
            <v>140308</v>
          </cell>
          <cell r="B1393" t="str">
            <v>14</v>
          </cell>
          <cell r="C1393" t="str">
            <v>03</v>
          </cell>
          <cell r="D1393" t="str">
            <v>08</v>
          </cell>
          <cell r="E1393" t="str">
            <v>OLMOS</v>
          </cell>
          <cell r="F1393">
            <v>38071</v>
          </cell>
        </row>
        <row r="1394">
          <cell r="A1394" t="str">
            <v>140309</v>
          </cell>
          <cell r="B1394" t="str">
            <v>14</v>
          </cell>
          <cell r="C1394" t="str">
            <v>03</v>
          </cell>
          <cell r="D1394" t="str">
            <v>09</v>
          </cell>
          <cell r="E1394" t="str">
            <v>PACORA</v>
          </cell>
          <cell r="F1394">
            <v>7335</v>
          </cell>
        </row>
        <row r="1395">
          <cell r="A1395" t="str">
            <v>140310</v>
          </cell>
          <cell r="B1395" t="str">
            <v>14</v>
          </cell>
          <cell r="C1395" t="str">
            <v>03</v>
          </cell>
          <cell r="D1395" t="str">
            <v>10</v>
          </cell>
          <cell r="E1395" t="str">
            <v>SALAS</v>
          </cell>
          <cell r="F1395">
            <v>14356</v>
          </cell>
        </row>
        <row r="1396">
          <cell r="A1396" t="str">
            <v>140311</v>
          </cell>
          <cell r="B1396" t="str">
            <v>14</v>
          </cell>
          <cell r="C1396" t="str">
            <v>03</v>
          </cell>
          <cell r="D1396" t="str">
            <v>11</v>
          </cell>
          <cell r="E1396" t="str">
            <v>SAN JOSE</v>
          </cell>
          <cell r="F1396">
            <v>13397</v>
          </cell>
        </row>
        <row r="1397">
          <cell r="A1397" t="str">
            <v>140312</v>
          </cell>
          <cell r="B1397" t="str">
            <v>14</v>
          </cell>
          <cell r="C1397" t="str">
            <v>03</v>
          </cell>
          <cell r="D1397" t="str">
            <v>12</v>
          </cell>
          <cell r="E1397" t="str">
            <v>TUCUME</v>
          </cell>
          <cell r="F1397">
            <v>21766</v>
          </cell>
        </row>
        <row r="1398">
          <cell r="A1398" t="str">
            <v>150000</v>
          </cell>
          <cell r="B1398" t="str">
            <v>15</v>
          </cell>
          <cell r="C1398" t="str">
            <v>00</v>
          </cell>
          <cell r="D1398" t="str">
            <v>00</v>
          </cell>
          <cell r="E1398" t="str">
            <v>LIMA</v>
          </cell>
          <cell r="F1398">
            <v>8235054</v>
          </cell>
        </row>
        <row r="1399">
          <cell r="A1399" t="str">
            <v>150100</v>
          </cell>
          <cell r="B1399" t="str">
            <v>15</v>
          </cell>
          <cell r="C1399" t="str">
            <v>01</v>
          </cell>
          <cell r="D1399" t="str">
            <v>00</v>
          </cell>
          <cell r="E1399" t="str">
            <v>LIMA</v>
          </cell>
          <cell r="F1399">
            <v>7382844</v>
          </cell>
        </row>
        <row r="1400">
          <cell r="A1400" t="str">
            <v>150101</v>
          </cell>
          <cell r="B1400" t="str">
            <v>15</v>
          </cell>
          <cell r="C1400" t="str">
            <v>01</v>
          </cell>
          <cell r="D1400" t="str">
            <v>01</v>
          </cell>
          <cell r="E1400" t="str">
            <v>LIMA</v>
          </cell>
          <cell r="F1400">
            <v>286739</v>
          </cell>
        </row>
        <row r="1401">
          <cell r="A1401" t="str">
            <v>150102</v>
          </cell>
          <cell r="B1401" t="str">
            <v>15</v>
          </cell>
          <cell r="C1401" t="str">
            <v>01</v>
          </cell>
          <cell r="D1401" t="str">
            <v>02</v>
          </cell>
          <cell r="E1401" t="str">
            <v>ANCON</v>
          </cell>
          <cell r="F1401">
            <v>31862</v>
          </cell>
        </row>
        <row r="1402">
          <cell r="A1402" t="str">
            <v>150103</v>
          </cell>
          <cell r="B1402" t="str">
            <v>15</v>
          </cell>
          <cell r="C1402" t="str">
            <v>01</v>
          </cell>
          <cell r="D1402" t="str">
            <v>03</v>
          </cell>
          <cell r="E1402" t="str">
            <v>ATE</v>
          </cell>
          <cell r="F1402">
            <v>457758</v>
          </cell>
        </row>
        <row r="1403">
          <cell r="A1403" t="str">
            <v>150104</v>
          </cell>
          <cell r="B1403" t="str">
            <v>15</v>
          </cell>
          <cell r="C1403" t="str">
            <v>01</v>
          </cell>
          <cell r="D1403" t="str">
            <v>04</v>
          </cell>
          <cell r="E1403" t="str">
            <v>BARRANCO</v>
          </cell>
          <cell r="F1403">
            <v>35026</v>
          </cell>
        </row>
        <row r="1404">
          <cell r="A1404" t="str">
            <v>150105</v>
          </cell>
          <cell r="B1404" t="str">
            <v>15</v>
          </cell>
          <cell r="C1404" t="str">
            <v>01</v>
          </cell>
          <cell r="D1404" t="str">
            <v>05</v>
          </cell>
          <cell r="E1404" t="str">
            <v>BREÑA</v>
          </cell>
          <cell r="F1404">
            <v>78415</v>
          </cell>
        </row>
        <row r="1405">
          <cell r="A1405" t="str">
            <v>150106</v>
          </cell>
          <cell r="B1405" t="str">
            <v>15</v>
          </cell>
          <cell r="C1405" t="str">
            <v>01</v>
          </cell>
          <cell r="D1405" t="str">
            <v>06</v>
          </cell>
          <cell r="E1405" t="str">
            <v>CARABAYLLO</v>
          </cell>
          <cell r="F1405">
            <v>209775</v>
          </cell>
        </row>
        <row r="1406">
          <cell r="A1406" t="str">
            <v>150107</v>
          </cell>
          <cell r="B1406" t="str">
            <v>15</v>
          </cell>
          <cell r="C1406" t="str">
            <v>01</v>
          </cell>
          <cell r="D1406" t="str">
            <v>07</v>
          </cell>
          <cell r="E1406" t="str">
            <v>CHACLACAYO</v>
          </cell>
          <cell r="F1406">
            <v>40924</v>
          </cell>
        </row>
        <row r="1407">
          <cell r="A1407" t="str">
            <v>150108</v>
          </cell>
          <cell r="B1407" t="str">
            <v>15</v>
          </cell>
          <cell r="C1407" t="str">
            <v>01</v>
          </cell>
          <cell r="D1407" t="str">
            <v>08</v>
          </cell>
          <cell r="E1407" t="str">
            <v>CHORRILLOS</v>
          </cell>
          <cell r="F1407">
            <v>274827</v>
          </cell>
        </row>
        <row r="1408">
          <cell r="A1408" t="str">
            <v>150109</v>
          </cell>
          <cell r="B1408" t="str">
            <v>15</v>
          </cell>
          <cell r="C1408" t="str">
            <v>01</v>
          </cell>
          <cell r="D1408" t="str">
            <v>09</v>
          </cell>
          <cell r="E1408" t="str">
            <v>CIENEGUILLA</v>
          </cell>
          <cell r="F1408">
            <v>17520</v>
          </cell>
        </row>
        <row r="1409">
          <cell r="A1409" t="str">
            <v>150110</v>
          </cell>
          <cell r="B1409" t="str">
            <v>15</v>
          </cell>
          <cell r="C1409" t="str">
            <v>01</v>
          </cell>
          <cell r="D1409" t="str">
            <v>10</v>
          </cell>
          <cell r="E1409" t="str">
            <v>COMAS</v>
          </cell>
          <cell r="F1409">
            <v>482391</v>
          </cell>
        </row>
        <row r="1410">
          <cell r="A1410" t="str">
            <v>150111</v>
          </cell>
          <cell r="B1410" t="str">
            <v>15</v>
          </cell>
          <cell r="C1410" t="str">
            <v>01</v>
          </cell>
          <cell r="D1410" t="str">
            <v>11</v>
          </cell>
          <cell r="E1410" t="str">
            <v>EL AGUSTINO</v>
          </cell>
          <cell r="F1410">
            <v>169870</v>
          </cell>
        </row>
        <row r="1411">
          <cell r="A1411" t="str">
            <v>150112</v>
          </cell>
          <cell r="B1411" t="str">
            <v>15</v>
          </cell>
          <cell r="C1411" t="str">
            <v>01</v>
          </cell>
          <cell r="D1411" t="str">
            <v>12</v>
          </cell>
          <cell r="E1411" t="str">
            <v>INDEPENDENCIA</v>
          </cell>
          <cell r="F1411">
            <v>202570</v>
          </cell>
        </row>
        <row r="1412">
          <cell r="A1412" t="str">
            <v>150113</v>
          </cell>
          <cell r="B1412" t="str">
            <v>15</v>
          </cell>
          <cell r="C1412" t="str">
            <v>01</v>
          </cell>
          <cell r="D1412" t="str">
            <v>13</v>
          </cell>
          <cell r="E1412" t="str">
            <v>JESUS MARIA</v>
          </cell>
          <cell r="F1412">
            <v>58440</v>
          </cell>
        </row>
        <row r="1413">
          <cell r="A1413" t="str">
            <v>150114</v>
          </cell>
          <cell r="B1413" t="str">
            <v>15</v>
          </cell>
          <cell r="C1413" t="str">
            <v>01</v>
          </cell>
          <cell r="D1413" t="str">
            <v>14</v>
          </cell>
          <cell r="E1413" t="str">
            <v>LA MOLINA</v>
          </cell>
          <cell r="F1413">
            <v>136020</v>
          </cell>
        </row>
        <row r="1414">
          <cell r="A1414" t="str">
            <v>150115</v>
          </cell>
          <cell r="B1414" t="str">
            <v>15</v>
          </cell>
          <cell r="C1414" t="str">
            <v>01</v>
          </cell>
          <cell r="D1414" t="str">
            <v>15</v>
          </cell>
          <cell r="E1414" t="str">
            <v>LA VICTORIA</v>
          </cell>
          <cell r="F1414">
            <v>187750</v>
          </cell>
        </row>
        <row r="1415">
          <cell r="A1415" t="str">
            <v>150116</v>
          </cell>
          <cell r="B1415" t="str">
            <v>15</v>
          </cell>
          <cell r="C1415" t="str">
            <v>01</v>
          </cell>
          <cell r="D1415" t="str">
            <v>16</v>
          </cell>
          <cell r="E1415" t="str">
            <v>LINCE</v>
          </cell>
          <cell r="F1415">
            <v>51364</v>
          </cell>
        </row>
        <row r="1416">
          <cell r="A1416" t="str">
            <v>150117</v>
          </cell>
          <cell r="B1416" t="str">
            <v>15</v>
          </cell>
          <cell r="C1416" t="str">
            <v>01</v>
          </cell>
          <cell r="D1416" t="str">
            <v>17</v>
          </cell>
          <cell r="E1416" t="str">
            <v>LOS OLIVOS</v>
          </cell>
          <cell r="F1416">
            <v>301649</v>
          </cell>
        </row>
        <row r="1417">
          <cell r="A1417" t="str">
            <v>150118</v>
          </cell>
          <cell r="B1417" t="str">
            <v>15</v>
          </cell>
          <cell r="C1417" t="str">
            <v>01</v>
          </cell>
          <cell r="D1417" t="str">
            <v>18</v>
          </cell>
          <cell r="E1417" t="str">
            <v>LURIGANCHO</v>
          </cell>
          <cell r="F1417">
            <v>154172</v>
          </cell>
        </row>
        <row r="1418">
          <cell r="A1418" t="str">
            <v>150119</v>
          </cell>
          <cell r="B1418" t="str">
            <v>15</v>
          </cell>
          <cell r="C1418" t="str">
            <v>01</v>
          </cell>
          <cell r="D1418" t="str">
            <v>19</v>
          </cell>
          <cell r="E1418" t="str">
            <v>LURIN</v>
          </cell>
          <cell r="F1418">
            <v>61396</v>
          </cell>
        </row>
        <row r="1419">
          <cell r="A1419" t="str">
            <v>150120</v>
          </cell>
          <cell r="B1419" t="str">
            <v>15</v>
          </cell>
          <cell r="C1419" t="str">
            <v>01</v>
          </cell>
          <cell r="D1419" t="str">
            <v>20</v>
          </cell>
          <cell r="E1419" t="str">
            <v>MAGDALENA DEL MAR</v>
          </cell>
          <cell r="F1419">
            <v>49108</v>
          </cell>
        </row>
        <row r="1420">
          <cell r="A1420" t="str">
            <v>150121</v>
          </cell>
          <cell r="B1420" t="str">
            <v>15</v>
          </cell>
          <cell r="C1420" t="str">
            <v>01</v>
          </cell>
          <cell r="D1420" t="str">
            <v>21</v>
          </cell>
          <cell r="E1420" t="str">
            <v>MAGDALENA VIEJA</v>
          </cell>
          <cell r="F1420">
            <v>72656</v>
          </cell>
        </row>
        <row r="1421">
          <cell r="A1421" t="str">
            <v>150122</v>
          </cell>
          <cell r="B1421" t="str">
            <v>15</v>
          </cell>
          <cell r="C1421" t="str">
            <v>01</v>
          </cell>
          <cell r="D1421" t="str">
            <v>22</v>
          </cell>
          <cell r="E1421" t="str">
            <v>MIRAFLORES</v>
          </cell>
          <cell r="F1421">
            <v>77296</v>
          </cell>
        </row>
        <row r="1422">
          <cell r="A1422" t="str">
            <v>150123</v>
          </cell>
          <cell r="B1422" t="str">
            <v>15</v>
          </cell>
          <cell r="C1422" t="str">
            <v>01</v>
          </cell>
          <cell r="D1422" t="str">
            <v>23</v>
          </cell>
          <cell r="E1422" t="str">
            <v>PACHACAMAC</v>
          </cell>
          <cell r="F1422">
            <v>65276</v>
          </cell>
        </row>
        <row r="1423">
          <cell r="A1423" t="str">
            <v>150124</v>
          </cell>
          <cell r="B1423" t="str">
            <v>15</v>
          </cell>
          <cell r="C1423" t="str">
            <v>01</v>
          </cell>
          <cell r="D1423" t="str">
            <v>24</v>
          </cell>
          <cell r="E1423" t="str">
            <v>PUCUSANA</v>
          </cell>
          <cell r="F1423">
            <v>10608</v>
          </cell>
        </row>
        <row r="1424">
          <cell r="A1424" t="str">
            <v>150125</v>
          </cell>
          <cell r="B1424" t="str">
            <v>15</v>
          </cell>
          <cell r="C1424" t="str">
            <v>01</v>
          </cell>
          <cell r="D1424" t="str">
            <v>25</v>
          </cell>
          <cell r="E1424" t="str">
            <v>PUENTE PIEDRA</v>
          </cell>
          <cell r="F1424">
            <v>230067</v>
          </cell>
        </row>
        <row r="1425">
          <cell r="A1425" t="str">
            <v>150126</v>
          </cell>
          <cell r="B1425" t="str">
            <v>15</v>
          </cell>
          <cell r="C1425" t="str">
            <v>01</v>
          </cell>
          <cell r="D1425" t="str">
            <v>26</v>
          </cell>
          <cell r="E1425" t="str">
            <v>PUNTA HERMOSA</v>
          </cell>
          <cell r="F1425">
            <v>5022</v>
          </cell>
        </row>
        <row r="1426">
          <cell r="A1426" t="str">
            <v>150127</v>
          </cell>
          <cell r="B1426" t="str">
            <v>15</v>
          </cell>
          <cell r="C1426" t="str">
            <v>01</v>
          </cell>
          <cell r="D1426" t="str">
            <v>27</v>
          </cell>
          <cell r="E1426" t="str">
            <v>PUNTA NEGRA</v>
          </cell>
          <cell r="F1426">
            <v>5021</v>
          </cell>
        </row>
        <row r="1427">
          <cell r="A1427" t="str">
            <v>150128</v>
          </cell>
          <cell r="B1427" t="str">
            <v>15</v>
          </cell>
          <cell r="C1427" t="str">
            <v>01</v>
          </cell>
          <cell r="D1427" t="str">
            <v>28</v>
          </cell>
          <cell r="E1427" t="str">
            <v>RIMAC</v>
          </cell>
          <cell r="F1427">
            <v>176313</v>
          </cell>
        </row>
        <row r="1428">
          <cell r="A1428" t="str">
            <v>150129</v>
          </cell>
          <cell r="B1428" t="str">
            <v>15</v>
          </cell>
          <cell r="C1428" t="str">
            <v>01</v>
          </cell>
          <cell r="D1428" t="str">
            <v>29</v>
          </cell>
          <cell r="E1428" t="str">
            <v>SAN BARTOLO</v>
          </cell>
          <cell r="F1428">
            <v>6355</v>
          </cell>
        </row>
        <row r="1429">
          <cell r="A1429" t="str">
            <v>150130</v>
          </cell>
          <cell r="B1429" t="str">
            <v>15</v>
          </cell>
          <cell r="C1429" t="str">
            <v>01</v>
          </cell>
          <cell r="D1429" t="str">
            <v>30</v>
          </cell>
          <cell r="E1429" t="str">
            <v>SAN BORJA</v>
          </cell>
          <cell r="F1429">
            <v>104819</v>
          </cell>
        </row>
        <row r="1430">
          <cell r="A1430" t="str">
            <v>150131</v>
          </cell>
          <cell r="B1430" t="str">
            <v>15</v>
          </cell>
          <cell r="C1430" t="str">
            <v>01</v>
          </cell>
          <cell r="D1430" t="str">
            <v>31</v>
          </cell>
          <cell r="E1430" t="str">
            <v>SAN ISIDRO</v>
          </cell>
          <cell r="F1430">
            <v>55012</v>
          </cell>
        </row>
        <row r="1431">
          <cell r="A1431" t="str">
            <v>150132</v>
          </cell>
          <cell r="B1431" t="str">
            <v>15</v>
          </cell>
          <cell r="C1431" t="str">
            <v>01</v>
          </cell>
          <cell r="D1431" t="str">
            <v>32</v>
          </cell>
          <cell r="E1431" t="str">
            <v>SAN JUAN DE LURIGANCHO</v>
          </cell>
          <cell r="F1431">
            <v>869545</v>
          </cell>
        </row>
        <row r="1432">
          <cell r="A1432" t="str">
            <v>150133</v>
          </cell>
          <cell r="B1432" t="str">
            <v>15</v>
          </cell>
          <cell r="C1432" t="str">
            <v>01</v>
          </cell>
          <cell r="D1432" t="str">
            <v>33</v>
          </cell>
          <cell r="E1432" t="str">
            <v>SAN JUAN DE MIRAFLORES</v>
          </cell>
          <cell r="F1432">
            <v>349573</v>
          </cell>
        </row>
        <row r="1433">
          <cell r="A1433" t="str">
            <v>150134</v>
          </cell>
          <cell r="B1433" t="str">
            <v>15</v>
          </cell>
          <cell r="C1433" t="str">
            <v>01</v>
          </cell>
          <cell r="D1433" t="str">
            <v>34</v>
          </cell>
          <cell r="E1433" t="str">
            <v>SAN LUIS</v>
          </cell>
          <cell r="F1433">
            <v>46556</v>
          </cell>
        </row>
        <row r="1434">
          <cell r="A1434" t="str">
            <v>150135</v>
          </cell>
          <cell r="B1434" t="str">
            <v>15</v>
          </cell>
          <cell r="C1434" t="str">
            <v>01</v>
          </cell>
          <cell r="D1434" t="str">
            <v>35</v>
          </cell>
          <cell r="E1434" t="str">
            <v>SAN MARTIN DE PORRES</v>
          </cell>
          <cell r="F1434">
            <v>561120</v>
          </cell>
        </row>
        <row r="1435">
          <cell r="A1435" t="str">
            <v>150136</v>
          </cell>
          <cell r="B1435" t="str">
            <v>15</v>
          </cell>
          <cell r="C1435" t="str">
            <v>01</v>
          </cell>
          <cell r="D1435" t="str">
            <v>36</v>
          </cell>
          <cell r="E1435" t="str">
            <v>SAN MIGUEL</v>
          </cell>
          <cell r="F1435">
            <v>128060</v>
          </cell>
        </row>
        <row r="1436">
          <cell r="A1436" t="str">
            <v>150137</v>
          </cell>
          <cell r="B1436" t="str">
            <v>15</v>
          </cell>
          <cell r="C1436" t="str">
            <v>01</v>
          </cell>
          <cell r="D1436" t="str">
            <v>37</v>
          </cell>
          <cell r="E1436" t="str">
            <v>SANTA ANITA</v>
          </cell>
          <cell r="F1436">
            <v>171289</v>
          </cell>
        </row>
        <row r="1437">
          <cell r="A1437" t="str">
            <v>150138</v>
          </cell>
          <cell r="B1437" t="str">
            <v>15</v>
          </cell>
          <cell r="C1437" t="str">
            <v>01</v>
          </cell>
          <cell r="D1437" t="str">
            <v>38</v>
          </cell>
          <cell r="E1437" t="str">
            <v>SANTA MARIA DEL MAR</v>
          </cell>
          <cell r="F1437">
            <v>80</v>
          </cell>
        </row>
        <row r="1438">
          <cell r="A1438" t="str">
            <v>150139</v>
          </cell>
          <cell r="B1438" t="str">
            <v>15</v>
          </cell>
          <cell r="C1438" t="str">
            <v>01</v>
          </cell>
          <cell r="D1438" t="str">
            <v>39</v>
          </cell>
          <cell r="E1438" t="str">
            <v>SANTA ROSA</v>
          </cell>
          <cell r="F1438">
            <v>10974</v>
          </cell>
        </row>
        <row r="1439">
          <cell r="A1439" t="str">
            <v>150140</v>
          </cell>
          <cell r="B1439" t="str">
            <v>15</v>
          </cell>
          <cell r="C1439" t="str">
            <v>01</v>
          </cell>
          <cell r="D1439" t="str">
            <v>40</v>
          </cell>
          <cell r="E1439" t="str">
            <v>SANTIAGO DE SURCO</v>
          </cell>
          <cell r="F1439">
            <v>290671</v>
          </cell>
        </row>
        <row r="1440">
          <cell r="A1440" t="str">
            <v>150141</v>
          </cell>
          <cell r="B1440" t="str">
            <v>15</v>
          </cell>
          <cell r="C1440" t="str">
            <v>01</v>
          </cell>
          <cell r="D1440" t="str">
            <v>41</v>
          </cell>
          <cell r="E1440" t="str">
            <v>SURQUILLO</v>
          </cell>
          <cell r="F1440">
            <v>84827</v>
          </cell>
        </row>
        <row r="1441">
          <cell r="A1441" t="str">
            <v>150142</v>
          </cell>
          <cell r="B1441" t="str">
            <v>15</v>
          </cell>
          <cell r="C1441" t="str">
            <v>01</v>
          </cell>
          <cell r="D1441" t="str">
            <v>42</v>
          </cell>
          <cell r="E1441" t="str">
            <v>VILLA EL SALVADOR</v>
          </cell>
          <cell r="F1441">
            <v>395340</v>
          </cell>
        </row>
        <row r="1442">
          <cell r="A1442" t="str">
            <v>150143</v>
          </cell>
          <cell r="B1442" t="str">
            <v>15</v>
          </cell>
          <cell r="C1442" t="str">
            <v>01</v>
          </cell>
          <cell r="D1442" t="str">
            <v>43</v>
          </cell>
          <cell r="E1442" t="str">
            <v>VILLA MARIA DEL TRIUNFO</v>
          </cell>
          <cell r="F1442">
            <v>378788</v>
          </cell>
        </row>
        <row r="1443">
          <cell r="A1443" t="str">
            <v>150200</v>
          </cell>
          <cell r="B1443" t="str">
            <v>15</v>
          </cell>
          <cell r="C1443" t="str">
            <v>02</v>
          </cell>
          <cell r="D1443" t="str">
            <v>00</v>
          </cell>
          <cell r="E1443" t="str">
            <v>BARRANCA</v>
          </cell>
          <cell r="F1443">
            <v>144675</v>
          </cell>
        </row>
        <row r="1444">
          <cell r="A1444" t="str">
            <v>150201</v>
          </cell>
          <cell r="B1444" t="str">
            <v>15</v>
          </cell>
          <cell r="C1444" t="str">
            <v>02</v>
          </cell>
          <cell r="D1444" t="str">
            <v>01</v>
          </cell>
          <cell r="E1444" t="str">
            <v>BARRANCA</v>
          </cell>
          <cell r="F1444">
            <v>65496</v>
          </cell>
        </row>
        <row r="1445">
          <cell r="A1445" t="str">
            <v>150202</v>
          </cell>
          <cell r="B1445" t="str">
            <v>15</v>
          </cell>
          <cell r="C1445" t="str">
            <v>02</v>
          </cell>
          <cell r="D1445" t="str">
            <v>02</v>
          </cell>
          <cell r="E1445" t="str">
            <v>PARAMONGA</v>
          </cell>
          <cell r="F1445">
            <v>25372</v>
          </cell>
        </row>
        <row r="1446">
          <cell r="A1446" t="str">
            <v>150203</v>
          </cell>
          <cell r="B1446" t="str">
            <v>15</v>
          </cell>
          <cell r="C1446" t="str">
            <v>02</v>
          </cell>
          <cell r="D1446" t="str">
            <v>03</v>
          </cell>
          <cell r="E1446" t="str">
            <v>PATIVILCA</v>
          </cell>
          <cell r="F1446">
            <v>20085</v>
          </cell>
        </row>
        <row r="1447">
          <cell r="A1447" t="str">
            <v>150204</v>
          </cell>
          <cell r="B1447" t="str">
            <v>15</v>
          </cell>
          <cell r="C1447" t="str">
            <v>02</v>
          </cell>
          <cell r="D1447" t="str">
            <v>04</v>
          </cell>
          <cell r="E1447" t="str">
            <v>SUPE</v>
          </cell>
          <cell r="F1447">
            <v>22943</v>
          </cell>
        </row>
        <row r="1448">
          <cell r="A1448" t="str">
            <v>150205</v>
          </cell>
          <cell r="B1448" t="str">
            <v>15</v>
          </cell>
          <cell r="C1448" t="str">
            <v>02</v>
          </cell>
          <cell r="D1448" t="str">
            <v>05</v>
          </cell>
          <cell r="E1448" t="str">
            <v>SUPE PUERTO</v>
          </cell>
          <cell r="F1448">
            <v>10779</v>
          </cell>
        </row>
        <row r="1449">
          <cell r="A1449" t="str">
            <v>150300</v>
          </cell>
          <cell r="B1449" t="str">
            <v>15</v>
          </cell>
          <cell r="C1449" t="str">
            <v>03</v>
          </cell>
          <cell r="D1449" t="str">
            <v>00</v>
          </cell>
          <cell r="E1449" t="str">
            <v>CAJATAMBO</v>
          </cell>
          <cell r="F1449">
            <v>9834</v>
          </cell>
        </row>
        <row r="1450">
          <cell r="A1450" t="str">
            <v>150301</v>
          </cell>
          <cell r="B1450" t="str">
            <v>15</v>
          </cell>
          <cell r="C1450" t="str">
            <v>03</v>
          </cell>
          <cell r="D1450" t="str">
            <v>01</v>
          </cell>
          <cell r="E1450" t="str">
            <v>CAJATAMBO</v>
          </cell>
          <cell r="F1450">
            <v>2881</v>
          </cell>
        </row>
        <row r="1451">
          <cell r="A1451" t="str">
            <v>150302</v>
          </cell>
          <cell r="B1451" t="str">
            <v>15</v>
          </cell>
          <cell r="C1451" t="str">
            <v>03</v>
          </cell>
          <cell r="D1451" t="str">
            <v>02</v>
          </cell>
          <cell r="E1451" t="str">
            <v>COPA</v>
          </cell>
          <cell r="F1451">
            <v>1033</v>
          </cell>
        </row>
        <row r="1452">
          <cell r="A1452" t="str">
            <v>150303</v>
          </cell>
          <cell r="B1452" t="str">
            <v>15</v>
          </cell>
          <cell r="C1452" t="str">
            <v>03</v>
          </cell>
          <cell r="D1452" t="str">
            <v>03</v>
          </cell>
          <cell r="E1452" t="str">
            <v>GORGOR</v>
          </cell>
          <cell r="F1452">
            <v>2537</v>
          </cell>
        </row>
        <row r="1453">
          <cell r="A1453" t="str">
            <v>150304</v>
          </cell>
          <cell r="B1453" t="str">
            <v>15</v>
          </cell>
          <cell r="C1453" t="str">
            <v>03</v>
          </cell>
          <cell r="D1453" t="str">
            <v>04</v>
          </cell>
          <cell r="E1453" t="str">
            <v>HUANCAPON</v>
          </cell>
          <cell r="F1453">
            <v>1697</v>
          </cell>
        </row>
        <row r="1454">
          <cell r="A1454" t="str">
            <v>150305</v>
          </cell>
          <cell r="B1454" t="str">
            <v>15</v>
          </cell>
          <cell r="C1454" t="str">
            <v>03</v>
          </cell>
          <cell r="D1454" t="str">
            <v>05</v>
          </cell>
          <cell r="E1454" t="str">
            <v>MANAS</v>
          </cell>
          <cell r="F1454">
            <v>1686</v>
          </cell>
        </row>
        <row r="1455">
          <cell r="A1455" t="str">
            <v>150400</v>
          </cell>
          <cell r="B1455" t="str">
            <v>15</v>
          </cell>
          <cell r="C1455" t="str">
            <v>04</v>
          </cell>
          <cell r="D1455" t="str">
            <v>00</v>
          </cell>
          <cell r="E1455" t="str">
            <v>CANTA</v>
          </cell>
          <cell r="F1455">
            <v>14063</v>
          </cell>
        </row>
        <row r="1456">
          <cell r="A1456" t="str">
            <v>150401</v>
          </cell>
          <cell r="B1456" t="str">
            <v>15</v>
          </cell>
          <cell r="C1456" t="str">
            <v>04</v>
          </cell>
          <cell r="D1456" t="str">
            <v>01</v>
          </cell>
          <cell r="E1456" t="str">
            <v>CANTA</v>
          </cell>
          <cell r="F1456">
            <v>3243</v>
          </cell>
        </row>
        <row r="1457">
          <cell r="A1457" t="str">
            <v>150402</v>
          </cell>
          <cell r="B1457" t="str">
            <v>15</v>
          </cell>
          <cell r="C1457" t="str">
            <v>04</v>
          </cell>
          <cell r="D1457" t="str">
            <v>02</v>
          </cell>
          <cell r="E1457" t="str">
            <v>ARAHUAY</v>
          </cell>
          <cell r="F1457">
            <v>762</v>
          </cell>
        </row>
        <row r="1458">
          <cell r="A1458" t="str">
            <v>150403</v>
          </cell>
          <cell r="B1458" t="str">
            <v>15</v>
          </cell>
          <cell r="C1458" t="str">
            <v>04</v>
          </cell>
          <cell r="D1458" t="str">
            <v>03</v>
          </cell>
          <cell r="E1458" t="str">
            <v>HUAMANTANGA</v>
          </cell>
          <cell r="F1458">
            <v>1057</v>
          </cell>
        </row>
        <row r="1459">
          <cell r="A1459" t="str">
            <v>150404</v>
          </cell>
          <cell r="B1459" t="str">
            <v>15</v>
          </cell>
          <cell r="C1459" t="str">
            <v>04</v>
          </cell>
          <cell r="D1459" t="str">
            <v>04</v>
          </cell>
          <cell r="E1459" t="str">
            <v>HUAROS</v>
          </cell>
          <cell r="F1459">
            <v>856</v>
          </cell>
        </row>
        <row r="1460">
          <cell r="A1460" t="str">
            <v>150405</v>
          </cell>
          <cell r="B1460" t="str">
            <v>15</v>
          </cell>
          <cell r="C1460" t="str">
            <v>04</v>
          </cell>
          <cell r="D1460" t="str">
            <v>05</v>
          </cell>
          <cell r="E1460" t="str">
            <v>LACHAQUI</v>
          </cell>
          <cell r="F1460">
            <v>1071</v>
          </cell>
        </row>
        <row r="1461">
          <cell r="A1461" t="str">
            <v>150406</v>
          </cell>
          <cell r="B1461" t="str">
            <v>15</v>
          </cell>
          <cell r="C1461" t="str">
            <v>04</v>
          </cell>
          <cell r="D1461" t="str">
            <v>06</v>
          </cell>
          <cell r="E1461" t="str">
            <v>SAN BUENAVENTURA</v>
          </cell>
          <cell r="F1461">
            <v>555</v>
          </cell>
        </row>
        <row r="1462">
          <cell r="A1462" t="str">
            <v>150407</v>
          </cell>
          <cell r="B1462" t="str">
            <v>15</v>
          </cell>
          <cell r="C1462" t="str">
            <v>04</v>
          </cell>
          <cell r="D1462" t="str">
            <v>07</v>
          </cell>
          <cell r="E1462" t="str">
            <v>SANTA ROSA DE QUIVES</v>
          </cell>
          <cell r="F1462">
            <v>6519</v>
          </cell>
        </row>
        <row r="1463">
          <cell r="A1463" t="str">
            <v>150500</v>
          </cell>
          <cell r="B1463" t="str">
            <v>15</v>
          </cell>
          <cell r="C1463" t="str">
            <v>05</v>
          </cell>
          <cell r="D1463" t="str">
            <v>00</v>
          </cell>
          <cell r="E1463" t="str">
            <v>CAÑETE</v>
          </cell>
          <cell r="F1463">
            <v>202385</v>
          </cell>
        </row>
        <row r="1464">
          <cell r="A1464" t="str">
            <v>150501</v>
          </cell>
          <cell r="B1464" t="str">
            <v>15</v>
          </cell>
          <cell r="C1464" t="str">
            <v>05</v>
          </cell>
          <cell r="D1464" t="str">
            <v>01</v>
          </cell>
          <cell r="E1464" t="str">
            <v>SAN VICENTE DE CAÑETE</v>
          </cell>
          <cell r="F1464">
            <v>46938</v>
          </cell>
        </row>
        <row r="1465">
          <cell r="A1465" t="str">
            <v>150502</v>
          </cell>
          <cell r="B1465" t="str">
            <v>15</v>
          </cell>
          <cell r="C1465" t="str">
            <v>05</v>
          </cell>
          <cell r="D1465" t="str">
            <v>02</v>
          </cell>
          <cell r="E1465" t="str">
            <v>ASIA</v>
          </cell>
          <cell r="F1465">
            <v>6713</v>
          </cell>
        </row>
        <row r="1466">
          <cell r="A1466" t="str">
            <v>150503</v>
          </cell>
          <cell r="B1466" t="str">
            <v>15</v>
          </cell>
          <cell r="C1466" t="str">
            <v>05</v>
          </cell>
          <cell r="D1466" t="str">
            <v>03</v>
          </cell>
          <cell r="E1466" t="str">
            <v>CALANGO</v>
          </cell>
          <cell r="F1466">
            <v>2696</v>
          </cell>
        </row>
        <row r="1467">
          <cell r="A1467" t="str">
            <v>150504</v>
          </cell>
          <cell r="B1467" t="str">
            <v>15</v>
          </cell>
          <cell r="C1467" t="str">
            <v>05</v>
          </cell>
          <cell r="D1467" t="str">
            <v>04</v>
          </cell>
          <cell r="E1467" t="str">
            <v>CERRO AZUL</v>
          </cell>
          <cell r="F1467">
            <v>6865</v>
          </cell>
        </row>
        <row r="1468">
          <cell r="A1468" t="str">
            <v>150505</v>
          </cell>
          <cell r="B1468" t="str">
            <v>15</v>
          </cell>
          <cell r="C1468" t="str">
            <v>05</v>
          </cell>
          <cell r="D1468" t="str">
            <v>05</v>
          </cell>
          <cell r="E1468" t="str">
            <v>CHILCA</v>
          </cell>
          <cell r="F1468">
            <v>14748</v>
          </cell>
        </row>
        <row r="1469">
          <cell r="A1469" t="str">
            <v>150506</v>
          </cell>
          <cell r="B1469" t="str">
            <v>15</v>
          </cell>
          <cell r="C1469" t="str">
            <v>05</v>
          </cell>
          <cell r="D1469" t="str">
            <v>06</v>
          </cell>
          <cell r="E1469" t="str">
            <v>COAYLLO</v>
          </cell>
          <cell r="F1469">
            <v>885</v>
          </cell>
        </row>
        <row r="1470">
          <cell r="A1470" t="str">
            <v>150507</v>
          </cell>
          <cell r="B1470" t="str">
            <v>15</v>
          </cell>
          <cell r="C1470" t="str">
            <v>05</v>
          </cell>
          <cell r="D1470" t="str">
            <v>07</v>
          </cell>
          <cell r="E1470" t="str">
            <v>IMPERIAL</v>
          </cell>
          <cell r="F1470">
            <v>36137</v>
          </cell>
        </row>
        <row r="1471">
          <cell r="A1471" t="str">
            <v>150508</v>
          </cell>
          <cell r="B1471" t="str">
            <v>15</v>
          </cell>
          <cell r="C1471" t="str">
            <v>05</v>
          </cell>
          <cell r="D1471" t="str">
            <v>08</v>
          </cell>
          <cell r="E1471" t="str">
            <v>LUNAHUANA</v>
          </cell>
          <cell r="F1471">
            <v>4489</v>
          </cell>
        </row>
        <row r="1472">
          <cell r="A1472" t="str">
            <v>150509</v>
          </cell>
          <cell r="B1472" t="str">
            <v>15</v>
          </cell>
          <cell r="C1472" t="str">
            <v>05</v>
          </cell>
          <cell r="D1472" t="str">
            <v>09</v>
          </cell>
          <cell r="E1472" t="str">
            <v>MALA</v>
          </cell>
          <cell r="F1472">
            <v>26995</v>
          </cell>
        </row>
        <row r="1473">
          <cell r="A1473" t="str">
            <v>150510</v>
          </cell>
          <cell r="B1473" t="str">
            <v>15</v>
          </cell>
          <cell r="C1473" t="str">
            <v>05</v>
          </cell>
          <cell r="D1473" t="str">
            <v>10</v>
          </cell>
          <cell r="E1473" t="str">
            <v>NUEVO IMPERIAL</v>
          </cell>
          <cell r="F1473">
            <v>20867</v>
          </cell>
        </row>
        <row r="1474">
          <cell r="A1474" t="str">
            <v>150511</v>
          </cell>
          <cell r="B1474" t="str">
            <v>15</v>
          </cell>
          <cell r="C1474" t="str">
            <v>05</v>
          </cell>
          <cell r="D1474" t="str">
            <v>11</v>
          </cell>
          <cell r="E1474" t="str">
            <v>PACARAN</v>
          </cell>
          <cell r="F1474">
            <v>1633</v>
          </cell>
        </row>
        <row r="1475">
          <cell r="A1475" t="str">
            <v>150512</v>
          </cell>
          <cell r="B1475" t="str">
            <v>15</v>
          </cell>
          <cell r="C1475" t="str">
            <v>05</v>
          </cell>
          <cell r="D1475" t="str">
            <v>12</v>
          </cell>
          <cell r="E1475" t="str">
            <v>QUILMANA</v>
          </cell>
          <cell r="F1475">
            <v>13885</v>
          </cell>
        </row>
        <row r="1476">
          <cell r="A1476" t="str">
            <v>150513</v>
          </cell>
          <cell r="B1476" t="str">
            <v>15</v>
          </cell>
          <cell r="C1476" t="str">
            <v>05</v>
          </cell>
          <cell r="D1476" t="str">
            <v>13</v>
          </cell>
          <cell r="E1476" t="str">
            <v>SAN ANTONIO</v>
          </cell>
          <cell r="F1476">
            <v>3643</v>
          </cell>
        </row>
        <row r="1477">
          <cell r="A1477" t="str">
            <v>150514</v>
          </cell>
          <cell r="B1477" t="str">
            <v>15</v>
          </cell>
          <cell r="C1477" t="str">
            <v>05</v>
          </cell>
          <cell r="D1477" t="str">
            <v>14</v>
          </cell>
          <cell r="E1477" t="str">
            <v>SAN LUIS</v>
          </cell>
          <cell r="F1477">
            <v>12132</v>
          </cell>
        </row>
        <row r="1478">
          <cell r="A1478" t="str">
            <v>150515</v>
          </cell>
          <cell r="B1478" t="str">
            <v>15</v>
          </cell>
          <cell r="C1478" t="str">
            <v>05</v>
          </cell>
          <cell r="D1478" t="str">
            <v>15</v>
          </cell>
          <cell r="E1478" t="str">
            <v>SANTA CRUZ DE FLORES</v>
          </cell>
          <cell r="F1478">
            <v>2552</v>
          </cell>
        </row>
        <row r="1479">
          <cell r="A1479" t="str">
            <v>150516</v>
          </cell>
          <cell r="B1479" t="str">
            <v>15</v>
          </cell>
          <cell r="C1479" t="str">
            <v>05</v>
          </cell>
          <cell r="D1479" t="str">
            <v>16</v>
          </cell>
          <cell r="E1479" t="str">
            <v>ZUÑIGA</v>
          </cell>
          <cell r="F1479">
            <v>1207</v>
          </cell>
        </row>
        <row r="1480">
          <cell r="A1480" t="str">
            <v>150600</v>
          </cell>
          <cell r="B1480" t="str">
            <v>15</v>
          </cell>
          <cell r="C1480" t="str">
            <v>06</v>
          </cell>
          <cell r="D1480" t="str">
            <v>00</v>
          </cell>
          <cell r="E1480" t="str">
            <v>HUARAL</v>
          </cell>
          <cell r="F1480">
            <v>170557</v>
          </cell>
        </row>
        <row r="1481">
          <cell r="A1481" t="str">
            <v>150601</v>
          </cell>
          <cell r="B1481" t="str">
            <v>15</v>
          </cell>
          <cell r="C1481" t="str">
            <v>06</v>
          </cell>
          <cell r="D1481" t="str">
            <v>01</v>
          </cell>
          <cell r="E1481" t="str">
            <v>HUARAL</v>
          </cell>
          <cell r="F1481">
            <v>91682</v>
          </cell>
        </row>
        <row r="1482">
          <cell r="A1482" t="str">
            <v>150602</v>
          </cell>
          <cell r="B1482" t="str">
            <v>15</v>
          </cell>
          <cell r="C1482" t="str">
            <v>06</v>
          </cell>
          <cell r="D1482" t="str">
            <v>02</v>
          </cell>
          <cell r="E1482" t="str">
            <v>ATAVILLOS ALTO</v>
          </cell>
          <cell r="F1482">
            <v>938</v>
          </cell>
        </row>
        <row r="1483">
          <cell r="A1483" t="str">
            <v>150603</v>
          </cell>
          <cell r="B1483" t="str">
            <v>15</v>
          </cell>
          <cell r="C1483" t="str">
            <v>06</v>
          </cell>
          <cell r="D1483" t="str">
            <v>03</v>
          </cell>
          <cell r="E1483" t="str">
            <v>ATAVILLOS BAJO</v>
          </cell>
          <cell r="F1483">
            <v>1253</v>
          </cell>
        </row>
        <row r="1484">
          <cell r="A1484" t="str">
            <v>150604</v>
          </cell>
          <cell r="B1484" t="str">
            <v>15</v>
          </cell>
          <cell r="C1484" t="str">
            <v>06</v>
          </cell>
          <cell r="D1484" t="str">
            <v>04</v>
          </cell>
          <cell r="E1484" t="str">
            <v>AUCALLAMA</v>
          </cell>
          <cell r="F1484">
            <v>17016</v>
          </cell>
        </row>
        <row r="1485">
          <cell r="A1485" t="str">
            <v>150605</v>
          </cell>
          <cell r="B1485" t="str">
            <v>15</v>
          </cell>
          <cell r="C1485" t="str">
            <v>06</v>
          </cell>
          <cell r="D1485" t="str">
            <v>05</v>
          </cell>
          <cell r="E1485" t="str">
            <v>CHANCAY</v>
          </cell>
          <cell r="F1485">
            <v>51826</v>
          </cell>
        </row>
        <row r="1486">
          <cell r="A1486" t="str">
            <v>150606</v>
          </cell>
          <cell r="B1486" t="str">
            <v>15</v>
          </cell>
          <cell r="C1486" t="str">
            <v>06</v>
          </cell>
          <cell r="D1486" t="str">
            <v>06</v>
          </cell>
          <cell r="E1486" t="str">
            <v>IHUARI</v>
          </cell>
          <cell r="F1486">
            <v>3011</v>
          </cell>
        </row>
        <row r="1487">
          <cell r="A1487" t="str">
            <v>150607</v>
          </cell>
          <cell r="B1487" t="str">
            <v>15</v>
          </cell>
          <cell r="C1487" t="str">
            <v>06</v>
          </cell>
          <cell r="D1487" t="str">
            <v>07</v>
          </cell>
          <cell r="E1487" t="str">
            <v>LAMPIAN</v>
          </cell>
          <cell r="F1487">
            <v>827</v>
          </cell>
        </row>
        <row r="1488">
          <cell r="A1488" t="str">
            <v>150608</v>
          </cell>
          <cell r="B1488" t="str">
            <v>15</v>
          </cell>
          <cell r="C1488" t="str">
            <v>06</v>
          </cell>
          <cell r="D1488" t="str">
            <v>08</v>
          </cell>
          <cell r="E1488" t="str">
            <v>PACARAOS</v>
          </cell>
          <cell r="F1488">
            <v>695</v>
          </cell>
        </row>
        <row r="1489">
          <cell r="A1489" t="str">
            <v>150609</v>
          </cell>
          <cell r="B1489" t="str">
            <v>15</v>
          </cell>
          <cell r="C1489" t="str">
            <v>06</v>
          </cell>
          <cell r="D1489" t="str">
            <v>09</v>
          </cell>
          <cell r="E1489" t="str">
            <v>SAN MIGUEL DE ACOS</v>
          </cell>
          <cell r="F1489">
            <v>575</v>
          </cell>
        </row>
        <row r="1490">
          <cell r="A1490" t="str">
            <v>150610</v>
          </cell>
          <cell r="B1490" t="str">
            <v>15</v>
          </cell>
          <cell r="C1490" t="str">
            <v>06</v>
          </cell>
          <cell r="D1490" t="str">
            <v>10</v>
          </cell>
          <cell r="E1490" t="str">
            <v>SANTA CRUZ DE ANDAMARCA</v>
          </cell>
          <cell r="F1490">
            <v>1011</v>
          </cell>
        </row>
        <row r="1491">
          <cell r="A1491" t="str">
            <v>150611</v>
          </cell>
          <cell r="B1491" t="str">
            <v>15</v>
          </cell>
          <cell r="C1491" t="str">
            <v>06</v>
          </cell>
          <cell r="D1491" t="str">
            <v>11</v>
          </cell>
          <cell r="E1491" t="str">
            <v>SUMBILCA</v>
          </cell>
          <cell r="F1491">
            <v>1230</v>
          </cell>
        </row>
        <row r="1492">
          <cell r="A1492" t="str">
            <v>150612</v>
          </cell>
          <cell r="B1492" t="str">
            <v>15</v>
          </cell>
          <cell r="C1492" t="str">
            <v>06</v>
          </cell>
          <cell r="D1492" t="str">
            <v>12</v>
          </cell>
          <cell r="E1492" t="str">
            <v>VEINTISIETE DE NOVIEMBRE</v>
          </cell>
          <cell r="F1492">
            <v>493</v>
          </cell>
        </row>
        <row r="1493">
          <cell r="A1493" t="str">
            <v>150700</v>
          </cell>
          <cell r="B1493" t="str">
            <v>15</v>
          </cell>
          <cell r="C1493" t="str">
            <v>07</v>
          </cell>
          <cell r="D1493" t="str">
            <v>00</v>
          </cell>
          <cell r="E1493" t="str">
            <v>HUAROCHIRI</v>
          </cell>
          <cell r="F1493">
            <v>64126</v>
          </cell>
        </row>
        <row r="1494">
          <cell r="A1494" t="str">
            <v>150701</v>
          </cell>
          <cell r="B1494" t="str">
            <v>15</v>
          </cell>
          <cell r="C1494" t="str">
            <v>07</v>
          </cell>
          <cell r="D1494" t="str">
            <v>01</v>
          </cell>
          <cell r="E1494" t="str">
            <v>MATUCANA</v>
          </cell>
          <cell r="F1494">
            <v>5335</v>
          </cell>
        </row>
        <row r="1495">
          <cell r="A1495" t="str">
            <v>150702</v>
          </cell>
          <cell r="B1495" t="str">
            <v>15</v>
          </cell>
          <cell r="C1495" t="str">
            <v>07</v>
          </cell>
          <cell r="D1495" t="str">
            <v>02</v>
          </cell>
          <cell r="E1495" t="str">
            <v>ANTIOQUIA</v>
          </cell>
          <cell r="F1495">
            <v>1344</v>
          </cell>
        </row>
        <row r="1496">
          <cell r="A1496" t="str">
            <v>150703</v>
          </cell>
          <cell r="B1496" t="str">
            <v>15</v>
          </cell>
          <cell r="C1496" t="str">
            <v>07</v>
          </cell>
          <cell r="D1496" t="str">
            <v>03</v>
          </cell>
          <cell r="E1496" t="str">
            <v>CALLAHUANCA</v>
          </cell>
          <cell r="F1496">
            <v>605</v>
          </cell>
        </row>
        <row r="1497">
          <cell r="A1497" t="str">
            <v>150704</v>
          </cell>
          <cell r="B1497" t="str">
            <v>15</v>
          </cell>
          <cell r="C1497" t="str">
            <v>07</v>
          </cell>
          <cell r="D1497" t="str">
            <v>04</v>
          </cell>
          <cell r="E1497" t="str">
            <v>CARAMPOMA</v>
          </cell>
          <cell r="F1497">
            <v>532</v>
          </cell>
        </row>
        <row r="1498">
          <cell r="A1498" t="str">
            <v>150705</v>
          </cell>
          <cell r="B1498" t="str">
            <v>15</v>
          </cell>
          <cell r="C1498" t="str">
            <v>07</v>
          </cell>
          <cell r="D1498" t="str">
            <v>05</v>
          </cell>
          <cell r="E1498" t="str">
            <v>CHICLA</v>
          </cell>
          <cell r="F1498">
            <v>6212</v>
          </cell>
        </row>
        <row r="1499">
          <cell r="A1499" t="str">
            <v>150706</v>
          </cell>
          <cell r="B1499" t="str">
            <v>15</v>
          </cell>
          <cell r="C1499" t="str">
            <v>07</v>
          </cell>
          <cell r="D1499" t="str">
            <v>06</v>
          </cell>
          <cell r="E1499" t="str">
            <v>CUENCA</v>
          </cell>
          <cell r="F1499">
            <v>380</v>
          </cell>
        </row>
        <row r="1500">
          <cell r="A1500" t="str">
            <v>150707</v>
          </cell>
          <cell r="B1500" t="str">
            <v>15</v>
          </cell>
          <cell r="C1500" t="str">
            <v>07</v>
          </cell>
          <cell r="D1500" t="str">
            <v>07</v>
          </cell>
          <cell r="E1500" t="str">
            <v>HUACHUPAMPA</v>
          </cell>
          <cell r="F1500">
            <v>422</v>
          </cell>
        </row>
        <row r="1501">
          <cell r="A1501" t="str">
            <v>150708</v>
          </cell>
          <cell r="B1501" t="str">
            <v>15</v>
          </cell>
          <cell r="C1501" t="str">
            <v>07</v>
          </cell>
          <cell r="D1501" t="str">
            <v>08</v>
          </cell>
          <cell r="E1501" t="str">
            <v>HUANZA</v>
          </cell>
          <cell r="F1501">
            <v>621</v>
          </cell>
        </row>
        <row r="1502">
          <cell r="A1502" t="str">
            <v>150709</v>
          </cell>
          <cell r="B1502" t="str">
            <v>15</v>
          </cell>
          <cell r="C1502" t="str">
            <v>07</v>
          </cell>
          <cell r="D1502" t="str">
            <v>09</v>
          </cell>
          <cell r="E1502" t="str">
            <v>HUAROCHIRI</v>
          </cell>
          <cell r="F1502">
            <v>1535</v>
          </cell>
        </row>
        <row r="1503">
          <cell r="A1503" t="str">
            <v>150710</v>
          </cell>
          <cell r="B1503" t="str">
            <v>15</v>
          </cell>
          <cell r="C1503" t="str">
            <v>07</v>
          </cell>
          <cell r="D1503" t="str">
            <v>10</v>
          </cell>
          <cell r="E1503" t="str">
            <v>LAHUAYTAMBO</v>
          </cell>
          <cell r="F1503">
            <v>774</v>
          </cell>
        </row>
        <row r="1504">
          <cell r="A1504" t="str">
            <v>150711</v>
          </cell>
          <cell r="B1504" t="str">
            <v>15</v>
          </cell>
          <cell r="C1504" t="str">
            <v>07</v>
          </cell>
          <cell r="D1504" t="str">
            <v>11</v>
          </cell>
          <cell r="E1504" t="str">
            <v>LANGA</v>
          </cell>
          <cell r="F1504">
            <v>1167</v>
          </cell>
        </row>
        <row r="1505">
          <cell r="A1505" t="str">
            <v>150712</v>
          </cell>
          <cell r="B1505" t="str">
            <v>15</v>
          </cell>
          <cell r="C1505" t="str">
            <v>07</v>
          </cell>
          <cell r="D1505" t="str">
            <v>12</v>
          </cell>
          <cell r="E1505" t="str">
            <v>LARAOS</v>
          </cell>
          <cell r="F1505">
            <v>264</v>
          </cell>
        </row>
        <row r="1506">
          <cell r="A1506" t="str">
            <v>150713</v>
          </cell>
          <cell r="B1506" t="str">
            <v>15</v>
          </cell>
          <cell r="C1506" t="str">
            <v>07</v>
          </cell>
          <cell r="D1506" t="str">
            <v>13</v>
          </cell>
          <cell r="E1506" t="str">
            <v>MARIATANA</v>
          </cell>
          <cell r="F1506">
            <v>1655</v>
          </cell>
        </row>
        <row r="1507">
          <cell r="A1507" t="str">
            <v>150714</v>
          </cell>
          <cell r="B1507" t="str">
            <v>15</v>
          </cell>
          <cell r="C1507" t="str">
            <v>07</v>
          </cell>
          <cell r="D1507" t="str">
            <v>14</v>
          </cell>
          <cell r="E1507" t="str">
            <v>RICARDO PALMA</v>
          </cell>
          <cell r="F1507">
            <v>7218</v>
          </cell>
        </row>
        <row r="1508">
          <cell r="A1508" t="str">
            <v>150715</v>
          </cell>
          <cell r="B1508" t="str">
            <v>15</v>
          </cell>
          <cell r="C1508" t="str">
            <v>07</v>
          </cell>
          <cell r="D1508" t="str">
            <v>15</v>
          </cell>
          <cell r="E1508" t="str">
            <v>SAN ANDRES DE TUPICOCHA</v>
          </cell>
          <cell r="F1508">
            <v>1479</v>
          </cell>
        </row>
        <row r="1509">
          <cell r="A1509" t="str">
            <v>150716</v>
          </cell>
          <cell r="B1509" t="str">
            <v>15</v>
          </cell>
          <cell r="C1509" t="str">
            <v>07</v>
          </cell>
          <cell r="D1509" t="str">
            <v>16</v>
          </cell>
          <cell r="E1509" t="str">
            <v>SAN ANTONIO</v>
          </cell>
          <cell r="F1509">
            <v>1582</v>
          </cell>
        </row>
        <row r="1510">
          <cell r="A1510" t="str">
            <v>150717</v>
          </cell>
          <cell r="B1510" t="str">
            <v>15</v>
          </cell>
          <cell r="C1510" t="str">
            <v>07</v>
          </cell>
          <cell r="D1510" t="str">
            <v>17</v>
          </cell>
          <cell r="E1510" t="str">
            <v>SAN BARTOLOME</v>
          </cell>
          <cell r="F1510">
            <v>1160</v>
          </cell>
        </row>
        <row r="1511">
          <cell r="A1511" t="str">
            <v>150718</v>
          </cell>
          <cell r="B1511" t="str">
            <v>15</v>
          </cell>
          <cell r="C1511" t="str">
            <v>07</v>
          </cell>
          <cell r="D1511" t="str">
            <v>18</v>
          </cell>
          <cell r="E1511" t="str">
            <v>SAN DAMIAN</v>
          </cell>
          <cell r="F1511">
            <v>1717</v>
          </cell>
        </row>
        <row r="1512">
          <cell r="A1512" t="str">
            <v>150719</v>
          </cell>
          <cell r="B1512" t="str">
            <v>15</v>
          </cell>
          <cell r="C1512" t="str">
            <v>07</v>
          </cell>
          <cell r="D1512" t="str">
            <v>19</v>
          </cell>
          <cell r="E1512" t="str">
            <v>SAN JUAN DE IRIS</v>
          </cell>
          <cell r="F1512">
            <v>227</v>
          </cell>
        </row>
        <row r="1513">
          <cell r="A1513" t="str">
            <v>150720</v>
          </cell>
          <cell r="B1513" t="str">
            <v>15</v>
          </cell>
          <cell r="C1513" t="str">
            <v>07</v>
          </cell>
          <cell r="D1513" t="str">
            <v>20</v>
          </cell>
          <cell r="E1513" t="str">
            <v>SAN JUAN DE TANTARANCHE</v>
          </cell>
          <cell r="F1513">
            <v>590</v>
          </cell>
        </row>
        <row r="1514">
          <cell r="A1514" t="str">
            <v>150721</v>
          </cell>
          <cell r="B1514" t="str">
            <v>15</v>
          </cell>
          <cell r="C1514" t="str">
            <v>07</v>
          </cell>
          <cell r="D1514" t="str">
            <v>21</v>
          </cell>
          <cell r="E1514" t="str">
            <v>SAN LORENZO DE QUINTI</v>
          </cell>
          <cell r="F1514">
            <v>1634</v>
          </cell>
        </row>
        <row r="1515">
          <cell r="A1515" t="str">
            <v>150722</v>
          </cell>
          <cell r="B1515" t="str">
            <v>15</v>
          </cell>
          <cell r="C1515" t="str">
            <v>07</v>
          </cell>
          <cell r="D1515" t="str">
            <v>22</v>
          </cell>
          <cell r="E1515" t="str">
            <v>SAN MATEO</v>
          </cell>
          <cell r="F1515">
            <v>4765</v>
          </cell>
        </row>
        <row r="1516">
          <cell r="A1516" t="str">
            <v>150723</v>
          </cell>
          <cell r="B1516" t="str">
            <v>15</v>
          </cell>
          <cell r="C1516" t="str">
            <v>07</v>
          </cell>
          <cell r="D1516" t="str">
            <v>23</v>
          </cell>
          <cell r="E1516" t="str">
            <v>SAN MATEO DE OTAO</v>
          </cell>
          <cell r="F1516">
            <v>1910</v>
          </cell>
        </row>
        <row r="1517">
          <cell r="A1517" t="str">
            <v>150724</v>
          </cell>
          <cell r="B1517" t="str">
            <v>15</v>
          </cell>
          <cell r="C1517" t="str">
            <v>07</v>
          </cell>
          <cell r="D1517" t="str">
            <v>24</v>
          </cell>
          <cell r="E1517" t="str">
            <v>SAN PEDRO DE CASTA</v>
          </cell>
          <cell r="F1517">
            <v>985</v>
          </cell>
        </row>
        <row r="1518">
          <cell r="A1518" t="str">
            <v>150725</v>
          </cell>
          <cell r="B1518" t="str">
            <v>15</v>
          </cell>
          <cell r="C1518" t="str">
            <v>07</v>
          </cell>
          <cell r="D1518" t="str">
            <v>25</v>
          </cell>
          <cell r="E1518" t="str">
            <v>SAN PEDRO DE HUANCAYRE</v>
          </cell>
          <cell r="F1518">
            <v>248</v>
          </cell>
        </row>
        <row r="1519">
          <cell r="A1519" t="str">
            <v>150726</v>
          </cell>
          <cell r="B1519" t="str">
            <v>15</v>
          </cell>
          <cell r="C1519" t="str">
            <v>07</v>
          </cell>
          <cell r="D1519" t="str">
            <v>26</v>
          </cell>
          <cell r="E1519" t="str">
            <v>SANGALLAYA</v>
          </cell>
          <cell r="F1519">
            <v>681</v>
          </cell>
        </row>
        <row r="1520">
          <cell r="A1520" t="str">
            <v>150727</v>
          </cell>
          <cell r="B1520" t="str">
            <v>15</v>
          </cell>
          <cell r="C1520" t="str">
            <v>07</v>
          </cell>
          <cell r="D1520" t="str">
            <v>27</v>
          </cell>
          <cell r="E1520" t="str">
            <v>SANTA CRUZ DE COCACHACRA</v>
          </cell>
          <cell r="F1520">
            <v>2237</v>
          </cell>
        </row>
        <row r="1521">
          <cell r="A1521" t="str">
            <v>150728</v>
          </cell>
          <cell r="B1521" t="str">
            <v>15</v>
          </cell>
          <cell r="C1521" t="str">
            <v>07</v>
          </cell>
          <cell r="D1521" t="str">
            <v>28</v>
          </cell>
          <cell r="E1521" t="str">
            <v>SANTA EULALIA</v>
          </cell>
          <cell r="F1521">
            <v>11319</v>
          </cell>
        </row>
        <row r="1522">
          <cell r="A1522" t="str">
            <v>150729</v>
          </cell>
          <cell r="B1522" t="str">
            <v>15</v>
          </cell>
          <cell r="C1522" t="str">
            <v>07</v>
          </cell>
          <cell r="D1522" t="str">
            <v>29</v>
          </cell>
          <cell r="E1522" t="str">
            <v>SANTIAGO DE ANCHUCAYA</v>
          </cell>
          <cell r="F1522">
            <v>557</v>
          </cell>
        </row>
        <row r="1523">
          <cell r="A1523" t="str">
            <v>150730</v>
          </cell>
          <cell r="B1523" t="str">
            <v>15</v>
          </cell>
          <cell r="C1523" t="str">
            <v>07</v>
          </cell>
          <cell r="D1523" t="str">
            <v>30</v>
          </cell>
          <cell r="E1523" t="str">
            <v>SANTIAGO DE TUNA</v>
          </cell>
          <cell r="F1523">
            <v>472</v>
          </cell>
        </row>
        <row r="1524">
          <cell r="A1524" t="str">
            <v>150731</v>
          </cell>
          <cell r="B1524" t="str">
            <v>15</v>
          </cell>
          <cell r="C1524" t="str">
            <v>07</v>
          </cell>
          <cell r="D1524" t="str">
            <v>31</v>
          </cell>
          <cell r="E1524" t="str">
            <v>SANTO DOMINGO DE LOS OLLEROS</v>
          </cell>
          <cell r="F1524">
            <v>2362</v>
          </cell>
        </row>
        <row r="1525">
          <cell r="A1525" t="str">
            <v>150732</v>
          </cell>
          <cell r="B1525" t="str">
            <v>15</v>
          </cell>
          <cell r="C1525" t="str">
            <v>07</v>
          </cell>
          <cell r="D1525" t="str">
            <v>32</v>
          </cell>
          <cell r="E1525" t="str">
            <v>SURCO</v>
          </cell>
          <cell r="F1525">
            <v>2137</v>
          </cell>
        </row>
        <row r="1526">
          <cell r="A1526" t="str">
            <v>150800</v>
          </cell>
          <cell r="B1526" t="str">
            <v>15</v>
          </cell>
          <cell r="C1526" t="str">
            <v>08</v>
          </cell>
          <cell r="D1526" t="str">
            <v>00</v>
          </cell>
          <cell r="E1526" t="str">
            <v>HUAURA</v>
          </cell>
          <cell r="F1526">
            <v>203318</v>
          </cell>
        </row>
        <row r="1527">
          <cell r="A1527" t="str">
            <v>150801</v>
          </cell>
          <cell r="B1527" t="str">
            <v>15</v>
          </cell>
          <cell r="C1527" t="str">
            <v>08</v>
          </cell>
          <cell r="D1527" t="str">
            <v>01</v>
          </cell>
          <cell r="E1527" t="str">
            <v>HUACHO</v>
          </cell>
          <cell r="F1527">
            <v>56799</v>
          </cell>
        </row>
        <row r="1528">
          <cell r="A1528" t="str">
            <v>150802</v>
          </cell>
          <cell r="B1528" t="str">
            <v>15</v>
          </cell>
          <cell r="C1528" t="str">
            <v>08</v>
          </cell>
          <cell r="D1528" t="str">
            <v>02</v>
          </cell>
          <cell r="E1528" t="str">
            <v>AMBAR</v>
          </cell>
          <cell r="F1528">
            <v>3125</v>
          </cell>
        </row>
        <row r="1529">
          <cell r="A1529" t="str">
            <v>150803</v>
          </cell>
          <cell r="B1529" t="str">
            <v>15</v>
          </cell>
          <cell r="C1529" t="str">
            <v>08</v>
          </cell>
          <cell r="D1529" t="str">
            <v>03</v>
          </cell>
          <cell r="E1529" t="str">
            <v>CALETA DE CARQUIN</v>
          </cell>
          <cell r="F1529">
            <v>6383</v>
          </cell>
        </row>
        <row r="1530">
          <cell r="A1530" t="str">
            <v>150804</v>
          </cell>
          <cell r="B1530" t="str">
            <v>15</v>
          </cell>
          <cell r="C1530" t="str">
            <v>08</v>
          </cell>
          <cell r="D1530" t="str">
            <v>04</v>
          </cell>
          <cell r="E1530" t="str">
            <v>CHECRAS</v>
          </cell>
          <cell r="F1530">
            <v>1412</v>
          </cell>
        </row>
        <row r="1531">
          <cell r="A1531" t="str">
            <v>150805</v>
          </cell>
          <cell r="B1531" t="str">
            <v>15</v>
          </cell>
          <cell r="C1531" t="str">
            <v>08</v>
          </cell>
          <cell r="D1531" t="str">
            <v>05</v>
          </cell>
          <cell r="E1531" t="str">
            <v>HUALMAY</v>
          </cell>
          <cell r="F1531">
            <v>27611</v>
          </cell>
        </row>
        <row r="1532">
          <cell r="A1532" t="str">
            <v>150806</v>
          </cell>
          <cell r="B1532" t="str">
            <v>15</v>
          </cell>
          <cell r="C1532" t="str">
            <v>08</v>
          </cell>
          <cell r="D1532" t="str">
            <v>06</v>
          </cell>
          <cell r="E1532" t="str">
            <v>HUAURA</v>
          </cell>
          <cell r="F1532">
            <v>33178</v>
          </cell>
        </row>
        <row r="1533">
          <cell r="A1533" t="str">
            <v>150807</v>
          </cell>
          <cell r="B1533" t="str">
            <v>15</v>
          </cell>
          <cell r="C1533" t="str">
            <v>08</v>
          </cell>
          <cell r="D1533" t="str">
            <v>07</v>
          </cell>
          <cell r="E1533" t="str">
            <v>LEONCIO PRADO</v>
          </cell>
          <cell r="F1533">
            <v>2212</v>
          </cell>
        </row>
        <row r="1534">
          <cell r="A1534" t="str">
            <v>150808</v>
          </cell>
          <cell r="B1534" t="str">
            <v>15</v>
          </cell>
          <cell r="C1534" t="str">
            <v>08</v>
          </cell>
          <cell r="D1534" t="str">
            <v>08</v>
          </cell>
          <cell r="E1534" t="str">
            <v>PACCHO</v>
          </cell>
          <cell r="F1534">
            <v>2125</v>
          </cell>
        </row>
        <row r="1535">
          <cell r="A1535" t="str">
            <v>150809</v>
          </cell>
          <cell r="B1535" t="str">
            <v>15</v>
          </cell>
          <cell r="C1535" t="str">
            <v>08</v>
          </cell>
          <cell r="D1535" t="str">
            <v>09</v>
          </cell>
          <cell r="E1535" t="str">
            <v>SANTA LEONOR</v>
          </cell>
          <cell r="F1535">
            <v>1190</v>
          </cell>
        </row>
        <row r="1536">
          <cell r="A1536" t="str">
            <v>150810</v>
          </cell>
          <cell r="B1536" t="str">
            <v>15</v>
          </cell>
          <cell r="C1536" t="str">
            <v>08</v>
          </cell>
          <cell r="D1536" t="str">
            <v>10</v>
          </cell>
          <cell r="E1536" t="str">
            <v>SANTA MARIA</v>
          </cell>
          <cell r="F1536">
            <v>28568</v>
          </cell>
        </row>
        <row r="1537">
          <cell r="A1537" t="str">
            <v>150811</v>
          </cell>
          <cell r="B1537" t="str">
            <v>15</v>
          </cell>
          <cell r="C1537" t="str">
            <v>08</v>
          </cell>
          <cell r="D1537" t="str">
            <v>11</v>
          </cell>
          <cell r="E1537" t="str">
            <v>SAYAN</v>
          </cell>
          <cell r="F1537">
            <v>21223</v>
          </cell>
        </row>
        <row r="1538">
          <cell r="A1538" t="str">
            <v>150812</v>
          </cell>
          <cell r="B1538" t="str">
            <v>15</v>
          </cell>
          <cell r="C1538" t="str">
            <v>08</v>
          </cell>
          <cell r="D1538" t="str">
            <v>12</v>
          </cell>
          <cell r="E1538" t="str">
            <v>VEGUETA</v>
          </cell>
          <cell r="F1538">
            <v>19492</v>
          </cell>
        </row>
        <row r="1539">
          <cell r="A1539" t="str">
            <v>150900</v>
          </cell>
          <cell r="B1539" t="str">
            <v>15</v>
          </cell>
          <cell r="C1539" t="str">
            <v>09</v>
          </cell>
          <cell r="D1539" t="str">
            <v>00</v>
          </cell>
          <cell r="E1539" t="str">
            <v>OYON</v>
          </cell>
          <cell r="F1539">
            <v>17796</v>
          </cell>
        </row>
        <row r="1540">
          <cell r="A1540" t="str">
            <v>150901</v>
          </cell>
          <cell r="B1540" t="str">
            <v>15</v>
          </cell>
          <cell r="C1540" t="str">
            <v>09</v>
          </cell>
          <cell r="D1540" t="str">
            <v>01</v>
          </cell>
          <cell r="E1540" t="str">
            <v>OYON</v>
          </cell>
          <cell r="F1540">
            <v>10686</v>
          </cell>
        </row>
        <row r="1541">
          <cell r="A1541" t="str">
            <v>150902</v>
          </cell>
          <cell r="B1541" t="str">
            <v>15</v>
          </cell>
          <cell r="C1541" t="str">
            <v>09</v>
          </cell>
          <cell r="D1541" t="str">
            <v>02</v>
          </cell>
          <cell r="E1541" t="str">
            <v>ANDAJES</v>
          </cell>
          <cell r="F1541">
            <v>1048</v>
          </cell>
        </row>
        <row r="1542">
          <cell r="A1542" t="str">
            <v>150903</v>
          </cell>
          <cell r="B1542" t="str">
            <v>15</v>
          </cell>
          <cell r="C1542" t="str">
            <v>09</v>
          </cell>
          <cell r="D1542" t="str">
            <v>03</v>
          </cell>
          <cell r="E1542" t="str">
            <v>CAUJUL</v>
          </cell>
          <cell r="F1542">
            <v>650</v>
          </cell>
        </row>
        <row r="1543">
          <cell r="A1543" t="str">
            <v>150904</v>
          </cell>
          <cell r="B1543" t="str">
            <v>15</v>
          </cell>
          <cell r="C1543" t="str">
            <v>09</v>
          </cell>
          <cell r="D1543" t="str">
            <v>04</v>
          </cell>
          <cell r="E1543" t="str">
            <v>COCHAMARCA</v>
          </cell>
          <cell r="F1543">
            <v>1432</v>
          </cell>
        </row>
        <row r="1544">
          <cell r="A1544" t="str">
            <v>150905</v>
          </cell>
          <cell r="B1544" t="str">
            <v>15</v>
          </cell>
          <cell r="C1544" t="str">
            <v>09</v>
          </cell>
          <cell r="D1544" t="str">
            <v>05</v>
          </cell>
          <cell r="E1544" t="str">
            <v>NAVAN</v>
          </cell>
          <cell r="F1544">
            <v>947</v>
          </cell>
        </row>
        <row r="1545">
          <cell r="A1545" t="str">
            <v>150906</v>
          </cell>
          <cell r="B1545" t="str">
            <v>15</v>
          </cell>
          <cell r="C1545" t="str">
            <v>09</v>
          </cell>
          <cell r="D1545" t="str">
            <v>06</v>
          </cell>
          <cell r="E1545" t="str">
            <v>PACHANGARA</v>
          </cell>
          <cell r="F1545">
            <v>3033</v>
          </cell>
        </row>
        <row r="1546">
          <cell r="A1546" t="str">
            <v>151000</v>
          </cell>
          <cell r="B1546" t="str">
            <v>15</v>
          </cell>
          <cell r="C1546" t="str">
            <v>10</v>
          </cell>
          <cell r="D1546" t="str">
            <v>00</v>
          </cell>
          <cell r="E1546" t="str">
            <v>YAUYOS</v>
          </cell>
          <cell r="F1546">
            <v>25456</v>
          </cell>
        </row>
        <row r="1547">
          <cell r="A1547" t="str">
            <v>151001</v>
          </cell>
          <cell r="B1547" t="str">
            <v>15</v>
          </cell>
          <cell r="C1547" t="str">
            <v>10</v>
          </cell>
          <cell r="D1547" t="str">
            <v>01</v>
          </cell>
          <cell r="E1547" t="str">
            <v>YAUYOS</v>
          </cell>
          <cell r="F1547">
            <v>1886</v>
          </cell>
        </row>
        <row r="1548">
          <cell r="A1548" t="str">
            <v>151002</v>
          </cell>
          <cell r="B1548" t="str">
            <v>15</v>
          </cell>
          <cell r="C1548" t="str">
            <v>10</v>
          </cell>
          <cell r="D1548" t="str">
            <v>02</v>
          </cell>
          <cell r="E1548" t="str">
            <v>ALIS</v>
          </cell>
          <cell r="F1548">
            <v>268</v>
          </cell>
        </row>
        <row r="1549">
          <cell r="A1549" t="str">
            <v>151003</v>
          </cell>
          <cell r="B1549" t="str">
            <v>15</v>
          </cell>
          <cell r="C1549" t="str">
            <v>10</v>
          </cell>
          <cell r="D1549" t="str">
            <v>03</v>
          </cell>
          <cell r="E1549" t="str">
            <v>AYAUCA</v>
          </cell>
          <cell r="F1549">
            <v>1375</v>
          </cell>
        </row>
        <row r="1550">
          <cell r="A1550" t="str">
            <v>151004</v>
          </cell>
          <cell r="B1550" t="str">
            <v>15</v>
          </cell>
          <cell r="C1550" t="str">
            <v>10</v>
          </cell>
          <cell r="D1550" t="str">
            <v>04</v>
          </cell>
          <cell r="E1550" t="str">
            <v>AYAVIRI</v>
          </cell>
          <cell r="F1550">
            <v>773</v>
          </cell>
        </row>
        <row r="1551">
          <cell r="A1551" t="str">
            <v>151005</v>
          </cell>
          <cell r="B1551" t="str">
            <v>15</v>
          </cell>
          <cell r="C1551" t="str">
            <v>10</v>
          </cell>
          <cell r="D1551" t="str">
            <v>05</v>
          </cell>
          <cell r="E1551" t="str">
            <v>AZANGARO</v>
          </cell>
          <cell r="F1551">
            <v>700</v>
          </cell>
        </row>
        <row r="1552">
          <cell r="A1552" t="str">
            <v>151006</v>
          </cell>
          <cell r="B1552" t="str">
            <v>15</v>
          </cell>
          <cell r="C1552" t="str">
            <v>10</v>
          </cell>
          <cell r="D1552" t="str">
            <v>06</v>
          </cell>
          <cell r="E1552" t="str">
            <v>CACRA</v>
          </cell>
          <cell r="F1552">
            <v>1213</v>
          </cell>
        </row>
        <row r="1553">
          <cell r="A1553" t="str">
            <v>151007</v>
          </cell>
          <cell r="B1553" t="str">
            <v>15</v>
          </cell>
          <cell r="C1553" t="str">
            <v>10</v>
          </cell>
          <cell r="D1553" t="str">
            <v>07</v>
          </cell>
          <cell r="E1553" t="str">
            <v>CARANIA</v>
          </cell>
          <cell r="F1553">
            <v>345</v>
          </cell>
        </row>
        <row r="1554">
          <cell r="A1554" t="str">
            <v>151008</v>
          </cell>
          <cell r="B1554" t="str">
            <v>15</v>
          </cell>
          <cell r="C1554" t="str">
            <v>10</v>
          </cell>
          <cell r="D1554" t="str">
            <v>08</v>
          </cell>
          <cell r="E1554" t="str">
            <v>CATAHUASI</v>
          </cell>
          <cell r="F1554">
            <v>1331</v>
          </cell>
        </row>
        <row r="1555">
          <cell r="A1555" t="str">
            <v>151009</v>
          </cell>
          <cell r="B1555" t="str">
            <v>15</v>
          </cell>
          <cell r="C1555" t="str">
            <v>10</v>
          </cell>
          <cell r="D1555" t="str">
            <v>09</v>
          </cell>
          <cell r="E1555" t="str">
            <v>CHOCOS</v>
          </cell>
          <cell r="F1555">
            <v>1226</v>
          </cell>
        </row>
        <row r="1556">
          <cell r="A1556" t="str">
            <v>151010</v>
          </cell>
          <cell r="B1556" t="str">
            <v>15</v>
          </cell>
          <cell r="C1556" t="str">
            <v>10</v>
          </cell>
          <cell r="D1556" t="str">
            <v>10</v>
          </cell>
          <cell r="E1556" t="str">
            <v>COCHAS</v>
          </cell>
          <cell r="F1556">
            <v>102</v>
          </cell>
        </row>
        <row r="1557">
          <cell r="A1557" t="str">
            <v>151011</v>
          </cell>
          <cell r="B1557" t="str">
            <v>15</v>
          </cell>
          <cell r="C1557" t="str">
            <v>10</v>
          </cell>
          <cell r="D1557" t="str">
            <v>11</v>
          </cell>
          <cell r="E1557" t="str">
            <v>COLONIA</v>
          </cell>
          <cell r="F1557">
            <v>1573</v>
          </cell>
        </row>
        <row r="1558">
          <cell r="A1558" t="str">
            <v>151012</v>
          </cell>
          <cell r="B1558" t="str">
            <v>15</v>
          </cell>
          <cell r="C1558" t="str">
            <v>10</v>
          </cell>
          <cell r="D1558" t="str">
            <v>12</v>
          </cell>
          <cell r="E1558" t="str">
            <v>HONGOS</v>
          </cell>
          <cell r="F1558">
            <v>454</v>
          </cell>
        </row>
        <row r="1559">
          <cell r="A1559" t="str">
            <v>151013</v>
          </cell>
          <cell r="B1559" t="str">
            <v>15</v>
          </cell>
          <cell r="C1559" t="str">
            <v>10</v>
          </cell>
          <cell r="D1559" t="str">
            <v>13</v>
          </cell>
          <cell r="E1559" t="str">
            <v>HUAMPARA</v>
          </cell>
          <cell r="F1559">
            <v>271</v>
          </cell>
        </row>
        <row r="1560">
          <cell r="A1560" t="str">
            <v>151014</v>
          </cell>
          <cell r="B1560" t="str">
            <v>15</v>
          </cell>
          <cell r="C1560" t="str">
            <v>10</v>
          </cell>
          <cell r="D1560" t="str">
            <v>14</v>
          </cell>
          <cell r="E1560" t="str">
            <v>HUANCAYA</v>
          </cell>
          <cell r="F1560">
            <v>485</v>
          </cell>
        </row>
        <row r="1561">
          <cell r="A1561" t="str">
            <v>151015</v>
          </cell>
          <cell r="B1561" t="str">
            <v>15</v>
          </cell>
          <cell r="C1561" t="str">
            <v>10</v>
          </cell>
          <cell r="D1561" t="str">
            <v>15</v>
          </cell>
          <cell r="E1561" t="str">
            <v>HUANGASCAR</v>
          </cell>
          <cell r="F1561">
            <v>713</v>
          </cell>
        </row>
        <row r="1562">
          <cell r="A1562" t="str">
            <v>151016</v>
          </cell>
          <cell r="B1562" t="str">
            <v>15</v>
          </cell>
          <cell r="C1562" t="str">
            <v>10</v>
          </cell>
          <cell r="D1562" t="str">
            <v>16</v>
          </cell>
          <cell r="E1562" t="str">
            <v>HUANTAN</v>
          </cell>
          <cell r="F1562">
            <v>975</v>
          </cell>
        </row>
        <row r="1563">
          <cell r="A1563" t="str">
            <v>151017</v>
          </cell>
          <cell r="B1563" t="str">
            <v>15</v>
          </cell>
          <cell r="C1563" t="str">
            <v>10</v>
          </cell>
          <cell r="D1563" t="str">
            <v>17</v>
          </cell>
          <cell r="E1563" t="str">
            <v>HUAÑEC</v>
          </cell>
          <cell r="F1563">
            <v>410</v>
          </cell>
        </row>
        <row r="1564">
          <cell r="A1564" t="str">
            <v>151018</v>
          </cell>
          <cell r="B1564" t="str">
            <v>15</v>
          </cell>
          <cell r="C1564" t="str">
            <v>10</v>
          </cell>
          <cell r="D1564" t="str">
            <v>18</v>
          </cell>
          <cell r="E1564" t="str">
            <v>LARAOS</v>
          </cell>
          <cell r="F1564">
            <v>814</v>
          </cell>
        </row>
        <row r="1565">
          <cell r="A1565" t="str">
            <v>151019</v>
          </cell>
          <cell r="B1565" t="str">
            <v>15</v>
          </cell>
          <cell r="C1565" t="str">
            <v>10</v>
          </cell>
          <cell r="D1565" t="str">
            <v>19</v>
          </cell>
          <cell r="E1565" t="str">
            <v>LINCHA</v>
          </cell>
          <cell r="F1565">
            <v>986</v>
          </cell>
        </row>
        <row r="1566">
          <cell r="A1566" t="str">
            <v>151020</v>
          </cell>
          <cell r="B1566" t="str">
            <v>15</v>
          </cell>
          <cell r="C1566" t="str">
            <v>10</v>
          </cell>
          <cell r="D1566" t="str">
            <v>20</v>
          </cell>
          <cell r="E1566" t="str">
            <v>MADEAN</v>
          </cell>
          <cell r="F1566">
            <v>845</v>
          </cell>
        </row>
        <row r="1567">
          <cell r="A1567" t="str">
            <v>151021</v>
          </cell>
          <cell r="B1567" t="str">
            <v>15</v>
          </cell>
          <cell r="C1567" t="str">
            <v>10</v>
          </cell>
          <cell r="D1567" t="str">
            <v>21</v>
          </cell>
          <cell r="E1567" t="str">
            <v>MIRAFLORES</v>
          </cell>
          <cell r="F1567">
            <v>343</v>
          </cell>
        </row>
        <row r="1568">
          <cell r="A1568" t="str">
            <v>151022</v>
          </cell>
          <cell r="B1568" t="str">
            <v>15</v>
          </cell>
          <cell r="C1568" t="str">
            <v>10</v>
          </cell>
          <cell r="D1568" t="str">
            <v>22</v>
          </cell>
          <cell r="E1568" t="str">
            <v>OMAS</v>
          </cell>
          <cell r="F1568">
            <v>677</v>
          </cell>
        </row>
        <row r="1569">
          <cell r="A1569" t="str">
            <v>151023</v>
          </cell>
          <cell r="B1569" t="str">
            <v>15</v>
          </cell>
          <cell r="C1569" t="str">
            <v>10</v>
          </cell>
          <cell r="D1569" t="str">
            <v>23</v>
          </cell>
          <cell r="E1569" t="str">
            <v>PUTINZA</v>
          </cell>
          <cell r="F1569">
            <v>488</v>
          </cell>
        </row>
        <row r="1570">
          <cell r="A1570" t="str">
            <v>151024</v>
          </cell>
          <cell r="B1570" t="str">
            <v>15</v>
          </cell>
          <cell r="C1570" t="str">
            <v>10</v>
          </cell>
          <cell r="D1570" t="str">
            <v>24</v>
          </cell>
          <cell r="E1570" t="str">
            <v>QUINCHES</v>
          </cell>
          <cell r="F1570">
            <v>1013</v>
          </cell>
        </row>
        <row r="1571">
          <cell r="A1571" t="str">
            <v>151025</v>
          </cell>
          <cell r="B1571" t="str">
            <v>15</v>
          </cell>
          <cell r="C1571" t="str">
            <v>10</v>
          </cell>
          <cell r="D1571" t="str">
            <v>25</v>
          </cell>
          <cell r="E1571" t="str">
            <v>QUINOCAY</v>
          </cell>
          <cell r="F1571">
            <v>524</v>
          </cell>
        </row>
        <row r="1572">
          <cell r="A1572" t="str">
            <v>151026</v>
          </cell>
          <cell r="B1572" t="str">
            <v>15</v>
          </cell>
          <cell r="C1572" t="str">
            <v>10</v>
          </cell>
          <cell r="D1572" t="str">
            <v>26</v>
          </cell>
          <cell r="E1572" t="str">
            <v>SAN JOAQUIN</v>
          </cell>
          <cell r="F1572">
            <v>259</v>
          </cell>
        </row>
        <row r="1573">
          <cell r="A1573" t="str">
            <v>151027</v>
          </cell>
          <cell r="B1573" t="str">
            <v>15</v>
          </cell>
          <cell r="C1573" t="str">
            <v>10</v>
          </cell>
          <cell r="D1573" t="str">
            <v>27</v>
          </cell>
          <cell r="E1573" t="str">
            <v>SAN PEDRO DE PILAS</v>
          </cell>
          <cell r="F1573">
            <v>453</v>
          </cell>
        </row>
        <row r="1574">
          <cell r="A1574" t="str">
            <v>151028</v>
          </cell>
          <cell r="B1574" t="str">
            <v>15</v>
          </cell>
          <cell r="C1574" t="str">
            <v>10</v>
          </cell>
          <cell r="D1574" t="str">
            <v>28</v>
          </cell>
          <cell r="E1574" t="str">
            <v>TANTA</v>
          </cell>
          <cell r="F1574">
            <v>534</v>
          </cell>
        </row>
        <row r="1575">
          <cell r="A1575" t="str">
            <v>151029</v>
          </cell>
          <cell r="B1575" t="str">
            <v>15</v>
          </cell>
          <cell r="C1575" t="str">
            <v>10</v>
          </cell>
          <cell r="D1575" t="str">
            <v>29</v>
          </cell>
          <cell r="E1575" t="str">
            <v>TAURIPAMPA</v>
          </cell>
          <cell r="F1575">
            <v>638</v>
          </cell>
        </row>
        <row r="1576">
          <cell r="A1576" t="str">
            <v>151030</v>
          </cell>
          <cell r="B1576" t="str">
            <v>15</v>
          </cell>
          <cell r="C1576" t="str">
            <v>10</v>
          </cell>
          <cell r="D1576" t="str">
            <v>30</v>
          </cell>
          <cell r="E1576" t="str">
            <v>TOMAS</v>
          </cell>
          <cell r="F1576">
            <v>556</v>
          </cell>
        </row>
        <row r="1577">
          <cell r="A1577" t="str">
            <v>151031</v>
          </cell>
          <cell r="B1577" t="str">
            <v>15</v>
          </cell>
          <cell r="C1577" t="str">
            <v>10</v>
          </cell>
          <cell r="D1577" t="str">
            <v>31</v>
          </cell>
          <cell r="E1577" t="str">
            <v>TUPE</v>
          </cell>
          <cell r="F1577">
            <v>738</v>
          </cell>
        </row>
        <row r="1578">
          <cell r="A1578" t="str">
            <v>151032</v>
          </cell>
          <cell r="B1578" t="str">
            <v>15</v>
          </cell>
          <cell r="C1578" t="str">
            <v>10</v>
          </cell>
          <cell r="D1578" t="str">
            <v>32</v>
          </cell>
          <cell r="E1578" t="str">
            <v>VIÑAC</v>
          </cell>
          <cell r="F1578">
            <v>1959</v>
          </cell>
        </row>
        <row r="1579">
          <cell r="A1579" t="str">
            <v>151033</v>
          </cell>
          <cell r="B1579" t="str">
            <v>15</v>
          </cell>
          <cell r="C1579" t="str">
            <v>10</v>
          </cell>
          <cell r="D1579" t="str">
            <v>33</v>
          </cell>
          <cell r="E1579" t="str">
            <v>VITIS</v>
          </cell>
          <cell r="F1579">
            <v>529</v>
          </cell>
        </row>
        <row r="1580">
          <cell r="A1580" t="str">
            <v>160000</v>
          </cell>
          <cell r="B1580" t="str">
            <v>16</v>
          </cell>
          <cell r="C1580" t="str">
            <v>00</v>
          </cell>
          <cell r="D1580" t="str">
            <v>00</v>
          </cell>
          <cell r="E1580" t="str">
            <v>LORETO</v>
          </cell>
          <cell r="F1580">
            <v>947452</v>
          </cell>
        </row>
        <row r="1581">
          <cell r="A1581" t="str">
            <v>160100</v>
          </cell>
          <cell r="B1581" t="str">
            <v>16</v>
          </cell>
          <cell r="C1581" t="str">
            <v>01</v>
          </cell>
          <cell r="D1581" t="str">
            <v>00</v>
          </cell>
          <cell r="E1581" t="str">
            <v>MAYNAS</v>
          </cell>
          <cell r="F1581">
            <v>520355</v>
          </cell>
        </row>
        <row r="1582">
          <cell r="A1582" t="str">
            <v>160101</v>
          </cell>
          <cell r="B1582" t="str">
            <v>16</v>
          </cell>
          <cell r="C1582" t="str">
            <v>01</v>
          </cell>
          <cell r="D1582" t="str">
            <v>01</v>
          </cell>
          <cell r="E1582" t="str">
            <v>IQUITOS</v>
          </cell>
          <cell r="F1582">
            <v>159633</v>
          </cell>
        </row>
        <row r="1583">
          <cell r="A1583" t="str">
            <v>160102</v>
          </cell>
          <cell r="B1583" t="str">
            <v>16</v>
          </cell>
          <cell r="C1583" t="str">
            <v>01</v>
          </cell>
          <cell r="D1583" t="str">
            <v>02</v>
          </cell>
          <cell r="E1583" t="str">
            <v>ALTO NANAY</v>
          </cell>
          <cell r="F1583">
            <v>2994</v>
          </cell>
        </row>
        <row r="1584">
          <cell r="A1584" t="str">
            <v>160103</v>
          </cell>
          <cell r="B1584" t="str">
            <v>16</v>
          </cell>
          <cell r="C1584" t="str">
            <v>01</v>
          </cell>
          <cell r="D1584" t="str">
            <v>03</v>
          </cell>
          <cell r="E1584" t="str">
            <v>FERNANDO LORES</v>
          </cell>
          <cell r="F1584">
            <v>22009</v>
          </cell>
        </row>
        <row r="1585">
          <cell r="A1585" t="str">
            <v>160104</v>
          </cell>
          <cell r="B1585" t="str">
            <v>16</v>
          </cell>
          <cell r="C1585" t="str">
            <v>01</v>
          </cell>
          <cell r="D1585" t="str">
            <v>04</v>
          </cell>
          <cell r="E1585" t="str">
            <v>INDIANA</v>
          </cell>
          <cell r="F1585">
            <v>13656</v>
          </cell>
        </row>
        <row r="1586">
          <cell r="A1586" t="str">
            <v>160105</v>
          </cell>
          <cell r="B1586" t="str">
            <v>16</v>
          </cell>
          <cell r="C1586" t="str">
            <v>01</v>
          </cell>
          <cell r="D1586" t="str">
            <v>05</v>
          </cell>
          <cell r="E1586" t="str">
            <v>LAS AMAZONAS</v>
          </cell>
          <cell r="F1586">
            <v>12911</v>
          </cell>
        </row>
        <row r="1587">
          <cell r="A1587" t="str">
            <v>160106</v>
          </cell>
          <cell r="B1587" t="str">
            <v>16</v>
          </cell>
          <cell r="C1587" t="str">
            <v>01</v>
          </cell>
          <cell r="D1587" t="str">
            <v>06</v>
          </cell>
          <cell r="E1587" t="str">
            <v>MAZAN</v>
          </cell>
          <cell r="F1587">
            <v>14265</v>
          </cell>
        </row>
        <row r="1588">
          <cell r="A1588" t="str">
            <v>160107</v>
          </cell>
          <cell r="B1588" t="str">
            <v>16</v>
          </cell>
          <cell r="C1588" t="str">
            <v>01</v>
          </cell>
          <cell r="D1588" t="str">
            <v>07</v>
          </cell>
          <cell r="E1588" t="str">
            <v>NAPO</v>
          </cell>
          <cell r="F1588">
            <v>15999</v>
          </cell>
        </row>
        <row r="1589">
          <cell r="A1589" t="str">
            <v>160108</v>
          </cell>
          <cell r="B1589" t="str">
            <v>16</v>
          </cell>
          <cell r="C1589" t="str">
            <v>01</v>
          </cell>
          <cell r="D1589" t="str">
            <v>08</v>
          </cell>
          <cell r="E1589" t="str">
            <v>PUNCHANA</v>
          </cell>
          <cell r="F1589">
            <v>85437</v>
          </cell>
        </row>
        <row r="1590">
          <cell r="A1590" t="str">
            <v>160109</v>
          </cell>
          <cell r="B1590" t="str">
            <v>16</v>
          </cell>
          <cell r="C1590" t="str">
            <v>01</v>
          </cell>
          <cell r="D1590" t="str">
            <v>09</v>
          </cell>
          <cell r="E1590" t="str">
            <v xml:space="preserve">PUTUMAYO    </v>
          </cell>
          <cell r="F1590">
            <v>6189</v>
          </cell>
        </row>
        <row r="1591">
          <cell r="A1591" t="str">
            <v>160110</v>
          </cell>
          <cell r="B1591" t="str">
            <v>16</v>
          </cell>
          <cell r="C1591" t="str">
            <v>01</v>
          </cell>
          <cell r="D1591" t="str">
            <v>10</v>
          </cell>
          <cell r="E1591" t="str">
            <v>TORRES CAUSANA</v>
          </cell>
          <cell r="F1591">
            <v>5450</v>
          </cell>
        </row>
        <row r="1592">
          <cell r="A1592" t="str">
            <v>160112</v>
          </cell>
          <cell r="B1592" t="str">
            <v>16</v>
          </cell>
          <cell r="C1592" t="str">
            <v>01</v>
          </cell>
          <cell r="D1592" t="str">
            <v>12</v>
          </cell>
          <cell r="E1592" t="str">
            <v>BELEN</v>
          </cell>
          <cell r="F1592">
            <v>70426</v>
          </cell>
        </row>
        <row r="1593">
          <cell r="A1593" t="str">
            <v>160113</v>
          </cell>
          <cell r="B1593" t="str">
            <v>16</v>
          </cell>
          <cell r="C1593" t="str">
            <v>01</v>
          </cell>
          <cell r="D1593" t="str">
            <v>13</v>
          </cell>
          <cell r="E1593" t="str">
            <v>SAN JUAN BAUTISTA</v>
          </cell>
          <cell r="F1593">
            <v>108353</v>
          </cell>
        </row>
        <row r="1594">
          <cell r="A1594" t="str">
            <v>160114</v>
          </cell>
          <cell r="B1594" t="str">
            <v>16</v>
          </cell>
          <cell r="C1594" t="str">
            <v>01</v>
          </cell>
          <cell r="D1594" t="str">
            <v>14</v>
          </cell>
          <cell r="E1594" t="str">
            <v>TENIENTE MANUEL CLAVERO</v>
          </cell>
          <cell r="F1594">
            <v>3033</v>
          </cell>
        </row>
        <row r="1595">
          <cell r="A1595" t="str">
            <v>160200</v>
          </cell>
          <cell r="B1595" t="str">
            <v>16</v>
          </cell>
          <cell r="C1595" t="str">
            <v>02</v>
          </cell>
          <cell r="D1595" t="str">
            <v>00</v>
          </cell>
          <cell r="E1595" t="str">
            <v>ALTO AMAZONAS</v>
          </cell>
          <cell r="F1595">
            <v>108552</v>
          </cell>
        </row>
        <row r="1596">
          <cell r="A1596" t="str">
            <v>160201</v>
          </cell>
          <cell r="B1596" t="str">
            <v>16</v>
          </cell>
          <cell r="C1596" t="str">
            <v>02</v>
          </cell>
          <cell r="D1596" t="str">
            <v>01</v>
          </cell>
          <cell r="E1596" t="str">
            <v>YURIMAGUAS</v>
          </cell>
          <cell r="F1596">
            <v>65926</v>
          </cell>
        </row>
        <row r="1597">
          <cell r="A1597" t="str">
            <v>160202</v>
          </cell>
          <cell r="B1597" t="str">
            <v>16</v>
          </cell>
          <cell r="C1597" t="str">
            <v>02</v>
          </cell>
          <cell r="D1597" t="str">
            <v>02</v>
          </cell>
          <cell r="E1597" t="str">
            <v>BALSAPUERTO</v>
          </cell>
          <cell r="F1597">
            <v>13804</v>
          </cell>
        </row>
        <row r="1598">
          <cell r="A1598" t="str">
            <v>160205</v>
          </cell>
          <cell r="B1598" t="str">
            <v>16</v>
          </cell>
          <cell r="C1598" t="str">
            <v>02</v>
          </cell>
          <cell r="D1598" t="str">
            <v>05</v>
          </cell>
          <cell r="E1598" t="str">
            <v>JEBEROS</v>
          </cell>
          <cell r="F1598">
            <v>4176</v>
          </cell>
        </row>
        <row r="1599">
          <cell r="A1599" t="str">
            <v>160206</v>
          </cell>
          <cell r="B1599" t="str">
            <v>16</v>
          </cell>
          <cell r="C1599" t="str">
            <v>02</v>
          </cell>
          <cell r="D1599" t="str">
            <v>06</v>
          </cell>
          <cell r="E1599" t="str">
            <v>LAGUNAS</v>
          </cell>
          <cell r="F1599">
            <v>13398</v>
          </cell>
        </row>
        <row r="1600">
          <cell r="A1600" t="str">
            <v>160210</v>
          </cell>
          <cell r="B1600" t="str">
            <v>16</v>
          </cell>
          <cell r="C1600" t="str">
            <v>02</v>
          </cell>
          <cell r="D1600" t="str">
            <v>10</v>
          </cell>
          <cell r="E1600" t="str">
            <v>SANTA CRUZ</v>
          </cell>
          <cell r="F1600">
            <v>4733</v>
          </cell>
        </row>
        <row r="1601">
          <cell r="A1601" t="str">
            <v>160211</v>
          </cell>
          <cell r="B1601" t="str">
            <v>16</v>
          </cell>
          <cell r="C1601" t="str">
            <v>02</v>
          </cell>
          <cell r="D1601" t="str">
            <v>11</v>
          </cell>
          <cell r="E1601" t="str">
            <v>TENIENTE CESAR LOPEZ ROJAS</v>
          </cell>
          <cell r="F1601">
            <v>6515</v>
          </cell>
        </row>
        <row r="1602">
          <cell r="A1602" t="str">
            <v>160300</v>
          </cell>
          <cell r="B1602" t="str">
            <v>16</v>
          </cell>
          <cell r="C1602" t="str">
            <v>03</v>
          </cell>
          <cell r="D1602" t="str">
            <v>00</v>
          </cell>
          <cell r="E1602" t="str">
            <v>LORETO</v>
          </cell>
          <cell r="F1602">
            <v>68025</v>
          </cell>
        </row>
        <row r="1603">
          <cell r="A1603" t="str">
            <v>160301</v>
          </cell>
          <cell r="B1603" t="str">
            <v>16</v>
          </cell>
          <cell r="C1603" t="str">
            <v>03</v>
          </cell>
          <cell r="D1603" t="str">
            <v>01</v>
          </cell>
          <cell r="E1603" t="str">
            <v>NAUTA</v>
          </cell>
          <cell r="F1603">
            <v>31363</v>
          </cell>
        </row>
        <row r="1604">
          <cell r="A1604" t="str">
            <v>160302</v>
          </cell>
          <cell r="B1604" t="str">
            <v>16</v>
          </cell>
          <cell r="C1604" t="str">
            <v>03</v>
          </cell>
          <cell r="D1604" t="str">
            <v>02</v>
          </cell>
          <cell r="E1604" t="str">
            <v>PARINARI</v>
          </cell>
          <cell r="F1604">
            <v>7608</v>
          </cell>
        </row>
        <row r="1605">
          <cell r="A1605" t="str">
            <v>160303</v>
          </cell>
          <cell r="B1605" t="str">
            <v>16</v>
          </cell>
          <cell r="C1605" t="str">
            <v>03</v>
          </cell>
          <cell r="D1605" t="str">
            <v>03</v>
          </cell>
          <cell r="E1605" t="str">
            <v>TIGRE</v>
          </cell>
          <cell r="F1605">
            <v>8217</v>
          </cell>
        </row>
        <row r="1606">
          <cell r="A1606" t="str">
            <v>160304</v>
          </cell>
          <cell r="B1606" t="str">
            <v>16</v>
          </cell>
          <cell r="C1606" t="str">
            <v>03</v>
          </cell>
          <cell r="D1606" t="str">
            <v>04</v>
          </cell>
          <cell r="E1606" t="str">
            <v>TROMPETEROS</v>
          </cell>
          <cell r="F1606">
            <v>7414</v>
          </cell>
        </row>
        <row r="1607">
          <cell r="A1607" t="str">
            <v>160305</v>
          </cell>
          <cell r="B1607" t="str">
            <v>16</v>
          </cell>
          <cell r="C1607" t="str">
            <v>03</v>
          </cell>
          <cell r="D1607" t="str">
            <v>05</v>
          </cell>
          <cell r="E1607" t="str">
            <v>URARINAS</v>
          </cell>
          <cell r="F1607">
            <v>13423</v>
          </cell>
        </row>
        <row r="1608">
          <cell r="A1608" t="str">
            <v>160400</v>
          </cell>
          <cell r="B1608" t="str">
            <v>16</v>
          </cell>
          <cell r="C1608" t="str">
            <v>04</v>
          </cell>
          <cell r="D1608" t="str">
            <v>00</v>
          </cell>
          <cell r="E1608" t="str">
            <v>MARISCAL RAMON CASTILLA</v>
          </cell>
          <cell r="F1608">
            <v>61753</v>
          </cell>
        </row>
        <row r="1609">
          <cell r="A1609" t="str">
            <v>160401</v>
          </cell>
          <cell r="B1609" t="str">
            <v>16</v>
          </cell>
          <cell r="C1609" t="str">
            <v>04</v>
          </cell>
          <cell r="D1609" t="str">
            <v>01</v>
          </cell>
          <cell r="E1609" t="str">
            <v>RAMON CASTILLA</v>
          </cell>
          <cell r="F1609">
            <v>19920</v>
          </cell>
        </row>
        <row r="1610">
          <cell r="A1610" t="str">
            <v>160402</v>
          </cell>
          <cell r="B1610" t="str">
            <v>16</v>
          </cell>
          <cell r="C1610" t="str">
            <v>04</v>
          </cell>
          <cell r="D1610" t="str">
            <v>02</v>
          </cell>
          <cell r="E1610" t="str">
            <v>PEBAS</v>
          </cell>
          <cell r="F1610">
            <v>13705</v>
          </cell>
        </row>
        <row r="1611">
          <cell r="A1611" t="str">
            <v>160403</v>
          </cell>
          <cell r="B1611" t="str">
            <v>16</v>
          </cell>
          <cell r="C1611" t="str">
            <v>04</v>
          </cell>
          <cell r="D1611" t="str">
            <v>03</v>
          </cell>
          <cell r="E1611" t="str">
            <v>YAVARI</v>
          </cell>
          <cell r="F1611">
            <v>11381</v>
          </cell>
        </row>
        <row r="1612">
          <cell r="A1612" t="str">
            <v>160404</v>
          </cell>
          <cell r="B1612" t="str">
            <v>16</v>
          </cell>
          <cell r="C1612" t="str">
            <v>04</v>
          </cell>
          <cell r="D1612" t="str">
            <v>04</v>
          </cell>
          <cell r="E1612" t="str">
            <v>SAN PABLO</v>
          </cell>
          <cell r="F1612">
            <v>16747</v>
          </cell>
        </row>
        <row r="1613">
          <cell r="A1613" t="str">
            <v>160500</v>
          </cell>
          <cell r="B1613" t="str">
            <v>16</v>
          </cell>
          <cell r="C1613" t="str">
            <v>05</v>
          </cell>
          <cell r="D1613" t="str">
            <v>00</v>
          </cell>
          <cell r="E1613" t="str">
            <v>REQUENA</v>
          </cell>
          <cell r="F1613">
            <v>72558</v>
          </cell>
        </row>
        <row r="1614">
          <cell r="A1614" t="str">
            <v>160501</v>
          </cell>
          <cell r="B1614" t="str">
            <v>16</v>
          </cell>
          <cell r="C1614" t="str">
            <v>05</v>
          </cell>
          <cell r="D1614" t="str">
            <v>01</v>
          </cell>
          <cell r="E1614" t="str">
            <v>REQUENA</v>
          </cell>
          <cell r="F1614">
            <v>29096</v>
          </cell>
        </row>
        <row r="1615">
          <cell r="A1615" t="str">
            <v>160502</v>
          </cell>
          <cell r="B1615" t="str">
            <v>16</v>
          </cell>
          <cell r="C1615" t="str">
            <v>05</v>
          </cell>
          <cell r="D1615" t="str">
            <v>02</v>
          </cell>
          <cell r="E1615" t="str">
            <v>ALTO TAPICHE</v>
          </cell>
          <cell r="F1615">
            <v>1982</v>
          </cell>
        </row>
        <row r="1616">
          <cell r="A1616" t="str">
            <v>160503</v>
          </cell>
          <cell r="B1616" t="str">
            <v>16</v>
          </cell>
          <cell r="C1616" t="str">
            <v>05</v>
          </cell>
          <cell r="D1616" t="str">
            <v>03</v>
          </cell>
          <cell r="E1616" t="str">
            <v>CAPELO</v>
          </cell>
          <cell r="F1616">
            <v>4173</v>
          </cell>
        </row>
        <row r="1617">
          <cell r="A1617" t="str">
            <v>160504</v>
          </cell>
          <cell r="B1617" t="str">
            <v>16</v>
          </cell>
          <cell r="C1617" t="str">
            <v>05</v>
          </cell>
          <cell r="D1617" t="str">
            <v>04</v>
          </cell>
          <cell r="E1617" t="str">
            <v>EMILIO SAN MARTIN</v>
          </cell>
          <cell r="F1617">
            <v>7898</v>
          </cell>
        </row>
        <row r="1618">
          <cell r="A1618" t="str">
            <v>160505</v>
          </cell>
          <cell r="B1618" t="str">
            <v>16</v>
          </cell>
          <cell r="C1618" t="str">
            <v>05</v>
          </cell>
          <cell r="D1618" t="str">
            <v>05</v>
          </cell>
          <cell r="E1618" t="str">
            <v>MAQUIA</v>
          </cell>
          <cell r="F1618">
            <v>8951</v>
          </cell>
        </row>
        <row r="1619">
          <cell r="A1619" t="str">
            <v>160506</v>
          </cell>
          <cell r="B1619" t="str">
            <v>16</v>
          </cell>
          <cell r="C1619" t="str">
            <v>05</v>
          </cell>
          <cell r="D1619" t="str">
            <v>06</v>
          </cell>
          <cell r="E1619" t="str">
            <v>PUINAHUA</v>
          </cell>
          <cell r="F1619">
            <v>6337</v>
          </cell>
        </row>
        <row r="1620">
          <cell r="A1620" t="str">
            <v>160507</v>
          </cell>
          <cell r="B1620" t="str">
            <v>16</v>
          </cell>
          <cell r="C1620" t="str">
            <v>05</v>
          </cell>
          <cell r="D1620" t="str">
            <v>07</v>
          </cell>
          <cell r="E1620" t="str">
            <v>SAQUENA</v>
          </cell>
          <cell r="F1620">
            <v>4602</v>
          </cell>
        </row>
        <row r="1621">
          <cell r="A1621" t="str">
            <v>160508</v>
          </cell>
          <cell r="B1621" t="str">
            <v>16</v>
          </cell>
          <cell r="C1621" t="str">
            <v>05</v>
          </cell>
          <cell r="D1621" t="str">
            <v>08</v>
          </cell>
          <cell r="E1621" t="str">
            <v>SOPLIN</v>
          </cell>
          <cell r="F1621">
            <v>715</v>
          </cell>
        </row>
        <row r="1622">
          <cell r="A1622" t="str">
            <v>160509</v>
          </cell>
          <cell r="B1622" t="str">
            <v>16</v>
          </cell>
          <cell r="C1622" t="str">
            <v>05</v>
          </cell>
          <cell r="D1622" t="str">
            <v>09</v>
          </cell>
          <cell r="E1622" t="str">
            <v>TAPICHE</v>
          </cell>
          <cell r="F1622">
            <v>958</v>
          </cell>
        </row>
        <row r="1623">
          <cell r="A1623" t="str">
            <v>160510</v>
          </cell>
          <cell r="B1623" t="str">
            <v>16</v>
          </cell>
          <cell r="C1623" t="str">
            <v>05</v>
          </cell>
          <cell r="D1623" t="str">
            <v>10</v>
          </cell>
          <cell r="E1623" t="str">
            <v>JENARO HERRERA</v>
          </cell>
          <cell r="F1623">
            <v>5161</v>
          </cell>
        </row>
        <row r="1624">
          <cell r="A1624" t="str">
            <v>160511</v>
          </cell>
          <cell r="B1624" t="str">
            <v>16</v>
          </cell>
          <cell r="C1624" t="str">
            <v>05</v>
          </cell>
          <cell r="D1624" t="str">
            <v>11</v>
          </cell>
          <cell r="E1624" t="str">
            <v>YAQUERANA</v>
          </cell>
          <cell r="F1624">
            <v>2685</v>
          </cell>
        </row>
        <row r="1625">
          <cell r="A1625" t="str">
            <v>160600</v>
          </cell>
          <cell r="B1625" t="str">
            <v>16</v>
          </cell>
          <cell r="C1625" t="str">
            <v>06</v>
          </cell>
          <cell r="D1625" t="str">
            <v>00</v>
          </cell>
          <cell r="E1625" t="str">
            <v>UCAYALI</v>
          </cell>
          <cell r="F1625">
            <v>61603</v>
          </cell>
        </row>
        <row r="1626">
          <cell r="A1626" t="str">
            <v>160601</v>
          </cell>
          <cell r="B1626" t="str">
            <v>16</v>
          </cell>
          <cell r="C1626" t="str">
            <v>06</v>
          </cell>
          <cell r="D1626" t="str">
            <v>01</v>
          </cell>
          <cell r="E1626" t="str">
            <v>CONTAMANA</v>
          </cell>
          <cell r="F1626">
            <v>23374</v>
          </cell>
        </row>
        <row r="1627">
          <cell r="A1627" t="str">
            <v>160602</v>
          </cell>
          <cell r="B1627" t="str">
            <v>16</v>
          </cell>
          <cell r="C1627" t="str">
            <v>06</v>
          </cell>
          <cell r="D1627" t="str">
            <v>02</v>
          </cell>
          <cell r="E1627" t="str">
            <v>INAHUAYA</v>
          </cell>
          <cell r="F1627">
            <v>2318</v>
          </cell>
        </row>
        <row r="1628">
          <cell r="A1628" t="str">
            <v>160603</v>
          </cell>
          <cell r="B1628" t="str">
            <v>16</v>
          </cell>
          <cell r="C1628" t="str">
            <v>06</v>
          </cell>
          <cell r="D1628" t="str">
            <v>03</v>
          </cell>
          <cell r="E1628" t="str">
            <v>PADRE MARQUEZ</v>
          </cell>
          <cell r="F1628">
            <v>6142</v>
          </cell>
        </row>
        <row r="1629">
          <cell r="A1629" t="str">
            <v>160604</v>
          </cell>
          <cell r="B1629" t="str">
            <v>16</v>
          </cell>
          <cell r="C1629" t="str">
            <v>06</v>
          </cell>
          <cell r="D1629" t="str">
            <v>04</v>
          </cell>
          <cell r="E1629" t="str">
            <v>PAMPA HERMOSA</v>
          </cell>
          <cell r="F1629">
            <v>5496</v>
          </cell>
        </row>
        <row r="1630">
          <cell r="A1630" t="str">
            <v>160605</v>
          </cell>
          <cell r="B1630" t="str">
            <v>16</v>
          </cell>
          <cell r="C1630" t="str">
            <v>06</v>
          </cell>
          <cell r="D1630" t="str">
            <v>05</v>
          </cell>
          <cell r="E1630" t="str">
            <v>SARAYACU</v>
          </cell>
          <cell r="F1630">
            <v>15352</v>
          </cell>
        </row>
        <row r="1631">
          <cell r="A1631" t="str">
            <v>160606</v>
          </cell>
          <cell r="B1631" t="str">
            <v>16</v>
          </cell>
          <cell r="C1631" t="str">
            <v>06</v>
          </cell>
          <cell r="D1631" t="str">
            <v>06</v>
          </cell>
          <cell r="E1631" t="str">
            <v>VARGAS GUERRA</v>
          </cell>
          <cell r="F1631">
            <v>8921</v>
          </cell>
        </row>
        <row r="1632">
          <cell r="A1632" t="str">
            <v>160700</v>
          </cell>
          <cell r="B1632" t="str">
            <v>16</v>
          </cell>
          <cell r="C1632" t="str">
            <v>07</v>
          </cell>
          <cell r="D1632" t="str">
            <v>00</v>
          </cell>
          <cell r="E1632" t="str">
            <v>DATEM DEL MARAÑON</v>
          </cell>
          <cell r="F1632">
            <v>54606</v>
          </cell>
        </row>
        <row r="1633">
          <cell r="A1633" t="str">
            <v>160701</v>
          </cell>
          <cell r="B1633" t="str">
            <v>16</v>
          </cell>
          <cell r="C1633" t="str">
            <v>07</v>
          </cell>
          <cell r="D1633" t="str">
            <v>01</v>
          </cell>
          <cell r="E1633" t="str">
            <v>BARRANCA</v>
          </cell>
          <cell r="F1633">
            <v>12960</v>
          </cell>
        </row>
        <row r="1634">
          <cell r="A1634" t="str">
            <v>160702</v>
          </cell>
          <cell r="B1634" t="str">
            <v>16</v>
          </cell>
          <cell r="C1634" t="str">
            <v>07</v>
          </cell>
          <cell r="D1634" t="str">
            <v>02</v>
          </cell>
          <cell r="E1634" t="str">
            <v>CAHUAPANAS</v>
          </cell>
          <cell r="F1634">
            <v>8078</v>
          </cell>
        </row>
        <row r="1635">
          <cell r="A1635" t="str">
            <v>160703</v>
          </cell>
          <cell r="B1635" t="str">
            <v>16</v>
          </cell>
          <cell r="C1635" t="str">
            <v>07</v>
          </cell>
          <cell r="D1635" t="str">
            <v>03</v>
          </cell>
          <cell r="E1635" t="str">
            <v>MANSERICHE</v>
          </cell>
          <cell r="F1635">
            <v>8115</v>
          </cell>
        </row>
        <row r="1636">
          <cell r="A1636" t="str">
            <v>160704</v>
          </cell>
          <cell r="B1636" t="str">
            <v>16</v>
          </cell>
          <cell r="C1636" t="str">
            <v>07</v>
          </cell>
          <cell r="D1636" t="str">
            <v>04</v>
          </cell>
          <cell r="E1636" t="str">
            <v>MORONA</v>
          </cell>
          <cell r="F1636">
            <v>8532</v>
          </cell>
        </row>
        <row r="1637">
          <cell r="A1637" t="str">
            <v>160705</v>
          </cell>
          <cell r="B1637" t="str">
            <v>16</v>
          </cell>
          <cell r="C1637" t="str">
            <v>07</v>
          </cell>
          <cell r="D1637" t="str">
            <v>05</v>
          </cell>
          <cell r="E1637" t="str">
            <v>PASTAZA</v>
          </cell>
          <cell r="F1637">
            <v>6384</v>
          </cell>
        </row>
        <row r="1638">
          <cell r="A1638" t="str">
            <v>160706</v>
          </cell>
          <cell r="B1638" t="str">
            <v>16</v>
          </cell>
          <cell r="C1638" t="str">
            <v>07</v>
          </cell>
          <cell r="D1638" t="str">
            <v>06</v>
          </cell>
          <cell r="E1638" t="str">
            <v>ANDOAS</v>
          </cell>
          <cell r="F1638">
            <v>10537</v>
          </cell>
        </row>
        <row r="1639">
          <cell r="A1639" t="str">
            <v>170000</v>
          </cell>
          <cell r="B1639" t="str">
            <v>17</v>
          </cell>
          <cell r="C1639" t="str">
            <v>00</v>
          </cell>
          <cell r="D1639" t="str">
            <v>00</v>
          </cell>
          <cell r="E1639" t="str">
            <v>MADRE DE DIOS</v>
          </cell>
          <cell r="F1639">
            <v>106036</v>
          </cell>
        </row>
        <row r="1640">
          <cell r="A1640" t="str">
            <v>170100</v>
          </cell>
          <cell r="B1640" t="str">
            <v>17</v>
          </cell>
          <cell r="C1640" t="str">
            <v>01</v>
          </cell>
          <cell r="D1640" t="str">
            <v>00</v>
          </cell>
          <cell r="E1640" t="str">
            <v>TAMBOPATA</v>
          </cell>
          <cell r="F1640">
            <v>78055</v>
          </cell>
        </row>
        <row r="1641">
          <cell r="A1641" t="str">
            <v>170101</v>
          </cell>
          <cell r="B1641" t="str">
            <v>17</v>
          </cell>
          <cell r="C1641" t="str">
            <v>01</v>
          </cell>
          <cell r="D1641" t="str">
            <v>01</v>
          </cell>
          <cell r="E1641" t="str">
            <v>TAMBOPATA</v>
          </cell>
          <cell r="F1641">
            <v>60124</v>
          </cell>
        </row>
        <row r="1642">
          <cell r="A1642" t="str">
            <v>170102</v>
          </cell>
          <cell r="B1642" t="str">
            <v>17</v>
          </cell>
          <cell r="C1642" t="str">
            <v>01</v>
          </cell>
          <cell r="D1642" t="str">
            <v>02</v>
          </cell>
          <cell r="E1642" t="str">
            <v>INAMBARI</v>
          </cell>
          <cell r="F1642">
            <v>5337</v>
          </cell>
        </row>
        <row r="1643">
          <cell r="A1643" t="str">
            <v>170103</v>
          </cell>
          <cell r="B1643" t="str">
            <v>17</v>
          </cell>
          <cell r="C1643" t="str">
            <v>01</v>
          </cell>
          <cell r="D1643" t="str">
            <v>03</v>
          </cell>
          <cell r="E1643" t="str">
            <v>LAS PIEDRAS</v>
          </cell>
          <cell r="F1643">
            <v>6964</v>
          </cell>
        </row>
        <row r="1644">
          <cell r="A1644" t="str">
            <v>170104</v>
          </cell>
          <cell r="B1644" t="str">
            <v>17</v>
          </cell>
          <cell r="C1644" t="str">
            <v>01</v>
          </cell>
          <cell r="D1644" t="str">
            <v>04</v>
          </cell>
          <cell r="E1644" t="str">
            <v>LABERINTO</v>
          </cell>
          <cell r="F1644">
            <v>5630</v>
          </cell>
        </row>
        <row r="1645">
          <cell r="A1645" t="str">
            <v>170200</v>
          </cell>
          <cell r="B1645" t="str">
            <v>17</v>
          </cell>
          <cell r="C1645" t="str">
            <v>02</v>
          </cell>
          <cell r="D1645" t="str">
            <v>00</v>
          </cell>
          <cell r="E1645" t="str">
            <v>MANU</v>
          </cell>
          <cell r="F1645">
            <v>19659</v>
          </cell>
        </row>
        <row r="1646">
          <cell r="A1646" t="str">
            <v>170201</v>
          </cell>
          <cell r="B1646" t="str">
            <v>17</v>
          </cell>
          <cell r="C1646" t="str">
            <v>02</v>
          </cell>
          <cell r="D1646" t="str">
            <v>01</v>
          </cell>
          <cell r="E1646" t="str">
            <v>MANU</v>
          </cell>
          <cell r="F1646">
            <v>2893</v>
          </cell>
        </row>
        <row r="1647">
          <cell r="A1647" t="str">
            <v>170202</v>
          </cell>
          <cell r="B1647" t="str">
            <v>17</v>
          </cell>
          <cell r="C1647" t="str">
            <v>02</v>
          </cell>
          <cell r="D1647" t="str">
            <v>02</v>
          </cell>
          <cell r="E1647" t="str">
            <v>FITZCARRALD</v>
          </cell>
          <cell r="F1647">
            <v>1219</v>
          </cell>
        </row>
        <row r="1648">
          <cell r="A1648" t="str">
            <v>170203</v>
          </cell>
          <cell r="B1648" t="str">
            <v>17</v>
          </cell>
          <cell r="C1648" t="str">
            <v>02</v>
          </cell>
          <cell r="D1648" t="str">
            <v>03</v>
          </cell>
          <cell r="E1648" t="str">
            <v>MADRE DE DIOS</v>
          </cell>
          <cell r="F1648">
            <v>6344</v>
          </cell>
        </row>
        <row r="1649">
          <cell r="A1649" t="str">
            <v>170204</v>
          </cell>
          <cell r="B1649" t="str">
            <v>17</v>
          </cell>
          <cell r="C1649" t="str">
            <v>02</v>
          </cell>
          <cell r="D1649" t="str">
            <v>04</v>
          </cell>
          <cell r="E1649" t="str">
            <v>HUEPETUHE</v>
          </cell>
          <cell r="F1649">
            <v>9203</v>
          </cell>
        </row>
        <row r="1650">
          <cell r="A1650" t="str">
            <v>170300</v>
          </cell>
          <cell r="B1650" t="str">
            <v>17</v>
          </cell>
          <cell r="C1650" t="str">
            <v>03</v>
          </cell>
          <cell r="D1650" t="str">
            <v>00</v>
          </cell>
          <cell r="E1650" t="str">
            <v>TAHUAMANU</v>
          </cell>
          <cell r="F1650">
            <v>8322</v>
          </cell>
        </row>
        <row r="1651">
          <cell r="A1651" t="str">
            <v>170301</v>
          </cell>
          <cell r="B1651" t="str">
            <v>17</v>
          </cell>
          <cell r="C1651" t="str">
            <v>03</v>
          </cell>
          <cell r="D1651" t="str">
            <v>01</v>
          </cell>
          <cell r="E1651" t="str">
            <v>IÑAPARI</v>
          </cell>
          <cell r="F1651">
            <v>858</v>
          </cell>
        </row>
        <row r="1652">
          <cell r="A1652" t="str">
            <v>170302</v>
          </cell>
          <cell r="B1652" t="str">
            <v>17</v>
          </cell>
          <cell r="C1652" t="str">
            <v>03</v>
          </cell>
          <cell r="D1652" t="str">
            <v>02</v>
          </cell>
          <cell r="E1652" t="str">
            <v>IBERIA</v>
          </cell>
          <cell r="F1652">
            <v>5523</v>
          </cell>
        </row>
        <row r="1653">
          <cell r="A1653" t="str">
            <v>170303</v>
          </cell>
          <cell r="B1653" t="str">
            <v>17</v>
          </cell>
          <cell r="C1653" t="str">
            <v>03</v>
          </cell>
          <cell r="D1653" t="str">
            <v>03</v>
          </cell>
          <cell r="E1653" t="str">
            <v>TAHUAMANU</v>
          </cell>
          <cell r="F1653">
            <v>1941</v>
          </cell>
        </row>
        <row r="1654">
          <cell r="A1654" t="str">
            <v>180000</v>
          </cell>
          <cell r="B1654" t="str">
            <v>18</v>
          </cell>
          <cell r="C1654" t="str">
            <v>00</v>
          </cell>
          <cell r="D1654" t="str">
            <v>00</v>
          </cell>
          <cell r="E1654" t="str">
            <v>MOQUEGUA</v>
          </cell>
          <cell r="F1654">
            <v>168324</v>
          </cell>
        </row>
        <row r="1655">
          <cell r="A1655" t="str">
            <v>180100</v>
          </cell>
          <cell r="B1655" t="str">
            <v>18</v>
          </cell>
          <cell r="C1655" t="str">
            <v>01</v>
          </cell>
          <cell r="D1655" t="str">
            <v>00</v>
          </cell>
          <cell r="E1655" t="str">
            <v>MARISCAL NIETO</v>
          </cell>
          <cell r="F1655">
            <v>74236</v>
          </cell>
        </row>
        <row r="1656">
          <cell r="A1656" t="str">
            <v>180101</v>
          </cell>
          <cell r="B1656" t="str">
            <v>18</v>
          </cell>
          <cell r="C1656" t="str">
            <v>01</v>
          </cell>
          <cell r="D1656" t="str">
            <v>01</v>
          </cell>
          <cell r="E1656" t="str">
            <v>MOQUEGUA</v>
          </cell>
          <cell r="F1656">
            <v>53660</v>
          </cell>
        </row>
        <row r="1657">
          <cell r="A1657" t="str">
            <v>180102</v>
          </cell>
          <cell r="B1657" t="str">
            <v>18</v>
          </cell>
          <cell r="C1657" t="str">
            <v>01</v>
          </cell>
          <cell r="D1657" t="str">
            <v>02</v>
          </cell>
          <cell r="E1657" t="str">
            <v>CARUMAS</v>
          </cell>
          <cell r="F1657">
            <v>4009</v>
          </cell>
        </row>
        <row r="1658">
          <cell r="A1658" t="str">
            <v>180103</v>
          </cell>
          <cell r="B1658" t="str">
            <v>18</v>
          </cell>
          <cell r="C1658" t="str">
            <v>01</v>
          </cell>
          <cell r="D1658" t="str">
            <v>03</v>
          </cell>
          <cell r="E1658" t="str">
            <v>CUCHUMBAYA</v>
          </cell>
          <cell r="F1658">
            <v>1271</v>
          </cell>
        </row>
        <row r="1659">
          <cell r="A1659" t="str">
            <v>180104</v>
          </cell>
          <cell r="B1659" t="str">
            <v>18</v>
          </cell>
          <cell r="C1659" t="str">
            <v>01</v>
          </cell>
          <cell r="D1659" t="str">
            <v>04</v>
          </cell>
          <cell r="E1659" t="str">
            <v>SAMEGUA</v>
          </cell>
          <cell r="F1659">
            <v>7566</v>
          </cell>
        </row>
        <row r="1660">
          <cell r="A1660" t="str">
            <v>180105</v>
          </cell>
          <cell r="B1660" t="str">
            <v>18</v>
          </cell>
          <cell r="C1660" t="str">
            <v>01</v>
          </cell>
          <cell r="D1660" t="str">
            <v>05</v>
          </cell>
          <cell r="E1660" t="str">
            <v>SAN CRISTOBAL</v>
          </cell>
          <cell r="F1660">
            <v>2689</v>
          </cell>
        </row>
        <row r="1661">
          <cell r="A1661" t="str">
            <v>180106</v>
          </cell>
          <cell r="B1661" t="str">
            <v>18</v>
          </cell>
          <cell r="C1661" t="str">
            <v>01</v>
          </cell>
          <cell r="D1661" t="str">
            <v>06</v>
          </cell>
          <cell r="E1661" t="str">
            <v>TORATA</v>
          </cell>
          <cell r="F1661">
            <v>5041</v>
          </cell>
        </row>
        <row r="1662">
          <cell r="A1662" t="str">
            <v>180200</v>
          </cell>
          <cell r="B1662" t="str">
            <v>18</v>
          </cell>
          <cell r="C1662" t="str">
            <v>02</v>
          </cell>
          <cell r="D1662" t="str">
            <v>00</v>
          </cell>
          <cell r="E1662" t="str">
            <v>GENERAL SANCHEZ CERRO</v>
          </cell>
          <cell r="F1662">
            <v>27594</v>
          </cell>
        </row>
        <row r="1663">
          <cell r="A1663" t="str">
            <v>180201</v>
          </cell>
          <cell r="B1663" t="str">
            <v>18</v>
          </cell>
          <cell r="C1663" t="str">
            <v>02</v>
          </cell>
          <cell r="D1663" t="str">
            <v>01</v>
          </cell>
          <cell r="E1663" t="str">
            <v>OMATE</v>
          </cell>
          <cell r="F1663">
            <v>4578</v>
          </cell>
        </row>
        <row r="1664">
          <cell r="A1664" t="str">
            <v>180202</v>
          </cell>
          <cell r="B1664" t="str">
            <v>18</v>
          </cell>
          <cell r="C1664" t="str">
            <v>02</v>
          </cell>
          <cell r="D1664" t="str">
            <v>02</v>
          </cell>
          <cell r="E1664" t="str">
            <v>CHOJATA</v>
          </cell>
          <cell r="F1664">
            <v>2104</v>
          </cell>
        </row>
        <row r="1665">
          <cell r="A1665" t="str">
            <v>180203</v>
          </cell>
          <cell r="B1665" t="str">
            <v>18</v>
          </cell>
          <cell r="C1665" t="str">
            <v>02</v>
          </cell>
          <cell r="D1665" t="str">
            <v>03</v>
          </cell>
          <cell r="E1665" t="str">
            <v>COALAQUE</v>
          </cell>
          <cell r="F1665">
            <v>1625</v>
          </cell>
        </row>
        <row r="1666">
          <cell r="A1666" t="str">
            <v>180204</v>
          </cell>
          <cell r="B1666" t="str">
            <v>18</v>
          </cell>
          <cell r="C1666" t="str">
            <v>02</v>
          </cell>
          <cell r="D1666" t="str">
            <v>04</v>
          </cell>
          <cell r="E1666" t="str">
            <v>ICHUÑA</v>
          </cell>
          <cell r="F1666">
            <v>4060</v>
          </cell>
        </row>
        <row r="1667">
          <cell r="A1667" t="str">
            <v>180205</v>
          </cell>
          <cell r="B1667" t="str">
            <v>18</v>
          </cell>
          <cell r="C1667" t="str">
            <v>02</v>
          </cell>
          <cell r="D1667" t="str">
            <v>05</v>
          </cell>
          <cell r="E1667" t="str">
            <v>LA CAPILLA</v>
          </cell>
          <cell r="F1667">
            <v>1626</v>
          </cell>
        </row>
        <row r="1668">
          <cell r="A1668" t="str">
            <v>180206</v>
          </cell>
          <cell r="B1668" t="str">
            <v>18</v>
          </cell>
          <cell r="C1668" t="str">
            <v>02</v>
          </cell>
          <cell r="D1668" t="str">
            <v>06</v>
          </cell>
          <cell r="E1668" t="str">
            <v>LLOQUE</v>
          </cell>
          <cell r="F1668">
            <v>1356</v>
          </cell>
        </row>
        <row r="1669">
          <cell r="A1669" t="str">
            <v>180207</v>
          </cell>
          <cell r="B1669" t="str">
            <v>18</v>
          </cell>
          <cell r="C1669" t="str">
            <v>02</v>
          </cell>
          <cell r="D1669" t="str">
            <v>07</v>
          </cell>
          <cell r="E1669" t="str">
            <v>MATALAQUE</v>
          </cell>
          <cell r="F1669">
            <v>1617</v>
          </cell>
        </row>
        <row r="1670">
          <cell r="A1670" t="str">
            <v>180208</v>
          </cell>
          <cell r="B1670" t="str">
            <v>18</v>
          </cell>
          <cell r="C1670" t="str">
            <v>02</v>
          </cell>
          <cell r="D1670" t="str">
            <v>08</v>
          </cell>
          <cell r="E1670" t="str">
            <v>PUQUINA</v>
          </cell>
          <cell r="F1670">
            <v>3197</v>
          </cell>
        </row>
        <row r="1671">
          <cell r="A1671" t="str">
            <v>180209</v>
          </cell>
          <cell r="B1671" t="str">
            <v>18</v>
          </cell>
          <cell r="C1671" t="str">
            <v>02</v>
          </cell>
          <cell r="D1671" t="str">
            <v>09</v>
          </cell>
          <cell r="E1671" t="str">
            <v>QUINISTAQUILLAS</v>
          </cell>
          <cell r="F1671">
            <v>761</v>
          </cell>
        </row>
        <row r="1672">
          <cell r="A1672" t="str">
            <v>180210</v>
          </cell>
          <cell r="B1672" t="str">
            <v>18</v>
          </cell>
          <cell r="C1672" t="str">
            <v>02</v>
          </cell>
          <cell r="D1672" t="str">
            <v>10</v>
          </cell>
          <cell r="E1672" t="str">
            <v>UBINAS</v>
          </cell>
          <cell r="F1672">
            <v>5130</v>
          </cell>
        </row>
        <row r="1673">
          <cell r="A1673" t="str">
            <v>180211</v>
          </cell>
          <cell r="B1673" t="str">
            <v>18</v>
          </cell>
          <cell r="C1673" t="str">
            <v>02</v>
          </cell>
          <cell r="D1673" t="str">
            <v>11</v>
          </cell>
          <cell r="E1673" t="str">
            <v>YUNGA</v>
          </cell>
          <cell r="F1673">
            <v>1540</v>
          </cell>
        </row>
        <row r="1674">
          <cell r="A1674" t="str">
            <v>180300</v>
          </cell>
          <cell r="B1674" t="str">
            <v>18</v>
          </cell>
          <cell r="C1674" t="str">
            <v>03</v>
          </cell>
          <cell r="D1674" t="str">
            <v>00</v>
          </cell>
          <cell r="E1674" t="str">
            <v>ILO</v>
          </cell>
          <cell r="F1674">
            <v>66494</v>
          </cell>
        </row>
        <row r="1675">
          <cell r="A1675" t="str">
            <v>180301</v>
          </cell>
          <cell r="B1675" t="str">
            <v>18</v>
          </cell>
          <cell r="C1675" t="str">
            <v>03</v>
          </cell>
          <cell r="D1675" t="str">
            <v>01</v>
          </cell>
          <cell r="E1675" t="str">
            <v>ILO</v>
          </cell>
          <cell r="F1675">
            <v>61265</v>
          </cell>
        </row>
        <row r="1676">
          <cell r="A1676" t="str">
            <v>180302</v>
          </cell>
          <cell r="B1676" t="str">
            <v>18</v>
          </cell>
          <cell r="C1676" t="str">
            <v>03</v>
          </cell>
          <cell r="D1676" t="str">
            <v>02</v>
          </cell>
          <cell r="E1676" t="str">
            <v>EL ALGARROBAL</v>
          </cell>
          <cell r="F1676">
            <v>345</v>
          </cell>
        </row>
        <row r="1677">
          <cell r="A1677" t="str">
            <v>180303</v>
          </cell>
          <cell r="B1677" t="str">
            <v>18</v>
          </cell>
          <cell r="C1677" t="str">
            <v>03</v>
          </cell>
          <cell r="D1677" t="str">
            <v>03</v>
          </cell>
          <cell r="E1677" t="str">
            <v>PACOCHA</v>
          </cell>
          <cell r="F1677">
            <v>4884</v>
          </cell>
        </row>
        <row r="1678">
          <cell r="A1678" t="str">
            <v>190000</v>
          </cell>
          <cell r="B1678" t="str">
            <v>19</v>
          </cell>
          <cell r="C1678" t="str">
            <v>00</v>
          </cell>
          <cell r="D1678" t="str">
            <v>00</v>
          </cell>
          <cell r="E1678" t="str">
            <v>PASCO</v>
          </cell>
          <cell r="F1678">
            <v>281037</v>
          </cell>
        </row>
        <row r="1679">
          <cell r="A1679" t="str">
            <v>190100</v>
          </cell>
          <cell r="B1679" t="str">
            <v>19</v>
          </cell>
          <cell r="C1679" t="str">
            <v>01</v>
          </cell>
          <cell r="D1679" t="str">
            <v>00</v>
          </cell>
          <cell r="E1679" t="str">
            <v>PASCO</v>
          </cell>
          <cell r="F1679">
            <v>153973</v>
          </cell>
        </row>
        <row r="1680">
          <cell r="A1680" t="str">
            <v>190101</v>
          </cell>
          <cell r="B1680" t="str">
            <v>19</v>
          </cell>
          <cell r="C1680" t="str">
            <v>01</v>
          </cell>
          <cell r="D1680" t="str">
            <v>01</v>
          </cell>
          <cell r="E1680" t="str">
            <v>CHAUPIMARCA</v>
          </cell>
          <cell r="F1680">
            <v>30061</v>
          </cell>
        </row>
        <row r="1681">
          <cell r="A1681" t="str">
            <v>190102</v>
          </cell>
          <cell r="B1681" t="str">
            <v>19</v>
          </cell>
          <cell r="C1681" t="str">
            <v>01</v>
          </cell>
          <cell r="D1681" t="str">
            <v>02</v>
          </cell>
          <cell r="E1681" t="str">
            <v>HUACHON</v>
          </cell>
          <cell r="F1681">
            <v>5936</v>
          </cell>
        </row>
        <row r="1682">
          <cell r="A1682" t="str">
            <v>190103</v>
          </cell>
          <cell r="B1682" t="str">
            <v>19</v>
          </cell>
          <cell r="C1682" t="str">
            <v>01</v>
          </cell>
          <cell r="D1682" t="str">
            <v>03</v>
          </cell>
          <cell r="E1682" t="str">
            <v>HUARIACA</v>
          </cell>
          <cell r="F1682">
            <v>8335</v>
          </cell>
        </row>
        <row r="1683">
          <cell r="A1683" t="str">
            <v>190104</v>
          </cell>
          <cell r="B1683" t="str">
            <v>19</v>
          </cell>
          <cell r="C1683" t="str">
            <v>01</v>
          </cell>
          <cell r="D1683" t="str">
            <v>04</v>
          </cell>
          <cell r="E1683" t="str">
            <v>HUAYLLAY</v>
          </cell>
          <cell r="F1683">
            <v>10038</v>
          </cell>
        </row>
        <row r="1684">
          <cell r="A1684" t="str">
            <v>190105</v>
          </cell>
          <cell r="B1684" t="str">
            <v>19</v>
          </cell>
          <cell r="C1684" t="str">
            <v>01</v>
          </cell>
          <cell r="D1684" t="str">
            <v>05</v>
          </cell>
          <cell r="E1684" t="str">
            <v>NINACACA</v>
          </cell>
          <cell r="F1684">
            <v>4967</v>
          </cell>
        </row>
        <row r="1685">
          <cell r="A1685" t="str">
            <v>190106</v>
          </cell>
          <cell r="B1685" t="str">
            <v>19</v>
          </cell>
          <cell r="C1685" t="str">
            <v>01</v>
          </cell>
          <cell r="D1685" t="str">
            <v>06</v>
          </cell>
          <cell r="E1685" t="str">
            <v>PALLANCHACRA</v>
          </cell>
          <cell r="F1685">
            <v>3002</v>
          </cell>
        </row>
        <row r="1686">
          <cell r="A1686" t="str">
            <v>190107</v>
          </cell>
          <cell r="B1686" t="str">
            <v>19</v>
          </cell>
          <cell r="C1686" t="str">
            <v>01</v>
          </cell>
          <cell r="D1686" t="str">
            <v>07</v>
          </cell>
          <cell r="E1686" t="str">
            <v>PAUCARTAMBO</v>
          </cell>
          <cell r="F1686">
            <v>19734</v>
          </cell>
        </row>
        <row r="1687">
          <cell r="A1687" t="str">
            <v>190108</v>
          </cell>
          <cell r="B1687" t="str">
            <v>19</v>
          </cell>
          <cell r="C1687" t="str">
            <v>01</v>
          </cell>
          <cell r="D1687" t="str">
            <v>08</v>
          </cell>
          <cell r="E1687" t="str">
            <v>SAN FCO.DE ASIS DE YARUSYACAN</v>
          </cell>
          <cell r="F1687">
            <v>12263</v>
          </cell>
        </row>
        <row r="1688">
          <cell r="A1688" t="str">
            <v>190109</v>
          </cell>
          <cell r="B1688" t="str">
            <v>19</v>
          </cell>
          <cell r="C1688" t="str">
            <v>01</v>
          </cell>
          <cell r="D1688" t="str">
            <v>09</v>
          </cell>
          <cell r="E1688" t="str">
            <v>SIMON BOLIVAR</v>
          </cell>
          <cell r="F1688">
            <v>14114</v>
          </cell>
        </row>
        <row r="1689">
          <cell r="A1689" t="str">
            <v>190110</v>
          </cell>
          <cell r="B1689" t="str">
            <v>19</v>
          </cell>
          <cell r="C1689" t="str">
            <v>01</v>
          </cell>
          <cell r="D1689" t="str">
            <v>10</v>
          </cell>
          <cell r="E1689" t="str">
            <v>TICLACAYAN</v>
          </cell>
          <cell r="F1689">
            <v>4934</v>
          </cell>
        </row>
        <row r="1690">
          <cell r="A1690" t="str">
            <v>190111</v>
          </cell>
          <cell r="B1690" t="str">
            <v>19</v>
          </cell>
          <cell r="C1690" t="str">
            <v>01</v>
          </cell>
          <cell r="D1690" t="str">
            <v>11</v>
          </cell>
          <cell r="E1690" t="str">
            <v>TINYAHUARCO</v>
          </cell>
          <cell r="F1690">
            <v>6054</v>
          </cell>
        </row>
        <row r="1691">
          <cell r="A1691" t="str">
            <v>190112</v>
          </cell>
          <cell r="B1691" t="str">
            <v>19</v>
          </cell>
          <cell r="C1691" t="str">
            <v>01</v>
          </cell>
          <cell r="D1691" t="str">
            <v>12</v>
          </cell>
          <cell r="E1691" t="str">
            <v>VICCO</v>
          </cell>
          <cell r="F1691">
            <v>2911</v>
          </cell>
        </row>
        <row r="1692">
          <cell r="A1692" t="str">
            <v>190113</v>
          </cell>
          <cell r="B1692" t="str">
            <v>19</v>
          </cell>
          <cell r="C1692" t="str">
            <v>01</v>
          </cell>
          <cell r="D1692" t="str">
            <v>13</v>
          </cell>
          <cell r="E1692" t="str">
            <v>YANACANCHA</v>
          </cell>
          <cell r="F1692">
            <v>31624</v>
          </cell>
        </row>
        <row r="1693">
          <cell r="A1693" t="str">
            <v>190200</v>
          </cell>
          <cell r="B1693" t="str">
            <v>19</v>
          </cell>
          <cell r="C1693" t="str">
            <v>02</v>
          </cell>
          <cell r="D1693" t="str">
            <v>00</v>
          </cell>
          <cell r="E1693" t="str">
            <v>DANIEL ALCIDES CARRION</v>
          </cell>
          <cell r="F1693">
            <v>43581</v>
          </cell>
        </row>
        <row r="1694">
          <cell r="A1694" t="str">
            <v>190201</v>
          </cell>
          <cell r="B1694" t="str">
            <v>19</v>
          </cell>
          <cell r="C1694" t="str">
            <v>02</v>
          </cell>
          <cell r="D1694" t="str">
            <v>01</v>
          </cell>
          <cell r="E1694" t="str">
            <v>YANAHUANCA</v>
          </cell>
          <cell r="F1694">
            <v>14125</v>
          </cell>
        </row>
        <row r="1695">
          <cell r="A1695" t="str">
            <v>190202</v>
          </cell>
          <cell r="B1695" t="str">
            <v>19</v>
          </cell>
          <cell r="C1695" t="str">
            <v>02</v>
          </cell>
          <cell r="D1695" t="str">
            <v>02</v>
          </cell>
          <cell r="E1695" t="str">
            <v>CHACAYAN</v>
          </cell>
          <cell r="F1695">
            <v>2528</v>
          </cell>
        </row>
        <row r="1696">
          <cell r="A1696" t="str">
            <v>190203</v>
          </cell>
          <cell r="B1696" t="str">
            <v>19</v>
          </cell>
          <cell r="C1696" t="str">
            <v>02</v>
          </cell>
          <cell r="D1696" t="str">
            <v>03</v>
          </cell>
          <cell r="E1696" t="str">
            <v>GOYLLARISQUIZGA</v>
          </cell>
          <cell r="F1696">
            <v>1462</v>
          </cell>
        </row>
        <row r="1697">
          <cell r="A1697" t="str">
            <v>190204</v>
          </cell>
          <cell r="B1697" t="str">
            <v>19</v>
          </cell>
          <cell r="C1697" t="str">
            <v>02</v>
          </cell>
          <cell r="D1697" t="str">
            <v>04</v>
          </cell>
          <cell r="E1697" t="str">
            <v>PAUCAR</v>
          </cell>
          <cell r="F1697">
            <v>2176</v>
          </cell>
        </row>
        <row r="1698">
          <cell r="A1698" t="str">
            <v>190205</v>
          </cell>
          <cell r="B1698" t="str">
            <v>19</v>
          </cell>
          <cell r="C1698" t="str">
            <v>02</v>
          </cell>
          <cell r="D1698" t="str">
            <v>05</v>
          </cell>
          <cell r="E1698" t="str">
            <v>SAN PEDRO DE PILLAO</v>
          </cell>
          <cell r="F1698">
            <v>1440</v>
          </cell>
        </row>
        <row r="1699">
          <cell r="A1699" t="str">
            <v>190206</v>
          </cell>
          <cell r="B1699" t="str">
            <v>19</v>
          </cell>
          <cell r="C1699" t="str">
            <v>02</v>
          </cell>
          <cell r="D1699" t="str">
            <v>06</v>
          </cell>
          <cell r="E1699" t="str">
            <v>SANTA ANA DE TUSI</v>
          </cell>
          <cell r="F1699">
            <v>16584</v>
          </cell>
        </row>
        <row r="1700">
          <cell r="A1700" t="str">
            <v>190207</v>
          </cell>
          <cell r="B1700" t="str">
            <v>19</v>
          </cell>
          <cell r="C1700" t="str">
            <v>02</v>
          </cell>
          <cell r="D1700" t="str">
            <v>07</v>
          </cell>
          <cell r="E1700" t="str">
            <v>TAPUC</v>
          </cell>
          <cell r="F1700">
            <v>3443</v>
          </cell>
        </row>
        <row r="1701">
          <cell r="A1701" t="str">
            <v>190208</v>
          </cell>
          <cell r="B1701" t="str">
            <v>19</v>
          </cell>
          <cell r="C1701" t="str">
            <v>02</v>
          </cell>
          <cell r="D1701" t="str">
            <v>08</v>
          </cell>
          <cell r="E1701" t="str">
            <v>VILCABAMBA</v>
          </cell>
          <cell r="F1701">
            <v>1823</v>
          </cell>
        </row>
        <row r="1702">
          <cell r="A1702" t="str">
            <v>190300</v>
          </cell>
          <cell r="B1702" t="str">
            <v>19</v>
          </cell>
          <cell r="C1702" t="str">
            <v>03</v>
          </cell>
          <cell r="D1702" t="str">
            <v>00</v>
          </cell>
          <cell r="E1702" t="str">
            <v>OXAPAMPA</v>
          </cell>
          <cell r="F1702">
            <v>83483</v>
          </cell>
        </row>
        <row r="1703">
          <cell r="A1703" t="str">
            <v>190301</v>
          </cell>
          <cell r="B1703" t="str">
            <v>19</v>
          </cell>
          <cell r="C1703" t="str">
            <v>03</v>
          </cell>
          <cell r="D1703" t="str">
            <v>01</v>
          </cell>
          <cell r="E1703" t="str">
            <v>OXAPAMPA</v>
          </cell>
          <cell r="F1703">
            <v>14609</v>
          </cell>
        </row>
        <row r="1704">
          <cell r="A1704" t="str">
            <v>190302</v>
          </cell>
          <cell r="B1704" t="str">
            <v>19</v>
          </cell>
          <cell r="C1704" t="str">
            <v>03</v>
          </cell>
          <cell r="D1704" t="str">
            <v>02</v>
          </cell>
          <cell r="E1704" t="str">
            <v>CHONTABAMBA</v>
          </cell>
          <cell r="F1704">
            <v>3289</v>
          </cell>
        </row>
        <row r="1705">
          <cell r="A1705" t="str">
            <v>190303</v>
          </cell>
          <cell r="B1705" t="str">
            <v>19</v>
          </cell>
          <cell r="C1705" t="str">
            <v>03</v>
          </cell>
          <cell r="D1705" t="str">
            <v>03</v>
          </cell>
          <cell r="E1705" t="str">
            <v>HUANCABAMBA</v>
          </cell>
          <cell r="F1705">
            <v>7165</v>
          </cell>
        </row>
        <row r="1706">
          <cell r="A1706" t="str">
            <v>190304</v>
          </cell>
          <cell r="B1706" t="str">
            <v>19</v>
          </cell>
          <cell r="C1706" t="str">
            <v>03</v>
          </cell>
          <cell r="D1706" t="str">
            <v>04</v>
          </cell>
          <cell r="E1706" t="str">
            <v>PALCAZU</v>
          </cell>
          <cell r="F1706">
            <v>9765</v>
          </cell>
        </row>
        <row r="1707">
          <cell r="A1707" t="str">
            <v>190305</v>
          </cell>
          <cell r="B1707" t="str">
            <v>19</v>
          </cell>
          <cell r="C1707" t="str">
            <v>03</v>
          </cell>
          <cell r="D1707" t="str">
            <v>05</v>
          </cell>
          <cell r="E1707" t="str">
            <v>POZUZO</v>
          </cell>
          <cell r="F1707">
            <v>8615</v>
          </cell>
        </row>
        <row r="1708">
          <cell r="A1708" t="str">
            <v>190306</v>
          </cell>
          <cell r="B1708" t="str">
            <v>19</v>
          </cell>
          <cell r="C1708" t="str">
            <v>03</v>
          </cell>
          <cell r="D1708" t="str">
            <v>06</v>
          </cell>
          <cell r="E1708" t="str">
            <v>PUERTO BERMUDEZ</v>
          </cell>
          <cell r="F1708">
            <v>22318</v>
          </cell>
        </row>
        <row r="1709">
          <cell r="A1709" t="str">
            <v>190307</v>
          </cell>
          <cell r="B1709" t="str">
            <v>19</v>
          </cell>
          <cell r="C1709" t="str">
            <v>03</v>
          </cell>
          <cell r="D1709" t="str">
            <v>07</v>
          </cell>
          <cell r="E1709" t="str">
            <v>VILLA RICA</v>
          </cell>
          <cell r="F1709">
            <v>17722</v>
          </cell>
        </row>
        <row r="1710">
          <cell r="A1710" t="str">
            <v>200000</v>
          </cell>
          <cell r="B1710" t="str">
            <v>20</v>
          </cell>
          <cell r="C1710" t="str">
            <v>00</v>
          </cell>
          <cell r="D1710" t="str">
            <v>00</v>
          </cell>
          <cell r="E1710" t="str">
            <v>PIURA</v>
          </cell>
          <cell r="F1710">
            <v>1714284</v>
          </cell>
        </row>
        <row r="1711">
          <cell r="A1711" t="str">
            <v>200100</v>
          </cell>
          <cell r="B1711" t="str">
            <v>20</v>
          </cell>
          <cell r="C1711" t="str">
            <v>01</v>
          </cell>
          <cell r="D1711" t="str">
            <v>00</v>
          </cell>
          <cell r="E1711" t="str">
            <v>PIURA</v>
          </cell>
          <cell r="F1711">
            <v>683636</v>
          </cell>
        </row>
        <row r="1712">
          <cell r="A1712" t="str">
            <v>200101</v>
          </cell>
          <cell r="B1712" t="str">
            <v>20</v>
          </cell>
          <cell r="C1712" t="str">
            <v>01</v>
          </cell>
          <cell r="D1712" t="str">
            <v>01</v>
          </cell>
          <cell r="E1712" t="str">
            <v>PIURA</v>
          </cell>
          <cell r="F1712">
            <v>264016</v>
          </cell>
        </row>
        <row r="1713">
          <cell r="A1713" t="str">
            <v>200104</v>
          </cell>
          <cell r="B1713" t="str">
            <v>20</v>
          </cell>
          <cell r="C1713" t="str">
            <v>01</v>
          </cell>
          <cell r="D1713" t="str">
            <v>04</v>
          </cell>
          <cell r="E1713" t="str">
            <v>CASTILLA</v>
          </cell>
          <cell r="F1713">
            <v>129107</v>
          </cell>
        </row>
        <row r="1714">
          <cell r="A1714" t="str">
            <v>200105</v>
          </cell>
          <cell r="B1714" t="str">
            <v>20</v>
          </cell>
          <cell r="C1714" t="str">
            <v>01</v>
          </cell>
          <cell r="D1714" t="str">
            <v>05</v>
          </cell>
          <cell r="E1714" t="str">
            <v>CATACAOS</v>
          </cell>
          <cell r="F1714">
            <v>68231</v>
          </cell>
        </row>
        <row r="1715">
          <cell r="A1715" t="str">
            <v>200107</v>
          </cell>
          <cell r="B1715" t="str">
            <v>20</v>
          </cell>
          <cell r="C1715" t="str">
            <v>01</v>
          </cell>
          <cell r="D1715" t="str">
            <v>07</v>
          </cell>
          <cell r="E1715" t="str">
            <v>CURA MORI</v>
          </cell>
          <cell r="F1715">
            <v>17430</v>
          </cell>
        </row>
        <row r="1716">
          <cell r="A1716" t="str">
            <v>200108</v>
          </cell>
          <cell r="B1716" t="str">
            <v>20</v>
          </cell>
          <cell r="C1716" t="str">
            <v>01</v>
          </cell>
          <cell r="D1716" t="str">
            <v>08</v>
          </cell>
          <cell r="E1716" t="str">
            <v>EL TALLAN</v>
          </cell>
          <cell r="F1716">
            <v>5152</v>
          </cell>
        </row>
        <row r="1717">
          <cell r="A1717" t="str">
            <v>200109</v>
          </cell>
          <cell r="B1717" t="str">
            <v>20</v>
          </cell>
          <cell r="C1717" t="str">
            <v>01</v>
          </cell>
          <cell r="D1717" t="str">
            <v>09</v>
          </cell>
          <cell r="E1717" t="str">
            <v>LA ARENA</v>
          </cell>
          <cell r="F1717">
            <v>35851</v>
          </cell>
        </row>
        <row r="1718">
          <cell r="A1718" t="str">
            <v>200110</v>
          </cell>
          <cell r="B1718" t="str">
            <v>20</v>
          </cell>
          <cell r="C1718" t="str">
            <v>01</v>
          </cell>
          <cell r="D1718" t="str">
            <v>10</v>
          </cell>
          <cell r="E1718" t="str">
            <v>LA UNION</v>
          </cell>
          <cell r="F1718">
            <v>36540</v>
          </cell>
        </row>
        <row r="1719">
          <cell r="A1719" t="str">
            <v>200111</v>
          </cell>
          <cell r="B1719" t="str">
            <v>20</v>
          </cell>
          <cell r="C1719" t="str">
            <v>01</v>
          </cell>
          <cell r="D1719" t="str">
            <v>11</v>
          </cell>
          <cell r="E1719" t="str">
            <v>LAS LOMAS</v>
          </cell>
          <cell r="F1719">
            <v>27186</v>
          </cell>
        </row>
        <row r="1720">
          <cell r="A1720" t="str">
            <v>200114</v>
          </cell>
          <cell r="B1720" t="str">
            <v>20</v>
          </cell>
          <cell r="C1720" t="str">
            <v>01</v>
          </cell>
          <cell r="D1720" t="str">
            <v>14</v>
          </cell>
          <cell r="E1720" t="str">
            <v>TAMBO GRANDE</v>
          </cell>
          <cell r="F1720">
            <v>100123</v>
          </cell>
        </row>
        <row r="1721">
          <cell r="A1721" t="str">
            <v>200200</v>
          </cell>
          <cell r="B1721" t="str">
            <v>20</v>
          </cell>
          <cell r="C1721" t="str">
            <v>02</v>
          </cell>
          <cell r="D1721" t="str">
            <v>00</v>
          </cell>
          <cell r="E1721" t="str">
            <v>AYABACA</v>
          </cell>
          <cell r="F1721">
            <v>142682</v>
          </cell>
        </row>
        <row r="1722">
          <cell r="A1722" t="str">
            <v>200201</v>
          </cell>
          <cell r="B1722" t="str">
            <v>20</v>
          </cell>
          <cell r="C1722" t="str">
            <v>02</v>
          </cell>
          <cell r="D1722" t="str">
            <v>01</v>
          </cell>
          <cell r="E1722" t="str">
            <v>AYABACA</v>
          </cell>
          <cell r="F1722">
            <v>38155</v>
          </cell>
        </row>
        <row r="1723">
          <cell r="A1723" t="str">
            <v>200202</v>
          </cell>
          <cell r="B1723" t="str">
            <v>20</v>
          </cell>
          <cell r="C1723" t="str">
            <v>02</v>
          </cell>
          <cell r="D1723" t="str">
            <v>02</v>
          </cell>
          <cell r="E1723" t="str">
            <v>FRIAS</v>
          </cell>
          <cell r="F1723">
            <v>23763</v>
          </cell>
        </row>
        <row r="1724">
          <cell r="A1724" t="str">
            <v>200203</v>
          </cell>
          <cell r="B1724" t="str">
            <v>20</v>
          </cell>
          <cell r="C1724" t="str">
            <v>02</v>
          </cell>
          <cell r="D1724" t="str">
            <v>03</v>
          </cell>
          <cell r="E1724" t="str">
            <v>JILILI</v>
          </cell>
          <cell r="F1724">
            <v>3003</v>
          </cell>
        </row>
        <row r="1725">
          <cell r="A1725" t="str">
            <v>200204</v>
          </cell>
          <cell r="B1725" t="str">
            <v>20</v>
          </cell>
          <cell r="C1725" t="str">
            <v>02</v>
          </cell>
          <cell r="D1725" t="str">
            <v>04</v>
          </cell>
          <cell r="E1725" t="str">
            <v>LAGUNAS</v>
          </cell>
          <cell r="F1725">
            <v>6535</v>
          </cell>
        </row>
        <row r="1726">
          <cell r="A1726" t="str">
            <v>200205</v>
          </cell>
          <cell r="B1726" t="str">
            <v>20</v>
          </cell>
          <cell r="C1726" t="str">
            <v>02</v>
          </cell>
          <cell r="D1726" t="str">
            <v>05</v>
          </cell>
          <cell r="E1726" t="str">
            <v>MONTERO</v>
          </cell>
          <cell r="F1726">
            <v>7717</v>
          </cell>
        </row>
        <row r="1727">
          <cell r="A1727" t="str">
            <v>200206</v>
          </cell>
          <cell r="B1727" t="str">
            <v>20</v>
          </cell>
          <cell r="C1727" t="str">
            <v>02</v>
          </cell>
          <cell r="D1727" t="str">
            <v>06</v>
          </cell>
          <cell r="E1727" t="str">
            <v>PACAIPAMPA</v>
          </cell>
          <cell r="F1727">
            <v>26685</v>
          </cell>
        </row>
        <row r="1728">
          <cell r="A1728" t="str">
            <v>200207</v>
          </cell>
          <cell r="B1728" t="str">
            <v>20</v>
          </cell>
          <cell r="C1728" t="str">
            <v>02</v>
          </cell>
          <cell r="D1728" t="str">
            <v>07</v>
          </cell>
          <cell r="E1728" t="str">
            <v>PAIMAS</v>
          </cell>
          <cell r="F1728">
            <v>10258</v>
          </cell>
        </row>
        <row r="1729">
          <cell r="A1729" t="str">
            <v>200208</v>
          </cell>
          <cell r="B1729" t="str">
            <v>20</v>
          </cell>
          <cell r="C1729" t="str">
            <v>02</v>
          </cell>
          <cell r="D1729" t="str">
            <v>08</v>
          </cell>
          <cell r="E1729" t="str">
            <v>SAPILLICA</v>
          </cell>
          <cell r="F1729">
            <v>11631</v>
          </cell>
        </row>
        <row r="1730">
          <cell r="A1730" t="str">
            <v>200209</v>
          </cell>
          <cell r="B1730" t="str">
            <v>20</v>
          </cell>
          <cell r="C1730" t="str">
            <v>02</v>
          </cell>
          <cell r="D1730" t="str">
            <v>09</v>
          </cell>
          <cell r="E1730" t="str">
            <v>SICCHEZ</v>
          </cell>
          <cell r="F1730">
            <v>2423</v>
          </cell>
        </row>
        <row r="1731">
          <cell r="A1731" t="str">
            <v>200210</v>
          </cell>
          <cell r="B1731" t="str">
            <v>20</v>
          </cell>
          <cell r="C1731" t="str">
            <v>02</v>
          </cell>
          <cell r="D1731" t="str">
            <v>10</v>
          </cell>
          <cell r="E1731" t="str">
            <v>SUYO</v>
          </cell>
          <cell r="F1731">
            <v>12512</v>
          </cell>
        </row>
        <row r="1732">
          <cell r="A1732" t="str">
            <v>200300</v>
          </cell>
          <cell r="B1732" t="str">
            <v>20</v>
          </cell>
          <cell r="C1732" t="str">
            <v>03</v>
          </cell>
          <cell r="D1732" t="str">
            <v>00</v>
          </cell>
          <cell r="E1732" t="str">
            <v>HUANCABAMBA</v>
          </cell>
          <cell r="F1732">
            <v>127392</v>
          </cell>
        </row>
        <row r="1733">
          <cell r="A1733" t="str">
            <v>200301</v>
          </cell>
          <cell r="B1733" t="str">
            <v>20</v>
          </cell>
          <cell r="C1733" t="str">
            <v>03</v>
          </cell>
          <cell r="D1733" t="str">
            <v>01</v>
          </cell>
          <cell r="E1733" t="str">
            <v>HUANCABAMBA</v>
          </cell>
          <cell r="F1733">
            <v>30221</v>
          </cell>
        </row>
        <row r="1734">
          <cell r="A1734" t="str">
            <v>200302</v>
          </cell>
          <cell r="B1734" t="str">
            <v>20</v>
          </cell>
          <cell r="C1734" t="str">
            <v>03</v>
          </cell>
          <cell r="D1734" t="str">
            <v>02</v>
          </cell>
          <cell r="E1734" t="str">
            <v>CANCHAQUE</v>
          </cell>
          <cell r="F1734">
            <v>9311</v>
          </cell>
        </row>
        <row r="1735">
          <cell r="A1735" t="str">
            <v>200303</v>
          </cell>
          <cell r="B1735" t="str">
            <v>20</v>
          </cell>
          <cell r="C1735" t="str">
            <v>03</v>
          </cell>
          <cell r="D1735" t="str">
            <v>03</v>
          </cell>
          <cell r="E1735" t="str">
            <v>EL CARMEN DE LA FRONTERA</v>
          </cell>
          <cell r="F1735">
            <v>13392</v>
          </cell>
        </row>
        <row r="1736">
          <cell r="A1736" t="str">
            <v>200304</v>
          </cell>
          <cell r="B1736" t="str">
            <v>20</v>
          </cell>
          <cell r="C1736" t="str">
            <v>03</v>
          </cell>
          <cell r="D1736" t="str">
            <v>04</v>
          </cell>
          <cell r="E1736" t="str">
            <v>HUARMACA</v>
          </cell>
          <cell r="F1736">
            <v>39598</v>
          </cell>
        </row>
        <row r="1737">
          <cell r="A1737" t="str">
            <v>200305</v>
          </cell>
          <cell r="B1737" t="str">
            <v>20</v>
          </cell>
          <cell r="C1737" t="str">
            <v>03</v>
          </cell>
          <cell r="D1737" t="str">
            <v>05</v>
          </cell>
          <cell r="E1737" t="str">
            <v>LALAQUIZ</v>
          </cell>
          <cell r="F1737">
            <v>5317</v>
          </cell>
        </row>
        <row r="1738">
          <cell r="A1738" t="str">
            <v>200306</v>
          </cell>
          <cell r="B1738" t="str">
            <v>20</v>
          </cell>
          <cell r="C1738" t="str">
            <v>03</v>
          </cell>
          <cell r="D1738" t="str">
            <v>06</v>
          </cell>
          <cell r="E1738" t="str">
            <v>SAN MIGUEL DE EL FAIQUE</v>
          </cell>
          <cell r="F1738">
            <v>9714</v>
          </cell>
        </row>
        <row r="1739">
          <cell r="A1739" t="str">
            <v>200307</v>
          </cell>
          <cell r="B1739" t="str">
            <v>20</v>
          </cell>
          <cell r="C1739" t="str">
            <v>03</v>
          </cell>
          <cell r="D1739" t="str">
            <v>07</v>
          </cell>
          <cell r="E1739" t="str">
            <v>SONDOR</v>
          </cell>
          <cell r="F1739">
            <v>8782</v>
          </cell>
        </row>
        <row r="1740">
          <cell r="A1740" t="str">
            <v>200308</v>
          </cell>
          <cell r="B1740" t="str">
            <v>20</v>
          </cell>
          <cell r="C1740" t="str">
            <v>03</v>
          </cell>
          <cell r="D1740" t="str">
            <v>08</v>
          </cell>
          <cell r="E1740" t="str">
            <v>SONDORILLO</v>
          </cell>
          <cell r="F1740">
            <v>11057</v>
          </cell>
        </row>
        <row r="1741">
          <cell r="A1741" t="str">
            <v>200400</v>
          </cell>
          <cell r="B1741" t="str">
            <v>20</v>
          </cell>
          <cell r="C1741" t="str">
            <v>04</v>
          </cell>
          <cell r="D1741" t="str">
            <v>00</v>
          </cell>
          <cell r="E1741" t="str">
            <v>MORROPON</v>
          </cell>
          <cell r="F1741">
            <v>167043</v>
          </cell>
        </row>
        <row r="1742">
          <cell r="A1742" t="str">
            <v>200401</v>
          </cell>
          <cell r="B1742" t="str">
            <v>20</v>
          </cell>
          <cell r="C1742" t="str">
            <v>04</v>
          </cell>
          <cell r="D1742" t="str">
            <v>01</v>
          </cell>
          <cell r="E1742" t="str">
            <v>CHULUCANAS</v>
          </cell>
          <cell r="F1742">
            <v>80155</v>
          </cell>
        </row>
        <row r="1743">
          <cell r="A1743" t="str">
            <v>200402</v>
          </cell>
          <cell r="B1743" t="str">
            <v>20</v>
          </cell>
          <cell r="C1743" t="str">
            <v>04</v>
          </cell>
          <cell r="D1743" t="str">
            <v>02</v>
          </cell>
          <cell r="E1743" t="str">
            <v>BUENOS AIRES</v>
          </cell>
          <cell r="F1743">
            <v>9233</v>
          </cell>
        </row>
        <row r="1744">
          <cell r="A1744" t="str">
            <v>200403</v>
          </cell>
          <cell r="B1744" t="str">
            <v>20</v>
          </cell>
          <cell r="C1744" t="str">
            <v>04</v>
          </cell>
          <cell r="D1744" t="str">
            <v>03</v>
          </cell>
          <cell r="E1744" t="str">
            <v>CHALACO</v>
          </cell>
          <cell r="F1744">
            <v>10073</v>
          </cell>
        </row>
        <row r="1745">
          <cell r="A1745" t="str">
            <v>200404</v>
          </cell>
          <cell r="B1745" t="str">
            <v>20</v>
          </cell>
          <cell r="C1745" t="str">
            <v>04</v>
          </cell>
          <cell r="D1745" t="str">
            <v>04</v>
          </cell>
          <cell r="E1745" t="str">
            <v>LA MATANZA</v>
          </cell>
          <cell r="F1745">
            <v>13753</v>
          </cell>
        </row>
        <row r="1746">
          <cell r="A1746" t="str">
            <v>200405</v>
          </cell>
          <cell r="B1746" t="str">
            <v>20</v>
          </cell>
          <cell r="C1746" t="str">
            <v>04</v>
          </cell>
          <cell r="D1746" t="str">
            <v>05</v>
          </cell>
          <cell r="E1746" t="str">
            <v>MORROPON</v>
          </cell>
          <cell r="F1746">
            <v>15085</v>
          </cell>
        </row>
        <row r="1747">
          <cell r="A1747" t="str">
            <v>200406</v>
          </cell>
          <cell r="B1747" t="str">
            <v>20</v>
          </cell>
          <cell r="C1747" t="str">
            <v>04</v>
          </cell>
          <cell r="D1747" t="str">
            <v>06</v>
          </cell>
          <cell r="E1747" t="str">
            <v>SALITRAL</v>
          </cell>
          <cell r="F1747">
            <v>8643</v>
          </cell>
        </row>
        <row r="1748">
          <cell r="A1748" t="str">
            <v>200407</v>
          </cell>
          <cell r="B1748" t="str">
            <v>20</v>
          </cell>
          <cell r="C1748" t="str">
            <v>04</v>
          </cell>
          <cell r="D1748" t="str">
            <v>07</v>
          </cell>
          <cell r="E1748" t="str">
            <v>SAN JUAN DE BIGOTE</v>
          </cell>
          <cell r="F1748">
            <v>7525</v>
          </cell>
        </row>
        <row r="1749">
          <cell r="A1749" t="str">
            <v>200408</v>
          </cell>
          <cell r="B1749" t="str">
            <v>20</v>
          </cell>
          <cell r="C1749" t="str">
            <v>04</v>
          </cell>
          <cell r="D1749" t="str">
            <v>08</v>
          </cell>
          <cell r="E1749" t="str">
            <v>SANTA CATALINA DE MOSSA</v>
          </cell>
          <cell r="F1749">
            <v>4610</v>
          </cell>
        </row>
        <row r="1750">
          <cell r="A1750" t="str">
            <v>200409</v>
          </cell>
          <cell r="B1750" t="str">
            <v>20</v>
          </cell>
          <cell r="C1750" t="str">
            <v>04</v>
          </cell>
          <cell r="D1750" t="str">
            <v>09</v>
          </cell>
          <cell r="E1750" t="str">
            <v>SANTO DOMINGO</v>
          </cell>
          <cell r="F1750">
            <v>8003</v>
          </cell>
        </row>
        <row r="1751">
          <cell r="A1751" t="str">
            <v>200410</v>
          </cell>
          <cell r="B1751" t="str">
            <v>20</v>
          </cell>
          <cell r="C1751" t="str">
            <v>04</v>
          </cell>
          <cell r="D1751" t="str">
            <v>10</v>
          </cell>
          <cell r="E1751" t="str">
            <v>YAMANGO</v>
          </cell>
          <cell r="F1751">
            <v>9963</v>
          </cell>
        </row>
        <row r="1752">
          <cell r="A1752" t="str">
            <v>200500</v>
          </cell>
          <cell r="B1752" t="str">
            <v>20</v>
          </cell>
          <cell r="C1752" t="str">
            <v>05</v>
          </cell>
          <cell r="D1752" t="str">
            <v>00</v>
          </cell>
          <cell r="E1752" t="str">
            <v>PAITA</v>
          </cell>
          <cell r="F1752">
            <v>112906</v>
          </cell>
        </row>
        <row r="1753">
          <cell r="A1753" t="str">
            <v>200501</v>
          </cell>
          <cell r="B1753" t="str">
            <v>20</v>
          </cell>
          <cell r="C1753" t="str">
            <v>05</v>
          </cell>
          <cell r="D1753" t="str">
            <v>01</v>
          </cell>
          <cell r="E1753" t="str">
            <v>PAITA</v>
          </cell>
          <cell r="F1753">
            <v>76128</v>
          </cell>
        </row>
        <row r="1754">
          <cell r="A1754" t="str">
            <v>200502</v>
          </cell>
          <cell r="B1754" t="str">
            <v>20</v>
          </cell>
          <cell r="C1754" t="str">
            <v>05</v>
          </cell>
          <cell r="D1754" t="str">
            <v>02</v>
          </cell>
          <cell r="E1754" t="str">
            <v>AMOTAPE</v>
          </cell>
          <cell r="F1754">
            <v>2296</v>
          </cell>
        </row>
        <row r="1755">
          <cell r="A1755" t="str">
            <v>200503</v>
          </cell>
          <cell r="B1755" t="str">
            <v>20</v>
          </cell>
          <cell r="C1755" t="str">
            <v>05</v>
          </cell>
          <cell r="D1755" t="str">
            <v>03</v>
          </cell>
          <cell r="E1755" t="str">
            <v>ARENAL</v>
          </cell>
          <cell r="F1755">
            <v>1140</v>
          </cell>
        </row>
        <row r="1756">
          <cell r="A1756" t="str">
            <v>200504</v>
          </cell>
          <cell r="B1756" t="str">
            <v>20</v>
          </cell>
          <cell r="C1756" t="str">
            <v>05</v>
          </cell>
          <cell r="D1756" t="str">
            <v>04</v>
          </cell>
          <cell r="E1756" t="str">
            <v>COLAN</v>
          </cell>
          <cell r="F1756">
            <v>12623</v>
          </cell>
        </row>
        <row r="1757">
          <cell r="A1757" t="str">
            <v>200505</v>
          </cell>
          <cell r="B1757" t="str">
            <v>20</v>
          </cell>
          <cell r="C1757" t="str">
            <v>05</v>
          </cell>
          <cell r="D1757" t="str">
            <v>05</v>
          </cell>
          <cell r="E1757" t="str">
            <v>LA HUACA</v>
          </cell>
          <cell r="F1757">
            <v>11041</v>
          </cell>
        </row>
        <row r="1758">
          <cell r="A1758" t="str">
            <v>200506</v>
          </cell>
          <cell r="B1758" t="str">
            <v>20</v>
          </cell>
          <cell r="C1758" t="str">
            <v>05</v>
          </cell>
          <cell r="D1758" t="str">
            <v>06</v>
          </cell>
          <cell r="E1758" t="str">
            <v>TAMARINDO</v>
          </cell>
          <cell r="F1758">
            <v>4376</v>
          </cell>
        </row>
        <row r="1759">
          <cell r="A1759" t="str">
            <v>200507</v>
          </cell>
          <cell r="B1759" t="str">
            <v>20</v>
          </cell>
          <cell r="C1759" t="str">
            <v>05</v>
          </cell>
          <cell r="D1759" t="str">
            <v>07</v>
          </cell>
          <cell r="E1759" t="str">
            <v>VICHAYAL</v>
          </cell>
          <cell r="F1759">
            <v>5302</v>
          </cell>
        </row>
        <row r="1760">
          <cell r="A1760" t="str">
            <v>200600</v>
          </cell>
          <cell r="B1760" t="str">
            <v>20</v>
          </cell>
          <cell r="C1760" t="str">
            <v>06</v>
          </cell>
          <cell r="D1760" t="str">
            <v>00</v>
          </cell>
          <cell r="E1760" t="str">
            <v>SULLANA</v>
          </cell>
          <cell r="F1760">
            <v>292396</v>
          </cell>
        </row>
        <row r="1761">
          <cell r="A1761" t="str">
            <v>200601</v>
          </cell>
          <cell r="B1761" t="str">
            <v>20</v>
          </cell>
          <cell r="C1761" t="str">
            <v>06</v>
          </cell>
          <cell r="D1761" t="str">
            <v>01</v>
          </cell>
          <cell r="E1761" t="str">
            <v>SULLANA</v>
          </cell>
          <cell r="F1761">
            <v>157767</v>
          </cell>
        </row>
        <row r="1762">
          <cell r="A1762" t="str">
            <v>200602</v>
          </cell>
          <cell r="B1762" t="str">
            <v>20</v>
          </cell>
          <cell r="C1762" t="str">
            <v>06</v>
          </cell>
          <cell r="D1762" t="str">
            <v>02</v>
          </cell>
          <cell r="E1762" t="str">
            <v>BELLAVISTA</v>
          </cell>
          <cell r="F1762">
            <v>37459</v>
          </cell>
        </row>
        <row r="1763">
          <cell r="A1763" t="str">
            <v>200603</v>
          </cell>
          <cell r="B1763" t="str">
            <v>20</v>
          </cell>
          <cell r="C1763" t="str">
            <v>06</v>
          </cell>
          <cell r="D1763" t="str">
            <v>03</v>
          </cell>
          <cell r="E1763" t="str">
            <v>IGNACIO ESCUDERO</v>
          </cell>
          <cell r="F1763">
            <v>17901</v>
          </cell>
        </row>
        <row r="1764">
          <cell r="A1764" t="str">
            <v>200604</v>
          </cell>
          <cell r="B1764" t="str">
            <v>20</v>
          </cell>
          <cell r="C1764" t="str">
            <v>06</v>
          </cell>
          <cell r="D1764" t="str">
            <v>04</v>
          </cell>
          <cell r="E1764" t="str">
            <v>LANCONES</v>
          </cell>
          <cell r="F1764">
            <v>13731</v>
          </cell>
        </row>
        <row r="1765">
          <cell r="A1765" t="str">
            <v>200605</v>
          </cell>
          <cell r="B1765" t="str">
            <v>20</v>
          </cell>
          <cell r="C1765" t="str">
            <v>06</v>
          </cell>
          <cell r="D1765" t="str">
            <v>05</v>
          </cell>
          <cell r="E1765" t="str">
            <v>MARCAVELICA</v>
          </cell>
          <cell r="F1765">
            <v>26786</v>
          </cell>
        </row>
        <row r="1766">
          <cell r="A1766" t="str">
            <v>200606</v>
          </cell>
          <cell r="B1766" t="str">
            <v>20</v>
          </cell>
          <cell r="C1766" t="str">
            <v>06</v>
          </cell>
          <cell r="D1766" t="str">
            <v>06</v>
          </cell>
          <cell r="E1766" t="str">
            <v>MIGUEL CHECA</v>
          </cell>
          <cell r="F1766">
            <v>7697</v>
          </cell>
        </row>
        <row r="1767">
          <cell r="A1767" t="str">
            <v>200607</v>
          </cell>
          <cell r="B1767" t="str">
            <v>20</v>
          </cell>
          <cell r="C1767" t="str">
            <v>06</v>
          </cell>
          <cell r="D1767" t="str">
            <v>07</v>
          </cell>
          <cell r="E1767" t="str">
            <v>QUERECOTILLO</v>
          </cell>
          <cell r="F1767">
            <v>24875</v>
          </cell>
        </row>
        <row r="1768">
          <cell r="A1768" t="str">
            <v>200608</v>
          </cell>
          <cell r="B1768" t="str">
            <v>20</v>
          </cell>
          <cell r="C1768" t="str">
            <v>06</v>
          </cell>
          <cell r="D1768" t="str">
            <v>08</v>
          </cell>
          <cell r="E1768" t="str">
            <v>SALITRAL</v>
          </cell>
          <cell r="F1768">
            <v>6180</v>
          </cell>
        </row>
        <row r="1769">
          <cell r="A1769" t="str">
            <v>200700</v>
          </cell>
          <cell r="B1769" t="str">
            <v>20</v>
          </cell>
          <cell r="C1769" t="str">
            <v>07</v>
          </cell>
          <cell r="D1769" t="str">
            <v>00</v>
          </cell>
          <cell r="E1769" t="str">
            <v>TALARA</v>
          </cell>
          <cell r="F1769">
            <v>125262</v>
          </cell>
        </row>
        <row r="1770">
          <cell r="A1770" t="str">
            <v>200701</v>
          </cell>
          <cell r="B1770" t="str">
            <v>20</v>
          </cell>
          <cell r="C1770" t="str">
            <v>07</v>
          </cell>
          <cell r="D1770" t="str">
            <v>01</v>
          </cell>
          <cell r="E1770" t="str">
            <v>PARIÑAS</v>
          </cell>
          <cell r="F1770">
            <v>87364</v>
          </cell>
        </row>
        <row r="1771">
          <cell r="A1771" t="str">
            <v>200702</v>
          </cell>
          <cell r="B1771" t="str">
            <v>20</v>
          </cell>
          <cell r="C1771" t="str">
            <v>07</v>
          </cell>
          <cell r="D1771" t="str">
            <v>02</v>
          </cell>
          <cell r="E1771" t="str">
            <v>EL ALTO</v>
          </cell>
          <cell r="F1771">
            <v>6603</v>
          </cell>
        </row>
        <row r="1772">
          <cell r="A1772" t="str">
            <v>200703</v>
          </cell>
          <cell r="B1772" t="str">
            <v>20</v>
          </cell>
          <cell r="C1772" t="str">
            <v>07</v>
          </cell>
          <cell r="D1772" t="str">
            <v>03</v>
          </cell>
          <cell r="E1772" t="str">
            <v>LA BREA</v>
          </cell>
          <cell r="F1772">
            <v>12059</v>
          </cell>
        </row>
        <row r="1773">
          <cell r="A1773" t="str">
            <v>200704</v>
          </cell>
          <cell r="B1773" t="str">
            <v>20</v>
          </cell>
          <cell r="C1773" t="str">
            <v>07</v>
          </cell>
          <cell r="D1773" t="str">
            <v>04</v>
          </cell>
          <cell r="E1773" t="str">
            <v>LOBITOS</v>
          </cell>
          <cell r="F1773">
            <v>964</v>
          </cell>
        </row>
        <row r="1774">
          <cell r="A1774" t="str">
            <v>200705</v>
          </cell>
          <cell r="B1774" t="str">
            <v>20</v>
          </cell>
          <cell r="C1774" t="str">
            <v>07</v>
          </cell>
          <cell r="D1774" t="str">
            <v>05</v>
          </cell>
          <cell r="E1774" t="str">
            <v>LOS ORGANOS</v>
          </cell>
          <cell r="F1774">
            <v>9221</v>
          </cell>
        </row>
        <row r="1775">
          <cell r="A1775" t="str">
            <v>200706</v>
          </cell>
          <cell r="B1775" t="str">
            <v>20</v>
          </cell>
          <cell r="C1775" t="str">
            <v>07</v>
          </cell>
          <cell r="D1775" t="str">
            <v>06</v>
          </cell>
          <cell r="E1775" t="str">
            <v>MANCORA</v>
          </cell>
          <cell r="F1775">
            <v>9051</v>
          </cell>
        </row>
        <row r="1776">
          <cell r="A1776" t="str">
            <v>200800</v>
          </cell>
          <cell r="B1776" t="str">
            <v>20</v>
          </cell>
          <cell r="C1776" t="str">
            <v>08</v>
          </cell>
          <cell r="D1776" t="str">
            <v>00</v>
          </cell>
          <cell r="E1776" t="str">
            <v>SECHURA</v>
          </cell>
          <cell r="F1776">
            <v>62967</v>
          </cell>
        </row>
        <row r="1777">
          <cell r="A1777" t="str">
            <v>200801</v>
          </cell>
          <cell r="B1777" t="str">
            <v>20</v>
          </cell>
          <cell r="C1777" t="str">
            <v>08</v>
          </cell>
          <cell r="D1777" t="str">
            <v>01</v>
          </cell>
          <cell r="E1777" t="str">
            <v>SECHURA</v>
          </cell>
          <cell r="F1777">
            <v>34112</v>
          </cell>
        </row>
        <row r="1778">
          <cell r="A1778" t="str">
            <v>200802</v>
          </cell>
          <cell r="B1778" t="str">
            <v>20</v>
          </cell>
          <cell r="C1778" t="str">
            <v>08</v>
          </cell>
          <cell r="D1778" t="str">
            <v>02</v>
          </cell>
          <cell r="E1778" t="str">
            <v>BELLAVISTA DE LA UNION</v>
          </cell>
          <cell r="F1778">
            <v>4152</v>
          </cell>
        </row>
        <row r="1779">
          <cell r="A1779" t="str">
            <v>200803</v>
          </cell>
          <cell r="B1779" t="str">
            <v>20</v>
          </cell>
          <cell r="C1779" t="str">
            <v>08</v>
          </cell>
          <cell r="D1779" t="str">
            <v>03</v>
          </cell>
          <cell r="E1779" t="str">
            <v>BERNAL</v>
          </cell>
          <cell r="F1779">
            <v>6109</v>
          </cell>
        </row>
        <row r="1780">
          <cell r="A1780" t="str">
            <v>200804</v>
          </cell>
          <cell r="B1780" t="str">
            <v>20</v>
          </cell>
          <cell r="C1780" t="str">
            <v>08</v>
          </cell>
          <cell r="D1780" t="str">
            <v>04</v>
          </cell>
          <cell r="E1780" t="str">
            <v>CRISTO NOS VALGA</v>
          </cell>
          <cell r="F1780">
            <v>3399</v>
          </cell>
        </row>
        <row r="1781">
          <cell r="A1781" t="str">
            <v>200805</v>
          </cell>
          <cell r="B1781" t="str">
            <v>20</v>
          </cell>
          <cell r="C1781" t="str">
            <v>08</v>
          </cell>
          <cell r="D1781" t="str">
            <v>05</v>
          </cell>
          <cell r="E1781" t="str">
            <v>VICE</v>
          </cell>
          <cell r="F1781">
            <v>12426</v>
          </cell>
        </row>
        <row r="1782">
          <cell r="A1782" t="str">
            <v>200806</v>
          </cell>
          <cell r="B1782" t="str">
            <v>20</v>
          </cell>
          <cell r="C1782" t="str">
            <v>08</v>
          </cell>
          <cell r="D1782" t="str">
            <v>06</v>
          </cell>
          <cell r="E1782" t="str">
            <v>RINCONADA LLICUAR</v>
          </cell>
          <cell r="F1782">
            <v>2769</v>
          </cell>
        </row>
        <row r="1783">
          <cell r="A1783" t="str">
            <v>210000</v>
          </cell>
          <cell r="B1783" t="str">
            <v>21</v>
          </cell>
          <cell r="C1783" t="str">
            <v>00</v>
          </cell>
          <cell r="D1783" t="str">
            <v>00</v>
          </cell>
          <cell r="E1783" t="str">
            <v>PUNO</v>
          </cell>
          <cell r="F1783">
            <v>1311190</v>
          </cell>
        </row>
        <row r="1784">
          <cell r="A1784" t="str">
            <v>210100</v>
          </cell>
          <cell r="B1784" t="str">
            <v>21</v>
          </cell>
          <cell r="C1784" t="str">
            <v>01</v>
          </cell>
          <cell r="D1784" t="str">
            <v>00</v>
          </cell>
          <cell r="E1784" t="str">
            <v>PUNO</v>
          </cell>
          <cell r="F1784">
            <v>232710</v>
          </cell>
        </row>
        <row r="1785">
          <cell r="A1785" t="str">
            <v>210101</v>
          </cell>
          <cell r="B1785" t="str">
            <v>21</v>
          </cell>
          <cell r="C1785" t="str">
            <v>01</v>
          </cell>
          <cell r="D1785" t="str">
            <v>01</v>
          </cell>
          <cell r="E1785" t="str">
            <v>PUNO</v>
          </cell>
          <cell r="F1785">
            <v>131373</v>
          </cell>
        </row>
        <row r="1786">
          <cell r="A1786" t="str">
            <v>210102</v>
          </cell>
          <cell r="B1786" t="str">
            <v>21</v>
          </cell>
          <cell r="C1786" t="str">
            <v>01</v>
          </cell>
          <cell r="D1786" t="str">
            <v>02</v>
          </cell>
          <cell r="E1786" t="str">
            <v>ACORA</v>
          </cell>
          <cell r="F1786">
            <v>29789</v>
          </cell>
        </row>
        <row r="1787">
          <cell r="A1787" t="str">
            <v>210103</v>
          </cell>
          <cell r="B1787" t="str">
            <v>21</v>
          </cell>
          <cell r="C1787" t="str">
            <v>01</v>
          </cell>
          <cell r="D1787" t="str">
            <v>03</v>
          </cell>
          <cell r="E1787" t="str">
            <v>AMANTANI</v>
          </cell>
          <cell r="F1787">
            <v>4427</v>
          </cell>
        </row>
        <row r="1788">
          <cell r="A1788" t="str">
            <v>210104</v>
          </cell>
          <cell r="B1788" t="str">
            <v>21</v>
          </cell>
          <cell r="C1788" t="str">
            <v>01</v>
          </cell>
          <cell r="D1788" t="str">
            <v>04</v>
          </cell>
          <cell r="E1788" t="str">
            <v>ATUNCOLLA</v>
          </cell>
          <cell r="F1788">
            <v>3966</v>
          </cell>
        </row>
        <row r="1789">
          <cell r="A1789" t="str">
            <v>210105</v>
          </cell>
          <cell r="B1789" t="str">
            <v>21</v>
          </cell>
          <cell r="C1789" t="str">
            <v>01</v>
          </cell>
          <cell r="D1789" t="str">
            <v>05</v>
          </cell>
          <cell r="E1789" t="str">
            <v>CAPACHICA</v>
          </cell>
          <cell r="F1789">
            <v>10420</v>
          </cell>
        </row>
        <row r="1790">
          <cell r="A1790" t="str">
            <v>210106</v>
          </cell>
          <cell r="B1790" t="str">
            <v>21</v>
          </cell>
          <cell r="C1790" t="str">
            <v>01</v>
          </cell>
          <cell r="D1790" t="str">
            <v>06</v>
          </cell>
          <cell r="E1790" t="str">
            <v>CHUCUITO</v>
          </cell>
          <cell r="F1790">
            <v>9539</v>
          </cell>
        </row>
        <row r="1791">
          <cell r="A1791" t="str">
            <v>210107</v>
          </cell>
          <cell r="B1791" t="str">
            <v>21</v>
          </cell>
          <cell r="C1791" t="str">
            <v>01</v>
          </cell>
          <cell r="D1791" t="str">
            <v>07</v>
          </cell>
          <cell r="E1791" t="str">
            <v>COATA</v>
          </cell>
          <cell r="F1791">
            <v>7299</v>
          </cell>
        </row>
        <row r="1792">
          <cell r="A1792" t="str">
            <v>210108</v>
          </cell>
          <cell r="B1792" t="str">
            <v>21</v>
          </cell>
          <cell r="C1792" t="str">
            <v>01</v>
          </cell>
          <cell r="D1792" t="str">
            <v>08</v>
          </cell>
          <cell r="E1792" t="str">
            <v>HUATA</v>
          </cell>
          <cell r="F1792">
            <v>3566</v>
          </cell>
        </row>
        <row r="1793">
          <cell r="A1793" t="str">
            <v>210109</v>
          </cell>
          <cell r="B1793" t="str">
            <v>21</v>
          </cell>
          <cell r="C1793" t="str">
            <v>01</v>
          </cell>
          <cell r="D1793" t="str">
            <v>09</v>
          </cell>
          <cell r="E1793" t="str">
            <v>MAÑAZO</v>
          </cell>
          <cell r="F1793">
            <v>5676</v>
          </cell>
        </row>
        <row r="1794">
          <cell r="A1794" t="str">
            <v>210110</v>
          </cell>
          <cell r="B1794" t="str">
            <v>21</v>
          </cell>
          <cell r="C1794" t="str">
            <v>01</v>
          </cell>
          <cell r="D1794" t="str">
            <v>10</v>
          </cell>
          <cell r="E1794" t="str">
            <v>PAUCARCOLLA</v>
          </cell>
          <cell r="F1794">
            <v>4651</v>
          </cell>
        </row>
        <row r="1795">
          <cell r="A1795" t="str">
            <v>210111</v>
          </cell>
          <cell r="B1795" t="str">
            <v>21</v>
          </cell>
          <cell r="C1795" t="str">
            <v>01</v>
          </cell>
          <cell r="D1795" t="str">
            <v>11</v>
          </cell>
          <cell r="E1795" t="str">
            <v>PICHACANI</v>
          </cell>
          <cell r="F1795">
            <v>6294</v>
          </cell>
        </row>
        <row r="1796">
          <cell r="A1796" t="str">
            <v>210112</v>
          </cell>
          <cell r="B1796" t="str">
            <v>21</v>
          </cell>
          <cell r="C1796" t="str">
            <v>01</v>
          </cell>
          <cell r="D1796" t="str">
            <v>12</v>
          </cell>
          <cell r="E1796" t="str">
            <v>PLATERIA</v>
          </cell>
          <cell r="F1796">
            <v>8996</v>
          </cell>
        </row>
        <row r="1797">
          <cell r="A1797" t="str">
            <v>210113</v>
          </cell>
          <cell r="B1797" t="str">
            <v>21</v>
          </cell>
          <cell r="C1797" t="str">
            <v>01</v>
          </cell>
          <cell r="D1797" t="str">
            <v>13</v>
          </cell>
          <cell r="E1797" t="str">
            <v>SAN ANTONIO</v>
          </cell>
          <cell r="F1797">
            <v>1727</v>
          </cell>
        </row>
        <row r="1798">
          <cell r="A1798" t="str">
            <v>210114</v>
          </cell>
          <cell r="B1798" t="str">
            <v>21</v>
          </cell>
          <cell r="C1798" t="str">
            <v>01</v>
          </cell>
          <cell r="D1798" t="str">
            <v>14</v>
          </cell>
          <cell r="E1798" t="str">
            <v>TIQUILLACA</v>
          </cell>
          <cell r="F1798">
            <v>1986</v>
          </cell>
        </row>
        <row r="1799">
          <cell r="A1799" t="str">
            <v>210115</v>
          </cell>
          <cell r="B1799" t="str">
            <v>21</v>
          </cell>
          <cell r="C1799" t="str">
            <v>01</v>
          </cell>
          <cell r="D1799" t="str">
            <v>15</v>
          </cell>
          <cell r="E1799" t="str">
            <v>VILQUE</v>
          </cell>
          <cell r="F1799">
            <v>3001</v>
          </cell>
        </row>
        <row r="1800">
          <cell r="A1800" t="str">
            <v>210200</v>
          </cell>
          <cell r="B1800" t="str">
            <v>21</v>
          </cell>
          <cell r="C1800" t="str">
            <v>02</v>
          </cell>
          <cell r="D1800" t="str">
            <v>00</v>
          </cell>
          <cell r="E1800" t="str">
            <v>AZANGARO</v>
          </cell>
          <cell r="F1800">
            <v>139810</v>
          </cell>
        </row>
        <row r="1801">
          <cell r="A1801" t="str">
            <v>210201</v>
          </cell>
          <cell r="B1801" t="str">
            <v>21</v>
          </cell>
          <cell r="C1801" t="str">
            <v>02</v>
          </cell>
          <cell r="D1801" t="str">
            <v>01</v>
          </cell>
          <cell r="E1801" t="str">
            <v>AZANGARO</v>
          </cell>
          <cell r="F1801">
            <v>30783</v>
          </cell>
        </row>
        <row r="1802">
          <cell r="A1802" t="str">
            <v>210202</v>
          </cell>
          <cell r="B1802" t="str">
            <v>21</v>
          </cell>
          <cell r="C1802" t="str">
            <v>02</v>
          </cell>
          <cell r="D1802" t="str">
            <v>02</v>
          </cell>
          <cell r="E1802" t="str">
            <v>ACHAYA</v>
          </cell>
          <cell r="F1802">
            <v>3968</v>
          </cell>
        </row>
        <row r="1803">
          <cell r="A1803" t="str">
            <v>210203</v>
          </cell>
          <cell r="B1803" t="str">
            <v>21</v>
          </cell>
          <cell r="C1803" t="str">
            <v>02</v>
          </cell>
          <cell r="D1803" t="str">
            <v>03</v>
          </cell>
          <cell r="E1803" t="str">
            <v>ARAPA</v>
          </cell>
          <cell r="F1803">
            <v>10344</v>
          </cell>
        </row>
        <row r="1804">
          <cell r="A1804" t="str">
            <v>210204</v>
          </cell>
          <cell r="B1804" t="str">
            <v>21</v>
          </cell>
          <cell r="C1804" t="str">
            <v>02</v>
          </cell>
          <cell r="D1804" t="str">
            <v>04</v>
          </cell>
          <cell r="E1804" t="str">
            <v>ASILLO</v>
          </cell>
          <cell r="F1804">
            <v>19494</v>
          </cell>
        </row>
        <row r="1805">
          <cell r="A1805" t="str">
            <v>210205</v>
          </cell>
          <cell r="B1805" t="str">
            <v>21</v>
          </cell>
          <cell r="C1805" t="str">
            <v>02</v>
          </cell>
          <cell r="D1805" t="str">
            <v>05</v>
          </cell>
          <cell r="E1805" t="str">
            <v>CAMINACA</v>
          </cell>
          <cell r="F1805">
            <v>3796</v>
          </cell>
        </row>
        <row r="1806">
          <cell r="A1806" t="str">
            <v>210206</v>
          </cell>
          <cell r="B1806" t="str">
            <v>21</v>
          </cell>
          <cell r="C1806" t="str">
            <v>02</v>
          </cell>
          <cell r="D1806" t="str">
            <v>06</v>
          </cell>
          <cell r="E1806" t="str">
            <v>CHUPA</v>
          </cell>
          <cell r="F1806">
            <v>10055</v>
          </cell>
        </row>
        <row r="1807">
          <cell r="A1807" t="str">
            <v>210207</v>
          </cell>
          <cell r="B1807" t="str">
            <v>21</v>
          </cell>
          <cell r="C1807" t="str">
            <v>02</v>
          </cell>
          <cell r="D1807" t="str">
            <v>07</v>
          </cell>
          <cell r="E1807" t="str">
            <v>JOSE DOMINGO CHOQUEHUANCA</v>
          </cell>
          <cell r="F1807">
            <v>5511</v>
          </cell>
        </row>
        <row r="1808">
          <cell r="A1808" t="str">
            <v>210208</v>
          </cell>
          <cell r="B1808" t="str">
            <v>21</v>
          </cell>
          <cell r="C1808" t="str">
            <v>02</v>
          </cell>
          <cell r="D1808" t="str">
            <v>08</v>
          </cell>
          <cell r="E1808" t="str">
            <v>MUÑANI</v>
          </cell>
          <cell r="F1808">
            <v>8042</v>
          </cell>
        </row>
        <row r="1809">
          <cell r="A1809" t="str">
            <v>210209</v>
          </cell>
          <cell r="B1809" t="str">
            <v>21</v>
          </cell>
          <cell r="C1809" t="str">
            <v>02</v>
          </cell>
          <cell r="D1809" t="str">
            <v>09</v>
          </cell>
          <cell r="E1809" t="str">
            <v>POTONI</v>
          </cell>
          <cell r="F1809">
            <v>6298</v>
          </cell>
        </row>
        <row r="1810">
          <cell r="A1810" t="str">
            <v>210210</v>
          </cell>
          <cell r="B1810" t="str">
            <v>21</v>
          </cell>
          <cell r="C1810" t="str">
            <v>02</v>
          </cell>
          <cell r="D1810" t="str">
            <v>10</v>
          </cell>
          <cell r="E1810" t="str">
            <v>SAMAN</v>
          </cell>
          <cell r="F1810">
            <v>13020</v>
          </cell>
        </row>
        <row r="1811">
          <cell r="A1811" t="str">
            <v>210211</v>
          </cell>
          <cell r="B1811" t="str">
            <v>21</v>
          </cell>
          <cell r="C1811" t="str">
            <v>02</v>
          </cell>
          <cell r="D1811" t="str">
            <v>11</v>
          </cell>
          <cell r="E1811" t="str">
            <v>SAN ANTON</v>
          </cell>
          <cell r="F1811">
            <v>7201</v>
          </cell>
        </row>
        <row r="1812">
          <cell r="A1812" t="str">
            <v>210212</v>
          </cell>
          <cell r="B1812" t="str">
            <v>21</v>
          </cell>
          <cell r="C1812" t="str">
            <v>02</v>
          </cell>
          <cell r="D1812" t="str">
            <v>12</v>
          </cell>
          <cell r="E1812" t="str">
            <v>SAN JOSE</v>
          </cell>
          <cell r="F1812">
            <v>7484</v>
          </cell>
        </row>
        <row r="1813">
          <cell r="A1813" t="str">
            <v>210213</v>
          </cell>
          <cell r="B1813" t="str">
            <v>21</v>
          </cell>
          <cell r="C1813" t="str">
            <v>02</v>
          </cell>
          <cell r="D1813" t="str">
            <v>13</v>
          </cell>
          <cell r="E1813" t="str">
            <v>SAN JUAN DE SALINAS</v>
          </cell>
          <cell r="F1813">
            <v>3963</v>
          </cell>
        </row>
        <row r="1814">
          <cell r="A1814" t="str">
            <v>210214</v>
          </cell>
          <cell r="B1814" t="str">
            <v>21</v>
          </cell>
          <cell r="C1814" t="str">
            <v>02</v>
          </cell>
          <cell r="D1814" t="str">
            <v>14</v>
          </cell>
          <cell r="E1814" t="str">
            <v>SANTIAGO DE PUPUJA</v>
          </cell>
          <cell r="F1814">
            <v>6723</v>
          </cell>
        </row>
        <row r="1815">
          <cell r="A1815" t="str">
            <v>210215</v>
          </cell>
          <cell r="B1815" t="str">
            <v>21</v>
          </cell>
          <cell r="C1815" t="str">
            <v>02</v>
          </cell>
          <cell r="D1815" t="str">
            <v>15</v>
          </cell>
          <cell r="E1815" t="str">
            <v>TIRAPATA</v>
          </cell>
          <cell r="F1815">
            <v>3128</v>
          </cell>
        </row>
        <row r="1816">
          <cell r="A1816" t="str">
            <v>210300</v>
          </cell>
          <cell r="B1816" t="str">
            <v>21</v>
          </cell>
          <cell r="C1816" t="str">
            <v>03</v>
          </cell>
          <cell r="D1816" t="str">
            <v>00</v>
          </cell>
          <cell r="E1816" t="str">
            <v>CARABAYA</v>
          </cell>
          <cell r="F1816">
            <v>71977</v>
          </cell>
        </row>
        <row r="1817">
          <cell r="A1817" t="str">
            <v>210301</v>
          </cell>
          <cell r="B1817" t="str">
            <v>21</v>
          </cell>
          <cell r="C1817" t="str">
            <v>03</v>
          </cell>
          <cell r="D1817" t="str">
            <v>01</v>
          </cell>
          <cell r="E1817" t="str">
            <v>MACUSANI</v>
          </cell>
          <cell r="F1817">
            <v>11515</v>
          </cell>
        </row>
        <row r="1818">
          <cell r="A1818" t="str">
            <v>210302</v>
          </cell>
          <cell r="B1818" t="str">
            <v>21</v>
          </cell>
          <cell r="C1818" t="str">
            <v>03</v>
          </cell>
          <cell r="D1818" t="str">
            <v>02</v>
          </cell>
          <cell r="E1818" t="str">
            <v>AJOYANI</v>
          </cell>
          <cell r="F1818">
            <v>2248</v>
          </cell>
        </row>
        <row r="1819">
          <cell r="A1819" t="str">
            <v>210303</v>
          </cell>
          <cell r="B1819" t="str">
            <v>21</v>
          </cell>
          <cell r="C1819" t="str">
            <v>03</v>
          </cell>
          <cell r="D1819" t="str">
            <v>03</v>
          </cell>
          <cell r="E1819" t="str">
            <v>AYAPATA</v>
          </cell>
          <cell r="F1819">
            <v>7335</v>
          </cell>
        </row>
        <row r="1820">
          <cell r="A1820" t="str">
            <v>210304</v>
          </cell>
          <cell r="B1820" t="str">
            <v>21</v>
          </cell>
          <cell r="C1820" t="str">
            <v>03</v>
          </cell>
          <cell r="D1820" t="str">
            <v>04</v>
          </cell>
          <cell r="E1820" t="str">
            <v>COASA</v>
          </cell>
          <cell r="F1820">
            <v>9486</v>
          </cell>
        </row>
        <row r="1821">
          <cell r="A1821" t="str">
            <v>210305</v>
          </cell>
          <cell r="B1821" t="str">
            <v>21</v>
          </cell>
          <cell r="C1821" t="str">
            <v>03</v>
          </cell>
          <cell r="D1821" t="str">
            <v>05</v>
          </cell>
          <cell r="E1821" t="str">
            <v>CORANI</v>
          </cell>
          <cell r="F1821">
            <v>3780</v>
          </cell>
        </row>
        <row r="1822">
          <cell r="A1822" t="str">
            <v>210306</v>
          </cell>
          <cell r="B1822" t="str">
            <v>21</v>
          </cell>
          <cell r="C1822" t="str">
            <v>03</v>
          </cell>
          <cell r="D1822" t="str">
            <v>06</v>
          </cell>
          <cell r="E1822" t="str">
            <v>CRUCERO</v>
          </cell>
          <cell r="F1822">
            <v>9331</v>
          </cell>
        </row>
        <row r="1823">
          <cell r="A1823" t="str">
            <v>210307</v>
          </cell>
          <cell r="B1823" t="str">
            <v>21</v>
          </cell>
          <cell r="C1823" t="str">
            <v>03</v>
          </cell>
          <cell r="D1823" t="str">
            <v>07</v>
          </cell>
          <cell r="E1823" t="str">
            <v>ITUATA</v>
          </cell>
          <cell r="F1823">
            <v>6343</v>
          </cell>
        </row>
        <row r="1824">
          <cell r="A1824" t="str">
            <v>210308</v>
          </cell>
          <cell r="B1824" t="str">
            <v>21</v>
          </cell>
          <cell r="C1824" t="str">
            <v>03</v>
          </cell>
          <cell r="D1824" t="str">
            <v>08</v>
          </cell>
          <cell r="E1824" t="str">
            <v>OLLACHEA</v>
          </cell>
          <cell r="F1824">
            <v>5531</v>
          </cell>
        </row>
        <row r="1825">
          <cell r="A1825" t="str">
            <v>210309</v>
          </cell>
          <cell r="B1825" t="str">
            <v>21</v>
          </cell>
          <cell r="C1825" t="str">
            <v>03</v>
          </cell>
          <cell r="D1825" t="str">
            <v>09</v>
          </cell>
          <cell r="E1825" t="str">
            <v>SAN GABAN</v>
          </cell>
          <cell r="F1825">
            <v>4451</v>
          </cell>
        </row>
        <row r="1826">
          <cell r="A1826" t="str">
            <v>210310</v>
          </cell>
          <cell r="B1826" t="str">
            <v>21</v>
          </cell>
          <cell r="C1826" t="str">
            <v>03</v>
          </cell>
          <cell r="D1826" t="str">
            <v>10</v>
          </cell>
          <cell r="E1826" t="str">
            <v>USICAYOS</v>
          </cell>
          <cell r="F1826">
            <v>11957</v>
          </cell>
        </row>
        <row r="1827">
          <cell r="A1827" t="str">
            <v>210400</v>
          </cell>
          <cell r="B1827" t="str">
            <v>21</v>
          </cell>
          <cell r="C1827" t="str">
            <v>04</v>
          </cell>
          <cell r="D1827" t="str">
            <v>00</v>
          </cell>
          <cell r="E1827" t="str">
            <v>CHUCUITO</v>
          </cell>
          <cell r="F1827">
            <v>116141</v>
          </cell>
        </row>
        <row r="1828">
          <cell r="A1828" t="str">
            <v>210401</v>
          </cell>
          <cell r="B1828" t="str">
            <v>21</v>
          </cell>
          <cell r="C1828" t="str">
            <v>04</v>
          </cell>
          <cell r="D1828" t="str">
            <v>01</v>
          </cell>
          <cell r="E1828" t="str">
            <v>JULI</v>
          </cell>
          <cell r="F1828">
            <v>26614</v>
          </cell>
        </row>
        <row r="1829">
          <cell r="A1829" t="str">
            <v>210402</v>
          </cell>
          <cell r="B1829" t="str">
            <v>21</v>
          </cell>
          <cell r="C1829" t="str">
            <v>04</v>
          </cell>
          <cell r="D1829" t="str">
            <v>02</v>
          </cell>
          <cell r="E1829" t="str">
            <v>DESAGUADERO</v>
          </cell>
          <cell r="F1829">
            <v>13796</v>
          </cell>
        </row>
        <row r="1830">
          <cell r="A1830" t="str">
            <v>210403</v>
          </cell>
          <cell r="B1830" t="str">
            <v>21</v>
          </cell>
          <cell r="C1830" t="str">
            <v>04</v>
          </cell>
          <cell r="D1830" t="str">
            <v>03</v>
          </cell>
          <cell r="E1830" t="str">
            <v>HUACULLANI</v>
          </cell>
          <cell r="F1830">
            <v>11949</v>
          </cell>
        </row>
        <row r="1831">
          <cell r="A1831" t="str">
            <v>210404</v>
          </cell>
          <cell r="B1831" t="str">
            <v>21</v>
          </cell>
          <cell r="C1831" t="str">
            <v>04</v>
          </cell>
          <cell r="D1831" t="str">
            <v>04</v>
          </cell>
          <cell r="E1831" t="str">
            <v>KELLUYO</v>
          </cell>
          <cell r="F1831">
            <v>15310</v>
          </cell>
        </row>
        <row r="1832">
          <cell r="A1832" t="str">
            <v>210405</v>
          </cell>
          <cell r="B1832" t="str">
            <v>21</v>
          </cell>
          <cell r="C1832" t="str">
            <v>04</v>
          </cell>
          <cell r="D1832" t="str">
            <v>05</v>
          </cell>
          <cell r="E1832" t="str">
            <v>PISACOMA</v>
          </cell>
          <cell r="F1832">
            <v>11738</v>
          </cell>
        </row>
        <row r="1833">
          <cell r="A1833" t="str">
            <v>210406</v>
          </cell>
          <cell r="B1833" t="str">
            <v>21</v>
          </cell>
          <cell r="C1833" t="str">
            <v>04</v>
          </cell>
          <cell r="D1833" t="str">
            <v>06</v>
          </cell>
          <cell r="E1833" t="str">
            <v>POMATA</v>
          </cell>
          <cell r="F1833">
            <v>17074</v>
          </cell>
        </row>
        <row r="1834">
          <cell r="A1834" t="str">
            <v>210407</v>
          </cell>
          <cell r="B1834" t="str">
            <v>21</v>
          </cell>
          <cell r="C1834" t="str">
            <v>04</v>
          </cell>
          <cell r="D1834" t="str">
            <v>07</v>
          </cell>
          <cell r="E1834" t="str">
            <v>ZEPITA</v>
          </cell>
          <cell r="F1834">
            <v>19660</v>
          </cell>
        </row>
        <row r="1835">
          <cell r="A1835" t="str">
            <v>210500</v>
          </cell>
          <cell r="B1835" t="str">
            <v>21</v>
          </cell>
          <cell r="C1835" t="str">
            <v>05</v>
          </cell>
          <cell r="D1835" t="str">
            <v>00</v>
          </cell>
          <cell r="E1835" t="str">
            <v>EL COLLAO</v>
          </cell>
          <cell r="F1835">
            <v>79042</v>
          </cell>
        </row>
        <row r="1836">
          <cell r="A1836" t="str">
            <v>210501</v>
          </cell>
          <cell r="B1836" t="str">
            <v>21</v>
          </cell>
          <cell r="C1836" t="str">
            <v>05</v>
          </cell>
          <cell r="D1836" t="str">
            <v>01</v>
          </cell>
          <cell r="E1836" t="str">
            <v>ILAVE</v>
          </cell>
          <cell r="F1836">
            <v>52013</v>
          </cell>
        </row>
        <row r="1837">
          <cell r="A1837" t="str">
            <v>210502</v>
          </cell>
          <cell r="B1837" t="str">
            <v>21</v>
          </cell>
          <cell r="C1837" t="str">
            <v>05</v>
          </cell>
          <cell r="D1837" t="str">
            <v>02</v>
          </cell>
          <cell r="E1837" t="str">
            <v>CAPAZO</v>
          </cell>
          <cell r="F1837">
            <v>1671</v>
          </cell>
        </row>
        <row r="1838">
          <cell r="A1838" t="str">
            <v>210503</v>
          </cell>
          <cell r="B1838" t="str">
            <v>21</v>
          </cell>
          <cell r="C1838" t="str">
            <v>05</v>
          </cell>
          <cell r="D1838" t="str">
            <v>03</v>
          </cell>
          <cell r="E1838" t="str">
            <v>PILCUYO</v>
          </cell>
          <cell r="F1838">
            <v>17218</v>
          </cell>
        </row>
        <row r="1839">
          <cell r="A1839" t="str">
            <v>210504</v>
          </cell>
          <cell r="B1839" t="str">
            <v>21</v>
          </cell>
          <cell r="C1839" t="str">
            <v>05</v>
          </cell>
          <cell r="D1839" t="str">
            <v>04</v>
          </cell>
          <cell r="E1839" t="str">
            <v>SANTA ROSA</v>
          </cell>
          <cell r="F1839">
            <v>4432</v>
          </cell>
        </row>
        <row r="1840">
          <cell r="A1840" t="str">
            <v>210505</v>
          </cell>
          <cell r="B1840" t="str">
            <v>21</v>
          </cell>
          <cell r="C1840" t="str">
            <v>05</v>
          </cell>
          <cell r="D1840" t="str">
            <v>05</v>
          </cell>
          <cell r="E1840" t="str">
            <v>CONDURIRI</v>
          </cell>
          <cell r="F1840">
            <v>3708</v>
          </cell>
        </row>
        <row r="1841">
          <cell r="A1841" t="str">
            <v>210600</v>
          </cell>
          <cell r="B1841" t="str">
            <v>21</v>
          </cell>
          <cell r="C1841" t="str">
            <v>06</v>
          </cell>
          <cell r="D1841" t="str">
            <v>00</v>
          </cell>
          <cell r="E1841" t="str">
            <v>HUANCANE</v>
          </cell>
          <cell r="F1841">
            <v>75664</v>
          </cell>
        </row>
        <row r="1842">
          <cell r="A1842" t="str">
            <v>210601</v>
          </cell>
          <cell r="B1842" t="str">
            <v>21</v>
          </cell>
          <cell r="C1842" t="str">
            <v>06</v>
          </cell>
          <cell r="D1842" t="str">
            <v>01</v>
          </cell>
          <cell r="E1842" t="str">
            <v>HUANCANE</v>
          </cell>
          <cell r="F1842">
            <v>23516</v>
          </cell>
        </row>
        <row r="1843">
          <cell r="A1843" t="str">
            <v>210602</v>
          </cell>
          <cell r="B1843" t="str">
            <v>21</v>
          </cell>
          <cell r="C1843" t="str">
            <v>06</v>
          </cell>
          <cell r="D1843" t="str">
            <v>02</v>
          </cell>
          <cell r="E1843" t="str">
            <v>COJATA</v>
          </cell>
          <cell r="F1843">
            <v>5091</v>
          </cell>
        </row>
        <row r="1844">
          <cell r="A1844" t="str">
            <v>210603</v>
          </cell>
          <cell r="B1844" t="str">
            <v>21</v>
          </cell>
          <cell r="C1844" t="str">
            <v>06</v>
          </cell>
          <cell r="D1844" t="str">
            <v>03</v>
          </cell>
          <cell r="E1844" t="str">
            <v>HUATASANI</v>
          </cell>
          <cell r="F1844">
            <v>3057</v>
          </cell>
        </row>
        <row r="1845">
          <cell r="A1845" t="str">
            <v>210604</v>
          </cell>
          <cell r="B1845" t="str">
            <v>21</v>
          </cell>
          <cell r="C1845" t="str">
            <v>06</v>
          </cell>
          <cell r="D1845" t="str">
            <v>04</v>
          </cell>
          <cell r="E1845" t="str">
            <v>INCHUPALLA</v>
          </cell>
          <cell r="F1845">
            <v>3892</v>
          </cell>
        </row>
        <row r="1846">
          <cell r="A1846" t="str">
            <v>210605</v>
          </cell>
          <cell r="B1846" t="str">
            <v>21</v>
          </cell>
          <cell r="C1846" t="str">
            <v>06</v>
          </cell>
          <cell r="D1846" t="str">
            <v>05</v>
          </cell>
          <cell r="E1846" t="str">
            <v>PUSI</v>
          </cell>
          <cell r="F1846">
            <v>7350</v>
          </cell>
        </row>
        <row r="1847">
          <cell r="A1847" t="str">
            <v>210606</v>
          </cell>
          <cell r="B1847" t="str">
            <v>21</v>
          </cell>
          <cell r="C1847" t="str">
            <v>06</v>
          </cell>
          <cell r="D1847" t="str">
            <v>06</v>
          </cell>
          <cell r="E1847" t="str">
            <v>ROSASPATA</v>
          </cell>
          <cell r="F1847">
            <v>6215</v>
          </cell>
        </row>
        <row r="1848">
          <cell r="A1848" t="str">
            <v>210607</v>
          </cell>
          <cell r="B1848" t="str">
            <v>21</v>
          </cell>
          <cell r="C1848" t="str">
            <v>06</v>
          </cell>
          <cell r="D1848" t="str">
            <v>07</v>
          </cell>
          <cell r="E1848" t="str">
            <v>TARACO</v>
          </cell>
          <cell r="F1848">
            <v>16894</v>
          </cell>
        </row>
        <row r="1849">
          <cell r="A1849" t="str">
            <v>210608</v>
          </cell>
          <cell r="B1849" t="str">
            <v>21</v>
          </cell>
          <cell r="C1849" t="str">
            <v>06</v>
          </cell>
          <cell r="D1849" t="str">
            <v>08</v>
          </cell>
          <cell r="E1849" t="str">
            <v>VILQUE CHICO</v>
          </cell>
          <cell r="F1849">
            <v>9649</v>
          </cell>
        </row>
        <row r="1850">
          <cell r="A1850" t="str">
            <v>210700</v>
          </cell>
          <cell r="B1850" t="str">
            <v>21</v>
          </cell>
          <cell r="C1850" t="str">
            <v>07</v>
          </cell>
          <cell r="D1850" t="str">
            <v>00</v>
          </cell>
          <cell r="E1850" t="str">
            <v>LAMPA</v>
          </cell>
          <cell r="F1850">
            <v>50383</v>
          </cell>
        </row>
        <row r="1851">
          <cell r="A1851" t="str">
            <v>210701</v>
          </cell>
          <cell r="B1851" t="str">
            <v>21</v>
          </cell>
          <cell r="C1851" t="str">
            <v>07</v>
          </cell>
          <cell r="D1851" t="str">
            <v>01</v>
          </cell>
          <cell r="E1851" t="str">
            <v>LAMPA</v>
          </cell>
          <cell r="F1851">
            <v>11273</v>
          </cell>
        </row>
        <row r="1852">
          <cell r="A1852" t="str">
            <v>210702</v>
          </cell>
          <cell r="B1852" t="str">
            <v>21</v>
          </cell>
          <cell r="C1852" t="str">
            <v>07</v>
          </cell>
          <cell r="D1852" t="str">
            <v>02</v>
          </cell>
          <cell r="E1852" t="str">
            <v>CABANILLA</v>
          </cell>
          <cell r="F1852">
            <v>7014</v>
          </cell>
        </row>
        <row r="1853">
          <cell r="A1853" t="str">
            <v>210703</v>
          </cell>
          <cell r="B1853" t="str">
            <v>21</v>
          </cell>
          <cell r="C1853" t="str">
            <v>07</v>
          </cell>
          <cell r="D1853" t="str">
            <v>03</v>
          </cell>
          <cell r="E1853" t="str">
            <v>CALAPUJA</v>
          </cell>
          <cell r="F1853">
            <v>2375</v>
          </cell>
        </row>
        <row r="1854">
          <cell r="A1854" t="str">
            <v>210704</v>
          </cell>
          <cell r="B1854" t="str">
            <v>21</v>
          </cell>
          <cell r="C1854" t="str">
            <v>07</v>
          </cell>
          <cell r="D1854" t="str">
            <v>04</v>
          </cell>
          <cell r="E1854" t="str">
            <v>NICASIO</v>
          </cell>
          <cell r="F1854">
            <v>2949</v>
          </cell>
        </row>
        <row r="1855">
          <cell r="A1855" t="str">
            <v>210705</v>
          </cell>
          <cell r="B1855" t="str">
            <v>21</v>
          </cell>
          <cell r="C1855" t="str">
            <v>07</v>
          </cell>
          <cell r="D1855" t="str">
            <v>05</v>
          </cell>
          <cell r="E1855" t="str">
            <v>OCUVIRI</v>
          </cell>
          <cell r="F1855">
            <v>2349</v>
          </cell>
        </row>
        <row r="1856">
          <cell r="A1856" t="str">
            <v>210706</v>
          </cell>
          <cell r="B1856" t="str">
            <v>21</v>
          </cell>
          <cell r="C1856" t="str">
            <v>07</v>
          </cell>
          <cell r="D1856" t="str">
            <v>06</v>
          </cell>
          <cell r="E1856" t="str">
            <v>PALCA</v>
          </cell>
          <cell r="F1856">
            <v>2017</v>
          </cell>
        </row>
        <row r="1857">
          <cell r="A1857" t="str">
            <v>210707</v>
          </cell>
          <cell r="B1857" t="str">
            <v>21</v>
          </cell>
          <cell r="C1857" t="str">
            <v>07</v>
          </cell>
          <cell r="D1857" t="str">
            <v>07</v>
          </cell>
          <cell r="E1857" t="str">
            <v>PARATIA</v>
          </cell>
          <cell r="F1857">
            <v>5937</v>
          </cell>
        </row>
        <row r="1858">
          <cell r="A1858" t="str">
            <v>210708</v>
          </cell>
          <cell r="B1858" t="str">
            <v>21</v>
          </cell>
          <cell r="C1858" t="str">
            <v>07</v>
          </cell>
          <cell r="D1858" t="str">
            <v>08</v>
          </cell>
          <cell r="E1858" t="str">
            <v>PUCARA</v>
          </cell>
          <cell r="F1858">
            <v>6937</v>
          </cell>
        </row>
        <row r="1859">
          <cell r="A1859" t="str">
            <v>210709</v>
          </cell>
          <cell r="B1859" t="str">
            <v>21</v>
          </cell>
          <cell r="C1859" t="str">
            <v>07</v>
          </cell>
          <cell r="D1859" t="str">
            <v>09</v>
          </cell>
          <cell r="E1859" t="str">
            <v>SANTA LUCIA</v>
          </cell>
          <cell r="F1859">
            <v>8409</v>
          </cell>
        </row>
        <row r="1860">
          <cell r="A1860" t="str">
            <v>210710</v>
          </cell>
          <cell r="B1860" t="str">
            <v>21</v>
          </cell>
          <cell r="C1860" t="str">
            <v>07</v>
          </cell>
          <cell r="D1860" t="str">
            <v>10</v>
          </cell>
          <cell r="E1860" t="str">
            <v>VILAVILA</v>
          </cell>
          <cell r="F1860">
            <v>1123</v>
          </cell>
        </row>
        <row r="1861">
          <cell r="A1861" t="str">
            <v>210800</v>
          </cell>
          <cell r="B1861" t="str">
            <v>21</v>
          </cell>
          <cell r="C1861" t="str">
            <v>08</v>
          </cell>
          <cell r="D1861" t="str">
            <v>00</v>
          </cell>
          <cell r="E1861" t="str">
            <v>MELGAR</v>
          </cell>
          <cell r="F1861">
            <v>89328</v>
          </cell>
        </row>
        <row r="1862">
          <cell r="A1862" t="str">
            <v>210801</v>
          </cell>
          <cell r="B1862" t="str">
            <v>21</v>
          </cell>
          <cell r="C1862" t="str">
            <v>08</v>
          </cell>
          <cell r="D1862" t="str">
            <v>01</v>
          </cell>
          <cell r="E1862" t="str">
            <v>AYAVIRI</v>
          </cell>
          <cell r="F1862">
            <v>26369</v>
          </cell>
        </row>
        <row r="1863">
          <cell r="A1863" t="str">
            <v>210802</v>
          </cell>
          <cell r="B1863" t="str">
            <v>21</v>
          </cell>
          <cell r="C1863" t="str">
            <v>08</v>
          </cell>
          <cell r="D1863" t="str">
            <v>02</v>
          </cell>
          <cell r="E1863" t="str">
            <v>ANTAUTA</v>
          </cell>
          <cell r="F1863">
            <v>7226</v>
          </cell>
        </row>
        <row r="1864">
          <cell r="A1864" t="str">
            <v>210803</v>
          </cell>
          <cell r="B1864" t="str">
            <v>21</v>
          </cell>
          <cell r="C1864" t="str">
            <v>08</v>
          </cell>
          <cell r="D1864" t="str">
            <v>03</v>
          </cell>
          <cell r="E1864" t="str">
            <v>CUPI</v>
          </cell>
          <cell r="F1864">
            <v>2762</v>
          </cell>
        </row>
        <row r="1865">
          <cell r="A1865" t="str">
            <v>210804</v>
          </cell>
          <cell r="B1865" t="str">
            <v>21</v>
          </cell>
          <cell r="C1865" t="str">
            <v>08</v>
          </cell>
          <cell r="D1865" t="str">
            <v>04</v>
          </cell>
          <cell r="E1865" t="str">
            <v>LLALLI</v>
          </cell>
          <cell r="F1865">
            <v>4565</v>
          </cell>
        </row>
        <row r="1866">
          <cell r="A1866" t="str">
            <v>210805</v>
          </cell>
          <cell r="B1866" t="str">
            <v>21</v>
          </cell>
          <cell r="C1866" t="str">
            <v>08</v>
          </cell>
          <cell r="D1866" t="str">
            <v>05</v>
          </cell>
          <cell r="E1866" t="str">
            <v>MACARI</v>
          </cell>
          <cell r="F1866">
            <v>9270</v>
          </cell>
        </row>
        <row r="1867">
          <cell r="A1867" t="str">
            <v>210806</v>
          </cell>
          <cell r="B1867" t="str">
            <v>21</v>
          </cell>
          <cell r="C1867" t="str">
            <v>08</v>
          </cell>
          <cell r="D1867" t="str">
            <v>06</v>
          </cell>
          <cell r="E1867" t="str">
            <v>NUÑOA</v>
          </cell>
          <cell r="F1867">
            <v>14361</v>
          </cell>
        </row>
        <row r="1868">
          <cell r="A1868" t="str">
            <v>210807</v>
          </cell>
          <cell r="B1868" t="str">
            <v>21</v>
          </cell>
          <cell r="C1868" t="str">
            <v>08</v>
          </cell>
          <cell r="D1868" t="str">
            <v>07</v>
          </cell>
          <cell r="E1868" t="str">
            <v>ORURILLO</v>
          </cell>
          <cell r="F1868">
            <v>12030</v>
          </cell>
        </row>
        <row r="1869">
          <cell r="A1869" t="str">
            <v>210808</v>
          </cell>
          <cell r="B1869" t="str">
            <v>21</v>
          </cell>
          <cell r="C1869" t="str">
            <v>08</v>
          </cell>
          <cell r="D1869" t="str">
            <v>08</v>
          </cell>
          <cell r="E1869" t="str">
            <v>SANTA ROSA</v>
          </cell>
          <cell r="F1869">
            <v>7856</v>
          </cell>
        </row>
        <row r="1870">
          <cell r="A1870" t="str">
            <v>210809</v>
          </cell>
          <cell r="B1870" t="str">
            <v>21</v>
          </cell>
          <cell r="C1870" t="str">
            <v>08</v>
          </cell>
          <cell r="D1870" t="str">
            <v>09</v>
          </cell>
          <cell r="E1870" t="str">
            <v>UMACHIRI</v>
          </cell>
          <cell r="F1870">
            <v>4889</v>
          </cell>
        </row>
        <row r="1871">
          <cell r="A1871" t="str">
            <v>210900</v>
          </cell>
          <cell r="B1871" t="str">
            <v>21</v>
          </cell>
          <cell r="C1871" t="str">
            <v>09</v>
          </cell>
          <cell r="D1871" t="str">
            <v>00</v>
          </cell>
          <cell r="E1871" t="str">
            <v>MOHO</v>
          </cell>
          <cell r="F1871">
            <v>28150</v>
          </cell>
        </row>
        <row r="1872">
          <cell r="A1872" t="str">
            <v>210901</v>
          </cell>
          <cell r="B1872" t="str">
            <v>21</v>
          </cell>
          <cell r="C1872" t="str">
            <v>09</v>
          </cell>
          <cell r="D1872" t="str">
            <v>01</v>
          </cell>
          <cell r="E1872" t="str">
            <v>MOHO</v>
          </cell>
          <cell r="F1872">
            <v>16818</v>
          </cell>
        </row>
        <row r="1873">
          <cell r="A1873" t="str">
            <v>210902</v>
          </cell>
          <cell r="B1873" t="str">
            <v>21</v>
          </cell>
          <cell r="C1873" t="str">
            <v>09</v>
          </cell>
          <cell r="D1873" t="str">
            <v>02</v>
          </cell>
          <cell r="E1873" t="str">
            <v>CONIMA</v>
          </cell>
          <cell r="F1873">
            <v>4166</v>
          </cell>
        </row>
        <row r="1874">
          <cell r="A1874" t="str">
            <v>210903</v>
          </cell>
          <cell r="B1874" t="str">
            <v>21</v>
          </cell>
          <cell r="C1874" t="str">
            <v>09</v>
          </cell>
          <cell r="D1874" t="str">
            <v>03</v>
          </cell>
          <cell r="E1874" t="str">
            <v>HUAYRAPATA</v>
          </cell>
          <cell r="F1874">
            <v>3956</v>
          </cell>
        </row>
        <row r="1875">
          <cell r="A1875" t="str">
            <v>210904</v>
          </cell>
          <cell r="B1875" t="str">
            <v>21</v>
          </cell>
          <cell r="C1875" t="str">
            <v>09</v>
          </cell>
          <cell r="D1875" t="str">
            <v>04</v>
          </cell>
          <cell r="E1875" t="str">
            <v>TILALI</v>
          </cell>
          <cell r="F1875">
            <v>3210</v>
          </cell>
        </row>
        <row r="1876">
          <cell r="A1876" t="str">
            <v>211000</v>
          </cell>
          <cell r="B1876" t="str">
            <v>21</v>
          </cell>
          <cell r="C1876" t="str">
            <v>10</v>
          </cell>
          <cell r="D1876" t="str">
            <v>00</v>
          </cell>
          <cell r="E1876" t="str">
            <v>SAN ANTONIO DE PUTINA</v>
          </cell>
          <cell r="F1876">
            <v>49494</v>
          </cell>
        </row>
        <row r="1877">
          <cell r="A1877" t="str">
            <v>211001</v>
          </cell>
          <cell r="B1877" t="str">
            <v>21</v>
          </cell>
          <cell r="C1877" t="str">
            <v>10</v>
          </cell>
          <cell r="D1877" t="str">
            <v>01</v>
          </cell>
          <cell r="E1877" t="str">
            <v>PUTINA</v>
          </cell>
          <cell r="F1877">
            <v>16919</v>
          </cell>
        </row>
        <row r="1878">
          <cell r="A1878" t="str">
            <v>211002</v>
          </cell>
          <cell r="B1878" t="str">
            <v>21</v>
          </cell>
          <cell r="C1878" t="str">
            <v>10</v>
          </cell>
          <cell r="D1878" t="str">
            <v>02</v>
          </cell>
          <cell r="E1878" t="str">
            <v>ANANEA</v>
          </cell>
          <cell r="F1878">
            <v>22146</v>
          </cell>
        </row>
        <row r="1879">
          <cell r="A1879" t="str">
            <v>211003</v>
          </cell>
          <cell r="B1879" t="str">
            <v>21</v>
          </cell>
          <cell r="C1879" t="str">
            <v>10</v>
          </cell>
          <cell r="D1879" t="str">
            <v>03</v>
          </cell>
          <cell r="E1879" t="str">
            <v>PEDRO VILCA APAZA</v>
          </cell>
          <cell r="F1879">
            <v>2702</v>
          </cell>
        </row>
        <row r="1880">
          <cell r="A1880" t="str">
            <v>211004</v>
          </cell>
          <cell r="B1880" t="str">
            <v>21</v>
          </cell>
          <cell r="C1880" t="str">
            <v>10</v>
          </cell>
          <cell r="D1880" t="str">
            <v>04</v>
          </cell>
          <cell r="E1880" t="str">
            <v>QUILCAPUNCU</v>
          </cell>
          <cell r="F1880">
            <v>6077</v>
          </cell>
        </row>
        <row r="1881">
          <cell r="A1881" t="str">
            <v>211005</v>
          </cell>
          <cell r="B1881" t="str">
            <v>21</v>
          </cell>
          <cell r="C1881" t="str">
            <v>10</v>
          </cell>
          <cell r="D1881" t="str">
            <v>05</v>
          </cell>
          <cell r="E1881" t="str">
            <v>SINA</v>
          </cell>
          <cell r="F1881">
            <v>1650</v>
          </cell>
        </row>
        <row r="1882">
          <cell r="A1882" t="str">
            <v>211100</v>
          </cell>
          <cell r="B1882" t="str">
            <v>21</v>
          </cell>
          <cell r="C1882" t="str">
            <v>11</v>
          </cell>
          <cell r="D1882" t="str">
            <v>00</v>
          </cell>
          <cell r="E1882" t="str">
            <v>SAN ROMAN</v>
          </cell>
          <cell r="F1882">
            <v>255914</v>
          </cell>
        </row>
        <row r="1883">
          <cell r="A1883" t="str">
            <v>211101</v>
          </cell>
          <cell r="B1883" t="str">
            <v>21</v>
          </cell>
          <cell r="C1883" t="str">
            <v>11</v>
          </cell>
          <cell r="D1883" t="str">
            <v>01</v>
          </cell>
          <cell r="E1883" t="str">
            <v>JULIACA</v>
          </cell>
          <cell r="F1883">
            <v>237393</v>
          </cell>
        </row>
        <row r="1884">
          <cell r="A1884" t="str">
            <v>211102</v>
          </cell>
          <cell r="B1884" t="str">
            <v>21</v>
          </cell>
          <cell r="C1884" t="str">
            <v>11</v>
          </cell>
          <cell r="D1884" t="str">
            <v>02</v>
          </cell>
          <cell r="E1884" t="str">
            <v>CABANA</v>
          </cell>
          <cell r="F1884">
            <v>4698</v>
          </cell>
        </row>
        <row r="1885">
          <cell r="A1885" t="str">
            <v>211103</v>
          </cell>
          <cell r="B1885" t="str">
            <v>21</v>
          </cell>
          <cell r="C1885" t="str">
            <v>11</v>
          </cell>
          <cell r="D1885" t="str">
            <v>03</v>
          </cell>
          <cell r="E1885" t="str">
            <v>CABANILLAS</v>
          </cell>
          <cell r="F1885">
            <v>5944</v>
          </cell>
        </row>
        <row r="1886">
          <cell r="A1886" t="str">
            <v>211104</v>
          </cell>
          <cell r="B1886" t="str">
            <v>21</v>
          </cell>
          <cell r="C1886" t="str">
            <v>11</v>
          </cell>
          <cell r="D1886" t="str">
            <v>04</v>
          </cell>
          <cell r="E1886" t="str">
            <v>CARACOTO</v>
          </cell>
          <cell r="F1886">
            <v>7879</v>
          </cell>
        </row>
        <row r="1887">
          <cell r="A1887" t="str">
            <v>211200</v>
          </cell>
          <cell r="B1887" t="str">
            <v>21</v>
          </cell>
          <cell r="C1887" t="str">
            <v>12</v>
          </cell>
          <cell r="D1887" t="str">
            <v>00</v>
          </cell>
          <cell r="E1887" t="str">
            <v>SANDIA</v>
          </cell>
          <cell r="F1887">
            <v>70119</v>
          </cell>
        </row>
        <row r="1888">
          <cell r="A1888" t="str">
            <v>211201</v>
          </cell>
          <cell r="B1888" t="str">
            <v>21</v>
          </cell>
          <cell r="C1888" t="str">
            <v>12</v>
          </cell>
          <cell r="D1888" t="str">
            <v>01</v>
          </cell>
          <cell r="E1888" t="str">
            <v>SANDIA</v>
          </cell>
          <cell r="F1888">
            <v>13158</v>
          </cell>
        </row>
        <row r="1889">
          <cell r="A1889" t="str">
            <v>211202</v>
          </cell>
          <cell r="B1889" t="str">
            <v>21</v>
          </cell>
          <cell r="C1889" t="str">
            <v>12</v>
          </cell>
          <cell r="D1889" t="str">
            <v>02</v>
          </cell>
          <cell r="E1889" t="str">
            <v>CUYOCUYO</v>
          </cell>
          <cell r="F1889">
            <v>8547</v>
          </cell>
        </row>
        <row r="1890">
          <cell r="A1890" t="str">
            <v>211203</v>
          </cell>
          <cell r="B1890" t="str">
            <v>21</v>
          </cell>
          <cell r="C1890" t="str">
            <v>12</v>
          </cell>
          <cell r="D1890" t="str">
            <v>03</v>
          </cell>
          <cell r="E1890" t="str">
            <v>LIMBANI</v>
          </cell>
          <cell r="F1890">
            <v>4843</v>
          </cell>
        </row>
        <row r="1891">
          <cell r="A1891" t="str">
            <v>211204</v>
          </cell>
          <cell r="B1891" t="str">
            <v>21</v>
          </cell>
          <cell r="C1891" t="str">
            <v>12</v>
          </cell>
          <cell r="D1891" t="str">
            <v>04</v>
          </cell>
          <cell r="E1891" t="str">
            <v>PATAMBUCO</v>
          </cell>
          <cell r="F1891">
            <v>4963</v>
          </cell>
        </row>
        <row r="1892">
          <cell r="A1892" t="str">
            <v>211205</v>
          </cell>
          <cell r="B1892" t="str">
            <v>21</v>
          </cell>
          <cell r="C1892" t="str">
            <v>12</v>
          </cell>
          <cell r="D1892" t="str">
            <v>05</v>
          </cell>
          <cell r="E1892" t="str">
            <v>PHARA</v>
          </cell>
          <cell r="F1892">
            <v>6953</v>
          </cell>
        </row>
        <row r="1893">
          <cell r="A1893" t="str">
            <v>211206</v>
          </cell>
          <cell r="B1893" t="str">
            <v>21</v>
          </cell>
          <cell r="C1893" t="str">
            <v>12</v>
          </cell>
          <cell r="D1893" t="str">
            <v>06</v>
          </cell>
          <cell r="E1893" t="str">
            <v>QUIACA</v>
          </cell>
          <cell r="F1893">
            <v>2566</v>
          </cell>
        </row>
        <row r="1894">
          <cell r="A1894" t="str">
            <v>211207</v>
          </cell>
          <cell r="B1894" t="str">
            <v>21</v>
          </cell>
          <cell r="C1894" t="str">
            <v>12</v>
          </cell>
          <cell r="D1894" t="str">
            <v>07</v>
          </cell>
          <cell r="E1894" t="str">
            <v>SAN JUAN DEL ORO</v>
          </cell>
          <cell r="F1894">
            <v>5777</v>
          </cell>
        </row>
        <row r="1895">
          <cell r="A1895" t="str">
            <v>211208</v>
          </cell>
          <cell r="B1895" t="str">
            <v>21</v>
          </cell>
          <cell r="C1895" t="str">
            <v>12</v>
          </cell>
          <cell r="D1895" t="str">
            <v>08</v>
          </cell>
          <cell r="E1895" t="str">
            <v>YANAHUAYA</v>
          </cell>
          <cell r="F1895">
            <v>3767</v>
          </cell>
        </row>
        <row r="1896">
          <cell r="A1896" t="str">
            <v>211209</v>
          </cell>
          <cell r="B1896" t="str">
            <v>21</v>
          </cell>
          <cell r="C1896" t="str">
            <v>12</v>
          </cell>
          <cell r="D1896" t="str">
            <v>09</v>
          </cell>
          <cell r="E1896" t="str">
            <v>ALTO INAMBARI</v>
          </cell>
          <cell r="F1896">
            <v>9902</v>
          </cell>
        </row>
        <row r="1897">
          <cell r="A1897" t="str">
            <v>211210</v>
          </cell>
          <cell r="B1897" t="str">
            <v>21</v>
          </cell>
          <cell r="C1897" t="str">
            <v>12</v>
          </cell>
          <cell r="D1897" t="str">
            <v>10</v>
          </cell>
          <cell r="E1897" t="str">
            <v>SAN PEDRO DE PUTINA PUNCO</v>
          </cell>
          <cell r="F1897">
            <v>9643</v>
          </cell>
        </row>
        <row r="1898">
          <cell r="A1898" t="str">
            <v>211300</v>
          </cell>
          <cell r="B1898" t="str">
            <v>21</v>
          </cell>
          <cell r="C1898" t="str">
            <v>13</v>
          </cell>
          <cell r="D1898" t="str">
            <v>00</v>
          </cell>
          <cell r="E1898" t="str">
            <v>YUNGUYO</v>
          </cell>
          <cell r="F1898">
            <v>52458</v>
          </cell>
        </row>
        <row r="1899">
          <cell r="A1899" t="str">
            <v>211301</v>
          </cell>
          <cell r="B1899" t="str">
            <v>21</v>
          </cell>
          <cell r="C1899" t="str">
            <v>13</v>
          </cell>
          <cell r="D1899" t="str">
            <v>01</v>
          </cell>
          <cell r="E1899" t="str">
            <v>YUNGUYO</v>
          </cell>
          <cell r="F1899">
            <v>32788</v>
          </cell>
        </row>
        <row r="1900">
          <cell r="A1900" t="str">
            <v>211302</v>
          </cell>
          <cell r="B1900" t="str">
            <v>21</v>
          </cell>
          <cell r="C1900" t="str">
            <v>13</v>
          </cell>
          <cell r="D1900" t="str">
            <v>02</v>
          </cell>
          <cell r="E1900" t="str">
            <v>ANAPIA</v>
          </cell>
          <cell r="F1900">
            <v>2775</v>
          </cell>
        </row>
        <row r="1901">
          <cell r="A1901" t="str">
            <v>211303</v>
          </cell>
          <cell r="B1901" t="str">
            <v>21</v>
          </cell>
          <cell r="C1901" t="str">
            <v>13</v>
          </cell>
          <cell r="D1901" t="str">
            <v>03</v>
          </cell>
          <cell r="E1901" t="str">
            <v>COPANI</v>
          </cell>
          <cell r="F1901">
            <v>6663</v>
          </cell>
        </row>
        <row r="1902">
          <cell r="A1902" t="str">
            <v>211304</v>
          </cell>
          <cell r="B1902" t="str">
            <v>21</v>
          </cell>
          <cell r="C1902" t="str">
            <v>13</v>
          </cell>
          <cell r="D1902" t="str">
            <v>04</v>
          </cell>
          <cell r="E1902" t="str">
            <v>CUTURAPI</v>
          </cell>
          <cell r="F1902">
            <v>1951</v>
          </cell>
        </row>
        <row r="1903">
          <cell r="A1903" t="str">
            <v>211305</v>
          </cell>
          <cell r="B1903" t="str">
            <v>21</v>
          </cell>
          <cell r="C1903" t="str">
            <v>13</v>
          </cell>
          <cell r="D1903" t="str">
            <v>05</v>
          </cell>
          <cell r="E1903" t="str">
            <v>OLLARAYA</v>
          </cell>
          <cell r="F1903">
            <v>4102</v>
          </cell>
        </row>
        <row r="1904">
          <cell r="A1904" t="str">
            <v>211306</v>
          </cell>
          <cell r="B1904" t="str">
            <v>21</v>
          </cell>
          <cell r="C1904" t="str">
            <v>13</v>
          </cell>
          <cell r="D1904" t="str">
            <v>06</v>
          </cell>
          <cell r="E1904" t="str">
            <v>TINICACHI</v>
          </cell>
          <cell r="F1904">
            <v>869</v>
          </cell>
        </row>
        <row r="1905">
          <cell r="A1905" t="str">
            <v>211307</v>
          </cell>
          <cell r="B1905" t="str">
            <v>21</v>
          </cell>
          <cell r="C1905" t="str">
            <v>13</v>
          </cell>
          <cell r="D1905" t="str">
            <v>07</v>
          </cell>
          <cell r="E1905" t="str">
            <v>UNICACHI</v>
          </cell>
          <cell r="F1905">
            <v>3310</v>
          </cell>
        </row>
        <row r="1906">
          <cell r="A1906" t="str">
            <v>220000</v>
          </cell>
          <cell r="B1906" t="str">
            <v>22</v>
          </cell>
          <cell r="C1906" t="str">
            <v>00</v>
          </cell>
          <cell r="D1906" t="str">
            <v>00</v>
          </cell>
          <cell r="E1906" t="str">
            <v>SAN MARTIN</v>
          </cell>
          <cell r="F1906">
            <v>712487</v>
          </cell>
        </row>
        <row r="1907">
          <cell r="A1907" t="str">
            <v>220100</v>
          </cell>
          <cell r="B1907" t="str">
            <v>22</v>
          </cell>
          <cell r="C1907" t="str">
            <v>01</v>
          </cell>
          <cell r="D1907" t="str">
            <v>00</v>
          </cell>
          <cell r="E1907" t="str">
            <v>MOYOBAMBA</v>
          </cell>
          <cell r="F1907">
            <v>114321</v>
          </cell>
        </row>
        <row r="1908">
          <cell r="A1908" t="str">
            <v>220101</v>
          </cell>
          <cell r="B1908" t="str">
            <v>22</v>
          </cell>
          <cell r="C1908" t="str">
            <v>01</v>
          </cell>
          <cell r="D1908" t="str">
            <v>01</v>
          </cell>
          <cell r="E1908" t="str">
            <v>MOYOBAMBA</v>
          </cell>
          <cell r="F1908">
            <v>64561</v>
          </cell>
        </row>
        <row r="1909">
          <cell r="A1909" t="str">
            <v>220102</v>
          </cell>
          <cell r="B1909" t="str">
            <v>22</v>
          </cell>
          <cell r="C1909" t="str">
            <v>01</v>
          </cell>
          <cell r="D1909" t="str">
            <v>02</v>
          </cell>
          <cell r="E1909" t="str">
            <v>CALZADA</v>
          </cell>
          <cell r="F1909">
            <v>4670</v>
          </cell>
        </row>
        <row r="1910">
          <cell r="A1910" t="str">
            <v>220103</v>
          </cell>
          <cell r="B1910" t="str">
            <v>22</v>
          </cell>
          <cell r="C1910" t="str">
            <v>01</v>
          </cell>
          <cell r="D1910" t="str">
            <v>03</v>
          </cell>
          <cell r="E1910" t="str">
            <v>HABANA</v>
          </cell>
          <cell r="F1910">
            <v>1755</v>
          </cell>
        </row>
        <row r="1911">
          <cell r="A1911" t="str">
            <v>220104</v>
          </cell>
          <cell r="B1911" t="str">
            <v>22</v>
          </cell>
          <cell r="C1911" t="str">
            <v>01</v>
          </cell>
          <cell r="D1911" t="str">
            <v>04</v>
          </cell>
          <cell r="E1911" t="str">
            <v>JEPELACIO</v>
          </cell>
          <cell r="F1911">
            <v>17752</v>
          </cell>
        </row>
        <row r="1912">
          <cell r="A1912" t="str">
            <v>220105</v>
          </cell>
          <cell r="B1912" t="str">
            <v>22</v>
          </cell>
          <cell r="C1912" t="str">
            <v>01</v>
          </cell>
          <cell r="D1912" t="str">
            <v>05</v>
          </cell>
          <cell r="E1912" t="str">
            <v>SORITOR</v>
          </cell>
          <cell r="F1912">
            <v>22439</v>
          </cell>
        </row>
        <row r="1913">
          <cell r="A1913" t="str">
            <v>220106</v>
          </cell>
          <cell r="B1913" t="str">
            <v>22</v>
          </cell>
          <cell r="C1913" t="str">
            <v>01</v>
          </cell>
          <cell r="D1913" t="str">
            <v>06</v>
          </cell>
          <cell r="E1913" t="str">
            <v>YANTALO</v>
          </cell>
          <cell r="F1913">
            <v>3144</v>
          </cell>
        </row>
        <row r="1914">
          <cell r="A1914" t="str">
            <v>220200</v>
          </cell>
          <cell r="B1914" t="str">
            <v>22</v>
          </cell>
          <cell r="C1914" t="str">
            <v>02</v>
          </cell>
          <cell r="D1914" t="str">
            <v>00</v>
          </cell>
          <cell r="E1914" t="str">
            <v>BELLAVISTA</v>
          </cell>
          <cell r="F1914">
            <v>49639</v>
          </cell>
        </row>
        <row r="1915">
          <cell r="A1915" t="str">
            <v>220201</v>
          </cell>
          <cell r="B1915" t="str">
            <v>22</v>
          </cell>
          <cell r="C1915" t="str">
            <v>02</v>
          </cell>
          <cell r="D1915" t="str">
            <v>01</v>
          </cell>
          <cell r="E1915" t="str">
            <v>BELLAVISTA</v>
          </cell>
          <cell r="F1915">
            <v>14219</v>
          </cell>
        </row>
        <row r="1916">
          <cell r="A1916" t="str">
            <v>220202</v>
          </cell>
          <cell r="B1916" t="str">
            <v>22</v>
          </cell>
          <cell r="C1916" t="str">
            <v>02</v>
          </cell>
          <cell r="D1916" t="str">
            <v>02</v>
          </cell>
          <cell r="E1916" t="str">
            <v>ALTO BIAVO</v>
          </cell>
          <cell r="F1916">
            <v>5825</v>
          </cell>
        </row>
        <row r="1917">
          <cell r="A1917" t="str">
            <v>220203</v>
          </cell>
          <cell r="B1917" t="str">
            <v>22</v>
          </cell>
          <cell r="C1917" t="str">
            <v>02</v>
          </cell>
          <cell r="D1917" t="str">
            <v>03</v>
          </cell>
          <cell r="E1917" t="str">
            <v>BAJO BIAVO</v>
          </cell>
          <cell r="F1917">
            <v>10030</v>
          </cell>
        </row>
        <row r="1918">
          <cell r="A1918" t="str">
            <v>220204</v>
          </cell>
          <cell r="B1918" t="str">
            <v>22</v>
          </cell>
          <cell r="C1918" t="str">
            <v>02</v>
          </cell>
          <cell r="D1918" t="str">
            <v>04</v>
          </cell>
          <cell r="E1918" t="str">
            <v>HUALLAGA</v>
          </cell>
          <cell r="F1918">
            <v>3116</v>
          </cell>
        </row>
        <row r="1919">
          <cell r="A1919" t="str">
            <v>220205</v>
          </cell>
          <cell r="B1919" t="str">
            <v>22</v>
          </cell>
          <cell r="C1919" t="str">
            <v>02</v>
          </cell>
          <cell r="D1919" t="str">
            <v>05</v>
          </cell>
          <cell r="E1919" t="str">
            <v>SAN PABLO</v>
          </cell>
          <cell r="F1919">
            <v>9911</v>
          </cell>
        </row>
        <row r="1920">
          <cell r="A1920" t="str">
            <v>220206</v>
          </cell>
          <cell r="B1920" t="str">
            <v>22</v>
          </cell>
          <cell r="C1920" t="str">
            <v>02</v>
          </cell>
          <cell r="D1920" t="str">
            <v>06</v>
          </cell>
          <cell r="E1920" t="str">
            <v>SAN RAFAEL</v>
          </cell>
          <cell r="F1920">
            <v>6538</v>
          </cell>
        </row>
        <row r="1921">
          <cell r="A1921" t="str">
            <v>220300</v>
          </cell>
          <cell r="B1921" t="str">
            <v>22</v>
          </cell>
          <cell r="C1921" t="str">
            <v>03</v>
          </cell>
          <cell r="D1921" t="str">
            <v>00</v>
          </cell>
          <cell r="E1921" t="str">
            <v>EL DORADO</v>
          </cell>
          <cell r="F1921">
            <v>33510</v>
          </cell>
        </row>
        <row r="1922">
          <cell r="A1922" t="str">
            <v>220301</v>
          </cell>
          <cell r="B1922" t="str">
            <v>22</v>
          </cell>
          <cell r="C1922" t="str">
            <v>03</v>
          </cell>
          <cell r="D1922" t="str">
            <v>01</v>
          </cell>
          <cell r="E1922" t="str">
            <v>SAN JOSE DE SISA</v>
          </cell>
          <cell r="F1922">
            <v>12032</v>
          </cell>
        </row>
        <row r="1923">
          <cell r="A1923" t="str">
            <v>220302</v>
          </cell>
          <cell r="B1923" t="str">
            <v>22</v>
          </cell>
          <cell r="C1923" t="str">
            <v>03</v>
          </cell>
          <cell r="D1923" t="str">
            <v>02</v>
          </cell>
          <cell r="E1923" t="str">
            <v>AGUA BLANCA</v>
          </cell>
          <cell r="F1923">
            <v>2551</v>
          </cell>
        </row>
        <row r="1924">
          <cell r="A1924" t="str">
            <v>220303</v>
          </cell>
          <cell r="B1924" t="str">
            <v>22</v>
          </cell>
          <cell r="C1924" t="str">
            <v>03</v>
          </cell>
          <cell r="D1924" t="str">
            <v>03</v>
          </cell>
          <cell r="E1924" t="str">
            <v>SAN MARTIN</v>
          </cell>
          <cell r="F1924">
            <v>9363</v>
          </cell>
        </row>
        <row r="1925">
          <cell r="A1925" t="str">
            <v>220304</v>
          </cell>
          <cell r="B1925" t="str">
            <v>22</v>
          </cell>
          <cell r="C1925" t="str">
            <v>03</v>
          </cell>
          <cell r="D1925" t="str">
            <v>04</v>
          </cell>
          <cell r="E1925" t="str">
            <v>SANTA ROSA</v>
          </cell>
          <cell r="F1925">
            <v>6757</v>
          </cell>
        </row>
        <row r="1926">
          <cell r="A1926" t="str">
            <v>220305</v>
          </cell>
          <cell r="B1926" t="str">
            <v>22</v>
          </cell>
          <cell r="C1926" t="str">
            <v>03</v>
          </cell>
          <cell r="D1926" t="str">
            <v>05</v>
          </cell>
          <cell r="E1926" t="str">
            <v>SHATOJA</v>
          </cell>
          <cell r="F1926">
            <v>2807</v>
          </cell>
        </row>
        <row r="1927">
          <cell r="A1927" t="str">
            <v>220400</v>
          </cell>
          <cell r="B1927" t="str">
            <v>22</v>
          </cell>
          <cell r="C1927" t="str">
            <v>04</v>
          </cell>
          <cell r="D1927" t="str">
            <v>00</v>
          </cell>
          <cell r="E1927" t="str">
            <v>HUALLAGA</v>
          </cell>
          <cell r="F1927">
            <v>22838</v>
          </cell>
        </row>
        <row r="1928">
          <cell r="A1928" t="str">
            <v>220401</v>
          </cell>
          <cell r="B1928" t="str">
            <v>22</v>
          </cell>
          <cell r="C1928" t="str">
            <v>04</v>
          </cell>
          <cell r="D1928" t="str">
            <v>01</v>
          </cell>
          <cell r="E1928" t="str">
            <v>SAPOSOA</v>
          </cell>
          <cell r="F1928">
            <v>10866</v>
          </cell>
        </row>
        <row r="1929">
          <cell r="A1929" t="str">
            <v>220402</v>
          </cell>
          <cell r="B1929" t="str">
            <v>22</v>
          </cell>
          <cell r="C1929" t="str">
            <v>04</v>
          </cell>
          <cell r="D1929" t="str">
            <v>02</v>
          </cell>
          <cell r="E1929" t="str">
            <v>ALTO SAPOSOA</v>
          </cell>
          <cell r="F1929">
            <v>2281</v>
          </cell>
        </row>
        <row r="1930">
          <cell r="A1930" t="str">
            <v>220403</v>
          </cell>
          <cell r="B1930" t="str">
            <v>22</v>
          </cell>
          <cell r="C1930" t="str">
            <v>04</v>
          </cell>
          <cell r="D1930" t="str">
            <v>03</v>
          </cell>
          <cell r="E1930" t="str">
            <v>EL ESLABON</v>
          </cell>
          <cell r="F1930">
            <v>1818</v>
          </cell>
        </row>
        <row r="1931">
          <cell r="A1931" t="str">
            <v>220404</v>
          </cell>
          <cell r="B1931" t="str">
            <v>22</v>
          </cell>
          <cell r="C1931" t="str">
            <v>04</v>
          </cell>
          <cell r="D1931" t="str">
            <v>04</v>
          </cell>
          <cell r="E1931" t="str">
            <v>PISCOYACU</v>
          </cell>
          <cell r="F1931">
            <v>3941</v>
          </cell>
        </row>
        <row r="1932">
          <cell r="A1932" t="str">
            <v>220405</v>
          </cell>
          <cell r="B1932" t="str">
            <v>22</v>
          </cell>
          <cell r="C1932" t="str">
            <v>04</v>
          </cell>
          <cell r="D1932" t="str">
            <v>05</v>
          </cell>
          <cell r="E1932" t="str">
            <v>SACANCHE</v>
          </cell>
          <cell r="F1932">
            <v>3071</v>
          </cell>
        </row>
        <row r="1933">
          <cell r="A1933" t="str">
            <v>220406</v>
          </cell>
          <cell r="B1933" t="str">
            <v>22</v>
          </cell>
          <cell r="C1933" t="str">
            <v>04</v>
          </cell>
          <cell r="D1933" t="str">
            <v>06</v>
          </cell>
          <cell r="E1933" t="str">
            <v>TINGO DE SAPOSOA</v>
          </cell>
          <cell r="F1933">
            <v>861</v>
          </cell>
        </row>
        <row r="1934">
          <cell r="A1934" t="str">
            <v>220500</v>
          </cell>
          <cell r="B1934" t="str">
            <v>22</v>
          </cell>
          <cell r="C1934" t="str">
            <v>05</v>
          </cell>
          <cell r="D1934" t="str">
            <v>00</v>
          </cell>
          <cell r="E1934" t="str">
            <v>LAMAS</v>
          </cell>
          <cell r="F1934">
            <v>78268</v>
          </cell>
        </row>
        <row r="1935">
          <cell r="A1935" t="str">
            <v>220501</v>
          </cell>
          <cell r="B1935" t="str">
            <v>22</v>
          </cell>
          <cell r="C1935" t="str">
            <v>05</v>
          </cell>
          <cell r="D1935" t="str">
            <v>01</v>
          </cell>
          <cell r="E1935" t="str">
            <v>LAMAS</v>
          </cell>
          <cell r="F1935">
            <v>14553</v>
          </cell>
        </row>
        <row r="1936">
          <cell r="A1936" t="str">
            <v>220502</v>
          </cell>
          <cell r="B1936" t="str">
            <v>22</v>
          </cell>
          <cell r="C1936" t="str">
            <v>05</v>
          </cell>
          <cell r="D1936" t="str">
            <v>02</v>
          </cell>
          <cell r="E1936" t="str">
            <v>ALONSO DE ALVARADO</v>
          </cell>
          <cell r="F1936">
            <v>12857</v>
          </cell>
        </row>
        <row r="1937">
          <cell r="A1937" t="str">
            <v>220503</v>
          </cell>
          <cell r="B1937" t="str">
            <v>22</v>
          </cell>
          <cell r="C1937" t="str">
            <v>05</v>
          </cell>
          <cell r="D1937" t="str">
            <v>03</v>
          </cell>
          <cell r="E1937" t="str">
            <v>BARRANQUITA</v>
          </cell>
          <cell r="F1937">
            <v>6497</v>
          </cell>
        </row>
        <row r="1938">
          <cell r="A1938" t="str">
            <v>220504</v>
          </cell>
          <cell r="B1938" t="str">
            <v>22</v>
          </cell>
          <cell r="C1938" t="str">
            <v>05</v>
          </cell>
          <cell r="D1938" t="str">
            <v>04</v>
          </cell>
          <cell r="E1938" t="str">
            <v>CAYNARACHI</v>
          </cell>
          <cell r="F1938">
            <v>6886</v>
          </cell>
        </row>
        <row r="1939">
          <cell r="A1939" t="str">
            <v>220505</v>
          </cell>
          <cell r="B1939" t="str">
            <v>22</v>
          </cell>
          <cell r="C1939" t="str">
            <v>05</v>
          </cell>
          <cell r="D1939" t="str">
            <v>05</v>
          </cell>
          <cell r="E1939" t="str">
            <v>CUÑUMBUQUI</v>
          </cell>
          <cell r="F1939">
            <v>3928</v>
          </cell>
        </row>
        <row r="1940">
          <cell r="A1940" t="str">
            <v>220506</v>
          </cell>
          <cell r="B1940" t="str">
            <v>22</v>
          </cell>
          <cell r="C1940" t="str">
            <v>05</v>
          </cell>
          <cell r="D1940" t="str">
            <v>06</v>
          </cell>
          <cell r="E1940" t="str">
            <v>PINTO RECODO</v>
          </cell>
          <cell r="F1940">
            <v>9299</v>
          </cell>
        </row>
        <row r="1941">
          <cell r="A1941" t="str">
            <v>220507</v>
          </cell>
          <cell r="B1941" t="str">
            <v>22</v>
          </cell>
          <cell r="C1941" t="str">
            <v>05</v>
          </cell>
          <cell r="D1941" t="str">
            <v>07</v>
          </cell>
          <cell r="E1941" t="str">
            <v>RUMISAPA</v>
          </cell>
          <cell r="F1941">
            <v>2401</v>
          </cell>
        </row>
        <row r="1942">
          <cell r="A1942" t="str">
            <v>220508</v>
          </cell>
          <cell r="B1942" t="str">
            <v>22</v>
          </cell>
          <cell r="C1942" t="str">
            <v>05</v>
          </cell>
          <cell r="D1942" t="str">
            <v>08</v>
          </cell>
          <cell r="E1942" t="str">
            <v>SAN ROQUE DE CUMBAZA</v>
          </cell>
          <cell r="F1942">
            <v>1391</v>
          </cell>
        </row>
        <row r="1943">
          <cell r="A1943" t="str">
            <v>220509</v>
          </cell>
          <cell r="B1943" t="str">
            <v>22</v>
          </cell>
          <cell r="C1943" t="str">
            <v>05</v>
          </cell>
          <cell r="D1943" t="str">
            <v>09</v>
          </cell>
          <cell r="E1943" t="str">
            <v>SHANAO</v>
          </cell>
          <cell r="F1943">
            <v>2322</v>
          </cell>
        </row>
        <row r="1944">
          <cell r="A1944" t="str">
            <v>220510</v>
          </cell>
          <cell r="B1944" t="str">
            <v>22</v>
          </cell>
          <cell r="C1944" t="str">
            <v>05</v>
          </cell>
          <cell r="D1944" t="str">
            <v>10</v>
          </cell>
          <cell r="E1944" t="str">
            <v>TABALOSOS</v>
          </cell>
          <cell r="F1944">
            <v>13002</v>
          </cell>
        </row>
        <row r="1945">
          <cell r="A1945" t="str">
            <v>220511</v>
          </cell>
          <cell r="B1945" t="str">
            <v>22</v>
          </cell>
          <cell r="C1945" t="str">
            <v>05</v>
          </cell>
          <cell r="D1945" t="str">
            <v>11</v>
          </cell>
          <cell r="E1945" t="str">
            <v>ZAPATERO</v>
          </cell>
          <cell r="F1945">
            <v>5132</v>
          </cell>
        </row>
        <row r="1946">
          <cell r="A1946" t="str">
            <v>220600</v>
          </cell>
          <cell r="B1946" t="str">
            <v>22</v>
          </cell>
          <cell r="C1946" t="str">
            <v>06</v>
          </cell>
          <cell r="D1946" t="str">
            <v>00</v>
          </cell>
          <cell r="E1946" t="str">
            <v>MARISCAL CACERES</v>
          </cell>
          <cell r="F1946">
            <v>49743</v>
          </cell>
        </row>
        <row r="1947">
          <cell r="A1947" t="str">
            <v>220601</v>
          </cell>
          <cell r="B1947" t="str">
            <v>22</v>
          </cell>
          <cell r="C1947" t="str">
            <v>06</v>
          </cell>
          <cell r="D1947" t="str">
            <v>01</v>
          </cell>
          <cell r="E1947" t="str">
            <v>JUANJUI</v>
          </cell>
          <cell r="F1947">
            <v>26669</v>
          </cell>
        </row>
        <row r="1948">
          <cell r="A1948" t="str">
            <v>220602</v>
          </cell>
          <cell r="B1948" t="str">
            <v>22</v>
          </cell>
          <cell r="C1948" t="str">
            <v>06</v>
          </cell>
          <cell r="D1948" t="str">
            <v>02</v>
          </cell>
          <cell r="E1948" t="str">
            <v>CAMPANILLA</v>
          </cell>
          <cell r="F1948">
            <v>7592</v>
          </cell>
        </row>
        <row r="1949">
          <cell r="A1949" t="str">
            <v>220603</v>
          </cell>
          <cell r="B1949" t="str">
            <v>22</v>
          </cell>
          <cell r="C1949" t="str">
            <v>06</v>
          </cell>
          <cell r="D1949" t="str">
            <v>03</v>
          </cell>
          <cell r="E1949" t="str">
            <v>HUICUNGO</v>
          </cell>
          <cell r="F1949">
            <v>5842</v>
          </cell>
        </row>
        <row r="1950">
          <cell r="A1950" t="str">
            <v>220604</v>
          </cell>
          <cell r="B1950" t="str">
            <v>22</v>
          </cell>
          <cell r="C1950" t="str">
            <v>06</v>
          </cell>
          <cell r="D1950" t="str">
            <v>04</v>
          </cell>
          <cell r="E1950" t="str">
            <v>PACHIZA</v>
          </cell>
          <cell r="F1950">
            <v>4170</v>
          </cell>
        </row>
        <row r="1951">
          <cell r="A1951" t="str">
            <v>220605</v>
          </cell>
          <cell r="B1951" t="str">
            <v>22</v>
          </cell>
          <cell r="C1951" t="str">
            <v>06</v>
          </cell>
          <cell r="D1951" t="str">
            <v>05</v>
          </cell>
          <cell r="E1951" t="str">
            <v>PAJARILLO</v>
          </cell>
          <cell r="F1951">
            <v>5470</v>
          </cell>
        </row>
        <row r="1952">
          <cell r="A1952" t="str">
            <v>220700</v>
          </cell>
          <cell r="B1952" t="str">
            <v>22</v>
          </cell>
          <cell r="C1952" t="str">
            <v>07</v>
          </cell>
          <cell r="D1952" t="str">
            <v>00</v>
          </cell>
          <cell r="E1952" t="str">
            <v>PICOTA</v>
          </cell>
          <cell r="F1952">
            <v>38191</v>
          </cell>
        </row>
        <row r="1953">
          <cell r="A1953" t="str">
            <v>220701</v>
          </cell>
          <cell r="B1953" t="str">
            <v>22</v>
          </cell>
          <cell r="C1953" t="str">
            <v>07</v>
          </cell>
          <cell r="D1953" t="str">
            <v>01</v>
          </cell>
          <cell r="E1953" t="str">
            <v>PICOTA</v>
          </cell>
          <cell r="F1953">
            <v>7761</v>
          </cell>
        </row>
        <row r="1954">
          <cell r="A1954" t="str">
            <v>220702</v>
          </cell>
          <cell r="B1954" t="str">
            <v>22</v>
          </cell>
          <cell r="C1954" t="str">
            <v>07</v>
          </cell>
          <cell r="D1954" t="str">
            <v>02</v>
          </cell>
          <cell r="E1954" t="str">
            <v>BUENOS AIRES</v>
          </cell>
          <cell r="F1954">
            <v>3645</v>
          </cell>
        </row>
        <row r="1955">
          <cell r="A1955" t="str">
            <v>220703</v>
          </cell>
          <cell r="B1955" t="str">
            <v>22</v>
          </cell>
          <cell r="C1955" t="str">
            <v>07</v>
          </cell>
          <cell r="D1955" t="str">
            <v>03</v>
          </cell>
          <cell r="E1955" t="str">
            <v>CASPISAPA</v>
          </cell>
          <cell r="F1955">
            <v>2138</v>
          </cell>
        </row>
        <row r="1956">
          <cell r="A1956" t="str">
            <v>220704</v>
          </cell>
          <cell r="B1956" t="str">
            <v>22</v>
          </cell>
          <cell r="C1956" t="str">
            <v>07</v>
          </cell>
          <cell r="D1956" t="str">
            <v>04</v>
          </cell>
          <cell r="E1956" t="str">
            <v>PILLUANA</v>
          </cell>
          <cell r="F1956">
            <v>995</v>
          </cell>
        </row>
        <row r="1957">
          <cell r="A1957" t="str">
            <v>220705</v>
          </cell>
          <cell r="B1957" t="str">
            <v>22</v>
          </cell>
          <cell r="C1957" t="str">
            <v>07</v>
          </cell>
          <cell r="D1957" t="str">
            <v>05</v>
          </cell>
          <cell r="E1957" t="str">
            <v>PUCACACA</v>
          </cell>
          <cell r="F1957">
            <v>2902</v>
          </cell>
        </row>
        <row r="1958">
          <cell r="A1958" t="str">
            <v>220706</v>
          </cell>
          <cell r="B1958" t="str">
            <v>22</v>
          </cell>
          <cell r="C1958" t="str">
            <v>07</v>
          </cell>
          <cell r="D1958" t="str">
            <v>06</v>
          </cell>
          <cell r="E1958" t="str">
            <v>SAN CRISTOBAL</v>
          </cell>
          <cell r="F1958">
            <v>1307</v>
          </cell>
        </row>
        <row r="1959">
          <cell r="A1959" t="str">
            <v>220707</v>
          </cell>
          <cell r="B1959" t="str">
            <v>22</v>
          </cell>
          <cell r="C1959" t="str">
            <v>07</v>
          </cell>
          <cell r="D1959" t="str">
            <v>07</v>
          </cell>
          <cell r="E1959" t="str">
            <v>SAN HILARION</v>
          </cell>
          <cell r="F1959">
            <v>4701</v>
          </cell>
        </row>
        <row r="1960">
          <cell r="A1960" t="str">
            <v>220708</v>
          </cell>
          <cell r="B1960" t="str">
            <v>22</v>
          </cell>
          <cell r="C1960" t="str">
            <v>07</v>
          </cell>
          <cell r="D1960" t="str">
            <v>08</v>
          </cell>
          <cell r="E1960" t="str">
            <v>SHAMBOYACU</v>
          </cell>
          <cell r="F1960">
            <v>6591</v>
          </cell>
        </row>
        <row r="1961">
          <cell r="A1961" t="str">
            <v>220709</v>
          </cell>
          <cell r="B1961" t="str">
            <v>22</v>
          </cell>
          <cell r="C1961" t="str">
            <v>07</v>
          </cell>
          <cell r="D1961" t="str">
            <v>09</v>
          </cell>
          <cell r="E1961" t="str">
            <v>TINGO DE PONASA</v>
          </cell>
          <cell r="F1961">
            <v>4568</v>
          </cell>
        </row>
        <row r="1962">
          <cell r="A1962" t="str">
            <v>220710</v>
          </cell>
          <cell r="B1962" t="str">
            <v>22</v>
          </cell>
          <cell r="C1962" t="str">
            <v>07</v>
          </cell>
          <cell r="D1962" t="str">
            <v>10</v>
          </cell>
          <cell r="E1962" t="str">
            <v>TRES UNIDOS</v>
          </cell>
          <cell r="F1962">
            <v>3583</v>
          </cell>
        </row>
        <row r="1963">
          <cell r="A1963" t="str">
            <v>220800</v>
          </cell>
          <cell r="B1963" t="str">
            <v>22</v>
          </cell>
          <cell r="C1963" t="str">
            <v>08</v>
          </cell>
          <cell r="D1963" t="str">
            <v>00</v>
          </cell>
          <cell r="E1963" t="str">
            <v>RIOJA</v>
          </cell>
          <cell r="F1963">
            <v>102529</v>
          </cell>
        </row>
        <row r="1964">
          <cell r="A1964" t="str">
            <v>220801</v>
          </cell>
          <cell r="B1964" t="str">
            <v>22</v>
          </cell>
          <cell r="C1964" t="str">
            <v>08</v>
          </cell>
          <cell r="D1964" t="str">
            <v>01</v>
          </cell>
          <cell r="E1964" t="str">
            <v>RIOJA</v>
          </cell>
          <cell r="F1964">
            <v>21955</v>
          </cell>
        </row>
        <row r="1965">
          <cell r="A1965" t="str">
            <v>220802</v>
          </cell>
          <cell r="B1965" t="str">
            <v>22</v>
          </cell>
          <cell r="C1965" t="str">
            <v>08</v>
          </cell>
          <cell r="D1965" t="str">
            <v>02</v>
          </cell>
          <cell r="E1965" t="str">
            <v>AWAJUN</v>
          </cell>
          <cell r="F1965">
            <v>6317</v>
          </cell>
        </row>
        <row r="1966">
          <cell r="A1966" t="str">
            <v>220803</v>
          </cell>
          <cell r="B1966" t="str">
            <v>22</v>
          </cell>
          <cell r="C1966" t="str">
            <v>08</v>
          </cell>
          <cell r="D1966" t="str">
            <v>03</v>
          </cell>
          <cell r="E1966" t="str">
            <v>ELIAS SOPLIN VARGAS</v>
          </cell>
          <cell r="F1966">
            <v>8715</v>
          </cell>
        </row>
        <row r="1967">
          <cell r="A1967" t="str">
            <v>220804</v>
          </cell>
          <cell r="B1967" t="str">
            <v>22</v>
          </cell>
          <cell r="C1967" t="str">
            <v>08</v>
          </cell>
          <cell r="D1967" t="str">
            <v>04</v>
          </cell>
          <cell r="E1967" t="str">
            <v>NUEVA CAJAMARCA</v>
          </cell>
          <cell r="F1967">
            <v>33222</v>
          </cell>
        </row>
        <row r="1968">
          <cell r="A1968" t="str">
            <v>220805</v>
          </cell>
          <cell r="B1968" t="str">
            <v>22</v>
          </cell>
          <cell r="C1968" t="str">
            <v>08</v>
          </cell>
          <cell r="D1968" t="str">
            <v>05</v>
          </cell>
          <cell r="E1968" t="str">
            <v>PARDO MIGUEL</v>
          </cell>
          <cell r="F1968">
            <v>18358</v>
          </cell>
        </row>
        <row r="1969">
          <cell r="A1969" t="str">
            <v>220806</v>
          </cell>
          <cell r="B1969" t="str">
            <v>22</v>
          </cell>
          <cell r="C1969" t="str">
            <v>08</v>
          </cell>
          <cell r="D1969" t="str">
            <v>06</v>
          </cell>
          <cell r="E1969" t="str">
            <v>POSIC</v>
          </cell>
          <cell r="F1969">
            <v>1516</v>
          </cell>
        </row>
        <row r="1970">
          <cell r="A1970" t="str">
            <v>220807</v>
          </cell>
          <cell r="B1970" t="str">
            <v>22</v>
          </cell>
          <cell r="C1970" t="str">
            <v>08</v>
          </cell>
          <cell r="D1970" t="str">
            <v>07</v>
          </cell>
          <cell r="E1970" t="str">
            <v>SAN FERNANDO</v>
          </cell>
          <cell r="F1970">
            <v>4202</v>
          </cell>
        </row>
        <row r="1971">
          <cell r="A1971" t="str">
            <v>220808</v>
          </cell>
          <cell r="B1971" t="str">
            <v>22</v>
          </cell>
          <cell r="C1971" t="str">
            <v>08</v>
          </cell>
          <cell r="D1971" t="str">
            <v>08</v>
          </cell>
          <cell r="E1971" t="str">
            <v>YORONGOS</v>
          </cell>
          <cell r="F1971">
            <v>3404</v>
          </cell>
        </row>
        <row r="1972">
          <cell r="A1972" t="str">
            <v>220809</v>
          </cell>
          <cell r="B1972" t="str">
            <v>22</v>
          </cell>
          <cell r="C1972" t="str">
            <v>08</v>
          </cell>
          <cell r="D1972" t="str">
            <v>09</v>
          </cell>
          <cell r="E1972" t="str">
            <v>YURACYACU</v>
          </cell>
          <cell r="F1972">
            <v>4840</v>
          </cell>
        </row>
        <row r="1973">
          <cell r="A1973" t="str">
            <v>220900</v>
          </cell>
          <cell r="B1973" t="str">
            <v>22</v>
          </cell>
          <cell r="C1973" t="str">
            <v>09</v>
          </cell>
          <cell r="D1973" t="str">
            <v>00</v>
          </cell>
          <cell r="E1973" t="str">
            <v>SAN MARTIN</v>
          </cell>
          <cell r="F1973">
            <v>157774</v>
          </cell>
        </row>
        <row r="1974">
          <cell r="A1974" t="str">
            <v>220901</v>
          </cell>
          <cell r="B1974" t="str">
            <v>22</v>
          </cell>
          <cell r="C1974" t="str">
            <v>09</v>
          </cell>
          <cell r="D1974" t="str">
            <v>01</v>
          </cell>
          <cell r="E1974" t="str">
            <v>TARAPOTO</v>
          </cell>
          <cell r="F1974">
            <v>67184</v>
          </cell>
        </row>
        <row r="1975">
          <cell r="A1975" t="str">
            <v>220902</v>
          </cell>
          <cell r="B1975" t="str">
            <v>22</v>
          </cell>
          <cell r="C1975" t="str">
            <v>09</v>
          </cell>
          <cell r="D1975" t="str">
            <v>02</v>
          </cell>
          <cell r="E1975" t="str">
            <v>ALBERTO LEVEAU</v>
          </cell>
          <cell r="F1975">
            <v>1034</v>
          </cell>
        </row>
        <row r="1976">
          <cell r="A1976" t="str">
            <v>220903</v>
          </cell>
          <cell r="B1976" t="str">
            <v>22</v>
          </cell>
          <cell r="C1976" t="str">
            <v>09</v>
          </cell>
          <cell r="D1976" t="str">
            <v>03</v>
          </cell>
          <cell r="E1976" t="str">
            <v>CACATACHI</v>
          </cell>
          <cell r="F1976">
            <v>3106</v>
          </cell>
        </row>
        <row r="1977">
          <cell r="A1977" t="str">
            <v>220904</v>
          </cell>
          <cell r="B1977" t="str">
            <v>22</v>
          </cell>
          <cell r="C1977" t="str">
            <v>09</v>
          </cell>
          <cell r="D1977" t="str">
            <v>04</v>
          </cell>
          <cell r="E1977" t="str">
            <v>CHAZUTA</v>
          </cell>
          <cell r="F1977">
            <v>9966</v>
          </cell>
        </row>
        <row r="1978">
          <cell r="A1978" t="str">
            <v>220905</v>
          </cell>
          <cell r="B1978" t="str">
            <v>22</v>
          </cell>
          <cell r="C1978" t="str">
            <v>09</v>
          </cell>
          <cell r="D1978" t="str">
            <v>05</v>
          </cell>
          <cell r="E1978" t="str">
            <v>CHIPURANA</v>
          </cell>
          <cell r="F1978">
            <v>1930</v>
          </cell>
        </row>
        <row r="1979">
          <cell r="A1979" t="str">
            <v>220906</v>
          </cell>
          <cell r="B1979" t="str">
            <v>22</v>
          </cell>
          <cell r="C1979" t="str">
            <v>09</v>
          </cell>
          <cell r="D1979" t="str">
            <v>06</v>
          </cell>
          <cell r="E1979" t="str">
            <v>EL PORVENIR</v>
          </cell>
          <cell r="F1979">
            <v>1744</v>
          </cell>
        </row>
        <row r="1980">
          <cell r="A1980" t="str">
            <v>220907</v>
          </cell>
          <cell r="B1980" t="str">
            <v>22</v>
          </cell>
          <cell r="C1980" t="str">
            <v>09</v>
          </cell>
          <cell r="D1980" t="str">
            <v>07</v>
          </cell>
          <cell r="E1980" t="str">
            <v>HUIMBAYOC</v>
          </cell>
          <cell r="F1980">
            <v>4438</v>
          </cell>
        </row>
        <row r="1981">
          <cell r="A1981" t="str">
            <v>220908</v>
          </cell>
          <cell r="B1981" t="str">
            <v>22</v>
          </cell>
          <cell r="C1981" t="str">
            <v>09</v>
          </cell>
          <cell r="D1981" t="str">
            <v>08</v>
          </cell>
          <cell r="E1981" t="str">
            <v>JUAN GUERRA</v>
          </cell>
          <cell r="F1981">
            <v>3392</v>
          </cell>
        </row>
        <row r="1982">
          <cell r="A1982" t="str">
            <v>220909</v>
          </cell>
          <cell r="B1982" t="str">
            <v>22</v>
          </cell>
          <cell r="C1982" t="str">
            <v>09</v>
          </cell>
          <cell r="D1982" t="str">
            <v>09</v>
          </cell>
          <cell r="E1982" t="str">
            <v>LA BANDA DE SHILCAYO</v>
          </cell>
          <cell r="F1982">
            <v>29711</v>
          </cell>
        </row>
        <row r="1983">
          <cell r="A1983" t="str">
            <v>220910</v>
          </cell>
          <cell r="B1983" t="str">
            <v>22</v>
          </cell>
          <cell r="C1983" t="str">
            <v>09</v>
          </cell>
          <cell r="D1983" t="str">
            <v>10</v>
          </cell>
          <cell r="E1983" t="str">
            <v>MORALES</v>
          </cell>
          <cell r="F1983">
            <v>23709</v>
          </cell>
        </row>
        <row r="1984">
          <cell r="A1984" t="str">
            <v>220911</v>
          </cell>
          <cell r="B1984" t="str">
            <v>22</v>
          </cell>
          <cell r="C1984" t="str">
            <v>09</v>
          </cell>
          <cell r="D1984" t="str">
            <v>11</v>
          </cell>
          <cell r="E1984" t="str">
            <v>PAPAPLAYA</v>
          </cell>
          <cell r="F1984">
            <v>2602</v>
          </cell>
        </row>
        <row r="1985">
          <cell r="A1985" t="str">
            <v>220912</v>
          </cell>
          <cell r="B1985" t="str">
            <v>22</v>
          </cell>
          <cell r="C1985" t="str">
            <v>09</v>
          </cell>
          <cell r="D1985" t="str">
            <v>12</v>
          </cell>
          <cell r="E1985" t="str">
            <v>SAN ANTONIO</v>
          </cell>
          <cell r="F1985">
            <v>1515</v>
          </cell>
        </row>
        <row r="1986">
          <cell r="A1986" t="str">
            <v>220913</v>
          </cell>
          <cell r="B1986" t="str">
            <v>22</v>
          </cell>
          <cell r="C1986" t="str">
            <v>09</v>
          </cell>
          <cell r="D1986" t="str">
            <v>13</v>
          </cell>
          <cell r="E1986" t="str">
            <v>SAUCE</v>
          </cell>
          <cell r="F1986">
            <v>5622</v>
          </cell>
        </row>
        <row r="1987">
          <cell r="A1987" t="str">
            <v>220914</v>
          </cell>
          <cell r="B1987" t="str">
            <v>22</v>
          </cell>
          <cell r="C1987" t="str">
            <v>09</v>
          </cell>
          <cell r="D1987" t="str">
            <v>14</v>
          </cell>
          <cell r="E1987" t="str">
            <v>SHAPAJA</v>
          </cell>
          <cell r="F1987">
            <v>1821</v>
          </cell>
        </row>
        <row r="1988">
          <cell r="A1988" t="str">
            <v>221000</v>
          </cell>
          <cell r="B1988" t="str">
            <v>22</v>
          </cell>
          <cell r="C1988" t="str">
            <v>10</v>
          </cell>
          <cell r="D1988" t="str">
            <v>00</v>
          </cell>
          <cell r="E1988" t="str">
            <v>TOCACHE</v>
          </cell>
          <cell r="F1988">
            <v>65674</v>
          </cell>
        </row>
        <row r="1989">
          <cell r="A1989" t="str">
            <v>221001</v>
          </cell>
          <cell r="B1989" t="str">
            <v>22</v>
          </cell>
          <cell r="C1989" t="str">
            <v>10</v>
          </cell>
          <cell r="D1989" t="str">
            <v>01</v>
          </cell>
          <cell r="E1989" t="str">
            <v>TOCACHE</v>
          </cell>
          <cell r="F1989">
            <v>26243</v>
          </cell>
        </row>
        <row r="1990">
          <cell r="A1990" t="str">
            <v>221002</v>
          </cell>
          <cell r="B1990" t="str">
            <v>22</v>
          </cell>
          <cell r="C1990" t="str">
            <v>10</v>
          </cell>
          <cell r="D1990" t="str">
            <v>02</v>
          </cell>
          <cell r="E1990" t="str">
            <v>NUEVO PROGRESO</v>
          </cell>
          <cell r="F1990">
            <v>9867</v>
          </cell>
        </row>
        <row r="1991">
          <cell r="A1991" t="str">
            <v>221003</v>
          </cell>
          <cell r="B1991" t="str">
            <v>22</v>
          </cell>
          <cell r="C1991" t="str">
            <v>10</v>
          </cell>
          <cell r="D1991" t="str">
            <v>03</v>
          </cell>
          <cell r="E1991" t="str">
            <v>POLVORA</v>
          </cell>
          <cell r="F1991">
            <v>9828</v>
          </cell>
        </row>
        <row r="1992">
          <cell r="A1992" t="str">
            <v>221004</v>
          </cell>
          <cell r="B1992" t="str">
            <v>22</v>
          </cell>
          <cell r="C1992" t="str">
            <v>10</v>
          </cell>
          <cell r="D1992" t="str">
            <v>04</v>
          </cell>
          <cell r="E1992" t="str">
            <v>SHUNTE</v>
          </cell>
          <cell r="F1992">
            <v>823</v>
          </cell>
        </row>
        <row r="1993">
          <cell r="A1993" t="str">
            <v>221005</v>
          </cell>
          <cell r="B1993" t="str">
            <v>22</v>
          </cell>
          <cell r="C1993" t="str">
            <v>10</v>
          </cell>
          <cell r="D1993" t="str">
            <v>05</v>
          </cell>
          <cell r="E1993" t="str">
            <v>UCHIZA</v>
          </cell>
          <cell r="F1993">
            <v>18913</v>
          </cell>
        </row>
        <row r="1994">
          <cell r="A1994" t="str">
            <v>230000</v>
          </cell>
          <cell r="B1994" t="str">
            <v>23</v>
          </cell>
          <cell r="C1994" t="str">
            <v>00</v>
          </cell>
          <cell r="D1994" t="str">
            <v>00</v>
          </cell>
          <cell r="E1994" t="str">
            <v>TACNA</v>
          </cell>
          <cell r="F1994">
            <v>296158</v>
          </cell>
        </row>
        <row r="1995">
          <cell r="A1995" t="str">
            <v>230100</v>
          </cell>
          <cell r="B1995" t="str">
            <v>23</v>
          </cell>
          <cell r="C1995" t="str">
            <v>01</v>
          </cell>
          <cell r="D1995" t="str">
            <v>00</v>
          </cell>
          <cell r="E1995" t="str">
            <v>TACNA</v>
          </cell>
          <cell r="F1995">
            <v>272014</v>
          </cell>
        </row>
        <row r="1996">
          <cell r="A1996" t="str">
            <v>230101</v>
          </cell>
          <cell r="B1996" t="str">
            <v>23</v>
          </cell>
          <cell r="C1996" t="str">
            <v>01</v>
          </cell>
          <cell r="D1996" t="str">
            <v>01</v>
          </cell>
          <cell r="E1996" t="str">
            <v>TACNA</v>
          </cell>
          <cell r="F1996">
            <v>99523</v>
          </cell>
        </row>
        <row r="1997">
          <cell r="A1997" t="str">
            <v>230102</v>
          </cell>
          <cell r="B1997" t="str">
            <v>23</v>
          </cell>
          <cell r="C1997" t="str">
            <v>01</v>
          </cell>
          <cell r="D1997" t="str">
            <v>02</v>
          </cell>
          <cell r="E1997" t="str">
            <v>ALTO DE LA ALIANZA</v>
          </cell>
          <cell r="F1997">
            <v>36159</v>
          </cell>
        </row>
        <row r="1998">
          <cell r="A1998" t="str">
            <v>230103</v>
          </cell>
          <cell r="B1998" t="str">
            <v>23</v>
          </cell>
          <cell r="C1998" t="str">
            <v>01</v>
          </cell>
          <cell r="D1998" t="str">
            <v>03</v>
          </cell>
          <cell r="E1998" t="str">
            <v>CALANA</v>
          </cell>
          <cell r="F1998">
            <v>2605</v>
          </cell>
        </row>
        <row r="1999">
          <cell r="A1999" t="str">
            <v>230104</v>
          </cell>
          <cell r="B1999" t="str">
            <v>23</v>
          </cell>
          <cell r="C1999" t="str">
            <v>01</v>
          </cell>
          <cell r="D1999" t="str">
            <v>04</v>
          </cell>
          <cell r="E1999" t="str">
            <v>CIUDAD NUEVA</v>
          </cell>
          <cell r="F1999">
            <v>37791</v>
          </cell>
        </row>
        <row r="2000">
          <cell r="A2000" t="str">
            <v>230105</v>
          </cell>
          <cell r="B2000" t="str">
            <v>23</v>
          </cell>
          <cell r="C2000" t="str">
            <v>01</v>
          </cell>
          <cell r="D2000" t="str">
            <v>05</v>
          </cell>
          <cell r="E2000" t="str">
            <v>INCLAN</v>
          </cell>
          <cell r="F2000">
            <v>3321</v>
          </cell>
        </row>
        <row r="2001">
          <cell r="A2001" t="str">
            <v>230106</v>
          </cell>
          <cell r="B2001" t="str">
            <v>23</v>
          </cell>
          <cell r="C2001" t="str">
            <v>01</v>
          </cell>
          <cell r="D2001" t="str">
            <v>06</v>
          </cell>
          <cell r="E2001" t="str">
            <v>PACHIA</v>
          </cell>
          <cell r="F2001">
            <v>1749</v>
          </cell>
        </row>
        <row r="2002">
          <cell r="A2002" t="str">
            <v>230107</v>
          </cell>
          <cell r="B2002" t="str">
            <v>23</v>
          </cell>
          <cell r="C2002" t="str">
            <v>01</v>
          </cell>
          <cell r="D2002" t="str">
            <v>07</v>
          </cell>
          <cell r="E2002" t="str">
            <v>PALCA</v>
          </cell>
          <cell r="F2002">
            <v>1128</v>
          </cell>
        </row>
        <row r="2003">
          <cell r="A2003" t="str">
            <v>230108</v>
          </cell>
          <cell r="B2003" t="str">
            <v>23</v>
          </cell>
          <cell r="C2003" t="str">
            <v>01</v>
          </cell>
          <cell r="D2003" t="str">
            <v>08</v>
          </cell>
          <cell r="E2003" t="str">
            <v>POCOLLAY</v>
          </cell>
          <cell r="F2003">
            <v>16980</v>
          </cell>
        </row>
        <row r="2004">
          <cell r="A2004" t="str">
            <v>230109</v>
          </cell>
          <cell r="B2004" t="str">
            <v>23</v>
          </cell>
          <cell r="C2004" t="str">
            <v>01</v>
          </cell>
          <cell r="D2004" t="str">
            <v>09</v>
          </cell>
          <cell r="E2004" t="str">
            <v>SAMA</v>
          </cell>
          <cell r="F2004">
            <v>2315</v>
          </cell>
        </row>
        <row r="2005">
          <cell r="A2005" t="str">
            <v>230110</v>
          </cell>
          <cell r="B2005" t="str">
            <v>23</v>
          </cell>
          <cell r="C2005" t="str">
            <v>01</v>
          </cell>
          <cell r="D2005" t="str">
            <v>10</v>
          </cell>
          <cell r="E2005" t="str">
            <v>CORONEL GREGORIO ALBARRACIN LANCHIPA</v>
          </cell>
          <cell r="F2005">
            <v>70443</v>
          </cell>
        </row>
        <row r="2006">
          <cell r="A2006" t="str">
            <v>230200</v>
          </cell>
          <cell r="B2006" t="str">
            <v>23</v>
          </cell>
          <cell r="C2006" t="str">
            <v>02</v>
          </cell>
          <cell r="D2006" t="str">
            <v>00</v>
          </cell>
          <cell r="E2006" t="str">
            <v>CANDARAVE</v>
          </cell>
          <cell r="F2006">
            <v>8775</v>
          </cell>
        </row>
        <row r="2007">
          <cell r="A2007" t="str">
            <v>230201</v>
          </cell>
          <cell r="B2007" t="str">
            <v>23</v>
          </cell>
          <cell r="C2007" t="str">
            <v>02</v>
          </cell>
          <cell r="D2007" t="str">
            <v>01</v>
          </cell>
          <cell r="E2007" t="str">
            <v>CANDARAVE</v>
          </cell>
          <cell r="F2007">
            <v>3567</v>
          </cell>
        </row>
        <row r="2008">
          <cell r="A2008" t="str">
            <v>230202</v>
          </cell>
          <cell r="B2008" t="str">
            <v>23</v>
          </cell>
          <cell r="C2008" t="str">
            <v>02</v>
          </cell>
          <cell r="D2008" t="str">
            <v>02</v>
          </cell>
          <cell r="E2008" t="str">
            <v>CAIRANI</v>
          </cell>
          <cell r="F2008">
            <v>1339</v>
          </cell>
        </row>
        <row r="2009">
          <cell r="A2009" t="str">
            <v>230203</v>
          </cell>
          <cell r="B2009" t="str">
            <v>23</v>
          </cell>
          <cell r="C2009" t="str">
            <v>02</v>
          </cell>
          <cell r="D2009" t="str">
            <v>03</v>
          </cell>
          <cell r="E2009" t="str">
            <v>CAMILACA</v>
          </cell>
          <cell r="F2009">
            <v>1916</v>
          </cell>
        </row>
        <row r="2010">
          <cell r="A2010" t="str">
            <v>230204</v>
          </cell>
          <cell r="B2010" t="str">
            <v>23</v>
          </cell>
          <cell r="C2010" t="str">
            <v>02</v>
          </cell>
          <cell r="D2010" t="str">
            <v>04</v>
          </cell>
          <cell r="E2010" t="str">
            <v>CURIBAYA</v>
          </cell>
          <cell r="F2010">
            <v>256</v>
          </cell>
        </row>
        <row r="2011">
          <cell r="A2011" t="str">
            <v>230205</v>
          </cell>
          <cell r="B2011" t="str">
            <v>23</v>
          </cell>
          <cell r="C2011" t="str">
            <v>02</v>
          </cell>
          <cell r="D2011" t="str">
            <v>05</v>
          </cell>
          <cell r="E2011" t="str">
            <v>HUANUARA</v>
          </cell>
          <cell r="F2011">
            <v>752</v>
          </cell>
        </row>
        <row r="2012">
          <cell r="A2012" t="str">
            <v>230206</v>
          </cell>
          <cell r="B2012" t="str">
            <v>23</v>
          </cell>
          <cell r="C2012" t="str">
            <v>02</v>
          </cell>
          <cell r="D2012" t="str">
            <v>06</v>
          </cell>
          <cell r="E2012" t="str">
            <v>QUILAHUANI</v>
          </cell>
          <cell r="F2012">
            <v>945</v>
          </cell>
        </row>
        <row r="2013">
          <cell r="A2013" t="str">
            <v>230300</v>
          </cell>
          <cell r="B2013" t="str">
            <v>23</v>
          </cell>
          <cell r="C2013" t="str">
            <v>03</v>
          </cell>
          <cell r="D2013" t="str">
            <v>00</v>
          </cell>
          <cell r="E2013" t="str">
            <v>JORGE BASADRE</v>
          </cell>
          <cell r="F2013">
            <v>8700</v>
          </cell>
        </row>
        <row r="2014">
          <cell r="A2014" t="str">
            <v>230301</v>
          </cell>
          <cell r="B2014" t="str">
            <v>23</v>
          </cell>
          <cell r="C2014" t="str">
            <v>03</v>
          </cell>
          <cell r="D2014" t="str">
            <v>01</v>
          </cell>
          <cell r="E2014" t="str">
            <v>LOCUMBA</v>
          </cell>
          <cell r="F2014">
            <v>1797</v>
          </cell>
        </row>
        <row r="2015">
          <cell r="A2015" t="str">
            <v>230302</v>
          </cell>
          <cell r="B2015" t="str">
            <v>23</v>
          </cell>
          <cell r="C2015" t="str">
            <v>03</v>
          </cell>
          <cell r="D2015" t="str">
            <v>02</v>
          </cell>
          <cell r="E2015" t="str">
            <v>ILABAYA</v>
          </cell>
          <cell r="F2015">
            <v>5199</v>
          </cell>
        </row>
        <row r="2016">
          <cell r="A2016" t="str">
            <v>230303</v>
          </cell>
          <cell r="B2016" t="str">
            <v>23</v>
          </cell>
          <cell r="C2016" t="str">
            <v>03</v>
          </cell>
          <cell r="D2016" t="str">
            <v>03</v>
          </cell>
          <cell r="E2016" t="str">
            <v>ITE</v>
          </cell>
          <cell r="F2016">
            <v>1704</v>
          </cell>
        </row>
        <row r="2017">
          <cell r="A2017" t="str">
            <v>230400</v>
          </cell>
          <cell r="B2017" t="str">
            <v>23</v>
          </cell>
          <cell r="C2017" t="str">
            <v>04</v>
          </cell>
          <cell r="D2017" t="str">
            <v>00</v>
          </cell>
          <cell r="E2017" t="str">
            <v>TARATA</v>
          </cell>
          <cell r="F2017">
            <v>6669</v>
          </cell>
        </row>
        <row r="2018">
          <cell r="A2018" t="str">
            <v>230401</v>
          </cell>
          <cell r="B2018" t="str">
            <v>23</v>
          </cell>
          <cell r="C2018" t="str">
            <v>04</v>
          </cell>
          <cell r="D2018" t="str">
            <v>01</v>
          </cell>
          <cell r="E2018" t="str">
            <v>TARATA</v>
          </cell>
          <cell r="F2018">
            <v>3660</v>
          </cell>
        </row>
        <row r="2019">
          <cell r="A2019" t="str">
            <v>230402</v>
          </cell>
          <cell r="B2019" t="str">
            <v>23</v>
          </cell>
          <cell r="C2019" t="str">
            <v>04</v>
          </cell>
          <cell r="D2019" t="str">
            <v>02</v>
          </cell>
          <cell r="E2019" t="str">
            <v>CHUCATAMANI</v>
          </cell>
          <cell r="F2019">
            <v>466</v>
          </cell>
        </row>
        <row r="2020">
          <cell r="A2020" t="str">
            <v>230403</v>
          </cell>
          <cell r="B2020" t="str">
            <v>23</v>
          </cell>
          <cell r="C2020" t="str">
            <v>04</v>
          </cell>
          <cell r="D2020" t="str">
            <v>03</v>
          </cell>
          <cell r="E2020" t="str">
            <v>ESTIQUE</v>
          </cell>
          <cell r="F2020">
            <v>329</v>
          </cell>
        </row>
        <row r="2021">
          <cell r="A2021" t="str">
            <v>230404</v>
          </cell>
          <cell r="B2021" t="str">
            <v>23</v>
          </cell>
          <cell r="C2021" t="str">
            <v>04</v>
          </cell>
          <cell r="D2021" t="str">
            <v>04</v>
          </cell>
          <cell r="E2021" t="str">
            <v>ESTIQUE-PAMPA</v>
          </cell>
          <cell r="F2021">
            <v>106</v>
          </cell>
        </row>
        <row r="2022">
          <cell r="A2022" t="str">
            <v>230405</v>
          </cell>
          <cell r="B2022" t="str">
            <v>23</v>
          </cell>
          <cell r="C2022" t="str">
            <v>04</v>
          </cell>
          <cell r="D2022" t="str">
            <v>05</v>
          </cell>
          <cell r="E2022" t="str">
            <v>SITAJARA</v>
          </cell>
          <cell r="F2022">
            <v>347</v>
          </cell>
        </row>
        <row r="2023">
          <cell r="A2023" t="str">
            <v>230406</v>
          </cell>
          <cell r="B2023" t="str">
            <v>23</v>
          </cell>
          <cell r="C2023" t="str">
            <v>04</v>
          </cell>
          <cell r="D2023" t="str">
            <v>06</v>
          </cell>
          <cell r="E2023" t="str">
            <v>SUSAPAYA</v>
          </cell>
          <cell r="F2023">
            <v>744</v>
          </cell>
        </row>
        <row r="2024">
          <cell r="A2024" t="str">
            <v>230407</v>
          </cell>
          <cell r="B2024" t="str">
            <v>23</v>
          </cell>
          <cell r="C2024" t="str">
            <v>04</v>
          </cell>
          <cell r="D2024" t="str">
            <v>07</v>
          </cell>
          <cell r="E2024" t="str">
            <v>TARUCACHI</v>
          </cell>
          <cell r="F2024">
            <v>333</v>
          </cell>
        </row>
        <row r="2025">
          <cell r="A2025" t="str">
            <v>230408</v>
          </cell>
          <cell r="B2025" t="str">
            <v>23</v>
          </cell>
          <cell r="C2025" t="str">
            <v>04</v>
          </cell>
          <cell r="D2025" t="str">
            <v>08</v>
          </cell>
          <cell r="E2025" t="str">
            <v>TICACO</v>
          </cell>
          <cell r="F2025">
            <v>684</v>
          </cell>
        </row>
        <row r="2026">
          <cell r="A2026" t="str">
            <v>240000</v>
          </cell>
          <cell r="B2026" t="str">
            <v>24</v>
          </cell>
          <cell r="C2026" t="str">
            <v>00</v>
          </cell>
          <cell r="D2026" t="str">
            <v>00</v>
          </cell>
          <cell r="E2026" t="str">
            <v>TUMBES</v>
          </cell>
          <cell r="F2026">
            <v>207204</v>
          </cell>
        </row>
        <row r="2027">
          <cell r="A2027" t="str">
            <v>240100</v>
          </cell>
          <cell r="B2027" t="str">
            <v>24</v>
          </cell>
          <cell r="C2027" t="str">
            <v>01</v>
          </cell>
          <cell r="D2027" t="str">
            <v>00</v>
          </cell>
          <cell r="E2027" t="str">
            <v>TUMBES</v>
          </cell>
          <cell r="F2027">
            <v>149725</v>
          </cell>
        </row>
        <row r="2028">
          <cell r="A2028" t="str">
            <v>240101</v>
          </cell>
          <cell r="B2028" t="str">
            <v>24</v>
          </cell>
          <cell r="C2028" t="str">
            <v>01</v>
          </cell>
          <cell r="D2028" t="str">
            <v>01</v>
          </cell>
          <cell r="E2028" t="str">
            <v>TUMBES</v>
          </cell>
          <cell r="F2028">
            <v>100186</v>
          </cell>
        </row>
        <row r="2029">
          <cell r="A2029" t="str">
            <v>240102</v>
          </cell>
          <cell r="B2029" t="str">
            <v>24</v>
          </cell>
          <cell r="C2029" t="str">
            <v>01</v>
          </cell>
          <cell r="D2029" t="str">
            <v>02</v>
          </cell>
          <cell r="E2029" t="str">
            <v>CORRALES</v>
          </cell>
          <cell r="F2029">
            <v>21826</v>
          </cell>
        </row>
        <row r="2030">
          <cell r="A2030" t="str">
            <v>240103</v>
          </cell>
          <cell r="B2030" t="str">
            <v>24</v>
          </cell>
          <cell r="C2030" t="str">
            <v>01</v>
          </cell>
          <cell r="D2030" t="str">
            <v>03</v>
          </cell>
          <cell r="E2030" t="str">
            <v>LA CRUZ</v>
          </cell>
          <cell r="F2030">
            <v>8699</v>
          </cell>
        </row>
        <row r="2031">
          <cell r="A2031" t="str">
            <v>240104</v>
          </cell>
          <cell r="B2031" t="str">
            <v>24</v>
          </cell>
          <cell r="C2031" t="str">
            <v>01</v>
          </cell>
          <cell r="D2031" t="str">
            <v>04</v>
          </cell>
          <cell r="E2031" t="str">
            <v>PAMPAS DE HOSPITAL</v>
          </cell>
          <cell r="F2031">
            <v>6499</v>
          </cell>
        </row>
        <row r="2032">
          <cell r="A2032" t="str">
            <v>240105</v>
          </cell>
          <cell r="B2032" t="str">
            <v>24</v>
          </cell>
          <cell r="C2032" t="str">
            <v>01</v>
          </cell>
          <cell r="D2032" t="str">
            <v>05</v>
          </cell>
          <cell r="E2032" t="str">
            <v>SAN JACINTO</v>
          </cell>
          <cell r="F2032">
            <v>8541</v>
          </cell>
        </row>
        <row r="2033">
          <cell r="A2033" t="str">
            <v>240106</v>
          </cell>
          <cell r="B2033" t="str">
            <v>24</v>
          </cell>
          <cell r="C2033" t="str">
            <v>01</v>
          </cell>
          <cell r="D2033" t="str">
            <v>06</v>
          </cell>
          <cell r="E2033" t="str">
            <v>SAN JUAN DE LA VIRGEN</v>
          </cell>
          <cell r="F2033">
            <v>3974</v>
          </cell>
        </row>
        <row r="2034">
          <cell r="A2034" t="str">
            <v>240200</v>
          </cell>
          <cell r="B2034" t="str">
            <v>24</v>
          </cell>
          <cell r="C2034" t="str">
            <v>02</v>
          </cell>
          <cell r="D2034" t="str">
            <v>00</v>
          </cell>
          <cell r="E2034" t="str">
            <v>CONTRALMIRANTE VILLAR</v>
          </cell>
          <cell r="F2034">
            <v>17176</v>
          </cell>
        </row>
        <row r="2035">
          <cell r="A2035" t="str">
            <v>240201</v>
          </cell>
          <cell r="B2035" t="str">
            <v>24</v>
          </cell>
          <cell r="C2035" t="str">
            <v>02</v>
          </cell>
          <cell r="D2035" t="str">
            <v>01</v>
          </cell>
          <cell r="E2035" t="str">
            <v>ZORRITOS</v>
          </cell>
          <cell r="F2035">
            <v>10551</v>
          </cell>
        </row>
        <row r="2036">
          <cell r="A2036" t="str">
            <v>240202</v>
          </cell>
          <cell r="B2036" t="str">
            <v>24</v>
          </cell>
          <cell r="C2036" t="str">
            <v>02</v>
          </cell>
          <cell r="D2036" t="str">
            <v>02</v>
          </cell>
          <cell r="E2036" t="str">
            <v>CASITAS</v>
          </cell>
          <cell r="F2036">
            <v>2489</v>
          </cell>
        </row>
        <row r="2037">
          <cell r="A2037" t="str">
            <v>240203</v>
          </cell>
          <cell r="B2037" t="str">
            <v>24</v>
          </cell>
          <cell r="C2037" t="str">
            <v>02</v>
          </cell>
          <cell r="D2037" t="str">
            <v>03</v>
          </cell>
          <cell r="E2037" t="str">
            <v>CANOAS DE PUNTA SAL</v>
          </cell>
          <cell r="F2037">
            <v>4136</v>
          </cell>
        </row>
        <row r="2038">
          <cell r="A2038" t="str">
            <v>240300</v>
          </cell>
          <cell r="B2038" t="str">
            <v>24</v>
          </cell>
          <cell r="C2038" t="str">
            <v>03</v>
          </cell>
          <cell r="D2038" t="str">
            <v>00</v>
          </cell>
          <cell r="E2038" t="str">
            <v>ZARUMILLA</v>
          </cell>
          <cell r="F2038">
            <v>40303</v>
          </cell>
        </row>
        <row r="2039">
          <cell r="A2039" t="str">
            <v>240301</v>
          </cell>
          <cell r="B2039" t="str">
            <v>24</v>
          </cell>
          <cell r="C2039" t="str">
            <v>03</v>
          </cell>
          <cell r="D2039" t="str">
            <v>01</v>
          </cell>
          <cell r="E2039" t="str">
            <v>ZARUMILLA</v>
          </cell>
          <cell r="F2039">
            <v>18311</v>
          </cell>
        </row>
        <row r="2040">
          <cell r="A2040" t="str">
            <v>240302</v>
          </cell>
          <cell r="B2040" t="str">
            <v>24</v>
          </cell>
          <cell r="C2040" t="str">
            <v>03</v>
          </cell>
          <cell r="D2040" t="str">
            <v>02</v>
          </cell>
          <cell r="E2040" t="str">
            <v>AGUAS VERDES</v>
          </cell>
          <cell r="F2040">
            <v>15454</v>
          </cell>
        </row>
        <row r="2041">
          <cell r="A2041" t="str">
            <v>240303</v>
          </cell>
          <cell r="B2041" t="str">
            <v>24</v>
          </cell>
          <cell r="C2041" t="str">
            <v>03</v>
          </cell>
          <cell r="D2041" t="str">
            <v>03</v>
          </cell>
          <cell r="E2041" t="str">
            <v>MATAPALO</v>
          </cell>
          <cell r="F2041">
            <v>1491</v>
          </cell>
        </row>
        <row r="2042">
          <cell r="A2042" t="str">
            <v>240304</v>
          </cell>
          <cell r="B2042" t="str">
            <v>24</v>
          </cell>
          <cell r="C2042" t="str">
            <v>03</v>
          </cell>
          <cell r="D2042" t="str">
            <v>04</v>
          </cell>
          <cell r="E2042" t="str">
            <v>PAPAYAL</v>
          </cell>
          <cell r="F2042">
            <v>5047</v>
          </cell>
        </row>
        <row r="2043">
          <cell r="A2043" t="str">
            <v>250000</v>
          </cell>
          <cell r="B2043" t="str">
            <v>25</v>
          </cell>
          <cell r="C2043" t="str">
            <v>00</v>
          </cell>
          <cell r="D2043" t="str">
            <v>00</v>
          </cell>
          <cell r="E2043" t="str">
            <v>UCAYALI</v>
          </cell>
          <cell r="F2043">
            <v>433218</v>
          </cell>
        </row>
        <row r="2044">
          <cell r="A2044" t="str">
            <v>250100</v>
          </cell>
          <cell r="B2044" t="str">
            <v>25</v>
          </cell>
          <cell r="C2044" t="str">
            <v>01</v>
          </cell>
          <cell r="D2044" t="str">
            <v>00</v>
          </cell>
          <cell r="E2044" t="str">
            <v>CORONEL PORTILLO</v>
          </cell>
          <cell r="F2044">
            <v>340541</v>
          </cell>
        </row>
        <row r="2045">
          <cell r="A2045" t="str">
            <v>250101</v>
          </cell>
          <cell r="B2045" t="str">
            <v>25</v>
          </cell>
          <cell r="C2045" t="str">
            <v>01</v>
          </cell>
          <cell r="D2045" t="str">
            <v>01</v>
          </cell>
          <cell r="E2045" t="str">
            <v>CALLERIA</v>
          </cell>
          <cell r="F2045">
            <v>139736</v>
          </cell>
        </row>
        <row r="2046">
          <cell r="A2046" t="str">
            <v>250102</v>
          </cell>
          <cell r="B2046" t="str">
            <v>25</v>
          </cell>
          <cell r="C2046" t="str">
            <v>01</v>
          </cell>
          <cell r="D2046" t="str">
            <v>02</v>
          </cell>
          <cell r="E2046" t="str">
            <v>CAMPOVERDE</v>
          </cell>
          <cell r="F2046">
            <v>13134</v>
          </cell>
        </row>
        <row r="2047">
          <cell r="A2047" t="str">
            <v>250103</v>
          </cell>
          <cell r="B2047" t="str">
            <v>25</v>
          </cell>
          <cell r="C2047" t="str">
            <v>01</v>
          </cell>
          <cell r="D2047" t="str">
            <v>03</v>
          </cell>
          <cell r="E2047" t="str">
            <v>IPARIA</v>
          </cell>
          <cell r="F2047">
            <v>11675</v>
          </cell>
        </row>
        <row r="2048">
          <cell r="A2048" t="str">
            <v>250104</v>
          </cell>
          <cell r="B2048" t="str">
            <v>25</v>
          </cell>
          <cell r="C2048" t="str">
            <v>01</v>
          </cell>
          <cell r="D2048" t="str">
            <v>04</v>
          </cell>
          <cell r="E2048" t="str">
            <v>MASISEA</v>
          </cell>
          <cell r="F2048">
            <v>12683</v>
          </cell>
        </row>
        <row r="2049">
          <cell r="A2049" t="str">
            <v>250105</v>
          </cell>
          <cell r="B2049" t="str">
            <v>25</v>
          </cell>
          <cell r="C2049" t="str">
            <v>01</v>
          </cell>
          <cell r="D2049" t="str">
            <v>05</v>
          </cell>
          <cell r="E2049" t="str">
            <v>YARINACOCHA</v>
          </cell>
          <cell r="F2049">
            <v>85859</v>
          </cell>
        </row>
        <row r="2050">
          <cell r="A2050" t="str">
            <v>250106</v>
          </cell>
          <cell r="B2050" t="str">
            <v>25</v>
          </cell>
          <cell r="C2050" t="str">
            <v>01</v>
          </cell>
          <cell r="D2050" t="str">
            <v>06</v>
          </cell>
          <cell r="E2050" t="str">
            <v>NUEVA REQUENA</v>
          </cell>
          <cell r="F2050">
            <v>5720</v>
          </cell>
        </row>
        <row r="2051">
          <cell r="A2051" t="str">
            <v>250107</v>
          </cell>
          <cell r="B2051" t="str">
            <v>25</v>
          </cell>
          <cell r="C2051" t="str">
            <v>01</v>
          </cell>
          <cell r="D2051" t="str">
            <v>07</v>
          </cell>
          <cell r="E2051" t="str">
            <v>MANANTAY</v>
          </cell>
          <cell r="F2051">
            <v>71734</v>
          </cell>
        </row>
        <row r="2052">
          <cell r="A2052" t="str">
            <v>250200</v>
          </cell>
          <cell r="B2052" t="str">
            <v>25</v>
          </cell>
          <cell r="C2052" t="str">
            <v>02</v>
          </cell>
          <cell r="D2052" t="str">
            <v>00</v>
          </cell>
          <cell r="E2052" t="str">
            <v>ATALAYA</v>
          </cell>
          <cell r="F2052">
            <v>41355</v>
          </cell>
        </row>
        <row r="2053">
          <cell r="A2053" t="str">
            <v>250201</v>
          </cell>
          <cell r="B2053" t="str">
            <v>25</v>
          </cell>
          <cell r="C2053" t="str">
            <v>02</v>
          </cell>
          <cell r="D2053" t="str">
            <v>01</v>
          </cell>
          <cell r="E2053" t="str">
            <v>RAYMONDI</v>
          </cell>
          <cell r="F2053">
            <v>27075</v>
          </cell>
        </row>
        <row r="2054">
          <cell r="A2054" t="str">
            <v>250202</v>
          </cell>
          <cell r="B2054" t="str">
            <v>25</v>
          </cell>
          <cell r="C2054" t="str">
            <v>02</v>
          </cell>
          <cell r="D2054" t="str">
            <v>02</v>
          </cell>
          <cell r="E2054" t="str">
            <v>SEPAHUA</v>
          </cell>
          <cell r="F2054">
            <v>7582</v>
          </cell>
        </row>
        <row r="2055">
          <cell r="A2055" t="str">
            <v>250203</v>
          </cell>
          <cell r="B2055" t="str">
            <v>25</v>
          </cell>
          <cell r="C2055" t="str">
            <v>02</v>
          </cell>
          <cell r="D2055" t="str">
            <v>03</v>
          </cell>
          <cell r="E2055" t="str">
            <v>TAHUANIA</v>
          </cell>
          <cell r="F2055">
            <v>5256</v>
          </cell>
        </row>
        <row r="2056">
          <cell r="A2056" t="str">
            <v>250204</v>
          </cell>
          <cell r="B2056" t="str">
            <v>25</v>
          </cell>
          <cell r="C2056" t="str">
            <v>02</v>
          </cell>
          <cell r="D2056" t="str">
            <v>04</v>
          </cell>
          <cell r="E2056" t="str">
            <v>YURUA</v>
          </cell>
          <cell r="F2056">
            <v>1442</v>
          </cell>
        </row>
        <row r="2057">
          <cell r="A2057" t="str">
            <v>250300</v>
          </cell>
          <cell r="B2057" t="str">
            <v>25</v>
          </cell>
          <cell r="C2057" t="str">
            <v>03</v>
          </cell>
          <cell r="D2057" t="str">
            <v>00</v>
          </cell>
          <cell r="E2057" t="str">
            <v>PADRE ABAD</v>
          </cell>
          <cell r="F2057">
            <v>47526</v>
          </cell>
        </row>
        <row r="2058">
          <cell r="A2058" t="str">
            <v>250301</v>
          </cell>
          <cell r="B2058" t="str">
            <v>25</v>
          </cell>
          <cell r="C2058" t="str">
            <v>03</v>
          </cell>
          <cell r="D2058" t="str">
            <v>01</v>
          </cell>
          <cell r="E2058" t="str">
            <v>PADRE ABAD</v>
          </cell>
          <cell r="F2058">
            <v>23731</v>
          </cell>
        </row>
        <row r="2059">
          <cell r="A2059" t="str">
            <v>250302</v>
          </cell>
          <cell r="B2059" t="str">
            <v>25</v>
          </cell>
          <cell r="C2059" t="str">
            <v>03</v>
          </cell>
          <cell r="D2059" t="str">
            <v>02</v>
          </cell>
          <cell r="E2059" t="str">
            <v>IRAZOLA</v>
          </cell>
          <cell r="F2059">
            <v>17934</v>
          </cell>
        </row>
        <row r="2060">
          <cell r="A2060" t="str">
            <v>250303</v>
          </cell>
          <cell r="B2060" t="str">
            <v>25</v>
          </cell>
          <cell r="C2060" t="str">
            <v>03</v>
          </cell>
          <cell r="D2060" t="str">
            <v>03</v>
          </cell>
          <cell r="E2060" t="str">
            <v>CURIMANA</v>
          </cell>
          <cell r="F2060">
            <v>5861</v>
          </cell>
        </row>
        <row r="2061">
          <cell r="A2061" t="str">
            <v>250400</v>
          </cell>
          <cell r="B2061" t="str">
            <v>25</v>
          </cell>
          <cell r="C2061" t="str">
            <v>04</v>
          </cell>
          <cell r="D2061" t="str">
            <v>00</v>
          </cell>
          <cell r="E2061" t="str">
            <v>PURUS</v>
          </cell>
          <cell r="F2061">
            <v>3796</v>
          </cell>
        </row>
        <row r="2062">
          <cell r="A2062" t="str">
            <v>250401</v>
          </cell>
          <cell r="B2062" t="str">
            <v>25</v>
          </cell>
          <cell r="C2062" t="str">
            <v>04</v>
          </cell>
          <cell r="D2062" t="str">
            <v>01</v>
          </cell>
          <cell r="E2062" t="str">
            <v>PURUS</v>
          </cell>
          <cell r="F2062">
            <v>3796</v>
          </cell>
        </row>
      </sheetData>
      <sheetData sheetId="3">
        <row r="7">
          <cell r="A7" t="str">
            <v>010000</v>
          </cell>
          <cell r="B7" t="str">
            <v>AMAZONAS</v>
          </cell>
          <cell r="C7">
            <v>10676</v>
          </cell>
          <cell r="D7">
            <v>10770</v>
          </cell>
          <cell r="E7">
            <v>10693</v>
          </cell>
          <cell r="F7">
            <v>10806</v>
          </cell>
          <cell r="G7">
            <v>10811</v>
          </cell>
          <cell r="H7">
            <v>10722</v>
          </cell>
          <cell r="I7">
            <v>10577</v>
          </cell>
          <cell r="J7">
            <v>10431</v>
          </cell>
          <cell r="K7">
            <v>10321</v>
          </cell>
          <cell r="L7">
            <v>10252</v>
          </cell>
          <cell r="M7">
            <v>10218</v>
          </cell>
          <cell r="N7">
            <v>10208</v>
          </cell>
          <cell r="O7">
            <v>10238</v>
          </cell>
          <cell r="P7">
            <v>10244</v>
          </cell>
          <cell r="Q7">
            <v>10129</v>
          </cell>
          <cell r="R7">
            <v>9828</v>
          </cell>
          <cell r="S7">
            <v>9381</v>
          </cell>
          <cell r="T7">
            <v>8916</v>
          </cell>
          <cell r="U7">
            <v>8504</v>
          </cell>
          <cell r="V7">
            <v>8107</v>
          </cell>
          <cell r="W7">
            <v>36682</v>
          </cell>
          <cell r="X7">
            <v>32263</v>
          </cell>
          <cell r="Y7">
            <v>28254</v>
          </cell>
          <cell r="Z7">
            <v>25378</v>
          </cell>
          <cell r="AA7">
            <v>21626</v>
          </cell>
          <cell r="AB7">
            <v>17513</v>
          </cell>
          <cell r="AC7">
            <v>13945</v>
          </cell>
          <cell r="AD7">
            <v>10431</v>
          </cell>
          <cell r="AE7">
            <v>8705</v>
          </cell>
          <cell r="AF7">
            <v>6934</v>
          </cell>
          <cell r="AG7">
            <v>5032</v>
          </cell>
          <cell r="AH7">
            <v>3624</v>
          </cell>
          <cell r="AI7">
            <v>3926</v>
          </cell>
        </row>
        <row r="8">
          <cell r="A8" t="str">
            <v>020000</v>
          </cell>
          <cell r="B8" t="str">
            <v>ANCASH</v>
          </cell>
          <cell r="C8">
            <v>22110</v>
          </cell>
          <cell r="D8">
            <v>22474</v>
          </cell>
          <cell r="E8">
            <v>21705</v>
          </cell>
          <cell r="F8">
            <v>22387</v>
          </cell>
          <cell r="G8">
            <v>22751</v>
          </cell>
          <cell r="H8">
            <v>22885</v>
          </cell>
          <cell r="I8">
            <v>22889</v>
          </cell>
          <cell r="J8">
            <v>22855</v>
          </cell>
          <cell r="K8">
            <v>22876</v>
          </cell>
          <cell r="L8">
            <v>23011</v>
          </cell>
          <cell r="M8">
            <v>23200</v>
          </cell>
          <cell r="N8">
            <v>23402</v>
          </cell>
          <cell r="O8">
            <v>23754</v>
          </cell>
          <cell r="P8">
            <v>24091</v>
          </cell>
          <cell r="Q8">
            <v>24095</v>
          </cell>
          <cell r="R8">
            <v>23573</v>
          </cell>
          <cell r="S8">
            <v>22637</v>
          </cell>
          <cell r="T8">
            <v>21651</v>
          </cell>
          <cell r="U8">
            <v>20831</v>
          </cell>
          <cell r="V8">
            <v>20122</v>
          </cell>
          <cell r="W8">
            <v>95464</v>
          </cell>
          <cell r="X8">
            <v>87261</v>
          </cell>
          <cell r="Y8">
            <v>77422</v>
          </cell>
          <cell r="Z8">
            <v>70287</v>
          </cell>
          <cell r="AA8">
            <v>61107</v>
          </cell>
          <cell r="AB8">
            <v>50990</v>
          </cell>
          <cell r="AC8">
            <v>43335</v>
          </cell>
          <cell r="AD8">
            <v>36619</v>
          </cell>
          <cell r="AE8">
            <v>31599</v>
          </cell>
          <cell r="AF8">
            <v>26399</v>
          </cell>
          <cell r="AG8">
            <v>20830</v>
          </cell>
          <cell r="AH8">
            <v>15656</v>
          </cell>
          <cell r="AI8">
            <v>16727</v>
          </cell>
        </row>
        <row r="9">
          <cell r="A9" t="str">
            <v>030000</v>
          </cell>
          <cell r="B9" t="str">
            <v>APURIMAC</v>
          </cell>
          <cell r="C9">
            <v>9449</v>
          </cell>
          <cell r="D9">
            <v>9485</v>
          </cell>
          <cell r="E9">
            <v>9650</v>
          </cell>
          <cell r="F9">
            <v>10203</v>
          </cell>
          <cell r="G9">
            <v>10501</v>
          </cell>
          <cell r="H9">
            <v>10617</v>
          </cell>
          <cell r="I9">
            <v>10621</v>
          </cell>
          <cell r="J9">
            <v>10608</v>
          </cell>
          <cell r="K9">
            <v>10644</v>
          </cell>
          <cell r="L9">
            <v>10784</v>
          </cell>
          <cell r="M9">
            <v>10965</v>
          </cell>
          <cell r="N9">
            <v>11169</v>
          </cell>
          <cell r="O9">
            <v>11488</v>
          </cell>
          <cell r="P9">
            <v>11783</v>
          </cell>
          <cell r="Q9">
            <v>11791</v>
          </cell>
          <cell r="R9">
            <v>11369</v>
          </cell>
          <cell r="S9">
            <v>10619</v>
          </cell>
          <cell r="T9">
            <v>9819</v>
          </cell>
          <cell r="U9">
            <v>9106</v>
          </cell>
          <cell r="V9">
            <v>8438</v>
          </cell>
          <cell r="W9">
            <v>35899</v>
          </cell>
          <cell r="X9">
            <v>29994</v>
          </cell>
          <cell r="Y9">
            <v>27379</v>
          </cell>
          <cell r="Z9">
            <v>25989</v>
          </cell>
          <cell r="AA9">
            <v>22427</v>
          </cell>
          <cell r="AB9">
            <v>18425</v>
          </cell>
          <cell r="AC9">
            <v>15061</v>
          </cell>
          <cell r="AD9">
            <v>12372</v>
          </cell>
          <cell r="AE9">
            <v>11517</v>
          </cell>
          <cell r="AF9">
            <v>9968</v>
          </cell>
          <cell r="AG9">
            <v>7494</v>
          </cell>
          <cell r="AH9">
            <v>5815</v>
          </cell>
          <cell r="AI9">
            <v>7004</v>
          </cell>
        </row>
        <row r="10">
          <cell r="A10" t="str">
            <v>040000</v>
          </cell>
          <cell r="B10" t="str">
            <v>AREQUIPA</v>
          </cell>
          <cell r="C10">
            <v>20410</v>
          </cell>
          <cell r="D10">
            <v>20321</v>
          </cell>
          <cell r="E10">
            <v>20224</v>
          </cell>
          <cell r="F10">
            <v>20405</v>
          </cell>
          <cell r="G10">
            <v>20589</v>
          </cell>
          <cell r="H10">
            <v>20796</v>
          </cell>
          <cell r="I10">
            <v>21013</v>
          </cell>
          <cell r="J10">
            <v>21209</v>
          </cell>
          <cell r="K10">
            <v>21371</v>
          </cell>
          <cell r="L10">
            <v>21497</v>
          </cell>
          <cell r="M10">
            <v>21666</v>
          </cell>
          <cell r="N10">
            <v>21888</v>
          </cell>
          <cell r="O10">
            <v>22001</v>
          </cell>
          <cell r="P10">
            <v>22045</v>
          </cell>
          <cell r="Q10">
            <v>22147</v>
          </cell>
          <cell r="R10">
            <v>22329</v>
          </cell>
          <cell r="S10">
            <v>22555</v>
          </cell>
          <cell r="T10">
            <v>22778</v>
          </cell>
          <cell r="U10">
            <v>22986</v>
          </cell>
          <cell r="V10">
            <v>23223</v>
          </cell>
          <cell r="W10">
            <v>117276</v>
          </cell>
          <cell r="X10">
            <v>112771</v>
          </cell>
          <cell r="Y10">
            <v>99968</v>
          </cell>
          <cell r="Z10">
            <v>85710</v>
          </cell>
          <cell r="AA10">
            <v>74271</v>
          </cell>
          <cell r="AB10">
            <v>63553</v>
          </cell>
          <cell r="AC10">
            <v>53220</v>
          </cell>
          <cell r="AD10">
            <v>43588</v>
          </cell>
          <cell r="AE10">
            <v>33202</v>
          </cell>
          <cell r="AF10">
            <v>26236</v>
          </cell>
          <cell r="AG10">
            <v>21050</v>
          </cell>
          <cell r="AH10">
            <v>15769</v>
          </cell>
          <cell r="AI10">
            <v>18124</v>
          </cell>
        </row>
        <row r="11">
          <cell r="A11" t="str">
            <v>050000</v>
          </cell>
          <cell r="B11" t="str">
            <v>AYACUCHO</v>
          </cell>
          <cell r="C11">
            <v>15069</v>
          </cell>
          <cell r="D11">
            <v>15208</v>
          </cell>
          <cell r="E11">
            <v>15617</v>
          </cell>
          <cell r="F11">
            <v>15989</v>
          </cell>
          <cell r="G11">
            <v>16135</v>
          </cell>
          <cell r="H11">
            <v>16125</v>
          </cell>
          <cell r="I11">
            <v>16046</v>
          </cell>
          <cell r="J11">
            <v>15930</v>
          </cell>
          <cell r="K11">
            <v>15836</v>
          </cell>
          <cell r="L11">
            <v>15834</v>
          </cell>
          <cell r="M11">
            <v>15820</v>
          </cell>
          <cell r="N11">
            <v>15769</v>
          </cell>
          <cell r="O11">
            <v>15871</v>
          </cell>
          <cell r="P11">
            <v>16019</v>
          </cell>
          <cell r="Q11">
            <v>15924</v>
          </cell>
          <cell r="R11">
            <v>15494</v>
          </cell>
          <cell r="S11">
            <v>14823</v>
          </cell>
          <cell r="T11">
            <v>14075</v>
          </cell>
          <cell r="U11">
            <v>13380</v>
          </cell>
          <cell r="V11">
            <v>12746</v>
          </cell>
          <cell r="W11">
            <v>58249</v>
          </cell>
          <cell r="X11">
            <v>51465</v>
          </cell>
          <cell r="Y11">
            <v>44821</v>
          </cell>
          <cell r="Z11">
            <v>40153</v>
          </cell>
          <cell r="AA11">
            <v>34222</v>
          </cell>
          <cell r="AB11">
            <v>28486</v>
          </cell>
          <cell r="AC11">
            <v>23257</v>
          </cell>
          <cell r="AD11">
            <v>19316</v>
          </cell>
          <cell r="AE11">
            <v>16767</v>
          </cell>
          <cell r="AF11">
            <v>14063</v>
          </cell>
          <cell r="AG11">
            <v>11261</v>
          </cell>
          <cell r="AH11">
            <v>8915</v>
          </cell>
          <cell r="AI11">
            <v>10435</v>
          </cell>
        </row>
        <row r="12">
          <cell r="A12" t="str">
            <v>060000</v>
          </cell>
          <cell r="B12" t="str">
            <v>CAJAMARCA</v>
          </cell>
          <cell r="C12">
            <v>29730</v>
          </cell>
          <cell r="D12">
            <v>29769</v>
          </cell>
          <cell r="E12">
            <v>30456</v>
          </cell>
          <cell r="F12">
            <v>31744</v>
          </cell>
          <cell r="G12">
            <v>32416</v>
          </cell>
          <cell r="H12">
            <v>32647</v>
          </cell>
          <cell r="I12">
            <v>32614</v>
          </cell>
          <cell r="J12">
            <v>32506</v>
          </cell>
          <cell r="K12">
            <v>32490</v>
          </cell>
          <cell r="L12">
            <v>32725</v>
          </cell>
          <cell r="M12">
            <v>33083</v>
          </cell>
          <cell r="N12">
            <v>33516</v>
          </cell>
          <cell r="O12">
            <v>34234</v>
          </cell>
          <cell r="P12">
            <v>34896</v>
          </cell>
          <cell r="Q12">
            <v>34890</v>
          </cell>
          <cell r="R12">
            <v>33903</v>
          </cell>
          <cell r="S12">
            <v>32179</v>
          </cell>
          <cell r="T12">
            <v>30278</v>
          </cell>
          <cell r="U12">
            <v>28619</v>
          </cell>
          <cell r="V12">
            <v>27217</v>
          </cell>
          <cell r="W12">
            <v>128231</v>
          </cell>
          <cell r="X12">
            <v>113820</v>
          </cell>
          <cell r="Y12">
            <v>97651</v>
          </cell>
          <cell r="Z12">
            <v>87212</v>
          </cell>
          <cell r="AA12">
            <v>75251</v>
          </cell>
          <cell r="AB12">
            <v>63180</v>
          </cell>
          <cell r="AC12">
            <v>51754</v>
          </cell>
          <cell r="AD12">
            <v>40762</v>
          </cell>
          <cell r="AE12">
            <v>35396</v>
          </cell>
          <cell r="AF12">
            <v>29027</v>
          </cell>
          <cell r="AG12">
            <v>22256</v>
          </cell>
          <cell r="AH12">
            <v>16863</v>
          </cell>
          <cell r="AI12">
            <v>18897</v>
          </cell>
        </row>
        <row r="13">
          <cell r="A13" t="str">
            <v>070000</v>
          </cell>
          <cell r="B13" t="str">
            <v>CALLAO</v>
          </cell>
          <cell r="C13">
            <v>14571</v>
          </cell>
          <cell r="D13">
            <v>14816</v>
          </cell>
          <cell r="E13">
            <v>15712</v>
          </cell>
          <cell r="F13">
            <v>15791</v>
          </cell>
          <cell r="G13">
            <v>15793</v>
          </cell>
          <cell r="H13">
            <v>15719</v>
          </cell>
          <cell r="I13">
            <v>15587</v>
          </cell>
          <cell r="J13">
            <v>15461</v>
          </cell>
          <cell r="K13">
            <v>15369</v>
          </cell>
          <cell r="L13">
            <v>15316</v>
          </cell>
          <cell r="M13">
            <v>15347</v>
          </cell>
          <cell r="N13">
            <v>15461</v>
          </cell>
          <cell r="O13">
            <v>15561</v>
          </cell>
          <cell r="P13">
            <v>15613</v>
          </cell>
          <cell r="Q13">
            <v>15618</v>
          </cell>
          <cell r="R13">
            <v>15553</v>
          </cell>
          <cell r="S13">
            <v>15445</v>
          </cell>
          <cell r="T13">
            <v>15295</v>
          </cell>
          <cell r="U13">
            <v>15201</v>
          </cell>
          <cell r="V13">
            <v>15228</v>
          </cell>
          <cell r="W13">
            <v>77916</v>
          </cell>
          <cell r="X13">
            <v>79475</v>
          </cell>
          <cell r="Y13">
            <v>73453</v>
          </cell>
          <cell r="Z13">
            <v>62015</v>
          </cell>
          <cell r="AA13">
            <v>53395</v>
          </cell>
          <cell r="AB13">
            <v>46033</v>
          </cell>
          <cell r="AC13">
            <v>39878</v>
          </cell>
          <cell r="AD13">
            <v>32073</v>
          </cell>
          <cell r="AE13">
            <v>23352</v>
          </cell>
          <cell r="AF13">
            <v>17937</v>
          </cell>
          <cell r="AG13">
            <v>13814</v>
          </cell>
          <cell r="AH13">
            <v>10069</v>
          </cell>
          <cell r="AI13">
            <v>10811</v>
          </cell>
        </row>
        <row r="14">
          <cell r="A14" t="str">
            <v>080000</v>
          </cell>
          <cell r="B14" t="str">
            <v>CUSCO</v>
          </cell>
          <cell r="C14">
            <v>27431</v>
          </cell>
          <cell r="D14">
            <v>27684</v>
          </cell>
          <cell r="E14">
            <v>27107</v>
          </cell>
          <cell r="F14">
            <v>27864</v>
          </cell>
          <cell r="G14">
            <v>28226</v>
          </cell>
          <cell r="H14">
            <v>28282</v>
          </cell>
          <cell r="I14">
            <v>28146</v>
          </cell>
          <cell r="J14">
            <v>27980</v>
          </cell>
          <cell r="K14">
            <v>27898</v>
          </cell>
          <cell r="L14">
            <v>27945</v>
          </cell>
          <cell r="M14">
            <v>28036</v>
          </cell>
          <cell r="N14">
            <v>28138</v>
          </cell>
          <cell r="O14">
            <v>28417</v>
          </cell>
          <cell r="P14">
            <v>28685</v>
          </cell>
          <cell r="Q14">
            <v>28576</v>
          </cell>
          <cell r="R14">
            <v>27925</v>
          </cell>
          <cell r="S14">
            <v>26861</v>
          </cell>
          <cell r="T14">
            <v>25696</v>
          </cell>
          <cell r="U14">
            <v>24636</v>
          </cell>
          <cell r="V14">
            <v>23687</v>
          </cell>
          <cell r="W14">
            <v>110103</v>
          </cell>
          <cell r="X14">
            <v>97959</v>
          </cell>
          <cell r="Y14">
            <v>85307</v>
          </cell>
          <cell r="Z14">
            <v>77031</v>
          </cell>
          <cell r="AA14">
            <v>68551</v>
          </cell>
          <cell r="AB14">
            <v>57137</v>
          </cell>
          <cell r="AC14">
            <v>44779</v>
          </cell>
          <cell r="AD14">
            <v>34671</v>
          </cell>
          <cell r="AE14">
            <v>28567</v>
          </cell>
          <cell r="AF14">
            <v>23204</v>
          </cell>
          <cell r="AG14">
            <v>17597</v>
          </cell>
          <cell r="AH14">
            <v>13282</v>
          </cell>
          <cell r="AI14">
            <v>14643</v>
          </cell>
        </row>
        <row r="15">
          <cell r="A15" t="str">
            <v>090000</v>
          </cell>
          <cell r="B15" t="str">
            <v>HUANCAVELICA</v>
          </cell>
          <cell r="C15">
            <v>12920</v>
          </cell>
          <cell r="D15">
            <v>13240</v>
          </cell>
          <cell r="E15">
            <v>12747</v>
          </cell>
          <cell r="F15">
            <v>13055</v>
          </cell>
          <cell r="G15">
            <v>13126</v>
          </cell>
          <cell r="H15">
            <v>13029</v>
          </cell>
          <cell r="I15">
            <v>12832</v>
          </cell>
          <cell r="J15">
            <v>12609</v>
          </cell>
          <cell r="K15">
            <v>12428</v>
          </cell>
          <cell r="L15">
            <v>12340</v>
          </cell>
          <cell r="M15">
            <v>12297</v>
          </cell>
          <cell r="N15">
            <v>12270</v>
          </cell>
          <cell r="O15">
            <v>12365</v>
          </cell>
          <cell r="P15">
            <v>12451</v>
          </cell>
          <cell r="Q15">
            <v>12294</v>
          </cell>
          <cell r="R15">
            <v>11793</v>
          </cell>
          <cell r="S15">
            <v>11022</v>
          </cell>
          <cell r="T15">
            <v>10197</v>
          </cell>
          <cell r="U15">
            <v>9450</v>
          </cell>
          <cell r="V15">
            <v>8800</v>
          </cell>
          <cell r="W15">
            <v>38629</v>
          </cell>
          <cell r="X15">
            <v>31433</v>
          </cell>
          <cell r="Y15">
            <v>26758</v>
          </cell>
          <cell r="Z15">
            <v>24931</v>
          </cell>
          <cell r="AA15">
            <v>21791</v>
          </cell>
          <cell r="AB15">
            <v>19058</v>
          </cell>
          <cell r="AC15">
            <v>15760</v>
          </cell>
          <cell r="AD15">
            <v>13026</v>
          </cell>
          <cell r="AE15">
            <v>11093</v>
          </cell>
          <cell r="AF15">
            <v>9156</v>
          </cell>
          <cell r="AG15">
            <v>7120</v>
          </cell>
          <cell r="AH15">
            <v>5613</v>
          </cell>
          <cell r="AI15">
            <v>6439</v>
          </cell>
        </row>
        <row r="16">
          <cell r="A16" t="str">
            <v>100000</v>
          </cell>
          <cell r="B16" t="str">
            <v>HUANUCO</v>
          </cell>
          <cell r="C16">
            <v>17666</v>
          </cell>
          <cell r="D16">
            <v>17837</v>
          </cell>
          <cell r="E16">
            <v>18025</v>
          </cell>
          <cell r="F16">
            <v>18617</v>
          </cell>
          <cell r="G16">
            <v>18910</v>
          </cell>
          <cell r="H16">
            <v>18988</v>
          </cell>
          <cell r="I16">
            <v>18942</v>
          </cell>
          <cell r="J16">
            <v>18852</v>
          </cell>
          <cell r="K16">
            <v>18808</v>
          </cell>
          <cell r="L16">
            <v>18871</v>
          </cell>
          <cell r="M16">
            <v>18957</v>
          </cell>
          <cell r="N16">
            <v>19032</v>
          </cell>
          <cell r="O16">
            <v>19272</v>
          </cell>
          <cell r="P16">
            <v>19504</v>
          </cell>
          <cell r="Q16">
            <v>19426</v>
          </cell>
          <cell r="R16">
            <v>18882</v>
          </cell>
          <cell r="S16">
            <v>17980</v>
          </cell>
          <cell r="T16">
            <v>17002</v>
          </cell>
          <cell r="U16">
            <v>16121</v>
          </cell>
          <cell r="V16">
            <v>15331</v>
          </cell>
          <cell r="W16">
            <v>69918</v>
          </cell>
          <cell r="X16">
            <v>58742</v>
          </cell>
          <cell r="Y16">
            <v>49690</v>
          </cell>
          <cell r="Z16">
            <v>45776</v>
          </cell>
          <cell r="AA16">
            <v>40381</v>
          </cell>
          <cell r="AB16">
            <v>33891</v>
          </cell>
          <cell r="AC16">
            <v>27177</v>
          </cell>
          <cell r="AD16">
            <v>21066</v>
          </cell>
          <cell r="AE16">
            <v>17638</v>
          </cell>
          <cell r="AF16">
            <v>13954</v>
          </cell>
          <cell r="AG16">
            <v>10390</v>
          </cell>
          <cell r="AH16">
            <v>7831</v>
          </cell>
          <cell r="AI16">
            <v>7243</v>
          </cell>
        </row>
        <row r="17">
          <cell r="A17" t="str">
            <v>110000</v>
          </cell>
          <cell r="B17" t="str">
            <v>ICA</v>
          </cell>
          <cell r="C17">
            <v>12937</v>
          </cell>
          <cell r="D17">
            <v>12935</v>
          </cell>
          <cell r="E17">
            <v>12964</v>
          </cell>
          <cell r="F17">
            <v>13118</v>
          </cell>
          <cell r="G17">
            <v>13249</v>
          </cell>
          <cell r="H17">
            <v>13359</v>
          </cell>
          <cell r="I17">
            <v>13452</v>
          </cell>
          <cell r="J17">
            <v>13528</v>
          </cell>
          <cell r="K17">
            <v>13593</v>
          </cell>
          <cell r="L17">
            <v>13654</v>
          </cell>
          <cell r="M17">
            <v>13748</v>
          </cell>
          <cell r="N17">
            <v>13872</v>
          </cell>
          <cell r="O17">
            <v>13950</v>
          </cell>
          <cell r="P17">
            <v>13989</v>
          </cell>
          <cell r="Q17">
            <v>14011</v>
          </cell>
          <cell r="R17">
            <v>13996</v>
          </cell>
          <cell r="S17">
            <v>13940</v>
          </cell>
          <cell r="T17">
            <v>13879</v>
          </cell>
          <cell r="U17">
            <v>13835</v>
          </cell>
          <cell r="V17">
            <v>13828</v>
          </cell>
          <cell r="W17">
            <v>68728</v>
          </cell>
          <cell r="X17">
            <v>63451</v>
          </cell>
          <cell r="Y17">
            <v>55938</v>
          </cell>
          <cell r="Z17">
            <v>48748</v>
          </cell>
          <cell r="AA17">
            <v>41965</v>
          </cell>
          <cell r="AB17">
            <v>35503</v>
          </cell>
          <cell r="AC17">
            <v>30739</v>
          </cell>
          <cell r="AD17">
            <v>25657</v>
          </cell>
          <cell r="AE17">
            <v>19120</v>
          </cell>
          <cell r="AF17">
            <v>15280</v>
          </cell>
          <cell r="AG17">
            <v>11948</v>
          </cell>
          <cell r="AH17">
            <v>8762</v>
          </cell>
          <cell r="AI17">
            <v>10152</v>
          </cell>
        </row>
        <row r="18">
          <cell r="A18" t="str">
            <v>120000</v>
          </cell>
          <cell r="B18" t="str">
            <v>JUNIN</v>
          </cell>
          <cell r="C18">
            <v>23864</v>
          </cell>
          <cell r="D18">
            <v>23923</v>
          </cell>
          <cell r="E18">
            <v>23511</v>
          </cell>
          <cell r="F18">
            <v>24062</v>
          </cell>
          <cell r="G18">
            <v>24465</v>
          </cell>
          <cell r="H18">
            <v>24753</v>
          </cell>
          <cell r="I18">
            <v>24953</v>
          </cell>
          <cell r="J18">
            <v>25142</v>
          </cell>
          <cell r="K18">
            <v>25350</v>
          </cell>
          <cell r="L18">
            <v>25581</v>
          </cell>
          <cell r="M18">
            <v>25765</v>
          </cell>
          <cell r="N18">
            <v>25882</v>
          </cell>
          <cell r="O18">
            <v>26066</v>
          </cell>
          <cell r="P18">
            <v>26248</v>
          </cell>
          <cell r="Q18">
            <v>26270</v>
          </cell>
          <cell r="R18">
            <v>26036</v>
          </cell>
          <cell r="S18">
            <v>25577</v>
          </cell>
          <cell r="T18">
            <v>25093</v>
          </cell>
          <cell r="U18">
            <v>24633</v>
          </cell>
          <cell r="V18">
            <v>24144</v>
          </cell>
          <cell r="W18">
            <v>112970</v>
          </cell>
          <cell r="X18">
            <v>97371</v>
          </cell>
          <cell r="Y18">
            <v>82901</v>
          </cell>
          <cell r="Z18">
            <v>76150</v>
          </cell>
          <cell r="AA18">
            <v>67795</v>
          </cell>
          <cell r="AB18">
            <v>58073</v>
          </cell>
          <cell r="AC18">
            <v>48014</v>
          </cell>
          <cell r="AD18">
            <v>38014</v>
          </cell>
          <cell r="AE18">
            <v>30398</v>
          </cell>
          <cell r="AF18">
            <v>24603</v>
          </cell>
          <cell r="AG18">
            <v>18611</v>
          </cell>
          <cell r="AH18">
            <v>14099</v>
          </cell>
          <cell r="AI18">
            <v>15256</v>
          </cell>
        </row>
        <row r="19">
          <cell r="A19" t="str">
            <v>130000</v>
          </cell>
          <cell r="B19" t="str">
            <v>LA LIBERTAD</v>
          </cell>
          <cell r="C19">
            <v>31237</v>
          </cell>
          <cell r="D19">
            <v>31632</v>
          </cell>
          <cell r="E19">
            <v>32291</v>
          </cell>
          <cell r="F19">
            <v>32942</v>
          </cell>
          <cell r="G19">
            <v>33296</v>
          </cell>
          <cell r="H19">
            <v>33444</v>
          </cell>
          <cell r="I19">
            <v>33485</v>
          </cell>
          <cell r="J19">
            <v>33449</v>
          </cell>
          <cell r="K19">
            <v>33421</v>
          </cell>
          <cell r="L19">
            <v>33491</v>
          </cell>
          <cell r="M19">
            <v>33706</v>
          </cell>
          <cell r="N19">
            <v>34043</v>
          </cell>
          <cell r="O19">
            <v>34408</v>
          </cell>
          <cell r="P19">
            <v>34668</v>
          </cell>
          <cell r="Q19">
            <v>34635</v>
          </cell>
          <cell r="R19">
            <v>34150</v>
          </cell>
          <cell r="S19">
            <v>33304</v>
          </cell>
          <cell r="T19">
            <v>32386</v>
          </cell>
          <cell r="U19">
            <v>31611</v>
          </cell>
          <cell r="V19">
            <v>31037</v>
          </cell>
          <cell r="W19">
            <v>149943</v>
          </cell>
          <cell r="X19">
            <v>137146</v>
          </cell>
          <cell r="Y19">
            <v>118981</v>
          </cell>
          <cell r="Z19">
            <v>104653</v>
          </cell>
          <cell r="AA19">
            <v>91887</v>
          </cell>
          <cell r="AB19">
            <v>78496</v>
          </cell>
          <cell r="AC19">
            <v>66253</v>
          </cell>
          <cell r="AD19">
            <v>54055</v>
          </cell>
          <cell r="AE19">
            <v>43806</v>
          </cell>
          <cell r="AF19">
            <v>34795</v>
          </cell>
          <cell r="AG19">
            <v>26343</v>
          </cell>
          <cell r="AH19">
            <v>19009</v>
          </cell>
          <cell r="AI19">
            <v>21440</v>
          </cell>
        </row>
        <row r="20">
          <cell r="A20" t="str">
            <v>140000</v>
          </cell>
          <cell r="B20" t="str">
            <v>LAMBAYEQUE</v>
          </cell>
          <cell r="C20">
            <v>21214</v>
          </cell>
          <cell r="D20">
            <v>21205</v>
          </cell>
          <cell r="E20">
            <v>21725</v>
          </cell>
          <cell r="F20">
            <v>22158</v>
          </cell>
          <cell r="G20">
            <v>22474</v>
          </cell>
          <cell r="H20">
            <v>22723</v>
          </cell>
          <cell r="I20">
            <v>22948</v>
          </cell>
          <cell r="J20">
            <v>23115</v>
          </cell>
          <cell r="K20">
            <v>23250</v>
          </cell>
          <cell r="L20">
            <v>23414</v>
          </cell>
          <cell r="M20">
            <v>23633</v>
          </cell>
          <cell r="N20">
            <v>23895</v>
          </cell>
          <cell r="O20">
            <v>24136</v>
          </cell>
          <cell r="P20">
            <v>24301</v>
          </cell>
          <cell r="Q20">
            <v>24333</v>
          </cell>
          <cell r="R20">
            <v>24103</v>
          </cell>
          <cell r="S20">
            <v>23640</v>
          </cell>
          <cell r="T20">
            <v>23203</v>
          </cell>
          <cell r="U20">
            <v>22854</v>
          </cell>
          <cell r="V20">
            <v>22526</v>
          </cell>
          <cell r="W20">
            <v>107076</v>
          </cell>
          <cell r="X20">
            <v>96918</v>
          </cell>
          <cell r="Y20">
            <v>86144</v>
          </cell>
          <cell r="Z20">
            <v>76420</v>
          </cell>
          <cell r="AA20">
            <v>67265</v>
          </cell>
          <cell r="AB20">
            <v>58363</v>
          </cell>
          <cell r="AC20">
            <v>49021</v>
          </cell>
          <cell r="AD20">
            <v>38861</v>
          </cell>
          <cell r="AE20">
            <v>29818</v>
          </cell>
          <cell r="AF20">
            <v>22865</v>
          </cell>
          <cell r="AG20">
            <v>17667</v>
          </cell>
          <cell r="AH20">
            <v>13231</v>
          </cell>
          <cell r="AI20">
            <v>15038</v>
          </cell>
        </row>
        <row r="21">
          <cell r="A21" t="str">
            <v>150000</v>
          </cell>
          <cell r="B21" t="str">
            <v>LIMA</v>
          </cell>
          <cell r="C21">
            <v>145199</v>
          </cell>
          <cell r="D21">
            <v>146253</v>
          </cell>
          <cell r="E21">
            <v>145752</v>
          </cell>
          <cell r="F21">
            <v>140435</v>
          </cell>
          <cell r="G21">
            <v>139720</v>
          </cell>
          <cell r="H21">
            <v>141020</v>
          </cell>
          <cell r="I21">
            <v>143015</v>
          </cell>
          <cell r="J21">
            <v>145022</v>
          </cell>
          <cell r="K21">
            <v>146342</v>
          </cell>
          <cell r="L21">
            <v>146569</v>
          </cell>
          <cell r="M21">
            <v>146614</v>
          </cell>
          <cell r="N21">
            <v>146761</v>
          </cell>
          <cell r="O21">
            <v>146080</v>
          </cell>
          <cell r="P21">
            <v>144778</v>
          </cell>
          <cell r="Q21">
            <v>144320</v>
          </cell>
          <cell r="R21">
            <v>145369</v>
          </cell>
          <cell r="S21">
            <v>147582</v>
          </cell>
          <cell r="T21">
            <v>149513</v>
          </cell>
          <cell r="U21">
            <v>151181</v>
          </cell>
          <cell r="V21">
            <v>153643</v>
          </cell>
          <cell r="W21">
            <v>794047</v>
          </cell>
          <cell r="X21">
            <v>790539</v>
          </cell>
          <cell r="Y21">
            <v>711666</v>
          </cell>
          <cell r="Z21">
            <v>603978</v>
          </cell>
          <cell r="AA21">
            <v>513385</v>
          </cell>
          <cell r="AB21">
            <v>438320</v>
          </cell>
          <cell r="AC21">
            <v>380900</v>
          </cell>
          <cell r="AD21">
            <v>311765</v>
          </cell>
          <cell r="AE21">
            <v>233466</v>
          </cell>
          <cell r="AF21">
            <v>181425</v>
          </cell>
          <cell r="AG21">
            <v>140757</v>
          </cell>
          <cell r="AH21">
            <v>103326</v>
          </cell>
          <cell r="AI21">
            <v>116312</v>
          </cell>
        </row>
        <row r="22">
          <cell r="A22" t="str">
            <v>160000</v>
          </cell>
          <cell r="B22" t="str">
            <v>LORETO</v>
          </cell>
          <cell r="C22">
            <v>23778</v>
          </cell>
          <cell r="D22">
            <v>23859</v>
          </cell>
          <cell r="E22">
            <v>23943</v>
          </cell>
          <cell r="F22">
            <v>24376</v>
          </cell>
          <cell r="G22">
            <v>24541</v>
          </cell>
          <cell r="H22">
            <v>24470</v>
          </cell>
          <cell r="I22">
            <v>24257</v>
          </cell>
          <cell r="J22">
            <v>24037</v>
          </cell>
          <cell r="K22">
            <v>23882</v>
          </cell>
          <cell r="L22">
            <v>23829</v>
          </cell>
          <cell r="M22">
            <v>23926</v>
          </cell>
          <cell r="N22">
            <v>24149</v>
          </cell>
          <cell r="O22">
            <v>24388</v>
          </cell>
          <cell r="P22">
            <v>24489</v>
          </cell>
          <cell r="Q22">
            <v>24299</v>
          </cell>
          <cell r="R22">
            <v>23624</v>
          </cell>
          <cell r="S22">
            <v>22574</v>
          </cell>
          <cell r="T22">
            <v>21498</v>
          </cell>
          <cell r="U22">
            <v>20559</v>
          </cell>
          <cell r="V22">
            <v>19688</v>
          </cell>
          <cell r="W22">
            <v>89118</v>
          </cell>
          <cell r="X22">
            <v>76124</v>
          </cell>
          <cell r="Y22">
            <v>62574</v>
          </cell>
          <cell r="Z22">
            <v>54232</v>
          </cell>
          <cell r="AA22">
            <v>48015</v>
          </cell>
          <cell r="AB22">
            <v>40145</v>
          </cell>
          <cell r="AC22">
            <v>31644</v>
          </cell>
          <cell r="AD22">
            <v>23892</v>
          </cell>
          <cell r="AE22">
            <v>17554</v>
          </cell>
          <cell r="AF22">
            <v>12809</v>
          </cell>
          <cell r="AG22">
            <v>8886</v>
          </cell>
          <cell r="AH22">
            <v>6341</v>
          </cell>
          <cell r="AI22">
            <v>5952</v>
          </cell>
        </row>
        <row r="23">
          <cell r="A23" t="str">
            <v>170000</v>
          </cell>
          <cell r="B23" t="str">
            <v>MADRE DE DIOS</v>
          </cell>
          <cell r="C23">
            <v>2481</v>
          </cell>
          <cell r="D23">
            <v>2420</v>
          </cell>
          <cell r="E23">
            <v>2365</v>
          </cell>
          <cell r="F23">
            <v>2356</v>
          </cell>
          <cell r="G23">
            <v>2343</v>
          </cell>
          <cell r="H23">
            <v>2336</v>
          </cell>
          <cell r="I23">
            <v>2336</v>
          </cell>
          <cell r="J23">
            <v>2327</v>
          </cell>
          <cell r="K23">
            <v>2315</v>
          </cell>
          <cell r="L23">
            <v>2301</v>
          </cell>
          <cell r="M23">
            <v>2299</v>
          </cell>
          <cell r="N23">
            <v>2309</v>
          </cell>
          <cell r="O23">
            <v>2305</v>
          </cell>
          <cell r="P23">
            <v>2282</v>
          </cell>
          <cell r="Q23">
            <v>2263</v>
          </cell>
          <cell r="R23">
            <v>2273</v>
          </cell>
          <cell r="S23">
            <v>2287</v>
          </cell>
          <cell r="T23">
            <v>2297</v>
          </cell>
          <cell r="U23">
            <v>2284</v>
          </cell>
          <cell r="V23">
            <v>2274</v>
          </cell>
          <cell r="W23">
            <v>11061</v>
          </cell>
          <cell r="X23">
            <v>10007</v>
          </cell>
          <cell r="Y23">
            <v>8796</v>
          </cell>
          <cell r="Z23">
            <v>7777</v>
          </cell>
          <cell r="AA23">
            <v>6578</v>
          </cell>
          <cell r="AB23">
            <v>5186</v>
          </cell>
          <cell r="AC23">
            <v>3579</v>
          </cell>
          <cell r="AD23">
            <v>2277</v>
          </cell>
          <cell r="AE23">
            <v>1558</v>
          </cell>
          <cell r="AF23">
            <v>1081</v>
          </cell>
          <cell r="AG23">
            <v>710</v>
          </cell>
          <cell r="AH23">
            <v>495</v>
          </cell>
          <cell r="AI23">
            <v>478</v>
          </cell>
        </row>
        <row r="24">
          <cell r="A24" t="str">
            <v>180000</v>
          </cell>
          <cell r="B24" t="str">
            <v>MOQUEGUA</v>
          </cell>
          <cell r="C24">
            <v>2717</v>
          </cell>
          <cell r="D24">
            <v>2693</v>
          </cell>
          <cell r="E24">
            <v>2854</v>
          </cell>
          <cell r="F24">
            <v>2852</v>
          </cell>
          <cell r="G24">
            <v>2852</v>
          </cell>
          <cell r="H24">
            <v>2854</v>
          </cell>
          <cell r="I24">
            <v>2857</v>
          </cell>
          <cell r="J24">
            <v>2859</v>
          </cell>
          <cell r="K24">
            <v>2864</v>
          </cell>
          <cell r="L24">
            <v>2862</v>
          </cell>
          <cell r="M24">
            <v>2866</v>
          </cell>
          <cell r="N24">
            <v>2878</v>
          </cell>
          <cell r="O24">
            <v>2880</v>
          </cell>
          <cell r="P24">
            <v>2882</v>
          </cell>
          <cell r="Q24">
            <v>2885</v>
          </cell>
          <cell r="R24">
            <v>2899</v>
          </cell>
          <cell r="S24">
            <v>2927</v>
          </cell>
          <cell r="T24">
            <v>2956</v>
          </cell>
          <cell r="U24">
            <v>2977</v>
          </cell>
          <cell r="V24">
            <v>3007</v>
          </cell>
          <cell r="W24">
            <v>15444</v>
          </cell>
          <cell r="X24">
            <v>15879</v>
          </cell>
          <cell r="Y24">
            <v>14696</v>
          </cell>
          <cell r="Z24">
            <v>12863</v>
          </cell>
          <cell r="AA24">
            <v>11060</v>
          </cell>
          <cell r="AB24">
            <v>9242</v>
          </cell>
          <cell r="AC24">
            <v>7866</v>
          </cell>
          <cell r="AD24">
            <v>6689</v>
          </cell>
          <cell r="AE24">
            <v>5219</v>
          </cell>
          <cell r="AF24">
            <v>4042</v>
          </cell>
          <cell r="AG24">
            <v>3136</v>
          </cell>
          <cell r="AH24">
            <v>2229</v>
          </cell>
          <cell r="AI24">
            <v>2538</v>
          </cell>
        </row>
        <row r="25">
          <cell r="A25" t="str">
            <v>190000</v>
          </cell>
          <cell r="B25" t="str">
            <v>PASCO</v>
          </cell>
          <cell r="C25">
            <v>5761</v>
          </cell>
          <cell r="D25">
            <v>5766</v>
          </cell>
          <cell r="E25">
            <v>5773</v>
          </cell>
          <cell r="F25">
            <v>5614</v>
          </cell>
          <cell r="G25">
            <v>5664</v>
          </cell>
          <cell r="H25">
            <v>5783</v>
          </cell>
          <cell r="I25">
            <v>5949</v>
          </cell>
          <cell r="J25">
            <v>6115</v>
          </cell>
          <cell r="K25">
            <v>6276</v>
          </cell>
          <cell r="L25">
            <v>6429</v>
          </cell>
          <cell r="M25">
            <v>6546</v>
          </cell>
          <cell r="N25">
            <v>6640</v>
          </cell>
          <cell r="O25">
            <v>6789</v>
          </cell>
          <cell r="P25">
            <v>6926</v>
          </cell>
          <cell r="Q25">
            <v>6976</v>
          </cell>
          <cell r="R25">
            <v>6887</v>
          </cell>
          <cell r="S25">
            <v>6689</v>
          </cell>
          <cell r="T25">
            <v>6479</v>
          </cell>
          <cell r="U25">
            <v>6292</v>
          </cell>
          <cell r="V25">
            <v>6101</v>
          </cell>
          <cell r="W25">
            <v>27956</v>
          </cell>
          <cell r="X25">
            <v>24117</v>
          </cell>
          <cell r="Y25">
            <v>20618</v>
          </cell>
          <cell r="Z25">
            <v>18700</v>
          </cell>
          <cell r="AA25">
            <v>15718</v>
          </cell>
          <cell r="AB25">
            <v>12595</v>
          </cell>
          <cell r="AC25">
            <v>9967</v>
          </cell>
          <cell r="AD25">
            <v>7463</v>
          </cell>
          <cell r="AE25">
            <v>5960</v>
          </cell>
          <cell r="AF25">
            <v>4669</v>
          </cell>
          <cell r="AG25">
            <v>3337</v>
          </cell>
          <cell r="AH25">
            <v>2363</v>
          </cell>
          <cell r="AI25">
            <v>2119</v>
          </cell>
        </row>
        <row r="26">
          <cell r="A26" t="str">
            <v>200000</v>
          </cell>
          <cell r="B26" t="str">
            <v>PIURA</v>
          </cell>
          <cell r="C26">
            <v>34654</v>
          </cell>
          <cell r="D26">
            <v>34775</v>
          </cell>
          <cell r="E26">
            <v>35413</v>
          </cell>
          <cell r="F26">
            <v>36345</v>
          </cell>
          <cell r="G26">
            <v>36878</v>
          </cell>
          <cell r="H26">
            <v>37087</v>
          </cell>
          <cell r="I26">
            <v>37104</v>
          </cell>
          <cell r="J26">
            <v>37074</v>
          </cell>
          <cell r="K26">
            <v>37121</v>
          </cell>
          <cell r="L26">
            <v>37310</v>
          </cell>
          <cell r="M26">
            <v>37626</v>
          </cell>
          <cell r="N26">
            <v>38030</v>
          </cell>
          <cell r="O26">
            <v>38550</v>
          </cell>
          <cell r="P26">
            <v>38969</v>
          </cell>
          <cell r="Q26">
            <v>38951</v>
          </cell>
          <cell r="R26">
            <v>38219</v>
          </cell>
          <cell r="S26">
            <v>36935</v>
          </cell>
          <cell r="T26">
            <v>35576</v>
          </cell>
          <cell r="U26">
            <v>34418</v>
          </cell>
          <cell r="V26">
            <v>33420</v>
          </cell>
          <cell r="W26">
            <v>159572</v>
          </cell>
          <cell r="X26">
            <v>143381</v>
          </cell>
          <cell r="Y26">
            <v>124007</v>
          </cell>
          <cell r="Z26">
            <v>109346</v>
          </cell>
          <cell r="AA26">
            <v>97836</v>
          </cell>
          <cell r="AB26">
            <v>86630</v>
          </cell>
          <cell r="AC26">
            <v>69108</v>
          </cell>
          <cell r="AD26">
            <v>51791</v>
          </cell>
          <cell r="AE26">
            <v>41199</v>
          </cell>
          <cell r="AF26">
            <v>31804</v>
          </cell>
          <cell r="AG26">
            <v>25012</v>
          </cell>
          <cell r="AH26">
            <v>19550</v>
          </cell>
          <cell r="AI26">
            <v>20593</v>
          </cell>
        </row>
        <row r="27">
          <cell r="A27" t="str">
            <v>210000</v>
          </cell>
          <cell r="B27" t="str">
            <v>PUNO</v>
          </cell>
          <cell r="C27">
            <v>26227</v>
          </cell>
          <cell r="D27">
            <v>25658</v>
          </cell>
          <cell r="E27">
            <v>24513</v>
          </cell>
          <cell r="F27">
            <v>25396</v>
          </cell>
          <cell r="G27">
            <v>26012</v>
          </cell>
          <cell r="H27">
            <v>26439</v>
          </cell>
          <cell r="I27">
            <v>26753</v>
          </cell>
          <cell r="J27">
            <v>27032</v>
          </cell>
          <cell r="K27">
            <v>27340</v>
          </cell>
          <cell r="L27">
            <v>27713</v>
          </cell>
          <cell r="M27">
            <v>28113</v>
          </cell>
          <cell r="N27">
            <v>28520</v>
          </cell>
          <cell r="O27">
            <v>28994</v>
          </cell>
          <cell r="P27">
            <v>29412</v>
          </cell>
          <cell r="Q27">
            <v>29545</v>
          </cell>
          <cell r="R27">
            <v>29228</v>
          </cell>
          <cell r="S27">
            <v>28536</v>
          </cell>
          <cell r="T27">
            <v>27815</v>
          </cell>
          <cell r="U27">
            <v>27189</v>
          </cell>
          <cell r="V27">
            <v>26566</v>
          </cell>
          <cell r="W27">
            <v>125087</v>
          </cell>
          <cell r="X27">
            <v>111578</v>
          </cell>
          <cell r="Y27">
            <v>94204</v>
          </cell>
          <cell r="Z27">
            <v>82596</v>
          </cell>
          <cell r="AA27">
            <v>72019</v>
          </cell>
          <cell r="AB27">
            <v>61443</v>
          </cell>
          <cell r="AC27">
            <v>51635</v>
          </cell>
          <cell r="AD27">
            <v>42875</v>
          </cell>
          <cell r="AE27">
            <v>35129</v>
          </cell>
          <cell r="AF27">
            <v>27732</v>
          </cell>
          <cell r="AG27">
            <v>22834</v>
          </cell>
          <cell r="AH27">
            <v>17861</v>
          </cell>
          <cell r="AI27">
            <v>19196</v>
          </cell>
        </row>
        <row r="28">
          <cell r="A28" t="str">
            <v>220000</v>
          </cell>
          <cell r="B28" t="str">
            <v>SAN MARTIN</v>
          </cell>
          <cell r="C28">
            <v>15337</v>
          </cell>
          <cell r="D28">
            <v>15364</v>
          </cell>
          <cell r="E28">
            <v>15371</v>
          </cell>
          <cell r="F28">
            <v>15918</v>
          </cell>
          <cell r="G28">
            <v>16196</v>
          </cell>
          <cell r="H28">
            <v>16289</v>
          </cell>
          <cell r="I28">
            <v>16272</v>
          </cell>
          <cell r="J28">
            <v>16221</v>
          </cell>
          <cell r="K28">
            <v>16213</v>
          </cell>
          <cell r="L28">
            <v>16306</v>
          </cell>
          <cell r="M28">
            <v>16517</v>
          </cell>
          <cell r="N28">
            <v>16824</v>
          </cell>
          <cell r="O28">
            <v>17193</v>
          </cell>
          <cell r="P28">
            <v>17473</v>
          </cell>
          <cell r="Q28">
            <v>17461</v>
          </cell>
          <cell r="R28">
            <v>17040</v>
          </cell>
          <cell r="S28">
            <v>16302</v>
          </cell>
          <cell r="T28">
            <v>15484</v>
          </cell>
          <cell r="U28">
            <v>14749</v>
          </cell>
          <cell r="V28">
            <v>14115</v>
          </cell>
          <cell r="W28">
            <v>65471</v>
          </cell>
          <cell r="X28">
            <v>58361</v>
          </cell>
          <cell r="Y28">
            <v>52042</v>
          </cell>
          <cell r="Z28">
            <v>48339</v>
          </cell>
          <cell r="AA28">
            <v>42807</v>
          </cell>
          <cell r="AB28">
            <v>34127</v>
          </cell>
          <cell r="AC28">
            <v>25472</v>
          </cell>
          <cell r="AD28">
            <v>18858</v>
          </cell>
          <cell r="AE28">
            <v>14555</v>
          </cell>
          <cell r="AF28">
            <v>10855</v>
          </cell>
          <cell r="AG28">
            <v>7899</v>
          </cell>
          <cell r="AH28">
            <v>5595</v>
          </cell>
          <cell r="AI28">
            <v>5461</v>
          </cell>
        </row>
        <row r="29">
          <cell r="A29" t="str">
            <v>230000</v>
          </cell>
          <cell r="B29" t="str">
            <v>TACNA</v>
          </cell>
          <cell r="C29">
            <v>5167</v>
          </cell>
          <cell r="D29">
            <v>5136</v>
          </cell>
          <cell r="E29">
            <v>4796</v>
          </cell>
          <cell r="F29">
            <v>4909</v>
          </cell>
          <cell r="G29">
            <v>5005</v>
          </cell>
          <cell r="H29">
            <v>5090</v>
          </cell>
          <cell r="I29">
            <v>5158</v>
          </cell>
          <cell r="J29">
            <v>5216</v>
          </cell>
          <cell r="K29">
            <v>5265</v>
          </cell>
          <cell r="L29">
            <v>5292</v>
          </cell>
          <cell r="M29">
            <v>5336</v>
          </cell>
          <cell r="N29">
            <v>5397</v>
          </cell>
          <cell r="O29">
            <v>5423</v>
          </cell>
          <cell r="P29">
            <v>5426</v>
          </cell>
          <cell r="Q29">
            <v>5433</v>
          </cell>
          <cell r="R29">
            <v>5477</v>
          </cell>
          <cell r="S29">
            <v>5549</v>
          </cell>
          <cell r="T29">
            <v>5603</v>
          </cell>
          <cell r="U29">
            <v>5643</v>
          </cell>
          <cell r="V29">
            <v>5711</v>
          </cell>
          <cell r="W29">
            <v>29778</v>
          </cell>
          <cell r="X29">
            <v>29693</v>
          </cell>
          <cell r="Y29">
            <v>26545</v>
          </cell>
          <cell r="Z29">
            <v>23311</v>
          </cell>
          <cell r="AA29">
            <v>19847</v>
          </cell>
          <cell r="AB29">
            <v>16159</v>
          </cell>
          <cell r="AC29">
            <v>13149</v>
          </cell>
          <cell r="AD29">
            <v>10335</v>
          </cell>
          <cell r="AE29">
            <v>7331</v>
          </cell>
          <cell r="AF29">
            <v>5118</v>
          </cell>
          <cell r="AG29">
            <v>3691</v>
          </cell>
          <cell r="AH29">
            <v>2514</v>
          </cell>
          <cell r="AI29">
            <v>2655</v>
          </cell>
        </row>
        <row r="30">
          <cell r="A30" t="str">
            <v>240000</v>
          </cell>
          <cell r="B30" t="str">
            <v>TUMBES</v>
          </cell>
          <cell r="C30">
            <v>4102</v>
          </cell>
          <cell r="D30">
            <v>4084</v>
          </cell>
          <cell r="E30">
            <v>4082</v>
          </cell>
          <cell r="F30">
            <v>4107</v>
          </cell>
          <cell r="G30">
            <v>4129</v>
          </cell>
          <cell r="H30">
            <v>4148</v>
          </cell>
          <cell r="I30">
            <v>4162</v>
          </cell>
          <cell r="J30">
            <v>4173</v>
          </cell>
          <cell r="K30">
            <v>4174</v>
          </cell>
          <cell r="L30">
            <v>4176</v>
          </cell>
          <cell r="M30">
            <v>4186</v>
          </cell>
          <cell r="N30">
            <v>4214</v>
          </cell>
          <cell r="O30">
            <v>4216</v>
          </cell>
          <cell r="P30">
            <v>4207</v>
          </cell>
          <cell r="Q30">
            <v>4199</v>
          </cell>
          <cell r="R30">
            <v>4211</v>
          </cell>
          <cell r="S30">
            <v>4229</v>
          </cell>
          <cell r="T30">
            <v>4235</v>
          </cell>
          <cell r="U30">
            <v>4231</v>
          </cell>
          <cell r="V30">
            <v>4242</v>
          </cell>
          <cell r="W30">
            <v>21278</v>
          </cell>
          <cell r="X30">
            <v>19348</v>
          </cell>
          <cell r="Y30">
            <v>16725</v>
          </cell>
          <cell r="Z30">
            <v>14762</v>
          </cell>
          <cell r="AA30">
            <v>12916</v>
          </cell>
          <cell r="AB30">
            <v>10869</v>
          </cell>
          <cell r="AC30">
            <v>8196</v>
          </cell>
          <cell r="AD30">
            <v>5906</v>
          </cell>
          <cell r="AE30">
            <v>4194</v>
          </cell>
          <cell r="AF30">
            <v>3143</v>
          </cell>
          <cell r="AG30">
            <v>2508</v>
          </cell>
          <cell r="AH30">
            <v>1871</v>
          </cell>
          <cell r="AI30">
            <v>1981</v>
          </cell>
        </row>
        <row r="31">
          <cell r="A31" t="str">
            <v>250000</v>
          </cell>
          <cell r="B31" t="str">
            <v>UCAYALI</v>
          </cell>
          <cell r="C31">
            <v>10228</v>
          </cell>
          <cell r="D31">
            <v>10240</v>
          </cell>
          <cell r="E31">
            <v>9911</v>
          </cell>
          <cell r="F31">
            <v>10157</v>
          </cell>
          <cell r="G31">
            <v>10288</v>
          </cell>
          <cell r="H31">
            <v>10332</v>
          </cell>
          <cell r="I31">
            <v>10332</v>
          </cell>
          <cell r="J31">
            <v>10314</v>
          </cell>
          <cell r="K31">
            <v>10305</v>
          </cell>
          <cell r="L31">
            <v>10343</v>
          </cell>
          <cell r="M31">
            <v>10432</v>
          </cell>
          <cell r="N31">
            <v>10556</v>
          </cell>
          <cell r="O31">
            <v>10699</v>
          </cell>
          <cell r="P31">
            <v>10796</v>
          </cell>
          <cell r="Q31">
            <v>10761</v>
          </cell>
          <cell r="R31">
            <v>10518</v>
          </cell>
          <cell r="S31">
            <v>10118</v>
          </cell>
          <cell r="T31">
            <v>9702</v>
          </cell>
          <cell r="U31">
            <v>9332</v>
          </cell>
          <cell r="V31">
            <v>8980</v>
          </cell>
          <cell r="W31">
            <v>41008</v>
          </cell>
          <cell r="X31">
            <v>35541</v>
          </cell>
          <cell r="Y31">
            <v>30613</v>
          </cell>
          <cell r="Z31">
            <v>27867</v>
          </cell>
          <cell r="AA31">
            <v>24535</v>
          </cell>
          <cell r="AB31">
            <v>19957</v>
          </cell>
          <cell r="AC31">
            <v>15469</v>
          </cell>
          <cell r="AD31">
            <v>11296</v>
          </cell>
          <cell r="AE31">
            <v>7839</v>
          </cell>
          <cell r="AF31">
            <v>5530</v>
          </cell>
          <cell r="AG31">
            <v>3770</v>
          </cell>
          <cell r="AH31">
            <v>2736</v>
          </cell>
          <cell r="AI31">
            <v>2713</v>
          </cell>
        </row>
      </sheetData>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FORM."/>
      <sheetName val="Poblacion"/>
      <sheetName val="Pob. DIRESA"/>
      <sheetName val="Poblaciones"/>
      <sheetName val="Poblacion SIS"/>
      <sheetName val="Poblacion Asegurada"/>
      <sheetName val="CRS"/>
      <sheetName val="Estandares"/>
      <sheetName val="Estadistica"/>
      <sheetName val="ENF2e"/>
      <sheetName val="Odonto-Psico-Nutri"/>
      <sheetName val="C.E. Medicos"/>
      <sheetName val="EMG"/>
      <sheetName val="CQx-CObst"/>
      <sheetName val="Hospi"/>
      <sheetName val="Apoyo al Dx-Tt°"/>
      <sheetName val="PMF"/>
      <sheetName val="RRHH"/>
      <sheetName val="Consolidado"/>
      <sheetName val="recurso humano"/>
      <sheetName val="Parametros"/>
      <sheetName val="UP"/>
      <sheetName val="AP"/>
      <sheetName val="Brecha"/>
      <sheetName val="Hoja1"/>
      <sheetName val="A.SENSIBILIDAD"/>
      <sheetName val="FLUJOS"/>
      <sheetName val="Hoja91"/>
      <sheetName val="Sensibilidad"/>
      <sheetName val="Detail"/>
      <sheetName val="Estimate"/>
      <sheetName val="Estadística"/>
      <sheetName val="VACST"/>
      <sheetName val="Dmda."/>
      <sheetName val="Pob. DIRESA 2013"/>
      <sheetName val="Sheet1"/>
      <sheetName val="Población por edades"/>
      <sheetName val="BASE"/>
      <sheetName val="ANALISIS ALQUILER FERREYROS"/>
    </sheetNames>
    <sheetDataSet>
      <sheetData sheetId="0" refreshError="1">
        <row r="5">
          <cell r="D5">
            <v>88184</v>
          </cell>
        </row>
      </sheetData>
      <sheetData sheetId="1">
        <row r="5">
          <cell r="D5">
            <v>88184</v>
          </cell>
        </row>
      </sheetData>
      <sheetData sheetId="2">
        <row r="5">
          <cell r="D5">
            <v>88184</v>
          </cell>
        </row>
      </sheetData>
      <sheetData sheetId="3">
        <row r="5">
          <cell r="D5">
            <v>88184</v>
          </cell>
        </row>
      </sheetData>
      <sheetData sheetId="4">
        <row r="5">
          <cell r="D5">
            <v>88184</v>
          </cell>
        </row>
      </sheetData>
      <sheetData sheetId="5"/>
      <sheetData sheetId="6"/>
      <sheetData sheetId="7">
        <row r="5">
          <cell r="D5">
            <v>88184</v>
          </cell>
        </row>
      </sheetData>
      <sheetData sheetId="8">
        <row r="5">
          <cell r="D5">
            <v>88184</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CEREN"/>
      <sheetName val="EDUCACION (2)"/>
      <sheetName val="EDUCACION"/>
      <sheetName val="SALUD"/>
      <sheetName val="Módulo1"/>
      <sheetName val="Módulo2"/>
      <sheetName val="RESUMEN"/>
      <sheetName val="Sheet1"/>
      <sheetName val="Listas"/>
      <sheetName val="12 P3"/>
      <sheetName val="5 Poblacion Demandante Efectiva"/>
      <sheetName val="Referencias"/>
      <sheetName val="EP1"/>
      <sheetName val="Estimate"/>
      <sheetName val="PANEL "/>
      <sheetName val="RES-VAL"/>
      <sheetName val="RESUMEN PAGO"/>
      <sheetName val="VAL. CONSOLIDADA"/>
      <sheetName val="RES PRONIEC"/>
      <sheetName val="RES VAL PRONIED"/>
      <sheetName val="AVANCE"/>
      <sheetName val="01 ESTR"/>
      <sheetName val="F.P ESTR"/>
      <sheetName val="R.ESTRUCTURAS"/>
      <sheetName val="02 ARQ"/>
      <sheetName val="F.P ARQ"/>
      <sheetName val="R.ARQ"/>
      <sheetName val="03 SANITA"/>
      <sheetName val="F.P SANITARIAS"/>
      <sheetName val="R.SANITARIAS"/>
      <sheetName val="04 ELECTR"/>
      <sheetName val="F.P ELECTRICAS"/>
      <sheetName val="R.ELECTRICAS"/>
      <sheetName val="05 COMUNICA"/>
      <sheetName val="METRADOS"/>
      <sheetName val="METRADOS RES."/>
      <sheetName val="F.P COMUNICA"/>
      <sheetName val="R.COMUNICA"/>
      <sheetName val="LIMA-CANTA"/>
      <sheetName val="A.SENSIBILIDAD"/>
      <sheetName val="FLUJOS"/>
    </sheetNames>
    <sheetDataSet>
      <sheetData sheetId="0"/>
      <sheetData sheetId="1"/>
      <sheetData sheetId="2">
        <row r="20">
          <cell r="A20">
            <v>1</v>
          </cell>
          <cell r="B20" t="str">
            <v>CE CESAR VALLEJO</v>
          </cell>
          <cell r="C20">
            <v>222</v>
          </cell>
          <cell r="D20" t="str">
            <v>LA LIBERTAD</v>
          </cell>
          <cell r="E20" t="str">
            <v>PATAZ</v>
          </cell>
          <cell r="F20" t="str">
            <v>BULDIBUYO</v>
          </cell>
          <cell r="H20">
            <v>5</v>
          </cell>
          <cell r="I20">
            <v>325000</v>
          </cell>
          <cell r="J20" t="str">
            <v>120</v>
          </cell>
          <cell r="K20" t="str">
            <v>þ</v>
          </cell>
          <cell r="L20" t="str">
            <v>þ</v>
          </cell>
          <cell r="M20" t="str">
            <v>X</v>
          </cell>
          <cell r="N20" t="str">
            <v>X</v>
          </cell>
          <cell r="P20" t="str">
            <v>X</v>
          </cell>
          <cell r="Q20" t="str">
            <v>X</v>
          </cell>
          <cell r="S20">
            <v>36220</v>
          </cell>
          <cell r="T20" t="str">
            <v>AD 02-1999</v>
          </cell>
          <cell r="U20">
            <v>36220</v>
          </cell>
          <cell r="V20" t="str">
            <v>AD 02-1999</v>
          </cell>
          <cell r="W20">
            <v>36212</v>
          </cell>
          <cell r="X20">
            <v>251298.71</v>
          </cell>
          <cell r="Y20">
            <v>120</v>
          </cell>
        </row>
        <row r="21">
          <cell r="A21">
            <v>2</v>
          </cell>
          <cell r="B21" t="str">
            <v>CEI 1747</v>
          </cell>
          <cell r="C21">
            <v>58</v>
          </cell>
          <cell r="D21" t="str">
            <v>LA LIBERTAD</v>
          </cell>
          <cell r="E21" t="str">
            <v>VIRU</v>
          </cell>
          <cell r="F21" t="str">
            <v>VIRU</v>
          </cell>
          <cell r="H21">
            <v>2</v>
          </cell>
          <cell r="I21">
            <v>197496</v>
          </cell>
          <cell r="J21">
            <v>60</v>
          </cell>
          <cell r="K21" t="str">
            <v>þ</v>
          </cell>
          <cell r="L21" t="str">
            <v>þ</v>
          </cell>
          <cell r="M21" t="str">
            <v>X</v>
          </cell>
          <cell r="N21" t="str">
            <v>X</v>
          </cell>
          <cell r="P21" t="str">
            <v>X</v>
          </cell>
          <cell r="Q21" t="str">
            <v>X</v>
          </cell>
          <cell r="S21">
            <v>36220</v>
          </cell>
          <cell r="T21" t="str">
            <v>AD 10-1999</v>
          </cell>
          <cell r="U21">
            <v>36220</v>
          </cell>
          <cell r="V21" t="str">
            <v>AD 01-1999</v>
          </cell>
          <cell r="W21">
            <v>36212</v>
          </cell>
          <cell r="X21">
            <v>154483.98000000001</v>
          </cell>
          <cell r="Y21">
            <v>60</v>
          </cell>
        </row>
        <row r="22">
          <cell r="A22">
            <v>3</v>
          </cell>
          <cell r="B22" t="str">
            <v>CEE 004 S.CORAZON DE JESUS</v>
          </cell>
          <cell r="C22">
            <v>180</v>
          </cell>
          <cell r="D22" t="str">
            <v>TUMBES</v>
          </cell>
          <cell r="E22" t="str">
            <v>ZARUMILLA</v>
          </cell>
          <cell r="F22" t="str">
            <v>ZARUMILLA</v>
          </cell>
          <cell r="H22">
            <v>2</v>
          </cell>
          <cell r="I22">
            <v>163000</v>
          </cell>
          <cell r="J22" t="str">
            <v>60</v>
          </cell>
          <cell r="K22" t="str">
            <v>þ</v>
          </cell>
          <cell r="L22" t="str">
            <v>þ</v>
          </cell>
          <cell r="M22" t="str">
            <v>X</v>
          </cell>
          <cell r="N22" t="str">
            <v>X</v>
          </cell>
          <cell r="P22" t="str">
            <v>X</v>
          </cell>
          <cell r="Q22" t="str">
            <v>X</v>
          </cell>
          <cell r="S22">
            <v>36220</v>
          </cell>
          <cell r="T22" t="str">
            <v>AD 25-1999</v>
          </cell>
          <cell r="U22">
            <v>36220</v>
          </cell>
          <cell r="V22" t="str">
            <v>AD 04-1999</v>
          </cell>
          <cell r="W22">
            <v>36212</v>
          </cell>
          <cell r="X22">
            <v>142065.01999999999</v>
          </cell>
          <cell r="Y22">
            <v>90</v>
          </cell>
        </row>
        <row r="23">
          <cell r="A23">
            <v>4</v>
          </cell>
          <cell r="B23" t="str">
            <v>CEI JARDIN DE NIÑOS Nº 213</v>
          </cell>
          <cell r="C23">
            <v>45</v>
          </cell>
          <cell r="D23" t="str">
            <v>TUMBES</v>
          </cell>
          <cell r="E23" t="str">
            <v>CONT.VILLAR</v>
          </cell>
          <cell r="F23" t="str">
            <v>ZORRITOS</v>
          </cell>
          <cell r="H23">
            <v>2</v>
          </cell>
          <cell r="I23">
            <v>205254</v>
          </cell>
          <cell r="J23">
            <v>60</v>
          </cell>
          <cell r="K23" t="str">
            <v>þ</v>
          </cell>
          <cell r="L23" t="str">
            <v>þ</v>
          </cell>
          <cell r="M23" t="str">
            <v>X</v>
          </cell>
          <cell r="N23" t="str">
            <v>X</v>
          </cell>
          <cell r="P23" t="str">
            <v>X</v>
          </cell>
          <cell r="Q23" t="str">
            <v>X</v>
          </cell>
          <cell r="S23">
            <v>36220</v>
          </cell>
          <cell r="T23" t="str">
            <v>AD 25-1999</v>
          </cell>
          <cell r="U23">
            <v>36220</v>
          </cell>
          <cell r="V23" t="str">
            <v>AD 05-1999</v>
          </cell>
          <cell r="W23">
            <v>36212</v>
          </cell>
          <cell r="X23">
            <v>168093.8</v>
          </cell>
          <cell r="Y23">
            <v>90</v>
          </cell>
        </row>
        <row r="24">
          <cell r="A24">
            <v>5</v>
          </cell>
          <cell r="B24" t="str">
            <v>CE 22726 SAN FCO. JAVIER</v>
          </cell>
          <cell r="C24">
            <v>112</v>
          </cell>
          <cell r="D24" t="str">
            <v>ICA</v>
          </cell>
          <cell r="E24" t="str">
            <v>ICA</v>
          </cell>
          <cell r="F24" t="str">
            <v>S. J. DE LOS MOLINOS</v>
          </cell>
          <cell r="H24">
            <v>5</v>
          </cell>
          <cell r="I24">
            <v>253785</v>
          </cell>
          <cell r="J24" t="str">
            <v>90</v>
          </cell>
          <cell r="K24" t="str">
            <v>þ</v>
          </cell>
          <cell r="L24" t="str">
            <v>þ</v>
          </cell>
          <cell r="M24" t="str">
            <v>X</v>
          </cell>
          <cell r="N24" t="str">
            <v>X</v>
          </cell>
          <cell r="P24" t="str">
            <v>X</v>
          </cell>
          <cell r="Q24" t="str">
            <v>X</v>
          </cell>
          <cell r="S24">
            <v>36220</v>
          </cell>
          <cell r="T24" t="str">
            <v>AD 25-1999</v>
          </cell>
          <cell r="U24">
            <v>36220</v>
          </cell>
          <cell r="V24" t="str">
            <v>AD 10-1999</v>
          </cell>
          <cell r="W24">
            <v>36219</v>
          </cell>
          <cell r="X24">
            <v>192439.42</v>
          </cell>
          <cell r="Y24">
            <v>90</v>
          </cell>
        </row>
        <row r="25">
          <cell r="A25">
            <v>6</v>
          </cell>
          <cell r="B25" t="str">
            <v>CE 80073</v>
          </cell>
          <cell r="C25">
            <v>175</v>
          </cell>
          <cell r="D25" t="str">
            <v>LA LIBERTAD</v>
          </cell>
          <cell r="E25" t="str">
            <v>VIRÚ</v>
          </cell>
          <cell r="F25" t="str">
            <v>VIRÚ</v>
          </cell>
          <cell r="H25">
            <v>3</v>
          </cell>
          <cell r="I25">
            <v>85425</v>
          </cell>
          <cell r="J25">
            <v>60</v>
          </cell>
          <cell r="K25" t="str">
            <v>þ</v>
          </cell>
          <cell r="L25" t="str">
            <v>þ</v>
          </cell>
          <cell r="M25" t="str">
            <v>X</v>
          </cell>
          <cell r="N25" t="str">
            <v>X</v>
          </cell>
          <cell r="P25" t="str">
            <v>X</v>
          </cell>
          <cell r="Q25" t="str">
            <v>X</v>
          </cell>
          <cell r="S25">
            <v>36220</v>
          </cell>
          <cell r="T25" t="str">
            <v>AD 26-1999</v>
          </cell>
          <cell r="U25">
            <v>36220</v>
          </cell>
          <cell r="V25" t="str">
            <v>AD 25-1999</v>
          </cell>
          <cell r="W25">
            <v>36219</v>
          </cell>
          <cell r="X25">
            <v>41246.32</v>
          </cell>
          <cell r="Y25">
            <v>60</v>
          </cell>
        </row>
        <row r="26">
          <cell r="A26">
            <v>7</v>
          </cell>
          <cell r="B26" t="str">
            <v>CE 80704</v>
          </cell>
          <cell r="C26">
            <v>270</v>
          </cell>
          <cell r="D26" t="str">
            <v>LA LIBERTAD</v>
          </cell>
          <cell r="E26" t="str">
            <v>VIRÚ</v>
          </cell>
          <cell r="F26" t="str">
            <v>VIRÚ</v>
          </cell>
          <cell r="H26">
            <v>6</v>
          </cell>
          <cell r="I26">
            <v>213523</v>
          </cell>
          <cell r="J26">
            <v>60</v>
          </cell>
          <cell r="K26" t="str">
            <v>þ</v>
          </cell>
          <cell r="L26" t="str">
            <v>þ</v>
          </cell>
          <cell r="M26" t="str">
            <v>X</v>
          </cell>
          <cell r="N26" t="str">
            <v>X</v>
          </cell>
          <cell r="P26" t="str">
            <v>_</v>
          </cell>
          <cell r="Q26" t="str">
            <v>X</v>
          </cell>
          <cell r="S26">
            <v>36220</v>
          </cell>
          <cell r="T26" t="str">
            <v>AD 26-1999</v>
          </cell>
          <cell r="U26">
            <v>36220</v>
          </cell>
          <cell r="V26" t="str">
            <v>AD 25-1999</v>
          </cell>
          <cell r="W26">
            <v>36219</v>
          </cell>
          <cell r="X26">
            <v>155167.32</v>
          </cell>
          <cell r="Y26">
            <v>60</v>
          </cell>
        </row>
        <row r="27">
          <cell r="A27">
            <v>8</v>
          </cell>
          <cell r="B27" t="str">
            <v>CE 80878</v>
          </cell>
          <cell r="C27">
            <v>475</v>
          </cell>
          <cell r="D27" t="str">
            <v>LA LIBERTAD</v>
          </cell>
          <cell r="E27" t="str">
            <v>ASCOPE</v>
          </cell>
          <cell r="F27" t="str">
            <v>PAIJAN</v>
          </cell>
          <cell r="H27">
            <v>6</v>
          </cell>
          <cell r="I27">
            <v>275697</v>
          </cell>
          <cell r="J27">
            <v>120</v>
          </cell>
          <cell r="K27" t="str">
            <v>þ</v>
          </cell>
          <cell r="L27" t="str">
            <v>þ</v>
          </cell>
          <cell r="M27" t="str">
            <v>X</v>
          </cell>
          <cell r="N27" t="str">
            <v>X</v>
          </cell>
          <cell r="P27" t="str">
            <v>_</v>
          </cell>
          <cell r="Q27" t="str">
            <v>X</v>
          </cell>
          <cell r="S27">
            <v>36220</v>
          </cell>
          <cell r="U27">
            <v>36220</v>
          </cell>
          <cell r="V27" t="str">
            <v>AD 25-1999</v>
          </cell>
          <cell r="W27">
            <v>36219</v>
          </cell>
          <cell r="X27">
            <v>202317.56</v>
          </cell>
          <cell r="Y27">
            <v>60</v>
          </cell>
        </row>
        <row r="28">
          <cell r="A28">
            <v>9</v>
          </cell>
          <cell r="B28" t="str">
            <v>CEI 1819</v>
          </cell>
          <cell r="C28">
            <v>55</v>
          </cell>
          <cell r="D28" t="str">
            <v>LA LIBERTAD</v>
          </cell>
          <cell r="E28" t="str">
            <v>PACASMAYO</v>
          </cell>
          <cell r="F28" t="str">
            <v>PACASMAYO</v>
          </cell>
          <cell r="H28">
            <v>2</v>
          </cell>
          <cell r="I28">
            <v>250885</v>
          </cell>
          <cell r="J28">
            <v>60</v>
          </cell>
          <cell r="K28" t="str">
            <v>þ</v>
          </cell>
          <cell r="L28" t="str">
            <v>þ</v>
          </cell>
          <cell r="M28" t="str">
            <v>X</v>
          </cell>
          <cell r="N28" t="str">
            <v>X</v>
          </cell>
          <cell r="P28" t="str">
            <v>X</v>
          </cell>
          <cell r="Q28" t="str">
            <v>X</v>
          </cell>
          <cell r="S28">
            <v>36220</v>
          </cell>
          <cell r="U28">
            <v>36220</v>
          </cell>
          <cell r="V28" t="str">
            <v>AD 07-1999</v>
          </cell>
          <cell r="W28">
            <v>36219</v>
          </cell>
          <cell r="X28">
            <v>204474.31</v>
          </cell>
          <cell r="Y28">
            <v>60</v>
          </cell>
        </row>
        <row r="29">
          <cell r="A29">
            <v>10</v>
          </cell>
          <cell r="B29" t="str">
            <v>CEI 184</v>
          </cell>
          <cell r="C29">
            <v>32</v>
          </cell>
          <cell r="D29" t="str">
            <v>LAMBAYEQUE</v>
          </cell>
          <cell r="E29" t="str">
            <v>LAMBAYEQUE</v>
          </cell>
          <cell r="F29" t="str">
            <v>MORROPE</v>
          </cell>
          <cell r="H29">
            <v>2</v>
          </cell>
          <cell r="I29">
            <v>65749</v>
          </cell>
          <cell r="J29">
            <v>60</v>
          </cell>
          <cell r="K29" t="str">
            <v>þ</v>
          </cell>
          <cell r="L29" t="str">
            <v>þ</v>
          </cell>
          <cell r="M29" t="str">
            <v>X</v>
          </cell>
          <cell r="N29" t="str">
            <v>X</v>
          </cell>
          <cell r="P29" t="str">
            <v>_</v>
          </cell>
          <cell r="Q29" t="str">
            <v>X</v>
          </cell>
          <cell r="S29">
            <v>36251</v>
          </cell>
          <cell r="U29">
            <v>36220</v>
          </cell>
          <cell r="V29" t="str">
            <v>AD 26-1999</v>
          </cell>
          <cell r="W29">
            <v>36219</v>
          </cell>
          <cell r="X29">
            <v>45185.51</v>
          </cell>
          <cell r="Y29">
            <v>60</v>
          </cell>
        </row>
        <row r="30">
          <cell r="A30">
            <v>11</v>
          </cell>
          <cell r="B30" t="str">
            <v>CE FCA M. RUIZ VILLAR</v>
          </cell>
          <cell r="C30">
            <v>110</v>
          </cell>
          <cell r="D30" t="str">
            <v>LAMBAYEQUE</v>
          </cell>
          <cell r="E30" t="str">
            <v>CHICLAYO</v>
          </cell>
          <cell r="F30" t="str">
            <v>PICSI</v>
          </cell>
          <cell r="H30">
            <v>6</v>
          </cell>
          <cell r="I30">
            <v>138203</v>
          </cell>
          <cell r="J30">
            <v>60</v>
          </cell>
          <cell r="K30" t="str">
            <v>þ</v>
          </cell>
          <cell r="L30" t="str">
            <v>þ</v>
          </cell>
          <cell r="M30" t="str">
            <v>X</v>
          </cell>
          <cell r="N30" t="str">
            <v>X</v>
          </cell>
          <cell r="P30" t="str">
            <v>_</v>
          </cell>
          <cell r="Q30" t="str">
            <v>X</v>
          </cell>
          <cell r="S30">
            <v>36281</v>
          </cell>
          <cell r="U30">
            <v>36220</v>
          </cell>
          <cell r="V30" t="str">
            <v>AD 26-1999</v>
          </cell>
          <cell r="W30">
            <v>36219</v>
          </cell>
          <cell r="X30">
            <v>79454.33</v>
          </cell>
          <cell r="Y30">
            <v>60</v>
          </cell>
        </row>
        <row r="31">
          <cell r="A31">
            <v>12</v>
          </cell>
          <cell r="B31" t="str">
            <v>CEI 37</v>
          </cell>
          <cell r="C31">
            <v>120</v>
          </cell>
          <cell r="D31" t="str">
            <v>LAMBAYEQUE</v>
          </cell>
          <cell r="E31" t="str">
            <v>CHICLAYO</v>
          </cell>
          <cell r="F31" t="str">
            <v>CHICLAYO</v>
          </cell>
          <cell r="H31">
            <v>2</v>
          </cell>
          <cell r="I31">
            <v>164852</v>
          </cell>
          <cell r="J31" t="str">
            <v>150</v>
          </cell>
          <cell r="K31" t="str">
            <v>þ</v>
          </cell>
          <cell r="L31" t="str">
            <v>þ</v>
          </cell>
          <cell r="M31" t="str">
            <v>X</v>
          </cell>
          <cell r="N31" t="str">
            <v>X</v>
          </cell>
          <cell r="P31" t="str">
            <v>X</v>
          </cell>
          <cell r="Q31" t="str">
            <v>X</v>
          </cell>
          <cell r="S31">
            <v>36281</v>
          </cell>
          <cell r="U31">
            <v>36220</v>
          </cell>
          <cell r="V31" t="str">
            <v>AD 08-1999</v>
          </cell>
          <cell r="W31">
            <v>36219</v>
          </cell>
          <cell r="X31">
            <v>109178.24000000001</v>
          </cell>
          <cell r="Y31">
            <v>60</v>
          </cell>
        </row>
        <row r="40">
          <cell r="A40">
            <v>14</v>
          </cell>
          <cell r="B40" t="str">
            <v>CE 011 CESAR VALLEJO</v>
          </cell>
          <cell r="C40">
            <v>888</v>
          </cell>
          <cell r="D40" t="str">
            <v>TUMBES</v>
          </cell>
          <cell r="E40" t="str">
            <v>TUMBES</v>
          </cell>
          <cell r="F40" t="str">
            <v>TUMBES</v>
          </cell>
          <cell r="H40">
            <v>9</v>
          </cell>
          <cell r="I40">
            <v>253500</v>
          </cell>
          <cell r="J40" t="str">
            <v>120</v>
          </cell>
          <cell r="K40" t="str">
            <v>EN U. ABAST.</v>
          </cell>
          <cell r="S40">
            <v>36220</v>
          </cell>
          <cell r="T40" t="str">
            <v>AD 02-1999</v>
          </cell>
          <cell r="U40">
            <v>36212</v>
          </cell>
          <cell r="V40">
            <v>251298.71</v>
          </cell>
          <cell r="W40">
            <v>120</v>
          </cell>
        </row>
        <row r="41">
          <cell r="A41">
            <v>15</v>
          </cell>
          <cell r="B41" t="str">
            <v>CE 025 SAN ISIDRO</v>
          </cell>
          <cell r="C41">
            <v>390</v>
          </cell>
          <cell r="D41" t="str">
            <v>TUMBES</v>
          </cell>
          <cell r="E41" t="str">
            <v>TUMBES</v>
          </cell>
          <cell r="F41" t="str">
            <v>CORRALES</v>
          </cell>
          <cell r="H41">
            <v>6</v>
          </cell>
          <cell r="I41">
            <v>562949</v>
          </cell>
          <cell r="J41">
            <v>150</v>
          </cell>
          <cell r="K41" t="str">
            <v>þ</v>
          </cell>
          <cell r="S41">
            <v>36220</v>
          </cell>
          <cell r="T41" t="str">
            <v>AD 03-1999</v>
          </cell>
          <cell r="U41">
            <v>36212</v>
          </cell>
          <cell r="V41">
            <v>717532.85</v>
          </cell>
          <cell r="W41">
            <v>150</v>
          </cell>
        </row>
        <row r="42">
          <cell r="A42">
            <v>16</v>
          </cell>
          <cell r="B42" t="str">
            <v>CEE 004 S.CORAZON DE JESUS</v>
          </cell>
          <cell r="C42">
            <v>180</v>
          </cell>
          <cell r="D42" t="str">
            <v>TUMBES</v>
          </cell>
          <cell r="E42" t="str">
            <v>ZARUMILLA</v>
          </cell>
          <cell r="F42" t="str">
            <v>ZARUMILLA</v>
          </cell>
          <cell r="H42">
            <v>2</v>
          </cell>
          <cell r="I42">
            <v>163000</v>
          </cell>
          <cell r="J42" t="str">
            <v>60</v>
          </cell>
          <cell r="K42" t="str">
            <v>þ</v>
          </cell>
          <cell r="S42">
            <v>36220</v>
          </cell>
          <cell r="T42" t="str">
            <v>AD 04-1999</v>
          </cell>
          <cell r="U42">
            <v>36212</v>
          </cell>
          <cell r="V42">
            <v>142065.01999999999</v>
          </cell>
          <cell r="W42">
            <v>90</v>
          </cell>
        </row>
        <row r="43">
          <cell r="A43">
            <v>17</v>
          </cell>
          <cell r="B43" t="str">
            <v>RECONSTRUCCION Y REHABILITACION (Sistema Convencional)</v>
          </cell>
          <cell r="C43">
            <v>45</v>
          </cell>
          <cell r="D43" t="str">
            <v>TUMBES</v>
          </cell>
          <cell r="E43" t="str">
            <v>CONT.VILLAR</v>
          </cell>
          <cell r="F43" t="str">
            <v>ZORRITOS</v>
          </cell>
          <cell r="H43">
            <v>2</v>
          </cell>
          <cell r="I43">
            <v>205254</v>
          </cell>
          <cell r="J43">
            <v>60</v>
          </cell>
          <cell r="K43" t="str">
            <v>þ</v>
          </cell>
          <cell r="S43">
            <v>36220</v>
          </cell>
          <cell r="T43" t="str">
            <v>AD 05-1999</v>
          </cell>
          <cell r="U43">
            <v>36212</v>
          </cell>
          <cell r="V43">
            <v>168093.8</v>
          </cell>
          <cell r="W43">
            <v>90</v>
          </cell>
        </row>
        <row r="44">
          <cell r="A44">
            <v>18</v>
          </cell>
          <cell r="B44" t="str">
            <v>CE MANUEL F. BURGA PUELLES</v>
          </cell>
          <cell r="C44">
            <v>887</v>
          </cell>
          <cell r="D44" t="str">
            <v>LAMBAYEQUE</v>
          </cell>
          <cell r="E44" t="str">
            <v>LAMBAYEQUE</v>
          </cell>
          <cell r="F44" t="str">
            <v>JAYANCA</v>
          </cell>
          <cell r="H44">
            <v>3</v>
          </cell>
          <cell r="I44">
            <v>741357</v>
          </cell>
          <cell r="J44">
            <v>180</v>
          </cell>
          <cell r="K44" t="str">
            <v>þ</v>
          </cell>
          <cell r="S44">
            <v>36220</v>
          </cell>
          <cell r="T44" t="str">
            <v>AD 06-1999</v>
          </cell>
          <cell r="U44">
            <v>36219</v>
          </cell>
          <cell r="V44">
            <v>741357.2</v>
          </cell>
          <cell r="W44">
            <v>180</v>
          </cell>
        </row>
        <row r="45">
          <cell r="A45">
            <v>14</v>
          </cell>
          <cell r="B45" t="str">
            <v>CE 025 SAN ISIDRO</v>
          </cell>
          <cell r="C45">
            <v>390</v>
          </cell>
          <cell r="D45" t="str">
            <v>TUMBES</v>
          </cell>
          <cell r="E45" t="str">
            <v>TUMBES</v>
          </cell>
          <cell r="F45" t="str">
            <v>CORRALES</v>
          </cell>
          <cell r="H45">
            <v>6</v>
          </cell>
          <cell r="I45">
            <v>562949</v>
          </cell>
          <cell r="J45">
            <v>150</v>
          </cell>
          <cell r="K45" t="str">
            <v>þ</v>
          </cell>
          <cell r="L45" t="str">
            <v>þ</v>
          </cell>
          <cell r="M45" t="str">
            <v>X</v>
          </cell>
          <cell r="N45" t="str">
            <v>X</v>
          </cell>
          <cell r="P45" t="str">
            <v>X</v>
          </cell>
          <cell r="Q45" t="str">
            <v>X</v>
          </cell>
          <cell r="S45">
            <v>36220</v>
          </cell>
          <cell r="T45" t="str">
            <v>AD 07-1999</v>
          </cell>
          <cell r="U45">
            <v>36220</v>
          </cell>
          <cell r="V45" t="str">
            <v>AD 03-1999</v>
          </cell>
          <cell r="W45">
            <v>36212</v>
          </cell>
          <cell r="X45">
            <v>717532.85</v>
          </cell>
          <cell r="Y45">
            <v>150</v>
          </cell>
        </row>
        <row r="46">
          <cell r="A46">
            <v>16</v>
          </cell>
          <cell r="B46" t="str">
            <v>CE MANUEL F. BURGA PUELLES</v>
          </cell>
          <cell r="C46">
            <v>887</v>
          </cell>
          <cell r="D46" t="str">
            <v>LAMBAYEQUE</v>
          </cell>
          <cell r="E46" t="str">
            <v>LAMBAYEQUE</v>
          </cell>
          <cell r="F46" t="str">
            <v>JAYANCA</v>
          </cell>
          <cell r="H46">
            <v>3</v>
          </cell>
          <cell r="I46">
            <v>741357</v>
          </cell>
          <cell r="J46">
            <v>180</v>
          </cell>
          <cell r="K46" t="str">
            <v>þ</v>
          </cell>
          <cell r="L46" t="str">
            <v>þ</v>
          </cell>
          <cell r="M46" t="str">
            <v>X</v>
          </cell>
          <cell r="N46" t="str">
            <v>X</v>
          </cell>
          <cell r="P46" t="str">
            <v>X</v>
          </cell>
          <cell r="Q46" t="str">
            <v>X</v>
          </cell>
          <cell r="S46">
            <v>36220</v>
          </cell>
          <cell r="T46" t="str">
            <v>AD 08-1999</v>
          </cell>
          <cell r="U46">
            <v>36220</v>
          </cell>
          <cell r="V46" t="str">
            <v>AD 06-1999</v>
          </cell>
          <cell r="W46">
            <v>36219</v>
          </cell>
          <cell r="X46">
            <v>741357.2</v>
          </cell>
          <cell r="Y46">
            <v>180</v>
          </cell>
        </row>
        <row r="47">
          <cell r="A47">
            <v>18</v>
          </cell>
          <cell r="B47" t="str">
            <v>CEI  113</v>
          </cell>
          <cell r="C47">
            <v>120</v>
          </cell>
          <cell r="D47" t="str">
            <v>LA LIBERTAD</v>
          </cell>
          <cell r="E47" t="str">
            <v>TRUJILLO</v>
          </cell>
          <cell r="F47" t="str">
            <v>MOCHE</v>
          </cell>
          <cell r="H47">
            <v>3</v>
          </cell>
          <cell r="I47">
            <v>401119</v>
          </cell>
          <cell r="J47">
            <v>150</v>
          </cell>
          <cell r="K47" t="str">
            <v>þ</v>
          </cell>
          <cell r="L47" t="str">
            <v>þ</v>
          </cell>
          <cell r="M47" t="str">
            <v>X</v>
          </cell>
          <cell r="N47" t="str">
            <v>X</v>
          </cell>
          <cell r="P47" t="str">
            <v>X</v>
          </cell>
          <cell r="Q47" t="str">
            <v>X</v>
          </cell>
          <cell r="S47">
            <v>36220</v>
          </cell>
          <cell r="T47" t="str">
            <v>AD 09-1999</v>
          </cell>
          <cell r="U47">
            <v>36220</v>
          </cell>
          <cell r="V47" t="str">
            <v>AD 09-1999</v>
          </cell>
          <cell r="W47">
            <v>36219</v>
          </cell>
          <cell r="X47">
            <v>401119.96</v>
          </cell>
          <cell r="Y47">
            <v>150</v>
          </cell>
        </row>
        <row r="48">
          <cell r="A48">
            <v>19</v>
          </cell>
          <cell r="B48" t="str">
            <v>CE JORGE BASADRE</v>
          </cell>
          <cell r="C48">
            <v>2345</v>
          </cell>
          <cell r="D48" t="str">
            <v>PIURA</v>
          </cell>
          <cell r="E48" t="str">
            <v>PIURA</v>
          </cell>
          <cell r="F48" t="str">
            <v>PIURA</v>
          </cell>
          <cell r="H48">
            <v>8</v>
          </cell>
          <cell r="I48">
            <v>700000</v>
          </cell>
          <cell r="J48" t="str">
            <v>150</v>
          </cell>
          <cell r="K48" t="str">
            <v>þ</v>
          </cell>
          <cell r="L48" t="str">
            <v>þ</v>
          </cell>
          <cell r="M48" t="str">
            <v>X</v>
          </cell>
          <cell r="N48" t="str">
            <v>X</v>
          </cell>
          <cell r="P48" t="str">
            <v>-</v>
          </cell>
          <cell r="Q48" t="str">
            <v>X</v>
          </cell>
          <cell r="S48">
            <v>36220</v>
          </cell>
          <cell r="T48" t="str">
            <v>AD 11-1999</v>
          </cell>
          <cell r="U48">
            <v>36220</v>
          </cell>
          <cell r="V48" t="str">
            <v>AD 11-1999</v>
          </cell>
          <cell r="W48">
            <v>36219</v>
          </cell>
          <cell r="X48">
            <v>708760.01</v>
          </cell>
          <cell r="Y48">
            <v>150</v>
          </cell>
        </row>
        <row r="49">
          <cell r="A49">
            <v>20</v>
          </cell>
          <cell r="B49" t="str">
            <v>CE 14066 LOS LIBER. DE AMERICA</v>
          </cell>
          <cell r="C49">
            <v>954</v>
          </cell>
          <cell r="D49" t="str">
            <v>PIURA</v>
          </cell>
          <cell r="E49" t="str">
            <v>PIURA</v>
          </cell>
          <cell r="F49" t="str">
            <v>LA UNION</v>
          </cell>
          <cell r="H49">
            <v>6</v>
          </cell>
          <cell r="I49">
            <v>452780</v>
          </cell>
          <cell r="J49">
            <v>120</v>
          </cell>
          <cell r="K49" t="str">
            <v>þ</v>
          </cell>
          <cell r="L49" t="str">
            <v>þ</v>
          </cell>
          <cell r="M49" t="str">
            <v>X</v>
          </cell>
          <cell r="N49" t="str">
            <v>X</v>
          </cell>
          <cell r="P49" t="str">
            <v>-</v>
          </cell>
          <cell r="Q49" t="str">
            <v>X</v>
          </cell>
          <cell r="S49">
            <v>36220</v>
          </cell>
          <cell r="T49" t="str">
            <v>AD 12-1999</v>
          </cell>
          <cell r="U49">
            <v>36220</v>
          </cell>
          <cell r="V49" t="str">
            <v>AD 12-1999</v>
          </cell>
          <cell r="W49">
            <v>36219</v>
          </cell>
          <cell r="X49">
            <v>452780.48</v>
          </cell>
          <cell r="Y49">
            <v>120</v>
          </cell>
        </row>
        <row r="50">
          <cell r="A50">
            <v>21</v>
          </cell>
          <cell r="B50" t="str">
            <v xml:space="preserve">CE 22321 ALBERTO CASAVILCA </v>
          </cell>
          <cell r="C50">
            <v>264</v>
          </cell>
          <cell r="D50" t="str">
            <v>ICA</v>
          </cell>
          <cell r="E50" t="str">
            <v>ICA</v>
          </cell>
          <cell r="F50" t="str">
            <v>PARCONA</v>
          </cell>
          <cell r="H50">
            <v>6</v>
          </cell>
          <cell r="I50">
            <v>845000</v>
          </cell>
          <cell r="J50" t="str">
            <v>150</v>
          </cell>
          <cell r="K50" t="str">
            <v>þ</v>
          </cell>
          <cell r="L50" t="str">
            <v>þ</v>
          </cell>
          <cell r="M50" t="str">
            <v>X</v>
          </cell>
          <cell r="N50" t="str">
            <v>X</v>
          </cell>
          <cell r="P50" t="str">
            <v>-</v>
          </cell>
          <cell r="Q50" t="str">
            <v>X</v>
          </cell>
          <cell r="S50">
            <v>36220</v>
          </cell>
          <cell r="T50" t="str">
            <v>AD 32-1999</v>
          </cell>
          <cell r="U50">
            <v>36220</v>
          </cell>
          <cell r="V50" t="str">
            <v>AD 32-1999</v>
          </cell>
          <cell r="W50">
            <v>36227</v>
          </cell>
          <cell r="X50">
            <v>863799.57</v>
          </cell>
          <cell r="Y50">
            <v>180</v>
          </cell>
        </row>
        <row r="51">
          <cell r="A51">
            <v>22</v>
          </cell>
          <cell r="B51" t="str">
            <v>CN LUIS ALBERTO SANCHEZ</v>
          </cell>
          <cell r="C51">
            <v>600</v>
          </cell>
          <cell r="D51" t="str">
            <v>PIURA</v>
          </cell>
          <cell r="E51" t="str">
            <v>PIURA</v>
          </cell>
          <cell r="F51" t="str">
            <v>PIURA</v>
          </cell>
          <cell r="H51">
            <v>6</v>
          </cell>
          <cell r="I51">
            <v>325000</v>
          </cell>
          <cell r="J51" t="str">
            <v>120</v>
          </cell>
          <cell r="K51" t="str">
            <v>þ</v>
          </cell>
          <cell r="L51" t="str">
            <v>þ</v>
          </cell>
          <cell r="M51" t="str">
            <v>X</v>
          </cell>
          <cell r="N51" t="str">
            <v>X</v>
          </cell>
          <cell r="P51" t="str">
            <v>-</v>
          </cell>
          <cell r="Q51" t="str">
            <v>X</v>
          </cell>
          <cell r="S51">
            <v>36220</v>
          </cell>
          <cell r="T51" t="str">
            <v>AD 33-1999</v>
          </cell>
          <cell r="U51">
            <v>36220</v>
          </cell>
          <cell r="V51" t="str">
            <v>AD 33-1999</v>
          </cell>
          <cell r="W51">
            <v>36319</v>
          </cell>
          <cell r="X51">
            <v>684283.44</v>
          </cell>
          <cell r="Y51">
            <v>150</v>
          </cell>
        </row>
        <row r="52">
          <cell r="A52">
            <v>23</v>
          </cell>
          <cell r="B52" t="str">
            <v>CEO RECUAY</v>
          </cell>
          <cell r="C52">
            <v>163</v>
          </cell>
          <cell r="D52" t="str">
            <v>ANCASH</v>
          </cell>
          <cell r="E52" t="str">
            <v>RECUAY</v>
          </cell>
          <cell r="F52" t="str">
            <v>RECUAY</v>
          </cell>
          <cell r="H52">
            <v>6</v>
          </cell>
          <cell r="I52">
            <v>725000</v>
          </cell>
          <cell r="J52" t="str">
            <v>150</v>
          </cell>
          <cell r="K52" t="str">
            <v>þ</v>
          </cell>
          <cell r="L52" t="str">
            <v>þ</v>
          </cell>
          <cell r="M52" t="str">
            <v>X</v>
          </cell>
          <cell r="N52" t="str">
            <v>X</v>
          </cell>
          <cell r="P52" t="str">
            <v>X</v>
          </cell>
          <cell r="Q52" t="str">
            <v>X</v>
          </cell>
          <cell r="S52" t="str">
            <v>X</v>
          </cell>
          <cell r="U52">
            <v>36220</v>
          </cell>
          <cell r="V52" t="str">
            <v>AD 36-1999</v>
          </cell>
          <cell r="W52">
            <v>36319</v>
          </cell>
          <cell r="X52">
            <v>657063.84</v>
          </cell>
          <cell r="Y52">
            <v>150</v>
          </cell>
        </row>
        <row r="53">
          <cell r="A53">
            <v>24</v>
          </cell>
          <cell r="B53" t="str">
            <v>CEO PUEBLO NUEVO</v>
          </cell>
          <cell r="C53">
            <v>174</v>
          </cell>
          <cell r="D53" t="str">
            <v>LA LIBERTAD</v>
          </cell>
          <cell r="E53" t="str">
            <v>CHEPEN</v>
          </cell>
          <cell r="F53" t="str">
            <v>PUEBLO NUEVO</v>
          </cell>
          <cell r="H53">
            <v>4</v>
          </cell>
          <cell r="I53">
            <v>854100</v>
          </cell>
          <cell r="J53" t="str">
            <v>150</v>
          </cell>
          <cell r="K53" t="str">
            <v>þ</v>
          </cell>
          <cell r="L53" t="str">
            <v>þ</v>
          </cell>
          <cell r="M53" t="str">
            <v>X</v>
          </cell>
          <cell r="N53" t="str">
            <v>X</v>
          </cell>
          <cell r="P53" t="str">
            <v>X</v>
          </cell>
          <cell r="Q53" t="str">
            <v>X</v>
          </cell>
          <cell r="S53" t="str">
            <v>X</v>
          </cell>
          <cell r="U53">
            <v>36220</v>
          </cell>
          <cell r="V53" t="str">
            <v>AD 37-1999</v>
          </cell>
          <cell r="W53">
            <v>36319</v>
          </cell>
          <cell r="X53">
            <v>634162.4</v>
          </cell>
          <cell r="Y53">
            <v>150</v>
          </cell>
        </row>
        <row r="54">
          <cell r="A54">
            <v>25</v>
          </cell>
          <cell r="B54" t="str">
            <v>CE 86339 + CN ATUSPARIAS + CEI 125</v>
          </cell>
          <cell r="C54">
            <v>805</v>
          </cell>
          <cell r="D54" t="str">
            <v>ANCASH</v>
          </cell>
          <cell r="E54" t="str">
            <v>ASUNCIÓN</v>
          </cell>
          <cell r="F54" t="str">
            <v>CHACAS</v>
          </cell>
          <cell r="H54">
            <v>6</v>
          </cell>
          <cell r="I54">
            <v>792000</v>
          </cell>
          <cell r="J54" t="str">
            <v>150</v>
          </cell>
          <cell r="K54" t="str">
            <v>þ</v>
          </cell>
          <cell r="L54" t="str">
            <v>þ</v>
          </cell>
          <cell r="M54" t="str">
            <v>X</v>
          </cell>
          <cell r="N54" t="str">
            <v>X</v>
          </cell>
          <cell r="P54" t="str">
            <v>_</v>
          </cell>
          <cell r="Q54" t="str">
            <v>X</v>
          </cell>
          <cell r="S54" t="str">
            <v>X</v>
          </cell>
          <cell r="U54">
            <v>36220</v>
          </cell>
          <cell r="V54" t="str">
            <v>AD 39-1999</v>
          </cell>
          <cell r="W54">
            <v>36319</v>
          </cell>
          <cell r="X54">
            <v>680105.83</v>
          </cell>
          <cell r="Y54">
            <v>150</v>
          </cell>
        </row>
        <row r="55">
          <cell r="A55">
            <v>26</v>
          </cell>
          <cell r="B55" t="str">
            <v>CE AUGUSTO B. LEGUIA</v>
          </cell>
          <cell r="C55">
            <v>834</v>
          </cell>
          <cell r="D55" t="str">
            <v>LAMBAYEQUE</v>
          </cell>
          <cell r="E55" t="str">
            <v>LAMBAYEQUE</v>
          </cell>
          <cell r="F55" t="str">
            <v>MOCHUMI</v>
          </cell>
          <cell r="H55">
            <v>8</v>
          </cell>
          <cell r="I55">
            <v>650000</v>
          </cell>
          <cell r="J55" t="str">
            <v>150</v>
          </cell>
          <cell r="K55" t="str">
            <v>þ</v>
          </cell>
          <cell r="L55" t="str">
            <v>þ</v>
          </cell>
          <cell r="M55" t="str">
            <v>X</v>
          </cell>
          <cell r="N55" t="str">
            <v>X</v>
          </cell>
          <cell r="P55" t="str">
            <v>_</v>
          </cell>
          <cell r="Q55" t="str">
            <v>X</v>
          </cell>
          <cell r="S55">
            <v>36220</v>
          </cell>
          <cell r="U55">
            <v>36220</v>
          </cell>
          <cell r="V55" t="str">
            <v>AD 40-1999</v>
          </cell>
          <cell r="W55">
            <v>36319</v>
          </cell>
          <cell r="X55">
            <v>783720.44</v>
          </cell>
          <cell r="Y55">
            <v>150</v>
          </cell>
        </row>
        <row r="56">
          <cell r="A56">
            <v>27</v>
          </cell>
          <cell r="B56" t="str">
            <v>CE IGNACIO MERINO</v>
          </cell>
          <cell r="C56">
            <v>800</v>
          </cell>
          <cell r="D56" t="str">
            <v>PIURA</v>
          </cell>
          <cell r="E56" t="str">
            <v>PIURA</v>
          </cell>
          <cell r="F56" t="str">
            <v>PIURA</v>
          </cell>
          <cell r="H56">
            <v>8</v>
          </cell>
          <cell r="I56">
            <v>935000</v>
          </cell>
          <cell r="J56" t="str">
            <v>150</v>
          </cell>
          <cell r="K56" t="str">
            <v>þ</v>
          </cell>
          <cell r="L56" t="str">
            <v>þ</v>
          </cell>
          <cell r="M56" t="str">
            <v>X</v>
          </cell>
          <cell r="N56" t="str">
            <v>X</v>
          </cell>
          <cell r="P56" t="str">
            <v>_</v>
          </cell>
          <cell r="Q56" t="str">
            <v>X</v>
          </cell>
          <cell r="S56">
            <v>36220</v>
          </cell>
          <cell r="U56">
            <v>36220</v>
          </cell>
          <cell r="V56" t="str">
            <v>AD 41-1999</v>
          </cell>
          <cell r="W56">
            <v>36319</v>
          </cell>
          <cell r="X56">
            <v>772827.68</v>
          </cell>
          <cell r="Y56">
            <v>150</v>
          </cell>
        </row>
        <row r="57">
          <cell r="A57">
            <v>28</v>
          </cell>
          <cell r="B57" t="str">
            <v>CEI 018 DOMINGO SAVIO</v>
          </cell>
          <cell r="C57">
            <v>320</v>
          </cell>
          <cell r="D57" t="str">
            <v>PIURA</v>
          </cell>
          <cell r="E57" t="str">
            <v>PIURA</v>
          </cell>
          <cell r="F57" t="str">
            <v>PIURA</v>
          </cell>
          <cell r="H57">
            <v>6</v>
          </cell>
          <cell r="I57">
            <v>683800</v>
          </cell>
          <cell r="J57" t="str">
            <v>150</v>
          </cell>
          <cell r="K57" t="str">
            <v>þ</v>
          </cell>
          <cell r="L57" t="str">
            <v>þ</v>
          </cell>
          <cell r="M57" t="str">
            <v>X</v>
          </cell>
          <cell r="N57" t="str">
            <v>X</v>
          </cell>
          <cell r="P57" t="str">
            <v>_</v>
          </cell>
          <cell r="Q57" t="str">
            <v>X</v>
          </cell>
          <cell r="S57">
            <v>36220</v>
          </cell>
          <cell r="U57">
            <v>36220</v>
          </cell>
          <cell r="V57" t="str">
            <v>AD 42-1999</v>
          </cell>
          <cell r="W57">
            <v>36319</v>
          </cell>
          <cell r="X57">
            <v>681884.19</v>
          </cell>
          <cell r="Y57">
            <v>150</v>
          </cell>
        </row>
        <row r="58">
          <cell r="A58">
            <v>29</v>
          </cell>
          <cell r="B58" t="str">
            <v>IST FERNANDO LEON DE VIVERO</v>
          </cell>
          <cell r="C58">
            <v>380</v>
          </cell>
          <cell r="D58" t="str">
            <v>ICA</v>
          </cell>
          <cell r="E58" t="str">
            <v>ICA</v>
          </cell>
          <cell r="F58" t="str">
            <v>LA TINGUIÑA</v>
          </cell>
          <cell r="H58">
            <v>6</v>
          </cell>
          <cell r="I58">
            <v>767000</v>
          </cell>
          <cell r="J58" t="str">
            <v>150</v>
          </cell>
          <cell r="K58" t="str">
            <v>þ</v>
          </cell>
          <cell r="L58" t="str">
            <v>þ</v>
          </cell>
          <cell r="M58" t="str">
            <v>X</v>
          </cell>
          <cell r="N58" t="str">
            <v>X</v>
          </cell>
          <cell r="Q58" t="str">
            <v>X</v>
          </cell>
          <cell r="S58">
            <v>36220</v>
          </cell>
          <cell r="U58">
            <v>36281</v>
          </cell>
          <cell r="V58" t="str">
            <v>AD 43-1999</v>
          </cell>
          <cell r="W58">
            <v>36320</v>
          </cell>
          <cell r="X58">
            <v>723873.53</v>
          </cell>
          <cell r="Y58">
            <v>150</v>
          </cell>
        </row>
        <row r="59">
          <cell r="A59">
            <v>30</v>
          </cell>
          <cell r="B59" t="str">
            <v>CE ZARUMILLA</v>
          </cell>
          <cell r="C59">
            <v>360</v>
          </cell>
          <cell r="D59" t="str">
            <v>TUMBES</v>
          </cell>
          <cell r="E59" t="str">
            <v>ZARUMILLA</v>
          </cell>
          <cell r="F59" t="str">
            <v>ZARUMILLA</v>
          </cell>
          <cell r="H59">
            <v>4</v>
          </cell>
          <cell r="I59">
            <v>799500</v>
          </cell>
          <cell r="J59" t="str">
            <v>150</v>
          </cell>
          <cell r="K59" t="str">
            <v>þ</v>
          </cell>
          <cell r="L59" t="str">
            <v>þ</v>
          </cell>
          <cell r="M59" t="str">
            <v>X</v>
          </cell>
          <cell r="N59" t="str">
            <v>X</v>
          </cell>
          <cell r="P59" t="str">
            <v>_</v>
          </cell>
          <cell r="Q59" t="str">
            <v>X</v>
          </cell>
          <cell r="S59">
            <v>36220</v>
          </cell>
          <cell r="U59">
            <v>36220</v>
          </cell>
          <cell r="V59" t="str">
            <v>AD 44-1999</v>
          </cell>
          <cell r="W59">
            <v>36320</v>
          </cell>
          <cell r="X59">
            <v>894809.01</v>
          </cell>
          <cell r="Y59">
            <v>180</v>
          </cell>
        </row>
        <row r="60">
          <cell r="A60">
            <v>31</v>
          </cell>
          <cell r="B60" t="str">
            <v>CE MARCOS EVARISTO VILLAGRE</v>
          </cell>
          <cell r="C60">
            <v>448</v>
          </cell>
          <cell r="D60" t="str">
            <v>ANCASH</v>
          </cell>
          <cell r="E60" t="str">
            <v>SANTA</v>
          </cell>
          <cell r="F60" t="str">
            <v>NEPEÑA</v>
          </cell>
          <cell r="H60">
            <v>4</v>
          </cell>
          <cell r="I60">
            <v>822900</v>
          </cell>
          <cell r="J60" t="str">
            <v>150</v>
          </cell>
          <cell r="K60" t="str">
            <v>þ</v>
          </cell>
          <cell r="L60" t="str">
            <v>þ</v>
          </cell>
          <cell r="M60" t="str">
            <v>X</v>
          </cell>
          <cell r="N60" t="str">
            <v>X</v>
          </cell>
          <cell r="P60" t="str">
            <v>_</v>
          </cell>
          <cell r="Q60" t="str">
            <v>X</v>
          </cell>
          <cell r="S60">
            <v>36220</v>
          </cell>
          <cell r="U60">
            <v>36220</v>
          </cell>
          <cell r="V60" t="str">
            <v>AD 48-1999</v>
          </cell>
          <cell r="W60">
            <v>36320</v>
          </cell>
          <cell r="X60">
            <v>382159.5</v>
          </cell>
          <cell r="Y60">
            <v>150</v>
          </cell>
        </row>
        <row r="61">
          <cell r="A61">
            <v>32</v>
          </cell>
          <cell r="B61" t="str">
            <v>CE 80380 + CE V.R.H.T. + CEI 1616</v>
          </cell>
          <cell r="C61">
            <v>302</v>
          </cell>
          <cell r="D61" t="str">
            <v>LA LIBERTAD</v>
          </cell>
          <cell r="E61" t="str">
            <v>PACASMAYO</v>
          </cell>
          <cell r="F61" t="str">
            <v>S.PEDRO DE LLOC</v>
          </cell>
          <cell r="H61">
            <v>6</v>
          </cell>
          <cell r="I61">
            <v>776000</v>
          </cell>
          <cell r="J61" t="str">
            <v>150</v>
          </cell>
          <cell r="K61" t="str">
            <v>þ</v>
          </cell>
          <cell r="L61" t="str">
            <v>þ</v>
          </cell>
          <cell r="M61" t="str">
            <v>X</v>
          </cell>
          <cell r="N61" t="str">
            <v>X</v>
          </cell>
          <cell r="Q61" t="str">
            <v>X</v>
          </cell>
          <cell r="S61">
            <v>36220</v>
          </cell>
          <cell r="U61">
            <v>36281</v>
          </cell>
          <cell r="V61" t="str">
            <v>AD 49-1999</v>
          </cell>
          <cell r="W61">
            <v>36320</v>
          </cell>
          <cell r="X61">
            <v>677443.82</v>
          </cell>
          <cell r="Y61">
            <v>150</v>
          </cell>
        </row>
        <row r="62">
          <cell r="A62">
            <v>33</v>
          </cell>
          <cell r="B62" t="str">
            <v>CE 80390</v>
          </cell>
          <cell r="C62">
            <v>150</v>
          </cell>
          <cell r="D62" t="str">
            <v>LA LIBERTAD</v>
          </cell>
          <cell r="E62" t="str">
            <v>CHEPEN</v>
          </cell>
          <cell r="F62" t="str">
            <v>CHEPEN</v>
          </cell>
          <cell r="G62">
            <v>2</v>
          </cell>
          <cell r="H62">
            <v>4</v>
          </cell>
          <cell r="I62">
            <v>216230</v>
          </cell>
          <cell r="J62">
            <v>60</v>
          </cell>
          <cell r="K62" t="str">
            <v>þ</v>
          </cell>
          <cell r="L62" t="str">
            <v>þ</v>
          </cell>
          <cell r="M62" t="str">
            <v>X</v>
          </cell>
          <cell r="N62" t="str">
            <v>X</v>
          </cell>
          <cell r="Q62" t="str">
            <v>X</v>
          </cell>
          <cell r="S62">
            <v>36220</v>
          </cell>
          <cell r="U62">
            <v>36251</v>
          </cell>
          <cell r="V62" t="str">
            <v>AD 50-1999</v>
          </cell>
          <cell r="W62">
            <v>36320</v>
          </cell>
          <cell r="X62">
            <v>456973.46</v>
          </cell>
          <cell r="Y62">
            <v>150</v>
          </cell>
        </row>
        <row r="63">
          <cell r="A63">
            <v>34</v>
          </cell>
          <cell r="B63" t="str">
            <v>CEI 023</v>
          </cell>
          <cell r="C63">
            <v>106</v>
          </cell>
          <cell r="D63" t="str">
            <v>LAMBAYEQUE</v>
          </cell>
          <cell r="E63" t="str">
            <v>CHICLAYO</v>
          </cell>
          <cell r="F63" t="str">
            <v>SANTA ROSA</v>
          </cell>
          <cell r="H63">
            <v>4</v>
          </cell>
          <cell r="I63">
            <v>370500</v>
          </cell>
          <cell r="J63" t="str">
            <v>120</v>
          </cell>
          <cell r="K63" t="str">
            <v>þ</v>
          </cell>
          <cell r="L63" t="str">
            <v>þ</v>
          </cell>
          <cell r="M63" t="str">
            <v>X</v>
          </cell>
          <cell r="N63" t="str">
            <v>X</v>
          </cell>
          <cell r="Q63" t="str">
            <v>X</v>
          </cell>
          <cell r="S63">
            <v>36220</v>
          </cell>
          <cell r="U63">
            <v>36281</v>
          </cell>
          <cell r="V63" t="str">
            <v>AD 51-1999</v>
          </cell>
          <cell r="W63">
            <v>36321</v>
          </cell>
          <cell r="X63">
            <v>503095.78</v>
          </cell>
          <cell r="Y63">
            <v>150</v>
          </cell>
        </row>
        <row r="64">
          <cell r="A64">
            <v>35</v>
          </cell>
          <cell r="B64" t="str">
            <v>CE  14052</v>
          </cell>
          <cell r="C64">
            <v>400</v>
          </cell>
          <cell r="D64" t="str">
            <v>PIURA</v>
          </cell>
          <cell r="E64" t="str">
            <v>PIURA</v>
          </cell>
          <cell r="F64" t="str">
            <v>LA ARENA</v>
          </cell>
          <cell r="H64">
            <v>12</v>
          </cell>
          <cell r="I64">
            <v>846300</v>
          </cell>
          <cell r="J64" t="str">
            <v>150</v>
          </cell>
          <cell r="K64" t="str">
            <v>þ</v>
          </cell>
          <cell r="L64" t="str">
            <v>þ</v>
          </cell>
          <cell r="M64" t="str">
            <v>X</v>
          </cell>
          <cell r="N64" t="str">
            <v>X</v>
          </cell>
          <cell r="Q64" t="str">
            <v>X</v>
          </cell>
          <cell r="S64">
            <v>36220</v>
          </cell>
          <cell r="U64">
            <v>36281</v>
          </cell>
          <cell r="V64" t="str">
            <v>AD 53-1999</v>
          </cell>
          <cell r="W64">
            <v>36321</v>
          </cell>
          <cell r="X64">
            <v>751505.94</v>
          </cell>
          <cell r="Y64">
            <v>150</v>
          </cell>
        </row>
        <row r="65">
          <cell r="A65">
            <v>36</v>
          </cell>
          <cell r="B65" t="str">
            <v>CE ANDRES AVELINO CACERES</v>
          </cell>
          <cell r="C65">
            <v>1335</v>
          </cell>
          <cell r="D65" t="str">
            <v>CAJAMARCA</v>
          </cell>
          <cell r="E65" t="str">
            <v>CAJAMARCA</v>
          </cell>
          <cell r="F65" t="str">
            <v>BAÑOS DEL INCA</v>
          </cell>
          <cell r="H65">
            <v>8</v>
          </cell>
          <cell r="I65">
            <v>711100</v>
          </cell>
          <cell r="J65" t="str">
            <v>150</v>
          </cell>
          <cell r="K65" t="str">
            <v>þ</v>
          </cell>
          <cell r="L65" t="str">
            <v>þ</v>
          </cell>
          <cell r="M65" t="str">
            <v>X</v>
          </cell>
          <cell r="N65" t="str">
            <v>X</v>
          </cell>
          <cell r="P65" t="str">
            <v>_</v>
          </cell>
          <cell r="Q65" t="str">
            <v>X</v>
          </cell>
          <cell r="S65">
            <v>36220</v>
          </cell>
          <cell r="U65">
            <v>36251</v>
          </cell>
          <cell r="V65" t="str">
            <v>AD 54-1999</v>
          </cell>
          <cell r="W65">
            <v>36321</v>
          </cell>
          <cell r="X65">
            <v>658176.65</v>
          </cell>
          <cell r="Y65">
            <v>150</v>
          </cell>
        </row>
        <row r="66">
          <cell r="A66">
            <v>37</v>
          </cell>
          <cell r="B66" t="str">
            <v>CEO JAVIER PEREZ DE CUELLAR</v>
          </cell>
          <cell r="C66">
            <v>150</v>
          </cell>
          <cell r="D66" t="str">
            <v>LAMBAYEQUE</v>
          </cell>
          <cell r="E66" t="str">
            <v>FERREÑAFE</v>
          </cell>
          <cell r="F66" t="str">
            <v>PUEBLO NUEVO</v>
          </cell>
          <cell r="H66">
            <v>4</v>
          </cell>
          <cell r="I66">
            <v>780000</v>
          </cell>
          <cell r="J66" t="str">
            <v>150</v>
          </cell>
          <cell r="K66" t="str">
            <v>þ</v>
          </cell>
          <cell r="L66" t="str">
            <v>þ</v>
          </cell>
          <cell r="M66" t="str">
            <v>X</v>
          </cell>
          <cell r="N66" t="str">
            <v>X</v>
          </cell>
          <cell r="P66" t="str">
            <v>_</v>
          </cell>
          <cell r="Q66" t="str">
            <v>X</v>
          </cell>
          <cell r="S66">
            <v>36251</v>
          </cell>
          <cell r="U66">
            <v>36251</v>
          </cell>
          <cell r="V66" t="str">
            <v>AD 55-1999</v>
          </cell>
          <cell r="W66">
            <v>36321</v>
          </cell>
          <cell r="X66">
            <v>428103.12</v>
          </cell>
          <cell r="Y66">
            <v>150</v>
          </cell>
        </row>
        <row r="67">
          <cell r="A67">
            <v>38</v>
          </cell>
          <cell r="B67" t="str">
            <v>IST RIO SANTA</v>
          </cell>
          <cell r="C67">
            <v>238</v>
          </cell>
          <cell r="D67" t="str">
            <v>ANCASH</v>
          </cell>
          <cell r="E67" t="str">
            <v>SANTA</v>
          </cell>
          <cell r="F67" t="str">
            <v>SANTA</v>
          </cell>
          <cell r="G67">
            <v>2</v>
          </cell>
          <cell r="H67">
            <v>4</v>
          </cell>
          <cell r="I67">
            <v>623747</v>
          </cell>
          <cell r="J67">
            <v>180</v>
          </cell>
          <cell r="K67" t="str">
            <v>þ</v>
          </cell>
          <cell r="L67" t="str">
            <v>þ</v>
          </cell>
          <cell r="M67" t="str">
            <v>X</v>
          </cell>
          <cell r="N67" t="str">
            <v>X</v>
          </cell>
          <cell r="P67" t="str">
            <v>X</v>
          </cell>
          <cell r="Q67" t="str">
            <v>X</v>
          </cell>
          <cell r="S67">
            <v>36251</v>
          </cell>
          <cell r="U67">
            <v>36251</v>
          </cell>
        </row>
        <row r="68">
          <cell r="A68">
            <v>39</v>
          </cell>
          <cell r="B68" t="str">
            <v>CN SANTO DOMINGO DE MORO</v>
          </cell>
          <cell r="C68">
            <v>1181</v>
          </cell>
          <cell r="D68" t="str">
            <v>ANCASH</v>
          </cell>
          <cell r="E68" t="str">
            <v>SANTA</v>
          </cell>
          <cell r="F68" t="str">
            <v>MORO</v>
          </cell>
          <cell r="G68">
            <v>5</v>
          </cell>
          <cell r="H68">
            <v>4</v>
          </cell>
          <cell r="I68">
            <v>774000</v>
          </cell>
          <cell r="J68" t="str">
            <v>150</v>
          </cell>
          <cell r="K68" t="str">
            <v>þ</v>
          </cell>
          <cell r="L68" t="str">
            <v>þ</v>
          </cell>
          <cell r="M68" t="str">
            <v>X</v>
          </cell>
          <cell r="N68" t="str">
            <v>X</v>
          </cell>
          <cell r="S68">
            <v>36251</v>
          </cell>
          <cell r="U68">
            <v>36281</v>
          </cell>
          <cell r="X68" t="str">
            <v>REDISEÑO</v>
          </cell>
        </row>
        <row r="69">
          <cell r="A69">
            <v>40</v>
          </cell>
          <cell r="B69" t="str">
            <v>CE SANTA MARIA MAGDALENA</v>
          </cell>
          <cell r="C69">
            <v>400</v>
          </cell>
          <cell r="D69" t="str">
            <v>CAJAMARCA</v>
          </cell>
          <cell r="E69" t="str">
            <v>CAJAMARCA</v>
          </cell>
          <cell r="F69" t="str">
            <v>MAGDALENA</v>
          </cell>
          <cell r="H69">
            <v>6</v>
          </cell>
          <cell r="I69">
            <v>460200</v>
          </cell>
          <cell r="J69" t="str">
            <v>150</v>
          </cell>
          <cell r="K69" t="str">
            <v>þ</v>
          </cell>
          <cell r="L69" t="str">
            <v>þ</v>
          </cell>
          <cell r="M69" t="str">
            <v>X</v>
          </cell>
          <cell r="N69" t="str">
            <v>X</v>
          </cell>
          <cell r="P69" t="str">
            <v>OBS.</v>
          </cell>
          <cell r="S69">
            <v>36251</v>
          </cell>
          <cell r="U69">
            <v>36251</v>
          </cell>
          <cell r="X69" t="str">
            <v>ESPECIFICO</v>
          </cell>
        </row>
        <row r="70">
          <cell r="A70">
            <v>41</v>
          </cell>
          <cell r="B70" t="str">
            <v>CE DULCE NOMBRE DE JESUS</v>
          </cell>
          <cell r="C70">
            <v>317</v>
          </cell>
          <cell r="D70" t="str">
            <v>CAJAMARCA</v>
          </cell>
          <cell r="E70" t="str">
            <v>CAJAMARCA</v>
          </cell>
          <cell r="F70" t="str">
            <v>JESUS</v>
          </cell>
          <cell r="H70">
            <v>6</v>
          </cell>
          <cell r="I70">
            <v>748000</v>
          </cell>
          <cell r="J70" t="str">
            <v>150</v>
          </cell>
          <cell r="K70" t="str">
            <v>þ</v>
          </cell>
          <cell r="L70" t="str">
            <v>EN ELAB.</v>
          </cell>
          <cell r="S70">
            <v>36251</v>
          </cell>
          <cell r="U70" t="str">
            <v>JULIO</v>
          </cell>
          <cell r="X70" t="str">
            <v>ANTEPROYECTO</v>
          </cell>
        </row>
        <row r="71">
          <cell r="A71">
            <v>42</v>
          </cell>
          <cell r="B71" t="str">
            <v>CE ANDRES A. CACERES (Inicial)</v>
          </cell>
          <cell r="C71">
            <v>125</v>
          </cell>
          <cell r="D71" t="str">
            <v>ICA</v>
          </cell>
          <cell r="E71" t="str">
            <v>ICA</v>
          </cell>
          <cell r="F71" t="str">
            <v>CHINCHA</v>
          </cell>
          <cell r="H71">
            <v>3</v>
          </cell>
          <cell r="I71">
            <v>340550</v>
          </cell>
          <cell r="J71" t="str">
            <v>90</v>
          </cell>
          <cell r="K71" t="str">
            <v>FALTA</v>
          </cell>
          <cell r="M71" t="str">
            <v>-</v>
          </cell>
          <cell r="N71" t="str">
            <v>-</v>
          </cell>
          <cell r="P71" t="str">
            <v>_</v>
          </cell>
          <cell r="S71">
            <v>36251</v>
          </cell>
          <cell r="U71" t="str">
            <v>AGOSTO</v>
          </cell>
        </row>
        <row r="72">
          <cell r="A72">
            <v>43</v>
          </cell>
          <cell r="B72" t="str">
            <v>CEI  216 MANOLITA R. DE PINILLOS</v>
          </cell>
          <cell r="C72">
            <v>119</v>
          </cell>
          <cell r="D72" t="str">
            <v>LA LIBERTAD</v>
          </cell>
          <cell r="E72" t="str">
            <v>TRUJILLO</v>
          </cell>
          <cell r="F72" t="str">
            <v>HUANCHACO</v>
          </cell>
          <cell r="H72">
            <v>4</v>
          </cell>
          <cell r="I72">
            <v>659100</v>
          </cell>
          <cell r="J72" t="str">
            <v>120</v>
          </cell>
          <cell r="K72" t="str">
            <v>þ</v>
          </cell>
          <cell r="L72" t="str">
            <v>þ</v>
          </cell>
          <cell r="M72" t="str">
            <v>X</v>
          </cell>
          <cell r="N72" t="str">
            <v>-</v>
          </cell>
          <cell r="P72" t="str">
            <v>_</v>
          </cell>
          <cell r="Q72" t="str">
            <v xml:space="preserve">EN C.D. </v>
          </cell>
          <cell r="S72" t="str">
            <v>X</v>
          </cell>
          <cell r="U72">
            <v>36220</v>
          </cell>
          <cell r="X72" t="str">
            <v>ZONA ALEJADA/PROYECTO</v>
          </cell>
        </row>
        <row r="73">
          <cell r="A73">
            <v>44</v>
          </cell>
          <cell r="B73" t="str">
            <v>CEI 1566</v>
          </cell>
          <cell r="C73">
            <v>278</v>
          </cell>
          <cell r="D73" t="str">
            <v>LA LIBERTAD</v>
          </cell>
          <cell r="E73" t="str">
            <v>TRUJILLO</v>
          </cell>
          <cell r="F73" t="str">
            <v>EL PORVENIR</v>
          </cell>
          <cell r="G73">
            <v>5</v>
          </cell>
          <cell r="H73">
            <v>3</v>
          </cell>
          <cell r="I73">
            <v>477248</v>
          </cell>
          <cell r="J73">
            <v>120</v>
          </cell>
          <cell r="K73" t="str">
            <v>þ</v>
          </cell>
          <cell r="L73" t="str">
            <v>þ</v>
          </cell>
          <cell r="M73" t="str">
            <v>X</v>
          </cell>
          <cell r="N73" t="str">
            <v>X</v>
          </cell>
          <cell r="P73" t="str">
            <v>_</v>
          </cell>
          <cell r="Q73" t="str">
            <v>X</v>
          </cell>
          <cell r="S73" t="str">
            <v>X</v>
          </cell>
          <cell r="U73">
            <v>36220</v>
          </cell>
          <cell r="X73" t="str">
            <v>ESPECIFICO</v>
          </cell>
        </row>
        <row r="74">
          <cell r="A74">
            <v>45</v>
          </cell>
          <cell r="B74" t="str">
            <v>CE 80047 RAMIRO ÑIQUE ESPIRITU</v>
          </cell>
          <cell r="C74">
            <v>1980</v>
          </cell>
          <cell r="D74" t="str">
            <v>LA LIBERTAD</v>
          </cell>
          <cell r="E74" t="str">
            <v>TRUJILLO</v>
          </cell>
          <cell r="F74" t="str">
            <v>MOCHE</v>
          </cell>
          <cell r="H74">
            <v>4</v>
          </cell>
          <cell r="I74">
            <v>485750</v>
          </cell>
          <cell r="J74" t="str">
            <v>120</v>
          </cell>
          <cell r="K74" t="str">
            <v>þ</v>
          </cell>
          <cell r="L74" t="str">
            <v>EN ELAB.</v>
          </cell>
          <cell r="S74">
            <v>36251</v>
          </cell>
          <cell r="U74" t="str">
            <v>JULIO</v>
          </cell>
          <cell r="X74" t="str">
            <v>CONSULTA</v>
          </cell>
        </row>
        <row r="75">
          <cell r="A75">
            <v>46</v>
          </cell>
          <cell r="B75" t="str">
            <v>CE 81558 IMELDA CAVA</v>
          </cell>
          <cell r="C75">
            <v>242</v>
          </cell>
          <cell r="D75" t="str">
            <v>LA LIBERTAD</v>
          </cell>
          <cell r="E75" t="str">
            <v>CHEPEN</v>
          </cell>
          <cell r="F75" t="str">
            <v>CHEPEN</v>
          </cell>
          <cell r="H75">
            <v>6</v>
          </cell>
          <cell r="I75">
            <v>700000</v>
          </cell>
          <cell r="J75" t="str">
            <v>120</v>
          </cell>
          <cell r="K75" t="str">
            <v>þ</v>
          </cell>
          <cell r="L75" t="str">
            <v>EN ELAB.</v>
          </cell>
          <cell r="S75">
            <v>36251</v>
          </cell>
          <cell r="U75" t="str">
            <v>JULIO</v>
          </cell>
          <cell r="X75" t="str">
            <v>TENENCIA LEGAL /CONSULTA</v>
          </cell>
        </row>
        <row r="76">
          <cell r="A76">
            <v>47</v>
          </cell>
          <cell r="B76" t="str">
            <v>CE SANTO DOMINGO DE GUZMAN</v>
          </cell>
          <cell r="C76">
            <v>863</v>
          </cell>
          <cell r="D76" t="str">
            <v>LA LIBERTAD</v>
          </cell>
          <cell r="E76" t="str">
            <v>ASCOPE</v>
          </cell>
          <cell r="F76" t="str">
            <v>CHICAMA</v>
          </cell>
          <cell r="H76">
            <v>6</v>
          </cell>
          <cell r="I76">
            <v>547000</v>
          </cell>
          <cell r="J76" t="str">
            <v>150</v>
          </cell>
          <cell r="K76" t="str">
            <v>FALTA</v>
          </cell>
          <cell r="S76">
            <v>36281</v>
          </cell>
          <cell r="U76" t="str">
            <v>AGOSTO</v>
          </cell>
        </row>
        <row r="77">
          <cell r="A77">
            <v>48</v>
          </cell>
          <cell r="B77" t="str">
            <v>CE 81526</v>
          </cell>
          <cell r="C77">
            <v>300</v>
          </cell>
          <cell r="D77" t="str">
            <v>LA LIBERTAD</v>
          </cell>
          <cell r="E77" t="str">
            <v>TRUJILLO</v>
          </cell>
          <cell r="F77" t="str">
            <v>LAREDO</v>
          </cell>
          <cell r="H77">
            <v>4</v>
          </cell>
          <cell r="I77">
            <v>397800</v>
          </cell>
          <cell r="J77" t="str">
            <v>120</v>
          </cell>
          <cell r="K77" t="str">
            <v>þ</v>
          </cell>
          <cell r="L77" t="str">
            <v>þ</v>
          </cell>
          <cell r="S77" t="str">
            <v>X</v>
          </cell>
          <cell r="U77">
            <v>36281</v>
          </cell>
        </row>
        <row r="78">
          <cell r="A78">
            <v>49</v>
          </cell>
          <cell r="B78" t="str">
            <v>CES INA 07 AGROPECUARIO</v>
          </cell>
          <cell r="C78">
            <v>266</v>
          </cell>
          <cell r="D78" t="str">
            <v>PIURA</v>
          </cell>
          <cell r="E78" t="str">
            <v>PIURA</v>
          </cell>
          <cell r="F78" t="str">
            <v>CASTILLA</v>
          </cell>
          <cell r="H78">
            <v>8</v>
          </cell>
          <cell r="I78">
            <v>650000</v>
          </cell>
          <cell r="J78" t="str">
            <v>150</v>
          </cell>
          <cell r="K78" t="str">
            <v>þ</v>
          </cell>
          <cell r="L78" t="str">
            <v>þ</v>
          </cell>
          <cell r="M78" t="str">
            <v>X</v>
          </cell>
          <cell r="N78" t="str">
            <v>X</v>
          </cell>
          <cell r="P78" t="str">
            <v>X</v>
          </cell>
          <cell r="Q78" t="str">
            <v>X</v>
          </cell>
          <cell r="S78" t="str">
            <v>X</v>
          </cell>
          <cell r="U78">
            <v>36220</v>
          </cell>
          <cell r="X78" t="str">
            <v>ANTEPROYECTO</v>
          </cell>
        </row>
        <row r="79">
          <cell r="A79">
            <v>50</v>
          </cell>
          <cell r="B79" t="str">
            <v>CEI 512</v>
          </cell>
          <cell r="C79">
            <v>144</v>
          </cell>
          <cell r="D79" t="str">
            <v>PIURA</v>
          </cell>
          <cell r="E79" t="str">
            <v>SULLANA</v>
          </cell>
          <cell r="F79" t="str">
            <v>SULLANA</v>
          </cell>
          <cell r="H79">
            <v>2</v>
          </cell>
          <cell r="I79">
            <v>456300</v>
          </cell>
          <cell r="J79" t="str">
            <v>120</v>
          </cell>
          <cell r="K79" t="str">
            <v>þ</v>
          </cell>
          <cell r="L79" t="str">
            <v>þ</v>
          </cell>
          <cell r="M79" t="str">
            <v>X</v>
          </cell>
          <cell r="N79" t="str">
            <v>X</v>
          </cell>
          <cell r="P79" t="str">
            <v>_</v>
          </cell>
          <cell r="Q79" t="str">
            <v xml:space="preserve">EN C.D. </v>
          </cell>
          <cell r="S79">
            <v>36281</v>
          </cell>
          <cell r="U79">
            <v>36220</v>
          </cell>
        </row>
        <row r="80">
          <cell r="A80">
            <v>51</v>
          </cell>
          <cell r="B80" t="str">
            <v>CE TEC.DE APLIC. LAS MALVINAS</v>
          </cell>
          <cell r="C80">
            <v>269</v>
          </cell>
          <cell r="D80" t="str">
            <v>PIURA</v>
          </cell>
          <cell r="E80" t="str">
            <v>PIURA</v>
          </cell>
          <cell r="F80" t="str">
            <v>LA ARENA</v>
          </cell>
          <cell r="H80">
            <v>6</v>
          </cell>
          <cell r="I80">
            <v>741000</v>
          </cell>
          <cell r="J80" t="str">
            <v>150</v>
          </cell>
          <cell r="K80" t="str">
            <v>þ</v>
          </cell>
          <cell r="L80" t="str">
            <v>þ</v>
          </cell>
          <cell r="M80" t="str">
            <v>X</v>
          </cell>
          <cell r="N80" t="str">
            <v>-</v>
          </cell>
          <cell r="P80" t="str">
            <v>_</v>
          </cell>
          <cell r="S80">
            <v>36281</v>
          </cell>
          <cell r="U80" t="str">
            <v>JUNIO</v>
          </cell>
        </row>
        <row r="81">
          <cell r="A81">
            <v>52</v>
          </cell>
          <cell r="B81" t="str">
            <v>CE MARIA AUXILIADORA</v>
          </cell>
          <cell r="C81">
            <v>774</v>
          </cell>
          <cell r="D81" t="str">
            <v>PIURA</v>
          </cell>
          <cell r="E81" t="str">
            <v>MORROPON</v>
          </cell>
          <cell r="F81" t="str">
            <v>CHULUCANAS</v>
          </cell>
          <cell r="H81">
            <v>2</v>
          </cell>
          <cell r="I81">
            <v>711100</v>
          </cell>
          <cell r="J81" t="str">
            <v>150</v>
          </cell>
          <cell r="K81" t="str">
            <v>þ</v>
          </cell>
          <cell r="L81" t="str">
            <v>þ</v>
          </cell>
          <cell r="M81" t="str">
            <v>X</v>
          </cell>
          <cell r="S81">
            <v>36281</v>
          </cell>
          <cell r="U81">
            <v>36281</v>
          </cell>
        </row>
        <row r="82">
          <cell r="A82">
            <v>53</v>
          </cell>
          <cell r="B82" t="str">
            <v>CEI 199</v>
          </cell>
          <cell r="C82">
            <v>90</v>
          </cell>
          <cell r="D82" t="str">
            <v>PIURA</v>
          </cell>
          <cell r="E82" t="str">
            <v>MORROPON</v>
          </cell>
          <cell r="F82" t="str">
            <v>MORROPON</v>
          </cell>
          <cell r="H82">
            <v>4</v>
          </cell>
          <cell r="I82">
            <v>325000</v>
          </cell>
          <cell r="J82" t="str">
            <v>120</v>
          </cell>
          <cell r="K82" t="str">
            <v>þ</v>
          </cell>
          <cell r="L82" t="str">
            <v>þ</v>
          </cell>
          <cell r="M82" t="str">
            <v>X</v>
          </cell>
          <cell r="S82">
            <v>36281</v>
          </cell>
          <cell r="U82">
            <v>36281</v>
          </cell>
        </row>
        <row r="83">
          <cell r="A83">
            <v>54</v>
          </cell>
          <cell r="B83" t="str">
            <v>CE 15023</v>
          </cell>
          <cell r="C83">
            <v>292</v>
          </cell>
          <cell r="D83" t="str">
            <v>PIURA</v>
          </cell>
          <cell r="E83" t="str">
            <v>MORROPON</v>
          </cell>
          <cell r="F83" t="str">
            <v>BUENOS AIRES</v>
          </cell>
          <cell r="H83">
            <v>6</v>
          </cell>
          <cell r="I83">
            <v>445300</v>
          </cell>
          <cell r="J83" t="str">
            <v>120</v>
          </cell>
          <cell r="K83" t="str">
            <v>þ</v>
          </cell>
          <cell r="L83" t="str">
            <v>PENDIENTE</v>
          </cell>
          <cell r="S83">
            <v>36281</v>
          </cell>
          <cell r="U83" t="str">
            <v>AGOSTO</v>
          </cell>
        </row>
        <row r="84">
          <cell r="A84">
            <v>55</v>
          </cell>
          <cell r="B84" t="str">
            <v>CES SAN MARTIN</v>
          </cell>
          <cell r="C84">
            <v>1418</v>
          </cell>
          <cell r="D84" t="str">
            <v>PIURA</v>
          </cell>
          <cell r="E84" t="str">
            <v>SECHURA</v>
          </cell>
          <cell r="F84" t="str">
            <v>SECHURA</v>
          </cell>
          <cell r="H84">
            <v>6</v>
          </cell>
          <cell r="I84">
            <v>547000</v>
          </cell>
          <cell r="J84" t="str">
            <v>150</v>
          </cell>
          <cell r="K84" t="str">
            <v>FALTA</v>
          </cell>
          <cell r="S84">
            <v>36281</v>
          </cell>
          <cell r="U84" t="str">
            <v>AGOSTO</v>
          </cell>
        </row>
        <row r="85">
          <cell r="A85">
            <v>56</v>
          </cell>
          <cell r="B85" t="str">
            <v>INIF Nº40 ISOLINA BACA HAZ</v>
          </cell>
          <cell r="C85">
            <v>856</v>
          </cell>
          <cell r="D85" t="str">
            <v>PIURA</v>
          </cell>
          <cell r="E85" t="str">
            <v>MORROPON</v>
          </cell>
          <cell r="F85" t="str">
            <v>CHULUCANAS</v>
          </cell>
          <cell r="H85">
            <v>6</v>
          </cell>
          <cell r="I85">
            <v>581500</v>
          </cell>
          <cell r="J85" t="str">
            <v>150</v>
          </cell>
          <cell r="K85" t="str">
            <v>þ</v>
          </cell>
          <cell r="L85" t="str">
            <v>EN ELAB.</v>
          </cell>
          <cell r="S85">
            <v>36281</v>
          </cell>
          <cell r="U85" t="str">
            <v>JULIO</v>
          </cell>
        </row>
        <row r="86">
          <cell r="A86">
            <v>57</v>
          </cell>
          <cell r="B86" t="str">
            <v>CE 24 DE JUNIO</v>
          </cell>
          <cell r="C86">
            <v>662</v>
          </cell>
          <cell r="D86" t="str">
            <v>PIURA</v>
          </cell>
          <cell r="E86" t="str">
            <v>PIURA</v>
          </cell>
          <cell r="F86" t="str">
            <v>TAMBOGRANDE</v>
          </cell>
          <cell r="H86">
            <v>6</v>
          </cell>
          <cell r="I86">
            <v>897000</v>
          </cell>
          <cell r="J86" t="str">
            <v>150</v>
          </cell>
          <cell r="K86" t="str">
            <v>þ</v>
          </cell>
          <cell r="L86" t="str">
            <v>þ</v>
          </cell>
          <cell r="M86" t="str">
            <v>X</v>
          </cell>
          <cell r="S86">
            <v>36281</v>
          </cell>
          <cell r="U86">
            <v>36281</v>
          </cell>
        </row>
        <row r="87">
          <cell r="A87">
            <v>58</v>
          </cell>
          <cell r="B87" t="str">
            <v>CE 011 CESAR VALLEJO</v>
          </cell>
          <cell r="C87">
            <v>888</v>
          </cell>
          <cell r="D87" t="str">
            <v>TUMBES</v>
          </cell>
          <cell r="E87" t="str">
            <v>TUMBES</v>
          </cell>
          <cell r="F87" t="str">
            <v>TUMBES</v>
          </cell>
          <cell r="H87">
            <v>9</v>
          </cell>
          <cell r="I87">
            <v>253500</v>
          </cell>
          <cell r="J87" t="str">
            <v>120</v>
          </cell>
          <cell r="K87" t="str">
            <v>þ</v>
          </cell>
          <cell r="L87" t="str">
            <v>þ</v>
          </cell>
          <cell r="M87" t="str">
            <v>X</v>
          </cell>
          <cell r="S87">
            <v>36281</v>
          </cell>
          <cell r="U87">
            <v>36251</v>
          </cell>
        </row>
        <row r="88">
          <cell r="A88">
            <v>59</v>
          </cell>
          <cell r="B88" t="str">
            <v>CE 131 GRACIELA N. GONZALES</v>
          </cell>
          <cell r="C88">
            <v>90</v>
          </cell>
          <cell r="D88" t="str">
            <v>TUMBES</v>
          </cell>
          <cell r="E88" t="str">
            <v>ZARUMILLA</v>
          </cell>
          <cell r="F88" t="str">
            <v>AGUAS VERDES</v>
          </cell>
          <cell r="H88">
            <v>4</v>
          </cell>
          <cell r="I88">
            <v>253500</v>
          </cell>
          <cell r="J88" t="str">
            <v>90</v>
          </cell>
          <cell r="K88" t="str">
            <v>þ</v>
          </cell>
          <cell r="L88" t="str">
            <v>þ</v>
          </cell>
          <cell r="M88" t="str">
            <v>X</v>
          </cell>
          <cell r="N88" t="str">
            <v>X</v>
          </cell>
          <cell r="P88" t="str">
            <v>X</v>
          </cell>
          <cell r="Q88" t="str">
            <v>X</v>
          </cell>
          <cell r="S88" t="str">
            <v>X</v>
          </cell>
          <cell r="U88">
            <v>36220</v>
          </cell>
        </row>
        <row r="89">
          <cell r="A89">
            <v>60</v>
          </cell>
          <cell r="B89" t="str">
            <v>CE EL TRIUNFO</v>
          </cell>
          <cell r="C89">
            <v>675</v>
          </cell>
          <cell r="D89" t="str">
            <v>TUMBES</v>
          </cell>
          <cell r="E89" t="str">
            <v>TUMBES</v>
          </cell>
          <cell r="F89" t="str">
            <v>TUMBES</v>
          </cell>
          <cell r="H89">
            <v>6</v>
          </cell>
          <cell r="I89">
            <v>799500</v>
          </cell>
          <cell r="J89" t="str">
            <v>150</v>
          </cell>
          <cell r="K89" t="str">
            <v>þ</v>
          </cell>
          <cell r="L89" t="str">
            <v>þ</v>
          </cell>
          <cell r="M89" t="str">
            <v>X</v>
          </cell>
          <cell r="N89" t="str">
            <v>_</v>
          </cell>
          <cell r="P89" t="str">
            <v>_</v>
          </cell>
          <cell r="S89">
            <v>36281</v>
          </cell>
          <cell r="U89">
            <v>36251</v>
          </cell>
        </row>
        <row r="90">
          <cell r="A90">
            <v>61</v>
          </cell>
          <cell r="B90" t="str">
            <v>CE 021 WILFREDO A. RICARDI C.</v>
          </cell>
          <cell r="C90">
            <v>400</v>
          </cell>
          <cell r="D90" t="str">
            <v>TUMBES</v>
          </cell>
          <cell r="E90" t="str">
            <v>TUMBES</v>
          </cell>
          <cell r="F90" t="str">
            <v>CORRALES</v>
          </cell>
          <cell r="H90">
            <v>6</v>
          </cell>
          <cell r="I90">
            <v>253500</v>
          </cell>
          <cell r="J90" t="str">
            <v>90</v>
          </cell>
          <cell r="K90" t="str">
            <v>þ</v>
          </cell>
          <cell r="L90" t="str">
            <v>þ</v>
          </cell>
          <cell r="M90" t="str">
            <v>X</v>
          </cell>
          <cell r="N90" t="str">
            <v>_</v>
          </cell>
          <cell r="P90" t="str">
            <v>_</v>
          </cell>
          <cell r="S90">
            <v>36281</v>
          </cell>
          <cell r="U90">
            <v>36251</v>
          </cell>
        </row>
        <row r="91">
          <cell r="A91">
            <v>62</v>
          </cell>
          <cell r="B91" t="str">
            <v>CE 020</v>
          </cell>
          <cell r="C91">
            <v>1021</v>
          </cell>
          <cell r="D91" t="str">
            <v>TUMBES</v>
          </cell>
          <cell r="E91" t="str">
            <v>TUMBES</v>
          </cell>
          <cell r="F91" t="str">
            <v>CORRALES</v>
          </cell>
          <cell r="H91">
            <v>6</v>
          </cell>
          <cell r="I91">
            <v>253500</v>
          </cell>
          <cell r="J91" t="str">
            <v>90</v>
          </cell>
          <cell r="K91" t="str">
            <v>þ</v>
          </cell>
          <cell r="L91" t="str">
            <v>þ</v>
          </cell>
          <cell r="M91" t="str">
            <v>X</v>
          </cell>
          <cell r="N91" t="str">
            <v>X</v>
          </cell>
          <cell r="P91" t="str">
            <v>_</v>
          </cell>
          <cell r="S91">
            <v>36281</v>
          </cell>
          <cell r="U91" t="str">
            <v>JUNIO</v>
          </cell>
        </row>
        <row r="92">
          <cell r="A92">
            <v>63</v>
          </cell>
          <cell r="B92" t="str">
            <v>CE CIRO ALEGRIA</v>
          </cell>
          <cell r="C92">
            <v>128</v>
          </cell>
          <cell r="D92" t="str">
            <v>TUMBES</v>
          </cell>
          <cell r="E92" t="str">
            <v>CONT.VILLAR</v>
          </cell>
          <cell r="F92" t="str">
            <v>CASITAS</v>
          </cell>
          <cell r="H92">
            <v>4</v>
          </cell>
          <cell r="I92">
            <v>325000</v>
          </cell>
          <cell r="J92" t="str">
            <v>120</v>
          </cell>
          <cell r="K92" t="str">
            <v>þ</v>
          </cell>
          <cell r="L92" t="str">
            <v>EN ELAB.</v>
          </cell>
          <cell r="S92">
            <v>36281</v>
          </cell>
          <cell r="U92">
            <v>36281</v>
          </cell>
        </row>
        <row r="93">
          <cell r="A93">
            <v>64</v>
          </cell>
          <cell r="B93" t="str">
            <v>CE 066</v>
          </cell>
          <cell r="C93">
            <v>100</v>
          </cell>
          <cell r="D93" t="str">
            <v>TUMBES</v>
          </cell>
          <cell r="E93" t="str">
            <v>CONT.VILLAR</v>
          </cell>
          <cell r="F93" t="str">
            <v>ZORRITOS</v>
          </cell>
          <cell r="H93">
            <v>6</v>
          </cell>
          <cell r="I93">
            <v>325000</v>
          </cell>
          <cell r="J93" t="str">
            <v>120</v>
          </cell>
          <cell r="K93" t="str">
            <v>þ</v>
          </cell>
          <cell r="L93" t="str">
            <v>þ</v>
          </cell>
          <cell r="M93" t="str">
            <v>X</v>
          </cell>
          <cell r="N93" t="str">
            <v>x</v>
          </cell>
          <cell r="S93">
            <v>36281</v>
          </cell>
          <cell r="U93">
            <v>36281</v>
          </cell>
        </row>
        <row r="94">
          <cell r="A94">
            <v>65</v>
          </cell>
          <cell r="B94" t="str">
            <v>CE 031</v>
          </cell>
          <cell r="C94">
            <v>1485</v>
          </cell>
          <cell r="D94" t="str">
            <v>TUMBES</v>
          </cell>
          <cell r="E94" t="str">
            <v>TUMBES</v>
          </cell>
          <cell r="F94" t="str">
            <v>LA CRUZ</v>
          </cell>
          <cell r="H94">
            <v>8</v>
          </cell>
          <cell r="I94">
            <v>325000</v>
          </cell>
          <cell r="J94" t="str">
            <v>120</v>
          </cell>
          <cell r="K94" t="str">
            <v>þ</v>
          </cell>
          <cell r="L94" t="str">
            <v>þ</v>
          </cell>
          <cell r="M94" t="str">
            <v>X</v>
          </cell>
          <cell r="S94">
            <v>36281</v>
          </cell>
          <cell r="U94">
            <v>36281</v>
          </cell>
        </row>
        <row r="95">
          <cell r="A95">
            <v>66</v>
          </cell>
          <cell r="B95" t="str">
            <v>CE 128 GENERAL JORGE GUIMAC</v>
          </cell>
          <cell r="C95">
            <v>223</v>
          </cell>
          <cell r="D95" t="str">
            <v>TUMBES</v>
          </cell>
          <cell r="E95" t="str">
            <v>ZARUMILLA</v>
          </cell>
          <cell r="F95" t="str">
            <v>AGUAS VERDES</v>
          </cell>
          <cell r="H95">
            <v>6</v>
          </cell>
          <cell r="I95">
            <v>227500</v>
          </cell>
          <cell r="J95" t="str">
            <v>120</v>
          </cell>
          <cell r="K95" t="str">
            <v>þ</v>
          </cell>
          <cell r="L95" t="str">
            <v>þ</v>
          </cell>
          <cell r="S95" t="str">
            <v>X</v>
          </cell>
          <cell r="U95">
            <v>36281</v>
          </cell>
        </row>
        <row r="96">
          <cell r="A96">
            <v>67</v>
          </cell>
          <cell r="B96" t="str">
            <v>CE 001 LISHNER TUDELA</v>
          </cell>
          <cell r="C96">
            <v>1108</v>
          </cell>
          <cell r="D96" t="str">
            <v>TUMBES</v>
          </cell>
          <cell r="E96" t="str">
            <v>TUMBES</v>
          </cell>
          <cell r="F96" t="str">
            <v>TUMBES</v>
          </cell>
          <cell r="H96">
            <v>9</v>
          </cell>
          <cell r="I96">
            <v>770000</v>
          </cell>
          <cell r="J96" t="str">
            <v>150</v>
          </cell>
          <cell r="K96" t="str">
            <v>þ</v>
          </cell>
          <cell r="L96" t="str">
            <v>þ</v>
          </cell>
          <cell r="M96" t="str">
            <v>X</v>
          </cell>
          <cell r="S96">
            <v>36281</v>
          </cell>
          <cell r="U96">
            <v>36281</v>
          </cell>
        </row>
        <row r="97">
          <cell r="A97">
            <v>68</v>
          </cell>
          <cell r="B97" t="str">
            <v>CEI 203</v>
          </cell>
          <cell r="C97">
            <v>110</v>
          </cell>
          <cell r="D97" t="str">
            <v>TUMBES</v>
          </cell>
          <cell r="E97" t="str">
            <v>ZARUMILLA</v>
          </cell>
          <cell r="F97" t="str">
            <v>ZARUMILLA</v>
          </cell>
          <cell r="H97">
            <v>2</v>
          </cell>
          <cell r="I97">
            <v>253500</v>
          </cell>
          <cell r="J97" t="str">
            <v>90</v>
          </cell>
          <cell r="K97" t="str">
            <v>FALTA</v>
          </cell>
          <cell r="S97">
            <v>36281</v>
          </cell>
          <cell r="U97" t="str">
            <v>AGOSTO</v>
          </cell>
        </row>
        <row r="98">
          <cell r="A98">
            <v>69</v>
          </cell>
          <cell r="B98" t="str">
            <v>CE 118</v>
          </cell>
          <cell r="C98">
            <v>461</v>
          </cell>
          <cell r="D98" t="str">
            <v>TUMBES</v>
          </cell>
          <cell r="E98" t="str">
            <v>TUMBES</v>
          </cell>
          <cell r="F98" t="str">
            <v>TUMBES</v>
          </cell>
          <cell r="H98">
            <v>4</v>
          </cell>
          <cell r="I98">
            <v>394000</v>
          </cell>
          <cell r="J98" t="str">
            <v>90</v>
          </cell>
          <cell r="K98" t="str">
            <v>þ</v>
          </cell>
          <cell r="L98" t="str">
            <v>þ</v>
          </cell>
          <cell r="S98">
            <v>36281</v>
          </cell>
          <cell r="U98" t="str">
            <v>JULIO</v>
          </cell>
        </row>
        <row r="99">
          <cell r="A99">
            <v>70</v>
          </cell>
          <cell r="B99" t="str">
            <v>CEI 209</v>
          </cell>
          <cell r="C99">
            <v>119</v>
          </cell>
          <cell r="D99" t="str">
            <v>TUMBES</v>
          </cell>
          <cell r="E99" t="str">
            <v>ZARUMILLA</v>
          </cell>
          <cell r="F99" t="str">
            <v>AGUAS VERDES</v>
          </cell>
          <cell r="H99">
            <v>2</v>
          </cell>
          <cell r="I99">
            <v>253000</v>
          </cell>
          <cell r="J99" t="str">
            <v>90</v>
          </cell>
          <cell r="K99" t="str">
            <v>þ</v>
          </cell>
          <cell r="L99" t="str">
            <v>þ</v>
          </cell>
          <cell r="M99" t="str">
            <v>X</v>
          </cell>
          <cell r="S99">
            <v>36281</v>
          </cell>
          <cell r="U99">
            <v>36281</v>
          </cell>
        </row>
        <row r="100">
          <cell r="A100">
            <v>71</v>
          </cell>
          <cell r="B100" t="str">
            <v>CEO 008 ROSA ORDINOLA</v>
          </cell>
          <cell r="C100">
            <v>200</v>
          </cell>
          <cell r="D100" t="str">
            <v>TUMBES</v>
          </cell>
          <cell r="E100" t="str">
            <v>ZARUMILLA</v>
          </cell>
          <cell r="F100" t="str">
            <v>ZARUMILLA</v>
          </cell>
          <cell r="H100">
            <v>3</v>
          </cell>
          <cell r="I100">
            <v>859000</v>
          </cell>
          <cell r="J100" t="str">
            <v>150</v>
          </cell>
          <cell r="K100" t="str">
            <v>þ</v>
          </cell>
          <cell r="L100" t="str">
            <v>þ</v>
          </cell>
          <cell r="M100" t="str">
            <v>X</v>
          </cell>
          <cell r="N100" t="str">
            <v>X</v>
          </cell>
          <cell r="S100">
            <v>36281</v>
          </cell>
          <cell r="U100">
            <v>36281</v>
          </cell>
        </row>
        <row r="101">
          <cell r="A101">
            <v>72</v>
          </cell>
          <cell r="B101" t="str">
            <v>CE 003 JORGE GUIMAC B.</v>
          </cell>
          <cell r="C101">
            <v>325</v>
          </cell>
          <cell r="D101" t="str">
            <v>TUMBES</v>
          </cell>
          <cell r="E101" t="str">
            <v>TUMBES</v>
          </cell>
          <cell r="F101" t="str">
            <v>TUMBES</v>
          </cell>
          <cell r="H101">
            <v>6</v>
          </cell>
          <cell r="I101">
            <v>550800</v>
          </cell>
          <cell r="J101" t="str">
            <v>90</v>
          </cell>
          <cell r="K101" t="str">
            <v>þ</v>
          </cell>
          <cell r="L101" t="str">
            <v>EN ELAB.</v>
          </cell>
          <cell r="U101" t="str">
            <v>JULIO</v>
          </cell>
        </row>
      </sheetData>
      <sheetData sheetId="3">
        <row r="15">
          <cell r="A15">
            <v>1</v>
          </cell>
          <cell r="B15" t="str">
            <v>CS PAIMAS</v>
          </cell>
          <cell r="C15" t="str">
            <v>PIURA</v>
          </cell>
          <cell r="D15" t="str">
            <v>AYABACA</v>
          </cell>
          <cell r="E15" t="str">
            <v>PAIMAS</v>
          </cell>
          <cell r="F15">
            <v>750000</v>
          </cell>
          <cell r="G15">
            <v>180</v>
          </cell>
          <cell r="H15" t="str">
            <v>þ</v>
          </cell>
          <cell r="P15">
            <v>36220</v>
          </cell>
          <cell r="Q15" t="str">
            <v>AD 13-1999</v>
          </cell>
          <cell r="R15">
            <v>36220</v>
          </cell>
          <cell r="S15" t="str">
            <v>AD 13-1999</v>
          </cell>
          <cell r="T15">
            <v>36219</v>
          </cell>
          <cell r="U15">
            <v>723207.78</v>
          </cell>
          <cell r="V15">
            <v>180</v>
          </cell>
        </row>
        <row r="16">
          <cell r="A16">
            <v>2</v>
          </cell>
          <cell r="B16" t="str">
            <v>C.S. BUENOS AIRES</v>
          </cell>
          <cell r="C16" t="str">
            <v>PIURA</v>
          </cell>
          <cell r="D16" t="str">
            <v>MORROPÓN</v>
          </cell>
          <cell r="E16" t="str">
            <v>BUENOS AIRES</v>
          </cell>
          <cell r="F16">
            <v>760000</v>
          </cell>
          <cell r="G16">
            <v>180</v>
          </cell>
          <cell r="H16" t="str">
            <v>þ</v>
          </cell>
          <cell r="P16">
            <v>36220</v>
          </cell>
          <cell r="Q16" t="str">
            <v>AD 14-1999</v>
          </cell>
          <cell r="R16">
            <v>36220</v>
          </cell>
          <cell r="S16" t="str">
            <v>AD 14-1999</v>
          </cell>
          <cell r="T16">
            <v>36219</v>
          </cell>
          <cell r="U16">
            <v>731032.29</v>
          </cell>
          <cell r="V16">
            <v>180</v>
          </cell>
        </row>
        <row r="17">
          <cell r="A17">
            <v>3</v>
          </cell>
          <cell r="B17" t="str">
            <v>C.S. CANCHAQUE</v>
          </cell>
          <cell r="C17" t="str">
            <v>PIURA</v>
          </cell>
          <cell r="D17" t="str">
            <v>HUANCABAMBA</v>
          </cell>
          <cell r="E17" t="str">
            <v>CANCHAQUE</v>
          </cell>
          <cell r="F17">
            <v>640431</v>
          </cell>
          <cell r="G17">
            <v>120</v>
          </cell>
          <cell r="H17" t="str">
            <v>þ</v>
          </cell>
          <cell r="P17">
            <v>36220</v>
          </cell>
          <cell r="Q17" t="str">
            <v>AD 15-1999</v>
          </cell>
          <cell r="R17">
            <v>36220</v>
          </cell>
          <cell r="S17" t="str">
            <v>AD 15-1999</v>
          </cell>
          <cell r="T17">
            <v>36219</v>
          </cell>
          <cell r="U17">
            <v>640431.02</v>
          </cell>
          <cell r="V17">
            <v>180</v>
          </cell>
        </row>
        <row r="18">
          <cell r="A18">
            <v>4</v>
          </cell>
          <cell r="B18" t="str">
            <v>CS MONTERO</v>
          </cell>
          <cell r="C18" t="str">
            <v>PIURA</v>
          </cell>
          <cell r="D18" t="str">
            <v>AYABACA</v>
          </cell>
          <cell r="E18" t="str">
            <v>MONTERO</v>
          </cell>
          <cell r="F18">
            <v>540000</v>
          </cell>
          <cell r="G18">
            <v>120</v>
          </cell>
          <cell r="H18" t="str">
            <v>þ</v>
          </cell>
          <cell r="P18">
            <v>36220</v>
          </cell>
          <cell r="Q18" t="str">
            <v>AD 16-1999</v>
          </cell>
          <cell r="R18">
            <v>36220</v>
          </cell>
          <cell r="S18" t="str">
            <v>AD 16-1999</v>
          </cell>
          <cell r="T18">
            <v>36219</v>
          </cell>
          <cell r="U18">
            <v>510315.31</v>
          </cell>
          <cell r="V18">
            <v>150</v>
          </cell>
        </row>
        <row r="19">
          <cell r="A19">
            <v>5</v>
          </cell>
          <cell r="B19" t="str">
            <v>PS PUEBLO NUEVO</v>
          </cell>
          <cell r="C19" t="str">
            <v>PIURA</v>
          </cell>
          <cell r="D19" t="str">
            <v>MORROPÓN</v>
          </cell>
          <cell r="E19" t="str">
            <v>BUENOS AIRES</v>
          </cell>
          <cell r="F19">
            <v>256369</v>
          </cell>
          <cell r="G19">
            <v>120</v>
          </cell>
          <cell r="H19" t="str">
            <v>þ</v>
          </cell>
          <cell r="P19">
            <v>36220</v>
          </cell>
          <cell r="Q19" t="str">
            <v>AD 17-1999</v>
          </cell>
          <cell r="R19">
            <v>36220</v>
          </cell>
          <cell r="S19" t="str">
            <v>AD 17-1999</v>
          </cell>
          <cell r="T19">
            <v>36227</v>
          </cell>
          <cell r="U19">
            <v>257729.87</v>
          </cell>
          <cell r="V19">
            <v>90</v>
          </cell>
        </row>
        <row r="20">
          <cell r="A20">
            <v>6</v>
          </cell>
          <cell r="B20" t="str">
            <v>PS SALALA</v>
          </cell>
          <cell r="C20" t="str">
            <v>PIURA</v>
          </cell>
          <cell r="D20" t="str">
            <v>HUANCABAMBA</v>
          </cell>
          <cell r="E20" t="str">
            <v>HUANCABAMBA</v>
          </cell>
          <cell r="F20">
            <v>294321</v>
          </cell>
          <cell r="G20">
            <v>120</v>
          </cell>
          <cell r="H20" t="str">
            <v>þ</v>
          </cell>
          <cell r="P20">
            <v>36220</v>
          </cell>
          <cell r="Q20" t="str">
            <v>AD 18-1999</v>
          </cell>
          <cell r="R20">
            <v>36220</v>
          </cell>
          <cell r="S20" t="str">
            <v>AD 18-1999</v>
          </cell>
          <cell r="T20">
            <v>36219</v>
          </cell>
          <cell r="U20">
            <v>321081.2</v>
          </cell>
          <cell r="V20">
            <v>90</v>
          </cell>
        </row>
        <row r="21">
          <cell r="A21">
            <v>7</v>
          </cell>
          <cell r="B21" t="str">
            <v>PS EL HIGUERON</v>
          </cell>
          <cell r="C21" t="str">
            <v>PIURA</v>
          </cell>
          <cell r="D21" t="str">
            <v>CANCHAQUE</v>
          </cell>
          <cell r="E21" t="str">
            <v>SAN MIGUEL</v>
          </cell>
          <cell r="F21">
            <v>288714</v>
          </cell>
          <cell r="G21">
            <v>120</v>
          </cell>
          <cell r="H21" t="str">
            <v>þ</v>
          </cell>
          <cell r="P21">
            <v>36220</v>
          </cell>
          <cell r="Q21" t="str">
            <v>AD 19-1999</v>
          </cell>
          <cell r="R21">
            <v>36220</v>
          </cell>
          <cell r="S21" t="str">
            <v>AD 19-1999</v>
          </cell>
          <cell r="T21">
            <v>36219</v>
          </cell>
          <cell r="U21">
            <v>312106.55</v>
          </cell>
          <cell r="V21">
            <v>90</v>
          </cell>
        </row>
        <row r="22">
          <cell r="A22">
            <v>8</v>
          </cell>
          <cell r="B22" t="str">
            <v>PS HUALCAS</v>
          </cell>
          <cell r="C22" t="str">
            <v>PIURA</v>
          </cell>
          <cell r="D22" t="str">
            <v>MORROPÓN</v>
          </cell>
          <cell r="E22" t="str">
            <v>SALITRAL</v>
          </cell>
          <cell r="F22">
            <v>248385</v>
          </cell>
          <cell r="G22">
            <v>120</v>
          </cell>
          <cell r="H22" t="str">
            <v>þ</v>
          </cell>
          <cell r="P22">
            <v>36220</v>
          </cell>
          <cell r="Q22" t="str">
            <v>AD 20-1999</v>
          </cell>
          <cell r="R22">
            <v>36220</v>
          </cell>
          <cell r="S22" t="str">
            <v>AD 20-1999</v>
          </cell>
          <cell r="T22">
            <v>36219</v>
          </cell>
          <cell r="U22">
            <v>249727.35</v>
          </cell>
          <cell r="V22">
            <v>90</v>
          </cell>
        </row>
        <row r="23">
          <cell r="A23">
            <v>9</v>
          </cell>
          <cell r="B23" t="str">
            <v>PS LOS RANCHOS</v>
          </cell>
          <cell r="C23" t="str">
            <v>PIURA</v>
          </cell>
          <cell r="D23" t="str">
            <v>HUANCABAMBA</v>
          </cell>
          <cell r="E23" t="str">
            <v>CANCHAQUE</v>
          </cell>
          <cell r="F23">
            <v>229229</v>
          </cell>
          <cell r="G23">
            <v>120</v>
          </cell>
          <cell r="H23" t="str">
            <v>þ</v>
          </cell>
          <cell r="P23">
            <v>36220</v>
          </cell>
          <cell r="Q23" t="str">
            <v>AD 21-1999</v>
          </cell>
          <cell r="R23">
            <v>36220</v>
          </cell>
          <cell r="S23" t="str">
            <v>AD 21-1999</v>
          </cell>
          <cell r="T23">
            <v>36219</v>
          </cell>
          <cell r="U23">
            <v>229229.37</v>
          </cell>
          <cell r="V23">
            <v>90</v>
          </cell>
        </row>
        <row r="24">
          <cell r="A24">
            <v>10</v>
          </cell>
          <cell r="B24" t="str">
            <v>PS SILAHUA</v>
          </cell>
          <cell r="C24" t="str">
            <v>PIURA</v>
          </cell>
          <cell r="D24" t="str">
            <v>MORROPÓN</v>
          </cell>
          <cell r="E24" t="str">
            <v>CHALACO</v>
          </cell>
          <cell r="F24">
            <v>281724</v>
          </cell>
          <cell r="G24">
            <v>120</v>
          </cell>
          <cell r="H24" t="str">
            <v>þ</v>
          </cell>
          <cell r="P24">
            <v>36220</v>
          </cell>
          <cell r="Q24" t="str">
            <v>AD 22-1999</v>
          </cell>
          <cell r="R24">
            <v>36220</v>
          </cell>
          <cell r="S24" t="str">
            <v>AD 22-1999</v>
          </cell>
          <cell r="T24">
            <v>36219</v>
          </cell>
          <cell r="U24">
            <v>281724.65000000002</v>
          </cell>
          <cell r="V24">
            <v>90</v>
          </cell>
        </row>
        <row r="25">
          <cell r="A25">
            <v>11</v>
          </cell>
          <cell r="B25" t="str">
            <v>PS NARANJO</v>
          </cell>
          <cell r="C25" t="str">
            <v>PIURA</v>
          </cell>
          <cell r="D25" t="str">
            <v>MORROPÓN</v>
          </cell>
          <cell r="E25" t="str">
            <v>CHALACO</v>
          </cell>
          <cell r="F25">
            <v>329970</v>
          </cell>
          <cell r="G25">
            <v>120</v>
          </cell>
          <cell r="H25" t="str">
            <v>þ</v>
          </cell>
          <cell r="P25">
            <v>36220</v>
          </cell>
          <cell r="Q25" t="str">
            <v>AD 23-1999</v>
          </cell>
          <cell r="R25">
            <v>36220</v>
          </cell>
          <cell r="S25" t="str">
            <v>AD 23-1999</v>
          </cell>
          <cell r="T25">
            <v>36219</v>
          </cell>
          <cell r="U25">
            <v>329970.46999999997</v>
          </cell>
          <cell r="V25">
            <v>90</v>
          </cell>
        </row>
        <row r="26">
          <cell r="A26">
            <v>12</v>
          </cell>
          <cell r="B26" t="str">
            <v>PS CHOCCO</v>
          </cell>
          <cell r="C26" t="str">
            <v>PIURA</v>
          </cell>
          <cell r="D26" t="str">
            <v>MORROPÓN</v>
          </cell>
          <cell r="E26" t="str">
            <v>YAMANGO</v>
          </cell>
          <cell r="F26">
            <v>278819</v>
          </cell>
          <cell r="G26">
            <v>120</v>
          </cell>
          <cell r="H26" t="str">
            <v>þ</v>
          </cell>
          <cell r="P26">
            <v>36220</v>
          </cell>
          <cell r="Q26" t="str">
            <v>AD 24-1999</v>
          </cell>
          <cell r="R26">
            <v>36220</v>
          </cell>
          <cell r="S26" t="str">
            <v>AD 24-1999</v>
          </cell>
          <cell r="T26">
            <v>36219</v>
          </cell>
          <cell r="U26">
            <v>278819.81</v>
          </cell>
          <cell r="V26">
            <v>90</v>
          </cell>
        </row>
        <row r="27">
          <cell r="A27">
            <v>13</v>
          </cell>
          <cell r="B27" t="str">
            <v>PS PINGOLA</v>
          </cell>
          <cell r="C27" t="str">
            <v>PIURA</v>
          </cell>
          <cell r="D27" t="str">
            <v>AYABACA</v>
          </cell>
          <cell r="E27" t="str">
            <v>AYABACA</v>
          </cell>
          <cell r="F27">
            <v>266056</v>
          </cell>
          <cell r="G27">
            <v>120</v>
          </cell>
          <cell r="H27" t="str">
            <v>þ</v>
          </cell>
          <cell r="P27">
            <v>36220</v>
          </cell>
          <cell r="Q27" t="str">
            <v>AD 27-1999</v>
          </cell>
          <cell r="R27">
            <v>36220</v>
          </cell>
          <cell r="S27" t="str">
            <v>AD 27-1999</v>
          </cell>
          <cell r="T27">
            <v>36227</v>
          </cell>
          <cell r="U27">
            <v>274811.73</v>
          </cell>
          <cell r="V27">
            <v>90</v>
          </cell>
        </row>
        <row r="28">
          <cell r="A28">
            <v>14</v>
          </cell>
          <cell r="B28" t="str">
            <v>PS CHIN CHIN</v>
          </cell>
          <cell r="C28" t="str">
            <v>PIURA</v>
          </cell>
          <cell r="D28" t="str">
            <v>AYABACA</v>
          </cell>
          <cell r="E28" t="str">
            <v>AYABACA</v>
          </cell>
          <cell r="F28">
            <v>291273</v>
          </cell>
          <cell r="G28">
            <v>120</v>
          </cell>
          <cell r="H28" t="str">
            <v>þ</v>
          </cell>
          <cell r="P28">
            <v>36220</v>
          </cell>
          <cell r="Q28" t="str">
            <v>AD 30-1999</v>
          </cell>
          <cell r="R28">
            <v>36220</v>
          </cell>
          <cell r="S28" t="str">
            <v>AD 30-1999</v>
          </cell>
          <cell r="T28">
            <v>36227</v>
          </cell>
          <cell r="U28">
            <v>301565</v>
          </cell>
          <cell r="V28">
            <v>90</v>
          </cell>
        </row>
        <row r="29">
          <cell r="A29">
            <v>15</v>
          </cell>
          <cell r="B29" t="str">
            <v>PS TASAJERAS</v>
          </cell>
          <cell r="C29" t="str">
            <v>PIURA</v>
          </cell>
          <cell r="D29" t="str">
            <v>AYABACA</v>
          </cell>
          <cell r="E29" t="str">
            <v>SAPALLICA</v>
          </cell>
          <cell r="F29">
            <v>298298</v>
          </cell>
          <cell r="G29">
            <v>120</v>
          </cell>
          <cell r="H29" t="str">
            <v>þ</v>
          </cell>
          <cell r="P29">
            <v>36220</v>
          </cell>
          <cell r="Q29" t="str">
            <v>AD 31-1999</v>
          </cell>
          <cell r="R29">
            <v>36220</v>
          </cell>
          <cell r="S29" t="str">
            <v>AD 31-1999</v>
          </cell>
          <cell r="T29">
            <v>36227</v>
          </cell>
          <cell r="U29">
            <v>327948.67</v>
          </cell>
          <cell r="V29">
            <v>90</v>
          </cell>
        </row>
        <row r="30">
          <cell r="A30">
            <v>16</v>
          </cell>
          <cell r="B30" t="str">
            <v>C.S. MATERNO PUEBLO NUEVO</v>
          </cell>
          <cell r="C30" t="str">
            <v>LA LIBERTAD</v>
          </cell>
          <cell r="D30" t="str">
            <v>CHEPEN</v>
          </cell>
          <cell r="E30" t="str">
            <v>PUEBLO NUEVO</v>
          </cell>
          <cell r="F30">
            <v>256369</v>
          </cell>
          <cell r="G30">
            <v>120</v>
          </cell>
          <cell r="H30" t="str">
            <v>þ</v>
          </cell>
          <cell r="P30">
            <v>36251</v>
          </cell>
          <cell r="R30">
            <v>36251</v>
          </cell>
        </row>
        <row r="31">
          <cell r="A31">
            <v>17</v>
          </cell>
          <cell r="B31" t="str">
            <v>P.S. SALAVERRY</v>
          </cell>
          <cell r="C31" t="str">
            <v>LA LIBERTAD</v>
          </cell>
          <cell r="D31" t="str">
            <v>TRUJILLO</v>
          </cell>
          <cell r="E31" t="str">
            <v>SALAVERRY</v>
          </cell>
          <cell r="F31">
            <v>329970</v>
          </cell>
          <cell r="G31">
            <v>120</v>
          </cell>
          <cell r="H31" t="str">
            <v>þ</v>
          </cell>
          <cell r="P31">
            <v>36251</v>
          </cell>
          <cell r="R31">
            <v>36251</v>
          </cell>
        </row>
        <row r="32">
          <cell r="A32">
            <v>18</v>
          </cell>
          <cell r="B32" t="str">
            <v>C.S. MIGUEL CUSTODIO PISFIL</v>
          </cell>
          <cell r="C32" t="str">
            <v>LAMBAYEQUE</v>
          </cell>
          <cell r="D32" t="str">
            <v>CHICLAYO</v>
          </cell>
          <cell r="E32" t="str">
            <v>MONSEFÚ</v>
          </cell>
          <cell r="F32">
            <v>329970</v>
          </cell>
          <cell r="G32">
            <v>120</v>
          </cell>
          <cell r="H32" t="str">
            <v>þ</v>
          </cell>
          <cell r="P32">
            <v>36251</v>
          </cell>
          <cell r="R32">
            <v>36251</v>
          </cell>
        </row>
        <row r="33">
          <cell r="A33">
            <v>19</v>
          </cell>
          <cell r="B33" t="str">
            <v>C.S. LEONARDO ORTIZ</v>
          </cell>
          <cell r="C33" t="str">
            <v>LAMBAYEQUE</v>
          </cell>
          <cell r="D33" t="str">
            <v>CHICLAYO</v>
          </cell>
          <cell r="E33" t="str">
            <v>JOSÉ L.ORTIZ</v>
          </cell>
          <cell r="F33">
            <v>329970</v>
          </cell>
          <cell r="G33">
            <v>120</v>
          </cell>
          <cell r="H33" t="str">
            <v>þ</v>
          </cell>
          <cell r="P33">
            <v>36251</v>
          </cell>
          <cell r="R33">
            <v>36251</v>
          </cell>
        </row>
        <row r="34">
          <cell r="A34">
            <v>20</v>
          </cell>
          <cell r="B34" t="str">
            <v>PS ARAGOTO</v>
          </cell>
          <cell r="C34" t="str">
            <v>PIURA</v>
          </cell>
          <cell r="D34" t="str">
            <v>AYABACA</v>
          </cell>
          <cell r="E34" t="str">
            <v>AYABACA</v>
          </cell>
          <cell r="F34">
            <v>290602</v>
          </cell>
          <cell r="G34">
            <v>120</v>
          </cell>
          <cell r="H34" t="str">
            <v>þ</v>
          </cell>
          <cell r="P34">
            <v>36251</v>
          </cell>
          <cell r="R34">
            <v>36251</v>
          </cell>
        </row>
        <row r="35">
          <cell r="A35">
            <v>21</v>
          </cell>
          <cell r="B35" t="str">
            <v>PS SICACATE</v>
          </cell>
          <cell r="C35" t="str">
            <v>PIURA</v>
          </cell>
          <cell r="D35" t="str">
            <v>AYABACA</v>
          </cell>
          <cell r="E35" t="str">
            <v>MONTERO</v>
          </cell>
          <cell r="F35">
            <v>292231</v>
          </cell>
          <cell r="G35">
            <v>120</v>
          </cell>
          <cell r="H35" t="str">
            <v>þ</v>
          </cell>
          <cell r="P35">
            <v>36251</v>
          </cell>
          <cell r="R35">
            <v>36251</v>
          </cell>
        </row>
        <row r="36">
          <cell r="A36">
            <v>22</v>
          </cell>
          <cell r="B36" t="str">
            <v>PS SERRAN</v>
          </cell>
          <cell r="C36" t="str">
            <v>PIURA</v>
          </cell>
          <cell r="D36" t="str">
            <v>MORROPON</v>
          </cell>
          <cell r="E36" t="str">
            <v>SALITRAL</v>
          </cell>
          <cell r="F36">
            <v>330000</v>
          </cell>
          <cell r="G36">
            <v>120</v>
          </cell>
          <cell r="H36" t="str">
            <v>EN U. ABAST.</v>
          </cell>
          <cell r="P36">
            <v>36251</v>
          </cell>
          <cell r="R36">
            <v>36251</v>
          </cell>
        </row>
      </sheetData>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ow r="15">
          <cell r="A15">
            <v>1</v>
          </cell>
        </row>
      </sheetData>
      <sheetData sheetId="15"/>
      <sheetData sheetId="16">
        <row r="15">
          <cell r="B15" t="str">
            <v>PPTO CONTRACTUAL</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3"/>
      <sheetName val="Viguetas 36 REAL"/>
      <sheetName val="Hoja1"/>
      <sheetName val="Partidas"/>
      <sheetName val="Viguetas 24"/>
      <sheetName val="Viguetas 36"/>
      <sheetName val="Perfil H"/>
      <sheetName val="H"/>
      <sheetName val="Hoja2"/>
      <sheetName val="Viguetas_36_REAL"/>
      <sheetName val="Viguetas_24"/>
      <sheetName val="Viguetas_36"/>
      <sheetName val="Perfil_H"/>
      <sheetName val="Viguetas_36_REAL1"/>
      <sheetName val="Viguetas_241"/>
      <sheetName val="Viguetas_361"/>
      <sheetName val="Perfil_H1"/>
      <sheetName val="Pesos"/>
      <sheetName val="P2"/>
      <sheetName val="P3"/>
      <sheetName val="A.SENSIBILIDAD"/>
      <sheetName val="FLUJOS"/>
      <sheetName val="Sensib. IE-VACSN"/>
      <sheetName val="Requerimiento"/>
      <sheetName val="Sheet1"/>
      <sheetName val="Risk"/>
      <sheetName val="A"/>
      <sheetName val="EP1"/>
      <sheetName val="RES,MET,ADI1"/>
      <sheetName val="12 P3"/>
      <sheetName val="5 Poblacion Demandante Efectiva"/>
      <sheetName val="Estimate"/>
      <sheetName val="B"/>
      <sheetName val="POB07"/>
    </sheetNames>
    <sheetDataSet>
      <sheetData sheetId="0">
        <row r="20">
          <cell r="K20">
            <v>40.428571428571423</v>
          </cell>
        </row>
        <row r="30">
          <cell r="K30">
            <v>60</v>
          </cell>
        </row>
        <row r="41">
          <cell r="K41">
            <v>1463.0769230769229</v>
          </cell>
        </row>
        <row r="51">
          <cell r="K51">
            <v>1463.0769230769229</v>
          </cell>
        </row>
        <row r="62">
          <cell r="K62">
            <v>2512.0571826280625</v>
          </cell>
        </row>
        <row r="72">
          <cell r="K72">
            <v>4427.5</v>
          </cell>
        </row>
        <row r="83">
          <cell r="K83">
            <v>2399.04</v>
          </cell>
        </row>
        <row r="93">
          <cell r="K93">
            <v>1851.48</v>
          </cell>
        </row>
        <row r="109">
          <cell r="K109">
            <v>612</v>
          </cell>
        </row>
        <row r="119">
          <cell r="K119">
            <v>1434.8</v>
          </cell>
        </row>
        <row r="130">
          <cell r="K130">
            <v>0</v>
          </cell>
        </row>
        <row r="143">
          <cell r="K143">
            <v>1200.6000000000001</v>
          </cell>
        </row>
        <row r="153">
          <cell r="K153">
            <v>1600.8</v>
          </cell>
        </row>
      </sheetData>
      <sheetData sheetId="1">
        <row r="24">
          <cell r="I24">
            <v>4025</v>
          </cell>
        </row>
      </sheetData>
      <sheetData sheetId="2"/>
      <sheetData sheetId="3"/>
      <sheetData sheetId="4"/>
      <sheetData sheetId="5"/>
      <sheetData sheetId="6"/>
      <sheetData sheetId="7"/>
      <sheetData sheetId="8">
        <row r="2">
          <cell r="G2">
            <v>25.4</v>
          </cell>
          <cell r="K2">
            <v>7.8499999999999994E-6</v>
          </cell>
        </row>
      </sheetData>
      <sheetData sheetId="9" refreshError="1"/>
      <sheetData sheetId="10" refreshError="1"/>
      <sheetData sheetId="11" refreshError="1"/>
      <sheetData sheetId="12" refreshError="1"/>
      <sheetData sheetId="13">
        <row r="24">
          <cell r="I24">
            <v>4025</v>
          </cell>
        </row>
      </sheetData>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uni"/>
      <sheetName val="ANALISIS ALQUILER FERREYROS"/>
      <sheetName val="Wind Loads"/>
      <sheetName val="SENSIBILIDAD"/>
      <sheetName val="GENERAL"/>
      <sheetName val="Estimate"/>
      <sheetName val="RESUMEN"/>
      <sheetName val="Sensib. IE-VACSN"/>
      <sheetName val="Sheet1"/>
      <sheetName val="Constants"/>
      <sheetName val="P2"/>
      <sheetName val="Minsa_Estandares- Fuente "/>
      <sheetName val="P3"/>
      <sheetName val="P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O "/>
      <sheetName val="Presentacion"/>
      <sheetName val="Costo Directo"/>
      <sheetName val="Costo Indirecto"/>
      <sheetName val="Areas&amp;Funciones"/>
      <sheetName val="Padron"/>
      <sheetName val="DFG vs RO"/>
      <sheetName val="PGR - PPTO"/>
      <sheetName val="P2"/>
      <sheetName val="P3"/>
      <sheetName val="Wind Loads"/>
      <sheetName val="Sensibilidad"/>
      <sheetName val="N°1"/>
      <sheetName val="CIEDANOS"/>
      <sheetName val="ANALISIS ALQUILER FERREYROS"/>
      <sheetName val="HHspo"/>
      <sheetName val="POLINOMICA"/>
      <sheetName val="RESUMEN POR COMPONENTE"/>
      <sheetName val="Forrado"/>
      <sheetName val="NO IMP. - ANCHOR BOLTS"/>
      <sheetName val="Equipo"/>
      <sheetName val="Vehículo"/>
      <sheetName val="Gtos Gen"/>
      <sheetName val="Materiales"/>
      <sheetName val="Subcontratos"/>
      <sheetName val="Estimate"/>
      <sheetName val="Sensib. IE-VACSN"/>
      <sheetName val="Hoja91"/>
      <sheetName val="Base_datos"/>
      <sheetName val="DATOS"/>
    </sheetNames>
    <sheetDataSet>
      <sheetData sheetId="0" refreshError="1"/>
      <sheetData sheetId="1" refreshError="1"/>
      <sheetData sheetId="2">
        <row r="4">
          <cell r="J4" t="str">
            <v>MATERIAL</v>
          </cell>
          <cell r="K4" t="str">
            <v>UND</v>
          </cell>
          <cell r="L4" t="str">
            <v>CUADRILLA</v>
          </cell>
          <cell r="M4" t="str">
            <v>CANTIDAD</v>
          </cell>
          <cell r="N4" t="str">
            <v>PRECIO</v>
          </cell>
          <cell r="O4" t="str">
            <v>SUBTOTAL</v>
          </cell>
          <cell r="P4" t="str">
            <v>METRADO TOTAL</v>
          </cell>
          <cell r="Q4" t="str">
            <v>PRECIO TOTAL</v>
          </cell>
        </row>
        <row r="5">
          <cell r="J5" t="str">
            <v>JEFE DE GRUPO</v>
          </cell>
          <cell r="K5" t="str">
            <v>hh</v>
          </cell>
          <cell r="M5">
            <v>0.12379999999999999</v>
          </cell>
          <cell r="N5">
            <v>13.01</v>
          </cell>
          <cell r="O5">
            <v>1.61</v>
          </cell>
          <cell r="P5">
            <v>1.47</v>
          </cell>
          <cell r="Q5">
            <v>19.059999999999999</v>
          </cell>
        </row>
        <row r="6">
          <cell r="J6" t="str">
            <v>OPERARIO</v>
          </cell>
          <cell r="K6" t="str">
            <v>hh</v>
          </cell>
          <cell r="M6">
            <v>1.2402</v>
          </cell>
          <cell r="N6">
            <v>12.2</v>
          </cell>
          <cell r="O6">
            <v>15.13</v>
          </cell>
          <cell r="P6">
            <v>14.68</v>
          </cell>
          <cell r="Q6">
            <v>179.14</v>
          </cell>
        </row>
        <row r="7">
          <cell r="J7" t="str">
            <v>AYUDANTE</v>
          </cell>
          <cell r="K7" t="str">
            <v>hh</v>
          </cell>
          <cell r="M7">
            <v>0.61980000000000002</v>
          </cell>
          <cell r="N7">
            <v>9.81</v>
          </cell>
          <cell r="O7">
            <v>6.08</v>
          </cell>
          <cell r="P7">
            <v>7.34</v>
          </cell>
          <cell r="Q7">
            <v>71.989999999999995</v>
          </cell>
        </row>
        <row r="8">
          <cell r="J8" t="str">
            <v>ACERO LISO 1/4"</v>
          </cell>
          <cell r="K8" t="str">
            <v>Kg</v>
          </cell>
          <cell r="M8">
            <v>0.75519999999999998</v>
          </cell>
          <cell r="N8">
            <v>2.9</v>
          </cell>
          <cell r="O8">
            <v>2.19</v>
          </cell>
          <cell r="P8">
            <v>8.94</v>
          </cell>
          <cell r="Q8">
            <v>25.93</v>
          </cell>
        </row>
        <row r="9">
          <cell r="J9" t="str">
            <v>CEMENTO PORTLAND TIPO I (42.5 Kg)</v>
          </cell>
          <cell r="K9" t="str">
            <v>bls</v>
          </cell>
          <cell r="M9">
            <v>0.40760000000000002</v>
          </cell>
          <cell r="N9">
            <v>13.69</v>
          </cell>
          <cell r="O9">
            <v>5.58</v>
          </cell>
          <cell r="P9">
            <v>4.83</v>
          </cell>
          <cell r="Q9">
            <v>66.069999999999993</v>
          </cell>
        </row>
        <row r="10">
          <cell r="J10" t="str">
            <v>AGUA PUESTA EN OBRA</v>
          </cell>
          <cell r="K10" t="str">
            <v>m3</v>
          </cell>
          <cell r="M10">
            <v>1.6500000000000001E-2</v>
          </cell>
          <cell r="N10">
            <v>8.51</v>
          </cell>
          <cell r="O10">
            <v>0.14000000000000001</v>
          </cell>
          <cell r="P10">
            <v>0.2</v>
          </cell>
          <cell r="Q10">
            <v>1.66</v>
          </cell>
        </row>
        <row r="11">
          <cell r="J11" t="str">
            <v>ARENA GRUESA</v>
          </cell>
          <cell r="K11" t="str">
            <v>m3</v>
          </cell>
          <cell r="M11">
            <v>5.79E-2</v>
          </cell>
          <cell r="N11">
            <v>31.09</v>
          </cell>
          <cell r="O11">
            <v>1.8</v>
          </cell>
          <cell r="P11">
            <v>0.69</v>
          </cell>
          <cell r="Q11">
            <v>21.31</v>
          </cell>
        </row>
        <row r="12">
          <cell r="J12" t="str">
            <v>CLAVOS PARA MADERA CON CABEZA</v>
          </cell>
          <cell r="K12" t="str">
            <v>Kg</v>
          </cell>
          <cell r="M12">
            <v>3.3999999999999998E-3</v>
          </cell>
          <cell r="N12">
            <v>2.9</v>
          </cell>
          <cell r="O12">
            <v>0.01</v>
          </cell>
          <cell r="P12">
            <v>0.04</v>
          </cell>
          <cell r="Q12">
            <v>0.12</v>
          </cell>
        </row>
        <row r="13">
          <cell r="J13" t="str">
            <v>LADRILLO KK 18 HUECOS 9X12.5X23 CM</v>
          </cell>
          <cell r="K13" t="str">
            <v>mll</v>
          </cell>
          <cell r="M13">
            <v>7.0000000000000007E-2</v>
          </cell>
          <cell r="N13">
            <v>560</v>
          </cell>
          <cell r="O13">
            <v>39.200000000000003</v>
          </cell>
          <cell r="P13">
            <v>0.83</v>
          </cell>
          <cell r="Q13">
            <v>464.13</v>
          </cell>
        </row>
        <row r="14">
          <cell r="J14" t="str">
            <v>IMPLEMENTOS DE SEGURIDAD</v>
          </cell>
          <cell r="K14" t="str">
            <v>hh</v>
          </cell>
          <cell r="M14">
            <v>1.9786999999999999</v>
          </cell>
          <cell r="N14">
            <v>0.47</v>
          </cell>
          <cell r="O14">
            <v>0.93</v>
          </cell>
          <cell r="P14">
            <v>23.43</v>
          </cell>
          <cell r="Q14">
            <v>11.01</v>
          </cell>
        </row>
        <row r="15">
          <cell r="J15" t="str">
            <v>HERRAMIENTAS MANUALES</v>
          </cell>
          <cell r="K15" t="str">
            <v>%MO</v>
          </cell>
          <cell r="M15">
            <v>4.99E-2</v>
          </cell>
          <cell r="N15">
            <v>22.83</v>
          </cell>
          <cell r="O15">
            <v>1.1399999999999999</v>
          </cell>
          <cell r="P15">
            <v>0.59</v>
          </cell>
          <cell r="Q15">
            <v>13.5</v>
          </cell>
        </row>
        <row r="16">
          <cell r="J16" t="str">
            <v>ANDAMIO METALICO 2.5mx3.6m</v>
          </cell>
          <cell r="K16" t="str">
            <v>dia</v>
          </cell>
          <cell r="M16">
            <v>0.36980000000000002</v>
          </cell>
          <cell r="N16">
            <v>16.09</v>
          </cell>
          <cell r="O16">
            <v>5.95</v>
          </cell>
          <cell r="P16">
            <v>4.38</v>
          </cell>
          <cell r="Q16">
            <v>70.45</v>
          </cell>
        </row>
        <row r="17">
          <cell r="J17" t="str">
            <v>JEFE DE GRUPO</v>
          </cell>
          <cell r="K17" t="str">
            <v>hh</v>
          </cell>
          <cell r="M17">
            <v>8.9200000000000002E-2</v>
          </cell>
          <cell r="N17">
            <v>13.01</v>
          </cell>
          <cell r="O17">
            <v>1.1599999999999999</v>
          </cell>
          <cell r="P17">
            <v>9.9</v>
          </cell>
          <cell r="Q17">
            <v>128.81</v>
          </cell>
        </row>
        <row r="18">
          <cell r="J18" t="str">
            <v>OPERARIO</v>
          </cell>
          <cell r="K18" t="str">
            <v>hh</v>
          </cell>
          <cell r="M18">
            <v>0.88849999999999996</v>
          </cell>
          <cell r="N18">
            <v>12.2</v>
          </cell>
          <cell r="O18">
            <v>10.84</v>
          </cell>
          <cell r="P18">
            <v>98.66</v>
          </cell>
          <cell r="Q18">
            <v>1203.67</v>
          </cell>
        </row>
        <row r="19">
          <cell r="J19" t="str">
            <v>OFICIAL</v>
          </cell>
          <cell r="K19" t="str">
            <v>hh</v>
          </cell>
          <cell r="M19">
            <v>0.44429999999999997</v>
          </cell>
          <cell r="N19">
            <v>10.87</v>
          </cell>
          <cell r="O19">
            <v>4.83</v>
          </cell>
          <cell r="P19">
            <v>49.34</v>
          </cell>
          <cell r="Q19">
            <v>536.32000000000005</v>
          </cell>
        </row>
        <row r="20">
          <cell r="J20" t="str">
            <v>ACERO LISO 1/4"</v>
          </cell>
          <cell r="K20" t="str">
            <v>Kg</v>
          </cell>
          <cell r="M20">
            <v>0.75519999999999998</v>
          </cell>
          <cell r="N20">
            <v>2.9</v>
          </cell>
          <cell r="O20">
            <v>2.19</v>
          </cell>
          <cell r="P20">
            <v>83.86</v>
          </cell>
          <cell r="Q20">
            <v>243.18</v>
          </cell>
        </row>
        <row r="21">
          <cell r="J21" t="str">
            <v>CEMENTO PORTLAND TIPO I (42.5 Kg)</v>
          </cell>
          <cell r="K21" t="str">
            <v>bls</v>
          </cell>
          <cell r="M21">
            <v>0.19719999999999999</v>
          </cell>
          <cell r="N21">
            <v>13.69</v>
          </cell>
          <cell r="O21">
            <v>2.7</v>
          </cell>
          <cell r="P21">
            <v>21.9</v>
          </cell>
          <cell r="Q21">
            <v>299.81</v>
          </cell>
        </row>
        <row r="22">
          <cell r="J22" t="str">
            <v>AGUA PUESTA EN OBRA</v>
          </cell>
          <cell r="K22" t="str">
            <v>m3</v>
          </cell>
          <cell r="M22">
            <v>7.1000000000000004E-3</v>
          </cell>
          <cell r="N22">
            <v>8.51</v>
          </cell>
          <cell r="O22">
            <v>0.06</v>
          </cell>
          <cell r="P22">
            <v>0.79</v>
          </cell>
          <cell r="Q22">
            <v>6.66</v>
          </cell>
        </row>
        <row r="23">
          <cell r="J23" t="str">
            <v>ARENA GRUESA</v>
          </cell>
          <cell r="K23" t="str">
            <v>m3</v>
          </cell>
          <cell r="M23">
            <v>2.8000000000000001E-2</v>
          </cell>
          <cell r="N23">
            <v>31.09</v>
          </cell>
          <cell r="O23">
            <v>0.87</v>
          </cell>
          <cell r="P23">
            <v>3.11</v>
          </cell>
          <cell r="Q23">
            <v>96.6</v>
          </cell>
        </row>
        <row r="24">
          <cell r="J24" t="str">
            <v>CLAVOS PARA MADERA CON CABEZA</v>
          </cell>
          <cell r="K24" t="str">
            <v>Kg</v>
          </cell>
          <cell r="M24">
            <v>3.3999999999999998E-3</v>
          </cell>
          <cell r="N24">
            <v>2.9</v>
          </cell>
          <cell r="O24">
            <v>0.01</v>
          </cell>
          <cell r="P24">
            <v>0.38</v>
          </cell>
          <cell r="Q24">
            <v>1.1100000000000001</v>
          </cell>
        </row>
        <row r="25">
          <cell r="J25" t="str">
            <v>LADRILLO KK 18 HUECOS 9X12.5X23 CM</v>
          </cell>
          <cell r="K25" t="str">
            <v>mll</v>
          </cell>
          <cell r="M25">
            <v>4.1000000000000002E-2</v>
          </cell>
          <cell r="N25">
            <v>560</v>
          </cell>
          <cell r="O25">
            <v>22.96</v>
          </cell>
          <cell r="P25">
            <v>4.55</v>
          </cell>
          <cell r="Q25">
            <v>2549.48</v>
          </cell>
        </row>
        <row r="26">
          <cell r="J26" t="str">
            <v>IMPLEMENTOS DE SEGURIDAD</v>
          </cell>
          <cell r="K26" t="str">
            <v>hh</v>
          </cell>
          <cell r="M26">
            <v>1.4255</v>
          </cell>
          <cell r="N26">
            <v>0.47</v>
          </cell>
          <cell r="O26">
            <v>0.67</v>
          </cell>
          <cell r="P26">
            <v>158.29</v>
          </cell>
          <cell r="Q26">
            <v>74.400000000000006</v>
          </cell>
        </row>
        <row r="27">
          <cell r="J27" t="str">
            <v>ANDAMIO METALICO 2.5mx3.6m</v>
          </cell>
          <cell r="K27" t="str">
            <v>dia</v>
          </cell>
          <cell r="M27">
            <v>0.36980000000000002</v>
          </cell>
          <cell r="N27">
            <v>16.09</v>
          </cell>
          <cell r="O27">
            <v>5.95</v>
          </cell>
          <cell r="P27">
            <v>41.06</v>
          </cell>
          <cell r="Q27">
            <v>660.69</v>
          </cell>
        </row>
        <row r="28">
          <cell r="J28" t="str">
            <v>HERRAMIENTAS MANUALES</v>
          </cell>
          <cell r="K28" t="str">
            <v>%MO</v>
          </cell>
          <cell r="M28">
            <v>4.99E-2</v>
          </cell>
          <cell r="N28">
            <v>16.829999999999998</v>
          </cell>
          <cell r="O28">
            <v>0.84</v>
          </cell>
          <cell r="P28">
            <v>5.54</v>
          </cell>
          <cell r="Q28">
            <v>93.27</v>
          </cell>
        </row>
        <row r="29">
          <cell r="J29" t="str">
            <v>JEFE DE GRUPO</v>
          </cell>
          <cell r="K29" t="str">
            <v>hh</v>
          </cell>
          <cell r="M29">
            <v>6.3799999999999996E-2</v>
          </cell>
          <cell r="N29">
            <v>13.01</v>
          </cell>
          <cell r="O29">
            <v>0.83</v>
          </cell>
          <cell r="P29">
            <v>8.0500000000000007</v>
          </cell>
          <cell r="Q29">
            <v>104.75</v>
          </cell>
        </row>
        <row r="30">
          <cell r="J30" t="str">
            <v>OPERARIO</v>
          </cell>
          <cell r="K30" t="str">
            <v>hh</v>
          </cell>
          <cell r="M30">
            <v>0.63929999999999998</v>
          </cell>
          <cell r="N30">
            <v>12.2</v>
          </cell>
          <cell r="O30">
            <v>7.8</v>
          </cell>
          <cell r="P30">
            <v>80.69</v>
          </cell>
          <cell r="Q30">
            <v>984.44</v>
          </cell>
        </row>
        <row r="31">
          <cell r="J31" t="str">
            <v>AYUDANTE</v>
          </cell>
          <cell r="K31" t="str">
            <v>hh</v>
          </cell>
          <cell r="M31">
            <v>0.27929999999999999</v>
          </cell>
          <cell r="N31">
            <v>9.81</v>
          </cell>
          <cell r="O31">
            <v>2.74</v>
          </cell>
          <cell r="P31">
            <v>35.25</v>
          </cell>
          <cell r="Q31">
            <v>345.82</v>
          </cell>
        </row>
        <row r="32">
          <cell r="J32" t="str">
            <v>CLAVOS PARA MADERA CON CABEZA</v>
          </cell>
          <cell r="K32" t="str">
            <v>Kg</v>
          </cell>
          <cell r="M32">
            <v>4.48E-2</v>
          </cell>
          <cell r="N32">
            <v>2.9</v>
          </cell>
          <cell r="O32">
            <v>0.13</v>
          </cell>
          <cell r="P32">
            <v>5.65</v>
          </cell>
          <cell r="Q32">
            <v>16.41</v>
          </cell>
        </row>
        <row r="33">
          <cell r="J33" t="str">
            <v>ARENA FINA</v>
          </cell>
          <cell r="K33" t="str">
            <v>m3</v>
          </cell>
          <cell r="M33">
            <v>3.04E-2</v>
          </cell>
          <cell r="N33">
            <v>31.54</v>
          </cell>
          <cell r="O33">
            <v>0.96</v>
          </cell>
          <cell r="P33">
            <v>3.84</v>
          </cell>
          <cell r="Q33">
            <v>121.16</v>
          </cell>
        </row>
        <row r="34">
          <cell r="J34" t="str">
            <v>CEMENTO PORTLAND TIPO I (42.5 Kg)</v>
          </cell>
          <cell r="K34" t="str">
            <v>bls</v>
          </cell>
          <cell r="M34">
            <v>0.15190000000000001</v>
          </cell>
          <cell r="N34">
            <v>13.69</v>
          </cell>
          <cell r="O34">
            <v>2.08</v>
          </cell>
          <cell r="P34">
            <v>19.170000000000002</v>
          </cell>
          <cell r="Q34">
            <v>262.52</v>
          </cell>
        </row>
        <row r="35">
          <cell r="J35" t="str">
            <v>AGUA PUESTA EN OBRA</v>
          </cell>
          <cell r="K35" t="str">
            <v>m3</v>
          </cell>
          <cell r="M35">
            <v>7.1000000000000004E-3</v>
          </cell>
          <cell r="N35">
            <v>8.51</v>
          </cell>
          <cell r="O35">
            <v>0.06</v>
          </cell>
          <cell r="P35">
            <v>0.9</v>
          </cell>
          <cell r="Q35">
            <v>7.57</v>
          </cell>
        </row>
        <row r="36">
          <cell r="J36" t="str">
            <v>MADERA TORNILLO INC. CORTE</v>
          </cell>
          <cell r="K36" t="str">
            <v>p2</v>
          </cell>
          <cell r="M36">
            <v>0.2407</v>
          </cell>
          <cell r="N36">
            <v>3.7</v>
          </cell>
          <cell r="O36">
            <v>0.89</v>
          </cell>
          <cell r="P36">
            <v>30.38</v>
          </cell>
          <cell r="Q36">
            <v>112.33</v>
          </cell>
        </row>
        <row r="37">
          <cell r="J37" t="str">
            <v>IMPLEMENTOS DE SEGURIDAD</v>
          </cell>
          <cell r="K37" t="str">
            <v>hh</v>
          </cell>
          <cell r="M37">
            <v>0.97870000000000001</v>
          </cell>
          <cell r="N37">
            <v>0.47</v>
          </cell>
          <cell r="O37">
            <v>0.46</v>
          </cell>
          <cell r="P37">
            <v>123.52</v>
          </cell>
          <cell r="Q37">
            <v>58.06</v>
          </cell>
        </row>
        <row r="38">
          <cell r="J38" t="str">
            <v>HERRAMIENTAS MANUALES</v>
          </cell>
          <cell r="K38" t="str">
            <v>%MO</v>
          </cell>
          <cell r="M38">
            <v>0.05</v>
          </cell>
          <cell r="N38">
            <v>12.21</v>
          </cell>
          <cell r="O38">
            <v>0.61</v>
          </cell>
          <cell r="P38">
            <v>6.31</v>
          </cell>
          <cell r="Q38">
            <v>76.989999999999995</v>
          </cell>
        </row>
        <row r="39">
          <cell r="J39" t="str">
            <v>JEFE DE GRUPO</v>
          </cell>
          <cell r="K39" t="str">
            <v>hh</v>
          </cell>
          <cell r="M39">
            <v>9.9900000000000003E-2</v>
          </cell>
          <cell r="N39">
            <v>13.01</v>
          </cell>
          <cell r="O39">
            <v>1.3</v>
          </cell>
          <cell r="P39">
            <v>16.04</v>
          </cell>
          <cell r="Q39">
            <v>208.74</v>
          </cell>
        </row>
        <row r="40">
          <cell r="J40" t="str">
            <v>OPERARIO</v>
          </cell>
          <cell r="K40" t="str">
            <v>hh</v>
          </cell>
          <cell r="M40">
            <v>1</v>
          </cell>
          <cell r="N40">
            <v>12.2</v>
          </cell>
          <cell r="O40">
            <v>12.2</v>
          </cell>
          <cell r="P40">
            <v>160.57</v>
          </cell>
          <cell r="Q40">
            <v>1958.95</v>
          </cell>
        </row>
        <row r="41">
          <cell r="J41" t="str">
            <v>AYUDANTE</v>
          </cell>
          <cell r="K41" t="str">
            <v>hh</v>
          </cell>
          <cell r="M41">
            <v>0.57999999999999996</v>
          </cell>
          <cell r="N41">
            <v>9.81</v>
          </cell>
          <cell r="O41">
            <v>5.69</v>
          </cell>
          <cell r="P41">
            <v>93.13</v>
          </cell>
          <cell r="Q41">
            <v>913.64</v>
          </cell>
        </row>
        <row r="42">
          <cell r="J42" t="str">
            <v>ARENA FINA</v>
          </cell>
          <cell r="K42" t="str">
            <v>m3</v>
          </cell>
          <cell r="M42">
            <v>2.2800000000000001E-2</v>
          </cell>
          <cell r="N42">
            <v>31.54</v>
          </cell>
          <cell r="O42">
            <v>0.72</v>
          </cell>
          <cell r="P42">
            <v>3.66</v>
          </cell>
          <cell r="Q42">
            <v>115.61</v>
          </cell>
        </row>
        <row r="43">
          <cell r="J43" t="str">
            <v>CEMENTO PORTLAND TIPO I (42.5 Kg)</v>
          </cell>
          <cell r="K43" t="str">
            <v>bls</v>
          </cell>
          <cell r="M43">
            <v>0.1169</v>
          </cell>
          <cell r="N43">
            <v>13.69</v>
          </cell>
          <cell r="O43">
            <v>1.6</v>
          </cell>
          <cell r="P43">
            <v>18.77</v>
          </cell>
          <cell r="Q43">
            <v>256.91000000000003</v>
          </cell>
        </row>
        <row r="44">
          <cell r="J44" t="str">
            <v>AGUA PUESTA EN OBRA</v>
          </cell>
          <cell r="K44" t="str">
            <v>m3</v>
          </cell>
          <cell r="M44">
            <v>4.7000000000000002E-3</v>
          </cell>
          <cell r="N44">
            <v>8.51</v>
          </cell>
          <cell r="O44">
            <v>0.04</v>
          </cell>
          <cell r="P44">
            <v>0.75</v>
          </cell>
          <cell r="Q44">
            <v>6.42</v>
          </cell>
        </row>
        <row r="45">
          <cell r="J45" t="str">
            <v>IMPLEMENTOS DE SEGURIDAD</v>
          </cell>
          <cell r="K45" t="str">
            <v>hh</v>
          </cell>
          <cell r="M45">
            <v>1.6809000000000001</v>
          </cell>
          <cell r="N45">
            <v>0.47</v>
          </cell>
          <cell r="O45">
            <v>0.79</v>
          </cell>
          <cell r="P45">
            <v>269.89999999999998</v>
          </cell>
          <cell r="Q45">
            <v>126.85</v>
          </cell>
        </row>
        <row r="46">
          <cell r="J46" t="str">
            <v>ANDAMIO METALICO 2.5mx3.6m</v>
          </cell>
          <cell r="K46" t="str">
            <v>dia</v>
          </cell>
          <cell r="M46">
            <v>8.3299999999999999E-2</v>
          </cell>
          <cell r="N46">
            <v>16.09</v>
          </cell>
          <cell r="O46">
            <v>1.34</v>
          </cell>
          <cell r="P46">
            <v>13.38</v>
          </cell>
          <cell r="Q46">
            <v>215.16</v>
          </cell>
        </row>
        <row r="47">
          <cell r="J47" t="str">
            <v>HERRAMIENTAS MANUALES</v>
          </cell>
          <cell r="K47" t="str">
            <v>%MO</v>
          </cell>
          <cell r="M47">
            <v>5.0099999999999999E-2</v>
          </cell>
          <cell r="N47">
            <v>20.57</v>
          </cell>
          <cell r="O47">
            <v>1.03</v>
          </cell>
          <cell r="P47">
            <v>8.0399999999999991</v>
          </cell>
          <cell r="Q47">
            <v>165.39</v>
          </cell>
        </row>
        <row r="48">
          <cell r="J48" t="str">
            <v>REGLA DE ALUMINIO x 5m</v>
          </cell>
          <cell r="K48" t="str">
            <v>u</v>
          </cell>
          <cell r="M48">
            <v>2.5000000000000001E-2</v>
          </cell>
          <cell r="N48">
            <v>14.5</v>
          </cell>
          <cell r="O48">
            <v>0.36</v>
          </cell>
          <cell r="P48">
            <v>4.01</v>
          </cell>
          <cell r="Q48">
            <v>57.81</v>
          </cell>
        </row>
        <row r="49">
          <cell r="J49" t="str">
            <v>JEFE DE GRUPO</v>
          </cell>
          <cell r="K49" t="str">
            <v>hh</v>
          </cell>
          <cell r="M49">
            <v>5.2999999999999999E-2</v>
          </cell>
          <cell r="N49">
            <v>13.01</v>
          </cell>
          <cell r="O49">
            <v>0.69</v>
          </cell>
          <cell r="P49">
            <v>5.28</v>
          </cell>
          <cell r="Q49">
            <v>68.75</v>
          </cell>
        </row>
        <row r="50">
          <cell r="J50" t="str">
            <v>OPERARIO</v>
          </cell>
          <cell r="K50" t="str">
            <v>hh</v>
          </cell>
          <cell r="M50">
            <v>0.53359999999999996</v>
          </cell>
          <cell r="N50">
            <v>12.2</v>
          </cell>
          <cell r="O50">
            <v>6.51</v>
          </cell>
          <cell r="P50">
            <v>53.17</v>
          </cell>
          <cell r="Q50">
            <v>648.66</v>
          </cell>
        </row>
        <row r="51">
          <cell r="J51" t="str">
            <v>AYUDANTE</v>
          </cell>
          <cell r="K51" t="str">
            <v>hh</v>
          </cell>
          <cell r="M51">
            <v>0.2661</v>
          </cell>
          <cell r="N51">
            <v>9.81</v>
          </cell>
          <cell r="O51">
            <v>2.61</v>
          </cell>
          <cell r="P51">
            <v>26.51</v>
          </cell>
          <cell r="Q51">
            <v>260.06</v>
          </cell>
        </row>
        <row r="52">
          <cell r="J52" t="str">
            <v>CLAVOS PARA MADERA CON CABEZA</v>
          </cell>
          <cell r="K52" t="str">
            <v>Kg</v>
          </cell>
          <cell r="M52">
            <v>2.07E-2</v>
          </cell>
          <cell r="N52">
            <v>2.9</v>
          </cell>
          <cell r="O52">
            <v>0.06</v>
          </cell>
          <cell r="P52">
            <v>2.06</v>
          </cell>
          <cell r="Q52">
            <v>5.98</v>
          </cell>
        </row>
        <row r="53">
          <cell r="J53" t="str">
            <v>ARENA FINA</v>
          </cell>
          <cell r="K53" t="str">
            <v>m3</v>
          </cell>
          <cell r="M53">
            <v>0.02</v>
          </cell>
          <cell r="N53">
            <v>31.54</v>
          </cell>
          <cell r="O53">
            <v>0.63</v>
          </cell>
          <cell r="P53">
            <v>1.99</v>
          </cell>
          <cell r="Q53">
            <v>62.77</v>
          </cell>
        </row>
        <row r="54">
          <cell r="J54" t="str">
            <v>CEMENTO PORTLAND TIPO I (42.5 Kg)</v>
          </cell>
          <cell r="K54" t="str">
            <v>bls</v>
          </cell>
          <cell r="M54">
            <v>0.1169</v>
          </cell>
          <cell r="N54">
            <v>13.69</v>
          </cell>
          <cell r="O54">
            <v>1.6</v>
          </cell>
          <cell r="P54">
            <v>11.65</v>
          </cell>
          <cell r="Q54">
            <v>159.41999999999999</v>
          </cell>
        </row>
        <row r="55">
          <cell r="J55" t="str">
            <v>AGUA PUESTA EN OBRA</v>
          </cell>
          <cell r="K55" t="str">
            <v>m3</v>
          </cell>
          <cell r="M55">
            <v>4.7000000000000002E-3</v>
          </cell>
          <cell r="N55">
            <v>8.51</v>
          </cell>
          <cell r="O55">
            <v>0.04</v>
          </cell>
          <cell r="P55">
            <v>0.47</v>
          </cell>
          <cell r="Q55">
            <v>3.99</v>
          </cell>
        </row>
        <row r="56">
          <cell r="J56" t="str">
            <v>MADERA TORNILLO INC. CORTE</v>
          </cell>
          <cell r="K56" t="str">
            <v>p2</v>
          </cell>
          <cell r="M56">
            <v>0.2407</v>
          </cell>
          <cell r="N56">
            <v>3.7</v>
          </cell>
          <cell r="O56">
            <v>0.89</v>
          </cell>
          <cell r="P56">
            <v>23.98</v>
          </cell>
          <cell r="Q56">
            <v>88.68</v>
          </cell>
        </row>
        <row r="57">
          <cell r="J57" t="str">
            <v>IMPLEMENTOS DE SEGURIDAD</v>
          </cell>
          <cell r="K57" t="str">
            <v>hh</v>
          </cell>
          <cell r="M57">
            <v>0.85109999999999997</v>
          </cell>
          <cell r="N57">
            <v>0.47</v>
          </cell>
          <cell r="O57">
            <v>0.4</v>
          </cell>
          <cell r="P57">
            <v>84.8</v>
          </cell>
          <cell r="Q57">
            <v>39.86</v>
          </cell>
        </row>
        <row r="58">
          <cell r="J58" t="str">
            <v>HERRAMIENTAS MANUALES</v>
          </cell>
          <cell r="K58" t="str">
            <v>%MO</v>
          </cell>
          <cell r="M58">
            <v>4.99E-2</v>
          </cell>
          <cell r="N58">
            <v>10.220000000000001</v>
          </cell>
          <cell r="O58">
            <v>0.51</v>
          </cell>
          <cell r="P58">
            <v>4.97</v>
          </cell>
          <cell r="Q58">
            <v>50.82</v>
          </cell>
        </row>
        <row r="59">
          <cell r="J59" t="str">
            <v>REGLA DE ALUMINIO x 5m</v>
          </cell>
          <cell r="K59" t="str">
            <v>u</v>
          </cell>
          <cell r="M59">
            <v>2.5000000000000001E-2</v>
          </cell>
          <cell r="N59">
            <v>14.5</v>
          </cell>
          <cell r="O59">
            <v>0.36</v>
          </cell>
          <cell r="P59">
            <v>2.4900000000000002</v>
          </cell>
          <cell r="Q59">
            <v>35.869999999999997</v>
          </cell>
        </row>
        <row r="60">
          <cell r="J60" t="str">
            <v>JEFE DE GRUPO</v>
          </cell>
          <cell r="K60" t="str">
            <v>hh</v>
          </cell>
          <cell r="M60">
            <v>1.46E-2</v>
          </cell>
          <cell r="N60">
            <v>13.01</v>
          </cell>
          <cell r="O60">
            <v>0.19</v>
          </cell>
          <cell r="P60">
            <v>0.39</v>
          </cell>
          <cell r="Q60">
            <v>5.12</v>
          </cell>
        </row>
        <row r="61">
          <cell r="J61" t="str">
            <v>OPERARIO</v>
          </cell>
          <cell r="K61" t="str">
            <v>hh</v>
          </cell>
          <cell r="M61">
            <v>5.8200000000000002E-2</v>
          </cell>
          <cell r="N61">
            <v>12.2</v>
          </cell>
          <cell r="O61">
            <v>0.71</v>
          </cell>
          <cell r="P61">
            <v>1.57</v>
          </cell>
          <cell r="Q61">
            <v>19.13</v>
          </cell>
        </row>
        <row r="62">
          <cell r="J62" t="str">
            <v>AYUDANTE</v>
          </cell>
          <cell r="K62" t="str">
            <v>hh</v>
          </cell>
          <cell r="M62">
            <v>0.1162</v>
          </cell>
          <cell r="N62">
            <v>9.81</v>
          </cell>
          <cell r="O62">
            <v>1.1399999999999999</v>
          </cell>
          <cell r="P62">
            <v>3.13</v>
          </cell>
          <cell r="Q62">
            <v>30.71</v>
          </cell>
        </row>
        <row r="63">
          <cell r="J63" t="str">
            <v>CONCR.PREMEZ.F'C=100 KG/CM2 - CI</v>
          </cell>
          <cell r="K63" t="str">
            <v>m3</v>
          </cell>
          <cell r="M63">
            <v>0.105</v>
          </cell>
          <cell r="N63">
            <v>178.28</v>
          </cell>
          <cell r="O63">
            <v>18.72</v>
          </cell>
          <cell r="P63">
            <v>2.83</v>
          </cell>
          <cell r="Q63">
            <v>504.32</v>
          </cell>
        </row>
        <row r="64">
          <cell r="J64" t="str">
            <v>IMPLEMENTOS DE SEGURIDAD</v>
          </cell>
          <cell r="K64" t="str">
            <v>hh</v>
          </cell>
          <cell r="M64">
            <v>0.1915</v>
          </cell>
          <cell r="N64">
            <v>0.47</v>
          </cell>
          <cell r="O64">
            <v>0.09</v>
          </cell>
          <cell r="P64">
            <v>5.16</v>
          </cell>
          <cell r="Q64">
            <v>2.42</v>
          </cell>
        </row>
        <row r="65">
          <cell r="J65" t="str">
            <v>JEFE DE GRUPO</v>
          </cell>
          <cell r="K65" t="str">
            <v>hh</v>
          </cell>
          <cell r="M65">
            <v>9.1999999999999998E-3</v>
          </cell>
          <cell r="N65">
            <v>13.01</v>
          </cell>
          <cell r="O65">
            <v>0.12</v>
          </cell>
          <cell r="P65">
            <v>0.25</v>
          </cell>
          <cell r="Q65">
            <v>3.23</v>
          </cell>
        </row>
        <row r="66">
          <cell r="J66" t="str">
            <v>OPERARIO</v>
          </cell>
          <cell r="K66" t="str">
            <v>hh</v>
          </cell>
          <cell r="M66">
            <v>0.56389999999999996</v>
          </cell>
          <cell r="N66">
            <v>12.2</v>
          </cell>
          <cell r="O66">
            <v>6.88</v>
          </cell>
          <cell r="P66">
            <v>15.19</v>
          </cell>
          <cell r="Q66">
            <v>185.35</v>
          </cell>
        </row>
        <row r="67">
          <cell r="J67" t="str">
            <v>AYUDANTE</v>
          </cell>
          <cell r="K67" t="str">
            <v>hh</v>
          </cell>
          <cell r="M67">
            <v>0.28239999999999998</v>
          </cell>
          <cell r="N67">
            <v>9.81</v>
          </cell>
          <cell r="O67">
            <v>2.77</v>
          </cell>
          <cell r="P67">
            <v>7.61</v>
          </cell>
          <cell r="Q67">
            <v>74.62</v>
          </cell>
        </row>
        <row r="68">
          <cell r="J68" t="str">
            <v>CONCRETO PREMEZCLADO f'c=100 kg/cm2, Piedra 57, Slump 3-4"</v>
          </cell>
          <cell r="K68" t="str">
            <v>m3</v>
          </cell>
          <cell r="M68">
            <v>4.3999999999999997E-2</v>
          </cell>
          <cell r="N68">
            <v>178.29</v>
          </cell>
          <cell r="O68">
            <v>7.84</v>
          </cell>
          <cell r="P68">
            <v>1.19</v>
          </cell>
          <cell r="Q68">
            <v>211.21</v>
          </cell>
        </row>
        <row r="69">
          <cell r="J69" t="str">
            <v>IMPLEMENTOS DE SEGURIDAD</v>
          </cell>
          <cell r="K69" t="str">
            <v>hh</v>
          </cell>
          <cell r="M69">
            <v>0.85109999999999997</v>
          </cell>
          <cell r="N69">
            <v>0.47</v>
          </cell>
          <cell r="O69">
            <v>0.4</v>
          </cell>
          <cell r="P69">
            <v>22.93</v>
          </cell>
          <cell r="Q69">
            <v>10.78</v>
          </cell>
        </row>
        <row r="70">
          <cell r="J70" t="str">
            <v>HERRAMIENTAS MANUALES</v>
          </cell>
          <cell r="K70" t="str">
            <v>%MO</v>
          </cell>
          <cell r="M70">
            <v>3.0499999999999999E-2</v>
          </cell>
          <cell r="N70">
            <v>10.18</v>
          </cell>
          <cell r="O70">
            <v>0.31</v>
          </cell>
          <cell r="P70">
            <v>0.82</v>
          </cell>
          <cell r="Q70">
            <v>8.35</v>
          </cell>
        </row>
        <row r="71">
          <cell r="J71" t="str">
            <v>REGLA DE ALUMINIO x 5m</v>
          </cell>
          <cell r="K71" t="str">
            <v>u</v>
          </cell>
          <cell r="M71">
            <v>6.1400000000000003E-2</v>
          </cell>
          <cell r="N71">
            <v>14.5</v>
          </cell>
          <cell r="O71">
            <v>0.89</v>
          </cell>
          <cell r="P71">
            <v>1.65</v>
          </cell>
          <cell r="Q71">
            <v>23.98</v>
          </cell>
        </row>
        <row r="72">
          <cell r="J72" t="str">
            <v>SERVICIO DE BOMBA P/PREMEZCLADO</v>
          </cell>
          <cell r="K72" t="str">
            <v>m3</v>
          </cell>
          <cell r="M72">
            <v>4.3999999999999997E-2</v>
          </cell>
          <cell r="N72">
            <v>30</v>
          </cell>
          <cell r="O72">
            <v>1.32</v>
          </cell>
          <cell r="P72">
            <v>1.19</v>
          </cell>
          <cell r="Q72">
            <v>35.56</v>
          </cell>
        </row>
        <row r="73">
          <cell r="J73" t="str">
            <v>JEFE DE GRUPO</v>
          </cell>
          <cell r="K73" t="str">
            <v>hh</v>
          </cell>
          <cell r="M73">
            <v>0.13370000000000001</v>
          </cell>
          <cell r="N73">
            <v>13.01</v>
          </cell>
          <cell r="O73">
            <v>1.74</v>
          </cell>
          <cell r="P73">
            <v>2.1</v>
          </cell>
          <cell r="Q73">
            <v>27.34</v>
          </cell>
        </row>
        <row r="74">
          <cell r="J74" t="str">
            <v>OPERARIO</v>
          </cell>
          <cell r="K74" t="str">
            <v>hh</v>
          </cell>
          <cell r="M74">
            <v>1.3335999999999999</v>
          </cell>
          <cell r="N74">
            <v>12.2</v>
          </cell>
          <cell r="O74">
            <v>16.27</v>
          </cell>
          <cell r="P74">
            <v>20.95</v>
          </cell>
          <cell r="Q74">
            <v>255.6</v>
          </cell>
        </row>
        <row r="75">
          <cell r="J75" t="str">
            <v>AYUDANTE</v>
          </cell>
          <cell r="K75" t="str">
            <v>hh</v>
          </cell>
          <cell r="M75">
            <v>0.40060000000000001</v>
          </cell>
          <cell r="N75">
            <v>9.81</v>
          </cell>
          <cell r="O75">
            <v>3.93</v>
          </cell>
          <cell r="P75">
            <v>6.29</v>
          </cell>
          <cell r="Q75">
            <v>61.74</v>
          </cell>
        </row>
        <row r="76">
          <cell r="J76" t="str">
            <v>ARENA GRUESA</v>
          </cell>
          <cell r="K76" t="str">
            <v>m3</v>
          </cell>
          <cell r="M76">
            <v>3.0200000000000001E-2</v>
          </cell>
          <cell r="N76">
            <v>31.09</v>
          </cell>
          <cell r="O76">
            <v>0.94</v>
          </cell>
          <cell r="P76">
            <v>0.47</v>
          </cell>
          <cell r="Q76">
            <v>14.77</v>
          </cell>
        </row>
        <row r="77">
          <cell r="J77" t="str">
            <v>CEMENTO PORTLAND TIPO I (42.5 Kg)</v>
          </cell>
          <cell r="K77" t="str">
            <v>bls</v>
          </cell>
          <cell r="M77">
            <v>0.2681</v>
          </cell>
          <cell r="N77">
            <v>13.69</v>
          </cell>
          <cell r="O77">
            <v>3.67</v>
          </cell>
          <cell r="P77">
            <v>4.21</v>
          </cell>
          <cell r="Q77">
            <v>57.66</v>
          </cell>
        </row>
        <row r="78">
          <cell r="J78" t="str">
            <v>CERAMICA 30X30CM H=15CM CELIMA SERIE GRANILLA</v>
          </cell>
          <cell r="K78" t="str">
            <v>m2</v>
          </cell>
          <cell r="M78">
            <v>1.0499000000000001</v>
          </cell>
          <cell r="N78">
            <v>23.05</v>
          </cell>
          <cell r="O78">
            <v>24.2</v>
          </cell>
          <cell r="P78">
            <v>16.489999999999998</v>
          </cell>
          <cell r="Q78">
            <v>380.18</v>
          </cell>
        </row>
        <row r="79">
          <cell r="J79" t="str">
            <v>AGUA PUESTA EN OBRA</v>
          </cell>
          <cell r="K79" t="str">
            <v>m3</v>
          </cell>
          <cell r="M79">
            <v>0.04</v>
          </cell>
          <cell r="N79">
            <v>8.51</v>
          </cell>
          <cell r="O79">
            <v>0.34</v>
          </cell>
          <cell r="P79">
            <v>0.63</v>
          </cell>
          <cell r="Q79">
            <v>5.34</v>
          </cell>
        </row>
        <row r="80">
          <cell r="J80" t="str">
            <v>FRAGUA PORCELANA BLANCA</v>
          </cell>
          <cell r="K80" t="str">
            <v>Kg</v>
          </cell>
          <cell r="M80">
            <v>0.30070000000000002</v>
          </cell>
          <cell r="N80">
            <v>3.06</v>
          </cell>
          <cell r="O80">
            <v>0.92</v>
          </cell>
          <cell r="P80">
            <v>4.72</v>
          </cell>
          <cell r="Q80">
            <v>14.45</v>
          </cell>
        </row>
        <row r="81">
          <cell r="J81" t="str">
            <v>IMPLEMENTOS DE SEGURIDAD</v>
          </cell>
          <cell r="K81" t="str">
            <v>hh</v>
          </cell>
          <cell r="M81">
            <v>1.8723000000000001</v>
          </cell>
          <cell r="N81">
            <v>0.47</v>
          </cell>
          <cell r="O81">
            <v>0.88</v>
          </cell>
          <cell r="P81">
            <v>29.41</v>
          </cell>
          <cell r="Q81">
            <v>13.82</v>
          </cell>
        </row>
        <row r="82">
          <cell r="J82" t="str">
            <v>HERRAMIENTAS MANUALES</v>
          </cell>
          <cell r="K82" t="str">
            <v>%MO</v>
          </cell>
          <cell r="M82">
            <v>1.0200000000000001E-2</v>
          </cell>
          <cell r="N82">
            <v>23.53</v>
          </cell>
          <cell r="O82">
            <v>0.24</v>
          </cell>
          <cell r="P82">
            <v>0.16</v>
          </cell>
          <cell r="Q82">
            <v>3.77</v>
          </cell>
        </row>
        <row r="83">
          <cell r="J83" t="str">
            <v>REGLA DE ALUMINIO x 5m</v>
          </cell>
          <cell r="K83" t="str">
            <v>u</v>
          </cell>
          <cell r="M83">
            <v>0.06</v>
          </cell>
          <cell r="N83">
            <v>14.5</v>
          </cell>
          <cell r="O83">
            <v>0.87</v>
          </cell>
          <cell r="P83">
            <v>0.94</v>
          </cell>
          <cell r="Q83">
            <v>13.67</v>
          </cell>
        </row>
        <row r="84">
          <cell r="J84" t="str">
            <v>JEFE DE GRUPO</v>
          </cell>
          <cell r="K84" t="str">
            <v>hh</v>
          </cell>
          <cell r="M84">
            <v>1.0800000000000001E-2</v>
          </cell>
          <cell r="N84">
            <v>13.01</v>
          </cell>
          <cell r="O84">
            <v>0.14000000000000001</v>
          </cell>
          <cell r="P84">
            <v>0.12</v>
          </cell>
          <cell r="Q84">
            <v>1.57</v>
          </cell>
        </row>
        <row r="85">
          <cell r="J85" t="str">
            <v>OPERARIO</v>
          </cell>
          <cell r="K85" t="str">
            <v>hh</v>
          </cell>
          <cell r="M85">
            <v>0.68610000000000004</v>
          </cell>
          <cell r="N85">
            <v>12.2</v>
          </cell>
          <cell r="O85">
            <v>8.3699999999999992</v>
          </cell>
          <cell r="P85">
            <v>7.71</v>
          </cell>
          <cell r="Q85">
            <v>94.08</v>
          </cell>
        </row>
        <row r="86">
          <cell r="J86" t="str">
            <v>AYUDANTE</v>
          </cell>
          <cell r="K86" t="str">
            <v>hh</v>
          </cell>
          <cell r="M86">
            <v>0.34250000000000003</v>
          </cell>
          <cell r="N86">
            <v>9.81</v>
          </cell>
          <cell r="O86">
            <v>3.36</v>
          </cell>
          <cell r="P86">
            <v>3.85</v>
          </cell>
          <cell r="Q86">
            <v>37.770000000000003</v>
          </cell>
        </row>
        <row r="87">
          <cell r="J87" t="str">
            <v>CONCRETO PREMEZCLADO f'c=175 kg/cm2, Piedra 57, Slump 3-4"</v>
          </cell>
          <cell r="K87" t="str">
            <v>m3</v>
          </cell>
          <cell r="M87">
            <v>5.2499999999999998E-2</v>
          </cell>
          <cell r="N87">
            <v>192.19</v>
          </cell>
          <cell r="O87">
            <v>10.09</v>
          </cell>
          <cell r="P87">
            <v>0.59</v>
          </cell>
          <cell r="Q87">
            <v>113.41</v>
          </cell>
        </row>
        <row r="88">
          <cell r="J88" t="str">
            <v>IMPLEMENTOS DE SEGURIDAD</v>
          </cell>
          <cell r="K88" t="str">
            <v>hh</v>
          </cell>
          <cell r="M88">
            <v>1.0426</v>
          </cell>
          <cell r="N88">
            <v>0.47</v>
          </cell>
          <cell r="O88">
            <v>0.49</v>
          </cell>
          <cell r="P88">
            <v>11.72</v>
          </cell>
          <cell r="Q88">
            <v>5.51</v>
          </cell>
        </row>
        <row r="89">
          <cell r="J89" t="str">
            <v>HERRAMIENTAS MANUALES</v>
          </cell>
          <cell r="K89" t="str">
            <v>%MO</v>
          </cell>
          <cell r="M89">
            <v>2.9899999999999999E-2</v>
          </cell>
          <cell r="N89">
            <v>12.36</v>
          </cell>
          <cell r="O89">
            <v>0.37</v>
          </cell>
          <cell r="P89">
            <v>0.34</v>
          </cell>
          <cell r="Q89">
            <v>4.16</v>
          </cell>
        </row>
        <row r="90">
          <cell r="J90" t="str">
            <v>REGLA DE ALUMINIO x 5m</v>
          </cell>
          <cell r="K90" t="str">
            <v>u</v>
          </cell>
          <cell r="M90">
            <v>6.1400000000000003E-2</v>
          </cell>
          <cell r="N90">
            <v>14.5</v>
          </cell>
          <cell r="O90">
            <v>0.89</v>
          </cell>
          <cell r="P90">
            <v>0.69</v>
          </cell>
          <cell r="Q90">
            <v>10</v>
          </cell>
        </row>
        <row r="91">
          <cell r="J91" t="str">
            <v>SERVICIO DE BOMBA P/PREMEZCLADO</v>
          </cell>
          <cell r="K91" t="str">
            <v>m3</v>
          </cell>
          <cell r="M91">
            <v>5.2699999999999997E-2</v>
          </cell>
          <cell r="N91">
            <v>30</v>
          </cell>
          <cell r="O91">
            <v>1.58</v>
          </cell>
          <cell r="P91">
            <v>0.59</v>
          </cell>
          <cell r="Q91">
            <v>17.760000000000002</v>
          </cell>
        </row>
        <row r="92">
          <cell r="J92" t="str">
            <v>JEFE DE GRUPO</v>
          </cell>
          <cell r="K92" t="str">
            <v>hh</v>
          </cell>
          <cell r="M92">
            <v>1.46E-2</v>
          </cell>
          <cell r="N92">
            <v>13.01</v>
          </cell>
          <cell r="O92">
            <v>0.19</v>
          </cell>
          <cell r="P92">
            <v>0.02</v>
          </cell>
          <cell r="Q92">
            <v>0.21</v>
          </cell>
        </row>
        <row r="93">
          <cell r="J93" t="str">
            <v>OPERARIO</v>
          </cell>
          <cell r="K93" t="str">
            <v>hh</v>
          </cell>
          <cell r="M93">
            <v>5.8200000000000002E-2</v>
          </cell>
          <cell r="N93">
            <v>12.2</v>
          </cell>
          <cell r="O93">
            <v>0.71</v>
          </cell>
          <cell r="P93">
            <v>0.06</v>
          </cell>
          <cell r="Q93">
            <v>0.78</v>
          </cell>
        </row>
        <row r="94">
          <cell r="J94" t="str">
            <v>AYUDANTE</v>
          </cell>
          <cell r="K94" t="str">
            <v>hh</v>
          </cell>
          <cell r="M94">
            <v>0.1162</v>
          </cell>
          <cell r="N94">
            <v>9.81</v>
          </cell>
          <cell r="O94">
            <v>1.1399999999999999</v>
          </cell>
          <cell r="P94">
            <v>0.13</v>
          </cell>
          <cell r="Q94">
            <v>1.25</v>
          </cell>
        </row>
        <row r="95">
          <cell r="J95" t="str">
            <v>CONCR.PREMEZ.F'C=100 KG/CM2 - CI</v>
          </cell>
          <cell r="K95" t="str">
            <v>m3</v>
          </cell>
          <cell r="M95">
            <v>0.105</v>
          </cell>
          <cell r="N95">
            <v>178.28</v>
          </cell>
          <cell r="O95">
            <v>18.72</v>
          </cell>
          <cell r="P95">
            <v>0.12</v>
          </cell>
          <cell r="Q95">
            <v>20.59</v>
          </cell>
        </row>
        <row r="96">
          <cell r="J96" t="str">
            <v>IMPLEMENTOS DE SEGURIDAD</v>
          </cell>
          <cell r="K96" t="str">
            <v>hh</v>
          </cell>
          <cell r="M96">
            <v>0.1915</v>
          </cell>
          <cell r="N96">
            <v>0.47</v>
          </cell>
          <cell r="O96">
            <v>0.09</v>
          </cell>
          <cell r="P96">
            <v>0.21</v>
          </cell>
          <cell r="Q96">
            <v>0.1</v>
          </cell>
        </row>
        <row r="97">
          <cell r="J97" t="str">
            <v>JEFE DE GRUPO</v>
          </cell>
          <cell r="K97" t="str">
            <v>hh</v>
          </cell>
          <cell r="M97">
            <v>9.9900000000000003E-2</v>
          </cell>
          <cell r="N97">
            <v>13.01</v>
          </cell>
          <cell r="O97">
            <v>1.3</v>
          </cell>
          <cell r="P97">
            <v>2.69</v>
          </cell>
          <cell r="Q97">
            <v>35.020000000000003</v>
          </cell>
        </row>
        <row r="98">
          <cell r="J98" t="str">
            <v>OPERARIO</v>
          </cell>
          <cell r="K98" t="str">
            <v>hh</v>
          </cell>
          <cell r="M98">
            <v>1</v>
          </cell>
          <cell r="N98">
            <v>12.2</v>
          </cell>
          <cell r="O98">
            <v>12.2</v>
          </cell>
          <cell r="P98">
            <v>26.94</v>
          </cell>
          <cell r="Q98">
            <v>328.67</v>
          </cell>
        </row>
        <row r="99">
          <cell r="J99" t="str">
            <v>AYUDANTE</v>
          </cell>
          <cell r="K99" t="str">
            <v>hh</v>
          </cell>
          <cell r="M99">
            <v>0.33329999999999999</v>
          </cell>
          <cell r="N99">
            <v>9.81</v>
          </cell>
          <cell r="O99">
            <v>3.27</v>
          </cell>
          <cell r="P99">
            <v>8.98</v>
          </cell>
          <cell r="Q99">
            <v>88.09</v>
          </cell>
        </row>
        <row r="100">
          <cell r="J100" t="str">
            <v>CLAVOS PARA MADERA CON CABEZA</v>
          </cell>
          <cell r="K100" t="str">
            <v>Kg</v>
          </cell>
          <cell r="M100">
            <v>2.07E-2</v>
          </cell>
          <cell r="N100">
            <v>2.9</v>
          </cell>
          <cell r="O100">
            <v>0.06</v>
          </cell>
          <cell r="P100">
            <v>0.56000000000000005</v>
          </cell>
          <cell r="Q100">
            <v>1.62</v>
          </cell>
        </row>
        <row r="101">
          <cell r="J101" t="str">
            <v>ARENA FINA</v>
          </cell>
          <cell r="K101" t="str">
            <v>m3</v>
          </cell>
          <cell r="M101">
            <v>1.5900000000000001E-2</v>
          </cell>
          <cell r="N101">
            <v>31.54</v>
          </cell>
          <cell r="O101">
            <v>0.5</v>
          </cell>
          <cell r="P101">
            <v>0.43</v>
          </cell>
          <cell r="Q101">
            <v>13.47</v>
          </cell>
        </row>
        <row r="102">
          <cell r="J102" t="str">
            <v>CEMENTO PORTLAND TIPO I (42.5 Kg)</v>
          </cell>
          <cell r="K102" t="str">
            <v>bls</v>
          </cell>
          <cell r="M102">
            <v>0.14019999999999999</v>
          </cell>
          <cell r="N102">
            <v>13.69</v>
          </cell>
          <cell r="O102">
            <v>1.92</v>
          </cell>
          <cell r="P102">
            <v>3.78</v>
          </cell>
          <cell r="Q102">
            <v>51.72</v>
          </cell>
        </row>
        <row r="103">
          <cell r="J103" t="str">
            <v>AGUA PUESTA EN OBRA</v>
          </cell>
          <cell r="K103" t="str">
            <v>m3</v>
          </cell>
          <cell r="M103">
            <v>5.8999999999999999E-3</v>
          </cell>
          <cell r="N103">
            <v>8.51</v>
          </cell>
          <cell r="O103">
            <v>0.05</v>
          </cell>
          <cell r="P103">
            <v>0.16</v>
          </cell>
          <cell r="Q103">
            <v>1.35</v>
          </cell>
        </row>
        <row r="104">
          <cell r="J104" t="str">
            <v>MADERA TORNILLO INC. CORTE</v>
          </cell>
          <cell r="K104" t="str">
            <v>p2</v>
          </cell>
          <cell r="M104">
            <v>0.31269999999999998</v>
          </cell>
          <cell r="N104">
            <v>3.7</v>
          </cell>
          <cell r="O104">
            <v>1.1599999999999999</v>
          </cell>
          <cell r="P104">
            <v>8.42</v>
          </cell>
          <cell r="Q104">
            <v>31.25</v>
          </cell>
        </row>
        <row r="105">
          <cell r="J105" t="str">
            <v>IMPLEMENTOS DE SEGURIDAD</v>
          </cell>
          <cell r="K105" t="str">
            <v>hh</v>
          </cell>
          <cell r="M105">
            <v>1.4255</v>
          </cell>
          <cell r="N105">
            <v>0.47</v>
          </cell>
          <cell r="O105">
            <v>0.67</v>
          </cell>
          <cell r="P105">
            <v>38.4</v>
          </cell>
          <cell r="Q105">
            <v>18.05</v>
          </cell>
        </row>
        <row r="106">
          <cell r="J106" t="str">
            <v>HERRAMIENTAS MANUALES</v>
          </cell>
          <cell r="K106" t="str">
            <v>%MO</v>
          </cell>
          <cell r="M106">
            <v>0.05</v>
          </cell>
          <cell r="N106">
            <v>17.989999999999998</v>
          </cell>
          <cell r="O106">
            <v>0.9</v>
          </cell>
          <cell r="P106">
            <v>1.35</v>
          </cell>
          <cell r="Q106">
            <v>24.25</v>
          </cell>
        </row>
        <row r="107">
          <cell r="J107" t="str">
            <v>REGLA DE ALUMINIO x 5m</v>
          </cell>
          <cell r="K107" t="str">
            <v>u</v>
          </cell>
          <cell r="M107">
            <v>2.7900000000000001E-2</v>
          </cell>
          <cell r="N107">
            <v>14.5</v>
          </cell>
          <cell r="O107">
            <v>0.4</v>
          </cell>
          <cell r="P107">
            <v>0.75</v>
          </cell>
          <cell r="Q107">
            <v>10.78</v>
          </cell>
        </row>
        <row r="108">
          <cell r="J108" t="str">
            <v>JEFE DE GRUPO</v>
          </cell>
          <cell r="K108" t="str">
            <v>hh</v>
          </cell>
          <cell r="M108">
            <v>6.6900000000000001E-2</v>
          </cell>
          <cell r="N108">
            <v>13.01</v>
          </cell>
          <cell r="O108">
            <v>0.87</v>
          </cell>
          <cell r="P108">
            <v>2.29</v>
          </cell>
          <cell r="Q108">
            <v>29.75</v>
          </cell>
        </row>
        <row r="109">
          <cell r="J109" t="str">
            <v>OPERARIO</v>
          </cell>
          <cell r="K109" t="str">
            <v>hh</v>
          </cell>
          <cell r="M109">
            <v>0.53359999999999996</v>
          </cell>
          <cell r="N109">
            <v>12.2</v>
          </cell>
          <cell r="O109">
            <v>6.51</v>
          </cell>
          <cell r="P109">
            <v>18.25</v>
          </cell>
          <cell r="Q109">
            <v>222.64</v>
          </cell>
        </row>
        <row r="110">
          <cell r="J110" t="str">
            <v>AYUDANTE</v>
          </cell>
          <cell r="K110" t="str">
            <v>hh</v>
          </cell>
          <cell r="M110">
            <v>0.19980000000000001</v>
          </cell>
          <cell r="N110">
            <v>9.81</v>
          </cell>
          <cell r="O110">
            <v>1.96</v>
          </cell>
          <cell r="P110">
            <v>6.83</v>
          </cell>
          <cell r="Q110">
            <v>67.03</v>
          </cell>
        </row>
        <row r="111">
          <cell r="J111" t="str">
            <v>ARENA FINA</v>
          </cell>
          <cell r="K111" t="str">
            <v>m3</v>
          </cell>
          <cell r="M111">
            <v>1.2999999999999999E-3</v>
          </cell>
          <cell r="N111">
            <v>31.54</v>
          </cell>
          <cell r="O111">
            <v>0.04</v>
          </cell>
          <cell r="P111">
            <v>0.04</v>
          </cell>
          <cell r="Q111">
            <v>1.37</v>
          </cell>
        </row>
        <row r="112">
          <cell r="J112" t="str">
            <v>CEMENTO PORTLAND TIPO I (42.5 Kg)</v>
          </cell>
          <cell r="K112" t="str">
            <v>bls</v>
          </cell>
          <cell r="M112">
            <v>1.3899999999999999E-2</v>
          </cell>
          <cell r="N112">
            <v>13.69</v>
          </cell>
          <cell r="O112">
            <v>0.19</v>
          </cell>
          <cell r="P112">
            <v>0.48</v>
          </cell>
          <cell r="Q112">
            <v>6.5</v>
          </cell>
        </row>
        <row r="113">
          <cell r="J113" t="str">
            <v>CERAMICA 30X30CM H=15CM CELIMA SERIE GRANILLA</v>
          </cell>
          <cell r="K113" t="str">
            <v>m2</v>
          </cell>
          <cell r="M113">
            <v>0.18</v>
          </cell>
          <cell r="N113">
            <v>23.05</v>
          </cell>
          <cell r="O113">
            <v>4.1500000000000004</v>
          </cell>
          <cell r="P113">
            <v>6.16</v>
          </cell>
          <cell r="Q113">
            <v>141.93</v>
          </cell>
        </row>
        <row r="114">
          <cell r="J114" t="str">
            <v>FRAGUA PORCELANA BLANCA</v>
          </cell>
          <cell r="K114" t="str">
            <v>Kg</v>
          </cell>
          <cell r="M114">
            <v>4.58E-2</v>
          </cell>
          <cell r="N114">
            <v>3.06</v>
          </cell>
          <cell r="O114">
            <v>0.14000000000000001</v>
          </cell>
          <cell r="P114">
            <v>1.57</v>
          </cell>
          <cell r="Q114">
            <v>4.79</v>
          </cell>
        </row>
        <row r="115">
          <cell r="J115" t="str">
            <v>IMPLEMENTOS DE SEGURIDAD</v>
          </cell>
          <cell r="K115" t="str">
            <v>hh</v>
          </cell>
          <cell r="M115">
            <v>0.8085</v>
          </cell>
          <cell r="N115">
            <v>0.47</v>
          </cell>
          <cell r="O115">
            <v>0.38</v>
          </cell>
          <cell r="P115">
            <v>27.65</v>
          </cell>
          <cell r="Q115">
            <v>13</v>
          </cell>
        </row>
        <row r="116">
          <cell r="J116" t="str">
            <v>HERRAMIENTAS MANUALES</v>
          </cell>
          <cell r="K116" t="str">
            <v>%MO</v>
          </cell>
          <cell r="M116">
            <v>9.9699999999999997E-2</v>
          </cell>
          <cell r="N116">
            <v>10.029999999999999</v>
          </cell>
          <cell r="O116">
            <v>1</v>
          </cell>
          <cell r="P116">
            <v>3.41</v>
          </cell>
          <cell r="Q116">
            <v>34.200000000000003</v>
          </cell>
        </row>
        <row r="117">
          <cell r="J117" t="str">
            <v>JEFE DE GRUPO</v>
          </cell>
          <cell r="K117" t="str">
            <v>hh</v>
          </cell>
          <cell r="M117">
            <v>0.13370000000000001</v>
          </cell>
          <cell r="N117">
            <v>13.01</v>
          </cell>
          <cell r="O117">
            <v>1.74</v>
          </cell>
          <cell r="P117">
            <v>13.41</v>
          </cell>
          <cell r="Q117">
            <v>174.47</v>
          </cell>
        </row>
        <row r="118">
          <cell r="J118" t="str">
            <v>OPERARIO</v>
          </cell>
          <cell r="K118" t="str">
            <v>hh</v>
          </cell>
          <cell r="M118">
            <v>1.3335999999999999</v>
          </cell>
          <cell r="N118">
            <v>12.2</v>
          </cell>
          <cell r="O118">
            <v>16.27</v>
          </cell>
          <cell r="P118">
            <v>133.72</v>
          </cell>
          <cell r="Q118">
            <v>1631.39</v>
          </cell>
        </row>
        <row r="119">
          <cell r="J119" t="str">
            <v>AYUDANTE</v>
          </cell>
          <cell r="K119" t="str">
            <v>hh</v>
          </cell>
          <cell r="M119">
            <v>0.40060000000000001</v>
          </cell>
          <cell r="N119">
            <v>9.81</v>
          </cell>
          <cell r="O119">
            <v>3.93</v>
          </cell>
          <cell r="P119">
            <v>40.17</v>
          </cell>
          <cell r="Q119">
            <v>394.06</v>
          </cell>
        </row>
        <row r="120">
          <cell r="J120" t="str">
            <v>ARENA GRUESA</v>
          </cell>
          <cell r="K120" t="str">
            <v>m3</v>
          </cell>
          <cell r="M120">
            <v>3.0200000000000001E-2</v>
          </cell>
          <cell r="N120">
            <v>31.09</v>
          </cell>
          <cell r="O120">
            <v>0.94</v>
          </cell>
          <cell r="P120">
            <v>3.03</v>
          </cell>
          <cell r="Q120">
            <v>94.25</v>
          </cell>
        </row>
        <row r="121">
          <cell r="J121" t="str">
            <v>CEMENTO PORTLAND TIPO I (42.5 Kg)</v>
          </cell>
          <cell r="K121" t="str">
            <v>bls</v>
          </cell>
          <cell r="M121">
            <v>0.2681</v>
          </cell>
          <cell r="N121">
            <v>13.69</v>
          </cell>
          <cell r="O121">
            <v>3.67</v>
          </cell>
          <cell r="P121">
            <v>26.88</v>
          </cell>
          <cell r="Q121">
            <v>367.99</v>
          </cell>
        </row>
        <row r="122">
          <cell r="J122" t="str">
            <v>CERAMICA 30X30CM H=15CM CELIMA SERIE GRANILLA</v>
          </cell>
          <cell r="K122" t="str">
            <v>m2</v>
          </cell>
          <cell r="M122">
            <v>1.0499000000000001</v>
          </cell>
          <cell r="N122">
            <v>23.05</v>
          </cell>
          <cell r="O122">
            <v>24.2</v>
          </cell>
          <cell r="P122">
            <v>105.27</v>
          </cell>
          <cell r="Q122">
            <v>2426.5300000000002</v>
          </cell>
        </row>
        <row r="123">
          <cell r="J123" t="str">
            <v>AGUA PUESTA EN OBRA</v>
          </cell>
          <cell r="K123" t="str">
            <v>m3</v>
          </cell>
          <cell r="M123">
            <v>0.04</v>
          </cell>
          <cell r="N123">
            <v>8.51</v>
          </cell>
          <cell r="O123">
            <v>0.34</v>
          </cell>
          <cell r="P123">
            <v>4.01</v>
          </cell>
          <cell r="Q123">
            <v>34.090000000000003</v>
          </cell>
        </row>
        <row r="124">
          <cell r="J124" t="str">
            <v>FRAGUA PORCELANA BLANCA</v>
          </cell>
          <cell r="K124" t="str">
            <v>Kg</v>
          </cell>
          <cell r="M124">
            <v>0.30070000000000002</v>
          </cell>
          <cell r="N124">
            <v>3.06</v>
          </cell>
          <cell r="O124">
            <v>0.92</v>
          </cell>
          <cell r="P124">
            <v>30.15</v>
          </cell>
          <cell r="Q124">
            <v>92.25</v>
          </cell>
        </row>
        <row r="125">
          <cell r="J125" t="str">
            <v>IMPLEMENTOS DE SEGURIDAD</v>
          </cell>
          <cell r="K125" t="str">
            <v>hh</v>
          </cell>
          <cell r="M125">
            <v>1.8723000000000001</v>
          </cell>
          <cell r="N125">
            <v>0.47</v>
          </cell>
          <cell r="O125">
            <v>0.88</v>
          </cell>
          <cell r="P125">
            <v>187.74</v>
          </cell>
          <cell r="Q125">
            <v>88.24</v>
          </cell>
        </row>
        <row r="126">
          <cell r="J126" t="str">
            <v>HERRAMIENTAS MANUALES</v>
          </cell>
          <cell r="K126" t="str">
            <v>%MO</v>
          </cell>
          <cell r="M126">
            <v>1.0200000000000001E-2</v>
          </cell>
          <cell r="N126">
            <v>23.53</v>
          </cell>
          <cell r="O126">
            <v>0.24</v>
          </cell>
          <cell r="P126">
            <v>1.02</v>
          </cell>
          <cell r="Q126">
            <v>24.06</v>
          </cell>
        </row>
        <row r="127">
          <cell r="J127" t="str">
            <v>REGLA DE ALUMINIO x 5m</v>
          </cell>
          <cell r="K127" t="str">
            <v>u</v>
          </cell>
          <cell r="M127">
            <v>0.06</v>
          </cell>
          <cell r="N127">
            <v>14.5</v>
          </cell>
          <cell r="O127">
            <v>0.87</v>
          </cell>
          <cell r="P127">
            <v>6.02</v>
          </cell>
          <cell r="Q127">
            <v>87.23</v>
          </cell>
        </row>
        <row r="128">
          <cell r="J128" t="str">
            <v>PUERTA CONTRAPLACADA FORMICA</v>
          </cell>
          <cell r="K128" t="str">
            <v>m2</v>
          </cell>
          <cell r="M128">
            <v>1</v>
          </cell>
          <cell r="N128">
            <v>397.14</v>
          </cell>
          <cell r="O128">
            <v>397.14</v>
          </cell>
          <cell r="P128">
            <v>14.28</v>
          </cell>
          <cell r="Q128">
            <v>5671.16</v>
          </cell>
        </row>
        <row r="129">
          <cell r="J129" t="str">
            <v>DIVISIONES METALICAS</v>
          </cell>
          <cell r="K129" t="str">
            <v>m2</v>
          </cell>
          <cell r="M129">
            <v>1</v>
          </cell>
          <cell r="N129">
            <v>245.72</v>
          </cell>
          <cell r="O129">
            <v>245.72</v>
          </cell>
          <cell r="P129">
            <v>2.21</v>
          </cell>
          <cell r="Q129">
            <v>543.04</v>
          </cell>
        </row>
        <row r="130">
          <cell r="J130" t="str">
            <v>MAESTRAMIENTO</v>
          </cell>
          <cell r="K130" t="str">
            <v>u</v>
          </cell>
          <cell r="M130">
            <v>1</v>
          </cell>
          <cell r="N130">
            <v>9.4</v>
          </cell>
          <cell r="O130">
            <v>9.4</v>
          </cell>
          <cell r="P130">
            <v>6</v>
          </cell>
          <cell r="Q130">
            <v>56.4</v>
          </cell>
        </row>
        <row r="131">
          <cell r="J131" t="str">
            <v>CERRADURA DE EMBUTIR EXTERIORES</v>
          </cell>
          <cell r="K131" t="str">
            <v>u</v>
          </cell>
          <cell r="M131">
            <v>1</v>
          </cell>
          <cell r="N131">
            <v>73.11</v>
          </cell>
          <cell r="O131">
            <v>73.11</v>
          </cell>
          <cell r="P131">
            <v>6</v>
          </cell>
          <cell r="Q131">
            <v>438.66</v>
          </cell>
        </row>
        <row r="132">
          <cell r="J132" t="str">
            <v>PUERTA METALICA EN CERCO EXTERIOR (7 PUERTAS DOBLES + 2 PUERTAS PEATONALES + 2 MALLAS FIJAS)</v>
          </cell>
          <cell r="K132" t="str">
            <v>glb</v>
          </cell>
          <cell r="M132">
            <v>1</v>
          </cell>
          <cell r="N132">
            <v>61214.66</v>
          </cell>
          <cell r="O132">
            <v>61214.66</v>
          </cell>
          <cell r="P132">
            <v>1</v>
          </cell>
          <cell r="Q132">
            <v>61214.66</v>
          </cell>
        </row>
        <row r="133">
          <cell r="J133" t="str">
            <v>JEFE DE GRUPO</v>
          </cell>
          <cell r="K133" t="str">
            <v>hh</v>
          </cell>
          <cell r="M133">
            <v>2.46E-2</v>
          </cell>
          <cell r="N133">
            <v>13.01</v>
          </cell>
          <cell r="O133">
            <v>0.32</v>
          </cell>
          <cell r="P133">
            <v>3.81</v>
          </cell>
          <cell r="Q133">
            <v>49.53</v>
          </cell>
        </row>
        <row r="134">
          <cell r="J134" t="str">
            <v>OPERARIO</v>
          </cell>
          <cell r="K134" t="str">
            <v>hh</v>
          </cell>
          <cell r="M134">
            <v>0.24260000000000001</v>
          </cell>
          <cell r="N134">
            <v>12.2</v>
          </cell>
          <cell r="O134">
            <v>2.96</v>
          </cell>
          <cell r="P134">
            <v>37.549999999999997</v>
          </cell>
          <cell r="Q134">
            <v>458.12</v>
          </cell>
        </row>
        <row r="135">
          <cell r="J135" t="str">
            <v>LIJA PARA MADERA</v>
          </cell>
          <cell r="K135" t="str">
            <v>u</v>
          </cell>
          <cell r="M135">
            <v>7.0000000000000007E-2</v>
          </cell>
          <cell r="N135">
            <v>1</v>
          </cell>
          <cell r="O135">
            <v>7.0000000000000007E-2</v>
          </cell>
          <cell r="P135">
            <v>10.83</v>
          </cell>
          <cell r="Q135">
            <v>10.83</v>
          </cell>
        </row>
        <row r="136">
          <cell r="J136" t="str">
            <v>PINTURA VINILICA TIPO VENCELATEX</v>
          </cell>
          <cell r="K136" t="str">
            <v>gal</v>
          </cell>
          <cell r="M136">
            <v>0.06</v>
          </cell>
          <cell r="N136">
            <v>28</v>
          </cell>
          <cell r="O136">
            <v>1.68</v>
          </cell>
          <cell r="P136">
            <v>9.2899999999999991</v>
          </cell>
          <cell r="Q136">
            <v>260.01</v>
          </cell>
        </row>
        <row r="137">
          <cell r="J137" t="str">
            <v>IMPRIMANTE PARA MUROS INTERIORES</v>
          </cell>
          <cell r="K137" t="str">
            <v>gal</v>
          </cell>
          <cell r="M137">
            <v>5.8299999999999998E-2</v>
          </cell>
          <cell r="N137">
            <v>12</v>
          </cell>
          <cell r="O137">
            <v>0.7</v>
          </cell>
          <cell r="P137">
            <v>9.02</v>
          </cell>
          <cell r="Q137">
            <v>108.34</v>
          </cell>
        </row>
        <row r="138">
          <cell r="J138" t="str">
            <v>SELLADOR PARA MUROS</v>
          </cell>
          <cell r="K138" t="str">
            <v>gal</v>
          </cell>
          <cell r="M138">
            <v>0.06</v>
          </cell>
          <cell r="N138">
            <v>16.5</v>
          </cell>
          <cell r="O138">
            <v>0.99</v>
          </cell>
          <cell r="P138">
            <v>9.2899999999999991</v>
          </cell>
          <cell r="Q138">
            <v>153.22</v>
          </cell>
        </row>
        <row r="139">
          <cell r="J139" t="str">
            <v>IMPLEMENTOS DE SEGURIDAD</v>
          </cell>
          <cell r="K139" t="str">
            <v>hh</v>
          </cell>
          <cell r="M139">
            <v>0.27660000000000001</v>
          </cell>
          <cell r="N139">
            <v>0.47</v>
          </cell>
          <cell r="O139">
            <v>0.13</v>
          </cell>
          <cell r="P139">
            <v>42.81</v>
          </cell>
          <cell r="Q139">
            <v>20.12</v>
          </cell>
        </row>
        <row r="140">
          <cell r="J140" t="str">
            <v>ANDAMIO METALICO 2.5mx3.6m</v>
          </cell>
          <cell r="K140" t="str">
            <v>dia</v>
          </cell>
          <cell r="M140">
            <v>1.18E-2</v>
          </cell>
          <cell r="N140">
            <v>16.09</v>
          </cell>
          <cell r="O140">
            <v>0.19</v>
          </cell>
          <cell r="P140">
            <v>1.83</v>
          </cell>
          <cell r="Q140">
            <v>29.41</v>
          </cell>
        </row>
        <row r="141">
          <cell r="J141" t="str">
            <v>HERRAMIENTAS MANUALES</v>
          </cell>
          <cell r="K141" t="str">
            <v>%MO</v>
          </cell>
          <cell r="M141">
            <v>4.9399999999999999E-2</v>
          </cell>
          <cell r="N141">
            <v>2.63</v>
          </cell>
          <cell r="O141">
            <v>0.13</v>
          </cell>
          <cell r="P141">
            <v>7.65</v>
          </cell>
          <cell r="Q141">
            <v>20.12</v>
          </cell>
        </row>
        <row r="142">
          <cell r="J142" t="str">
            <v>JEFE DE GRUPO</v>
          </cell>
          <cell r="K142" t="str">
            <v>hh</v>
          </cell>
          <cell r="M142">
            <v>3.15E-2</v>
          </cell>
          <cell r="N142">
            <v>13.01</v>
          </cell>
          <cell r="O142">
            <v>0.41</v>
          </cell>
          <cell r="P142">
            <v>5.0599999999999996</v>
          </cell>
          <cell r="Q142">
            <v>65.83</v>
          </cell>
        </row>
        <row r="143">
          <cell r="J143" t="str">
            <v>OPERARIO</v>
          </cell>
          <cell r="K143" t="str">
            <v>hh</v>
          </cell>
          <cell r="M143">
            <v>0.32050000000000001</v>
          </cell>
          <cell r="N143">
            <v>12.2</v>
          </cell>
          <cell r="O143">
            <v>3.91</v>
          </cell>
          <cell r="P143">
            <v>51.46</v>
          </cell>
          <cell r="Q143">
            <v>627.83000000000004</v>
          </cell>
        </row>
        <row r="144">
          <cell r="J144" t="str">
            <v>LIJA PARA MADERA</v>
          </cell>
          <cell r="K144" t="str">
            <v>u</v>
          </cell>
          <cell r="M144">
            <v>7.0000000000000007E-2</v>
          </cell>
          <cell r="N144">
            <v>1</v>
          </cell>
          <cell r="O144">
            <v>7.0000000000000007E-2</v>
          </cell>
          <cell r="P144">
            <v>11.24</v>
          </cell>
          <cell r="Q144">
            <v>11.24</v>
          </cell>
        </row>
        <row r="145">
          <cell r="J145" t="str">
            <v>PINTURA LATEX SUPERMATE</v>
          </cell>
          <cell r="K145" t="str">
            <v>gal</v>
          </cell>
          <cell r="M145">
            <v>0.06</v>
          </cell>
          <cell r="N145">
            <v>35</v>
          </cell>
          <cell r="O145">
            <v>2.1</v>
          </cell>
          <cell r="P145">
            <v>9.6300000000000008</v>
          </cell>
          <cell r="Q145">
            <v>337.2</v>
          </cell>
        </row>
        <row r="146">
          <cell r="J146" t="str">
            <v>IMPRIMANTE PARA MUROS EXTERIORES</v>
          </cell>
          <cell r="K146" t="str">
            <v>gal</v>
          </cell>
          <cell r="M146">
            <v>0.06</v>
          </cell>
          <cell r="N146">
            <v>23</v>
          </cell>
          <cell r="O146">
            <v>1.38</v>
          </cell>
          <cell r="P146">
            <v>9.6300000000000008</v>
          </cell>
          <cell r="Q146">
            <v>221.59</v>
          </cell>
        </row>
        <row r="147">
          <cell r="J147" t="str">
            <v>SELLADOR PARA MUROS</v>
          </cell>
          <cell r="K147" t="str">
            <v>gal</v>
          </cell>
          <cell r="M147">
            <v>0.06</v>
          </cell>
          <cell r="N147">
            <v>16.5</v>
          </cell>
          <cell r="O147">
            <v>0.99</v>
          </cell>
          <cell r="P147">
            <v>9.6300000000000008</v>
          </cell>
          <cell r="Q147">
            <v>158.96</v>
          </cell>
        </row>
        <row r="148">
          <cell r="J148" t="str">
            <v>IMPLEMENTOS DE SEGURIDAD</v>
          </cell>
          <cell r="K148" t="str">
            <v>hh</v>
          </cell>
          <cell r="M148">
            <v>0.36170000000000002</v>
          </cell>
          <cell r="N148">
            <v>0.47</v>
          </cell>
          <cell r="O148">
            <v>0.17</v>
          </cell>
          <cell r="P148">
            <v>58.08</v>
          </cell>
          <cell r="Q148">
            <v>27.3</v>
          </cell>
        </row>
        <row r="149">
          <cell r="J149" t="str">
            <v>HERRAMIENTAS MANUALES</v>
          </cell>
          <cell r="K149" t="str">
            <v>%MO</v>
          </cell>
          <cell r="M149">
            <v>4.9599999999999998E-2</v>
          </cell>
          <cell r="N149">
            <v>4.6399999999999997</v>
          </cell>
          <cell r="O149">
            <v>0.23</v>
          </cell>
          <cell r="P149">
            <v>7.96</v>
          </cell>
          <cell r="Q149">
            <v>36.93</v>
          </cell>
        </row>
        <row r="150">
          <cell r="J150" t="str">
            <v>ANDAMIO METALICO 2.5mx3.6m</v>
          </cell>
          <cell r="K150" t="str">
            <v>dia</v>
          </cell>
          <cell r="M150">
            <v>1.6199999999999999E-2</v>
          </cell>
          <cell r="N150">
            <v>16.09</v>
          </cell>
          <cell r="O150">
            <v>0.26</v>
          </cell>
          <cell r="P150">
            <v>2.6</v>
          </cell>
          <cell r="Q150">
            <v>41.75</v>
          </cell>
        </row>
        <row r="151">
          <cell r="J151" t="str">
            <v>JEFE DE GRUPO</v>
          </cell>
          <cell r="K151" t="str">
            <v>hh</v>
          </cell>
          <cell r="M151">
            <v>2.46E-2</v>
          </cell>
          <cell r="N151">
            <v>13.01</v>
          </cell>
          <cell r="O151">
            <v>0.32</v>
          </cell>
          <cell r="P151">
            <v>2.09</v>
          </cell>
          <cell r="Q151">
            <v>27.22</v>
          </cell>
        </row>
        <row r="152">
          <cell r="J152" t="str">
            <v>OPERARIO</v>
          </cell>
          <cell r="K152" t="str">
            <v>hh</v>
          </cell>
          <cell r="M152">
            <v>0.24260000000000001</v>
          </cell>
          <cell r="N152">
            <v>12.2</v>
          </cell>
          <cell r="O152">
            <v>2.96</v>
          </cell>
          <cell r="P152">
            <v>20.64</v>
          </cell>
          <cell r="Q152">
            <v>251.78</v>
          </cell>
        </row>
        <row r="153">
          <cell r="J153" t="str">
            <v>LIJA PARA MADERA</v>
          </cell>
          <cell r="K153" t="str">
            <v>u</v>
          </cell>
          <cell r="M153">
            <v>0.06</v>
          </cell>
          <cell r="N153">
            <v>1</v>
          </cell>
          <cell r="O153">
            <v>0.06</v>
          </cell>
          <cell r="P153">
            <v>5.0999999999999996</v>
          </cell>
          <cell r="Q153">
            <v>5.0999999999999996</v>
          </cell>
        </row>
        <row r="154">
          <cell r="J154" t="str">
            <v>PINTURA VINILICA TIPO VENCELATEX</v>
          </cell>
          <cell r="K154" t="str">
            <v>gal</v>
          </cell>
          <cell r="M154">
            <v>0.06</v>
          </cell>
          <cell r="N154">
            <v>28</v>
          </cell>
          <cell r="O154">
            <v>1.68</v>
          </cell>
          <cell r="P154">
            <v>5.0999999999999996</v>
          </cell>
          <cell r="Q154">
            <v>142.9</v>
          </cell>
        </row>
        <row r="155">
          <cell r="J155" t="str">
            <v>IMPRIMANTE PARA MUROS INTERIORES</v>
          </cell>
          <cell r="K155" t="str">
            <v>gal</v>
          </cell>
          <cell r="M155">
            <v>6.1699999999999998E-2</v>
          </cell>
          <cell r="N155">
            <v>12</v>
          </cell>
          <cell r="O155">
            <v>0.74</v>
          </cell>
          <cell r="P155">
            <v>5.25</v>
          </cell>
          <cell r="Q155">
            <v>62.94</v>
          </cell>
        </row>
        <row r="156">
          <cell r="J156" t="str">
            <v>SELLADOR PARA MUROS</v>
          </cell>
          <cell r="K156" t="str">
            <v>gal</v>
          </cell>
          <cell r="M156">
            <v>0.06</v>
          </cell>
          <cell r="N156">
            <v>16.5</v>
          </cell>
          <cell r="O156">
            <v>0.99</v>
          </cell>
          <cell r="P156">
            <v>5.0999999999999996</v>
          </cell>
          <cell r="Q156">
            <v>84.21</v>
          </cell>
        </row>
        <row r="157">
          <cell r="J157" t="str">
            <v>IMPLEMENTOS DE SEGURIDAD</v>
          </cell>
          <cell r="K157" t="str">
            <v>hh</v>
          </cell>
          <cell r="M157">
            <v>0.27660000000000001</v>
          </cell>
          <cell r="N157">
            <v>0.47</v>
          </cell>
          <cell r="O157">
            <v>0.13</v>
          </cell>
          <cell r="P157">
            <v>23.53</v>
          </cell>
          <cell r="Q157">
            <v>11.06</v>
          </cell>
        </row>
        <row r="158">
          <cell r="J158" t="str">
            <v>ANDAMIO METALICO 2.5mx3.6m</v>
          </cell>
          <cell r="K158" t="str">
            <v>dia</v>
          </cell>
          <cell r="M158">
            <v>1.18E-2</v>
          </cell>
          <cell r="N158">
            <v>16.09</v>
          </cell>
          <cell r="O158">
            <v>0.19</v>
          </cell>
          <cell r="P158">
            <v>1</v>
          </cell>
          <cell r="Q158">
            <v>16.16</v>
          </cell>
        </row>
        <row r="159">
          <cell r="J159" t="str">
            <v>HERRAMIENTAS MANUALES</v>
          </cell>
          <cell r="K159" t="str">
            <v>%MO</v>
          </cell>
          <cell r="M159">
            <v>5.11E-2</v>
          </cell>
          <cell r="N159">
            <v>3.52</v>
          </cell>
          <cell r="O159">
            <v>0.18</v>
          </cell>
          <cell r="P159">
            <v>4.3499999999999996</v>
          </cell>
          <cell r="Q159">
            <v>15.31</v>
          </cell>
        </row>
        <row r="160">
          <cell r="J160" t="str">
            <v xml:space="preserve">TAZA TREBOL TOP PIECE ELONGADO FLUX (INC ASIENTO MELAMINEX FRENTE ABIERTO Y FLUXOMETRO)STD </v>
          </cell>
          <cell r="K160" t="str">
            <v>u</v>
          </cell>
          <cell r="M160">
            <v>1</v>
          </cell>
          <cell r="N160">
            <v>523.29</v>
          </cell>
          <cell r="O160">
            <v>523.29</v>
          </cell>
          <cell r="P160">
            <v>4</v>
          </cell>
          <cell r="Q160">
            <v>2093.16</v>
          </cell>
        </row>
        <row r="161">
          <cell r="J161" t="str">
            <v>PAR PERNOS ANCLAJE</v>
          </cell>
          <cell r="K161" t="str">
            <v>par</v>
          </cell>
          <cell r="M161">
            <v>1</v>
          </cell>
          <cell r="N161">
            <v>0.56000000000000005</v>
          </cell>
          <cell r="O161">
            <v>0.56000000000000005</v>
          </cell>
          <cell r="P161">
            <v>4</v>
          </cell>
          <cell r="Q161">
            <v>2.2400000000000002</v>
          </cell>
        </row>
        <row r="162">
          <cell r="J162" t="str">
            <v>ANILLO PLOMER DE CERA PARA INODORO</v>
          </cell>
          <cell r="K162" t="str">
            <v>u</v>
          </cell>
          <cell r="M162">
            <v>1</v>
          </cell>
          <cell r="N162">
            <v>2.25</v>
          </cell>
          <cell r="O162">
            <v>2.25</v>
          </cell>
          <cell r="P162">
            <v>4</v>
          </cell>
          <cell r="Q162">
            <v>9</v>
          </cell>
        </row>
        <row r="163">
          <cell r="J163" t="str">
            <v xml:space="preserve">TUBO METUSA ABASTO 7/8 TRENZ.ALUMINIO P/ACC.IMP.INODORO </v>
          </cell>
          <cell r="K163" t="str">
            <v>u</v>
          </cell>
          <cell r="M163">
            <v>1</v>
          </cell>
          <cell r="N163">
            <v>8.4600000000000009</v>
          </cell>
          <cell r="O163">
            <v>8.4600000000000009</v>
          </cell>
          <cell r="P163">
            <v>4</v>
          </cell>
          <cell r="Q163">
            <v>33.840000000000003</v>
          </cell>
        </row>
        <row r="164">
          <cell r="J164" t="str">
            <v>OVALIN CERALUX TREBOL C/ACCESORIOS</v>
          </cell>
          <cell r="K164" t="str">
            <v>u</v>
          </cell>
          <cell r="M164">
            <v>1</v>
          </cell>
          <cell r="N164">
            <v>107.71</v>
          </cell>
          <cell r="O164">
            <v>107.71</v>
          </cell>
          <cell r="P164">
            <v>4</v>
          </cell>
          <cell r="Q164">
            <v>430.84</v>
          </cell>
        </row>
        <row r="165">
          <cell r="J165" t="str">
            <v>LLAVE VAINSA NUEVA PRESION SUPERIOR TEMPORIZADA C/AEREADOR ANTIVANDALICO</v>
          </cell>
          <cell r="K165" t="str">
            <v>u</v>
          </cell>
          <cell r="M165">
            <v>1</v>
          </cell>
          <cell r="N165">
            <v>130.79</v>
          </cell>
          <cell r="O165">
            <v>130.79</v>
          </cell>
          <cell r="P165">
            <v>4</v>
          </cell>
          <cell r="Q165">
            <v>523.16</v>
          </cell>
        </row>
        <row r="166">
          <cell r="J166" t="str">
            <v>PAPELERA DE LOSA BLANCA EMPOTRADA</v>
          </cell>
          <cell r="K166" t="str">
            <v>u</v>
          </cell>
          <cell r="M166">
            <v>1</v>
          </cell>
          <cell r="N166">
            <v>33.53</v>
          </cell>
          <cell r="O166">
            <v>33.53</v>
          </cell>
          <cell r="P166">
            <v>4</v>
          </cell>
          <cell r="Q166">
            <v>134.12</v>
          </cell>
        </row>
        <row r="167">
          <cell r="J167" t="str">
            <v>DISPENSADOR DE JABÓN LIQUIDO</v>
          </cell>
          <cell r="K167" t="str">
            <v>u</v>
          </cell>
          <cell r="M167">
            <v>1</v>
          </cell>
          <cell r="N167">
            <v>33.53</v>
          </cell>
          <cell r="O167">
            <v>33.53</v>
          </cell>
          <cell r="P167">
            <v>4</v>
          </cell>
          <cell r="Q167">
            <v>134.12</v>
          </cell>
        </row>
        <row r="168">
          <cell r="J168" t="str">
            <v>ESPEJOS BISELADOS INCOLORO 6MM S/ BASTIDOR DE MADERA</v>
          </cell>
          <cell r="K168" t="str">
            <v>u</v>
          </cell>
          <cell r="M168">
            <v>1</v>
          </cell>
          <cell r="N168">
            <v>25.51</v>
          </cell>
          <cell r="O168">
            <v>25.51</v>
          </cell>
          <cell r="P168">
            <v>8.77</v>
          </cell>
          <cell r="Q168">
            <v>223.72</v>
          </cell>
        </row>
        <row r="169">
          <cell r="J169" t="str">
            <v>VIDRIO INCOLORO INC. CARPINT. ALUMINIO</v>
          </cell>
          <cell r="K169" t="str">
            <v>u</v>
          </cell>
          <cell r="M169">
            <v>1</v>
          </cell>
          <cell r="N169">
            <v>24.64</v>
          </cell>
          <cell r="O169">
            <v>24.64</v>
          </cell>
          <cell r="P169">
            <v>55.7</v>
          </cell>
          <cell r="Q169">
            <v>1372.45</v>
          </cell>
        </row>
        <row r="170">
          <cell r="J170" t="str">
            <v>JEFE DE GRUPO</v>
          </cell>
          <cell r="K170" t="str">
            <v>hh</v>
          </cell>
          <cell r="M170">
            <v>5.9200000000000003E-2</v>
          </cell>
          <cell r="N170">
            <v>13.01</v>
          </cell>
          <cell r="O170">
            <v>0.77</v>
          </cell>
          <cell r="P170">
            <v>0.08</v>
          </cell>
          <cell r="Q170">
            <v>1.01</v>
          </cell>
        </row>
        <row r="171">
          <cell r="J171" t="str">
            <v>OPERARIO</v>
          </cell>
          <cell r="K171" t="str">
            <v>hh</v>
          </cell>
          <cell r="M171">
            <v>2.6663999999999999</v>
          </cell>
          <cell r="N171">
            <v>12.2</v>
          </cell>
          <cell r="O171">
            <v>32.53</v>
          </cell>
          <cell r="P171">
            <v>3.49</v>
          </cell>
          <cell r="Q171">
            <v>42.61</v>
          </cell>
        </row>
        <row r="172">
          <cell r="J172" t="str">
            <v>AYUDANTE</v>
          </cell>
          <cell r="K172" t="str">
            <v>hh</v>
          </cell>
          <cell r="M172">
            <v>5.3333000000000004</v>
          </cell>
          <cell r="N172">
            <v>9.81</v>
          </cell>
          <cell r="O172">
            <v>52.32</v>
          </cell>
          <cell r="P172">
            <v>6.99</v>
          </cell>
          <cell r="Q172">
            <v>68.540000000000006</v>
          </cell>
        </row>
        <row r="173">
          <cell r="J173" t="str">
            <v>ALAMBRE NEGRO RECOCIDO Nº 16</v>
          </cell>
          <cell r="K173" t="str">
            <v>Kg</v>
          </cell>
          <cell r="M173">
            <v>0.54979999999999996</v>
          </cell>
          <cell r="N173">
            <v>3.11</v>
          </cell>
          <cell r="O173">
            <v>1.71</v>
          </cell>
          <cell r="P173">
            <v>0.72</v>
          </cell>
          <cell r="Q173">
            <v>2.2400000000000002</v>
          </cell>
        </row>
        <row r="174">
          <cell r="J174" t="str">
            <v>CLAVOS PARA MADERA CON CABEZA</v>
          </cell>
          <cell r="K174" t="str">
            <v>Kg</v>
          </cell>
          <cell r="M174">
            <v>0.25169999999999998</v>
          </cell>
          <cell r="N174">
            <v>2.9</v>
          </cell>
          <cell r="O174">
            <v>0.73</v>
          </cell>
          <cell r="P174">
            <v>0.33</v>
          </cell>
          <cell r="Q174">
            <v>0.96</v>
          </cell>
        </row>
        <row r="175">
          <cell r="J175" t="str">
            <v>ACERO CORRUGADO fy=4200 kg/cm2 GRADO 60</v>
          </cell>
          <cell r="K175" t="str">
            <v>Kg</v>
          </cell>
          <cell r="M175">
            <v>16.427600000000002</v>
          </cell>
          <cell r="N175">
            <v>2.33</v>
          </cell>
          <cell r="O175">
            <v>38.28</v>
          </cell>
          <cell r="P175">
            <v>21.52</v>
          </cell>
          <cell r="Q175">
            <v>50.15</v>
          </cell>
        </row>
        <row r="176">
          <cell r="J176" t="str">
            <v>ARENA FINA</v>
          </cell>
          <cell r="K176" t="str">
            <v>m3</v>
          </cell>
          <cell r="M176">
            <v>0.60529999999999995</v>
          </cell>
          <cell r="N176">
            <v>31.54</v>
          </cell>
          <cell r="O176">
            <v>19.09</v>
          </cell>
          <cell r="P176">
            <v>0.79</v>
          </cell>
          <cell r="Q176">
            <v>25.01</v>
          </cell>
        </row>
        <row r="177">
          <cell r="J177" t="str">
            <v>CEMENTO PORTLAND TIPO I (42.5 Kg)</v>
          </cell>
          <cell r="K177" t="str">
            <v>bls</v>
          </cell>
          <cell r="M177">
            <v>0.50039999999999996</v>
          </cell>
          <cell r="N177">
            <v>13.69</v>
          </cell>
          <cell r="O177">
            <v>6.85</v>
          </cell>
          <cell r="P177">
            <v>0.66</v>
          </cell>
          <cell r="Q177">
            <v>8.9700000000000006</v>
          </cell>
        </row>
        <row r="178">
          <cell r="J178" t="str">
            <v>CONCRETO PREMEZCLADO f'c=210 kg/cm2, Piedra 67, Slump 3-4"</v>
          </cell>
          <cell r="K178" t="str">
            <v>m3</v>
          </cell>
          <cell r="M178">
            <v>1.0500000000000001E-2</v>
          </cell>
          <cell r="N178">
            <v>200.99</v>
          </cell>
          <cell r="O178">
            <v>2.11</v>
          </cell>
          <cell r="P178">
            <v>0.01</v>
          </cell>
          <cell r="Q178">
            <v>2.76</v>
          </cell>
        </row>
        <row r="179">
          <cell r="J179" t="str">
            <v>MADERA TORNILLO INC. CORTE</v>
          </cell>
          <cell r="K179" t="str">
            <v>p2</v>
          </cell>
          <cell r="M179">
            <v>0.60050000000000003</v>
          </cell>
          <cell r="N179">
            <v>3.7</v>
          </cell>
          <cell r="O179">
            <v>2.2200000000000002</v>
          </cell>
          <cell r="P179">
            <v>0.79</v>
          </cell>
          <cell r="Q179">
            <v>2.91</v>
          </cell>
        </row>
        <row r="180">
          <cell r="J180" t="str">
            <v>IMPLEMENTOS DE SEGURIDAD</v>
          </cell>
          <cell r="K180" t="str">
            <v>hh</v>
          </cell>
          <cell r="M180">
            <v>8.0638000000000005</v>
          </cell>
          <cell r="N180">
            <v>0.47</v>
          </cell>
          <cell r="O180">
            <v>3.79</v>
          </cell>
          <cell r="P180">
            <v>10.56</v>
          </cell>
          <cell r="Q180">
            <v>4.96</v>
          </cell>
        </row>
        <row r="181">
          <cell r="J181" t="str">
            <v>HERRAMIENTAS MANUALES</v>
          </cell>
          <cell r="K181" t="str">
            <v>%MO</v>
          </cell>
          <cell r="M181">
            <v>5.0099999999999999E-2</v>
          </cell>
          <cell r="N181">
            <v>49.5</v>
          </cell>
          <cell r="O181">
            <v>2.48</v>
          </cell>
          <cell r="P181">
            <v>7.0000000000000007E-2</v>
          </cell>
          <cell r="Q181">
            <v>3.25</v>
          </cell>
        </row>
        <row r="182">
          <cell r="J182" t="str">
            <v>JEFE DE GRUPO</v>
          </cell>
          <cell r="K182" t="str">
            <v>hh</v>
          </cell>
          <cell r="M182">
            <v>0.13370000000000001</v>
          </cell>
          <cell r="N182">
            <v>13.01</v>
          </cell>
          <cell r="O182">
            <v>1.74</v>
          </cell>
          <cell r="P182">
            <v>0.27</v>
          </cell>
          <cell r="Q182">
            <v>3.46</v>
          </cell>
        </row>
        <row r="183">
          <cell r="J183" t="str">
            <v>OPERARIO</v>
          </cell>
          <cell r="K183" t="str">
            <v>hh</v>
          </cell>
          <cell r="M183">
            <v>1.3335999999999999</v>
          </cell>
          <cell r="N183">
            <v>12.2</v>
          </cell>
          <cell r="O183">
            <v>16.27</v>
          </cell>
          <cell r="P183">
            <v>2.65</v>
          </cell>
          <cell r="Q183">
            <v>32.380000000000003</v>
          </cell>
        </row>
        <row r="184">
          <cell r="J184" t="str">
            <v>AYUDANTE</v>
          </cell>
          <cell r="K184" t="str">
            <v>hh</v>
          </cell>
          <cell r="M184">
            <v>0.40060000000000001</v>
          </cell>
          <cell r="N184">
            <v>9.81</v>
          </cell>
          <cell r="O184">
            <v>3.93</v>
          </cell>
          <cell r="P184">
            <v>0.8</v>
          </cell>
          <cell r="Q184">
            <v>7.82</v>
          </cell>
        </row>
        <row r="185">
          <cell r="J185" t="str">
            <v>ARENA GRUESA</v>
          </cell>
          <cell r="K185" t="str">
            <v>m3</v>
          </cell>
          <cell r="M185">
            <v>3.0200000000000001E-2</v>
          </cell>
          <cell r="N185">
            <v>31.09</v>
          </cell>
          <cell r="O185">
            <v>0.94</v>
          </cell>
          <cell r="P185">
            <v>0.06</v>
          </cell>
          <cell r="Q185">
            <v>1.87</v>
          </cell>
        </row>
        <row r="186">
          <cell r="J186" t="str">
            <v>CEMENTO PORTLAND TIPO I (42.5 Kg)</v>
          </cell>
          <cell r="K186" t="str">
            <v>bls</v>
          </cell>
          <cell r="M186">
            <v>0.2681</v>
          </cell>
          <cell r="N186">
            <v>13.69</v>
          </cell>
          <cell r="O186">
            <v>3.67</v>
          </cell>
          <cell r="P186">
            <v>0.53</v>
          </cell>
          <cell r="Q186">
            <v>7.3</v>
          </cell>
        </row>
        <row r="187">
          <cell r="J187" t="str">
            <v>CERAMICA 30X30CM H=15CM CELIMA SERIE GRANILLA</v>
          </cell>
          <cell r="K187" t="str">
            <v>m2</v>
          </cell>
          <cell r="M187">
            <v>1.0499000000000001</v>
          </cell>
          <cell r="N187">
            <v>23.05</v>
          </cell>
          <cell r="O187">
            <v>24.2</v>
          </cell>
          <cell r="P187">
            <v>2.09</v>
          </cell>
          <cell r="Q187">
            <v>48.16</v>
          </cell>
        </row>
        <row r="188">
          <cell r="J188" t="str">
            <v>AGUA PUESTA EN OBRA</v>
          </cell>
          <cell r="K188" t="str">
            <v>m3</v>
          </cell>
          <cell r="M188">
            <v>0.04</v>
          </cell>
          <cell r="N188">
            <v>8.51</v>
          </cell>
          <cell r="O188">
            <v>0.34</v>
          </cell>
          <cell r="P188">
            <v>0.08</v>
          </cell>
          <cell r="Q188">
            <v>0.68</v>
          </cell>
        </row>
        <row r="189">
          <cell r="J189" t="str">
            <v>FRAGUA PORCELANA BLANCA</v>
          </cell>
          <cell r="K189" t="str">
            <v>Kg</v>
          </cell>
          <cell r="M189">
            <v>0.30070000000000002</v>
          </cell>
          <cell r="N189">
            <v>3.06</v>
          </cell>
          <cell r="O189">
            <v>0.92</v>
          </cell>
          <cell r="P189">
            <v>0.6</v>
          </cell>
          <cell r="Q189">
            <v>1.83</v>
          </cell>
        </row>
        <row r="190">
          <cell r="J190" t="str">
            <v>RODONES</v>
          </cell>
          <cell r="K190" t="str">
            <v>m</v>
          </cell>
          <cell r="M190">
            <v>3.06</v>
          </cell>
          <cell r="N190">
            <v>1.5</v>
          </cell>
          <cell r="O190">
            <v>4.59</v>
          </cell>
          <cell r="P190">
            <v>6.09</v>
          </cell>
          <cell r="Q190">
            <v>9.1300000000000008</v>
          </cell>
        </row>
        <row r="191">
          <cell r="J191" t="str">
            <v>IMPLEMENTOS DE SEGURIDAD</v>
          </cell>
          <cell r="K191" t="str">
            <v>hh</v>
          </cell>
          <cell r="M191">
            <v>1.8723000000000001</v>
          </cell>
          <cell r="N191">
            <v>0.47</v>
          </cell>
          <cell r="O191">
            <v>0.88</v>
          </cell>
          <cell r="P191">
            <v>3.73</v>
          </cell>
          <cell r="Q191">
            <v>1.75</v>
          </cell>
        </row>
        <row r="192">
          <cell r="J192" t="str">
            <v>HERRAMIENTAS MANUALES</v>
          </cell>
          <cell r="K192" t="str">
            <v>%MO</v>
          </cell>
          <cell r="M192">
            <v>1.0200000000000001E-2</v>
          </cell>
          <cell r="N192">
            <v>23.53</v>
          </cell>
          <cell r="O192">
            <v>0.24</v>
          </cell>
          <cell r="P192">
            <v>0.02</v>
          </cell>
          <cell r="Q192">
            <v>0.48</v>
          </cell>
        </row>
        <row r="193">
          <cell r="J193" t="str">
            <v>REGLA DE ALUMINIO x 5m</v>
          </cell>
          <cell r="K193" t="str">
            <v>u</v>
          </cell>
          <cell r="M193">
            <v>0.06</v>
          </cell>
          <cell r="N193">
            <v>14.5</v>
          </cell>
          <cell r="O193">
            <v>0.87</v>
          </cell>
          <cell r="P193">
            <v>0.12</v>
          </cell>
          <cell r="Q193">
            <v>1.73</v>
          </cell>
        </row>
        <row r="194">
          <cell r="J194" t="str">
            <v>TIJERAL METALICO - PROVEIDO Y COLOCADO</v>
          </cell>
          <cell r="K194" t="str">
            <v>Kg</v>
          </cell>
          <cell r="M194">
            <v>1</v>
          </cell>
          <cell r="N194">
            <v>9.9700000000000006</v>
          </cell>
          <cell r="O194">
            <v>9.9700000000000006</v>
          </cell>
          <cell r="P194">
            <v>2205.2600000000002</v>
          </cell>
          <cell r="Q194">
            <v>21986.44</v>
          </cell>
        </row>
        <row r="195">
          <cell r="J195" t="str">
            <v>REVESTIMIENTO CON DRYWALL EN TIJERAL</v>
          </cell>
          <cell r="K195" t="str">
            <v>m2</v>
          </cell>
          <cell r="M195">
            <v>1</v>
          </cell>
          <cell r="N195">
            <v>84.57</v>
          </cell>
          <cell r="O195">
            <v>84.57</v>
          </cell>
          <cell r="P195">
            <v>27.52</v>
          </cell>
          <cell r="Q195">
            <v>2327.37</v>
          </cell>
        </row>
        <row r="196">
          <cell r="J196" t="str">
            <v>REVESTIMIENTO CON TERMOTECHO EN TIJERAL</v>
          </cell>
          <cell r="K196" t="str">
            <v>m</v>
          </cell>
          <cell r="M196">
            <v>1</v>
          </cell>
          <cell r="N196">
            <v>161.16999999999999</v>
          </cell>
          <cell r="O196">
            <v>161.16999999999999</v>
          </cell>
          <cell r="P196">
            <v>55.05</v>
          </cell>
          <cell r="Q196">
            <v>8872.41</v>
          </cell>
        </row>
        <row r="197">
          <cell r="J197" t="str">
            <v>FLASHING DE COBRE EN CANTO DE TIJERAL</v>
          </cell>
          <cell r="K197" t="str">
            <v>m</v>
          </cell>
          <cell r="M197">
            <v>1</v>
          </cell>
          <cell r="N197">
            <v>15.02</v>
          </cell>
          <cell r="O197">
            <v>15.02</v>
          </cell>
          <cell r="P197">
            <v>13.15</v>
          </cell>
          <cell r="Q197">
            <v>197.51</v>
          </cell>
        </row>
        <row r="198">
          <cell r="J198" t="str">
            <v>JEFE DE GRUPO</v>
          </cell>
          <cell r="K198" t="str">
            <v>hh</v>
          </cell>
          <cell r="M198">
            <v>0.05</v>
          </cell>
          <cell r="N198">
            <v>13.01</v>
          </cell>
          <cell r="O198">
            <v>0.65</v>
          </cell>
          <cell r="P198">
            <v>1.55</v>
          </cell>
          <cell r="Q198">
            <v>20.09</v>
          </cell>
        </row>
        <row r="199">
          <cell r="J199" t="str">
            <v>OFICIAL</v>
          </cell>
          <cell r="K199" t="str">
            <v>hh</v>
          </cell>
          <cell r="M199">
            <v>0.50049999999999994</v>
          </cell>
          <cell r="N199">
            <v>10.87</v>
          </cell>
          <cell r="O199">
            <v>5.44</v>
          </cell>
          <cell r="P199">
            <v>15.47</v>
          </cell>
          <cell r="Q199">
            <v>168.1</v>
          </cell>
        </row>
        <row r="200">
          <cell r="J200" t="str">
            <v>AYUDANTE</v>
          </cell>
          <cell r="K200" t="str">
            <v>hh</v>
          </cell>
          <cell r="M200">
            <v>0.50049999999999994</v>
          </cell>
          <cell r="N200">
            <v>9.81</v>
          </cell>
          <cell r="O200">
            <v>4.91</v>
          </cell>
          <cell r="P200">
            <v>15.47</v>
          </cell>
          <cell r="Q200">
            <v>151.72</v>
          </cell>
        </row>
        <row r="201">
          <cell r="J201" t="str">
            <v>ARENA FINA</v>
          </cell>
          <cell r="K201" t="str">
            <v>m3</v>
          </cell>
          <cell r="M201">
            <v>3.1099999999999999E-2</v>
          </cell>
          <cell r="N201">
            <v>31.54</v>
          </cell>
          <cell r="O201">
            <v>0.98</v>
          </cell>
          <cell r="P201">
            <v>0.96</v>
          </cell>
          <cell r="Q201">
            <v>30.28</v>
          </cell>
        </row>
        <row r="202">
          <cell r="J202" t="str">
            <v>LADRILLO PASTELERO 24 X 24 X 3 CM</v>
          </cell>
          <cell r="K202" t="str">
            <v>u</v>
          </cell>
          <cell r="M202">
            <v>17</v>
          </cell>
          <cell r="N202">
            <v>0.76</v>
          </cell>
          <cell r="O202">
            <v>12.92</v>
          </cell>
          <cell r="P202">
            <v>525.29999999999995</v>
          </cell>
          <cell r="Q202">
            <v>399.23</v>
          </cell>
        </row>
        <row r="203">
          <cell r="J203" t="str">
            <v>CEMENTO PORTLAND TIPO I (42.5 Kg)</v>
          </cell>
          <cell r="K203" t="str">
            <v>bls</v>
          </cell>
          <cell r="M203">
            <v>0.23449999999999999</v>
          </cell>
          <cell r="N203">
            <v>13.69</v>
          </cell>
          <cell r="O203">
            <v>3.21</v>
          </cell>
          <cell r="P203">
            <v>7.25</v>
          </cell>
          <cell r="Q203">
            <v>99.19</v>
          </cell>
        </row>
        <row r="204">
          <cell r="J204" t="str">
            <v>AGUA PUESTA EN OBRA</v>
          </cell>
          <cell r="K204" t="str">
            <v>m3</v>
          </cell>
          <cell r="M204">
            <v>1.1999999999999999E-3</v>
          </cell>
          <cell r="N204">
            <v>8.51</v>
          </cell>
          <cell r="O204">
            <v>0.01</v>
          </cell>
          <cell r="P204">
            <v>0.04</v>
          </cell>
          <cell r="Q204">
            <v>0.31</v>
          </cell>
        </row>
        <row r="205">
          <cell r="J205" t="str">
            <v>MADERA TORNILLO INC. CORTE</v>
          </cell>
          <cell r="K205" t="str">
            <v>p2</v>
          </cell>
          <cell r="M205">
            <v>0.1489</v>
          </cell>
          <cell r="N205">
            <v>3.7</v>
          </cell>
          <cell r="O205">
            <v>0.55000000000000004</v>
          </cell>
          <cell r="P205">
            <v>4.5999999999999996</v>
          </cell>
          <cell r="Q205">
            <v>17</v>
          </cell>
        </row>
        <row r="206">
          <cell r="J206" t="str">
            <v>IMPLEMENTOS DE SEGURIDAD</v>
          </cell>
          <cell r="K206" t="str">
            <v>hh</v>
          </cell>
          <cell r="M206">
            <v>1.0426</v>
          </cell>
          <cell r="N206">
            <v>0.47</v>
          </cell>
          <cell r="O206">
            <v>0.49</v>
          </cell>
          <cell r="P206">
            <v>32.22</v>
          </cell>
          <cell r="Q206">
            <v>15.14</v>
          </cell>
        </row>
        <row r="207">
          <cell r="J207" t="str">
            <v>HERRAMIENTAS MANUALES</v>
          </cell>
          <cell r="K207" t="str">
            <v>%MO</v>
          </cell>
          <cell r="M207">
            <v>2.9700000000000001E-2</v>
          </cell>
          <cell r="N207">
            <v>11.79</v>
          </cell>
          <cell r="O207">
            <v>0.35</v>
          </cell>
          <cell r="P207">
            <v>0.92</v>
          </cell>
          <cell r="Q207">
            <v>10.82</v>
          </cell>
        </row>
        <row r="208">
          <cell r="J208" t="str">
            <v>JEFE DE GRUPO</v>
          </cell>
          <cell r="K208" t="str">
            <v>hh</v>
          </cell>
          <cell r="M208">
            <v>0.12379999999999999</v>
          </cell>
          <cell r="N208">
            <v>13.01</v>
          </cell>
          <cell r="O208">
            <v>1.61</v>
          </cell>
          <cell r="P208">
            <v>1.45</v>
          </cell>
          <cell r="Q208">
            <v>18.84</v>
          </cell>
        </row>
        <row r="209">
          <cell r="J209" t="str">
            <v>OPERARIO</v>
          </cell>
          <cell r="K209" t="str">
            <v>hh</v>
          </cell>
          <cell r="M209">
            <v>1.2402</v>
          </cell>
          <cell r="N209">
            <v>12.2</v>
          </cell>
          <cell r="O209">
            <v>15.13</v>
          </cell>
          <cell r="P209">
            <v>14.51</v>
          </cell>
          <cell r="Q209">
            <v>177.02</v>
          </cell>
        </row>
        <row r="210">
          <cell r="J210" t="str">
            <v>AYUDANTE</v>
          </cell>
          <cell r="K210" t="str">
            <v>hh</v>
          </cell>
          <cell r="M210">
            <v>0.61980000000000002</v>
          </cell>
          <cell r="N210">
            <v>9.81</v>
          </cell>
          <cell r="O210">
            <v>6.08</v>
          </cell>
          <cell r="P210">
            <v>7.25</v>
          </cell>
          <cell r="Q210">
            <v>71.14</v>
          </cell>
        </row>
        <row r="211">
          <cell r="J211" t="str">
            <v>ACERO LISO 1/4"</v>
          </cell>
          <cell r="K211" t="str">
            <v>Kg</v>
          </cell>
          <cell r="M211">
            <v>0.75519999999999998</v>
          </cell>
          <cell r="N211">
            <v>2.9</v>
          </cell>
          <cell r="O211">
            <v>2.19</v>
          </cell>
          <cell r="P211">
            <v>8.84</v>
          </cell>
          <cell r="Q211">
            <v>25.62</v>
          </cell>
        </row>
        <row r="212">
          <cell r="J212" t="str">
            <v>CEMENTO PORTLAND TIPO I (42.5 Kg)</v>
          </cell>
          <cell r="K212" t="str">
            <v>bls</v>
          </cell>
          <cell r="M212">
            <v>0.40760000000000002</v>
          </cell>
          <cell r="N212">
            <v>13.69</v>
          </cell>
          <cell r="O212">
            <v>5.58</v>
          </cell>
          <cell r="P212">
            <v>4.7699999999999996</v>
          </cell>
          <cell r="Q212">
            <v>65.290000000000006</v>
          </cell>
        </row>
        <row r="213">
          <cell r="J213" t="str">
            <v>AGUA PUESTA EN OBRA</v>
          </cell>
          <cell r="K213" t="str">
            <v>m3</v>
          </cell>
          <cell r="M213">
            <v>1.6500000000000001E-2</v>
          </cell>
          <cell r="N213">
            <v>8.51</v>
          </cell>
          <cell r="O213">
            <v>0.14000000000000001</v>
          </cell>
          <cell r="P213">
            <v>0.19</v>
          </cell>
          <cell r="Q213">
            <v>1.64</v>
          </cell>
        </row>
        <row r="214">
          <cell r="J214" t="str">
            <v>ARENA GRUESA</v>
          </cell>
          <cell r="K214" t="str">
            <v>m3</v>
          </cell>
          <cell r="M214">
            <v>5.79E-2</v>
          </cell>
          <cell r="N214">
            <v>31.09</v>
          </cell>
          <cell r="O214">
            <v>1.8</v>
          </cell>
          <cell r="P214">
            <v>0.68</v>
          </cell>
          <cell r="Q214">
            <v>21.06</v>
          </cell>
        </row>
        <row r="215">
          <cell r="J215" t="str">
            <v>CLAVOS PARA MADERA CON CABEZA</v>
          </cell>
          <cell r="K215" t="str">
            <v>Kg</v>
          </cell>
          <cell r="M215">
            <v>3.3999999999999998E-3</v>
          </cell>
          <cell r="N215">
            <v>2.9</v>
          </cell>
          <cell r="O215">
            <v>0.01</v>
          </cell>
          <cell r="P215">
            <v>0.04</v>
          </cell>
          <cell r="Q215">
            <v>0.12</v>
          </cell>
        </row>
        <row r="216">
          <cell r="J216" t="str">
            <v>LADRILLO KK 18 HUECOS 9X12.5X23 CM</v>
          </cell>
          <cell r="K216" t="str">
            <v>mll</v>
          </cell>
          <cell r="M216">
            <v>7.0000000000000007E-2</v>
          </cell>
          <cell r="N216">
            <v>560</v>
          </cell>
          <cell r="O216">
            <v>39.200000000000003</v>
          </cell>
          <cell r="P216">
            <v>0.82</v>
          </cell>
          <cell r="Q216">
            <v>458.64</v>
          </cell>
        </row>
        <row r="217">
          <cell r="J217" t="str">
            <v>IMPLEMENTOS DE SEGURIDAD</v>
          </cell>
          <cell r="K217" t="str">
            <v>hh</v>
          </cell>
          <cell r="M217">
            <v>1.9786999999999999</v>
          </cell>
          <cell r="N217">
            <v>0.47</v>
          </cell>
          <cell r="O217">
            <v>0.93</v>
          </cell>
          <cell r="P217">
            <v>23.15</v>
          </cell>
          <cell r="Q217">
            <v>10.88</v>
          </cell>
        </row>
        <row r="218">
          <cell r="J218" t="str">
            <v>HERRAMIENTAS MANUALES</v>
          </cell>
          <cell r="K218" t="str">
            <v>%MO</v>
          </cell>
          <cell r="M218">
            <v>4.99E-2</v>
          </cell>
          <cell r="N218">
            <v>22.83</v>
          </cell>
          <cell r="O218">
            <v>1.1399999999999999</v>
          </cell>
          <cell r="P218">
            <v>0.57999999999999996</v>
          </cell>
          <cell r="Q218">
            <v>13.34</v>
          </cell>
        </row>
        <row r="219">
          <cell r="J219" t="str">
            <v>ANDAMIO METALICO 2.5mx3.6m</v>
          </cell>
          <cell r="K219" t="str">
            <v>dia</v>
          </cell>
          <cell r="M219">
            <v>0.36980000000000002</v>
          </cell>
          <cell r="N219">
            <v>16.09</v>
          </cell>
          <cell r="O219">
            <v>5.95</v>
          </cell>
          <cell r="P219">
            <v>4.33</v>
          </cell>
          <cell r="Q219">
            <v>69.62</v>
          </cell>
        </row>
        <row r="220">
          <cell r="J220" t="str">
            <v>JEFE DE GRUPO</v>
          </cell>
          <cell r="K220" t="str">
            <v>hh</v>
          </cell>
          <cell r="M220">
            <v>9.9900000000000003E-2</v>
          </cell>
          <cell r="N220">
            <v>13.01</v>
          </cell>
          <cell r="O220">
            <v>1.3</v>
          </cell>
          <cell r="P220">
            <v>3.97</v>
          </cell>
          <cell r="Q220">
            <v>51.68</v>
          </cell>
        </row>
        <row r="221">
          <cell r="J221" t="str">
            <v>OPERARIO</v>
          </cell>
          <cell r="K221" t="str">
            <v>hh</v>
          </cell>
          <cell r="M221">
            <v>1</v>
          </cell>
          <cell r="N221">
            <v>12.2</v>
          </cell>
          <cell r="O221">
            <v>12.2</v>
          </cell>
          <cell r="P221">
            <v>39.75</v>
          </cell>
          <cell r="Q221">
            <v>484.95</v>
          </cell>
        </row>
        <row r="222">
          <cell r="J222" t="str">
            <v>AYUDANTE</v>
          </cell>
          <cell r="K222" t="str">
            <v>hh</v>
          </cell>
          <cell r="M222">
            <v>0.57999999999999996</v>
          </cell>
          <cell r="N222">
            <v>9.81</v>
          </cell>
          <cell r="O222">
            <v>5.69</v>
          </cell>
          <cell r="P222">
            <v>23.06</v>
          </cell>
          <cell r="Q222">
            <v>226.18</v>
          </cell>
        </row>
        <row r="223">
          <cell r="J223" t="str">
            <v>ARENA FINA</v>
          </cell>
          <cell r="K223" t="str">
            <v>m3</v>
          </cell>
          <cell r="M223">
            <v>2.2800000000000001E-2</v>
          </cell>
          <cell r="N223">
            <v>31.54</v>
          </cell>
          <cell r="O223">
            <v>0.72</v>
          </cell>
          <cell r="P223">
            <v>0.91</v>
          </cell>
          <cell r="Q223">
            <v>28.62</v>
          </cell>
        </row>
        <row r="224">
          <cell r="J224" t="str">
            <v>CEMENTO PORTLAND TIPO I (42.5 Kg)</v>
          </cell>
          <cell r="K224" t="str">
            <v>bls</v>
          </cell>
          <cell r="M224">
            <v>0.1169</v>
          </cell>
          <cell r="N224">
            <v>13.69</v>
          </cell>
          <cell r="O224">
            <v>1.6</v>
          </cell>
          <cell r="P224">
            <v>4.6500000000000004</v>
          </cell>
          <cell r="Q224">
            <v>63.6</v>
          </cell>
        </row>
        <row r="225">
          <cell r="J225" t="str">
            <v>AGUA PUESTA EN OBRA</v>
          </cell>
          <cell r="K225" t="str">
            <v>m3</v>
          </cell>
          <cell r="M225">
            <v>4.7000000000000002E-3</v>
          </cell>
          <cell r="N225">
            <v>8.51</v>
          </cell>
          <cell r="O225">
            <v>0.04</v>
          </cell>
          <cell r="P225">
            <v>0.19</v>
          </cell>
          <cell r="Q225">
            <v>1.59</v>
          </cell>
        </row>
        <row r="226">
          <cell r="J226" t="str">
            <v>IMPLEMENTOS DE SEGURIDAD</v>
          </cell>
          <cell r="K226" t="str">
            <v>hh</v>
          </cell>
          <cell r="M226">
            <v>1.6809000000000001</v>
          </cell>
          <cell r="N226">
            <v>0.47</v>
          </cell>
          <cell r="O226">
            <v>0.79</v>
          </cell>
          <cell r="P226">
            <v>66.819999999999993</v>
          </cell>
          <cell r="Q226">
            <v>31.4</v>
          </cell>
        </row>
        <row r="227">
          <cell r="J227" t="str">
            <v>ANDAMIO METALICO 2.5mx3.6m</v>
          </cell>
          <cell r="K227" t="str">
            <v>dia</v>
          </cell>
          <cell r="M227">
            <v>8.3299999999999999E-2</v>
          </cell>
          <cell r="N227">
            <v>16.09</v>
          </cell>
          <cell r="O227">
            <v>1.34</v>
          </cell>
          <cell r="P227">
            <v>3.31</v>
          </cell>
          <cell r="Q227">
            <v>53.27</v>
          </cell>
        </row>
        <row r="228">
          <cell r="J228" t="str">
            <v>HERRAMIENTAS MANUALES</v>
          </cell>
          <cell r="K228" t="str">
            <v>%MO</v>
          </cell>
          <cell r="M228">
            <v>5.0099999999999999E-2</v>
          </cell>
          <cell r="N228">
            <v>20.57</v>
          </cell>
          <cell r="O228">
            <v>1.03</v>
          </cell>
          <cell r="P228">
            <v>1.99</v>
          </cell>
          <cell r="Q228">
            <v>40.94</v>
          </cell>
        </row>
        <row r="229">
          <cell r="J229" t="str">
            <v>REGLA DE ALUMINIO x 5m</v>
          </cell>
          <cell r="K229" t="str">
            <v>u</v>
          </cell>
          <cell r="M229">
            <v>2.5000000000000001E-2</v>
          </cell>
          <cell r="N229">
            <v>14.5</v>
          </cell>
          <cell r="O229">
            <v>0.36</v>
          </cell>
          <cell r="P229">
            <v>0.99</v>
          </cell>
          <cell r="Q229">
            <v>14.31</v>
          </cell>
        </row>
        <row r="230">
          <cell r="J230" t="str">
            <v>JEFE DE GRUPO</v>
          </cell>
          <cell r="K230" t="str">
            <v>hh</v>
          </cell>
          <cell r="M230">
            <v>5.2999999999999999E-2</v>
          </cell>
          <cell r="N230">
            <v>13.01</v>
          </cell>
          <cell r="O230">
            <v>0.69</v>
          </cell>
          <cell r="P230">
            <v>1.59</v>
          </cell>
          <cell r="Q230">
            <v>20.7</v>
          </cell>
        </row>
        <row r="231">
          <cell r="J231" t="str">
            <v>OPERARIO</v>
          </cell>
          <cell r="K231" t="str">
            <v>hh</v>
          </cell>
          <cell r="M231">
            <v>0.53359999999999996</v>
          </cell>
          <cell r="N231">
            <v>12.2</v>
          </cell>
          <cell r="O231">
            <v>6.51</v>
          </cell>
          <cell r="P231">
            <v>16.010000000000002</v>
          </cell>
          <cell r="Q231">
            <v>195.3</v>
          </cell>
        </row>
        <row r="232">
          <cell r="J232" t="str">
            <v>OFICIAL</v>
          </cell>
          <cell r="K232" t="str">
            <v>hh</v>
          </cell>
          <cell r="M232">
            <v>0.26679999999999998</v>
          </cell>
          <cell r="N232">
            <v>10.87</v>
          </cell>
          <cell r="O232">
            <v>2.9</v>
          </cell>
          <cell r="P232">
            <v>8</v>
          </cell>
          <cell r="Q232">
            <v>87</v>
          </cell>
        </row>
        <row r="233">
          <cell r="J233" t="str">
            <v>CEMENTO PORTLAND TIPO I (42.5 Kg)</v>
          </cell>
          <cell r="K233" t="str">
            <v>bls</v>
          </cell>
          <cell r="M233">
            <v>3.1399999999999997E-2</v>
          </cell>
          <cell r="N233">
            <v>13.69</v>
          </cell>
          <cell r="O233">
            <v>0.43</v>
          </cell>
          <cell r="P233">
            <v>0.94</v>
          </cell>
          <cell r="Q233">
            <v>12.9</v>
          </cell>
        </row>
        <row r="234">
          <cell r="J234" t="str">
            <v>AGUA PUESTA EN OBRA</v>
          </cell>
          <cell r="K234" t="str">
            <v>m3</v>
          </cell>
          <cell r="M234">
            <v>1.1999999999999999E-3</v>
          </cell>
          <cell r="N234">
            <v>8.51</v>
          </cell>
          <cell r="O234">
            <v>0.01</v>
          </cell>
          <cell r="P234">
            <v>0.04</v>
          </cell>
          <cell r="Q234">
            <v>0.3</v>
          </cell>
        </row>
        <row r="235">
          <cell r="J235" t="str">
            <v>ARENA GRUESA</v>
          </cell>
          <cell r="K235" t="str">
            <v>m3</v>
          </cell>
          <cell r="M235">
            <v>2.8999999999999998E-3</v>
          </cell>
          <cell r="N235">
            <v>31.09</v>
          </cell>
          <cell r="O235">
            <v>0.09</v>
          </cell>
          <cell r="P235">
            <v>0.09</v>
          </cell>
          <cell r="Q235">
            <v>2.7</v>
          </cell>
        </row>
        <row r="236">
          <cell r="J236" t="str">
            <v>IMPLEMENTOS DE SEGURIDAD</v>
          </cell>
          <cell r="K236" t="str">
            <v>hh</v>
          </cell>
          <cell r="M236">
            <v>0.85109999999999997</v>
          </cell>
          <cell r="N236">
            <v>0.47</v>
          </cell>
          <cell r="O236">
            <v>0.4</v>
          </cell>
          <cell r="P236">
            <v>25.53</v>
          </cell>
          <cell r="Q236">
            <v>12</v>
          </cell>
        </row>
        <row r="237">
          <cell r="J237" t="str">
            <v>HERRAMIENTAS MANUALES</v>
          </cell>
          <cell r="K237" t="str">
            <v>%MO</v>
          </cell>
          <cell r="M237">
            <v>5.0500000000000003E-2</v>
          </cell>
          <cell r="N237">
            <v>10.1</v>
          </cell>
          <cell r="O237">
            <v>0.51</v>
          </cell>
          <cell r="P237">
            <v>1.52</v>
          </cell>
          <cell r="Q237">
            <v>15.3</v>
          </cell>
        </row>
        <row r="238">
          <cell r="J238" t="str">
            <v>JEFE DE GRUPO</v>
          </cell>
          <cell r="K238" t="str">
            <v>hh</v>
          </cell>
          <cell r="M238">
            <v>3.15E-2</v>
          </cell>
          <cell r="N238">
            <v>13.01</v>
          </cell>
          <cell r="O238">
            <v>0.41</v>
          </cell>
          <cell r="P238">
            <v>1.25</v>
          </cell>
          <cell r="Q238">
            <v>16.3</v>
          </cell>
        </row>
        <row r="239">
          <cell r="J239" t="str">
            <v>OPERARIO</v>
          </cell>
          <cell r="K239" t="str">
            <v>hh</v>
          </cell>
          <cell r="M239">
            <v>0.32050000000000001</v>
          </cell>
          <cell r="N239">
            <v>12.2</v>
          </cell>
          <cell r="O239">
            <v>3.91</v>
          </cell>
          <cell r="P239">
            <v>12.74</v>
          </cell>
          <cell r="Q239">
            <v>155.41999999999999</v>
          </cell>
        </row>
        <row r="240">
          <cell r="J240" t="str">
            <v>LIJA PARA MADERA</v>
          </cell>
          <cell r="K240" t="str">
            <v>u</v>
          </cell>
          <cell r="M240">
            <v>7.0000000000000007E-2</v>
          </cell>
          <cell r="N240">
            <v>1</v>
          </cell>
          <cell r="O240">
            <v>7.0000000000000007E-2</v>
          </cell>
          <cell r="P240">
            <v>2.78</v>
          </cell>
          <cell r="Q240">
            <v>2.78</v>
          </cell>
        </row>
        <row r="241">
          <cell r="J241" t="str">
            <v>PINTURA LATEX SUPERMATE</v>
          </cell>
          <cell r="K241" t="str">
            <v>gal</v>
          </cell>
          <cell r="M241">
            <v>0.06</v>
          </cell>
          <cell r="N241">
            <v>35</v>
          </cell>
          <cell r="O241">
            <v>2.1</v>
          </cell>
          <cell r="P241">
            <v>2.39</v>
          </cell>
          <cell r="Q241">
            <v>83.48</v>
          </cell>
        </row>
        <row r="242">
          <cell r="J242" t="str">
            <v>IMPRIMANTE PARA MUROS EXTERIORES</v>
          </cell>
          <cell r="K242" t="str">
            <v>gal</v>
          </cell>
          <cell r="M242">
            <v>0.06</v>
          </cell>
          <cell r="N242">
            <v>23</v>
          </cell>
          <cell r="O242">
            <v>1.38</v>
          </cell>
          <cell r="P242">
            <v>2.39</v>
          </cell>
          <cell r="Q242">
            <v>54.86</v>
          </cell>
        </row>
        <row r="243">
          <cell r="J243" t="str">
            <v>SELLADOR PARA MUROS</v>
          </cell>
          <cell r="K243" t="str">
            <v>gal</v>
          </cell>
          <cell r="M243">
            <v>0.06</v>
          </cell>
          <cell r="N243">
            <v>16.5</v>
          </cell>
          <cell r="O243">
            <v>0.99</v>
          </cell>
          <cell r="P243">
            <v>2.39</v>
          </cell>
          <cell r="Q243">
            <v>39.35</v>
          </cell>
        </row>
        <row r="244">
          <cell r="J244" t="str">
            <v>IMPLEMENTOS DE SEGURIDAD</v>
          </cell>
          <cell r="K244" t="str">
            <v>hh</v>
          </cell>
          <cell r="M244">
            <v>0.36170000000000002</v>
          </cell>
          <cell r="N244">
            <v>0.47</v>
          </cell>
          <cell r="O244">
            <v>0.17</v>
          </cell>
          <cell r="P244">
            <v>14.38</v>
          </cell>
          <cell r="Q244">
            <v>6.76</v>
          </cell>
        </row>
        <row r="245">
          <cell r="J245" t="str">
            <v>HERRAMIENTAS MANUALES</v>
          </cell>
          <cell r="K245" t="str">
            <v>%MO</v>
          </cell>
          <cell r="M245">
            <v>4.9599999999999998E-2</v>
          </cell>
          <cell r="N245">
            <v>4.6399999999999997</v>
          </cell>
          <cell r="O245">
            <v>0.23</v>
          </cell>
          <cell r="P245">
            <v>1.97</v>
          </cell>
          <cell r="Q245">
            <v>9.14</v>
          </cell>
        </row>
        <row r="246">
          <cell r="J246" t="str">
            <v>ANDAMIO METALICO 2.5mx3.6m</v>
          </cell>
          <cell r="K246" t="str">
            <v>dia</v>
          </cell>
          <cell r="M246">
            <v>1.6199999999999999E-2</v>
          </cell>
          <cell r="N246">
            <v>16.09</v>
          </cell>
          <cell r="O246">
            <v>0.26</v>
          </cell>
          <cell r="P246">
            <v>0.64</v>
          </cell>
          <cell r="Q246">
            <v>10.34</v>
          </cell>
        </row>
        <row r="247">
          <cell r="J247" t="str">
            <v>JEFE DE GRUPO</v>
          </cell>
          <cell r="K247" t="str">
            <v>hh</v>
          </cell>
          <cell r="M247">
            <v>0.12379999999999999</v>
          </cell>
          <cell r="N247">
            <v>13.01</v>
          </cell>
          <cell r="O247">
            <v>1.61</v>
          </cell>
          <cell r="P247">
            <v>2.36</v>
          </cell>
          <cell r="Q247">
            <v>30.72</v>
          </cell>
        </row>
        <row r="248">
          <cell r="J248" t="str">
            <v>OPERARIO</v>
          </cell>
          <cell r="K248" t="str">
            <v>hh</v>
          </cell>
          <cell r="M248">
            <v>1.2402</v>
          </cell>
          <cell r="N248">
            <v>12.2</v>
          </cell>
          <cell r="O248">
            <v>15.13</v>
          </cell>
          <cell r="P248">
            <v>23.66</v>
          </cell>
          <cell r="Q248">
            <v>288.68</v>
          </cell>
        </row>
        <row r="249">
          <cell r="J249" t="str">
            <v>AYUDANTE</v>
          </cell>
          <cell r="K249" t="str">
            <v>hh</v>
          </cell>
          <cell r="M249">
            <v>0.61980000000000002</v>
          </cell>
          <cell r="N249">
            <v>9.81</v>
          </cell>
          <cell r="O249">
            <v>6.08</v>
          </cell>
          <cell r="P249">
            <v>11.83</v>
          </cell>
          <cell r="Q249">
            <v>116.01</v>
          </cell>
        </row>
        <row r="250">
          <cell r="J250" t="str">
            <v>ACERO LISO 1/4"</v>
          </cell>
          <cell r="K250" t="str">
            <v>Kg</v>
          </cell>
          <cell r="M250">
            <v>0.75519999999999998</v>
          </cell>
          <cell r="N250">
            <v>2.9</v>
          </cell>
          <cell r="O250">
            <v>2.19</v>
          </cell>
          <cell r="P250">
            <v>14.41</v>
          </cell>
          <cell r="Q250">
            <v>41.79</v>
          </cell>
        </row>
        <row r="251">
          <cell r="J251" t="str">
            <v>CEMENTO PORTLAND TIPO I (42.5 Kg)</v>
          </cell>
          <cell r="K251" t="str">
            <v>bls</v>
          </cell>
          <cell r="M251">
            <v>0.40760000000000002</v>
          </cell>
          <cell r="N251">
            <v>13.69</v>
          </cell>
          <cell r="O251">
            <v>5.58</v>
          </cell>
          <cell r="P251">
            <v>7.78</v>
          </cell>
          <cell r="Q251">
            <v>106.47</v>
          </cell>
        </row>
        <row r="252">
          <cell r="J252" t="str">
            <v>AGUA PUESTA EN OBRA</v>
          </cell>
          <cell r="K252" t="str">
            <v>m3</v>
          </cell>
          <cell r="M252">
            <v>1.6500000000000001E-2</v>
          </cell>
          <cell r="N252">
            <v>8.51</v>
          </cell>
          <cell r="O252">
            <v>0.14000000000000001</v>
          </cell>
          <cell r="P252">
            <v>0.31</v>
          </cell>
          <cell r="Q252">
            <v>2.67</v>
          </cell>
        </row>
        <row r="253">
          <cell r="J253" t="str">
            <v>ARENA GRUESA</v>
          </cell>
          <cell r="K253" t="str">
            <v>m3</v>
          </cell>
          <cell r="M253">
            <v>5.79E-2</v>
          </cell>
          <cell r="N253">
            <v>31.09</v>
          </cell>
          <cell r="O253">
            <v>1.8</v>
          </cell>
          <cell r="P253">
            <v>1.1000000000000001</v>
          </cell>
          <cell r="Q253">
            <v>34.340000000000003</v>
          </cell>
        </row>
        <row r="254">
          <cell r="J254" t="str">
            <v>CLAVOS PARA MADERA CON CABEZA</v>
          </cell>
          <cell r="K254" t="str">
            <v>Kg</v>
          </cell>
          <cell r="M254">
            <v>3.3999999999999998E-3</v>
          </cell>
          <cell r="N254">
            <v>2.9</v>
          </cell>
          <cell r="O254">
            <v>0.01</v>
          </cell>
          <cell r="P254">
            <v>0.06</v>
          </cell>
          <cell r="Q254">
            <v>0.19</v>
          </cell>
        </row>
        <row r="255">
          <cell r="J255" t="str">
            <v>LADRILLO KK 18 HUECOS 9X12.5X23 CM</v>
          </cell>
          <cell r="K255" t="str">
            <v>mll</v>
          </cell>
          <cell r="M255">
            <v>7.0000000000000007E-2</v>
          </cell>
          <cell r="N255">
            <v>560</v>
          </cell>
          <cell r="O255">
            <v>39.200000000000003</v>
          </cell>
          <cell r="P255">
            <v>1.34</v>
          </cell>
          <cell r="Q255">
            <v>747.94</v>
          </cell>
        </row>
        <row r="256">
          <cell r="J256" t="str">
            <v>IMPLEMENTOS DE SEGURIDAD</v>
          </cell>
          <cell r="K256" t="str">
            <v>hh</v>
          </cell>
          <cell r="M256">
            <v>1.9786999999999999</v>
          </cell>
          <cell r="N256">
            <v>0.47</v>
          </cell>
          <cell r="O256">
            <v>0.93</v>
          </cell>
          <cell r="P256">
            <v>37.75</v>
          </cell>
          <cell r="Q256">
            <v>17.739999999999998</v>
          </cell>
        </row>
        <row r="257">
          <cell r="J257" t="str">
            <v>HERRAMIENTAS MANUALES</v>
          </cell>
          <cell r="K257" t="str">
            <v>%MO</v>
          </cell>
          <cell r="M257">
            <v>4.99E-2</v>
          </cell>
          <cell r="N257">
            <v>22.83</v>
          </cell>
          <cell r="O257">
            <v>1.1399999999999999</v>
          </cell>
          <cell r="P257">
            <v>0.95</v>
          </cell>
          <cell r="Q257">
            <v>21.75</v>
          </cell>
        </row>
        <row r="258">
          <cell r="J258" t="str">
            <v>ANDAMIO METALICO 2.5mx3.6m</v>
          </cell>
          <cell r="K258" t="str">
            <v>dia</v>
          </cell>
          <cell r="M258">
            <v>0.36980000000000002</v>
          </cell>
          <cell r="N258">
            <v>16.09</v>
          </cell>
          <cell r="O258">
            <v>5.95</v>
          </cell>
          <cell r="P258">
            <v>7.06</v>
          </cell>
          <cell r="Q258">
            <v>113.53</v>
          </cell>
        </row>
        <row r="259">
          <cell r="J259" t="str">
            <v>JEFE DE GRUPO</v>
          </cell>
          <cell r="K259" t="str">
            <v>hh</v>
          </cell>
          <cell r="M259">
            <v>9.9900000000000003E-2</v>
          </cell>
          <cell r="N259">
            <v>13.01</v>
          </cell>
          <cell r="O259">
            <v>1.3</v>
          </cell>
          <cell r="P259">
            <v>5.92</v>
          </cell>
          <cell r="Q259">
            <v>77.03</v>
          </cell>
        </row>
        <row r="260">
          <cell r="J260" t="str">
            <v>OPERARIO</v>
          </cell>
          <cell r="K260" t="str">
            <v>hh</v>
          </cell>
          <cell r="M260">
            <v>1</v>
          </cell>
          <cell r="N260">
            <v>12.2</v>
          </cell>
          <cell r="O260">
            <v>12.2</v>
          </cell>
          <cell r="P260">
            <v>59.25</v>
          </cell>
          <cell r="Q260">
            <v>722.85</v>
          </cell>
        </row>
        <row r="261">
          <cell r="J261" t="str">
            <v>AYUDANTE</v>
          </cell>
          <cell r="K261" t="str">
            <v>hh</v>
          </cell>
          <cell r="M261">
            <v>0.57999999999999996</v>
          </cell>
          <cell r="N261">
            <v>9.81</v>
          </cell>
          <cell r="O261">
            <v>5.69</v>
          </cell>
          <cell r="P261">
            <v>34.369999999999997</v>
          </cell>
          <cell r="Q261">
            <v>337.13</v>
          </cell>
        </row>
        <row r="262">
          <cell r="J262" t="str">
            <v>ARENA FINA</v>
          </cell>
          <cell r="K262" t="str">
            <v>m3</v>
          </cell>
          <cell r="M262">
            <v>2.2800000000000001E-2</v>
          </cell>
          <cell r="N262">
            <v>31.54</v>
          </cell>
          <cell r="O262">
            <v>0.72</v>
          </cell>
          <cell r="P262">
            <v>1.35</v>
          </cell>
          <cell r="Q262">
            <v>42.66</v>
          </cell>
        </row>
        <row r="263">
          <cell r="J263" t="str">
            <v>CEMENTO PORTLAND TIPO I (42.5 Kg)</v>
          </cell>
          <cell r="K263" t="str">
            <v>bls</v>
          </cell>
          <cell r="M263">
            <v>0.1169</v>
          </cell>
          <cell r="N263">
            <v>13.69</v>
          </cell>
          <cell r="O263">
            <v>1.6</v>
          </cell>
          <cell r="P263">
            <v>6.93</v>
          </cell>
          <cell r="Q263">
            <v>94.8</v>
          </cell>
        </row>
        <row r="264">
          <cell r="J264" t="str">
            <v>AGUA PUESTA EN OBRA</v>
          </cell>
          <cell r="K264" t="str">
            <v>m3</v>
          </cell>
          <cell r="M264">
            <v>4.7000000000000002E-3</v>
          </cell>
          <cell r="N264">
            <v>8.51</v>
          </cell>
          <cell r="O264">
            <v>0.04</v>
          </cell>
          <cell r="P264">
            <v>0.28000000000000003</v>
          </cell>
          <cell r="Q264">
            <v>2.37</v>
          </cell>
        </row>
        <row r="265">
          <cell r="J265" t="str">
            <v>IMPLEMENTOS DE SEGURIDAD</v>
          </cell>
          <cell r="K265" t="str">
            <v>hh</v>
          </cell>
          <cell r="M265">
            <v>1.6809000000000001</v>
          </cell>
          <cell r="N265">
            <v>0.47</v>
          </cell>
          <cell r="O265">
            <v>0.79</v>
          </cell>
          <cell r="P265">
            <v>99.59</v>
          </cell>
          <cell r="Q265">
            <v>46.81</v>
          </cell>
        </row>
        <row r="266">
          <cell r="J266" t="str">
            <v>ANDAMIO METALICO 2.5mx3.6m</v>
          </cell>
          <cell r="K266" t="str">
            <v>dia</v>
          </cell>
          <cell r="M266">
            <v>8.3299999999999999E-2</v>
          </cell>
          <cell r="N266">
            <v>16.09</v>
          </cell>
          <cell r="O266">
            <v>1.34</v>
          </cell>
          <cell r="P266">
            <v>4.9400000000000004</v>
          </cell>
          <cell r="Q266">
            <v>79.400000000000006</v>
          </cell>
        </row>
        <row r="267">
          <cell r="J267" t="str">
            <v>HERRAMIENTAS MANUALES</v>
          </cell>
          <cell r="K267" t="str">
            <v>%MO</v>
          </cell>
          <cell r="M267">
            <v>5.0099999999999999E-2</v>
          </cell>
          <cell r="N267">
            <v>20.57</v>
          </cell>
          <cell r="O267">
            <v>1.03</v>
          </cell>
          <cell r="P267">
            <v>2.97</v>
          </cell>
          <cell r="Q267">
            <v>61.03</v>
          </cell>
        </row>
        <row r="268">
          <cell r="J268" t="str">
            <v>REGLA DE ALUMINIO x 5m</v>
          </cell>
          <cell r="K268" t="str">
            <v>u</v>
          </cell>
          <cell r="M268">
            <v>2.5000000000000001E-2</v>
          </cell>
          <cell r="N268">
            <v>14.5</v>
          </cell>
          <cell r="O268">
            <v>0.36</v>
          </cell>
          <cell r="P268">
            <v>1.48</v>
          </cell>
          <cell r="Q268">
            <v>21.33</v>
          </cell>
        </row>
        <row r="269">
          <cell r="J269" t="str">
            <v>JEFE DE GRUPO</v>
          </cell>
          <cell r="K269" t="str">
            <v>hh</v>
          </cell>
          <cell r="M269">
            <v>5.2999999999999999E-2</v>
          </cell>
          <cell r="N269">
            <v>13.01</v>
          </cell>
          <cell r="O269">
            <v>0.69</v>
          </cell>
          <cell r="P269">
            <v>2.23</v>
          </cell>
          <cell r="Q269">
            <v>28.98</v>
          </cell>
        </row>
        <row r="270">
          <cell r="J270" t="str">
            <v>OPERARIO</v>
          </cell>
          <cell r="K270" t="str">
            <v>hh</v>
          </cell>
          <cell r="M270">
            <v>0.53359999999999996</v>
          </cell>
          <cell r="N270">
            <v>12.2</v>
          </cell>
          <cell r="O270">
            <v>6.51</v>
          </cell>
          <cell r="P270">
            <v>22.41</v>
          </cell>
          <cell r="Q270">
            <v>273.42</v>
          </cell>
        </row>
        <row r="271">
          <cell r="J271" t="str">
            <v>OFICIAL</v>
          </cell>
          <cell r="K271" t="str">
            <v>hh</v>
          </cell>
          <cell r="M271">
            <v>0.26679999999999998</v>
          </cell>
          <cell r="N271">
            <v>10.87</v>
          </cell>
          <cell r="O271">
            <v>2.9</v>
          </cell>
          <cell r="P271">
            <v>11.21</v>
          </cell>
          <cell r="Q271">
            <v>121.8</v>
          </cell>
        </row>
        <row r="272">
          <cell r="J272" t="str">
            <v>CEMENTO PORTLAND TIPO I (42.5 Kg)</v>
          </cell>
          <cell r="K272" t="str">
            <v>bls</v>
          </cell>
          <cell r="M272">
            <v>3.1399999999999997E-2</v>
          </cell>
          <cell r="N272">
            <v>13.69</v>
          </cell>
          <cell r="O272">
            <v>0.43</v>
          </cell>
          <cell r="P272">
            <v>1.32</v>
          </cell>
          <cell r="Q272">
            <v>18.059999999999999</v>
          </cell>
        </row>
        <row r="273">
          <cell r="J273" t="str">
            <v>AGUA PUESTA EN OBRA</v>
          </cell>
          <cell r="K273" t="str">
            <v>m3</v>
          </cell>
          <cell r="M273">
            <v>1.1999999999999999E-3</v>
          </cell>
          <cell r="N273">
            <v>8.51</v>
          </cell>
          <cell r="O273">
            <v>0.01</v>
          </cell>
          <cell r="P273">
            <v>0.05</v>
          </cell>
          <cell r="Q273">
            <v>0.42</v>
          </cell>
        </row>
        <row r="274">
          <cell r="J274" t="str">
            <v>ARENA GRUESA</v>
          </cell>
          <cell r="K274" t="str">
            <v>m3</v>
          </cell>
          <cell r="M274">
            <v>2.8999999999999998E-3</v>
          </cell>
          <cell r="N274">
            <v>31.09</v>
          </cell>
          <cell r="O274">
            <v>0.09</v>
          </cell>
          <cell r="P274">
            <v>0.12</v>
          </cell>
          <cell r="Q274">
            <v>3.78</v>
          </cell>
        </row>
        <row r="275">
          <cell r="J275" t="str">
            <v>IMPLEMENTOS DE SEGURIDAD</v>
          </cell>
          <cell r="K275" t="str">
            <v>hh</v>
          </cell>
          <cell r="M275">
            <v>0.85109999999999997</v>
          </cell>
          <cell r="N275">
            <v>0.47</v>
          </cell>
          <cell r="O275">
            <v>0.4</v>
          </cell>
          <cell r="P275">
            <v>35.75</v>
          </cell>
          <cell r="Q275">
            <v>16.8</v>
          </cell>
        </row>
        <row r="276">
          <cell r="J276" t="str">
            <v>HERRAMIENTAS MANUALES</v>
          </cell>
          <cell r="K276" t="str">
            <v>%MO</v>
          </cell>
          <cell r="M276">
            <v>5.0500000000000003E-2</v>
          </cell>
          <cell r="N276">
            <v>10.1</v>
          </cell>
          <cell r="O276">
            <v>0.51</v>
          </cell>
          <cell r="P276">
            <v>2.12</v>
          </cell>
          <cell r="Q276">
            <v>21.42</v>
          </cell>
        </row>
        <row r="277">
          <cell r="J277" t="str">
            <v>JEFE DE GRUPO</v>
          </cell>
          <cell r="K277" t="str">
            <v>hh</v>
          </cell>
          <cell r="M277">
            <v>3.15E-2</v>
          </cell>
          <cell r="N277">
            <v>13.01</v>
          </cell>
          <cell r="O277">
            <v>0.41</v>
          </cell>
          <cell r="P277">
            <v>1.87</v>
          </cell>
          <cell r="Q277">
            <v>24.29</v>
          </cell>
        </row>
        <row r="278">
          <cell r="J278" t="str">
            <v>OPERARIO</v>
          </cell>
          <cell r="K278" t="str">
            <v>hh</v>
          </cell>
          <cell r="M278">
            <v>0.32050000000000001</v>
          </cell>
          <cell r="N278">
            <v>12.2</v>
          </cell>
          <cell r="O278">
            <v>3.91</v>
          </cell>
          <cell r="P278">
            <v>18.989999999999998</v>
          </cell>
          <cell r="Q278">
            <v>231.67</v>
          </cell>
        </row>
        <row r="279">
          <cell r="J279" t="str">
            <v>LIJA PARA MADERA</v>
          </cell>
          <cell r="K279" t="str">
            <v>u</v>
          </cell>
          <cell r="M279">
            <v>7.0000000000000007E-2</v>
          </cell>
          <cell r="N279">
            <v>1</v>
          </cell>
          <cell r="O279">
            <v>7.0000000000000007E-2</v>
          </cell>
          <cell r="P279">
            <v>4.1500000000000004</v>
          </cell>
          <cell r="Q279">
            <v>4.1500000000000004</v>
          </cell>
        </row>
        <row r="280">
          <cell r="J280" t="str">
            <v>PINTURA LATEX SUPERMATE</v>
          </cell>
          <cell r="K280" t="str">
            <v>gal</v>
          </cell>
          <cell r="M280">
            <v>0.06</v>
          </cell>
          <cell r="N280">
            <v>35</v>
          </cell>
          <cell r="O280">
            <v>2.1</v>
          </cell>
          <cell r="P280">
            <v>3.56</v>
          </cell>
          <cell r="Q280">
            <v>124.43</v>
          </cell>
        </row>
        <row r="281">
          <cell r="J281" t="str">
            <v>IMPRIMANTE PARA MUROS EXTERIORES</v>
          </cell>
          <cell r="K281" t="str">
            <v>gal</v>
          </cell>
          <cell r="M281">
            <v>0.06</v>
          </cell>
          <cell r="N281">
            <v>23</v>
          </cell>
          <cell r="O281">
            <v>1.38</v>
          </cell>
          <cell r="P281">
            <v>3.56</v>
          </cell>
          <cell r="Q281">
            <v>81.77</v>
          </cell>
        </row>
        <row r="282">
          <cell r="J282" t="str">
            <v>SELLADOR PARA MUROS</v>
          </cell>
          <cell r="K282" t="str">
            <v>gal</v>
          </cell>
          <cell r="M282">
            <v>0.06</v>
          </cell>
          <cell r="N282">
            <v>16.5</v>
          </cell>
          <cell r="O282">
            <v>0.99</v>
          </cell>
          <cell r="P282">
            <v>3.56</v>
          </cell>
          <cell r="Q282">
            <v>58.66</v>
          </cell>
        </row>
        <row r="283">
          <cell r="J283" t="str">
            <v>IMPLEMENTOS DE SEGURIDAD</v>
          </cell>
          <cell r="K283" t="str">
            <v>hh</v>
          </cell>
          <cell r="M283">
            <v>0.36170000000000002</v>
          </cell>
          <cell r="N283">
            <v>0.47</v>
          </cell>
          <cell r="O283">
            <v>0.17</v>
          </cell>
          <cell r="P283">
            <v>21.43</v>
          </cell>
          <cell r="Q283">
            <v>10.07</v>
          </cell>
        </row>
        <row r="284">
          <cell r="J284" t="str">
            <v>HERRAMIENTAS MANUALES</v>
          </cell>
          <cell r="K284" t="str">
            <v>%MO</v>
          </cell>
          <cell r="M284">
            <v>4.9599999999999998E-2</v>
          </cell>
          <cell r="N284">
            <v>4.6399999999999997</v>
          </cell>
          <cell r="O284">
            <v>0.23</v>
          </cell>
          <cell r="P284">
            <v>2.94</v>
          </cell>
          <cell r="Q284">
            <v>13.63</v>
          </cell>
        </row>
        <row r="285">
          <cell r="J285" t="str">
            <v>ANDAMIO METALICO 2.5mx3.6m</v>
          </cell>
          <cell r="K285" t="str">
            <v>dia</v>
          </cell>
          <cell r="M285">
            <v>1.6199999999999999E-2</v>
          </cell>
          <cell r="N285">
            <v>16.09</v>
          </cell>
          <cell r="O285">
            <v>0.26</v>
          </cell>
          <cell r="P285">
            <v>0.96</v>
          </cell>
          <cell r="Q285">
            <v>15.41</v>
          </cell>
        </row>
        <row r="286">
          <cell r="J286" t="str">
            <v>JEFE DE GRUPO</v>
          </cell>
          <cell r="K286" t="str">
            <v>hh</v>
          </cell>
          <cell r="M286">
            <v>8.9200000000000002E-2</v>
          </cell>
          <cell r="N286">
            <v>13.01</v>
          </cell>
          <cell r="O286">
            <v>1.1599999999999999</v>
          </cell>
          <cell r="P286">
            <v>5.85</v>
          </cell>
          <cell r="Q286">
            <v>76.03</v>
          </cell>
        </row>
        <row r="287">
          <cell r="J287" t="str">
            <v>OPERARIO</v>
          </cell>
          <cell r="K287" t="str">
            <v>hh</v>
          </cell>
          <cell r="M287">
            <v>0.88849999999999996</v>
          </cell>
          <cell r="N287">
            <v>12.2</v>
          </cell>
          <cell r="O287">
            <v>10.84</v>
          </cell>
          <cell r="P287">
            <v>58.23</v>
          </cell>
          <cell r="Q287">
            <v>710.45</v>
          </cell>
        </row>
        <row r="288">
          <cell r="J288" t="str">
            <v>OFICIAL</v>
          </cell>
          <cell r="K288" t="str">
            <v>hh</v>
          </cell>
          <cell r="M288">
            <v>0.44429999999999997</v>
          </cell>
          <cell r="N288">
            <v>10.87</v>
          </cell>
          <cell r="O288">
            <v>4.83</v>
          </cell>
          <cell r="P288">
            <v>29.12</v>
          </cell>
          <cell r="Q288">
            <v>316.56</v>
          </cell>
        </row>
        <row r="289">
          <cell r="J289" t="str">
            <v>ACERO LISO 1/4"</v>
          </cell>
          <cell r="K289" t="str">
            <v>Kg</v>
          </cell>
          <cell r="M289">
            <v>0.75519999999999998</v>
          </cell>
          <cell r="N289">
            <v>2.9</v>
          </cell>
          <cell r="O289">
            <v>2.19</v>
          </cell>
          <cell r="P289">
            <v>49.5</v>
          </cell>
          <cell r="Q289">
            <v>143.53</v>
          </cell>
        </row>
        <row r="290">
          <cell r="J290" t="str">
            <v>CEMENTO PORTLAND TIPO I (42.5 Kg)</v>
          </cell>
          <cell r="K290" t="str">
            <v>bls</v>
          </cell>
          <cell r="M290">
            <v>0.19719999999999999</v>
          </cell>
          <cell r="N290">
            <v>13.69</v>
          </cell>
          <cell r="O290">
            <v>2.7</v>
          </cell>
          <cell r="P290">
            <v>12.92</v>
          </cell>
          <cell r="Q290">
            <v>176.96</v>
          </cell>
        </row>
        <row r="291">
          <cell r="J291" t="str">
            <v>AGUA PUESTA EN OBRA</v>
          </cell>
          <cell r="K291" t="str">
            <v>m3</v>
          </cell>
          <cell r="M291">
            <v>7.1000000000000004E-3</v>
          </cell>
          <cell r="N291">
            <v>8.51</v>
          </cell>
          <cell r="O291">
            <v>0.06</v>
          </cell>
          <cell r="P291">
            <v>0.47</v>
          </cell>
          <cell r="Q291">
            <v>3.93</v>
          </cell>
        </row>
        <row r="292">
          <cell r="J292" t="str">
            <v>ARENA GRUESA</v>
          </cell>
          <cell r="K292" t="str">
            <v>m3</v>
          </cell>
          <cell r="M292">
            <v>2.8000000000000001E-2</v>
          </cell>
          <cell r="N292">
            <v>31.09</v>
          </cell>
          <cell r="O292">
            <v>0.87</v>
          </cell>
          <cell r="P292">
            <v>1.84</v>
          </cell>
          <cell r="Q292">
            <v>57.02</v>
          </cell>
        </row>
        <row r="293">
          <cell r="J293" t="str">
            <v>CLAVOS PARA MADERA CON CABEZA</v>
          </cell>
          <cell r="K293" t="str">
            <v>Kg</v>
          </cell>
          <cell r="M293">
            <v>3.3999999999999998E-3</v>
          </cell>
          <cell r="N293">
            <v>2.9</v>
          </cell>
          <cell r="O293">
            <v>0.01</v>
          </cell>
          <cell r="P293">
            <v>0.22</v>
          </cell>
          <cell r="Q293">
            <v>0.66</v>
          </cell>
        </row>
        <row r="294">
          <cell r="J294" t="str">
            <v>LADRILLO KK 18 HUECOS 9X12.5X23 CM</v>
          </cell>
          <cell r="K294" t="str">
            <v>mll</v>
          </cell>
          <cell r="M294">
            <v>4.1000000000000002E-2</v>
          </cell>
          <cell r="N294">
            <v>560</v>
          </cell>
          <cell r="O294">
            <v>22.96</v>
          </cell>
          <cell r="P294">
            <v>2.69</v>
          </cell>
          <cell r="Q294">
            <v>1504.8</v>
          </cell>
        </row>
        <row r="295">
          <cell r="J295" t="str">
            <v>IMPLEMENTOS DE SEGURIDAD</v>
          </cell>
          <cell r="K295" t="str">
            <v>hh</v>
          </cell>
          <cell r="M295">
            <v>1.4255</v>
          </cell>
          <cell r="N295">
            <v>0.47</v>
          </cell>
          <cell r="O295">
            <v>0.67</v>
          </cell>
          <cell r="P295">
            <v>93.43</v>
          </cell>
          <cell r="Q295">
            <v>43.91</v>
          </cell>
        </row>
        <row r="296">
          <cell r="J296" t="str">
            <v>ANDAMIO METALICO 2.5mx3.6m</v>
          </cell>
          <cell r="K296" t="str">
            <v>dia</v>
          </cell>
          <cell r="M296">
            <v>0.36980000000000002</v>
          </cell>
          <cell r="N296">
            <v>16.09</v>
          </cell>
          <cell r="O296">
            <v>5.95</v>
          </cell>
          <cell r="P296">
            <v>24.24</v>
          </cell>
          <cell r="Q296">
            <v>389.96</v>
          </cell>
        </row>
        <row r="297">
          <cell r="J297" t="str">
            <v>HERRAMIENTAS MANUALES</v>
          </cell>
          <cell r="K297" t="str">
            <v>%MO</v>
          </cell>
          <cell r="M297">
            <v>4.99E-2</v>
          </cell>
          <cell r="N297">
            <v>16.829999999999998</v>
          </cell>
          <cell r="O297">
            <v>0.84</v>
          </cell>
          <cell r="P297">
            <v>3.27</v>
          </cell>
          <cell r="Q297">
            <v>55.05</v>
          </cell>
        </row>
        <row r="298">
          <cell r="J298" t="str">
            <v>JEFE DE GRUPO</v>
          </cell>
          <cell r="K298" t="str">
            <v>hh</v>
          </cell>
          <cell r="M298">
            <v>6.3799999999999996E-2</v>
          </cell>
          <cell r="N298">
            <v>13.01</v>
          </cell>
          <cell r="O298">
            <v>0.83</v>
          </cell>
          <cell r="P298">
            <v>4.34</v>
          </cell>
          <cell r="Q298">
            <v>56.46</v>
          </cell>
        </row>
        <row r="299">
          <cell r="J299" t="str">
            <v>OPERARIO</v>
          </cell>
          <cell r="K299" t="str">
            <v>hh</v>
          </cell>
          <cell r="M299">
            <v>0.63929999999999998</v>
          </cell>
          <cell r="N299">
            <v>12.2</v>
          </cell>
          <cell r="O299">
            <v>7.8</v>
          </cell>
          <cell r="P299">
            <v>43.49</v>
          </cell>
          <cell r="Q299">
            <v>530.63</v>
          </cell>
        </row>
        <row r="300">
          <cell r="J300" t="str">
            <v>AYUDANTE</v>
          </cell>
          <cell r="K300" t="str">
            <v>hh</v>
          </cell>
          <cell r="M300">
            <v>0.27929999999999999</v>
          </cell>
          <cell r="N300">
            <v>9.81</v>
          </cell>
          <cell r="O300">
            <v>2.74</v>
          </cell>
          <cell r="P300">
            <v>19</v>
          </cell>
          <cell r="Q300">
            <v>186.4</v>
          </cell>
        </row>
        <row r="301">
          <cell r="J301" t="str">
            <v>CLAVOS PARA MADERA CON CABEZA</v>
          </cell>
          <cell r="K301" t="str">
            <v>Kg</v>
          </cell>
          <cell r="M301">
            <v>4.48E-2</v>
          </cell>
          <cell r="N301">
            <v>2.9</v>
          </cell>
          <cell r="O301">
            <v>0.13</v>
          </cell>
          <cell r="P301">
            <v>3.05</v>
          </cell>
          <cell r="Q301">
            <v>8.84</v>
          </cell>
        </row>
        <row r="302">
          <cell r="J302" t="str">
            <v>ARENA FINA</v>
          </cell>
          <cell r="K302" t="str">
            <v>m3</v>
          </cell>
          <cell r="M302">
            <v>3.04E-2</v>
          </cell>
          <cell r="N302">
            <v>31.54</v>
          </cell>
          <cell r="O302">
            <v>0.96</v>
          </cell>
          <cell r="P302">
            <v>2.0699999999999998</v>
          </cell>
          <cell r="Q302">
            <v>65.31</v>
          </cell>
        </row>
        <row r="303">
          <cell r="J303" t="str">
            <v>CEMENTO PORTLAND TIPO I (42.5 Kg)</v>
          </cell>
          <cell r="K303" t="str">
            <v>bls</v>
          </cell>
          <cell r="M303">
            <v>0.15190000000000001</v>
          </cell>
          <cell r="N303">
            <v>13.69</v>
          </cell>
          <cell r="O303">
            <v>2.08</v>
          </cell>
          <cell r="P303">
            <v>10.33</v>
          </cell>
          <cell r="Q303">
            <v>141.5</v>
          </cell>
        </row>
        <row r="304">
          <cell r="J304" t="str">
            <v>AGUA PUESTA EN OBRA</v>
          </cell>
          <cell r="K304" t="str">
            <v>m3</v>
          </cell>
          <cell r="M304">
            <v>7.1000000000000004E-3</v>
          </cell>
          <cell r="N304">
            <v>8.51</v>
          </cell>
          <cell r="O304">
            <v>0.06</v>
          </cell>
          <cell r="P304">
            <v>0.48</v>
          </cell>
          <cell r="Q304">
            <v>4.08</v>
          </cell>
        </row>
        <row r="305">
          <cell r="J305" t="str">
            <v>MADERA TORNILLO INC. CORTE</v>
          </cell>
          <cell r="K305" t="str">
            <v>p2</v>
          </cell>
          <cell r="M305">
            <v>0.2407</v>
          </cell>
          <cell r="N305">
            <v>3.7</v>
          </cell>
          <cell r="O305">
            <v>0.89</v>
          </cell>
          <cell r="P305">
            <v>16.37</v>
          </cell>
          <cell r="Q305">
            <v>60.55</v>
          </cell>
        </row>
        <row r="306">
          <cell r="J306" t="str">
            <v>IMPLEMENTOS DE SEGURIDAD</v>
          </cell>
          <cell r="K306" t="str">
            <v>hh</v>
          </cell>
          <cell r="M306">
            <v>0.97870000000000001</v>
          </cell>
          <cell r="N306">
            <v>0.47</v>
          </cell>
          <cell r="O306">
            <v>0.46</v>
          </cell>
          <cell r="P306">
            <v>66.58</v>
          </cell>
          <cell r="Q306">
            <v>31.29</v>
          </cell>
        </row>
        <row r="307">
          <cell r="J307" t="str">
            <v>HERRAMIENTAS MANUALES</v>
          </cell>
          <cell r="K307" t="str">
            <v>%MO</v>
          </cell>
          <cell r="M307">
            <v>0.05</v>
          </cell>
          <cell r="N307">
            <v>12.21</v>
          </cell>
          <cell r="O307">
            <v>0.61</v>
          </cell>
          <cell r="P307">
            <v>3.4</v>
          </cell>
          <cell r="Q307">
            <v>41.5</v>
          </cell>
        </row>
        <row r="308">
          <cell r="J308" t="str">
            <v>JEFE DE GRUPO</v>
          </cell>
          <cell r="K308" t="str">
            <v>hh</v>
          </cell>
          <cell r="M308">
            <v>9.9900000000000003E-2</v>
          </cell>
          <cell r="N308">
            <v>13.01</v>
          </cell>
          <cell r="O308">
            <v>1.3</v>
          </cell>
          <cell r="P308">
            <v>8.5</v>
          </cell>
          <cell r="Q308">
            <v>110.57</v>
          </cell>
        </row>
        <row r="309">
          <cell r="J309" t="str">
            <v>OPERARIO</v>
          </cell>
          <cell r="K309" t="str">
            <v>hh</v>
          </cell>
          <cell r="M309">
            <v>1</v>
          </cell>
          <cell r="N309">
            <v>12.2</v>
          </cell>
          <cell r="O309">
            <v>12.2</v>
          </cell>
          <cell r="P309">
            <v>85.05</v>
          </cell>
          <cell r="Q309">
            <v>1037.6099999999999</v>
          </cell>
        </row>
        <row r="310">
          <cell r="J310" t="str">
            <v>AYUDANTE</v>
          </cell>
          <cell r="K310" t="str">
            <v>hh</v>
          </cell>
          <cell r="M310">
            <v>0.57999999999999996</v>
          </cell>
          <cell r="N310">
            <v>9.81</v>
          </cell>
          <cell r="O310">
            <v>5.69</v>
          </cell>
          <cell r="P310">
            <v>49.33</v>
          </cell>
          <cell r="Q310">
            <v>483.93</v>
          </cell>
        </row>
        <row r="311">
          <cell r="J311" t="str">
            <v>ARENA FINA</v>
          </cell>
          <cell r="K311" t="str">
            <v>m3</v>
          </cell>
          <cell r="M311">
            <v>2.2800000000000001E-2</v>
          </cell>
          <cell r="N311">
            <v>31.54</v>
          </cell>
          <cell r="O311">
            <v>0.72</v>
          </cell>
          <cell r="P311">
            <v>1.94</v>
          </cell>
          <cell r="Q311">
            <v>61.24</v>
          </cell>
        </row>
        <row r="312">
          <cell r="J312" t="str">
            <v>CEMENTO PORTLAND TIPO I (42.5 Kg)</v>
          </cell>
          <cell r="K312" t="str">
            <v>bls</v>
          </cell>
          <cell r="M312">
            <v>0.1169</v>
          </cell>
          <cell r="N312">
            <v>13.69</v>
          </cell>
          <cell r="O312">
            <v>1.6</v>
          </cell>
          <cell r="P312">
            <v>9.94</v>
          </cell>
          <cell r="Q312">
            <v>136.08000000000001</v>
          </cell>
        </row>
        <row r="313">
          <cell r="J313" t="str">
            <v>AGUA PUESTA EN OBRA</v>
          </cell>
          <cell r="K313" t="str">
            <v>m3</v>
          </cell>
          <cell r="M313">
            <v>4.7000000000000002E-3</v>
          </cell>
          <cell r="N313">
            <v>8.51</v>
          </cell>
          <cell r="O313">
            <v>0.04</v>
          </cell>
          <cell r="P313">
            <v>0.4</v>
          </cell>
          <cell r="Q313">
            <v>3.4</v>
          </cell>
        </row>
        <row r="314">
          <cell r="J314" t="str">
            <v>IMPLEMENTOS DE SEGURIDAD</v>
          </cell>
          <cell r="K314" t="str">
            <v>hh</v>
          </cell>
          <cell r="M314">
            <v>1.6809000000000001</v>
          </cell>
          <cell r="N314">
            <v>0.47</v>
          </cell>
          <cell r="O314">
            <v>0.79</v>
          </cell>
          <cell r="P314">
            <v>142.96</v>
          </cell>
          <cell r="Q314">
            <v>67.19</v>
          </cell>
        </row>
        <row r="315">
          <cell r="J315" t="str">
            <v>ANDAMIO METALICO 2.5mx3.6m</v>
          </cell>
          <cell r="K315" t="str">
            <v>dia</v>
          </cell>
          <cell r="M315">
            <v>8.3299999999999999E-2</v>
          </cell>
          <cell r="N315">
            <v>16.09</v>
          </cell>
          <cell r="O315">
            <v>1.34</v>
          </cell>
          <cell r="P315">
            <v>7.08</v>
          </cell>
          <cell r="Q315">
            <v>113.97</v>
          </cell>
        </row>
        <row r="316">
          <cell r="J316" t="str">
            <v>HERRAMIENTAS MANUALES</v>
          </cell>
          <cell r="K316" t="str">
            <v>%MO</v>
          </cell>
          <cell r="M316">
            <v>5.0099999999999999E-2</v>
          </cell>
          <cell r="N316">
            <v>20.57</v>
          </cell>
          <cell r="O316">
            <v>1.03</v>
          </cell>
          <cell r="P316">
            <v>4.26</v>
          </cell>
          <cell r="Q316">
            <v>87.6</v>
          </cell>
        </row>
        <row r="317">
          <cell r="J317" t="str">
            <v>REGLA DE ALUMINIO x 5m</v>
          </cell>
          <cell r="K317" t="str">
            <v>u</v>
          </cell>
          <cell r="M317">
            <v>2.5000000000000001E-2</v>
          </cell>
          <cell r="N317">
            <v>14.5</v>
          </cell>
          <cell r="O317">
            <v>0.36</v>
          </cell>
          <cell r="P317">
            <v>2.13</v>
          </cell>
          <cell r="Q317">
            <v>30.62</v>
          </cell>
        </row>
        <row r="318">
          <cell r="J318" t="str">
            <v>JEFE DE GRUPO</v>
          </cell>
          <cell r="K318" t="str">
            <v>hh</v>
          </cell>
          <cell r="M318">
            <v>1.46E-2</v>
          </cell>
          <cell r="N318">
            <v>13.01</v>
          </cell>
          <cell r="O318">
            <v>0.19</v>
          </cell>
          <cell r="P318">
            <v>7.0000000000000007E-2</v>
          </cell>
          <cell r="Q318">
            <v>0.92</v>
          </cell>
        </row>
        <row r="319">
          <cell r="J319" t="str">
            <v>OPERARIO</v>
          </cell>
          <cell r="K319" t="str">
            <v>hh</v>
          </cell>
          <cell r="M319">
            <v>5.8200000000000002E-2</v>
          </cell>
          <cell r="N319">
            <v>12.2</v>
          </cell>
          <cell r="O319">
            <v>0.71</v>
          </cell>
          <cell r="P319">
            <v>0.28000000000000003</v>
          </cell>
          <cell r="Q319">
            <v>3.45</v>
          </cell>
        </row>
        <row r="320">
          <cell r="J320" t="str">
            <v>AYUDANTE</v>
          </cell>
          <cell r="K320" t="str">
            <v>hh</v>
          </cell>
          <cell r="M320">
            <v>0.1162</v>
          </cell>
          <cell r="N320">
            <v>9.81</v>
          </cell>
          <cell r="O320">
            <v>1.1399999999999999</v>
          </cell>
          <cell r="P320">
            <v>0.56000000000000005</v>
          </cell>
          <cell r="Q320">
            <v>5.54</v>
          </cell>
        </row>
        <row r="321">
          <cell r="J321" t="str">
            <v>CONCR.PREMEZ.F'C=100 KG/CM2 - CI</v>
          </cell>
          <cell r="K321" t="str">
            <v>m3</v>
          </cell>
          <cell r="M321">
            <v>0.105</v>
          </cell>
          <cell r="N321">
            <v>178.28</v>
          </cell>
          <cell r="O321">
            <v>18.72</v>
          </cell>
          <cell r="P321">
            <v>0.51</v>
          </cell>
          <cell r="Q321">
            <v>90.98</v>
          </cell>
        </row>
        <row r="322">
          <cell r="J322" t="str">
            <v>IMPLEMENTOS DE SEGURIDAD</v>
          </cell>
          <cell r="K322" t="str">
            <v>hh</v>
          </cell>
          <cell r="M322">
            <v>0.1915</v>
          </cell>
          <cell r="N322">
            <v>0.47</v>
          </cell>
          <cell r="O322">
            <v>0.09</v>
          </cell>
          <cell r="P322">
            <v>0.93</v>
          </cell>
          <cell r="Q322">
            <v>0.44</v>
          </cell>
        </row>
        <row r="323">
          <cell r="J323" t="str">
            <v>JEFE DE GRUPO</v>
          </cell>
          <cell r="K323" t="str">
            <v>hh</v>
          </cell>
          <cell r="M323">
            <v>1.0800000000000001E-2</v>
          </cell>
          <cell r="N323">
            <v>13.01</v>
          </cell>
          <cell r="O323">
            <v>0.14000000000000001</v>
          </cell>
          <cell r="P323">
            <v>0.21</v>
          </cell>
          <cell r="Q323">
            <v>2.71</v>
          </cell>
        </row>
        <row r="324">
          <cell r="J324" t="str">
            <v>OPERARIO</v>
          </cell>
          <cell r="K324" t="str">
            <v>hh</v>
          </cell>
          <cell r="M324">
            <v>0.68610000000000004</v>
          </cell>
          <cell r="N324">
            <v>12.2</v>
          </cell>
          <cell r="O324">
            <v>8.3699999999999992</v>
          </cell>
          <cell r="P324">
            <v>13.29</v>
          </cell>
          <cell r="Q324">
            <v>162.13</v>
          </cell>
        </row>
        <row r="325">
          <cell r="J325" t="str">
            <v>AYUDANTE</v>
          </cell>
          <cell r="K325" t="str">
            <v>hh</v>
          </cell>
          <cell r="M325">
            <v>0.34250000000000003</v>
          </cell>
          <cell r="N325">
            <v>9.81</v>
          </cell>
          <cell r="O325">
            <v>3.36</v>
          </cell>
          <cell r="P325">
            <v>6.63</v>
          </cell>
          <cell r="Q325">
            <v>65.08</v>
          </cell>
        </row>
        <row r="326">
          <cell r="J326" t="str">
            <v>CONCRETO PREMEZCLADO f'c=175 kg/cm2, Piedra 57, Slump 3-4"</v>
          </cell>
          <cell r="K326" t="str">
            <v>m3</v>
          </cell>
          <cell r="M326">
            <v>5.2499999999999998E-2</v>
          </cell>
          <cell r="N326">
            <v>192.19</v>
          </cell>
          <cell r="O326">
            <v>10.09</v>
          </cell>
          <cell r="P326">
            <v>1.02</v>
          </cell>
          <cell r="Q326">
            <v>195.44</v>
          </cell>
        </row>
        <row r="327">
          <cell r="J327" t="str">
            <v>IMPLEMENTOS DE SEGURIDAD</v>
          </cell>
          <cell r="K327" t="str">
            <v>hh</v>
          </cell>
          <cell r="M327">
            <v>1.0426</v>
          </cell>
          <cell r="N327">
            <v>0.47</v>
          </cell>
          <cell r="O327">
            <v>0.49</v>
          </cell>
          <cell r="P327">
            <v>20.2</v>
          </cell>
          <cell r="Q327">
            <v>9.49</v>
          </cell>
        </row>
        <row r="328">
          <cell r="J328" t="str">
            <v>HERRAMIENTAS MANUALES</v>
          </cell>
          <cell r="K328" t="str">
            <v>%MO</v>
          </cell>
          <cell r="M328">
            <v>2.9899999999999999E-2</v>
          </cell>
          <cell r="N328">
            <v>12.36</v>
          </cell>
          <cell r="O328">
            <v>0.37</v>
          </cell>
          <cell r="P328">
            <v>0.57999999999999996</v>
          </cell>
          <cell r="Q328">
            <v>7.17</v>
          </cell>
        </row>
        <row r="329">
          <cell r="J329" t="str">
            <v>REGLA DE ALUMINIO x 5m</v>
          </cell>
          <cell r="K329" t="str">
            <v>u</v>
          </cell>
          <cell r="M329">
            <v>6.1400000000000003E-2</v>
          </cell>
          <cell r="N329">
            <v>14.5</v>
          </cell>
          <cell r="O329">
            <v>0.89</v>
          </cell>
          <cell r="P329">
            <v>1.19</v>
          </cell>
          <cell r="Q329">
            <v>17.239999999999998</v>
          </cell>
        </row>
        <row r="330">
          <cell r="J330" t="str">
            <v>SERVICIO DE BOMBA P/PREMEZCLADO</v>
          </cell>
          <cell r="K330" t="str">
            <v>m3</v>
          </cell>
          <cell r="M330">
            <v>5.2699999999999997E-2</v>
          </cell>
          <cell r="N330">
            <v>30</v>
          </cell>
          <cell r="O330">
            <v>1.58</v>
          </cell>
          <cell r="P330">
            <v>1.02</v>
          </cell>
          <cell r="Q330">
            <v>30.6</v>
          </cell>
        </row>
        <row r="331">
          <cell r="J331" t="str">
            <v>PUERTA CONTRAPLACADA FORMICA</v>
          </cell>
          <cell r="K331" t="str">
            <v>m2</v>
          </cell>
          <cell r="M331">
            <v>1</v>
          </cell>
          <cell r="N331">
            <v>397.14</v>
          </cell>
          <cell r="O331">
            <v>397.14</v>
          </cell>
          <cell r="P331">
            <v>14.18</v>
          </cell>
          <cell r="Q331">
            <v>5631.45</v>
          </cell>
        </row>
        <row r="332">
          <cell r="J332" t="str">
            <v>MAESTRAMIENTO</v>
          </cell>
          <cell r="K332" t="str">
            <v>u</v>
          </cell>
          <cell r="M332">
            <v>1</v>
          </cell>
          <cell r="N332">
            <v>9.4</v>
          </cell>
          <cell r="O332">
            <v>9.4</v>
          </cell>
          <cell r="P332">
            <v>9</v>
          </cell>
          <cell r="Q332">
            <v>84.6</v>
          </cell>
        </row>
        <row r="333">
          <cell r="J333" t="str">
            <v>CERRADURA DE EMBUTIR EXTERIORES</v>
          </cell>
          <cell r="K333" t="str">
            <v>u</v>
          </cell>
          <cell r="M333">
            <v>1</v>
          </cell>
          <cell r="N333">
            <v>73.11</v>
          </cell>
          <cell r="O333">
            <v>73.11</v>
          </cell>
          <cell r="P333">
            <v>9</v>
          </cell>
          <cell r="Q333">
            <v>657.99</v>
          </cell>
        </row>
        <row r="334">
          <cell r="J334" t="str">
            <v>JEFE DE GRUPO</v>
          </cell>
          <cell r="K334" t="str">
            <v>hh</v>
          </cell>
          <cell r="M334">
            <v>2.46E-2</v>
          </cell>
          <cell r="N334">
            <v>13.01</v>
          </cell>
          <cell r="O334">
            <v>0.32</v>
          </cell>
          <cell r="P334">
            <v>1.67</v>
          </cell>
          <cell r="Q334">
            <v>21.77</v>
          </cell>
        </row>
        <row r="335">
          <cell r="J335" t="str">
            <v>OPERARIO</v>
          </cell>
          <cell r="K335" t="str">
            <v>hh</v>
          </cell>
          <cell r="M335">
            <v>0.24260000000000001</v>
          </cell>
          <cell r="N335">
            <v>12.2</v>
          </cell>
          <cell r="O335">
            <v>2.96</v>
          </cell>
          <cell r="P335">
            <v>16.5</v>
          </cell>
          <cell r="Q335">
            <v>201.37</v>
          </cell>
        </row>
        <row r="336">
          <cell r="J336" t="str">
            <v>LIJA PARA MADERA</v>
          </cell>
          <cell r="K336" t="str">
            <v>u</v>
          </cell>
          <cell r="M336">
            <v>7.0000000000000007E-2</v>
          </cell>
          <cell r="N336">
            <v>1</v>
          </cell>
          <cell r="O336">
            <v>7.0000000000000007E-2</v>
          </cell>
          <cell r="P336">
            <v>4.76</v>
          </cell>
          <cell r="Q336">
            <v>4.76</v>
          </cell>
        </row>
        <row r="337">
          <cell r="J337" t="str">
            <v>PINTURA VINILICA TIPO VENCELATEX</v>
          </cell>
          <cell r="K337" t="str">
            <v>gal</v>
          </cell>
          <cell r="M337">
            <v>0.06</v>
          </cell>
          <cell r="N337">
            <v>28</v>
          </cell>
          <cell r="O337">
            <v>1.68</v>
          </cell>
          <cell r="P337">
            <v>4.08</v>
          </cell>
          <cell r="Q337">
            <v>114.29</v>
          </cell>
        </row>
        <row r="338">
          <cell r="J338" t="str">
            <v>IMPRIMANTE PARA MUROS INTERIORES</v>
          </cell>
          <cell r="K338" t="str">
            <v>gal</v>
          </cell>
          <cell r="M338">
            <v>5.8299999999999998E-2</v>
          </cell>
          <cell r="N338">
            <v>12</v>
          </cell>
          <cell r="O338">
            <v>0.7</v>
          </cell>
          <cell r="P338">
            <v>3.97</v>
          </cell>
          <cell r="Q338">
            <v>47.62</v>
          </cell>
        </row>
        <row r="339">
          <cell r="J339" t="str">
            <v>SELLADOR PARA MUROS</v>
          </cell>
          <cell r="K339" t="str">
            <v>gal</v>
          </cell>
          <cell r="M339">
            <v>0.06</v>
          </cell>
          <cell r="N339">
            <v>16.5</v>
          </cell>
          <cell r="O339">
            <v>0.99</v>
          </cell>
          <cell r="P339">
            <v>4.08</v>
          </cell>
          <cell r="Q339">
            <v>67.349999999999994</v>
          </cell>
        </row>
        <row r="340">
          <cell r="J340" t="str">
            <v>IMPLEMENTOS DE SEGURIDAD</v>
          </cell>
          <cell r="K340" t="str">
            <v>hh</v>
          </cell>
          <cell r="M340">
            <v>0.27660000000000001</v>
          </cell>
          <cell r="N340">
            <v>0.47</v>
          </cell>
          <cell r="O340">
            <v>0.13</v>
          </cell>
          <cell r="P340">
            <v>18.82</v>
          </cell>
          <cell r="Q340">
            <v>8.84</v>
          </cell>
        </row>
        <row r="341">
          <cell r="J341" t="str">
            <v>ANDAMIO METALICO 2.5mx3.6m</v>
          </cell>
          <cell r="K341" t="str">
            <v>dia</v>
          </cell>
          <cell r="M341">
            <v>1.18E-2</v>
          </cell>
          <cell r="N341">
            <v>16.09</v>
          </cell>
          <cell r="O341">
            <v>0.19</v>
          </cell>
          <cell r="P341">
            <v>0.8</v>
          </cell>
          <cell r="Q341">
            <v>12.93</v>
          </cell>
        </row>
        <row r="342">
          <cell r="J342" t="str">
            <v>HERRAMIENTAS MANUALES</v>
          </cell>
          <cell r="K342" t="str">
            <v>%MO</v>
          </cell>
          <cell r="M342">
            <v>4.9399999999999999E-2</v>
          </cell>
          <cell r="N342">
            <v>2.63</v>
          </cell>
          <cell r="O342">
            <v>0.13</v>
          </cell>
          <cell r="P342">
            <v>3.36</v>
          </cell>
          <cell r="Q342">
            <v>8.84</v>
          </cell>
        </row>
        <row r="343">
          <cell r="J343" t="str">
            <v>JEFE DE GRUPO</v>
          </cell>
          <cell r="K343" t="str">
            <v>hh</v>
          </cell>
          <cell r="M343">
            <v>3.15E-2</v>
          </cell>
          <cell r="N343">
            <v>13.01</v>
          </cell>
          <cell r="O343">
            <v>0.41</v>
          </cell>
          <cell r="P343">
            <v>2.68</v>
          </cell>
          <cell r="Q343">
            <v>34.869999999999997</v>
          </cell>
        </row>
        <row r="344">
          <cell r="J344" t="str">
            <v>OPERARIO</v>
          </cell>
          <cell r="K344" t="str">
            <v>hh</v>
          </cell>
          <cell r="M344">
            <v>0.32050000000000001</v>
          </cell>
          <cell r="N344">
            <v>12.2</v>
          </cell>
          <cell r="O344">
            <v>3.91</v>
          </cell>
          <cell r="P344">
            <v>27.26</v>
          </cell>
          <cell r="Q344">
            <v>332.55</v>
          </cell>
        </row>
        <row r="345">
          <cell r="J345" t="str">
            <v>LIJA PARA MADERA</v>
          </cell>
          <cell r="K345" t="str">
            <v>u</v>
          </cell>
          <cell r="M345">
            <v>7.0000000000000007E-2</v>
          </cell>
          <cell r="N345">
            <v>1</v>
          </cell>
          <cell r="O345">
            <v>7.0000000000000007E-2</v>
          </cell>
          <cell r="P345">
            <v>5.95</v>
          </cell>
          <cell r="Q345">
            <v>5.95</v>
          </cell>
        </row>
        <row r="346">
          <cell r="J346" t="str">
            <v>PINTURA LATEX SUPERMATE</v>
          </cell>
          <cell r="K346" t="str">
            <v>gal</v>
          </cell>
          <cell r="M346">
            <v>0.06</v>
          </cell>
          <cell r="N346">
            <v>35</v>
          </cell>
          <cell r="O346">
            <v>2.1</v>
          </cell>
          <cell r="P346">
            <v>5.0999999999999996</v>
          </cell>
          <cell r="Q346">
            <v>178.61</v>
          </cell>
        </row>
        <row r="347">
          <cell r="J347" t="str">
            <v>IMPRIMANTE PARA MUROS EXTERIORES</v>
          </cell>
          <cell r="K347" t="str">
            <v>gal</v>
          </cell>
          <cell r="M347">
            <v>0.06</v>
          </cell>
          <cell r="N347">
            <v>23</v>
          </cell>
          <cell r="O347">
            <v>1.38</v>
          </cell>
          <cell r="P347">
            <v>5.0999999999999996</v>
          </cell>
          <cell r="Q347">
            <v>117.37</v>
          </cell>
        </row>
        <row r="348">
          <cell r="J348" t="str">
            <v>SELLADOR PARA MUROS</v>
          </cell>
          <cell r="K348" t="str">
            <v>gal</v>
          </cell>
          <cell r="M348">
            <v>0.06</v>
          </cell>
          <cell r="N348">
            <v>16.5</v>
          </cell>
          <cell r="O348">
            <v>0.99</v>
          </cell>
          <cell r="P348">
            <v>5.0999999999999996</v>
          </cell>
          <cell r="Q348">
            <v>84.2</v>
          </cell>
        </row>
        <row r="349">
          <cell r="J349" t="str">
            <v>IMPLEMENTOS DE SEGURIDAD</v>
          </cell>
          <cell r="K349" t="str">
            <v>hh</v>
          </cell>
          <cell r="M349">
            <v>0.36170000000000002</v>
          </cell>
          <cell r="N349">
            <v>0.47</v>
          </cell>
          <cell r="O349">
            <v>0.17</v>
          </cell>
          <cell r="P349">
            <v>30.76</v>
          </cell>
          <cell r="Q349">
            <v>14.46</v>
          </cell>
        </row>
        <row r="350">
          <cell r="J350" t="str">
            <v>HERRAMIENTAS MANUALES</v>
          </cell>
          <cell r="K350" t="str">
            <v>%MO</v>
          </cell>
          <cell r="M350">
            <v>4.9599999999999998E-2</v>
          </cell>
          <cell r="N350">
            <v>4.6399999999999997</v>
          </cell>
          <cell r="O350">
            <v>0.23</v>
          </cell>
          <cell r="P350">
            <v>4.22</v>
          </cell>
          <cell r="Q350">
            <v>19.559999999999999</v>
          </cell>
        </row>
        <row r="351">
          <cell r="J351" t="str">
            <v>ANDAMIO METALICO 2.5mx3.6m</v>
          </cell>
          <cell r="K351" t="str">
            <v>dia</v>
          </cell>
          <cell r="M351">
            <v>1.6199999999999999E-2</v>
          </cell>
          <cell r="N351">
            <v>16.09</v>
          </cell>
          <cell r="O351">
            <v>0.26</v>
          </cell>
          <cell r="P351">
            <v>1.38</v>
          </cell>
          <cell r="Q351">
            <v>22.11</v>
          </cell>
        </row>
        <row r="352">
          <cell r="J352" t="str">
            <v>CRISTAL TEMPLADO DE 8 MM. INCLUYE MARCO Y ACCESORIOS DE ALUMINIO, SEGUN DETALLE</v>
          </cell>
          <cell r="K352" t="str">
            <v>m2</v>
          </cell>
          <cell r="M352">
            <v>1</v>
          </cell>
          <cell r="N352">
            <v>252.37</v>
          </cell>
          <cell r="O352">
            <v>252.37</v>
          </cell>
          <cell r="P352">
            <v>7.35</v>
          </cell>
          <cell r="Q352">
            <v>1854.92</v>
          </cell>
        </row>
        <row r="353">
          <cell r="J353" t="str">
            <v>JEFE DE GRUPO</v>
          </cell>
          <cell r="K353" t="str">
            <v>hh</v>
          </cell>
          <cell r="M353">
            <v>5.9200000000000003E-2</v>
          </cell>
          <cell r="N353">
            <v>13.01</v>
          </cell>
          <cell r="O353">
            <v>0.77</v>
          </cell>
          <cell r="P353">
            <v>0.3</v>
          </cell>
          <cell r="Q353">
            <v>3.88</v>
          </cell>
        </row>
        <row r="354">
          <cell r="J354" t="str">
            <v>OPERARIO</v>
          </cell>
          <cell r="K354" t="str">
            <v>hh</v>
          </cell>
          <cell r="M354">
            <v>2.6663999999999999</v>
          </cell>
          <cell r="N354">
            <v>12.2</v>
          </cell>
          <cell r="O354">
            <v>32.53</v>
          </cell>
          <cell r="P354">
            <v>13.44</v>
          </cell>
          <cell r="Q354">
            <v>163.95</v>
          </cell>
        </row>
        <row r="355">
          <cell r="J355" t="str">
            <v>AYUDANTE</v>
          </cell>
          <cell r="K355" t="str">
            <v>hh</v>
          </cell>
          <cell r="M355">
            <v>5.3333000000000004</v>
          </cell>
          <cell r="N355">
            <v>9.81</v>
          </cell>
          <cell r="O355">
            <v>52.32</v>
          </cell>
          <cell r="P355">
            <v>26.88</v>
          </cell>
          <cell r="Q355">
            <v>263.69</v>
          </cell>
        </row>
        <row r="356">
          <cell r="J356" t="str">
            <v>ALAMBRE NEGRO RECOCIDO Nº 16</v>
          </cell>
          <cell r="K356" t="str">
            <v>Kg</v>
          </cell>
          <cell r="M356">
            <v>0.54979999999999996</v>
          </cell>
          <cell r="N356">
            <v>3.11</v>
          </cell>
          <cell r="O356">
            <v>1.71</v>
          </cell>
          <cell r="P356">
            <v>2.77</v>
          </cell>
          <cell r="Q356">
            <v>8.6199999999999992</v>
          </cell>
        </row>
        <row r="357">
          <cell r="J357" t="str">
            <v>CLAVOS PARA MADERA CON CABEZA</v>
          </cell>
          <cell r="K357" t="str">
            <v>Kg</v>
          </cell>
          <cell r="M357">
            <v>0.25169999999999998</v>
          </cell>
          <cell r="N357">
            <v>2.9</v>
          </cell>
          <cell r="O357">
            <v>0.73</v>
          </cell>
          <cell r="P357">
            <v>1.27</v>
          </cell>
          <cell r="Q357">
            <v>3.68</v>
          </cell>
        </row>
        <row r="358">
          <cell r="J358" t="str">
            <v>ACERO CORRUGADO fy=4200 kg/cm2 GRADO 60</v>
          </cell>
          <cell r="K358" t="str">
            <v>Kg</v>
          </cell>
          <cell r="M358">
            <v>16.427600000000002</v>
          </cell>
          <cell r="N358">
            <v>2.33</v>
          </cell>
          <cell r="O358">
            <v>38.28</v>
          </cell>
          <cell r="P358">
            <v>82.8</v>
          </cell>
          <cell r="Q358">
            <v>192.93</v>
          </cell>
        </row>
        <row r="359">
          <cell r="J359" t="str">
            <v>ARENA FINA</v>
          </cell>
          <cell r="K359" t="str">
            <v>m3</v>
          </cell>
          <cell r="M359">
            <v>0.60529999999999995</v>
          </cell>
          <cell r="N359">
            <v>31.54</v>
          </cell>
          <cell r="O359">
            <v>19.09</v>
          </cell>
          <cell r="P359">
            <v>3.05</v>
          </cell>
          <cell r="Q359">
            <v>96.21</v>
          </cell>
        </row>
        <row r="360">
          <cell r="J360" t="str">
            <v>CEMENTO PORTLAND TIPO I (42.5 Kg)</v>
          </cell>
          <cell r="K360" t="str">
            <v>bls</v>
          </cell>
          <cell r="M360">
            <v>0.50039999999999996</v>
          </cell>
          <cell r="N360">
            <v>13.69</v>
          </cell>
          <cell r="O360">
            <v>6.85</v>
          </cell>
          <cell r="P360">
            <v>2.52</v>
          </cell>
          <cell r="Q360">
            <v>34.520000000000003</v>
          </cell>
        </row>
        <row r="361">
          <cell r="J361" t="str">
            <v>CONCRETO PREMEZCLADO f'c=210 kg/cm2, Piedra 67, Slump 3-4"</v>
          </cell>
          <cell r="K361" t="str">
            <v>m3</v>
          </cell>
          <cell r="M361">
            <v>1.0500000000000001E-2</v>
          </cell>
          <cell r="N361">
            <v>200.99</v>
          </cell>
          <cell r="O361">
            <v>2.11</v>
          </cell>
          <cell r="P361">
            <v>0.05</v>
          </cell>
          <cell r="Q361">
            <v>10.63</v>
          </cell>
        </row>
        <row r="362">
          <cell r="J362" t="str">
            <v>MADERA TORNILLO INC. CORTE</v>
          </cell>
          <cell r="K362" t="str">
            <v>p2</v>
          </cell>
          <cell r="M362">
            <v>0.60050000000000003</v>
          </cell>
          <cell r="N362">
            <v>3.7</v>
          </cell>
          <cell r="O362">
            <v>2.2200000000000002</v>
          </cell>
          <cell r="P362">
            <v>3.03</v>
          </cell>
          <cell r="Q362">
            <v>11.19</v>
          </cell>
        </row>
        <row r="363">
          <cell r="J363" t="str">
            <v>IMPLEMENTOS DE SEGURIDAD</v>
          </cell>
          <cell r="K363" t="str">
            <v>hh</v>
          </cell>
          <cell r="M363">
            <v>8.0638000000000005</v>
          </cell>
          <cell r="N363">
            <v>0.47</v>
          </cell>
          <cell r="O363">
            <v>3.79</v>
          </cell>
          <cell r="P363">
            <v>40.64</v>
          </cell>
          <cell r="Q363">
            <v>19.100000000000001</v>
          </cell>
        </row>
        <row r="364">
          <cell r="J364" t="str">
            <v>HERRAMIENTAS MANUALES</v>
          </cell>
          <cell r="K364" t="str">
            <v>%MO</v>
          </cell>
          <cell r="M364">
            <v>5.0099999999999999E-2</v>
          </cell>
          <cell r="N364">
            <v>49.5</v>
          </cell>
          <cell r="O364">
            <v>2.48</v>
          </cell>
          <cell r="P364">
            <v>0.25</v>
          </cell>
          <cell r="Q364">
            <v>12.5</v>
          </cell>
        </row>
        <row r="365">
          <cell r="J365" t="str">
            <v>ESTRUCTURA METALICA Y COBERTURA DE CASETAS, TODO INCLUIDO SEGUN DISEÑO</v>
          </cell>
          <cell r="K365" t="str">
            <v>glb</v>
          </cell>
          <cell r="M365">
            <v>1</v>
          </cell>
          <cell r="N365">
            <v>47649.38</v>
          </cell>
          <cell r="O365">
            <v>47649.38</v>
          </cell>
          <cell r="P365">
            <v>1</v>
          </cell>
          <cell r="Q365">
            <v>47649.38</v>
          </cell>
        </row>
        <row r="366">
          <cell r="J366" t="str">
            <v>JEFE DE GRUPO</v>
          </cell>
          <cell r="K366" t="str">
            <v>hh</v>
          </cell>
          <cell r="M366">
            <v>8.9200000000000002E-2</v>
          </cell>
          <cell r="N366">
            <v>13.01</v>
          </cell>
          <cell r="O366">
            <v>1.1599999999999999</v>
          </cell>
          <cell r="P366">
            <v>89.9</v>
          </cell>
          <cell r="Q366">
            <v>1169.0899999999999</v>
          </cell>
        </row>
        <row r="367">
          <cell r="J367" t="str">
            <v>OPERARIO</v>
          </cell>
          <cell r="K367" t="str">
            <v>hh</v>
          </cell>
          <cell r="M367">
            <v>0.88849999999999996</v>
          </cell>
          <cell r="N367">
            <v>12.2</v>
          </cell>
          <cell r="O367">
            <v>10.84</v>
          </cell>
          <cell r="P367">
            <v>895.47</v>
          </cell>
          <cell r="Q367">
            <v>10924.99</v>
          </cell>
        </row>
        <row r="368">
          <cell r="J368" t="str">
            <v>OFICIAL</v>
          </cell>
          <cell r="K368" t="str">
            <v>hh</v>
          </cell>
          <cell r="M368">
            <v>0.44429999999999997</v>
          </cell>
          <cell r="N368">
            <v>10.87</v>
          </cell>
          <cell r="O368">
            <v>4.83</v>
          </cell>
          <cell r="P368">
            <v>447.78</v>
          </cell>
          <cell r="Q368">
            <v>4867.87</v>
          </cell>
        </row>
        <row r="369">
          <cell r="J369" t="str">
            <v>ACERO LISO 1/4"</v>
          </cell>
          <cell r="K369" t="str">
            <v>Kg</v>
          </cell>
          <cell r="M369">
            <v>0.75519999999999998</v>
          </cell>
          <cell r="N369">
            <v>2.9</v>
          </cell>
          <cell r="O369">
            <v>2.19</v>
          </cell>
          <cell r="P369">
            <v>761.12</v>
          </cell>
          <cell r="Q369">
            <v>2207.17</v>
          </cell>
        </row>
        <row r="370">
          <cell r="J370" t="str">
            <v>CEMENTO PORTLAND TIPO I (42.5 Kg)</v>
          </cell>
          <cell r="K370" t="str">
            <v>bls</v>
          </cell>
          <cell r="M370">
            <v>0.19719999999999999</v>
          </cell>
          <cell r="N370">
            <v>13.69</v>
          </cell>
          <cell r="O370">
            <v>2.7</v>
          </cell>
          <cell r="P370">
            <v>198.75</v>
          </cell>
          <cell r="Q370">
            <v>2721.17</v>
          </cell>
        </row>
        <row r="371">
          <cell r="J371" t="str">
            <v>AGUA PUESTA EN OBRA</v>
          </cell>
          <cell r="K371" t="str">
            <v>m3</v>
          </cell>
          <cell r="M371">
            <v>7.1000000000000004E-3</v>
          </cell>
          <cell r="N371">
            <v>8.51</v>
          </cell>
          <cell r="O371">
            <v>0.06</v>
          </cell>
          <cell r="P371">
            <v>7.16</v>
          </cell>
          <cell r="Q371">
            <v>60.47</v>
          </cell>
        </row>
        <row r="372">
          <cell r="J372" t="str">
            <v>ARENA GRUESA</v>
          </cell>
          <cell r="K372" t="str">
            <v>m3</v>
          </cell>
          <cell r="M372">
            <v>2.8000000000000001E-2</v>
          </cell>
          <cell r="N372">
            <v>31.09</v>
          </cell>
          <cell r="O372">
            <v>0.87</v>
          </cell>
          <cell r="P372">
            <v>28.22</v>
          </cell>
          <cell r="Q372">
            <v>876.82</v>
          </cell>
        </row>
        <row r="373">
          <cell r="J373" t="str">
            <v>CLAVOS PARA MADERA CON CABEZA</v>
          </cell>
          <cell r="K373" t="str">
            <v>Kg</v>
          </cell>
          <cell r="M373">
            <v>3.3999999999999998E-3</v>
          </cell>
          <cell r="N373">
            <v>2.9</v>
          </cell>
          <cell r="O373">
            <v>0.01</v>
          </cell>
          <cell r="P373">
            <v>3.43</v>
          </cell>
          <cell r="Q373">
            <v>10.08</v>
          </cell>
        </row>
        <row r="374">
          <cell r="J374" t="str">
            <v>LADRILLO KK 18 HUECOS 9X12.5X23 CM</v>
          </cell>
          <cell r="K374" t="str">
            <v>mll</v>
          </cell>
          <cell r="M374">
            <v>4.1000000000000002E-2</v>
          </cell>
          <cell r="N374">
            <v>560</v>
          </cell>
          <cell r="O374">
            <v>22.96</v>
          </cell>
          <cell r="P374">
            <v>41.32</v>
          </cell>
          <cell r="Q374">
            <v>23140.01</v>
          </cell>
        </row>
        <row r="375">
          <cell r="J375" t="str">
            <v>IMPLEMENTOS DE SEGURIDAD</v>
          </cell>
          <cell r="K375" t="str">
            <v>hh</v>
          </cell>
          <cell r="M375">
            <v>1.4255</v>
          </cell>
          <cell r="N375">
            <v>0.47</v>
          </cell>
          <cell r="O375">
            <v>0.67</v>
          </cell>
          <cell r="P375">
            <v>1436.68</v>
          </cell>
          <cell r="Q375">
            <v>675.25</v>
          </cell>
        </row>
        <row r="376">
          <cell r="J376" t="str">
            <v>ANDAMIO METALICO 2.5mx3.6m</v>
          </cell>
          <cell r="K376" t="str">
            <v>dia</v>
          </cell>
          <cell r="M376">
            <v>0.36980000000000002</v>
          </cell>
          <cell r="N376">
            <v>16.09</v>
          </cell>
          <cell r="O376">
            <v>5.95</v>
          </cell>
          <cell r="P376">
            <v>372.7</v>
          </cell>
          <cell r="Q376">
            <v>5996.65</v>
          </cell>
        </row>
        <row r="377">
          <cell r="J377" t="str">
            <v>HERRAMIENTAS MANUALES</v>
          </cell>
          <cell r="K377" t="str">
            <v>%MO</v>
          </cell>
          <cell r="M377">
            <v>4.99E-2</v>
          </cell>
          <cell r="N377">
            <v>16.829999999999998</v>
          </cell>
          <cell r="O377">
            <v>0.84</v>
          </cell>
          <cell r="P377">
            <v>50.29</v>
          </cell>
          <cell r="Q377">
            <v>846.59</v>
          </cell>
        </row>
        <row r="378">
          <cell r="J378" t="str">
            <v>JEFE DE GRUPO</v>
          </cell>
          <cell r="K378" t="str">
            <v>hh</v>
          </cell>
          <cell r="M378">
            <v>6.3799999999999996E-2</v>
          </cell>
          <cell r="N378">
            <v>13.01</v>
          </cell>
          <cell r="O378">
            <v>0.83</v>
          </cell>
          <cell r="P378">
            <v>64.3</v>
          </cell>
          <cell r="Q378">
            <v>836.51</v>
          </cell>
        </row>
        <row r="379">
          <cell r="J379" t="str">
            <v>OPERARIO</v>
          </cell>
          <cell r="K379" t="str">
            <v>hh</v>
          </cell>
          <cell r="M379">
            <v>0.63929999999999998</v>
          </cell>
          <cell r="N379">
            <v>12.2</v>
          </cell>
          <cell r="O379">
            <v>7.8</v>
          </cell>
          <cell r="P379">
            <v>644.30999999999995</v>
          </cell>
          <cell r="Q379">
            <v>7861.15</v>
          </cell>
        </row>
        <row r="380">
          <cell r="J380" t="str">
            <v>AYUDANTE</v>
          </cell>
          <cell r="K380" t="str">
            <v>hh</v>
          </cell>
          <cell r="M380">
            <v>0.27929999999999999</v>
          </cell>
          <cell r="N380">
            <v>9.81</v>
          </cell>
          <cell r="O380">
            <v>2.74</v>
          </cell>
          <cell r="P380">
            <v>281.49</v>
          </cell>
          <cell r="Q380">
            <v>2761.48</v>
          </cell>
        </row>
        <row r="381">
          <cell r="J381" t="str">
            <v>CLAVOS PARA MADERA CON CABEZA</v>
          </cell>
          <cell r="K381" t="str">
            <v>Kg</v>
          </cell>
          <cell r="M381">
            <v>4.48E-2</v>
          </cell>
          <cell r="N381">
            <v>2.9</v>
          </cell>
          <cell r="O381">
            <v>0.13</v>
          </cell>
          <cell r="P381">
            <v>45.15</v>
          </cell>
          <cell r="Q381">
            <v>131.02000000000001</v>
          </cell>
        </row>
        <row r="382">
          <cell r="J382" t="str">
            <v>ARENA FINA</v>
          </cell>
          <cell r="K382" t="str">
            <v>m3</v>
          </cell>
          <cell r="M382">
            <v>3.04E-2</v>
          </cell>
          <cell r="N382">
            <v>31.54</v>
          </cell>
          <cell r="O382">
            <v>0.96</v>
          </cell>
          <cell r="P382">
            <v>30.64</v>
          </cell>
          <cell r="Q382">
            <v>967.53</v>
          </cell>
        </row>
        <row r="383">
          <cell r="J383" t="str">
            <v>CEMENTO PORTLAND TIPO I (42.5 Kg)</v>
          </cell>
          <cell r="K383" t="str">
            <v>bls</v>
          </cell>
          <cell r="M383">
            <v>0.15190000000000001</v>
          </cell>
          <cell r="N383">
            <v>13.69</v>
          </cell>
          <cell r="O383">
            <v>2.08</v>
          </cell>
          <cell r="P383">
            <v>153.09</v>
          </cell>
          <cell r="Q383">
            <v>2096.31</v>
          </cell>
        </row>
        <row r="384">
          <cell r="J384" t="str">
            <v>AGUA PUESTA EN OBRA</v>
          </cell>
          <cell r="K384" t="str">
            <v>m3</v>
          </cell>
          <cell r="M384">
            <v>7.1000000000000004E-3</v>
          </cell>
          <cell r="N384">
            <v>8.51</v>
          </cell>
          <cell r="O384">
            <v>0.06</v>
          </cell>
          <cell r="P384">
            <v>7.16</v>
          </cell>
          <cell r="Q384">
            <v>60.47</v>
          </cell>
        </row>
        <row r="385">
          <cell r="J385" t="str">
            <v>MADERA TORNILLO INC. CORTE</v>
          </cell>
          <cell r="K385" t="str">
            <v>p2</v>
          </cell>
          <cell r="M385">
            <v>0.2407</v>
          </cell>
          <cell r="N385">
            <v>3.7</v>
          </cell>
          <cell r="O385">
            <v>0.89</v>
          </cell>
          <cell r="P385">
            <v>242.59</v>
          </cell>
          <cell r="Q385">
            <v>896.98</v>
          </cell>
        </row>
        <row r="386">
          <cell r="J386" t="str">
            <v>IMPLEMENTOS DE SEGURIDAD</v>
          </cell>
          <cell r="K386" t="str">
            <v>hh</v>
          </cell>
          <cell r="M386">
            <v>0.97870000000000001</v>
          </cell>
          <cell r="N386">
            <v>0.47</v>
          </cell>
          <cell r="O386">
            <v>0.46</v>
          </cell>
          <cell r="P386">
            <v>986.37</v>
          </cell>
          <cell r="Q386">
            <v>463.61</v>
          </cell>
        </row>
        <row r="387">
          <cell r="J387" t="str">
            <v>HERRAMIENTAS MANUALES</v>
          </cell>
          <cell r="K387" t="str">
            <v>%MO</v>
          </cell>
          <cell r="M387">
            <v>0.05</v>
          </cell>
          <cell r="N387">
            <v>12.21</v>
          </cell>
          <cell r="O387">
            <v>0.61</v>
          </cell>
          <cell r="P387">
            <v>50.39</v>
          </cell>
          <cell r="Q387">
            <v>614.78</v>
          </cell>
        </row>
        <row r="388">
          <cell r="J388" t="str">
            <v>JEFE DE GRUPO</v>
          </cell>
          <cell r="K388" t="str">
            <v>hh</v>
          </cell>
          <cell r="M388">
            <v>9.9900000000000003E-2</v>
          </cell>
          <cell r="N388">
            <v>13.01</v>
          </cell>
          <cell r="O388">
            <v>1.3</v>
          </cell>
          <cell r="P388">
            <v>100.68</v>
          </cell>
          <cell r="Q388">
            <v>1310.19</v>
          </cell>
        </row>
        <row r="389">
          <cell r="J389" t="str">
            <v>OPERARIO</v>
          </cell>
          <cell r="K389" t="str">
            <v>hh</v>
          </cell>
          <cell r="M389">
            <v>1</v>
          </cell>
          <cell r="N389">
            <v>12.2</v>
          </cell>
          <cell r="O389">
            <v>12.2</v>
          </cell>
          <cell r="P389">
            <v>1007.84</v>
          </cell>
          <cell r="Q389">
            <v>12295.65</v>
          </cell>
        </row>
        <row r="390">
          <cell r="J390" t="str">
            <v>AYUDANTE</v>
          </cell>
          <cell r="K390" t="str">
            <v>hh</v>
          </cell>
          <cell r="M390">
            <v>0.57999999999999996</v>
          </cell>
          <cell r="N390">
            <v>9.81</v>
          </cell>
          <cell r="O390">
            <v>5.69</v>
          </cell>
          <cell r="P390">
            <v>584.54999999999995</v>
          </cell>
          <cell r="Q390">
            <v>5734.61</v>
          </cell>
        </row>
        <row r="391">
          <cell r="J391" t="str">
            <v>ARENA FINA</v>
          </cell>
          <cell r="K391" t="str">
            <v>m3</v>
          </cell>
          <cell r="M391">
            <v>2.2800000000000001E-2</v>
          </cell>
          <cell r="N391">
            <v>31.54</v>
          </cell>
          <cell r="O391">
            <v>0.72</v>
          </cell>
          <cell r="P391">
            <v>22.98</v>
          </cell>
          <cell r="Q391">
            <v>725.64</v>
          </cell>
        </row>
        <row r="392">
          <cell r="J392" t="str">
            <v>CEMENTO PORTLAND TIPO I (42.5 Kg)</v>
          </cell>
          <cell r="K392" t="str">
            <v>bls</v>
          </cell>
          <cell r="M392">
            <v>0.1169</v>
          </cell>
          <cell r="N392">
            <v>13.69</v>
          </cell>
          <cell r="O392">
            <v>1.6</v>
          </cell>
          <cell r="P392">
            <v>117.82</v>
          </cell>
          <cell r="Q392">
            <v>1612.54</v>
          </cell>
        </row>
        <row r="393">
          <cell r="J393" t="str">
            <v>AGUA PUESTA EN OBRA</v>
          </cell>
          <cell r="K393" t="str">
            <v>m3</v>
          </cell>
          <cell r="M393">
            <v>4.7000000000000002E-3</v>
          </cell>
          <cell r="N393">
            <v>8.51</v>
          </cell>
          <cell r="O393">
            <v>0.04</v>
          </cell>
          <cell r="P393">
            <v>4.74</v>
          </cell>
          <cell r="Q393">
            <v>40.31</v>
          </cell>
        </row>
        <row r="394">
          <cell r="J394" t="str">
            <v>IMPLEMENTOS DE SEGURIDAD</v>
          </cell>
          <cell r="K394" t="str">
            <v>hh</v>
          </cell>
          <cell r="M394">
            <v>1.6809000000000001</v>
          </cell>
          <cell r="N394">
            <v>0.47</v>
          </cell>
          <cell r="O394">
            <v>0.79</v>
          </cell>
          <cell r="P394">
            <v>1694.08</v>
          </cell>
          <cell r="Q394">
            <v>796.19</v>
          </cell>
        </row>
        <row r="395">
          <cell r="J395" t="str">
            <v>ANDAMIO METALICO 2.5mx3.6m</v>
          </cell>
          <cell r="K395" t="str">
            <v>dia</v>
          </cell>
          <cell r="M395">
            <v>8.3299999999999999E-2</v>
          </cell>
          <cell r="N395">
            <v>16.09</v>
          </cell>
          <cell r="O395">
            <v>1.34</v>
          </cell>
          <cell r="P395">
            <v>83.95</v>
          </cell>
          <cell r="Q395">
            <v>1350.51</v>
          </cell>
        </row>
        <row r="396">
          <cell r="J396" t="str">
            <v>HERRAMIENTAS MANUALES</v>
          </cell>
          <cell r="K396" t="str">
            <v>%MO</v>
          </cell>
          <cell r="M396">
            <v>5.0099999999999999E-2</v>
          </cell>
          <cell r="N396">
            <v>20.57</v>
          </cell>
          <cell r="O396">
            <v>1.03</v>
          </cell>
          <cell r="P396">
            <v>50.49</v>
          </cell>
          <cell r="Q396">
            <v>1038.08</v>
          </cell>
        </row>
        <row r="397">
          <cell r="J397" t="str">
            <v>REGLA DE ALUMINIO x 5m</v>
          </cell>
          <cell r="K397" t="str">
            <v>u</v>
          </cell>
          <cell r="M397">
            <v>2.5000000000000001E-2</v>
          </cell>
          <cell r="N397">
            <v>14.5</v>
          </cell>
          <cell r="O397">
            <v>0.36</v>
          </cell>
          <cell r="P397">
            <v>25.2</v>
          </cell>
          <cell r="Q397">
            <v>362.82</v>
          </cell>
        </row>
        <row r="398">
          <cell r="J398" t="str">
            <v>JEFE DE GRUPO</v>
          </cell>
          <cell r="K398" t="str">
            <v>hh</v>
          </cell>
          <cell r="M398">
            <v>5.2999999999999999E-2</v>
          </cell>
          <cell r="N398">
            <v>13.01</v>
          </cell>
          <cell r="O398">
            <v>0.69</v>
          </cell>
          <cell r="P398">
            <v>40.93</v>
          </cell>
          <cell r="Q398">
            <v>532.89</v>
          </cell>
        </row>
        <row r="399">
          <cell r="J399" t="str">
            <v>OPERARIO</v>
          </cell>
          <cell r="K399" t="str">
            <v>hh</v>
          </cell>
          <cell r="M399">
            <v>0.53359999999999996</v>
          </cell>
          <cell r="N399">
            <v>12.2</v>
          </cell>
          <cell r="O399">
            <v>6.51</v>
          </cell>
          <cell r="P399">
            <v>412.1</v>
          </cell>
          <cell r="Q399">
            <v>5027.67</v>
          </cell>
        </row>
        <row r="400">
          <cell r="J400" t="str">
            <v>OFICIAL</v>
          </cell>
          <cell r="K400" t="str">
            <v>hh</v>
          </cell>
          <cell r="M400">
            <v>0.26679999999999998</v>
          </cell>
          <cell r="N400">
            <v>10.87</v>
          </cell>
          <cell r="O400">
            <v>2.9</v>
          </cell>
          <cell r="P400">
            <v>206.05</v>
          </cell>
          <cell r="Q400">
            <v>2239.67</v>
          </cell>
        </row>
        <row r="401">
          <cell r="J401" t="str">
            <v>CEMENTO PORTLAND TIPO I (42.5 Kg)</v>
          </cell>
          <cell r="K401" t="str">
            <v>bls</v>
          </cell>
          <cell r="M401">
            <v>3.1399999999999997E-2</v>
          </cell>
          <cell r="N401">
            <v>13.69</v>
          </cell>
          <cell r="O401">
            <v>0.43</v>
          </cell>
          <cell r="P401">
            <v>24.25</v>
          </cell>
          <cell r="Q401">
            <v>332.09</v>
          </cell>
        </row>
        <row r="402">
          <cell r="J402" t="str">
            <v>AGUA PUESTA EN OBRA</v>
          </cell>
          <cell r="K402" t="str">
            <v>m3</v>
          </cell>
          <cell r="M402">
            <v>1.1999999999999999E-3</v>
          </cell>
          <cell r="N402">
            <v>8.51</v>
          </cell>
          <cell r="O402">
            <v>0.01</v>
          </cell>
          <cell r="P402">
            <v>0.93</v>
          </cell>
          <cell r="Q402">
            <v>7.72</v>
          </cell>
        </row>
        <row r="403">
          <cell r="J403" t="str">
            <v>ARENA GRUESA</v>
          </cell>
          <cell r="K403" t="str">
            <v>m3</v>
          </cell>
          <cell r="M403">
            <v>2.8999999999999998E-3</v>
          </cell>
          <cell r="N403">
            <v>31.09</v>
          </cell>
          <cell r="O403">
            <v>0.09</v>
          </cell>
          <cell r="P403">
            <v>2.2400000000000002</v>
          </cell>
          <cell r="Q403">
            <v>69.510000000000005</v>
          </cell>
        </row>
        <row r="404">
          <cell r="J404" t="str">
            <v>IMPLEMENTOS DE SEGURIDAD</v>
          </cell>
          <cell r="K404" t="str">
            <v>hh</v>
          </cell>
          <cell r="M404">
            <v>0.85109999999999997</v>
          </cell>
          <cell r="N404">
            <v>0.47</v>
          </cell>
          <cell r="O404">
            <v>0.4</v>
          </cell>
          <cell r="P404">
            <v>657.3</v>
          </cell>
          <cell r="Q404">
            <v>308.92</v>
          </cell>
        </row>
        <row r="405">
          <cell r="J405" t="str">
            <v>HERRAMIENTAS MANUALES</v>
          </cell>
          <cell r="K405" t="str">
            <v>%MO</v>
          </cell>
          <cell r="M405">
            <v>5.0500000000000003E-2</v>
          </cell>
          <cell r="N405">
            <v>10.1</v>
          </cell>
          <cell r="O405">
            <v>0.51</v>
          </cell>
          <cell r="P405">
            <v>39</v>
          </cell>
          <cell r="Q405">
            <v>393.87</v>
          </cell>
        </row>
        <row r="406">
          <cell r="J406" t="str">
            <v>ENCOFRADO</v>
          </cell>
          <cell r="K406" t="str">
            <v>m2</v>
          </cell>
          <cell r="M406">
            <v>1</v>
          </cell>
          <cell r="N406">
            <v>1.53</v>
          </cell>
          <cell r="O406">
            <v>1.53</v>
          </cell>
          <cell r="P406">
            <v>41798.5</v>
          </cell>
          <cell r="Q406">
            <v>63951.71</v>
          </cell>
        </row>
        <row r="407">
          <cell r="J407" t="str">
            <v>LOSA</v>
          </cell>
          <cell r="K407" t="str">
            <v>m2</v>
          </cell>
          <cell r="M407">
            <v>1</v>
          </cell>
          <cell r="N407">
            <v>12.84</v>
          </cell>
          <cell r="O407">
            <v>12.84</v>
          </cell>
          <cell r="P407">
            <v>41798.5</v>
          </cell>
          <cell r="Q407">
            <v>536692.74</v>
          </cell>
        </row>
        <row r="408">
          <cell r="J408" t="str">
            <v>CURADO</v>
          </cell>
          <cell r="K408" t="str">
            <v>m2</v>
          </cell>
          <cell r="M408">
            <v>1</v>
          </cell>
          <cell r="N408">
            <v>0.85</v>
          </cell>
          <cell r="O408">
            <v>0.85</v>
          </cell>
          <cell r="P408">
            <v>41798.5</v>
          </cell>
          <cell r="Q408">
            <v>35528.730000000003</v>
          </cell>
        </row>
        <row r="409">
          <cell r="J409" t="str">
            <v>JUNTAS</v>
          </cell>
          <cell r="K409" t="str">
            <v>m2</v>
          </cell>
          <cell r="M409">
            <v>1</v>
          </cell>
          <cell r="N409">
            <v>1.5</v>
          </cell>
          <cell r="O409">
            <v>1.5</v>
          </cell>
          <cell r="P409">
            <v>41798.5</v>
          </cell>
          <cell r="Q409">
            <v>62697.75</v>
          </cell>
        </row>
        <row r="410">
          <cell r="J410" t="str">
            <v>CONCRETO PREMEZCLADO f'c=210 kg/cm2, Piedra 67, Slump 3-4"</v>
          </cell>
          <cell r="K410" t="str">
            <v>m3</v>
          </cell>
          <cell r="M410">
            <v>0.1575</v>
          </cell>
          <cell r="N410">
            <v>200.99</v>
          </cell>
          <cell r="O410">
            <v>31.66</v>
          </cell>
          <cell r="P410">
            <v>6583.26</v>
          </cell>
          <cell r="Q410">
            <v>1323340.51</v>
          </cell>
        </row>
        <row r="411">
          <cell r="J411" t="str">
            <v>AGUA PUESTA EN OBRA</v>
          </cell>
          <cell r="K411" t="str">
            <v>m3</v>
          </cell>
          <cell r="M411">
            <v>0.33610000000000001</v>
          </cell>
          <cell r="N411">
            <v>8.51</v>
          </cell>
          <cell r="O411">
            <v>2.86</v>
          </cell>
          <cell r="P411">
            <v>14048.48</v>
          </cell>
          <cell r="Q411">
            <v>119543.71</v>
          </cell>
        </row>
        <row r="412">
          <cell r="J412" t="str">
            <v>JEFE DE GRUPO</v>
          </cell>
          <cell r="K412" t="str">
            <v>hh</v>
          </cell>
          <cell r="M412">
            <v>8.4599999999999995E-2</v>
          </cell>
          <cell r="N412">
            <v>13.01</v>
          </cell>
          <cell r="O412">
            <v>1.1000000000000001</v>
          </cell>
          <cell r="P412">
            <v>112.79</v>
          </cell>
          <cell r="Q412">
            <v>1466.54</v>
          </cell>
        </row>
        <row r="413">
          <cell r="J413" t="str">
            <v>OPERARIO</v>
          </cell>
          <cell r="K413" t="str">
            <v>hh</v>
          </cell>
          <cell r="M413">
            <v>0.84179999999999999</v>
          </cell>
          <cell r="N413">
            <v>12.2</v>
          </cell>
          <cell r="O413">
            <v>10.27</v>
          </cell>
          <cell r="P413">
            <v>1122.3</v>
          </cell>
          <cell r="Q413">
            <v>13692.17</v>
          </cell>
        </row>
        <row r="414">
          <cell r="J414" t="str">
            <v>AYUDANTE</v>
          </cell>
          <cell r="K414" t="str">
            <v>hh</v>
          </cell>
          <cell r="M414">
            <v>0.24460000000000001</v>
          </cell>
          <cell r="N414">
            <v>9.81</v>
          </cell>
          <cell r="O414">
            <v>2.4</v>
          </cell>
          <cell r="P414">
            <v>326.11</v>
          </cell>
          <cell r="Q414">
            <v>3199.73</v>
          </cell>
        </row>
        <row r="415">
          <cell r="J415" t="str">
            <v>IMPLEMENTOS DE SEGURIDAD</v>
          </cell>
          <cell r="K415" t="str">
            <v>hh</v>
          </cell>
          <cell r="M415">
            <v>1.1701999999999999</v>
          </cell>
          <cell r="N415">
            <v>0.47</v>
          </cell>
          <cell r="O415">
            <v>0.55000000000000004</v>
          </cell>
          <cell r="P415">
            <v>1560.13</v>
          </cell>
          <cell r="Q415">
            <v>733.27</v>
          </cell>
        </row>
        <row r="416">
          <cell r="J416" t="str">
            <v>HERRAMIENTAS MANUALES</v>
          </cell>
          <cell r="K416" t="str">
            <v>%MO</v>
          </cell>
          <cell r="M416">
            <v>5.0099999999999999E-2</v>
          </cell>
          <cell r="N416">
            <v>13.77</v>
          </cell>
          <cell r="O416">
            <v>0.69</v>
          </cell>
          <cell r="P416">
            <v>66.790000000000006</v>
          </cell>
          <cell r="Q416">
            <v>919.92</v>
          </cell>
        </row>
        <row r="417">
          <cell r="J417" t="str">
            <v>JEFE DE GRUPO</v>
          </cell>
          <cell r="K417" t="str">
            <v>hh</v>
          </cell>
          <cell r="M417">
            <v>4.4600000000000001E-2</v>
          </cell>
          <cell r="N417">
            <v>13.01</v>
          </cell>
          <cell r="O417">
            <v>0.57999999999999996</v>
          </cell>
          <cell r="P417">
            <v>81.34</v>
          </cell>
          <cell r="Q417">
            <v>1057.8</v>
          </cell>
        </row>
        <row r="418">
          <cell r="J418" t="str">
            <v>OPERARIO</v>
          </cell>
          <cell r="K418" t="str">
            <v>hh</v>
          </cell>
          <cell r="M418">
            <v>0.44429999999999997</v>
          </cell>
          <cell r="N418">
            <v>12.2</v>
          </cell>
          <cell r="O418">
            <v>5.42</v>
          </cell>
          <cell r="P418">
            <v>810.31</v>
          </cell>
          <cell r="Q418">
            <v>9885</v>
          </cell>
        </row>
        <row r="419">
          <cell r="J419" t="str">
            <v>OFICIAL</v>
          </cell>
          <cell r="K419" t="str">
            <v>hh</v>
          </cell>
          <cell r="M419">
            <v>0.22259999999999999</v>
          </cell>
          <cell r="N419">
            <v>10.87</v>
          </cell>
          <cell r="O419">
            <v>2.42</v>
          </cell>
          <cell r="P419">
            <v>405.98</v>
          </cell>
          <cell r="Q419">
            <v>4413.6000000000004</v>
          </cell>
        </row>
        <row r="420">
          <cell r="J420" t="str">
            <v>CEMENTO PORTLAND TIPO I (42.5 Kg)</v>
          </cell>
          <cell r="K420" t="str">
            <v>bls</v>
          </cell>
          <cell r="M420">
            <v>2.92E-2</v>
          </cell>
          <cell r="N420">
            <v>13.69</v>
          </cell>
          <cell r="O420">
            <v>0.4</v>
          </cell>
          <cell r="P420">
            <v>53.25</v>
          </cell>
          <cell r="Q420">
            <v>729.52</v>
          </cell>
        </row>
        <row r="421">
          <cell r="J421" t="str">
            <v>AGUA PUESTA EN OBRA</v>
          </cell>
          <cell r="K421" t="str">
            <v>m3</v>
          </cell>
          <cell r="M421">
            <v>1.1999999999999999E-3</v>
          </cell>
          <cell r="N421">
            <v>8.51</v>
          </cell>
          <cell r="O421">
            <v>0.01</v>
          </cell>
          <cell r="P421">
            <v>2.19</v>
          </cell>
          <cell r="Q421">
            <v>18.239999999999998</v>
          </cell>
        </row>
        <row r="422">
          <cell r="J422" t="str">
            <v>ARENA GRUESA</v>
          </cell>
          <cell r="K422" t="str">
            <v>m3</v>
          </cell>
          <cell r="M422">
            <v>3.2000000000000002E-3</v>
          </cell>
          <cell r="N422">
            <v>31.09</v>
          </cell>
          <cell r="O422">
            <v>0.1</v>
          </cell>
          <cell r="P422">
            <v>5.84</v>
          </cell>
          <cell r="Q422">
            <v>182.38</v>
          </cell>
        </row>
        <row r="423">
          <cell r="J423" t="str">
            <v>IMPLEMENTOS DE SEGURIDAD</v>
          </cell>
          <cell r="K423" t="str">
            <v>hh</v>
          </cell>
          <cell r="M423">
            <v>0.70209999999999995</v>
          </cell>
          <cell r="N423">
            <v>0.47</v>
          </cell>
          <cell r="O423">
            <v>0.33</v>
          </cell>
          <cell r="P423">
            <v>1280.49</v>
          </cell>
          <cell r="Q423">
            <v>601.85</v>
          </cell>
        </row>
        <row r="424">
          <cell r="J424" t="str">
            <v>REGLA DE ALUMINIO x 5m</v>
          </cell>
          <cell r="K424" t="str">
            <v>u</v>
          </cell>
          <cell r="M424">
            <v>7.9000000000000008E-3</v>
          </cell>
          <cell r="N424">
            <v>14.5</v>
          </cell>
          <cell r="O424">
            <v>0.11</v>
          </cell>
          <cell r="P424">
            <v>14.41</v>
          </cell>
          <cell r="Q424">
            <v>200.62</v>
          </cell>
        </row>
        <row r="425">
          <cell r="J425" t="str">
            <v>HERRAMIENTAS MANUALES</v>
          </cell>
          <cell r="K425" t="str">
            <v>%MO</v>
          </cell>
          <cell r="M425">
            <v>4.99E-2</v>
          </cell>
          <cell r="N425">
            <v>8.42</v>
          </cell>
          <cell r="O425">
            <v>0.42</v>
          </cell>
          <cell r="P425">
            <v>91.01</v>
          </cell>
          <cell r="Q425">
            <v>766</v>
          </cell>
        </row>
        <row r="426">
          <cell r="J426" t="str">
            <v>COBERTURA METALICA TR4 TECHO</v>
          </cell>
          <cell r="K426" t="str">
            <v>glb</v>
          </cell>
          <cell r="M426">
            <v>1</v>
          </cell>
          <cell r="N426">
            <v>518851.88</v>
          </cell>
          <cell r="O426">
            <v>518851.88</v>
          </cell>
          <cell r="P426">
            <v>4</v>
          </cell>
          <cell r="Q426">
            <v>2075407.52</v>
          </cell>
        </row>
        <row r="427">
          <cell r="J427" t="str">
            <v>CERRAMIENTO LATERAL TR4 TIMPANO</v>
          </cell>
          <cell r="K427" t="str">
            <v>glb</v>
          </cell>
          <cell r="M427">
            <v>1</v>
          </cell>
          <cell r="N427">
            <v>32546.21</v>
          </cell>
          <cell r="O427">
            <v>32546.21</v>
          </cell>
          <cell r="P427">
            <v>4</v>
          </cell>
          <cell r="Q427">
            <v>130184.84</v>
          </cell>
        </row>
        <row r="428">
          <cell r="J428" t="str">
            <v>JEFE DE GRUPO</v>
          </cell>
          <cell r="K428" t="str">
            <v>hh</v>
          </cell>
          <cell r="M428">
            <v>3.15E-2</v>
          </cell>
          <cell r="N428">
            <v>13.01</v>
          </cell>
          <cell r="O428">
            <v>0.41</v>
          </cell>
          <cell r="P428">
            <v>63.41</v>
          </cell>
          <cell r="Q428">
            <v>825.33</v>
          </cell>
        </row>
        <row r="429">
          <cell r="J429" t="str">
            <v>OPERARIO</v>
          </cell>
          <cell r="K429" t="str">
            <v>hh</v>
          </cell>
          <cell r="M429">
            <v>0.32050000000000001</v>
          </cell>
          <cell r="N429">
            <v>12.2</v>
          </cell>
          <cell r="O429">
            <v>3.91</v>
          </cell>
          <cell r="P429">
            <v>645.16999999999996</v>
          </cell>
          <cell r="Q429">
            <v>7870.83</v>
          </cell>
        </row>
        <row r="430">
          <cell r="J430" t="str">
            <v>LIJA PARA MADERA</v>
          </cell>
          <cell r="K430" t="str">
            <v>u</v>
          </cell>
          <cell r="M430">
            <v>7.0000000000000007E-2</v>
          </cell>
          <cell r="N430">
            <v>1</v>
          </cell>
          <cell r="O430">
            <v>7.0000000000000007E-2</v>
          </cell>
          <cell r="P430">
            <v>140.91</v>
          </cell>
          <cell r="Q430">
            <v>140.91</v>
          </cell>
        </row>
        <row r="431">
          <cell r="J431" t="str">
            <v>PINTURA LATEX SUPERMATE</v>
          </cell>
          <cell r="K431" t="str">
            <v>gal</v>
          </cell>
          <cell r="M431">
            <v>0.06</v>
          </cell>
          <cell r="N431">
            <v>35</v>
          </cell>
          <cell r="O431">
            <v>2.1</v>
          </cell>
          <cell r="P431">
            <v>120.78</v>
          </cell>
          <cell r="Q431">
            <v>4227.3</v>
          </cell>
        </row>
        <row r="432">
          <cell r="J432" t="str">
            <v>IMPRIMANTE PARA MUROS EXTERIORES</v>
          </cell>
          <cell r="K432" t="str">
            <v>gal</v>
          </cell>
          <cell r="M432">
            <v>0.06</v>
          </cell>
          <cell r="N432">
            <v>23</v>
          </cell>
          <cell r="O432">
            <v>1.38</v>
          </cell>
          <cell r="P432">
            <v>120.78</v>
          </cell>
          <cell r="Q432">
            <v>2777.94</v>
          </cell>
        </row>
        <row r="433">
          <cell r="J433" t="str">
            <v>SELLADOR PARA MUROS</v>
          </cell>
          <cell r="K433" t="str">
            <v>gal</v>
          </cell>
          <cell r="M433">
            <v>0.06</v>
          </cell>
          <cell r="N433">
            <v>16.5</v>
          </cell>
          <cell r="O433">
            <v>0.99</v>
          </cell>
          <cell r="P433">
            <v>120.78</v>
          </cell>
          <cell r="Q433">
            <v>1992.87</v>
          </cell>
        </row>
        <row r="434">
          <cell r="J434" t="str">
            <v>IMPLEMENTOS DE SEGURIDAD</v>
          </cell>
          <cell r="K434" t="str">
            <v>hh</v>
          </cell>
          <cell r="M434">
            <v>0.36170000000000002</v>
          </cell>
          <cell r="N434">
            <v>0.47</v>
          </cell>
          <cell r="O434">
            <v>0.17</v>
          </cell>
          <cell r="P434">
            <v>728.1</v>
          </cell>
          <cell r="Q434">
            <v>342.21</v>
          </cell>
        </row>
        <row r="435">
          <cell r="J435" t="str">
            <v>HERRAMIENTAS MANUALES</v>
          </cell>
          <cell r="K435" t="str">
            <v>%MO</v>
          </cell>
          <cell r="M435">
            <v>4.9599999999999998E-2</v>
          </cell>
          <cell r="N435">
            <v>4.6399999999999997</v>
          </cell>
          <cell r="O435">
            <v>0.23</v>
          </cell>
          <cell r="P435">
            <v>99.84</v>
          </cell>
          <cell r="Q435">
            <v>462.99</v>
          </cell>
        </row>
        <row r="436">
          <cell r="J436" t="str">
            <v>ANDAMIO METALICO 2.5mx3.6m</v>
          </cell>
          <cell r="K436" t="str">
            <v>dia</v>
          </cell>
          <cell r="M436">
            <v>1.6199999999999999E-2</v>
          </cell>
          <cell r="N436">
            <v>16.09</v>
          </cell>
          <cell r="O436">
            <v>0.26</v>
          </cell>
          <cell r="P436">
            <v>32.61</v>
          </cell>
          <cell r="Q436">
            <v>523.38</v>
          </cell>
        </row>
        <row r="437">
          <cell r="J437" t="str">
            <v>JEFE DE GRUPO</v>
          </cell>
          <cell r="K437" t="str">
            <v>hh</v>
          </cell>
          <cell r="M437">
            <v>2.46E-2</v>
          </cell>
          <cell r="N437">
            <v>13.01</v>
          </cell>
          <cell r="O437">
            <v>0.32</v>
          </cell>
          <cell r="P437">
            <v>49.52</v>
          </cell>
          <cell r="Q437">
            <v>644.16</v>
          </cell>
        </row>
        <row r="438">
          <cell r="J438" t="str">
            <v>OPERARIO</v>
          </cell>
          <cell r="K438" t="str">
            <v>hh</v>
          </cell>
          <cell r="M438">
            <v>0.24260000000000001</v>
          </cell>
          <cell r="N438">
            <v>12.2</v>
          </cell>
          <cell r="O438">
            <v>2.96</v>
          </cell>
          <cell r="P438">
            <v>488.35</v>
          </cell>
          <cell r="Q438">
            <v>5958.48</v>
          </cell>
        </row>
        <row r="439">
          <cell r="J439" t="str">
            <v>LIJA PARA MADERA</v>
          </cell>
          <cell r="K439" t="str">
            <v>u</v>
          </cell>
          <cell r="M439">
            <v>7.0000000000000007E-2</v>
          </cell>
          <cell r="N439">
            <v>1</v>
          </cell>
          <cell r="O439">
            <v>7.0000000000000007E-2</v>
          </cell>
          <cell r="P439">
            <v>140.91</v>
          </cell>
          <cell r="Q439">
            <v>140.91</v>
          </cell>
        </row>
        <row r="440">
          <cell r="J440" t="str">
            <v>PINTURA VINILICA TIPO VENCELATEX</v>
          </cell>
          <cell r="K440" t="str">
            <v>gal</v>
          </cell>
          <cell r="M440">
            <v>0.06</v>
          </cell>
          <cell r="N440">
            <v>28</v>
          </cell>
          <cell r="O440">
            <v>1.68</v>
          </cell>
          <cell r="P440">
            <v>120.78</v>
          </cell>
          <cell r="Q440">
            <v>3381.84</v>
          </cell>
        </row>
        <row r="441">
          <cell r="J441" t="str">
            <v>IMPRIMANTE PARA MUROS INTERIORES</v>
          </cell>
          <cell r="K441" t="str">
            <v>gal</v>
          </cell>
          <cell r="M441">
            <v>5.8299999999999998E-2</v>
          </cell>
          <cell r="N441">
            <v>12</v>
          </cell>
          <cell r="O441">
            <v>0.7</v>
          </cell>
          <cell r="P441">
            <v>117.36</v>
          </cell>
          <cell r="Q441">
            <v>1409.1</v>
          </cell>
        </row>
        <row r="442">
          <cell r="J442" t="str">
            <v>SELLADOR PARA MUROS</v>
          </cell>
          <cell r="K442" t="str">
            <v>gal</v>
          </cell>
          <cell r="M442">
            <v>0.06</v>
          </cell>
          <cell r="N442">
            <v>16.5</v>
          </cell>
          <cell r="O442">
            <v>0.99</v>
          </cell>
          <cell r="P442">
            <v>120.78</v>
          </cell>
          <cell r="Q442">
            <v>1992.87</v>
          </cell>
        </row>
        <row r="443">
          <cell r="J443" t="str">
            <v>IMPLEMENTOS DE SEGURIDAD</v>
          </cell>
          <cell r="K443" t="str">
            <v>hh</v>
          </cell>
          <cell r="M443">
            <v>0.27660000000000001</v>
          </cell>
          <cell r="N443">
            <v>0.47</v>
          </cell>
          <cell r="O443">
            <v>0.13</v>
          </cell>
          <cell r="P443">
            <v>556.79999999999995</v>
          </cell>
          <cell r="Q443">
            <v>261.69</v>
          </cell>
        </row>
        <row r="444">
          <cell r="J444" t="str">
            <v>ANDAMIO METALICO 2.5mx3.6m</v>
          </cell>
          <cell r="K444" t="str">
            <v>dia</v>
          </cell>
          <cell r="M444">
            <v>1.18E-2</v>
          </cell>
          <cell r="N444">
            <v>16.09</v>
          </cell>
          <cell r="O444">
            <v>0.19</v>
          </cell>
          <cell r="P444">
            <v>23.75</v>
          </cell>
          <cell r="Q444">
            <v>382.47</v>
          </cell>
        </row>
        <row r="445">
          <cell r="J445" t="str">
            <v>HERRAMIENTAS MANUALES</v>
          </cell>
          <cell r="K445" t="str">
            <v>%MO</v>
          </cell>
          <cell r="M445">
            <v>4.9399999999999999E-2</v>
          </cell>
          <cell r="N445">
            <v>2.63</v>
          </cell>
          <cell r="O445">
            <v>0.13</v>
          </cell>
          <cell r="P445">
            <v>99.44</v>
          </cell>
          <cell r="Q445">
            <v>261.69</v>
          </cell>
        </row>
        <row r="446">
          <cell r="J446" t="str">
            <v>MODULO EXTERIOR</v>
          </cell>
          <cell r="K446" t="str">
            <v>u</v>
          </cell>
          <cell r="M446">
            <v>1</v>
          </cell>
          <cell r="N446">
            <v>16426.024012682548</v>
          </cell>
          <cell r="O446">
            <v>16426.02</v>
          </cell>
          <cell r="P446">
            <v>320</v>
          </cell>
          <cell r="Q446">
            <v>5256326.4000000004</v>
          </cell>
        </row>
        <row r="447">
          <cell r="J447" t="str">
            <v>MODULO INTERIOR</v>
          </cell>
          <cell r="K447" t="str">
            <v>u</v>
          </cell>
          <cell r="M447">
            <v>1</v>
          </cell>
          <cell r="N447">
            <v>9771.3846055324593</v>
          </cell>
          <cell r="O447">
            <v>9771.3799999999992</v>
          </cell>
          <cell r="P447">
            <v>320</v>
          </cell>
          <cell r="Q447">
            <v>3126841.6</v>
          </cell>
        </row>
        <row r="448">
          <cell r="J448" t="str">
            <v>ESQUINERO DE LOSA DE PISO 3"X3"X1/4"</v>
          </cell>
          <cell r="K448" t="str">
            <v>Kg</v>
          </cell>
          <cell r="M448">
            <v>1</v>
          </cell>
          <cell r="N448">
            <v>9.9700000000000006</v>
          </cell>
          <cell r="O448">
            <v>9.9700000000000006</v>
          </cell>
          <cell r="P448">
            <v>15641.68</v>
          </cell>
          <cell r="Q448">
            <v>155947.54999999999</v>
          </cell>
        </row>
        <row r="449">
          <cell r="J449" t="str">
            <v>ESQUINEROS DE COLUMNAS 1 1/2"X 1 1/2"X 1/8"</v>
          </cell>
          <cell r="K449" t="str">
            <v>Kg</v>
          </cell>
          <cell r="M449">
            <v>1</v>
          </cell>
          <cell r="N449">
            <v>9.9700000000000006</v>
          </cell>
          <cell r="O449">
            <v>9.9700000000000006</v>
          </cell>
          <cell r="P449">
            <v>2600</v>
          </cell>
          <cell r="Q449">
            <v>25922</v>
          </cell>
        </row>
        <row r="450">
          <cell r="J450" t="str">
            <v>SUMINISTRO DE ESTRUCTURA PARA RECIBIR TR4 EN TIMPANOS (TIPO PRECOR)</v>
          </cell>
          <cell r="K450" t="str">
            <v>glb</v>
          </cell>
          <cell r="M450">
            <v>1</v>
          </cell>
          <cell r="N450">
            <v>226301.87</v>
          </cell>
          <cell r="O450">
            <v>226301.87</v>
          </cell>
          <cell r="P450">
            <v>1</v>
          </cell>
          <cell r="Q450">
            <v>226301.87</v>
          </cell>
        </row>
        <row r="451">
          <cell r="J451" t="str">
            <v xml:space="preserve">MONTAJE DE ESTRUCTURA PARA RECIBIR TR4 EN TIMPANOS </v>
          </cell>
          <cell r="K451" t="str">
            <v>glb</v>
          </cell>
          <cell r="M451">
            <v>1</v>
          </cell>
          <cell r="N451">
            <v>155404.1</v>
          </cell>
          <cell r="O451">
            <v>155404.1</v>
          </cell>
          <cell r="P451">
            <v>1</v>
          </cell>
          <cell r="Q451">
            <v>155404.1</v>
          </cell>
        </row>
        <row r="452">
          <cell r="J452" t="str">
            <v>JEFE DE GRUPO</v>
          </cell>
          <cell r="K452" t="str">
            <v>hh</v>
          </cell>
          <cell r="M452">
            <v>8.9200000000000002E-2</v>
          </cell>
          <cell r="N452">
            <v>13.01</v>
          </cell>
          <cell r="O452">
            <v>1.1599999999999999</v>
          </cell>
          <cell r="P452">
            <v>59.8</v>
          </cell>
          <cell r="Q452">
            <v>777.71</v>
          </cell>
        </row>
        <row r="453">
          <cell r="J453" t="str">
            <v>OPERARIO</v>
          </cell>
          <cell r="K453" t="str">
            <v>hh</v>
          </cell>
          <cell r="M453">
            <v>0.88849999999999996</v>
          </cell>
          <cell r="N453">
            <v>12.2</v>
          </cell>
          <cell r="O453">
            <v>10.84</v>
          </cell>
          <cell r="P453">
            <v>595.69000000000005</v>
          </cell>
          <cell r="Q453">
            <v>7267.57</v>
          </cell>
        </row>
        <row r="454">
          <cell r="J454" t="str">
            <v>OFICIAL</v>
          </cell>
          <cell r="K454" t="str">
            <v>hh</v>
          </cell>
          <cell r="M454">
            <v>0.44429999999999997</v>
          </cell>
          <cell r="N454">
            <v>10.87</v>
          </cell>
          <cell r="O454">
            <v>4.83</v>
          </cell>
          <cell r="P454">
            <v>297.88</v>
          </cell>
          <cell r="Q454">
            <v>3238.23</v>
          </cell>
        </row>
        <row r="455">
          <cell r="J455" t="str">
            <v>ACERO LISO 1/4"</v>
          </cell>
          <cell r="K455" t="str">
            <v>Kg</v>
          </cell>
          <cell r="M455">
            <v>0.75519999999999998</v>
          </cell>
          <cell r="N455">
            <v>2.9</v>
          </cell>
          <cell r="O455">
            <v>2.19</v>
          </cell>
          <cell r="P455">
            <v>506.32</v>
          </cell>
          <cell r="Q455">
            <v>1468.26</v>
          </cell>
        </row>
        <row r="456">
          <cell r="J456" t="str">
            <v>CEMENTO PORTLAND TIPO I (42.5 Kg)</v>
          </cell>
          <cell r="K456" t="str">
            <v>bls</v>
          </cell>
          <cell r="M456">
            <v>0.19719999999999999</v>
          </cell>
          <cell r="N456">
            <v>13.69</v>
          </cell>
          <cell r="O456">
            <v>2.7</v>
          </cell>
          <cell r="P456">
            <v>132.21</v>
          </cell>
          <cell r="Q456">
            <v>1810.19</v>
          </cell>
        </row>
        <row r="457">
          <cell r="J457" t="str">
            <v>AGUA PUESTA EN OBRA</v>
          </cell>
          <cell r="K457" t="str">
            <v>m3</v>
          </cell>
          <cell r="M457">
            <v>7.1000000000000004E-3</v>
          </cell>
          <cell r="N457">
            <v>8.51</v>
          </cell>
          <cell r="O457">
            <v>0.06</v>
          </cell>
          <cell r="P457">
            <v>4.76</v>
          </cell>
          <cell r="Q457">
            <v>40.229999999999997</v>
          </cell>
        </row>
        <row r="458">
          <cell r="J458" t="str">
            <v>ARENA GRUESA</v>
          </cell>
          <cell r="K458" t="str">
            <v>m3</v>
          </cell>
          <cell r="M458">
            <v>2.8000000000000001E-2</v>
          </cell>
          <cell r="N458">
            <v>31.09</v>
          </cell>
          <cell r="O458">
            <v>0.87</v>
          </cell>
          <cell r="P458">
            <v>18.77</v>
          </cell>
          <cell r="Q458">
            <v>583.28</v>
          </cell>
        </row>
        <row r="459">
          <cell r="J459" t="str">
            <v>CLAVOS PARA MADERA CON CABEZA</v>
          </cell>
          <cell r="K459" t="str">
            <v>Kg</v>
          </cell>
          <cell r="M459">
            <v>3.3999999999999998E-3</v>
          </cell>
          <cell r="N459">
            <v>2.9</v>
          </cell>
          <cell r="O459">
            <v>0.01</v>
          </cell>
          <cell r="P459">
            <v>2.2799999999999998</v>
          </cell>
          <cell r="Q459">
            <v>6.7</v>
          </cell>
        </row>
        <row r="460">
          <cell r="J460" t="str">
            <v>LADRILLO KK 18 HUECOS 9X12.5X23 CM</v>
          </cell>
          <cell r="K460" t="str">
            <v>mll</v>
          </cell>
          <cell r="M460">
            <v>4.1000000000000002E-2</v>
          </cell>
          <cell r="N460">
            <v>560</v>
          </cell>
          <cell r="O460">
            <v>22.96</v>
          </cell>
          <cell r="P460">
            <v>27.49</v>
          </cell>
          <cell r="Q460">
            <v>15393.3</v>
          </cell>
        </row>
        <row r="461">
          <cell r="J461" t="str">
            <v>IMPLEMENTOS DE SEGURIDAD</v>
          </cell>
          <cell r="K461" t="str">
            <v>hh</v>
          </cell>
          <cell r="M461">
            <v>1.4255</v>
          </cell>
          <cell r="N461">
            <v>0.47</v>
          </cell>
          <cell r="O461">
            <v>0.67</v>
          </cell>
          <cell r="P461">
            <v>955.71</v>
          </cell>
          <cell r="Q461">
            <v>449.19</v>
          </cell>
        </row>
        <row r="462">
          <cell r="J462" t="str">
            <v>ANDAMIO METALICO 2.5mx3.6m</v>
          </cell>
          <cell r="K462" t="str">
            <v>dia</v>
          </cell>
          <cell r="M462">
            <v>0.36980000000000002</v>
          </cell>
          <cell r="N462">
            <v>16.09</v>
          </cell>
          <cell r="O462">
            <v>5.95</v>
          </cell>
          <cell r="P462">
            <v>247.93</v>
          </cell>
          <cell r="Q462">
            <v>3989.12</v>
          </cell>
        </row>
        <row r="463">
          <cell r="J463" t="str">
            <v>HERRAMIENTAS MANUALES</v>
          </cell>
          <cell r="K463" t="str">
            <v>%MO</v>
          </cell>
          <cell r="M463">
            <v>4.99E-2</v>
          </cell>
          <cell r="N463">
            <v>16.829999999999998</v>
          </cell>
          <cell r="O463">
            <v>0.84</v>
          </cell>
          <cell r="P463">
            <v>33.450000000000003</v>
          </cell>
          <cell r="Q463">
            <v>563.16999999999996</v>
          </cell>
        </row>
        <row r="464">
          <cell r="J464" t="str">
            <v>JEFE DE GRUPO</v>
          </cell>
          <cell r="K464" t="str">
            <v>hh</v>
          </cell>
          <cell r="M464">
            <v>0.12379999999999999</v>
          </cell>
          <cell r="N464">
            <v>13.01</v>
          </cell>
          <cell r="O464">
            <v>1.61</v>
          </cell>
          <cell r="P464">
            <v>55.14</v>
          </cell>
          <cell r="Q464">
            <v>717.09</v>
          </cell>
        </row>
        <row r="465">
          <cell r="J465" t="str">
            <v>OPERARIO</v>
          </cell>
          <cell r="K465" t="str">
            <v>hh</v>
          </cell>
          <cell r="M465">
            <v>1.2402</v>
          </cell>
          <cell r="N465">
            <v>12.2</v>
          </cell>
          <cell r="O465">
            <v>15.13</v>
          </cell>
          <cell r="P465">
            <v>552.39</v>
          </cell>
          <cell r="Q465">
            <v>6738.9</v>
          </cell>
        </row>
        <row r="466">
          <cell r="J466" t="str">
            <v>AYUDANTE</v>
          </cell>
          <cell r="K466" t="str">
            <v>hh</v>
          </cell>
          <cell r="M466">
            <v>0.61980000000000002</v>
          </cell>
          <cell r="N466">
            <v>9.81</v>
          </cell>
          <cell r="O466">
            <v>6.08</v>
          </cell>
          <cell r="P466">
            <v>276.06</v>
          </cell>
          <cell r="Q466">
            <v>2708.03</v>
          </cell>
        </row>
        <row r="467">
          <cell r="J467" t="str">
            <v>ACERO LISO 1/4"</v>
          </cell>
          <cell r="K467" t="str">
            <v>Kg</v>
          </cell>
          <cell r="M467">
            <v>0.75519999999999998</v>
          </cell>
          <cell r="N467">
            <v>2.9</v>
          </cell>
          <cell r="O467">
            <v>2.19</v>
          </cell>
          <cell r="P467">
            <v>336.37</v>
          </cell>
          <cell r="Q467">
            <v>975.43</v>
          </cell>
        </row>
        <row r="468">
          <cell r="J468" t="str">
            <v>CEMENTO PORTLAND TIPO I (42.5 Kg)</v>
          </cell>
          <cell r="K468" t="str">
            <v>bls</v>
          </cell>
          <cell r="M468">
            <v>0.40760000000000002</v>
          </cell>
          <cell r="N468">
            <v>13.69</v>
          </cell>
          <cell r="O468">
            <v>5.58</v>
          </cell>
          <cell r="P468">
            <v>181.55</v>
          </cell>
          <cell r="Q468">
            <v>2485.33</v>
          </cell>
        </row>
        <row r="469">
          <cell r="J469" t="str">
            <v>AGUA PUESTA EN OBRA</v>
          </cell>
          <cell r="K469" t="str">
            <v>m3</v>
          </cell>
          <cell r="M469">
            <v>1.6500000000000001E-2</v>
          </cell>
          <cell r="N469">
            <v>8.51</v>
          </cell>
          <cell r="O469">
            <v>0.14000000000000001</v>
          </cell>
          <cell r="P469">
            <v>7.35</v>
          </cell>
          <cell r="Q469">
            <v>62.36</v>
          </cell>
        </row>
        <row r="470">
          <cell r="J470" t="str">
            <v>ARENA GRUESA</v>
          </cell>
          <cell r="K470" t="str">
            <v>m3</v>
          </cell>
          <cell r="M470">
            <v>5.79E-2</v>
          </cell>
          <cell r="N470">
            <v>31.09</v>
          </cell>
          <cell r="O470">
            <v>1.8</v>
          </cell>
          <cell r="P470">
            <v>25.79</v>
          </cell>
          <cell r="Q470">
            <v>801.72</v>
          </cell>
        </row>
        <row r="471">
          <cell r="J471" t="str">
            <v>CLAVOS PARA MADERA CON CABEZA</v>
          </cell>
          <cell r="K471" t="str">
            <v>Kg</v>
          </cell>
          <cell r="M471">
            <v>3.3999999999999998E-3</v>
          </cell>
          <cell r="N471">
            <v>2.9</v>
          </cell>
          <cell r="O471">
            <v>0.01</v>
          </cell>
          <cell r="P471">
            <v>1.51</v>
          </cell>
          <cell r="Q471">
            <v>4.45</v>
          </cell>
        </row>
        <row r="472">
          <cell r="J472" t="str">
            <v>LADRILLO KK 18 HUECOS 9X12.5X23 CM</v>
          </cell>
          <cell r="K472" t="str">
            <v>mll</v>
          </cell>
          <cell r="M472">
            <v>7.0000000000000007E-2</v>
          </cell>
          <cell r="N472">
            <v>560</v>
          </cell>
          <cell r="O472">
            <v>39.200000000000003</v>
          </cell>
          <cell r="P472">
            <v>31.18</v>
          </cell>
          <cell r="Q472">
            <v>17459.68</v>
          </cell>
        </row>
        <row r="473">
          <cell r="J473" t="str">
            <v>IMPLEMENTOS DE SEGURIDAD</v>
          </cell>
          <cell r="K473" t="str">
            <v>hh</v>
          </cell>
          <cell r="M473">
            <v>1.9786999999999999</v>
          </cell>
          <cell r="N473">
            <v>0.47</v>
          </cell>
          <cell r="O473">
            <v>0.93</v>
          </cell>
          <cell r="P473">
            <v>881.31</v>
          </cell>
          <cell r="Q473">
            <v>414.22</v>
          </cell>
        </row>
        <row r="474">
          <cell r="J474" t="str">
            <v>HERRAMIENTAS MANUALES</v>
          </cell>
          <cell r="K474" t="str">
            <v>%MO</v>
          </cell>
          <cell r="M474">
            <v>4.99E-2</v>
          </cell>
          <cell r="N474">
            <v>22.83</v>
          </cell>
          <cell r="O474">
            <v>1.1399999999999999</v>
          </cell>
          <cell r="P474">
            <v>22.23</v>
          </cell>
          <cell r="Q474">
            <v>507.76</v>
          </cell>
        </row>
        <row r="475">
          <cell r="J475" t="str">
            <v>ANDAMIO METALICO 2.5mx3.6m</v>
          </cell>
          <cell r="K475" t="str">
            <v>dia</v>
          </cell>
          <cell r="M475">
            <v>0.36980000000000002</v>
          </cell>
          <cell r="N475">
            <v>16.09</v>
          </cell>
          <cell r="O475">
            <v>5.95</v>
          </cell>
          <cell r="P475">
            <v>164.71</v>
          </cell>
          <cell r="Q475">
            <v>2650.13</v>
          </cell>
        </row>
        <row r="476">
          <cell r="J476" t="str">
            <v>JEFE DE GRUPO</v>
          </cell>
          <cell r="K476" t="str">
            <v>hh</v>
          </cell>
          <cell r="M476">
            <v>5.5300000000000002E-2</v>
          </cell>
          <cell r="N476">
            <v>13.01</v>
          </cell>
          <cell r="O476">
            <v>0.72</v>
          </cell>
          <cell r="P476">
            <v>3.68</v>
          </cell>
          <cell r="Q476">
            <v>47.89</v>
          </cell>
        </row>
        <row r="477">
          <cell r="J477" t="str">
            <v>OPERARIO</v>
          </cell>
          <cell r="K477" t="str">
            <v>hh</v>
          </cell>
          <cell r="M477">
            <v>0.55569999999999997</v>
          </cell>
          <cell r="N477">
            <v>12.2</v>
          </cell>
          <cell r="O477">
            <v>6.78</v>
          </cell>
          <cell r="P477">
            <v>36.97</v>
          </cell>
          <cell r="Q477">
            <v>451.01</v>
          </cell>
        </row>
        <row r="478">
          <cell r="J478" t="str">
            <v>AYUDANTE</v>
          </cell>
          <cell r="K478" t="str">
            <v>hh</v>
          </cell>
          <cell r="M478">
            <v>0.27829999999999999</v>
          </cell>
          <cell r="N478">
            <v>9.81</v>
          </cell>
          <cell r="O478">
            <v>2.73</v>
          </cell>
          <cell r="P478">
            <v>18.510000000000002</v>
          </cell>
          <cell r="Q478">
            <v>181.6</v>
          </cell>
        </row>
        <row r="479">
          <cell r="J479" t="str">
            <v>ALAMBRE NEGRO RECOCIDO Nº 8</v>
          </cell>
          <cell r="K479" t="str">
            <v>Kg</v>
          </cell>
          <cell r="M479">
            <v>0.30330000000000001</v>
          </cell>
          <cell r="N479">
            <v>3</v>
          </cell>
          <cell r="O479">
            <v>0.91</v>
          </cell>
          <cell r="P479">
            <v>20.18</v>
          </cell>
          <cell r="Q479">
            <v>60.53</v>
          </cell>
        </row>
        <row r="480">
          <cell r="J480" t="str">
            <v>ARENA GRUESA</v>
          </cell>
          <cell r="K480" t="str">
            <v>m3</v>
          </cell>
          <cell r="M480">
            <v>1.7000000000000001E-2</v>
          </cell>
          <cell r="N480">
            <v>31.09</v>
          </cell>
          <cell r="O480">
            <v>0.53</v>
          </cell>
          <cell r="P480">
            <v>1.1299999999999999</v>
          </cell>
          <cell r="Q480">
            <v>35.26</v>
          </cell>
        </row>
        <row r="481">
          <cell r="J481" t="str">
            <v>LADRILLO KK 18 HUECOS 9X12.5X23 CM</v>
          </cell>
          <cell r="K481" t="str">
            <v>mll</v>
          </cell>
          <cell r="M481">
            <v>2.8000000000000001E-2</v>
          </cell>
          <cell r="N481">
            <v>560</v>
          </cell>
          <cell r="O481">
            <v>15.68</v>
          </cell>
          <cell r="P481">
            <v>1.86</v>
          </cell>
          <cell r="Q481">
            <v>1043.03</v>
          </cell>
        </row>
        <row r="482">
          <cell r="J482" t="str">
            <v>CEMENTO PORTLAND TIPO I (42.5 Kg)</v>
          </cell>
          <cell r="K482" t="str">
            <v>bls</v>
          </cell>
          <cell r="M482">
            <v>7.8200000000000006E-2</v>
          </cell>
          <cell r="N482">
            <v>13.69</v>
          </cell>
          <cell r="O482">
            <v>1.07</v>
          </cell>
          <cell r="P482">
            <v>5.2</v>
          </cell>
          <cell r="Q482">
            <v>71.180000000000007</v>
          </cell>
        </row>
        <row r="483">
          <cell r="J483" t="str">
            <v>AGUA PUESTA EN OBRA</v>
          </cell>
          <cell r="K483" t="str">
            <v>m3</v>
          </cell>
          <cell r="M483">
            <v>8.2000000000000007E-3</v>
          </cell>
          <cell r="N483">
            <v>8.51</v>
          </cell>
          <cell r="O483">
            <v>7.0000000000000007E-2</v>
          </cell>
          <cell r="P483">
            <v>0.55000000000000004</v>
          </cell>
          <cell r="Q483">
            <v>4.66</v>
          </cell>
        </row>
        <row r="484">
          <cell r="J484" t="str">
            <v>IMPLEMENTOS DE SEGURIDAD</v>
          </cell>
          <cell r="K484" t="str">
            <v>hh</v>
          </cell>
          <cell r="M484">
            <v>0.89359999999999995</v>
          </cell>
          <cell r="N484">
            <v>0.47</v>
          </cell>
          <cell r="O484">
            <v>0.42</v>
          </cell>
          <cell r="P484">
            <v>59.44</v>
          </cell>
          <cell r="Q484">
            <v>27.94</v>
          </cell>
        </row>
        <row r="485">
          <cell r="J485" t="str">
            <v>HERRAMIENTAS MANUALES</v>
          </cell>
          <cell r="K485" t="str">
            <v>%MO</v>
          </cell>
          <cell r="M485">
            <v>4.99E-2</v>
          </cell>
          <cell r="N485">
            <v>12.63</v>
          </cell>
          <cell r="O485">
            <v>0.63</v>
          </cell>
          <cell r="P485">
            <v>3.32</v>
          </cell>
          <cell r="Q485">
            <v>41.91</v>
          </cell>
        </row>
        <row r="486">
          <cell r="J486" t="str">
            <v>ANDAMIO METALICO 2.5mx3.6m</v>
          </cell>
          <cell r="K486" t="str">
            <v>dia</v>
          </cell>
          <cell r="M486">
            <v>0.1386</v>
          </cell>
          <cell r="N486">
            <v>16.09</v>
          </cell>
          <cell r="O486">
            <v>2.23</v>
          </cell>
          <cell r="P486">
            <v>9.2200000000000006</v>
          </cell>
          <cell r="Q486">
            <v>148.34</v>
          </cell>
        </row>
        <row r="487">
          <cell r="J487" t="str">
            <v>JEFE DE GRUPO</v>
          </cell>
          <cell r="K487" t="str">
            <v>hh</v>
          </cell>
          <cell r="M487">
            <v>5.2999999999999999E-2</v>
          </cell>
          <cell r="N487">
            <v>13.01</v>
          </cell>
          <cell r="O487">
            <v>0.69</v>
          </cell>
          <cell r="P487">
            <v>87.71</v>
          </cell>
          <cell r="Q487">
            <v>1141.8900000000001</v>
          </cell>
        </row>
        <row r="488">
          <cell r="J488" t="str">
            <v>OPERARIO</v>
          </cell>
          <cell r="K488" t="str">
            <v>hh</v>
          </cell>
          <cell r="M488">
            <v>0.53359999999999996</v>
          </cell>
          <cell r="N488">
            <v>12.2</v>
          </cell>
          <cell r="O488">
            <v>6.51</v>
          </cell>
          <cell r="P488">
            <v>883.07</v>
          </cell>
          <cell r="Q488">
            <v>10773.53</v>
          </cell>
        </row>
        <row r="489">
          <cell r="J489" t="str">
            <v>AYUDANTE</v>
          </cell>
          <cell r="K489" t="str">
            <v>hh</v>
          </cell>
          <cell r="M489">
            <v>0.2661</v>
          </cell>
          <cell r="N489">
            <v>9.81</v>
          </cell>
          <cell r="O489">
            <v>2.61</v>
          </cell>
          <cell r="P489">
            <v>440.37</v>
          </cell>
          <cell r="Q489">
            <v>4319.34</v>
          </cell>
        </row>
        <row r="490">
          <cell r="J490" t="str">
            <v>CLAVOS PARA MADERA CON CABEZA</v>
          </cell>
          <cell r="K490" t="str">
            <v>Kg</v>
          </cell>
          <cell r="M490">
            <v>2.07E-2</v>
          </cell>
          <cell r="N490">
            <v>2.9</v>
          </cell>
          <cell r="O490">
            <v>0.06</v>
          </cell>
          <cell r="P490">
            <v>34.26</v>
          </cell>
          <cell r="Q490">
            <v>99.3</v>
          </cell>
        </row>
        <row r="491">
          <cell r="J491" t="str">
            <v>ARENA FINA</v>
          </cell>
          <cell r="K491" t="str">
            <v>m3</v>
          </cell>
          <cell r="M491">
            <v>0.02</v>
          </cell>
          <cell r="N491">
            <v>31.54</v>
          </cell>
          <cell r="O491">
            <v>0.63</v>
          </cell>
          <cell r="P491">
            <v>33.1</v>
          </cell>
          <cell r="Q491">
            <v>1042.5999999999999</v>
          </cell>
        </row>
        <row r="492">
          <cell r="J492" t="str">
            <v>CEMENTO PORTLAND TIPO I (42.5 Kg)</v>
          </cell>
          <cell r="K492" t="str">
            <v>bls</v>
          </cell>
          <cell r="M492">
            <v>0.1169</v>
          </cell>
          <cell r="N492">
            <v>13.69</v>
          </cell>
          <cell r="O492">
            <v>1.6</v>
          </cell>
          <cell r="P492">
            <v>193.46</v>
          </cell>
          <cell r="Q492">
            <v>2647.87</v>
          </cell>
        </row>
        <row r="493">
          <cell r="J493" t="str">
            <v>AGUA PUESTA EN OBRA</v>
          </cell>
          <cell r="K493" t="str">
            <v>m3</v>
          </cell>
          <cell r="M493">
            <v>4.7000000000000002E-3</v>
          </cell>
          <cell r="N493">
            <v>8.51</v>
          </cell>
          <cell r="O493">
            <v>0.04</v>
          </cell>
          <cell r="P493">
            <v>7.78</v>
          </cell>
          <cell r="Q493">
            <v>66.2</v>
          </cell>
        </row>
        <row r="494">
          <cell r="J494" t="str">
            <v>MADERA TORNILLO INC. CORTE</v>
          </cell>
          <cell r="K494" t="str">
            <v>p2</v>
          </cell>
          <cell r="M494">
            <v>0.2407</v>
          </cell>
          <cell r="N494">
            <v>3.7</v>
          </cell>
          <cell r="O494">
            <v>0.89</v>
          </cell>
          <cell r="P494">
            <v>398.34</v>
          </cell>
          <cell r="Q494">
            <v>1472.88</v>
          </cell>
        </row>
        <row r="495">
          <cell r="J495" t="str">
            <v>IMPLEMENTOS DE SEGURIDAD</v>
          </cell>
          <cell r="K495" t="str">
            <v>hh</v>
          </cell>
          <cell r="M495">
            <v>0.85109999999999997</v>
          </cell>
          <cell r="N495">
            <v>0.47</v>
          </cell>
          <cell r="O495">
            <v>0.4</v>
          </cell>
          <cell r="P495">
            <v>1408.5</v>
          </cell>
          <cell r="Q495">
            <v>661.97</v>
          </cell>
        </row>
        <row r="496">
          <cell r="J496" t="str">
            <v>HERRAMIENTAS MANUALES</v>
          </cell>
          <cell r="K496" t="str">
            <v>%MO</v>
          </cell>
          <cell r="M496">
            <v>4.99E-2</v>
          </cell>
          <cell r="N496">
            <v>10.220000000000001</v>
          </cell>
          <cell r="O496">
            <v>0.51</v>
          </cell>
          <cell r="P496">
            <v>82.58</v>
          </cell>
          <cell r="Q496">
            <v>844.01</v>
          </cell>
        </row>
        <row r="497">
          <cell r="J497" t="str">
            <v>REGLA DE ALUMINIO x 5m</v>
          </cell>
          <cell r="K497" t="str">
            <v>u</v>
          </cell>
          <cell r="M497">
            <v>2.5000000000000001E-2</v>
          </cell>
          <cell r="N497">
            <v>14.5</v>
          </cell>
          <cell r="O497">
            <v>0.36</v>
          </cell>
          <cell r="P497">
            <v>41.37</v>
          </cell>
          <cell r="Q497">
            <v>595.77</v>
          </cell>
        </row>
        <row r="498">
          <cell r="J498" t="str">
            <v>JEFE DE GRUPO</v>
          </cell>
          <cell r="K498" t="str">
            <v>hh</v>
          </cell>
          <cell r="M498">
            <v>6.3799999999999996E-2</v>
          </cell>
          <cell r="N498">
            <v>13.01</v>
          </cell>
          <cell r="O498">
            <v>0.83</v>
          </cell>
          <cell r="P498">
            <v>45.16</v>
          </cell>
          <cell r="Q498">
            <v>587.44000000000005</v>
          </cell>
        </row>
        <row r="499">
          <cell r="J499" t="str">
            <v>OPERARIO</v>
          </cell>
          <cell r="K499" t="str">
            <v>hh</v>
          </cell>
          <cell r="M499">
            <v>0.63929999999999998</v>
          </cell>
          <cell r="N499">
            <v>12.2</v>
          </cell>
          <cell r="O499">
            <v>7.8</v>
          </cell>
          <cell r="P499">
            <v>452.47</v>
          </cell>
          <cell r="Q499">
            <v>5520.53</v>
          </cell>
        </row>
        <row r="500">
          <cell r="J500" t="str">
            <v>AYUDANTE</v>
          </cell>
          <cell r="K500" t="str">
            <v>hh</v>
          </cell>
          <cell r="M500">
            <v>0.27929999999999999</v>
          </cell>
          <cell r="N500">
            <v>9.81</v>
          </cell>
          <cell r="O500">
            <v>2.74</v>
          </cell>
          <cell r="P500">
            <v>197.68</v>
          </cell>
          <cell r="Q500">
            <v>1939.26</v>
          </cell>
        </row>
        <row r="501">
          <cell r="J501" t="str">
            <v>CLAVOS PARA MADERA CON CABEZA</v>
          </cell>
          <cell r="K501" t="str">
            <v>Kg</v>
          </cell>
          <cell r="M501">
            <v>4.48E-2</v>
          </cell>
          <cell r="N501">
            <v>2.9</v>
          </cell>
          <cell r="O501">
            <v>0.13</v>
          </cell>
          <cell r="P501">
            <v>31.71</v>
          </cell>
          <cell r="Q501">
            <v>92.01</v>
          </cell>
        </row>
        <row r="502">
          <cell r="J502" t="str">
            <v>ARENA FINA</v>
          </cell>
          <cell r="K502" t="str">
            <v>m3</v>
          </cell>
          <cell r="M502">
            <v>3.04E-2</v>
          </cell>
          <cell r="N502">
            <v>31.54</v>
          </cell>
          <cell r="O502">
            <v>0.96</v>
          </cell>
          <cell r="P502">
            <v>21.52</v>
          </cell>
          <cell r="Q502">
            <v>679.45</v>
          </cell>
        </row>
        <row r="503">
          <cell r="J503" t="str">
            <v>CEMENTO PORTLAND TIPO I (42.5 Kg)</v>
          </cell>
          <cell r="K503" t="str">
            <v>bls</v>
          </cell>
          <cell r="M503">
            <v>0.15190000000000001</v>
          </cell>
          <cell r="N503">
            <v>13.69</v>
          </cell>
          <cell r="O503">
            <v>2.08</v>
          </cell>
          <cell r="P503">
            <v>107.51</v>
          </cell>
          <cell r="Q503">
            <v>1472.14</v>
          </cell>
        </row>
        <row r="504">
          <cell r="J504" t="str">
            <v>AGUA PUESTA EN OBRA</v>
          </cell>
          <cell r="K504" t="str">
            <v>m3</v>
          </cell>
          <cell r="M504">
            <v>7.1000000000000004E-3</v>
          </cell>
          <cell r="N504">
            <v>8.51</v>
          </cell>
          <cell r="O504">
            <v>0.06</v>
          </cell>
          <cell r="P504">
            <v>5.03</v>
          </cell>
          <cell r="Q504">
            <v>42.47</v>
          </cell>
        </row>
        <row r="505">
          <cell r="J505" t="str">
            <v>MADERA TORNILLO INC. CORTE</v>
          </cell>
          <cell r="K505" t="str">
            <v>p2</v>
          </cell>
          <cell r="M505">
            <v>0.2407</v>
          </cell>
          <cell r="N505">
            <v>3.7</v>
          </cell>
          <cell r="O505">
            <v>0.89</v>
          </cell>
          <cell r="P505">
            <v>170.36</v>
          </cell>
          <cell r="Q505">
            <v>629.91</v>
          </cell>
        </row>
        <row r="506">
          <cell r="J506" t="str">
            <v>IMPLEMENTOS DE SEGURIDAD</v>
          </cell>
          <cell r="K506" t="str">
            <v>hh</v>
          </cell>
          <cell r="M506">
            <v>0.97870000000000001</v>
          </cell>
          <cell r="N506">
            <v>0.47</v>
          </cell>
          <cell r="O506">
            <v>0.46</v>
          </cell>
          <cell r="P506">
            <v>692.68</v>
          </cell>
          <cell r="Q506">
            <v>325.57</v>
          </cell>
        </row>
        <row r="507">
          <cell r="J507" t="str">
            <v>HERRAMIENTAS MANUALES</v>
          </cell>
          <cell r="K507" t="str">
            <v>%MO</v>
          </cell>
          <cell r="M507">
            <v>0.05</v>
          </cell>
          <cell r="N507">
            <v>12.21</v>
          </cell>
          <cell r="O507">
            <v>0.61</v>
          </cell>
          <cell r="P507">
            <v>35.39</v>
          </cell>
          <cell r="Q507">
            <v>431.73</v>
          </cell>
        </row>
        <row r="508">
          <cell r="J508" t="str">
            <v>JEFE DE GRUPO</v>
          </cell>
          <cell r="K508" t="str">
            <v>hh</v>
          </cell>
          <cell r="M508">
            <v>9.9900000000000003E-2</v>
          </cell>
          <cell r="N508">
            <v>13.01</v>
          </cell>
          <cell r="O508">
            <v>1.3</v>
          </cell>
          <cell r="P508">
            <v>61.17</v>
          </cell>
          <cell r="Q508">
            <v>796.07</v>
          </cell>
        </row>
        <row r="509">
          <cell r="J509" t="str">
            <v>OPERARIO</v>
          </cell>
          <cell r="K509" t="str">
            <v>hh</v>
          </cell>
          <cell r="M509">
            <v>1</v>
          </cell>
          <cell r="N509">
            <v>12.2</v>
          </cell>
          <cell r="O509">
            <v>12.2</v>
          </cell>
          <cell r="P509">
            <v>612.36</v>
          </cell>
          <cell r="Q509">
            <v>7470.79</v>
          </cell>
        </row>
        <row r="510">
          <cell r="J510" t="str">
            <v>AYUDANTE</v>
          </cell>
          <cell r="K510" t="str">
            <v>hh</v>
          </cell>
          <cell r="M510">
            <v>0.57999999999999996</v>
          </cell>
          <cell r="N510">
            <v>9.81</v>
          </cell>
          <cell r="O510">
            <v>5.69</v>
          </cell>
          <cell r="P510">
            <v>355.17</v>
          </cell>
          <cell r="Q510">
            <v>3484.33</v>
          </cell>
        </row>
        <row r="511">
          <cell r="J511" t="str">
            <v>ARENA FINA</v>
          </cell>
          <cell r="K511" t="str">
            <v>m3</v>
          </cell>
          <cell r="M511">
            <v>2.2800000000000001E-2</v>
          </cell>
          <cell r="N511">
            <v>31.54</v>
          </cell>
          <cell r="O511">
            <v>0.72</v>
          </cell>
          <cell r="P511">
            <v>13.96</v>
          </cell>
          <cell r="Q511">
            <v>440.9</v>
          </cell>
        </row>
        <row r="512">
          <cell r="J512" t="str">
            <v>CEMENTO PORTLAND TIPO I (42.5 Kg)</v>
          </cell>
          <cell r="K512" t="str">
            <v>bls</v>
          </cell>
          <cell r="M512">
            <v>0.1169</v>
          </cell>
          <cell r="N512">
            <v>13.69</v>
          </cell>
          <cell r="O512">
            <v>1.6</v>
          </cell>
          <cell r="P512">
            <v>71.58</v>
          </cell>
          <cell r="Q512">
            <v>979.78</v>
          </cell>
        </row>
        <row r="513">
          <cell r="J513" t="str">
            <v>AGUA PUESTA EN OBRA</v>
          </cell>
          <cell r="K513" t="str">
            <v>m3</v>
          </cell>
          <cell r="M513">
            <v>4.7000000000000002E-3</v>
          </cell>
          <cell r="N513">
            <v>8.51</v>
          </cell>
          <cell r="O513">
            <v>0.04</v>
          </cell>
          <cell r="P513">
            <v>2.88</v>
          </cell>
          <cell r="Q513">
            <v>24.49</v>
          </cell>
        </row>
        <row r="514">
          <cell r="J514" t="str">
            <v>IMPLEMENTOS DE SEGURIDAD</v>
          </cell>
          <cell r="K514" t="str">
            <v>hh</v>
          </cell>
          <cell r="M514">
            <v>1.6809000000000001</v>
          </cell>
          <cell r="N514">
            <v>0.47</v>
          </cell>
          <cell r="O514">
            <v>0.79</v>
          </cell>
          <cell r="P514">
            <v>1029.32</v>
          </cell>
          <cell r="Q514">
            <v>483.76</v>
          </cell>
        </row>
        <row r="515">
          <cell r="J515" t="str">
            <v>ANDAMIO METALICO 2.5mx3.6m</v>
          </cell>
          <cell r="K515" t="str">
            <v>dia</v>
          </cell>
          <cell r="M515">
            <v>8.3299999999999999E-2</v>
          </cell>
          <cell r="N515">
            <v>16.09</v>
          </cell>
          <cell r="O515">
            <v>1.34</v>
          </cell>
          <cell r="P515">
            <v>51.01</v>
          </cell>
          <cell r="Q515">
            <v>820.56</v>
          </cell>
        </row>
        <row r="516">
          <cell r="J516" t="str">
            <v>HERRAMIENTAS MANUALES</v>
          </cell>
          <cell r="K516" t="str">
            <v>%MO</v>
          </cell>
          <cell r="M516">
            <v>5.0099999999999999E-2</v>
          </cell>
          <cell r="N516">
            <v>20.57</v>
          </cell>
          <cell r="O516">
            <v>1.03</v>
          </cell>
          <cell r="P516">
            <v>30.68</v>
          </cell>
          <cell r="Q516">
            <v>630.73</v>
          </cell>
        </row>
        <row r="517">
          <cell r="J517" t="str">
            <v>REGLA DE ALUMINIO x 5m</v>
          </cell>
          <cell r="K517" t="str">
            <v>u</v>
          </cell>
          <cell r="M517">
            <v>2.5000000000000001E-2</v>
          </cell>
          <cell r="N517">
            <v>14.5</v>
          </cell>
          <cell r="O517">
            <v>0.36</v>
          </cell>
          <cell r="P517">
            <v>15.31</v>
          </cell>
          <cell r="Q517">
            <v>220.45</v>
          </cell>
        </row>
        <row r="518">
          <cell r="J518" t="str">
            <v>JEFE DE GRUPO</v>
          </cell>
          <cell r="K518" t="str">
            <v>hh</v>
          </cell>
          <cell r="M518">
            <v>5.2999999999999999E-2</v>
          </cell>
          <cell r="N518">
            <v>13.01</v>
          </cell>
          <cell r="O518">
            <v>0.69</v>
          </cell>
          <cell r="P518">
            <v>27.33</v>
          </cell>
          <cell r="Q518">
            <v>355.76</v>
          </cell>
        </row>
        <row r="519">
          <cell r="J519" t="str">
            <v>OPERARIO</v>
          </cell>
          <cell r="K519" t="str">
            <v>hh</v>
          </cell>
          <cell r="M519">
            <v>0.53359999999999996</v>
          </cell>
          <cell r="N519">
            <v>12.2</v>
          </cell>
          <cell r="O519">
            <v>6.51</v>
          </cell>
          <cell r="P519">
            <v>275.12</v>
          </cell>
          <cell r="Q519">
            <v>3356.56</v>
          </cell>
        </row>
        <row r="520">
          <cell r="J520" t="str">
            <v>OFICIAL</v>
          </cell>
          <cell r="K520" t="str">
            <v>hh</v>
          </cell>
          <cell r="M520">
            <v>0.26679999999999998</v>
          </cell>
          <cell r="N520">
            <v>10.87</v>
          </cell>
          <cell r="O520">
            <v>2.9</v>
          </cell>
          <cell r="P520">
            <v>137.56</v>
          </cell>
          <cell r="Q520">
            <v>1495.24</v>
          </cell>
        </row>
        <row r="521">
          <cell r="J521" t="str">
            <v>CEMENTO PORTLAND TIPO I (42.5 Kg)</v>
          </cell>
          <cell r="K521" t="str">
            <v>bls</v>
          </cell>
          <cell r="M521">
            <v>3.1399999999999997E-2</v>
          </cell>
          <cell r="N521">
            <v>13.69</v>
          </cell>
          <cell r="O521">
            <v>0.43</v>
          </cell>
          <cell r="P521">
            <v>16.190000000000001</v>
          </cell>
          <cell r="Q521">
            <v>221.71</v>
          </cell>
        </row>
        <row r="522">
          <cell r="J522" t="str">
            <v>AGUA PUESTA EN OBRA</v>
          </cell>
          <cell r="K522" t="str">
            <v>m3</v>
          </cell>
          <cell r="M522">
            <v>1.1999999999999999E-3</v>
          </cell>
          <cell r="N522">
            <v>8.51</v>
          </cell>
          <cell r="O522">
            <v>0.01</v>
          </cell>
          <cell r="P522">
            <v>0.62</v>
          </cell>
          <cell r="Q522">
            <v>5.16</v>
          </cell>
        </row>
        <row r="523">
          <cell r="J523" t="str">
            <v>ARENA GRUESA</v>
          </cell>
          <cell r="K523" t="str">
            <v>m3</v>
          </cell>
          <cell r="M523">
            <v>2.8999999999999998E-3</v>
          </cell>
          <cell r="N523">
            <v>31.09</v>
          </cell>
          <cell r="O523">
            <v>0.09</v>
          </cell>
          <cell r="P523">
            <v>1.5</v>
          </cell>
          <cell r="Q523">
            <v>46.4</v>
          </cell>
        </row>
        <row r="524">
          <cell r="J524" t="str">
            <v>IMPLEMENTOS DE SEGURIDAD</v>
          </cell>
          <cell r="K524" t="str">
            <v>hh</v>
          </cell>
          <cell r="M524">
            <v>0.85109999999999997</v>
          </cell>
          <cell r="N524">
            <v>0.47</v>
          </cell>
          <cell r="O524">
            <v>0.4</v>
          </cell>
          <cell r="P524">
            <v>438.83</v>
          </cell>
          <cell r="Q524">
            <v>206.24</v>
          </cell>
        </row>
        <row r="525">
          <cell r="J525" t="str">
            <v>HERRAMIENTAS MANUALES</v>
          </cell>
          <cell r="K525" t="str">
            <v>%MO</v>
          </cell>
          <cell r="M525">
            <v>5.0500000000000003E-2</v>
          </cell>
          <cell r="N525">
            <v>10.1</v>
          </cell>
          <cell r="O525">
            <v>0.51</v>
          </cell>
          <cell r="P525">
            <v>26.04</v>
          </cell>
          <cell r="Q525">
            <v>262.95999999999998</v>
          </cell>
        </row>
        <row r="526">
          <cell r="J526" t="str">
            <v>JEFE DE GRUPO</v>
          </cell>
          <cell r="K526" t="str">
            <v>hh</v>
          </cell>
          <cell r="M526">
            <v>1.46E-2</v>
          </cell>
          <cell r="N526">
            <v>13.01</v>
          </cell>
          <cell r="O526">
            <v>0.19</v>
          </cell>
          <cell r="P526">
            <v>11.97</v>
          </cell>
          <cell r="Q526">
            <v>155.75</v>
          </cell>
        </row>
        <row r="527">
          <cell r="J527" t="str">
            <v>OPERARIO</v>
          </cell>
          <cell r="K527" t="str">
            <v>hh</v>
          </cell>
          <cell r="M527">
            <v>5.8200000000000002E-2</v>
          </cell>
          <cell r="N527">
            <v>12.2</v>
          </cell>
          <cell r="O527">
            <v>0.71</v>
          </cell>
          <cell r="P527">
            <v>47.71</v>
          </cell>
          <cell r="Q527">
            <v>582</v>
          </cell>
        </row>
        <row r="528">
          <cell r="J528" t="str">
            <v>AYUDANTE</v>
          </cell>
          <cell r="K528" t="str">
            <v>hh</v>
          </cell>
          <cell r="M528">
            <v>0.1162</v>
          </cell>
          <cell r="N528">
            <v>9.81</v>
          </cell>
          <cell r="O528">
            <v>1.1399999999999999</v>
          </cell>
          <cell r="P528">
            <v>95.25</v>
          </cell>
          <cell r="Q528">
            <v>934.48</v>
          </cell>
        </row>
        <row r="529">
          <cell r="J529" t="str">
            <v>CONCR.PREMEZ.F'C=100 KG/CM2 - CI</v>
          </cell>
          <cell r="K529" t="str">
            <v>m3</v>
          </cell>
          <cell r="M529">
            <v>0.105</v>
          </cell>
          <cell r="N529">
            <v>178.28</v>
          </cell>
          <cell r="O529">
            <v>18.72</v>
          </cell>
          <cell r="P529">
            <v>86.07</v>
          </cell>
          <cell r="Q529">
            <v>15345.16</v>
          </cell>
        </row>
        <row r="530">
          <cell r="J530" t="str">
            <v>IMPLEMENTOS DE SEGURIDAD</v>
          </cell>
          <cell r="K530" t="str">
            <v>hh</v>
          </cell>
          <cell r="M530">
            <v>0.1915</v>
          </cell>
          <cell r="N530">
            <v>0.47</v>
          </cell>
          <cell r="O530">
            <v>0.09</v>
          </cell>
          <cell r="P530">
            <v>156.97999999999999</v>
          </cell>
          <cell r="Q530">
            <v>73.77</v>
          </cell>
        </row>
        <row r="531">
          <cell r="J531" t="str">
            <v>JEFE DE GRUPO</v>
          </cell>
          <cell r="K531" t="str">
            <v>hh</v>
          </cell>
          <cell r="M531">
            <v>9.1999999999999998E-3</v>
          </cell>
          <cell r="N531">
            <v>13.01</v>
          </cell>
          <cell r="O531">
            <v>0.12</v>
          </cell>
          <cell r="P531">
            <v>7.54</v>
          </cell>
          <cell r="Q531">
            <v>98.37</v>
          </cell>
        </row>
        <row r="532">
          <cell r="J532" t="str">
            <v>OPERARIO</v>
          </cell>
          <cell r="K532" t="str">
            <v>hh</v>
          </cell>
          <cell r="M532">
            <v>0.56389999999999996</v>
          </cell>
          <cell r="N532">
            <v>12.2</v>
          </cell>
          <cell r="O532">
            <v>6.88</v>
          </cell>
          <cell r="P532">
            <v>462.24</v>
          </cell>
          <cell r="Q532">
            <v>5639.67</v>
          </cell>
        </row>
        <row r="533">
          <cell r="J533" t="str">
            <v>AYUDANTE</v>
          </cell>
          <cell r="K533" t="str">
            <v>hh</v>
          </cell>
          <cell r="M533">
            <v>0.28239999999999998</v>
          </cell>
          <cell r="N533">
            <v>9.81</v>
          </cell>
          <cell r="O533">
            <v>2.77</v>
          </cell>
          <cell r="P533">
            <v>231.49</v>
          </cell>
          <cell r="Q533">
            <v>2270.62</v>
          </cell>
        </row>
        <row r="534">
          <cell r="J534" t="str">
            <v>CONCRETO PREMEZCLADO f'c=100 kg/cm2, Piedra 57, Slump 3-4"</v>
          </cell>
          <cell r="K534" t="str">
            <v>m3</v>
          </cell>
          <cell r="M534">
            <v>4.3999999999999997E-2</v>
          </cell>
          <cell r="N534">
            <v>178.29</v>
          </cell>
          <cell r="O534">
            <v>7.84</v>
          </cell>
          <cell r="P534">
            <v>36.07</v>
          </cell>
          <cell r="Q534">
            <v>6426.6</v>
          </cell>
        </row>
        <row r="535">
          <cell r="J535" t="str">
            <v>IMPLEMENTOS DE SEGURIDAD</v>
          </cell>
          <cell r="K535" t="str">
            <v>hh</v>
          </cell>
          <cell r="M535">
            <v>0.85109999999999997</v>
          </cell>
          <cell r="N535">
            <v>0.47</v>
          </cell>
          <cell r="O535">
            <v>0.4</v>
          </cell>
          <cell r="P535">
            <v>697.66</v>
          </cell>
          <cell r="Q535">
            <v>327.89</v>
          </cell>
        </row>
        <row r="536">
          <cell r="J536" t="str">
            <v>HERRAMIENTAS MANUALES</v>
          </cell>
          <cell r="K536" t="str">
            <v>%MO</v>
          </cell>
          <cell r="M536">
            <v>3.0499999999999999E-2</v>
          </cell>
          <cell r="N536">
            <v>10.18</v>
          </cell>
          <cell r="O536">
            <v>0.31</v>
          </cell>
          <cell r="P536">
            <v>25</v>
          </cell>
          <cell r="Q536">
            <v>254.11</v>
          </cell>
        </row>
        <row r="537">
          <cell r="J537" t="str">
            <v>REGLA DE ALUMINIO x 5m</v>
          </cell>
          <cell r="K537" t="str">
            <v>u</v>
          </cell>
          <cell r="M537">
            <v>6.1400000000000003E-2</v>
          </cell>
          <cell r="N537">
            <v>14.5</v>
          </cell>
          <cell r="O537">
            <v>0.89</v>
          </cell>
          <cell r="P537">
            <v>50.33</v>
          </cell>
          <cell r="Q537">
            <v>729.55</v>
          </cell>
        </row>
        <row r="538">
          <cell r="J538" t="str">
            <v>SERVICIO DE BOMBA P/PREMEZCLADO</v>
          </cell>
          <cell r="K538" t="str">
            <v>m3</v>
          </cell>
          <cell r="M538">
            <v>4.3999999999999997E-2</v>
          </cell>
          <cell r="N538">
            <v>30</v>
          </cell>
          <cell r="O538">
            <v>1.32</v>
          </cell>
          <cell r="P538">
            <v>36.07</v>
          </cell>
          <cell r="Q538">
            <v>1082.03</v>
          </cell>
        </row>
        <row r="539">
          <cell r="J539" t="str">
            <v>JEFE DE GRUPO</v>
          </cell>
          <cell r="K539" t="str">
            <v>hh</v>
          </cell>
          <cell r="M539">
            <v>0.13370000000000001</v>
          </cell>
          <cell r="N539">
            <v>13.01</v>
          </cell>
          <cell r="O539">
            <v>1.74</v>
          </cell>
          <cell r="P539">
            <v>95.66</v>
          </cell>
          <cell r="Q539">
            <v>1244.94</v>
          </cell>
        </row>
        <row r="540">
          <cell r="J540" t="str">
            <v>OPERARIO</v>
          </cell>
          <cell r="K540" t="str">
            <v>hh</v>
          </cell>
          <cell r="M540">
            <v>1.3335999999999999</v>
          </cell>
          <cell r="N540">
            <v>12.2</v>
          </cell>
          <cell r="O540">
            <v>16.27</v>
          </cell>
          <cell r="P540">
            <v>954.16</v>
          </cell>
          <cell r="Q540">
            <v>11640.86</v>
          </cell>
        </row>
        <row r="541">
          <cell r="J541" t="str">
            <v>AYUDANTE</v>
          </cell>
          <cell r="K541" t="str">
            <v>hh</v>
          </cell>
          <cell r="M541">
            <v>0.40060000000000001</v>
          </cell>
          <cell r="N541">
            <v>9.81</v>
          </cell>
          <cell r="O541">
            <v>3.93</v>
          </cell>
          <cell r="P541">
            <v>286.62</v>
          </cell>
          <cell r="Q541">
            <v>2811.84</v>
          </cell>
        </row>
        <row r="542">
          <cell r="J542" t="str">
            <v>ARENA GRUESA</v>
          </cell>
          <cell r="K542" t="str">
            <v>m3</v>
          </cell>
          <cell r="M542">
            <v>3.0200000000000001E-2</v>
          </cell>
          <cell r="N542">
            <v>31.09</v>
          </cell>
          <cell r="O542">
            <v>0.94</v>
          </cell>
          <cell r="P542">
            <v>21.61</v>
          </cell>
          <cell r="Q542">
            <v>672.55</v>
          </cell>
        </row>
        <row r="543">
          <cell r="J543" t="str">
            <v>CEMENTO PORTLAND TIPO I (42.5 Kg)</v>
          </cell>
          <cell r="K543" t="str">
            <v>bls</v>
          </cell>
          <cell r="M543">
            <v>0.2681</v>
          </cell>
          <cell r="N543">
            <v>13.69</v>
          </cell>
          <cell r="O543">
            <v>3.67</v>
          </cell>
          <cell r="P543">
            <v>191.82</v>
          </cell>
          <cell r="Q543">
            <v>2625.81</v>
          </cell>
        </row>
        <row r="544">
          <cell r="J544" t="str">
            <v>CERAMICA 30X30CM H=15CM CELIMA SERIE GRANILLA</v>
          </cell>
          <cell r="K544" t="str">
            <v>m2</v>
          </cell>
          <cell r="M544">
            <v>1.0499000000000001</v>
          </cell>
          <cell r="N544">
            <v>23.05</v>
          </cell>
          <cell r="O544">
            <v>24.2</v>
          </cell>
          <cell r="P544">
            <v>751.18</v>
          </cell>
          <cell r="Q544">
            <v>17314.62</v>
          </cell>
        </row>
        <row r="545">
          <cell r="J545" t="str">
            <v>AGUA PUESTA EN OBRA</v>
          </cell>
          <cell r="K545" t="str">
            <v>m3</v>
          </cell>
          <cell r="M545">
            <v>0.04</v>
          </cell>
          <cell r="N545">
            <v>8.51</v>
          </cell>
          <cell r="O545">
            <v>0.34</v>
          </cell>
          <cell r="P545">
            <v>28.62</v>
          </cell>
          <cell r="Q545">
            <v>243.26</v>
          </cell>
        </row>
        <row r="546">
          <cell r="J546" t="str">
            <v>FRAGUA PORCELANA BLANCA</v>
          </cell>
          <cell r="K546" t="str">
            <v>Kg</v>
          </cell>
          <cell r="M546">
            <v>0.30070000000000002</v>
          </cell>
          <cell r="N546">
            <v>3.06</v>
          </cell>
          <cell r="O546">
            <v>0.92</v>
          </cell>
          <cell r="P546">
            <v>215.14</v>
          </cell>
          <cell r="Q546">
            <v>658.24</v>
          </cell>
        </row>
        <row r="547">
          <cell r="J547" t="str">
            <v>IMPLEMENTOS DE SEGURIDAD</v>
          </cell>
          <cell r="K547" t="str">
            <v>hh</v>
          </cell>
          <cell r="M547">
            <v>1.8723000000000001</v>
          </cell>
          <cell r="N547">
            <v>0.47</v>
          </cell>
          <cell r="O547">
            <v>0.88</v>
          </cell>
          <cell r="P547">
            <v>1339.59</v>
          </cell>
          <cell r="Q547">
            <v>629.62</v>
          </cell>
        </row>
        <row r="548">
          <cell r="J548" t="str">
            <v>HERRAMIENTAS MANUALES</v>
          </cell>
          <cell r="K548" t="str">
            <v>%MO</v>
          </cell>
          <cell r="M548">
            <v>1.0200000000000001E-2</v>
          </cell>
          <cell r="N548">
            <v>23.53</v>
          </cell>
          <cell r="O548">
            <v>0.24</v>
          </cell>
          <cell r="P548">
            <v>7.3</v>
          </cell>
          <cell r="Q548">
            <v>171.72</v>
          </cell>
        </row>
        <row r="549">
          <cell r="J549" t="str">
            <v>REGLA DE ALUMINIO x 5m</v>
          </cell>
          <cell r="K549" t="str">
            <v>u</v>
          </cell>
          <cell r="M549">
            <v>0.06</v>
          </cell>
          <cell r="N549">
            <v>14.5</v>
          </cell>
          <cell r="O549">
            <v>0.87</v>
          </cell>
          <cell r="P549">
            <v>42.93</v>
          </cell>
          <cell r="Q549">
            <v>622.47</v>
          </cell>
        </row>
        <row r="550">
          <cell r="J550" t="str">
            <v>JEFE DE GRUPO</v>
          </cell>
          <cell r="K550" t="str">
            <v>hh</v>
          </cell>
          <cell r="M550">
            <v>1.61E-2</v>
          </cell>
          <cell r="N550">
            <v>13.01</v>
          </cell>
          <cell r="O550">
            <v>0.21</v>
          </cell>
          <cell r="P550">
            <v>18.78</v>
          </cell>
          <cell r="Q550">
            <v>244.91</v>
          </cell>
        </row>
        <row r="551">
          <cell r="J551" t="str">
            <v>OPERARIO</v>
          </cell>
          <cell r="K551" t="str">
            <v>hh</v>
          </cell>
          <cell r="M551">
            <v>0.1598</v>
          </cell>
          <cell r="N551">
            <v>12.2</v>
          </cell>
          <cell r="O551">
            <v>1.95</v>
          </cell>
          <cell r="P551">
            <v>186.37</v>
          </cell>
          <cell r="Q551">
            <v>2274.17</v>
          </cell>
        </row>
        <row r="552">
          <cell r="J552" t="str">
            <v>OFICIAL</v>
          </cell>
          <cell r="K552" t="str">
            <v>hh</v>
          </cell>
          <cell r="M552">
            <v>0.1067</v>
          </cell>
          <cell r="N552">
            <v>10.87</v>
          </cell>
          <cell r="O552">
            <v>1.1599999999999999</v>
          </cell>
          <cell r="P552">
            <v>124.44</v>
          </cell>
          <cell r="Q552">
            <v>1352.84</v>
          </cell>
        </row>
        <row r="553">
          <cell r="J553" t="str">
            <v>AYUDANTE</v>
          </cell>
          <cell r="K553" t="str">
            <v>hh</v>
          </cell>
          <cell r="M553">
            <v>0.21299999999999999</v>
          </cell>
          <cell r="N553">
            <v>9.81</v>
          </cell>
          <cell r="O553">
            <v>2.09</v>
          </cell>
          <cell r="P553">
            <v>248.41</v>
          </cell>
          <cell r="Q553">
            <v>2437.44</v>
          </cell>
        </row>
        <row r="554">
          <cell r="J554" t="str">
            <v>ALAMBRE NEGRO RECOCIDO Nº 8</v>
          </cell>
          <cell r="K554" t="str">
            <v>Kg</v>
          </cell>
          <cell r="M554">
            <v>0.05</v>
          </cell>
          <cell r="N554">
            <v>3</v>
          </cell>
          <cell r="O554">
            <v>0.15</v>
          </cell>
          <cell r="P554">
            <v>58.31</v>
          </cell>
          <cell r="Q554">
            <v>174.94</v>
          </cell>
        </row>
        <row r="555">
          <cell r="J555" t="str">
            <v>CLAVOS PARA MADERA CON CABEZA</v>
          </cell>
          <cell r="K555" t="str">
            <v>Kg</v>
          </cell>
          <cell r="M555">
            <v>0.25169999999999998</v>
          </cell>
          <cell r="N555">
            <v>2.9</v>
          </cell>
          <cell r="O555">
            <v>0.73</v>
          </cell>
          <cell r="P555">
            <v>293.54000000000002</v>
          </cell>
          <cell r="Q555">
            <v>851.36</v>
          </cell>
        </row>
        <row r="556">
          <cell r="J556" t="str">
            <v>CONCRETO PREMEZCLADO f'c=175 kg/cm2, Piedra 57, Slump 3-4"</v>
          </cell>
          <cell r="K556" t="str">
            <v>m3</v>
          </cell>
          <cell r="M556">
            <v>0.1497</v>
          </cell>
          <cell r="N556">
            <v>192.19</v>
          </cell>
          <cell r="O556">
            <v>28.77</v>
          </cell>
          <cell r="P556">
            <v>174.59</v>
          </cell>
          <cell r="Q556">
            <v>33552.720000000001</v>
          </cell>
        </row>
        <row r="557">
          <cell r="J557" t="str">
            <v>AGUA PUESTA EN OBRA</v>
          </cell>
          <cell r="K557" t="str">
            <v>m3</v>
          </cell>
          <cell r="M557">
            <v>1.06E-2</v>
          </cell>
          <cell r="N557">
            <v>8.51</v>
          </cell>
          <cell r="O557">
            <v>0.09</v>
          </cell>
          <cell r="P557">
            <v>12.36</v>
          </cell>
          <cell r="Q557">
            <v>104.96</v>
          </cell>
        </row>
        <row r="558">
          <cell r="J558" t="str">
            <v>MADERA TORNILLO INC. CORTE</v>
          </cell>
          <cell r="K558" t="str">
            <v>p2</v>
          </cell>
          <cell r="M558">
            <v>1.3995</v>
          </cell>
          <cell r="N558">
            <v>3.7</v>
          </cell>
          <cell r="O558">
            <v>5.18</v>
          </cell>
          <cell r="P558">
            <v>1632.15</v>
          </cell>
          <cell r="Q558">
            <v>6041.12</v>
          </cell>
        </row>
        <row r="559">
          <cell r="J559" t="str">
            <v>IMPLEMENTOS DE SEGURIDAD</v>
          </cell>
          <cell r="K559" t="str">
            <v>hh</v>
          </cell>
          <cell r="M559">
            <v>0.4894</v>
          </cell>
          <cell r="N559">
            <v>0.47</v>
          </cell>
          <cell r="O559">
            <v>0.23</v>
          </cell>
          <cell r="P559">
            <v>570.76</v>
          </cell>
          <cell r="Q559">
            <v>268.24</v>
          </cell>
        </row>
        <row r="560">
          <cell r="J560" t="str">
            <v>HERRAMIENTAS MANUALES</v>
          </cell>
          <cell r="K560" t="str">
            <v>%MO</v>
          </cell>
          <cell r="M560">
            <v>5.0099999999999999E-2</v>
          </cell>
          <cell r="N560">
            <v>5.79</v>
          </cell>
          <cell r="O560">
            <v>0.28999999999999998</v>
          </cell>
          <cell r="P560">
            <v>58.43</v>
          </cell>
          <cell r="Q560">
            <v>338.21</v>
          </cell>
        </row>
        <row r="561">
          <cell r="J561" t="str">
            <v>VIBRADOR DE CONCRETO3/4" - 2"</v>
          </cell>
          <cell r="K561" t="str">
            <v>hm</v>
          </cell>
          <cell r="M561">
            <v>0.08</v>
          </cell>
          <cell r="N561">
            <v>5</v>
          </cell>
          <cell r="O561">
            <v>0.4</v>
          </cell>
          <cell r="P561">
            <v>93.3</v>
          </cell>
          <cell r="Q561">
            <v>466.5</v>
          </cell>
        </row>
        <row r="562">
          <cell r="J562" t="str">
            <v>JEFE DE GRUPO</v>
          </cell>
          <cell r="K562" t="str">
            <v>hh</v>
          </cell>
          <cell r="M562">
            <v>1.0800000000000001E-2</v>
          </cell>
          <cell r="N562">
            <v>13.01</v>
          </cell>
          <cell r="O562">
            <v>0.14000000000000001</v>
          </cell>
          <cell r="P562">
            <v>1.1299999999999999</v>
          </cell>
          <cell r="Q562">
            <v>14.59</v>
          </cell>
        </row>
        <row r="563">
          <cell r="J563" t="str">
            <v>OPERARIO</v>
          </cell>
          <cell r="K563" t="str">
            <v>hh</v>
          </cell>
          <cell r="M563">
            <v>0.68610000000000004</v>
          </cell>
          <cell r="N563">
            <v>12.2</v>
          </cell>
          <cell r="O563">
            <v>8.3699999999999992</v>
          </cell>
          <cell r="P563">
            <v>71.52</v>
          </cell>
          <cell r="Q563">
            <v>872.49</v>
          </cell>
        </row>
        <row r="564">
          <cell r="J564" t="str">
            <v>AYUDANTE</v>
          </cell>
          <cell r="K564" t="str">
            <v>hh</v>
          </cell>
          <cell r="M564">
            <v>0.34250000000000003</v>
          </cell>
          <cell r="N564">
            <v>9.81</v>
          </cell>
          <cell r="O564">
            <v>3.36</v>
          </cell>
          <cell r="P564">
            <v>35.700000000000003</v>
          </cell>
          <cell r="Q564">
            <v>350.25</v>
          </cell>
        </row>
        <row r="565">
          <cell r="J565" t="str">
            <v>CONCRETO PREMEZCLADO f'c=175 kg/cm2, Piedra 57, Slump 3-4"</v>
          </cell>
          <cell r="K565" t="str">
            <v>m3</v>
          </cell>
          <cell r="M565">
            <v>5.2499999999999998E-2</v>
          </cell>
          <cell r="N565">
            <v>192.19</v>
          </cell>
          <cell r="O565">
            <v>10.09</v>
          </cell>
          <cell r="P565">
            <v>5.47</v>
          </cell>
          <cell r="Q565">
            <v>1051.78</v>
          </cell>
        </row>
        <row r="566">
          <cell r="J566" t="str">
            <v>IMPLEMENTOS DE SEGURIDAD</v>
          </cell>
          <cell r="K566" t="str">
            <v>hh</v>
          </cell>
          <cell r="M566">
            <v>1.0426</v>
          </cell>
          <cell r="N566">
            <v>0.47</v>
          </cell>
          <cell r="O566">
            <v>0.49</v>
          </cell>
          <cell r="P566">
            <v>108.68</v>
          </cell>
          <cell r="Q566">
            <v>51.08</v>
          </cell>
        </row>
        <row r="567">
          <cell r="J567" t="str">
            <v>HERRAMIENTAS MANUALES</v>
          </cell>
          <cell r="K567" t="str">
            <v>%MO</v>
          </cell>
          <cell r="M567">
            <v>2.9899999999999999E-2</v>
          </cell>
          <cell r="N567">
            <v>12.36</v>
          </cell>
          <cell r="O567">
            <v>0.37</v>
          </cell>
          <cell r="P567">
            <v>3.12</v>
          </cell>
          <cell r="Q567">
            <v>38.57</v>
          </cell>
        </row>
        <row r="568">
          <cell r="J568" t="str">
            <v>REGLA DE ALUMINIO x 5m</v>
          </cell>
          <cell r="K568" t="str">
            <v>u</v>
          </cell>
          <cell r="M568">
            <v>6.1400000000000003E-2</v>
          </cell>
          <cell r="N568">
            <v>14.5</v>
          </cell>
          <cell r="O568">
            <v>0.89</v>
          </cell>
          <cell r="P568">
            <v>6.4</v>
          </cell>
          <cell r="Q568">
            <v>92.77</v>
          </cell>
        </row>
        <row r="569">
          <cell r="J569" t="str">
            <v>SERVICIO DE BOMBA P/PREMEZCLADO</v>
          </cell>
          <cell r="K569" t="str">
            <v>m3</v>
          </cell>
          <cell r="M569">
            <v>5.2699999999999997E-2</v>
          </cell>
          <cell r="N569">
            <v>30</v>
          </cell>
          <cell r="O569">
            <v>1.58</v>
          </cell>
          <cell r="P569">
            <v>5.49</v>
          </cell>
          <cell r="Q569">
            <v>164.7</v>
          </cell>
        </row>
        <row r="570">
          <cell r="J570" t="str">
            <v>JEFE DE GRUPO</v>
          </cell>
          <cell r="K570" t="str">
            <v>hh</v>
          </cell>
          <cell r="M570">
            <v>7.9899999999999999E-2</v>
          </cell>
          <cell r="N570">
            <v>13.01</v>
          </cell>
          <cell r="O570">
            <v>1.04</v>
          </cell>
          <cell r="P570">
            <v>33</v>
          </cell>
          <cell r="Q570">
            <v>429.52</v>
          </cell>
        </row>
        <row r="571">
          <cell r="J571" t="str">
            <v>OPERARIO</v>
          </cell>
          <cell r="K571" t="str">
            <v>hh</v>
          </cell>
          <cell r="M571">
            <v>0.8</v>
          </cell>
          <cell r="N571">
            <v>12.2</v>
          </cell>
          <cell r="O571">
            <v>9.76</v>
          </cell>
          <cell r="P571">
            <v>330.4</v>
          </cell>
          <cell r="Q571">
            <v>4030.88</v>
          </cell>
        </row>
        <row r="572">
          <cell r="J572" t="str">
            <v>AYUDANTE</v>
          </cell>
          <cell r="K572" t="str">
            <v>hh</v>
          </cell>
          <cell r="M572">
            <v>0.40060000000000001</v>
          </cell>
          <cell r="N572">
            <v>9.81</v>
          </cell>
          <cell r="O572">
            <v>3.93</v>
          </cell>
          <cell r="P572">
            <v>165.45</v>
          </cell>
          <cell r="Q572">
            <v>1623.09</v>
          </cell>
        </row>
        <row r="573">
          <cell r="J573" t="str">
            <v>ARENA GRUESA</v>
          </cell>
          <cell r="K573" t="str">
            <v>m3</v>
          </cell>
          <cell r="M573">
            <v>6.0100000000000001E-2</v>
          </cell>
          <cell r="N573">
            <v>31.09</v>
          </cell>
          <cell r="O573">
            <v>1.87</v>
          </cell>
          <cell r="P573">
            <v>24.82</v>
          </cell>
          <cell r="Q573">
            <v>772.31</v>
          </cell>
        </row>
        <row r="574">
          <cell r="J574" t="str">
            <v>ADOQUINES DE CONCRETO 10x20x6.0cm ROJO</v>
          </cell>
          <cell r="K574" t="str">
            <v>m2</v>
          </cell>
          <cell r="M574">
            <v>1.1751</v>
          </cell>
          <cell r="N574">
            <v>27.01</v>
          </cell>
          <cell r="O574">
            <v>31.74</v>
          </cell>
          <cell r="P574">
            <v>485.32</v>
          </cell>
          <cell r="Q574">
            <v>13108.62</v>
          </cell>
        </row>
        <row r="575">
          <cell r="J575" t="str">
            <v>PETROLEO D-2</v>
          </cell>
          <cell r="K575" t="str">
            <v>gal</v>
          </cell>
          <cell r="M575">
            <v>1.3100000000000001E-2</v>
          </cell>
          <cell r="N575">
            <v>8.4</v>
          </cell>
          <cell r="O575">
            <v>0.11</v>
          </cell>
          <cell r="P575">
            <v>5.41</v>
          </cell>
          <cell r="Q575">
            <v>45.43</v>
          </cell>
        </row>
        <row r="576">
          <cell r="J576" t="str">
            <v>IMPLEMENTOS DE SEGURIDAD</v>
          </cell>
          <cell r="K576" t="str">
            <v>hh</v>
          </cell>
          <cell r="M576">
            <v>1.2766</v>
          </cell>
          <cell r="N576">
            <v>0.47</v>
          </cell>
          <cell r="O576">
            <v>0.6</v>
          </cell>
          <cell r="P576">
            <v>527.24</v>
          </cell>
          <cell r="Q576">
            <v>247.8</v>
          </cell>
        </row>
        <row r="577">
          <cell r="J577" t="str">
            <v>HERRAMIENTAS MANUALES</v>
          </cell>
          <cell r="K577" t="str">
            <v>%MO</v>
          </cell>
          <cell r="M577">
            <v>0.05</v>
          </cell>
          <cell r="N577">
            <v>15.79</v>
          </cell>
          <cell r="O577">
            <v>0.79</v>
          </cell>
          <cell r="P577">
            <v>20.65</v>
          </cell>
          <cell r="Q577">
            <v>326.27</v>
          </cell>
        </row>
        <row r="578">
          <cell r="J578" t="str">
            <v>CARGADOR SOBRE LLANTAS 125-155 HP 3 yd3</v>
          </cell>
          <cell r="K578" t="str">
            <v>hm</v>
          </cell>
          <cell r="M578">
            <v>8.0299999999999996E-2</v>
          </cell>
          <cell r="N578">
            <v>17.32</v>
          </cell>
          <cell r="O578">
            <v>1.39</v>
          </cell>
          <cell r="P578">
            <v>33.159999999999997</v>
          </cell>
          <cell r="Q578">
            <v>574.07000000000005</v>
          </cell>
        </row>
        <row r="579">
          <cell r="J579" t="str">
            <v>JEFE DE GRUPO</v>
          </cell>
          <cell r="K579" t="str">
            <v>hh</v>
          </cell>
          <cell r="M579">
            <v>9.9900000000000003E-2</v>
          </cell>
          <cell r="N579">
            <v>13.01</v>
          </cell>
          <cell r="O579">
            <v>1.3</v>
          </cell>
          <cell r="P579">
            <v>65.44</v>
          </cell>
          <cell r="Q579">
            <v>851.55</v>
          </cell>
        </row>
        <row r="580">
          <cell r="J580" t="str">
            <v>OPERARIO</v>
          </cell>
          <cell r="K580" t="str">
            <v>hh</v>
          </cell>
          <cell r="M580">
            <v>1</v>
          </cell>
          <cell r="N580">
            <v>12.2</v>
          </cell>
          <cell r="O580">
            <v>12.2</v>
          </cell>
          <cell r="P580">
            <v>655.04</v>
          </cell>
          <cell r="Q580">
            <v>7991.49</v>
          </cell>
        </row>
        <row r="581">
          <cell r="J581" t="str">
            <v>AYUDANTE</v>
          </cell>
          <cell r="K581" t="str">
            <v>hh</v>
          </cell>
          <cell r="M581">
            <v>0.33329999999999999</v>
          </cell>
          <cell r="N581">
            <v>9.81</v>
          </cell>
          <cell r="O581">
            <v>3.27</v>
          </cell>
          <cell r="P581">
            <v>218.32</v>
          </cell>
          <cell r="Q581">
            <v>2141.98</v>
          </cell>
        </row>
        <row r="582">
          <cell r="J582" t="str">
            <v>CLAVOS PARA MADERA CON CABEZA</v>
          </cell>
          <cell r="K582" t="str">
            <v>Kg</v>
          </cell>
          <cell r="M582">
            <v>2.07E-2</v>
          </cell>
          <cell r="N582">
            <v>2.9</v>
          </cell>
          <cell r="O582">
            <v>0.06</v>
          </cell>
          <cell r="P582">
            <v>13.56</v>
          </cell>
          <cell r="Q582">
            <v>39.299999999999997</v>
          </cell>
        </row>
        <row r="583">
          <cell r="J583" t="str">
            <v>ARENA FINA</v>
          </cell>
          <cell r="K583" t="str">
            <v>m3</v>
          </cell>
          <cell r="M583">
            <v>1.5900000000000001E-2</v>
          </cell>
          <cell r="N583">
            <v>31.54</v>
          </cell>
          <cell r="O583">
            <v>0.5</v>
          </cell>
          <cell r="P583">
            <v>10.42</v>
          </cell>
          <cell r="Q583">
            <v>327.52</v>
          </cell>
        </row>
        <row r="584">
          <cell r="J584" t="str">
            <v>CEMENTO PORTLAND TIPO I (42.5 Kg)</v>
          </cell>
          <cell r="K584" t="str">
            <v>bls</v>
          </cell>
          <cell r="M584">
            <v>0.14019999999999999</v>
          </cell>
          <cell r="N584">
            <v>13.69</v>
          </cell>
          <cell r="O584">
            <v>1.92</v>
          </cell>
          <cell r="P584">
            <v>91.84</v>
          </cell>
          <cell r="Q584">
            <v>1257.68</v>
          </cell>
        </row>
        <row r="585">
          <cell r="J585" t="str">
            <v>AGUA PUESTA EN OBRA</v>
          </cell>
          <cell r="K585" t="str">
            <v>m3</v>
          </cell>
          <cell r="M585">
            <v>5.8999999999999999E-3</v>
          </cell>
          <cell r="N585">
            <v>8.51</v>
          </cell>
          <cell r="O585">
            <v>0.05</v>
          </cell>
          <cell r="P585">
            <v>3.86</v>
          </cell>
          <cell r="Q585">
            <v>32.75</v>
          </cell>
        </row>
        <row r="586">
          <cell r="J586" t="str">
            <v>MADERA TORNILLO INC. CORTE</v>
          </cell>
          <cell r="K586" t="str">
            <v>p2</v>
          </cell>
          <cell r="M586">
            <v>0.31269999999999998</v>
          </cell>
          <cell r="N586">
            <v>3.7</v>
          </cell>
          <cell r="O586">
            <v>1.1599999999999999</v>
          </cell>
          <cell r="P586">
            <v>204.83</v>
          </cell>
          <cell r="Q586">
            <v>759.85</v>
          </cell>
        </row>
        <row r="587">
          <cell r="J587" t="str">
            <v>IMPLEMENTOS DE SEGURIDAD</v>
          </cell>
          <cell r="K587" t="str">
            <v>hh</v>
          </cell>
          <cell r="M587">
            <v>1.4255</v>
          </cell>
          <cell r="N587">
            <v>0.47</v>
          </cell>
          <cell r="O587">
            <v>0.67</v>
          </cell>
          <cell r="P587">
            <v>933.76</v>
          </cell>
          <cell r="Q587">
            <v>438.88</v>
          </cell>
        </row>
        <row r="588">
          <cell r="J588" t="str">
            <v>HERRAMIENTAS MANUALES</v>
          </cell>
          <cell r="K588" t="str">
            <v>%MO</v>
          </cell>
          <cell r="M588">
            <v>0.05</v>
          </cell>
          <cell r="N588">
            <v>17.989999999999998</v>
          </cell>
          <cell r="O588">
            <v>0.9</v>
          </cell>
          <cell r="P588">
            <v>32.75</v>
          </cell>
          <cell r="Q588">
            <v>589.54</v>
          </cell>
        </row>
        <row r="589">
          <cell r="J589" t="str">
            <v>REGLA DE ALUMINIO x 5m</v>
          </cell>
          <cell r="K589" t="str">
            <v>u</v>
          </cell>
          <cell r="M589">
            <v>2.7900000000000001E-2</v>
          </cell>
          <cell r="N589">
            <v>14.5</v>
          </cell>
          <cell r="O589">
            <v>0.4</v>
          </cell>
          <cell r="P589">
            <v>18.28</v>
          </cell>
          <cell r="Q589">
            <v>262.02</v>
          </cell>
        </row>
        <row r="590">
          <cell r="J590" t="str">
            <v>JEFE DE GRUPO</v>
          </cell>
          <cell r="K590" t="str">
            <v>hh</v>
          </cell>
          <cell r="M590">
            <v>0.05</v>
          </cell>
          <cell r="N590">
            <v>13.01</v>
          </cell>
          <cell r="O590">
            <v>0.65</v>
          </cell>
          <cell r="P590">
            <v>38.06</v>
          </cell>
          <cell r="Q590">
            <v>494.83</v>
          </cell>
        </row>
        <row r="591">
          <cell r="J591" t="str">
            <v>OFICIAL</v>
          </cell>
          <cell r="K591" t="str">
            <v>hh</v>
          </cell>
          <cell r="M591">
            <v>0.50049999999999994</v>
          </cell>
          <cell r="N591">
            <v>10.87</v>
          </cell>
          <cell r="O591">
            <v>5.44</v>
          </cell>
          <cell r="P591">
            <v>381.02</v>
          </cell>
          <cell r="Q591">
            <v>4141.3599999999997</v>
          </cell>
        </row>
        <row r="592">
          <cell r="J592" t="str">
            <v>AYUDANTE</v>
          </cell>
          <cell r="K592" t="str">
            <v>hh</v>
          </cell>
          <cell r="M592">
            <v>0.50049999999999994</v>
          </cell>
          <cell r="N592">
            <v>9.81</v>
          </cell>
          <cell r="O592">
            <v>4.91</v>
          </cell>
          <cell r="P592">
            <v>381.02</v>
          </cell>
          <cell r="Q592">
            <v>3737.88</v>
          </cell>
        </row>
        <row r="593">
          <cell r="J593" t="str">
            <v>ARENA FINA</v>
          </cell>
          <cell r="K593" t="str">
            <v>m3</v>
          </cell>
          <cell r="M593">
            <v>3.1099999999999999E-2</v>
          </cell>
          <cell r="N593">
            <v>31.54</v>
          </cell>
          <cell r="O593">
            <v>0.98</v>
          </cell>
          <cell r="P593">
            <v>23.68</v>
          </cell>
          <cell r="Q593">
            <v>746.05</v>
          </cell>
        </row>
        <row r="594">
          <cell r="J594" t="str">
            <v>LADRILLO PASTELERO 24 X 24 X 3 CM</v>
          </cell>
          <cell r="K594" t="str">
            <v>u</v>
          </cell>
          <cell r="M594">
            <v>17</v>
          </cell>
          <cell r="N594">
            <v>0.76</v>
          </cell>
          <cell r="O594">
            <v>12.92</v>
          </cell>
          <cell r="P594">
            <v>12941.76</v>
          </cell>
          <cell r="Q594">
            <v>9835.74</v>
          </cell>
        </row>
        <row r="595">
          <cell r="J595" t="str">
            <v>CEMENTO PORTLAND TIPO I (42.5 Kg)</v>
          </cell>
          <cell r="K595" t="str">
            <v>bls</v>
          </cell>
          <cell r="M595">
            <v>0.23449999999999999</v>
          </cell>
          <cell r="N595">
            <v>13.69</v>
          </cell>
          <cell r="O595">
            <v>3.21</v>
          </cell>
          <cell r="P595">
            <v>178.52</v>
          </cell>
          <cell r="Q595">
            <v>2443.71</v>
          </cell>
        </row>
        <row r="596">
          <cell r="J596" t="str">
            <v>AGUA PUESTA EN OBRA</v>
          </cell>
          <cell r="K596" t="str">
            <v>m3</v>
          </cell>
          <cell r="M596">
            <v>1.1999999999999999E-3</v>
          </cell>
          <cell r="N596">
            <v>8.51</v>
          </cell>
          <cell r="O596">
            <v>0.01</v>
          </cell>
          <cell r="P596">
            <v>0.91</v>
          </cell>
          <cell r="Q596">
            <v>7.61</v>
          </cell>
        </row>
        <row r="597">
          <cell r="J597" t="str">
            <v>MADERA TORNILLO INC. CORTE</v>
          </cell>
          <cell r="K597" t="str">
            <v>p2</v>
          </cell>
          <cell r="M597">
            <v>0.1489</v>
          </cell>
          <cell r="N597">
            <v>3.7</v>
          </cell>
          <cell r="O597">
            <v>0.55000000000000004</v>
          </cell>
          <cell r="P597">
            <v>113.35</v>
          </cell>
          <cell r="Q597">
            <v>418.7</v>
          </cell>
        </row>
        <row r="598">
          <cell r="J598" t="str">
            <v>IMPLEMENTOS DE SEGURIDAD</v>
          </cell>
          <cell r="K598" t="str">
            <v>hh</v>
          </cell>
          <cell r="M598">
            <v>1.0426</v>
          </cell>
          <cell r="N598">
            <v>0.47</v>
          </cell>
          <cell r="O598">
            <v>0.49</v>
          </cell>
          <cell r="P598">
            <v>793.71</v>
          </cell>
          <cell r="Q598">
            <v>373.03</v>
          </cell>
        </row>
        <row r="599">
          <cell r="J599" t="str">
            <v>HERRAMIENTAS MANUALES</v>
          </cell>
          <cell r="K599" t="str">
            <v>%MO</v>
          </cell>
          <cell r="M599">
            <v>2.9700000000000001E-2</v>
          </cell>
          <cell r="N599">
            <v>11.79</v>
          </cell>
          <cell r="O599">
            <v>0.35</v>
          </cell>
          <cell r="P599">
            <v>22.61</v>
          </cell>
          <cell r="Q599">
            <v>266.45</v>
          </cell>
        </row>
        <row r="600">
          <cell r="J600" t="str">
            <v>JEFE DE GRUPO</v>
          </cell>
          <cell r="K600" t="str">
            <v>hh</v>
          </cell>
          <cell r="M600">
            <v>0.13370000000000001</v>
          </cell>
          <cell r="N600">
            <v>13.01</v>
          </cell>
          <cell r="O600">
            <v>1.74</v>
          </cell>
          <cell r="P600">
            <v>221.26</v>
          </cell>
          <cell r="Q600">
            <v>2879.56</v>
          </cell>
        </row>
        <row r="601">
          <cell r="J601" t="str">
            <v>OPERARIO</v>
          </cell>
          <cell r="K601" t="str">
            <v>hh</v>
          </cell>
          <cell r="M601">
            <v>1.3335999999999999</v>
          </cell>
          <cell r="N601">
            <v>12.2</v>
          </cell>
          <cell r="O601">
            <v>16.27</v>
          </cell>
          <cell r="P601">
            <v>2207</v>
          </cell>
          <cell r="Q601">
            <v>26925.55</v>
          </cell>
        </row>
        <row r="602">
          <cell r="J602" t="str">
            <v>AYUDANTE</v>
          </cell>
          <cell r="K602" t="str">
            <v>hh</v>
          </cell>
          <cell r="M602">
            <v>0.40060000000000001</v>
          </cell>
          <cell r="N602">
            <v>9.81</v>
          </cell>
          <cell r="O602">
            <v>3.93</v>
          </cell>
          <cell r="P602">
            <v>662.96</v>
          </cell>
          <cell r="Q602">
            <v>6503.84</v>
          </cell>
        </row>
        <row r="603">
          <cell r="J603" t="str">
            <v>ARENA GRUESA</v>
          </cell>
          <cell r="K603" t="str">
            <v>m3</v>
          </cell>
          <cell r="M603">
            <v>3.0200000000000001E-2</v>
          </cell>
          <cell r="N603">
            <v>31.09</v>
          </cell>
          <cell r="O603">
            <v>0.94</v>
          </cell>
          <cell r="P603">
            <v>49.98</v>
          </cell>
          <cell r="Q603">
            <v>1555.62</v>
          </cell>
        </row>
        <row r="604">
          <cell r="J604" t="str">
            <v>CEMENTO PORTLAND TIPO I (42.5 Kg)</v>
          </cell>
          <cell r="K604" t="str">
            <v>bls</v>
          </cell>
          <cell r="M604">
            <v>0.2681</v>
          </cell>
          <cell r="N604">
            <v>13.69</v>
          </cell>
          <cell r="O604">
            <v>3.67</v>
          </cell>
          <cell r="P604">
            <v>443.68</v>
          </cell>
          <cell r="Q604">
            <v>6073.56</v>
          </cell>
        </row>
        <row r="605">
          <cell r="J605" t="str">
            <v>CERAMICA 30X30CM H=15CM CELIMA SERIE GRANILLA</v>
          </cell>
          <cell r="K605" t="str">
            <v>m2</v>
          </cell>
          <cell r="M605">
            <v>1.0499000000000001</v>
          </cell>
          <cell r="N605">
            <v>23.05</v>
          </cell>
          <cell r="O605">
            <v>24.2</v>
          </cell>
          <cell r="P605">
            <v>1737.5</v>
          </cell>
          <cell r="Q605">
            <v>40049.06</v>
          </cell>
        </row>
        <row r="606">
          <cell r="J606" t="str">
            <v>AGUA PUESTA EN OBRA</v>
          </cell>
          <cell r="K606" t="str">
            <v>m3</v>
          </cell>
          <cell r="M606">
            <v>0.04</v>
          </cell>
          <cell r="N606">
            <v>8.51</v>
          </cell>
          <cell r="O606">
            <v>0.34</v>
          </cell>
          <cell r="P606">
            <v>66.2</v>
          </cell>
          <cell r="Q606">
            <v>562.66999999999996</v>
          </cell>
        </row>
        <row r="607">
          <cell r="J607" t="str">
            <v>FRAGUA PORCELANA BLANCA</v>
          </cell>
          <cell r="K607" t="str">
            <v>Kg</v>
          </cell>
          <cell r="M607">
            <v>0.30070000000000002</v>
          </cell>
          <cell r="N607">
            <v>3.06</v>
          </cell>
          <cell r="O607">
            <v>0.92</v>
          </cell>
          <cell r="P607">
            <v>497.63</v>
          </cell>
          <cell r="Q607">
            <v>1522.53</v>
          </cell>
        </row>
        <row r="608">
          <cell r="J608" t="str">
            <v>IMPLEMENTOS DE SEGURIDAD</v>
          </cell>
          <cell r="K608" t="str">
            <v>hh</v>
          </cell>
          <cell r="M608">
            <v>1.8723000000000001</v>
          </cell>
          <cell r="N608">
            <v>0.47</v>
          </cell>
          <cell r="O608">
            <v>0.88</v>
          </cell>
          <cell r="P608">
            <v>3098.51</v>
          </cell>
          <cell r="Q608">
            <v>1456.33</v>
          </cell>
        </row>
        <row r="609">
          <cell r="J609" t="str">
            <v>HERRAMIENTAS MANUALES</v>
          </cell>
          <cell r="K609" t="str">
            <v>%MO</v>
          </cell>
          <cell r="M609">
            <v>1.0200000000000001E-2</v>
          </cell>
          <cell r="N609">
            <v>23.53</v>
          </cell>
          <cell r="O609">
            <v>0.24</v>
          </cell>
          <cell r="P609">
            <v>16.88</v>
          </cell>
          <cell r="Q609">
            <v>397.18</v>
          </cell>
        </row>
        <row r="610">
          <cell r="J610" t="str">
            <v>REGLA DE ALUMINIO x 5m</v>
          </cell>
          <cell r="K610" t="str">
            <v>u</v>
          </cell>
          <cell r="M610">
            <v>0.06</v>
          </cell>
          <cell r="N610">
            <v>14.5</v>
          </cell>
          <cell r="O610">
            <v>0.87</v>
          </cell>
          <cell r="P610">
            <v>99.3</v>
          </cell>
          <cell r="Q610">
            <v>1439.78</v>
          </cell>
        </row>
        <row r="611">
          <cell r="J611" t="str">
            <v>REVESTIMIENTO EN MARMOL DE MESAS Y LOSAS</v>
          </cell>
          <cell r="K611" t="str">
            <v>m</v>
          </cell>
          <cell r="M611">
            <v>1</v>
          </cell>
          <cell r="N611">
            <v>385.11</v>
          </cell>
          <cell r="O611">
            <v>385.11</v>
          </cell>
          <cell r="P611">
            <v>46.12</v>
          </cell>
          <cell r="Q611">
            <v>17761.27</v>
          </cell>
        </row>
        <row r="612">
          <cell r="J612" t="str">
            <v>JEFE DE GRUPO</v>
          </cell>
          <cell r="K612" t="str">
            <v>hh</v>
          </cell>
          <cell r="M612">
            <v>5.9200000000000003E-2</v>
          </cell>
          <cell r="N612">
            <v>13.01</v>
          </cell>
          <cell r="O612">
            <v>0.77</v>
          </cell>
          <cell r="P612">
            <v>2.73</v>
          </cell>
          <cell r="Q612">
            <v>35.51</v>
          </cell>
        </row>
        <row r="613">
          <cell r="J613" t="str">
            <v>OPERARIO</v>
          </cell>
          <cell r="K613" t="str">
            <v>hh</v>
          </cell>
          <cell r="M613">
            <v>2.6663999999999999</v>
          </cell>
          <cell r="N613">
            <v>12.2</v>
          </cell>
          <cell r="O613">
            <v>32.53</v>
          </cell>
          <cell r="P613">
            <v>122.97</v>
          </cell>
          <cell r="Q613">
            <v>1500.28</v>
          </cell>
        </row>
        <row r="614">
          <cell r="J614" t="str">
            <v>AYUDANTE</v>
          </cell>
          <cell r="K614" t="str">
            <v>hh</v>
          </cell>
          <cell r="M614">
            <v>5.3333000000000004</v>
          </cell>
          <cell r="N614">
            <v>9.81</v>
          </cell>
          <cell r="O614">
            <v>52.32</v>
          </cell>
          <cell r="P614">
            <v>245.97</v>
          </cell>
          <cell r="Q614">
            <v>2413</v>
          </cell>
        </row>
        <row r="615">
          <cell r="J615" t="str">
            <v>ALAMBRE NEGRO RECOCIDO Nº 16</v>
          </cell>
          <cell r="K615" t="str">
            <v>Kg</v>
          </cell>
          <cell r="M615">
            <v>0.54979999999999996</v>
          </cell>
          <cell r="N615">
            <v>3.11</v>
          </cell>
          <cell r="O615">
            <v>1.71</v>
          </cell>
          <cell r="P615">
            <v>25.36</v>
          </cell>
          <cell r="Q615">
            <v>78.87</v>
          </cell>
        </row>
        <row r="616">
          <cell r="J616" t="str">
            <v>CLAVOS PARA MADERA CON CABEZA</v>
          </cell>
          <cell r="K616" t="str">
            <v>Kg</v>
          </cell>
          <cell r="M616">
            <v>0.25169999999999998</v>
          </cell>
          <cell r="N616">
            <v>2.9</v>
          </cell>
          <cell r="O616">
            <v>0.73</v>
          </cell>
          <cell r="P616">
            <v>11.61</v>
          </cell>
          <cell r="Q616">
            <v>33.67</v>
          </cell>
        </row>
        <row r="617">
          <cell r="J617" t="str">
            <v>ACERO CORRUGADO fy=4200 kg/cm2 GRADO 60</v>
          </cell>
          <cell r="K617" t="str">
            <v>Kg</v>
          </cell>
          <cell r="M617">
            <v>16.427600000000002</v>
          </cell>
          <cell r="N617">
            <v>2.33</v>
          </cell>
          <cell r="O617">
            <v>38.28</v>
          </cell>
          <cell r="P617">
            <v>757.64</v>
          </cell>
          <cell r="Q617">
            <v>1765.47</v>
          </cell>
        </row>
        <row r="618">
          <cell r="J618" t="str">
            <v>ARENA FINA</v>
          </cell>
          <cell r="K618" t="str">
            <v>m3</v>
          </cell>
          <cell r="M618">
            <v>0.60529999999999995</v>
          </cell>
          <cell r="N618">
            <v>31.54</v>
          </cell>
          <cell r="O618">
            <v>19.09</v>
          </cell>
          <cell r="P618">
            <v>27.92</v>
          </cell>
          <cell r="Q618">
            <v>880.43</v>
          </cell>
        </row>
        <row r="619">
          <cell r="J619" t="str">
            <v>CEMENTO PORTLAND TIPO I (42.5 Kg)</v>
          </cell>
          <cell r="K619" t="str">
            <v>bls</v>
          </cell>
          <cell r="M619">
            <v>0.50039999999999996</v>
          </cell>
          <cell r="N619">
            <v>13.69</v>
          </cell>
          <cell r="O619">
            <v>6.85</v>
          </cell>
          <cell r="P619">
            <v>23.08</v>
          </cell>
          <cell r="Q619">
            <v>315.92</v>
          </cell>
        </row>
        <row r="620">
          <cell r="J620" t="str">
            <v>CONCRETO PREMEZCLADO f'c=210 kg/cm2, Piedra 67, Slump 3-4"</v>
          </cell>
          <cell r="K620" t="str">
            <v>m3</v>
          </cell>
          <cell r="M620">
            <v>1.0500000000000001E-2</v>
          </cell>
          <cell r="N620">
            <v>200.99</v>
          </cell>
          <cell r="O620">
            <v>2.11</v>
          </cell>
          <cell r="P620">
            <v>0.48</v>
          </cell>
          <cell r="Q620">
            <v>97.31</v>
          </cell>
        </row>
        <row r="621">
          <cell r="J621" t="str">
            <v>MADERA TORNILLO INC. CORTE</v>
          </cell>
          <cell r="K621" t="str">
            <v>p2</v>
          </cell>
          <cell r="M621">
            <v>0.60050000000000003</v>
          </cell>
          <cell r="N621">
            <v>3.7</v>
          </cell>
          <cell r="O621">
            <v>2.2200000000000002</v>
          </cell>
          <cell r="P621">
            <v>27.7</v>
          </cell>
          <cell r="Q621">
            <v>102.39</v>
          </cell>
        </row>
        <row r="622">
          <cell r="J622" t="str">
            <v>IMPLEMENTOS DE SEGURIDAD</v>
          </cell>
          <cell r="K622" t="str">
            <v>hh</v>
          </cell>
          <cell r="M622">
            <v>8.0638000000000005</v>
          </cell>
          <cell r="N622">
            <v>0.47</v>
          </cell>
          <cell r="O622">
            <v>3.79</v>
          </cell>
          <cell r="P622">
            <v>371.9</v>
          </cell>
          <cell r="Q622">
            <v>174.79</v>
          </cell>
        </row>
        <row r="623">
          <cell r="J623" t="str">
            <v>HERRAMIENTAS MANUALES</v>
          </cell>
          <cell r="K623" t="str">
            <v>%MO</v>
          </cell>
          <cell r="M623">
            <v>5.0099999999999999E-2</v>
          </cell>
          <cell r="N623">
            <v>49.5</v>
          </cell>
          <cell r="O623">
            <v>2.48</v>
          </cell>
          <cell r="P623">
            <v>2.31</v>
          </cell>
          <cell r="Q623">
            <v>114.38</v>
          </cell>
        </row>
        <row r="624">
          <cell r="J624" t="str">
            <v>PUERTA CONTRAPLACADA FORMICA Y REJILLAS</v>
          </cell>
          <cell r="K624" t="str">
            <v>m2</v>
          </cell>
          <cell r="M624">
            <v>1</v>
          </cell>
          <cell r="N624">
            <v>424.58</v>
          </cell>
          <cell r="O624">
            <v>424.58</v>
          </cell>
          <cell r="P624">
            <v>16.8</v>
          </cell>
          <cell r="Q624">
            <v>7132.94</v>
          </cell>
        </row>
        <row r="625">
          <cell r="J625" t="str">
            <v>PUERTA CONTRAPLACADA FORMICA</v>
          </cell>
          <cell r="K625" t="str">
            <v>m2</v>
          </cell>
          <cell r="M625">
            <v>1</v>
          </cell>
          <cell r="N625">
            <v>397.14</v>
          </cell>
          <cell r="O625">
            <v>397.14</v>
          </cell>
          <cell r="P625">
            <v>13.44</v>
          </cell>
          <cell r="Q625">
            <v>5337.56</v>
          </cell>
        </row>
        <row r="626">
          <cell r="J626" t="str">
            <v>PUERTA BATIENTE DE MADERA</v>
          </cell>
          <cell r="K626" t="str">
            <v>m2</v>
          </cell>
          <cell r="M626">
            <v>1</v>
          </cell>
          <cell r="N626">
            <v>388.7</v>
          </cell>
          <cell r="O626">
            <v>388.7</v>
          </cell>
          <cell r="P626">
            <v>15.12</v>
          </cell>
          <cell r="Q626">
            <v>5877.14</v>
          </cell>
        </row>
        <row r="627">
          <cell r="J627" t="str">
            <v>BANCAS DE MADERA INC. PINTURA Y ACABADO LONG. 1.3M</v>
          </cell>
          <cell r="K627" t="str">
            <v>u</v>
          </cell>
          <cell r="M627">
            <v>1</v>
          </cell>
          <cell r="N627">
            <v>284.31</v>
          </cell>
          <cell r="O627">
            <v>284.31</v>
          </cell>
          <cell r="P627">
            <v>16</v>
          </cell>
          <cell r="Q627">
            <v>4548.96</v>
          </cell>
        </row>
        <row r="628">
          <cell r="J628" t="str">
            <v>PUERTA METALICA</v>
          </cell>
          <cell r="K628" t="str">
            <v>m2</v>
          </cell>
          <cell r="M628">
            <v>1</v>
          </cell>
          <cell r="N628">
            <v>576.53</v>
          </cell>
          <cell r="O628">
            <v>576.53</v>
          </cell>
          <cell r="P628">
            <v>20.16</v>
          </cell>
          <cell r="Q628">
            <v>11622.84</v>
          </cell>
        </row>
        <row r="629">
          <cell r="J629" t="str">
            <v>MODULOS EN ACERO GALVANIZADO</v>
          </cell>
          <cell r="K629" t="str">
            <v>m2</v>
          </cell>
          <cell r="M629">
            <v>1</v>
          </cell>
          <cell r="N629">
            <v>245.72</v>
          </cell>
          <cell r="O629">
            <v>245.72</v>
          </cell>
          <cell r="P629">
            <v>282.56</v>
          </cell>
          <cell r="Q629">
            <v>69430.64</v>
          </cell>
        </row>
        <row r="630">
          <cell r="J630" t="str">
            <v>CELOSIAS ALTAS METALICAS</v>
          </cell>
          <cell r="K630" t="str">
            <v>m</v>
          </cell>
          <cell r="M630">
            <v>1</v>
          </cell>
          <cell r="N630">
            <v>353.72</v>
          </cell>
          <cell r="O630">
            <v>353.72</v>
          </cell>
          <cell r="P630">
            <v>96.6</v>
          </cell>
          <cell r="Q630">
            <v>34169.35</v>
          </cell>
        </row>
        <row r="631">
          <cell r="J631" t="str">
            <v>JEFE DE GRUPO</v>
          </cell>
          <cell r="K631" t="str">
            <v>hh</v>
          </cell>
          <cell r="M631">
            <v>3.15E-2</v>
          </cell>
          <cell r="N631">
            <v>13.01</v>
          </cell>
          <cell r="O631">
            <v>0.41</v>
          </cell>
          <cell r="P631">
            <v>22.56</v>
          </cell>
          <cell r="Q631">
            <v>293.66000000000003</v>
          </cell>
        </row>
        <row r="632">
          <cell r="J632" t="str">
            <v>OPERARIO</v>
          </cell>
          <cell r="K632" t="str">
            <v>hh</v>
          </cell>
          <cell r="M632">
            <v>0.32050000000000001</v>
          </cell>
          <cell r="N632">
            <v>12.2</v>
          </cell>
          <cell r="O632">
            <v>3.91</v>
          </cell>
          <cell r="P632">
            <v>229.55</v>
          </cell>
          <cell r="Q632">
            <v>2800.5</v>
          </cell>
        </row>
        <row r="633">
          <cell r="J633" t="str">
            <v>LIJA PARA MADERA</v>
          </cell>
          <cell r="K633" t="str">
            <v>u</v>
          </cell>
          <cell r="M633">
            <v>7.0000000000000007E-2</v>
          </cell>
          <cell r="N633">
            <v>1</v>
          </cell>
          <cell r="O633">
            <v>7.0000000000000007E-2</v>
          </cell>
          <cell r="P633">
            <v>50.14</v>
          </cell>
          <cell r="Q633">
            <v>50.14</v>
          </cell>
        </row>
        <row r="634">
          <cell r="J634" t="str">
            <v>PINTURA LATEX SUPERMATE</v>
          </cell>
          <cell r="K634" t="str">
            <v>gal</v>
          </cell>
          <cell r="M634">
            <v>0.06</v>
          </cell>
          <cell r="N634">
            <v>35</v>
          </cell>
          <cell r="O634">
            <v>2.1</v>
          </cell>
          <cell r="P634">
            <v>42.97</v>
          </cell>
          <cell r="Q634">
            <v>1504.1</v>
          </cell>
        </row>
        <row r="635">
          <cell r="J635" t="str">
            <v>IMPRIMANTE PARA MUROS EXTERIORES</v>
          </cell>
          <cell r="K635" t="str">
            <v>gal</v>
          </cell>
          <cell r="M635">
            <v>0.06</v>
          </cell>
          <cell r="N635">
            <v>23</v>
          </cell>
          <cell r="O635">
            <v>1.38</v>
          </cell>
          <cell r="P635">
            <v>42.97</v>
          </cell>
          <cell r="Q635">
            <v>988.41</v>
          </cell>
        </row>
        <row r="636">
          <cell r="J636" t="str">
            <v>SELLADOR PARA MUROS</v>
          </cell>
          <cell r="K636" t="str">
            <v>gal</v>
          </cell>
          <cell r="M636">
            <v>0.06</v>
          </cell>
          <cell r="N636">
            <v>16.5</v>
          </cell>
          <cell r="O636">
            <v>0.99</v>
          </cell>
          <cell r="P636">
            <v>42.97</v>
          </cell>
          <cell r="Q636">
            <v>709.08</v>
          </cell>
        </row>
        <row r="637">
          <cell r="J637" t="str">
            <v>IMPLEMENTOS DE SEGURIDAD</v>
          </cell>
          <cell r="K637" t="str">
            <v>hh</v>
          </cell>
          <cell r="M637">
            <v>0.36170000000000002</v>
          </cell>
          <cell r="N637">
            <v>0.47</v>
          </cell>
          <cell r="O637">
            <v>0.17</v>
          </cell>
          <cell r="P637">
            <v>259.06</v>
          </cell>
          <cell r="Q637">
            <v>121.76</v>
          </cell>
        </row>
        <row r="638">
          <cell r="J638" t="str">
            <v>HERRAMIENTAS MANUALES</v>
          </cell>
          <cell r="K638" t="str">
            <v>%MO</v>
          </cell>
          <cell r="M638">
            <v>4.9599999999999998E-2</v>
          </cell>
          <cell r="N638">
            <v>4.6399999999999997</v>
          </cell>
          <cell r="O638">
            <v>0.23</v>
          </cell>
          <cell r="P638">
            <v>35.53</v>
          </cell>
          <cell r="Q638">
            <v>164.74</v>
          </cell>
        </row>
        <row r="639">
          <cell r="J639" t="str">
            <v>ANDAMIO METALICO 2.5mx3.6m</v>
          </cell>
          <cell r="K639" t="str">
            <v>dia</v>
          </cell>
          <cell r="M639">
            <v>1.6199999999999999E-2</v>
          </cell>
          <cell r="N639">
            <v>16.09</v>
          </cell>
          <cell r="O639">
            <v>0.26</v>
          </cell>
          <cell r="P639">
            <v>11.6</v>
          </cell>
          <cell r="Q639">
            <v>186.22</v>
          </cell>
        </row>
        <row r="640">
          <cell r="J640" t="str">
            <v>JEFE DE GRUPO</v>
          </cell>
          <cell r="K640" t="str">
            <v>hh</v>
          </cell>
          <cell r="M640">
            <v>2.46E-2</v>
          </cell>
          <cell r="N640">
            <v>13.01</v>
          </cell>
          <cell r="O640">
            <v>0.32</v>
          </cell>
          <cell r="P640">
            <v>16.97</v>
          </cell>
          <cell r="Q640">
            <v>220.8</v>
          </cell>
        </row>
        <row r="641">
          <cell r="J641" t="str">
            <v>OPERARIO</v>
          </cell>
          <cell r="K641" t="str">
            <v>hh</v>
          </cell>
          <cell r="M641">
            <v>0.24260000000000001</v>
          </cell>
          <cell r="N641">
            <v>12.2</v>
          </cell>
          <cell r="O641">
            <v>2.96</v>
          </cell>
          <cell r="P641">
            <v>167.39</v>
          </cell>
          <cell r="Q641">
            <v>2042.4</v>
          </cell>
        </row>
        <row r="642">
          <cell r="J642" t="str">
            <v>LIJA PARA MADERA</v>
          </cell>
          <cell r="K642" t="str">
            <v>u</v>
          </cell>
          <cell r="M642">
            <v>7.0000000000000007E-2</v>
          </cell>
          <cell r="N642">
            <v>1</v>
          </cell>
          <cell r="O642">
            <v>7.0000000000000007E-2</v>
          </cell>
          <cell r="P642">
            <v>48.3</v>
          </cell>
          <cell r="Q642">
            <v>48.3</v>
          </cell>
        </row>
        <row r="643">
          <cell r="J643" t="str">
            <v>PINTURA VINILICA TIPO VENCELATEX</v>
          </cell>
          <cell r="K643" t="str">
            <v>gal</v>
          </cell>
          <cell r="M643">
            <v>0.06</v>
          </cell>
          <cell r="N643">
            <v>28</v>
          </cell>
          <cell r="O643">
            <v>1.68</v>
          </cell>
          <cell r="P643">
            <v>41.4</v>
          </cell>
          <cell r="Q643">
            <v>1159.2</v>
          </cell>
        </row>
        <row r="644">
          <cell r="J644" t="str">
            <v>IMPRIMANTE PARA MUROS INTERIORES</v>
          </cell>
          <cell r="K644" t="str">
            <v>gal</v>
          </cell>
          <cell r="M644">
            <v>5.8299999999999998E-2</v>
          </cell>
          <cell r="N644">
            <v>12</v>
          </cell>
          <cell r="O644">
            <v>0.7</v>
          </cell>
          <cell r="P644">
            <v>40.229999999999997</v>
          </cell>
          <cell r="Q644">
            <v>483</v>
          </cell>
        </row>
        <row r="645">
          <cell r="J645" t="str">
            <v>SELLADOR PARA MUROS</v>
          </cell>
          <cell r="K645" t="str">
            <v>gal</v>
          </cell>
          <cell r="M645">
            <v>0.06</v>
          </cell>
          <cell r="N645">
            <v>16.5</v>
          </cell>
          <cell r="O645">
            <v>0.99</v>
          </cell>
          <cell r="P645">
            <v>41.4</v>
          </cell>
          <cell r="Q645">
            <v>683.1</v>
          </cell>
        </row>
        <row r="646">
          <cell r="J646" t="str">
            <v>IMPLEMENTOS DE SEGURIDAD</v>
          </cell>
          <cell r="K646" t="str">
            <v>hh</v>
          </cell>
          <cell r="M646">
            <v>0.27660000000000001</v>
          </cell>
          <cell r="N646">
            <v>0.47</v>
          </cell>
          <cell r="O646">
            <v>0.13</v>
          </cell>
          <cell r="P646">
            <v>190.85</v>
          </cell>
          <cell r="Q646">
            <v>89.7</v>
          </cell>
        </row>
        <row r="647">
          <cell r="J647" t="str">
            <v>ANDAMIO METALICO 2.5mx3.6m</v>
          </cell>
          <cell r="K647" t="str">
            <v>dia</v>
          </cell>
          <cell r="M647">
            <v>1.18E-2</v>
          </cell>
          <cell r="N647">
            <v>16.09</v>
          </cell>
          <cell r="O647">
            <v>0.19</v>
          </cell>
          <cell r="P647">
            <v>8.14</v>
          </cell>
          <cell r="Q647">
            <v>131.1</v>
          </cell>
        </row>
        <row r="648">
          <cell r="J648" t="str">
            <v>HERRAMIENTAS MANUALES</v>
          </cell>
          <cell r="K648" t="str">
            <v>%MO</v>
          </cell>
          <cell r="M648">
            <v>4.9399999999999999E-2</v>
          </cell>
          <cell r="N648">
            <v>2.63</v>
          </cell>
          <cell r="O648">
            <v>0.13</v>
          </cell>
          <cell r="P648">
            <v>34.090000000000003</v>
          </cell>
          <cell r="Q648">
            <v>89.7</v>
          </cell>
        </row>
        <row r="649">
          <cell r="J649" t="str">
            <v>JEFE DE GRUPO</v>
          </cell>
          <cell r="K649" t="str">
            <v>hh</v>
          </cell>
          <cell r="M649">
            <v>2.46E-2</v>
          </cell>
          <cell r="N649">
            <v>13.01</v>
          </cell>
          <cell r="O649">
            <v>0.32</v>
          </cell>
          <cell r="P649">
            <v>16.11</v>
          </cell>
          <cell r="Q649">
            <v>209.61</v>
          </cell>
        </row>
        <row r="650">
          <cell r="J650" t="str">
            <v>OPERARIO</v>
          </cell>
          <cell r="K650" t="str">
            <v>hh</v>
          </cell>
          <cell r="M650">
            <v>0.24260000000000001</v>
          </cell>
          <cell r="N650">
            <v>12.2</v>
          </cell>
          <cell r="O650">
            <v>2.96</v>
          </cell>
          <cell r="P650">
            <v>158.91</v>
          </cell>
          <cell r="Q650">
            <v>1938.92</v>
          </cell>
        </row>
        <row r="651">
          <cell r="J651" t="str">
            <v>LIJA PARA MADERA</v>
          </cell>
          <cell r="K651" t="str">
            <v>u</v>
          </cell>
          <cell r="M651">
            <v>0.06</v>
          </cell>
          <cell r="N651">
            <v>1</v>
          </cell>
          <cell r="O651">
            <v>0.06</v>
          </cell>
          <cell r="P651">
            <v>39.299999999999997</v>
          </cell>
          <cell r="Q651">
            <v>39.299999999999997</v>
          </cell>
        </row>
        <row r="652">
          <cell r="J652" t="str">
            <v>PINTURA VINILICA TIPO VENCELATEX</v>
          </cell>
          <cell r="K652" t="str">
            <v>gal</v>
          </cell>
          <cell r="M652">
            <v>0.06</v>
          </cell>
          <cell r="N652">
            <v>28</v>
          </cell>
          <cell r="O652">
            <v>1.68</v>
          </cell>
          <cell r="P652">
            <v>39.299999999999997</v>
          </cell>
          <cell r="Q652">
            <v>1100.47</v>
          </cell>
        </row>
        <row r="653">
          <cell r="J653" t="str">
            <v>IMPRIMANTE PARA MUROS INTERIORES</v>
          </cell>
          <cell r="K653" t="str">
            <v>gal</v>
          </cell>
          <cell r="M653">
            <v>6.1699999999999998E-2</v>
          </cell>
          <cell r="N653">
            <v>12</v>
          </cell>
          <cell r="O653">
            <v>0.74</v>
          </cell>
          <cell r="P653">
            <v>40.42</v>
          </cell>
          <cell r="Q653">
            <v>484.73</v>
          </cell>
        </row>
        <row r="654">
          <cell r="J654" t="str">
            <v>SELLADOR PARA MUROS</v>
          </cell>
          <cell r="K654" t="str">
            <v>gal</v>
          </cell>
          <cell r="M654">
            <v>0.06</v>
          </cell>
          <cell r="N654">
            <v>16.5</v>
          </cell>
          <cell r="O654">
            <v>0.99</v>
          </cell>
          <cell r="P654">
            <v>39.299999999999997</v>
          </cell>
          <cell r="Q654">
            <v>648.49</v>
          </cell>
        </row>
        <row r="655">
          <cell r="J655" t="str">
            <v>IMPLEMENTOS DE SEGURIDAD</v>
          </cell>
          <cell r="K655" t="str">
            <v>hh</v>
          </cell>
          <cell r="M655">
            <v>0.27660000000000001</v>
          </cell>
          <cell r="N655">
            <v>0.47</v>
          </cell>
          <cell r="O655">
            <v>0.13</v>
          </cell>
          <cell r="P655">
            <v>181.18</v>
          </cell>
          <cell r="Q655">
            <v>85.16</v>
          </cell>
        </row>
        <row r="656">
          <cell r="J656" t="str">
            <v>ANDAMIO METALICO 2.5mx3.6m</v>
          </cell>
          <cell r="K656" t="str">
            <v>dia</v>
          </cell>
          <cell r="M656">
            <v>1.18E-2</v>
          </cell>
          <cell r="N656">
            <v>16.09</v>
          </cell>
          <cell r="O656">
            <v>0.19</v>
          </cell>
          <cell r="P656">
            <v>7.73</v>
          </cell>
          <cell r="Q656">
            <v>124.46</v>
          </cell>
        </row>
        <row r="657">
          <cell r="J657" t="str">
            <v>HERRAMIENTAS MANUALES</v>
          </cell>
          <cell r="K657" t="str">
            <v>%MO</v>
          </cell>
          <cell r="M657">
            <v>5.11E-2</v>
          </cell>
          <cell r="N657">
            <v>3.52</v>
          </cell>
          <cell r="O657">
            <v>0.18</v>
          </cell>
          <cell r="P657">
            <v>33.47</v>
          </cell>
          <cell r="Q657">
            <v>117.91</v>
          </cell>
        </row>
        <row r="658">
          <cell r="J658" t="str">
            <v>MAESTRAMIENTO</v>
          </cell>
          <cell r="K658" t="str">
            <v>u</v>
          </cell>
          <cell r="M658">
            <v>1</v>
          </cell>
          <cell r="N658">
            <v>9.4</v>
          </cell>
          <cell r="O658">
            <v>9.4</v>
          </cell>
          <cell r="P658">
            <v>24</v>
          </cell>
          <cell r="Q658">
            <v>225.6</v>
          </cell>
        </row>
        <row r="659">
          <cell r="J659" t="str">
            <v>CERRADURA DE EMBUTIR EXTERIORES</v>
          </cell>
          <cell r="K659" t="str">
            <v>u</v>
          </cell>
          <cell r="M659">
            <v>1</v>
          </cell>
          <cell r="N659">
            <v>73.11</v>
          </cell>
          <cell r="O659">
            <v>73.11</v>
          </cell>
          <cell r="P659">
            <v>24</v>
          </cell>
          <cell r="Q659">
            <v>1754.64</v>
          </cell>
        </row>
        <row r="660">
          <cell r="J660" t="str">
            <v>JEFE DE GRUPO</v>
          </cell>
          <cell r="K660" t="str">
            <v>hh</v>
          </cell>
          <cell r="M660">
            <v>5.3800000000000001E-2</v>
          </cell>
          <cell r="N660">
            <v>13.01</v>
          </cell>
          <cell r="O660">
            <v>0.7</v>
          </cell>
          <cell r="P660">
            <v>4.7300000000000004</v>
          </cell>
          <cell r="Q660">
            <v>61.6</v>
          </cell>
        </row>
        <row r="661">
          <cell r="J661" t="str">
            <v>OPERARIO</v>
          </cell>
          <cell r="K661" t="str">
            <v>hh</v>
          </cell>
          <cell r="M661">
            <v>0.53359999999999996</v>
          </cell>
          <cell r="N661">
            <v>12.2</v>
          </cell>
          <cell r="O661">
            <v>6.51</v>
          </cell>
          <cell r="P661">
            <v>46.96</v>
          </cell>
          <cell r="Q661">
            <v>572.88</v>
          </cell>
        </row>
        <row r="662">
          <cell r="J662" t="str">
            <v>BISAGRA CAPUCHINA PLOMA 3" X 3"</v>
          </cell>
          <cell r="K662" t="str">
            <v>par</v>
          </cell>
          <cell r="M662">
            <v>1</v>
          </cell>
          <cell r="N662">
            <v>2.83</v>
          </cell>
          <cell r="O662">
            <v>2.83</v>
          </cell>
          <cell r="P662">
            <v>88</v>
          </cell>
          <cell r="Q662">
            <v>249.04</v>
          </cell>
        </row>
        <row r="663">
          <cell r="J663" t="str">
            <v>IMPLEMENTOS DE SEGURIDAD</v>
          </cell>
          <cell r="K663" t="str">
            <v>hh</v>
          </cell>
          <cell r="M663">
            <v>0.59570000000000001</v>
          </cell>
          <cell r="N663">
            <v>0.47</v>
          </cell>
          <cell r="O663">
            <v>0.28000000000000003</v>
          </cell>
          <cell r="P663">
            <v>52.42</v>
          </cell>
          <cell r="Q663">
            <v>24.64</v>
          </cell>
        </row>
        <row r="664">
          <cell r="J664" t="str">
            <v>HERRAMIENTAS MANUALES</v>
          </cell>
          <cell r="K664" t="str">
            <v>%MO</v>
          </cell>
          <cell r="M664">
            <v>4.65E-2</v>
          </cell>
          <cell r="N664">
            <v>9.67</v>
          </cell>
          <cell r="O664">
            <v>0.45</v>
          </cell>
          <cell r="P664">
            <v>4.09</v>
          </cell>
          <cell r="Q664">
            <v>39.6</v>
          </cell>
        </row>
        <row r="665">
          <cell r="J665" t="str">
            <v>BARANDA 2" ACERO INOXIDABLE</v>
          </cell>
          <cell r="K665" t="str">
            <v>m</v>
          </cell>
          <cell r="M665">
            <v>1</v>
          </cell>
          <cell r="N665">
            <v>127.51</v>
          </cell>
          <cell r="O665">
            <v>127.51</v>
          </cell>
          <cell r="P665">
            <v>12</v>
          </cell>
          <cell r="Q665">
            <v>1530.12</v>
          </cell>
        </row>
        <row r="666">
          <cell r="J666" t="str">
            <v xml:space="preserve">TAZA TREBOL TOP PIECE ELONGADO FLUX (INC ASIENTO MELAMINEX FRENTE ABIERTO Y FLUXOMETRO)STD </v>
          </cell>
          <cell r="K666" t="str">
            <v>u</v>
          </cell>
          <cell r="M666">
            <v>1</v>
          </cell>
          <cell r="N666">
            <v>523.29</v>
          </cell>
          <cell r="O666">
            <v>523.29</v>
          </cell>
          <cell r="P666">
            <v>64</v>
          </cell>
          <cell r="Q666">
            <v>33490.559999999998</v>
          </cell>
        </row>
        <row r="667">
          <cell r="J667" t="str">
            <v>PAR PERNOS ANCLAJE</v>
          </cell>
          <cell r="K667" t="str">
            <v>par</v>
          </cell>
          <cell r="M667">
            <v>1</v>
          </cell>
          <cell r="N667">
            <v>0.56000000000000005</v>
          </cell>
          <cell r="O667">
            <v>0.56000000000000005</v>
          </cell>
          <cell r="P667">
            <v>64</v>
          </cell>
          <cell r="Q667">
            <v>35.840000000000003</v>
          </cell>
        </row>
        <row r="668">
          <cell r="J668" t="str">
            <v>ANILLO PLOMER DE CERA PARA INODORO</v>
          </cell>
          <cell r="K668" t="str">
            <v>u</v>
          </cell>
          <cell r="M668">
            <v>1</v>
          </cell>
          <cell r="N668">
            <v>2.25</v>
          </cell>
          <cell r="O668">
            <v>2.25</v>
          </cell>
          <cell r="P668">
            <v>64</v>
          </cell>
          <cell r="Q668">
            <v>144</v>
          </cell>
        </row>
        <row r="669">
          <cell r="J669" t="str">
            <v xml:space="preserve">TUBO METUSA ABASTO 7/8 TRENZ.ALUMINIO P/ACC.IMP.INODORO </v>
          </cell>
          <cell r="K669" t="str">
            <v>u</v>
          </cell>
          <cell r="M669">
            <v>1</v>
          </cell>
          <cell r="N669">
            <v>8.4600000000000009</v>
          </cell>
          <cell r="O669">
            <v>8.4600000000000009</v>
          </cell>
          <cell r="P669">
            <v>64</v>
          </cell>
          <cell r="Q669">
            <v>541.44000000000005</v>
          </cell>
        </row>
        <row r="670">
          <cell r="J670" t="str">
            <v xml:space="preserve">TAZA TREBOL TOP PIECE ELONGADO FLUX (INC ASIENTO MELAMINEX FRENTE ABIERTO Y FLUXOMETRO)STD </v>
          </cell>
          <cell r="K670" t="str">
            <v>u</v>
          </cell>
          <cell r="M670">
            <v>1</v>
          </cell>
          <cell r="N670">
            <v>523.29</v>
          </cell>
          <cell r="O670">
            <v>523.29</v>
          </cell>
          <cell r="P670">
            <v>8</v>
          </cell>
          <cell r="Q670">
            <v>4186.32</v>
          </cell>
        </row>
        <row r="671">
          <cell r="J671" t="str">
            <v>PAR PERNOS ANCLAJE</v>
          </cell>
          <cell r="K671" t="str">
            <v>par</v>
          </cell>
          <cell r="M671">
            <v>1</v>
          </cell>
          <cell r="N671">
            <v>0.56000000000000005</v>
          </cell>
          <cell r="O671">
            <v>0.56000000000000005</v>
          </cell>
          <cell r="P671">
            <v>8</v>
          </cell>
          <cell r="Q671">
            <v>4.4800000000000004</v>
          </cell>
        </row>
        <row r="672">
          <cell r="J672" t="str">
            <v>ANILLO PLOMER DE CERA PARA INODORO</v>
          </cell>
          <cell r="K672" t="str">
            <v>u</v>
          </cell>
          <cell r="M672">
            <v>1</v>
          </cell>
          <cell r="N672">
            <v>2.25</v>
          </cell>
          <cell r="O672">
            <v>2.25</v>
          </cell>
          <cell r="P672">
            <v>8</v>
          </cell>
          <cell r="Q672">
            <v>18</v>
          </cell>
        </row>
        <row r="673">
          <cell r="J673" t="str">
            <v xml:space="preserve">TUBO METUSA ABASTO 7/8 TRENZ.ALUMINIO P/ACC.IMP.INODORO </v>
          </cell>
          <cell r="K673" t="str">
            <v>u</v>
          </cell>
          <cell r="M673">
            <v>1</v>
          </cell>
          <cell r="N673">
            <v>8.4600000000000009</v>
          </cell>
          <cell r="O673">
            <v>8.4600000000000009</v>
          </cell>
          <cell r="P673">
            <v>8</v>
          </cell>
          <cell r="Q673">
            <v>67.680000000000007</v>
          </cell>
        </row>
        <row r="674">
          <cell r="J674" t="str">
            <v>OVALIN CERALUX TREBOL C/ACCESORIOS</v>
          </cell>
          <cell r="K674" t="str">
            <v>u</v>
          </cell>
          <cell r="M674">
            <v>1</v>
          </cell>
          <cell r="N674">
            <v>107.71</v>
          </cell>
          <cell r="O674">
            <v>107.71</v>
          </cell>
          <cell r="P674">
            <v>64</v>
          </cell>
          <cell r="Q674">
            <v>6893.44</v>
          </cell>
        </row>
        <row r="675">
          <cell r="J675" t="str">
            <v xml:space="preserve">URINARIO TREBOL CADET STAND. BCO. CON EMPAQUETADURAS </v>
          </cell>
          <cell r="K675" t="str">
            <v>u</v>
          </cell>
          <cell r="M675">
            <v>1</v>
          </cell>
          <cell r="N675">
            <v>102.71</v>
          </cell>
          <cell r="O675">
            <v>102.71</v>
          </cell>
          <cell r="P675">
            <v>20</v>
          </cell>
          <cell r="Q675">
            <v>2054.1999999999998</v>
          </cell>
        </row>
        <row r="676">
          <cell r="J676" t="str">
            <v xml:space="preserve">FLUXOMETRO VAINSA CROMO DESCARGA DIRECTA C/BOTON P/URINARIO </v>
          </cell>
          <cell r="K676" t="str">
            <v>u</v>
          </cell>
          <cell r="M676">
            <v>1</v>
          </cell>
          <cell r="N676">
            <v>199.9</v>
          </cell>
          <cell r="O676">
            <v>199.9</v>
          </cell>
          <cell r="P676">
            <v>20</v>
          </cell>
          <cell r="Q676">
            <v>3998</v>
          </cell>
        </row>
        <row r="677">
          <cell r="J677" t="str">
            <v xml:space="preserve">SOPORTE DE FIERRO CP INCLUYE TORNILLOS </v>
          </cell>
          <cell r="K677" t="str">
            <v>u</v>
          </cell>
          <cell r="M677">
            <v>1</v>
          </cell>
          <cell r="N677">
            <v>1.39</v>
          </cell>
          <cell r="O677">
            <v>1.39</v>
          </cell>
          <cell r="P677">
            <v>20</v>
          </cell>
          <cell r="Q677">
            <v>27.8</v>
          </cell>
        </row>
        <row r="678">
          <cell r="J678" t="str">
            <v>LLAVE VAINSA NUEVA PRESION SUPERIOR TEMPORIZADA C/AEREADOR ANTIVANDALICO</v>
          </cell>
          <cell r="K678" t="str">
            <v>u</v>
          </cell>
          <cell r="M678">
            <v>1</v>
          </cell>
          <cell r="N678">
            <v>130.79</v>
          </cell>
          <cell r="O678">
            <v>130.79</v>
          </cell>
          <cell r="P678">
            <v>64</v>
          </cell>
          <cell r="Q678">
            <v>8370.56</v>
          </cell>
        </row>
        <row r="679">
          <cell r="J679" t="str">
            <v>GRIFERIA DUCHAS</v>
          </cell>
          <cell r="K679" t="str">
            <v>m2</v>
          </cell>
          <cell r="M679">
            <v>1</v>
          </cell>
          <cell r="N679">
            <v>65.8</v>
          </cell>
          <cell r="O679">
            <v>65.8</v>
          </cell>
          <cell r="P679">
            <v>36</v>
          </cell>
          <cell r="Q679">
            <v>2368.8000000000002</v>
          </cell>
        </row>
        <row r="680">
          <cell r="J680" t="str">
            <v>JEFE DE GRUPO</v>
          </cell>
          <cell r="K680" t="str">
            <v>hh</v>
          </cell>
          <cell r="M680">
            <v>0.26669999999999999</v>
          </cell>
          <cell r="N680">
            <v>13.01</v>
          </cell>
          <cell r="O680">
            <v>3.47</v>
          </cell>
          <cell r="P680">
            <v>41.61</v>
          </cell>
          <cell r="Q680">
            <v>541.32000000000005</v>
          </cell>
        </row>
        <row r="681">
          <cell r="J681" t="str">
            <v>OPERARIO</v>
          </cell>
          <cell r="K681" t="str">
            <v>hh</v>
          </cell>
          <cell r="M681">
            <v>2.6663999999999999</v>
          </cell>
          <cell r="N681">
            <v>12.2</v>
          </cell>
          <cell r="O681">
            <v>32.53</v>
          </cell>
          <cell r="P681">
            <v>415.96</v>
          </cell>
          <cell r="Q681">
            <v>5074.68</v>
          </cell>
        </row>
        <row r="682">
          <cell r="J682" t="str">
            <v>AYUDANTE</v>
          </cell>
          <cell r="K682" t="str">
            <v>hh</v>
          </cell>
          <cell r="M682">
            <v>2.6667000000000001</v>
          </cell>
          <cell r="N682">
            <v>9.81</v>
          </cell>
          <cell r="O682">
            <v>26.16</v>
          </cell>
          <cell r="P682">
            <v>416.01</v>
          </cell>
          <cell r="Q682">
            <v>4080.96</v>
          </cell>
        </row>
        <row r="683">
          <cell r="J683" t="str">
            <v>IMPLEMENTOS DE SEGURIDAD</v>
          </cell>
          <cell r="K683" t="str">
            <v>hh</v>
          </cell>
          <cell r="M683">
            <v>5.5956999999999999</v>
          </cell>
          <cell r="N683">
            <v>0.47</v>
          </cell>
          <cell r="O683">
            <v>2.63</v>
          </cell>
          <cell r="P683">
            <v>872.93</v>
          </cell>
          <cell r="Q683">
            <v>410.28</v>
          </cell>
        </row>
        <row r="684">
          <cell r="J684" t="str">
            <v>HERRAMIENTAS MANUALES</v>
          </cell>
          <cell r="K684" t="str">
            <v>%MO</v>
          </cell>
          <cell r="M684">
            <v>0.03</v>
          </cell>
          <cell r="N684">
            <v>66.599999999999994</v>
          </cell>
          <cell r="O684">
            <v>2</v>
          </cell>
          <cell r="P684">
            <v>4.68</v>
          </cell>
          <cell r="Q684">
            <v>312</v>
          </cell>
        </row>
        <row r="685">
          <cell r="J685" t="str">
            <v>DISPENSADOR DE PAPEL</v>
          </cell>
          <cell r="K685" t="str">
            <v>u</v>
          </cell>
          <cell r="M685">
            <v>1</v>
          </cell>
          <cell r="N685">
            <v>138.22</v>
          </cell>
          <cell r="O685">
            <v>138.22</v>
          </cell>
          <cell r="P685">
            <v>8</v>
          </cell>
          <cell r="Q685">
            <v>1105.76</v>
          </cell>
        </row>
        <row r="686">
          <cell r="J686" t="str">
            <v>DISPENSADOR DE PAPEL</v>
          </cell>
          <cell r="K686" t="str">
            <v>u</v>
          </cell>
          <cell r="M686">
            <v>1</v>
          </cell>
          <cell r="N686">
            <v>138.22</v>
          </cell>
          <cell r="O686">
            <v>138.22</v>
          </cell>
          <cell r="P686">
            <v>8</v>
          </cell>
          <cell r="Q686">
            <v>1105.76</v>
          </cell>
        </row>
        <row r="687">
          <cell r="J687" t="str">
            <v>DISPENSADOR DE JABÓN LIQUIDO</v>
          </cell>
          <cell r="K687" t="str">
            <v>u</v>
          </cell>
          <cell r="M687">
            <v>1</v>
          </cell>
          <cell r="N687">
            <v>33.53</v>
          </cell>
          <cell r="O687">
            <v>33.53</v>
          </cell>
          <cell r="P687">
            <v>64</v>
          </cell>
          <cell r="Q687">
            <v>2145.92</v>
          </cell>
        </row>
        <row r="688">
          <cell r="J688" t="str">
            <v>CRISTAL TEMPLADO DE 8 MM. INCLUYE MARCO Y ACCESORIOS DE ALUMINIO, SEGUN DETALLE</v>
          </cell>
          <cell r="K688" t="str">
            <v>m2</v>
          </cell>
          <cell r="M688">
            <v>1</v>
          </cell>
          <cell r="N688">
            <v>252.37</v>
          </cell>
          <cell r="O688">
            <v>252.37</v>
          </cell>
          <cell r="P688">
            <v>76</v>
          </cell>
          <cell r="Q688">
            <v>19180.12</v>
          </cell>
        </row>
        <row r="689">
          <cell r="J689" t="str">
            <v>CRISTAL TEMPLADO DE 6 MM. INCLUYE CARPINTERIA DE ALUMINIO</v>
          </cell>
          <cell r="K689" t="str">
            <v>m2</v>
          </cell>
          <cell r="M689">
            <v>1</v>
          </cell>
          <cell r="N689">
            <v>202.16</v>
          </cell>
          <cell r="O689">
            <v>202.16</v>
          </cell>
          <cell r="P689">
            <v>50</v>
          </cell>
          <cell r="Q689">
            <v>10108</v>
          </cell>
        </row>
        <row r="690">
          <cell r="J690" t="str">
            <v>ESPEJOS BISELADOS INCOLORO 6MM S/ BASTIDOR DE MADERA</v>
          </cell>
          <cell r="K690" t="str">
            <v>u</v>
          </cell>
          <cell r="M690">
            <v>1</v>
          </cell>
          <cell r="N690">
            <v>25.51</v>
          </cell>
          <cell r="O690">
            <v>25.51</v>
          </cell>
          <cell r="P690">
            <v>410</v>
          </cell>
          <cell r="Q690">
            <v>10459.1</v>
          </cell>
        </row>
        <row r="691">
          <cell r="J691" t="str">
            <v>JEFE DE GRUPO</v>
          </cell>
          <cell r="K691" t="str">
            <v>hh</v>
          </cell>
          <cell r="M691">
            <v>0.04</v>
          </cell>
          <cell r="N691">
            <v>13.01</v>
          </cell>
          <cell r="O691">
            <v>0.52</v>
          </cell>
          <cell r="P691">
            <v>3.84</v>
          </cell>
          <cell r="Q691">
            <v>49.92</v>
          </cell>
        </row>
        <row r="692">
          <cell r="J692" t="str">
            <v>OPERARIO</v>
          </cell>
          <cell r="K692" t="str">
            <v>hh</v>
          </cell>
          <cell r="M692">
            <v>0.4</v>
          </cell>
          <cell r="N692">
            <v>12.2</v>
          </cell>
          <cell r="O692">
            <v>4.88</v>
          </cell>
          <cell r="P692">
            <v>38.4</v>
          </cell>
          <cell r="Q692">
            <v>468.48</v>
          </cell>
        </row>
        <row r="693">
          <cell r="J693" t="str">
            <v>AYUDANTE</v>
          </cell>
          <cell r="K693" t="str">
            <v>hh</v>
          </cell>
          <cell r="M693">
            <v>0.80020000000000002</v>
          </cell>
          <cell r="N693">
            <v>9.81</v>
          </cell>
          <cell r="O693">
            <v>7.85</v>
          </cell>
          <cell r="P693">
            <v>76.819999999999993</v>
          </cell>
          <cell r="Q693">
            <v>753.6</v>
          </cell>
        </row>
        <row r="694">
          <cell r="J694" t="str">
            <v>BLOCK DE VIDRIO 30 X 30 E=10 CM</v>
          </cell>
          <cell r="K694" t="str">
            <v>u</v>
          </cell>
          <cell r="M694">
            <v>1.0099</v>
          </cell>
          <cell r="N694">
            <v>50.33</v>
          </cell>
          <cell r="O694">
            <v>50.83</v>
          </cell>
          <cell r="P694">
            <v>96.95</v>
          </cell>
          <cell r="Q694">
            <v>4879.68</v>
          </cell>
        </row>
        <row r="695">
          <cell r="J695" t="str">
            <v>FRAGUA PORCELANA BLANCA</v>
          </cell>
          <cell r="K695" t="str">
            <v>Kg</v>
          </cell>
          <cell r="M695">
            <v>0.1013</v>
          </cell>
          <cell r="N695">
            <v>3.06</v>
          </cell>
          <cell r="O695">
            <v>0.31</v>
          </cell>
          <cell r="P695">
            <v>9.7200000000000006</v>
          </cell>
          <cell r="Q695">
            <v>29.76</v>
          </cell>
        </row>
        <row r="696">
          <cell r="J696" t="str">
            <v>CEMENTO BLANCO (50Kg)</v>
          </cell>
          <cell r="K696" t="str">
            <v>bls</v>
          </cell>
          <cell r="M696">
            <v>7.4000000000000003E-3</v>
          </cell>
          <cell r="N696">
            <v>47.19</v>
          </cell>
          <cell r="O696">
            <v>0.35</v>
          </cell>
          <cell r="P696">
            <v>0.71</v>
          </cell>
          <cell r="Q696">
            <v>33.6</v>
          </cell>
        </row>
        <row r="697">
          <cell r="J697" t="str">
            <v>ARENA FINA</v>
          </cell>
          <cell r="K697" t="str">
            <v>m3</v>
          </cell>
          <cell r="M697">
            <v>1.2999999999999999E-3</v>
          </cell>
          <cell r="N697">
            <v>31.54</v>
          </cell>
          <cell r="O697">
            <v>0.04</v>
          </cell>
          <cell r="P697">
            <v>0.12</v>
          </cell>
          <cell r="Q697">
            <v>3.84</v>
          </cell>
        </row>
        <row r="698">
          <cell r="J698" t="str">
            <v>ALAMBRE NEGRO RECOCIDO Nº 8</v>
          </cell>
          <cell r="K698" t="str">
            <v>Kg</v>
          </cell>
          <cell r="M698">
            <v>7.3300000000000004E-2</v>
          </cell>
          <cell r="N698">
            <v>3</v>
          </cell>
          <cell r="O698">
            <v>0.22</v>
          </cell>
          <cell r="P698">
            <v>7.04</v>
          </cell>
          <cell r="Q698">
            <v>21.12</v>
          </cell>
        </row>
        <row r="699">
          <cell r="J699" t="str">
            <v>MADERA TORNILLO INC. CORTE</v>
          </cell>
          <cell r="K699" t="str">
            <v>p2</v>
          </cell>
          <cell r="M699">
            <v>0.31269999999999998</v>
          </cell>
          <cell r="N699">
            <v>3.7</v>
          </cell>
          <cell r="O699">
            <v>1.1599999999999999</v>
          </cell>
          <cell r="P699">
            <v>30.02</v>
          </cell>
          <cell r="Q699">
            <v>111.36</v>
          </cell>
        </row>
        <row r="700">
          <cell r="J700" t="str">
            <v>CLAVOS PARA MADERA CON CABEZA</v>
          </cell>
          <cell r="K700" t="str">
            <v>Kg</v>
          </cell>
          <cell r="M700">
            <v>2.07E-2</v>
          </cell>
          <cell r="N700">
            <v>2.9</v>
          </cell>
          <cell r="O700">
            <v>0.06</v>
          </cell>
          <cell r="P700">
            <v>1.99</v>
          </cell>
          <cell r="Q700">
            <v>5.76</v>
          </cell>
        </row>
        <row r="701">
          <cell r="J701" t="str">
            <v>IMPLEMENTOS DE SEGURIDAD</v>
          </cell>
          <cell r="K701" t="str">
            <v>hh</v>
          </cell>
          <cell r="M701">
            <v>1.234</v>
          </cell>
          <cell r="N701">
            <v>0.47</v>
          </cell>
          <cell r="O701">
            <v>0.57999999999999996</v>
          </cell>
          <cell r="P701">
            <v>118.46</v>
          </cell>
          <cell r="Q701">
            <v>55.68</v>
          </cell>
        </row>
        <row r="702">
          <cell r="J702" t="str">
            <v>HERRAMIENTAS MANUALES</v>
          </cell>
          <cell r="K702" t="str">
            <v>%MO</v>
          </cell>
          <cell r="M702">
            <v>3.0300000000000001E-2</v>
          </cell>
          <cell r="N702">
            <v>14.19</v>
          </cell>
          <cell r="O702">
            <v>0.43</v>
          </cell>
          <cell r="P702">
            <v>2.91</v>
          </cell>
          <cell r="Q702">
            <v>41.28</v>
          </cell>
        </row>
        <row r="703">
          <cell r="J703" t="str">
            <v>JEFE DE GRUPO</v>
          </cell>
          <cell r="K703" t="str">
            <v>hh</v>
          </cell>
          <cell r="M703">
            <v>5.9200000000000003E-2</v>
          </cell>
          <cell r="N703">
            <v>13.01</v>
          </cell>
          <cell r="O703">
            <v>0.77</v>
          </cell>
          <cell r="P703">
            <v>0.14000000000000001</v>
          </cell>
          <cell r="Q703">
            <v>1.85</v>
          </cell>
        </row>
        <row r="704">
          <cell r="J704" t="str">
            <v>OPERARIO</v>
          </cell>
          <cell r="K704" t="str">
            <v>hh</v>
          </cell>
          <cell r="M704">
            <v>2.6663999999999999</v>
          </cell>
          <cell r="N704">
            <v>12.2</v>
          </cell>
          <cell r="O704">
            <v>32.53</v>
          </cell>
          <cell r="P704">
            <v>6.4</v>
          </cell>
          <cell r="Q704">
            <v>78.069999999999993</v>
          </cell>
        </row>
        <row r="705">
          <cell r="J705" t="str">
            <v>AYUDANTE</v>
          </cell>
          <cell r="K705" t="str">
            <v>hh</v>
          </cell>
          <cell r="M705">
            <v>5.3333000000000004</v>
          </cell>
          <cell r="N705">
            <v>9.81</v>
          </cell>
          <cell r="O705">
            <v>52.32</v>
          </cell>
          <cell r="P705">
            <v>12.8</v>
          </cell>
          <cell r="Q705">
            <v>125.57</v>
          </cell>
        </row>
        <row r="706">
          <cell r="J706" t="str">
            <v>ALAMBRE NEGRO RECOCIDO Nº 16</v>
          </cell>
          <cell r="K706" t="str">
            <v>Kg</v>
          </cell>
          <cell r="M706">
            <v>0.54979999999999996</v>
          </cell>
          <cell r="N706">
            <v>3.11</v>
          </cell>
          <cell r="O706">
            <v>1.71</v>
          </cell>
          <cell r="P706">
            <v>1.32</v>
          </cell>
          <cell r="Q706">
            <v>4.0999999999999996</v>
          </cell>
        </row>
        <row r="707">
          <cell r="J707" t="str">
            <v>CLAVOS PARA MADERA CON CABEZA</v>
          </cell>
          <cell r="K707" t="str">
            <v>Kg</v>
          </cell>
          <cell r="M707">
            <v>0.25169999999999998</v>
          </cell>
          <cell r="N707">
            <v>2.9</v>
          </cell>
          <cell r="O707">
            <v>0.73</v>
          </cell>
          <cell r="P707">
            <v>0.6</v>
          </cell>
          <cell r="Q707">
            <v>1.75</v>
          </cell>
        </row>
        <row r="708">
          <cell r="J708" t="str">
            <v>ACERO CORRUGADO fy=4200 kg/cm2 GRADO 60</v>
          </cell>
          <cell r="K708" t="str">
            <v>Kg</v>
          </cell>
          <cell r="M708">
            <v>16.427600000000002</v>
          </cell>
          <cell r="N708">
            <v>2.33</v>
          </cell>
          <cell r="O708">
            <v>38.28</v>
          </cell>
          <cell r="P708">
            <v>39.43</v>
          </cell>
          <cell r="Q708">
            <v>91.87</v>
          </cell>
        </row>
        <row r="709">
          <cell r="J709" t="str">
            <v>ARENA FINA</v>
          </cell>
          <cell r="K709" t="str">
            <v>m3</v>
          </cell>
          <cell r="M709">
            <v>0.60529999999999995</v>
          </cell>
          <cell r="N709">
            <v>31.54</v>
          </cell>
          <cell r="O709">
            <v>19.09</v>
          </cell>
          <cell r="P709">
            <v>1.45</v>
          </cell>
          <cell r="Q709">
            <v>45.82</v>
          </cell>
        </row>
        <row r="710">
          <cell r="J710" t="str">
            <v>CEMENTO PORTLAND TIPO I (42.5 Kg)</v>
          </cell>
          <cell r="K710" t="str">
            <v>bls</v>
          </cell>
          <cell r="M710">
            <v>0.50039999999999996</v>
          </cell>
          <cell r="N710">
            <v>13.69</v>
          </cell>
          <cell r="O710">
            <v>6.85</v>
          </cell>
          <cell r="P710">
            <v>1.2</v>
          </cell>
          <cell r="Q710">
            <v>16.440000000000001</v>
          </cell>
        </row>
        <row r="711">
          <cell r="J711" t="str">
            <v>CONCRETO PREMEZCLADO f'c=210 kg/cm2, Piedra 67, Slump 3-4"</v>
          </cell>
          <cell r="K711" t="str">
            <v>m3</v>
          </cell>
          <cell r="M711">
            <v>1.0500000000000001E-2</v>
          </cell>
          <cell r="N711">
            <v>200.99</v>
          </cell>
          <cell r="O711">
            <v>2.11</v>
          </cell>
          <cell r="P711">
            <v>0.03</v>
          </cell>
          <cell r="Q711">
            <v>5.0599999999999996</v>
          </cell>
        </row>
        <row r="712">
          <cell r="J712" t="str">
            <v>MADERA TORNILLO INC. CORTE</v>
          </cell>
          <cell r="K712" t="str">
            <v>p2</v>
          </cell>
          <cell r="M712">
            <v>0.60050000000000003</v>
          </cell>
          <cell r="N712">
            <v>3.7</v>
          </cell>
          <cell r="O712">
            <v>2.2200000000000002</v>
          </cell>
          <cell r="P712">
            <v>1.44</v>
          </cell>
          <cell r="Q712">
            <v>5.33</v>
          </cell>
        </row>
        <row r="713">
          <cell r="J713" t="str">
            <v>IMPLEMENTOS DE SEGURIDAD</v>
          </cell>
          <cell r="K713" t="str">
            <v>hh</v>
          </cell>
          <cell r="M713">
            <v>8.0638000000000005</v>
          </cell>
          <cell r="N713">
            <v>0.47</v>
          </cell>
          <cell r="O713">
            <v>3.79</v>
          </cell>
          <cell r="P713">
            <v>19.350000000000001</v>
          </cell>
          <cell r="Q713">
            <v>9.1</v>
          </cell>
        </row>
        <row r="714">
          <cell r="J714" t="str">
            <v>HERRAMIENTAS MANUALES</v>
          </cell>
          <cell r="K714" t="str">
            <v>%MO</v>
          </cell>
          <cell r="M714">
            <v>5.0099999999999999E-2</v>
          </cell>
          <cell r="N714">
            <v>49.5</v>
          </cell>
          <cell r="O714">
            <v>2.48</v>
          </cell>
          <cell r="P714">
            <v>0.12</v>
          </cell>
          <cell r="Q714">
            <v>5.95</v>
          </cell>
        </row>
        <row r="715">
          <cell r="J715" t="str">
            <v>JEFE DE GRUPO</v>
          </cell>
          <cell r="K715" t="str">
            <v>hh</v>
          </cell>
          <cell r="M715">
            <v>0.12379999999999999</v>
          </cell>
          <cell r="N715">
            <v>13.01</v>
          </cell>
          <cell r="O715">
            <v>1.61</v>
          </cell>
          <cell r="P715">
            <v>27.86</v>
          </cell>
          <cell r="Q715">
            <v>362.35</v>
          </cell>
        </row>
        <row r="716">
          <cell r="J716" t="str">
            <v>OPERARIO</v>
          </cell>
          <cell r="K716" t="str">
            <v>hh</v>
          </cell>
          <cell r="M716">
            <v>1.2402</v>
          </cell>
          <cell r="N716">
            <v>12.2</v>
          </cell>
          <cell r="O716">
            <v>15.13</v>
          </cell>
          <cell r="P716">
            <v>279.12</v>
          </cell>
          <cell r="Q716">
            <v>3405.16</v>
          </cell>
        </row>
        <row r="717">
          <cell r="J717" t="str">
            <v>AYUDANTE</v>
          </cell>
          <cell r="K717" t="str">
            <v>hh</v>
          </cell>
          <cell r="M717">
            <v>0.61980000000000002</v>
          </cell>
          <cell r="N717">
            <v>9.81</v>
          </cell>
          <cell r="O717">
            <v>6.08</v>
          </cell>
          <cell r="P717">
            <v>139.49</v>
          </cell>
          <cell r="Q717">
            <v>1368.36</v>
          </cell>
        </row>
        <row r="718">
          <cell r="J718" t="str">
            <v>ACERO LISO 1/4"</v>
          </cell>
          <cell r="K718" t="str">
            <v>Kg</v>
          </cell>
          <cell r="M718">
            <v>0.75519999999999998</v>
          </cell>
          <cell r="N718">
            <v>2.9</v>
          </cell>
          <cell r="O718">
            <v>2.19</v>
          </cell>
          <cell r="P718">
            <v>169.97</v>
          </cell>
          <cell r="Q718">
            <v>492.88</v>
          </cell>
        </row>
        <row r="719">
          <cell r="J719" t="str">
            <v>CEMENTO PORTLAND TIPO I (42.5 Kg)</v>
          </cell>
          <cell r="K719" t="str">
            <v>bls</v>
          </cell>
          <cell r="M719">
            <v>0.40760000000000002</v>
          </cell>
          <cell r="N719">
            <v>13.69</v>
          </cell>
          <cell r="O719">
            <v>5.58</v>
          </cell>
          <cell r="P719">
            <v>91.73</v>
          </cell>
          <cell r="Q719">
            <v>1255.83</v>
          </cell>
        </row>
        <row r="720">
          <cell r="J720" t="str">
            <v>AGUA PUESTA EN OBRA</v>
          </cell>
          <cell r="K720" t="str">
            <v>m3</v>
          </cell>
          <cell r="M720">
            <v>1.6500000000000001E-2</v>
          </cell>
          <cell r="N720">
            <v>8.51</v>
          </cell>
          <cell r="O720">
            <v>0.14000000000000001</v>
          </cell>
          <cell r="P720">
            <v>3.71</v>
          </cell>
          <cell r="Q720">
            <v>31.51</v>
          </cell>
        </row>
        <row r="721">
          <cell r="J721" t="str">
            <v>ARENA GRUESA</v>
          </cell>
          <cell r="K721" t="str">
            <v>m3</v>
          </cell>
          <cell r="M721">
            <v>5.79E-2</v>
          </cell>
          <cell r="N721">
            <v>31.09</v>
          </cell>
          <cell r="O721">
            <v>1.8</v>
          </cell>
          <cell r="P721">
            <v>13.03</v>
          </cell>
          <cell r="Q721">
            <v>405.11</v>
          </cell>
        </row>
        <row r="722">
          <cell r="J722" t="str">
            <v>CLAVOS PARA MADERA CON CABEZA</v>
          </cell>
          <cell r="K722" t="str">
            <v>Kg</v>
          </cell>
          <cell r="M722">
            <v>3.3999999999999998E-3</v>
          </cell>
          <cell r="N722">
            <v>2.9</v>
          </cell>
          <cell r="O722">
            <v>0.01</v>
          </cell>
          <cell r="P722">
            <v>0.77</v>
          </cell>
          <cell r="Q722">
            <v>2.25</v>
          </cell>
        </row>
        <row r="723">
          <cell r="J723" t="str">
            <v>LADRILLO KK 18 HUECOS 9X12.5X23 CM</v>
          </cell>
          <cell r="K723" t="str">
            <v>mll</v>
          </cell>
          <cell r="M723">
            <v>7.0000000000000007E-2</v>
          </cell>
          <cell r="N723">
            <v>560</v>
          </cell>
          <cell r="O723">
            <v>39.200000000000003</v>
          </cell>
          <cell r="P723">
            <v>15.75</v>
          </cell>
          <cell r="Q723">
            <v>8822.35</v>
          </cell>
        </row>
        <row r="724">
          <cell r="J724" t="str">
            <v>IMPLEMENTOS DE SEGURIDAD</v>
          </cell>
          <cell r="K724" t="str">
            <v>hh</v>
          </cell>
          <cell r="M724">
            <v>1.9786999999999999</v>
          </cell>
          <cell r="N724">
            <v>0.47</v>
          </cell>
          <cell r="O724">
            <v>0.93</v>
          </cell>
          <cell r="P724">
            <v>445.33</v>
          </cell>
          <cell r="Q724">
            <v>209.31</v>
          </cell>
        </row>
        <row r="725">
          <cell r="J725" t="str">
            <v>HERRAMIENTAS MANUALES</v>
          </cell>
          <cell r="K725" t="str">
            <v>%MO</v>
          </cell>
          <cell r="M725">
            <v>4.99E-2</v>
          </cell>
          <cell r="N725">
            <v>22.83</v>
          </cell>
          <cell r="O725">
            <v>1.1399999999999999</v>
          </cell>
          <cell r="P725">
            <v>11.23</v>
          </cell>
          <cell r="Q725">
            <v>256.57</v>
          </cell>
        </row>
        <row r="726">
          <cell r="J726" t="str">
            <v>ANDAMIO METALICO 2.5mx3.6m</v>
          </cell>
          <cell r="K726" t="str">
            <v>dia</v>
          </cell>
          <cell r="M726">
            <v>0.36980000000000002</v>
          </cell>
          <cell r="N726">
            <v>16.09</v>
          </cell>
          <cell r="O726">
            <v>5.95</v>
          </cell>
          <cell r="P726">
            <v>83.23</v>
          </cell>
          <cell r="Q726">
            <v>1339.11</v>
          </cell>
        </row>
        <row r="727">
          <cell r="J727" t="str">
            <v>JEFE DE GRUPO</v>
          </cell>
          <cell r="K727" t="str">
            <v>hh</v>
          </cell>
          <cell r="M727">
            <v>8.9200000000000002E-2</v>
          </cell>
          <cell r="N727">
            <v>13.01</v>
          </cell>
          <cell r="O727">
            <v>1.1599999999999999</v>
          </cell>
          <cell r="P727">
            <v>33.590000000000003</v>
          </cell>
          <cell r="Q727">
            <v>436.76</v>
          </cell>
        </row>
        <row r="728">
          <cell r="J728" t="str">
            <v>OPERARIO</v>
          </cell>
          <cell r="K728" t="str">
            <v>hh</v>
          </cell>
          <cell r="M728">
            <v>0.88849999999999996</v>
          </cell>
          <cell r="N728">
            <v>12.2</v>
          </cell>
          <cell r="O728">
            <v>10.84</v>
          </cell>
          <cell r="P728">
            <v>334.54</v>
          </cell>
          <cell r="Q728">
            <v>4081.48</v>
          </cell>
        </row>
        <row r="729">
          <cell r="J729" t="str">
            <v>OFICIAL</v>
          </cell>
          <cell r="K729" t="str">
            <v>hh</v>
          </cell>
          <cell r="M729">
            <v>0.44429999999999997</v>
          </cell>
          <cell r="N729">
            <v>10.87</v>
          </cell>
          <cell r="O729">
            <v>4.83</v>
          </cell>
          <cell r="P729">
            <v>167.29</v>
          </cell>
          <cell r="Q729">
            <v>1818.59</v>
          </cell>
        </row>
        <row r="730">
          <cell r="J730" t="str">
            <v>ACERO LISO 1/4"</v>
          </cell>
          <cell r="K730" t="str">
            <v>Kg</v>
          </cell>
          <cell r="M730">
            <v>0.75519999999999998</v>
          </cell>
          <cell r="N730">
            <v>2.9</v>
          </cell>
          <cell r="O730">
            <v>2.19</v>
          </cell>
          <cell r="P730">
            <v>284.35000000000002</v>
          </cell>
          <cell r="Q730">
            <v>824.58</v>
          </cell>
        </row>
        <row r="731">
          <cell r="J731" t="str">
            <v>CEMENTO PORTLAND TIPO I (42.5 Kg)</v>
          </cell>
          <cell r="K731" t="str">
            <v>bls</v>
          </cell>
          <cell r="M731">
            <v>0.19719999999999999</v>
          </cell>
          <cell r="N731">
            <v>13.69</v>
          </cell>
          <cell r="O731">
            <v>2.7</v>
          </cell>
          <cell r="P731">
            <v>74.25</v>
          </cell>
          <cell r="Q731">
            <v>1016.6</v>
          </cell>
        </row>
        <row r="732">
          <cell r="J732" t="str">
            <v>AGUA PUESTA EN OBRA</v>
          </cell>
          <cell r="K732" t="str">
            <v>m3</v>
          </cell>
          <cell r="M732">
            <v>7.1000000000000004E-3</v>
          </cell>
          <cell r="N732">
            <v>8.51</v>
          </cell>
          <cell r="O732">
            <v>0.06</v>
          </cell>
          <cell r="P732">
            <v>2.67</v>
          </cell>
          <cell r="Q732">
            <v>22.59</v>
          </cell>
        </row>
        <row r="733">
          <cell r="J733" t="str">
            <v>ARENA GRUESA</v>
          </cell>
          <cell r="K733" t="str">
            <v>m3</v>
          </cell>
          <cell r="M733">
            <v>2.8000000000000001E-2</v>
          </cell>
          <cell r="N733">
            <v>31.09</v>
          </cell>
          <cell r="O733">
            <v>0.87</v>
          </cell>
          <cell r="P733">
            <v>10.54</v>
          </cell>
          <cell r="Q733">
            <v>327.57</v>
          </cell>
        </row>
        <row r="734">
          <cell r="J734" t="str">
            <v>CLAVOS PARA MADERA CON CABEZA</v>
          </cell>
          <cell r="K734" t="str">
            <v>Kg</v>
          </cell>
          <cell r="M734">
            <v>3.3999999999999998E-3</v>
          </cell>
          <cell r="N734">
            <v>2.9</v>
          </cell>
          <cell r="O734">
            <v>0.01</v>
          </cell>
          <cell r="P734">
            <v>1.28</v>
          </cell>
          <cell r="Q734">
            <v>3.77</v>
          </cell>
        </row>
        <row r="735">
          <cell r="J735" t="str">
            <v>LADRILLO KK 18 HUECOS 9X12.5X23 CM</v>
          </cell>
          <cell r="K735" t="str">
            <v>mll</v>
          </cell>
          <cell r="M735">
            <v>4.1000000000000002E-2</v>
          </cell>
          <cell r="N735">
            <v>560</v>
          </cell>
          <cell r="O735">
            <v>22.96</v>
          </cell>
          <cell r="P735">
            <v>15.44</v>
          </cell>
          <cell r="Q735">
            <v>8644.9</v>
          </cell>
        </row>
        <row r="736">
          <cell r="J736" t="str">
            <v>IMPLEMENTOS DE SEGURIDAD</v>
          </cell>
          <cell r="K736" t="str">
            <v>hh</v>
          </cell>
          <cell r="M736">
            <v>1.4255</v>
          </cell>
          <cell r="N736">
            <v>0.47</v>
          </cell>
          <cell r="O736">
            <v>0.67</v>
          </cell>
          <cell r="P736">
            <v>536.73</v>
          </cell>
          <cell r="Q736">
            <v>252.27</v>
          </cell>
        </row>
        <row r="737">
          <cell r="J737" t="str">
            <v>ANDAMIO METALICO 2.5mx3.6m</v>
          </cell>
          <cell r="K737" t="str">
            <v>dia</v>
          </cell>
          <cell r="M737">
            <v>0.36980000000000002</v>
          </cell>
          <cell r="N737">
            <v>16.09</v>
          </cell>
          <cell r="O737">
            <v>5.95</v>
          </cell>
          <cell r="P737">
            <v>139.24</v>
          </cell>
          <cell r="Q737">
            <v>2240.29</v>
          </cell>
        </row>
        <row r="738">
          <cell r="J738" t="str">
            <v>HERRAMIENTAS MANUALES</v>
          </cell>
          <cell r="K738" t="str">
            <v>%MO</v>
          </cell>
          <cell r="M738">
            <v>4.99E-2</v>
          </cell>
          <cell r="N738">
            <v>16.829999999999998</v>
          </cell>
          <cell r="O738">
            <v>0.84</v>
          </cell>
          <cell r="P738">
            <v>18.79</v>
          </cell>
          <cell r="Q738">
            <v>316.27999999999997</v>
          </cell>
        </row>
        <row r="739">
          <cell r="J739" t="str">
            <v>JEFE DE GRUPO</v>
          </cell>
          <cell r="K739" t="str">
            <v>hh</v>
          </cell>
          <cell r="M739">
            <v>6.3799999999999996E-2</v>
          </cell>
          <cell r="N739">
            <v>13.01</v>
          </cell>
          <cell r="O739">
            <v>0.83</v>
          </cell>
          <cell r="P739">
            <v>52.8</v>
          </cell>
          <cell r="Q739">
            <v>686.83</v>
          </cell>
        </row>
        <row r="740">
          <cell r="J740" t="str">
            <v>OPERARIO</v>
          </cell>
          <cell r="K740" t="str">
            <v>hh</v>
          </cell>
          <cell r="M740">
            <v>0.63929999999999998</v>
          </cell>
          <cell r="N740">
            <v>12.2</v>
          </cell>
          <cell r="O740">
            <v>7.8</v>
          </cell>
          <cell r="P740">
            <v>529.03</v>
          </cell>
          <cell r="Q740">
            <v>6454.58</v>
          </cell>
        </row>
        <row r="741">
          <cell r="J741" t="str">
            <v>AYUDANTE</v>
          </cell>
          <cell r="K741" t="str">
            <v>hh</v>
          </cell>
          <cell r="M741">
            <v>0.27929999999999999</v>
          </cell>
          <cell r="N741">
            <v>9.81</v>
          </cell>
          <cell r="O741">
            <v>2.74</v>
          </cell>
          <cell r="P741">
            <v>231.12</v>
          </cell>
          <cell r="Q741">
            <v>2267.38</v>
          </cell>
        </row>
        <row r="742">
          <cell r="J742" t="str">
            <v>CLAVOS PARA MADERA CON CABEZA</v>
          </cell>
          <cell r="K742" t="str">
            <v>Kg</v>
          </cell>
          <cell r="M742">
            <v>4.48E-2</v>
          </cell>
          <cell r="N742">
            <v>2.9</v>
          </cell>
          <cell r="O742">
            <v>0.13</v>
          </cell>
          <cell r="P742">
            <v>37.07</v>
          </cell>
          <cell r="Q742">
            <v>107.58</v>
          </cell>
        </row>
        <row r="743">
          <cell r="J743" t="str">
            <v>ARENA FINA</v>
          </cell>
          <cell r="K743" t="str">
            <v>m3</v>
          </cell>
          <cell r="M743">
            <v>3.04E-2</v>
          </cell>
          <cell r="N743">
            <v>31.54</v>
          </cell>
          <cell r="O743">
            <v>0.96</v>
          </cell>
          <cell r="P743">
            <v>25.16</v>
          </cell>
          <cell r="Q743">
            <v>794.41</v>
          </cell>
        </row>
        <row r="744">
          <cell r="J744" t="str">
            <v>CEMENTO PORTLAND TIPO I (42.5 Kg)</v>
          </cell>
          <cell r="K744" t="str">
            <v>bls</v>
          </cell>
          <cell r="M744">
            <v>0.15190000000000001</v>
          </cell>
          <cell r="N744">
            <v>13.69</v>
          </cell>
          <cell r="O744">
            <v>2.08</v>
          </cell>
          <cell r="P744">
            <v>125.7</v>
          </cell>
          <cell r="Q744">
            <v>1721.22</v>
          </cell>
        </row>
        <row r="745">
          <cell r="J745" t="str">
            <v>AGUA PUESTA EN OBRA</v>
          </cell>
          <cell r="K745" t="str">
            <v>m3</v>
          </cell>
          <cell r="M745">
            <v>7.1000000000000004E-3</v>
          </cell>
          <cell r="N745">
            <v>8.51</v>
          </cell>
          <cell r="O745">
            <v>0.06</v>
          </cell>
          <cell r="P745">
            <v>5.88</v>
          </cell>
          <cell r="Q745">
            <v>49.65</v>
          </cell>
        </row>
        <row r="746">
          <cell r="J746" t="str">
            <v>MADERA TORNILLO INC. CORTE</v>
          </cell>
          <cell r="K746" t="str">
            <v>p2</v>
          </cell>
          <cell r="M746">
            <v>0.2407</v>
          </cell>
          <cell r="N746">
            <v>3.7</v>
          </cell>
          <cell r="O746">
            <v>0.89</v>
          </cell>
          <cell r="P746">
            <v>199.18</v>
          </cell>
          <cell r="Q746">
            <v>736.48</v>
          </cell>
        </row>
        <row r="747">
          <cell r="J747" t="str">
            <v>IMPLEMENTOS DE SEGURIDAD</v>
          </cell>
          <cell r="K747" t="str">
            <v>hh</v>
          </cell>
          <cell r="M747">
            <v>0.97870000000000001</v>
          </cell>
          <cell r="N747">
            <v>0.47</v>
          </cell>
          <cell r="O747">
            <v>0.46</v>
          </cell>
          <cell r="P747">
            <v>809.88</v>
          </cell>
          <cell r="Q747">
            <v>380.65</v>
          </cell>
        </row>
        <row r="748">
          <cell r="J748" t="str">
            <v>HERRAMIENTAS MANUALES</v>
          </cell>
          <cell r="K748" t="str">
            <v>%MO</v>
          </cell>
          <cell r="M748">
            <v>0.05</v>
          </cell>
          <cell r="N748">
            <v>12.21</v>
          </cell>
          <cell r="O748">
            <v>0.61</v>
          </cell>
          <cell r="P748">
            <v>41.38</v>
          </cell>
          <cell r="Q748">
            <v>504.78</v>
          </cell>
        </row>
        <row r="749">
          <cell r="J749" t="str">
            <v>JEFE DE GRUPO</v>
          </cell>
          <cell r="K749" t="str">
            <v>hh</v>
          </cell>
          <cell r="M749">
            <v>9.9900000000000003E-2</v>
          </cell>
          <cell r="N749">
            <v>13.01</v>
          </cell>
          <cell r="O749">
            <v>1.3</v>
          </cell>
          <cell r="P749">
            <v>31.53</v>
          </cell>
          <cell r="Q749">
            <v>410.32</v>
          </cell>
        </row>
        <row r="750">
          <cell r="J750" t="str">
            <v>OPERARIO</v>
          </cell>
          <cell r="K750" t="str">
            <v>hh</v>
          </cell>
          <cell r="M750">
            <v>1</v>
          </cell>
          <cell r="N750">
            <v>12.2</v>
          </cell>
          <cell r="O750">
            <v>12.2</v>
          </cell>
          <cell r="P750">
            <v>315.63</v>
          </cell>
          <cell r="Q750">
            <v>3850.69</v>
          </cell>
        </row>
        <row r="751">
          <cell r="J751" t="str">
            <v>AYUDANTE</v>
          </cell>
          <cell r="K751" t="str">
            <v>hh</v>
          </cell>
          <cell r="M751">
            <v>0.57999999999999996</v>
          </cell>
          <cell r="N751">
            <v>9.81</v>
          </cell>
          <cell r="O751">
            <v>5.69</v>
          </cell>
          <cell r="P751">
            <v>183.07</v>
          </cell>
          <cell r="Q751">
            <v>1795.93</v>
          </cell>
        </row>
        <row r="752">
          <cell r="J752" t="str">
            <v>ARENA FINA</v>
          </cell>
          <cell r="K752" t="str">
            <v>m3</v>
          </cell>
          <cell r="M752">
            <v>2.2800000000000001E-2</v>
          </cell>
          <cell r="N752">
            <v>31.54</v>
          </cell>
          <cell r="O752">
            <v>0.72</v>
          </cell>
          <cell r="P752">
            <v>7.2</v>
          </cell>
          <cell r="Q752">
            <v>227.25</v>
          </cell>
        </row>
        <row r="753">
          <cell r="J753" t="str">
            <v>CEMENTO PORTLAND TIPO I (42.5 Kg)</v>
          </cell>
          <cell r="K753" t="str">
            <v>bls</v>
          </cell>
          <cell r="M753">
            <v>0.1169</v>
          </cell>
          <cell r="N753">
            <v>13.69</v>
          </cell>
          <cell r="O753">
            <v>1.6</v>
          </cell>
          <cell r="P753">
            <v>36.9</v>
          </cell>
          <cell r="Q753">
            <v>505.01</v>
          </cell>
        </row>
        <row r="754">
          <cell r="J754" t="str">
            <v>AGUA PUESTA EN OBRA</v>
          </cell>
          <cell r="K754" t="str">
            <v>m3</v>
          </cell>
          <cell r="M754">
            <v>4.7000000000000002E-3</v>
          </cell>
          <cell r="N754">
            <v>8.51</v>
          </cell>
          <cell r="O754">
            <v>0.04</v>
          </cell>
          <cell r="P754">
            <v>1.48</v>
          </cell>
          <cell r="Q754">
            <v>12.63</v>
          </cell>
        </row>
        <row r="755">
          <cell r="J755" t="str">
            <v>IMPLEMENTOS DE SEGURIDAD</v>
          </cell>
          <cell r="K755" t="str">
            <v>hh</v>
          </cell>
          <cell r="M755">
            <v>1.6809000000000001</v>
          </cell>
          <cell r="N755">
            <v>0.47</v>
          </cell>
          <cell r="O755">
            <v>0.79</v>
          </cell>
          <cell r="P755">
            <v>530.54</v>
          </cell>
          <cell r="Q755">
            <v>249.35</v>
          </cell>
        </row>
        <row r="756">
          <cell r="J756" t="str">
            <v>ANDAMIO METALICO 2.5mx3.6m</v>
          </cell>
          <cell r="K756" t="str">
            <v>dia</v>
          </cell>
          <cell r="M756">
            <v>8.3299999999999999E-2</v>
          </cell>
          <cell r="N756">
            <v>16.09</v>
          </cell>
          <cell r="O756">
            <v>1.34</v>
          </cell>
          <cell r="P756">
            <v>26.29</v>
          </cell>
          <cell r="Q756">
            <v>422.94</v>
          </cell>
        </row>
        <row r="757">
          <cell r="J757" t="str">
            <v>HERRAMIENTAS MANUALES</v>
          </cell>
          <cell r="K757" t="str">
            <v>%MO</v>
          </cell>
          <cell r="M757">
            <v>5.0099999999999999E-2</v>
          </cell>
          <cell r="N757">
            <v>20.57</v>
          </cell>
          <cell r="O757">
            <v>1.03</v>
          </cell>
          <cell r="P757">
            <v>15.81</v>
          </cell>
          <cell r="Q757">
            <v>325.10000000000002</v>
          </cell>
        </row>
        <row r="758">
          <cell r="J758" t="str">
            <v>REGLA DE ALUMINIO x 5m</v>
          </cell>
          <cell r="K758" t="str">
            <v>u</v>
          </cell>
          <cell r="M758">
            <v>2.5000000000000001E-2</v>
          </cell>
          <cell r="N758">
            <v>14.5</v>
          </cell>
          <cell r="O758">
            <v>0.36</v>
          </cell>
          <cell r="P758">
            <v>7.89</v>
          </cell>
          <cell r="Q758">
            <v>113.63</v>
          </cell>
        </row>
        <row r="759">
          <cell r="J759" t="str">
            <v>JEFE DE GRUPO</v>
          </cell>
          <cell r="K759" t="str">
            <v>hh</v>
          </cell>
          <cell r="M759">
            <v>5.2999999999999999E-2</v>
          </cell>
          <cell r="N759">
            <v>13.01</v>
          </cell>
          <cell r="O759">
            <v>0.69</v>
          </cell>
          <cell r="P759">
            <v>20.46</v>
          </cell>
          <cell r="Q759">
            <v>266.36</v>
          </cell>
        </row>
        <row r="760">
          <cell r="J760" t="str">
            <v>OPERARIO</v>
          </cell>
          <cell r="K760" t="str">
            <v>hh</v>
          </cell>
          <cell r="M760">
            <v>0.53359999999999996</v>
          </cell>
          <cell r="N760">
            <v>12.2</v>
          </cell>
          <cell r="O760">
            <v>6.51</v>
          </cell>
          <cell r="P760">
            <v>205.99</v>
          </cell>
          <cell r="Q760">
            <v>2513.06</v>
          </cell>
        </row>
        <row r="761">
          <cell r="J761" t="str">
            <v>OFICIAL</v>
          </cell>
          <cell r="K761" t="str">
            <v>hh</v>
          </cell>
          <cell r="M761">
            <v>0.26679999999999998</v>
          </cell>
          <cell r="N761">
            <v>10.87</v>
          </cell>
          <cell r="O761">
            <v>2.9</v>
          </cell>
          <cell r="P761">
            <v>102.99</v>
          </cell>
          <cell r="Q761">
            <v>1119.49</v>
          </cell>
        </row>
        <row r="762">
          <cell r="J762" t="str">
            <v>CEMENTO PORTLAND TIPO I (42.5 Kg)</v>
          </cell>
          <cell r="K762" t="str">
            <v>bls</v>
          </cell>
          <cell r="M762">
            <v>3.1399999999999997E-2</v>
          </cell>
          <cell r="N762">
            <v>13.69</v>
          </cell>
          <cell r="O762">
            <v>0.43</v>
          </cell>
          <cell r="P762">
            <v>12.12</v>
          </cell>
          <cell r="Q762">
            <v>165.99</v>
          </cell>
        </row>
        <row r="763">
          <cell r="J763" t="str">
            <v>AGUA PUESTA EN OBRA</v>
          </cell>
          <cell r="K763" t="str">
            <v>m3</v>
          </cell>
          <cell r="M763">
            <v>1.1999999999999999E-3</v>
          </cell>
          <cell r="N763">
            <v>8.51</v>
          </cell>
          <cell r="O763">
            <v>0.01</v>
          </cell>
          <cell r="P763">
            <v>0.46</v>
          </cell>
          <cell r="Q763">
            <v>3.86</v>
          </cell>
        </row>
        <row r="764">
          <cell r="J764" t="str">
            <v>ARENA GRUESA</v>
          </cell>
          <cell r="K764" t="str">
            <v>m3</v>
          </cell>
          <cell r="M764">
            <v>2.8999999999999998E-3</v>
          </cell>
          <cell r="N764">
            <v>31.09</v>
          </cell>
          <cell r="O764">
            <v>0.09</v>
          </cell>
          <cell r="P764">
            <v>1.1200000000000001</v>
          </cell>
          <cell r="Q764">
            <v>34.74</v>
          </cell>
        </row>
        <row r="765">
          <cell r="J765" t="str">
            <v>IMPLEMENTOS DE SEGURIDAD</v>
          </cell>
          <cell r="K765" t="str">
            <v>hh</v>
          </cell>
          <cell r="M765">
            <v>0.85109999999999997</v>
          </cell>
          <cell r="N765">
            <v>0.47</v>
          </cell>
          <cell r="O765">
            <v>0.4</v>
          </cell>
          <cell r="P765">
            <v>328.55</v>
          </cell>
          <cell r="Q765">
            <v>154.41</v>
          </cell>
        </row>
        <row r="766">
          <cell r="J766" t="str">
            <v>HERRAMIENTAS MANUALES</v>
          </cell>
          <cell r="K766" t="str">
            <v>%MO</v>
          </cell>
          <cell r="M766">
            <v>5.0500000000000003E-2</v>
          </cell>
          <cell r="N766">
            <v>10.1</v>
          </cell>
          <cell r="O766">
            <v>0.51</v>
          </cell>
          <cell r="P766">
            <v>19.489999999999998</v>
          </cell>
          <cell r="Q766">
            <v>196.88</v>
          </cell>
        </row>
        <row r="767">
          <cell r="J767" t="str">
            <v>JEFE DE GRUPO</v>
          </cell>
          <cell r="K767" t="str">
            <v>hh</v>
          </cell>
          <cell r="M767">
            <v>1.46E-2</v>
          </cell>
          <cell r="N767">
            <v>13.01</v>
          </cell>
          <cell r="O767">
            <v>0.19</v>
          </cell>
          <cell r="P767">
            <v>18.37</v>
          </cell>
          <cell r="Q767">
            <v>239.02</v>
          </cell>
        </row>
        <row r="768">
          <cell r="J768" t="str">
            <v>OPERARIO</v>
          </cell>
          <cell r="K768" t="str">
            <v>hh</v>
          </cell>
          <cell r="M768">
            <v>5.8200000000000002E-2</v>
          </cell>
          <cell r="N768">
            <v>12.2</v>
          </cell>
          <cell r="O768">
            <v>0.71</v>
          </cell>
          <cell r="P768">
            <v>73.22</v>
          </cell>
          <cell r="Q768">
            <v>893.18</v>
          </cell>
        </row>
        <row r="769">
          <cell r="J769" t="str">
            <v>AYUDANTE</v>
          </cell>
          <cell r="K769" t="str">
            <v>hh</v>
          </cell>
          <cell r="M769">
            <v>0.1162</v>
          </cell>
          <cell r="N769">
            <v>9.81</v>
          </cell>
          <cell r="O769">
            <v>1.1399999999999999</v>
          </cell>
          <cell r="P769">
            <v>146.18</v>
          </cell>
          <cell r="Q769">
            <v>1434.12</v>
          </cell>
        </row>
        <row r="770">
          <cell r="J770" t="str">
            <v>CONCR.PREMEZ.F'C=100 KG/CM2 - CI</v>
          </cell>
          <cell r="K770" t="str">
            <v>m3</v>
          </cell>
          <cell r="M770">
            <v>0.105</v>
          </cell>
          <cell r="N770">
            <v>178.28</v>
          </cell>
          <cell r="O770">
            <v>18.72</v>
          </cell>
          <cell r="P770">
            <v>132.09</v>
          </cell>
          <cell r="Q770">
            <v>23549.759999999998</v>
          </cell>
        </row>
        <row r="771">
          <cell r="J771" t="str">
            <v>IMPLEMENTOS DE SEGURIDAD</v>
          </cell>
          <cell r="K771" t="str">
            <v>hh</v>
          </cell>
          <cell r="M771">
            <v>0.1915</v>
          </cell>
          <cell r="N771">
            <v>0.47</v>
          </cell>
          <cell r="O771">
            <v>0.09</v>
          </cell>
          <cell r="P771">
            <v>240.91</v>
          </cell>
          <cell r="Q771">
            <v>113.22</v>
          </cell>
        </row>
        <row r="772">
          <cell r="J772" t="str">
            <v>JEFE DE GRUPO</v>
          </cell>
          <cell r="K772" t="str">
            <v>hh</v>
          </cell>
          <cell r="M772">
            <v>9.1999999999999998E-3</v>
          </cell>
          <cell r="N772">
            <v>13.01</v>
          </cell>
          <cell r="O772">
            <v>0.12</v>
          </cell>
          <cell r="P772">
            <v>5.03</v>
          </cell>
          <cell r="Q772">
            <v>65.55</v>
          </cell>
        </row>
        <row r="773">
          <cell r="J773" t="str">
            <v>OPERARIO</v>
          </cell>
          <cell r="K773" t="str">
            <v>hh</v>
          </cell>
          <cell r="M773">
            <v>0.56389999999999996</v>
          </cell>
          <cell r="N773">
            <v>12.2</v>
          </cell>
          <cell r="O773">
            <v>6.88</v>
          </cell>
          <cell r="P773">
            <v>308.02</v>
          </cell>
          <cell r="Q773">
            <v>3758.13</v>
          </cell>
        </row>
        <row r="774">
          <cell r="J774" t="str">
            <v>AYUDANTE</v>
          </cell>
          <cell r="K774" t="str">
            <v>hh</v>
          </cell>
          <cell r="M774">
            <v>0.28239999999999998</v>
          </cell>
          <cell r="N774">
            <v>9.81</v>
          </cell>
          <cell r="O774">
            <v>2.77</v>
          </cell>
          <cell r="P774">
            <v>154.26</v>
          </cell>
          <cell r="Q774">
            <v>1513.08</v>
          </cell>
        </row>
        <row r="775">
          <cell r="J775" t="str">
            <v>CONCRETO PREMEZCLADO f'c=100 kg/cm2, Piedra 57, Slump 3-4"</v>
          </cell>
          <cell r="K775" t="str">
            <v>m3</v>
          </cell>
          <cell r="M775">
            <v>4.3999999999999997E-2</v>
          </cell>
          <cell r="N775">
            <v>178.29</v>
          </cell>
          <cell r="O775">
            <v>7.84</v>
          </cell>
          <cell r="P775">
            <v>24.03</v>
          </cell>
          <cell r="Q775">
            <v>4282.5200000000004</v>
          </cell>
        </row>
        <row r="776">
          <cell r="J776" t="str">
            <v>IMPLEMENTOS DE SEGURIDAD</v>
          </cell>
          <cell r="K776" t="str">
            <v>hh</v>
          </cell>
          <cell r="M776">
            <v>0.85109999999999997</v>
          </cell>
          <cell r="N776">
            <v>0.47</v>
          </cell>
          <cell r="O776">
            <v>0.4</v>
          </cell>
          <cell r="P776">
            <v>464.9</v>
          </cell>
          <cell r="Q776">
            <v>218.5</v>
          </cell>
        </row>
        <row r="777">
          <cell r="J777" t="str">
            <v>HERRAMIENTAS MANUALES</v>
          </cell>
          <cell r="K777" t="str">
            <v>%MO</v>
          </cell>
          <cell r="M777">
            <v>3.0499999999999999E-2</v>
          </cell>
          <cell r="N777">
            <v>10.18</v>
          </cell>
          <cell r="O777">
            <v>0.31</v>
          </cell>
          <cell r="P777">
            <v>16.66</v>
          </cell>
          <cell r="Q777">
            <v>169.33</v>
          </cell>
        </row>
        <row r="778">
          <cell r="J778" t="str">
            <v>REGLA DE ALUMINIO x 5m</v>
          </cell>
          <cell r="K778" t="str">
            <v>u</v>
          </cell>
          <cell r="M778">
            <v>6.1400000000000003E-2</v>
          </cell>
          <cell r="N778">
            <v>14.5</v>
          </cell>
          <cell r="O778">
            <v>0.89</v>
          </cell>
          <cell r="P778">
            <v>33.54</v>
          </cell>
          <cell r="Q778">
            <v>486.15</v>
          </cell>
        </row>
        <row r="779">
          <cell r="J779" t="str">
            <v>SERVICIO DE BOMBA P/PREMEZCLADO</v>
          </cell>
          <cell r="K779" t="str">
            <v>m3</v>
          </cell>
          <cell r="M779">
            <v>4.3999999999999997E-2</v>
          </cell>
          <cell r="N779">
            <v>30</v>
          </cell>
          <cell r="O779">
            <v>1.32</v>
          </cell>
          <cell r="P779">
            <v>24.03</v>
          </cell>
          <cell r="Q779">
            <v>721.04</v>
          </cell>
        </row>
        <row r="780">
          <cell r="J780" t="str">
            <v>JEFE DE GRUPO</v>
          </cell>
          <cell r="K780" t="str">
            <v>hh</v>
          </cell>
          <cell r="M780">
            <v>0.13370000000000001</v>
          </cell>
          <cell r="N780">
            <v>13.01</v>
          </cell>
          <cell r="O780">
            <v>1.74</v>
          </cell>
          <cell r="P780">
            <v>57.76</v>
          </cell>
          <cell r="Q780">
            <v>751.68</v>
          </cell>
        </row>
        <row r="781">
          <cell r="J781" t="str">
            <v>OPERARIO</v>
          </cell>
          <cell r="K781" t="str">
            <v>hh</v>
          </cell>
          <cell r="M781">
            <v>1.3335999999999999</v>
          </cell>
          <cell r="N781">
            <v>12.2</v>
          </cell>
          <cell r="O781">
            <v>16.27</v>
          </cell>
          <cell r="P781">
            <v>576.12</v>
          </cell>
          <cell r="Q781">
            <v>7028.64</v>
          </cell>
        </row>
        <row r="782">
          <cell r="J782" t="str">
            <v>AYUDANTE</v>
          </cell>
          <cell r="K782" t="str">
            <v>hh</v>
          </cell>
          <cell r="M782">
            <v>0.40060000000000001</v>
          </cell>
          <cell r="N782">
            <v>9.81</v>
          </cell>
          <cell r="O782">
            <v>3.93</v>
          </cell>
          <cell r="P782">
            <v>173.06</v>
          </cell>
          <cell r="Q782">
            <v>1697.76</v>
          </cell>
        </row>
        <row r="783">
          <cell r="J783" t="str">
            <v>ARENA GRUESA</v>
          </cell>
          <cell r="K783" t="str">
            <v>m3</v>
          </cell>
          <cell r="M783">
            <v>3.0200000000000001E-2</v>
          </cell>
          <cell r="N783">
            <v>31.09</v>
          </cell>
          <cell r="O783">
            <v>0.94</v>
          </cell>
          <cell r="P783">
            <v>13.05</v>
          </cell>
          <cell r="Q783">
            <v>406.08</v>
          </cell>
        </row>
        <row r="784">
          <cell r="J784" t="str">
            <v>CEMENTO PORTLAND TIPO I (42.5 Kg)</v>
          </cell>
          <cell r="K784" t="str">
            <v>bls</v>
          </cell>
          <cell r="M784">
            <v>0.2681</v>
          </cell>
          <cell r="N784">
            <v>13.69</v>
          </cell>
          <cell r="O784">
            <v>3.67</v>
          </cell>
          <cell r="P784">
            <v>115.82</v>
          </cell>
          <cell r="Q784">
            <v>1585.44</v>
          </cell>
        </row>
        <row r="785">
          <cell r="J785" t="str">
            <v>PORCELANATO 40X40 UNICOLOR PULIDO GRIS</v>
          </cell>
          <cell r="K785" t="str">
            <v>m2</v>
          </cell>
          <cell r="M785">
            <v>1.05</v>
          </cell>
          <cell r="N785">
            <v>70.95</v>
          </cell>
          <cell r="O785">
            <v>74.5</v>
          </cell>
          <cell r="P785">
            <v>453.6</v>
          </cell>
          <cell r="Q785">
            <v>32184</v>
          </cell>
        </row>
        <row r="786">
          <cell r="J786" t="str">
            <v>AGUA PUESTA EN OBRA</v>
          </cell>
          <cell r="K786" t="str">
            <v>m3</v>
          </cell>
          <cell r="M786">
            <v>5.9900000000000002E-2</v>
          </cell>
          <cell r="N786">
            <v>8.51</v>
          </cell>
          <cell r="O786">
            <v>0.51</v>
          </cell>
          <cell r="P786">
            <v>25.88</v>
          </cell>
          <cell r="Q786">
            <v>220.32</v>
          </cell>
        </row>
        <row r="787">
          <cell r="J787" t="str">
            <v>FRAGUA PORCELANA BLANCA</v>
          </cell>
          <cell r="K787" t="str">
            <v>Kg</v>
          </cell>
          <cell r="M787">
            <v>0.30070000000000002</v>
          </cell>
          <cell r="N787">
            <v>3.06</v>
          </cell>
          <cell r="O787">
            <v>0.92</v>
          </cell>
          <cell r="P787">
            <v>129.9</v>
          </cell>
          <cell r="Q787">
            <v>397.44</v>
          </cell>
        </row>
        <row r="788">
          <cell r="J788" t="str">
            <v>IMPLEMENTOS DE SEGURIDAD</v>
          </cell>
          <cell r="K788" t="str">
            <v>hh</v>
          </cell>
          <cell r="M788">
            <v>1.8723000000000001</v>
          </cell>
          <cell r="N788">
            <v>0.47</v>
          </cell>
          <cell r="O788">
            <v>0.88</v>
          </cell>
          <cell r="P788">
            <v>808.83</v>
          </cell>
          <cell r="Q788">
            <v>380.16</v>
          </cell>
        </row>
        <row r="789">
          <cell r="J789" t="str">
            <v>HERRAMIENTAS MANUALES</v>
          </cell>
          <cell r="K789" t="str">
            <v>%MO</v>
          </cell>
          <cell r="M789">
            <v>1.0200000000000001E-2</v>
          </cell>
          <cell r="N789">
            <v>23.53</v>
          </cell>
          <cell r="O789">
            <v>0.24</v>
          </cell>
          <cell r="P789">
            <v>4.41</v>
          </cell>
          <cell r="Q789">
            <v>103.68</v>
          </cell>
        </row>
        <row r="790">
          <cell r="J790" t="str">
            <v>REGLA DE ALUMINIO x 5m</v>
          </cell>
          <cell r="K790" t="str">
            <v>u</v>
          </cell>
          <cell r="M790">
            <v>0.06</v>
          </cell>
          <cell r="N790">
            <v>14.5</v>
          </cell>
          <cell r="O790">
            <v>0.87</v>
          </cell>
          <cell r="P790">
            <v>25.92</v>
          </cell>
          <cell r="Q790">
            <v>375.84</v>
          </cell>
        </row>
        <row r="791">
          <cell r="J791" t="str">
            <v>JEFE DE GRUPO</v>
          </cell>
          <cell r="K791" t="str">
            <v>hh</v>
          </cell>
          <cell r="M791">
            <v>0.13370000000000001</v>
          </cell>
          <cell r="N791">
            <v>13.01</v>
          </cell>
          <cell r="O791">
            <v>1.74</v>
          </cell>
          <cell r="P791">
            <v>3.21</v>
          </cell>
          <cell r="Q791">
            <v>41.76</v>
          </cell>
        </row>
        <row r="792">
          <cell r="J792" t="str">
            <v>OPERARIO</v>
          </cell>
          <cell r="K792" t="str">
            <v>hh</v>
          </cell>
          <cell r="M792">
            <v>1.3335999999999999</v>
          </cell>
          <cell r="N792">
            <v>12.2</v>
          </cell>
          <cell r="O792">
            <v>16.27</v>
          </cell>
          <cell r="P792">
            <v>32.01</v>
          </cell>
          <cell r="Q792">
            <v>390.48</v>
          </cell>
        </row>
        <row r="793">
          <cell r="J793" t="str">
            <v>AYUDANTE</v>
          </cell>
          <cell r="K793" t="str">
            <v>hh</v>
          </cell>
          <cell r="M793">
            <v>0.40060000000000001</v>
          </cell>
          <cell r="N793">
            <v>9.81</v>
          </cell>
          <cell r="O793">
            <v>3.93</v>
          </cell>
          <cell r="P793">
            <v>9.61</v>
          </cell>
          <cell r="Q793">
            <v>94.32</v>
          </cell>
        </row>
        <row r="794">
          <cell r="J794" t="str">
            <v>ARENA GRUESA</v>
          </cell>
          <cell r="K794" t="str">
            <v>m3</v>
          </cell>
          <cell r="M794">
            <v>3.0200000000000001E-2</v>
          </cell>
          <cell r="N794">
            <v>31.09</v>
          </cell>
          <cell r="O794">
            <v>0.94</v>
          </cell>
          <cell r="P794">
            <v>0.72</v>
          </cell>
          <cell r="Q794">
            <v>22.56</v>
          </cell>
        </row>
        <row r="795">
          <cell r="J795" t="str">
            <v>CEMENTO PORTLAND TIPO I (42.5 Kg)</v>
          </cell>
          <cell r="K795" t="str">
            <v>bls</v>
          </cell>
          <cell r="M795">
            <v>0.2681</v>
          </cell>
          <cell r="N795">
            <v>13.69</v>
          </cell>
          <cell r="O795">
            <v>3.67</v>
          </cell>
          <cell r="P795">
            <v>6.43</v>
          </cell>
          <cell r="Q795">
            <v>88.08</v>
          </cell>
        </row>
        <row r="796">
          <cell r="J796" t="str">
            <v>CERAMICA 30X30CM H=15CM CELIMA SERIE GRANILLA</v>
          </cell>
          <cell r="K796" t="str">
            <v>m2</v>
          </cell>
          <cell r="M796">
            <v>1.0499000000000001</v>
          </cell>
          <cell r="N796">
            <v>23.05</v>
          </cell>
          <cell r="O796">
            <v>24.2</v>
          </cell>
          <cell r="P796">
            <v>25.2</v>
          </cell>
          <cell r="Q796">
            <v>580.79999999999995</v>
          </cell>
        </row>
        <row r="797">
          <cell r="J797" t="str">
            <v>AGUA PUESTA EN OBRA</v>
          </cell>
          <cell r="K797" t="str">
            <v>m3</v>
          </cell>
          <cell r="M797">
            <v>0.04</v>
          </cell>
          <cell r="N797">
            <v>8.51</v>
          </cell>
          <cell r="O797">
            <v>0.34</v>
          </cell>
          <cell r="P797">
            <v>0.96</v>
          </cell>
          <cell r="Q797">
            <v>8.16</v>
          </cell>
        </row>
        <row r="798">
          <cell r="J798" t="str">
            <v>FRAGUA PORCELANA BLANCA</v>
          </cell>
          <cell r="K798" t="str">
            <v>Kg</v>
          </cell>
          <cell r="M798">
            <v>0.30070000000000002</v>
          </cell>
          <cell r="N798">
            <v>3.06</v>
          </cell>
          <cell r="O798">
            <v>0.92</v>
          </cell>
          <cell r="P798">
            <v>7.22</v>
          </cell>
          <cell r="Q798">
            <v>22.08</v>
          </cell>
        </row>
        <row r="799">
          <cell r="J799" t="str">
            <v>IMPLEMENTOS DE SEGURIDAD</v>
          </cell>
          <cell r="K799" t="str">
            <v>hh</v>
          </cell>
          <cell r="M799">
            <v>1.8723000000000001</v>
          </cell>
          <cell r="N799">
            <v>0.47</v>
          </cell>
          <cell r="O799">
            <v>0.88</v>
          </cell>
          <cell r="P799">
            <v>44.94</v>
          </cell>
          <cell r="Q799">
            <v>21.12</v>
          </cell>
        </row>
        <row r="800">
          <cell r="J800" t="str">
            <v>HERRAMIENTAS MANUALES</v>
          </cell>
          <cell r="K800" t="str">
            <v>%MO</v>
          </cell>
          <cell r="M800">
            <v>1.0200000000000001E-2</v>
          </cell>
          <cell r="N800">
            <v>23.53</v>
          </cell>
          <cell r="O800">
            <v>0.24</v>
          </cell>
          <cell r="P800">
            <v>0.24</v>
          </cell>
          <cell r="Q800">
            <v>5.76</v>
          </cell>
        </row>
        <row r="801">
          <cell r="J801" t="str">
            <v>REGLA DE ALUMINIO x 5m</v>
          </cell>
          <cell r="K801" t="str">
            <v>u</v>
          </cell>
          <cell r="M801">
            <v>0.06</v>
          </cell>
          <cell r="N801">
            <v>14.5</v>
          </cell>
          <cell r="O801">
            <v>0.87</v>
          </cell>
          <cell r="P801">
            <v>1.44</v>
          </cell>
          <cell r="Q801">
            <v>20.88</v>
          </cell>
        </row>
        <row r="802">
          <cell r="J802" t="str">
            <v>JEFE DE GRUPO</v>
          </cell>
          <cell r="K802" t="str">
            <v>hh</v>
          </cell>
          <cell r="M802">
            <v>0.13370000000000001</v>
          </cell>
          <cell r="N802">
            <v>13.01</v>
          </cell>
          <cell r="O802">
            <v>1.74</v>
          </cell>
          <cell r="P802">
            <v>98.4</v>
          </cell>
          <cell r="Q802">
            <v>1280.6400000000001</v>
          </cell>
        </row>
        <row r="803">
          <cell r="J803" t="str">
            <v>OPERARIO</v>
          </cell>
          <cell r="K803" t="str">
            <v>hh</v>
          </cell>
          <cell r="M803">
            <v>1.3335999999999999</v>
          </cell>
          <cell r="N803">
            <v>12.2</v>
          </cell>
          <cell r="O803">
            <v>16.27</v>
          </cell>
          <cell r="P803">
            <v>981.53</v>
          </cell>
          <cell r="Q803">
            <v>11974.72</v>
          </cell>
        </row>
        <row r="804">
          <cell r="J804" t="str">
            <v>AYUDANTE</v>
          </cell>
          <cell r="K804" t="str">
            <v>hh</v>
          </cell>
          <cell r="M804">
            <v>0.40060000000000001</v>
          </cell>
          <cell r="N804">
            <v>9.81</v>
          </cell>
          <cell r="O804">
            <v>3.93</v>
          </cell>
          <cell r="P804">
            <v>294.83999999999997</v>
          </cell>
          <cell r="Q804">
            <v>2892.48</v>
          </cell>
        </row>
        <row r="805">
          <cell r="J805" t="str">
            <v>ARENA GRUESA</v>
          </cell>
          <cell r="K805" t="str">
            <v>m3</v>
          </cell>
          <cell r="M805">
            <v>3.0200000000000001E-2</v>
          </cell>
          <cell r="N805">
            <v>31.09</v>
          </cell>
          <cell r="O805">
            <v>0.94</v>
          </cell>
          <cell r="P805">
            <v>22.23</v>
          </cell>
          <cell r="Q805">
            <v>691.84</v>
          </cell>
        </row>
        <row r="806">
          <cell r="J806" t="str">
            <v>CEMENTO PORTLAND TIPO I (42.5 Kg)</v>
          </cell>
          <cell r="K806" t="str">
            <v>bls</v>
          </cell>
          <cell r="M806">
            <v>0.2681</v>
          </cell>
          <cell r="N806">
            <v>13.69</v>
          </cell>
          <cell r="O806">
            <v>3.67</v>
          </cell>
          <cell r="P806">
            <v>197.32</v>
          </cell>
          <cell r="Q806">
            <v>2701.12</v>
          </cell>
        </row>
        <row r="807">
          <cell r="J807" t="str">
            <v>CERAMICA 40X40CM H=15CM CELIMA SERIE STONE HUESO</v>
          </cell>
          <cell r="K807" t="str">
            <v>m2</v>
          </cell>
          <cell r="M807">
            <v>1.0501</v>
          </cell>
          <cell r="N807">
            <v>24.93</v>
          </cell>
          <cell r="O807">
            <v>26.18</v>
          </cell>
          <cell r="P807">
            <v>772.87</v>
          </cell>
          <cell r="Q807">
            <v>19268.48</v>
          </cell>
        </row>
        <row r="808">
          <cell r="J808" t="str">
            <v>AGUA PUESTA EN OBRA</v>
          </cell>
          <cell r="K808" t="str">
            <v>m3</v>
          </cell>
          <cell r="M808">
            <v>5.9900000000000002E-2</v>
          </cell>
          <cell r="N808">
            <v>8.51</v>
          </cell>
          <cell r="O808">
            <v>0.51</v>
          </cell>
          <cell r="P808">
            <v>44.09</v>
          </cell>
          <cell r="Q808">
            <v>375.36</v>
          </cell>
        </row>
        <row r="809">
          <cell r="J809" t="str">
            <v>FRAGUA PORCELANA BLANCA</v>
          </cell>
          <cell r="K809" t="str">
            <v>Kg</v>
          </cell>
          <cell r="M809">
            <v>0.30070000000000002</v>
          </cell>
          <cell r="N809">
            <v>3.06</v>
          </cell>
          <cell r="O809">
            <v>0.92</v>
          </cell>
          <cell r="P809">
            <v>221.32</v>
          </cell>
          <cell r="Q809">
            <v>677.12</v>
          </cell>
        </row>
        <row r="810">
          <cell r="J810" t="str">
            <v>IMPLEMENTOS DE SEGURIDAD</v>
          </cell>
          <cell r="K810" t="str">
            <v>hh</v>
          </cell>
          <cell r="M810">
            <v>1.8723000000000001</v>
          </cell>
          <cell r="N810">
            <v>0.47</v>
          </cell>
          <cell r="O810">
            <v>0.88</v>
          </cell>
          <cell r="P810">
            <v>1378.01</v>
          </cell>
          <cell r="Q810">
            <v>647.67999999999995</v>
          </cell>
        </row>
        <row r="811">
          <cell r="J811" t="str">
            <v>HERRAMIENTAS MANUALES</v>
          </cell>
          <cell r="K811" t="str">
            <v>%MO</v>
          </cell>
          <cell r="M811">
            <v>1.0200000000000001E-2</v>
          </cell>
          <cell r="N811">
            <v>23.53</v>
          </cell>
          <cell r="O811">
            <v>0.24</v>
          </cell>
          <cell r="P811">
            <v>7.51</v>
          </cell>
          <cell r="Q811">
            <v>176.64</v>
          </cell>
        </row>
        <row r="812">
          <cell r="J812" t="str">
            <v>REGLA DE ALUMINIO x 5m</v>
          </cell>
          <cell r="K812" t="str">
            <v>u</v>
          </cell>
          <cell r="M812">
            <v>0.06</v>
          </cell>
          <cell r="N812">
            <v>14.5</v>
          </cell>
          <cell r="O812">
            <v>0.87</v>
          </cell>
          <cell r="P812">
            <v>44.16</v>
          </cell>
          <cell r="Q812">
            <v>640.32000000000005</v>
          </cell>
        </row>
        <row r="813">
          <cell r="J813" t="str">
            <v>JEFE DE GRUPO</v>
          </cell>
          <cell r="K813" t="str">
            <v>hh</v>
          </cell>
          <cell r="M813">
            <v>0.13370000000000001</v>
          </cell>
          <cell r="N813">
            <v>13.01</v>
          </cell>
          <cell r="O813">
            <v>1.74</v>
          </cell>
          <cell r="P813">
            <v>12.18</v>
          </cell>
          <cell r="Q813">
            <v>158.47999999999999</v>
          </cell>
        </row>
        <row r="814">
          <cell r="J814" t="str">
            <v>OPERARIO</v>
          </cell>
          <cell r="K814" t="str">
            <v>hh</v>
          </cell>
          <cell r="M814">
            <v>1.3335999999999999</v>
          </cell>
          <cell r="N814">
            <v>12.2</v>
          </cell>
          <cell r="O814">
            <v>16.27</v>
          </cell>
          <cell r="P814">
            <v>121.46</v>
          </cell>
          <cell r="Q814">
            <v>1481.87</v>
          </cell>
        </row>
        <row r="815">
          <cell r="J815" t="str">
            <v>AYUDANTE</v>
          </cell>
          <cell r="K815" t="str">
            <v>hh</v>
          </cell>
          <cell r="M815">
            <v>0.40060000000000001</v>
          </cell>
          <cell r="N815">
            <v>9.81</v>
          </cell>
          <cell r="O815">
            <v>3.93</v>
          </cell>
          <cell r="P815">
            <v>36.49</v>
          </cell>
          <cell r="Q815">
            <v>357.94</v>
          </cell>
        </row>
        <row r="816">
          <cell r="J816" t="str">
            <v>ARENA GRUESA</v>
          </cell>
          <cell r="K816" t="str">
            <v>m3</v>
          </cell>
          <cell r="M816">
            <v>3.0200000000000001E-2</v>
          </cell>
          <cell r="N816">
            <v>31.09</v>
          </cell>
          <cell r="O816">
            <v>0.94</v>
          </cell>
          <cell r="P816">
            <v>2.75</v>
          </cell>
          <cell r="Q816">
            <v>85.62</v>
          </cell>
        </row>
        <row r="817">
          <cell r="J817" t="str">
            <v>CEMENTO PORTLAND TIPO I (42.5 Kg)</v>
          </cell>
          <cell r="K817" t="str">
            <v>bls</v>
          </cell>
          <cell r="M817">
            <v>0.2681</v>
          </cell>
          <cell r="N817">
            <v>13.69</v>
          </cell>
          <cell r="O817">
            <v>3.67</v>
          </cell>
          <cell r="P817">
            <v>24.42</v>
          </cell>
          <cell r="Q817">
            <v>334.26</v>
          </cell>
        </row>
        <row r="818">
          <cell r="J818" t="str">
            <v>CERAMICA 30X30CM H=15CM CELIMA SERIE GRANILLA</v>
          </cell>
          <cell r="K818" t="str">
            <v>m2</v>
          </cell>
          <cell r="M818">
            <v>1.0499000000000001</v>
          </cell>
          <cell r="N818">
            <v>23.05</v>
          </cell>
          <cell r="O818">
            <v>24.2</v>
          </cell>
          <cell r="P818">
            <v>95.62</v>
          </cell>
          <cell r="Q818">
            <v>2204.14</v>
          </cell>
        </row>
        <row r="819">
          <cell r="J819" t="str">
            <v>AGUA PUESTA EN OBRA</v>
          </cell>
          <cell r="K819" t="str">
            <v>m3</v>
          </cell>
          <cell r="M819">
            <v>0.04</v>
          </cell>
          <cell r="N819">
            <v>8.51</v>
          </cell>
          <cell r="O819">
            <v>0.34</v>
          </cell>
          <cell r="P819">
            <v>3.64</v>
          </cell>
          <cell r="Q819">
            <v>30.97</v>
          </cell>
        </row>
        <row r="820">
          <cell r="J820" t="str">
            <v>FRAGUA PORCELANA BLANCA</v>
          </cell>
          <cell r="K820" t="str">
            <v>Kg</v>
          </cell>
          <cell r="M820">
            <v>0.30070000000000002</v>
          </cell>
          <cell r="N820">
            <v>3.06</v>
          </cell>
          <cell r="O820">
            <v>0.92</v>
          </cell>
          <cell r="P820">
            <v>27.39</v>
          </cell>
          <cell r="Q820">
            <v>83.79</v>
          </cell>
        </row>
        <row r="821">
          <cell r="J821" t="str">
            <v>IMPLEMENTOS DE SEGURIDAD</v>
          </cell>
          <cell r="K821" t="str">
            <v>hh</v>
          </cell>
          <cell r="M821">
            <v>1.8723000000000001</v>
          </cell>
          <cell r="N821">
            <v>0.47</v>
          </cell>
          <cell r="O821">
            <v>0.88</v>
          </cell>
          <cell r="P821">
            <v>170.53</v>
          </cell>
          <cell r="Q821">
            <v>80.150000000000006</v>
          </cell>
        </row>
        <row r="822">
          <cell r="J822" t="str">
            <v>HERRAMIENTAS MANUALES</v>
          </cell>
          <cell r="K822" t="str">
            <v>%MO</v>
          </cell>
          <cell r="M822">
            <v>1.0200000000000001E-2</v>
          </cell>
          <cell r="N822">
            <v>23.53</v>
          </cell>
          <cell r="O822">
            <v>0.24</v>
          </cell>
          <cell r="P822">
            <v>0.93</v>
          </cell>
          <cell r="Q822">
            <v>21.86</v>
          </cell>
        </row>
        <row r="823">
          <cell r="J823" t="str">
            <v>REGLA DE ALUMINIO x 5m</v>
          </cell>
          <cell r="K823" t="str">
            <v>u</v>
          </cell>
          <cell r="M823">
            <v>0.06</v>
          </cell>
          <cell r="N823">
            <v>14.5</v>
          </cell>
          <cell r="O823">
            <v>0.87</v>
          </cell>
          <cell r="P823">
            <v>5.46</v>
          </cell>
          <cell r="Q823">
            <v>79.239999999999995</v>
          </cell>
        </row>
        <row r="824">
          <cell r="J824" t="str">
            <v>JEFE DE GRUPO</v>
          </cell>
          <cell r="K824" t="str">
            <v>hh</v>
          </cell>
          <cell r="M824">
            <v>6.6900000000000001E-2</v>
          </cell>
          <cell r="N824">
            <v>13.01</v>
          </cell>
          <cell r="O824">
            <v>0.87</v>
          </cell>
          <cell r="P824">
            <v>6.82</v>
          </cell>
          <cell r="Q824">
            <v>88.74</v>
          </cell>
        </row>
        <row r="825">
          <cell r="J825" t="str">
            <v>OPERARIO</v>
          </cell>
          <cell r="K825" t="str">
            <v>hh</v>
          </cell>
          <cell r="M825">
            <v>0.53359999999999996</v>
          </cell>
          <cell r="N825">
            <v>12.2</v>
          </cell>
          <cell r="O825">
            <v>6.51</v>
          </cell>
          <cell r="P825">
            <v>54.43</v>
          </cell>
          <cell r="Q825">
            <v>664.02</v>
          </cell>
        </row>
        <row r="826">
          <cell r="J826" t="str">
            <v>AYUDANTE</v>
          </cell>
          <cell r="K826" t="str">
            <v>hh</v>
          </cell>
          <cell r="M826">
            <v>0.19980000000000001</v>
          </cell>
          <cell r="N826">
            <v>9.81</v>
          </cell>
          <cell r="O826">
            <v>1.96</v>
          </cell>
          <cell r="P826">
            <v>20.38</v>
          </cell>
          <cell r="Q826">
            <v>199.92</v>
          </cell>
        </row>
        <row r="827">
          <cell r="J827" t="str">
            <v>ARENA FINA</v>
          </cell>
          <cell r="K827" t="str">
            <v>m3</v>
          </cell>
          <cell r="M827">
            <v>1.2999999999999999E-3</v>
          </cell>
          <cell r="N827">
            <v>31.54</v>
          </cell>
          <cell r="O827">
            <v>0.04</v>
          </cell>
          <cell r="P827">
            <v>0.13</v>
          </cell>
          <cell r="Q827">
            <v>4.08</v>
          </cell>
        </row>
        <row r="828">
          <cell r="J828" t="str">
            <v>CEMENTO PORTLAND TIPO I (42.5 Kg)</v>
          </cell>
          <cell r="K828" t="str">
            <v>bls</v>
          </cell>
          <cell r="M828">
            <v>1.3899999999999999E-2</v>
          </cell>
          <cell r="N828">
            <v>13.69</v>
          </cell>
          <cell r="O828">
            <v>0.19</v>
          </cell>
          <cell r="P828">
            <v>1.42</v>
          </cell>
          <cell r="Q828">
            <v>19.38</v>
          </cell>
        </row>
        <row r="829">
          <cell r="J829" t="str">
            <v>PORCELANATO 40X40 UNICOLOR PULIDO GRIS</v>
          </cell>
          <cell r="K829" t="str">
            <v>m2</v>
          </cell>
          <cell r="M829">
            <v>0.2</v>
          </cell>
          <cell r="N829">
            <v>70.95</v>
          </cell>
          <cell r="O829">
            <v>14.19</v>
          </cell>
          <cell r="P829">
            <v>20.399999999999999</v>
          </cell>
          <cell r="Q829">
            <v>1447.38</v>
          </cell>
        </row>
        <row r="830">
          <cell r="J830" t="str">
            <v>FRAGUA PORCELANA BLANCA</v>
          </cell>
          <cell r="K830" t="str">
            <v>Kg</v>
          </cell>
          <cell r="M830">
            <v>4.58E-2</v>
          </cell>
          <cell r="N830">
            <v>3.06</v>
          </cell>
          <cell r="O830">
            <v>0.14000000000000001</v>
          </cell>
          <cell r="P830">
            <v>4.67</v>
          </cell>
          <cell r="Q830">
            <v>14.28</v>
          </cell>
        </row>
        <row r="831">
          <cell r="J831" t="str">
            <v>IMPLEMENTOS DE SEGURIDAD</v>
          </cell>
          <cell r="K831" t="str">
            <v>hh</v>
          </cell>
          <cell r="M831">
            <v>0.8085</v>
          </cell>
          <cell r="N831">
            <v>0.47</v>
          </cell>
          <cell r="O831">
            <v>0.38</v>
          </cell>
          <cell r="P831">
            <v>82.47</v>
          </cell>
          <cell r="Q831">
            <v>38.76</v>
          </cell>
        </row>
        <row r="832">
          <cell r="J832" t="str">
            <v>HERRAMIENTAS MANUALES</v>
          </cell>
          <cell r="K832" t="str">
            <v>%MO</v>
          </cell>
          <cell r="M832">
            <v>9.9699999999999997E-2</v>
          </cell>
          <cell r="N832">
            <v>10.029999999999999</v>
          </cell>
          <cell r="O832">
            <v>1</v>
          </cell>
          <cell r="P832">
            <v>10.17</v>
          </cell>
          <cell r="Q832">
            <v>102</v>
          </cell>
        </row>
        <row r="833">
          <cell r="J833" t="str">
            <v>JEFE DE GRUPO</v>
          </cell>
          <cell r="K833" t="str">
            <v>hh</v>
          </cell>
          <cell r="M833">
            <v>9.9900000000000003E-2</v>
          </cell>
          <cell r="N833">
            <v>13.01</v>
          </cell>
          <cell r="O833">
            <v>1.3</v>
          </cell>
          <cell r="P833">
            <v>73.53</v>
          </cell>
          <cell r="Q833">
            <v>956.8</v>
          </cell>
        </row>
        <row r="834">
          <cell r="J834" t="str">
            <v>OPERARIO</v>
          </cell>
          <cell r="K834" t="str">
            <v>hh</v>
          </cell>
          <cell r="M834">
            <v>1</v>
          </cell>
          <cell r="N834">
            <v>12.2</v>
          </cell>
          <cell r="O834">
            <v>12.2</v>
          </cell>
          <cell r="P834">
            <v>736</v>
          </cell>
          <cell r="Q834">
            <v>8979.2000000000007</v>
          </cell>
        </row>
        <row r="835">
          <cell r="J835" t="str">
            <v>AYUDANTE</v>
          </cell>
          <cell r="K835" t="str">
            <v>hh</v>
          </cell>
          <cell r="M835">
            <v>0.33329999999999999</v>
          </cell>
          <cell r="N835">
            <v>9.81</v>
          </cell>
          <cell r="O835">
            <v>3.27</v>
          </cell>
          <cell r="P835">
            <v>245.31</v>
          </cell>
          <cell r="Q835">
            <v>2406.7199999999998</v>
          </cell>
        </row>
        <row r="836">
          <cell r="J836" t="str">
            <v>CLAVOS PARA MADERA CON CABEZA</v>
          </cell>
          <cell r="K836" t="str">
            <v>Kg</v>
          </cell>
          <cell r="M836">
            <v>2.07E-2</v>
          </cell>
          <cell r="N836">
            <v>2.9</v>
          </cell>
          <cell r="O836">
            <v>0.06</v>
          </cell>
          <cell r="P836">
            <v>15.24</v>
          </cell>
          <cell r="Q836">
            <v>44.16</v>
          </cell>
        </row>
        <row r="837">
          <cell r="J837" t="str">
            <v>ARENA FINA</v>
          </cell>
          <cell r="K837" t="str">
            <v>m3</v>
          </cell>
          <cell r="M837">
            <v>1.5900000000000001E-2</v>
          </cell>
          <cell r="N837">
            <v>31.54</v>
          </cell>
          <cell r="O837">
            <v>0.5</v>
          </cell>
          <cell r="P837">
            <v>11.7</v>
          </cell>
          <cell r="Q837">
            <v>368</v>
          </cell>
        </row>
        <row r="838">
          <cell r="J838" t="str">
            <v>CEMENTO PORTLAND TIPO I (42.5 Kg)</v>
          </cell>
          <cell r="K838" t="str">
            <v>bls</v>
          </cell>
          <cell r="M838">
            <v>0.14019999999999999</v>
          </cell>
          <cell r="N838">
            <v>13.69</v>
          </cell>
          <cell r="O838">
            <v>1.92</v>
          </cell>
          <cell r="P838">
            <v>103.19</v>
          </cell>
          <cell r="Q838">
            <v>1413.12</v>
          </cell>
        </row>
        <row r="839">
          <cell r="J839" t="str">
            <v>AGUA PUESTA EN OBRA</v>
          </cell>
          <cell r="K839" t="str">
            <v>m3</v>
          </cell>
          <cell r="M839">
            <v>5.8999999999999999E-3</v>
          </cell>
          <cell r="N839">
            <v>8.51</v>
          </cell>
          <cell r="O839">
            <v>0.05</v>
          </cell>
          <cell r="P839">
            <v>4.34</v>
          </cell>
          <cell r="Q839">
            <v>36.799999999999997</v>
          </cell>
        </row>
        <row r="840">
          <cell r="J840" t="str">
            <v>MADERA TORNILLO INC. CORTE</v>
          </cell>
          <cell r="K840" t="str">
            <v>p2</v>
          </cell>
          <cell r="M840">
            <v>0.31269999999999998</v>
          </cell>
          <cell r="N840">
            <v>3.7</v>
          </cell>
          <cell r="O840">
            <v>1.1599999999999999</v>
          </cell>
          <cell r="P840">
            <v>230.15</v>
          </cell>
          <cell r="Q840">
            <v>853.76</v>
          </cell>
        </row>
        <row r="841">
          <cell r="J841" t="str">
            <v>IMPLEMENTOS DE SEGURIDAD</v>
          </cell>
          <cell r="K841" t="str">
            <v>hh</v>
          </cell>
          <cell r="M841">
            <v>1.4255</v>
          </cell>
          <cell r="N841">
            <v>0.47</v>
          </cell>
          <cell r="O841">
            <v>0.67</v>
          </cell>
          <cell r="P841">
            <v>1049.17</v>
          </cell>
          <cell r="Q841">
            <v>493.12</v>
          </cell>
        </row>
        <row r="842">
          <cell r="J842" t="str">
            <v>HERRAMIENTAS MANUALES</v>
          </cell>
          <cell r="K842" t="str">
            <v>%MO</v>
          </cell>
          <cell r="M842">
            <v>0.05</v>
          </cell>
          <cell r="N842">
            <v>17.989999999999998</v>
          </cell>
          <cell r="O842">
            <v>0.9</v>
          </cell>
          <cell r="P842">
            <v>36.799999999999997</v>
          </cell>
          <cell r="Q842">
            <v>662.4</v>
          </cell>
        </row>
        <row r="843">
          <cell r="J843" t="str">
            <v>REGLA DE ALUMINIO x 5m</v>
          </cell>
          <cell r="K843" t="str">
            <v>u</v>
          </cell>
          <cell r="M843">
            <v>2.7900000000000001E-2</v>
          </cell>
          <cell r="N843">
            <v>14.5</v>
          </cell>
          <cell r="O843">
            <v>0.4</v>
          </cell>
          <cell r="P843">
            <v>20.53</v>
          </cell>
          <cell r="Q843">
            <v>294.39999999999998</v>
          </cell>
        </row>
        <row r="844">
          <cell r="J844" t="str">
            <v>FALSO CIELO RASO DE BALDOSA AMSTRONG E=5/8</v>
          </cell>
          <cell r="K844" t="str">
            <v>m2</v>
          </cell>
          <cell r="M844">
            <v>1</v>
          </cell>
          <cell r="N844">
            <v>63.11</v>
          </cell>
          <cell r="O844">
            <v>63.11</v>
          </cell>
          <cell r="P844">
            <v>432</v>
          </cell>
          <cell r="Q844">
            <v>27263.52</v>
          </cell>
        </row>
        <row r="845">
          <cell r="J845" t="str">
            <v>FALSO CIELO DE DRYWALL</v>
          </cell>
          <cell r="K845" t="str">
            <v>m2</v>
          </cell>
          <cell r="M845">
            <v>1</v>
          </cell>
          <cell r="N845">
            <v>84.57</v>
          </cell>
          <cell r="O845">
            <v>84.57</v>
          </cell>
          <cell r="P845">
            <v>18</v>
          </cell>
          <cell r="Q845">
            <v>1522.26</v>
          </cell>
        </row>
        <row r="846">
          <cell r="J846" t="str">
            <v>PUERTA CONTRAPLACADA CON REJILLA Y FORMICA 0.70X2.10 M.</v>
          </cell>
          <cell r="K846" t="str">
            <v>m2</v>
          </cell>
          <cell r="M846">
            <v>1</v>
          </cell>
          <cell r="N846">
            <v>424.58</v>
          </cell>
          <cell r="O846">
            <v>424.58</v>
          </cell>
          <cell r="P846">
            <v>10.29</v>
          </cell>
          <cell r="Q846">
            <v>4368.93</v>
          </cell>
        </row>
        <row r="847">
          <cell r="J847" t="str">
            <v>MAESTRAMIENTO</v>
          </cell>
          <cell r="K847" t="str">
            <v>u</v>
          </cell>
          <cell r="M847">
            <v>1</v>
          </cell>
          <cell r="N847">
            <v>9.4</v>
          </cell>
          <cell r="O847">
            <v>9.4</v>
          </cell>
          <cell r="P847">
            <v>20</v>
          </cell>
          <cell r="Q847">
            <v>188</v>
          </cell>
        </row>
        <row r="848">
          <cell r="J848" t="str">
            <v>CERRADURA DE EMBUTIR EXTERIORES</v>
          </cell>
          <cell r="K848" t="str">
            <v>u</v>
          </cell>
          <cell r="M848">
            <v>1</v>
          </cell>
          <cell r="N848">
            <v>73.11</v>
          </cell>
          <cell r="O848">
            <v>73.11</v>
          </cell>
          <cell r="P848">
            <v>20</v>
          </cell>
          <cell r="Q848">
            <v>1462.2</v>
          </cell>
        </row>
        <row r="849">
          <cell r="J849" t="str">
            <v>JEFE DE GRUPO</v>
          </cell>
          <cell r="K849" t="str">
            <v>hh</v>
          </cell>
          <cell r="M849">
            <v>5.3800000000000001E-2</v>
          </cell>
          <cell r="N849">
            <v>13.01</v>
          </cell>
          <cell r="O849">
            <v>0.7</v>
          </cell>
          <cell r="P849">
            <v>3.23</v>
          </cell>
          <cell r="Q849">
            <v>42</v>
          </cell>
        </row>
        <row r="850">
          <cell r="J850" t="str">
            <v>OPERARIO</v>
          </cell>
          <cell r="K850" t="str">
            <v>hh</v>
          </cell>
          <cell r="M850">
            <v>0.53359999999999996</v>
          </cell>
          <cell r="N850">
            <v>12.2</v>
          </cell>
          <cell r="O850">
            <v>6.51</v>
          </cell>
          <cell r="P850">
            <v>32.020000000000003</v>
          </cell>
          <cell r="Q850">
            <v>390.6</v>
          </cell>
        </row>
        <row r="851">
          <cell r="J851" t="str">
            <v>BISAGRA CAPUCHINA PLOMA 3" X 3"</v>
          </cell>
          <cell r="K851" t="str">
            <v>par</v>
          </cell>
          <cell r="M851">
            <v>1</v>
          </cell>
          <cell r="N851">
            <v>2.83</v>
          </cell>
          <cell r="O851">
            <v>2.83</v>
          </cell>
          <cell r="P851">
            <v>60</v>
          </cell>
          <cell r="Q851">
            <v>169.8</v>
          </cell>
        </row>
        <row r="852">
          <cell r="J852" t="str">
            <v>IMPLEMENTOS DE SEGURIDAD</v>
          </cell>
          <cell r="K852" t="str">
            <v>hh</v>
          </cell>
          <cell r="M852">
            <v>0.59570000000000001</v>
          </cell>
          <cell r="N852">
            <v>0.47</v>
          </cell>
          <cell r="O852">
            <v>0.28000000000000003</v>
          </cell>
          <cell r="P852">
            <v>35.74</v>
          </cell>
          <cell r="Q852">
            <v>16.8</v>
          </cell>
        </row>
        <row r="853">
          <cell r="J853" t="str">
            <v>HERRAMIENTAS MANUALES</v>
          </cell>
          <cell r="K853" t="str">
            <v>%MO</v>
          </cell>
          <cell r="M853">
            <v>4.65E-2</v>
          </cell>
          <cell r="N853">
            <v>9.67</v>
          </cell>
          <cell r="O853">
            <v>0.45</v>
          </cell>
          <cell r="P853">
            <v>2.79</v>
          </cell>
          <cell r="Q853">
            <v>27</v>
          </cell>
        </row>
        <row r="854">
          <cell r="J854" t="str">
            <v>JEFE DE GRUPO</v>
          </cell>
          <cell r="K854" t="str">
            <v>hh</v>
          </cell>
          <cell r="M854">
            <v>2.46E-2</v>
          </cell>
          <cell r="N854">
            <v>13.01</v>
          </cell>
          <cell r="O854">
            <v>0.32</v>
          </cell>
          <cell r="P854">
            <v>8.4499999999999993</v>
          </cell>
          <cell r="Q854">
            <v>109.89</v>
          </cell>
        </row>
        <row r="855">
          <cell r="J855" t="str">
            <v>OPERARIO</v>
          </cell>
          <cell r="K855" t="str">
            <v>hh</v>
          </cell>
          <cell r="M855">
            <v>0.24260000000000001</v>
          </cell>
          <cell r="N855">
            <v>12.2</v>
          </cell>
          <cell r="O855">
            <v>2.96</v>
          </cell>
          <cell r="P855">
            <v>83.31</v>
          </cell>
          <cell r="Q855">
            <v>1016.46</v>
          </cell>
        </row>
        <row r="856">
          <cell r="J856" t="str">
            <v>LIJA PARA MADERA</v>
          </cell>
          <cell r="K856" t="str">
            <v>u</v>
          </cell>
          <cell r="M856">
            <v>7.0000000000000007E-2</v>
          </cell>
          <cell r="N856">
            <v>1</v>
          </cell>
          <cell r="O856">
            <v>7.0000000000000007E-2</v>
          </cell>
          <cell r="P856">
            <v>24.04</v>
          </cell>
          <cell r="Q856">
            <v>24.04</v>
          </cell>
        </row>
        <row r="857">
          <cell r="J857" t="str">
            <v>PINTURA VINILICA TIPO VENCELATEX</v>
          </cell>
          <cell r="K857" t="str">
            <v>gal</v>
          </cell>
          <cell r="M857">
            <v>0.06</v>
          </cell>
          <cell r="N857">
            <v>28</v>
          </cell>
          <cell r="O857">
            <v>1.68</v>
          </cell>
          <cell r="P857">
            <v>20.6</v>
          </cell>
          <cell r="Q857">
            <v>576.91</v>
          </cell>
        </row>
        <row r="858">
          <cell r="J858" t="str">
            <v>IMPRIMANTE PARA MUROS INTERIORES</v>
          </cell>
          <cell r="K858" t="str">
            <v>gal</v>
          </cell>
          <cell r="M858">
            <v>5.8299999999999998E-2</v>
          </cell>
          <cell r="N858">
            <v>12</v>
          </cell>
          <cell r="O858">
            <v>0.7</v>
          </cell>
          <cell r="P858">
            <v>20.02</v>
          </cell>
          <cell r="Q858">
            <v>240.38</v>
          </cell>
        </row>
        <row r="859">
          <cell r="J859" t="str">
            <v>SELLADOR PARA MUROS</v>
          </cell>
          <cell r="K859" t="str">
            <v>gal</v>
          </cell>
          <cell r="M859">
            <v>0.06</v>
          </cell>
          <cell r="N859">
            <v>16.5</v>
          </cell>
          <cell r="O859">
            <v>0.99</v>
          </cell>
          <cell r="P859">
            <v>20.6</v>
          </cell>
          <cell r="Q859">
            <v>339.97</v>
          </cell>
        </row>
        <row r="860">
          <cell r="J860" t="str">
            <v>IMPLEMENTOS DE SEGURIDAD</v>
          </cell>
          <cell r="K860" t="str">
            <v>hh</v>
          </cell>
          <cell r="M860">
            <v>0.27660000000000001</v>
          </cell>
          <cell r="N860">
            <v>0.47</v>
          </cell>
          <cell r="O860">
            <v>0.13</v>
          </cell>
          <cell r="P860">
            <v>94.98</v>
          </cell>
          <cell r="Q860">
            <v>44.64</v>
          </cell>
        </row>
        <row r="861">
          <cell r="J861" t="str">
            <v>ANDAMIO METALICO 2.5mx3.6m</v>
          </cell>
          <cell r="K861" t="str">
            <v>dia</v>
          </cell>
          <cell r="M861">
            <v>1.18E-2</v>
          </cell>
          <cell r="N861">
            <v>16.09</v>
          </cell>
          <cell r="O861">
            <v>0.19</v>
          </cell>
          <cell r="P861">
            <v>4.05</v>
          </cell>
          <cell r="Q861">
            <v>65.25</v>
          </cell>
        </row>
        <row r="862">
          <cell r="J862" t="str">
            <v>HERRAMIENTAS MANUALES</v>
          </cell>
          <cell r="K862" t="str">
            <v>%MO</v>
          </cell>
          <cell r="M862">
            <v>4.9399999999999999E-2</v>
          </cell>
          <cell r="N862">
            <v>2.63</v>
          </cell>
          <cell r="O862">
            <v>0.13</v>
          </cell>
          <cell r="P862">
            <v>16.96</v>
          </cell>
          <cell r="Q862">
            <v>44.64</v>
          </cell>
        </row>
        <row r="863">
          <cell r="J863" t="str">
            <v>JEFE DE GRUPO</v>
          </cell>
          <cell r="K863" t="str">
            <v>hh</v>
          </cell>
          <cell r="M863">
            <v>2.46E-2</v>
          </cell>
          <cell r="N863">
            <v>13.01</v>
          </cell>
          <cell r="O863">
            <v>0.32</v>
          </cell>
          <cell r="P863">
            <v>18.11</v>
          </cell>
          <cell r="Q863">
            <v>235.52</v>
          </cell>
        </row>
        <row r="864">
          <cell r="J864" t="str">
            <v>OPERARIO</v>
          </cell>
          <cell r="K864" t="str">
            <v>hh</v>
          </cell>
          <cell r="M864">
            <v>0.24260000000000001</v>
          </cell>
          <cell r="N864">
            <v>12.2</v>
          </cell>
          <cell r="O864">
            <v>2.96</v>
          </cell>
          <cell r="P864">
            <v>178.55</v>
          </cell>
          <cell r="Q864">
            <v>2178.56</v>
          </cell>
        </row>
        <row r="865">
          <cell r="J865" t="str">
            <v>LIJA PARA MADERA</v>
          </cell>
          <cell r="K865" t="str">
            <v>u</v>
          </cell>
          <cell r="M865">
            <v>0.06</v>
          </cell>
          <cell r="N865">
            <v>1</v>
          </cell>
          <cell r="O865">
            <v>0.06</v>
          </cell>
          <cell r="P865">
            <v>44.16</v>
          </cell>
          <cell r="Q865">
            <v>44.16</v>
          </cell>
        </row>
        <row r="866">
          <cell r="J866" t="str">
            <v>PINTURA VINILICA TIPO VENCELATEX</v>
          </cell>
          <cell r="K866" t="str">
            <v>gal</v>
          </cell>
          <cell r="M866">
            <v>0.06</v>
          </cell>
          <cell r="N866">
            <v>28</v>
          </cell>
          <cell r="O866">
            <v>1.68</v>
          </cell>
          <cell r="P866">
            <v>44.16</v>
          </cell>
          <cell r="Q866">
            <v>1236.48</v>
          </cell>
        </row>
        <row r="867">
          <cell r="J867" t="str">
            <v>IMPRIMANTE PARA MUROS INTERIORES</v>
          </cell>
          <cell r="K867" t="str">
            <v>gal</v>
          </cell>
          <cell r="M867">
            <v>6.1699999999999998E-2</v>
          </cell>
          <cell r="N867">
            <v>12</v>
          </cell>
          <cell r="O867">
            <v>0.74</v>
          </cell>
          <cell r="P867">
            <v>45.41</v>
          </cell>
          <cell r="Q867">
            <v>544.64</v>
          </cell>
        </row>
        <row r="868">
          <cell r="J868" t="str">
            <v>SELLADOR PARA MUROS</v>
          </cell>
          <cell r="K868" t="str">
            <v>gal</v>
          </cell>
          <cell r="M868">
            <v>0.06</v>
          </cell>
          <cell r="N868">
            <v>16.5</v>
          </cell>
          <cell r="O868">
            <v>0.99</v>
          </cell>
          <cell r="P868">
            <v>44.16</v>
          </cell>
          <cell r="Q868">
            <v>728.64</v>
          </cell>
        </row>
        <row r="869">
          <cell r="J869" t="str">
            <v>IMPLEMENTOS DE SEGURIDAD</v>
          </cell>
          <cell r="K869" t="str">
            <v>hh</v>
          </cell>
          <cell r="M869">
            <v>0.27660000000000001</v>
          </cell>
          <cell r="N869">
            <v>0.47</v>
          </cell>
          <cell r="O869">
            <v>0.13</v>
          </cell>
          <cell r="P869">
            <v>203.58</v>
          </cell>
          <cell r="Q869">
            <v>95.68</v>
          </cell>
        </row>
        <row r="870">
          <cell r="J870" t="str">
            <v>ANDAMIO METALICO 2.5mx3.6m</v>
          </cell>
          <cell r="K870" t="str">
            <v>dia</v>
          </cell>
          <cell r="M870">
            <v>1.18E-2</v>
          </cell>
          <cell r="N870">
            <v>16.09</v>
          </cell>
          <cell r="O870">
            <v>0.19</v>
          </cell>
          <cell r="P870">
            <v>8.68</v>
          </cell>
          <cell r="Q870">
            <v>139.84</v>
          </cell>
        </row>
        <row r="871">
          <cell r="J871" t="str">
            <v>HERRAMIENTAS MANUALES</v>
          </cell>
          <cell r="K871" t="str">
            <v>%MO</v>
          </cell>
          <cell r="M871">
            <v>5.11E-2</v>
          </cell>
          <cell r="N871">
            <v>3.52</v>
          </cell>
          <cell r="O871">
            <v>0.18</v>
          </cell>
          <cell r="P871">
            <v>37.61</v>
          </cell>
          <cell r="Q871">
            <v>132.47999999999999</v>
          </cell>
        </row>
        <row r="872">
          <cell r="J872" t="str">
            <v xml:space="preserve">TAZA TREBOL TOP PIECE ELONGADO FLUX (INC ASIENTO MELAMINEX FRENTE ABIERTO Y FLUXOMETRO)STD </v>
          </cell>
          <cell r="K872" t="str">
            <v>u</v>
          </cell>
          <cell r="M872">
            <v>1</v>
          </cell>
          <cell r="N872">
            <v>523.29</v>
          </cell>
          <cell r="O872">
            <v>523.29</v>
          </cell>
          <cell r="P872">
            <v>7</v>
          </cell>
          <cell r="Q872">
            <v>3663.03</v>
          </cell>
        </row>
        <row r="873">
          <cell r="J873" t="str">
            <v>PAR PERNOS ANCLAJE</v>
          </cell>
          <cell r="K873" t="str">
            <v>par</v>
          </cell>
          <cell r="M873">
            <v>1</v>
          </cell>
          <cell r="N873">
            <v>0.56000000000000005</v>
          </cell>
          <cell r="O873">
            <v>0.56000000000000005</v>
          </cell>
          <cell r="P873">
            <v>7</v>
          </cell>
          <cell r="Q873">
            <v>3.92</v>
          </cell>
        </row>
        <row r="874">
          <cell r="J874" t="str">
            <v>ANILLO PLOMER DE CERA PARA INODORO</v>
          </cell>
          <cell r="K874" t="str">
            <v>u</v>
          </cell>
          <cell r="M874">
            <v>1</v>
          </cell>
          <cell r="N874">
            <v>2.25</v>
          </cell>
          <cell r="O874">
            <v>2.25</v>
          </cell>
          <cell r="P874">
            <v>7</v>
          </cell>
          <cell r="Q874">
            <v>15.75</v>
          </cell>
        </row>
        <row r="875">
          <cell r="J875" t="str">
            <v xml:space="preserve">TUBO METUSA ABASTO 7/8 TRENZ.ALUMINIO P/ACC.IMP.INODORO </v>
          </cell>
          <cell r="K875" t="str">
            <v>u</v>
          </cell>
          <cell r="M875">
            <v>1</v>
          </cell>
          <cell r="N875">
            <v>8.4600000000000009</v>
          </cell>
          <cell r="O875">
            <v>8.4600000000000009</v>
          </cell>
          <cell r="P875">
            <v>7</v>
          </cell>
          <cell r="Q875">
            <v>59.22</v>
          </cell>
        </row>
        <row r="876">
          <cell r="J876" t="str">
            <v>OVALIN CERALUX TREBOL C/ACCESORIOS</v>
          </cell>
          <cell r="K876" t="str">
            <v>u</v>
          </cell>
          <cell r="M876">
            <v>1</v>
          </cell>
          <cell r="N876">
            <v>107.71</v>
          </cell>
          <cell r="O876">
            <v>107.71</v>
          </cell>
          <cell r="P876">
            <v>7</v>
          </cell>
          <cell r="Q876">
            <v>753.97</v>
          </cell>
        </row>
        <row r="877">
          <cell r="J877" t="str">
            <v>LLAVE VAINSA NUEVA PRESION SUPERIOR TEMPORIZADA C/AEREADOR ANTIVANDALICO</v>
          </cell>
          <cell r="K877" t="str">
            <v>u</v>
          </cell>
          <cell r="M877">
            <v>1</v>
          </cell>
          <cell r="N877">
            <v>130.79</v>
          </cell>
          <cell r="O877">
            <v>130.79</v>
          </cell>
          <cell r="P877">
            <v>7</v>
          </cell>
          <cell r="Q877">
            <v>915.53</v>
          </cell>
        </row>
        <row r="878">
          <cell r="J878" t="str">
            <v>DISPENSADOR DE JABÓN LIQUIDO</v>
          </cell>
          <cell r="K878" t="str">
            <v>u</v>
          </cell>
          <cell r="M878">
            <v>1</v>
          </cell>
          <cell r="N878">
            <v>33.53</v>
          </cell>
          <cell r="O878">
            <v>33.53</v>
          </cell>
          <cell r="P878">
            <v>7</v>
          </cell>
          <cell r="Q878">
            <v>234.71</v>
          </cell>
        </row>
        <row r="879">
          <cell r="J879" t="str">
            <v>PAPELERA DE LOSA BLANCA EMPOTRADA</v>
          </cell>
          <cell r="K879" t="str">
            <v>u</v>
          </cell>
          <cell r="M879">
            <v>1</v>
          </cell>
          <cell r="N879">
            <v>33.53</v>
          </cell>
          <cell r="O879">
            <v>33.53</v>
          </cell>
          <cell r="P879">
            <v>7</v>
          </cell>
          <cell r="Q879">
            <v>234.71</v>
          </cell>
        </row>
        <row r="880">
          <cell r="J880" t="str">
            <v>JEFE DE GRUPO</v>
          </cell>
          <cell r="K880" t="str">
            <v>hh</v>
          </cell>
          <cell r="M880">
            <v>0.26669999999999999</v>
          </cell>
          <cell r="N880">
            <v>13.01</v>
          </cell>
          <cell r="O880">
            <v>3.47</v>
          </cell>
          <cell r="P880">
            <v>3.73</v>
          </cell>
          <cell r="Q880">
            <v>48.58</v>
          </cell>
        </row>
        <row r="881">
          <cell r="J881" t="str">
            <v>OPERARIO</v>
          </cell>
          <cell r="K881" t="str">
            <v>hh</v>
          </cell>
          <cell r="M881">
            <v>2.6663999999999999</v>
          </cell>
          <cell r="N881">
            <v>12.2</v>
          </cell>
          <cell r="O881">
            <v>32.53</v>
          </cell>
          <cell r="P881">
            <v>37.33</v>
          </cell>
          <cell r="Q881">
            <v>455.42</v>
          </cell>
        </row>
        <row r="882">
          <cell r="J882" t="str">
            <v>AYUDANTE</v>
          </cell>
          <cell r="K882" t="str">
            <v>hh</v>
          </cell>
          <cell r="M882">
            <v>2.6667000000000001</v>
          </cell>
          <cell r="N882">
            <v>9.81</v>
          </cell>
          <cell r="O882">
            <v>26.16</v>
          </cell>
          <cell r="P882">
            <v>37.33</v>
          </cell>
          <cell r="Q882">
            <v>366.24</v>
          </cell>
        </row>
        <row r="883">
          <cell r="J883" t="str">
            <v>IMPLEMENTOS DE SEGURIDAD</v>
          </cell>
          <cell r="K883" t="str">
            <v>hh</v>
          </cell>
          <cell r="M883">
            <v>5.5956999999999999</v>
          </cell>
          <cell r="N883">
            <v>0.47</v>
          </cell>
          <cell r="O883">
            <v>2.63</v>
          </cell>
          <cell r="P883">
            <v>78.34</v>
          </cell>
          <cell r="Q883">
            <v>36.82</v>
          </cell>
        </row>
        <row r="884">
          <cell r="J884" t="str">
            <v>HERRAMIENTAS MANUALES</v>
          </cell>
          <cell r="K884" t="str">
            <v>%MO</v>
          </cell>
          <cell r="M884">
            <v>0.03</v>
          </cell>
          <cell r="N884">
            <v>66.599999999999994</v>
          </cell>
          <cell r="O884">
            <v>2</v>
          </cell>
          <cell r="P884">
            <v>0.42</v>
          </cell>
          <cell r="Q884">
            <v>28</v>
          </cell>
        </row>
        <row r="885">
          <cell r="J885" t="str">
            <v>JEFE DE GRUPO</v>
          </cell>
          <cell r="K885" t="str">
            <v>hh</v>
          </cell>
          <cell r="M885">
            <v>0.1145</v>
          </cell>
          <cell r="N885">
            <v>13.01</v>
          </cell>
          <cell r="O885">
            <v>1.49</v>
          </cell>
          <cell r="P885">
            <v>1.6</v>
          </cell>
          <cell r="Q885">
            <v>20.86</v>
          </cell>
        </row>
        <row r="886">
          <cell r="J886" t="str">
            <v>OPERARIO</v>
          </cell>
          <cell r="K886" t="str">
            <v>hh</v>
          </cell>
          <cell r="M886">
            <v>1.1434</v>
          </cell>
          <cell r="N886">
            <v>12.2</v>
          </cell>
          <cell r="O886">
            <v>13.95</v>
          </cell>
          <cell r="P886">
            <v>16.010000000000002</v>
          </cell>
          <cell r="Q886">
            <v>195.3</v>
          </cell>
        </row>
        <row r="887">
          <cell r="J887" t="str">
            <v>AYUDANTE</v>
          </cell>
          <cell r="K887" t="str">
            <v>hh</v>
          </cell>
          <cell r="M887">
            <v>0.90720000000000001</v>
          </cell>
          <cell r="N887">
            <v>9.81</v>
          </cell>
          <cell r="O887">
            <v>8.9</v>
          </cell>
          <cell r="P887">
            <v>12.7</v>
          </cell>
          <cell r="Q887">
            <v>124.6</v>
          </cell>
        </row>
        <row r="888">
          <cell r="J888" t="str">
            <v>IMPLEMENTOS DE SEGURIDAD</v>
          </cell>
          <cell r="K888" t="str">
            <v>hh</v>
          </cell>
          <cell r="M888">
            <v>2.1701999999999999</v>
          </cell>
          <cell r="N888">
            <v>0.47</v>
          </cell>
          <cell r="O888">
            <v>1.02</v>
          </cell>
          <cell r="P888">
            <v>30.38</v>
          </cell>
          <cell r="Q888">
            <v>14.28</v>
          </cell>
        </row>
        <row r="889">
          <cell r="J889" t="str">
            <v>HERRAMIENTAS MANUALES</v>
          </cell>
          <cell r="K889" t="str">
            <v>%MO</v>
          </cell>
          <cell r="M889">
            <v>4.9799999999999997E-2</v>
          </cell>
          <cell r="N889">
            <v>26.08</v>
          </cell>
          <cell r="O889">
            <v>1.3</v>
          </cell>
          <cell r="P889">
            <v>0.7</v>
          </cell>
          <cell r="Q889">
            <v>18.2</v>
          </cell>
        </row>
        <row r="890">
          <cell r="J890" t="str">
            <v>SERVICIO DEHABILITADO DE ACERO DE REFUERZO</v>
          </cell>
          <cell r="K890" t="str">
            <v>Kg</v>
          </cell>
          <cell r="M890">
            <v>7.3714000000000004</v>
          </cell>
          <cell r="N890">
            <v>0.35</v>
          </cell>
          <cell r="O890">
            <v>2.58</v>
          </cell>
          <cell r="P890">
            <v>62.44</v>
          </cell>
          <cell r="Q890">
            <v>21.85</v>
          </cell>
        </row>
        <row r="891">
          <cell r="J891" t="str">
            <v>AYUDANTE</v>
          </cell>
          <cell r="K891" t="str">
            <v>hh</v>
          </cell>
          <cell r="M891">
            <v>0.17130000000000001</v>
          </cell>
          <cell r="N891">
            <v>9.81</v>
          </cell>
          <cell r="O891">
            <v>1.68</v>
          </cell>
          <cell r="P891">
            <v>1.45</v>
          </cell>
          <cell r="Q891">
            <v>14.23</v>
          </cell>
        </row>
        <row r="892">
          <cell r="J892" t="str">
            <v>JEFE DE GRUPO</v>
          </cell>
          <cell r="K892" t="str">
            <v>hh</v>
          </cell>
          <cell r="M892">
            <v>8.6099999999999996E-2</v>
          </cell>
          <cell r="N892">
            <v>13.01</v>
          </cell>
          <cell r="O892">
            <v>1.1200000000000001</v>
          </cell>
          <cell r="P892">
            <v>0.73</v>
          </cell>
          <cell r="Q892">
            <v>9.49</v>
          </cell>
        </row>
        <row r="893">
          <cell r="J893" t="str">
            <v>OFICIAL</v>
          </cell>
          <cell r="K893" t="str">
            <v>hh</v>
          </cell>
          <cell r="M893">
            <v>0.3054</v>
          </cell>
          <cell r="N893">
            <v>10.87</v>
          </cell>
          <cell r="O893">
            <v>3.32</v>
          </cell>
          <cell r="P893">
            <v>2.59</v>
          </cell>
          <cell r="Q893">
            <v>28.12</v>
          </cell>
        </row>
        <row r="894">
          <cell r="J894" t="str">
            <v>OPERARIO</v>
          </cell>
          <cell r="K894" t="str">
            <v>hh</v>
          </cell>
          <cell r="M894">
            <v>0.58850000000000002</v>
          </cell>
          <cell r="N894">
            <v>12.2</v>
          </cell>
          <cell r="O894">
            <v>7.18</v>
          </cell>
          <cell r="P894">
            <v>4.9800000000000004</v>
          </cell>
          <cell r="Q894">
            <v>60.81</v>
          </cell>
        </row>
        <row r="895">
          <cell r="J895" t="str">
            <v>AYUDANTE</v>
          </cell>
          <cell r="K895" t="str">
            <v>hh</v>
          </cell>
          <cell r="M895">
            <v>0.3639</v>
          </cell>
          <cell r="N895">
            <v>9.81</v>
          </cell>
          <cell r="O895">
            <v>3.57</v>
          </cell>
          <cell r="P895">
            <v>3.08</v>
          </cell>
          <cell r="Q895">
            <v>30.24</v>
          </cell>
        </row>
        <row r="896">
          <cell r="J896" t="str">
            <v>JEFE DE GRUPO</v>
          </cell>
          <cell r="K896" t="str">
            <v>hh</v>
          </cell>
          <cell r="M896">
            <v>1.6899999999999998E-2</v>
          </cell>
          <cell r="N896">
            <v>13.01</v>
          </cell>
          <cell r="O896">
            <v>0.22</v>
          </cell>
          <cell r="P896">
            <v>0.14000000000000001</v>
          </cell>
          <cell r="Q896">
            <v>1.86</v>
          </cell>
        </row>
        <row r="897">
          <cell r="J897" t="str">
            <v>OPERARIO</v>
          </cell>
          <cell r="K897" t="str">
            <v>hh</v>
          </cell>
          <cell r="M897">
            <v>0.16719999999999999</v>
          </cell>
          <cell r="N897">
            <v>12.2</v>
          </cell>
          <cell r="O897">
            <v>2.04</v>
          </cell>
          <cell r="P897">
            <v>1.42</v>
          </cell>
          <cell r="Q897">
            <v>17.28</v>
          </cell>
        </row>
        <row r="898">
          <cell r="J898" t="str">
            <v>OFICIAL</v>
          </cell>
          <cell r="K898" t="str">
            <v>hh</v>
          </cell>
          <cell r="M898">
            <v>0.16739999999999999</v>
          </cell>
          <cell r="N898">
            <v>10.87</v>
          </cell>
          <cell r="O898">
            <v>1.82</v>
          </cell>
          <cell r="P898">
            <v>1.42</v>
          </cell>
          <cell r="Q898">
            <v>15.42</v>
          </cell>
        </row>
        <row r="899">
          <cell r="J899" t="str">
            <v>CEMENTO PORTLAND TIPO I (42.5 Kg)</v>
          </cell>
          <cell r="K899" t="str">
            <v>bls</v>
          </cell>
          <cell r="M899">
            <v>9.7199999999999995E-2</v>
          </cell>
          <cell r="N899">
            <v>13.69</v>
          </cell>
          <cell r="O899">
            <v>1.33</v>
          </cell>
          <cell r="P899">
            <v>0.82</v>
          </cell>
          <cell r="Q899">
            <v>11.27</v>
          </cell>
        </row>
        <row r="900">
          <cell r="J900" t="str">
            <v>ACERO CORRUGADO fy=4200 kg/cm2 GRADO 60</v>
          </cell>
          <cell r="K900" t="str">
            <v>Kg</v>
          </cell>
          <cell r="M900">
            <v>7.3723999999999998</v>
          </cell>
          <cell r="N900">
            <v>2.33</v>
          </cell>
          <cell r="O900">
            <v>17.18</v>
          </cell>
          <cell r="P900">
            <v>62.44</v>
          </cell>
          <cell r="Q900">
            <v>145.51</v>
          </cell>
        </row>
        <row r="901">
          <cell r="J901" t="str">
            <v>ALAMBRE NEGRO RECOCIDO Nº 16</v>
          </cell>
          <cell r="K901" t="str">
            <v>Kg</v>
          </cell>
          <cell r="M901">
            <v>0.40189999999999998</v>
          </cell>
          <cell r="N901">
            <v>3.11</v>
          </cell>
          <cell r="O901">
            <v>1.25</v>
          </cell>
          <cell r="P901">
            <v>3.4</v>
          </cell>
          <cell r="Q901">
            <v>10.59</v>
          </cell>
        </row>
        <row r="902">
          <cell r="J902" t="str">
            <v>AGUA PUESTA EN OBRA</v>
          </cell>
          <cell r="K902" t="str">
            <v>m3</v>
          </cell>
          <cell r="M902">
            <v>4.7000000000000002E-3</v>
          </cell>
          <cell r="N902">
            <v>8.51</v>
          </cell>
          <cell r="O902">
            <v>0.04</v>
          </cell>
          <cell r="P902">
            <v>0.04</v>
          </cell>
          <cell r="Q902">
            <v>0.34</v>
          </cell>
        </row>
        <row r="903">
          <cell r="J903" t="str">
            <v>ALAMBRE NEGRO RECOCIDO Nº 8</v>
          </cell>
          <cell r="K903" t="str">
            <v>Kg</v>
          </cell>
          <cell r="M903">
            <v>0.89</v>
          </cell>
          <cell r="N903">
            <v>3</v>
          </cell>
          <cell r="O903">
            <v>2.67</v>
          </cell>
          <cell r="P903">
            <v>7.54</v>
          </cell>
          <cell r="Q903">
            <v>22.61</v>
          </cell>
        </row>
        <row r="904">
          <cell r="J904" t="str">
            <v>ALAMBRE NEGRO RECOCIDO Nº 16</v>
          </cell>
          <cell r="K904" t="str">
            <v>Kg</v>
          </cell>
          <cell r="M904">
            <v>0.86819999999999997</v>
          </cell>
          <cell r="N904">
            <v>3.11</v>
          </cell>
          <cell r="O904">
            <v>2.7</v>
          </cell>
          <cell r="P904">
            <v>7.35</v>
          </cell>
          <cell r="Q904">
            <v>22.87</v>
          </cell>
        </row>
        <row r="905">
          <cell r="J905" t="str">
            <v>ARENA FINA</v>
          </cell>
          <cell r="K905" t="str">
            <v>m3</v>
          </cell>
          <cell r="M905">
            <v>1.9300000000000001E-2</v>
          </cell>
          <cell r="N905">
            <v>31.54</v>
          </cell>
          <cell r="O905">
            <v>0.61</v>
          </cell>
          <cell r="P905">
            <v>0.16</v>
          </cell>
          <cell r="Q905">
            <v>5.17</v>
          </cell>
        </row>
        <row r="906">
          <cell r="J906" t="str">
            <v>CLAVOS PARA MADERA CON CABEZA</v>
          </cell>
          <cell r="K906" t="str">
            <v>Kg</v>
          </cell>
          <cell r="M906">
            <v>0.81030000000000002</v>
          </cell>
          <cell r="N906">
            <v>2.9</v>
          </cell>
          <cell r="O906">
            <v>2.35</v>
          </cell>
          <cell r="P906">
            <v>6.86</v>
          </cell>
          <cell r="Q906">
            <v>19.899999999999999</v>
          </cell>
        </row>
        <row r="907">
          <cell r="J907" t="str">
            <v>CONCRETO PREMEZCLADO f'c=175 kg/cm2, Piedra 67, Slump 3-4"</v>
          </cell>
          <cell r="K907" t="str">
            <v>m3</v>
          </cell>
          <cell r="M907">
            <v>6.2199999999999998E-2</v>
          </cell>
          <cell r="N907">
            <v>194.59</v>
          </cell>
          <cell r="O907">
            <v>12.1</v>
          </cell>
          <cell r="P907">
            <v>0.53</v>
          </cell>
          <cell r="Q907">
            <v>102.49</v>
          </cell>
        </row>
        <row r="908">
          <cell r="J908" t="str">
            <v>MADERA TORNILLO INC. CORTE</v>
          </cell>
          <cell r="K908" t="str">
            <v>p2</v>
          </cell>
          <cell r="M908">
            <v>0.99759999999999993</v>
          </cell>
          <cell r="N908">
            <v>3.7</v>
          </cell>
          <cell r="O908">
            <v>3.69</v>
          </cell>
          <cell r="P908">
            <v>8.4499999999999993</v>
          </cell>
          <cell r="Q908">
            <v>31.25</v>
          </cell>
        </row>
        <row r="909">
          <cell r="J909" t="str">
            <v>PETROLEO D-2</v>
          </cell>
          <cell r="K909" t="str">
            <v>gal</v>
          </cell>
          <cell r="M909">
            <v>0.13689999999999999</v>
          </cell>
          <cell r="N909">
            <v>8.4</v>
          </cell>
          <cell r="O909">
            <v>1.1499999999999999</v>
          </cell>
          <cell r="P909">
            <v>1.1599999999999999</v>
          </cell>
          <cell r="Q909">
            <v>9.74</v>
          </cell>
        </row>
        <row r="910">
          <cell r="J910" t="str">
            <v>IMPLEMENTOS DE SEGURIDAD</v>
          </cell>
          <cell r="K910" t="str">
            <v>hh</v>
          </cell>
          <cell r="M910">
            <v>1.8723000000000001</v>
          </cell>
          <cell r="N910">
            <v>0.47</v>
          </cell>
          <cell r="O910">
            <v>0.88</v>
          </cell>
          <cell r="P910">
            <v>15.86</v>
          </cell>
          <cell r="Q910">
            <v>7.45</v>
          </cell>
        </row>
        <row r="911">
          <cell r="J911" t="str">
            <v>CIZALLA PARA CORTE DE FIERRO</v>
          </cell>
          <cell r="K911" t="str">
            <v>hm</v>
          </cell>
          <cell r="M911">
            <v>3.8100000000000002E-2</v>
          </cell>
          <cell r="N911">
            <v>10.5</v>
          </cell>
          <cell r="O911">
            <v>0.4</v>
          </cell>
          <cell r="P911">
            <v>0.32</v>
          </cell>
          <cell r="Q911">
            <v>3.39</v>
          </cell>
        </row>
        <row r="912">
          <cell r="J912" t="str">
            <v>HERRAMIENTAS MANUALES</v>
          </cell>
          <cell r="K912" t="str">
            <v>%MO</v>
          </cell>
          <cell r="M912">
            <v>3.9300000000000002E-2</v>
          </cell>
          <cell r="N912">
            <v>17.05</v>
          </cell>
          <cell r="O912">
            <v>0.67</v>
          </cell>
          <cell r="P912">
            <v>0.33</v>
          </cell>
          <cell r="Q912">
            <v>5.67</v>
          </cell>
        </row>
        <row r="913">
          <cell r="J913" t="str">
            <v>REGLA DE ALUMINIO x 5m</v>
          </cell>
          <cell r="K913" t="str">
            <v>u</v>
          </cell>
          <cell r="M913">
            <v>1.7100000000000001E-2</v>
          </cell>
          <cell r="N913">
            <v>14.5</v>
          </cell>
          <cell r="O913">
            <v>0.25</v>
          </cell>
          <cell r="P913">
            <v>0.14000000000000001</v>
          </cell>
          <cell r="Q913">
            <v>2.12</v>
          </cell>
        </row>
        <row r="914">
          <cell r="J914" t="str">
            <v>SIERRA CIRCULAR ELÉCTRICA PARA MADERA</v>
          </cell>
          <cell r="K914" t="str">
            <v>hm</v>
          </cell>
          <cell r="M914">
            <v>0.17080000000000001</v>
          </cell>
          <cell r="N914">
            <v>12</v>
          </cell>
          <cell r="O914">
            <v>2.0499999999999998</v>
          </cell>
          <cell r="P914">
            <v>1.45</v>
          </cell>
          <cell r="Q914">
            <v>17.36</v>
          </cell>
        </row>
        <row r="915">
          <cell r="J915" t="str">
            <v>VIBRADOR DE CONCRETO3/4" - 2"</v>
          </cell>
          <cell r="K915" t="str">
            <v>hm</v>
          </cell>
          <cell r="M915">
            <v>1.7999999999999999E-2</v>
          </cell>
          <cell r="N915">
            <v>5</v>
          </cell>
          <cell r="O915">
            <v>0.09</v>
          </cell>
          <cell r="P915">
            <v>0.15</v>
          </cell>
          <cell r="Q915">
            <v>0.76</v>
          </cell>
        </row>
        <row r="916">
          <cell r="J916" t="str">
            <v>HERRAMIENTAS MANUALES</v>
          </cell>
          <cell r="K916" t="str">
            <v>%MO</v>
          </cell>
          <cell r="M916">
            <v>0.3382</v>
          </cell>
          <cell r="N916">
            <v>0.68</v>
          </cell>
          <cell r="O916">
            <v>0.23</v>
          </cell>
          <cell r="P916">
            <v>2.86</v>
          </cell>
          <cell r="Q916">
            <v>1.95</v>
          </cell>
        </row>
        <row r="917">
          <cell r="J917" t="str">
            <v>CAMION GRUA DE 5.75TN</v>
          </cell>
          <cell r="K917" t="str">
            <v>hm</v>
          </cell>
          <cell r="M917">
            <v>4.3299999999999998E-2</v>
          </cell>
          <cell r="N917">
            <v>100.8</v>
          </cell>
          <cell r="O917">
            <v>4.3600000000000003</v>
          </cell>
          <cell r="P917">
            <v>0.37</v>
          </cell>
          <cell r="Q917">
            <v>36.93</v>
          </cell>
        </row>
        <row r="918">
          <cell r="J918" t="str">
            <v>ESPEJOS BISELADOS INCOLORO 6MM S/ BASTIDOR DE MADERA</v>
          </cell>
          <cell r="K918" t="str">
            <v>u</v>
          </cell>
          <cell r="M918">
            <v>1</v>
          </cell>
          <cell r="N918">
            <v>25.51</v>
          </cell>
          <cell r="O918">
            <v>25.51</v>
          </cell>
          <cell r="P918">
            <v>22.68</v>
          </cell>
          <cell r="Q918">
            <v>578.57000000000005</v>
          </cell>
        </row>
        <row r="919">
          <cell r="J919" t="str">
            <v>ESTRUCTURA METALICA EN FAROLA</v>
          </cell>
          <cell r="K919" t="str">
            <v>glb</v>
          </cell>
          <cell r="M919">
            <v>1</v>
          </cell>
          <cell r="N919">
            <v>26856.9</v>
          </cell>
          <cell r="O919">
            <v>26856.9</v>
          </cell>
          <cell r="P919">
            <v>1</v>
          </cell>
          <cell r="Q919">
            <v>26856.9</v>
          </cell>
        </row>
        <row r="920">
          <cell r="J920" t="str">
            <v>COBERTURA DE PATIO DE COMIDAS (SUMINISTRO PRECOR)</v>
          </cell>
          <cell r="K920" t="str">
            <v>m2</v>
          </cell>
          <cell r="M920">
            <v>5.4000000000000003E-3</v>
          </cell>
          <cell r="N920">
            <v>17279.45</v>
          </cell>
          <cell r="O920">
            <v>93.31</v>
          </cell>
          <cell r="P920">
            <v>1</v>
          </cell>
          <cell r="Q920">
            <v>17299.669999999998</v>
          </cell>
        </row>
        <row r="921">
          <cell r="J921" t="str">
            <v>MONTAJE COBERTURAS</v>
          </cell>
          <cell r="K921" t="str">
            <v>m2</v>
          </cell>
          <cell r="M921">
            <v>5.4000000000000003E-3</v>
          </cell>
          <cell r="N921">
            <v>1622.81</v>
          </cell>
          <cell r="O921">
            <v>8.76</v>
          </cell>
          <cell r="P921">
            <v>1</v>
          </cell>
          <cell r="Q921">
            <v>1624.1</v>
          </cell>
        </row>
        <row r="922">
          <cell r="J922" t="str">
            <v>JEFE DE GRUPO</v>
          </cell>
          <cell r="K922" t="str">
            <v>hh</v>
          </cell>
          <cell r="M922">
            <v>8.9200000000000002E-2</v>
          </cell>
          <cell r="N922">
            <v>13.01</v>
          </cell>
          <cell r="O922">
            <v>1.1599999999999999</v>
          </cell>
          <cell r="P922">
            <v>33.130000000000003</v>
          </cell>
          <cell r="Q922">
            <v>430.87</v>
          </cell>
        </row>
        <row r="923">
          <cell r="J923" t="str">
            <v>OPERARIO</v>
          </cell>
          <cell r="K923" t="str">
            <v>hh</v>
          </cell>
          <cell r="M923">
            <v>0.88849999999999996</v>
          </cell>
          <cell r="N923">
            <v>12.2</v>
          </cell>
          <cell r="O923">
            <v>10.84</v>
          </cell>
          <cell r="P923">
            <v>330.02</v>
          </cell>
          <cell r="Q923">
            <v>4026.41</v>
          </cell>
        </row>
        <row r="924">
          <cell r="J924" t="str">
            <v>OFICIAL</v>
          </cell>
          <cell r="K924" t="str">
            <v>hh</v>
          </cell>
          <cell r="M924">
            <v>0.44429999999999997</v>
          </cell>
          <cell r="N924">
            <v>10.87</v>
          </cell>
          <cell r="O924">
            <v>4.83</v>
          </cell>
          <cell r="P924">
            <v>165.03</v>
          </cell>
          <cell r="Q924">
            <v>1794.06</v>
          </cell>
        </row>
        <row r="925">
          <cell r="J925" t="str">
            <v>ACERO LISO 1/4"</v>
          </cell>
          <cell r="K925" t="str">
            <v>Kg</v>
          </cell>
          <cell r="M925">
            <v>0.75519999999999998</v>
          </cell>
          <cell r="N925">
            <v>2.9</v>
          </cell>
          <cell r="O925">
            <v>2.19</v>
          </cell>
          <cell r="P925">
            <v>280.51</v>
          </cell>
          <cell r="Q925">
            <v>813.45</v>
          </cell>
        </row>
        <row r="926">
          <cell r="J926" t="str">
            <v>CEMENTO PORTLAND TIPO I (42.5 Kg)</v>
          </cell>
          <cell r="K926" t="str">
            <v>bls</v>
          </cell>
          <cell r="M926">
            <v>0.19719999999999999</v>
          </cell>
          <cell r="N926">
            <v>13.69</v>
          </cell>
          <cell r="O926">
            <v>2.7</v>
          </cell>
          <cell r="P926">
            <v>73.25</v>
          </cell>
          <cell r="Q926">
            <v>1002.89</v>
          </cell>
        </row>
        <row r="927">
          <cell r="J927" t="str">
            <v>AGUA PUESTA EN OBRA</v>
          </cell>
          <cell r="K927" t="str">
            <v>m3</v>
          </cell>
          <cell r="M927">
            <v>7.1000000000000004E-3</v>
          </cell>
          <cell r="N927">
            <v>8.51</v>
          </cell>
          <cell r="O927">
            <v>0.06</v>
          </cell>
          <cell r="P927">
            <v>2.64</v>
          </cell>
          <cell r="Q927">
            <v>22.29</v>
          </cell>
        </row>
        <row r="928">
          <cell r="J928" t="str">
            <v>ARENA GRUESA</v>
          </cell>
          <cell r="K928" t="str">
            <v>m3</v>
          </cell>
          <cell r="M928">
            <v>2.8000000000000001E-2</v>
          </cell>
          <cell r="N928">
            <v>31.09</v>
          </cell>
          <cell r="O928">
            <v>0.87</v>
          </cell>
          <cell r="P928">
            <v>10.4</v>
          </cell>
          <cell r="Q928">
            <v>323.14999999999998</v>
          </cell>
        </row>
        <row r="929">
          <cell r="J929" t="str">
            <v>CLAVOS PARA MADERA CON CABEZA</v>
          </cell>
          <cell r="K929" t="str">
            <v>Kg</v>
          </cell>
          <cell r="M929">
            <v>3.3999999999999998E-3</v>
          </cell>
          <cell r="N929">
            <v>2.9</v>
          </cell>
          <cell r="O929">
            <v>0.01</v>
          </cell>
          <cell r="P929">
            <v>1.26</v>
          </cell>
          <cell r="Q929">
            <v>3.71</v>
          </cell>
        </row>
        <row r="930">
          <cell r="J930" t="str">
            <v>LADRILLO KK 18 HUECOS 9X12.5X23 CM</v>
          </cell>
          <cell r="K930" t="str">
            <v>mll</v>
          </cell>
          <cell r="M930">
            <v>4.1000000000000002E-2</v>
          </cell>
          <cell r="N930">
            <v>560</v>
          </cell>
          <cell r="O930">
            <v>22.96</v>
          </cell>
          <cell r="P930">
            <v>15.23</v>
          </cell>
          <cell r="Q930">
            <v>8528.26</v>
          </cell>
        </row>
        <row r="931">
          <cell r="J931" t="str">
            <v>IMPLEMENTOS DE SEGURIDAD</v>
          </cell>
          <cell r="K931" t="str">
            <v>hh</v>
          </cell>
          <cell r="M931">
            <v>1.4255</v>
          </cell>
          <cell r="N931">
            <v>0.47</v>
          </cell>
          <cell r="O931">
            <v>0.67</v>
          </cell>
          <cell r="P931">
            <v>529.49</v>
          </cell>
          <cell r="Q931">
            <v>248.86</v>
          </cell>
        </row>
        <row r="932">
          <cell r="J932" t="str">
            <v>ANDAMIO METALICO 2.5mx3.6m</v>
          </cell>
          <cell r="K932" t="str">
            <v>dia</v>
          </cell>
          <cell r="M932">
            <v>0.36980000000000002</v>
          </cell>
          <cell r="N932">
            <v>16.09</v>
          </cell>
          <cell r="O932">
            <v>5.95</v>
          </cell>
          <cell r="P932">
            <v>137.36000000000001</v>
          </cell>
          <cell r="Q932">
            <v>2210.0700000000002</v>
          </cell>
        </row>
        <row r="933">
          <cell r="J933" t="str">
            <v>HERRAMIENTAS MANUALES</v>
          </cell>
          <cell r="K933" t="str">
            <v>%MO</v>
          </cell>
          <cell r="M933">
            <v>4.99E-2</v>
          </cell>
          <cell r="N933">
            <v>16.829999999999998</v>
          </cell>
          <cell r="O933">
            <v>0.84</v>
          </cell>
          <cell r="P933">
            <v>18.53</v>
          </cell>
          <cell r="Q933">
            <v>312.01</v>
          </cell>
        </row>
        <row r="934">
          <cell r="J934" t="str">
            <v>JEFE DE GRUPO</v>
          </cell>
          <cell r="K934" t="str">
            <v>hh</v>
          </cell>
          <cell r="M934">
            <v>0.12379999999999999</v>
          </cell>
          <cell r="N934">
            <v>13.01</v>
          </cell>
          <cell r="O934">
            <v>1.61</v>
          </cell>
          <cell r="P934">
            <v>48.21</v>
          </cell>
          <cell r="Q934">
            <v>626.97</v>
          </cell>
        </row>
        <row r="935">
          <cell r="J935" t="str">
            <v>OPERARIO</v>
          </cell>
          <cell r="K935" t="str">
            <v>hh</v>
          </cell>
          <cell r="M935">
            <v>1.2402</v>
          </cell>
          <cell r="N935">
            <v>12.2</v>
          </cell>
          <cell r="O935">
            <v>15.13</v>
          </cell>
          <cell r="P935">
            <v>482.96</v>
          </cell>
          <cell r="Q935">
            <v>5891.92</v>
          </cell>
        </row>
        <row r="936">
          <cell r="J936" t="str">
            <v>AYUDANTE</v>
          </cell>
          <cell r="K936" t="str">
            <v>hh</v>
          </cell>
          <cell r="M936">
            <v>0.61980000000000002</v>
          </cell>
          <cell r="N936">
            <v>9.81</v>
          </cell>
          <cell r="O936">
            <v>6.08</v>
          </cell>
          <cell r="P936">
            <v>241.36</v>
          </cell>
          <cell r="Q936">
            <v>2367.67</v>
          </cell>
        </row>
        <row r="937">
          <cell r="J937" t="str">
            <v>ACERO LISO 1/4"</v>
          </cell>
          <cell r="K937" t="str">
            <v>Kg</v>
          </cell>
          <cell r="M937">
            <v>0.75519999999999998</v>
          </cell>
          <cell r="N937">
            <v>2.9</v>
          </cell>
          <cell r="O937">
            <v>2.19</v>
          </cell>
          <cell r="P937">
            <v>294.08999999999997</v>
          </cell>
          <cell r="Q937">
            <v>852.83</v>
          </cell>
        </row>
        <row r="938">
          <cell r="J938" t="str">
            <v>CEMENTO PORTLAND TIPO I (42.5 Kg)</v>
          </cell>
          <cell r="K938" t="str">
            <v>bls</v>
          </cell>
          <cell r="M938">
            <v>0.40760000000000002</v>
          </cell>
          <cell r="N938">
            <v>13.69</v>
          </cell>
          <cell r="O938">
            <v>5.58</v>
          </cell>
          <cell r="P938">
            <v>158.72999999999999</v>
          </cell>
          <cell r="Q938">
            <v>2172.96</v>
          </cell>
        </row>
        <row r="939">
          <cell r="J939" t="str">
            <v>AGUA PUESTA EN OBRA</v>
          </cell>
          <cell r="K939" t="str">
            <v>m3</v>
          </cell>
          <cell r="M939">
            <v>1.6500000000000001E-2</v>
          </cell>
          <cell r="N939">
            <v>8.51</v>
          </cell>
          <cell r="O939">
            <v>0.14000000000000001</v>
          </cell>
          <cell r="P939">
            <v>6.43</v>
          </cell>
          <cell r="Q939">
            <v>54.52</v>
          </cell>
        </row>
        <row r="940">
          <cell r="J940" t="str">
            <v>ARENA GRUESA</v>
          </cell>
          <cell r="K940" t="str">
            <v>m3</v>
          </cell>
          <cell r="M940">
            <v>5.79E-2</v>
          </cell>
          <cell r="N940">
            <v>31.09</v>
          </cell>
          <cell r="O940">
            <v>1.8</v>
          </cell>
          <cell r="P940">
            <v>22.55</v>
          </cell>
          <cell r="Q940">
            <v>700.96</v>
          </cell>
        </row>
        <row r="941">
          <cell r="J941" t="str">
            <v>CLAVOS PARA MADERA CON CABEZA</v>
          </cell>
          <cell r="K941" t="str">
            <v>Kg</v>
          </cell>
          <cell r="M941">
            <v>3.3999999999999998E-3</v>
          </cell>
          <cell r="N941">
            <v>2.9</v>
          </cell>
          <cell r="O941">
            <v>0.01</v>
          </cell>
          <cell r="P941">
            <v>1.32</v>
          </cell>
          <cell r="Q941">
            <v>3.89</v>
          </cell>
        </row>
        <row r="942">
          <cell r="J942" t="str">
            <v>LADRILLO KK 18 HUECOS 9X12.5X23 CM</v>
          </cell>
          <cell r="K942" t="str">
            <v>mll</v>
          </cell>
          <cell r="M942">
            <v>7.0000000000000007E-2</v>
          </cell>
          <cell r="N942">
            <v>560</v>
          </cell>
          <cell r="O942">
            <v>39.200000000000003</v>
          </cell>
          <cell r="P942">
            <v>27.26</v>
          </cell>
          <cell r="Q942">
            <v>15265.26</v>
          </cell>
        </row>
        <row r="943">
          <cell r="J943" t="str">
            <v>IMPLEMENTOS DE SEGURIDAD</v>
          </cell>
          <cell r="K943" t="str">
            <v>hh</v>
          </cell>
          <cell r="M943">
            <v>1.9786999999999999</v>
          </cell>
          <cell r="N943">
            <v>0.47</v>
          </cell>
          <cell r="O943">
            <v>0.93</v>
          </cell>
          <cell r="P943">
            <v>770.55</v>
          </cell>
          <cell r="Q943">
            <v>362.16</v>
          </cell>
        </row>
        <row r="944">
          <cell r="J944" t="str">
            <v>HERRAMIENTAS MANUALES</v>
          </cell>
          <cell r="K944" t="str">
            <v>%MO</v>
          </cell>
          <cell r="M944">
            <v>4.99E-2</v>
          </cell>
          <cell r="N944">
            <v>22.83</v>
          </cell>
          <cell r="O944">
            <v>1.1399999999999999</v>
          </cell>
          <cell r="P944">
            <v>19.43</v>
          </cell>
          <cell r="Q944">
            <v>443.94</v>
          </cell>
        </row>
        <row r="945">
          <cell r="J945" t="str">
            <v>ANDAMIO METALICO 2.5mx3.6m</v>
          </cell>
          <cell r="K945" t="str">
            <v>dia</v>
          </cell>
          <cell r="M945">
            <v>0.36980000000000002</v>
          </cell>
          <cell r="N945">
            <v>16.09</v>
          </cell>
          <cell r="O945">
            <v>5.95</v>
          </cell>
          <cell r="P945">
            <v>144.01</v>
          </cell>
          <cell r="Q945">
            <v>2317.0500000000002</v>
          </cell>
        </row>
        <row r="946">
          <cell r="J946" t="str">
            <v>JEFE DE GRUPO</v>
          </cell>
          <cell r="K946" t="str">
            <v>hh</v>
          </cell>
          <cell r="M946">
            <v>6.3799999999999996E-2</v>
          </cell>
          <cell r="N946">
            <v>13.01</v>
          </cell>
          <cell r="O946">
            <v>0.83</v>
          </cell>
          <cell r="P946">
            <v>95.83</v>
          </cell>
          <cell r="Q946">
            <v>1246.6300000000001</v>
          </cell>
        </row>
        <row r="947">
          <cell r="J947" t="str">
            <v>OPERARIO</v>
          </cell>
          <cell r="K947" t="str">
            <v>hh</v>
          </cell>
          <cell r="M947">
            <v>0.63929999999999998</v>
          </cell>
          <cell r="N947">
            <v>12.2</v>
          </cell>
          <cell r="O947">
            <v>7.8</v>
          </cell>
          <cell r="P947">
            <v>960.2</v>
          </cell>
          <cell r="Q947">
            <v>11715.29</v>
          </cell>
        </row>
        <row r="948">
          <cell r="J948" t="str">
            <v>AYUDANTE</v>
          </cell>
          <cell r="K948" t="str">
            <v>hh</v>
          </cell>
          <cell r="M948">
            <v>0.27929999999999999</v>
          </cell>
          <cell r="N948">
            <v>9.81</v>
          </cell>
          <cell r="O948">
            <v>2.74</v>
          </cell>
          <cell r="P948">
            <v>419.5</v>
          </cell>
          <cell r="Q948">
            <v>4115.37</v>
          </cell>
        </row>
        <row r="949">
          <cell r="J949" t="str">
            <v>CLAVOS PARA MADERA CON CABEZA</v>
          </cell>
          <cell r="K949" t="str">
            <v>Kg</v>
          </cell>
          <cell r="M949">
            <v>4.48E-2</v>
          </cell>
          <cell r="N949">
            <v>2.9</v>
          </cell>
          <cell r="O949">
            <v>0.13</v>
          </cell>
          <cell r="P949">
            <v>67.290000000000006</v>
          </cell>
          <cell r="Q949">
            <v>195.25</v>
          </cell>
        </row>
        <row r="950">
          <cell r="J950" t="str">
            <v>ARENA FINA</v>
          </cell>
          <cell r="K950" t="str">
            <v>m3</v>
          </cell>
          <cell r="M950">
            <v>3.04E-2</v>
          </cell>
          <cell r="N950">
            <v>31.54</v>
          </cell>
          <cell r="O950">
            <v>0.96</v>
          </cell>
          <cell r="P950">
            <v>45.66</v>
          </cell>
          <cell r="Q950">
            <v>1441.88</v>
          </cell>
        </row>
        <row r="951">
          <cell r="J951" t="str">
            <v>CEMENTO PORTLAND TIPO I (42.5 Kg)</v>
          </cell>
          <cell r="K951" t="str">
            <v>bls</v>
          </cell>
          <cell r="M951">
            <v>0.15190000000000001</v>
          </cell>
          <cell r="N951">
            <v>13.69</v>
          </cell>
          <cell r="O951">
            <v>2.08</v>
          </cell>
          <cell r="P951">
            <v>228.15</v>
          </cell>
          <cell r="Q951">
            <v>3124.08</v>
          </cell>
        </row>
        <row r="952">
          <cell r="J952" t="str">
            <v>AGUA PUESTA EN OBRA</v>
          </cell>
          <cell r="K952" t="str">
            <v>m3</v>
          </cell>
          <cell r="M952">
            <v>7.1000000000000004E-3</v>
          </cell>
          <cell r="N952">
            <v>8.51</v>
          </cell>
          <cell r="O952">
            <v>0.06</v>
          </cell>
          <cell r="P952">
            <v>10.66</v>
          </cell>
          <cell r="Q952">
            <v>90.12</v>
          </cell>
        </row>
        <row r="953">
          <cell r="J953" t="str">
            <v>MADERA TORNILLO INC. CORTE</v>
          </cell>
          <cell r="K953" t="str">
            <v>p2</v>
          </cell>
          <cell r="M953">
            <v>0.2407</v>
          </cell>
          <cell r="N953">
            <v>3.7</v>
          </cell>
          <cell r="O953">
            <v>0.89</v>
          </cell>
          <cell r="P953">
            <v>361.52</v>
          </cell>
          <cell r="Q953">
            <v>1336.74</v>
          </cell>
        </row>
        <row r="954">
          <cell r="J954" t="str">
            <v>IMPLEMENTOS DE SEGURIDAD</v>
          </cell>
          <cell r="K954" t="str">
            <v>hh</v>
          </cell>
          <cell r="M954">
            <v>0.97870000000000001</v>
          </cell>
          <cell r="N954">
            <v>0.47</v>
          </cell>
          <cell r="O954">
            <v>0.46</v>
          </cell>
          <cell r="P954">
            <v>1469.97</v>
          </cell>
          <cell r="Q954">
            <v>690.9</v>
          </cell>
        </row>
        <row r="955">
          <cell r="J955" t="str">
            <v>HERRAMIENTAS MANUALES</v>
          </cell>
          <cell r="K955" t="str">
            <v>%MO</v>
          </cell>
          <cell r="M955">
            <v>0.05</v>
          </cell>
          <cell r="N955">
            <v>12.21</v>
          </cell>
          <cell r="O955">
            <v>0.61</v>
          </cell>
          <cell r="P955">
            <v>75.099999999999994</v>
          </cell>
          <cell r="Q955">
            <v>916.2</v>
          </cell>
        </row>
        <row r="956">
          <cell r="J956" t="str">
            <v>JEFE DE GRUPO</v>
          </cell>
          <cell r="K956" t="str">
            <v>hh</v>
          </cell>
          <cell r="M956">
            <v>9.9900000000000003E-2</v>
          </cell>
          <cell r="N956">
            <v>13.01</v>
          </cell>
          <cell r="O956">
            <v>1.3</v>
          </cell>
          <cell r="P956">
            <v>33.72</v>
          </cell>
          <cell r="Q956">
            <v>438.75</v>
          </cell>
        </row>
        <row r="957">
          <cell r="J957" t="str">
            <v>OPERARIO</v>
          </cell>
          <cell r="K957" t="str">
            <v>hh</v>
          </cell>
          <cell r="M957">
            <v>1</v>
          </cell>
          <cell r="N957">
            <v>12.2</v>
          </cell>
          <cell r="O957">
            <v>12.2</v>
          </cell>
          <cell r="P957">
            <v>337.5</v>
          </cell>
          <cell r="Q957">
            <v>4117.5</v>
          </cell>
        </row>
        <row r="958">
          <cell r="J958" t="str">
            <v>AYUDANTE</v>
          </cell>
          <cell r="K958" t="str">
            <v>hh</v>
          </cell>
          <cell r="M958">
            <v>0.57999999999999996</v>
          </cell>
          <cell r="N958">
            <v>9.81</v>
          </cell>
          <cell r="O958">
            <v>5.69</v>
          </cell>
          <cell r="P958">
            <v>195.75</v>
          </cell>
          <cell r="Q958">
            <v>1920.38</v>
          </cell>
        </row>
        <row r="959">
          <cell r="J959" t="str">
            <v>ARENA FINA</v>
          </cell>
          <cell r="K959" t="str">
            <v>m3</v>
          </cell>
          <cell r="M959">
            <v>2.2800000000000001E-2</v>
          </cell>
          <cell r="N959">
            <v>31.54</v>
          </cell>
          <cell r="O959">
            <v>0.72</v>
          </cell>
          <cell r="P959">
            <v>7.7</v>
          </cell>
          <cell r="Q959">
            <v>243</v>
          </cell>
        </row>
        <row r="960">
          <cell r="J960" t="str">
            <v>CEMENTO PORTLAND TIPO I (42.5 Kg)</v>
          </cell>
          <cell r="K960" t="str">
            <v>bls</v>
          </cell>
          <cell r="M960">
            <v>0.1169</v>
          </cell>
          <cell r="N960">
            <v>13.69</v>
          </cell>
          <cell r="O960">
            <v>1.6</v>
          </cell>
          <cell r="P960">
            <v>39.450000000000003</v>
          </cell>
          <cell r="Q960">
            <v>540</v>
          </cell>
        </row>
        <row r="961">
          <cell r="J961" t="str">
            <v>AGUA PUESTA EN OBRA</v>
          </cell>
          <cell r="K961" t="str">
            <v>m3</v>
          </cell>
          <cell r="M961">
            <v>4.7000000000000002E-3</v>
          </cell>
          <cell r="N961">
            <v>8.51</v>
          </cell>
          <cell r="O961">
            <v>0.04</v>
          </cell>
          <cell r="P961">
            <v>1.59</v>
          </cell>
          <cell r="Q961">
            <v>13.5</v>
          </cell>
        </row>
        <row r="962">
          <cell r="J962" t="str">
            <v>IMPLEMENTOS DE SEGURIDAD</v>
          </cell>
          <cell r="K962" t="str">
            <v>hh</v>
          </cell>
          <cell r="M962">
            <v>1.6809000000000001</v>
          </cell>
          <cell r="N962">
            <v>0.47</v>
          </cell>
          <cell r="O962">
            <v>0.79</v>
          </cell>
          <cell r="P962">
            <v>567.29999999999995</v>
          </cell>
          <cell r="Q962">
            <v>266.63</v>
          </cell>
        </row>
        <row r="963">
          <cell r="J963" t="str">
            <v>ANDAMIO METALICO 2.5mx3.6m</v>
          </cell>
          <cell r="K963" t="str">
            <v>dia</v>
          </cell>
          <cell r="M963">
            <v>8.3299999999999999E-2</v>
          </cell>
          <cell r="N963">
            <v>16.09</v>
          </cell>
          <cell r="O963">
            <v>1.34</v>
          </cell>
          <cell r="P963">
            <v>28.11</v>
          </cell>
          <cell r="Q963">
            <v>452.25</v>
          </cell>
        </row>
        <row r="964">
          <cell r="J964" t="str">
            <v>HERRAMIENTAS MANUALES</v>
          </cell>
          <cell r="K964" t="str">
            <v>%MO</v>
          </cell>
          <cell r="M964">
            <v>5.0099999999999999E-2</v>
          </cell>
          <cell r="N964">
            <v>20.57</v>
          </cell>
          <cell r="O964">
            <v>1.03</v>
          </cell>
          <cell r="P964">
            <v>16.91</v>
          </cell>
          <cell r="Q964">
            <v>347.63</v>
          </cell>
        </row>
        <row r="965">
          <cell r="J965" t="str">
            <v>REGLA DE ALUMINIO x 5m</v>
          </cell>
          <cell r="K965" t="str">
            <v>u</v>
          </cell>
          <cell r="M965">
            <v>2.5000000000000001E-2</v>
          </cell>
          <cell r="N965">
            <v>14.5</v>
          </cell>
          <cell r="O965">
            <v>0.36</v>
          </cell>
          <cell r="P965">
            <v>8.44</v>
          </cell>
          <cell r="Q965">
            <v>121.5</v>
          </cell>
        </row>
        <row r="966">
          <cell r="J966" t="str">
            <v>JEFE DE GRUPO</v>
          </cell>
          <cell r="K966" t="str">
            <v>hh</v>
          </cell>
          <cell r="M966">
            <v>9.9900000000000003E-2</v>
          </cell>
          <cell r="N966">
            <v>13.01</v>
          </cell>
          <cell r="O966">
            <v>1.3</v>
          </cell>
          <cell r="P966">
            <v>28.77</v>
          </cell>
          <cell r="Q966">
            <v>374.4</v>
          </cell>
        </row>
        <row r="967">
          <cell r="J967" t="str">
            <v>OPERARIO</v>
          </cell>
          <cell r="K967" t="str">
            <v>hh</v>
          </cell>
          <cell r="M967">
            <v>1</v>
          </cell>
          <cell r="N967">
            <v>12.2</v>
          </cell>
          <cell r="O967">
            <v>12.2</v>
          </cell>
          <cell r="P967">
            <v>288</v>
          </cell>
          <cell r="Q967">
            <v>3513.6</v>
          </cell>
        </row>
        <row r="968">
          <cell r="J968" t="str">
            <v>AYUDANTE</v>
          </cell>
          <cell r="K968" t="str">
            <v>hh</v>
          </cell>
          <cell r="M968">
            <v>0.33329999999999999</v>
          </cell>
          <cell r="N968">
            <v>9.81</v>
          </cell>
          <cell r="O968">
            <v>3.27</v>
          </cell>
          <cell r="P968">
            <v>95.99</v>
          </cell>
          <cell r="Q968">
            <v>941.76</v>
          </cell>
        </row>
        <row r="969">
          <cell r="J969" t="str">
            <v>CLAVOS PARA MADERA CON CABEZA</v>
          </cell>
          <cell r="K969" t="str">
            <v>Kg</v>
          </cell>
          <cell r="M969">
            <v>2.07E-2</v>
          </cell>
          <cell r="N969">
            <v>2.9</v>
          </cell>
          <cell r="O969">
            <v>0.06</v>
          </cell>
          <cell r="P969">
            <v>5.96</v>
          </cell>
          <cell r="Q969">
            <v>17.28</v>
          </cell>
        </row>
        <row r="970">
          <cell r="J970" t="str">
            <v>ARENA FINA</v>
          </cell>
          <cell r="K970" t="str">
            <v>m3</v>
          </cell>
          <cell r="M970">
            <v>1.5900000000000001E-2</v>
          </cell>
          <cell r="N970">
            <v>31.54</v>
          </cell>
          <cell r="O970">
            <v>0.5</v>
          </cell>
          <cell r="P970">
            <v>4.58</v>
          </cell>
          <cell r="Q970">
            <v>144</v>
          </cell>
        </row>
        <row r="971">
          <cell r="J971" t="str">
            <v>CEMENTO PORTLAND TIPO I (42.5 Kg)</v>
          </cell>
          <cell r="K971" t="str">
            <v>bls</v>
          </cell>
          <cell r="M971">
            <v>0.14019999999999999</v>
          </cell>
          <cell r="N971">
            <v>13.69</v>
          </cell>
          <cell r="O971">
            <v>1.92</v>
          </cell>
          <cell r="P971">
            <v>40.380000000000003</v>
          </cell>
          <cell r="Q971">
            <v>552.96</v>
          </cell>
        </row>
        <row r="972">
          <cell r="J972" t="str">
            <v>AGUA PUESTA EN OBRA</v>
          </cell>
          <cell r="K972" t="str">
            <v>m3</v>
          </cell>
          <cell r="M972">
            <v>5.8999999999999999E-3</v>
          </cell>
          <cell r="N972">
            <v>8.51</v>
          </cell>
          <cell r="O972">
            <v>0.05</v>
          </cell>
          <cell r="P972">
            <v>1.7</v>
          </cell>
          <cell r="Q972">
            <v>14.4</v>
          </cell>
        </row>
        <row r="973">
          <cell r="J973" t="str">
            <v>MADERA TORNILLO INC. CORTE</v>
          </cell>
          <cell r="K973" t="str">
            <v>p2</v>
          </cell>
          <cell r="M973">
            <v>0.31269999999999998</v>
          </cell>
          <cell r="N973">
            <v>3.7</v>
          </cell>
          <cell r="O973">
            <v>1.1599999999999999</v>
          </cell>
          <cell r="P973">
            <v>90.06</v>
          </cell>
          <cell r="Q973">
            <v>334.08</v>
          </cell>
        </row>
        <row r="974">
          <cell r="J974" t="str">
            <v>IMPLEMENTOS DE SEGURIDAD</v>
          </cell>
          <cell r="K974" t="str">
            <v>hh</v>
          </cell>
          <cell r="M974">
            <v>1.4255</v>
          </cell>
          <cell r="N974">
            <v>0.47</v>
          </cell>
          <cell r="O974">
            <v>0.67</v>
          </cell>
          <cell r="P974">
            <v>410.54</v>
          </cell>
          <cell r="Q974">
            <v>192.96</v>
          </cell>
        </row>
        <row r="975">
          <cell r="J975" t="str">
            <v>HERRAMIENTAS MANUALES</v>
          </cell>
          <cell r="K975" t="str">
            <v>%MO</v>
          </cell>
          <cell r="M975">
            <v>0.05</v>
          </cell>
          <cell r="N975">
            <v>17.989999999999998</v>
          </cell>
          <cell r="O975">
            <v>0.9</v>
          </cell>
          <cell r="P975">
            <v>14.4</v>
          </cell>
          <cell r="Q975">
            <v>259.2</v>
          </cell>
        </row>
        <row r="976">
          <cell r="J976" t="str">
            <v>REGLA DE ALUMINIO x 5m</v>
          </cell>
          <cell r="K976" t="str">
            <v>u</v>
          </cell>
          <cell r="M976">
            <v>2.7900000000000001E-2</v>
          </cell>
          <cell r="N976">
            <v>14.5</v>
          </cell>
          <cell r="O976">
            <v>0.4</v>
          </cell>
          <cell r="P976">
            <v>8.0399999999999991</v>
          </cell>
          <cell r="Q976">
            <v>115.2</v>
          </cell>
        </row>
        <row r="977">
          <cell r="J977" t="str">
            <v>JEFE DE GRUPO</v>
          </cell>
          <cell r="K977" t="str">
            <v>hh</v>
          </cell>
          <cell r="M977">
            <v>5.2999999999999999E-2</v>
          </cell>
          <cell r="N977">
            <v>13.01</v>
          </cell>
          <cell r="O977">
            <v>0.69</v>
          </cell>
          <cell r="P977">
            <v>5.26</v>
          </cell>
          <cell r="Q977">
            <v>68.52</v>
          </cell>
        </row>
        <row r="978">
          <cell r="J978" t="str">
            <v>OPERARIO</v>
          </cell>
          <cell r="K978" t="str">
            <v>hh</v>
          </cell>
          <cell r="M978">
            <v>0.53359999999999996</v>
          </cell>
          <cell r="N978">
            <v>12.2</v>
          </cell>
          <cell r="O978">
            <v>6.51</v>
          </cell>
          <cell r="P978">
            <v>52.99</v>
          </cell>
          <cell r="Q978">
            <v>646.44000000000005</v>
          </cell>
        </row>
        <row r="979">
          <cell r="J979" t="str">
            <v>OFICIAL</v>
          </cell>
          <cell r="K979" t="str">
            <v>hh</v>
          </cell>
          <cell r="M979">
            <v>0.26679999999999998</v>
          </cell>
          <cell r="N979">
            <v>10.87</v>
          </cell>
          <cell r="O979">
            <v>2.9</v>
          </cell>
          <cell r="P979">
            <v>26.49</v>
          </cell>
          <cell r="Q979">
            <v>287.97000000000003</v>
          </cell>
        </row>
        <row r="980">
          <cell r="J980" t="str">
            <v>CEMENTO PORTLAND TIPO I (42.5 Kg)</v>
          </cell>
          <cell r="K980" t="str">
            <v>bls</v>
          </cell>
          <cell r="M980">
            <v>3.1399999999999997E-2</v>
          </cell>
          <cell r="N980">
            <v>13.69</v>
          </cell>
          <cell r="O980">
            <v>0.43</v>
          </cell>
          <cell r="P980">
            <v>3.12</v>
          </cell>
          <cell r="Q980">
            <v>42.7</v>
          </cell>
        </row>
        <row r="981">
          <cell r="J981" t="str">
            <v>AGUA PUESTA EN OBRA</v>
          </cell>
          <cell r="K981" t="str">
            <v>m3</v>
          </cell>
          <cell r="M981">
            <v>1.1999999999999999E-3</v>
          </cell>
          <cell r="N981">
            <v>8.51</v>
          </cell>
          <cell r="O981">
            <v>0.01</v>
          </cell>
          <cell r="P981">
            <v>0.12</v>
          </cell>
          <cell r="Q981">
            <v>0.99</v>
          </cell>
        </row>
        <row r="982">
          <cell r="J982" t="str">
            <v>ARENA GRUESA</v>
          </cell>
          <cell r="K982" t="str">
            <v>m3</v>
          </cell>
          <cell r="M982">
            <v>2.8999999999999998E-3</v>
          </cell>
          <cell r="N982">
            <v>31.09</v>
          </cell>
          <cell r="O982">
            <v>0.09</v>
          </cell>
          <cell r="P982">
            <v>0.28999999999999998</v>
          </cell>
          <cell r="Q982">
            <v>8.94</v>
          </cell>
        </row>
        <row r="983">
          <cell r="J983" t="str">
            <v>IMPLEMENTOS DE SEGURIDAD</v>
          </cell>
          <cell r="K983" t="str">
            <v>hh</v>
          </cell>
          <cell r="M983">
            <v>0.85109999999999997</v>
          </cell>
          <cell r="N983">
            <v>0.47</v>
          </cell>
          <cell r="O983">
            <v>0.4</v>
          </cell>
          <cell r="P983">
            <v>84.51</v>
          </cell>
          <cell r="Q983">
            <v>39.72</v>
          </cell>
        </row>
        <row r="984">
          <cell r="J984" t="str">
            <v>HERRAMIENTAS MANUALES</v>
          </cell>
          <cell r="K984" t="str">
            <v>%MO</v>
          </cell>
          <cell r="M984">
            <v>5.0500000000000003E-2</v>
          </cell>
          <cell r="N984">
            <v>10.1</v>
          </cell>
          <cell r="O984">
            <v>0.51</v>
          </cell>
          <cell r="P984">
            <v>5.01</v>
          </cell>
          <cell r="Q984">
            <v>50.64</v>
          </cell>
        </row>
        <row r="985">
          <cell r="J985" t="str">
            <v>JEFE DE GRUPO</v>
          </cell>
          <cell r="K985" t="str">
            <v>hh</v>
          </cell>
          <cell r="M985">
            <v>9.9900000000000003E-2</v>
          </cell>
          <cell r="N985">
            <v>13.01</v>
          </cell>
          <cell r="O985">
            <v>1.3</v>
          </cell>
          <cell r="P985">
            <v>30.54</v>
          </cell>
          <cell r="Q985">
            <v>397.38</v>
          </cell>
        </row>
        <row r="986">
          <cell r="J986" t="str">
            <v>OPERARIO</v>
          </cell>
          <cell r="K986" t="str">
            <v>hh</v>
          </cell>
          <cell r="M986">
            <v>1</v>
          </cell>
          <cell r="N986">
            <v>12.2</v>
          </cell>
          <cell r="O986">
            <v>12.2</v>
          </cell>
          <cell r="P986">
            <v>305.68</v>
          </cell>
          <cell r="Q986">
            <v>3729.3</v>
          </cell>
        </row>
        <row r="987">
          <cell r="J987" t="str">
            <v>AYUDANTE</v>
          </cell>
          <cell r="K987" t="str">
            <v>hh</v>
          </cell>
          <cell r="M987">
            <v>0.29970000000000002</v>
          </cell>
          <cell r="N987">
            <v>9.81</v>
          </cell>
          <cell r="O987">
            <v>2.94</v>
          </cell>
          <cell r="P987">
            <v>91.61</v>
          </cell>
          <cell r="Q987">
            <v>898.7</v>
          </cell>
        </row>
        <row r="988">
          <cell r="J988" t="str">
            <v>CLAVOS PARA MADERA CON CABEZA</v>
          </cell>
          <cell r="K988" t="str">
            <v>Kg</v>
          </cell>
          <cell r="M988">
            <v>7.5899999999999995E-2</v>
          </cell>
          <cell r="N988">
            <v>2.9</v>
          </cell>
          <cell r="O988">
            <v>0.22</v>
          </cell>
          <cell r="P988">
            <v>23.2</v>
          </cell>
          <cell r="Q988">
            <v>67.25</v>
          </cell>
        </row>
        <row r="989">
          <cell r="J989" t="str">
            <v>ARENA FINA</v>
          </cell>
          <cell r="K989" t="str">
            <v>m3</v>
          </cell>
          <cell r="M989">
            <v>6.5000000000000002E-2</v>
          </cell>
          <cell r="N989">
            <v>31.54</v>
          </cell>
          <cell r="O989">
            <v>2.0499999999999998</v>
          </cell>
          <cell r="P989">
            <v>19.87</v>
          </cell>
          <cell r="Q989">
            <v>626.64</v>
          </cell>
        </row>
        <row r="990">
          <cell r="J990" t="str">
            <v>CEMENTO PORTLAND TIPO I (42.5 Kg)</v>
          </cell>
          <cell r="K990" t="str">
            <v>bls</v>
          </cell>
          <cell r="M990">
            <v>0.26</v>
          </cell>
          <cell r="N990">
            <v>13.69</v>
          </cell>
          <cell r="O990">
            <v>3.56</v>
          </cell>
          <cell r="P990">
            <v>79.48</v>
          </cell>
          <cell r="Q990">
            <v>1088.22</v>
          </cell>
        </row>
        <row r="991">
          <cell r="J991" t="str">
            <v>AGUA PUESTA EN OBRA</v>
          </cell>
          <cell r="K991" t="str">
            <v>m3</v>
          </cell>
          <cell r="M991">
            <v>5.8999999999999999E-3</v>
          </cell>
          <cell r="N991">
            <v>8.51</v>
          </cell>
          <cell r="O991">
            <v>0.05</v>
          </cell>
          <cell r="P991">
            <v>1.8</v>
          </cell>
          <cell r="Q991">
            <v>15.28</v>
          </cell>
        </row>
        <row r="992">
          <cell r="J992" t="str">
            <v>MADERA TORNILLO INC. CORTE</v>
          </cell>
          <cell r="K992" t="str">
            <v>p2</v>
          </cell>
          <cell r="M992">
            <v>0.32750000000000001</v>
          </cell>
          <cell r="N992">
            <v>3.7</v>
          </cell>
          <cell r="O992">
            <v>1.21</v>
          </cell>
          <cell r="P992">
            <v>100.11</v>
          </cell>
          <cell r="Q992">
            <v>369.87</v>
          </cell>
        </row>
        <row r="993">
          <cell r="J993" t="str">
            <v>IMPLEMENTOS DE SEGURIDAD</v>
          </cell>
          <cell r="K993" t="str">
            <v>hh</v>
          </cell>
          <cell r="M993">
            <v>1.4043000000000001</v>
          </cell>
          <cell r="N993">
            <v>0.47</v>
          </cell>
          <cell r="O993">
            <v>0.66</v>
          </cell>
          <cell r="P993">
            <v>429.27</v>
          </cell>
          <cell r="Q993">
            <v>201.75</v>
          </cell>
        </row>
        <row r="994">
          <cell r="J994" t="str">
            <v>HERRAMIENTAS MANUALES</v>
          </cell>
          <cell r="K994" t="str">
            <v>%MO</v>
          </cell>
          <cell r="M994">
            <v>0.03</v>
          </cell>
          <cell r="N994">
            <v>17.64</v>
          </cell>
          <cell r="O994">
            <v>0.53</v>
          </cell>
          <cell r="P994">
            <v>9.17</v>
          </cell>
          <cell r="Q994">
            <v>162.01</v>
          </cell>
        </row>
        <row r="995">
          <cell r="J995" t="str">
            <v>REGLA DE ALUMINIO x 5m</v>
          </cell>
          <cell r="K995" t="str">
            <v>u</v>
          </cell>
          <cell r="M995">
            <v>3.5000000000000003E-2</v>
          </cell>
          <cell r="N995">
            <v>14.5</v>
          </cell>
          <cell r="O995">
            <v>0.51</v>
          </cell>
          <cell r="P995">
            <v>10.7</v>
          </cell>
          <cell r="Q995">
            <v>155.9</v>
          </cell>
        </row>
        <row r="996">
          <cell r="J996" t="str">
            <v>JEFE DE GRUPO</v>
          </cell>
          <cell r="K996" t="str">
            <v>hh</v>
          </cell>
          <cell r="M996">
            <v>1.46E-2</v>
          </cell>
          <cell r="N996">
            <v>13.01</v>
          </cell>
          <cell r="O996">
            <v>0.19</v>
          </cell>
          <cell r="P996">
            <v>10.51</v>
          </cell>
          <cell r="Q996">
            <v>136.80000000000001</v>
          </cell>
        </row>
        <row r="997">
          <cell r="J997" t="str">
            <v>OPERARIO</v>
          </cell>
          <cell r="K997" t="str">
            <v>hh</v>
          </cell>
          <cell r="M997">
            <v>5.8200000000000002E-2</v>
          </cell>
          <cell r="N997">
            <v>12.2</v>
          </cell>
          <cell r="O997">
            <v>0.71</v>
          </cell>
          <cell r="P997">
            <v>41.9</v>
          </cell>
          <cell r="Q997">
            <v>511.2</v>
          </cell>
        </row>
        <row r="998">
          <cell r="J998" t="str">
            <v>AYUDANTE</v>
          </cell>
          <cell r="K998" t="str">
            <v>hh</v>
          </cell>
          <cell r="M998">
            <v>0.1162</v>
          </cell>
          <cell r="N998">
            <v>9.81</v>
          </cell>
          <cell r="O998">
            <v>1.1399999999999999</v>
          </cell>
          <cell r="P998">
            <v>83.66</v>
          </cell>
          <cell r="Q998">
            <v>820.8</v>
          </cell>
        </row>
        <row r="999">
          <cell r="J999" t="str">
            <v>CONCR.PREMEZ.F'C=100 KG/CM2 - CI</v>
          </cell>
          <cell r="K999" t="str">
            <v>m3</v>
          </cell>
          <cell r="M999">
            <v>0.105</v>
          </cell>
          <cell r="N999">
            <v>178.28</v>
          </cell>
          <cell r="O999">
            <v>18.72</v>
          </cell>
          <cell r="P999">
            <v>75.599999999999994</v>
          </cell>
          <cell r="Q999">
            <v>13478.4</v>
          </cell>
        </row>
        <row r="1000">
          <cell r="J1000" t="str">
            <v>IMPLEMENTOS DE SEGURIDAD</v>
          </cell>
          <cell r="K1000" t="str">
            <v>hh</v>
          </cell>
          <cell r="M1000">
            <v>0.1915</v>
          </cell>
          <cell r="N1000">
            <v>0.47</v>
          </cell>
          <cell r="O1000">
            <v>0.09</v>
          </cell>
          <cell r="P1000">
            <v>137.88</v>
          </cell>
          <cell r="Q1000">
            <v>64.8</v>
          </cell>
        </row>
        <row r="1001">
          <cell r="J1001" t="str">
            <v>JEFE DE GRUPO</v>
          </cell>
          <cell r="K1001" t="str">
            <v>hh</v>
          </cell>
          <cell r="M1001">
            <v>9.1999999999999998E-3</v>
          </cell>
          <cell r="N1001">
            <v>13.01</v>
          </cell>
          <cell r="O1001">
            <v>0.12</v>
          </cell>
          <cell r="P1001">
            <v>6.62</v>
          </cell>
          <cell r="Q1001">
            <v>86.4</v>
          </cell>
        </row>
        <row r="1002">
          <cell r="J1002" t="str">
            <v>OPERARIO</v>
          </cell>
          <cell r="K1002" t="str">
            <v>hh</v>
          </cell>
          <cell r="M1002">
            <v>0.56389999999999996</v>
          </cell>
          <cell r="N1002">
            <v>12.2</v>
          </cell>
          <cell r="O1002">
            <v>6.88</v>
          </cell>
          <cell r="P1002">
            <v>406.01</v>
          </cell>
          <cell r="Q1002">
            <v>4953.6000000000004</v>
          </cell>
        </row>
        <row r="1003">
          <cell r="J1003" t="str">
            <v>AYUDANTE</v>
          </cell>
          <cell r="K1003" t="str">
            <v>hh</v>
          </cell>
          <cell r="M1003">
            <v>0.28239999999999998</v>
          </cell>
          <cell r="N1003">
            <v>9.81</v>
          </cell>
          <cell r="O1003">
            <v>2.77</v>
          </cell>
          <cell r="P1003">
            <v>203.33</v>
          </cell>
          <cell r="Q1003">
            <v>1994.4</v>
          </cell>
        </row>
        <row r="1004">
          <cell r="J1004" t="str">
            <v>CONCRETO PREMEZCLADO f'c=100 kg/cm2, Piedra 57, Slump 3-4"</v>
          </cell>
          <cell r="K1004" t="str">
            <v>m3</v>
          </cell>
          <cell r="M1004">
            <v>4.3999999999999997E-2</v>
          </cell>
          <cell r="N1004">
            <v>178.29</v>
          </cell>
          <cell r="O1004">
            <v>7.84</v>
          </cell>
          <cell r="P1004">
            <v>31.68</v>
          </cell>
          <cell r="Q1004">
            <v>5644.8</v>
          </cell>
        </row>
        <row r="1005">
          <cell r="J1005" t="str">
            <v>IMPLEMENTOS DE SEGURIDAD</v>
          </cell>
          <cell r="K1005" t="str">
            <v>hh</v>
          </cell>
          <cell r="M1005">
            <v>0.85109999999999997</v>
          </cell>
          <cell r="N1005">
            <v>0.47</v>
          </cell>
          <cell r="O1005">
            <v>0.4</v>
          </cell>
          <cell r="P1005">
            <v>612.79</v>
          </cell>
          <cell r="Q1005">
            <v>288</v>
          </cell>
        </row>
        <row r="1006">
          <cell r="J1006" t="str">
            <v>HERRAMIENTAS MANUALES</v>
          </cell>
          <cell r="K1006" t="str">
            <v>%MO</v>
          </cell>
          <cell r="M1006">
            <v>3.0499999999999999E-2</v>
          </cell>
          <cell r="N1006">
            <v>10.18</v>
          </cell>
          <cell r="O1006">
            <v>0.31</v>
          </cell>
          <cell r="P1006">
            <v>21.96</v>
          </cell>
          <cell r="Q1006">
            <v>223.2</v>
          </cell>
        </row>
        <row r="1007">
          <cell r="J1007" t="str">
            <v>REGLA DE ALUMINIO x 5m</v>
          </cell>
          <cell r="K1007" t="str">
            <v>u</v>
          </cell>
          <cell r="M1007">
            <v>6.1400000000000003E-2</v>
          </cell>
          <cell r="N1007">
            <v>14.5</v>
          </cell>
          <cell r="O1007">
            <v>0.89</v>
          </cell>
          <cell r="P1007">
            <v>44.21</v>
          </cell>
          <cell r="Q1007">
            <v>640.79999999999995</v>
          </cell>
        </row>
        <row r="1008">
          <cell r="J1008" t="str">
            <v>SERVICIO DE BOMBA P/PREMEZCLADO</v>
          </cell>
          <cell r="K1008" t="str">
            <v>m3</v>
          </cell>
          <cell r="M1008">
            <v>4.3999999999999997E-2</v>
          </cell>
          <cell r="N1008">
            <v>30</v>
          </cell>
          <cell r="O1008">
            <v>1.32</v>
          </cell>
          <cell r="P1008">
            <v>31.68</v>
          </cell>
          <cell r="Q1008">
            <v>950.4</v>
          </cell>
        </row>
        <row r="1009">
          <cell r="J1009" t="str">
            <v>JEFE DE GRUPO</v>
          </cell>
          <cell r="K1009" t="str">
            <v>hh</v>
          </cell>
          <cell r="M1009">
            <v>0.13370000000000001</v>
          </cell>
          <cell r="N1009">
            <v>13.01</v>
          </cell>
          <cell r="O1009">
            <v>1.74</v>
          </cell>
          <cell r="P1009">
            <v>90.1</v>
          </cell>
          <cell r="Q1009">
            <v>1172.5999999999999</v>
          </cell>
        </row>
        <row r="1010">
          <cell r="J1010" t="str">
            <v>OPERARIO</v>
          </cell>
          <cell r="K1010" t="str">
            <v>hh</v>
          </cell>
          <cell r="M1010">
            <v>1.3335999999999999</v>
          </cell>
          <cell r="N1010">
            <v>12.2</v>
          </cell>
          <cell r="O1010">
            <v>16.27</v>
          </cell>
          <cell r="P1010">
            <v>898.73</v>
          </cell>
          <cell r="Q1010">
            <v>10964.52</v>
          </cell>
        </row>
        <row r="1011">
          <cell r="J1011" t="str">
            <v>AYUDANTE</v>
          </cell>
          <cell r="K1011" t="str">
            <v>hh</v>
          </cell>
          <cell r="M1011">
            <v>0.40060000000000001</v>
          </cell>
          <cell r="N1011">
            <v>9.81</v>
          </cell>
          <cell r="O1011">
            <v>3.93</v>
          </cell>
          <cell r="P1011">
            <v>269.97000000000003</v>
          </cell>
          <cell r="Q1011">
            <v>2648.47</v>
          </cell>
        </row>
        <row r="1012">
          <cell r="J1012" t="str">
            <v>ARENA GRUESA</v>
          </cell>
          <cell r="K1012" t="str">
            <v>m3</v>
          </cell>
          <cell r="M1012">
            <v>3.0200000000000001E-2</v>
          </cell>
          <cell r="N1012">
            <v>31.09</v>
          </cell>
          <cell r="O1012">
            <v>0.94</v>
          </cell>
          <cell r="P1012">
            <v>20.350000000000001</v>
          </cell>
          <cell r="Q1012">
            <v>633.48</v>
          </cell>
        </row>
        <row r="1013">
          <cell r="J1013" t="str">
            <v>CEMENTO PORTLAND TIPO I (42.5 Kg)</v>
          </cell>
          <cell r="K1013" t="str">
            <v>bls</v>
          </cell>
          <cell r="M1013">
            <v>0.2681</v>
          </cell>
          <cell r="N1013">
            <v>13.69</v>
          </cell>
          <cell r="O1013">
            <v>3.67</v>
          </cell>
          <cell r="P1013">
            <v>180.68</v>
          </cell>
          <cell r="Q1013">
            <v>2473.25</v>
          </cell>
        </row>
        <row r="1014">
          <cell r="J1014" t="str">
            <v>CERAMICA 40X40CM H=15CM CELIMA SERIE STONE HUESO</v>
          </cell>
          <cell r="K1014" t="str">
            <v>m2</v>
          </cell>
          <cell r="M1014">
            <v>1.0501</v>
          </cell>
          <cell r="N1014">
            <v>24.93</v>
          </cell>
          <cell r="O1014">
            <v>26.18</v>
          </cell>
          <cell r="P1014">
            <v>707.67</v>
          </cell>
          <cell r="Q1014">
            <v>17642.96</v>
          </cell>
        </row>
        <row r="1015">
          <cell r="J1015" t="str">
            <v>AGUA PUESTA EN OBRA</v>
          </cell>
          <cell r="K1015" t="str">
            <v>m3</v>
          </cell>
          <cell r="M1015">
            <v>5.9900000000000002E-2</v>
          </cell>
          <cell r="N1015">
            <v>8.51</v>
          </cell>
          <cell r="O1015">
            <v>0.51</v>
          </cell>
          <cell r="P1015">
            <v>40.369999999999997</v>
          </cell>
          <cell r="Q1015">
            <v>343.69</v>
          </cell>
        </row>
        <row r="1016">
          <cell r="J1016" t="str">
            <v>FRAGUA PORCELANA BLANCA</v>
          </cell>
          <cell r="K1016" t="str">
            <v>Kg</v>
          </cell>
          <cell r="M1016">
            <v>0.30070000000000002</v>
          </cell>
          <cell r="N1016">
            <v>3.06</v>
          </cell>
          <cell r="O1016">
            <v>0.92</v>
          </cell>
          <cell r="P1016">
            <v>202.64</v>
          </cell>
          <cell r="Q1016">
            <v>620</v>
          </cell>
        </row>
        <row r="1017">
          <cell r="J1017" t="str">
            <v>IMPLEMENTOS DE SEGURIDAD</v>
          </cell>
          <cell r="K1017" t="str">
            <v>hh</v>
          </cell>
          <cell r="M1017">
            <v>1.8723000000000001</v>
          </cell>
          <cell r="N1017">
            <v>0.47</v>
          </cell>
          <cell r="O1017">
            <v>0.88</v>
          </cell>
          <cell r="P1017">
            <v>1261.76</v>
          </cell>
          <cell r="Q1017">
            <v>593.04</v>
          </cell>
        </row>
        <row r="1018">
          <cell r="J1018" t="str">
            <v>HERRAMIENTAS MANUALES</v>
          </cell>
          <cell r="K1018" t="str">
            <v>%MO</v>
          </cell>
          <cell r="M1018">
            <v>1.0200000000000001E-2</v>
          </cell>
          <cell r="N1018">
            <v>23.53</v>
          </cell>
          <cell r="O1018">
            <v>0.24</v>
          </cell>
          <cell r="P1018">
            <v>6.87</v>
          </cell>
          <cell r="Q1018">
            <v>161.74</v>
          </cell>
        </row>
        <row r="1019">
          <cell r="J1019" t="str">
            <v>REGLA DE ALUMINIO x 5m</v>
          </cell>
          <cell r="K1019" t="str">
            <v>u</v>
          </cell>
          <cell r="M1019">
            <v>0.06</v>
          </cell>
          <cell r="N1019">
            <v>14.5</v>
          </cell>
          <cell r="O1019">
            <v>0.87</v>
          </cell>
          <cell r="P1019">
            <v>40.43</v>
          </cell>
          <cell r="Q1019">
            <v>586.29999999999995</v>
          </cell>
        </row>
        <row r="1020">
          <cell r="J1020" t="str">
            <v>JEFE DE GRUPO</v>
          </cell>
          <cell r="K1020" t="str">
            <v>hh</v>
          </cell>
          <cell r="M1020">
            <v>0.13370000000000001</v>
          </cell>
          <cell r="N1020">
            <v>13.01</v>
          </cell>
          <cell r="O1020">
            <v>1.74</v>
          </cell>
          <cell r="P1020">
            <v>5.96</v>
          </cell>
          <cell r="Q1020">
            <v>77.53</v>
          </cell>
        </row>
        <row r="1021">
          <cell r="J1021" t="str">
            <v>OPERARIO</v>
          </cell>
          <cell r="K1021" t="str">
            <v>hh</v>
          </cell>
          <cell r="M1021">
            <v>1.3335999999999999</v>
          </cell>
          <cell r="N1021">
            <v>12.2</v>
          </cell>
          <cell r="O1021">
            <v>16.27</v>
          </cell>
          <cell r="P1021">
            <v>59.43</v>
          </cell>
          <cell r="Q1021">
            <v>724.99</v>
          </cell>
        </row>
        <row r="1022">
          <cell r="J1022" t="str">
            <v>AYUDANTE</v>
          </cell>
          <cell r="K1022" t="str">
            <v>hh</v>
          </cell>
          <cell r="M1022">
            <v>0.40060000000000001</v>
          </cell>
          <cell r="N1022">
            <v>9.81</v>
          </cell>
          <cell r="O1022">
            <v>3.93</v>
          </cell>
          <cell r="P1022">
            <v>17.850000000000001</v>
          </cell>
          <cell r="Q1022">
            <v>175.12</v>
          </cell>
        </row>
        <row r="1023">
          <cell r="J1023" t="str">
            <v>ARENA GRUESA</v>
          </cell>
          <cell r="K1023" t="str">
            <v>m3</v>
          </cell>
          <cell r="M1023">
            <v>3.0200000000000001E-2</v>
          </cell>
          <cell r="N1023">
            <v>31.09</v>
          </cell>
          <cell r="O1023">
            <v>0.94</v>
          </cell>
          <cell r="P1023">
            <v>1.35</v>
          </cell>
          <cell r="Q1023">
            <v>41.89</v>
          </cell>
        </row>
        <row r="1024">
          <cell r="J1024" t="str">
            <v>CEMENTO PORTLAND TIPO I (42.5 Kg)</v>
          </cell>
          <cell r="K1024" t="str">
            <v>bls</v>
          </cell>
          <cell r="M1024">
            <v>0.2681</v>
          </cell>
          <cell r="N1024">
            <v>13.69</v>
          </cell>
          <cell r="O1024">
            <v>3.67</v>
          </cell>
          <cell r="P1024">
            <v>11.95</v>
          </cell>
          <cell r="Q1024">
            <v>163.54</v>
          </cell>
        </row>
        <row r="1025">
          <cell r="J1025" t="str">
            <v>CERAMICA 30X30CM H=15CM CELIMA SERIE GRANILLA</v>
          </cell>
          <cell r="K1025" t="str">
            <v>m2</v>
          </cell>
          <cell r="M1025">
            <v>1.0499000000000001</v>
          </cell>
          <cell r="N1025">
            <v>23.05</v>
          </cell>
          <cell r="O1025">
            <v>24.2</v>
          </cell>
          <cell r="P1025">
            <v>46.78</v>
          </cell>
          <cell r="Q1025">
            <v>1078.3499999999999</v>
          </cell>
        </row>
        <row r="1026">
          <cell r="J1026" t="str">
            <v>AGUA PUESTA EN OBRA</v>
          </cell>
          <cell r="K1026" t="str">
            <v>m3</v>
          </cell>
          <cell r="M1026">
            <v>0.04</v>
          </cell>
          <cell r="N1026">
            <v>8.51</v>
          </cell>
          <cell r="O1026">
            <v>0.34</v>
          </cell>
          <cell r="P1026">
            <v>1.78</v>
          </cell>
          <cell r="Q1026">
            <v>15.15</v>
          </cell>
        </row>
        <row r="1027">
          <cell r="J1027" t="str">
            <v>FRAGUA PORCELANA BLANCA</v>
          </cell>
          <cell r="K1027" t="str">
            <v>Kg</v>
          </cell>
          <cell r="M1027">
            <v>0.30070000000000002</v>
          </cell>
          <cell r="N1027">
            <v>3.06</v>
          </cell>
          <cell r="O1027">
            <v>0.92</v>
          </cell>
          <cell r="P1027">
            <v>13.4</v>
          </cell>
          <cell r="Q1027">
            <v>41</v>
          </cell>
        </row>
        <row r="1028">
          <cell r="J1028" t="str">
            <v>IMPLEMENTOS DE SEGURIDAD</v>
          </cell>
          <cell r="K1028" t="str">
            <v>hh</v>
          </cell>
          <cell r="M1028">
            <v>1.8723000000000001</v>
          </cell>
          <cell r="N1028">
            <v>0.47</v>
          </cell>
          <cell r="O1028">
            <v>0.88</v>
          </cell>
          <cell r="P1028">
            <v>83.43</v>
          </cell>
          <cell r="Q1028">
            <v>39.21</v>
          </cell>
        </row>
        <row r="1029">
          <cell r="J1029" t="str">
            <v>HERRAMIENTAS MANUALES</v>
          </cell>
          <cell r="K1029" t="str">
            <v>%MO</v>
          </cell>
          <cell r="M1029">
            <v>1.0200000000000001E-2</v>
          </cell>
          <cell r="N1029">
            <v>23.53</v>
          </cell>
          <cell r="O1029">
            <v>0.24</v>
          </cell>
          <cell r="P1029">
            <v>0.45</v>
          </cell>
          <cell r="Q1029">
            <v>10.69</v>
          </cell>
        </row>
        <row r="1030">
          <cell r="J1030" t="str">
            <v>REGLA DE ALUMINIO x 5m</v>
          </cell>
          <cell r="K1030" t="str">
            <v>u</v>
          </cell>
          <cell r="M1030">
            <v>0.06</v>
          </cell>
          <cell r="N1030">
            <v>14.5</v>
          </cell>
          <cell r="O1030">
            <v>0.87</v>
          </cell>
          <cell r="P1030">
            <v>2.67</v>
          </cell>
          <cell r="Q1030">
            <v>38.770000000000003</v>
          </cell>
        </row>
        <row r="1031">
          <cell r="J1031" t="str">
            <v>JEFE DE GRUPO</v>
          </cell>
          <cell r="K1031" t="str">
            <v>hh</v>
          </cell>
          <cell r="M1031">
            <v>9.9900000000000003E-2</v>
          </cell>
          <cell r="N1031">
            <v>13.01</v>
          </cell>
          <cell r="O1031">
            <v>1.3</v>
          </cell>
          <cell r="P1031">
            <v>30.87</v>
          </cell>
          <cell r="Q1031">
            <v>401.7</v>
          </cell>
        </row>
        <row r="1032">
          <cell r="J1032" t="str">
            <v>OPERARIO</v>
          </cell>
          <cell r="K1032" t="str">
            <v>hh</v>
          </cell>
          <cell r="M1032">
            <v>1</v>
          </cell>
          <cell r="N1032">
            <v>12.2</v>
          </cell>
          <cell r="O1032">
            <v>12.2</v>
          </cell>
          <cell r="P1032">
            <v>309</v>
          </cell>
          <cell r="Q1032">
            <v>3769.8</v>
          </cell>
        </row>
        <row r="1033">
          <cell r="J1033" t="str">
            <v>AYUDANTE</v>
          </cell>
          <cell r="K1033" t="str">
            <v>hh</v>
          </cell>
          <cell r="M1033">
            <v>0.33329999999999999</v>
          </cell>
          <cell r="N1033">
            <v>9.81</v>
          </cell>
          <cell r="O1033">
            <v>3.27</v>
          </cell>
          <cell r="P1033">
            <v>102.99</v>
          </cell>
          <cell r="Q1033">
            <v>1010.43</v>
          </cell>
        </row>
        <row r="1034">
          <cell r="J1034" t="str">
            <v>CLAVOS PARA MADERA CON CABEZA</v>
          </cell>
          <cell r="K1034" t="str">
            <v>Kg</v>
          </cell>
          <cell r="M1034">
            <v>2.07E-2</v>
          </cell>
          <cell r="N1034">
            <v>2.9</v>
          </cell>
          <cell r="O1034">
            <v>0.06</v>
          </cell>
          <cell r="P1034">
            <v>6.4</v>
          </cell>
          <cell r="Q1034">
            <v>18.54</v>
          </cell>
        </row>
        <row r="1035">
          <cell r="J1035" t="str">
            <v>ARENA FINA</v>
          </cell>
          <cell r="K1035" t="str">
            <v>m3</v>
          </cell>
          <cell r="M1035">
            <v>1.5900000000000001E-2</v>
          </cell>
          <cell r="N1035">
            <v>31.54</v>
          </cell>
          <cell r="O1035">
            <v>0.5</v>
          </cell>
          <cell r="P1035">
            <v>4.91</v>
          </cell>
          <cell r="Q1035">
            <v>154.5</v>
          </cell>
        </row>
        <row r="1036">
          <cell r="J1036" t="str">
            <v>CEMENTO PORTLAND TIPO I (42.5 Kg)</v>
          </cell>
          <cell r="K1036" t="str">
            <v>bls</v>
          </cell>
          <cell r="M1036">
            <v>0.14019999999999999</v>
          </cell>
          <cell r="N1036">
            <v>13.69</v>
          </cell>
          <cell r="O1036">
            <v>1.92</v>
          </cell>
          <cell r="P1036">
            <v>43.32</v>
          </cell>
          <cell r="Q1036">
            <v>593.28</v>
          </cell>
        </row>
        <row r="1037">
          <cell r="J1037" t="str">
            <v>AGUA PUESTA EN OBRA</v>
          </cell>
          <cell r="K1037" t="str">
            <v>m3</v>
          </cell>
          <cell r="M1037">
            <v>5.8999999999999999E-3</v>
          </cell>
          <cell r="N1037">
            <v>8.51</v>
          </cell>
          <cell r="O1037">
            <v>0.05</v>
          </cell>
          <cell r="P1037">
            <v>1.82</v>
          </cell>
          <cell r="Q1037">
            <v>15.45</v>
          </cell>
        </row>
        <row r="1038">
          <cell r="J1038" t="str">
            <v>MADERA TORNILLO INC. CORTE</v>
          </cell>
          <cell r="K1038" t="str">
            <v>p2</v>
          </cell>
          <cell r="M1038">
            <v>0.31269999999999998</v>
          </cell>
          <cell r="N1038">
            <v>3.7</v>
          </cell>
          <cell r="O1038">
            <v>1.1599999999999999</v>
          </cell>
          <cell r="P1038">
            <v>96.62</v>
          </cell>
          <cell r="Q1038">
            <v>358.44</v>
          </cell>
        </row>
        <row r="1039">
          <cell r="J1039" t="str">
            <v>IMPLEMENTOS DE SEGURIDAD</v>
          </cell>
          <cell r="K1039" t="str">
            <v>hh</v>
          </cell>
          <cell r="M1039">
            <v>1.4255</v>
          </cell>
          <cell r="N1039">
            <v>0.47</v>
          </cell>
          <cell r="O1039">
            <v>0.67</v>
          </cell>
          <cell r="P1039">
            <v>440.48</v>
          </cell>
          <cell r="Q1039">
            <v>207.03</v>
          </cell>
        </row>
        <row r="1040">
          <cell r="J1040" t="str">
            <v>HERRAMIENTAS MANUALES</v>
          </cell>
          <cell r="K1040" t="str">
            <v>%MO</v>
          </cell>
          <cell r="M1040">
            <v>0.05</v>
          </cell>
          <cell r="N1040">
            <v>17.989999999999998</v>
          </cell>
          <cell r="O1040">
            <v>0.9</v>
          </cell>
          <cell r="P1040">
            <v>15.45</v>
          </cell>
          <cell r="Q1040">
            <v>278.10000000000002</v>
          </cell>
        </row>
        <row r="1041">
          <cell r="J1041" t="str">
            <v>REGLA DE ALUMINIO x 5m</v>
          </cell>
          <cell r="K1041" t="str">
            <v>u</v>
          </cell>
          <cell r="M1041">
            <v>2.7900000000000001E-2</v>
          </cell>
          <cell r="N1041">
            <v>14.5</v>
          </cell>
          <cell r="O1041">
            <v>0.4</v>
          </cell>
          <cell r="P1041">
            <v>8.6199999999999992</v>
          </cell>
          <cell r="Q1041">
            <v>123.6</v>
          </cell>
        </row>
        <row r="1042">
          <cell r="J1042" t="str">
            <v>JEFE DE GRUPO</v>
          </cell>
          <cell r="K1042" t="str">
            <v>hh</v>
          </cell>
          <cell r="M1042">
            <v>0.13370000000000001</v>
          </cell>
          <cell r="N1042">
            <v>13.01</v>
          </cell>
          <cell r="O1042">
            <v>1.74</v>
          </cell>
          <cell r="P1042">
            <v>0.15</v>
          </cell>
          <cell r="Q1042">
            <v>1.97</v>
          </cell>
        </row>
        <row r="1043">
          <cell r="J1043" t="str">
            <v>OPERARIO</v>
          </cell>
          <cell r="K1043" t="str">
            <v>hh</v>
          </cell>
          <cell r="M1043">
            <v>1.3335999999999999</v>
          </cell>
          <cell r="N1043">
            <v>12.2</v>
          </cell>
          <cell r="O1043">
            <v>16.27</v>
          </cell>
          <cell r="P1043">
            <v>1.51</v>
          </cell>
          <cell r="Q1043">
            <v>18.39</v>
          </cell>
        </row>
        <row r="1044">
          <cell r="J1044" t="str">
            <v>AYUDANTE</v>
          </cell>
          <cell r="K1044" t="str">
            <v>hh</v>
          </cell>
          <cell r="M1044">
            <v>0.40060000000000001</v>
          </cell>
          <cell r="N1044">
            <v>9.81</v>
          </cell>
          <cell r="O1044">
            <v>3.93</v>
          </cell>
          <cell r="P1044">
            <v>0.45</v>
          </cell>
          <cell r="Q1044">
            <v>4.4400000000000004</v>
          </cell>
        </row>
        <row r="1045">
          <cell r="J1045" t="str">
            <v>ARENA GRUESA</v>
          </cell>
          <cell r="K1045" t="str">
            <v>m3</v>
          </cell>
          <cell r="M1045">
            <v>3.0200000000000001E-2</v>
          </cell>
          <cell r="N1045">
            <v>31.09</v>
          </cell>
          <cell r="O1045">
            <v>0.94</v>
          </cell>
          <cell r="P1045">
            <v>0.03</v>
          </cell>
          <cell r="Q1045">
            <v>1.06</v>
          </cell>
        </row>
        <row r="1046">
          <cell r="J1046" t="str">
            <v>CEMENTO PORTLAND TIPO I (42.5 Kg)</v>
          </cell>
          <cell r="K1046" t="str">
            <v>bls</v>
          </cell>
          <cell r="M1046">
            <v>0.2681</v>
          </cell>
          <cell r="N1046">
            <v>13.69</v>
          </cell>
          <cell r="O1046">
            <v>3.67</v>
          </cell>
          <cell r="P1046">
            <v>0.3</v>
          </cell>
          <cell r="Q1046">
            <v>4.1500000000000004</v>
          </cell>
        </row>
        <row r="1047">
          <cell r="J1047" t="str">
            <v>CERAMICA 30X30CM H=15CM CELIMA SERIE GRANILLA</v>
          </cell>
          <cell r="K1047" t="str">
            <v>m2</v>
          </cell>
          <cell r="M1047">
            <v>1.0499000000000001</v>
          </cell>
          <cell r="N1047">
            <v>23.05</v>
          </cell>
          <cell r="O1047">
            <v>24.2</v>
          </cell>
          <cell r="P1047">
            <v>1.19</v>
          </cell>
          <cell r="Q1047">
            <v>27.35</v>
          </cell>
        </row>
        <row r="1048">
          <cell r="J1048" t="str">
            <v>AGUA PUESTA EN OBRA</v>
          </cell>
          <cell r="K1048" t="str">
            <v>m3</v>
          </cell>
          <cell r="M1048">
            <v>0.04</v>
          </cell>
          <cell r="N1048">
            <v>8.51</v>
          </cell>
          <cell r="O1048">
            <v>0.34</v>
          </cell>
          <cell r="P1048">
            <v>0.05</v>
          </cell>
          <cell r="Q1048">
            <v>0.38</v>
          </cell>
        </row>
        <row r="1049">
          <cell r="J1049" t="str">
            <v>FRAGUA PORCELANA BLANCA</v>
          </cell>
          <cell r="K1049" t="str">
            <v>Kg</v>
          </cell>
          <cell r="M1049">
            <v>0.30070000000000002</v>
          </cell>
          <cell r="N1049">
            <v>3.06</v>
          </cell>
          <cell r="O1049">
            <v>0.92</v>
          </cell>
          <cell r="P1049">
            <v>0.34</v>
          </cell>
          <cell r="Q1049">
            <v>1.04</v>
          </cell>
        </row>
        <row r="1050">
          <cell r="J1050" t="str">
            <v>IMPLEMENTOS DE SEGURIDAD</v>
          </cell>
          <cell r="K1050" t="str">
            <v>hh</v>
          </cell>
          <cell r="M1050">
            <v>1.8723000000000001</v>
          </cell>
          <cell r="N1050">
            <v>0.47</v>
          </cell>
          <cell r="O1050">
            <v>0.88</v>
          </cell>
          <cell r="P1050">
            <v>2.12</v>
          </cell>
          <cell r="Q1050">
            <v>0.99</v>
          </cell>
        </row>
        <row r="1051">
          <cell r="J1051" t="str">
            <v>HERRAMIENTAS MANUALES</v>
          </cell>
          <cell r="K1051" t="str">
            <v>%MO</v>
          </cell>
          <cell r="M1051">
            <v>1.0200000000000001E-2</v>
          </cell>
          <cell r="N1051">
            <v>23.53</v>
          </cell>
          <cell r="O1051">
            <v>0.24</v>
          </cell>
          <cell r="P1051">
            <v>0.01</v>
          </cell>
          <cell r="Q1051">
            <v>0.27</v>
          </cell>
        </row>
        <row r="1052">
          <cell r="J1052" t="str">
            <v>REGLA DE ALUMINIO x 5m</v>
          </cell>
          <cell r="K1052" t="str">
            <v>u</v>
          </cell>
          <cell r="M1052">
            <v>0.06</v>
          </cell>
          <cell r="N1052">
            <v>14.5</v>
          </cell>
          <cell r="O1052">
            <v>0.87</v>
          </cell>
          <cell r="P1052">
            <v>7.0000000000000007E-2</v>
          </cell>
          <cell r="Q1052">
            <v>0.98</v>
          </cell>
        </row>
        <row r="1053">
          <cell r="J1053" t="str">
            <v>JEFE DE GRUPO</v>
          </cell>
          <cell r="K1053" t="str">
            <v>hh</v>
          </cell>
          <cell r="M1053">
            <v>6.6900000000000001E-2</v>
          </cell>
          <cell r="N1053">
            <v>13.01</v>
          </cell>
          <cell r="O1053">
            <v>0.87</v>
          </cell>
          <cell r="P1053">
            <v>15.85</v>
          </cell>
          <cell r="Q1053">
            <v>206.14</v>
          </cell>
        </row>
        <row r="1054">
          <cell r="J1054" t="str">
            <v>OPERARIO</v>
          </cell>
          <cell r="K1054" t="str">
            <v>hh</v>
          </cell>
          <cell r="M1054">
            <v>0.53359999999999996</v>
          </cell>
          <cell r="N1054">
            <v>12.2</v>
          </cell>
          <cell r="O1054">
            <v>6.51</v>
          </cell>
          <cell r="P1054">
            <v>126.43</v>
          </cell>
          <cell r="Q1054">
            <v>1542.48</v>
          </cell>
        </row>
        <row r="1055">
          <cell r="J1055" t="str">
            <v>AYUDANTE</v>
          </cell>
          <cell r="K1055" t="str">
            <v>hh</v>
          </cell>
          <cell r="M1055">
            <v>0.19980000000000001</v>
          </cell>
          <cell r="N1055">
            <v>9.81</v>
          </cell>
          <cell r="O1055">
            <v>1.96</v>
          </cell>
          <cell r="P1055">
            <v>47.34</v>
          </cell>
          <cell r="Q1055">
            <v>464.4</v>
          </cell>
        </row>
        <row r="1056">
          <cell r="J1056" t="str">
            <v>ARENA FINA</v>
          </cell>
          <cell r="K1056" t="str">
            <v>m3</v>
          </cell>
          <cell r="M1056">
            <v>1.2999999999999999E-3</v>
          </cell>
          <cell r="N1056">
            <v>31.54</v>
          </cell>
          <cell r="O1056">
            <v>0.04</v>
          </cell>
          <cell r="P1056">
            <v>0.31</v>
          </cell>
          <cell r="Q1056">
            <v>9.48</v>
          </cell>
        </row>
        <row r="1057">
          <cell r="J1057" t="str">
            <v>CEMENTO PORTLAND TIPO I (42.5 Kg)</v>
          </cell>
          <cell r="K1057" t="str">
            <v>bls</v>
          </cell>
          <cell r="M1057">
            <v>1.3899999999999999E-2</v>
          </cell>
          <cell r="N1057">
            <v>13.69</v>
          </cell>
          <cell r="O1057">
            <v>0.19</v>
          </cell>
          <cell r="P1057">
            <v>3.29</v>
          </cell>
          <cell r="Q1057">
            <v>45.02</v>
          </cell>
        </row>
        <row r="1058">
          <cell r="J1058" t="str">
            <v>CERAMICA 40X40CM H=15CM CELIMA SERIE STONE HUESO</v>
          </cell>
          <cell r="K1058" t="str">
            <v>m2</v>
          </cell>
          <cell r="M1058">
            <v>0.20019999999999999</v>
          </cell>
          <cell r="N1058">
            <v>24.93</v>
          </cell>
          <cell r="O1058">
            <v>4.99</v>
          </cell>
          <cell r="P1058">
            <v>47.44</v>
          </cell>
          <cell r="Q1058">
            <v>1182.33</v>
          </cell>
        </row>
        <row r="1059">
          <cell r="J1059" t="str">
            <v>FRAGUA PORCELANA BLANCA</v>
          </cell>
          <cell r="K1059" t="str">
            <v>Kg</v>
          </cell>
          <cell r="M1059">
            <v>4.58E-2</v>
          </cell>
          <cell r="N1059">
            <v>3.06</v>
          </cell>
          <cell r="O1059">
            <v>0.14000000000000001</v>
          </cell>
          <cell r="P1059">
            <v>10.85</v>
          </cell>
          <cell r="Q1059">
            <v>33.17</v>
          </cell>
        </row>
        <row r="1060">
          <cell r="J1060" t="str">
            <v>IMPLEMENTOS DE SEGURIDAD</v>
          </cell>
          <cell r="K1060" t="str">
            <v>hh</v>
          </cell>
          <cell r="M1060">
            <v>0.8085</v>
          </cell>
          <cell r="N1060">
            <v>0.47</v>
          </cell>
          <cell r="O1060">
            <v>0.38</v>
          </cell>
          <cell r="P1060">
            <v>191.57</v>
          </cell>
          <cell r="Q1060">
            <v>90.04</v>
          </cell>
        </row>
        <row r="1061">
          <cell r="J1061" t="str">
            <v>HERRAMIENTAS MANUALES</v>
          </cell>
          <cell r="K1061" t="str">
            <v>%MO</v>
          </cell>
          <cell r="M1061">
            <v>9.9699999999999997E-2</v>
          </cell>
          <cell r="N1061">
            <v>10.029999999999999</v>
          </cell>
          <cell r="O1061">
            <v>1</v>
          </cell>
          <cell r="P1061">
            <v>23.62</v>
          </cell>
          <cell r="Q1061">
            <v>236.94</v>
          </cell>
        </row>
        <row r="1062">
          <cell r="J1062" t="str">
            <v>JEFE DE GRUPO</v>
          </cell>
          <cell r="K1062" t="str">
            <v>hh</v>
          </cell>
          <cell r="M1062">
            <v>6.6900000000000001E-2</v>
          </cell>
          <cell r="N1062">
            <v>13.01</v>
          </cell>
          <cell r="O1062">
            <v>0.87</v>
          </cell>
          <cell r="P1062">
            <v>2.99</v>
          </cell>
          <cell r="Q1062">
            <v>38.86</v>
          </cell>
        </row>
        <row r="1063">
          <cell r="J1063" t="str">
            <v>OPERARIO</v>
          </cell>
          <cell r="K1063" t="str">
            <v>hh</v>
          </cell>
          <cell r="M1063">
            <v>0.53359999999999996</v>
          </cell>
          <cell r="N1063">
            <v>12.2</v>
          </cell>
          <cell r="O1063">
            <v>6.51</v>
          </cell>
          <cell r="P1063">
            <v>23.84</v>
          </cell>
          <cell r="Q1063">
            <v>290.8</v>
          </cell>
        </row>
        <row r="1064">
          <cell r="J1064" t="str">
            <v>AYUDANTE</v>
          </cell>
          <cell r="K1064" t="str">
            <v>hh</v>
          </cell>
          <cell r="M1064">
            <v>0.19980000000000001</v>
          </cell>
          <cell r="N1064">
            <v>9.81</v>
          </cell>
          <cell r="O1064">
            <v>1.96</v>
          </cell>
          <cell r="P1064">
            <v>8.93</v>
          </cell>
          <cell r="Q1064">
            <v>87.55</v>
          </cell>
        </row>
        <row r="1065">
          <cell r="J1065" t="str">
            <v>ARENA FINA</v>
          </cell>
          <cell r="K1065" t="str">
            <v>m3</v>
          </cell>
          <cell r="M1065">
            <v>1.2999999999999999E-3</v>
          </cell>
          <cell r="N1065">
            <v>31.54</v>
          </cell>
          <cell r="O1065">
            <v>0.04</v>
          </cell>
          <cell r="P1065">
            <v>0.06</v>
          </cell>
          <cell r="Q1065">
            <v>1.79</v>
          </cell>
        </row>
        <row r="1066">
          <cell r="J1066" t="str">
            <v>CEMENTO PORTLAND TIPO I (42.5 Kg)</v>
          </cell>
          <cell r="K1066" t="str">
            <v>bls</v>
          </cell>
          <cell r="M1066">
            <v>1.3899999999999999E-2</v>
          </cell>
          <cell r="N1066">
            <v>13.69</v>
          </cell>
          <cell r="O1066">
            <v>0.19</v>
          </cell>
          <cell r="P1066">
            <v>0.62</v>
          </cell>
          <cell r="Q1066">
            <v>8.49</v>
          </cell>
        </row>
        <row r="1067">
          <cell r="J1067" t="str">
            <v>CERAMICA 30X30CM H=15CM CELIMA SERIE GRANILLA</v>
          </cell>
          <cell r="K1067" t="str">
            <v>m2</v>
          </cell>
          <cell r="M1067">
            <v>0.18</v>
          </cell>
          <cell r="N1067">
            <v>23.05</v>
          </cell>
          <cell r="O1067">
            <v>4.1500000000000004</v>
          </cell>
          <cell r="P1067">
            <v>8.0399999999999991</v>
          </cell>
          <cell r="Q1067">
            <v>185.38</v>
          </cell>
        </row>
        <row r="1068">
          <cell r="J1068" t="str">
            <v>FRAGUA PORCELANA BLANCA</v>
          </cell>
          <cell r="K1068" t="str">
            <v>Kg</v>
          </cell>
          <cell r="M1068">
            <v>4.58E-2</v>
          </cell>
          <cell r="N1068">
            <v>3.06</v>
          </cell>
          <cell r="O1068">
            <v>0.14000000000000001</v>
          </cell>
          <cell r="P1068">
            <v>2.0499999999999998</v>
          </cell>
          <cell r="Q1068">
            <v>6.25</v>
          </cell>
        </row>
        <row r="1069">
          <cell r="J1069" t="str">
            <v>IMPLEMENTOS DE SEGURIDAD</v>
          </cell>
          <cell r="K1069" t="str">
            <v>hh</v>
          </cell>
          <cell r="M1069">
            <v>0.8085</v>
          </cell>
          <cell r="N1069">
            <v>0.47</v>
          </cell>
          <cell r="O1069">
            <v>0.38</v>
          </cell>
          <cell r="P1069">
            <v>36.119999999999997</v>
          </cell>
          <cell r="Q1069">
            <v>16.97</v>
          </cell>
        </row>
        <row r="1070">
          <cell r="J1070" t="str">
            <v>HERRAMIENTAS MANUALES</v>
          </cell>
          <cell r="K1070" t="str">
            <v>%MO</v>
          </cell>
          <cell r="M1070">
            <v>9.9699999999999997E-2</v>
          </cell>
          <cell r="N1070">
            <v>10.029999999999999</v>
          </cell>
          <cell r="O1070">
            <v>1</v>
          </cell>
          <cell r="P1070">
            <v>4.45</v>
          </cell>
          <cell r="Q1070">
            <v>44.67</v>
          </cell>
        </row>
        <row r="1071">
          <cell r="J1071" t="str">
            <v>JEFE DE GRUPO</v>
          </cell>
          <cell r="K1071" t="str">
            <v>hh</v>
          </cell>
          <cell r="M1071">
            <v>5.9200000000000003E-2</v>
          </cell>
          <cell r="N1071">
            <v>13.01</v>
          </cell>
          <cell r="O1071">
            <v>0.77</v>
          </cell>
          <cell r="P1071">
            <v>0.85</v>
          </cell>
          <cell r="Q1071">
            <v>11.09</v>
          </cell>
        </row>
        <row r="1072">
          <cell r="J1072" t="str">
            <v>OPERARIO</v>
          </cell>
          <cell r="K1072" t="str">
            <v>hh</v>
          </cell>
          <cell r="M1072">
            <v>2.6663999999999999</v>
          </cell>
          <cell r="N1072">
            <v>12.2</v>
          </cell>
          <cell r="O1072">
            <v>32.53</v>
          </cell>
          <cell r="P1072">
            <v>38.4</v>
          </cell>
          <cell r="Q1072">
            <v>468.43</v>
          </cell>
        </row>
        <row r="1073">
          <cell r="J1073" t="str">
            <v>AYUDANTE</v>
          </cell>
          <cell r="K1073" t="str">
            <v>hh</v>
          </cell>
          <cell r="M1073">
            <v>5.3333000000000004</v>
          </cell>
          <cell r="N1073">
            <v>9.81</v>
          </cell>
          <cell r="O1073">
            <v>52.32</v>
          </cell>
          <cell r="P1073">
            <v>76.8</v>
          </cell>
          <cell r="Q1073">
            <v>753.41</v>
          </cell>
        </row>
        <row r="1074">
          <cell r="J1074" t="str">
            <v>ALAMBRE NEGRO RECOCIDO Nº 16</v>
          </cell>
          <cell r="K1074" t="str">
            <v>Kg</v>
          </cell>
          <cell r="M1074">
            <v>0.54979999999999996</v>
          </cell>
          <cell r="N1074">
            <v>3.11</v>
          </cell>
          <cell r="O1074">
            <v>1.71</v>
          </cell>
          <cell r="P1074">
            <v>7.92</v>
          </cell>
          <cell r="Q1074">
            <v>24.62</v>
          </cell>
        </row>
        <row r="1075">
          <cell r="J1075" t="str">
            <v>CLAVOS PARA MADERA CON CABEZA</v>
          </cell>
          <cell r="K1075" t="str">
            <v>Kg</v>
          </cell>
          <cell r="M1075">
            <v>0.25169999999999998</v>
          </cell>
          <cell r="N1075">
            <v>2.9</v>
          </cell>
          <cell r="O1075">
            <v>0.73</v>
          </cell>
          <cell r="P1075">
            <v>3.62</v>
          </cell>
          <cell r="Q1075">
            <v>10.51</v>
          </cell>
        </row>
        <row r="1076">
          <cell r="J1076" t="str">
            <v>ACERO CORRUGADO fy=4200 kg/cm2 GRADO 60</v>
          </cell>
          <cell r="K1076" t="str">
            <v>Kg</v>
          </cell>
          <cell r="M1076">
            <v>16.427600000000002</v>
          </cell>
          <cell r="N1076">
            <v>2.33</v>
          </cell>
          <cell r="O1076">
            <v>38.28</v>
          </cell>
          <cell r="P1076">
            <v>236.56</v>
          </cell>
          <cell r="Q1076">
            <v>551.23</v>
          </cell>
        </row>
        <row r="1077">
          <cell r="J1077" t="str">
            <v>ARENA FINA</v>
          </cell>
          <cell r="K1077" t="str">
            <v>m3</v>
          </cell>
          <cell r="M1077">
            <v>0.60529999999999995</v>
          </cell>
          <cell r="N1077">
            <v>31.54</v>
          </cell>
          <cell r="O1077">
            <v>19.09</v>
          </cell>
          <cell r="P1077">
            <v>8.7200000000000006</v>
          </cell>
          <cell r="Q1077">
            <v>274.89999999999998</v>
          </cell>
        </row>
        <row r="1078">
          <cell r="J1078" t="str">
            <v>CEMENTO PORTLAND TIPO I (42.5 Kg)</v>
          </cell>
          <cell r="K1078" t="str">
            <v>bls</v>
          </cell>
          <cell r="M1078">
            <v>0.50039999999999996</v>
          </cell>
          <cell r="N1078">
            <v>13.69</v>
          </cell>
          <cell r="O1078">
            <v>6.85</v>
          </cell>
          <cell r="P1078">
            <v>7.21</v>
          </cell>
          <cell r="Q1078">
            <v>98.64</v>
          </cell>
        </row>
        <row r="1079">
          <cell r="J1079" t="str">
            <v>CONCRETO PREMEZCLADO f'c=210 kg/cm2, Piedra 67, Slump 3-4"</v>
          </cell>
          <cell r="K1079" t="str">
            <v>m3</v>
          </cell>
          <cell r="M1079">
            <v>1.0500000000000001E-2</v>
          </cell>
          <cell r="N1079">
            <v>200.99</v>
          </cell>
          <cell r="O1079">
            <v>2.11</v>
          </cell>
          <cell r="P1079">
            <v>0.15</v>
          </cell>
          <cell r="Q1079">
            <v>30.38</v>
          </cell>
        </row>
        <row r="1080">
          <cell r="J1080" t="str">
            <v>MADERA TORNILLO INC. CORTE</v>
          </cell>
          <cell r="K1080" t="str">
            <v>p2</v>
          </cell>
          <cell r="M1080">
            <v>0.60050000000000003</v>
          </cell>
          <cell r="N1080">
            <v>3.7</v>
          </cell>
          <cell r="O1080">
            <v>2.2200000000000002</v>
          </cell>
          <cell r="P1080">
            <v>8.65</v>
          </cell>
          <cell r="Q1080">
            <v>31.97</v>
          </cell>
        </row>
        <row r="1081">
          <cell r="J1081" t="str">
            <v>IMPLEMENTOS DE SEGURIDAD</v>
          </cell>
          <cell r="K1081" t="str">
            <v>hh</v>
          </cell>
          <cell r="M1081">
            <v>8.0638000000000005</v>
          </cell>
          <cell r="N1081">
            <v>0.47</v>
          </cell>
          <cell r="O1081">
            <v>3.79</v>
          </cell>
          <cell r="P1081">
            <v>116.12</v>
          </cell>
          <cell r="Q1081">
            <v>54.58</v>
          </cell>
        </row>
        <row r="1082">
          <cell r="J1082" t="str">
            <v>HERRAMIENTAS MANUALES</v>
          </cell>
          <cell r="K1082" t="str">
            <v>%MO</v>
          </cell>
          <cell r="M1082">
            <v>5.0099999999999999E-2</v>
          </cell>
          <cell r="N1082">
            <v>49.5</v>
          </cell>
          <cell r="O1082">
            <v>2.48</v>
          </cell>
          <cell r="P1082">
            <v>0.72</v>
          </cell>
          <cell r="Q1082">
            <v>35.71</v>
          </cell>
        </row>
        <row r="1083">
          <cell r="J1083" t="str">
            <v>JEFE DE GRUPO</v>
          </cell>
          <cell r="K1083" t="str">
            <v>hh</v>
          </cell>
          <cell r="M1083">
            <v>0.13370000000000001</v>
          </cell>
          <cell r="N1083">
            <v>13.01</v>
          </cell>
          <cell r="O1083">
            <v>1.74</v>
          </cell>
          <cell r="P1083">
            <v>0.67</v>
          </cell>
          <cell r="Q1083">
            <v>8.6999999999999993</v>
          </cell>
        </row>
        <row r="1084">
          <cell r="J1084" t="str">
            <v>OPERARIO</v>
          </cell>
          <cell r="K1084" t="str">
            <v>hh</v>
          </cell>
          <cell r="M1084">
            <v>1.3335999999999999</v>
          </cell>
          <cell r="N1084">
            <v>12.2</v>
          </cell>
          <cell r="O1084">
            <v>16.27</v>
          </cell>
          <cell r="P1084">
            <v>6.67</v>
          </cell>
          <cell r="Q1084">
            <v>81.349999999999994</v>
          </cell>
        </row>
        <row r="1085">
          <cell r="J1085" t="str">
            <v>AYUDANTE</v>
          </cell>
          <cell r="K1085" t="str">
            <v>hh</v>
          </cell>
          <cell r="M1085">
            <v>0.40060000000000001</v>
          </cell>
          <cell r="N1085">
            <v>9.81</v>
          </cell>
          <cell r="O1085">
            <v>3.93</v>
          </cell>
          <cell r="P1085">
            <v>2</v>
          </cell>
          <cell r="Q1085">
            <v>19.649999999999999</v>
          </cell>
        </row>
        <row r="1086">
          <cell r="J1086" t="str">
            <v>ARENA GRUESA</v>
          </cell>
          <cell r="K1086" t="str">
            <v>m3</v>
          </cell>
          <cell r="M1086">
            <v>3.0200000000000001E-2</v>
          </cell>
          <cell r="N1086">
            <v>31.09</v>
          </cell>
          <cell r="O1086">
            <v>0.94</v>
          </cell>
          <cell r="P1086">
            <v>0.15</v>
          </cell>
          <cell r="Q1086">
            <v>4.7</v>
          </cell>
        </row>
        <row r="1087">
          <cell r="J1087" t="str">
            <v>CEMENTO PORTLAND TIPO I (42.5 Kg)</v>
          </cell>
          <cell r="K1087" t="str">
            <v>bls</v>
          </cell>
          <cell r="M1087">
            <v>0.2681</v>
          </cell>
          <cell r="N1087">
            <v>13.69</v>
          </cell>
          <cell r="O1087">
            <v>3.67</v>
          </cell>
          <cell r="P1087">
            <v>1.34</v>
          </cell>
          <cell r="Q1087">
            <v>18.350000000000001</v>
          </cell>
        </row>
        <row r="1088">
          <cell r="J1088" t="str">
            <v>CERAMICA 30X30CM H=15CM CELIMA SERIE GRANILLA</v>
          </cell>
          <cell r="K1088" t="str">
            <v>m2</v>
          </cell>
          <cell r="M1088">
            <v>1.0499000000000001</v>
          </cell>
          <cell r="N1088">
            <v>23.05</v>
          </cell>
          <cell r="O1088">
            <v>24.2</v>
          </cell>
          <cell r="P1088">
            <v>5.25</v>
          </cell>
          <cell r="Q1088">
            <v>121</v>
          </cell>
        </row>
        <row r="1089">
          <cell r="J1089" t="str">
            <v>AGUA PUESTA EN OBRA</v>
          </cell>
          <cell r="K1089" t="str">
            <v>m3</v>
          </cell>
          <cell r="M1089">
            <v>0.04</v>
          </cell>
          <cell r="N1089">
            <v>8.51</v>
          </cell>
          <cell r="O1089">
            <v>0.34</v>
          </cell>
          <cell r="P1089">
            <v>0.2</v>
          </cell>
          <cell r="Q1089">
            <v>1.7</v>
          </cell>
        </row>
        <row r="1090">
          <cell r="J1090" t="str">
            <v>FRAGUA PORCELANA BLANCA</v>
          </cell>
          <cell r="K1090" t="str">
            <v>Kg</v>
          </cell>
          <cell r="M1090">
            <v>0.30070000000000002</v>
          </cell>
          <cell r="N1090">
            <v>3.06</v>
          </cell>
          <cell r="O1090">
            <v>0.92</v>
          </cell>
          <cell r="P1090">
            <v>1.5</v>
          </cell>
          <cell r="Q1090">
            <v>4.5999999999999996</v>
          </cell>
        </row>
        <row r="1091">
          <cell r="J1091" t="str">
            <v>RODONES</v>
          </cell>
          <cell r="K1091" t="str">
            <v>m</v>
          </cell>
          <cell r="M1091">
            <v>3.06</v>
          </cell>
          <cell r="N1091">
            <v>1.5</v>
          </cell>
          <cell r="O1091">
            <v>4.59</v>
          </cell>
          <cell r="P1091">
            <v>15.3</v>
          </cell>
          <cell r="Q1091">
            <v>22.95</v>
          </cell>
        </row>
        <row r="1092">
          <cell r="J1092" t="str">
            <v>IMPLEMENTOS DE SEGURIDAD</v>
          </cell>
          <cell r="K1092" t="str">
            <v>hh</v>
          </cell>
          <cell r="M1092">
            <v>1.8723000000000001</v>
          </cell>
          <cell r="N1092">
            <v>0.47</v>
          </cell>
          <cell r="O1092">
            <v>0.88</v>
          </cell>
          <cell r="P1092">
            <v>9.36</v>
          </cell>
          <cell r="Q1092">
            <v>4.4000000000000004</v>
          </cell>
        </row>
        <row r="1093">
          <cell r="J1093" t="str">
            <v>HERRAMIENTAS MANUALES</v>
          </cell>
          <cell r="K1093" t="str">
            <v>%MO</v>
          </cell>
          <cell r="M1093">
            <v>1.0200000000000001E-2</v>
          </cell>
          <cell r="N1093">
            <v>23.53</v>
          </cell>
          <cell r="O1093">
            <v>0.24</v>
          </cell>
          <cell r="P1093">
            <v>0.05</v>
          </cell>
          <cell r="Q1093">
            <v>1.2</v>
          </cell>
        </row>
        <row r="1094">
          <cell r="J1094" t="str">
            <v>REGLA DE ALUMINIO x 5m</v>
          </cell>
          <cell r="K1094" t="str">
            <v>u</v>
          </cell>
          <cell r="M1094">
            <v>0.06</v>
          </cell>
          <cell r="N1094">
            <v>14.5</v>
          </cell>
          <cell r="O1094">
            <v>0.87</v>
          </cell>
          <cell r="P1094">
            <v>0.3</v>
          </cell>
          <cell r="Q1094">
            <v>4.3499999999999996</v>
          </cell>
        </row>
        <row r="1095">
          <cell r="J1095" t="str">
            <v>JEFE DE GRUPO</v>
          </cell>
          <cell r="K1095" t="str">
            <v>hh</v>
          </cell>
          <cell r="M1095">
            <v>0.05</v>
          </cell>
          <cell r="N1095">
            <v>13.01</v>
          </cell>
          <cell r="O1095">
            <v>0.65</v>
          </cell>
          <cell r="P1095">
            <v>14.4</v>
          </cell>
          <cell r="Q1095">
            <v>187.2</v>
          </cell>
        </row>
        <row r="1096">
          <cell r="J1096" t="str">
            <v>OFICIAL</v>
          </cell>
          <cell r="K1096" t="str">
            <v>hh</v>
          </cell>
          <cell r="M1096">
            <v>0.50049999999999994</v>
          </cell>
          <cell r="N1096">
            <v>10.87</v>
          </cell>
          <cell r="O1096">
            <v>5.44</v>
          </cell>
          <cell r="P1096">
            <v>144.13999999999999</v>
          </cell>
          <cell r="Q1096">
            <v>1566.72</v>
          </cell>
        </row>
        <row r="1097">
          <cell r="J1097" t="str">
            <v>AYUDANTE</v>
          </cell>
          <cell r="K1097" t="str">
            <v>hh</v>
          </cell>
          <cell r="M1097">
            <v>0.50049999999999994</v>
          </cell>
          <cell r="N1097">
            <v>9.81</v>
          </cell>
          <cell r="O1097">
            <v>4.91</v>
          </cell>
          <cell r="P1097">
            <v>144.13999999999999</v>
          </cell>
          <cell r="Q1097">
            <v>1414.08</v>
          </cell>
        </row>
        <row r="1098">
          <cell r="J1098" t="str">
            <v>ARENA FINA</v>
          </cell>
          <cell r="K1098" t="str">
            <v>m3</v>
          </cell>
          <cell r="M1098">
            <v>3.1099999999999999E-2</v>
          </cell>
          <cell r="N1098">
            <v>31.54</v>
          </cell>
          <cell r="O1098">
            <v>0.98</v>
          </cell>
          <cell r="P1098">
            <v>8.9600000000000009</v>
          </cell>
          <cell r="Q1098">
            <v>282.24</v>
          </cell>
        </row>
        <row r="1099">
          <cell r="J1099" t="str">
            <v>LADRILLO PASTELERO 24 X 24 X 3 CM</v>
          </cell>
          <cell r="K1099" t="str">
            <v>u</v>
          </cell>
          <cell r="M1099">
            <v>17</v>
          </cell>
          <cell r="N1099">
            <v>0.76</v>
          </cell>
          <cell r="O1099">
            <v>12.92</v>
          </cell>
          <cell r="P1099">
            <v>4896</v>
          </cell>
          <cell r="Q1099">
            <v>3720.96</v>
          </cell>
        </row>
        <row r="1100">
          <cell r="J1100" t="str">
            <v>CEMENTO PORTLAND TIPO I (42.5 Kg)</v>
          </cell>
          <cell r="K1100" t="str">
            <v>bls</v>
          </cell>
          <cell r="M1100">
            <v>0.23449999999999999</v>
          </cell>
          <cell r="N1100">
            <v>13.69</v>
          </cell>
          <cell r="O1100">
            <v>3.21</v>
          </cell>
          <cell r="P1100">
            <v>67.540000000000006</v>
          </cell>
          <cell r="Q1100">
            <v>924.48</v>
          </cell>
        </row>
        <row r="1101">
          <cell r="J1101" t="str">
            <v>AGUA PUESTA EN OBRA</v>
          </cell>
          <cell r="K1101" t="str">
            <v>m3</v>
          </cell>
          <cell r="M1101">
            <v>1.1999999999999999E-3</v>
          </cell>
          <cell r="N1101">
            <v>8.51</v>
          </cell>
          <cell r="O1101">
            <v>0.01</v>
          </cell>
          <cell r="P1101">
            <v>0.35</v>
          </cell>
          <cell r="Q1101">
            <v>2.88</v>
          </cell>
        </row>
        <row r="1102">
          <cell r="J1102" t="str">
            <v>MADERA TORNILLO INC. CORTE</v>
          </cell>
          <cell r="K1102" t="str">
            <v>p2</v>
          </cell>
          <cell r="M1102">
            <v>0.1489</v>
          </cell>
          <cell r="N1102">
            <v>3.7</v>
          </cell>
          <cell r="O1102">
            <v>0.55000000000000004</v>
          </cell>
          <cell r="P1102">
            <v>42.88</v>
          </cell>
          <cell r="Q1102">
            <v>158.4</v>
          </cell>
        </row>
        <row r="1103">
          <cell r="J1103" t="str">
            <v>IMPLEMENTOS DE SEGURIDAD</v>
          </cell>
          <cell r="K1103" t="str">
            <v>hh</v>
          </cell>
          <cell r="M1103">
            <v>1.0426</v>
          </cell>
          <cell r="N1103">
            <v>0.47</v>
          </cell>
          <cell r="O1103">
            <v>0.49</v>
          </cell>
          <cell r="P1103">
            <v>300.27</v>
          </cell>
          <cell r="Q1103">
            <v>141.12</v>
          </cell>
        </row>
        <row r="1104">
          <cell r="J1104" t="str">
            <v>HERRAMIENTAS MANUALES</v>
          </cell>
          <cell r="K1104" t="str">
            <v>%MO</v>
          </cell>
          <cell r="M1104">
            <v>2.9700000000000001E-2</v>
          </cell>
          <cell r="N1104">
            <v>11.79</v>
          </cell>
          <cell r="O1104">
            <v>0.35</v>
          </cell>
          <cell r="P1104">
            <v>8.5500000000000007</v>
          </cell>
          <cell r="Q1104">
            <v>100.8</v>
          </cell>
        </row>
        <row r="1105">
          <cell r="J1105" t="str">
            <v>PUERTA CONTRAPLACADA DE 45 mm TRIPLAY</v>
          </cell>
          <cell r="K1105" t="str">
            <v>m2</v>
          </cell>
          <cell r="M1105">
            <v>1</v>
          </cell>
          <cell r="N1105">
            <v>388.7</v>
          </cell>
          <cell r="O1105">
            <v>388.7</v>
          </cell>
          <cell r="P1105">
            <v>29.19</v>
          </cell>
          <cell r="Q1105">
            <v>11346.15</v>
          </cell>
        </row>
        <row r="1106">
          <cell r="J1106" t="str">
            <v>COBERTURA DE PATIO DE COMIDAS (SUMINISTRO PRECOR)</v>
          </cell>
          <cell r="K1106" t="str">
            <v>m2</v>
          </cell>
          <cell r="M1106">
            <v>2.3E-3</v>
          </cell>
          <cell r="N1106">
            <v>20026.72</v>
          </cell>
          <cell r="O1106">
            <v>46.06</v>
          </cell>
          <cell r="P1106">
            <v>0.99</v>
          </cell>
          <cell r="Q1106">
            <v>19897.919999999998</v>
          </cell>
        </row>
        <row r="1107">
          <cell r="J1107" t="str">
            <v>MONTAJE COBERTURAS</v>
          </cell>
          <cell r="K1107" t="str">
            <v>m2</v>
          </cell>
          <cell r="M1107">
            <v>2.3E-3</v>
          </cell>
          <cell r="N1107">
            <v>5057.1400000000003</v>
          </cell>
          <cell r="O1107">
            <v>11.63</v>
          </cell>
          <cell r="P1107">
            <v>0.99</v>
          </cell>
          <cell r="Q1107">
            <v>5024.16</v>
          </cell>
        </row>
        <row r="1108">
          <cell r="J1108" t="str">
            <v>ESTRUCTURA METALICA EN PATIO DE COMIDA</v>
          </cell>
          <cell r="K1108" t="str">
            <v>glb</v>
          </cell>
          <cell r="M1108">
            <v>1</v>
          </cell>
          <cell r="N1108">
            <v>16919.11</v>
          </cell>
          <cell r="O1108">
            <v>16919.11</v>
          </cell>
          <cell r="P1108">
            <v>1</v>
          </cell>
          <cell r="Q1108">
            <v>16919.11</v>
          </cell>
        </row>
        <row r="1109">
          <cell r="J1109" t="str">
            <v>PUERTA EN PATIO DE DESCARGA</v>
          </cell>
          <cell r="K1109" t="str">
            <v>m2</v>
          </cell>
          <cell r="M1109">
            <v>1</v>
          </cell>
          <cell r="N1109">
            <v>713.46</v>
          </cell>
          <cell r="O1109">
            <v>713.46</v>
          </cell>
          <cell r="P1109">
            <v>4.2</v>
          </cell>
          <cell r="Q1109">
            <v>2996.53</v>
          </cell>
        </row>
        <row r="1110">
          <cell r="J1110" t="str">
            <v>JEFE DE GRUPO</v>
          </cell>
          <cell r="K1110" t="str">
            <v>hh</v>
          </cell>
          <cell r="M1110">
            <v>3.15E-2</v>
          </cell>
          <cell r="N1110">
            <v>13.01</v>
          </cell>
          <cell r="O1110">
            <v>0.41</v>
          </cell>
          <cell r="P1110">
            <v>57.94</v>
          </cell>
          <cell r="Q1110">
            <v>754.18</v>
          </cell>
        </row>
        <row r="1111">
          <cell r="J1111" t="str">
            <v>OPERARIO</v>
          </cell>
          <cell r="K1111" t="str">
            <v>hh</v>
          </cell>
          <cell r="M1111">
            <v>0.32050000000000001</v>
          </cell>
          <cell r="N1111">
            <v>12.2</v>
          </cell>
          <cell r="O1111">
            <v>3.91</v>
          </cell>
          <cell r="P1111">
            <v>589.54999999999995</v>
          </cell>
          <cell r="Q1111">
            <v>7192.29</v>
          </cell>
        </row>
        <row r="1112">
          <cell r="J1112" t="str">
            <v>LIJA PARA MADERA</v>
          </cell>
          <cell r="K1112" t="str">
            <v>u</v>
          </cell>
          <cell r="M1112">
            <v>7.0000000000000007E-2</v>
          </cell>
          <cell r="N1112">
            <v>1</v>
          </cell>
          <cell r="O1112">
            <v>7.0000000000000007E-2</v>
          </cell>
          <cell r="P1112">
            <v>128.76</v>
          </cell>
          <cell r="Q1112">
            <v>128.76</v>
          </cell>
        </row>
        <row r="1113">
          <cell r="J1113" t="str">
            <v>PINTURA LATEX SUPERMATE</v>
          </cell>
          <cell r="K1113" t="str">
            <v>gal</v>
          </cell>
          <cell r="M1113">
            <v>0.06</v>
          </cell>
          <cell r="N1113">
            <v>35</v>
          </cell>
          <cell r="O1113">
            <v>2.1</v>
          </cell>
          <cell r="P1113">
            <v>110.37</v>
          </cell>
          <cell r="Q1113">
            <v>3862.87</v>
          </cell>
        </row>
        <row r="1114">
          <cell r="J1114" t="str">
            <v>IMPRIMANTE PARA MUROS EXTERIORES</v>
          </cell>
          <cell r="K1114" t="str">
            <v>gal</v>
          </cell>
          <cell r="M1114">
            <v>0.06</v>
          </cell>
          <cell r="N1114">
            <v>23</v>
          </cell>
          <cell r="O1114">
            <v>1.38</v>
          </cell>
          <cell r="P1114">
            <v>110.37</v>
          </cell>
          <cell r="Q1114">
            <v>2538.4499999999998</v>
          </cell>
        </row>
        <row r="1115">
          <cell r="J1115" t="str">
            <v>SELLADOR PARA MUROS</v>
          </cell>
          <cell r="K1115" t="str">
            <v>gal</v>
          </cell>
          <cell r="M1115">
            <v>0.06</v>
          </cell>
          <cell r="N1115">
            <v>16.5</v>
          </cell>
          <cell r="O1115">
            <v>0.99</v>
          </cell>
          <cell r="P1115">
            <v>110.37</v>
          </cell>
          <cell r="Q1115">
            <v>1821.07</v>
          </cell>
        </row>
        <row r="1116">
          <cell r="J1116" t="str">
            <v>IMPLEMENTOS DE SEGURIDAD</v>
          </cell>
          <cell r="K1116" t="str">
            <v>hh</v>
          </cell>
          <cell r="M1116">
            <v>0.36170000000000002</v>
          </cell>
          <cell r="N1116">
            <v>0.47</v>
          </cell>
          <cell r="O1116">
            <v>0.17</v>
          </cell>
          <cell r="P1116">
            <v>665.33</v>
          </cell>
          <cell r="Q1116">
            <v>312.70999999999998</v>
          </cell>
        </row>
        <row r="1117">
          <cell r="J1117" t="str">
            <v>HERRAMIENTAS MANUALES</v>
          </cell>
          <cell r="K1117" t="str">
            <v>%MO</v>
          </cell>
          <cell r="M1117">
            <v>4.9599999999999998E-2</v>
          </cell>
          <cell r="N1117">
            <v>4.6399999999999997</v>
          </cell>
          <cell r="O1117">
            <v>0.23</v>
          </cell>
          <cell r="P1117">
            <v>91.24</v>
          </cell>
          <cell r="Q1117">
            <v>423.08</v>
          </cell>
        </row>
        <row r="1118">
          <cell r="J1118" t="str">
            <v>ANDAMIO METALICO 2.5mx3.6m</v>
          </cell>
          <cell r="K1118" t="str">
            <v>dia</v>
          </cell>
          <cell r="M1118">
            <v>1.6199999999999999E-2</v>
          </cell>
          <cell r="N1118">
            <v>16.09</v>
          </cell>
          <cell r="O1118">
            <v>0.26</v>
          </cell>
          <cell r="P1118">
            <v>29.8</v>
          </cell>
          <cell r="Q1118">
            <v>478.26</v>
          </cell>
        </row>
        <row r="1119">
          <cell r="J1119" t="str">
            <v>JEFE DE GRUPO</v>
          </cell>
          <cell r="K1119" t="str">
            <v>hh</v>
          </cell>
          <cell r="M1119">
            <v>2.46E-2</v>
          </cell>
          <cell r="N1119">
            <v>13.01</v>
          </cell>
          <cell r="O1119">
            <v>0.32</v>
          </cell>
          <cell r="P1119">
            <v>7.08</v>
          </cell>
          <cell r="Q1119">
            <v>92.16</v>
          </cell>
        </row>
        <row r="1120">
          <cell r="J1120" t="str">
            <v>OPERARIO</v>
          </cell>
          <cell r="K1120" t="str">
            <v>hh</v>
          </cell>
          <cell r="M1120">
            <v>0.24260000000000001</v>
          </cell>
          <cell r="N1120">
            <v>12.2</v>
          </cell>
          <cell r="O1120">
            <v>2.96</v>
          </cell>
          <cell r="P1120">
            <v>69.87</v>
          </cell>
          <cell r="Q1120">
            <v>852.48</v>
          </cell>
        </row>
        <row r="1121">
          <cell r="J1121" t="str">
            <v>LIJA PARA MADERA</v>
          </cell>
          <cell r="K1121" t="str">
            <v>u</v>
          </cell>
          <cell r="M1121">
            <v>0.06</v>
          </cell>
          <cell r="N1121">
            <v>1</v>
          </cell>
          <cell r="O1121">
            <v>0.06</v>
          </cell>
          <cell r="P1121">
            <v>17.28</v>
          </cell>
          <cell r="Q1121">
            <v>17.28</v>
          </cell>
        </row>
        <row r="1122">
          <cell r="J1122" t="str">
            <v>PINTURA VINILICA TIPO VENCELATEX</v>
          </cell>
          <cell r="K1122" t="str">
            <v>gal</v>
          </cell>
          <cell r="M1122">
            <v>0.06</v>
          </cell>
          <cell r="N1122">
            <v>28</v>
          </cell>
          <cell r="O1122">
            <v>1.68</v>
          </cell>
          <cell r="P1122">
            <v>17.28</v>
          </cell>
          <cell r="Q1122">
            <v>483.84</v>
          </cell>
        </row>
        <row r="1123">
          <cell r="J1123" t="str">
            <v>IMPRIMANTE PARA MUROS INTERIORES</v>
          </cell>
          <cell r="K1123" t="str">
            <v>gal</v>
          </cell>
          <cell r="M1123">
            <v>6.1699999999999998E-2</v>
          </cell>
          <cell r="N1123">
            <v>12</v>
          </cell>
          <cell r="O1123">
            <v>0.74</v>
          </cell>
          <cell r="P1123">
            <v>17.77</v>
          </cell>
          <cell r="Q1123">
            <v>213.12</v>
          </cell>
        </row>
        <row r="1124">
          <cell r="J1124" t="str">
            <v>SELLADOR PARA MUROS</v>
          </cell>
          <cell r="K1124" t="str">
            <v>gal</v>
          </cell>
          <cell r="M1124">
            <v>0.06</v>
          </cell>
          <cell r="N1124">
            <v>16.5</v>
          </cell>
          <cell r="O1124">
            <v>0.99</v>
          </cell>
          <cell r="P1124">
            <v>17.28</v>
          </cell>
          <cell r="Q1124">
            <v>285.12</v>
          </cell>
        </row>
        <row r="1125">
          <cell r="J1125" t="str">
            <v>IMPLEMENTOS DE SEGURIDAD</v>
          </cell>
          <cell r="K1125" t="str">
            <v>hh</v>
          </cell>
          <cell r="M1125">
            <v>0.27660000000000001</v>
          </cell>
          <cell r="N1125">
            <v>0.47</v>
          </cell>
          <cell r="O1125">
            <v>0.13</v>
          </cell>
          <cell r="P1125">
            <v>79.66</v>
          </cell>
          <cell r="Q1125">
            <v>37.44</v>
          </cell>
        </row>
        <row r="1126">
          <cell r="J1126" t="str">
            <v>ANDAMIO METALICO 2.5mx3.6m</v>
          </cell>
          <cell r="K1126" t="str">
            <v>dia</v>
          </cell>
          <cell r="M1126">
            <v>1.18E-2</v>
          </cell>
          <cell r="N1126">
            <v>16.09</v>
          </cell>
          <cell r="O1126">
            <v>0.19</v>
          </cell>
          <cell r="P1126">
            <v>3.4</v>
          </cell>
          <cell r="Q1126">
            <v>54.72</v>
          </cell>
        </row>
        <row r="1127">
          <cell r="J1127" t="str">
            <v>HERRAMIENTAS MANUALES</v>
          </cell>
          <cell r="K1127" t="str">
            <v>%MO</v>
          </cell>
          <cell r="M1127">
            <v>5.11E-2</v>
          </cell>
          <cell r="N1127">
            <v>3.52</v>
          </cell>
          <cell r="O1127">
            <v>0.18</v>
          </cell>
          <cell r="P1127">
            <v>14.72</v>
          </cell>
          <cell r="Q1127">
            <v>51.84</v>
          </cell>
        </row>
        <row r="1128">
          <cell r="J1128" t="str">
            <v>MAESTRAMIENTO</v>
          </cell>
          <cell r="K1128" t="str">
            <v>u</v>
          </cell>
          <cell r="M1128">
            <v>1</v>
          </cell>
          <cell r="N1128">
            <v>9.4</v>
          </cell>
          <cell r="O1128">
            <v>9.4</v>
          </cell>
          <cell r="P1128">
            <v>11</v>
          </cell>
          <cell r="Q1128">
            <v>103.4</v>
          </cell>
        </row>
        <row r="1129">
          <cell r="J1129" t="str">
            <v>CERRADURA DE EMBUTIR EXTERIORES</v>
          </cell>
          <cell r="K1129" t="str">
            <v>u</v>
          </cell>
          <cell r="M1129">
            <v>1</v>
          </cell>
          <cell r="N1129">
            <v>73.11</v>
          </cell>
          <cell r="O1129">
            <v>73.11</v>
          </cell>
          <cell r="P1129">
            <v>11</v>
          </cell>
          <cell r="Q1129">
            <v>804.21</v>
          </cell>
        </row>
        <row r="1130">
          <cell r="J1130" t="str">
            <v>JEFE DE GRUPO</v>
          </cell>
          <cell r="K1130" t="str">
            <v>hh</v>
          </cell>
          <cell r="M1130">
            <v>5.3800000000000001E-2</v>
          </cell>
          <cell r="N1130">
            <v>13.01</v>
          </cell>
          <cell r="O1130">
            <v>0.7</v>
          </cell>
          <cell r="P1130">
            <v>1.78</v>
          </cell>
          <cell r="Q1130">
            <v>23.1</v>
          </cell>
        </row>
        <row r="1131">
          <cell r="J1131" t="str">
            <v>OPERARIO</v>
          </cell>
          <cell r="K1131" t="str">
            <v>hh</v>
          </cell>
          <cell r="M1131">
            <v>0.53359999999999996</v>
          </cell>
          <cell r="N1131">
            <v>12.2</v>
          </cell>
          <cell r="O1131">
            <v>6.51</v>
          </cell>
          <cell r="P1131">
            <v>17.61</v>
          </cell>
          <cell r="Q1131">
            <v>214.83</v>
          </cell>
        </row>
        <row r="1132">
          <cell r="J1132" t="str">
            <v>BISAGRA CAPUCHINA PLOMA 3" X 3"</v>
          </cell>
          <cell r="K1132" t="str">
            <v>par</v>
          </cell>
          <cell r="M1132">
            <v>1</v>
          </cell>
          <cell r="N1132">
            <v>2.83</v>
          </cell>
          <cell r="O1132">
            <v>2.83</v>
          </cell>
          <cell r="P1132">
            <v>33</v>
          </cell>
          <cell r="Q1132">
            <v>93.39</v>
          </cell>
        </row>
        <row r="1133">
          <cell r="J1133" t="str">
            <v>IMPLEMENTOS DE SEGURIDAD</v>
          </cell>
          <cell r="K1133" t="str">
            <v>hh</v>
          </cell>
          <cell r="M1133">
            <v>0.59570000000000001</v>
          </cell>
          <cell r="N1133">
            <v>0.47</v>
          </cell>
          <cell r="O1133">
            <v>0.28000000000000003</v>
          </cell>
          <cell r="P1133">
            <v>19.66</v>
          </cell>
          <cell r="Q1133">
            <v>9.24</v>
          </cell>
        </row>
        <row r="1134">
          <cell r="J1134" t="str">
            <v>HERRAMIENTAS MANUALES</v>
          </cell>
          <cell r="K1134" t="str">
            <v>%MO</v>
          </cell>
          <cell r="M1134">
            <v>4.65E-2</v>
          </cell>
          <cell r="N1134">
            <v>9.67</v>
          </cell>
          <cell r="O1134">
            <v>0.45</v>
          </cell>
          <cell r="P1134">
            <v>1.53</v>
          </cell>
          <cell r="Q1134">
            <v>14.85</v>
          </cell>
        </row>
        <row r="1135">
          <cell r="J1135" t="str">
            <v>JEFE DE GRUPO</v>
          </cell>
          <cell r="K1135" t="str">
            <v>hh</v>
          </cell>
          <cell r="M1135">
            <v>0.02</v>
          </cell>
          <cell r="N1135">
            <v>13.01</v>
          </cell>
          <cell r="O1135">
            <v>0.26</v>
          </cell>
          <cell r="P1135">
            <v>28.8</v>
          </cell>
          <cell r="Q1135">
            <v>374.4</v>
          </cell>
        </row>
        <row r="1136">
          <cell r="J1136" t="str">
            <v>OPERARIO</v>
          </cell>
          <cell r="K1136" t="str">
            <v>hh</v>
          </cell>
          <cell r="M1136">
            <v>0.2</v>
          </cell>
          <cell r="N1136">
            <v>12.2</v>
          </cell>
          <cell r="O1136">
            <v>2.44</v>
          </cell>
          <cell r="P1136">
            <v>288</v>
          </cell>
          <cell r="Q1136">
            <v>3513.6</v>
          </cell>
        </row>
        <row r="1137">
          <cell r="J1137" t="str">
            <v>AYUDANTE</v>
          </cell>
          <cell r="K1137" t="str">
            <v>hh</v>
          </cell>
          <cell r="M1137">
            <v>0.40060000000000001</v>
          </cell>
          <cell r="N1137">
            <v>9.81</v>
          </cell>
          <cell r="O1137">
            <v>3.93</v>
          </cell>
          <cell r="P1137">
            <v>576.86</v>
          </cell>
          <cell r="Q1137">
            <v>5659.2</v>
          </cell>
        </row>
        <row r="1138">
          <cell r="J1138" t="str">
            <v>BLOCK DE VIDRIO 19 X 19 E=10 CM</v>
          </cell>
          <cell r="K1138" t="str">
            <v>u</v>
          </cell>
          <cell r="M1138">
            <v>1.0109999999999999</v>
          </cell>
          <cell r="N1138">
            <v>4.53</v>
          </cell>
          <cell r="O1138">
            <v>4.58</v>
          </cell>
          <cell r="P1138">
            <v>1455.84</v>
          </cell>
          <cell r="Q1138">
            <v>6595.2</v>
          </cell>
        </row>
        <row r="1139">
          <cell r="J1139" t="str">
            <v>FRAGUA PORCELANA BLANCA</v>
          </cell>
          <cell r="K1139" t="str">
            <v>Kg</v>
          </cell>
          <cell r="M1139">
            <v>0.1013</v>
          </cell>
          <cell r="N1139">
            <v>3.06</v>
          </cell>
          <cell r="O1139">
            <v>0.31</v>
          </cell>
          <cell r="P1139">
            <v>145.87</v>
          </cell>
          <cell r="Q1139">
            <v>446.4</v>
          </cell>
        </row>
        <row r="1140">
          <cell r="J1140" t="str">
            <v>CEMENTO BLANCO (50Kg)</v>
          </cell>
          <cell r="K1140" t="str">
            <v>bls</v>
          </cell>
          <cell r="M1140">
            <v>7.1999999999999998E-3</v>
          </cell>
          <cell r="N1140">
            <v>47.19</v>
          </cell>
          <cell r="O1140">
            <v>0.34</v>
          </cell>
          <cell r="P1140">
            <v>10.37</v>
          </cell>
          <cell r="Q1140">
            <v>489.6</v>
          </cell>
        </row>
        <row r="1141">
          <cell r="J1141" t="str">
            <v>ARENA FINA</v>
          </cell>
          <cell r="K1141" t="str">
            <v>m3</v>
          </cell>
          <cell r="M1141">
            <v>1.2999999999999999E-3</v>
          </cell>
          <cell r="N1141">
            <v>31.54</v>
          </cell>
          <cell r="O1141">
            <v>0.04</v>
          </cell>
          <cell r="P1141">
            <v>1.87</v>
          </cell>
          <cell r="Q1141">
            <v>57.6</v>
          </cell>
        </row>
        <row r="1142">
          <cell r="J1142" t="str">
            <v>ALAMBRE NEGRO RECOCIDO Nº 8</v>
          </cell>
          <cell r="K1142" t="str">
            <v>Kg</v>
          </cell>
          <cell r="M1142">
            <v>4.6699999999999998E-2</v>
          </cell>
          <cell r="N1142">
            <v>3</v>
          </cell>
          <cell r="O1142">
            <v>0.14000000000000001</v>
          </cell>
          <cell r="P1142">
            <v>67.25</v>
          </cell>
          <cell r="Q1142">
            <v>201.6</v>
          </cell>
        </row>
        <row r="1143">
          <cell r="J1143" t="str">
            <v>MADERA TORNILLO INC. CORTE</v>
          </cell>
          <cell r="K1143" t="str">
            <v>p2</v>
          </cell>
          <cell r="M1143">
            <v>0.31269999999999998</v>
          </cell>
          <cell r="N1143">
            <v>3.7</v>
          </cell>
          <cell r="O1143">
            <v>1.1599999999999999</v>
          </cell>
          <cell r="P1143">
            <v>450.29</v>
          </cell>
          <cell r="Q1143">
            <v>1670.4</v>
          </cell>
        </row>
        <row r="1144">
          <cell r="J1144" t="str">
            <v>CLAVOS PARA MADERA CON CABEZA</v>
          </cell>
          <cell r="K1144" t="str">
            <v>Kg</v>
          </cell>
          <cell r="M1144">
            <v>2.07E-2</v>
          </cell>
          <cell r="N1144">
            <v>2.9</v>
          </cell>
          <cell r="O1144">
            <v>0.06</v>
          </cell>
          <cell r="P1144">
            <v>29.81</v>
          </cell>
          <cell r="Q1144">
            <v>86.4</v>
          </cell>
        </row>
        <row r="1145">
          <cell r="J1145" t="str">
            <v>IMPLEMENTOS DE SEGURIDAD</v>
          </cell>
          <cell r="K1145" t="str">
            <v>hh</v>
          </cell>
          <cell r="M1145">
            <v>0.61699999999999999</v>
          </cell>
          <cell r="N1145">
            <v>0.47</v>
          </cell>
          <cell r="O1145">
            <v>0.28999999999999998</v>
          </cell>
          <cell r="P1145">
            <v>888.48</v>
          </cell>
          <cell r="Q1145">
            <v>417.6</v>
          </cell>
        </row>
        <row r="1146">
          <cell r="J1146" t="str">
            <v>HERRAMIENTAS MANUALES</v>
          </cell>
          <cell r="K1146" t="str">
            <v>%MO</v>
          </cell>
          <cell r="M1146">
            <v>2.9600000000000001E-2</v>
          </cell>
          <cell r="N1146">
            <v>7.09</v>
          </cell>
          <cell r="O1146">
            <v>0.21</v>
          </cell>
          <cell r="P1146">
            <v>42.62</v>
          </cell>
          <cell r="Q1146">
            <v>302.39999999999998</v>
          </cell>
        </row>
        <row r="1147">
          <cell r="J1147" t="str">
            <v>JEFE DE GRUPO</v>
          </cell>
          <cell r="K1147" t="str">
            <v>hh</v>
          </cell>
          <cell r="M1147">
            <v>5.9200000000000003E-2</v>
          </cell>
          <cell r="N1147">
            <v>13.01</v>
          </cell>
          <cell r="O1147">
            <v>0.77</v>
          </cell>
          <cell r="P1147">
            <v>0.04</v>
          </cell>
          <cell r="Q1147">
            <v>0.46</v>
          </cell>
        </row>
        <row r="1148">
          <cell r="J1148" t="str">
            <v>OPERARIO</v>
          </cell>
          <cell r="K1148" t="str">
            <v>hh</v>
          </cell>
          <cell r="M1148">
            <v>2.6663999999999999</v>
          </cell>
          <cell r="N1148">
            <v>12.2</v>
          </cell>
          <cell r="O1148">
            <v>32.53</v>
          </cell>
          <cell r="P1148">
            <v>1.6</v>
          </cell>
          <cell r="Q1148">
            <v>19.52</v>
          </cell>
        </row>
        <row r="1149">
          <cell r="J1149" t="str">
            <v>AYUDANTE</v>
          </cell>
          <cell r="K1149" t="str">
            <v>hh</v>
          </cell>
          <cell r="M1149">
            <v>5.3333000000000004</v>
          </cell>
          <cell r="N1149">
            <v>9.81</v>
          </cell>
          <cell r="O1149">
            <v>52.32</v>
          </cell>
          <cell r="P1149">
            <v>3.2</v>
          </cell>
          <cell r="Q1149">
            <v>31.39</v>
          </cell>
        </row>
        <row r="1150">
          <cell r="J1150" t="str">
            <v>ALAMBRE NEGRO RECOCIDO Nº 16</v>
          </cell>
          <cell r="K1150" t="str">
            <v>Kg</v>
          </cell>
          <cell r="M1150">
            <v>0.54979999999999996</v>
          </cell>
          <cell r="N1150">
            <v>3.11</v>
          </cell>
          <cell r="O1150">
            <v>1.71</v>
          </cell>
          <cell r="P1150">
            <v>0.33</v>
          </cell>
          <cell r="Q1150">
            <v>1.03</v>
          </cell>
        </row>
        <row r="1151">
          <cell r="J1151" t="str">
            <v>CLAVOS PARA MADERA CON CABEZA</v>
          </cell>
          <cell r="K1151" t="str">
            <v>Kg</v>
          </cell>
          <cell r="M1151">
            <v>0.25169999999999998</v>
          </cell>
          <cell r="N1151">
            <v>2.9</v>
          </cell>
          <cell r="O1151">
            <v>0.73</v>
          </cell>
          <cell r="P1151">
            <v>0.15</v>
          </cell>
          <cell r="Q1151">
            <v>0.44</v>
          </cell>
        </row>
        <row r="1152">
          <cell r="J1152" t="str">
            <v>ACERO CORRUGADO fy=4200 kg/cm2 GRADO 60</v>
          </cell>
          <cell r="K1152" t="str">
            <v>Kg</v>
          </cell>
          <cell r="M1152">
            <v>16.427600000000002</v>
          </cell>
          <cell r="N1152">
            <v>2.33</v>
          </cell>
          <cell r="O1152">
            <v>38.28</v>
          </cell>
          <cell r="P1152">
            <v>9.86</v>
          </cell>
          <cell r="Q1152">
            <v>22.97</v>
          </cell>
        </row>
        <row r="1153">
          <cell r="J1153" t="str">
            <v>ARENA FINA</v>
          </cell>
          <cell r="K1153" t="str">
            <v>m3</v>
          </cell>
          <cell r="M1153">
            <v>0.60529999999999995</v>
          </cell>
          <cell r="N1153">
            <v>31.54</v>
          </cell>
          <cell r="O1153">
            <v>19.09</v>
          </cell>
          <cell r="P1153">
            <v>0.36</v>
          </cell>
          <cell r="Q1153">
            <v>11.45</v>
          </cell>
        </row>
        <row r="1154">
          <cell r="J1154" t="str">
            <v>CEMENTO PORTLAND TIPO I (42.5 Kg)</v>
          </cell>
          <cell r="K1154" t="str">
            <v>bls</v>
          </cell>
          <cell r="M1154">
            <v>0.50039999999999996</v>
          </cell>
          <cell r="N1154">
            <v>13.69</v>
          </cell>
          <cell r="O1154">
            <v>6.85</v>
          </cell>
          <cell r="P1154">
            <v>0.3</v>
          </cell>
          <cell r="Q1154">
            <v>4.1100000000000003</v>
          </cell>
        </row>
        <row r="1155">
          <cell r="J1155" t="str">
            <v>CONCRETO PREMEZCLADO f'c=210 kg/cm2, Piedra 67, Slump 3-4"</v>
          </cell>
          <cell r="K1155" t="str">
            <v>m3</v>
          </cell>
          <cell r="M1155">
            <v>1.0500000000000001E-2</v>
          </cell>
          <cell r="N1155">
            <v>200.99</v>
          </cell>
          <cell r="O1155">
            <v>2.11</v>
          </cell>
          <cell r="P1155">
            <v>0.01</v>
          </cell>
          <cell r="Q1155">
            <v>1.27</v>
          </cell>
        </row>
        <row r="1156">
          <cell r="J1156" t="str">
            <v>MADERA TORNILLO INC. CORTE</v>
          </cell>
          <cell r="K1156" t="str">
            <v>p2</v>
          </cell>
          <cell r="M1156">
            <v>0.60050000000000003</v>
          </cell>
          <cell r="N1156">
            <v>3.7</v>
          </cell>
          <cell r="O1156">
            <v>2.2200000000000002</v>
          </cell>
          <cell r="P1156">
            <v>0.36</v>
          </cell>
          <cell r="Q1156">
            <v>1.33</v>
          </cell>
        </row>
        <row r="1157">
          <cell r="J1157" t="str">
            <v>IMPLEMENTOS DE SEGURIDAD</v>
          </cell>
          <cell r="K1157" t="str">
            <v>hh</v>
          </cell>
          <cell r="M1157">
            <v>8.0638000000000005</v>
          </cell>
          <cell r="N1157">
            <v>0.47</v>
          </cell>
          <cell r="O1157">
            <v>3.79</v>
          </cell>
          <cell r="P1157">
            <v>4.84</v>
          </cell>
          <cell r="Q1157">
            <v>2.27</v>
          </cell>
        </row>
        <row r="1158">
          <cell r="J1158" t="str">
            <v>HERRAMIENTAS MANUALES</v>
          </cell>
          <cell r="K1158" t="str">
            <v>%MO</v>
          </cell>
          <cell r="M1158">
            <v>5.0099999999999999E-2</v>
          </cell>
          <cell r="N1158">
            <v>49.5</v>
          </cell>
          <cell r="O1158">
            <v>2.48</v>
          </cell>
          <cell r="P1158">
            <v>0.03</v>
          </cell>
          <cell r="Q1158">
            <v>1.49</v>
          </cell>
        </row>
        <row r="1159">
          <cell r="J1159" t="str">
            <v>JEFE DE GRUPO</v>
          </cell>
          <cell r="K1159" t="str">
            <v>hh</v>
          </cell>
          <cell r="M1159">
            <v>0.13370000000000001</v>
          </cell>
          <cell r="N1159">
            <v>13.01</v>
          </cell>
          <cell r="O1159">
            <v>1.74</v>
          </cell>
          <cell r="P1159">
            <v>1.68</v>
          </cell>
          <cell r="Q1159">
            <v>21.8</v>
          </cell>
        </row>
        <row r="1160">
          <cell r="J1160" t="str">
            <v>OPERARIO</v>
          </cell>
          <cell r="K1160" t="str">
            <v>hh</v>
          </cell>
          <cell r="M1160">
            <v>1.3335999999999999</v>
          </cell>
          <cell r="N1160">
            <v>12.2</v>
          </cell>
          <cell r="O1160">
            <v>16.27</v>
          </cell>
          <cell r="P1160">
            <v>16.71</v>
          </cell>
          <cell r="Q1160">
            <v>203.86</v>
          </cell>
        </row>
        <row r="1161">
          <cell r="J1161" t="str">
            <v>AYUDANTE</v>
          </cell>
          <cell r="K1161" t="str">
            <v>hh</v>
          </cell>
          <cell r="M1161">
            <v>0.40060000000000001</v>
          </cell>
          <cell r="N1161">
            <v>9.81</v>
          </cell>
          <cell r="O1161">
            <v>3.93</v>
          </cell>
          <cell r="P1161">
            <v>5.0199999999999996</v>
          </cell>
          <cell r="Q1161">
            <v>49.24</v>
          </cell>
        </row>
        <row r="1162">
          <cell r="J1162" t="str">
            <v>ARENA GRUESA</v>
          </cell>
          <cell r="K1162" t="str">
            <v>m3</v>
          </cell>
          <cell r="M1162">
            <v>3.0200000000000001E-2</v>
          </cell>
          <cell r="N1162">
            <v>31.09</v>
          </cell>
          <cell r="O1162">
            <v>0.94</v>
          </cell>
          <cell r="P1162">
            <v>0.38</v>
          </cell>
          <cell r="Q1162">
            <v>11.78</v>
          </cell>
        </row>
        <row r="1163">
          <cell r="J1163" t="str">
            <v>CEMENTO PORTLAND TIPO I (42.5 Kg)</v>
          </cell>
          <cell r="K1163" t="str">
            <v>bls</v>
          </cell>
          <cell r="M1163">
            <v>0.2681</v>
          </cell>
          <cell r="N1163">
            <v>13.69</v>
          </cell>
          <cell r="O1163">
            <v>3.67</v>
          </cell>
          <cell r="P1163">
            <v>3.36</v>
          </cell>
          <cell r="Q1163">
            <v>45.99</v>
          </cell>
        </row>
        <row r="1164">
          <cell r="J1164" t="str">
            <v>CERAMICA 30X30CM H=15CM CELIMA SERIE GRANILLA</v>
          </cell>
          <cell r="K1164" t="str">
            <v>m2</v>
          </cell>
          <cell r="M1164">
            <v>1.0499000000000001</v>
          </cell>
          <cell r="N1164">
            <v>23.05</v>
          </cell>
          <cell r="O1164">
            <v>24.2</v>
          </cell>
          <cell r="P1164">
            <v>13.16</v>
          </cell>
          <cell r="Q1164">
            <v>303.23</v>
          </cell>
        </row>
        <row r="1165">
          <cell r="J1165" t="str">
            <v>AGUA PUESTA EN OBRA</v>
          </cell>
          <cell r="K1165" t="str">
            <v>m3</v>
          </cell>
          <cell r="M1165">
            <v>0.04</v>
          </cell>
          <cell r="N1165">
            <v>8.51</v>
          </cell>
          <cell r="O1165">
            <v>0.34</v>
          </cell>
          <cell r="P1165">
            <v>0.5</v>
          </cell>
          <cell r="Q1165">
            <v>4.26</v>
          </cell>
        </row>
        <row r="1166">
          <cell r="J1166" t="str">
            <v>FRAGUA PORCELANA BLANCA</v>
          </cell>
          <cell r="K1166" t="str">
            <v>Kg</v>
          </cell>
          <cell r="M1166">
            <v>0.30070000000000002</v>
          </cell>
          <cell r="N1166">
            <v>3.06</v>
          </cell>
          <cell r="O1166">
            <v>0.92</v>
          </cell>
          <cell r="P1166">
            <v>3.77</v>
          </cell>
          <cell r="Q1166">
            <v>11.53</v>
          </cell>
        </row>
        <row r="1167">
          <cell r="J1167" t="str">
            <v>RODONES</v>
          </cell>
          <cell r="K1167" t="str">
            <v>m</v>
          </cell>
          <cell r="M1167">
            <v>3.06</v>
          </cell>
          <cell r="N1167">
            <v>1.5</v>
          </cell>
          <cell r="O1167">
            <v>4.59</v>
          </cell>
          <cell r="P1167">
            <v>38.340000000000003</v>
          </cell>
          <cell r="Q1167">
            <v>57.51</v>
          </cell>
        </row>
        <row r="1168">
          <cell r="J1168" t="str">
            <v>IMPLEMENTOS DE SEGURIDAD</v>
          </cell>
          <cell r="K1168" t="str">
            <v>hh</v>
          </cell>
          <cell r="M1168">
            <v>1.8723000000000001</v>
          </cell>
          <cell r="N1168">
            <v>0.47</v>
          </cell>
          <cell r="O1168">
            <v>0.88</v>
          </cell>
          <cell r="P1168">
            <v>23.46</v>
          </cell>
          <cell r="Q1168">
            <v>11.03</v>
          </cell>
        </row>
        <row r="1169">
          <cell r="J1169" t="str">
            <v>HERRAMIENTAS MANUALES</v>
          </cell>
          <cell r="K1169" t="str">
            <v>%MO</v>
          </cell>
          <cell r="M1169">
            <v>1.0200000000000001E-2</v>
          </cell>
          <cell r="N1169">
            <v>23.53</v>
          </cell>
          <cell r="O1169">
            <v>0.24</v>
          </cell>
          <cell r="P1169">
            <v>0.13</v>
          </cell>
          <cell r="Q1169">
            <v>3.01</v>
          </cell>
        </row>
        <row r="1170">
          <cell r="J1170" t="str">
            <v>REGLA DE ALUMINIO x 5m</v>
          </cell>
          <cell r="K1170" t="str">
            <v>u</v>
          </cell>
          <cell r="M1170">
            <v>0.06</v>
          </cell>
          <cell r="N1170">
            <v>14.5</v>
          </cell>
          <cell r="O1170">
            <v>0.87</v>
          </cell>
          <cell r="P1170">
            <v>0.75</v>
          </cell>
          <cell r="Q1170">
            <v>10.9</v>
          </cell>
        </row>
        <row r="1171">
          <cell r="J1171" t="str">
            <v>JEFE DE GRUPO</v>
          </cell>
          <cell r="K1171" t="str">
            <v>hh</v>
          </cell>
          <cell r="M1171">
            <v>4.4600000000000001E-2</v>
          </cell>
          <cell r="N1171">
            <v>13.01</v>
          </cell>
          <cell r="O1171">
            <v>0.57999999999999996</v>
          </cell>
          <cell r="P1171">
            <v>0.05</v>
          </cell>
          <cell r="Q1171">
            <v>0.66</v>
          </cell>
        </row>
        <row r="1172">
          <cell r="J1172" t="str">
            <v>OPERARIO</v>
          </cell>
          <cell r="K1172" t="str">
            <v>hh</v>
          </cell>
          <cell r="M1172">
            <v>1.3335999999999999</v>
          </cell>
          <cell r="N1172">
            <v>12.2</v>
          </cell>
          <cell r="O1172">
            <v>16.27</v>
          </cell>
          <cell r="P1172">
            <v>1.52</v>
          </cell>
          <cell r="Q1172">
            <v>18.55</v>
          </cell>
        </row>
        <row r="1173">
          <cell r="J1173" t="str">
            <v>AYUDANTE</v>
          </cell>
          <cell r="K1173" t="str">
            <v>hh</v>
          </cell>
          <cell r="M1173">
            <v>0.44440000000000002</v>
          </cell>
          <cell r="N1173">
            <v>9.81</v>
          </cell>
          <cell r="O1173">
            <v>4.3600000000000003</v>
          </cell>
          <cell r="P1173">
            <v>0.51</v>
          </cell>
          <cell r="Q1173">
            <v>4.97</v>
          </cell>
        </row>
        <row r="1174">
          <cell r="J1174" t="str">
            <v>CONCRETO PREMEZCLADO f'c=175 kg/cm2, Piedra 67, Slump 3-4"</v>
          </cell>
          <cell r="K1174" t="str">
            <v>m3</v>
          </cell>
          <cell r="M1174">
            <v>1.05</v>
          </cell>
          <cell r="N1174">
            <v>194.59</v>
          </cell>
          <cell r="O1174">
            <v>204.32</v>
          </cell>
          <cell r="P1174">
            <v>1.2</v>
          </cell>
          <cell r="Q1174">
            <v>232.92</v>
          </cell>
        </row>
        <row r="1175">
          <cell r="J1175" t="str">
            <v>IMPLEMENTOS DE SEGURIDAD</v>
          </cell>
          <cell r="K1175" t="str">
            <v>hh</v>
          </cell>
          <cell r="M1175">
            <v>1.8298000000000001</v>
          </cell>
          <cell r="N1175">
            <v>0.47</v>
          </cell>
          <cell r="O1175">
            <v>0.86</v>
          </cell>
          <cell r="P1175">
            <v>2.09</v>
          </cell>
          <cell r="Q1175">
            <v>0.98</v>
          </cell>
        </row>
        <row r="1176">
          <cell r="J1176" t="str">
            <v>VIBRADOR DE CONCRETO3/4" - 2"</v>
          </cell>
          <cell r="K1176" t="str">
            <v>hm</v>
          </cell>
          <cell r="M1176">
            <v>0.66200000000000003</v>
          </cell>
          <cell r="N1176">
            <v>5</v>
          </cell>
          <cell r="O1176">
            <v>3.31</v>
          </cell>
          <cell r="P1176">
            <v>0.75</v>
          </cell>
          <cell r="Q1176">
            <v>3.77</v>
          </cell>
        </row>
        <row r="1177">
          <cell r="J1177" t="str">
            <v>HERRAMIENTAS MANUALES</v>
          </cell>
          <cell r="K1177" t="str">
            <v>%MO</v>
          </cell>
          <cell r="M1177">
            <v>0.05</v>
          </cell>
          <cell r="N1177">
            <v>21.21</v>
          </cell>
          <cell r="O1177">
            <v>1.06</v>
          </cell>
          <cell r="P1177">
            <v>0.06</v>
          </cell>
          <cell r="Q1177">
            <v>1.21</v>
          </cell>
        </row>
        <row r="1178">
          <cell r="J1178" t="str">
            <v>GASOLINA 84</v>
          </cell>
          <cell r="K1178" t="str">
            <v>gal</v>
          </cell>
          <cell r="M1178">
            <v>0.17829999999999999</v>
          </cell>
          <cell r="N1178">
            <v>8.3000000000000007</v>
          </cell>
          <cell r="O1178">
            <v>1.48</v>
          </cell>
          <cell r="P1178">
            <v>0.2</v>
          </cell>
          <cell r="Q1178">
            <v>1.69</v>
          </cell>
        </row>
        <row r="1179">
          <cell r="J1179" t="str">
            <v>JEFE DE GRUPO</v>
          </cell>
          <cell r="K1179" t="str">
            <v>hh</v>
          </cell>
          <cell r="M1179">
            <v>6.3799999999999996E-2</v>
          </cell>
          <cell r="N1179">
            <v>13.01</v>
          </cell>
          <cell r="O1179">
            <v>0.83</v>
          </cell>
          <cell r="P1179">
            <v>0.1</v>
          </cell>
          <cell r="Q1179">
            <v>1.27</v>
          </cell>
        </row>
        <row r="1180">
          <cell r="J1180" t="str">
            <v>OPERARIO</v>
          </cell>
          <cell r="K1180" t="str">
            <v>hh</v>
          </cell>
          <cell r="M1180">
            <v>0.63929999999999998</v>
          </cell>
          <cell r="N1180">
            <v>12.2</v>
          </cell>
          <cell r="O1180">
            <v>7.8</v>
          </cell>
          <cell r="P1180">
            <v>0.98</v>
          </cell>
          <cell r="Q1180">
            <v>11.93</v>
          </cell>
        </row>
        <row r="1181">
          <cell r="J1181" t="str">
            <v>OFICIAL</v>
          </cell>
          <cell r="K1181" t="str">
            <v>hh</v>
          </cell>
          <cell r="M1181">
            <v>0.64029999999999998</v>
          </cell>
          <cell r="N1181">
            <v>10.87</v>
          </cell>
          <cell r="O1181">
            <v>6.96</v>
          </cell>
          <cell r="P1181">
            <v>0.98</v>
          </cell>
          <cell r="Q1181">
            <v>10.65</v>
          </cell>
        </row>
        <row r="1182">
          <cell r="J1182" t="str">
            <v>ALAMBRE NEGRO RECOCIDO Nº 8</v>
          </cell>
          <cell r="K1182" t="str">
            <v>Kg</v>
          </cell>
          <cell r="M1182">
            <v>0.26</v>
          </cell>
          <cell r="N1182">
            <v>3</v>
          </cell>
          <cell r="O1182">
            <v>0.78</v>
          </cell>
          <cell r="P1182">
            <v>0.4</v>
          </cell>
          <cell r="Q1182">
            <v>1.19</v>
          </cell>
        </row>
        <row r="1183">
          <cell r="J1183" t="str">
            <v>CLAVOS PARA MADERA CON CABEZA</v>
          </cell>
          <cell r="K1183" t="str">
            <v>Kg</v>
          </cell>
          <cell r="M1183">
            <v>0.13100000000000001</v>
          </cell>
          <cell r="N1183">
            <v>2.9</v>
          </cell>
          <cell r="O1183">
            <v>0.38</v>
          </cell>
          <cell r="P1183">
            <v>0.2</v>
          </cell>
          <cell r="Q1183">
            <v>0.57999999999999996</v>
          </cell>
        </row>
        <row r="1184">
          <cell r="J1184" t="str">
            <v>MADERA TORNILLO INC. CORTE</v>
          </cell>
          <cell r="K1184" t="str">
            <v>p2</v>
          </cell>
          <cell r="M1184">
            <v>4.8312999999999997</v>
          </cell>
          <cell r="N1184">
            <v>3.7</v>
          </cell>
          <cell r="O1184">
            <v>17.88</v>
          </cell>
          <cell r="P1184">
            <v>7.39</v>
          </cell>
          <cell r="Q1184">
            <v>27.36</v>
          </cell>
        </row>
        <row r="1185">
          <cell r="J1185" t="str">
            <v>IMPLEMENTOS DE SEGURIDAD</v>
          </cell>
          <cell r="K1185" t="str">
            <v>hh</v>
          </cell>
          <cell r="M1185">
            <v>1.3404</v>
          </cell>
          <cell r="N1185">
            <v>0.47</v>
          </cell>
          <cell r="O1185">
            <v>0.63</v>
          </cell>
          <cell r="P1185">
            <v>2.0499999999999998</v>
          </cell>
          <cell r="Q1185">
            <v>0.96</v>
          </cell>
        </row>
        <row r="1186">
          <cell r="J1186" t="str">
            <v>HERRAMIENTAS MANUALES</v>
          </cell>
          <cell r="K1186" t="str">
            <v>%MO</v>
          </cell>
          <cell r="M1186">
            <v>1.8499999999999999E-2</v>
          </cell>
          <cell r="N1186">
            <v>16.73</v>
          </cell>
          <cell r="O1186">
            <v>0.31</v>
          </cell>
          <cell r="P1186">
            <v>0.03</v>
          </cell>
          <cell r="Q1186">
            <v>0.47</v>
          </cell>
        </row>
        <row r="1187">
          <cell r="J1187" t="str">
            <v>JEFE DE GRUPO</v>
          </cell>
          <cell r="K1187" t="str">
            <v>hh</v>
          </cell>
          <cell r="M1187">
            <v>8.9200000000000002E-2</v>
          </cell>
          <cell r="N1187">
            <v>13.01</v>
          </cell>
          <cell r="O1187">
            <v>1.1599999999999999</v>
          </cell>
          <cell r="P1187">
            <v>13.67</v>
          </cell>
          <cell r="Q1187">
            <v>177.78</v>
          </cell>
        </row>
        <row r="1188">
          <cell r="J1188" t="str">
            <v>OPERARIO</v>
          </cell>
          <cell r="K1188" t="str">
            <v>hh</v>
          </cell>
          <cell r="M1188">
            <v>0.88849999999999996</v>
          </cell>
          <cell r="N1188">
            <v>12.2</v>
          </cell>
          <cell r="O1188">
            <v>10.84</v>
          </cell>
          <cell r="P1188">
            <v>136.16999999999999</v>
          </cell>
          <cell r="Q1188">
            <v>1661.34</v>
          </cell>
        </row>
        <row r="1189">
          <cell r="J1189" t="str">
            <v>OFICIAL</v>
          </cell>
          <cell r="K1189" t="str">
            <v>hh</v>
          </cell>
          <cell r="M1189">
            <v>0.44429999999999997</v>
          </cell>
          <cell r="N1189">
            <v>10.87</v>
          </cell>
          <cell r="O1189">
            <v>4.83</v>
          </cell>
          <cell r="P1189">
            <v>68.09</v>
          </cell>
          <cell r="Q1189">
            <v>740.25</v>
          </cell>
        </row>
        <row r="1190">
          <cell r="J1190" t="str">
            <v>ACERO LISO 1/4"</v>
          </cell>
          <cell r="K1190" t="str">
            <v>Kg</v>
          </cell>
          <cell r="M1190">
            <v>0.75519999999999998</v>
          </cell>
          <cell r="N1190">
            <v>2.9</v>
          </cell>
          <cell r="O1190">
            <v>2.19</v>
          </cell>
          <cell r="P1190">
            <v>115.74</v>
          </cell>
          <cell r="Q1190">
            <v>335.64</v>
          </cell>
        </row>
        <row r="1191">
          <cell r="J1191" t="str">
            <v>CEMENTO PORTLAND TIPO I (42.5 Kg)</v>
          </cell>
          <cell r="K1191" t="str">
            <v>bls</v>
          </cell>
          <cell r="M1191">
            <v>0.19719999999999999</v>
          </cell>
          <cell r="N1191">
            <v>13.69</v>
          </cell>
          <cell r="O1191">
            <v>2.7</v>
          </cell>
          <cell r="P1191">
            <v>30.22</v>
          </cell>
          <cell r="Q1191">
            <v>413.8</v>
          </cell>
        </row>
        <row r="1192">
          <cell r="J1192" t="str">
            <v>AGUA PUESTA EN OBRA</v>
          </cell>
          <cell r="K1192" t="str">
            <v>m3</v>
          </cell>
          <cell r="M1192">
            <v>7.1000000000000004E-3</v>
          </cell>
          <cell r="N1192">
            <v>8.51</v>
          </cell>
          <cell r="O1192">
            <v>0.06</v>
          </cell>
          <cell r="P1192">
            <v>1.0900000000000001</v>
          </cell>
          <cell r="Q1192">
            <v>9.1999999999999993</v>
          </cell>
        </row>
        <row r="1193">
          <cell r="J1193" t="str">
            <v>ARENA GRUESA</v>
          </cell>
          <cell r="K1193" t="str">
            <v>m3</v>
          </cell>
          <cell r="M1193">
            <v>2.8000000000000001E-2</v>
          </cell>
          <cell r="N1193">
            <v>31.09</v>
          </cell>
          <cell r="O1193">
            <v>0.87</v>
          </cell>
          <cell r="P1193">
            <v>4.29</v>
          </cell>
          <cell r="Q1193">
            <v>133.34</v>
          </cell>
        </row>
        <row r="1194">
          <cell r="J1194" t="str">
            <v>CLAVOS PARA MADERA CON CABEZA</v>
          </cell>
          <cell r="K1194" t="str">
            <v>Kg</v>
          </cell>
          <cell r="M1194">
            <v>3.3999999999999998E-3</v>
          </cell>
          <cell r="N1194">
            <v>2.9</v>
          </cell>
          <cell r="O1194">
            <v>0.01</v>
          </cell>
          <cell r="P1194">
            <v>0.52</v>
          </cell>
          <cell r="Q1194">
            <v>1.53</v>
          </cell>
        </row>
        <row r="1195">
          <cell r="J1195" t="str">
            <v>LADRILLO KK 18 HUECOS 9X12.5X23 CM</v>
          </cell>
          <cell r="K1195" t="str">
            <v>mll</v>
          </cell>
          <cell r="M1195">
            <v>4.1000000000000002E-2</v>
          </cell>
          <cell r="N1195">
            <v>560</v>
          </cell>
          <cell r="O1195">
            <v>22.96</v>
          </cell>
          <cell r="P1195">
            <v>6.28</v>
          </cell>
          <cell r="Q1195">
            <v>3518.85</v>
          </cell>
        </row>
        <row r="1196">
          <cell r="J1196" t="str">
            <v>IMPLEMENTOS DE SEGURIDAD</v>
          </cell>
          <cell r="K1196" t="str">
            <v>hh</v>
          </cell>
          <cell r="M1196">
            <v>1.4255</v>
          </cell>
          <cell r="N1196">
            <v>0.47</v>
          </cell>
          <cell r="O1196">
            <v>0.67</v>
          </cell>
          <cell r="P1196">
            <v>218.47</v>
          </cell>
          <cell r="Q1196">
            <v>102.68</v>
          </cell>
        </row>
        <row r="1197">
          <cell r="J1197" t="str">
            <v>ANDAMIO METALICO 2.5mx3.6m</v>
          </cell>
          <cell r="K1197" t="str">
            <v>dia</v>
          </cell>
          <cell r="M1197">
            <v>0.36980000000000002</v>
          </cell>
          <cell r="N1197">
            <v>16.09</v>
          </cell>
          <cell r="O1197">
            <v>5.95</v>
          </cell>
          <cell r="P1197">
            <v>56.68</v>
          </cell>
          <cell r="Q1197">
            <v>911.9</v>
          </cell>
        </row>
        <row r="1198">
          <cell r="J1198" t="str">
            <v>HERRAMIENTAS MANUALES</v>
          </cell>
          <cell r="K1198" t="str">
            <v>%MO</v>
          </cell>
          <cell r="M1198">
            <v>4.99E-2</v>
          </cell>
          <cell r="N1198">
            <v>16.829999999999998</v>
          </cell>
          <cell r="O1198">
            <v>0.84</v>
          </cell>
          <cell r="P1198">
            <v>7.65</v>
          </cell>
          <cell r="Q1198">
            <v>128.74</v>
          </cell>
        </row>
        <row r="1199">
          <cell r="J1199" t="str">
            <v>JEFE DE GRUPO</v>
          </cell>
          <cell r="K1199" t="str">
            <v>hh</v>
          </cell>
          <cell r="M1199">
            <v>6.3799999999999996E-2</v>
          </cell>
          <cell r="N1199">
            <v>13.01</v>
          </cell>
          <cell r="O1199">
            <v>0.83</v>
          </cell>
          <cell r="P1199">
            <v>19.75</v>
          </cell>
          <cell r="Q1199">
            <v>256.94</v>
          </cell>
        </row>
        <row r="1200">
          <cell r="J1200" t="str">
            <v>OPERARIO</v>
          </cell>
          <cell r="K1200" t="str">
            <v>hh</v>
          </cell>
          <cell r="M1200">
            <v>0.63929999999999998</v>
          </cell>
          <cell r="N1200">
            <v>12.2</v>
          </cell>
          <cell r="O1200">
            <v>7.8</v>
          </cell>
          <cell r="P1200">
            <v>197.91</v>
          </cell>
          <cell r="Q1200">
            <v>2414.65</v>
          </cell>
        </row>
        <row r="1201">
          <cell r="J1201" t="str">
            <v>AYUDANTE</v>
          </cell>
          <cell r="K1201" t="str">
            <v>hh</v>
          </cell>
          <cell r="M1201">
            <v>0.27929999999999999</v>
          </cell>
          <cell r="N1201">
            <v>9.81</v>
          </cell>
          <cell r="O1201">
            <v>2.74</v>
          </cell>
          <cell r="P1201">
            <v>86.46</v>
          </cell>
          <cell r="Q1201">
            <v>848.22</v>
          </cell>
        </row>
        <row r="1202">
          <cell r="J1202" t="str">
            <v>CLAVOS PARA MADERA CON CABEZA</v>
          </cell>
          <cell r="K1202" t="str">
            <v>Kg</v>
          </cell>
          <cell r="M1202">
            <v>4.48E-2</v>
          </cell>
          <cell r="N1202">
            <v>2.9</v>
          </cell>
          <cell r="O1202">
            <v>0.13</v>
          </cell>
          <cell r="P1202">
            <v>13.87</v>
          </cell>
          <cell r="Q1202">
            <v>40.24</v>
          </cell>
        </row>
        <row r="1203">
          <cell r="J1203" t="str">
            <v>ARENA FINA</v>
          </cell>
          <cell r="K1203" t="str">
            <v>m3</v>
          </cell>
          <cell r="M1203">
            <v>3.04E-2</v>
          </cell>
          <cell r="N1203">
            <v>31.54</v>
          </cell>
          <cell r="O1203">
            <v>0.96</v>
          </cell>
          <cell r="P1203">
            <v>9.41</v>
          </cell>
          <cell r="Q1203">
            <v>297.19</v>
          </cell>
        </row>
        <row r="1204">
          <cell r="J1204" t="str">
            <v>CEMENTO PORTLAND TIPO I (42.5 Kg)</v>
          </cell>
          <cell r="K1204" t="str">
            <v>bls</v>
          </cell>
          <cell r="M1204">
            <v>0.15190000000000001</v>
          </cell>
          <cell r="N1204">
            <v>13.69</v>
          </cell>
          <cell r="O1204">
            <v>2.08</v>
          </cell>
          <cell r="P1204">
            <v>47.02</v>
          </cell>
          <cell r="Q1204">
            <v>643.91</v>
          </cell>
        </row>
        <row r="1205">
          <cell r="J1205" t="str">
            <v>AGUA PUESTA EN OBRA</v>
          </cell>
          <cell r="K1205" t="str">
            <v>m3</v>
          </cell>
          <cell r="M1205">
            <v>7.1000000000000004E-3</v>
          </cell>
          <cell r="N1205">
            <v>8.51</v>
          </cell>
          <cell r="O1205">
            <v>0.06</v>
          </cell>
          <cell r="P1205">
            <v>2.2000000000000002</v>
          </cell>
          <cell r="Q1205">
            <v>18.57</v>
          </cell>
        </row>
        <row r="1206">
          <cell r="J1206" t="str">
            <v>MADERA TORNILLO INC. CORTE</v>
          </cell>
          <cell r="K1206" t="str">
            <v>p2</v>
          </cell>
          <cell r="M1206">
            <v>0.2407</v>
          </cell>
          <cell r="N1206">
            <v>3.7</v>
          </cell>
          <cell r="O1206">
            <v>0.89</v>
          </cell>
          <cell r="P1206">
            <v>74.510000000000005</v>
          </cell>
          <cell r="Q1206">
            <v>275.52</v>
          </cell>
        </row>
        <row r="1207">
          <cell r="J1207" t="str">
            <v>IMPLEMENTOS DE SEGURIDAD</v>
          </cell>
          <cell r="K1207" t="str">
            <v>hh</v>
          </cell>
          <cell r="M1207">
            <v>0.97870000000000001</v>
          </cell>
          <cell r="N1207">
            <v>0.47</v>
          </cell>
          <cell r="O1207">
            <v>0.46</v>
          </cell>
          <cell r="P1207">
            <v>302.98</v>
          </cell>
          <cell r="Q1207">
            <v>142.4</v>
          </cell>
        </row>
        <row r="1208">
          <cell r="J1208" t="str">
            <v>HERRAMIENTAS MANUALES</v>
          </cell>
          <cell r="K1208" t="str">
            <v>%MO</v>
          </cell>
          <cell r="M1208">
            <v>0.05</v>
          </cell>
          <cell r="N1208">
            <v>12.21</v>
          </cell>
          <cell r="O1208">
            <v>0.61</v>
          </cell>
          <cell r="P1208">
            <v>15.48</v>
          </cell>
          <cell r="Q1208">
            <v>188.84</v>
          </cell>
        </row>
        <row r="1209">
          <cell r="J1209" t="str">
            <v>JEFE DE GRUPO</v>
          </cell>
          <cell r="K1209" t="str">
            <v>hh</v>
          </cell>
          <cell r="M1209">
            <v>9.9900000000000003E-2</v>
          </cell>
          <cell r="N1209">
            <v>13.01</v>
          </cell>
          <cell r="O1209">
            <v>1.3</v>
          </cell>
          <cell r="P1209">
            <v>0.33</v>
          </cell>
          <cell r="Q1209">
            <v>4.3600000000000003</v>
          </cell>
        </row>
        <row r="1210">
          <cell r="J1210" t="str">
            <v>OPERARIO</v>
          </cell>
          <cell r="K1210" t="str">
            <v>hh</v>
          </cell>
          <cell r="M1210">
            <v>1</v>
          </cell>
          <cell r="N1210">
            <v>12.2</v>
          </cell>
          <cell r="O1210">
            <v>12.2</v>
          </cell>
          <cell r="P1210">
            <v>3.35</v>
          </cell>
          <cell r="Q1210">
            <v>40.869999999999997</v>
          </cell>
        </row>
        <row r="1211">
          <cell r="J1211" t="str">
            <v>AYUDANTE</v>
          </cell>
          <cell r="K1211" t="str">
            <v>hh</v>
          </cell>
          <cell r="M1211">
            <v>0.51170000000000004</v>
          </cell>
          <cell r="N1211">
            <v>9.81</v>
          </cell>
          <cell r="O1211">
            <v>5.0199999999999996</v>
          </cell>
          <cell r="P1211">
            <v>1.71</v>
          </cell>
          <cell r="Q1211">
            <v>16.82</v>
          </cell>
        </row>
        <row r="1212">
          <cell r="J1212" t="str">
            <v>CLAVOS PARA MADERA CON CABEZA</v>
          </cell>
          <cell r="K1212" t="str">
            <v>Kg</v>
          </cell>
          <cell r="M1212">
            <v>1.72E-2</v>
          </cell>
          <cell r="N1212">
            <v>2.9</v>
          </cell>
          <cell r="O1212">
            <v>0.05</v>
          </cell>
          <cell r="P1212">
            <v>0.06</v>
          </cell>
          <cell r="Q1212">
            <v>0.17</v>
          </cell>
        </row>
        <row r="1213">
          <cell r="J1213" t="str">
            <v>ARENA FINA</v>
          </cell>
          <cell r="K1213" t="str">
            <v>m3</v>
          </cell>
          <cell r="M1213">
            <v>1.01E-2</v>
          </cell>
          <cell r="N1213">
            <v>31.54</v>
          </cell>
          <cell r="O1213">
            <v>0.32</v>
          </cell>
          <cell r="P1213">
            <v>0.03</v>
          </cell>
          <cell r="Q1213">
            <v>1.07</v>
          </cell>
        </row>
        <row r="1214">
          <cell r="J1214" t="str">
            <v>CEMENTO PORTLAND TIPO I (42.5 Kg)</v>
          </cell>
          <cell r="K1214" t="str">
            <v>bls</v>
          </cell>
          <cell r="M1214">
            <v>0.1249</v>
          </cell>
          <cell r="N1214">
            <v>13.69</v>
          </cell>
          <cell r="O1214">
            <v>1.71</v>
          </cell>
          <cell r="P1214">
            <v>0.42</v>
          </cell>
          <cell r="Q1214">
            <v>5.73</v>
          </cell>
        </row>
        <row r="1215">
          <cell r="J1215" t="str">
            <v>AGUA PUESTA EN OBRA</v>
          </cell>
          <cell r="K1215" t="str">
            <v>m3</v>
          </cell>
          <cell r="M1215">
            <v>2.3999999999999998E-3</v>
          </cell>
          <cell r="N1215">
            <v>8.51</v>
          </cell>
          <cell r="O1215">
            <v>0.02</v>
          </cell>
          <cell r="P1215">
            <v>0.01</v>
          </cell>
          <cell r="Q1215">
            <v>7.0000000000000007E-2</v>
          </cell>
        </row>
        <row r="1216">
          <cell r="J1216" t="str">
            <v>MADERA TORNILLO INC. CORTE</v>
          </cell>
          <cell r="K1216" t="str">
            <v>p2</v>
          </cell>
          <cell r="M1216">
            <v>0.39950000000000002</v>
          </cell>
          <cell r="N1216">
            <v>3.7</v>
          </cell>
          <cell r="O1216">
            <v>1.48</v>
          </cell>
          <cell r="P1216">
            <v>1.34</v>
          </cell>
          <cell r="Q1216">
            <v>4.96</v>
          </cell>
        </row>
        <row r="1217">
          <cell r="J1217" t="str">
            <v>IMPLEMENTOS DE SEGURIDAD</v>
          </cell>
          <cell r="K1217" t="str">
            <v>hh</v>
          </cell>
          <cell r="M1217">
            <v>1.617</v>
          </cell>
          <cell r="N1217">
            <v>0.47</v>
          </cell>
          <cell r="O1217">
            <v>0.76</v>
          </cell>
          <cell r="P1217">
            <v>5.42</v>
          </cell>
          <cell r="Q1217">
            <v>2.5499999999999998</v>
          </cell>
        </row>
        <row r="1218">
          <cell r="J1218" t="str">
            <v>HERRAMIENTAS MANUALES</v>
          </cell>
          <cell r="K1218" t="str">
            <v>%MO</v>
          </cell>
          <cell r="M1218">
            <v>2.9899999999999999E-2</v>
          </cell>
          <cell r="N1218">
            <v>19.739999999999998</v>
          </cell>
          <cell r="O1218">
            <v>0.59</v>
          </cell>
          <cell r="P1218">
            <v>0.1</v>
          </cell>
          <cell r="Q1218">
            <v>1.98</v>
          </cell>
        </row>
        <row r="1219">
          <cell r="J1219" t="str">
            <v>JEFE DE GRUPO</v>
          </cell>
          <cell r="K1219" t="str">
            <v>hh</v>
          </cell>
          <cell r="M1219">
            <v>1.46E-2</v>
          </cell>
          <cell r="N1219">
            <v>13.01</v>
          </cell>
          <cell r="O1219">
            <v>0.19</v>
          </cell>
          <cell r="P1219">
            <v>4.2</v>
          </cell>
          <cell r="Q1219">
            <v>54.72</v>
          </cell>
        </row>
        <row r="1220">
          <cell r="J1220" t="str">
            <v>OPERARIO</v>
          </cell>
          <cell r="K1220" t="str">
            <v>hh</v>
          </cell>
          <cell r="M1220">
            <v>5.8200000000000002E-2</v>
          </cell>
          <cell r="N1220">
            <v>12.2</v>
          </cell>
          <cell r="O1220">
            <v>0.71</v>
          </cell>
          <cell r="P1220">
            <v>16.760000000000002</v>
          </cell>
          <cell r="Q1220">
            <v>204.48</v>
          </cell>
        </row>
        <row r="1221">
          <cell r="J1221" t="str">
            <v>AYUDANTE</v>
          </cell>
          <cell r="K1221" t="str">
            <v>hh</v>
          </cell>
          <cell r="M1221">
            <v>0.1162</v>
          </cell>
          <cell r="N1221">
            <v>9.81</v>
          </cell>
          <cell r="O1221">
            <v>1.1399999999999999</v>
          </cell>
          <cell r="P1221">
            <v>33.47</v>
          </cell>
          <cell r="Q1221">
            <v>328.32</v>
          </cell>
        </row>
        <row r="1222">
          <cell r="J1222" t="str">
            <v>CONCR.PREMEZ.F'C=100 KG/CM2 - CI</v>
          </cell>
          <cell r="K1222" t="str">
            <v>m3</v>
          </cell>
          <cell r="M1222">
            <v>0.105</v>
          </cell>
          <cell r="N1222">
            <v>178.28</v>
          </cell>
          <cell r="O1222">
            <v>18.72</v>
          </cell>
          <cell r="P1222">
            <v>30.24</v>
          </cell>
          <cell r="Q1222">
            <v>5391.36</v>
          </cell>
        </row>
        <row r="1223">
          <cell r="J1223" t="str">
            <v>IMPLEMENTOS DE SEGURIDAD</v>
          </cell>
          <cell r="K1223" t="str">
            <v>hh</v>
          </cell>
          <cell r="M1223">
            <v>0.1915</v>
          </cell>
          <cell r="N1223">
            <v>0.47</v>
          </cell>
          <cell r="O1223">
            <v>0.09</v>
          </cell>
          <cell r="P1223">
            <v>55.15</v>
          </cell>
          <cell r="Q1223">
            <v>25.92</v>
          </cell>
        </row>
        <row r="1224">
          <cell r="J1224" t="str">
            <v>JEFE DE GRUPO</v>
          </cell>
          <cell r="K1224" t="str">
            <v>hh</v>
          </cell>
          <cell r="M1224">
            <v>1.0800000000000001E-2</v>
          </cell>
          <cell r="N1224">
            <v>13.01</v>
          </cell>
          <cell r="O1224">
            <v>0.14000000000000001</v>
          </cell>
          <cell r="P1224">
            <v>3.11</v>
          </cell>
          <cell r="Q1224">
            <v>40.32</v>
          </cell>
        </row>
        <row r="1225">
          <cell r="J1225" t="str">
            <v>OPERARIO</v>
          </cell>
          <cell r="K1225" t="str">
            <v>hh</v>
          </cell>
          <cell r="M1225">
            <v>0.68610000000000004</v>
          </cell>
          <cell r="N1225">
            <v>12.2</v>
          </cell>
          <cell r="O1225">
            <v>8.3699999999999992</v>
          </cell>
          <cell r="P1225">
            <v>197.6</v>
          </cell>
          <cell r="Q1225">
            <v>2410.56</v>
          </cell>
        </row>
        <row r="1226">
          <cell r="J1226" t="str">
            <v>AYUDANTE</v>
          </cell>
          <cell r="K1226" t="str">
            <v>hh</v>
          </cell>
          <cell r="M1226">
            <v>0.34250000000000003</v>
          </cell>
          <cell r="N1226">
            <v>9.81</v>
          </cell>
          <cell r="O1226">
            <v>3.36</v>
          </cell>
          <cell r="P1226">
            <v>98.64</v>
          </cell>
          <cell r="Q1226">
            <v>967.68</v>
          </cell>
        </row>
        <row r="1227">
          <cell r="J1227" t="str">
            <v>CONCRETO PREMEZCLADO f'c=175 kg/cm2, Piedra 57, Slump 3-4"</v>
          </cell>
          <cell r="K1227" t="str">
            <v>m3</v>
          </cell>
          <cell r="M1227">
            <v>5.2499999999999998E-2</v>
          </cell>
          <cell r="N1227">
            <v>192.19</v>
          </cell>
          <cell r="O1227">
            <v>10.09</v>
          </cell>
          <cell r="P1227">
            <v>15.12</v>
          </cell>
          <cell r="Q1227">
            <v>2905.92</v>
          </cell>
        </row>
        <row r="1228">
          <cell r="J1228" t="str">
            <v>IMPLEMENTOS DE SEGURIDAD</v>
          </cell>
          <cell r="K1228" t="str">
            <v>hh</v>
          </cell>
          <cell r="M1228">
            <v>1.0426</v>
          </cell>
          <cell r="N1228">
            <v>0.47</v>
          </cell>
          <cell r="O1228">
            <v>0.49</v>
          </cell>
          <cell r="P1228">
            <v>300.27</v>
          </cell>
          <cell r="Q1228">
            <v>141.12</v>
          </cell>
        </row>
        <row r="1229">
          <cell r="J1229" t="str">
            <v>HERRAMIENTAS MANUALES</v>
          </cell>
          <cell r="K1229" t="str">
            <v>%MO</v>
          </cell>
          <cell r="M1229">
            <v>2.9899999999999999E-2</v>
          </cell>
          <cell r="N1229">
            <v>12.36</v>
          </cell>
          <cell r="O1229">
            <v>0.37</v>
          </cell>
          <cell r="P1229">
            <v>8.61</v>
          </cell>
          <cell r="Q1229">
            <v>106.56</v>
          </cell>
        </row>
        <row r="1230">
          <cell r="J1230" t="str">
            <v>REGLA DE ALUMINIO x 5m</v>
          </cell>
          <cell r="K1230" t="str">
            <v>u</v>
          </cell>
          <cell r="M1230">
            <v>6.1400000000000003E-2</v>
          </cell>
          <cell r="N1230">
            <v>14.5</v>
          </cell>
          <cell r="O1230">
            <v>0.89</v>
          </cell>
          <cell r="P1230">
            <v>17.68</v>
          </cell>
          <cell r="Q1230">
            <v>256.32</v>
          </cell>
        </row>
        <row r="1231">
          <cell r="J1231" t="str">
            <v>SERVICIO DE BOMBA P/PREMEZCLADO</v>
          </cell>
          <cell r="K1231" t="str">
            <v>m3</v>
          </cell>
          <cell r="M1231">
            <v>5.2699999999999997E-2</v>
          </cell>
          <cell r="N1231">
            <v>30</v>
          </cell>
          <cell r="O1231">
            <v>1.58</v>
          </cell>
          <cell r="P1231">
            <v>15.18</v>
          </cell>
          <cell r="Q1231">
            <v>455.04</v>
          </cell>
        </row>
        <row r="1232">
          <cell r="J1232" t="str">
            <v>JEFE DE GRUPO</v>
          </cell>
          <cell r="K1232" t="str">
            <v>hh</v>
          </cell>
          <cell r="M1232">
            <v>0.13370000000000001</v>
          </cell>
          <cell r="N1232">
            <v>13.01</v>
          </cell>
          <cell r="O1232">
            <v>1.74</v>
          </cell>
          <cell r="P1232">
            <v>0.41</v>
          </cell>
          <cell r="Q1232">
            <v>5.36</v>
          </cell>
        </row>
        <row r="1233">
          <cell r="J1233" t="str">
            <v>OPERARIO</v>
          </cell>
          <cell r="K1233" t="str">
            <v>hh</v>
          </cell>
          <cell r="M1233">
            <v>1.3335999999999999</v>
          </cell>
          <cell r="N1233">
            <v>12.2</v>
          </cell>
          <cell r="O1233">
            <v>16.27</v>
          </cell>
          <cell r="P1233">
            <v>4.1100000000000003</v>
          </cell>
          <cell r="Q1233">
            <v>50.11</v>
          </cell>
        </row>
        <row r="1234">
          <cell r="J1234" t="str">
            <v>AYUDANTE</v>
          </cell>
          <cell r="K1234" t="str">
            <v>hh</v>
          </cell>
          <cell r="M1234">
            <v>0.40060000000000001</v>
          </cell>
          <cell r="N1234">
            <v>9.81</v>
          </cell>
          <cell r="O1234">
            <v>3.93</v>
          </cell>
          <cell r="P1234">
            <v>1.23</v>
          </cell>
          <cell r="Q1234">
            <v>12.1</v>
          </cell>
        </row>
        <row r="1235">
          <cell r="J1235" t="str">
            <v>ARENA GRUESA</v>
          </cell>
          <cell r="K1235" t="str">
            <v>m3</v>
          </cell>
          <cell r="M1235">
            <v>3.0200000000000001E-2</v>
          </cell>
          <cell r="N1235">
            <v>31.09</v>
          </cell>
          <cell r="O1235">
            <v>0.94</v>
          </cell>
          <cell r="P1235">
            <v>0.09</v>
          </cell>
          <cell r="Q1235">
            <v>2.9</v>
          </cell>
        </row>
        <row r="1236">
          <cell r="J1236" t="str">
            <v>CEMENTO PORTLAND TIPO I (42.5 Kg)</v>
          </cell>
          <cell r="K1236" t="str">
            <v>bls</v>
          </cell>
          <cell r="M1236">
            <v>0.2681</v>
          </cell>
          <cell r="N1236">
            <v>13.69</v>
          </cell>
          <cell r="O1236">
            <v>3.67</v>
          </cell>
          <cell r="P1236">
            <v>0.83</v>
          </cell>
          <cell r="Q1236">
            <v>11.3</v>
          </cell>
        </row>
        <row r="1237">
          <cell r="J1237" t="str">
            <v>CERAMICA 30X30CM H=15CM CELIMA SERIE GRANILLA</v>
          </cell>
          <cell r="K1237" t="str">
            <v>m2</v>
          </cell>
          <cell r="M1237">
            <v>1.0499000000000001</v>
          </cell>
          <cell r="N1237">
            <v>23.05</v>
          </cell>
          <cell r="O1237">
            <v>24.2</v>
          </cell>
          <cell r="P1237">
            <v>3.23</v>
          </cell>
          <cell r="Q1237">
            <v>74.540000000000006</v>
          </cell>
        </row>
        <row r="1238">
          <cell r="J1238" t="str">
            <v>AGUA PUESTA EN OBRA</v>
          </cell>
          <cell r="K1238" t="str">
            <v>m3</v>
          </cell>
          <cell r="M1238">
            <v>0.04</v>
          </cell>
          <cell r="N1238">
            <v>8.51</v>
          </cell>
          <cell r="O1238">
            <v>0.34</v>
          </cell>
          <cell r="P1238">
            <v>0.12</v>
          </cell>
          <cell r="Q1238">
            <v>1.05</v>
          </cell>
        </row>
        <row r="1239">
          <cell r="J1239" t="str">
            <v>FRAGUA PORCELANA BLANCA</v>
          </cell>
          <cell r="K1239" t="str">
            <v>Kg</v>
          </cell>
          <cell r="M1239">
            <v>0.30070000000000002</v>
          </cell>
          <cell r="N1239">
            <v>3.06</v>
          </cell>
          <cell r="O1239">
            <v>0.92</v>
          </cell>
          <cell r="P1239">
            <v>0.93</v>
          </cell>
          <cell r="Q1239">
            <v>2.83</v>
          </cell>
        </row>
        <row r="1240">
          <cell r="J1240" t="str">
            <v>IMPLEMENTOS DE SEGURIDAD</v>
          </cell>
          <cell r="K1240" t="str">
            <v>hh</v>
          </cell>
          <cell r="M1240">
            <v>1.8723000000000001</v>
          </cell>
          <cell r="N1240">
            <v>0.47</v>
          </cell>
          <cell r="O1240">
            <v>0.88</v>
          </cell>
          <cell r="P1240">
            <v>5.77</v>
          </cell>
          <cell r="Q1240">
            <v>2.71</v>
          </cell>
        </row>
        <row r="1241">
          <cell r="J1241" t="str">
            <v>HERRAMIENTAS MANUALES</v>
          </cell>
          <cell r="K1241" t="str">
            <v>%MO</v>
          </cell>
          <cell r="M1241">
            <v>1.0200000000000001E-2</v>
          </cell>
          <cell r="N1241">
            <v>23.53</v>
          </cell>
          <cell r="O1241">
            <v>0.24</v>
          </cell>
          <cell r="P1241">
            <v>0.03</v>
          </cell>
          <cell r="Q1241">
            <v>0.74</v>
          </cell>
        </row>
        <row r="1242">
          <cell r="J1242" t="str">
            <v>REGLA DE ALUMINIO x 5m</v>
          </cell>
          <cell r="K1242" t="str">
            <v>u</v>
          </cell>
          <cell r="M1242">
            <v>0.06</v>
          </cell>
          <cell r="N1242">
            <v>14.5</v>
          </cell>
          <cell r="O1242">
            <v>0.87</v>
          </cell>
          <cell r="P1242">
            <v>0.18</v>
          </cell>
          <cell r="Q1242">
            <v>2.68</v>
          </cell>
        </row>
        <row r="1243">
          <cell r="J1243" t="str">
            <v>JEFE DE GRUPO</v>
          </cell>
          <cell r="K1243" t="str">
            <v>hh</v>
          </cell>
          <cell r="M1243">
            <v>6.6900000000000001E-2</v>
          </cell>
          <cell r="N1243">
            <v>13.01</v>
          </cell>
          <cell r="O1243">
            <v>0.87</v>
          </cell>
          <cell r="P1243">
            <v>0.45</v>
          </cell>
          <cell r="Q1243">
            <v>5.92</v>
          </cell>
        </row>
        <row r="1244">
          <cell r="J1244" t="str">
            <v>OPERARIO</v>
          </cell>
          <cell r="K1244" t="str">
            <v>hh</v>
          </cell>
          <cell r="M1244">
            <v>0.53359999999999996</v>
          </cell>
          <cell r="N1244">
            <v>12.2</v>
          </cell>
          <cell r="O1244">
            <v>6.51</v>
          </cell>
          <cell r="P1244">
            <v>3.63</v>
          </cell>
          <cell r="Q1244">
            <v>44.27</v>
          </cell>
        </row>
        <row r="1245">
          <cell r="J1245" t="str">
            <v>AYUDANTE</v>
          </cell>
          <cell r="K1245" t="str">
            <v>hh</v>
          </cell>
          <cell r="M1245">
            <v>0.19980000000000001</v>
          </cell>
          <cell r="N1245">
            <v>9.81</v>
          </cell>
          <cell r="O1245">
            <v>1.96</v>
          </cell>
          <cell r="P1245">
            <v>1.36</v>
          </cell>
          <cell r="Q1245">
            <v>13.33</v>
          </cell>
        </row>
        <row r="1246">
          <cell r="J1246" t="str">
            <v>ARENA FINA</v>
          </cell>
          <cell r="K1246" t="str">
            <v>m3</v>
          </cell>
          <cell r="M1246">
            <v>1.2999999999999999E-3</v>
          </cell>
          <cell r="N1246">
            <v>31.54</v>
          </cell>
          <cell r="O1246">
            <v>0.04</v>
          </cell>
          <cell r="P1246">
            <v>0.01</v>
          </cell>
          <cell r="Q1246">
            <v>0.27</v>
          </cell>
        </row>
        <row r="1247">
          <cell r="J1247" t="str">
            <v>CEMENTO PORTLAND TIPO I (42.5 Kg)</v>
          </cell>
          <cell r="K1247" t="str">
            <v>bls</v>
          </cell>
          <cell r="M1247">
            <v>1.3899999999999999E-2</v>
          </cell>
          <cell r="N1247">
            <v>13.69</v>
          </cell>
          <cell r="O1247">
            <v>0.19</v>
          </cell>
          <cell r="P1247">
            <v>0.09</v>
          </cell>
          <cell r="Q1247">
            <v>1.29</v>
          </cell>
        </row>
        <row r="1248">
          <cell r="J1248" t="str">
            <v>CERAMICA 30X30CM H=15CM CELIMA SERIE GRANILLA</v>
          </cell>
          <cell r="K1248" t="str">
            <v>m2</v>
          </cell>
          <cell r="M1248">
            <v>0.18</v>
          </cell>
          <cell r="N1248">
            <v>23.05</v>
          </cell>
          <cell r="O1248">
            <v>4.1500000000000004</v>
          </cell>
          <cell r="P1248">
            <v>1.22</v>
          </cell>
          <cell r="Q1248">
            <v>28.22</v>
          </cell>
        </row>
        <row r="1249">
          <cell r="J1249" t="str">
            <v>FRAGUA PORCELANA BLANCA</v>
          </cell>
          <cell r="K1249" t="str">
            <v>Kg</v>
          </cell>
          <cell r="M1249">
            <v>4.58E-2</v>
          </cell>
          <cell r="N1249">
            <v>3.06</v>
          </cell>
          <cell r="O1249">
            <v>0.14000000000000001</v>
          </cell>
          <cell r="P1249">
            <v>0.31</v>
          </cell>
          <cell r="Q1249">
            <v>0.95</v>
          </cell>
        </row>
        <row r="1250">
          <cell r="J1250" t="str">
            <v>IMPLEMENTOS DE SEGURIDAD</v>
          </cell>
          <cell r="K1250" t="str">
            <v>hh</v>
          </cell>
          <cell r="M1250">
            <v>0.8085</v>
          </cell>
          <cell r="N1250">
            <v>0.47</v>
          </cell>
          <cell r="O1250">
            <v>0.38</v>
          </cell>
          <cell r="P1250">
            <v>5.5</v>
          </cell>
          <cell r="Q1250">
            <v>2.58</v>
          </cell>
        </row>
        <row r="1251">
          <cell r="J1251" t="str">
            <v>HERRAMIENTAS MANUALES</v>
          </cell>
          <cell r="K1251" t="str">
            <v>%MO</v>
          </cell>
          <cell r="M1251">
            <v>9.9699999999999997E-2</v>
          </cell>
          <cell r="N1251">
            <v>10.029999999999999</v>
          </cell>
          <cell r="O1251">
            <v>1</v>
          </cell>
          <cell r="P1251">
            <v>0.68</v>
          </cell>
          <cell r="Q1251">
            <v>6.8</v>
          </cell>
        </row>
        <row r="1252">
          <cell r="J1252" t="str">
            <v>JEFE DE GRUPO</v>
          </cell>
          <cell r="K1252" t="str">
            <v>hh</v>
          </cell>
          <cell r="M1252">
            <v>4.4600000000000001E-2</v>
          </cell>
          <cell r="N1252">
            <v>13.01</v>
          </cell>
          <cell r="O1252">
            <v>0.57999999999999996</v>
          </cell>
          <cell r="P1252">
            <v>2.39</v>
          </cell>
          <cell r="Q1252">
            <v>31.12</v>
          </cell>
        </row>
        <row r="1253">
          <cell r="J1253" t="str">
            <v>OPERARIO</v>
          </cell>
          <cell r="K1253" t="str">
            <v>hh</v>
          </cell>
          <cell r="M1253">
            <v>0.44429999999999997</v>
          </cell>
          <cell r="N1253">
            <v>12.2</v>
          </cell>
          <cell r="O1253">
            <v>5.42</v>
          </cell>
          <cell r="P1253">
            <v>23.84</v>
          </cell>
          <cell r="Q1253">
            <v>290.77999999999997</v>
          </cell>
        </row>
        <row r="1254">
          <cell r="J1254" t="str">
            <v>OFICIAL</v>
          </cell>
          <cell r="K1254" t="str">
            <v>hh</v>
          </cell>
          <cell r="M1254">
            <v>0.22259999999999999</v>
          </cell>
          <cell r="N1254">
            <v>10.87</v>
          </cell>
          <cell r="O1254">
            <v>2.42</v>
          </cell>
          <cell r="P1254">
            <v>11.94</v>
          </cell>
          <cell r="Q1254">
            <v>129.83000000000001</v>
          </cell>
        </row>
        <row r="1255">
          <cell r="J1255" t="str">
            <v>CEMENTO PORTLAND TIPO I (42.5 Kg)</v>
          </cell>
          <cell r="K1255" t="str">
            <v>bls</v>
          </cell>
          <cell r="M1255">
            <v>2.92E-2</v>
          </cell>
          <cell r="N1255">
            <v>13.69</v>
          </cell>
          <cell r="O1255">
            <v>0.4</v>
          </cell>
          <cell r="P1255">
            <v>1.57</v>
          </cell>
          <cell r="Q1255">
            <v>21.46</v>
          </cell>
        </row>
        <row r="1256">
          <cell r="J1256" t="str">
            <v>AGUA PUESTA EN OBRA</v>
          </cell>
          <cell r="K1256" t="str">
            <v>m3</v>
          </cell>
          <cell r="M1256">
            <v>1.1999999999999999E-3</v>
          </cell>
          <cell r="N1256">
            <v>8.51</v>
          </cell>
          <cell r="O1256">
            <v>0.01</v>
          </cell>
          <cell r="P1256">
            <v>0.06</v>
          </cell>
          <cell r="Q1256">
            <v>0.54</v>
          </cell>
        </row>
        <row r="1257">
          <cell r="J1257" t="str">
            <v>ARENA GRUESA</v>
          </cell>
          <cell r="K1257" t="str">
            <v>m3</v>
          </cell>
          <cell r="M1257">
            <v>3.2000000000000002E-3</v>
          </cell>
          <cell r="N1257">
            <v>31.09</v>
          </cell>
          <cell r="O1257">
            <v>0.1</v>
          </cell>
          <cell r="P1257">
            <v>0.17</v>
          </cell>
          <cell r="Q1257">
            <v>5.37</v>
          </cell>
        </row>
        <row r="1258">
          <cell r="J1258" t="str">
            <v>IMPLEMENTOS DE SEGURIDAD</v>
          </cell>
          <cell r="K1258" t="str">
            <v>hh</v>
          </cell>
          <cell r="M1258">
            <v>0.70209999999999995</v>
          </cell>
          <cell r="N1258">
            <v>0.47</v>
          </cell>
          <cell r="O1258">
            <v>0.33</v>
          </cell>
          <cell r="P1258">
            <v>37.67</v>
          </cell>
          <cell r="Q1258">
            <v>17.7</v>
          </cell>
        </row>
        <row r="1259">
          <cell r="J1259" t="str">
            <v>REGLA DE ALUMINIO x 5m</v>
          </cell>
          <cell r="K1259" t="str">
            <v>u</v>
          </cell>
          <cell r="M1259">
            <v>7.9000000000000008E-3</v>
          </cell>
          <cell r="N1259">
            <v>14.5</v>
          </cell>
          <cell r="O1259">
            <v>0.11</v>
          </cell>
          <cell r="P1259">
            <v>0.42</v>
          </cell>
          <cell r="Q1259">
            <v>5.9</v>
          </cell>
        </row>
        <row r="1260">
          <cell r="J1260" t="str">
            <v>HERRAMIENTAS MANUALES</v>
          </cell>
          <cell r="K1260" t="str">
            <v>%MO</v>
          </cell>
          <cell r="M1260">
            <v>4.99E-2</v>
          </cell>
          <cell r="N1260">
            <v>8.42</v>
          </cell>
          <cell r="O1260">
            <v>0.42</v>
          </cell>
          <cell r="P1260">
            <v>2.68</v>
          </cell>
          <cell r="Q1260">
            <v>22.53</v>
          </cell>
        </row>
        <row r="1261">
          <cell r="J1261" t="str">
            <v>JEFE DE GRUPO</v>
          </cell>
          <cell r="K1261" t="str">
            <v>hh</v>
          </cell>
          <cell r="M1261">
            <v>9.9900000000000003E-2</v>
          </cell>
          <cell r="N1261">
            <v>13.01</v>
          </cell>
          <cell r="O1261">
            <v>1.3</v>
          </cell>
          <cell r="P1261">
            <v>0.38</v>
          </cell>
          <cell r="Q1261">
            <v>4.9400000000000004</v>
          </cell>
        </row>
        <row r="1262">
          <cell r="J1262" t="str">
            <v>OPERARIO</v>
          </cell>
          <cell r="K1262" t="str">
            <v>hh</v>
          </cell>
          <cell r="M1262">
            <v>1</v>
          </cell>
          <cell r="N1262">
            <v>12.2</v>
          </cell>
          <cell r="O1262">
            <v>12.2</v>
          </cell>
          <cell r="P1262">
            <v>3.8</v>
          </cell>
          <cell r="Q1262">
            <v>46.36</v>
          </cell>
        </row>
        <row r="1263">
          <cell r="J1263" t="str">
            <v>AYUDANTE</v>
          </cell>
          <cell r="K1263" t="str">
            <v>hh</v>
          </cell>
          <cell r="M1263">
            <v>0.33329999999999999</v>
          </cell>
          <cell r="N1263">
            <v>9.81</v>
          </cell>
          <cell r="O1263">
            <v>3.27</v>
          </cell>
          <cell r="P1263">
            <v>1.27</v>
          </cell>
          <cell r="Q1263">
            <v>12.43</v>
          </cell>
        </row>
        <row r="1264">
          <cell r="J1264" t="str">
            <v>CLAVOS PARA MADERA CON CABEZA</v>
          </cell>
          <cell r="K1264" t="str">
            <v>Kg</v>
          </cell>
          <cell r="M1264">
            <v>2.07E-2</v>
          </cell>
          <cell r="N1264">
            <v>2.9</v>
          </cell>
          <cell r="O1264">
            <v>0.06</v>
          </cell>
          <cell r="P1264">
            <v>0.08</v>
          </cell>
          <cell r="Q1264">
            <v>0.23</v>
          </cell>
        </row>
        <row r="1265">
          <cell r="J1265" t="str">
            <v>ARENA FINA</v>
          </cell>
          <cell r="K1265" t="str">
            <v>m3</v>
          </cell>
          <cell r="M1265">
            <v>1.5900000000000001E-2</v>
          </cell>
          <cell r="N1265">
            <v>31.54</v>
          </cell>
          <cell r="O1265">
            <v>0.5</v>
          </cell>
          <cell r="P1265">
            <v>0.06</v>
          </cell>
          <cell r="Q1265">
            <v>1.9</v>
          </cell>
        </row>
        <row r="1266">
          <cell r="J1266" t="str">
            <v>CEMENTO PORTLAND TIPO I (42.5 Kg)</v>
          </cell>
          <cell r="K1266" t="str">
            <v>bls</v>
          </cell>
          <cell r="M1266">
            <v>0.14019999999999999</v>
          </cell>
          <cell r="N1266">
            <v>13.69</v>
          </cell>
          <cell r="O1266">
            <v>1.92</v>
          </cell>
          <cell r="P1266">
            <v>0.53</v>
          </cell>
          <cell r="Q1266">
            <v>7.3</v>
          </cell>
        </row>
        <row r="1267">
          <cell r="J1267" t="str">
            <v>AGUA PUESTA EN OBRA</v>
          </cell>
          <cell r="K1267" t="str">
            <v>m3</v>
          </cell>
          <cell r="M1267">
            <v>5.8999999999999999E-3</v>
          </cell>
          <cell r="N1267">
            <v>8.51</v>
          </cell>
          <cell r="O1267">
            <v>0.05</v>
          </cell>
          <cell r="P1267">
            <v>0.02</v>
          </cell>
          <cell r="Q1267">
            <v>0.19</v>
          </cell>
        </row>
        <row r="1268">
          <cell r="J1268" t="str">
            <v>MADERA TORNILLO INC. CORTE</v>
          </cell>
          <cell r="K1268" t="str">
            <v>p2</v>
          </cell>
          <cell r="M1268">
            <v>0.31269999999999998</v>
          </cell>
          <cell r="N1268">
            <v>3.7</v>
          </cell>
          <cell r="O1268">
            <v>1.1599999999999999</v>
          </cell>
          <cell r="P1268">
            <v>1.19</v>
          </cell>
          <cell r="Q1268">
            <v>4.41</v>
          </cell>
        </row>
        <row r="1269">
          <cell r="J1269" t="str">
            <v>IMPLEMENTOS DE SEGURIDAD</v>
          </cell>
          <cell r="K1269" t="str">
            <v>hh</v>
          </cell>
          <cell r="M1269">
            <v>1.4255</v>
          </cell>
          <cell r="N1269">
            <v>0.47</v>
          </cell>
          <cell r="O1269">
            <v>0.67</v>
          </cell>
          <cell r="P1269">
            <v>5.42</v>
          </cell>
          <cell r="Q1269">
            <v>2.5499999999999998</v>
          </cell>
        </row>
        <row r="1270">
          <cell r="J1270" t="str">
            <v>HERRAMIENTAS MANUALES</v>
          </cell>
          <cell r="K1270" t="str">
            <v>%MO</v>
          </cell>
          <cell r="M1270">
            <v>0.05</v>
          </cell>
          <cell r="N1270">
            <v>17.989999999999998</v>
          </cell>
          <cell r="O1270">
            <v>0.9</v>
          </cell>
          <cell r="P1270">
            <v>0.19</v>
          </cell>
          <cell r="Q1270">
            <v>3.42</v>
          </cell>
        </row>
        <row r="1271">
          <cell r="J1271" t="str">
            <v>REGLA DE ALUMINIO x 5m</v>
          </cell>
          <cell r="K1271" t="str">
            <v>u</v>
          </cell>
          <cell r="M1271">
            <v>2.7900000000000001E-2</v>
          </cell>
          <cell r="N1271">
            <v>14.5</v>
          </cell>
          <cell r="O1271">
            <v>0.4</v>
          </cell>
          <cell r="P1271">
            <v>0.11</v>
          </cell>
          <cell r="Q1271">
            <v>1.52</v>
          </cell>
        </row>
        <row r="1272">
          <cell r="J1272" t="str">
            <v>ESTRUCTURA METALICA EN PATIO DE DESCARGA</v>
          </cell>
          <cell r="K1272" t="str">
            <v>glb</v>
          </cell>
          <cell r="M1272">
            <v>1</v>
          </cell>
          <cell r="N1272">
            <v>7796</v>
          </cell>
          <cell r="O1272">
            <v>7796</v>
          </cell>
          <cell r="P1272">
            <v>1</v>
          </cell>
          <cell r="Q1272">
            <v>7796</v>
          </cell>
        </row>
        <row r="1273">
          <cell r="J1273" t="str">
            <v>COBERTURA DE PATIO DE COMIDAS (SUMINISTRO PRECOR)</v>
          </cell>
          <cell r="K1273" t="str">
            <v>m2</v>
          </cell>
          <cell r="M1273">
            <v>2.7799999999999998E-2</v>
          </cell>
          <cell r="N1273">
            <v>2543.7199999999998</v>
          </cell>
          <cell r="O1273">
            <v>70.72</v>
          </cell>
          <cell r="P1273">
            <v>1</v>
          </cell>
          <cell r="Q1273">
            <v>2545.92</v>
          </cell>
        </row>
        <row r="1274">
          <cell r="J1274" t="str">
            <v>MONTAJE COBERTURAS</v>
          </cell>
          <cell r="K1274" t="str">
            <v>m2</v>
          </cell>
          <cell r="M1274">
            <v>2.7799999999999998E-2</v>
          </cell>
          <cell r="N1274">
            <v>576.22</v>
          </cell>
          <cell r="O1274">
            <v>16.02</v>
          </cell>
          <cell r="P1274">
            <v>1</v>
          </cell>
          <cell r="Q1274">
            <v>576.72</v>
          </cell>
        </row>
        <row r="1275">
          <cell r="J1275" t="str">
            <v>JEFE DE GRUPO</v>
          </cell>
          <cell r="K1275" t="str">
            <v>hh</v>
          </cell>
          <cell r="M1275">
            <v>0.05</v>
          </cell>
          <cell r="N1275">
            <v>13.01</v>
          </cell>
          <cell r="O1275">
            <v>0.65</v>
          </cell>
          <cell r="P1275">
            <v>0.2</v>
          </cell>
          <cell r="Q1275">
            <v>2.6</v>
          </cell>
        </row>
        <row r="1276">
          <cell r="J1276" t="str">
            <v>OFICIAL</v>
          </cell>
          <cell r="K1276" t="str">
            <v>hh</v>
          </cell>
          <cell r="M1276">
            <v>0.50049999999999994</v>
          </cell>
          <cell r="N1276">
            <v>10.87</v>
          </cell>
          <cell r="O1276">
            <v>5.44</v>
          </cell>
          <cell r="P1276">
            <v>2</v>
          </cell>
          <cell r="Q1276">
            <v>21.76</v>
          </cell>
        </row>
        <row r="1277">
          <cell r="J1277" t="str">
            <v>AYUDANTE</v>
          </cell>
          <cell r="K1277" t="str">
            <v>hh</v>
          </cell>
          <cell r="M1277">
            <v>0.50049999999999994</v>
          </cell>
          <cell r="N1277">
            <v>9.81</v>
          </cell>
          <cell r="O1277">
            <v>4.91</v>
          </cell>
          <cell r="P1277">
            <v>2</v>
          </cell>
          <cell r="Q1277">
            <v>19.64</v>
          </cell>
        </row>
        <row r="1278">
          <cell r="J1278" t="str">
            <v>ARENA FINA</v>
          </cell>
          <cell r="K1278" t="str">
            <v>m3</v>
          </cell>
          <cell r="M1278">
            <v>3.1099999999999999E-2</v>
          </cell>
          <cell r="N1278">
            <v>31.54</v>
          </cell>
          <cell r="O1278">
            <v>0.98</v>
          </cell>
          <cell r="P1278">
            <v>0.12</v>
          </cell>
          <cell r="Q1278">
            <v>3.92</v>
          </cell>
        </row>
        <row r="1279">
          <cell r="J1279" t="str">
            <v>LADRILLO PASTELERO 24 X 24 X 3 CM</v>
          </cell>
          <cell r="K1279" t="str">
            <v>u</v>
          </cell>
          <cell r="M1279">
            <v>17</v>
          </cell>
          <cell r="N1279">
            <v>0.76</v>
          </cell>
          <cell r="O1279">
            <v>12.92</v>
          </cell>
          <cell r="P1279">
            <v>68</v>
          </cell>
          <cell r="Q1279">
            <v>51.68</v>
          </cell>
        </row>
        <row r="1280">
          <cell r="J1280" t="str">
            <v>CEMENTO PORTLAND TIPO I (42.5 Kg)</v>
          </cell>
          <cell r="K1280" t="str">
            <v>bls</v>
          </cell>
          <cell r="M1280">
            <v>0.23449999999999999</v>
          </cell>
          <cell r="N1280">
            <v>13.69</v>
          </cell>
          <cell r="O1280">
            <v>3.21</v>
          </cell>
          <cell r="P1280">
            <v>0.94</v>
          </cell>
          <cell r="Q1280">
            <v>12.84</v>
          </cell>
        </row>
        <row r="1281">
          <cell r="J1281" t="str">
            <v>AGUA PUESTA EN OBRA</v>
          </cell>
          <cell r="K1281" t="str">
            <v>m3</v>
          </cell>
          <cell r="M1281">
            <v>1.1999999999999999E-3</v>
          </cell>
          <cell r="N1281">
            <v>8.51</v>
          </cell>
          <cell r="O1281">
            <v>0.01</v>
          </cell>
          <cell r="P1281">
            <v>0</v>
          </cell>
          <cell r="Q1281">
            <v>0.04</v>
          </cell>
        </row>
        <row r="1282">
          <cell r="J1282" t="str">
            <v>MADERA TORNILLO INC. CORTE</v>
          </cell>
          <cell r="K1282" t="str">
            <v>p2</v>
          </cell>
          <cell r="M1282">
            <v>0.1489</v>
          </cell>
          <cell r="N1282">
            <v>3.7</v>
          </cell>
          <cell r="O1282">
            <v>0.55000000000000004</v>
          </cell>
          <cell r="P1282">
            <v>0.6</v>
          </cell>
          <cell r="Q1282">
            <v>2.2000000000000002</v>
          </cell>
        </row>
        <row r="1283">
          <cell r="J1283" t="str">
            <v>IMPLEMENTOS DE SEGURIDAD</v>
          </cell>
          <cell r="K1283" t="str">
            <v>hh</v>
          </cell>
          <cell r="M1283">
            <v>1.0426</v>
          </cell>
          <cell r="N1283">
            <v>0.47</v>
          </cell>
          <cell r="O1283">
            <v>0.49</v>
          </cell>
          <cell r="P1283">
            <v>4.17</v>
          </cell>
          <cell r="Q1283">
            <v>1.96</v>
          </cell>
        </row>
        <row r="1284">
          <cell r="J1284" t="str">
            <v>HERRAMIENTAS MANUALES</v>
          </cell>
          <cell r="K1284" t="str">
            <v>%MO</v>
          </cell>
          <cell r="M1284">
            <v>2.9700000000000001E-2</v>
          </cell>
          <cell r="N1284">
            <v>11.79</v>
          </cell>
          <cell r="O1284">
            <v>0.35</v>
          </cell>
          <cell r="P1284">
            <v>0.12</v>
          </cell>
          <cell r="Q1284">
            <v>1.4</v>
          </cell>
        </row>
        <row r="1285">
          <cell r="J1285" t="str">
            <v>PUERTA CONTRAPLACADA DE 45 mm TRIPLAY</v>
          </cell>
          <cell r="K1285" t="str">
            <v>m2</v>
          </cell>
          <cell r="M1285">
            <v>1</v>
          </cell>
          <cell r="N1285">
            <v>388.7</v>
          </cell>
          <cell r="O1285">
            <v>388.7</v>
          </cell>
          <cell r="P1285">
            <v>5.67</v>
          </cell>
          <cell r="Q1285">
            <v>2203.9299999999998</v>
          </cell>
        </row>
        <row r="1286">
          <cell r="J1286" t="str">
            <v>REJA METALICA DE 4X2.50</v>
          </cell>
          <cell r="K1286" t="str">
            <v>u</v>
          </cell>
          <cell r="M1286">
            <v>1</v>
          </cell>
          <cell r="N1286">
            <v>1498.26</v>
          </cell>
          <cell r="O1286">
            <v>1498.26</v>
          </cell>
          <cell r="P1286">
            <v>4</v>
          </cell>
          <cell r="Q1286">
            <v>5993.04</v>
          </cell>
        </row>
        <row r="1287">
          <cell r="J1287" t="str">
            <v>JEFE DE GRUPO</v>
          </cell>
          <cell r="K1287" t="str">
            <v>hh</v>
          </cell>
          <cell r="M1287">
            <v>3.15E-2</v>
          </cell>
          <cell r="N1287">
            <v>13.01</v>
          </cell>
          <cell r="O1287">
            <v>0.41</v>
          </cell>
          <cell r="P1287">
            <v>9.75</v>
          </cell>
          <cell r="Q1287">
            <v>126.92</v>
          </cell>
        </row>
        <row r="1288">
          <cell r="J1288" t="str">
            <v>OPERARIO</v>
          </cell>
          <cell r="K1288" t="str">
            <v>hh</v>
          </cell>
          <cell r="M1288">
            <v>0.32050000000000001</v>
          </cell>
          <cell r="N1288">
            <v>12.2</v>
          </cell>
          <cell r="O1288">
            <v>3.91</v>
          </cell>
          <cell r="P1288">
            <v>99.22</v>
          </cell>
          <cell r="Q1288">
            <v>1210.42</v>
          </cell>
        </row>
        <row r="1289">
          <cell r="J1289" t="str">
            <v>LIJA PARA MADERA</v>
          </cell>
          <cell r="K1289" t="str">
            <v>u</v>
          </cell>
          <cell r="M1289">
            <v>7.0000000000000007E-2</v>
          </cell>
          <cell r="N1289">
            <v>1</v>
          </cell>
          <cell r="O1289">
            <v>7.0000000000000007E-2</v>
          </cell>
          <cell r="P1289">
            <v>21.67</v>
          </cell>
          <cell r="Q1289">
            <v>21.67</v>
          </cell>
        </row>
        <row r="1290">
          <cell r="J1290" t="str">
            <v>PINTURA LATEX SUPERMATE</v>
          </cell>
          <cell r="K1290" t="str">
            <v>gal</v>
          </cell>
          <cell r="M1290">
            <v>0.06</v>
          </cell>
          <cell r="N1290">
            <v>35</v>
          </cell>
          <cell r="O1290">
            <v>2.1</v>
          </cell>
          <cell r="P1290">
            <v>18.57</v>
          </cell>
          <cell r="Q1290">
            <v>650.1</v>
          </cell>
        </row>
        <row r="1291">
          <cell r="J1291" t="str">
            <v>IMPRIMANTE PARA MUROS EXTERIORES</v>
          </cell>
          <cell r="K1291" t="str">
            <v>gal</v>
          </cell>
          <cell r="M1291">
            <v>0.06</v>
          </cell>
          <cell r="N1291">
            <v>23</v>
          </cell>
          <cell r="O1291">
            <v>1.38</v>
          </cell>
          <cell r="P1291">
            <v>18.57</v>
          </cell>
          <cell r="Q1291">
            <v>427.21</v>
          </cell>
        </row>
        <row r="1292">
          <cell r="J1292" t="str">
            <v>SELLADOR PARA MUROS</v>
          </cell>
          <cell r="K1292" t="str">
            <v>gal</v>
          </cell>
          <cell r="M1292">
            <v>0.06</v>
          </cell>
          <cell r="N1292">
            <v>16.5</v>
          </cell>
          <cell r="O1292">
            <v>0.99</v>
          </cell>
          <cell r="P1292">
            <v>18.57</v>
          </cell>
          <cell r="Q1292">
            <v>306.47000000000003</v>
          </cell>
        </row>
        <row r="1293">
          <cell r="J1293" t="str">
            <v>IMPLEMENTOS DE SEGURIDAD</v>
          </cell>
          <cell r="K1293" t="str">
            <v>hh</v>
          </cell>
          <cell r="M1293">
            <v>0.36170000000000002</v>
          </cell>
          <cell r="N1293">
            <v>0.47</v>
          </cell>
          <cell r="O1293">
            <v>0.17</v>
          </cell>
          <cell r="P1293">
            <v>111.97</v>
          </cell>
          <cell r="Q1293">
            <v>52.63</v>
          </cell>
        </row>
        <row r="1294">
          <cell r="J1294" t="str">
            <v>HERRAMIENTAS MANUALES</v>
          </cell>
          <cell r="K1294" t="str">
            <v>%MO</v>
          </cell>
          <cell r="M1294">
            <v>4.9599999999999998E-2</v>
          </cell>
          <cell r="N1294">
            <v>4.6399999999999997</v>
          </cell>
          <cell r="O1294">
            <v>0.23</v>
          </cell>
          <cell r="P1294">
            <v>15.35</v>
          </cell>
          <cell r="Q1294">
            <v>71.2</v>
          </cell>
        </row>
        <row r="1295">
          <cell r="J1295" t="str">
            <v>ANDAMIO METALICO 2.5mx3.6m</v>
          </cell>
          <cell r="K1295" t="str">
            <v>dia</v>
          </cell>
          <cell r="M1295">
            <v>1.6199999999999999E-2</v>
          </cell>
          <cell r="N1295">
            <v>16.09</v>
          </cell>
          <cell r="O1295">
            <v>0.26</v>
          </cell>
          <cell r="P1295">
            <v>5.0199999999999996</v>
          </cell>
          <cell r="Q1295">
            <v>80.489999999999995</v>
          </cell>
        </row>
        <row r="1296">
          <cell r="J1296" t="str">
            <v>JEFE DE GRUPO</v>
          </cell>
          <cell r="K1296" t="str">
            <v>hh</v>
          </cell>
          <cell r="M1296">
            <v>2.46E-2</v>
          </cell>
          <cell r="N1296">
            <v>13.01</v>
          </cell>
          <cell r="O1296">
            <v>0.32</v>
          </cell>
          <cell r="P1296">
            <v>0.09</v>
          </cell>
          <cell r="Q1296">
            <v>1.22</v>
          </cell>
        </row>
        <row r="1297">
          <cell r="J1297" t="str">
            <v>OPERARIO</v>
          </cell>
          <cell r="K1297" t="str">
            <v>hh</v>
          </cell>
          <cell r="M1297">
            <v>0.24260000000000001</v>
          </cell>
          <cell r="N1297">
            <v>12.2</v>
          </cell>
          <cell r="O1297">
            <v>2.96</v>
          </cell>
          <cell r="P1297">
            <v>0.92</v>
          </cell>
          <cell r="Q1297">
            <v>11.25</v>
          </cell>
        </row>
        <row r="1298">
          <cell r="J1298" t="str">
            <v>LIJA PARA MADERA</v>
          </cell>
          <cell r="K1298" t="str">
            <v>u</v>
          </cell>
          <cell r="M1298">
            <v>0.06</v>
          </cell>
          <cell r="N1298">
            <v>1</v>
          </cell>
          <cell r="O1298">
            <v>0.06</v>
          </cell>
          <cell r="P1298">
            <v>0.23</v>
          </cell>
          <cell r="Q1298">
            <v>0.23</v>
          </cell>
        </row>
        <row r="1299">
          <cell r="J1299" t="str">
            <v>PINTURA VINILICA TIPO VENCELATEX</v>
          </cell>
          <cell r="K1299" t="str">
            <v>gal</v>
          </cell>
          <cell r="M1299">
            <v>0.06</v>
          </cell>
          <cell r="N1299">
            <v>28</v>
          </cell>
          <cell r="O1299">
            <v>1.68</v>
          </cell>
          <cell r="P1299">
            <v>0.23</v>
          </cell>
          <cell r="Q1299">
            <v>6.38</v>
          </cell>
        </row>
        <row r="1300">
          <cell r="J1300" t="str">
            <v>IMPRIMANTE PARA MUROS INTERIORES</v>
          </cell>
          <cell r="K1300" t="str">
            <v>gal</v>
          </cell>
          <cell r="M1300">
            <v>6.1699999999999998E-2</v>
          </cell>
          <cell r="N1300">
            <v>12</v>
          </cell>
          <cell r="O1300">
            <v>0.74</v>
          </cell>
          <cell r="P1300">
            <v>0.23</v>
          </cell>
          <cell r="Q1300">
            <v>2.81</v>
          </cell>
        </row>
        <row r="1301">
          <cell r="J1301" t="str">
            <v>SELLADOR PARA MUROS</v>
          </cell>
          <cell r="K1301" t="str">
            <v>gal</v>
          </cell>
          <cell r="M1301">
            <v>0.06</v>
          </cell>
          <cell r="N1301">
            <v>16.5</v>
          </cell>
          <cell r="O1301">
            <v>0.99</v>
          </cell>
          <cell r="P1301">
            <v>0.23</v>
          </cell>
          <cell r="Q1301">
            <v>3.76</v>
          </cell>
        </row>
        <row r="1302">
          <cell r="J1302" t="str">
            <v>IMPLEMENTOS DE SEGURIDAD</v>
          </cell>
          <cell r="K1302" t="str">
            <v>hh</v>
          </cell>
          <cell r="M1302">
            <v>0.27660000000000001</v>
          </cell>
          <cell r="N1302">
            <v>0.47</v>
          </cell>
          <cell r="O1302">
            <v>0.13</v>
          </cell>
          <cell r="P1302">
            <v>1.05</v>
          </cell>
          <cell r="Q1302">
            <v>0.49</v>
          </cell>
        </row>
        <row r="1303">
          <cell r="J1303" t="str">
            <v>ANDAMIO METALICO 2.5mx3.6m</v>
          </cell>
          <cell r="K1303" t="str">
            <v>dia</v>
          </cell>
          <cell r="M1303">
            <v>1.18E-2</v>
          </cell>
          <cell r="N1303">
            <v>16.09</v>
          </cell>
          <cell r="O1303">
            <v>0.19</v>
          </cell>
          <cell r="P1303">
            <v>0.04</v>
          </cell>
          <cell r="Q1303">
            <v>0.72</v>
          </cell>
        </row>
        <row r="1304">
          <cell r="J1304" t="str">
            <v>HERRAMIENTAS MANUALES</v>
          </cell>
          <cell r="K1304" t="str">
            <v>%MO</v>
          </cell>
          <cell r="M1304">
            <v>5.11E-2</v>
          </cell>
          <cell r="N1304">
            <v>3.52</v>
          </cell>
          <cell r="O1304">
            <v>0.18</v>
          </cell>
          <cell r="P1304">
            <v>0.19</v>
          </cell>
          <cell r="Q1304">
            <v>0.68</v>
          </cell>
        </row>
        <row r="1305">
          <cell r="J1305" t="str">
            <v>MAESTRAMIENTO</v>
          </cell>
          <cell r="K1305" t="str">
            <v>u</v>
          </cell>
          <cell r="M1305">
            <v>1</v>
          </cell>
          <cell r="N1305">
            <v>9.4</v>
          </cell>
          <cell r="O1305">
            <v>9.4</v>
          </cell>
          <cell r="P1305">
            <v>1</v>
          </cell>
          <cell r="Q1305">
            <v>9.4</v>
          </cell>
        </row>
        <row r="1306">
          <cell r="J1306" t="str">
            <v>CERRADURA DE EMBUTIR EXTERIORES</v>
          </cell>
          <cell r="K1306" t="str">
            <v>u</v>
          </cell>
          <cell r="M1306">
            <v>1</v>
          </cell>
          <cell r="N1306">
            <v>73.11</v>
          </cell>
          <cell r="O1306">
            <v>73.11</v>
          </cell>
          <cell r="P1306">
            <v>1</v>
          </cell>
          <cell r="Q1306">
            <v>73.11</v>
          </cell>
        </row>
        <row r="1307">
          <cell r="J1307" t="str">
            <v>JEFE DE GRUPO</v>
          </cell>
          <cell r="K1307" t="str">
            <v>hh</v>
          </cell>
          <cell r="M1307">
            <v>5.3800000000000001E-2</v>
          </cell>
          <cell r="N1307">
            <v>13.01</v>
          </cell>
          <cell r="O1307">
            <v>0.7</v>
          </cell>
          <cell r="P1307">
            <v>0.16</v>
          </cell>
          <cell r="Q1307">
            <v>2.1</v>
          </cell>
        </row>
        <row r="1308">
          <cell r="J1308" t="str">
            <v>OPERARIO</v>
          </cell>
          <cell r="K1308" t="str">
            <v>hh</v>
          </cell>
          <cell r="M1308">
            <v>0.53359999999999996</v>
          </cell>
          <cell r="N1308">
            <v>12.2</v>
          </cell>
          <cell r="O1308">
            <v>6.51</v>
          </cell>
          <cell r="P1308">
            <v>1.6</v>
          </cell>
          <cell r="Q1308">
            <v>19.53</v>
          </cell>
        </row>
        <row r="1309">
          <cell r="J1309" t="str">
            <v>BISAGRA CAPUCHINA PLOMA 3" X 3"</v>
          </cell>
          <cell r="K1309" t="str">
            <v>par</v>
          </cell>
          <cell r="M1309">
            <v>1</v>
          </cell>
          <cell r="N1309">
            <v>2.83</v>
          </cell>
          <cell r="O1309">
            <v>2.83</v>
          </cell>
          <cell r="P1309">
            <v>3</v>
          </cell>
          <cell r="Q1309">
            <v>8.49</v>
          </cell>
        </row>
        <row r="1310">
          <cell r="J1310" t="str">
            <v>IMPLEMENTOS DE SEGURIDAD</v>
          </cell>
          <cell r="K1310" t="str">
            <v>hh</v>
          </cell>
          <cell r="M1310">
            <v>0.59570000000000001</v>
          </cell>
          <cell r="N1310">
            <v>0.47</v>
          </cell>
          <cell r="O1310">
            <v>0.28000000000000003</v>
          </cell>
          <cell r="P1310">
            <v>1.79</v>
          </cell>
          <cell r="Q1310">
            <v>0.84</v>
          </cell>
        </row>
        <row r="1311">
          <cell r="J1311" t="str">
            <v>HERRAMIENTAS MANUALES</v>
          </cell>
          <cell r="K1311" t="str">
            <v>%MO</v>
          </cell>
          <cell r="M1311">
            <v>4.65E-2</v>
          </cell>
          <cell r="N1311">
            <v>9.67</v>
          </cell>
          <cell r="O1311">
            <v>0.45</v>
          </cell>
          <cell r="P1311">
            <v>0.14000000000000001</v>
          </cell>
          <cell r="Q1311">
            <v>1.35</v>
          </cell>
        </row>
        <row r="1312">
          <cell r="J1312" t="str">
            <v>OPERARIO</v>
          </cell>
          <cell r="K1312" t="str">
            <v>hh</v>
          </cell>
          <cell r="M1312">
            <v>0.25</v>
          </cell>
          <cell r="N1312">
            <v>12.2</v>
          </cell>
          <cell r="O1312">
            <v>3.05</v>
          </cell>
          <cell r="P1312">
            <v>6.75</v>
          </cell>
          <cell r="Q1312">
            <v>82.35</v>
          </cell>
        </row>
        <row r="1313">
          <cell r="J1313" t="str">
            <v>IMPLEMENTOS DE SEGURIDAD</v>
          </cell>
          <cell r="K1313" t="str">
            <v>hh</v>
          </cell>
          <cell r="M1313">
            <v>0.25530000000000003</v>
          </cell>
          <cell r="N1313">
            <v>0.47</v>
          </cell>
          <cell r="O1313">
            <v>0.12</v>
          </cell>
          <cell r="P1313">
            <v>6.89</v>
          </cell>
          <cell r="Q1313">
            <v>3.24</v>
          </cell>
        </row>
        <row r="1314">
          <cell r="J1314" t="str">
            <v>HERRAMIENTAS MANUALES</v>
          </cell>
          <cell r="K1314" t="str">
            <v>%MO</v>
          </cell>
          <cell r="M1314">
            <v>3.0800000000000001E-2</v>
          </cell>
          <cell r="N1314">
            <v>3.25</v>
          </cell>
          <cell r="O1314">
            <v>0.1</v>
          </cell>
          <cell r="P1314">
            <v>0.83</v>
          </cell>
          <cell r="Q1314">
            <v>2.7</v>
          </cell>
        </row>
        <row r="1315">
          <cell r="J1315" t="str">
            <v>CORTADORA DE CONCRETO CON DISCO DIAMANTADO</v>
          </cell>
          <cell r="K1315" t="str">
            <v>hm</v>
          </cell>
          <cell r="M1315">
            <v>0.25009999999999999</v>
          </cell>
          <cell r="N1315">
            <v>39.5</v>
          </cell>
          <cell r="O1315">
            <v>9.8800000000000008</v>
          </cell>
          <cell r="P1315">
            <v>6.75</v>
          </cell>
          <cell r="Q1315">
            <v>266.76</v>
          </cell>
        </row>
        <row r="1316">
          <cell r="J1316" t="str">
            <v>JEFE DE GRUPO</v>
          </cell>
          <cell r="K1316" t="str">
            <v>hh</v>
          </cell>
          <cell r="M1316">
            <v>0.12379999999999999</v>
          </cell>
          <cell r="N1316">
            <v>13.01</v>
          </cell>
          <cell r="O1316">
            <v>1.61</v>
          </cell>
          <cell r="P1316">
            <v>33.270000000000003</v>
          </cell>
          <cell r="Q1316">
            <v>432.72</v>
          </cell>
        </row>
        <row r="1317">
          <cell r="J1317" t="str">
            <v>OPERARIO</v>
          </cell>
          <cell r="K1317" t="str">
            <v>hh</v>
          </cell>
          <cell r="M1317">
            <v>1.2402</v>
          </cell>
          <cell r="N1317">
            <v>12.2</v>
          </cell>
          <cell r="O1317">
            <v>15.13</v>
          </cell>
          <cell r="P1317">
            <v>333.33</v>
          </cell>
          <cell r="Q1317">
            <v>4066.49</v>
          </cell>
        </row>
        <row r="1318">
          <cell r="J1318" t="str">
            <v>AYUDANTE</v>
          </cell>
          <cell r="K1318" t="str">
            <v>hh</v>
          </cell>
          <cell r="M1318">
            <v>0.61980000000000002</v>
          </cell>
          <cell r="N1318">
            <v>9.81</v>
          </cell>
          <cell r="O1318">
            <v>6.08</v>
          </cell>
          <cell r="P1318">
            <v>166.58</v>
          </cell>
          <cell r="Q1318">
            <v>1634.12</v>
          </cell>
        </row>
        <row r="1319">
          <cell r="J1319" t="str">
            <v>ACERO LISO 1/4"</v>
          </cell>
          <cell r="K1319" t="str">
            <v>Kg</v>
          </cell>
          <cell r="M1319">
            <v>0.75519999999999998</v>
          </cell>
          <cell r="N1319">
            <v>2.9</v>
          </cell>
          <cell r="O1319">
            <v>2.19</v>
          </cell>
          <cell r="P1319">
            <v>202.98</v>
          </cell>
          <cell r="Q1319">
            <v>588.61</v>
          </cell>
        </row>
        <row r="1320">
          <cell r="J1320" t="str">
            <v>CEMENTO PORTLAND TIPO I (42.5 Kg)</v>
          </cell>
          <cell r="K1320" t="str">
            <v>bls</v>
          </cell>
          <cell r="M1320">
            <v>0.40760000000000002</v>
          </cell>
          <cell r="N1320">
            <v>13.69</v>
          </cell>
          <cell r="O1320">
            <v>5.58</v>
          </cell>
          <cell r="P1320">
            <v>109.55</v>
          </cell>
          <cell r="Q1320">
            <v>1499.74</v>
          </cell>
        </row>
        <row r="1321">
          <cell r="J1321" t="str">
            <v>AGUA PUESTA EN OBRA</v>
          </cell>
          <cell r="K1321" t="str">
            <v>m3</v>
          </cell>
          <cell r="M1321">
            <v>1.6500000000000001E-2</v>
          </cell>
          <cell r="N1321">
            <v>8.51</v>
          </cell>
          <cell r="O1321">
            <v>0.14000000000000001</v>
          </cell>
          <cell r="P1321">
            <v>4.43</v>
          </cell>
          <cell r="Q1321">
            <v>37.630000000000003</v>
          </cell>
        </row>
        <row r="1322">
          <cell r="J1322" t="str">
            <v>ARENA GRUESA</v>
          </cell>
          <cell r="K1322" t="str">
            <v>m3</v>
          </cell>
          <cell r="M1322">
            <v>5.79E-2</v>
          </cell>
          <cell r="N1322">
            <v>31.09</v>
          </cell>
          <cell r="O1322">
            <v>1.8</v>
          </cell>
          <cell r="P1322">
            <v>15.56</v>
          </cell>
          <cell r="Q1322">
            <v>483.79</v>
          </cell>
        </row>
        <row r="1323">
          <cell r="J1323" t="str">
            <v>CLAVOS PARA MADERA CON CABEZA</v>
          </cell>
          <cell r="K1323" t="str">
            <v>Kg</v>
          </cell>
          <cell r="M1323">
            <v>3.3999999999999998E-3</v>
          </cell>
          <cell r="N1323">
            <v>2.9</v>
          </cell>
          <cell r="O1323">
            <v>0.01</v>
          </cell>
          <cell r="P1323">
            <v>0.91</v>
          </cell>
          <cell r="Q1323">
            <v>2.69</v>
          </cell>
        </row>
        <row r="1324">
          <cell r="J1324" t="str">
            <v>LADRILLO KK 18 HUECOS 9X12.5X23 CM</v>
          </cell>
          <cell r="K1324" t="str">
            <v>mll</v>
          </cell>
          <cell r="M1324">
            <v>7.0000000000000007E-2</v>
          </cell>
          <cell r="N1324">
            <v>560</v>
          </cell>
          <cell r="O1324">
            <v>39.200000000000003</v>
          </cell>
          <cell r="P1324">
            <v>18.809999999999999</v>
          </cell>
          <cell r="Q1324">
            <v>10535.78</v>
          </cell>
        </row>
        <row r="1325">
          <cell r="J1325" t="str">
            <v>IMPLEMENTOS DE SEGURIDAD</v>
          </cell>
          <cell r="K1325" t="str">
            <v>hh</v>
          </cell>
          <cell r="M1325">
            <v>1.9786999999999999</v>
          </cell>
          <cell r="N1325">
            <v>0.47</v>
          </cell>
          <cell r="O1325">
            <v>0.93</v>
          </cell>
          <cell r="P1325">
            <v>531.82000000000005</v>
          </cell>
          <cell r="Q1325">
            <v>249.96</v>
          </cell>
        </row>
        <row r="1326">
          <cell r="J1326" t="str">
            <v>HERRAMIENTAS MANUALES</v>
          </cell>
          <cell r="K1326" t="str">
            <v>%MO</v>
          </cell>
          <cell r="M1326">
            <v>4.99E-2</v>
          </cell>
          <cell r="N1326">
            <v>22.83</v>
          </cell>
          <cell r="O1326">
            <v>1.1399999999999999</v>
          </cell>
          <cell r="P1326">
            <v>13.41</v>
          </cell>
          <cell r="Q1326">
            <v>306.39999999999998</v>
          </cell>
        </row>
        <row r="1327">
          <cell r="J1327" t="str">
            <v>ANDAMIO METALICO 2.5mx3.6m</v>
          </cell>
          <cell r="K1327" t="str">
            <v>dia</v>
          </cell>
          <cell r="M1327">
            <v>0.36980000000000002</v>
          </cell>
          <cell r="N1327">
            <v>16.09</v>
          </cell>
          <cell r="O1327">
            <v>5.95</v>
          </cell>
          <cell r="P1327">
            <v>99.39</v>
          </cell>
          <cell r="Q1327">
            <v>1599.18</v>
          </cell>
        </row>
        <row r="1328">
          <cell r="J1328" t="str">
            <v>JEFE DE GRUPO</v>
          </cell>
          <cell r="K1328" t="str">
            <v>hh</v>
          </cell>
          <cell r="M1328">
            <v>8.9200000000000002E-2</v>
          </cell>
          <cell r="N1328">
            <v>13.01</v>
          </cell>
          <cell r="O1328">
            <v>1.1599999999999999</v>
          </cell>
          <cell r="P1328">
            <v>64.28</v>
          </cell>
          <cell r="Q1328">
            <v>835.87</v>
          </cell>
        </row>
        <row r="1329">
          <cell r="J1329" t="str">
            <v>OPERARIO</v>
          </cell>
          <cell r="K1329" t="str">
            <v>hh</v>
          </cell>
          <cell r="M1329">
            <v>0.88849999999999996</v>
          </cell>
          <cell r="N1329">
            <v>12.2</v>
          </cell>
          <cell r="O1329">
            <v>10.84</v>
          </cell>
          <cell r="P1329">
            <v>640.24</v>
          </cell>
          <cell r="Q1329">
            <v>7811.09</v>
          </cell>
        </row>
        <row r="1330">
          <cell r="J1330" t="str">
            <v>OFICIAL</v>
          </cell>
          <cell r="K1330" t="str">
            <v>hh</v>
          </cell>
          <cell r="M1330">
            <v>0.44429999999999997</v>
          </cell>
          <cell r="N1330">
            <v>10.87</v>
          </cell>
          <cell r="O1330">
            <v>4.83</v>
          </cell>
          <cell r="P1330">
            <v>320.14999999999998</v>
          </cell>
          <cell r="Q1330">
            <v>3480.4</v>
          </cell>
        </row>
        <row r="1331">
          <cell r="J1331" t="str">
            <v>ACERO LISO 1/4"</v>
          </cell>
          <cell r="K1331" t="str">
            <v>Kg</v>
          </cell>
          <cell r="M1331">
            <v>0.75519999999999998</v>
          </cell>
          <cell r="N1331">
            <v>2.9</v>
          </cell>
          <cell r="O1331">
            <v>2.19</v>
          </cell>
          <cell r="P1331">
            <v>544.17999999999995</v>
          </cell>
          <cell r="Q1331">
            <v>1578.07</v>
          </cell>
        </row>
        <row r="1332">
          <cell r="J1332" t="str">
            <v>CEMENTO PORTLAND TIPO I (42.5 Kg)</v>
          </cell>
          <cell r="K1332" t="str">
            <v>bls</v>
          </cell>
          <cell r="M1332">
            <v>0.19719999999999999</v>
          </cell>
          <cell r="N1332">
            <v>13.69</v>
          </cell>
          <cell r="O1332">
            <v>2.7</v>
          </cell>
          <cell r="P1332">
            <v>142.1</v>
          </cell>
          <cell r="Q1332">
            <v>1945.57</v>
          </cell>
        </row>
        <row r="1333">
          <cell r="J1333" t="str">
            <v>AGUA PUESTA EN OBRA</v>
          </cell>
          <cell r="K1333" t="str">
            <v>m3</v>
          </cell>
          <cell r="M1333">
            <v>7.1000000000000004E-3</v>
          </cell>
          <cell r="N1333">
            <v>8.51</v>
          </cell>
          <cell r="O1333">
            <v>0.06</v>
          </cell>
          <cell r="P1333">
            <v>5.12</v>
          </cell>
          <cell r="Q1333">
            <v>43.23</v>
          </cell>
        </row>
        <row r="1334">
          <cell r="J1334" t="str">
            <v>ARENA GRUESA</v>
          </cell>
          <cell r="K1334" t="str">
            <v>m3</v>
          </cell>
          <cell r="M1334">
            <v>2.8000000000000001E-2</v>
          </cell>
          <cell r="N1334">
            <v>31.09</v>
          </cell>
          <cell r="O1334">
            <v>0.87</v>
          </cell>
          <cell r="P1334">
            <v>20.18</v>
          </cell>
          <cell r="Q1334">
            <v>626.9</v>
          </cell>
        </row>
        <row r="1335">
          <cell r="J1335" t="str">
            <v>CLAVOS PARA MADERA CON CABEZA</v>
          </cell>
          <cell r="K1335" t="str">
            <v>Kg</v>
          </cell>
          <cell r="M1335">
            <v>3.3999999999999998E-3</v>
          </cell>
          <cell r="N1335">
            <v>2.9</v>
          </cell>
          <cell r="O1335">
            <v>0.01</v>
          </cell>
          <cell r="P1335">
            <v>2.4500000000000002</v>
          </cell>
          <cell r="Q1335">
            <v>7.21</v>
          </cell>
        </row>
        <row r="1336">
          <cell r="J1336" t="str">
            <v>LADRILLO KK 18 HUECOS 9X12.5X23 CM</v>
          </cell>
          <cell r="K1336" t="str">
            <v>mll</v>
          </cell>
          <cell r="M1336">
            <v>4.1000000000000002E-2</v>
          </cell>
          <cell r="N1336">
            <v>560</v>
          </cell>
          <cell r="O1336">
            <v>22.96</v>
          </cell>
          <cell r="P1336">
            <v>29.54</v>
          </cell>
          <cell r="Q1336">
            <v>16544.52</v>
          </cell>
        </row>
        <row r="1337">
          <cell r="J1337" t="str">
            <v>IMPLEMENTOS DE SEGURIDAD</v>
          </cell>
          <cell r="K1337" t="str">
            <v>hh</v>
          </cell>
          <cell r="M1337">
            <v>1.4255</v>
          </cell>
          <cell r="N1337">
            <v>0.47</v>
          </cell>
          <cell r="O1337">
            <v>0.67</v>
          </cell>
          <cell r="P1337">
            <v>1027.19</v>
          </cell>
          <cell r="Q1337">
            <v>482.79</v>
          </cell>
        </row>
        <row r="1338">
          <cell r="J1338" t="str">
            <v>ANDAMIO METALICO 2.5mx3.6m</v>
          </cell>
          <cell r="K1338" t="str">
            <v>dia</v>
          </cell>
          <cell r="M1338">
            <v>0.36980000000000002</v>
          </cell>
          <cell r="N1338">
            <v>16.09</v>
          </cell>
          <cell r="O1338">
            <v>5.95</v>
          </cell>
          <cell r="P1338">
            <v>266.47000000000003</v>
          </cell>
          <cell r="Q1338">
            <v>4287.45</v>
          </cell>
        </row>
        <row r="1339">
          <cell r="J1339" t="str">
            <v>HERRAMIENTAS MANUALES</v>
          </cell>
          <cell r="K1339" t="str">
            <v>%MO</v>
          </cell>
          <cell r="M1339">
            <v>4.99E-2</v>
          </cell>
          <cell r="N1339">
            <v>16.829999999999998</v>
          </cell>
          <cell r="O1339">
            <v>0.84</v>
          </cell>
          <cell r="P1339">
            <v>35.96</v>
          </cell>
          <cell r="Q1339">
            <v>605.29</v>
          </cell>
        </row>
        <row r="1340">
          <cell r="J1340" t="str">
            <v>JEFE DE GRUPO</v>
          </cell>
          <cell r="K1340" t="str">
            <v>hh</v>
          </cell>
          <cell r="M1340">
            <v>5.2999999999999999E-2</v>
          </cell>
          <cell r="N1340">
            <v>13.01</v>
          </cell>
          <cell r="O1340">
            <v>0.69</v>
          </cell>
          <cell r="P1340">
            <v>10.33</v>
          </cell>
          <cell r="Q1340">
            <v>134.47</v>
          </cell>
        </row>
        <row r="1341">
          <cell r="J1341" t="str">
            <v>OPERARIO</v>
          </cell>
          <cell r="K1341" t="str">
            <v>hh</v>
          </cell>
          <cell r="M1341">
            <v>0.53359999999999996</v>
          </cell>
          <cell r="N1341">
            <v>12.2</v>
          </cell>
          <cell r="O1341">
            <v>6.51</v>
          </cell>
          <cell r="P1341">
            <v>103.99</v>
          </cell>
          <cell r="Q1341">
            <v>1268.67</v>
          </cell>
        </row>
        <row r="1342">
          <cell r="J1342" t="str">
            <v>AYUDANTE</v>
          </cell>
          <cell r="K1342" t="str">
            <v>hh</v>
          </cell>
          <cell r="M1342">
            <v>0.2661</v>
          </cell>
          <cell r="N1342">
            <v>9.81</v>
          </cell>
          <cell r="O1342">
            <v>2.61</v>
          </cell>
          <cell r="P1342">
            <v>51.86</v>
          </cell>
          <cell r="Q1342">
            <v>508.64</v>
          </cell>
        </row>
        <row r="1343">
          <cell r="J1343" t="str">
            <v>CLAVOS PARA MADERA CON CABEZA</v>
          </cell>
          <cell r="K1343" t="str">
            <v>Kg</v>
          </cell>
          <cell r="M1343">
            <v>2.07E-2</v>
          </cell>
          <cell r="N1343">
            <v>2.9</v>
          </cell>
          <cell r="O1343">
            <v>0.06</v>
          </cell>
          <cell r="P1343">
            <v>4.03</v>
          </cell>
          <cell r="Q1343">
            <v>11.69</v>
          </cell>
        </row>
        <row r="1344">
          <cell r="J1344" t="str">
            <v>ARENA FINA</v>
          </cell>
          <cell r="K1344" t="str">
            <v>m3</v>
          </cell>
          <cell r="M1344">
            <v>0.02</v>
          </cell>
          <cell r="N1344">
            <v>31.54</v>
          </cell>
          <cell r="O1344">
            <v>0.63</v>
          </cell>
          <cell r="P1344">
            <v>3.9</v>
          </cell>
          <cell r="Q1344">
            <v>122.77</v>
          </cell>
        </row>
        <row r="1345">
          <cell r="J1345" t="str">
            <v>CEMENTO PORTLAND TIPO I (42.5 Kg)</v>
          </cell>
          <cell r="K1345" t="str">
            <v>bls</v>
          </cell>
          <cell r="M1345">
            <v>0.1169</v>
          </cell>
          <cell r="N1345">
            <v>13.69</v>
          </cell>
          <cell r="O1345">
            <v>1.6</v>
          </cell>
          <cell r="P1345">
            <v>22.78</v>
          </cell>
          <cell r="Q1345">
            <v>311.81</v>
          </cell>
        </row>
        <row r="1346">
          <cell r="J1346" t="str">
            <v>AGUA PUESTA EN OBRA</v>
          </cell>
          <cell r="K1346" t="str">
            <v>m3</v>
          </cell>
          <cell r="M1346">
            <v>4.7000000000000002E-3</v>
          </cell>
          <cell r="N1346">
            <v>8.51</v>
          </cell>
          <cell r="O1346">
            <v>0.04</v>
          </cell>
          <cell r="P1346">
            <v>0.92</v>
          </cell>
          <cell r="Q1346">
            <v>7.8</v>
          </cell>
        </row>
        <row r="1347">
          <cell r="J1347" t="str">
            <v>MADERA TORNILLO INC. CORTE</v>
          </cell>
          <cell r="K1347" t="str">
            <v>p2</v>
          </cell>
          <cell r="M1347">
            <v>0.2407</v>
          </cell>
          <cell r="N1347">
            <v>3.7</v>
          </cell>
          <cell r="O1347">
            <v>0.89</v>
          </cell>
          <cell r="P1347">
            <v>46.91</v>
          </cell>
          <cell r="Q1347">
            <v>173.44</v>
          </cell>
        </row>
        <row r="1348">
          <cell r="J1348" t="str">
            <v>IMPLEMENTOS DE SEGURIDAD</v>
          </cell>
          <cell r="K1348" t="str">
            <v>hh</v>
          </cell>
          <cell r="M1348">
            <v>0.85109999999999997</v>
          </cell>
          <cell r="N1348">
            <v>0.47</v>
          </cell>
          <cell r="O1348">
            <v>0.4</v>
          </cell>
          <cell r="P1348">
            <v>165.86</v>
          </cell>
          <cell r="Q1348">
            <v>77.95</v>
          </cell>
        </row>
        <row r="1349">
          <cell r="J1349" t="str">
            <v>HERRAMIENTAS MANUALES</v>
          </cell>
          <cell r="K1349" t="str">
            <v>%MO</v>
          </cell>
          <cell r="M1349">
            <v>4.99E-2</v>
          </cell>
          <cell r="N1349">
            <v>10.220000000000001</v>
          </cell>
          <cell r="O1349">
            <v>0.51</v>
          </cell>
          <cell r="P1349">
            <v>9.7200000000000006</v>
          </cell>
          <cell r="Q1349">
            <v>99.39</v>
          </cell>
        </row>
        <row r="1350">
          <cell r="J1350" t="str">
            <v>REGLA DE ALUMINIO x 5m</v>
          </cell>
          <cell r="K1350" t="str">
            <v>u</v>
          </cell>
          <cell r="M1350">
            <v>2.5000000000000001E-2</v>
          </cell>
          <cell r="N1350">
            <v>14.5</v>
          </cell>
          <cell r="O1350">
            <v>0.36</v>
          </cell>
          <cell r="P1350">
            <v>4.87</v>
          </cell>
          <cell r="Q1350">
            <v>70.16</v>
          </cell>
        </row>
        <row r="1351">
          <cell r="J1351" t="str">
            <v>JEFE DE GRUPO</v>
          </cell>
          <cell r="K1351" t="str">
            <v>hh</v>
          </cell>
          <cell r="M1351">
            <v>6.3799999999999996E-2</v>
          </cell>
          <cell r="N1351">
            <v>13.01</v>
          </cell>
          <cell r="O1351">
            <v>0.83</v>
          </cell>
          <cell r="P1351">
            <v>181.83</v>
          </cell>
          <cell r="Q1351">
            <v>2365.56</v>
          </cell>
        </row>
        <row r="1352">
          <cell r="J1352" t="str">
            <v>OPERARIO</v>
          </cell>
          <cell r="K1352" t="str">
            <v>hh</v>
          </cell>
          <cell r="M1352">
            <v>0.63929999999999998</v>
          </cell>
          <cell r="N1352">
            <v>12.2</v>
          </cell>
          <cell r="O1352">
            <v>7.8</v>
          </cell>
          <cell r="P1352">
            <v>1822.05</v>
          </cell>
          <cell r="Q1352">
            <v>22230.55</v>
          </cell>
        </row>
        <row r="1353">
          <cell r="J1353" t="str">
            <v>AYUDANTE</v>
          </cell>
          <cell r="K1353" t="str">
            <v>hh</v>
          </cell>
          <cell r="M1353">
            <v>0.27929999999999999</v>
          </cell>
          <cell r="N1353">
            <v>9.81</v>
          </cell>
          <cell r="O1353">
            <v>2.74</v>
          </cell>
          <cell r="P1353">
            <v>796.02</v>
          </cell>
          <cell r="Q1353">
            <v>7809.19</v>
          </cell>
        </row>
        <row r="1354">
          <cell r="J1354" t="str">
            <v>CLAVOS PARA MADERA CON CABEZA</v>
          </cell>
          <cell r="K1354" t="str">
            <v>Kg</v>
          </cell>
          <cell r="M1354">
            <v>4.48E-2</v>
          </cell>
          <cell r="N1354">
            <v>2.9</v>
          </cell>
          <cell r="O1354">
            <v>0.13</v>
          </cell>
          <cell r="P1354">
            <v>127.68</v>
          </cell>
          <cell r="Q1354">
            <v>370.51</v>
          </cell>
        </row>
        <row r="1355">
          <cell r="J1355" t="str">
            <v>ARENA FINA</v>
          </cell>
          <cell r="K1355" t="str">
            <v>m3</v>
          </cell>
          <cell r="M1355">
            <v>3.04E-2</v>
          </cell>
          <cell r="N1355">
            <v>31.54</v>
          </cell>
          <cell r="O1355">
            <v>0.96</v>
          </cell>
          <cell r="P1355">
            <v>86.64</v>
          </cell>
          <cell r="Q1355">
            <v>2736.07</v>
          </cell>
        </row>
        <row r="1356">
          <cell r="J1356" t="str">
            <v>CEMENTO PORTLAND TIPO I (42.5 Kg)</v>
          </cell>
          <cell r="K1356" t="str">
            <v>bls</v>
          </cell>
          <cell r="M1356">
            <v>0.15190000000000001</v>
          </cell>
          <cell r="N1356">
            <v>13.69</v>
          </cell>
          <cell r="O1356">
            <v>2.08</v>
          </cell>
          <cell r="P1356">
            <v>432.93</v>
          </cell>
          <cell r="Q1356">
            <v>5928.15</v>
          </cell>
        </row>
        <row r="1357">
          <cell r="J1357" t="str">
            <v>AGUA PUESTA EN OBRA</v>
          </cell>
          <cell r="K1357" t="str">
            <v>m3</v>
          </cell>
          <cell r="M1357">
            <v>7.1000000000000004E-3</v>
          </cell>
          <cell r="N1357">
            <v>8.51</v>
          </cell>
          <cell r="O1357">
            <v>0.06</v>
          </cell>
          <cell r="P1357">
            <v>20.239999999999998</v>
          </cell>
          <cell r="Q1357">
            <v>171</v>
          </cell>
        </row>
        <row r="1358">
          <cell r="J1358" t="str">
            <v>MADERA TORNILLO INC. CORTE</v>
          </cell>
          <cell r="K1358" t="str">
            <v>p2</v>
          </cell>
          <cell r="M1358">
            <v>0.2407</v>
          </cell>
          <cell r="N1358">
            <v>3.7</v>
          </cell>
          <cell r="O1358">
            <v>0.89</v>
          </cell>
          <cell r="P1358">
            <v>686.01</v>
          </cell>
          <cell r="Q1358">
            <v>2536.56</v>
          </cell>
        </row>
        <row r="1359">
          <cell r="J1359" t="str">
            <v>IMPLEMENTOS DE SEGURIDAD</v>
          </cell>
          <cell r="K1359" t="str">
            <v>hh</v>
          </cell>
          <cell r="M1359">
            <v>0.97870000000000001</v>
          </cell>
          <cell r="N1359">
            <v>0.47</v>
          </cell>
          <cell r="O1359">
            <v>0.46</v>
          </cell>
          <cell r="P1359">
            <v>2789.36</v>
          </cell>
          <cell r="Q1359">
            <v>1311.03</v>
          </cell>
        </row>
        <row r="1360">
          <cell r="J1360" t="str">
            <v>HERRAMIENTAS MANUALES</v>
          </cell>
          <cell r="K1360" t="str">
            <v>%MO</v>
          </cell>
          <cell r="M1360">
            <v>0.05</v>
          </cell>
          <cell r="N1360">
            <v>12.21</v>
          </cell>
          <cell r="O1360">
            <v>0.61</v>
          </cell>
          <cell r="P1360">
            <v>142.5</v>
          </cell>
          <cell r="Q1360">
            <v>1738.54</v>
          </cell>
        </row>
        <row r="1361">
          <cell r="J1361" t="str">
            <v>JEFE DE GRUPO</v>
          </cell>
          <cell r="K1361" t="str">
            <v>hh</v>
          </cell>
          <cell r="M1361">
            <v>5.2999999999999999E-2</v>
          </cell>
          <cell r="N1361">
            <v>13.01</v>
          </cell>
          <cell r="O1361">
            <v>0.69</v>
          </cell>
          <cell r="P1361">
            <v>40.67</v>
          </cell>
          <cell r="Q1361">
            <v>529.51</v>
          </cell>
        </row>
        <row r="1362">
          <cell r="J1362" t="str">
            <v>OPERARIO</v>
          </cell>
          <cell r="K1362" t="str">
            <v>hh</v>
          </cell>
          <cell r="M1362">
            <v>0.53359999999999996</v>
          </cell>
          <cell r="N1362">
            <v>12.2</v>
          </cell>
          <cell r="O1362">
            <v>6.51</v>
          </cell>
          <cell r="P1362">
            <v>409.49</v>
          </cell>
          <cell r="Q1362">
            <v>4995.84</v>
          </cell>
        </row>
        <row r="1363">
          <cell r="J1363" t="str">
            <v>OFICIAL</v>
          </cell>
          <cell r="K1363" t="str">
            <v>hh</v>
          </cell>
          <cell r="M1363">
            <v>0.26679999999999998</v>
          </cell>
          <cell r="N1363">
            <v>10.87</v>
          </cell>
          <cell r="O1363">
            <v>2.9</v>
          </cell>
          <cell r="P1363">
            <v>204.74</v>
          </cell>
          <cell r="Q1363">
            <v>2225.4899999999998</v>
          </cell>
        </row>
        <row r="1364">
          <cell r="J1364" t="str">
            <v>CEMENTO PORTLAND TIPO I (42.5 Kg)</v>
          </cell>
          <cell r="K1364" t="str">
            <v>bls</v>
          </cell>
          <cell r="M1364">
            <v>3.1399999999999997E-2</v>
          </cell>
          <cell r="N1364">
            <v>13.69</v>
          </cell>
          <cell r="O1364">
            <v>0.43</v>
          </cell>
          <cell r="P1364">
            <v>24.1</v>
          </cell>
          <cell r="Q1364">
            <v>329.99</v>
          </cell>
        </row>
        <row r="1365">
          <cell r="J1365" t="str">
            <v>AGUA PUESTA EN OBRA</v>
          </cell>
          <cell r="K1365" t="str">
            <v>m3</v>
          </cell>
          <cell r="M1365">
            <v>1.1999999999999999E-3</v>
          </cell>
          <cell r="N1365">
            <v>8.51</v>
          </cell>
          <cell r="O1365">
            <v>0.01</v>
          </cell>
          <cell r="P1365">
            <v>0.92</v>
          </cell>
          <cell r="Q1365">
            <v>7.67</v>
          </cell>
        </row>
        <row r="1366">
          <cell r="J1366" t="str">
            <v>ARENA GRUESA</v>
          </cell>
          <cell r="K1366" t="str">
            <v>m3</v>
          </cell>
          <cell r="M1366">
            <v>2.8999999999999998E-3</v>
          </cell>
          <cell r="N1366">
            <v>31.09</v>
          </cell>
          <cell r="O1366">
            <v>0.09</v>
          </cell>
          <cell r="P1366">
            <v>2.23</v>
          </cell>
          <cell r="Q1366">
            <v>69.069999999999993</v>
          </cell>
        </row>
        <row r="1367">
          <cell r="J1367" t="str">
            <v>IMPLEMENTOS DE SEGURIDAD</v>
          </cell>
          <cell r="K1367" t="str">
            <v>hh</v>
          </cell>
          <cell r="M1367">
            <v>0.85109999999999997</v>
          </cell>
          <cell r="N1367">
            <v>0.47</v>
          </cell>
          <cell r="O1367">
            <v>0.4</v>
          </cell>
          <cell r="P1367">
            <v>653.14</v>
          </cell>
          <cell r="Q1367">
            <v>306.95999999999998</v>
          </cell>
        </row>
        <row r="1368">
          <cell r="J1368" t="str">
            <v>HERRAMIENTAS MANUALES</v>
          </cell>
          <cell r="K1368" t="str">
            <v>%MO</v>
          </cell>
          <cell r="M1368">
            <v>5.0500000000000003E-2</v>
          </cell>
          <cell r="N1368">
            <v>10.1</v>
          </cell>
          <cell r="O1368">
            <v>0.51</v>
          </cell>
          <cell r="P1368">
            <v>38.75</v>
          </cell>
          <cell r="Q1368">
            <v>391.38</v>
          </cell>
        </row>
        <row r="1369">
          <cell r="J1369" t="str">
            <v>JEFE DE GRUPO</v>
          </cell>
          <cell r="K1369" t="str">
            <v>hh</v>
          </cell>
          <cell r="M1369">
            <v>9.9900000000000003E-2</v>
          </cell>
          <cell r="N1369">
            <v>13.01</v>
          </cell>
          <cell r="O1369">
            <v>1.3</v>
          </cell>
          <cell r="P1369">
            <v>73.08</v>
          </cell>
          <cell r="Q1369">
            <v>950.94</v>
          </cell>
        </row>
        <row r="1370">
          <cell r="J1370" t="str">
            <v>OPERARIO</v>
          </cell>
          <cell r="K1370" t="str">
            <v>hh</v>
          </cell>
          <cell r="M1370">
            <v>1</v>
          </cell>
          <cell r="N1370">
            <v>12.2</v>
          </cell>
          <cell r="O1370">
            <v>12.2</v>
          </cell>
          <cell r="P1370">
            <v>731.49</v>
          </cell>
          <cell r="Q1370">
            <v>8924.18</v>
          </cell>
        </row>
        <row r="1371">
          <cell r="J1371" t="str">
            <v>AYUDANTE</v>
          </cell>
          <cell r="K1371" t="str">
            <v>hh</v>
          </cell>
          <cell r="M1371">
            <v>0.57999999999999996</v>
          </cell>
          <cell r="N1371">
            <v>9.81</v>
          </cell>
          <cell r="O1371">
            <v>5.69</v>
          </cell>
          <cell r="P1371">
            <v>424.26</v>
          </cell>
          <cell r="Q1371">
            <v>4162.18</v>
          </cell>
        </row>
        <row r="1372">
          <cell r="J1372" t="str">
            <v>ARENA FINA</v>
          </cell>
          <cell r="K1372" t="str">
            <v>m3</v>
          </cell>
          <cell r="M1372">
            <v>2.2800000000000001E-2</v>
          </cell>
          <cell r="N1372">
            <v>31.54</v>
          </cell>
          <cell r="O1372">
            <v>0.72</v>
          </cell>
          <cell r="P1372">
            <v>16.68</v>
          </cell>
          <cell r="Q1372">
            <v>526.66999999999996</v>
          </cell>
        </row>
        <row r="1373">
          <cell r="J1373" t="str">
            <v>CEMENTO PORTLAND TIPO I (42.5 Kg)</v>
          </cell>
          <cell r="K1373" t="str">
            <v>bls</v>
          </cell>
          <cell r="M1373">
            <v>0.1169</v>
          </cell>
          <cell r="N1373">
            <v>13.69</v>
          </cell>
          <cell r="O1373">
            <v>1.6</v>
          </cell>
          <cell r="P1373">
            <v>85.51</v>
          </cell>
          <cell r="Q1373">
            <v>1170.3800000000001</v>
          </cell>
        </row>
        <row r="1374">
          <cell r="J1374" t="str">
            <v>AGUA PUESTA EN OBRA</v>
          </cell>
          <cell r="K1374" t="str">
            <v>m3</v>
          </cell>
          <cell r="M1374">
            <v>4.7000000000000002E-3</v>
          </cell>
          <cell r="N1374">
            <v>8.51</v>
          </cell>
          <cell r="O1374">
            <v>0.04</v>
          </cell>
          <cell r="P1374">
            <v>3.44</v>
          </cell>
          <cell r="Q1374">
            <v>29.26</v>
          </cell>
        </row>
        <row r="1375">
          <cell r="J1375" t="str">
            <v>IMPLEMENTOS DE SEGURIDAD</v>
          </cell>
          <cell r="K1375" t="str">
            <v>hh</v>
          </cell>
          <cell r="M1375">
            <v>1.6809000000000001</v>
          </cell>
          <cell r="N1375">
            <v>0.47</v>
          </cell>
          <cell r="O1375">
            <v>0.79</v>
          </cell>
          <cell r="P1375">
            <v>1229.56</v>
          </cell>
          <cell r="Q1375">
            <v>577.88</v>
          </cell>
        </row>
        <row r="1376">
          <cell r="J1376" t="str">
            <v>ANDAMIO METALICO 2.5mx3.6m</v>
          </cell>
          <cell r="K1376" t="str">
            <v>dia</v>
          </cell>
          <cell r="M1376">
            <v>8.3299999999999999E-2</v>
          </cell>
          <cell r="N1376">
            <v>16.09</v>
          </cell>
          <cell r="O1376">
            <v>1.34</v>
          </cell>
          <cell r="P1376">
            <v>60.93</v>
          </cell>
          <cell r="Q1376">
            <v>980.2</v>
          </cell>
        </row>
        <row r="1377">
          <cell r="J1377" t="str">
            <v>HERRAMIENTAS MANUALES</v>
          </cell>
          <cell r="K1377" t="str">
            <v>%MO</v>
          </cell>
          <cell r="M1377">
            <v>5.0099999999999999E-2</v>
          </cell>
          <cell r="N1377">
            <v>20.57</v>
          </cell>
          <cell r="O1377">
            <v>1.03</v>
          </cell>
          <cell r="P1377">
            <v>36.65</v>
          </cell>
          <cell r="Q1377">
            <v>753.43</v>
          </cell>
        </row>
        <row r="1378">
          <cell r="J1378" t="str">
            <v>REGLA DE ALUMINIO x 5m</v>
          </cell>
          <cell r="K1378" t="str">
            <v>u</v>
          </cell>
          <cell r="M1378">
            <v>2.5000000000000001E-2</v>
          </cell>
          <cell r="N1378">
            <v>14.5</v>
          </cell>
          <cell r="O1378">
            <v>0.36</v>
          </cell>
          <cell r="P1378">
            <v>18.29</v>
          </cell>
          <cell r="Q1378">
            <v>263.33999999999997</v>
          </cell>
        </row>
        <row r="1379">
          <cell r="J1379" t="str">
            <v>JEFE DE GRUPO</v>
          </cell>
          <cell r="K1379" t="str">
            <v>hh</v>
          </cell>
          <cell r="M1379">
            <v>6.6900000000000001E-2</v>
          </cell>
          <cell r="N1379">
            <v>13.01</v>
          </cell>
          <cell r="O1379">
            <v>0.87</v>
          </cell>
          <cell r="P1379">
            <v>31.87</v>
          </cell>
          <cell r="Q1379">
            <v>414.42</v>
          </cell>
        </row>
        <row r="1380">
          <cell r="J1380" t="str">
            <v>OPERARIO</v>
          </cell>
          <cell r="K1380" t="str">
            <v>hh</v>
          </cell>
          <cell r="M1380">
            <v>0.53359999999999996</v>
          </cell>
          <cell r="N1380">
            <v>12.2</v>
          </cell>
          <cell r="O1380">
            <v>6.51</v>
          </cell>
          <cell r="P1380">
            <v>254.18</v>
          </cell>
          <cell r="Q1380">
            <v>3100.97</v>
          </cell>
        </row>
        <row r="1381">
          <cell r="J1381" t="str">
            <v>AYUDANTE</v>
          </cell>
          <cell r="K1381" t="str">
            <v>hh</v>
          </cell>
          <cell r="M1381">
            <v>0.19980000000000001</v>
          </cell>
          <cell r="N1381">
            <v>9.81</v>
          </cell>
          <cell r="O1381">
            <v>1.96</v>
          </cell>
          <cell r="P1381">
            <v>95.17</v>
          </cell>
          <cell r="Q1381">
            <v>933.63</v>
          </cell>
        </row>
        <row r="1382">
          <cell r="J1382" t="str">
            <v>ARENA FINA</v>
          </cell>
          <cell r="K1382" t="str">
            <v>m3</v>
          </cell>
          <cell r="M1382">
            <v>1.2999999999999999E-3</v>
          </cell>
          <cell r="N1382">
            <v>31.54</v>
          </cell>
          <cell r="O1382">
            <v>0.04</v>
          </cell>
          <cell r="P1382">
            <v>0.62</v>
          </cell>
          <cell r="Q1382">
            <v>19.05</v>
          </cell>
        </row>
        <row r="1383">
          <cell r="J1383" t="str">
            <v>CEMENTO PORTLAND TIPO I (42.5 Kg)</v>
          </cell>
          <cell r="K1383" t="str">
            <v>bls</v>
          </cell>
          <cell r="M1383">
            <v>1.3899999999999999E-2</v>
          </cell>
          <cell r="N1383">
            <v>13.69</v>
          </cell>
          <cell r="O1383">
            <v>0.19</v>
          </cell>
          <cell r="P1383">
            <v>6.62</v>
          </cell>
          <cell r="Q1383">
            <v>90.5</v>
          </cell>
        </row>
        <row r="1384">
          <cell r="J1384" t="str">
            <v>PORCELANATO 40X40 UNICOLOR PULIDO GRIS</v>
          </cell>
          <cell r="K1384" t="str">
            <v>m2</v>
          </cell>
          <cell r="M1384">
            <v>0.2</v>
          </cell>
          <cell r="N1384">
            <v>70.95</v>
          </cell>
          <cell r="O1384">
            <v>14.19</v>
          </cell>
          <cell r="P1384">
            <v>95.27</v>
          </cell>
          <cell r="Q1384">
            <v>6759.26</v>
          </cell>
        </row>
        <row r="1385">
          <cell r="J1385" t="str">
            <v>FRAGUA PORCELANA BLANCA</v>
          </cell>
          <cell r="K1385" t="str">
            <v>Kg</v>
          </cell>
          <cell r="M1385">
            <v>4.58E-2</v>
          </cell>
          <cell r="N1385">
            <v>3.06</v>
          </cell>
          <cell r="O1385">
            <v>0.14000000000000001</v>
          </cell>
          <cell r="P1385">
            <v>21.82</v>
          </cell>
          <cell r="Q1385">
            <v>66.69</v>
          </cell>
        </row>
        <row r="1386">
          <cell r="J1386" t="str">
            <v>IMPLEMENTOS DE SEGURIDAD</v>
          </cell>
          <cell r="K1386" t="str">
            <v>hh</v>
          </cell>
          <cell r="M1386">
            <v>0.8085</v>
          </cell>
          <cell r="N1386">
            <v>0.47</v>
          </cell>
          <cell r="O1386">
            <v>0.38</v>
          </cell>
          <cell r="P1386">
            <v>385.12</v>
          </cell>
          <cell r="Q1386">
            <v>181.01</v>
          </cell>
        </row>
        <row r="1387">
          <cell r="J1387" t="str">
            <v>HERRAMIENTAS MANUALES</v>
          </cell>
          <cell r="K1387" t="str">
            <v>%MO</v>
          </cell>
          <cell r="M1387">
            <v>9.9699999999999997E-2</v>
          </cell>
          <cell r="N1387">
            <v>10.029999999999999</v>
          </cell>
          <cell r="O1387">
            <v>1</v>
          </cell>
          <cell r="P1387">
            <v>47.49</v>
          </cell>
          <cell r="Q1387">
            <v>476.34</v>
          </cell>
        </row>
        <row r="1388">
          <cell r="J1388" t="str">
            <v>JEFE DE GRUPO</v>
          </cell>
          <cell r="K1388" t="str">
            <v>hh</v>
          </cell>
          <cell r="M1388">
            <v>6.6900000000000001E-2</v>
          </cell>
          <cell r="N1388">
            <v>13.01</v>
          </cell>
          <cell r="O1388">
            <v>0.87</v>
          </cell>
          <cell r="P1388">
            <v>20.25</v>
          </cell>
          <cell r="Q1388">
            <v>263.39</v>
          </cell>
        </row>
        <row r="1389">
          <cell r="J1389" t="str">
            <v>OPERARIO</v>
          </cell>
          <cell r="K1389" t="str">
            <v>hh</v>
          </cell>
          <cell r="M1389">
            <v>0.53359999999999996</v>
          </cell>
          <cell r="N1389">
            <v>12.2</v>
          </cell>
          <cell r="O1389">
            <v>6.51</v>
          </cell>
          <cell r="P1389">
            <v>161.55000000000001</v>
          </cell>
          <cell r="Q1389">
            <v>1970.9</v>
          </cell>
        </row>
        <row r="1390">
          <cell r="J1390" t="str">
            <v>AYUDANTE</v>
          </cell>
          <cell r="K1390" t="str">
            <v>hh</v>
          </cell>
          <cell r="M1390">
            <v>0.19980000000000001</v>
          </cell>
          <cell r="N1390">
            <v>9.81</v>
          </cell>
          <cell r="O1390">
            <v>1.96</v>
          </cell>
          <cell r="P1390">
            <v>60.49</v>
          </cell>
          <cell r="Q1390">
            <v>593.39</v>
          </cell>
        </row>
        <row r="1391">
          <cell r="J1391" t="str">
            <v>ARENA FINA</v>
          </cell>
          <cell r="K1391" t="str">
            <v>m3</v>
          </cell>
          <cell r="M1391">
            <v>1.2999999999999999E-3</v>
          </cell>
          <cell r="N1391">
            <v>31.54</v>
          </cell>
          <cell r="O1391">
            <v>0.04</v>
          </cell>
          <cell r="P1391">
            <v>0.39</v>
          </cell>
          <cell r="Q1391">
            <v>12.11</v>
          </cell>
        </row>
        <row r="1392">
          <cell r="J1392" t="str">
            <v>CEMENTO PORTLAND TIPO I (42.5 Kg)</v>
          </cell>
          <cell r="K1392" t="str">
            <v>bls</v>
          </cell>
          <cell r="M1392">
            <v>1.3899999999999999E-2</v>
          </cell>
          <cell r="N1392">
            <v>13.69</v>
          </cell>
          <cell r="O1392">
            <v>0.19</v>
          </cell>
          <cell r="P1392">
            <v>4.21</v>
          </cell>
          <cell r="Q1392">
            <v>57.52</v>
          </cell>
        </row>
        <row r="1393">
          <cell r="J1393" t="str">
            <v>CERAMICA 40X40CM H=15CM CELIMA SERIE STONE HUESO</v>
          </cell>
          <cell r="K1393" t="str">
            <v>m2</v>
          </cell>
          <cell r="M1393">
            <v>0.20019999999999999</v>
          </cell>
          <cell r="N1393">
            <v>24.93</v>
          </cell>
          <cell r="O1393">
            <v>4.99</v>
          </cell>
          <cell r="P1393">
            <v>60.61</v>
          </cell>
          <cell r="Q1393">
            <v>1510.72</v>
          </cell>
        </row>
        <row r="1394">
          <cell r="J1394" t="str">
            <v>FRAGUA PORCELANA BLANCA</v>
          </cell>
          <cell r="K1394" t="str">
            <v>Kg</v>
          </cell>
          <cell r="M1394">
            <v>4.58E-2</v>
          </cell>
          <cell r="N1394">
            <v>3.06</v>
          </cell>
          <cell r="O1394">
            <v>0.14000000000000001</v>
          </cell>
          <cell r="P1394">
            <v>13.87</v>
          </cell>
          <cell r="Q1394">
            <v>42.39</v>
          </cell>
        </row>
        <row r="1395">
          <cell r="J1395" t="str">
            <v>IMPLEMENTOS DE SEGURIDAD</v>
          </cell>
          <cell r="K1395" t="str">
            <v>hh</v>
          </cell>
          <cell r="M1395">
            <v>0.8085</v>
          </cell>
          <cell r="N1395">
            <v>0.47</v>
          </cell>
          <cell r="O1395">
            <v>0.38</v>
          </cell>
          <cell r="P1395">
            <v>244.77</v>
          </cell>
          <cell r="Q1395">
            <v>115.05</v>
          </cell>
        </row>
        <row r="1396">
          <cell r="J1396" t="str">
            <v>HERRAMIENTAS MANUALES</v>
          </cell>
          <cell r="K1396" t="str">
            <v>%MO</v>
          </cell>
          <cell r="M1396">
            <v>9.9699999999999997E-2</v>
          </cell>
          <cell r="N1396">
            <v>10.029999999999999</v>
          </cell>
          <cell r="O1396">
            <v>1</v>
          </cell>
          <cell r="P1396">
            <v>30.18</v>
          </cell>
          <cell r="Q1396">
            <v>302.75</v>
          </cell>
        </row>
        <row r="1397">
          <cell r="J1397" t="str">
            <v>JEFE DE GRUPO</v>
          </cell>
          <cell r="K1397" t="str">
            <v>hh</v>
          </cell>
          <cell r="M1397">
            <v>0.13370000000000001</v>
          </cell>
          <cell r="N1397">
            <v>13.01</v>
          </cell>
          <cell r="O1397">
            <v>1.74</v>
          </cell>
          <cell r="P1397">
            <v>65.11</v>
          </cell>
          <cell r="Q1397">
            <v>847.29</v>
          </cell>
        </row>
        <row r="1398">
          <cell r="J1398" t="str">
            <v>OPERARIO</v>
          </cell>
          <cell r="K1398" t="str">
            <v>hh</v>
          </cell>
          <cell r="M1398">
            <v>1.3335999999999999</v>
          </cell>
          <cell r="N1398">
            <v>12.2</v>
          </cell>
          <cell r="O1398">
            <v>16.27</v>
          </cell>
          <cell r="P1398">
            <v>649.4</v>
          </cell>
          <cell r="Q1398">
            <v>7922.68</v>
          </cell>
        </row>
        <row r="1399">
          <cell r="J1399" t="str">
            <v>AYUDANTE</v>
          </cell>
          <cell r="K1399" t="str">
            <v>hh</v>
          </cell>
          <cell r="M1399">
            <v>0.40060000000000001</v>
          </cell>
          <cell r="N1399">
            <v>9.81</v>
          </cell>
          <cell r="O1399">
            <v>3.93</v>
          </cell>
          <cell r="P1399">
            <v>195.07</v>
          </cell>
          <cell r="Q1399">
            <v>1913.71</v>
          </cell>
        </row>
        <row r="1400">
          <cell r="J1400" t="str">
            <v>ARENA GRUESA</v>
          </cell>
          <cell r="K1400" t="str">
            <v>m3</v>
          </cell>
          <cell r="M1400">
            <v>3.0200000000000001E-2</v>
          </cell>
          <cell r="N1400">
            <v>31.09</v>
          </cell>
          <cell r="O1400">
            <v>0.94</v>
          </cell>
          <cell r="P1400">
            <v>14.71</v>
          </cell>
          <cell r="Q1400">
            <v>457.73</v>
          </cell>
        </row>
        <row r="1401">
          <cell r="J1401" t="str">
            <v>CEMENTO PORTLAND TIPO I (42.5 Kg)</v>
          </cell>
          <cell r="K1401" t="str">
            <v>bls</v>
          </cell>
          <cell r="M1401">
            <v>0.2681</v>
          </cell>
          <cell r="N1401">
            <v>13.69</v>
          </cell>
          <cell r="O1401">
            <v>3.67</v>
          </cell>
          <cell r="P1401">
            <v>130.55000000000001</v>
          </cell>
          <cell r="Q1401">
            <v>1787.11</v>
          </cell>
        </row>
        <row r="1402">
          <cell r="J1402" t="str">
            <v>PORCELANATO 40X40 UNICOLOR PULIDO GRIS</v>
          </cell>
          <cell r="K1402" t="str">
            <v>m2</v>
          </cell>
          <cell r="M1402">
            <v>1.05</v>
          </cell>
          <cell r="N1402">
            <v>70.95</v>
          </cell>
          <cell r="O1402">
            <v>74.5</v>
          </cell>
          <cell r="P1402">
            <v>511.3</v>
          </cell>
          <cell r="Q1402">
            <v>36277.78</v>
          </cell>
        </row>
        <row r="1403">
          <cell r="J1403" t="str">
            <v>AGUA PUESTA EN OBRA</v>
          </cell>
          <cell r="K1403" t="str">
            <v>m3</v>
          </cell>
          <cell r="M1403">
            <v>5.9900000000000002E-2</v>
          </cell>
          <cell r="N1403">
            <v>8.51</v>
          </cell>
          <cell r="O1403">
            <v>0.51</v>
          </cell>
          <cell r="P1403">
            <v>29.17</v>
          </cell>
          <cell r="Q1403">
            <v>248.34</v>
          </cell>
        </row>
        <row r="1404">
          <cell r="J1404" t="str">
            <v>FRAGUA PORCELANA BLANCA</v>
          </cell>
          <cell r="K1404" t="str">
            <v>Kg</v>
          </cell>
          <cell r="M1404">
            <v>0.30070000000000002</v>
          </cell>
          <cell r="N1404">
            <v>3.06</v>
          </cell>
          <cell r="O1404">
            <v>0.92</v>
          </cell>
          <cell r="P1404">
            <v>146.43</v>
          </cell>
          <cell r="Q1404">
            <v>447.99</v>
          </cell>
        </row>
        <row r="1405">
          <cell r="J1405" t="str">
            <v>IMPLEMENTOS DE SEGURIDAD</v>
          </cell>
          <cell r="K1405" t="str">
            <v>hh</v>
          </cell>
          <cell r="M1405">
            <v>1.8723000000000001</v>
          </cell>
          <cell r="N1405">
            <v>0.47</v>
          </cell>
          <cell r="O1405">
            <v>0.88</v>
          </cell>
          <cell r="P1405">
            <v>911.72</v>
          </cell>
          <cell r="Q1405">
            <v>428.52</v>
          </cell>
        </row>
        <row r="1406">
          <cell r="J1406" t="str">
            <v>HERRAMIENTAS MANUALES</v>
          </cell>
          <cell r="K1406" t="str">
            <v>%MO</v>
          </cell>
          <cell r="M1406">
            <v>1.0200000000000001E-2</v>
          </cell>
          <cell r="N1406">
            <v>23.53</v>
          </cell>
          <cell r="O1406">
            <v>0.24</v>
          </cell>
          <cell r="P1406">
            <v>4.97</v>
          </cell>
          <cell r="Q1406">
            <v>116.87</v>
          </cell>
        </row>
        <row r="1407">
          <cell r="J1407" t="str">
            <v>REGLA DE ALUMINIO x 5m</v>
          </cell>
          <cell r="K1407" t="str">
            <v>u</v>
          </cell>
          <cell r="M1407">
            <v>0.06</v>
          </cell>
          <cell r="N1407">
            <v>14.5</v>
          </cell>
          <cell r="O1407">
            <v>0.87</v>
          </cell>
          <cell r="P1407">
            <v>29.22</v>
          </cell>
          <cell r="Q1407">
            <v>423.65</v>
          </cell>
        </row>
        <row r="1408">
          <cell r="J1408" t="str">
            <v>JEFE DE GRUPO</v>
          </cell>
          <cell r="K1408" t="str">
            <v>hh</v>
          </cell>
          <cell r="M1408">
            <v>0.13370000000000001</v>
          </cell>
          <cell r="N1408">
            <v>13.01</v>
          </cell>
          <cell r="O1408">
            <v>1.74</v>
          </cell>
          <cell r="P1408">
            <v>73.03</v>
          </cell>
          <cell r="Q1408">
            <v>950.46</v>
          </cell>
        </row>
        <row r="1409">
          <cell r="J1409" t="str">
            <v>OPERARIO</v>
          </cell>
          <cell r="K1409" t="str">
            <v>hh</v>
          </cell>
          <cell r="M1409">
            <v>1.3335999999999999</v>
          </cell>
          <cell r="N1409">
            <v>12.2</v>
          </cell>
          <cell r="O1409">
            <v>16.27</v>
          </cell>
          <cell r="P1409">
            <v>728.47</v>
          </cell>
          <cell r="Q1409">
            <v>8887.32</v>
          </cell>
        </row>
        <row r="1410">
          <cell r="J1410" t="str">
            <v>AYUDANTE</v>
          </cell>
          <cell r="K1410" t="str">
            <v>hh</v>
          </cell>
          <cell r="M1410">
            <v>0.40060000000000001</v>
          </cell>
          <cell r="N1410">
            <v>9.81</v>
          </cell>
          <cell r="O1410">
            <v>3.93</v>
          </cell>
          <cell r="P1410">
            <v>218.82</v>
          </cell>
          <cell r="Q1410">
            <v>2146.7199999999998</v>
          </cell>
        </row>
        <row r="1411">
          <cell r="J1411" t="str">
            <v>ARENA GRUESA</v>
          </cell>
          <cell r="K1411" t="str">
            <v>m3</v>
          </cell>
          <cell r="M1411">
            <v>3.0200000000000001E-2</v>
          </cell>
          <cell r="N1411">
            <v>31.09</v>
          </cell>
          <cell r="O1411">
            <v>0.94</v>
          </cell>
          <cell r="P1411">
            <v>16.5</v>
          </cell>
          <cell r="Q1411">
            <v>513.47</v>
          </cell>
        </row>
        <row r="1412">
          <cell r="J1412" t="str">
            <v>CEMENTO PORTLAND TIPO I (42.5 Kg)</v>
          </cell>
          <cell r="K1412" t="str">
            <v>bls</v>
          </cell>
          <cell r="M1412">
            <v>0.2681</v>
          </cell>
          <cell r="N1412">
            <v>13.69</v>
          </cell>
          <cell r="O1412">
            <v>3.67</v>
          </cell>
          <cell r="P1412">
            <v>146.44999999999999</v>
          </cell>
          <cell r="Q1412">
            <v>2004.7</v>
          </cell>
        </row>
        <row r="1413">
          <cell r="J1413" t="str">
            <v>CERAMICA 40X40CM H=15CM CELIMA SERIE STONE HUESO</v>
          </cell>
          <cell r="K1413" t="str">
            <v>m2</v>
          </cell>
          <cell r="M1413">
            <v>1.0501</v>
          </cell>
          <cell r="N1413">
            <v>24.93</v>
          </cell>
          <cell r="O1413">
            <v>26.18</v>
          </cell>
          <cell r="P1413">
            <v>573.61</v>
          </cell>
          <cell r="Q1413">
            <v>14300.56</v>
          </cell>
        </row>
        <row r="1414">
          <cell r="J1414" t="str">
            <v>AGUA PUESTA EN OBRA</v>
          </cell>
          <cell r="K1414" t="str">
            <v>m3</v>
          </cell>
          <cell r="M1414">
            <v>5.9900000000000002E-2</v>
          </cell>
          <cell r="N1414">
            <v>8.51</v>
          </cell>
          <cell r="O1414">
            <v>0.51</v>
          </cell>
          <cell r="P1414">
            <v>32.72</v>
          </cell>
          <cell r="Q1414">
            <v>278.58</v>
          </cell>
        </row>
        <row r="1415">
          <cell r="J1415" t="str">
            <v>FRAGUA PORCELANA BLANCA</v>
          </cell>
          <cell r="K1415" t="str">
            <v>Kg</v>
          </cell>
          <cell r="M1415">
            <v>0.30070000000000002</v>
          </cell>
          <cell r="N1415">
            <v>3.06</v>
          </cell>
          <cell r="O1415">
            <v>0.92</v>
          </cell>
          <cell r="P1415">
            <v>164.25</v>
          </cell>
          <cell r="Q1415">
            <v>502.54</v>
          </cell>
        </row>
        <row r="1416">
          <cell r="J1416" t="str">
            <v>IMPLEMENTOS DE SEGURIDAD</v>
          </cell>
          <cell r="K1416" t="str">
            <v>hh</v>
          </cell>
          <cell r="M1416">
            <v>1.8723000000000001</v>
          </cell>
          <cell r="N1416">
            <v>0.47</v>
          </cell>
          <cell r="O1416">
            <v>0.88</v>
          </cell>
          <cell r="P1416">
            <v>1022.73</v>
          </cell>
          <cell r="Q1416">
            <v>480.69</v>
          </cell>
        </row>
        <row r="1417">
          <cell r="J1417" t="str">
            <v>HERRAMIENTAS MANUALES</v>
          </cell>
          <cell r="K1417" t="str">
            <v>%MO</v>
          </cell>
          <cell r="M1417">
            <v>1.0200000000000001E-2</v>
          </cell>
          <cell r="N1417">
            <v>23.53</v>
          </cell>
          <cell r="O1417">
            <v>0.24</v>
          </cell>
          <cell r="P1417">
            <v>5.57</v>
          </cell>
          <cell r="Q1417">
            <v>131.1</v>
          </cell>
        </row>
        <row r="1418">
          <cell r="J1418" t="str">
            <v>REGLA DE ALUMINIO x 5m</v>
          </cell>
          <cell r="K1418" t="str">
            <v>u</v>
          </cell>
          <cell r="M1418">
            <v>0.06</v>
          </cell>
          <cell r="N1418">
            <v>14.5</v>
          </cell>
          <cell r="O1418">
            <v>0.87</v>
          </cell>
          <cell r="P1418">
            <v>32.770000000000003</v>
          </cell>
          <cell r="Q1418">
            <v>475.23</v>
          </cell>
        </row>
        <row r="1419">
          <cell r="J1419" t="str">
            <v>JEFE DE GRUPO</v>
          </cell>
          <cell r="K1419" t="str">
            <v>hh</v>
          </cell>
          <cell r="M1419">
            <v>0.13370000000000001</v>
          </cell>
          <cell r="N1419">
            <v>13.01</v>
          </cell>
          <cell r="O1419">
            <v>1.74</v>
          </cell>
          <cell r="P1419">
            <v>4.71</v>
          </cell>
          <cell r="Q1419">
            <v>61.28</v>
          </cell>
        </row>
        <row r="1420">
          <cell r="J1420" t="str">
            <v>OPERARIO</v>
          </cell>
          <cell r="K1420" t="str">
            <v>hh</v>
          </cell>
          <cell r="M1420">
            <v>1.3335999999999999</v>
          </cell>
          <cell r="N1420">
            <v>12.2</v>
          </cell>
          <cell r="O1420">
            <v>16.27</v>
          </cell>
          <cell r="P1420">
            <v>46.97</v>
          </cell>
          <cell r="Q1420">
            <v>573.03</v>
          </cell>
        </row>
        <row r="1421">
          <cell r="J1421" t="str">
            <v>AYUDANTE</v>
          </cell>
          <cell r="K1421" t="str">
            <v>hh</v>
          </cell>
          <cell r="M1421">
            <v>0.40060000000000001</v>
          </cell>
          <cell r="N1421">
            <v>9.81</v>
          </cell>
          <cell r="O1421">
            <v>3.93</v>
          </cell>
          <cell r="P1421">
            <v>14.11</v>
          </cell>
          <cell r="Q1421">
            <v>138.41</v>
          </cell>
        </row>
        <row r="1422">
          <cell r="J1422" t="str">
            <v>ARENA GRUESA</v>
          </cell>
          <cell r="K1422" t="str">
            <v>m3</v>
          </cell>
          <cell r="M1422">
            <v>3.0200000000000001E-2</v>
          </cell>
          <cell r="N1422">
            <v>31.09</v>
          </cell>
          <cell r="O1422">
            <v>0.94</v>
          </cell>
          <cell r="P1422">
            <v>1.06</v>
          </cell>
          <cell r="Q1422">
            <v>33.11</v>
          </cell>
        </row>
        <row r="1423">
          <cell r="J1423" t="str">
            <v>CEMENTO PORTLAND TIPO I (42.5 Kg)</v>
          </cell>
          <cell r="K1423" t="str">
            <v>bls</v>
          </cell>
          <cell r="M1423">
            <v>0.2681</v>
          </cell>
          <cell r="N1423">
            <v>13.69</v>
          </cell>
          <cell r="O1423">
            <v>3.67</v>
          </cell>
          <cell r="P1423">
            <v>9.44</v>
          </cell>
          <cell r="Q1423">
            <v>129.26</v>
          </cell>
        </row>
        <row r="1424">
          <cell r="J1424" t="str">
            <v>CERAMICA 30X30CM H=15CM CELIMA SERIE GRANILLA</v>
          </cell>
          <cell r="K1424" t="str">
            <v>m2</v>
          </cell>
          <cell r="M1424">
            <v>1.0499000000000001</v>
          </cell>
          <cell r="N1424">
            <v>23.05</v>
          </cell>
          <cell r="O1424">
            <v>24.2</v>
          </cell>
          <cell r="P1424">
            <v>36.979999999999997</v>
          </cell>
          <cell r="Q1424">
            <v>852.32</v>
          </cell>
        </row>
        <row r="1425">
          <cell r="J1425" t="str">
            <v>AGUA PUESTA EN OBRA</v>
          </cell>
          <cell r="K1425" t="str">
            <v>m3</v>
          </cell>
          <cell r="M1425">
            <v>0.04</v>
          </cell>
          <cell r="N1425">
            <v>8.51</v>
          </cell>
          <cell r="O1425">
            <v>0.34</v>
          </cell>
          <cell r="P1425">
            <v>1.41</v>
          </cell>
          <cell r="Q1425">
            <v>11.97</v>
          </cell>
        </row>
        <row r="1426">
          <cell r="J1426" t="str">
            <v>FRAGUA PORCELANA BLANCA</v>
          </cell>
          <cell r="K1426" t="str">
            <v>Kg</v>
          </cell>
          <cell r="M1426">
            <v>0.30070000000000002</v>
          </cell>
          <cell r="N1426">
            <v>3.06</v>
          </cell>
          <cell r="O1426">
            <v>0.92</v>
          </cell>
          <cell r="P1426">
            <v>10.59</v>
          </cell>
          <cell r="Q1426">
            <v>32.4</v>
          </cell>
        </row>
        <row r="1427">
          <cell r="J1427" t="str">
            <v>IMPLEMENTOS DE SEGURIDAD</v>
          </cell>
          <cell r="K1427" t="str">
            <v>hh</v>
          </cell>
          <cell r="M1427">
            <v>1.8723000000000001</v>
          </cell>
          <cell r="N1427">
            <v>0.47</v>
          </cell>
          <cell r="O1427">
            <v>0.88</v>
          </cell>
          <cell r="P1427">
            <v>65.94</v>
          </cell>
          <cell r="Q1427">
            <v>30.99</v>
          </cell>
        </row>
        <row r="1428">
          <cell r="J1428" t="str">
            <v>HERRAMIENTAS MANUALES</v>
          </cell>
          <cell r="K1428" t="str">
            <v>%MO</v>
          </cell>
          <cell r="M1428">
            <v>1.0200000000000001E-2</v>
          </cell>
          <cell r="N1428">
            <v>23.53</v>
          </cell>
          <cell r="O1428">
            <v>0.24</v>
          </cell>
          <cell r="P1428">
            <v>0.36</v>
          </cell>
          <cell r="Q1428">
            <v>8.4499999999999993</v>
          </cell>
        </row>
        <row r="1429">
          <cell r="J1429" t="str">
            <v>REGLA DE ALUMINIO x 5m</v>
          </cell>
          <cell r="K1429" t="str">
            <v>u</v>
          </cell>
          <cell r="M1429">
            <v>0.06</v>
          </cell>
          <cell r="N1429">
            <v>14.5</v>
          </cell>
          <cell r="O1429">
            <v>0.87</v>
          </cell>
          <cell r="P1429">
            <v>2.11</v>
          </cell>
          <cell r="Q1429">
            <v>30.64</v>
          </cell>
        </row>
        <row r="1430">
          <cell r="J1430" t="str">
            <v>JEFE DE GRUPO</v>
          </cell>
          <cell r="K1430" t="str">
            <v>hh</v>
          </cell>
          <cell r="M1430">
            <v>9.1999999999999998E-3</v>
          </cell>
          <cell r="N1430">
            <v>13.01</v>
          </cell>
          <cell r="O1430">
            <v>0.12</v>
          </cell>
          <cell r="P1430">
            <v>9.51</v>
          </cell>
          <cell r="Q1430">
            <v>123.98</v>
          </cell>
        </row>
        <row r="1431">
          <cell r="J1431" t="str">
            <v>OPERARIO</v>
          </cell>
          <cell r="K1431" t="str">
            <v>hh</v>
          </cell>
          <cell r="M1431">
            <v>0.56389999999999996</v>
          </cell>
          <cell r="N1431">
            <v>12.2</v>
          </cell>
          <cell r="O1431">
            <v>6.88</v>
          </cell>
          <cell r="P1431">
            <v>582.62</v>
          </cell>
          <cell r="Q1431">
            <v>7108.35</v>
          </cell>
        </row>
        <row r="1432">
          <cell r="J1432" t="str">
            <v>AYUDANTE</v>
          </cell>
          <cell r="K1432" t="str">
            <v>hh</v>
          </cell>
          <cell r="M1432">
            <v>0.28239999999999998</v>
          </cell>
          <cell r="N1432">
            <v>9.81</v>
          </cell>
          <cell r="O1432">
            <v>2.77</v>
          </cell>
          <cell r="P1432">
            <v>291.77</v>
          </cell>
          <cell r="Q1432">
            <v>2861.94</v>
          </cell>
        </row>
        <row r="1433">
          <cell r="J1433" t="str">
            <v>CONCRETO PREMEZCLADO f'c=100 kg/cm2, Piedra 57, Slump 3-4"</v>
          </cell>
          <cell r="K1433" t="str">
            <v>m3</v>
          </cell>
          <cell r="M1433">
            <v>4.3999999999999997E-2</v>
          </cell>
          <cell r="N1433">
            <v>178.29</v>
          </cell>
          <cell r="O1433">
            <v>7.84</v>
          </cell>
          <cell r="P1433">
            <v>45.46</v>
          </cell>
          <cell r="Q1433">
            <v>8100.21</v>
          </cell>
        </row>
        <row r="1434">
          <cell r="J1434" t="str">
            <v>IMPLEMENTOS DE SEGURIDAD</v>
          </cell>
          <cell r="K1434" t="str">
            <v>hh</v>
          </cell>
          <cell r="M1434">
            <v>0.85109999999999997</v>
          </cell>
          <cell r="N1434">
            <v>0.47</v>
          </cell>
          <cell r="O1434">
            <v>0.4</v>
          </cell>
          <cell r="P1434">
            <v>879.35</v>
          </cell>
          <cell r="Q1434">
            <v>413.28</v>
          </cell>
        </row>
        <row r="1435">
          <cell r="J1435" t="str">
            <v>HERRAMIENTAS MANUALES</v>
          </cell>
          <cell r="K1435" t="str">
            <v>%MO</v>
          </cell>
          <cell r="M1435">
            <v>3.0499999999999999E-2</v>
          </cell>
          <cell r="N1435">
            <v>10.18</v>
          </cell>
          <cell r="O1435">
            <v>0.31</v>
          </cell>
          <cell r="P1435">
            <v>31.51</v>
          </cell>
          <cell r="Q1435">
            <v>320.29000000000002</v>
          </cell>
        </row>
        <row r="1436">
          <cell r="J1436" t="str">
            <v>REGLA DE ALUMINIO x 5m</v>
          </cell>
          <cell r="K1436" t="str">
            <v>u</v>
          </cell>
          <cell r="M1436">
            <v>6.1400000000000003E-2</v>
          </cell>
          <cell r="N1436">
            <v>14.5</v>
          </cell>
          <cell r="O1436">
            <v>0.89</v>
          </cell>
          <cell r="P1436">
            <v>63.44</v>
          </cell>
          <cell r="Q1436">
            <v>919.54</v>
          </cell>
        </row>
        <row r="1437">
          <cell r="J1437" t="str">
            <v>SERVICIO DE BOMBA P/PREMEZCLADO</v>
          </cell>
          <cell r="K1437" t="str">
            <v>m3</v>
          </cell>
          <cell r="M1437">
            <v>4.3999999999999997E-2</v>
          </cell>
          <cell r="N1437">
            <v>30</v>
          </cell>
          <cell r="O1437">
            <v>1.32</v>
          </cell>
          <cell r="P1437">
            <v>45.46</v>
          </cell>
          <cell r="Q1437">
            <v>1363.81</v>
          </cell>
        </row>
        <row r="1438">
          <cell r="J1438" t="str">
            <v>JEFE DE GRUPO</v>
          </cell>
          <cell r="K1438" t="str">
            <v>hh</v>
          </cell>
          <cell r="M1438">
            <v>0.05</v>
          </cell>
          <cell r="N1438">
            <v>13.01</v>
          </cell>
          <cell r="O1438">
            <v>0.65</v>
          </cell>
          <cell r="P1438">
            <v>69.28</v>
          </cell>
          <cell r="Q1438">
            <v>900.61</v>
          </cell>
        </row>
        <row r="1439">
          <cell r="J1439" t="str">
            <v>OFICIAL</v>
          </cell>
          <cell r="K1439" t="str">
            <v>hh</v>
          </cell>
          <cell r="M1439">
            <v>0.50049999999999994</v>
          </cell>
          <cell r="N1439">
            <v>10.87</v>
          </cell>
          <cell r="O1439">
            <v>5.44</v>
          </cell>
          <cell r="P1439">
            <v>693.47</v>
          </cell>
          <cell r="Q1439">
            <v>7537.45</v>
          </cell>
        </row>
        <row r="1440">
          <cell r="J1440" t="str">
            <v>AYUDANTE</v>
          </cell>
          <cell r="K1440" t="str">
            <v>hh</v>
          </cell>
          <cell r="M1440">
            <v>0.50049999999999994</v>
          </cell>
          <cell r="N1440">
            <v>9.81</v>
          </cell>
          <cell r="O1440">
            <v>4.91</v>
          </cell>
          <cell r="P1440">
            <v>693.47</v>
          </cell>
          <cell r="Q1440">
            <v>6803.1</v>
          </cell>
        </row>
        <row r="1441">
          <cell r="J1441" t="str">
            <v>ARENA FINA</v>
          </cell>
          <cell r="K1441" t="str">
            <v>m3</v>
          </cell>
          <cell r="M1441">
            <v>3.1099999999999999E-2</v>
          </cell>
          <cell r="N1441">
            <v>31.54</v>
          </cell>
          <cell r="O1441">
            <v>0.98</v>
          </cell>
          <cell r="P1441">
            <v>43.09</v>
          </cell>
          <cell r="Q1441">
            <v>1357.85</v>
          </cell>
        </row>
        <row r="1442">
          <cell r="J1442" t="str">
            <v>LADRILLO PASTELERO 24 X 24 X 3 CM</v>
          </cell>
          <cell r="K1442" t="str">
            <v>u</v>
          </cell>
          <cell r="M1442">
            <v>17</v>
          </cell>
          <cell r="N1442">
            <v>0.76</v>
          </cell>
          <cell r="O1442">
            <v>12.92</v>
          </cell>
          <cell r="P1442">
            <v>23554.52</v>
          </cell>
          <cell r="Q1442">
            <v>17901.439999999999</v>
          </cell>
        </row>
        <row r="1443">
          <cell r="J1443" t="str">
            <v>CEMENTO PORTLAND TIPO I (42.5 Kg)</v>
          </cell>
          <cell r="K1443" t="str">
            <v>bls</v>
          </cell>
          <cell r="M1443">
            <v>0.23449999999999999</v>
          </cell>
          <cell r="N1443">
            <v>13.69</v>
          </cell>
          <cell r="O1443">
            <v>3.21</v>
          </cell>
          <cell r="P1443">
            <v>324.91000000000003</v>
          </cell>
          <cell r="Q1443">
            <v>4447.6499999999996</v>
          </cell>
        </row>
        <row r="1444">
          <cell r="J1444" t="str">
            <v>AGUA PUESTA EN OBRA</v>
          </cell>
          <cell r="K1444" t="str">
            <v>m3</v>
          </cell>
          <cell r="M1444">
            <v>1.1999999999999999E-3</v>
          </cell>
          <cell r="N1444">
            <v>8.51</v>
          </cell>
          <cell r="O1444">
            <v>0.01</v>
          </cell>
          <cell r="P1444">
            <v>1.66</v>
          </cell>
          <cell r="Q1444">
            <v>13.86</v>
          </cell>
        </row>
        <row r="1445">
          <cell r="J1445" t="str">
            <v>MADERA TORNILLO INC. CORTE</v>
          </cell>
          <cell r="K1445" t="str">
            <v>p2</v>
          </cell>
          <cell r="M1445">
            <v>0.1489</v>
          </cell>
          <cell r="N1445">
            <v>3.7</v>
          </cell>
          <cell r="O1445">
            <v>0.55000000000000004</v>
          </cell>
          <cell r="P1445">
            <v>206.31</v>
          </cell>
          <cell r="Q1445">
            <v>762.06</v>
          </cell>
        </row>
        <row r="1446">
          <cell r="J1446" t="str">
            <v>IMPLEMENTOS DE SEGURIDAD</v>
          </cell>
          <cell r="K1446" t="str">
            <v>hh</v>
          </cell>
          <cell r="M1446">
            <v>1.0426</v>
          </cell>
          <cell r="N1446">
            <v>0.47</v>
          </cell>
          <cell r="O1446">
            <v>0.49</v>
          </cell>
          <cell r="P1446">
            <v>1444.58</v>
          </cell>
          <cell r="Q1446">
            <v>678.92</v>
          </cell>
        </row>
        <row r="1447">
          <cell r="J1447" t="str">
            <v>HERRAMIENTAS MANUALES</v>
          </cell>
          <cell r="K1447" t="str">
            <v>%MO</v>
          </cell>
          <cell r="M1447">
            <v>2.9700000000000001E-2</v>
          </cell>
          <cell r="N1447">
            <v>11.79</v>
          </cell>
          <cell r="O1447">
            <v>0.35</v>
          </cell>
          <cell r="P1447">
            <v>41.15</v>
          </cell>
          <cell r="Q1447">
            <v>484.95</v>
          </cell>
        </row>
        <row r="1448">
          <cell r="J1448" t="str">
            <v>JEFE DE GRUPO</v>
          </cell>
          <cell r="K1448" t="str">
            <v>hh</v>
          </cell>
          <cell r="M1448">
            <v>0.13370000000000001</v>
          </cell>
          <cell r="N1448">
            <v>13.01</v>
          </cell>
          <cell r="O1448">
            <v>1.74</v>
          </cell>
          <cell r="P1448">
            <v>2.15</v>
          </cell>
          <cell r="Q1448">
            <v>28.01</v>
          </cell>
        </row>
        <row r="1449">
          <cell r="J1449" t="str">
            <v>OPERARIO</v>
          </cell>
          <cell r="K1449" t="str">
            <v>hh</v>
          </cell>
          <cell r="M1449">
            <v>1.3335999999999999</v>
          </cell>
          <cell r="N1449">
            <v>12.2</v>
          </cell>
          <cell r="O1449">
            <v>16.27</v>
          </cell>
          <cell r="P1449">
            <v>21.47</v>
          </cell>
          <cell r="Q1449">
            <v>261.95</v>
          </cell>
        </row>
        <row r="1450">
          <cell r="J1450" t="str">
            <v>AYUDANTE</v>
          </cell>
          <cell r="K1450" t="str">
            <v>hh</v>
          </cell>
          <cell r="M1450">
            <v>0.40060000000000001</v>
          </cell>
          <cell r="N1450">
            <v>9.81</v>
          </cell>
          <cell r="O1450">
            <v>3.93</v>
          </cell>
          <cell r="P1450">
            <v>6.45</v>
          </cell>
          <cell r="Q1450">
            <v>63.27</v>
          </cell>
        </row>
        <row r="1451">
          <cell r="J1451" t="str">
            <v>ARENA GRUESA</v>
          </cell>
          <cell r="K1451" t="str">
            <v>m3</v>
          </cell>
          <cell r="M1451">
            <v>3.0200000000000001E-2</v>
          </cell>
          <cell r="N1451">
            <v>31.09</v>
          </cell>
          <cell r="O1451">
            <v>0.94</v>
          </cell>
          <cell r="P1451">
            <v>0.49</v>
          </cell>
          <cell r="Q1451">
            <v>15.13</v>
          </cell>
        </row>
        <row r="1452">
          <cell r="J1452" t="str">
            <v>CEMENTO PORTLAND TIPO I (42.5 Kg)</v>
          </cell>
          <cell r="K1452" t="str">
            <v>bls</v>
          </cell>
          <cell r="M1452">
            <v>0.2681</v>
          </cell>
          <cell r="N1452">
            <v>13.69</v>
          </cell>
          <cell r="O1452">
            <v>3.67</v>
          </cell>
          <cell r="P1452">
            <v>4.32</v>
          </cell>
          <cell r="Q1452">
            <v>59.09</v>
          </cell>
        </row>
        <row r="1453">
          <cell r="J1453" t="str">
            <v>CERAMICA 40X40CM H=15CM CELIMA SERIE STONE HUESO</v>
          </cell>
          <cell r="K1453" t="str">
            <v>m2</v>
          </cell>
          <cell r="M1453">
            <v>1.0501</v>
          </cell>
          <cell r="N1453">
            <v>24.93</v>
          </cell>
          <cell r="O1453">
            <v>26.18</v>
          </cell>
          <cell r="P1453">
            <v>16.91</v>
          </cell>
          <cell r="Q1453">
            <v>421.5</v>
          </cell>
        </row>
        <row r="1454">
          <cell r="J1454" t="str">
            <v>AGUA PUESTA EN OBRA</v>
          </cell>
          <cell r="K1454" t="str">
            <v>m3</v>
          </cell>
          <cell r="M1454">
            <v>5.9900000000000002E-2</v>
          </cell>
          <cell r="N1454">
            <v>8.51</v>
          </cell>
          <cell r="O1454">
            <v>0.51</v>
          </cell>
          <cell r="P1454">
            <v>0.96</v>
          </cell>
          <cell r="Q1454">
            <v>8.2100000000000009</v>
          </cell>
        </row>
        <row r="1455">
          <cell r="J1455" t="str">
            <v>FRAGUA PORCELANA BLANCA</v>
          </cell>
          <cell r="K1455" t="str">
            <v>Kg</v>
          </cell>
          <cell r="M1455">
            <v>0.30070000000000002</v>
          </cell>
          <cell r="N1455">
            <v>3.06</v>
          </cell>
          <cell r="O1455">
            <v>0.92</v>
          </cell>
          <cell r="P1455">
            <v>4.84</v>
          </cell>
          <cell r="Q1455">
            <v>14.81</v>
          </cell>
        </row>
        <row r="1456">
          <cell r="J1456" t="str">
            <v>IMPLEMENTOS DE SEGURIDAD</v>
          </cell>
          <cell r="K1456" t="str">
            <v>hh</v>
          </cell>
          <cell r="M1456">
            <v>1.8723000000000001</v>
          </cell>
          <cell r="N1456">
            <v>0.47</v>
          </cell>
          <cell r="O1456">
            <v>0.88</v>
          </cell>
          <cell r="P1456">
            <v>30.14</v>
          </cell>
          <cell r="Q1456">
            <v>14.17</v>
          </cell>
        </row>
        <row r="1457">
          <cell r="J1457" t="str">
            <v>HERRAMIENTAS MANUALES</v>
          </cell>
          <cell r="K1457" t="str">
            <v>%MO</v>
          </cell>
          <cell r="M1457">
            <v>1.0200000000000001E-2</v>
          </cell>
          <cell r="N1457">
            <v>23.53</v>
          </cell>
          <cell r="O1457">
            <v>0.24</v>
          </cell>
          <cell r="P1457">
            <v>0.16</v>
          </cell>
          <cell r="Q1457">
            <v>3.86</v>
          </cell>
        </row>
        <row r="1458">
          <cell r="J1458" t="str">
            <v>REGLA DE ALUMINIO x 5m</v>
          </cell>
          <cell r="K1458" t="str">
            <v>u</v>
          </cell>
          <cell r="M1458">
            <v>0.06</v>
          </cell>
          <cell r="N1458">
            <v>14.5</v>
          </cell>
          <cell r="O1458">
            <v>0.87</v>
          </cell>
          <cell r="P1458">
            <v>0.97</v>
          </cell>
          <cell r="Q1458">
            <v>14.01</v>
          </cell>
        </row>
        <row r="1459">
          <cell r="J1459" t="str">
            <v>JEFE DE GRUPO</v>
          </cell>
          <cell r="K1459" t="str">
            <v>hh</v>
          </cell>
          <cell r="M1459">
            <v>0.13370000000000001</v>
          </cell>
          <cell r="N1459">
            <v>13.01</v>
          </cell>
          <cell r="O1459">
            <v>1.74</v>
          </cell>
          <cell r="P1459">
            <v>26.06</v>
          </cell>
          <cell r="Q1459">
            <v>339.09</v>
          </cell>
        </row>
        <row r="1460">
          <cell r="J1460" t="str">
            <v>OPERARIO</v>
          </cell>
          <cell r="K1460" t="str">
            <v>hh</v>
          </cell>
          <cell r="M1460">
            <v>1.3335999999999999</v>
          </cell>
          <cell r="N1460">
            <v>12.2</v>
          </cell>
          <cell r="O1460">
            <v>16.27</v>
          </cell>
          <cell r="P1460">
            <v>259.89</v>
          </cell>
          <cell r="Q1460">
            <v>3170.7</v>
          </cell>
        </row>
        <row r="1461">
          <cell r="J1461" t="str">
            <v>AYUDANTE</v>
          </cell>
          <cell r="K1461" t="str">
            <v>hh</v>
          </cell>
          <cell r="M1461">
            <v>0.40060000000000001</v>
          </cell>
          <cell r="N1461">
            <v>9.81</v>
          </cell>
          <cell r="O1461">
            <v>3.93</v>
          </cell>
          <cell r="P1461">
            <v>78.069999999999993</v>
          </cell>
          <cell r="Q1461">
            <v>765.88</v>
          </cell>
        </row>
        <row r="1462">
          <cell r="J1462" t="str">
            <v>ARENA GRUESA</v>
          </cell>
          <cell r="K1462" t="str">
            <v>m3</v>
          </cell>
          <cell r="M1462">
            <v>3.0200000000000001E-2</v>
          </cell>
          <cell r="N1462">
            <v>31.09</v>
          </cell>
          <cell r="O1462">
            <v>0.94</v>
          </cell>
          <cell r="P1462">
            <v>5.89</v>
          </cell>
          <cell r="Q1462">
            <v>183.19</v>
          </cell>
        </row>
        <row r="1463">
          <cell r="J1463" t="str">
            <v>CEMENTO PORTLAND TIPO I (42.5 Kg)</v>
          </cell>
          <cell r="K1463" t="str">
            <v>bls</v>
          </cell>
          <cell r="M1463">
            <v>0.2681</v>
          </cell>
          <cell r="N1463">
            <v>13.69</v>
          </cell>
          <cell r="O1463">
            <v>3.67</v>
          </cell>
          <cell r="P1463">
            <v>52.25</v>
          </cell>
          <cell r="Q1463">
            <v>715.21</v>
          </cell>
        </row>
        <row r="1464">
          <cell r="J1464" t="str">
            <v>CERAMICA 30X30CM H=15CM CELIMA SERIE GRANILLA</v>
          </cell>
          <cell r="K1464" t="str">
            <v>m2</v>
          </cell>
          <cell r="M1464">
            <v>1.0499000000000001</v>
          </cell>
          <cell r="N1464">
            <v>23.05</v>
          </cell>
          <cell r="O1464">
            <v>24.2</v>
          </cell>
          <cell r="P1464">
            <v>204.6</v>
          </cell>
          <cell r="Q1464">
            <v>4716.1000000000004</v>
          </cell>
        </row>
        <row r="1465">
          <cell r="J1465" t="str">
            <v>AGUA PUESTA EN OBRA</v>
          </cell>
          <cell r="K1465" t="str">
            <v>m3</v>
          </cell>
          <cell r="M1465">
            <v>0.04</v>
          </cell>
          <cell r="N1465">
            <v>8.51</v>
          </cell>
          <cell r="O1465">
            <v>0.34</v>
          </cell>
          <cell r="P1465">
            <v>7.8</v>
          </cell>
          <cell r="Q1465">
            <v>66.260000000000005</v>
          </cell>
        </row>
        <row r="1466">
          <cell r="J1466" t="str">
            <v>FRAGUA PORCELANA BLANCA</v>
          </cell>
          <cell r="K1466" t="str">
            <v>Kg</v>
          </cell>
          <cell r="M1466">
            <v>0.30070000000000002</v>
          </cell>
          <cell r="N1466">
            <v>3.06</v>
          </cell>
          <cell r="O1466">
            <v>0.92</v>
          </cell>
          <cell r="P1466">
            <v>58.6</v>
          </cell>
          <cell r="Q1466">
            <v>179.29</v>
          </cell>
        </row>
        <row r="1467">
          <cell r="J1467" t="str">
            <v>IMPLEMENTOS DE SEGURIDAD</v>
          </cell>
          <cell r="K1467" t="str">
            <v>hh</v>
          </cell>
          <cell r="M1467">
            <v>1.8723000000000001</v>
          </cell>
          <cell r="N1467">
            <v>0.47</v>
          </cell>
          <cell r="O1467">
            <v>0.88</v>
          </cell>
          <cell r="P1467">
            <v>364.87</v>
          </cell>
          <cell r="Q1467">
            <v>171.49</v>
          </cell>
        </row>
        <row r="1468">
          <cell r="J1468" t="str">
            <v>HERRAMIENTAS MANUALES</v>
          </cell>
          <cell r="K1468" t="str">
            <v>%MO</v>
          </cell>
          <cell r="M1468">
            <v>1.0200000000000001E-2</v>
          </cell>
          <cell r="N1468">
            <v>23.53</v>
          </cell>
          <cell r="O1468">
            <v>0.24</v>
          </cell>
          <cell r="P1468">
            <v>1.99</v>
          </cell>
          <cell r="Q1468">
            <v>46.77</v>
          </cell>
        </row>
        <row r="1469">
          <cell r="J1469" t="str">
            <v>REGLA DE ALUMINIO x 5m</v>
          </cell>
          <cell r="K1469" t="str">
            <v>u</v>
          </cell>
          <cell r="M1469">
            <v>0.06</v>
          </cell>
          <cell r="N1469">
            <v>14.5</v>
          </cell>
          <cell r="O1469">
            <v>0.87</v>
          </cell>
          <cell r="P1469">
            <v>11.69</v>
          </cell>
          <cell r="Q1469">
            <v>169.55</v>
          </cell>
        </row>
        <row r="1470">
          <cell r="J1470" t="str">
            <v>JEFE DE GRUPO</v>
          </cell>
          <cell r="K1470" t="str">
            <v>hh</v>
          </cell>
          <cell r="M1470">
            <v>9.9900000000000003E-2</v>
          </cell>
          <cell r="N1470">
            <v>13.01</v>
          </cell>
          <cell r="O1470">
            <v>1.3</v>
          </cell>
          <cell r="P1470">
            <v>174.92</v>
          </cell>
          <cell r="Q1470">
            <v>2276.21</v>
          </cell>
        </row>
        <row r="1471">
          <cell r="J1471" t="str">
            <v>OPERARIO</v>
          </cell>
          <cell r="K1471" t="str">
            <v>hh</v>
          </cell>
          <cell r="M1471">
            <v>1</v>
          </cell>
          <cell r="N1471">
            <v>12.2</v>
          </cell>
          <cell r="O1471">
            <v>12.2</v>
          </cell>
          <cell r="P1471">
            <v>1750.93</v>
          </cell>
          <cell r="Q1471">
            <v>21361.35</v>
          </cell>
        </row>
        <row r="1472">
          <cell r="J1472" t="str">
            <v>AYUDANTE</v>
          </cell>
          <cell r="K1472" t="str">
            <v>hh</v>
          </cell>
          <cell r="M1472">
            <v>0.33329999999999999</v>
          </cell>
          <cell r="N1472">
            <v>9.81</v>
          </cell>
          <cell r="O1472">
            <v>3.27</v>
          </cell>
          <cell r="P1472">
            <v>583.58000000000004</v>
          </cell>
          <cell r="Q1472">
            <v>5725.54</v>
          </cell>
        </row>
        <row r="1473">
          <cell r="J1473" t="str">
            <v>CLAVOS PARA MADERA CON CABEZA</v>
          </cell>
          <cell r="K1473" t="str">
            <v>Kg</v>
          </cell>
          <cell r="M1473">
            <v>2.07E-2</v>
          </cell>
          <cell r="N1473">
            <v>2.9</v>
          </cell>
          <cell r="O1473">
            <v>0.06</v>
          </cell>
          <cell r="P1473">
            <v>36.24</v>
          </cell>
          <cell r="Q1473">
            <v>105.06</v>
          </cell>
        </row>
        <row r="1474">
          <cell r="J1474" t="str">
            <v>ARENA FINA</v>
          </cell>
          <cell r="K1474" t="str">
            <v>m3</v>
          </cell>
          <cell r="M1474">
            <v>1.5900000000000001E-2</v>
          </cell>
          <cell r="N1474">
            <v>31.54</v>
          </cell>
          <cell r="O1474">
            <v>0.5</v>
          </cell>
          <cell r="P1474">
            <v>27.84</v>
          </cell>
          <cell r="Q1474">
            <v>875.47</v>
          </cell>
        </row>
        <row r="1475">
          <cell r="J1475" t="str">
            <v>CEMENTO PORTLAND TIPO I (42.5 Kg)</v>
          </cell>
          <cell r="K1475" t="str">
            <v>bls</v>
          </cell>
          <cell r="M1475">
            <v>0.14019999999999999</v>
          </cell>
          <cell r="N1475">
            <v>13.69</v>
          </cell>
          <cell r="O1475">
            <v>1.92</v>
          </cell>
          <cell r="P1475">
            <v>245.48</v>
          </cell>
          <cell r="Q1475">
            <v>3361.79</v>
          </cell>
        </row>
        <row r="1476">
          <cell r="J1476" t="str">
            <v>AGUA PUESTA EN OBRA</v>
          </cell>
          <cell r="K1476" t="str">
            <v>m3</v>
          </cell>
          <cell r="M1476">
            <v>5.8999999999999999E-3</v>
          </cell>
          <cell r="N1476">
            <v>8.51</v>
          </cell>
          <cell r="O1476">
            <v>0.05</v>
          </cell>
          <cell r="P1476">
            <v>10.33</v>
          </cell>
          <cell r="Q1476">
            <v>87.55</v>
          </cell>
        </row>
        <row r="1477">
          <cell r="J1477" t="str">
            <v>MADERA TORNILLO INC. CORTE</v>
          </cell>
          <cell r="K1477" t="str">
            <v>p2</v>
          </cell>
          <cell r="M1477">
            <v>0.31269999999999998</v>
          </cell>
          <cell r="N1477">
            <v>3.7</v>
          </cell>
          <cell r="O1477">
            <v>1.1599999999999999</v>
          </cell>
          <cell r="P1477">
            <v>547.52</v>
          </cell>
          <cell r="Q1477">
            <v>2031.08</v>
          </cell>
        </row>
        <row r="1478">
          <cell r="J1478" t="str">
            <v>IMPLEMENTOS DE SEGURIDAD</v>
          </cell>
          <cell r="K1478" t="str">
            <v>hh</v>
          </cell>
          <cell r="M1478">
            <v>1.4255</v>
          </cell>
          <cell r="N1478">
            <v>0.47</v>
          </cell>
          <cell r="O1478">
            <v>0.67</v>
          </cell>
          <cell r="P1478">
            <v>2495.9499999999998</v>
          </cell>
          <cell r="Q1478">
            <v>1173.1199999999999</v>
          </cell>
        </row>
        <row r="1479">
          <cell r="J1479" t="str">
            <v>HERRAMIENTAS MANUALES</v>
          </cell>
          <cell r="K1479" t="str">
            <v>%MO</v>
          </cell>
          <cell r="M1479">
            <v>0.05</v>
          </cell>
          <cell r="N1479">
            <v>17.989999999999998</v>
          </cell>
          <cell r="O1479">
            <v>0.9</v>
          </cell>
          <cell r="P1479">
            <v>87.55</v>
          </cell>
          <cell r="Q1479">
            <v>1575.84</v>
          </cell>
        </row>
        <row r="1480">
          <cell r="J1480" t="str">
            <v>REGLA DE ALUMINIO x 5m</v>
          </cell>
          <cell r="K1480" t="str">
            <v>u</v>
          </cell>
          <cell r="M1480">
            <v>2.7900000000000001E-2</v>
          </cell>
          <cell r="N1480">
            <v>14.5</v>
          </cell>
          <cell r="O1480">
            <v>0.4</v>
          </cell>
          <cell r="P1480">
            <v>48.85</v>
          </cell>
          <cell r="Q1480">
            <v>700.37</v>
          </cell>
        </row>
        <row r="1481">
          <cell r="J1481" t="str">
            <v>FALSO CIELO DE DRYWALL</v>
          </cell>
          <cell r="K1481" t="str">
            <v>m2</v>
          </cell>
          <cell r="M1481">
            <v>1</v>
          </cell>
          <cell r="N1481">
            <v>84.57</v>
          </cell>
          <cell r="O1481">
            <v>84.57</v>
          </cell>
          <cell r="P1481">
            <v>11.16</v>
          </cell>
          <cell r="Q1481">
            <v>943.8</v>
          </cell>
        </row>
        <row r="1482">
          <cell r="J1482" t="str">
            <v>FALSO CIELO RASO DE BALDOSA AMSTRONG E=5/8</v>
          </cell>
          <cell r="K1482" t="str">
            <v>m2</v>
          </cell>
          <cell r="M1482">
            <v>1</v>
          </cell>
          <cell r="N1482">
            <v>63.11</v>
          </cell>
          <cell r="O1482">
            <v>63.11</v>
          </cell>
          <cell r="P1482">
            <v>338.4</v>
          </cell>
          <cell r="Q1482">
            <v>21356.42</v>
          </cell>
        </row>
        <row r="1483">
          <cell r="J1483" t="str">
            <v>JEFE DE GRUPO</v>
          </cell>
          <cell r="K1483" t="str">
            <v>hh</v>
          </cell>
          <cell r="M1483">
            <v>2.46E-2</v>
          </cell>
          <cell r="N1483">
            <v>13.01</v>
          </cell>
          <cell r="O1483">
            <v>0.32</v>
          </cell>
          <cell r="P1483">
            <v>18.87</v>
          </cell>
          <cell r="Q1483">
            <v>245.43</v>
          </cell>
        </row>
        <row r="1484">
          <cell r="J1484" t="str">
            <v>OPERARIO</v>
          </cell>
          <cell r="K1484" t="str">
            <v>hh</v>
          </cell>
          <cell r="M1484">
            <v>0.24260000000000001</v>
          </cell>
          <cell r="N1484">
            <v>12.2</v>
          </cell>
          <cell r="O1484">
            <v>2.96</v>
          </cell>
          <cell r="P1484">
            <v>186.06</v>
          </cell>
          <cell r="Q1484">
            <v>2270.1999999999998</v>
          </cell>
        </row>
        <row r="1485">
          <cell r="J1485" t="str">
            <v>LIJA PARA MADERA</v>
          </cell>
          <cell r="K1485" t="str">
            <v>u</v>
          </cell>
          <cell r="M1485">
            <v>7.0000000000000007E-2</v>
          </cell>
          <cell r="N1485">
            <v>1</v>
          </cell>
          <cell r="O1485">
            <v>7.0000000000000007E-2</v>
          </cell>
          <cell r="P1485">
            <v>53.69</v>
          </cell>
          <cell r="Q1485">
            <v>53.69</v>
          </cell>
        </row>
        <row r="1486">
          <cell r="J1486" t="str">
            <v>PINTURA VINILICA TIPO VENCELATEX</v>
          </cell>
          <cell r="K1486" t="str">
            <v>gal</v>
          </cell>
          <cell r="M1486">
            <v>0.06</v>
          </cell>
          <cell r="N1486">
            <v>28</v>
          </cell>
          <cell r="O1486">
            <v>1.68</v>
          </cell>
          <cell r="P1486">
            <v>46.02</v>
          </cell>
          <cell r="Q1486">
            <v>1288.49</v>
          </cell>
        </row>
        <row r="1487">
          <cell r="J1487" t="str">
            <v>IMPRIMANTE PARA MUROS INTERIORES</v>
          </cell>
          <cell r="K1487" t="str">
            <v>gal</v>
          </cell>
          <cell r="M1487">
            <v>5.8299999999999998E-2</v>
          </cell>
          <cell r="N1487">
            <v>12</v>
          </cell>
          <cell r="O1487">
            <v>0.7</v>
          </cell>
          <cell r="P1487">
            <v>44.71</v>
          </cell>
          <cell r="Q1487">
            <v>536.87</v>
          </cell>
        </row>
        <row r="1488">
          <cell r="J1488" t="str">
            <v>SELLADOR PARA MUROS</v>
          </cell>
          <cell r="K1488" t="str">
            <v>gal</v>
          </cell>
          <cell r="M1488">
            <v>0.06</v>
          </cell>
          <cell r="N1488">
            <v>16.5</v>
          </cell>
          <cell r="O1488">
            <v>0.99</v>
          </cell>
          <cell r="P1488">
            <v>46.02</v>
          </cell>
          <cell r="Q1488">
            <v>759.29</v>
          </cell>
        </row>
        <row r="1489">
          <cell r="J1489" t="str">
            <v>IMPLEMENTOS DE SEGURIDAD</v>
          </cell>
          <cell r="K1489" t="str">
            <v>hh</v>
          </cell>
          <cell r="M1489">
            <v>0.27660000000000001</v>
          </cell>
          <cell r="N1489">
            <v>0.47</v>
          </cell>
          <cell r="O1489">
            <v>0.13</v>
          </cell>
          <cell r="P1489">
            <v>212.14</v>
          </cell>
          <cell r="Q1489">
            <v>99.7</v>
          </cell>
        </row>
        <row r="1490">
          <cell r="J1490" t="str">
            <v>ANDAMIO METALICO 2.5mx3.6m</v>
          </cell>
          <cell r="K1490" t="str">
            <v>dia</v>
          </cell>
          <cell r="M1490">
            <v>1.18E-2</v>
          </cell>
          <cell r="N1490">
            <v>16.09</v>
          </cell>
          <cell r="O1490">
            <v>0.19</v>
          </cell>
          <cell r="P1490">
            <v>9.0500000000000007</v>
          </cell>
          <cell r="Q1490">
            <v>145.72</v>
          </cell>
        </row>
        <row r="1491">
          <cell r="J1491" t="str">
            <v>HERRAMIENTAS MANUALES</v>
          </cell>
          <cell r="K1491" t="str">
            <v>%MO</v>
          </cell>
          <cell r="M1491">
            <v>4.9399999999999999E-2</v>
          </cell>
          <cell r="N1491">
            <v>2.63</v>
          </cell>
          <cell r="O1491">
            <v>0.13</v>
          </cell>
          <cell r="P1491">
            <v>37.89</v>
          </cell>
          <cell r="Q1491">
            <v>99.7</v>
          </cell>
        </row>
        <row r="1492">
          <cell r="J1492" t="str">
            <v>JEFE DE GRUPO</v>
          </cell>
          <cell r="K1492" t="str">
            <v>hh</v>
          </cell>
          <cell r="M1492">
            <v>3.15E-2</v>
          </cell>
          <cell r="N1492">
            <v>13.01</v>
          </cell>
          <cell r="O1492">
            <v>0.41</v>
          </cell>
          <cell r="P1492">
            <v>23.35</v>
          </cell>
          <cell r="Q1492">
            <v>303.97000000000003</v>
          </cell>
        </row>
        <row r="1493">
          <cell r="J1493" t="str">
            <v>OPERARIO</v>
          </cell>
          <cell r="K1493" t="str">
            <v>hh</v>
          </cell>
          <cell r="M1493">
            <v>0.32050000000000001</v>
          </cell>
          <cell r="N1493">
            <v>12.2</v>
          </cell>
          <cell r="O1493">
            <v>3.91</v>
          </cell>
          <cell r="P1493">
            <v>237.62</v>
          </cell>
          <cell r="Q1493">
            <v>2898.83</v>
          </cell>
        </row>
        <row r="1494">
          <cell r="J1494" t="str">
            <v>LIJA PARA MADERA</v>
          </cell>
          <cell r="K1494" t="str">
            <v>u</v>
          </cell>
          <cell r="M1494">
            <v>7.0000000000000007E-2</v>
          </cell>
          <cell r="N1494">
            <v>1</v>
          </cell>
          <cell r="O1494">
            <v>7.0000000000000007E-2</v>
          </cell>
          <cell r="P1494">
            <v>51.9</v>
          </cell>
          <cell r="Q1494">
            <v>51.9</v>
          </cell>
        </row>
        <row r="1495">
          <cell r="J1495" t="str">
            <v>PINTURA LATEX SUPERMATE</v>
          </cell>
          <cell r="K1495" t="str">
            <v>gal</v>
          </cell>
          <cell r="M1495">
            <v>0.06</v>
          </cell>
          <cell r="N1495">
            <v>35</v>
          </cell>
          <cell r="O1495">
            <v>2.1</v>
          </cell>
          <cell r="P1495">
            <v>44.48</v>
          </cell>
          <cell r="Q1495">
            <v>1556.92</v>
          </cell>
        </row>
        <row r="1496">
          <cell r="J1496" t="str">
            <v>IMPRIMANTE PARA MUROS EXTERIORES</v>
          </cell>
          <cell r="K1496" t="str">
            <v>gal</v>
          </cell>
          <cell r="M1496">
            <v>0.06</v>
          </cell>
          <cell r="N1496">
            <v>23</v>
          </cell>
          <cell r="O1496">
            <v>1.38</v>
          </cell>
          <cell r="P1496">
            <v>44.48</v>
          </cell>
          <cell r="Q1496">
            <v>1023.12</v>
          </cell>
        </row>
        <row r="1497">
          <cell r="J1497" t="str">
            <v>SELLADOR PARA MUROS</v>
          </cell>
          <cell r="K1497" t="str">
            <v>gal</v>
          </cell>
          <cell r="M1497">
            <v>0.06</v>
          </cell>
          <cell r="N1497">
            <v>16.5</v>
          </cell>
          <cell r="O1497">
            <v>0.99</v>
          </cell>
          <cell r="P1497">
            <v>44.48</v>
          </cell>
          <cell r="Q1497">
            <v>733.98</v>
          </cell>
        </row>
        <row r="1498">
          <cell r="J1498" t="str">
            <v>IMPLEMENTOS DE SEGURIDAD</v>
          </cell>
          <cell r="K1498" t="str">
            <v>hh</v>
          </cell>
          <cell r="M1498">
            <v>0.36170000000000002</v>
          </cell>
          <cell r="N1498">
            <v>0.47</v>
          </cell>
          <cell r="O1498">
            <v>0.17</v>
          </cell>
          <cell r="P1498">
            <v>268.16000000000003</v>
          </cell>
          <cell r="Q1498">
            <v>126.04</v>
          </cell>
        </row>
        <row r="1499">
          <cell r="J1499" t="str">
            <v>HERRAMIENTAS MANUALES</v>
          </cell>
          <cell r="K1499" t="str">
            <v>%MO</v>
          </cell>
          <cell r="M1499">
            <v>4.9599999999999998E-2</v>
          </cell>
          <cell r="N1499">
            <v>4.6399999999999997</v>
          </cell>
          <cell r="O1499">
            <v>0.23</v>
          </cell>
          <cell r="P1499">
            <v>36.770000000000003</v>
          </cell>
          <cell r="Q1499">
            <v>170.52</v>
          </cell>
        </row>
        <row r="1500">
          <cell r="J1500" t="str">
            <v>ANDAMIO METALICO 2.5mx3.6m</v>
          </cell>
          <cell r="K1500" t="str">
            <v>dia</v>
          </cell>
          <cell r="M1500">
            <v>1.6199999999999999E-2</v>
          </cell>
          <cell r="N1500">
            <v>16.09</v>
          </cell>
          <cell r="O1500">
            <v>0.26</v>
          </cell>
          <cell r="P1500">
            <v>12.01</v>
          </cell>
          <cell r="Q1500">
            <v>192.76</v>
          </cell>
        </row>
        <row r="1501">
          <cell r="J1501" t="str">
            <v>JEFE DE GRUPO</v>
          </cell>
          <cell r="K1501" t="str">
            <v>hh</v>
          </cell>
          <cell r="M1501">
            <v>2.46E-2</v>
          </cell>
          <cell r="N1501">
            <v>13.01</v>
          </cell>
          <cell r="O1501">
            <v>0.32</v>
          </cell>
          <cell r="P1501">
            <v>23.6</v>
          </cell>
          <cell r="Q1501">
            <v>306.97000000000003</v>
          </cell>
        </row>
        <row r="1502">
          <cell r="J1502" t="str">
            <v>OPERARIO</v>
          </cell>
          <cell r="K1502" t="str">
            <v>hh</v>
          </cell>
          <cell r="M1502">
            <v>0.24260000000000001</v>
          </cell>
          <cell r="N1502">
            <v>12.2</v>
          </cell>
          <cell r="O1502">
            <v>2.96</v>
          </cell>
          <cell r="P1502">
            <v>232.72</v>
          </cell>
          <cell r="Q1502">
            <v>2839.5</v>
          </cell>
        </row>
        <row r="1503">
          <cell r="J1503" t="str">
            <v>LIJA PARA MADERA</v>
          </cell>
          <cell r="K1503" t="str">
            <v>u</v>
          </cell>
          <cell r="M1503">
            <v>0.06</v>
          </cell>
          <cell r="N1503">
            <v>1</v>
          </cell>
          <cell r="O1503">
            <v>0.06</v>
          </cell>
          <cell r="P1503">
            <v>57.56</v>
          </cell>
          <cell r="Q1503">
            <v>57.56</v>
          </cell>
        </row>
        <row r="1504">
          <cell r="J1504" t="str">
            <v>PINTURA VINILICA TIPO VENCELATEX</v>
          </cell>
          <cell r="K1504" t="str">
            <v>gal</v>
          </cell>
          <cell r="M1504">
            <v>0.06</v>
          </cell>
          <cell r="N1504">
            <v>28</v>
          </cell>
          <cell r="O1504">
            <v>1.68</v>
          </cell>
          <cell r="P1504">
            <v>57.56</v>
          </cell>
          <cell r="Q1504">
            <v>1611.61</v>
          </cell>
        </row>
        <row r="1505">
          <cell r="J1505" t="str">
            <v>IMPRIMANTE PARA MUROS INTERIORES</v>
          </cell>
          <cell r="K1505" t="str">
            <v>gal</v>
          </cell>
          <cell r="M1505">
            <v>6.1699999999999998E-2</v>
          </cell>
          <cell r="N1505">
            <v>12</v>
          </cell>
          <cell r="O1505">
            <v>0.74</v>
          </cell>
          <cell r="P1505">
            <v>59.19</v>
          </cell>
          <cell r="Q1505">
            <v>709.87</v>
          </cell>
        </row>
        <row r="1506">
          <cell r="J1506" t="str">
            <v>SELLADOR PARA MUROS</v>
          </cell>
          <cell r="K1506" t="str">
            <v>gal</v>
          </cell>
          <cell r="M1506">
            <v>0.06</v>
          </cell>
          <cell r="N1506">
            <v>16.5</v>
          </cell>
          <cell r="O1506">
            <v>0.99</v>
          </cell>
          <cell r="P1506">
            <v>57.56</v>
          </cell>
          <cell r="Q1506">
            <v>949.7</v>
          </cell>
        </row>
        <row r="1507">
          <cell r="J1507" t="str">
            <v>IMPLEMENTOS DE SEGURIDAD</v>
          </cell>
          <cell r="K1507" t="str">
            <v>hh</v>
          </cell>
          <cell r="M1507">
            <v>0.27660000000000001</v>
          </cell>
          <cell r="N1507">
            <v>0.47</v>
          </cell>
          <cell r="O1507">
            <v>0.13</v>
          </cell>
          <cell r="P1507">
            <v>265.33999999999997</v>
          </cell>
          <cell r="Q1507">
            <v>124.71</v>
          </cell>
        </row>
        <row r="1508">
          <cell r="J1508" t="str">
            <v>ANDAMIO METALICO 2.5mx3.6m</v>
          </cell>
          <cell r="K1508" t="str">
            <v>dia</v>
          </cell>
          <cell r="M1508">
            <v>1.18E-2</v>
          </cell>
          <cell r="N1508">
            <v>16.09</v>
          </cell>
          <cell r="O1508">
            <v>0.19</v>
          </cell>
          <cell r="P1508">
            <v>11.32</v>
          </cell>
          <cell r="Q1508">
            <v>182.27</v>
          </cell>
        </row>
        <row r="1509">
          <cell r="J1509" t="str">
            <v>HERRAMIENTAS MANUALES</v>
          </cell>
          <cell r="K1509" t="str">
            <v>%MO</v>
          </cell>
          <cell r="M1509">
            <v>5.11E-2</v>
          </cell>
          <cell r="N1509">
            <v>3.52</v>
          </cell>
          <cell r="O1509">
            <v>0.18</v>
          </cell>
          <cell r="P1509">
            <v>49.02</v>
          </cell>
          <cell r="Q1509">
            <v>172.67</v>
          </cell>
        </row>
        <row r="1510">
          <cell r="J1510" t="str">
            <v>ESPEJOS BISELADOS INCOLORO 6MM S/ BASTIDOR DE MADERA</v>
          </cell>
          <cell r="K1510" t="str">
            <v>u</v>
          </cell>
          <cell r="M1510">
            <v>1</v>
          </cell>
          <cell r="N1510">
            <v>25.51</v>
          </cell>
          <cell r="O1510">
            <v>25.51</v>
          </cell>
          <cell r="P1510">
            <v>62</v>
          </cell>
          <cell r="Q1510">
            <v>1581.62</v>
          </cell>
        </row>
        <row r="1511">
          <cell r="J1511" t="str">
            <v>BARANDA 1 1/2" F°G° INC. PARANTE / PLATINAS Y PERNOS</v>
          </cell>
          <cell r="K1511" t="str">
            <v>m</v>
          </cell>
          <cell r="M1511">
            <v>1</v>
          </cell>
          <cell r="N1511">
            <v>127.51</v>
          </cell>
          <cell r="O1511">
            <v>127.51</v>
          </cell>
          <cell r="P1511">
            <v>160.69999999999999</v>
          </cell>
          <cell r="Q1511">
            <v>20490.86</v>
          </cell>
        </row>
        <row r="1512">
          <cell r="J1512" t="str">
            <v>MAESTRAMIENTO</v>
          </cell>
          <cell r="K1512" t="str">
            <v>u</v>
          </cell>
          <cell r="M1512">
            <v>1</v>
          </cell>
          <cell r="N1512">
            <v>9.4</v>
          </cell>
          <cell r="O1512">
            <v>9.4</v>
          </cell>
          <cell r="P1512">
            <v>17</v>
          </cell>
          <cell r="Q1512">
            <v>159.80000000000001</v>
          </cell>
        </row>
        <row r="1513">
          <cell r="J1513" t="str">
            <v>CERRADURA DE EMBUTIR EXTERIORES</v>
          </cell>
          <cell r="K1513" t="str">
            <v>u</v>
          </cell>
          <cell r="M1513">
            <v>1</v>
          </cell>
          <cell r="N1513">
            <v>73.11</v>
          </cell>
          <cell r="O1513">
            <v>73.11</v>
          </cell>
          <cell r="P1513">
            <v>17</v>
          </cell>
          <cell r="Q1513">
            <v>1242.8699999999999</v>
          </cell>
        </row>
        <row r="1514">
          <cell r="J1514" t="str">
            <v>JEFE DE GRUPO</v>
          </cell>
          <cell r="K1514" t="str">
            <v>hh</v>
          </cell>
          <cell r="M1514">
            <v>5.3800000000000001E-2</v>
          </cell>
          <cell r="N1514">
            <v>13.01</v>
          </cell>
          <cell r="O1514">
            <v>0.7</v>
          </cell>
          <cell r="P1514">
            <v>1.45</v>
          </cell>
          <cell r="Q1514">
            <v>18.899999999999999</v>
          </cell>
        </row>
        <row r="1515">
          <cell r="J1515" t="str">
            <v>OPERARIO</v>
          </cell>
          <cell r="K1515" t="str">
            <v>hh</v>
          </cell>
          <cell r="M1515">
            <v>0.53359999999999996</v>
          </cell>
          <cell r="N1515">
            <v>12.2</v>
          </cell>
          <cell r="O1515">
            <v>6.51</v>
          </cell>
          <cell r="P1515">
            <v>14.41</v>
          </cell>
          <cell r="Q1515">
            <v>175.77</v>
          </cell>
        </row>
        <row r="1516">
          <cell r="J1516" t="str">
            <v>BISAGRA CAPUCHINA PLOMA 3" X 3"</v>
          </cell>
          <cell r="K1516" t="str">
            <v>par</v>
          </cell>
          <cell r="M1516">
            <v>1</v>
          </cell>
          <cell r="N1516">
            <v>2.83</v>
          </cell>
          <cell r="O1516">
            <v>2.83</v>
          </cell>
          <cell r="P1516">
            <v>27</v>
          </cell>
          <cell r="Q1516">
            <v>76.41</v>
          </cell>
        </row>
        <row r="1517">
          <cell r="J1517" t="str">
            <v>IMPLEMENTOS DE SEGURIDAD</v>
          </cell>
          <cell r="K1517" t="str">
            <v>hh</v>
          </cell>
          <cell r="M1517">
            <v>0.59570000000000001</v>
          </cell>
          <cell r="N1517">
            <v>0.47</v>
          </cell>
          <cell r="O1517">
            <v>0.28000000000000003</v>
          </cell>
          <cell r="P1517">
            <v>16.079999999999998</v>
          </cell>
          <cell r="Q1517">
            <v>7.56</v>
          </cell>
        </row>
        <row r="1518">
          <cell r="J1518" t="str">
            <v>HERRAMIENTAS MANUALES</v>
          </cell>
          <cell r="K1518" t="str">
            <v>%MO</v>
          </cell>
          <cell r="M1518">
            <v>4.65E-2</v>
          </cell>
          <cell r="N1518">
            <v>9.67</v>
          </cell>
          <cell r="O1518">
            <v>0.45</v>
          </cell>
          <cell r="P1518">
            <v>1.26</v>
          </cell>
          <cell r="Q1518">
            <v>12.15</v>
          </cell>
        </row>
        <row r="1519">
          <cell r="J1519" t="str">
            <v xml:space="preserve">TAZA TREBOL TOP PIECE ELONGADO FLUX (INC ASIENTO MELAMINEX FRENTE ABIERTO Y FLUXOMETRO)STD </v>
          </cell>
          <cell r="K1519" t="str">
            <v>u</v>
          </cell>
          <cell r="M1519">
            <v>1</v>
          </cell>
          <cell r="N1519">
            <v>523.29</v>
          </cell>
          <cell r="O1519">
            <v>523.29</v>
          </cell>
          <cell r="P1519">
            <v>16</v>
          </cell>
          <cell r="Q1519">
            <v>8372.64</v>
          </cell>
        </row>
        <row r="1520">
          <cell r="J1520" t="str">
            <v>PAR PERNOS ANCLAJE</v>
          </cell>
          <cell r="K1520" t="str">
            <v>par</v>
          </cell>
          <cell r="M1520">
            <v>1</v>
          </cell>
          <cell r="N1520">
            <v>0.56000000000000005</v>
          </cell>
          <cell r="O1520">
            <v>0.56000000000000005</v>
          </cell>
          <cell r="P1520">
            <v>16</v>
          </cell>
          <cell r="Q1520">
            <v>8.9600000000000009</v>
          </cell>
        </row>
        <row r="1521">
          <cell r="J1521" t="str">
            <v>ANILLO PLOMER DE CERA PARA INODORO</v>
          </cell>
          <cell r="K1521" t="str">
            <v>u</v>
          </cell>
          <cell r="M1521">
            <v>1</v>
          </cell>
          <cell r="N1521">
            <v>2.25</v>
          </cell>
          <cell r="O1521">
            <v>2.25</v>
          </cell>
          <cell r="P1521">
            <v>16</v>
          </cell>
          <cell r="Q1521">
            <v>36</v>
          </cell>
        </row>
        <row r="1522">
          <cell r="J1522" t="str">
            <v xml:space="preserve">TUBO METUSA ABASTO 7/8 TRENZ.ALUMINIO P/ACC.IMP.INODORO </v>
          </cell>
          <cell r="K1522" t="str">
            <v>u</v>
          </cell>
          <cell r="M1522">
            <v>1</v>
          </cell>
          <cell r="N1522">
            <v>8.4600000000000009</v>
          </cell>
          <cell r="O1522">
            <v>8.4600000000000009</v>
          </cell>
          <cell r="P1522">
            <v>16</v>
          </cell>
          <cell r="Q1522">
            <v>135.36000000000001</v>
          </cell>
        </row>
        <row r="1523">
          <cell r="J1523" t="str">
            <v>OVALIN CERALUX TREBOL C/ACCESORIOS</v>
          </cell>
          <cell r="K1523" t="str">
            <v>u</v>
          </cell>
          <cell r="M1523">
            <v>1</v>
          </cell>
          <cell r="N1523">
            <v>107.71</v>
          </cell>
          <cell r="O1523">
            <v>107.71</v>
          </cell>
          <cell r="P1523">
            <v>16</v>
          </cell>
          <cell r="Q1523">
            <v>1723.36</v>
          </cell>
        </row>
        <row r="1524">
          <cell r="J1524" t="str">
            <v>LLAVE VAINSA NUEVA PRESION SUPERIOR TEMPORIZADA C/AEREADOR ANTIVANDALICO</v>
          </cell>
          <cell r="K1524" t="str">
            <v>u</v>
          </cell>
          <cell r="M1524">
            <v>1</v>
          </cell>
          <cell r="N1524">
            <v>130.79</v>
          </cell>
          <cell r="O1524">
            <v>130.79</v>
          </cell>
          <cell r="P1524">
            <v>16</v>
          </cell>
          <cell r="Q1524">
            <v>2092.64</v>
          </cell>
        </row>
        <row r="1525">
          <cell r="J1525" t="str">
            <v>DISPENSADOR DE JABÓN LIQUIDO</v>
          </cell>
          <cell r="K1525" t="str">
            <v>u</v>
          </cell>
          <cell r="M1525">
            <v>1</v>
          </cell>
          <cell r="N1525">
            <v>33.53</v>
          </cell>
          <cell r="O1525">
            <v>33.53</v>
          </cell>
          <cell r="P1525">
            <v>16</v>
          </cell>
          <cell r="Q1525">
            <v>536.48</v>
          </cell>
        </row>
        <row r="1526">
          <cell r="J1526" t="str">
            <v>PAPELERA DE LOSA BLANCA EMPOTRADA</v>
          </cell>
          <cell r="K1526" t="str">
            <v>u</v>
          </cell>
          <cell r="M1526">
            <v>1</v>
          </cell>
          <cell r="N1526">
            <v>33.53</v>
          </cell>
          <cell r="O1526">
            <v>33.53</v>
          </cell>
          <cell r="P1526">
            <v>16</v>
          </cell>
          <cell r="Q1526">
            <v>536.48</v>
          </cell>
        </row>
        <row r="1527">
          <cell r="J1527" t="str">
            <v>JEFE DE GRUPO</v>
          </cell>
          <cell r="K1527" t="str">
            <v>hh</v>
          </cell>
          <cell r="M1527">
            <v>0.26669999999999999</v>
          </cell>
          <cell r="N1527">
            <v>13.01</v>
          </cell>
          <cell r="O1527">
            <v>3.47</v>
          </cell>
          <cell r="P1527">
            <v>8.5299999999999994</v>
          </cell>
          <cell r="Q1527">
            <v>111.04</v>
          </cell>
        </row>
        <row r="1528">
          <cell r="J1528" t="str">
            <v>OPERARIO</v>
          </cell>
          <cell r="K1528" t="str">
            <v>hh</v>
          </cell>
          <cell r="M1528">
            <v>2.6663999999999999</v>
          </cell>
          <cell r="N1528">
            <v>12.2</v>
          </cell>
          <cell r="O1528">
            <v>32.53</v>
          </cell>
          <cell r="P1528">
            <v>85.32</v>
          </cell>
          <cell r="Q1528">
            <v>1040.96</v>
          </cell>
        </row>
        <row r="1529">
          <cell r="J1529" t="str">
            <v>AYUDANTE</v>
          </cell>
          <cell r="K1529" t="str">
            <v>hh</v>
          </cell>
          <cell r="M1529">
            <v>2.6667000000000001</v>
          </cell>
          <cell r="N1529">
            <v>9.81</v>
          </cell>
          <cell r="O1529">
            <v>26.16</v>
          </cell>
          <cell r="P1529">
            <v>85.33</v>
          </cell>
          <cell r="Q1529">
            <v>837.12</v>
          </cell>
        </row>
        <row r="1530">
          <cell r="J1530" t="str">
            <v>IMPLEMENTOS DE SEGURIDAD</v>
          </cell>
          <cell r="K1530" t="str">
            <v>hh</v>
          </cell>
          <cell r="M1530">
            <v>5.5956999999999999</v>
          </cell>
          <cell r="N1530">
            <v>0.47</v>
          </cell>
          <cell r="O1530">
            <v>2.63</v>
          </cell>
          <cell r="P1530">
            <v>179.06</v>
          </cell>
          <cell r="Q1530">
            <v>84.16</v>
          </cell>
        </row>
        <row r="1531">
          <cell r="J1531" t="str">
            <v>HERRAMIENTAS MANUALES</v>
          </cell>
          <cell r="K1531" t="str">
            <v>%MO</v>
          </cell>
          <cell r="M1531">
            <v>0.03</v>
          </cell>
          <cell r="N1531">
            <v>66.599999999999994</v>
          </cell>
          <cell r="O1531">
            <v>2</v>
          </cell>
          <cell r="P1531">
            <v>0.96</v>
          </cell>
          <cell r="Q1531">
            <v>64</v>
          </cell>
        </row>
        <row r="1532">
          <cell r="J1532" t="str">
            <v>JEFE DE GRUPO</v>
          </cell>
          <cell r="K1532" t="str">
            <v>hh</v>
          </cell>
          <cell r="M1532">
            <v>0.1145</v>
          </cell>
          <cell r="N1532">
            <v>13.01</v>
          </cell>
          <cell r="O1532">
            <v>1.49</v>
          </cell>
          <cell r="P1532">
            <v>3.66</v>
          </cell>
          <cell r="Q1532">
            <v>47.68</v>
          </cell>
        </row>
        <row r="1533">
          <cell r="J1533" t="str">
            <v>OPERARIO</v>
          </cell>
          <cell r="K1533" t="str">
            <v>hh</v>
          </cell>
          <cell r="M1533">
            <v>1.1434</v>
          </cell>
          <cell r="N1533">
            <v>12.2</v>
          </cell>
          <cell r="O1533">
            <v>13.95</v>
          </cell>
          <cell r="P1533">
            <v>36.590000000000003</v>
          </cell>
          <cell r="Q1533">
            <v>446.4</v>
          </cell>
        </row>
        <row r="1534">
          <cell r="J1534" t="str">
            <v>AYUDANTE</v>
          </cell>
          <cell r="K1534" t="str">
            <v>hh</v>
          </cell>
          <cell r="M1534">
            <v>0.90720000000000001</v>
          </cell>
          <cell r="N1534">
            <v>9.81</v>
          </cell>
          <cell r="O1534">
            <v>8.9</v>
          </cell>
          <cell r="P1534">
            <v>29.03</v>
          </cell>
          <cell r="Q1534">
            <v>284.8</v>
          </cell>
        </row>
        <row r="1535">
          <cell r="J1535" t="str">
            <v>IMPLEMENTOS DE SEGURIDAD</v>
          </cell>
          <cell r="K1535" t="str">
            <v>hh</v>
          </cell>
          <cell r="M1535">
            <v>2.1701999999999999</v>
          </cell>
          <cell r="N1535">
            <v>0.47</v>
          </cell>
          <cell r="O1535">
            <v>1.02</v>
          </cell>
          <cell r="P1535">
            <v>69.45</v>
          </cell>
          <cell r="Q1535">
            <v>32.64</v>
          </cell>
        </row>
        <row r="1536">
          <cell r="J1536" t="str">
            <v>HERRAMIENTAS MANUALES</v>
          </cell>
          <cell r="K1536" t="str">
            <v>%MO</v>
          </cell>
          <cell r="M1536">
            <v>4.9799999999999997E-2</v>
          </cell>
          <cell r="N1536">
            <v>26.08</v>
          </cell>
          <cell r="O1536">
            <v>1.3</v>
          </cell>
          <cell r="P1536">
            <v>1.59</v>
          </cell>
          <cell r="Q1536">
            <v>41.6</v>
          </cell>
        </row>
        <row r="1537">
          <cell r="J1537" t="str">
            <v>JEFE DE GRUPO</v>
          </cell>
          <cell r="K1537" t="str">
            <v>hh</v>
          </cell>
          <cell r="M1537">
            <v>9.9900000000000003E-2</v>
          </cell>
          <cell r="N1537">
            <v>13.01</v>
          </cell>
          <cell r="O1537">
            <v>1.3</v>
          </cell>
          <cell r="P1537">
            <v>6.24</v>
          </cell>
          <cell r="Q1537">
            <v>81.239999999999995</v>
          </cell>
        </row>
        <row r="1538">
          <cell r="J1538" t="str">
            <v>OPERARIO</v>
          </cell>
          <cell r="K1538" t="str">
            <v>hh</v>
          </cell>
          <cell r="M1538">
            <v>1</v>
          </cell>
          <cell r="N1538">
            <v>12.2</v>
          </cell>
          <cell r="O1538">
            <v>12.2</v>
          </cell>
          <cell r="P1538">
            <v>62.49</v>
          </cell>
          <cell r="Q1538">
            <v>762.38</v>
          </cell>
        </row>
        <row r="1539">
          <cell r="J1539" t="str">
            <v>AYUDANTE</v>
          </cell>
          <cell r="K1539" t="str">
            <v>hh</v>
          </cell>
          <cell r="M1539">
            <v>0.33329999999999999</v>
          </cell>
          <cell r="N1539">
            <v>9.81</v>
          </cell>
          <cell r="O1539">
            <v>3.27</v>
          </cell>
          <cell r="P1539">
            <v>20.83</v>
          </cell>
          <cell r="Q1539">
            <v>204.34</v>
          </cell>
        </row>
        <row r="1540">
          <cell r="J1540" t="str">
            <v>CLAVOS PARA MADERA CON CABEZA</v>
          </cell>
          <cell r="K1540" t="str">
            <v>Kg</v>
          </cell>
          <cell r="M1540">
            <v>2.07E-2</v>
          </cell>
          <cell r="N1540">
            <v>2.9</v>
          </cell>
          <cell r="O1540">
            <v>0.06</v>
          </cell>
          <cell r="P1540">
            <v>1.29</v>
          </cell>
          <cell r="Q1540">
            <v>3.75</v>
          </cell>
        </row>
        <row r="1541">
          <cell r="J1541" t="str">
            <v>ARENA FINA</v>
          </cell>
          <cell r="K1541" t="str">
            <v>m3</v>
          </cell>
          <cell r="M1541">
            <v>1.5900000000000001E-2</v>
          </cell>
          <cell r="N1541">
            <v>31.54</v>
          </cell>
          <cell r="O1541">
            <v>0.5</v>
          </cell>
          <cell r="P1541">
            <v>0.99</v>
          </cell>
          <cell r="Q1541">
            <v>31.25</v>
          </cell>
        </row>
        <row r="1542">
          <cell r="J1542" t="str">
            <v>CEMENTO PORTLAND TIPO I (42.5 Kg)</v>
          </cell>
          <cell r="K1542" t="str">
            <v>bls</v>
          </cell>
          <cell r="M1542">
            <v>0.14019999999999999</v>
          </cell>
          <cell r="N1542">
            <v>13.69</v>
          </cell>
          <cell r="O1542">
            <v>1.92</v>
          </cell>
          <cell r="P1542">
            <v>8.76</v>
          </cell>
          <cell r="Q1542">
            <v>119.98</v>
          </cell>
        </row>
        <row r="1543">
          <cell r="J1543" t="str">
            <v>AGUA PUESTA EN OBRA</v>
          </cell>
          <cell r="K1543" t="str">
            <v>m3</v>
          </cell>
          <cell r="M1543">
            <v>5.8999999999999999E-3</v>
          </cell>
          <cell r="N1543">
            <v>8.51</v>
          </cell>
          <cell r="O1543">
            <v>0.05</v>
          </cell>
          <cell r="P1543">
            <v>0.37</v>
          </cell>
          <cell r="Q1543">
            <v>3.12</v>
          </cell>
        </row>
        <row r="1544">
          <cell r="J1544" t="str">
            <v>MADERA TORNILLO INC. CORTE</v>
          </cell>
          <cell r="K1544" t="str">
            <v>p2</v>
          </cell>
          <cell r="M1544">
            <v>0.31269999999999998</v>
          </cell>
          <cell r="N1544">
            <v>3.7</v>
          </cell>
          <cell r="O1544">
            <v>1.1599999999999999</v>
          </cell>
          <cell r="P1544">
            <v>19.54</v>
          </cell>
          <cell r="Q1544">
            <v>72.489999999999995</v>
          </cell>
        </row>
        <row r="1545">
          <cell r="J1545" t="str">
            <v>IMPLEMENTOS DE SEGURIDAD</v>
          </cell>
          <cell r="K1545" t="str">
            <v>hh</v>
          </cell>
          <cell r="M1545">
            <v>1.4255</v>
          </cell>
          <cell r="N1545">
            <v>0.47</v>
          </cell>
          <cell r="O1545">
            <v>0.67</v>
          </cell>
          <cell r="P1545">
            <v>89.08</v>
          </cell>
          <cell r="Q1545">
            <v>41.87</v>
          </cell>
        </row>
        <row r="1546">
          <cell r="J1546" t="str">
            <v>HERRAMIENTAS MANUALES</v>
          </cell>
          <cell r="K1546" t="str">
            <v>%MO</v>
          </cell>
          <cell r="M1546">
            <v>0.05</v>
          </cell>
          <cell r="N1546">
            <v>17.989999999999998</v>
          </cell>
          <cell r="O1546">
            <v>0.9</v>
          </cell>
          <cell r="P1546">
            <v>3.12</v>
          </cell>
          <cell r="Q1546">
            <v>56.24</v>
          </cell>
        </row>
        <row r="1547">
          <cell r="J1547" t="str">
            <v>REGLA DE ALUMINIO x 5m</v>
          </cell>
          <cell r="K1547" t="str">
            <v>u</v>
          </cell>
          <cell r="M1547">
            <v>2.7900000000000001E-2</v>
          </cell>
          <cell r="N1547">
            <v>14.5</v>
          </cell>
          <cell r="O1547">
            <v>0.4</v>
          </cell>
          <cell r="P1547">
            <v>1.74</v>
          </cell>
          <cell r="Q1547">
            <v>25</v>
          </cell>
        </row>
        <row r="1548">
          <cell r="J1548" t="str">
            <v>JEFE DE GRUPO</v>
          </cell>
          <cell r="K1548" t="str">
            <v>hh</v>
          </cell>
          <cell r="M1548">
            <v>0.44429999999999997</v>
          </cell>
          <cell r="N1548">
            <v>13.01</v>
          </cell>
          <cell r="O1548">
            <v>5.78</v>
          </cell>
          <cell r="P1548">
            <v>2.8</v>
          </cell>
          <cell r="Q1548">
            <v>36.409999999999997</v>
          </cell>
        </row>
        <row r="1549">
          <cell r="J1549" t="str">
            <v>OPERARIO</v>
          </cell>
          <cell r="K1549" t="str">
            <v>hh</v>
          </cell>
          <cell r="M1549">
            <v>2.2100000000000002E-2</v>
          </cell>
          <cell r="N1549">
            <v>12.2</v>
          </cell>
          <cell r="O1549">
            <v>0.27</v>
          </cell>
          <cell r="P1549">
            <v>0.14000000000000001</v>
          </cell>
          <cell r="Q1549">
            <v>1.7</v>
          </cell>
        </row>
        <row r="1550">
          <cell r="J1550" t="str">
            <v>AYUDANTE</v>
          </cell>
          <cell r="K1550" t="str">
            <v>hh</v>
          </cell>
          <cell r="M1550">
            <v>1.6299999999999999E-2</v>
          </cell>
          <cell r="N1550">
            <v>9.81</v>
          </cell>
          <cell r="O1550">
            <v>0.16</v>
          </cell>
          <cell r="P1550">
            <v>0.1</v>
          </cell>
          <cell r="Q1550">
            <v>1.01</v>
          </cell>
        </row>
        <row r="1551">
          <cell r="J1551" t="str">
            <v>CLAVOS PARA MADERA CON CABEZA</v>
          </cell>
          <cell r="K1551" t="str">
            <v>Kg</v>
          </cell>
          <cell r="M1551">
            <v>0.14829999999999999</v>
          </cell>
          <cell r="N1551">
            <v>2.9</v>
          </cell>
          <cell r="O1551">
            <v>0.43</v>
          </cell>
          <cell r="P1551">
            <v>0.93</v>
          </cell>
          <cell r="Q1551">
            <v>2.71</v>
          </cell>
        </row>
        <row r="1552">
          <cell r="J1552" t="str">
            <v>ARENA FINA</v>
          </cell>
          <cell r="K1552" t="str">
            <v>m3</v>
          </cell>
          <cell r="M1552">
            <v>5.7000000000000002E-3</v>
          </cell>
          <cell r="N1552">
            <v>31.54</v>
          </cell>
          <cell r="O1552">
            <v>0.18</v>
          </cell>
          <cell r="P1552">
            <v>0.04</v>
          </cell>
          <cell r="Q1552">
            <v>1.1299999999999999</v>
          </cell>
        </row>
        <row r="1553">
          <cell r="J1553" t="str">
            <v>CEMENTO PORTLAND TIPO I (42.5 Kg)</v>
          </cell>
          <cell r="K1553" t="str">
            <v>bls</v>
          </cell>
          <cell r="M1553">
            <v>0.31340000000000001</v>
          </cell>
          <cell r="N1553">
            <v>13.69</v>
          </cell>
          <cell r="O1553">
            <v>4.29</v>
          </cell>
          <cell r="P1553">
            <v>1.97</v>
          </cell>
          <cell r="Q1553">
            <v>27.03</v>
          </cell>
        </row>
        <row r="1554">
          <cell r="J1554" t="str">
            <v>AGUA PUESTA EN OBRA</v>
          </cell>
          <cell r="K1554" t="str">
            <v>m3</v>
          </cell>
          <cell r="M1554">
            <v>5.0500000000000003E-2</v>
          </cell>
          <cell r="N1554">
            <v>8.51</v>
          </cell>
          <cell r="O1554">
            <v>0.43</v>
          </cell>
          <cell r="P1554">
            <v>0.32</v>
          </cell>
          <cell r="Q1554">
            <v>2.71</v>
          </cell>
        </row>
        <row r="1555">
          <cell r="J1555" t="str">
            <v>MADERA TORNILLO INC. CORTE</v>
          </cell>
          <cell r="K1555" t="str">
            <v>p2</v>
          </cell>
          <cell r="M1555">
            <v>2.7300000000000001E-2</v>
          </cell>
          <cell r="N1555">
            <v>3.7</v>
          </cell>
          <cell r="O1555">
            <v>0.1</v>
          </cell>
          <cell r="P1555">
            <v>0.17</v>
          </cell>
          <cell r="Q1555">
            <v>0.63</v>
          </cell>
        </row>
        <row r="1556">
          <cell r="J1556" t="str">
            <v>IMPLEMENTOS DE SEGURIDAD</v>
          </cell>
          <cell r="K1556" t="str">
            <v>hh</v>
          </cell>
          <cell r="M1556">
            <v>0.4894</v>
          </cell>
          <cell r="N1556">
            <v>0.47</v>
          </cell>
          <cell r="O1556">
            <v>0.23</v>
          </cell>
          <cell r="P1556">
            <v>3.08</v>
          </cell>
          <cell r="Q1556">
            <v>1.45</v>
          </cell>
        </row>
        <row r="1557">
          <cell r="J1557" t="str">
            <v>HERRAMIENTAS MANUALES</v>
          </cell>
          <cell r="K1557" t="str">
            <v>%MO</v>
          </cell>
          <cell r="M1557">
            <v>0.13339999999999999</v>
          </cell>
          <cell r="N1557">
            <v>15.14</v>
          </cell>
          <cell r="O1557">
            <v>2.02</v>
          </cell>
          <cell r="P1557">
            <v>0.84</v>
          </cell>
          <cell r="Q1557">
            <v>12.73</v>
          </cell>
        </row>
        <row r="1558">
          <cell r="J1558" t="str">
            <v>REGLA DE ALUMINIO x 5m</v>
          </cell>
          <cell r="K1558" t="str">
            <v>u</v>
          </cell>
          <cell r="M1558">
            <v>1.3335999999999999</v>
          </cell>
          <cell r="N1558">
            <v>14.5</v>
          </cell>
          <cell r="O1558">
            <v>19.34</v>
          </cell>
          <cell r="P1558">
            <v>8.4</v>
          </cell>
          <cell r="Q1558">
            <v>121.84</v>
          </cell>
        </row>
        <row r="1559">
          <cell r="J1559" t="str">
            <v>JEFE DE GRUPO</v>
          </cell>
          <cell r="K1559" t="str">
            <v>hh</v>
          </cell>
          <cell r="M1559">
            <v>0.44429999999999997</v>
          </cell>
          <cell r="N1559">
            <v>13.01</v>
          </cell>
          <cell r="O1559">
            <v>5.78</v>
          </cell>
          <cell r="P1559">
            <v>5.34</v>
          </cell>
          <cell r="Q1559">
            <v>69.48</v>
          </cell>
        </row>
        <row r="1560">
          <cell r="J1560" t="str">
            <v>OPERARIO</v>
          </cell>
          <cell r="K1560" t="str">
            <v>hh</v>
          </cell>
          <cell r="M1560">
            <v>2.2100000000000002E-2</v>
          </cell>
          <cell r="N1560">
            <v>12.2</v>
          </cell>
          <cell r="O1560">
            <v>0.27</v>
          </cell>
          <cell r="P1560">
            <v>0.27</v>
          </cell>
          <cell r="Q1560">
            <v>3.25</v>
          </cell>
        </row>
        <row r="1561">
          <cell r="J1561" t="str">
            <v>AYUDANTE</v>
          </cell>
          <cell r="K1561" t="str">
            <v>hh</v>
          </cell>
          <cell r="M1561">
            <v>1.6299999999999999E-2</v>
          </cell>
          <cell r="N1561">
            <v>9.81</v>
          </cell>
          <cell r="O1561">
            <v>0.16</v>
          </cell>
          <cell r="P1561">
            <v>0.2</v>
          </cell>
          <cell r="Q1561">
            <v>1.92</v>
          </cell>
        </row>
        <row r="1562">
          <cell r="J1562" t="str">
            <v>CLAVOS PARA MADERA CON CABEZA</v>
          </cell>
          <cell r="K1562" t="str">
            <v>Kg</v>
          </cell>
          <cell r="M1562">
            <v>0.14829999999999999</v>
          </cell>
          <cell r="N1562">
            <v>2.9</v>
          </cell>
          <cell r="O1562">
            <v>0.43</v>
          </cell>
          <cell r="P1562">
            <v>1.78</v>
          </cell>
          <cell r="Q1562">
            <v>5.17</v>
          </cell>
        </row>
        <row r="1563">
          <cell r="J1563" t="str">
            <v>ARENA FINA</v>
          </cell>
          <cell r="K1563" t="str">
            <v>m3</v>
          </cell>
          <cell r="M1563">
            <v>5.7000000000000002E-3</v>
          </cell>
          <cell r="N1563">
            <v>31.54</v>
          </cell>
          <cell r="O1563">
            <v>0.18</v>
          </cell>
          <cell r="P1563">
            <v>7.0000000000000007E-2</v>
          </cell>
          <cell r="Q1563">
            <v>2.16</v>
          </cell>
        </row>
        <row r="1564">
          <cell r="J1564" t="str">
            <v>CEMENTO PORTLAND TIPO I (42.5 Kg)</v>
          </cell>
          <cell r="K1564" t="str">
            <v>bls</v>
          </cell>
          <cell r="M1564">
            <v>0.31340000000000001</v>
          </cell>
          <cell r="N1564">
            <v>13.69</v>
          </cell>
          <cell r="O1564">
            <v>4.29</v>
          </cell>
          <cell r="P1564">
            <v>3.77</v>
          </cell>
          <cell r="Q1564">
            <v>51.57</v>
          </cell>
        </row>
        <row r="1565">
          <cell r="J1565" t="str">
            <v>AGUA PUESTA EN OBRA</v>
          </cell>
          <cell r="K1565" t="str">
            <v>m3</v>
          </cell>
          <cell r="M1565">
            <v>5.0500000000000003E-2</v>
          </cell>
          <cell r="N1565">
            <v>8.51</v>
          </cell>
          <cell r="O1565">
            <v>0.43</v>
          </cell>
          <cell r="P1565">
            <v>0.61</v>
          </cell>
          <cell r="Q1565">
            <v>5.17</v>
          </cell>
        </row>
        <row r="1566">
          <cell r="J1566" t="str">
            <v>MADERA TORNILLO INC. CORTE</v>
          </cell>
          <cell r="K1566" t="str">
            <v>p2</v>
          </cell>
          <cell r="M1566">
            <v>2.7300000000000001E-2</v>
          </cell>
          <cell r="N1566">
            <v>3.7</v>
          </cell>
          <cell r="O1566">
            <v>0.1</v>
          </cell>
          <cell r="P1566">
            <v>0.33</v>
          </cell>
          <cell r="Q1566">
            <v>1.2</v>
          </cell>
        </row>
        <row r="1567">
          <cell r="J1567" t="str">
            <v>IMPLEMENTOS DE SEGURIDAD</v>
          </cell>
          <cell r="K1567" t="str">
            <v>hh</v>
          </cell>
          <cell r="M1567">
            <v>0.4894</v>
          </cell>
          <cell r="N1567">
            <v>0.47</v>
          </cell>
          <cell r="O1567">
            <v>0.23</v>
          </cell>
          <cell r="P1567">
            <v>5.88</v>
          </cell>
          <cell r="Q1567">
            <v>2.76</v>
          </cell>
        </row>
        <row r="1568">
          <cell r="J1568" t="str">
            <v>HERRAMIENTAS MANUALES</v>
          </cell>
          <cell r="K1568" t="str">
            <v>%MO</v>
          </cell>
          <cell r="M1568">
            <v>0.13339999999999999</v>
          </cell>
          <cell r="N1568">
            <v>15.14</v>
          </cell>
          <cell r="O1568">
            <v>2.02</v>
          </cell>
          <cell r="P1568">
            <v>1.6</v>
          </cell>
          <cell r="Q1568">
            <v>24.28</v>
          </cell>
        </row>
        <row r="1569">
          <cell r="J1569" t="str">
            <v>REGLA DE ALUMINIO x 5m</v>
          </cell>
          <cell r="K1569" t="str">
            <v>u</v>
          </cell>
          <cell r="M1569">
            <v>1.3335999999999999</v>
          </cell>
          <cell r="N1569">
            <v>14.5</v>
          </cell>
          <cell r="O1569">
            <v>19.34</v>
          </cell>
          <cell r="P1569">
            <v>16.03</v>
          </cell>
          <cell r="Q1569">
            <v>232.47</v>
          </cell>
        </row>
        <row r="1570">
          <cell r="J1570" t="str">
            <v>JEFE DE GRUPO</v>
          </cell>
          <cell r="K1570" t="str">
            <v>hh</v>
          </cell>
          <cell r="M1570">
            <v>0.44429999999999997</v>
          </cell>
          <cell r="N1570">
            <v>13.01</v>
          </cell>
          <cell r="O1570">
            <v>5.78</v>
          </cell>
          <cell r="P1570">
            <v>0.91</v>
          </cell>
          <cell r="Q1570">
            <v>11.85</v>
          </cell>
        </row>
        <row r="1571">
          <cell r="J1571" t="str">
            <v>OPERARIO</v>
          </cell>
          <cell r="K1571" t="str">
            <v>hh</v>
          </cell>
          <cell r="M1571">
            <v>2.2100000000000002E-2</v>
          </cell>
          <cell r="N1571">
            <v>12.2</v>
          </cell>
          <cell r="O1571">
            <v>0.27</v>
          </cell>
          <cell r="P1571">
            <v>0.05</v>
          </cell>
          <cell r="Q1571">
            <v>0.55000000000000004</v>
          </cell>
        </row>
        <row r="1572">
          <cell r="J1572" t="str">
            <v>AYUDANTE</v>
          </cell>
          <cell r="K1572" t="str">
            <v>hh</v>
          </cell>
          <cell r="M1572">
            <v>1.6299999999999999E-2</v>
          </cell>
          <cell r="N1572">
            <v>9.81</v>
          </cell>
          <cell r="O1572">
            <v>0.16</v>
          </cell>
          <cell r="P1572">
            <v>0.03</v>
          </cell>
          <cell r="Q1572">
            <v>0.33</v>
          </cell>
        </row>
        <row r="1573">
          <cell r="J1573" t="str">
            <v>CLAVOS PARA MADERA CON CABEZA</v>
          </cell>
          <cell r="K1573" t="str">
            <v>Kg</v>
          </cell>
          <cell r="M1573">
            <v>0.14829999999999999</v>
          </cell>
          <cell r="N1573">
            <v>2.9</v>
          </cell>
          <cell r="O1573">
            <v>0.43</v>
          </cell>
          <cell r="P1573">
            <v>0.3</v>
          </cell>
          <cell r="Q1573">
            <v>0.88</v>
          </cell>
        </row>
        <row r="1574">
          <cell r="J1574" t="str">
            <v>ARENA FINA</v>
          </cell>
          <cell r="K1574" t="str">
            <v>m3</v>
          </cell>
          <cell r="M1574">
            <v>5.7000000000000002E-3</v>
          </cell>
          <cell r="N1574">
            <v>31.54</v>
          </cell>
          <cell r="O1574">
            <v>0.18</v>
          </cell>
          <cell r="P1574">
            <v>0.01</v>
          </cell>
          <cell r="Q1574">
            <v>0.37</v>
          </cell>
        </row>
        <row r="1575">
          <cell r="J1575" t="str">
            <v>CEMENTO PORTLAND TIPO I (42.5 Kg)</v>
          </cell>
          <cell r="K1575" t="str">
            <v>bls</v>
          </cell>
          <cell r="M1575">
            <v>0.31340000000000001</v>
          </cell>
          <cell r="N1575">
            <v>13.69</v>
          </cell>
          <cell r="O1575">
            <v>4.29</v>
          </cell>
          <cell r="P1575">
            <v>0.64</v>
          </cell>
          <cell r="Q1575">
            <v>8.7899999999999991</v>
          </cell>
        </row>
        <row r="1576">
          <cell r="J1576" t="str">
            <v>AGUA PUESTA EN OBRA</v>
          </cell>
          <cell r="K1576" t="str">
            <v>m3</v>
          </cell>
          <cell r="M1576">
            <v>5.0500000000000003E-2</v>
          </cell>
          <cell r="N1576">
            <v>8.51</v>
          </cell>
          <cell r="O1576">
            <v>0.43</v>
          </cell>
          <cell r="P1576">
            <v>0.1</v>
          </cell>
          <cell r="Q1576">
            <v>0.88</v>
          </cell>
        </row>
        <row r="1577">
          <cell r="J1577" t="str">
            <v>MADERA TORNILLO INC. CORTE</v>
          </cell>
          <cell r="K1577" t="str">
            <v>p2</v>
          </cell>
          <cell r="M1577">
            <v>2.7300000000000001E-2</v>
          </cell>
          <cell r="N1577">
            <v>3.7</v>
          </cell>
          <cell r="O1577">
            <v>0.1</v>
          </cell>
          <cell r="P1577">
            <v>0.06</v>
          </cell>
          <cell r="Q1577">
            <v>0.21</v>
          </cell>
        </row>
        <row r="1578">
          <cell r="J1578" t="str">
            <v>IMPLEMENTOS DE SEGURIDAD</v>
          </cell>
          <cell r="K1578" t="str">
            <v>hh</v>
          </cell>
          <cell r="M1578">
            <v>0.4894</v>
          </cell>
          <cell r="N1578">
            <v>0.47</v>
          </cell>
          <cell r="O1578">
            <v>0.23</v>
          </cell>
          <cell r="P1578">
            <v>1</v>
          </cell>
          <cell r="Q1578">
            <v>0.47</v>
          </cell>
        </row>
        <row r="1579">
          <cell r="J1579" t="str">
            <v>HERRAMIENTAS MANUALES</v>
          </cell>
          <cell r="K1579" t="str">
            <v>%MO</v>
          </cell>
          <cell r="M1579">
            <v>0.13339999999999999</v>
          </cell>
          <cell r="N1579">
            <v>15.14</v>
          </cell>
          <cell r="O1579">
            <v>2.02</v>
          </cell>
          <cell r="P1579">
            <v>0.27</v>
          </cell>
          <cell r="Q1579">
            <v>4.1399999999999997</v>
          </cell>
        </row>
        <row r="1580">
          <cell r="J1580" t="str">
            <v>REGLA DE ALUMINIO x 5m</v>
          </cell>
          <cell r="K1580" t="str">
            <v>u</v>
          </cell>
          <cell r="M1580">
            <v>1.3335999999999999</v>
          </cell>
          <cell r="N1580">
            <v>14.5</v>
          </cell>
          <cell r="O1580">
            <v>19.34</v>
          </cell>
          <cell r="P1580">
            <v>2.73</v>
          </cell>
          <cell r="Q1580">
            <v>39.65</v>
          </cell>
        </row>
        <row r="1581">
          <cell r="J1581" t="str">
            <v>PULIDORA DE TERRAZO EN SECO</v>
          </cell>
          <cell r="K1581" t="str">
            <v>hm</v>
          </cell>
          <cell r="M1581">
            <v>0.58130000000000004</v>
          </cell>
          <cell r="N1581">
            <v>8</v>
          </cell>
          <cell r="O1581">
            <v>4.6500000000000004</v>
          </cell>
          <cell r="P1581">
            <v>52.32</v>
          </cell>
          <cell r="Q1581">
            <v>418.5</v>
          </cell>
        </row>
        <row r="1582">
          <cell r="J1582" t="str">
            <v>HERRAMIENTAS MANUALES</v>
          </cell>
          <cell r="K1582" t="str">
            <v>%MO</v>
          </cell>
          <cell r="M1582">
            <v>5.0200000000000002E-2</v>
          </cell>
          <cell r="N1582">
            <v>23.31</v>
          </cell>
          <cell r="O1582">
            <v>1.17</v>
          </cell>
          <cell r="P1582">
            <v>4.5199999999999996</v>
          </cell>
          <cell r="Q1582">
            <v>105.3</v>
          </cell>
        </row>
        <row r="1583">
          <cell r="J1583" t="str">
            <v>JEFE DE GRUPO</v>
          </cell>
          <cell r="K1583" t="str">
            <v>hh</v>
          </cell>
          <cell r="M1583">
            <v>9.9900000000000003E-2</v>
          </cell>
          <cell r="N1583">
            <v>13.01</v>
          </cell>
          <cell r="O1583">
            <v>1.3</v>
          </cell>
          <cell r="P1583">
            <v>8.99</v>
          </cell>
          <cell r="Q1583">
            <v>117</v>
          </cell>
        </row>
        <row r="1584">
          <cell r="J1584" t="str">
            <v>OPERARIO</v>
          </cell>
          <cell r="K1584" t="str">
            <v>hh</v>
          </cell>
          <cell r="M1584">
            <v>1</v>
          </cell>
          <cell r="N1584">
            <v>12.2</v>
          </cell>
          <cell r="O1584">
            <v>12.2</v>
          </cell>
          <cell r="P1584">
            <v>90</v>
          </cell>
          <cell r="Q1584">
            <v>1098</v>
          </cell>
        </row>
        <row r="1585">
          <cell r="J1585" t="str">
            <v>AYUDANTE</v>
          </cell>
          <cell r="K1585" t="str">
            <v>hh</v>
          </cell>
          <cell r="M1585">
            <v>1</v>
          </cell>
          <cell r="N1585">
            <v>9.81</v>
          </cell>
          <cell r="O1585">
            <v>9.81</v>
          </cell>
          <cell r="P1585">
            <v>90</v>
          </cell>
          <cell r="Q1585">
            <v>882.9</v>
          </cell>
        </row>
        <row r="1586">
          <cell r="J1586" t="str">
            <v>GRANALLA (BLS DE 40KG</v>
          </cell>
          <cell r="K1586" t="str">
            <v>bls</v>
          </cell>
          <cell r="M1586">
            <v>0.36919999999999997</v>
          </cell>
          <cell r="N1586">
            <v>26</v>
          </cell>
          <cell r="O1586">
            <v>9.6</v>
          </cell>
          <cell r="P1586">
            <v>33.229999999999997</v>
          </cell>
          <cell r="Q1586">
            <v>864</v>
          </cell>
        </row>
        <row r="1587">
          <cell r="J1587" t="str">
            <v>CEMENTO BLANCO (50Kg)</v>
          </cell>
          <cell r="K1587" t="str">
            <v>bls</v>
          </cell>
          <cell r="M1587">
            <v>5.8999999999999999E-3</v>
          </cell>
          <cell r="N1587">
            <v>47.19</v>
          </cell>
          <cell r="O1587">
            <v>0.28000000000000003</v>
          </cell>
          <cell r="P1587">
            <v>0.53</v>
          </cell>
          <cell r="Q1587">
            <v>25.2</v>
          </cell>
        </row>
        <row r="1588">
          <cell r="J1588" t="str">
            <v>SELLADOR</v>
          </cell>
          <cell r="K1588" t="str">
            <v>gal</v>
          </cell>
          <cell r="M1588">
            <v>9.4999999999999998E-3</v>
          </cell>
          <cell r="N1588">
            <v>49.25</v>
          </cell>
          <cell r="O1588">
            <v>0.47</v>
          </cell>
          <cell r="P1588">
            <v>0.86</v>
          </cell>
          <cell r="Q1588">
            <v>42.3</v>
          </cell>
        </row>
        <row r="1589">
          <cell r="J1589" t="str">
            <v>AGUA PUESTA EN OBRA</v>
          </cell>
          <cell r="K1589" t="str">
            <v>m3</v>
          </cell>
          <cell r="M1589">
            <v>1.06E-2</v>
          </cell>
          <cell r="N1589">
            <v>8.51</v>
          </cell>
          <cell r="O1589">
            <v>0.09</v>
          </cell>
          <cell r="P1589">
            <v>0.95</v>
          </cell>
          <cell r="Q1589">
            <v>8.1</v>
          </cell>
        </row>
        <row r="1590">
          <cell r="J1590" t="str">
            <v>IMPLEMENTOS DE SEGURIDAD</v>
          </cell>
          <cell r="K1590" t="str">
            <v>hh</v>
          </cell>
          <cell r="M1590">
            <v>2.1063999999999998</v>
          </cell>
          <cell r="N1590">
            <v>0.47</v>
          </cell>
          <cell r="O1590">
            <v>0.99</v>
          </cell>
          <cell r="P1590">
            <v>189.58</v>
          </cell>
          <cell r="Q1590">
            <v>89.1</v>
          </cell>
        </row>
        <row r="1591">
          <cell r="J1591" t="str">
            <v>JEFE DE GRUPO</v>
          </cell>
          <cell r="K1591" t="str">
            <v>hh</v>
          </cell>
          <cell r="M1591">
            <v>1.46E-2</v>
          </cell>
          <cell r="N1591">
            <v>13.01</v>
          </cell>
          <cell r="O1591">
            <v>0.19</v>
          </cell>
          <cell r="P1591">
            <v>0.49</v>
          </cell>
          <cell r="Q1591">
            <v>6.36</v>
          </cell>
        </row>
        <row r="1592">
          <cell r="J1592" t="str">
            <v>OPERARIO</v>
          </cell>
          <cell r="K1592" t="str">
            <v>hh</v>
          </cell>
          <cell r="M1592">
            <v>5.8200000000000002E-2</v>
          </cell>
          <cell r="N1592">
            <v>12.2</v>
          </cell>
          <cell r="O1592">
            <v>0.71</v>
          </cell>
          <cell r="P1592">
            <v>1.95</v>
          </cell>
          <cell r="Q1592">
            <v>23.75</v>
          </cell>
        </row>
        <row r="1593">
          <cell r="J1593" t="str">
            <v>AYUDANTE</v>
          </cell>
          <cell r="K1593" t="str">
            <v>hh</v>
          </cell>
          <cell r="M1593">
            <v>0.1162</v>
          </cell>
          <cell r="N1593">
            <v>9.81</v>
          </cell>
          <cell r="O1593">
            <v>1.1399999999999999</v>
          </cell>
          <cell r="P1593">
            <v>3.89</v>
          </cell>
          <cell r="Q1593">
            <v>38.130000000000003</v>
          </cell>
        </row>
        <row r="1594">
          <cell r="J1594" t="str">
            <v>CONCR.PREMEZ.F'C=100 KG/CM2 - CI</v>
          </cell>
          <cell r="K1594" t="str">
            <v>m3</v>
          </cell>
          <cell r="M1594">
            <v>0.105</v>
          </cell>
          <cell r="N1594">
            <v>178.28</v>
          </cell>
          <cell r="O1594">
            <v>18.72</v>
          </cell>
          <cell r="P1594">
            <v>3.51</v>
          </cell>
          <cell r="Q1594">
            <v>626.17999999999995</v>
          </cell>
        </row>
        <row r="1595">
          <cell r="J1595" t="str">
            <v>IMPLEMENTOS DE SEGURIDAD</v>
          </cell>
          <cell r="K1595" t="str">
            <v>hh</v>
          </cell>
          <cell r="M1595">
            <v>0.1915</v>
          </cell>
          <cell r="N1595">
            <v>0.47</v>
          </cell>
          <cell r="O1595">
            <v>0.09</v>
          </cell>
          <cell r="P1595">
            <v>6.41</v>
          </cell>
          <cell r="Q1595">
            <v>3.01</v>
          </cell>
        </row>
        <row r="1596">
          <cell r="J1596" t="str">
            <v>JEFE DE GRUPO</v>
          </cell>
          <cell r="K1596" t="str">
            <v>hh</v>
          </cell>
          <cell r="M1596">
            <v>9.1999999999999998E-3</v>
          </cell>
          <cell r="N1596">
            <v>13.01</v>
          </cell>
          <cell r="O1596">
            <v>0.12</v>
          </cell>
          <cell r="P1596">
            <v>0.61</v>
          </cell>
          <cell r="Q1596">
            <v>7.95</v>
          </cell>
        </row>
        <row r="1597">
          <cell r="J1597" t="str">
            <v>OPERARIO</v>
          </cell>
          <cell r="K1597" t="str">
            <v>hh</v>
          </cell>
          <cell r="M1597">
            <v>0.56389999999999996</v>
          </cell>
          <cell r="N1597">
            <v>12.2</v>
          </cell>
          <cell r="O1597">
            <v>6.88</v>
          </cell>
          <cell r="P1597">
            <v>37.36</v>
          </cell>
          <cell r="Q1597">
            <v>455.8</v>
          </cell>
        </row>
        <row r="1598">
          <cell r="J1598" t="str">
            <v>AYUDANTE</v>
          </cell>
          <cell r="K1598" t="str">
            <v>hh</v>
          </cell>
          <cell r="M1598">
            <v>0.28239999999999998</v>
          </cell>
          <cell r="N1598">
            <v>9.81</v>
          </cell>
          <cell r="O1598">
            <v>2.77</v>
          </cell>
          <cell r="P1598">
            <v>18.71</v>
          </cell>
          <cell r="Q1598">
            <v>183.51</v>
          </cell>
        </row>
        <row r="1599">
          <cell r="J1599" t="str">
            <v>CONCRETO PREMEZCLADO f'c=100 kg/cm2, Piedra 57, Slump 3-4"</v>
          </cell>
          <cell r="K1599" t="str">
            <v>m3</v>
          </cell>
          <cell r="M1599">
            <v>4.3999999999999997E-2</v>
          </cell>
          <cell r="N1599">
            <v>178.29</v>
          </cell>
          <cell r="O1599">
            <v>7.84</v>
          </cell>
          <cell r="P1599">
            <v>2.92</v>
          </cell>
          <cell r="Q1599">
            <v>519.4</v>
          </cell>
        </row>
        <row r="1600">
          <cell r="J1600" t="str">
            <v>IMPLEMENTOS DE SEGURIDAD</v>
          </cell>
          <cell r="K1600" t="str">
            <v>hh</v>
          </cell>
          <cell r="M1600">
            <v>0.85109999999999997</v>
          </cell>
          <cell r="N1600">
            <v>0.47</v>
          </cell>
          <cell r="O1600">
            <v>0.4</v>
          </cell>
          <cell r="P1600">
            <v>56.39</v>
          </cell>
          <cell r="Q1600">
            <v>26.5</v>
          </cell>
        </row>
        <row r="1601">
          <cell r="J1601" t="str">
            <v>HERRAMIENTAS MANUALES</v>
          </cell>
          <cell r="K1601" t="str">
            <v>%MO</v>
          </cell>
          <cell r="M1601">
            <v>3.0499999999999999E-2</v>
          </cell>
          <cell r="N1601">
            <v>10.18</v>
          </cell>
          <cell r="O1601">
            <v>0.31</v>
          </cell>
          <cell r="P1601">
            <v>2.02</v>
          </cell>
          <cell r="Q1601">
            <v>20.54</v>
          </cell>
        </row>
        <row r="1602">
          <cell r="J1602" t="str">
            <v>REGLA DE ALUMINIO x 5m</v>
          </cell>
          <cell r="K1602" t="str">
            <v>u</v>
          </cell>
          <cell r="M1602">
            <v>6.1400000000000003E-2</v>
          </cell>
          <cell r="N1602">
            <v>14.5</v>
          </cell>
          <cell r="O1602">
            <v>0.89</v>
          </cell>
          <cell r="P1602">
            <v>4.07</v>
          </cell>
          <cell r="Q1602">
            <v>58.96</v>
          </cell>
        </row>
        <row r="1603">
          <cell r="J1603" t="str">
            <v>SERVICIO DE BOMBA P/PREMEZCLADO</v>
          </cell>
          <cell r="K1603" t="str">
            <v>m3</v>
          </cell>
          <cell r="M1603">
            <v>4.3999999999999997E-2</v>
          </cell>
          <cell r="N1603">
            <v>30</v>
          </cell>
          <cell r="O1603">
            <v>1.32</v>
          </cell>
          <cell r="P1603">
            <v>2.92</v>
          </cell>
          <cell r="Q1603">
            <v>87.45</v>
          </cell>
        </row>
        <row r="1604">
          <cell r="J1604" t="str">
            <v>JEFE DE GRUPO</v>
          </cell>
          <cell r="K1604" t="str">
            <v>hh</v>
          </cell>
          <cell r="M1604">
            <v>9.9900000000000003E-2</v>
          </cell>
          <cell r="N1604">
            <v>13.01</v>
          </cell>
          <cell r="O1604">
            <v>1.3</v>
          </cell>
          <cell r="P1604">
            <v>4.72</v>
          </cell>
          <cell r="Q1604">
            <v>61.37</v>
          </cell>
        </row>
        <row r="1605">
          <cell r="J1605" t="str">
            <v>OPERARIO</v>
          </cell>
          <cell r="K1605" t="str">
            <v>hh</v>
          </cell>
          <cell r="M1605">
            <v>1</v>
          </cell>
          <cell r="N1605">
            <v>12.2</v>
          </cell>
          <cell r="O1605">
            <v>12.2</v>
          </cell>
          <cell r="P1605">
            <v>47.21</v>
          </cell>
          <cell r="Q1605">
            <v>575.96</v>
          </cell>
        </row>
        <row r="1606">
          <cell r="J1606" t="str">
            <v>AYUDANTE</v>
          </cell>
          <cell r="K1606" t="str">
            <v>hh</v>
          </cell>
          <cell r="M1606">
            <v>0.50049999999999994</v>
          </cell>
          <cell r="N1606">
            <v>9.81</v>
          </cell>
          <cell r="O1606">
            <v>4.91</v>
          </cell>
          <cell r="P1606">
            <v>23.63</v>
          </cell>
          <cell r="Q1606">
            <v>231.8</v>
          </cell>
        </row>
        <row r="1607">
          <cell r="J1607" t="str">
            <v>AGUA PUESTA EN OBRA</v>
          </cell>
          <cell r="K1607" t="str">
            <v>m3</v>
          </cell>
          <cell r="M1607">
            <v>4.7000000000000002E-3</v>
          </cell>
          <cell r="N1607">
            <v>8.51</v>
          </cell>
          <cell r="O1607">
            <v>0.04</v>
          </cell>
          <cell r="P1607">
            <v>0.22</v>
          </cell>
          <cell r="Q1607">
            <v>1.89</v>
          </cell>
        </row>
        <row r="1608">
          <cell r="J1608" t="str">
            <v>ARENA GRUESA</v>
          </cell>
          <cell r="K1608" t="str">
            <v>m3</v>
          </cell>
          <cell r="M1608">
            <v>1.67E-2</v>
          </cell>
          <cell r="N1608">
            <v>31.09</v>
          </cell>
          <cell r="O1608">
            <v>0.52</v>
          </cell>
          <cell r="P1608">
            <v>0.79</v>
          </cell>
          <cell r="Q1608">
            <v>24.55</v>
          </cell>
        </row>
        <row r="1609">
          <cell r="J1609" t="str">
            <v>CEMENTO PORTLAND TIPO I (42.5 Kg)</v>
          </cell>
          <cell r="K1609" t="str">
            <v>bls</v>
          </cell>
          <cell r="M1609">
            <v>0.1497</v>
          </cell>
          <cell r="N1609">
            <v>13.69</v>
          </cell>
          <cell r="O1609">
            <v>2.0499999999999998</v>
          </cell>
          <cell r="P1609">
            <v>7.07</v>
          </cell>
          <cell r="Q1609">
            <v>96.78</v>
          </cell>
        </row>
        <row r="1610">
          <cell r="J1610" t="str">
            <v>IMPLEMENTOS DE SEGURIDAD</v>
          </cell>
          <cell r="K1610" t="str">
            <v>hh</v>
          </cell>
          <cell r="M1610">
            <v>1.5956999999999999</v>
          </cell>
          <cell r="N1610">
            <v>0.47</v>
          </cell>
          <cell r="O1610">
            <v>0.75</v>
          </cell>
          <cell r="P1610">
            <v>75.33</v>
          </cell>
          <cell r="Q1610">
            <v>35.409999999999997</v>
          </cell>
        </row>
        <row r="1611">
          <cell r="J1611" t="str">
            <v>HERRAMIENTAS MANUALES</v>
          </cell>
          <cell r="K1611" t="str">
            <v>%MO</v>
          </cell>
          <cell r="M1611">
            <v>0.05</v>
          </cell>
          <cell r="N1611">
            <v>18.41</v>
          </cell>
          <cell r="O1611">
            <v>0.92</v>
          </cell>
          <cell r="P1611">
            <v>2.36</v>
          </cell>
          <cell r="Q1611">
            <v>43.43</v>
          </cell>
        </row>
        <row r="1612">
          <cell r="J1612" t="str">
            <v>PULIDORA DE TERRAZO</v>
          </cell>
          <cell r="K1612" t="str">
            <v>hm</v>
          </cell>
          <cell r="M1612">
            <v>0.58160000000000001</v>
          </cell>
          <cell r="N1612">
            <v>13.24</v>
          </cell>
          <cell r="O1612">
            <v>7.7</v>
          </cell>
          <cell r="P1612">
            <v>38.53</v>
          </cell>
          <cell r="Q1612">
            <v>510.13</v>
          </cell>
        </row>
        <row r="1613">
          <cell r="J1613" t="str">
            <v>HERRAMIENTAS MANUALES</v>
          </cell>
          <cell r="K1613" t="str">
            <v>%MO</v>
          </cell>
          <cell r="M1613">
            <v>5.0099999999999999E-2</v>
          </cell>
          <cell r="N1613">
            <v>33.9</v>
          </cell>
          <cell r="O1613">
            <v>1.7</v>
          </cell>
          <cell r="P1613">
            <v>3.32</v>
          </cell>
          <cell r="Q1613">
            <v>112.63</v>
          </cell>
        </row>
        <row r="1614">
          <cell r="J1614" t="str">
            <v>JEFE DE GRUPO</v>
          </cell>
          <cell r="K1614" t="str">
            <v>hh</v>
          </cell>
          <cell r="M1614">
            <v>0.14530000000000001</v>
          </cell>
          <cell r="N1614">
            <v>13.01</v>
          </cell>
          <cell r="O1614">
            <v>1.89</v>
          </cell>
          <cell r="P1614">
            <v>9.6300000000000008</v>
          </cell>
          <cell r="Q1614">
            <v>125.21</v>
          </cell>
        </row>
        <row r="1615">
          <cell r="J1615" t="str">
            <v>OPERARIO</v>
          </cell>
          <cell r="K1615" t="str">
            <v>hh</v>
          </cell>
          <cell r="M1615">
            <v>1.4540999999999999</v>
          </cell>
          <cell r="N1615">
            <v>12.2</v>
          </cell>
          <cell r="O1615">
            <v>17.739999999999998</v>
          </cell>
          <cell r="P1615">
            <v>96.33</v>
          </cell>
          <cell r="Q1615">
            <v>1175.28</v>
          </cell>
        </row>
        <row r="1616">
          <cell r="J1616" t="str">
            <v>AYUDANTE</v>
          </cell>
          <cell r="K1616" t="str">
            <v>hh</v>
          </cell>
          <cell r="M1616">
            <v>1.4545999999999999</v>
          </cell>
          <cell r="N1616">
            <v>9.81</v>
          </cell>
          <cell r="O1616">
            <v>14.27</v>
          </cell>
          <cell r="P1616">
            <v>96.37</v>
          </cell>
          <cell r="Q1616">
            <v>945.39</v>
          </cell>
        </row>
        <row r="1617">
          <cell r="J1617" t="str">
            <v>PLATINA DE ALUMINIO</v>
          </cell>
          <cell r="K1617" t="str">
            <v>m</v>
          </cell>
          <cell r="M1617">
            <v>2.0053999999999998</v>
          </cell>
          <cell r="N1617">
            <v>1.86</v>
          </cell>
          <cell r="O1617">
            <v>3.73</v>
          </cell>
          <cell r="P1617">
            <v>132.86000000000001</v>
          </cell>
          <cell r="Q1617">
            <v>247.11</v>
          </cell>
        </row>
        <row r="1618">
          <cell r="J1618" t="str">
            <v>GRANALLA (BLS DE 40KG</v>
          </cell>
          <cell r="K1618" t="str">
            <v>bls</v>
          </cell>
          <cell r="M1618">
            <v>0.76880000000000004</v>
          </cell>
          <cell r="N1618">
            <v>26</v>
          </cell>
          <cell r="O1618">
            <v>19.989999999999998</v>
          </cell>
          <cell r="P1618">
            <v>50.93</v>
          </cell>
          <cell r="Q1618">
            <v>1324.34</v>
          </cell>
        </row>
        <row r="1619">
          <cell r="J1619" t="str">
            <v>CEMENTO BLANCO (50Kg)</v>
          </cell>
          <cell r="K1619" t="str">
            <v>bls</v>
          </cell>
          <cell r="M1619">
            <v>1.2500000000000001E-2</v>
          </cell>
          <cell r="N1619">
            <v>47.19</v>
          </cell>
          <cell r="O1619">
            <v>0.59</v>
          </cell>
          <cell r="P1619">
            <v>0.83</v>
          </cell>
          <cell r="Q1619">
            <v>39.090000000000003</v>
          </cell>
        </row>
        <row r="1620">
          <cell r="J1620" t="str">
            <v>SELLADOR</v>
          </cell>
          <cell r="K1620" t="str">
            <v>gal</v>
          </cell>
          <cell r="M1620">
            <v>2.01E-2</v>
          </cell>
          <cell r="N1620">
            <v>49.25</v>
          </cell>
          <cell r="O1620">
            <v>0.99</v>
          </cell>
          <cell r="P1620">
            <v>1.33</v>
          </cell>
          <cell r="Q1620">
            <v>65.59</v>
          </cell>
        </row>
        <row r="1621">
          <cell r="J1621" t="str">
            <v>AGUA PUESTA EN OBRA</v>
          </cell>
          <cell r="K1621" t="str">
            <v>m3</v>
          </cell>
          <cell r="M1621">
            <v>2.12E-2</v>
          </cell>
          <cell r="N1621">
            <v>8.51</v>
          </cell>
          <cell r="O1621">
            <v>0.18</v>
          </cell>
          <cell r="P1621">
            <v>1.4</v>
          </cell>
          <cell r="Q1621">
            <v>11.93</v>
          </cell>
        </row>
        <row r="1622">
          <cell r="J1622" t="str">
            <v>IMPLEMENTOS DE SEGURIDAD</v>
          </cell>
          <cell r="K1622" t="str">
            <v>hh</v>
          </cell>
          <cell r="M1622">
            <v>3.0638000000000001</v>
          </cell>
          <cell r="N1622">
            <v>0.47</v>
          </cell>
          <cell r="O1622">
            <v>1.44</v>
          </cell>
          <cell r="P1622">
            <v>202.98</v>
          </cell>
          <cell r="Q1622">
            <v>95.4</v>
          </cell>
        </row>
        <row r="1623">
          <cell r="J1623" t="str">
            <v>PULIDORA DE TERRAZO EN SECO</v>
          </cell>
          <cell r="K1623" t="str">
            <v>hm</v>
          </cell>
          <cell r="M1623">
            <v>0.2913</v>
          </cell>
          <cell r="N1623">
            <v>8</v>
          </cell>
          <cell r="O1623">
            <v>2.33</v>
          </cell>
          <cell r="P1623">
            <v>4.34</v>
          </cell>
          <cell r="Q1623">
            <v>34.72</v>
          </cell>
        </row>
        <row r="1624">
          <cell r="J1624" t="str">
            <v>HERRAMIENTAS MANUALES</v>
          </cell>
          <cell r="K1624" t="str">
            <v>%MO</v>
          </cell>
          <cell r="M1624">
            <v>5.0099999999999999E-2</v>
          </cell>
          <cell r="N1624">
            <v>16.36</v>
          </cell>
          <cell r="O1624">
            <v>0.82</v>
          </cell>
          <cell r="P1624">
            <v>0.75</v>
          </cell>
          <cell r="Q1624">
            <v>12.22</v>
          </cell>
        </row>
        <row r="1625">
          <cell r="J1625" t="str">
            <v>JEFE DE GRUPO</v>
          </cell>
          <cell r="K1625" t="str">
            <v>hh</v>
          </cell>
          <cell r="M1625">
            <v>8.9200000000000002E-2</v>
          </cell>
          <cell r="N1625">
            <v>13.01</v>
          </cell>
          <cell r="O1625">
            <v>1.1599999999999999</v>
          </cell>
          <cell r="P1625">
            <v>1.33</v>
          </cell>
          <cell r="Q1625">
            <v>17.28</v>
          </cell>
        </row>
        <row r="1626">
          <cell r="J1626" t="str">
            <v>OPERARIO</v>
          </cell>
          <cell r="K1626" t="str">
            <v>hh</v>
          </cell>
          <cell r="M1626">
            <v>0.88849999999999996</v>
          </cell>
          <cell r="N1626">
            <v>12.2</v>
          </cell>
          <cell r="O1626">
            <v>10.84</v>
          </cell>
          <cell r="P1626">
            <v>13.24</v>
          </cell>
          <cell r="Q1626">
            <v>161.52000000000001</v>
          </cell>
        </row>
        <row r="1627">
          <cell r="J1627" t="str">
            <v>AYUDANTE</v>
          </cell>
          <cell r="K1627" t="str">
            <v>hh</v>
          </cell>
          <cell r="M1627">
            <v>0.44440000000000002</v>
          </cell>
          <cell r="N1627">
            <v>9.81</v>
          </cell>
          <cell r="O1627">
            <v>4.3600000000000003</v>
          </cell>
          <cell r="P1627">
            <v>6.62</v>
          </cell>
          <cell r="Q1627">
            <v>64.959999999999994</v>
          </cell>
        </row>
        <row r="1628">
          <cell r="J1628" t="str">
            <v>GRANALLA (BLS DE 40KG</v>
          </cell>
          <cell r="K1628" t="str">
            <v>bls</v>
          </cell>
          <cell r="M1628">
            <v>0.12189999999999999</v>
          </cell>
          <cell r="N1628">
            <v>26</v>
          </cell>
          <cell r="O1628">
            <v>3.17</v>
          </cell>
          <cell r="P1628">
            <v>1.82</v>
          </cell>
          <cell r="Q1628">
            <v>47.23</v>
          </cell>
        </row>
        <row r="1629">
          <cell r="J1629" t="str">
            <v>CEMENTO BLANCO (50Kg)</v>
          </cell>
          <cell r="K1629" t="str">
            <v>bls</v>
          </cell>
          <cell r="M1629">
            <v>1.9E-3</v>
          </cell>
          <cell r="N1629">
            <v>47.19</v>
          </cell>
          <cell r="O1629">
            <v>0.09</v>
          </cell>
          <cell r="P1629">
            <v>0.03</v>
          </cell>
          <cell r="Q1629">
            <v>1.34</v>
          </cell>
        </row>
        <row r="1630">
          <cell r="J1630" t="str">
            <v>SELLADOR</v>
          </cell>
          <cell r="K1630" t="str">
            <v>gal</v>
          </cell>
          <cell r="M1630">
            <v>3.2000000000000002E-3</v>
          </cell>
          <cell r="N1630">
            <v>49.25</v>
          </cell>
          <cell r="O1630">
            <v>0.16</v>
          </cell>
          <cell r="P1630">
            <v>0.05</v>
          </cell>
          <cell r="Q1630">
            <v>2.38</v>
          </cell>
        </row>
        <row r="1631">
          <cell r="J1631" t="str">
            <v>AGUA PUESTA EN OBRA</v>
          </cell>
          <cell r="K1631" t="str">
            <v>m3</v>
          </cell>
          <cell r="M1631">
            <v>3.5000000000000001E-3</v>
          </cell>
          <cell r="N1631">
            <v>8.51</v>
          </cell>
          <cell r="O1631">
            <v>0.03</v>
          </cell>
          <cell r="P1631">
            <v>0.05</v>
          </cell>
          <cell r="Q1631">
            <v>0.45</v>
          </cell>
        </row>
        <row r="1632">
          <cell r="J1632" t="str">
            <v>IMPLEMENTOS DE SEGURIDAD</v>
          </cell>
          <cell r="K1632" t="str">
            <v>hh</v>
          </cell>
          <cell r="M1632">
            <v>1.4255</v>
          </cell>
          <cell r="N1632">
            <v>0.47</v>
          </cell>
          <cell r="O1632">
            <v>0.67</v>
          </cell>
          <cell r="P1632">
            <v>21.24</v>
          </cell>
          <cell r="Q1632">
            <v>9.98</v>
          </cell>
        </row>
        <row r="1633">
          <cell r="J1633" t="str">
            <v>PULIDORA DE TERRAZO EN SECO</v>
          </cell>
          <cell r="K1633" t="str">
            <v>hm</v>
          </cell>
          <cell r="M1633">
            <v>0.2913</v>
          </cell>
          <cell r="N1633">
            <v>8</v>
          </cell>
          <cell r="O1633">
            <v>2.33</v>
          </cell>
          <cell r="P1633">
            <v>9.4499999999999993</v>
          </cell>
          <cell r="Q1633">
            <v>75.59</v>
          </cell>
        </row>
        <row r="1634">
          <cell r="J1634" t="str">
            <v>HERRAMIENTAS MANUALES</v>
          </cell>
          <cell r="K1634" t="str">
            <v>%MO</v>
          </cell>
          <cell r="M1634">
            <v>0.05</v>
          </cell>
          <cell r="N1634">
            <v>13.39</v>
          </cell>
          <cell r="O1634">
            <v>0.67</v>
          </cell>
          <cell r="P1634">
            <v>1.62</v>
          </cell>
          <cell r="Q1634">
            <v>21.73</v>
          </cell>
        </row>
        <row r="1635">
          <cell r="J1635" t="str">
            <v>JEFE DE GRUPO</v>
          </cell>
          <cell r="K1635" t="str">
            <v>hh</v>
          </cell>
          <cell r="M1635">
            <v>7.2999999999999995E-2</v>
          </cell>
          <cell r="N1635">
            <v>13.01</v>
          </cell>
          <cell r="O1635">
            <v>0.95</v>
          </cell>
          <cell r="P1635">
            <v>2.37</v>
          </cell>
          <cell r="Q1635">
            <v>30.82</v>
          </cell>
        </row>
        <row r="1636">
          <cell r="J1636" t="str">
            <v>OPERARIO</v>
          </cell>
          <cell r="K1636" t="str">
            <v>hh</v>
          </cell>
          <cell r="M1636">
            <v>0.72699999999999998</v>
          </cell>
          <cell r="N1636">
            <v>12.2</v>
          </cell>
          <cell r="O1636">
            <v>8.8699999999999992</v>
          </cell>
          <cell r="P1636">
            <v>23.58</v>
          </cell>
          <cell r="Q1636">
            <v>287.74</v>
          </cell>
        </row>
        <row r="1637">
          <cell r="J1637" t="str">
            <v>AYUDANTE</v>
          </cell>
          <cell r="K1637" t="str">
            <v>hh</v>
          </cell>
          <cell r="M1637">
            <v>0.3639</v>
          </cell>
          <cell r="N1637">
            <v>9.81</v>
          </cell>
          <cell r="O1637">
            <v>3.57</v>
          </cell>
          <cell r="P1637">
            <v>11.8</v>
          </cell>
          <cell r="Q1637">
            <v>115.81</v>
          </cell>
        </row>
        <row r="1638">
          <cell r="J1638" t="str">
            <v>GRANALLA (BLS DE 40KG</v>
          </cell>
          <cell r="K1638" t="str">
            <v>bls</v>
          </cell>
          <cell r="M1638">
            <v>7.6899999999999996E-2</v>
          </cell>
          <cell r="N1638">
            <v>26</v>
          </cell>
          <cell r="O1638">
            <v>2</v>
          </cell>
          <cell r="P1638">
            <v>2.4900000000000002</v>
          </cell>
          <cell r="Q1638">
            <v>64.88</v>
          </cell>
        </row>
        <row r="1639">
          <cell r="J1639" t="str">
            <v>CEMENTO BLANCO (50Kg)</v>
          </cell>
          <cell r="K1639" t="str">
            <v>bls</v>
          </cell>
          <cell r="M1639">
            <v>1.2999999999999999E-3</v>
          </cell>
          <cell r="N1639">
            <v>47.19</v>
          </cell>
          <cell r="O1639">
            <v>0.06</v>
          </cell>
          <cell r="P1639">
            <v>0.04</v>
          </cell>
          <cell r="Q1639">
            <v>1.95</v>
          </cell>
        </row>
        <row r="1640">
          <cell r="J1640" t="str">
            <v>SELLADOR</v>
          </cell>
          <cell r="K1640" t="str">
            <v>gal</v>
          </cell>
          <cell r="M1640">
            <v>2E-3</v>
          </cell>
          <cell r="N1640">
            <v>49.25</v>
          </cell>
          <cell r="O1640">
            <v>0.1</v>
          </cell>
          <cell r="P1640">
            <v>0.06</v>
          </cell>
          <cell r="Q1640">
            <v>3.24</v>
          </cell>
        </row>
        <row r="1641">
          <cell r="J1641" t="str">
            <v>AGUA PUESTA EN OBRA</v>
          </cell>
          <cell r="K1641" t="str">
            <v>m3</v>
          </cell>
          <cell r="M1641">
            <v>2.3999999999999998E-3</v>
          </cell>
          <cell r="N1641">
            <v>8.51</v>
          </cell>
          <cell r="O1641">
            <v>0.02</v>
          </cell>
          <cell r="P1641">
            <v>0.08</v>
          </cell>
          <cell r="Q1641">
            <v>0.65</v>
          </cell>
        </row>
        <row r="1642">
          <cell r="J1642" t="str">
            <v>IMPLEMENTOS DE SEGURIDAD</v>
          </cell>
          <cell r="K1642" t="str">
            <v>hh</v>
          </cell>
          <cell r="M1642">
            <v>1.1701999999999999</v>
          </cell>
          <cell r="N1642">
            <v>0.47</v>
          </cell>
          <cell r="O1642">
            <v>0.55000000000000004</v>
          </cell>
          <cell r="P1642">
            <v>37.96</v>
          </cell>
          <cell r="Q1642">
            <v>17.84</v>
          </cell>
        </row>
        <row r="1643">
          <cell r="J1643" t="str">
            <v>BARANDA 2" ACERO INOXIDABLE</v>
          </cell>
          <cell r="K1643" t="str">
            <v>m</v>
          </cell>
          <cell r="M1643">
            <v>1</v>
          </cell>
          <cell r="N1643">
            <v>127.51</v>
          </cell>
          <cell r="O1643">
            <v>127.51</v>
          </cell>
          <cell r="P1643">
            <v>34.5</v>
          </cell>
          <cell r="Q1643">
            <v>4399.1000000000004</v>
          </cell>
        </row>
        <row r="1644">
          <cell r="J1644" t="str">
            <v>VIDRIO INCOLORO P/ BARANDA</v>
          </cell>
          <cell r="K1644" t="str">
            <v>p2</v>
          </cell>
          <cell r="M1644">
            <v>1</v>
          </cell>
          <cell r="N1644">
            <v>24.64</v>
          </cell>
          <cell r="O1644">
            <v>24.64</v>
          </cell>
          <cell r="P1644">
            <v>196.59</v>
          </cell>
          <cell r="Q1644">
            <v>4843.9799999999996</v>
          </cell>
        </row>
        <row r="1645">
          <cell r="J1645" t="str">
            <v>VIDRIO INCOLORO P/ BARANDA</v>
          </cell>
          <cell r="K1645" t="str">
            <v>p2</v>
          </cell>
          <cell r="M1645">
            <v>1</v>
          </cell>
          <cell r="N1645">
            <v>24.64</v>
          </cell>
          <cell r="O1645">
            <v>24.64</v>
          </cell>
          <cell r="P1645">
            <v>3.44</v>
          </cell>
          <cell r="Q1645">
            <v>84.76</v>
          </cell>
        </row>
        <row r="1646">
          <cell r="J1646" t="str">
            <v>JEFE DE GRUPO</v>
          </cell>
          <cell r="K1646" t="str">
            <v>hh</v>
          </cell>
          <cell r="M1646">
            <v>1.61E-2</v>
          </cell>
          <cell r="N1646">
            <v>13.01</v>
          </cell>
          <cell r="O1646">
            <v>0.21</v>
          </cell>
          <cell r="P1646">
            <v>32.46</v>
          </cell>
          <cell r="Q1646">
            <v>423.36</v>
          </cell>
        </row>
        <row r="1647">
          <cell r="J1647" t="str">
            <v>OPERARIO</v>
          </cell>
          <cell r="K1647" t="str">
            <v>hh</v>
          </cell>
          <cell r="M1647">
            <v>0.1598</v>
          </cell>
          <cell r="N1647">
            <v>12.2</v>
          </cell>
          <cell r="O1647">
            <v>1.95</v>
          </cell>
          <cell r="P1647">
            <v>322.16000000000003</v>
          </cell>
          <cell r="Q1647">
            <v>3931.2</v>
          </cell>
        </row>
        <row r="1648">
          <cell r="J1648" t="str">
            <v>AYUDANTE</v>
          </cell>
          <cell r="K1648" t="str">
            <v>hh</v>
          </cell>
          <cell r="M1648">
            <v>0.3201</v>
          </cell>
          <cell r="N1648">
            <v>9.81</v>
          </cell>
          <cell r="O1648">
            <v>3.14</v>
          </cell>
          <cell r="P1648">
            <v>645.32000000000005</v>
          </cell>
          <cell r="Q1648">
            <v>6330.24</v>
          </cell>
        </row>
        <row r="1649">
          <cell r="J1649" t="str">
            <v>BLOCK DE VIDRIO 15 X 15 E=10 CM</v>
          </cell>
          <cell r="K1649" t="str">
            <v>u</v>
          </cell>
          <cell r="M1649">
            <v>1.01</v>
          </cell>
          <cell r="N1649">
            <v>4</v>
          </cell>
          <cell r="O1649">
            <v>4.04</v>
          </cell>
          <cell r="P1649">
            <v>2036.16</v>
          </cell>
          <cell r="Q1649">
            <v>8144.64</v>
          </cell>
        </row>
        <row r="1650">
          <cell r="J1650" t="str">
            <v>FRAGUA PORCELANA BLANCA</v>
          </cell>
          <cell r="K1650" t="str">
            <v>Kg</v>
          </cell>
          <cell r="M1650">
            <v>0.1013</v>
          </cell>
          <cell r="N1650">
            <v>3.06</v>
          </cell>
          <cell r="O1650">
            <v>0.31</v>
          </cell>
          <cell r="P1650">
            <v>204.22</v>
          </cell>
          <cell r="Q1650">
            <v>624.96</v>
          </cell>
        </row>
        <row r="1651">
          <cell r="J1651" t="str">
            <v>CEMENTO BLANCO (50Kg)</v>
          </cell>
          <cell r="K1651" t="str">
            <v>bls</v>
          </cell>
          <cell r="M1651">
            <v>5.8999999999999999E-3</v>
          </cell>
          <cell r="N1651">
            <v>47.19</v>
          </cell>
          <cell r="O1651">
            <v>0.28000000000000003</v>
          </cell>
          <cell r="P1651">
            <v>11.89</v>
          </cell>
          <cell r="Q1651">
            <v>564.48</v>
          </cell>
        </row>
        <row r="1652">
          <cell r="J1652" t="str">
            <v>ARENA FINA</v>
          </cell>
          <cell r="K1652" t="str">
            <v>m3</v>
          </cell>
          <cell r="M1652">
            <v>1E-3</v>
          </cell>
          <cell r="N1652">
            <v>31.54</v>
          </cell>
          <cell r="O1652">
            <v>0.03</v>
          </cell>
          <cell r="P1652">
            <v>2.02</v>
          </cell>
          <cell r="Q1652">
            <v>60.48</v>
          </cell>
        </row>
        <row r="1653">
          <cell r="J1653" t="str">
            <v>ALAMBRE NEGRO RECOCIDO Nº 8</v>
          </cell>
          <cell r="K1653" t="str">
            <v>Kg</v>
          </cell>
          <cell r="M1653">
            <v>3.6700000000000003E-2</v>
          </cell>
          <cell r="N1653">
            <v>3</v>
          </cell>
          <cell r="O1653">
            <v>0.11</v>
          </cell>
          <cell r="P1653">
            <v>73.989999999999995</v>
          </cell>
          <cell r="Q1653">
            <v>221.76</v>
          </cell>
        </row>
        <row r="1654">
          <cell r="J1654" t="str">
            <v>MADERA TORNILLO INC. CORTE</v>
          </cell>
          <cell r="K1654" t="str">
            <v>p2</v>
          </cell>
          <cell r="M1654">
            <v>0.31269999999999998</v>
          </cell>
          <cell r="N1654">
            <v>3.7</v>
          </cell>
          <cell r="O1654">
            <v>1.1599999999999999</v>
          </cell>
          <cell r="P1654">
            <v>630.4</v>
          </cell>
          <cell r="Q1654">
            <v>2338.56</v>
          </cell>
        </row>
        <row r="1655">
          <cell r="J1655" t="str">
            <v>CLAVOS PARA MADERA CON CABEZA</v>
          </cell>
          <cell r="K1655" t="str">
            <v>Kg</v>
          </cell>
          <cell r="M1655">
            <v>2.07E-2</v>
          </cell>
          <cell r="N1655">
            <v>2.9</v>
          </cell>
          <cell r="O1655">
            <v>0.06</v>
          </cell>
          <cell r="P1655">
            <v>41.73</v>
          </cell>
          <cell r="Q1655">
            <v>120.96</v>
          </cell>
        </row>
        <row r="1656">
          <cell r="J1656" t="str">
            <v>IMPLEMENTOS DE SEGURIDAD</v>
          </cell>
          <cell r="K1656" t="str">
            <v>hh</v>
          </cell>
          <cell r="M1656">
            <v>0.4894</v>
          </cell>
          <cell r="N1656">
            <v>0.47</v>
          </cell>
          <cell r="O1656">
            <v>0.23</v>
          </cell>
          <cell r="P1656">
            <v>986.63</v>
          </cell>
          <cell r="Q1656">
            <v>463.68</v>
          </cell>
        </row>
        <row r="1657">
          <cell r="J1657" t="str">
            <v>HERRAMIENTAS MANUALES</v>
          </cell>
          <cell r="K1657" t="str">
            <v>%MO</v>
          </cell>
          <cell r="M1657">
            <v>0.03</v>
          </cell>
          <cell r="N1657">
            <v>5.67</v>
          </cell>
          <cell r="O1657">
            <v>0.17</v>
          </cell>
          <cell r="P1657">
            <v>60.48</v>
          </cell>
          <cell r="Q1657">
            <v>342.72</v>
          </cell>
        </row>
        <row r="1658">
          <cell r="J1658" t="str">
            <v>JEFE DE GRUPO</v>
          </cell>
          <cell r="K1658" t="str">
            <v>hh</v>
          </cell>
          <cell r="M1658">
            <v>9.9900000000000003E-2</v>
          </cell>
          <cell r="N1658">
            <v>13.01</v>
          </cell>
          <cell r="O1658">
            <v>1.3</v>
          </cell>
          <cell r="P1658">
            <v>13.86</v>
          </cell>
          <cell r="Q1658">
            <v>180.31</v>
          </cell>
        </row>
        <row r="1659">
          <cell r="J1659" t="str">
            <v>OPERARIO</v>
          </cell>
          <cell r="K1659" t="str">
            <v>hh</v>
          </cell>
          <cell r="M1659">
            <v>1</v>
          </cell>
          <cell r="N1659">
            <v>12.2</v>
          </cell>
          <cell r="O1659">
            <v>12.2</v>
          </cell>
          <cell r="P1659">
            <v>138.69999999999999</v>
          </cell>
          <cell r="Q1659">
            <v>1692.14</v>
          </cell>
        </row>
        <row r="1660">
          <cell r="J1660" t="str">
            <v>AYUDANTE</v>
          </cell>
          <cell r="K1660" t="str">
            <v>hh</v>
          </cell>
          <cell r="M1660">
            <v>0.33329999999999999</v>
          </cell>
          <cell r="N1660">
            <v>9.81</v>
          </cell>
          <cell r="O1660">
            <v>3.27</v>
          </cell>
          <cell r="P1660">
            <v>46.23</v>
          </cell>
          <cell r="Q1660">
            <v>453.55</v>
          </cell>
        </row>
        <row r="1661">
          <cell r="J1661" t="str">
            <v>CLAVOS PARA MADERA CON CABEZA</v>
          </cell>
          <cell r="K1661" t="str">
            <v>Kg</v>
          </cell>
          <cell r="M1661">
            <v>2.07E-2</v>
          </cell>
          <cell r="N1661">
            <v>2.9</v>
          </cell>
          <cell r="O1661">
            <v>0.06</v>
          </cell>
          <cell r="P1661">
            <v>2.87</v>
          </cell>
          <cell r="Q1661">
            <v>8.32</v>
          </cell>
        </row>
        <row r="1662">
          <cell r="J1662" t="str">
            <v>ARENA FINA</v>
          </cell>
          <cell r="K1662" t="str">
            <v>m3</v>
          </cell>
          <cell r="M1662">
            <v>1.5900000000000001E-2</v>
          </cell>
          <cell r="N1662">
            <v>31.54</v>
          </cell>
          <cell r="O1662">
            <v>0.5</v>
          </cell>
          <cell r="P1662">
            <v>2.21</v>
          </cell>
          <cell r="Q1662">
            <v>69.349999999999994</v>
          </cell>
        </row>
        <row r="1663">
          <cell r="J1663" t="str">
            <v>CEMENTO PORTLAND TIPO I (42.5 Kg)</v>
          </cell>
          <cell r="K1663" t="str">
            <v>bls</v>
          </cell>
          <cell r="M1663">
            <v>0.14019999999999999</v>
          </cell>
          <cell r="N1663">
            <v>13.69</v>
          </cell>
          <cell r="O1663">
            <v>1.92</v>
          </cell>
          <cell r="P1663">
            <v>19.45</v>
          </cell>
          <cell r="Q1663">
            <v>266.3</v>
          </cell>
        </row>
        <row r="1664">
          <cell r="J1664" t="str">
            <v>AGUA PUESTA EN OBRA</v>
          </cell>
          <cell r="K1664" t="str">
            <v>m3</v>
          </cell>
          <cell r="M1664">
            <v>5.8999999999999999E-3</v>
          </cell>
          <cell r="N1664">
            <v>8.51</v>
          </cell>
          <cell r="O1664">
            <v>0.05</v>
          </cell>
          <cell r="P1664">
            <v>0.82</v>
          </cell>
          <cell r="Q1664">
            <v>6.94</v>
          </cell>
        </row>
        <row r="1665">
          <cell r="J1665" t="str">
            <v>MADERA TORNILLO INC. CORTE</v>
          </cell>
          <cell r="K1665" t="str">
            <v>p2</v>
          </cell>
          <cell r="M1665">
            <v>0.31269999999999998</v>
          </cell>
          <cell r="N1665">
            <v>3.7</v>
          </cell>
          <cell r="O1665">
            <v>1.1599999999999999</v>
          </cell>
          <cell r="P1665">
            <v>43.37</v>
          </cell>
          <cell r="Q1665">
            <v>160.88999999999999</v>
          </cell>
        </row>
        <row r="1666">
          <cell r="J1666" t="str">
            <v>IMPLEMENTOS DE SEGURIDAD</v>
          </cell>
          <cell r="K1666" t="str">
            <v>hh</v>
          </cell>
          <cell r="M1666">
            <v>1.4255</v>
          </cell>
          <cell r="N1666">
            <v>0.47</v>
          </cell>
          <cell r="O1666">
            <v>0.67</v>
          </cell>
          <cell r="P1666">
            <v>197.72</v>
          </cell>
          <cell r="Q1666">
            <v>92.93</v>
          </cell>
        </row>
        <row r="1667">
          <cell r="J1667" t="str">
            <v>HERRAMIENTAS MANUALES</v>
          </cell>
          <cell r="K1667" t="str">
            <v>%MO</v>
          </cell>
          <cell r="M1667">
            <v>0.05</v>
          </cell>
          <cell r="N1667">
            <v>17.989999999999998</v>
          </cell>
          <cell r="O1667">
            <v>0.9</v>
          </cell>
          <cell r="P1667">
            <v>6.94</v>
          </cell>
          <cell r="Q1667">
            <v>124.83</v>
          </cell>
        </row>
        <row r="1668">
          <cell r="J1668" t="str">
            <v>REGLA DE ALUMINIO x 5m</v>
          </cell>
          <cell r="K1668" t="str">
            <v>u</v>
          </cell>
          <cell r="M1668">
            <v>2.7900000000000001E-2</v>
          </cell>
          <cell r="N1668">
            <v>14.5</v>
          </cell>
          <cell r="O1668">
            <v>0.4</v>
          </cell>
          <cell r="P1668">
            <v>3.87</v>
          </cell>
          <cell r="Q1668">
            <v>55.48</v>
          </cell>
        </row>
        <row r="1669">
          <cell r="J1669" t="str">
            <v>JEFE DE GRUPO</v>
          </cell>
          <cell r="K1669" t="str">
            <v>hh</v>
          </cell>
          <cell r="M1669">
            <v>0.44429999999999997</v>
          </cell>
          <cell r="N1669">
            <v>13.01</v>
          </cell>
          <cell r="O1669">
            <v>5.78</v>
          </cell>
          <cell r="P1669">
            <v>2.83</v>
          </cell>
          <cell r="Q1669">
            <v>36.880000000000003</v>
          </cell>
        </row>
        <row r="1670">
          <cell r="J1670" t="str">
            <v>OPERARIO</v>
          </cell>
          <cell r="K1670" t="str">
            <v>hh</v>
          </cell>
          <cell r="M1670">
            <v>2.2100000000000002E-2</v>
          </cell>
          <cell r="N1670">
            <v>12.2</v>
          </cell>
          <cell r="O1670">
            <v>0.27</v>
          </cell>
          <cell r="P1670">
            <v>0.14000000000000001</v>
          </cell>
          <cell r="Q1670">
            <v>1.72</v>
          </cell>
        </row>
        <row r="1671">
          <cell r="J1671" t="str">
            <v>AYUDANTE</v>
          </cell>
          <cell r="K1671" t="str">
            <v>hh</v>
          </cell>
          <cell r="M1671">
            <v>1.6299999999999999E-2</v>
          </cell>
          <cell r="N1671">
            <v>9.81</v>
          </cell>
          <cell r="O1671">
            <v>0.16</v>
          </cell>
          <cell r="P1671">
            <v>0.1</v>
          </cell>
          <cell r="Q1671">
            <v>1.02</v>
          </cell>
        </row>
        <row r="1672">
          <cell r="J1672" t="str">
            <v>CLAVOS PARA MADERA CON CABEZA</v>
          </cell>
          <cell r="K1672" t="str">
            <v>Kg</v>
          </cell>
          <cell r="M1672">
            <v>0.14829999999999999</v>
          </cell>
          <cell r="N1672">
            <v>2.9</v>
          </cell>
          <cell r="O1672">
            <v>0.43</v>
          </cell>
          <cell r="P1672">
            <v>0.95</v>
          </cell>
          <cell r="Q1672">
            <v>2.74</v>
          </cell>
        </row>
        <row r="1673">
          <cell r="J1673" t="str">
            <v>ARENA FINA</v>
          </cell>
          <cell r="K1673" t="str">
            <v>m3</v>
          </cell>
          <cell r="M1673">
            <v>5.7000000000000002E-3</v>
          </cell>
          <cell r="N1673">
            <v>31.54</v>
          </cell>
          <cell r="O1673">
            <v>0.18</v>
          </cell>
          <cell r="P1673">
            <v>0.04</v>
          </cell>
          <cell r="Q1673">
            <v>1.1499999999999999</v>
          </cell>
        </row>
        <row r="1674">
          <cell r="J1674" t="str">
            <v>CEMENTO PORTLAND TIPO I (42.5 Kg)</v>
          </cell>
          <cell r="K1674" t="str">
            <v>bls</v>
          </cell>
          <cell r="M1674">
            <v>0.31340000000000001</v>
          </cell>
          <cell r="N1674">
            <v>13.69</v>
          </cell>
          <cell r="O1674">
            <v>4.29</v>
          </cell>
          <cell r="P1674">
            <v>2</v>
          </cell>
          <cell r="Q1674">
            <v>27.37</v>
          </cell>
        </row>
        <row r="1675">
          <cell r="J1675" t="str">
            <v>AGUA PUESTA EN OBRA</v>
          </cell>
          <cell r="K1675" t="str">
            <v>m3</v>
          </cell>
          <cell r="M1675">
            <v>5.0500000000000003E-2</v>
          </cell>
          <cell r="N1675">
            <v>8.51</v>
          </cell>
          <cell r="O1675">
            <v>0.43</v>
          </cell>
          <cell r="P1675">
            <v>0.32</v>
          </cell>
          <cell r="Q1675">
            <v>2.74</v>
          </cell>
        </row>
        <row r="1676">
          <cell r="J1676" t="str">
            <v>MADERA TORNILLO INC. CORTE</v>
          </cell>
          <cell r="K1676" t="str">
            <v>p2</v>
          </cell>
          <cell r="M1676">
            <v>2.7300000000000001E-2</v>
          </cell>
          <cell r="N1676">
            <v>3.7</v>
          </cell>
          <cell r="O1676">
            <v>0.1</v>
          </cell>
          <cell r="P1676">
            <v>0.17</v>
          </cell>
          <cell r="Q1676">
            <v>0.64</v>
          </cell>
        </row>
        <row r="1677">
          <cell r="J1677" t="str">
            <v>IMPLEMENTOS DE SEGURIDAD</v>
          </cell>
          <cell r="K1677" t="str">
            <v>hh</v>
          </cell>
          <cell r="M1677">
            <v>0.4894</v>
          </cell>
          <cell r="N1677">
            <v>0.47</v>
          </cell>
          <cell r="O1677">
            <v>0.23</v>
          </cell>
          <cell r="P1677">
            <v>3.12</v>
          </cell>
          <cell r="Q1677">
            <v>1.47</v>
          </cell>
        </row>
        <row r="1678">
          <cell r="J1678" t="str">
            <v>HERRAMIENTAS MANUALES</v>
          </cell>
          <cell r="K1678" t="str">
            <v>%MO</v>
          </cell>
          <cell r="M1678">
            <v>0.13339999999999999</v>
          </cell>
          <cell r="N1678">
            <v>15.14</v>
          </cell>
          <cell r="O1678">
            <v>2.02</v>
          </cell>
          <cell r="P1678">
            <v>0.85</v>
          </cell>
          <cell r="Q1678">
            <v>12.89</v>
          </cell>
        </row>
        <row r="1679">
          <cell r="J1679" t="str">
            <v>REGLA DE ALUMINIO x 5m</v>
          </cell>
          <cell r="K1679" t="str">
            <v>u</v>
          </cell>
          <cell r="M1679">
            <v>1.3335999999999999</v>
          </cell>
          <cell r="N1679">
            <v>14.5</v>
          </cell>
          <cell r="O1679">
            <v>19.34</v>
          </cell>
          <cell r="P1679">
            <v>8.51</v>
          </cell>
          <cell r="Q1679">
            <v>123.39</v>
          </cell>
        </row>
        <row r="1680">
          <cell r="J1680" t="str">
            <v>PULIDORA DE TERRAZO EN SECO</v>
          </cell>
          <cell r="K1680" t="str">
            <v>hm</v>
          </cell>
          <cell r="M1680">
            <v>0.58130000000000004</v>
          </cell>
          <cell r="N1680">
            <v>8</v>
          </cell>
          <cell r="O1680">
            <v>4.6500000000000004</v>
          </cell>
          <cell r="P1680">
            <v>86.96</v>
          </cell>
          <cell r="Q1680">
            <v>695.64</v>
          </cell>
        </row>
        <row r="1681">
          <cell r="J1681" t="str">
            <v>HERRAMIENTAS MANUALES</v>
          </cell>
          <cell r="K1681" t="str">
            <v>%MO</v>
          </cell>
          <cell r="M1681">
            <v>5.0200000000000002E-2</v>
          </cell>
          <cell r="N1681">
            <v>23.31</v>
          </cell>
          <cell r="O1681">
            <v>1.17</v>
          </cell>
          <cell r="P1681">
            <v>7.51</v>
          </cell>
          <cell r="Q1681">
            <v>175.03</v>
          </cell>
        </row>
        <row r="1682">
          <cell r="J1682" t="str">
            <v>JEFE DE GRUPO</v>
          </cell>
          <cell r="K1682" t="str">
            <v>hh</v>
          </cell>
          <cell r="M1682">
            <v>9.9900000000000003E-2</v>
          </cell>
          <cell r="N1682">
            <v>13.01</v>
          </cell>
          <cell r="O1682">
            <v>1.3</v>
          </cell>
          <cell r="P1682">
            <v>14.95</v>
          </cell>
          <cell r="Q1682">
            <v>194.48</v>
          </cell>
        </row>
        <row r="1683">
          <cell r="J1683" t="str">
            <v>OPERARIO</v>
          </cell>
          <cell r="K1683" t="str">
            <v>hh</v>
          </cell>
          <cell r="M1683">
            <v>1</v>
          </cell>
          <cell r="N1683">
            <v>12.2</v>
          </cell>
          <cell r="O1683">
            <v>12.2</v>
          </cell>
          <cell r="P1683">
            <v>149.6</v>
          </cell>
          <cell r="Q1683">
            <v>1825.12</v>
          </cell>
        </row>
        <row r="1684">
          <cell r="J1684" t="str">
            <v>AYUDANTE</v>
          </cell>
          <cell r="K1684" t="str">
            <v>hh</v>
          </cell>
          <cell r="M1684">
            <v>1</v>
          </cell>
          <cell r="N1684">
            <v>9.81</v>
          </cell>
          <cell r="O1684">
            <v>9.81</v>
          </cell>
          <cell r="P1684">
            <v>149.6</v>
          </cell>
          <cell r="Q1684">
            <v>1467.58</v>
          </cell>
        </row>
        <row r="1685">
          <cell r="J1685" t="str">
            <v>GRANALLA (BLS DE 40KG</v>
          </cell>
          <cell r="K1685" t="str">
            <v>bls</v>
          </cell>
          <cell r="M1685">
            <v>0.36919999999999997</v>
          </cell>
          <cell r="N1685">
            <v>26</v>
          </cell>
          <cell r="O1685">
            <v>9.6</v>
          </cell>
          <cell r="P1685">
            <v>55.23</v>
          </cell>
          <cell r="Q1685">
            <v>1436.16</v>
          </cell>
        </row>
        <row r="1686">
          <cell r="J1686" t="str">
            <v>CEMENTO BLANCO (50Kg)</v>
          </cell>
          <cell r="K1686" t="str">
            <v>bls</v>
          </cell>
          <cell r="M1686">
            <v>5.8999999999999999E-3</v>
          </cell>
          <cell r="N1686">
            <v>47.19</v>
          </cell>
          <cell r="O1686">
            <v>0.28000000000000003</v>
          </cell>
          <cell r="P1686">
            <v>0.88</v>
          </cell>
          <cell r="Q1686">
            <v>41.89</v>
          </cell>
        </row>
        <row r="1687">
          <cell r="J1687" t="str">
            <v>SELLADOR</v>
          </cell>
          <cell r="K1687" t="str">
            <v>gal</v>
          </cell>
          <cell r="M1687">
            <v>9.4999999999999998E-3</v>
          </cell>
          <cell r="N1687">
            <v>49.25</v>
          </cell>
          <cell r="O1687">
            <v>0.47</v>
          </cell>
          <cell r="P1687">
            <v>1.42</v>
          </cell>
          <cell r="Q1687">
            <v>70.31</v>
          </cell>
        </row>
        <row r="1688">
          <cell r="J1688" t="str">
            <v>AGUA PUESTA EN OBRA</v>
          </cell>
          <cell r="K1688" t="str">
            <v>m3</v>
          </cell>
          <cell r="M1688">
            <v>1.06E-2</v>
          </cell>
          <cell r="N1688">
            <v>8.51</v>
          </cell>
          <cell r="O1688">
            <v>0.09</v>
          </cell>
          <cell r="P1688">
            <v>1.59</v>
          </cell>
          <cell r="Q1688">
            <v>13.46</v>
          </cell>
        </row>
        <row r="1689">
          <cell r="J1689" t="str">
            <v>IMPLEMENTOS DE SEGURIDAD</v>
          </cell>
          <cell r="K1689" t="str">
            <v>hh</v>
          </cell>
          <cell r="M1689">
            <v>2.1063999999999998</v>
          </cell>
          <cell r="N1689">
            <v>0.47</v>
          </cell>
          <cell r="O1689">
            <v>0.99</v>
          </cell>
          <cell r="P1689">
            <v>315.12</v>
          </cell>
          <cell r="Q1689">
            <v>148.1</v>
          </cell>
        </row>
        <row r="1690">
          <cell r="J1690" t="str">
            <v>JEFE DE GRUPO</v>
          </cell>
          <cell r="K1690" t="str">
            <v>hh</v>
          </cell>
          <cell r="M1690">
            <v>1.46E-2</v>
          </cell>
          <cell r="N1690">
            <v>13.01</v>
          </cell>
          <cell r="O1690">
            <v>0.19</v>
          </cell>
          <cell r="P1690">
            <v>1.07</v>
          </cell>
          <cell r="Q1690">
            <v>13.94</v>
          </cell>
        </row>
        <row r="1691">
          <cell r="J1691" t="str">
            <v>OPERARIO</v>
          </cell>
          <cell r="K1691" t="str">
            <v>hh</v>
          </cell>
          <cell r="M1691">
            <v>5.8200000000000002E-2</v>
          </cell>
          <cell r="N1691">
            <v>12.2</v>
          </cell>
          <cell r="O1691">
            <v>0.71</v>
          </cell>
          <cell r="P1691">
            <v>4.2699999999999996</v>
          </cell>
          <cell r="Q1691">
            <v>52.08</v>
          </cell>
        </row>
        <row r="1692">
          <cell r="J1692" t="str">
            <v>AYUDANTE</v>
          </cell>
          <cell r="K1692" t="str">
            <v>hh</v>
          </cell>
          <cell r="M1692">
            <v>0.1162</v>
          </cell>
          <cell r="N1692">
            <v>9.81</v>
          </cell>
          <cell r="O1692">
            <v>1.1399999999999999</v>
          </cell>
          <cell r="P1692">
            <v>8.52</v>
          </cell>
          <cell r="Q1692">
            <v>83.62</v>
          </cell>
        </row>
        <row r="1693">
          <cell r="J1693" t="str">
            <v>CONCR.PREMEZ.F'C=100 KG/CM2 - CI</v>
          </cell>
          <cell r="K1693" t="str">
            <v>m3</v>
          </cell>
          <cell r="M1693">
            <v>0.105</v>
          </cell>
          <cell r="N1693">
            <v>178.28</v>
          </cell>
          <cell r="O1693">
            <v>18.72</v>
          </cell>
          <cell r="P1693">
            <v>7.7</v>
          </cell>
          <cell r="Q1693">
            <v>1373.11</v>
          </cell>
        </row>
        <row r="1694">
          <cell r="J1694" t="str">
            <v>IMPLEMENTOS DE SEGURIDAD</v>
          </cell>
          <cell r="K1694" t="str">
            <v>hh</v>
          </cell>
          <cell r="M1694">
            <v>0.1915</v>
          </cell>
          <cell r="N1694">
            <v>0.47</v>
          </cell>
          <cell r="O1694">
            <v>0.09</v>
          </cell>
          <cell r="P1694">
            <v>14.05</v>
          </cell>
          <cell r="Q1694">
            <v>6.6</v>
          </cell>
        </row>
        <row r="1695">
          <cell r="J1695" t="str">
            <v>JEFE DE GRUPO</v>
          </cell>
          <cell r="K1695" t="str">
            <v>hh</v>
          </cell>
          <cell r="M1695">
            <v>9.1999999999999998E-3</v>
          </cell>
          <cell r="N1695">
            <v>13.01</v>
          </cell>
          <cell r="O1695">
            <v>0.12</v>
          </cell>
          <cell r="P1695">
            <v>1.59</v>
          </cell>
          <cell r="Q1695">
            <v>20.78</v>
          </cell>
        </row>
        <row r="1696">
          <cell r="J1696" t="str">
            <v>OPERARIO</v>
          </cell>
          <cell r="K1696" t="str">
            <v>hh</v>
          </cell>
          <cell r="M1696">
            <v>0.56389999999999996</v>
          </cell>
          <cell r="N1696">
            <v>12.2</v>
          </cell>
          <cell r="O1696">
            <v>6.88</v>
          </cell>
          <cell r="P1696">
            <v>97.63</v>
          </cell>
          <cell r="Q1696">
            <v>1191.1300000000001</v>
          </cell>
        </row>
        <row r="1697">
          <cell r="J1697" t="str">
            <v>AYUDANTE</v>
          </cell>
          <cell r="K1697" t="str">
            <v>hh</v>
          </cell>
          <cell r="M1697">
            <v>0.28239999999999998</v>
          </cell>
          <cell r="N1697">
            <v>9.81</v>
          </cell>
          <cell r="O1697">
            <v>2.77</v>
          </cell>
          <cell r="P1697">
            <v>48.89</v>
          </cell>
          <cell r="Q1697">
            <v>479.57</v>
          </cell>
        </row>
        <row r="1698">
          <cell r="J1698" t="str">
            <v>CONCRETO PREMEZCLADO f'c=100 kg/cm2, Piedra 57, Slump 3-4"</v>
          </cell>
          <cell r="K1698" t="str">
            <v>m3</v>
          </cell>
          <cell r="M1698">
            <v>4.3999999999999997E-2</v>
          </cell>
          <cell r="N1698">
            <v>178.29</v>
          </cell>
          <cell r="O1698">
            <v>7.84</v>
          </cell>
          <cell r="P1698">
            <v>7.62</v>
          </cell>
          <cell r="Q1698">
            <v>1357.34</v>
          </cell>
        </row>
        <row r="1699">
          <cell r="J1699" t="str">
            <v>IMPLEMENTOS DE SEGURIDAD</v>
          </cell>
          <cell r="K1699" t="str">
            <v>hh</v>
          </cell>
          <cell r="M1699">
            <v>0.85109999999999997</v>
          </cell>
          <cell r="N1699">
            <v>0.47</v>
          </cell>
          <cell r="O1699">
            <v>0.4</v>
          </cell>
          <cell r="P1699">
            <v>147.35</v>
          </cell>
          <cell r="Q1699">
            <v>69.25</v>
          </cell>
        </row>
        <row r="1700">
          <cell r="J1700" t="str">
            <v>HERRAMIENTAS MANUALES</v>
          </cell>
          <cell r="K1700" t="str">
            <v>%MO</v>
          </cell>
          <cell r="M1700">
            <v>3.0499999999999999E-2</v>
          </cell>
          <cell r="N1700">
            <v>10.18</v>
          </cell>
          <cell r="O1700">
            <v>0.31</v>
          </cell>
          <cell r="P1700">
            <v>5.28</v>
          </cell>
          <cell r="Q1700">
            <v>53.67</v>
          </cell>
        </row>
        <row r="1701">
          <cell r="J1701" t="str">
            <v>REGLA DE ALUMINIO x 5m</v>
          </cell>
          <cell r="K1701" t="str">
            <v>u</v>
          </cell>
          <cell r="M1701">
            <v>6.1400000000000003E-2</v>
          </cell>
          <cell r="N1701">
            <v>14.5</v>
          </cell>
          <cell r="O1701">
            <v>0.89</v>
          </cell>
          <cell r="P1701">
            <v>10.63</v>
          </cell>
          <cell r="Q1701">
            <v>154.09</v>
          </cell>
        </row>
        <row r="1702">
          <cell r="J1702" t="str">
            <v>SERVICIO DE BOMBA P/PREMEZCLADO</v>
          </cell>
          <cell r="K1702" t="str">
            <v>m3</v>
          </cell>
          <cell r="M1702">
            <v>4.3999999999999997E-2</v>
          </cell>
          <cell r="N1702">
            <v>30</v>
          </cell>
          <cell r="O1702">
            <v>1.32</v>
          </cell>
          <cell r="P1702">
            <v>7.62</v>
          </cell>
          <cell r="Q1702">
            <v>228.53</v>
          </cell>
        </row>
        <row r="1703">
          <cell r="J1703" t="str">
            <v>JEFE DE GRUPO</v>
          </cell>
          <cell r="K1703" t="str">
            <v>hh</v>
          </cell>
          <cell r="M1703">
            <v>9.9900000000000003E-2</v>
          </cell>
          <cell r="N1703">
            <v>13.01</v>
          </cell>
          <cell r="O1703">
            <v>1.3</v>
          </cell>
          <cell r="P1703">
            <v>7.25</v>
          </cell>
          <cell r="Q1703">
            <v>94.33</v>
          </cell>
        </row>
        <row r="1704">
          <cell r="J1704" t="str">
            <v>OPERARIO</v>
          </cell>
          <cell r="K1704" t="str">
            <v>hh</v>
          </cell>
          <cell r="M1704">
            <v>1</v>
          </cell>
          <cell r="N1704">
            <v>12.2</v>
          </cell>
          <cell r="O1704">
            <v>12.2</v>
          </cell>
          <cell r="P1704">
            <v>72.56</v>
          </cell>
          <cell r="Q1704">
            <v>885.23</v>
          </cell>
        </row>
        <row r="1705">
          <cell r="J1705" t="str">
            <v>AYUDANTE</v>
          </cell>
          <cell r="K1705" t="str">
            <v>hh</v>
          </cell>
          <cell r="M1705">
            <v>0.50049999999999994</v>
          </cell>
          <cell r="N1705">
            <v>9.81</v>
          </cell>
          <cell r="O1705">
            <v>4.91</v>
          </cell>
          <cell r="P1705">
            <v>36.32</v>
          </cell>
          <cell r="Q1705">
            <v>356.27</v>
          </cell>
        </row>
        <row r="1706">
          <cell r="J1706" t="str">
            <v>AGUA PUESTA EN OBRA</v>
          </cell>
          <cell r="K1706" t="str">
            <v>m3</v>
          </cell>
          <cell r="M1706">
            <v>4.7000000000000002E-3</v>
          </cell>
          <cell r="N1706">
            <v>8.51</v>
          </cell>
          <cell r="O1706">
            <v>0.04</v>
          </cell>
          <cell r="P1706">
            <v>0.34</v>
          </cell>
          <cell r="Q1706">
            <v>2.9</v>
          </cell>
        </row>
        <row r="1707">
          <cell r="J1707" t="str">
            <v>ARENA GRUESA</v>
          </cell>
          <cell r="K1707" t="str">
            <v>m3</v>
          </cell>
          <cell r="M1707">
            <v>1.67E-2</v>
          </cell>
          <cell r="N1707">
            <v>31.09</v>
          </cell>
          <cell r="O1707">
            <v>0.52</v>
          </cell>
          <cell r="P1707">
            <v>1.21</v>
          </cell>
          <cell r="Q1707">
            <v>37.729999999999997</v>
          </cell>
        </row>
        <row r="1708">
          <cell r="J1708" t="str">
            <v>CEMENTO PORTLAND TIPO I (42.5 Kg)</v>
          </cell>
          <cell r="K1708" t="str">
            <v>bls</v>
          </cell>
          <cell r="M1708">
            <v>0.1497</v>
          </cell>
          <cell r="N1708">
            <v>13.69</v>
          </cell>
          <cell r="O1708">
            <v>2.0499999999999998</v>
          </cell>
          <cell r="P1708">
            <v>10.86</v>
          </cell>
          <cell r="Q1708">
            <v>148.75</v>
          </cell>
        </row>
        <row r="1709">
          <cell r="J1709" t="str">
            <v>IMPLEMENTOS DE SEGURIDAD</v>
          </cell>
          <cell r="K1709" t="str">
            <v>hh</v>
          </cell>
          <cell r="M1709">
            <v>1.5956999999999999</v>
          </cell>
          <cell r="N1709">
            <v>0.47</v>
          </cell>
          <cell r="O1709">
            <v>0.75</v>
          </cell>
          <cell r="P1709">
            <v>115.78</v>
          </cell>
          <cell r="Q1709">
            <v>54.42</v>
          </cell>
        </row>
        <row r="1710">
          <cell r="J1710" t="str">
            <v>HERRAMIENTAS MANUALES</v>
          </cell>
          <cell r="K1710" t="str">
            <v>%MO</v>
          </cell>
          <cell r="M1710">
            <v>0.05</v>
          </cell>
          <cell r="N1710">
            <v>18.41</v>
          </cell>
          <cell r="O1710">
            <v>0.92</v>
          </cell>
          <cell r="P1710">
            <v>3.63</v>
          </cell>
          <cell r="Q1710">
            <v>66.760000000000005</v>
          </cell>
        </row>
        <row r="1711">
          <cell r="J1711" t="str">
            <v>PULIDORA DE TERRAZO</v>
          </cell>
          <cell r="K1711" t="str">
            <v>hm</v>
          </cell>
          <cell r="M1711">
            <v>0.58160000000000001</v>
          </cell>
          <cell r="N1711">
            <v>13.24</v>
          </cell>
          <cell r="O1711">
            <v>7.7</v>
          </cell>
          <cell r="P1711">
            <v>19.36</v>
          </cell>
          <cell r="Q1711">
            <v>256.26</v>
          </cell>
        </row>
        <row r="1712">
          <cell r="J1712" t="str">
            <v>HERRAMIENTAS MANUALES</v>
          </cell>
          <cell r="K1712" t="str">
            <v>%MO</v>
          </cell>
          <cell r="M1712">
            <v>5.0099999999999999E-2</v>
          </cell>
          <cell r="N1712">
            <v>33.9</v>
          </cell>
          <cell r="O1712">
            <v>1.7</v>
          </cell>
          <cell r="P1712">
            <v>1.67</v>
          </cell>
          <cell r="Q1712">
            <v>56.58</v>
          </cell>
        </row>
        <row r="1713">
          <cell r="J1713" t="str">
            <v>JEFE DE GRUPO</v>
          </cell>
          <cell r="K1713" t="str">
            <v>hh</v>
          </cell>
          <cell r="M1713">
            <v>0.14530000000000001</v>
          </cell>
          <cell r="N1713">
            <v>13.01</v>
          </cell>
          <cell r="O1713">
            <v>1.89</v>
          </cell>
          <cell r="P1713">
            <v>4.84</v>
          </cell>
          <cell r="Q1713">
            <v>62.9</v>
          </cell>
        </row>
        <row r="1714">
          <cell r="J1714" t="str">
            <v>OPERARIO</v>
          </cell>
          <cell r="K1714" t="str">
            <v>hh</v>
          </cell>
          <cell r="M1714">
            <v>1.4540999999999999</v>
          </cell>
          <cell r="N1714">
            <v>12.2</v>
          </cell>
          <cell r="O1714">
            <v>17.739999999999998</v>
          </cell>
          <cell r="P1714">
            <v>48.39</v>
          </cell>
          <cell r="Q1714">
            <v>590.39</v>
          </cell>
        </row>
        <row r="1715">
          <cell r="J1715" t="str">
            <v>AYUDANTE</v>
          </cell>
          <cell r="K1715" t="str">
            <v>hh</v>
          </cell>
          <cell r="M1715">
            <v>1.4545999999999999</v>
          </cell>
          <cell r="N1715">
            <v>9.81</v>
          </cell>
          <cell r="O1715">
            <v>14.27</v>
          </cell>
          <cell r="P1715">
            <v>48.41</v>
          </cell>
          <cell r="Q1715">
            <v>474.91</v>
          </cell>
        </row>
        <row r="1716">
          <cell r="J1716" t="str">
            <v>PLATINA DE ALUMINIO</v>
          </cell>
          <cell r="K1716" t="str">
            <v>m</v>
          </cell>
          <cell r="M1716">
            <v>2.0053999999999998</v>
          </cell>
          <cell r="N1716">
            <v>1.86</v>
          </cell>
          <cell r="O1716">
            <v>3.73</v>
          </cell>
          <cell r="P1716">
            <v>66.739999999999995</v>
          </cell>
          <cell r="Q1716">
            <v>124.13</v>
          </cell>
        </row>
        <row r="1717">
          <cell r="J1717" t="str">
            <v>GRANALLA (BLS DE 40KG</v>
          </cell>
          <cell r="K1717" t="str">
            <v>bls</v>
          </cell>
          <cell r="M1717">
            <v>0.76880000000000004</v>
          </cell>
          <cell r="N1717">
            <v>26</v>
          </cell>
          <cell r="O1717">
            <v>19.989999999999998</v>
          </cell>
          <cell r="P1717">
            <v>25.59</v>
          </cell>
          <cell r="Q1717">
            <v>665.27</v>
          </cell>
        </row>
        <row r="1718">
          <cell r="J1718" t="str">
            <v>CEMENTO BLANCO (50Kg)</v>
          </cell>
          <cell r="K1718" t="str">
            <v>bls</v>
          </cell>
          <cell r="M1718">
            <v>1.2500000000000001E-2</v>
          </cell>
          <cell r="N1718">
            <v>47.19</v>
          </cell>
          <cell r="O1718">
            <v>0.59</v>
          </cell>
          <cell r="P1718">
            <v>0.42</v>
          </cell>
          <cell r="Q1718">
            <v>19.64</v>
          </cell>
        </row>
        <row r="1719">
          <cell r="J1719" t="str">
            <v>SELLADOR</v>
          </cell>
          <cell r="K1719" t="str">
            <v>gal</v>
          </cell>
          <cell r="M1719">
            <v>2.01E-2</v>
          </cell>
          <cell r="N1719">
            <v>49.25</v>
          </cell>
          <cell r="O1719">
            <v>0.99</v>
          </cell>
          <cell r="P1719">
            <v>0.67</v>
          </cell>
          <cell r="Q1719">
            <v>32.950000000000003</v>
          </cell>
        </row>
        <row r="1720">
          <cell r="J1720" t="str">
            <v>AGUA PUESTA EN OBRA</v>
          </cell>
          <cell r="K1720" t="str">
            <v>m3</v>
          </cell>
          <cell r="M1720">
            <v>2.12E-2</v>
          </cell>
          <cell r="N1720">
            <v>8.51</v>
          </cell>
          <cell r="O1720">
            <v>0.18</v>
          </cell>
          <cell r="P1720">
            <v>0.71</v>
          </cell>
          <cell r="Q1720">
            <v>5.99</v>
          </cell>
        </row>
        <row r="1721">
          <cell r="J1721" t="str">
            <v>IMPLEMENTOS DE SEGURIDAD</v>
          </cell>
          <cell r="K1721" t="str">
            <v>hh</v>
          </cell>
          <cell r="M1721">
            <v>3.0638000000000001</v>
          </cell>
          <cell r="N1721">
            <v>0.47</v>
          </cell>
          <cell r="O1721">
            <v>1.44</v>
          </cell>
          <cell r="P1721">
            <v>101.96</v>
          </cell>
          <cell r="Q1721">
            <v>47.92</v>
          </cell>
        </row>
        <row r="1722">
          <cell r="J1722" t="str">
            <v>JEFE DE GRUPO</v>
          </cell>
          <cell r="K1722" t="str">
            <v>hh</v>
          </cell>
          <cell r="M1722">
            <v>0.13370000000000001</v>
          </cell>
          <cell r="N1722">
            <v>13.01</v>
          </cell>
          <cell r="O1722">
            <v>1.74</v>
          </cell>
          <cell r="P1722">
            <v>6.42</v>
          </cell>
          <cell r="Q1722">
            <v>83.52</v>
          </cell>
        </row>
        <row r="1723">
          <cell r="J1723" t="str">
            <v>OPERARIO</v>
          </cell>
          <cell r="K1723" t="str">
            <v>hh</v>
          </cell>
          <cell r="M1723">
            <v>1.3335999999999999</v>
          </cell>
          <cell r="N1723">
            <v>12.2</v>
          </cell>
          <cell r="O1723">
            <v>16.27</v>
          </cell>
          <cell r="P1723">
            <v>64.010000000000005</v>
          </cell>
          <cell r="Q1723">
            <v>780.96</v>
          </cell>
        </row>
        <row r="1724">
          <cell r="J1724" t="str">
            <v>AYUDANTE</v>
          </cell>
          <cell r="K1724" t="str">
            <v>hh</v>
          </cell>
          <cell r="M1724">
            <v>0.40060000000000001</v>
          </cell>
          <cell r="N1724">
            <v>9.81</v>
          </cell>
          <cell r="O1724">
            <v>3.93</v>
          </cell>
          <cell r="P1724">
            <v>19.23</v>
          </cell>
          <cell r="Q1724">
            <v>188.64</v>
          </cell>
        </row>
        <row r="1725">
          <cell r="J1725" t="str">
            <v>ARENA GRUESA</v>
          </cell>
          <cell r="K1725" t="str">
            <v>m3</v>
          </cell>
          <cell r="M1725">
            <v>3.0200000000000001E-2</v>
          </cell>
          <cell r="N1725">
            <v>31.09</v>
          </cell>
          <cell r="O1725">
            <v>0.94</v>
          </cell>
          <cell r="P1725">
            <v>1.45</v>
          </cell>
          <cell r="Q1725">
            <v>45.12</v>
          </cell>
        </row>
        <row r="1726">
          <cell r="J1726" t="str">
            <v>CEMENTO PORTLAND TIPO I (42.5 Kg)</v>
          </cell>
          <cell r="K1726" t="str">
            <v>bls</v>
          </cell>
          <cell r="M1726">
            <v>0.2681</v>
          </cell>
          <cell r="N1726">
            <v>13.69</v>
          </cell>
          <cell r="O1726">
            <v>3.67</v>
          </cell>
          <cell r="P1726">
            <v>12.87</v>
          </cell>
          <cell r="Q1726">
            <v>176.16</v>
          </cell>
        </row>
        <row r="1727">
          <cell r="J1727" t="str">
            <v>CERAMICA 30X30CM H=15CM CELIMA SERIE GRANILLA</v>
          </cell>
          <cell r="K1727" t="str">
            <v>m2</v>
          </cell>
          <cell r="M1727">
            <v>1.0499000000000001</v>
          </cell>
          <cell r="N1727">
            <v>23.05</v>
          </cell>
          <cell r="O1727">
            <v>24.2</v>
          </cell>
          <cell r="P1727">
            <v>50.4</v>
          </cell>
          <cell r="Q1727">
            <v>1161.5999999999999</v>
          </cell>
        </row>
        <row r="1728">
          <cell r="J1728" t="str">
            <v>AGUA PUESTA EN OBRA</v>
          </cell>
          <cell r="K1728" t="str">
            <v>m3</v>
          </cell>
          <cell r="M1728">
            <v>0.04</v>
          </cell>
          <cell r="N1728">
            <v>8.51</v>
          </cell>
          <cell r="O1728">
            <v>0.34</v>
          </cell>
          <cell r="P1728">
            <v>1.92</v>
          </cell>
          <cell r="Q1728">
            <v>16.32</v>
          </cell>
        </row>
        <row r="1729">
          <cell r="J1729" t="str">
            <v>FRAGUA PORCELANA BLANCA</v>
          </cell>
          <cell r="K1729" t="str">
            <v>Kg</v>
          </cell>
          <cell r="M1729">
            <v>0.30070000000000002</v>
          </cell>
          <cell r="N1729">
            <v>3.06</v>
          </cell>
          <cell r="O1729">
            <v>0.92</v>
          </cell>
          <cell r="P1729">
            <v>14.43</v>
          </cell>
          <cell r="Q1729">
            <v>44.16</v>
          </cell>
        </row>
        <row r="1730">
          <cell r="J1730" t="str">
            <v>IMPLEMENTOS DE SEGURIDAD</v>
          </cell>
          <cell r="K1730" t="str">
            <v>hh</v>
          </cell>
          <cell r="M1730">
            <v>1.8723000000000001</v>
          </cell>
          <cell r="N1730">
            <v>0.47</v>
          </cell>
          <cell r="O1730">
            <v>0.88</v>
          </cell>
          <cell r="P1730">
            <v>89.87</v>
          </cell>
          <cell r="Q1730">
            <v>42.24</v>
          </cell>
        </row>
        <row r="1731">
          <cell r="J1731" t="str">
            <v>HERRAMIENTAS MANUALES</v>
          </cell>
          <cell r="K1731" t="str">
            <v>%MO</v>
          </cell>
          <cell r="M1731">
            <v>1.0200000000000001E-2</v>
          </cell>
          <cell r="N1731">
            <v>23.53</v>
          </cell>
          <cell r="O1731">
            <v>0.24</v>
          </cell>
          <cell r="P1731">
            <v>0.49</v>
          </cell>
          <cell r="Q1731">
            <v>11.52</v>
          </cell>
        </row>
        <row r="1732">
          <cell r="J1732" t="str">
            <v>REGLA DE ALUMINIO x 5m</v>
          </cell>
          <cell r="K1732" t="str">
            <v>u</v>
          </cell>
          <cell r="M1732">
            <v>0.06</v>
          </cell>
          <cell r="N1732">
            <v>14.5</v>
          </cell>
          <cell r="O1732">
            <v>0.87</v>
          </cell>
          <cell r="P1732">
            <v>2.88</v>
          </cell>
          <cell r="Q1732">
            <v>41.76</v>
          </cell>
        </row>
        <row r="1733">
          <cell r="J1733" t="str">
            <v>JEFE DE GRUPO</v>
          </cell>
          <cell r="K1733" t="str">
            <v>hh</v>
          </cell>
          <cell r="M1733">
            <v>0.13370000000000001</v>
          </cell>
          <cell r="N1733">
            <v>13.01</v>
          </cell>
          <cell r="O1733">
            <v>1.74</v>
          </cell>
          <cell r="P1733">
            <v>12.28</v>
          </cell>
          <cell r="Q1733">
            <v>159.82</v>
          </cell>
        </row>
        <row r="1734">
          <cell r="J1734" t="str">
            <v>OPERARIO</v>
          </cell>
          <cell r="K1734" t="str">
            <v>hh</v>
          </cell>
          <cell r="M1734">
            <v>1.3335999999999999</v>
          </cell>
          <cell r="N1734">
            <v>12.2</v>
          </cell>
          <cell r="O1734">
            <v>16.27</v>
          </cell>
          <cell r="P1734">
            <v>122.49</v>
          </cell>
          <cell r="Q1734">
            <v>1494.4</v>
          </cell>
        </row>
        <row r="1735">
          <cell r="J1735" t="str">
            <v>AYUDANTE</v>
          </cell>
          <cell r="K1735" t="str">
            <v>hh</v>
          </cell>
          <cell r="M1735">
            <v>0.40060000000000001</v>
          </cell>
          <cell r="N1735">
            <v>9.81</v>
          </cell>
          <cell r="O1735">
            <v>3.93</v>
          </cell>
          <cell r="P1735">
            <v>36.799999999999997</v>
          </cell>
          <cell r="Q1735">
            <v>360.97</v>
          </cell>
        </row>
        <row r="1736">
          <cell r="J1736" t="str">
            <v>ARENA GRUESA</v>
          </cell>
          <cell r="K1736" t="str">
            <v>m3</v>
          </cell>
          <cell r="M1736">
            <v>3.0200000000000001E-2</v>
          </cell>
          <cell r="N1736">
            <v>31.09</v>
          </cell>
          <cell r="O1736">
            <v>0.94</v>
          </cell>
          <cell r="P1736">
            <v>2.77</v>
          </cell>
          <cell r="Q1736">
            <v>86.34</v>
          </cell>
        </row>
        <row r="1737">
          <cell r="J1737" t="str">
            <v>CEMENTO PORTLAND TIPO I (42.5 Kg)</v>
          </cell>
          <cell r="K1737" t="str">
            <v>bls</v>
          </cell>
          <cell r="M1737">
            <v>0.2681</v>
          </cell>
          <cell r="N1737">
            <v>13.69</v>
          </cell>
          <cell r="O1737">
            <v>3.67</v>
          </cell>
          <cell r="P1737">
            <v>24.62</v>
          </cell>
          <cell r="Q1737">
            <v>337.09</v>
          </cell>
        </row>
        <row r="1738">
          <cell r="J1738" t="str">
            <v>PORCELANATO 40X40 UNICOLOR PULIDO GRIS</v>
          </cell>
          <cell r="K1738" t="str">
            <v>m2</v>
          </cell>
          <cell r="M1738">
            <v>1.05</v>
          </cell>
          <cell r="N1738">
            <v>70.95</v>
          </cell>
          <cell r="O1738">
            <v>74.5</v>
          </cell>
          <cell r="P1738">
            <v>96.44</v>
          </cell>
          <cell r="Q1738">
            <v>6842.83</v>
          </cell>
        </row>
        <row r="1739">
          <cell r="J1739" t="str">
            <v>AGUA PUESTA EN OBRA</v>
          </cell>
          <cell r="K1739" t="str">
            <v>m3</v>
          </cell>
          <cell r="M1739">
            <v>5.9900000000000002E-2</v>
          </cell>
          <cell r="N1739">
            <v>8.51</v>
          </cell>
          <cell r="O1739">
            <v>0.51</v>
          </cell>
          <cell r="P1739">
            <v>5.5</v>
          </cell>
          <cell r="Q1739">
            <v>46.84</v>
          </cell>
        </row>
        <row r="1740">
          <cell r="J1740" t="str">
            <v>FRAGUA PORCELANA BLANCA</v>
          </cell>
          <cell r="K1740" t="str">
            <v>Kg</v>
          </cell>
          <cell r="M1740">
            <v>0.30070000000000002</v>
          </cell>
          <cell r="N1740">
            <v>3.06</v>
          </cell>
          <cell r="O1740">
            <v>0.92</v>
          </cell>
          <cell r="P1740">
            <v>27.62</v>
          </cell>
          <cell r="Q1740">
            <v>84.5</v>
          </cell>
        </row>
        <row r="1741">
          <cell r="J1741" t="str">
            <v>IMPLEMENTOS DE SEGURIDAD</v>
          </cell>
          <cell r="K1741" t="str">
            <v>hh</v>
          </cell>
          <cell r="M1741">
            <v>1.8723000000000001</v>
          </cell>
          <cell r="N1741">
            <v>0.47</v>
          </cell>
          <cell r="O1741">
            <v>0.88</v>
          </cell>
          <cell r="P1741">
            <v>171.97</v>
          </cell>
          <cell r="Q1741">
            <v>80.83</v>
          </cell>
        </row>
        <row r="1742">
          <cell r="J1742" t="str">
            <v>HERRAMIENTAS MANUALES</v>
          </cell>
          <cell r="K1742" t="str">
            <v>%MO</v>
          </cell>
          <cell r="M1742">
            <v>1.0200000000000001E-2</v>
          </cell>
          <cell r="N1742">
            <v>23.53</v>
          </cell>
          <cell r="O1742">
            <v>0.24</v>
          </cell>
          <cell r="P1742">
            <v>0.94</v>
          </cell>
          <cell r="Q1742">
            <v>22.04</v>
          </cell>
        </row>
        <row r="1743">
          <cell r="J1743" t="str">
            <v>REGLA DE ALUMINIO x 5m</v>
          </cell>
          <cell r="K1743" t="str">
            <v>u</v>
          </cell>
          <cell r="M1743">
            <v>0.06</v>
          </cell>
          <cell r="N1743">
            <v>14.5</v>
          </cell>
          <cell r="O1743">
            <v>0.87</v>
          </cell>
          <cell r="P1743">
            <v>5.51</v>
          </cell>
          <cell r="Q1743">
            <v>79.91</v>
          </cell>
        </row>
        <row r="1744">
          <cell r="J1744" t="str">
            <v>PULIDORA DE TERRAZO EN SECO</v>
          </cell>
          <cell r="K1744" t="str">
            <v>hm</v>
          </cell>
          <cell r="M1744">
            <v>0.2913</v>
          </cell>
          <cell r="N1744">
            <v>8</v>
          </cell>
          <cell r="O1744">
            <v>2.33</v>
          </cell>
          <cell r="P1744">
            <v>8.1999999999999993</v>
          </cell>
          <cell r="Q1744">
            <v>65.61</v>
          </cell>
        </row>
        <row r="1745">
          <cell r="J1745" t="str">
            <v>HERRAMIENTAS MANUALES</v>
          </cell>
          <cell r="K1745" t="str">
            <v>%MO</v>
          </cell>
          <cell r="M1745">
            <v>5.0099999999999999E-2</v>
          </cell>
          <cell r="N1745">
            <v>16.36</v>
          </cell>
          <cell r="O1745">
            <v>0.82</v>
          </cell>
          <cell r="P1745">
            <v>1.41</v>
          </cell>
          <cell r="Q1745">
            <v>23.09</v>
          </cell>
        </row>
        <row r="1746">
          <cell r="J1746" t="str">
            <v>JEFE DE GRUPO</v>
          </cell>
          <cell r="K1746" t="str">
            <v>hh</v>
          </cell>
          <cell r="M1746">
            <v>8.9200000000000002E-2</v>
          </cell>
          <cell r="N1746">
            <v>13.01</v>
          </cell>
          <cell r="O1746">
            <v>1.1599999999999999</v>
          </cell>
          <cell r="P1746">
            <v>2.5099999999999998</v>
          </cell>
          <cell r="Q1746">
            <v>32.67</v>
          </cell>
        </row>
        <row r="1747">
          <cell r="J1747" t="str">
            <v>OPERARIO</v>
          </cell>
          <cell r="K1747" t="str">
            <v>hh</v>
          </cell>
          <cell r="M1747">
            <v>0.88849999999999996</v>
          </cell>
          <cell r="N1747">
            <v>12.2</v>
          </cell>
          <cell r="O1747">
            <v>10.84</v>
          </cell>
          <cell r="P1747">
            <v>25.02</v>
          </cell>
          <cell r="Q1747">
            <v>305.25</v>
          </cell>
        </row>
        <row r="1748">
          <cell r="J1748" t="str">
            <v>AYUDANTE</v>
          </cell>
          <cell r="K1748" t="str">
            <v>hh</v>
          </cell>
          <cell r="M1748">
            <v>0.44440000000000002</v>
          </cell>
          <cell r="N1748">
            <v>9.81</v>
          </cell>
          <cell r="O1748">
            <v>4.3600000000000003</v>
          </cell>
          <cell r="P1748">
            <v>12.51</v>
          </cell>
          <cell r="Q1748">
            <v>122.78</v>
          </cell>
        </row>
        <row r="1749">
          <cell r="J1749" t="str">
            <v>GRANALLA (BLS DE 40KG</v>
          </cell>
          <cell r="K1749" t="str">
            <v>bls</v>
          </cell>
          <cell r="M1749">
            <v>0.12189999999999999</v>
          </cell>
          <cell r="N1749">
            <v>26</v>
          </cell>
          <cell r="O1749">
            <v>3.17</v>
          </cell>
          <cell r="P1749">
            <v>3.43</v>
          </cell>
          <cell r="Q1749">
            <v>89.27</v>
          </cell>
        </row>
        <row r="1750">
          <cell r="J1750" t="str">
            <v>CEMENTO BLANCO (50Kg)</v>
          </cell>
          <cell r="K1750" t="str">
            <v>bls</v>
          </cell>
          <cell r="M1750">
            <v>1.9E-3</v>
          </cell>
          <cell r="N1750">
            <v>47.19</v>
          </cell>
          <cell r="O1750">
            <v>0.09</v>
          </cell>
          <cell r="P1750">
            <v>0.05</v>
          </cell>
          <cell r="Q1750">
            <v>2.5299999999999998</v>
          </cell>
        </row>
        <row r="1751">
          <cell r="J1751" t="str">
            <v>SELLADOR</v>
          </cell>
          <cell r="K1751" t="str">
            <v>gal</v>
          </cell>
          <cell r="M1751">
            <v>3.2000000000000002E-3</v>
          </cell>
          <cell r="N1751">
            <v>49.25</v>
          </cell>
          <cell r="O1751">
            <v>0.16</v>
          </cell>
          <cell r="P1751">
            <v>0.09</v>
          </cell>
          <cell r="Q1751">
            <v>4.51</v>
          </cell>
        </row>
        <row r="1752">
          <cell r="J1752" t="str">
            <v>AGUA PUESTA EN OBRA</v>
          </cell>
          <cell r="K1752" t="str">
            <v>m3</v>
          </cell>
          <cell r="M1752">
            <v>3.5000000000000001E-3</v>
          </cell>
          <cell r="N1752">
            <v>8.51</v>
          </cell>
          <cell r="O1752">
            <v>0.03</v>
          </cell>
          <cell r="P1752">
            <v>0.1</v>
          </cell>
          <cell r="Q1752">
            <v>0.84</v>
          </cell>
        </row>
        <row r="1753">
          <cell r="J1753" t="str">
            <v>IMPLEMENTOS DE SEGURIDAD</v>
          </cell>
          <cell r="K1753" t="str">
            <v>hh</v>
          </cell>
          <cell r="M1753">
            <v>1.4255</v>
          </cell>
          <cell r="N1753">
            <v>0.47</v>
          </cell>
          <cell r="O1753">
            <v>0.67</v>
          </cell>
          <cell r="P1753">
            <v>40.14</v>
          </cell>
          <cell r="Q1753">
            <v>18.87</v>
          </cell>
        </row>
        <row r="1754">
          <cell r="J1754" t="str">
            <v>PULIDORA DE TERRAZO EN SECO</v>
          </cell>
          <cell r="K1754" t="str">
            <v>hm</v>
          </cell>
          <cell r="M1754">
            <v>0.2913</v>
          </cell>
          <cell r="N1754">
            <v>8</v>
          </cell>
          <cell r="O1754">
            <v>2.33</v>
          </cell>
          <cell r="P1754">
            <v>9.52</v>
          </cell>
          <cell r="Q1754">
            <v>76.14</v>
          </cell>
        </row>
        <row r="1755">
          <cell r="J1755" t="str">
            <v>HERRAMIENTAS MANUALES</v>
          </cell>
          <cell r="K1755" t="str">
            <v>%MO</v>
          </cell>
          <cell r="M1755">
            <v>0.05</v>
          </cell>
          <cell r="N1755">
            <v>13.39</v>
          </cell>
          <cell r="O1755">
            <v>0.67</v>
          </cell>
          <cell r="P1755">
            <v>1.63</v>
          </cell>
          <cell r="Q1755">
            <v>21.9</v>
          </cell>
        </row>
        <row r="1756">
          <cell r="J1756" t="str">
            <v>JEFE DE GRUPO</v>
          </cell>
          <cell r="K1756" t="str">
            <v>hh</v>
          </cell>
          <cell r="M1756">
            <v>7.2999999999999995E-2</v>
          </cell>
          <cell r="N1756">
            <v>13.01</v>
          </cell>
          <cell r="O1756">
            <v>0.95</v>
          </cell>
          <cell r="P1756">
            <v>2.39</v>
          </cell>
          <cell r="Q1756">
            <v>31.05</v>
          </cell>
        </row>
        <row r="1757">
          <cell r="J1757" t="str">
            <v>OPERARIO</v>
          </cell>
          <cell r="K1757" t="str">
            <v>hh</v>
          </cell>
          <cell r="M1757">
            <v>0.72699999999999998</v>
          </cell>
          <cell r="N1757">
            <v>12.2</v>
          </cell>
          <cell r="O1757">
            <v>8.8699999999999992</v>
          </cell>
          <cell r="P1757">
            <v>23.76</v>
          </cell>
          <cell r="Q1757">
            <v>289.87</v>
          </cell>
        </row>
        <row r="1758">
          <cell r="J1758" t="str">
            <v>AYUDANTE</v>
          </cell>
          <cell r="K1758" t="str">
            <v>hh</v>
          </cell>
          <cell r="M1758">
            <v>0.3639</v>
          </cell>
          <cell r="N1758">
            <v>9.81</v>
          </cell>
          <cell r="O1758">
            <v>3.57</v>
          </cell>
          <cell r="P1758">
            <v>11.89</v>
          </cell>
          <cell r="Q1758">
            <v>116.67</v>
          </cell>
        </row>
        <row r="1759">
          <cell r="J1759" t="str">
            <v>GRANALLA (BLS DE 40KG</v>
          </cell>
          <cell r="K1759" t="str">
            <v>bls</v>
          </cell>
          <cell r="M1759">
            <v>7.6899999999999996E-2</v>
          </cell>
          <cell r="N1759">
            <v>26</v>
          </cell>
          <cell r="O1759">
            <v>2</v>
          </cell>
          <cell r="P1759">
            <v>2.5099999999999998</v>
          </cell>
          <cell r="Q1759">
            <v>65.36</v>
          </cell>
        </row>
        <row r="1760">
          <cell r="J1760" t="str">
            <v>CEMENTO BLANCO (50Kg)</v>
          </cell>
          <cell r="K1760" t="str">
            <v>bls</v>
          </cell>
          <cell r="M1760">
            <v>1.2999999999999999E-3</v>
          </cell>
          <cell r="N1760">
            <v>47.19</v>
          </cell>
          <cell r="O1760">
            <v>0.06</v>
          </cell>
          <cell r="P1760">
            <v>0.04</v>
          </cell>
          <cell r="Q1760">
            <v>1.96</v>
          </cell>
        </row>
        <row r="1761">
          <cell r="J1761" t="str">
            <v>SELLADOR</v>
          </cell>
          <cell r="K1761" t="str">
            <v>gal</v>
          </cell>
          <cell r="M1761">
            <v>2E-3</v>
          </cell>
          <cell r="N1761">
            <v>49.25</v>
          </cell>
          <cell r="O1761">
            <v>0.1</v>
          </cell>
          <cell r="P1761">
            <v>7.0000000000000007E-2</v>
          </cell>
          <cell r="Q1761">
            <v>3.27</v>
          </cell>
        </row>
        <row r="1762">
          <cell r="J1762" t="str">
            <v>AGUA PUESTA EN OBRA</v>
          </cell>
          <cell r="K1762" t="str">
            <v>m3</v>
          </cell>
          <cell r="M1762">
            <v>2.3999999999999998E-3</v>
          </cell>
          <cell r="N1762">
            <v>8.51</v>
          </cell>
          <cell r="O1762">
            <v>0.02</v>
          </cell>
          <cell r="P1762">
            <v>0.08</v>
          </cell>
          <cell r="Q1762">
            <v>0.65</v>
          </cell>
        </row>
        <row r="1763">
          <cell r="J1763" t="str">
            <v>IMPLEMENTOS DE SEGURIDAD</v>
          </cell>
          <cell r="K1763" t="str">
            <v>hh</v>
          </cell>
          <cell r="M1763">
            <v>1.1701999999999999</v>
          </cell>
          <cell r="N1763">
            <v>0.47</v>
          </cell>
          <cell r="O1763">
            <v>0.55000000000000004</v>
          </cell>
          <cell r="P1763">
            <v>38.24</v>
          </cell>
          <cell r="Q1763">
            <v>17.97</v>
          </cell>
        </row>
        <row r="1764">
          <cell r="J1764" t="str">
            <v>JEFE DE GRUPO</v>
          </cell>
          <cell r="K1764" t="str">
            <v>hh</v>
          </cell>
          <cell r="M1764">
            <v>6.6900000000000001E-2</v>
          </cell>
          <cell r="N1764">
            <v>13.01</v>
          </cell>
          <cell r="O1764">
            <v>0.87</v>
          </cell>
          <cell r="P1764">
            <v>4.03</v>
          </cell>
          <cell r="Q1764">
            <v>52.37</v>
          </cell>
        </row>
        <row r="1765">
          <cell r="J1765" t="str">
            <v>OPERARIO</v>
          </cell>
          <cell r="K1765" t="str">
            <v>hh</v>
          </cell>
          <cell r="M1765">
            <v>0.53359999999999996</v>
          </cell>
          <cell r="N1765">
            <v>12.2</v>
          </cell>
          <cell r="O1765">
            <v>6.51</v>
          </cell>
          <cell r="P1765">
            <v>32.119999999999997</v>
          </cell>
          <cell r="Q1765">
            <v>391.9</v>
          </cell>
        </row>
        <row r="1766">
          <cell r="J1766" t="str">
            <v>AYUDANTE</v>
          </cell>
          <cell r="K1766" t="str">
            <v>hh</v>
          </cell>
          <cell r="M1766">
            <v>0.19980000000000001</v>
          </cell>
          <cell r="N1766">
            <v>9.81</v>
          </cell>
          <cell r="O1766">
            <v>1.96</v>
          </cell>
          <cell r="P1766">
            <v>12.03</v>
          </cell>
          <cell r="Q1766">
            <v>117.99</v>
          </cell>
        </row>
        <row r="1767">
          <cell r="J1767" t="str">
            <v>ARENA FINA</v>
          </cell>
          <cell r="K1767" t="str">
            <v>m3</v>
          </cell>
          <cell r="M1767">
            <v>1.2999999999999999E-3</v>
          </cell>
          <cell r="N1767">
            <v>31.54</v>
          </cell>
          <cell r="O1767">
            <v>0.04</v>
          </cell>
          <cell r="P1767">
            <v>0.08</v>
          </cell>
          <cell r="Q1767">
            <v>2.41</v>
          </cell>
        </row>
        <row r="1768">
          <cell r="J1768" t="str">
            <v>CEMENTO PORTLAND TIPO I (42.5 Kg)</v>
          </cell>
          <cell r="K1768" t="str">
            <v>bls</v>
          </cell>
          <cell r="M1768">
            <v>1.3899999999999999E-2</v>
          </cell>
          <cell r="N1768">
            <v>13.69</v>
          </cell>
          <cell r="O1768">
            <v>0.19</v>
          </cell>
          <cell r="P1768">
            <v>0.84</v>
          </cell>
          <cell r="Q1768">
            <v>11.44</v>
          </cell>
        </row>
        <row r="1769">
          <cell r="J1769" t="str">
            <v>CERAMICA 30X30CM H=15CM CELIMA SERIE GRANILLA</v>
          </cell>
          <cell r="K1769" t="str">
            <v>m2</v>
          </cell>
          <cell r="M1769">
            <v>0.18</v>
          </cell>
          <cell r="N1769">
            <v>23.05</v>
          </cell>
          <cell r="O1769">
            <v>4.1500000000000004</v>
          </cell>
          <cell r="P1769">
            <v>10.84</v>
          </cell>
          <cell r="Q1769">
            <v>249.83</v>
          </cell>
        </row>
        <row r="1770">
          <cell r="J1770" t="str">
            <v>FRAGUA PORCELANA BLANCA</v>
          </cell>
          <cell r="K1770" t="str">
            <v>Kg</v>
          </cell>
          <cell r="M1770">
            <v>4.58E-2</v>
          </cell>
          <cell r="N1770">
            <v>3.06</v>
          </cell>
          <cell r="O1770">
            <v>0.14000000000000001</v>
          </cell>
          <cell r="P1770">
            <v>2.76</v>
          </cell>
          <cell r="Q1770">
            <v>8.43</v>
          </cell>
        </row>
        <row r="1771">
          <cell r="J1771" t="str">
            <v>IMPLEMENTOS DE SEGURIDAD</v>
          </cell>
          <cell r="K1771" t="str">
            <v>hh</v>
          </cell>
          <cell r="M1771">
            <v>0.8085</v>
          </cell>
          <cell r="N1771">
            <v>0.47</v>
          </cell>
          <cell r="O1771">
            <v>0.38</v>
          </cell>
          <cell r="P1771">
            <v>48.67</v>
          </cell>
          <cell r="Q1771">
            <v>22.88</v>
          </cell>
        </row>
        <row r="1772">
          <cell r="J1772" t="str">
            <v>HERRAMIENTAS MANUALES</v>
          </cell>
          <cell r="K1772" t="str">
            <v>%MO</v>
          </cell>
          <cell r="M1772">
            <v>9.9699999999999997E-2</v>
          </cell>
          <cell r="N1772">
            <v>10.029999999999999</v>
          </cell>
          <cell r="O1772">
            <v>1</v>
          </cell>
          <cell r="P1772">
            <v>6</v>
          </cell>
          <cell r="Q1772">
            <v>60.2</v>
          </cell>
        </row>
        <row r="1773">
          <cell r="J1773" t="str">
            <v>JEFE DE GRUPO</v>
          </cell>
          <cell r="K1773" t="str">
            <v>hh</v>
          </cell>
          <cell r="M1773">
            <v>6.6900000000000001E-2</v>
          </cell>
          <cell r="N1773">
            <v>13.01</v>
          </cell>
          <cell r="O1773">
            <v>0.87</v>
          </cell>
          <cell r="P1773">
            <v>4.04</v>
          </cell>
          <cell r="Q1773">
            <v>52.59</v>
          </cell>
        </row>
        <row r="1774">
          <cell r="J1774" t="str">
            <v>OPERARIO</v>
          </cell>
          <cell r="K1774" t="str">
            <v>hh</v>
          </cell>
          <cell r="M1774">
            <v>0.53359999999999996</v>
          </cell>
          <cell r="N1774">
            <v>12.2</v>
          </cell>
          <cell r="O1774">
            <v>6.51</v>
          </cell>
          <cell r="P1774">
            <v>32.26</v>
          </cell>
          <cell r="Q1774">
            <v>393.53</v>
          </cell>
        </row>
        <row r="1775">
          <cell r="J1775" t="str">
            <v>AYUDANTE</v>
          </cell>
          <cell r="K1775" t="str">
            <v>hh</v>
          </cell>
          <cell r="M1775">
            <v>0.19980000000000001</v>
          </cell>
          <cell r="N1775">
            <v>9.81</v>
          </cell>
          <cell r="O1775">
            <v>1.96</v>
          </cell>
          <cell r="P1775">
            <v>12.08</v>
          </cell>
          <cell r="Q1775">
            <v>118.48</v>
          </cell>
        </row>
        <row r="1776">
          <cell r="J1776" t="str">
            <v>ARENA FINA</v>
          </cell>
          <cell r="K1776" t="str">
            <v>m3</v>
          </cell>
          <cell r="M1776">
            <v>1.2999999999999999E-3</v>
          </cell>
          <cell r="N1776">
            <v>31.54</v>
          </cell>
          <cell r="O1776">
            <v>0.04</v>
          </cell>
          <cell r="P1776">
            <v>0.08</v>
          </cell>
          <cell r="Q1776">
            <v>2.42</v>
          </cell>
        </row>
        <row r="1777">
          <cell r="J1777" t="str">
            <v>CEMENTO PORTLAND TIPO I (42.5 Kg)</v>
          </cell>
          <cell r="K1777" t="str">
            <v>bls</v>
          </cell>
          <cell r="M1777">
            <v>1.3899999999999999E-2</v>
          </cell>
          <cell r="N1777">
            <v>13.69</v>
          </cell>
          <cell r="O1777">
            <v>0.19</v>
          </cell>
          <cell r="P1777">
            <v>0.84</v>
          </cell>
          <cell r="Q1777">
            <v>11.49</v>
          </cell>
        </row>
        <row r="1778">
          <cell r="J1778" t="str">
            <v>PORCELANATO 40X40 UNICOLOR PULIDO GRIS</v>
          </cell>
          <cell r="K1778" t="str">
            <v>m2</v>
          </cell>
          <cell r="M1778">
            <v>0.2</v>
          </cell>
          <cell r="N1778">
            <v>70.95</v>
          </cell>
          <cell r="O1778">
            <v>14.19</v>
          </cell>
          <cell r="P1778">
            <v>12.09</v>
          </cell>
          <cell r="Q1778">
            <v>857.79</v>
          </cell>
        </row>
        <row r="1779">
          <cell r="J1779" t="str">
            <v>FRAGUA PORCELANA BLANCA</v>
          </cell>
          <cell r="K1779" t="str">
            <v>Kg</v>
          </cell>
          <cell r="M1779">
            <v>4.58E-2</v>
          </cell>
          <cell r="N1779">
            <v>3.06</v>
          </cell>
          <cell r="O1779">
            <v>0.14000000000000001</v>
          </cell>
          <cell r="P1779">
            <v>2.77</v>
          </cell>
          <cell r="Q1779">
            <v>8.4600000000000009</v>
          </cell>
        </row>
        <row r="1780">
          <cell r="J1780" t="str">
            <v>IMPLEMENTOS DE SEGURIDAD</v>
          </cell>
          <cell r="K1780" t="str">
            <v>hh</v>
          </cell>
          <cell r="M1780">
            <v>0.8085</v>
          </cell>
          <cell r="N1780">
            <v>0.47</v>
          </cell>
          <cell r="O1780">
            <v>0.38</v>
          </cell>
          <cell r="P1780">
            <v>48.87</v>
          </cell>
          <cell r="Q1780">
            <v>22.97</v>
          </cell>
        </row>
        <row r="1781">
          <cell r="J1781" t="str">
            <v>HERRAMIENTAS MANUALES</v>
          </cell>
          <cell r="K1781" t="str">
            <v>%MO</v>
          </cell>
          <cell r="M1781">
            <v>9.9699999999999997E-2</v>
          </cell>
          <cell r="N1781">
            <v>10.029999999999999</v>
          </cell>
          <cell r="O1781">
            <v>1</v>
          </cell>
          <cell r="P1781">
            <v>6.03</v>
          </cell>
          <cell r="Q1781">
            <v>60.45</v>
          </cell>
        </row>
        <row r="1782">
          <cell r="J1782" t="str">
            <v>BARANDA 2" ACERO INOXIDABLE</v>
          </cell>
          <cell r="K1782" t="str">
            <v>m</v>
          </cell>
          <cell r="M1782">
            <v>1</v>
          </cell>
          <cell r="N1782">
            <v>127.51</v>
          </cell>
          <cell r="O1782">
            <v>127.51</v>
          </cell>
          <cell r="P1782">
            <v>62.36</v>
          </cell>
          <cell r="Q1782">
            <v>7951.52</v>
          </cell>
        </row>
        <row r="1783">
          <cell r="J1783" t="str">
            <v>VIDRIO INCOLORO P/ BARANDA</v>
          </cell>
          <cell r="K1783" t="str">
            <v>p2</v>
          </cell>
          <cell r="M1783">
            <v>1</v>
          </cell>
          <cell r="N1783">
            <v>24.64</v>
          </cell>
          <cell r="O1783">
            <v>24.64</v>
          </cell>
          <cell r="P1783">
            <v>366.06</v>
          </cell>
          <cell r="Q1783">
            <v>9019.7199999999993</v>
          </cell>
        </row>
        <row r="1784">
          <cell r="J1784" t="str">
            <v>VIDRIO INCOLORO P/ BARANDA</v>
          </cell>
          <cell r="K1784" t="str">
            <v>p2</v>
          </cell>
          <cell r="M1784">
            <v>1</v>
          </cell>
          <cell r="N1784">
            <v>24.64</v>
          </cell>
          <cell r="O1784">
            <v>24.64</v>
          </cell>
          <cell r="P1784">
            <v>69.72</v>
          </cell>
          <cell r="Q1784">
            <v>1717.9</v>
          </cell>
        </row>
        <row r="1785">
          <cell r="J1785" t="str">
            <v>PUERTA CONTRAPLACADA FORMICA</v>
          </cell>
          <cell r="K1785" t="str">
            <v>m2</v>
          </cell>
          <cell r="M1785">
            <v>1</v>
          </cell>
          <cell r="N1785">
            <v>397.14</v>
          </cell>
          <cell r="O1785">
            <v>397.14</v>
          </cell>
          <cell r="P1785">
            <v>8.61</v>
          </cell>
          <cell r="Q1785">
            <v>3419.38</v>
          </cell>
        </row>
        <row r="1786">
          <cell r="J1786" t="str">
            <v>JEFE DE GRUPO</v>
          </cell>
          <cell r="K1786" t="str">
            <v>hh</v>
          </cell>
          <cell r="M1786">
            <v>0.12379999999999999</v>
          </cell>
          <cell r="N1786">
            <v>13.01</v>
          </cell>
          <cell r="O1786">
            <v>1.61</v>
          </cell>
          <cell r="P1786">
            <v>20.46</v>
          </cell>
          <cell r="Q1786">
            <v>266.08</v>
          </cell>
        </row>
        <row r="1787">
          <cell r="J1787" t="str">
            <v>OPERARIO</v>
          </cell>
          <cell r="K1787" t="str">
            <v>hh</v>
          </cell>
          <cell r="M1787">
            <v>1.2402</v>
          </cell>
          <cell r="N1787">
            <v>12.2</v>
          </cell>
          <cell r="O1787">
            <v>15.13</v>
          </cell>
          <cell r="P1787">
            <v>204.97</v>
          </cell>
          <cell r="Q1787">
            <v>2500.54</v>
          </cell>
        </row>
        <row r="1788">
          <cell r="J1788" t="str">
            <v>AYUDANTE</v>
          </cell>
          <cell r="K1788" t="str">
            <v>hh</v>
          </cell>
          <cell r="M1788">
            <v>0.61980000000000002</v>
          </cell>
          <cell r="N1788">
            <v>9.81</v>
          </cell>
          <cell r="O1788">
            <v>6.08</v>
          </cell>
          <cell r="P1788">
            <v>102.43</v>
          </cell>
          <cell r="Q1788">
            <v>1004.84</v>
          </cell>
        </row>
        <row r="1789">
          <cell r="J1789" t="str">
            <v>ACERO LISO 1/4"</v>
          </cell>
          <cell r="K1789" t="str">
            <v>Kg</v>
          </cell>
          <cell r="M1789">
            <v>0.75519999999999998</v>
          </cell>
          <cell r="N1789">
            <v>2.9</v>
          </cell>
          <cell r="O1789">
            <v>2.19</v>
          </cell>
          <cell r="P1789">
            <v>124.81</v>
          </cell>
          <cell r="Q1789">
            <v>361.94</v>
          </cell>
        </row>
        <row r="1790">
          <cell r="J1790" t="str">
            <v>CEMENTO PORTLAND TIPO I (42.5 Kg)</v>
          </cell>
          <cell r="K1790" t="str">
            <v>bls</v>
          </cell>
          <cell r="M1790">
            <v>0.40760000000000002</v>
          </cell>
          <cell r="N1790">
            <v>13.69</v>
          </cell>
          <cell r="O1790">
            <v>5.58</v>
          </cell>
          <cell r="P1790">
            <v>67.36</v>
          </cell>
          <cell r="Q1790">
            <v>922.21</v>
          </cell>
        </row>
        <row r="1791">
          <cell r="J1791" t="str">
            <v>AGUA PUESTA EN OBRA</v>
          </cell>
          <cell r="K1791" t="str">
            <v>m3</v>
          </cell>
          <cell r="M1791">
            <v>1.6500000000000001E-2</v>
          </cell>
          <cell r="N1791">
            <v>8.51</v>
          </cell>
          <cell r="O1791">
            <v>0.14000000000000001</v>
          </cell>
          <cell r="P1791">
            <v>2.73</v>
          </cell>
          <cell r="Q1791">
            <v>23.14</v>
          </cell>
        </row>
        <row r="1792">
          <cell r="J1792" t="str">
            <v>ARENA GRUESA</v>
          </cell>
          <cell r="K1792" t="str">
            <v>m3</v>
          </cell>
          <cell r="M1792">
            <v>5.79E-2</v>
          </cell>
          <cell r="N1792">
            <v>31.09</v>
          </cell>
          <cell r="O1792">
            <v>1.8</v>
          </cell>
          <cell r="P1792">
            <v>9.57</v>
          </cell>
          <cell r="Q1792">
            <v>297.49</v>
          </cell>
        </row>
        <row r="1793">
          <cell r="J1793" t="str">
            <v>CLAVOS PARA MADERA CON CABEZA</v>
          </cell>
          <cell r="K1793" t="str">
            <v>Kg</v>
          </cell>
          <cell r="M1793">
            <v>3.3999999999999998E-3</v>
          </cell>
          <cell r="N1793">
            <v>2.9</v>
          </cell>
          <cell r="O1793">
            <v>0.01</v>
          </cell>
          <cell r="P1793">
            <v>0.56000000000000005</v>
          </cell>
          <cell r="Q1793">
            <v>1.65</v>
          </cell>
        </row>
        <row r="1794">
          <cell r="J1794" t="str">
            <v>LADRILLO KK 18 HUECOS 9X12.5X23 CM</v>
          </cell>
          <cell r="K1794" t="str">
            <v>mll</v>
          </cell>
          <cell r="M1794">
            <v>7.0000000000000007E-2</v>
          </cell>
          <cell r="N1794">
            <v>560</v>
          </cell>
          <cell r="O1794">
            <v>39.200000000000003</v>
          </cell>
          <cell r="P1794">
            <v>11.57</v>
          </cell>
          <cell r="Q1794">
            <v>6478.58</v>
          </cell>
        </row>
        <row r="1795">
          <cell r="J1795" t="str">
            <v>IMPLEMENTOS DE SEGURIDAD</v>
          </cell>
          <cell r="K1795" t="str">
            <v>hh</v>
          </cell>
          <cell r="M1795">
            <v>1.9786999999999999</v>
          </cell>
          <cell r="N1795">
            <v>0.47</v>
          </cell>
          <cell r="O1795">
            <v>0.93</v>
          </cell>
          <cell r="P1795">
            <v>327.02</v>
          </cell>
          <cell r="Q1795">
            <v>153.69999999999999</v>
          </cell>
        </row>
        <row r="1796">
          <cell r="J1796" t="str">
            <v>HERRAMIENTAS MANUALES</v>
          </cell>
          <cell r="K1796" t="str">
            <v>%MO</v>
          </cell>
          <cell r="M1796">
            <v>4.99E-2</v>
          </cell>
          <cell r="N1796">
            <v>22.83</v>
          </cell>
          <cell r="O1796">
            <v>1.1399999999999999</v>
          </cell>
          <cell r="P1796">
            <v>8.25</v>
          </cell>
          <cell r="Q1796">
            <v>188.41</v>
          </cell>
        </row>
        <row r="1797">
          <cell r="J1797" t="str">
            <v>ANDAMIO METALICO 2.5mx3.6m</v>
          </cell>
          <cell r="K1797" t="str">
            <v>dia</v>
          </cell>
          <cell r="M1797">
            <v>0.36980000000000002</v>
          </cell>
          <cell r="N1797">
            <v>16.09</v>
          </cell>
          <cell r="O1797">
            <v>5.95</v>
          </cell>
          <cell r="P1797">
            <v>61.12</v>
          </cell>
          <cell r="Q1797">
            <v>983.36</v>
          </cell>
        </row>
        <row r="1798">
          <cell r="J1798" t="str">
            <v>JEFE DE GRUPO</v>
          </cell>
          <cell r="K1798" t="str">
            <v>hh</v>
          </cell>
          <cell r="M1798">
            <v>8.9200000000000002E-2</v>
          </cell>
          <cell r="N1798">
            <v>13.01</v>
          </cell>
          <cell r="O1798">
            <v>1.1599999999999999</v>
          </cell>
          <cell r="P1798">
            <v>22.19</v>
          </cell>
          <cell r="Q1798">
            <v>288.58</v>
          </cell>
        </row>
        <row r="1799">
          <cell r="J1799" t="str">
            <v>OPERARIO</v>
          </cell>
          <cell r="K1799" t="str">
            <v>hh</v>
          </cell>
          <cell r="M1799">
            <v>0.88849999999999996</v>
          </cell>
          <cell r="N1799">
            <v>12.2</v>
          </cell>
          <cell r="O1799">
            <v>10.84</v>
          </cell>
          <cell r="P1799">
            <v>221.04</v>
          </cell>
          <cell r="Q1799">
            <v>2696.78</v>
          </cell>
        </row>
        <row r="1800">
          <cell r="J1800" t="str">
            <v>OFICIAL</v>
          </cell>
          <cell r="K1800" t="str">
            <v>hh</v>
          </cell>
          <cell r="M1800">
            <v>0.44429999999999997</v>
          </cell>
          <cell r="N1800">
            <v>10.87</v>
          </cell>
          <cell r="O1800">
            <v>4.83</v>
          </cell>
          <cell r="P1800">
            <v>110.53</v>
          </cell>
          <cell r="Q1800">
            <v>1201.6099999999999</v>
          </cell>
        </row>
        <row r="1801">
          <cell r="J1801" t="str">
            <v>ACERO LISO 1/4"</v>
          </cell>
          <cell r="K1801" t="str">
            <v>Kg</v>
          </cell>
          <cell r="M1801">
            <v>0.75519999999999998</v>
          </cell>
          <cell r="N1801">
            <v>2.9</v>
          </cell>
          <cell r="O1801">
            <v>2.19</v>
          </cell>
          <cell r="P1801">
            <v>187.88</v>
          </cell>
          <cell r="Q1801">
            <v>544.83000000000004</v>
          </cell>
        </row>
        <row r="1802">
          <cell r="J1802" t="str">
            <v>CEMENTO PORTLAND TIPO I (42.5 Kg)</v>
          </cell>
          <cell r="K1802" t="str">
            <v>bls</v>
          </cell>
          <cell r="M1802">
            <v>0.19719999999999999</v>
          </cell>
          <cell r="N1802">
            <v>13.69</v>
          </cell>
          <cell r="O1802">
            <v>2.7</v>
          </cell>
          <cell r="P1802">
            <v>49.06</v>
          </cell>
          <cell r="Q1802">
            <v>671.71</v>
          </cell>
        </row>
        <row r="1803">
          <cell r="J1803" t="str">
            <v>AGUA PUESTA EN OBRA</v>
          </cell>
          <cell r="K1803" t="str">
            <v>m3</v>
          </cell>
          <cell r="M1803">
            <v>7.1000000000000004E-3</v>
          </cell>
          <cell r="N1803">
            <v>8.51</v>
          </cell>
          <cell r="O1803">
            <v>0.06</v>
          </cell>
          <cell r="P1803">
            <v>1.77</v>
          </cell>
          <cell r="Q1803">
            <v>14.93</v>
          </cell>
        </row>
        <row r="1804">
          <cell r="J1804" t="str">
            <v>ARENA GRUESA</v>
          </cell>
          <cell r="K1804" t="str">
            <v>m3</v>
          </cell>
          <cell r="M1804">
            <v>2.8000000000000001E-2</v>
          </cell>
          <cell r="N1804">
            <v>31.09</v>
          </cell>
          <cell r="O1804">
            <v>0.87</v>
          </cell>
          <cell r="P1804">
            <v>6.97</v>
          </cell>
          <cell r="Q1804">
            <v>216.44</v>
          </cell>
        </row>
        <row r="1805">
          <cell r="J1805" t="str">
            <v>CLAVOS PARA MADERA CON CABEZA</v>
          </cell>
          <cell r="K1805" t="str">
            <v>Kg</v>
          </cell>
          <cell r="M1805">
            <v>3.3999999999999998E-3</v>
          </cell>
          <cell r="N1805">
            <v>2.9</v>
          </cell>
          <cell r="O1805">
            <v>0.01</v>
          </cell>
          <cell r="P1805">
            <v>0.85</v>
          </cell>
          <cell r="Q1805">
            <v>2.4900000000000002</v>
          </cell>
        </row>
        <row r="1806">
          <cell r="J1806" t="str">
            <v>LADRILLO KK 18 HUECOS 9X12.5X23 CM</v>
          </cell>
          <cell r="K1806" t="str">
            <v>mll</v>
          </cell>
          <cell r="M1806">
            <v>4.1000000000000002E-2</v>
          </cell>
          <cell r="N1806">
            <v>560</v>
          </cell>
          <cell r="O1806">
            <v>22.96</v>
          </cell>
          <cell r="P1806">
            <v>10.199999999999999</v>
          </cell>
          <cell r="Q1806">
            <v>5711.99</v>
          </cell>
        </row>
        <row r="1807">
          <cell r="J1807" t="str">
            <v>IMPLEMENTOS DE SEGURIDAD</v>
          </cell>
          <cell r="K1807" t="str">
            <v>hh</v>
          </cell>
          <cell r="M1807">
            <v>1.4255</v>
          </cell>
          <cell r="N1807">
            <v>0.47</v>
          </cell>
          <cell r="O1807">
            <v>0.67</v>
          </cell>
          <cell r="P1807">
            <v>354.64</v>
          </cell>
          <cell r="Q1807">
            <v>166.68</v>
          </cell>
        </row>
        <row r="1808">
          <cell r="J1808" t="str">
            <v>ANDAMIO METALICO 2.5mx3.6m</v>
          </cell>
          <cell r="K1808" t="str">
            <v>dia</v>
          </cell>
          <cell r="M1808">
            <v>0.36980000000000002</v>
          </cell>
          <cell r="N1808">
            <v>16.09</v>
          </cell>
          <cell r="O1808">
            <v>5.95</v>
          </cell>
          <cell r="P1808">
            <v>92</v>
          </cell>
          <cell r="Q1808">
            <v>1480.24</v>
          </cell>
        </row>
        <row r="1809">
          <cell r="J1809" t="str">
            <v>HERRAMIENTAS MANUALES</v>
          </cell>
          <cell r="K1809" t="str">
            <v>%MO</v>
          </cell>
          <cell r="M1809">
            <v>4.99E-2</v>
          </cell>
          <cell r="N1809">
            <v>16.829999999999998</v>
          </cell>
          <cell r="O1809">
            <v>0.84</v>
          </cell>
          <cell r="P1809">
            <v>12.41</v>
          </cell>
          <cell r="Q1809">
            <v>208.98</v>
          </cell>
        </row>
        <row r="1810">
          <cell r="J1810" t="str">
            <v>JEFE DE GRUPO</v>
          </cell>
          <cell r="K1810" t="str">
            <v>hh</v>
          </cell>
          <cell r="M1810">
            <v>5.2999999999999999E-2</v>
          </cell>
          <cell r="N1810">
            <v>13.01</v>
          </cell>
          <cell r="O1810">
            <v>0.69</v>
          </cell>
          <cell r="P1810">
            <v>14.77</v>
          </cell>
          <cell r="Q1810">
            <v>192.29</v>
          </cell>
        </row>
        <row r="1811">
          <cell r="J1811" t="str">
            <v>OPERARIO</v>
          </cell>
          <cell r="K1811" t="str">
            <v>hh</v>
          </cell>
          <cell r="M1811">
            <v>0.53359999999999996</v>
          </cell>
          <cell r="N1811">
            <v>12.2</v>
          </cell>
          <cell r="O1811">
            <v>6.51</v>
          </cell>
          <cell r="P1811">
            <v>148.69999999999999</v>
          </cell>
          <cell r="Q1811">
            <v>1814.21</v>
          </cell>
        </row>
        <row r="1812">
          <cell r="J1812" t="str">
            <v>AYUDANTE</v>
          </cell>
          <cell r="K1812" t="str">
            <v>hh</v>
          </cell>
          <cell r="M1812">
            <v>0.2661</v>
          </cell>
          <cell r="N1812">
            <v>9.81</v>
          </cell>
          <cell r="O1812">
            <v>2.61</v>
          </cell>
          <cell r="P1812">
            <v>74.16</v>
          </cell>
          <cell r="Q1812">
            <v>727.35</v>
          </cell>
        </row>
        <row r="1813">
          <cell r="J1813" t="str">
            <v>CLAVOS PARA MADERA CON CABEZA</v>
          </cell>
          <cell r="K1813" t="str">
            <v>Kg</v>
          </cell>
          <cell r="M1813">
            <v>2.07E-2</v>
          </cell>
          <cell r="N1813">
            <v>2.9</v>
          </cell>
          <cell r="O1813">
            <v>0.06</v>
          </cell>
          <cell r="P1813">
            <v>5.77</v>
          </cell>
          <cell r="Q1813">
            <v>16.72</v>
          </cell>
        </row>
        <row r="1814">
          <cell r="J1814" t="str">
            <v>ARENA FINA</v>
          </cell>
          <cell r="K1814" t="str">
            <v>m3</v>
          </cell>
          <cell r="M1814">
            <v>0.02</v>
          </cell>
          <cell r="N1814">
            <v>31.54</v>
          </cell>
          <cell r="O1814">
            <v>0.63</v>
          </cell>
          <cell r="P1814">
            <v>5.57</v>
          </cell>
          <cell r="Q1814">
            <v>175.57</v>
          </cell>
        </row>
        <row r="1815">
          <cell r="J1815" t="str">
            <v>CEMENTO PORTLAND TIPO I (42.5 Kg)</v>
          </cell>
          <cell r="K1815" t="str">
            <v>bls</v>
          </cell>
          <cell r="M1815">
            <v>0.1169</v>
          </cell>
          <cell r="N1815">
            <v>13.69</v>
          </cell>
          <cell r="O1815">
            <v>1.6</v>
          </cell>
          <cell r="P1815">
            <v>32.58</v>
          </cell>
          <cell r="Q1815">
            <v>445.89</v>
          </cell>
        </row>
        <row r="1816">
          <cell r="J1816" t="str">
            <v>AGUA PUESTA EN OBRA</v>
          </cell>
          <cell r="K1816" t="str">
            <v>m3</v>
          </cell>
          <cell r="M1816">
            <v>4.7000000000000002E-3</v>
          </cell>
          <cell r="N1816">
            <v>8.51</v>
          </cell>
          <cell r="O1816">
            <v>0.04</v>
          </cell>
          <cell r="P1816">
            <v>1.31</v>
          </cell>
          <cell r="Q1816">
            <v>11.15</v>
          </cell>
        </row>
        <row r="1817">
          <cell r="J1817" t="str">
            <v>MADERA TORNILLO INC. CORTE</v>
          </cell>
          <cell r="K1817" t="str">
            <v>p2</v>
          </cell>
          <cell r="M1817">
            <v>0.2407</v>
          </cell>
          <cell r="N1817">
            <v>3.7</v>
          </cell>
          <cell r="O1817">
            <v>0.89</v>
          </cell>
          <cell r="P1817">
            <v>67.08</v>
          </cell>
          <cell r="Q1817">
            <v>248.03</v>
          </cell>
        </row>
        <row r="1818">
          <cell r="J1818" t="str">
            <v>IMPLEMENTOS DE SEGURIDAD</v>
          </cell>
          <cell r="K1818" t="str">
            <v>hh</v>
          </cell>
          <cell r="M1818">
            <v>0.85109999999999997</v>
          </cell>
          <cell r="N1818">
            <v>0.47</v>
          </cell>
          <cell r="O1818">
            <v>0.4</v>
          </cell>
          <cell r="P1818">
            <v>237.18</v>
          </cell>
          <cell r="Q1818">
            <v>111.47</v>
          </cell>
        </row>
        <row r="1819">
          <cell r="J1819" t="str">
            <v>HERRAMIENTAS MANUALES</v>
          </cell>
          <cell r="K1819" t="str">
            <v>%MO</v>
          </cell>
          <cell r="M1819">
            <v>4.99E-2</v>
          </cell>
          <cell r="N1819">
            <v>10.220000000000001</v>
          </cell>
          <cell r="O1819">
            <v>0.51</v>
          </cell>
          <cell r="P1819">
            <v>13.91</v>
          </cell>
          <cell r="Q1819">
            <v>142.13</v>
          </cell>
        </row>
        <row r="1820">
          <cell r="J1820" t="str">
            <v>REGLA DE ALUMINIO x 5m</v>
          </cell>
          <cell r="K1820" t="str">
            <v>u</v>
          </cell>
          <cell r="M1820">
            <v>2.5000000000000001E-2</v>
          </cell>
          <cell r="N1820">
            <v>14.5</v>
          </cell>
          <cell r="O1820">
            <v>0.36</v>
          </cell>
          <cell r="P1820">
            <v>6.97</v>
          </cell>
          <cell r="Q1820">
            <v>100.32</v>
          </cell>
        </row>
        <row r="1821">
          <cell r="J1821" t="str">
            <v>JEFE DE GRUPO</v>
          </cell>
          <cell r="K1821" t="str">
            <v>hh</v>
          </cell>
          <cell r="M1821">
            <v>6.3799999999999996E-2</v>
          </cell>
          <cell r="N1821">
            <v>13.01</v>
          </cell>
          <cell r="O1821">
            <v>0.83</v>
          </cell>
          <cell r="P1821">
            <v>19.77</v>
          </cell>
          <cell r="Q1821">
            <v>257.14999999999998</v>
          </cell>
        </row>
        <row r="1822">
          <cell r="J1822" t="str">
            <v>OPERARIO</v>
          </cell>
          <cell r="K1822" t="str">
            <v>hh</v>
          </cell>
          <cell r="M1822">
            <v>0.63929999999999998</v>
          </cell>
          <cell r="N1822">
            <v>12.2</v>
          </cell>
          <cell r="O1822">
            <v>7.8</v>
          </cell>
          <cell r="P1822">
            <v>198.07</v>
          </cell>
          <cell r="Q1822">
            <v>2416.6</v>
          </cell>
        </row>
        <row r="1823">
          <cell r="J1823" t="str">
            <v>AYUDANTE</v>
          </cell>
          <cell r="K1823" t="str">
            <v>hh</v>
          </cell>
          <cell r="M1823">
            <v>0.27929999999999999</v>
          </cell>
          <cell r="N1823">
            <v>9.81</v>
          </cell>
          <cell r="O1823">
            <v>2.74</v>
          </cell>
          <cell r="P1823">
            <v>86.53</v>
          </cell>
          <cell r="Q1823">
            <v>848.91</v>
          </cell>
        </row>
        <row r="1824">
          <cell r="J1824" t="str">
            <v>CLAVOS PARA MADERA CON CABEZA</v>
          </cell>
          <cell r="K1824" t="str">
            <v>Kg</v>
          </cell>
          <cell r="M1824">
            <v>4.48E-2</v>
          </cell>
          <cell r="N1824">
            <v>2.9</v>
          </cell>
          <cell r="O1824">
            <v>0.13</v>
          </cell>
          <cell r="P1824">
            <v>13.88</v>
          </cell>
          <cell r="Q1824">
            <v>40.28</v>
          </cell>
        </row>
        <row r="1825">
          <cell r="J1825" t="str">
            <v>ARENA FINA</v>
          </cell>
          <cell r="K1825" t="str">
            <v>m3</v>
          </cell>
          <cell r="M1825">
            <v>3.04E-2</v>
          </cell>
          <cell r="N1825">
            <v>31.54</v>
          </cell>
          <cell r="O1825">
            <v>0.96</v>
          </cell>
          <cell r="P1825">
            <v>9.42</v>
          </cell>
          <cell r="Q1825">
            <v>297.43</v>
          </cell>
        </row>
        <row r="1826">
          <cell r="J1826" t="str">
            <v>CEMENTO PORTLAND TIPO I (42.5 Kg)</v>
          </cell>
          <cell r="K1826" t="str">
            <v>bls</v>
          </cell>
          <cell r="M1826">
            <v>0.15190000000000001</v>
          </cell>
          <cell r="N1826">
            <v>13.69</v>
          </cell>
          <cell r="O1826">
            <v>2.08</v>
          </cell>
          <cell r="P1826">
            <v>47.06</v>
          </cell>
          <cell r="Q1826">
            <v>644.42999999999995</v>
          </cell>
        </row>
        <row r="1827">
          <cell r="J1827" t="str">
            <v>AGUA PUESTA EN OBRA</v>
          </cell>
          <cell r="K1827" t="str">
            <v>m3</v>
          </cell>
          <cell r="M1827">
            <v>7.1000000000000004E-3</v>
          </cell>
          <cell r="N1827">
            <v>8.51</v>
          </cell>
          <cell r="O1827">
            <v>0.06</v>
          </cell>
          <cell r="P1827">
            <v>2.2000000000000002</v>
          </cell>
          <cell r="Q1827">
            <v>18.59</v>
          </cell>
        </row>
        <row r="1828">
          <cell r="J1828" t="str">
            <v>MADERA TORNILLO INC. CORTE</v>
          </cell>
          <cell r="K1828" t="str">
            <v>p2</v>
          </cell>
          <cell r="M1828">
            <v>0.2407</v>
          </cell>
          <cell r="N1828">
            <v>3.7</v>
          </cell>
          <cell r="O1828">
            <v>0.89</v>
          </cell>
          <cell r="P1828">
            <v>74.569999999999993</v>
          </cell>
          <cell r="Q1828">
            <v>275.74</v>
          </cell>
        </row>
        <row r="1829">
          <cell r="J1829" t="str">
            <v>IMPLEMENTOS DE SEGURIDAD</v>
          </cell>
          <cell r="K1829" t="str">
            <v>hh</v>
          </cell>
          <cell r="M1829">
            <v>0.97870000000000001</v>
          </cell>
          <cell r="N1829">
            <v>0.47</v>
          </cell>
          <cell r="O1829">
            <v>0.46</v>
          </cell>
          <cell r="P1829">
            <v>303.22000000000003</v>
          </cell>
          <cell r="Q1829">
            <v>142.52000000000001</v>
          </cell>
        </row>
        <row r="1830">
          <cell r="J1830" t="str">
            <v>HERRAMIENTAS MANUALES</v>
          </cell>
          <cell r="K1830" t="str">
            <v>%MO</v>
          </cell>
          <cell r="M1830">
            <v>0.05</v>
          </cell>
          <cell r="N1830">
            <v>12.21</v>
          </cell>
          <cell r="O1830">
            <v>0.61</v>
          </cell>
          <cell r="P1830">
            <v>15.49</v>
          </cell>
          <cell r="Q1830">
            <v>188.99</v>
          </cell>
        </row>
        <row r="1831">
          <cell r="J1831" t="str">
            <v>JEFE DE GRUPO</v>
          </cell>
          <cell r="K1831" t="str">
            <v>hh</v>
          </cell>
          <cell r="M1831">
            <v>5.2999999999999999E-2</v>
          </cell>
          <cell r="N1831">
            <v>13.01</v>
          </cell>
          <cell r="O1831">
            <v>0.69</v>
          </cell>
          <cell r="P1831">
            <v>3.99</v>
          </cell>
          <cell r="Q1831">
            <v>51.96</v>
          </cell>
        </row>
        <row r="1832">
          <cell r="J1832" t="str">
            <v>OPERARIO</v>
          </cell>
          <cell r="K1832" t="str">
            <v>hh</v>
          </cell>
          <cell r="M1832">
            <v>0.53359999999999996</v>
          </cell>
          <cell r="N1832">
            <v>12.2</v>
          </cell>
          <cell r="O1832">
            <v>6.51</v>
          </cell>
          <cell r="P1832">
            <v>40.18</v>
          </cell>
          <cell r="Q1832">
            <v>490.2</v>
          </cell>
        </row>
        <row r="1833">
          <cell r="J1833" t="str">
            <v>OFICIAL</v>
          </cell>
          <cell r="K1833" t="str">
            <v>hh</v>
          </cell>
          <cell r="M1833">
            <v>0.26679999999999998</v>
          </cell>
          <cell r="N1833">
            <v>10.87</v>
          </cell>
          <cell r="O1833">
            <v>2.9</v>
          </cell>
          <cell r="P1833">
            <v>20.09</v>
          </cell>
          <cell r="Q1833">
            <v>218.37</v>
          </cell>
        </row>
        <row r="1834">
          <cell r="J1834" t="str">
            <v>CEMENTO PORTLAND TIPO I (42.5 Kg)</v>
          </cell>
          <cell r="K1834" t="str">
            <v>bls</v>
          </cell>
          <cell r="M1834">
            <v>3.1399999999999997E-2</v>
          </cell>
          <cell r="N1834">
            <v>13.69</v>
          </cell>
          <cell r="O1834">
            <v>0.43</v>
          </cell>
          <cell r="P1834">
            <v>2.36</v>
          </cell>
          <cell r="Q1834">
            <v>32.380000000000003</v>
          </cell>
        </row>
        <row r="1835">
          <cell r="J1835" t="str">
            <v>AGUA PUESTA EN OBRA</v>
          </cell>
          <cell r="K1835" t="str">
            <v>m3</v>
          </cell>
          <cell r="M1835">
            <v>1.1999999999999999E-3</v>
          </cell>
          <cell r="N1835">
            <v>8.51</v>
          </cell>
          <cell r="O1835">
            <v>0.01</v>
          </cell>
          <cell r="P1835">
            <v>0.09</v>
          </cell>
          <cell r="Q1835">
            <v>0.75</v>
          </cell>
        </row>
        <row r="1836">
          <cell r="J1836" t="str">
            <v>ARENA GRUESA</v>
          </cell>
          <cell r="K1836" t="str">
            <v>m3</v>
          </cell>
          <cell r="M1836">
            <v>2.8999999999999998E-3</v>
          </cell>
          <cell r="N1836">
            <v>31.09</v>
          </cell>
          <cell r="O1836">
            <v>0.09</v>
          </cell>
          <cell r="P1836">
            <v>0.22</v>
          </cell>
          <cell r="Q1836">
            <v>6.78</v>
          </cell>
        </row>
        <row r="1837">
          <cell r="J1837" t="str">
            <v>IMPLEMENTOS DE SEGURIDAD</v>
          </cell>
          <cell r="K1837" t="str">
            <v>hh</v>
          </cell>
          <cell r="M1837">
            <v>0.85109999999999997</v>
          </cell>
          <cell r="N1837">
            <v>0.47</v>
          </cell>
          <cell r="O1837">
            <v>0.4</v>
          </cell>
          <cell r="P1837">
            <v>64.09</v>
          </cell>
          <cell r="Q1837">
            <v>30.12</v>
          </cell>
        </row>
        <row r="1838">
          <cell r="J1838" t="str">
            <v>HERRAMIENTAS MANUALES</v>
          </cell>
          <cell r="K1838" t="str">
            <v>%MO</v>
          </cell>
          <cell r="M1838">
            <v>5.0500000000000003E-2</v>
          </cell>
          <cell r="N1838">
            <v>10.1</v>
          </cell>
          <cell r="O1838">
            <v>0.51</v>
          </cell>
          <cell r="P1838">
            <v>3.8</v>
          </cell>
          <cell r="Q1838">
            <v>38.4</v>
          </cell>
        </row>
        <row r="1839">
          <cell r="J1839" t="str">
            <v>JEFE DE GRUPO</v>
          </cell>
          <cell r="K1839" t="str">
            <v>hh</v>
          </cell>
          <cell r="M1839">
            <v>0.13370000000000001</v>
          </cell>
          <cell r="N1839">
            <v>13.01</v>
          </cell>
          <cell r="O1839">
            <v>1.74</v>
          </cell>
          <cell r="P1839">
            <v>18.22</v>
          </cell>
          <cell r="Q1839">
            <v>237.16</v>
          </cell>
        </row>
        <row r="1840">
          <cell r="J1840" t="str">
            <v>OPERARIO</v>
          </cell>
          <cell r="K1840" t="str">
            <v>hh</v>
          </cell>
          <cell r="M1840">
            <v>1.3335999999999999</v>
          </cell>
          <cell r="N1840">
            <v>12.2</v>
          </cell>
          <cell r="O1840">
            <v>16.27</v>
          </cell>
          <cell r="P1840">
            <v>181.77</v>
          </cell>
          <cell r="Q1840">
            <v>2217.6</v>
          </cell>
        </row>
        <row r="1841">
          <cell r="J1841" t="str">
            <v>AYUDANTE</v>
          </cell>
          <cell r="K1841" t="str">
            <v>hh</v>
          </cell>
          <cell r="M1841">
            <v>0.40060000000000001</v>
          </cell>
          <cell r="N1841">
            <v>9.81</v>
          </cell>
          <cell r="O1841">
            <v>3.93</v>
          </cell>
          <cell r="P1841">
            <v>54.6</v>
          </cell>
          <cell r="Q1841">
            <v>535.66</v>
          </cell>
        </row>
        <row r="1842">
          <cell r="J1842" t="str">
            <v>ARENA GRUESA</v>
          </cell>
          <cell r="K1842" t="str">
            <v>m3</v>
          </cell>
          <cell r="M1842">
            <v>3.0200000000000001E-2</v>
          </cell>
          <cell r="N1842">
            <v>31.09</v>
          </cell>
          <cell r="O1842">
            <v>0.94</v>
          </cell>
          <cell r="P1842">
            <v>4.12</v>
          </cell>
          <cell r="Q1842">
            <v>128.12</v>
          </cell>
        </row>
        <row r="1843">
          <cell r="J1843" t="str">
            <v>CEMENTO PORTLAND TIPO I (42.5 Kg)</v>
          </cell>
          <cell r="K1843" t="str">
            <v>bls</v>
          </cell>
          <cell r="M1843">
            <v>0.2681</v>
          </cell>
          <cell r="N1843">
            <v>13.69</v>
          </cell>
          <cell r="O1843">
            <v>3.67</v>
          </cell>
          <cell r="P1843">
            <v>36.54</v>
          </cell>
          <cell r="Q1843">
            <v>500.22</v>
          </cell>
        </row>
        <row r="1844">
          <cell r="J1844" t="str">
            <v>CERAMICA 30X30CM H=15CM CELIMA SERIE GRANILLA</v>
          </cell>
          <cell r="K1844" t="str">
            <v>m2</v>
          </cell>
          <cell r="M1844">
            <v>1.0499000000000001</v>
          </cell>
          <cell r="N1844">
            <v>23.05</v>
          </cell>
          <cell r="O1844">
            <v>24.2</v>
          </cell>
          <cell r="P1844">
            <v>143.1</v>
          </cell>
          <cell r="Q1844">
            <v>3298.46</v>
          </cell>
        </row>
        <row r="1845">
          <cell r="J1845" t="str">
            <v>AGUA PUESTA EN OBRA</v>
          </cell>
          <cell r="K1845" t="str">
            <v>m3</v>
          </cell>
          <cell r="M1845">
            <v>0.04</v>
          </cell>
          <cell r="N1845">
            <v>8.51</v>
          </cell>
          <cell r="O1845">
            <v>0.34</v>
          </cell>
          <cell r="P1845">
            <v>5.45</v>
          </cell>
          <cell r="Q1845">
            <v>46.34</v>
          </cell>
        </row>
        <row r="1846">
          <cell r="J1846" t="str">
            <v>FRAGUA PORCELANA BLANCA</v>
          </cell>
          <cell r="K1846" t="str">
            <v>Kg</v>
          </cell>
          <cell r="M1846">
            <v>0.30070000000000002</v>
          </cell>
          <cell r="N1846">
            <v>3.06</v>
          </cell>
          <cell r="O1846">
            <v>0.92</v>
          </cell>
          <cell r="P1846">
            <v>40.99</v>
          </cell>
          <cell r="Q1846">
            <v>125.4</v>
          </cell>
        </row>
        <row r="1847">
          <cell r="J1847" t="str">
            <v>IMPLEMENTOS DE SEGURIDAD</v>
          </cell>
          <cell r="K1847" t="str">
            <v>hh</v>
          </cell>
          <cell r="M1847">
            <v>1.8723000000000001</v>
          </cell>
          <cell r="N1847">
            <v>0.47</v>
          </cell>
          <cell r="O1847">
            <v>0.88</v>
          </cell>
          <cell r="P1847">
            <v>255.19</v>
          </cell>
          <cell r="Q1847">
            <v>119.94</v>
          </cell>
        </row>
        <row r="1848">
          <cell r="J1848" t="str">
            <v>HERRAMIENTAS MANUALES</v>
          </cell>
          <cell r="K1848" t="str">
            <v>%MO</v>
          </cell>
          <cell r="M1848">
            <v>1.0200000000000001E-2</v>
          </cell>
          <cell r="N1848">
            <v>23.53</v>
          </cell>
          <cell r="O1848">
            <v>0.24</v>
          </cell>
          <cell r="P1848">
            <v>1.39</v>
          </cell>
          <cell r="Q1848">
            <v>32.71</v>
          </cell>
        </row>
        <row r="1849">
          <cell r="J1849" t="str">
            <v>REGLA DE ALUMINIO x 5m</v>
          </cell>
          <cell r="K1849" t="str">
            <v>u</v>
          </cell>
          <cell r="M1849">
            <v>0.06</v>
          </cell>
          <cell r="N1849">
            <v>14.5</v>
          </cell>
          <cell r="O1849">
            <v>0.87</v>
          </cell>
          <cell r="P1849">
            <v>8.18</v>
          </cell>
          <cell r="Q1849">
            <v>118.58</v>
          </cell>
        </row>
        <row r="1850">
          <cell r="J1850" t="str">
            <v>JEFE DE GRUPO</v>
          </cell>
          <cell r="K1850" t="str">
            <v>hh</v>
          </cell>
          <cell r="M1850">
            <v>9.1999999999999998E-3</v>
          </cell>
          <cell r="N1850">
            <v>13.01</v>
          </cell>
          <cell r="O1850">
            <v>0.12</v>
          </cell>
          <cell r="P1850">
            <v>1.52</v>
          </cell>
          <cell r="Q1850">
            <v>19.82</v>
          </cell>
        </row>
        <row r="1851">
          <cell r="J1851" t="str">
            <v>OPERARIO</v>
          </cell>
          <cell r="K1851" t="str">
            <v>hh</v>
          </cell>
          <cell r="M1851">
            <v>0.56389999999999996</v>
          </cell>
          <cell r="N1851">
            <v>12.2</v>
          </cell>
          <cell r="O1851">
            <v>6.88</v>
          </cell>
          <cell r="P1851">
            <v>93.13</v>
          </cell>
          <cell r="Q1851">
            <v>1136.3</v>
          </cell>
        </row>
        <row r="1852">
          <cell r="J1852" t="str">
            <v>AYUDANTE</v>
          </cell>
          <cell r="K1852" t="str">
            <v>hh</v>
          </cell>
          <cell r="M1852">
            <v>0.28239999999999998</v>
          </cell>
          <cell r="N1852">
            <v>9.81</v>
          </cell>
          <cell r="O1852">
            <v>2.77</v>
          </cell>
          <cell r="P1852">
            <v>46.64</v>
          </cell>
          <cell r="Q1852">
            <v>457.49</v>
          </cell>
        </row>
        <row r="1853">
          <cell r="J1853" t="str">
            <v>CONCRETO PREMEZCLADO f'c=100 kg/cm2, Piedra 57, Slump 3-4"</v>
          </cell>
          <cell r="K1853" t="str">
            <v>m3</v>
          </cell>
          <cell r="M1853">
            <v>4.3999999999999997E-2</v>
          </cell>
          <cell r="N1853">
            <v>178.29</v>
          </cell>
          <cell r="O1853">
            <v>7.84</v>
          </cell>
          <cell r="P1853">
            <v>7.27</v>
          </cell>
          <cell r="Q1853">
            <v>1294.8499999999999</v>
          </cell>
        </row>
        <row r="1854">
          <cell r="J1854" t="str">
            <v>IMPLEMENTOS DE SEGURIDAD</v>
          </cell>
          <cell r="K1854" t="str">
            <v>hh</v>
          </cell>
          <cell r="M1854">
            <v>0.85109999999999997</v>
          </cell>
          <cell r="N1854">
            <v>0.47</v>
          </cell>
          <cell r="O1854">
            <v>0.4</v>
          </cell>
          <cell r="P1854">
            <v>140.57</v>
          </cell>
          <cell r="Q1854">
            <v>66.06</v>
          </cell>
        </row>
        <row r="1855">
          <cell r="J1855" t="str">
            <v>HERRAMIENTAS MANUALES</v>
          </cell>
          <cell r="K1855" t="str">
            <v>%MO</v>
          </cell>
          <cell r="M1855">
            <v>3.0499999999999999E-2</v>
          </cell>
          <cell r="N1855">
            <v>10.18</v>
          </cell>
          <cell r="O1855">
            <v>0.31</v>
          </cell>
          <cell r="P1855">
            <v>5.04</v>
          </cell>
          <cell r="Q1855">
            <v>51.2</v>
          </cell>
        </row>
        <row r="1856">
          <cell r="J1856" t="str">
            <v>REGLA DE ALUMINIO x 5m</v>
          </cell>
          <cell r="K1856" t="str">
            <v>u</v>
          </cell>
          <cell r="M1856">
            <v>6.1400000000000003E-2</v>
          </cell>
          <cell r="N1856">
            <v>14.5</v>
          </cell>
          <cell r="O1856">
            <v>0.89</v>
          </cell>
          <cell r="P1856">
            <v>10.14</v>
          </cell>
          <cell r="Q1856">
            <v>146.99</v>
          </cell>
        </row>
        <row r="1857">
          <cell r="J1857" t="str">
            <v>SERVICIO DE BOMBA P/PREMEZCLADO</v>
          </cell>
          <cell r="K1857" t="str">
            <v>m3</v>
          </cell>
          <cell r="M1857">
            <v>4.3999999999999997E-2</v>
          </cell>
          <cell r="N1857">
            <v>30</v>
          </cell>
          <cell r="O1857">
            <v>1.32</v>
          </cell>
          <cell r="P1857">
            <v>7.27</v>
          </cell>
          <cell r="Q1857">
            <v>218.01</v>
          </cell>
        </row>
        <row r="1858">
          <cell r="J1858" t="str">
            <v>JEFE DE GRUPO</v>
          </cell>
          <cell r="K1858" t="str">
            <v>hh</v>
          </cell>
          <cell r="M1858">
            <v>0.13370000000000001</v>
          </cell>
          <cell r="N1858">
            <v>13.01</v>
          </cell>
          <cell r="O1858">
            <v>1.74</v>
          </cell>
          <cell r="P1858">
            <v>3.86</v>
          </cell>
          <cell r="Q1858">
            <v>50.22</v>
          </cell>
        </row>
        <row r="1859">
          <cell r="J1859" t="str">
            <v>OPERARIO</v>
          </cell>
          <cell r="K1859" t="str">
            <v>hh</v>
          </cell>
          <cell r="M1859">
            <v>1.3335999999999999</v>
          </cell>
          <cell r="N1859">
            <v>12.2</v>
          </cell>
          <cell r="O1859">
            <v>16.27</v>
          </cell>
          <cell r="P1859">
            <v>38.49</v>
          </cell>
          <cell r="Q1859">
            <v>469.55</v>
          </cell>
        </row>
        <row r="1860">
          <cell r="J1860" t="str">
            <v>AYUDANTE</v>
          </cell>
          <cell r="K1860" t="str">
            <v>hh</v>
          </cell>
          <cell r="M1860">
            <v>0.40060000000000001</v>
          </cell>
          <cell r="N1860">
            <v>9.81</v>
          </cell>
          <cell r="O1860">
            <v>3.93</v>
          </cell>
          <cell r="P1860">
            <v>11.56</v>
          </cell>
          <cell r="Q1860">
            <v>113.42</v>
          </cell>
        </row>
        <row r="1861">
          <cell r="J1861" t="str">
            <v>ARENA GRUESA</v>
          </cell>
          <cell r="K1861" t="str">
            <v>m3</v>
          </cell>
          <cell r="M1861">
            <v>3.0200000000000001E-2</v>
          </cell>
          <cell r="N1861">
            <v>31.09</v>
          </cell>
          <cell r="O1861">
            <v>0.94</v>
          </cell>
          <cell r="P1861">
            <v>0.87</v>
          </cell>
          <cell r="Q1861">
            <v>27.13</v>
          </cell>
        </row>
        <row r="1862">
          <cell r="J1862" t="str">
            <v>CEMENTO PORTLAND TIPO I (42.5 Kg)</v>
          </cell>
          <cell r="K1862" t="str">
            <v>bls</v>
          </cell>
          <cell r="M1862">
            <v>0.2681</v>
          </cell>
          <cell r="N1862">
            <v>13.69</v>
          </cell>
          <cell r="O1862">
            <v>3.67</v>
          </cell>
          <cell r="P1862">
            <v>7.74</v>
          </cell>
          <cell r="Q1862">
            <v>105.92</v>
          </cell>
        </row>
        <row r="1863">
          <cell r="J1863" t="str">
            <v>PORCELANATO 40X40 UNICOLOR PULIDO GRIS</v>
          </cell>
          <cell r="K1863" t="str">
            <v>m2</v>
          </cell>
          <cell r="M1863">
            <v>1.05</v>
          </cell>
          <cell r="N1863">
            <v>70.95</v>
          </cell>
          <cell r="O1863">
            <v>74.5</v>
          </cell>
          <cell r="P1863">
            <v>30.3</v>
          </cell>
          <cell r="Q1863">
            <v>2150.0700000000002</v>
          </cell>
        </row>
        <row r="1864">
          <cell r="J1864" t="str">
            <v>AGUA PUESTA EN OBRA</v>
          </cell>
          <cell r="K1864" t="str">
            <v>m3</v>
          </cell>
          <cell r="M1864">
            <v>5.9900000000000002E-2</v>
          </cell>
          <cell r="N1864">
            <v>8.51</v>
          </cell>
          <cell r="O1864">
            <v>0.51</v>
          </cell>
          <cell r="P1864">
            <v>1.73</v>
          </cell>
          <cell r="Q1864">
            <v>14.72</v>
          </cell>
        </row>
        <row r="1865">
          <cell r="J1865" t="str">
            <v>FRAGUA PORCELANA BLANCA</v>
          </cell>
          <cell r="K1865" t="str">
            <v>Kg</v>
          </cell>
          <cell r="M1865">
            <v>0.30070000000000002</v>
          </cell>
          <cell r="N1865">
            <v>3.06</v>
          </cell>
          <cell r="O1865">
            <v>0.92</v>
          </cell>
          <cell r="P1865">
            <v>8.68</v>
          </cell>
          <cell r="Q1865">
            <v>26.55</v>
          </cell>
        </row>
        <row r="1866">
          <cell r="J1866" t="str">
            <v>IMPLEMENTOS DE SEGURIDAD</v>
          </cell>
          <cell r="K1866" t="str">
            <v>hh</v>
          </cell>
          <cell r="M1866">
            <v>1.8723000000000001</v>
          </cell>
          <cell r="N1866">
            <v>0.47</v>
          </cell>
          <cell r="O1866">
            <v>0.88</v>
          </cell>
          <cell r="P1866">
            <v>54.03</v>
          </cell>
          <cell r="Q1866">
            <v>25.4</v>
          </cell>
        </row>
        <row r="1867">
          <cell r="J1867" t="str">
            <v>HERRAMIENTAS MANUALES</v>
          </cell>
          <cell r="K1867" t="str">
            <v>%MO</v>
          </cell>
          <cell r="M1867">
            <v>1.0200000000000001E-2</v>
          </cell>
          <cell r="N1867">
            <v>23.53</v>
          </cell>
          <cell r="O1867">
            <v>0.24</v>
          </cell>
          <cell r="P1867">
            <v>0.28999999999999998</v>
          </cell>
          <cell r="Q1867">
            <v>6.93</v>
          </cell>
        </row>
        <row r="1868">
          <cell r="J1868" t="str">
            <v>REGLA DE ALUMINIO x 5m</v>
          </cell>
          <cell r="K1868" t="str">
            <v>u</v>
          </cell>
          <cell r="M1868">
            <v>0.06</v>
          </cell>
          <cell r="N1868">
            <v>14.5</v>
          </cell>
          <cell r="O1868">
            <v>0.87</v>
          </cell>
          <cell r="P1868">
            <v>1.73</v>
          </cell>
          <cell r="Q1868">
            <v>25.11</v>
          </cell>
        </row>
        <row r="1869">
          <cell r="J1869" t="str">
            <v>JEFE DE GRUPO</v>
          </cell>
          <cell r="K1869" t="str">
            <v>hh</v>
          </cell>
          <cell r="M1869">
            <v>9.9900000000000003E-2</v>
          </cell>
          <cell r="N1869">
            <v>13.01</v>
          </cell>
          <cell r="O1869">
            <v>1.3</v>
          </cell>
          <cell r="P1869">
            <v>13.62</v>
          </cell>
          <cell r="Q1869">
            <v>177.19</v>
          </cell>
        </row>
        <row r="1870">
          <cell r="J1870" t="str">
            <v>OPERARIO</v>
          </cell>
          <cell r="K1870" t="str">
            <v>hh</v>
          </cell>
          <cell r="M1870">
            <v>1</v>
          </cell>
          <cell r="N1870">
            <v>12.2</v>
          </cell>
          <cell r="O1870">
            <v>12.2</v>
          </cell>
          <cell r="P1870">
            <v>136.30000000000001</v>
          </cell>
          <cell r="Q1870">
            <v>1662.86</v>
          </cell>
        </row>
        <row r="1871">
          <cell r="J1871" t="str">
            <v>AYUDANTE</v>
          </cell>
          <cell r="K1871" t="str">
            <v>hh</v>
          </cell>
          <cell r="M1871">
            <v>0.33329999999999999</v>
          </cell>
          <cell r="N1871">
            <v>9.81</v>
          </cell>
          <cell r="O1871">
            <v>3.27</v>
          </cell>
          <cell r="P1871">
            <v>45.43</v>
          </cell>
          <cell r="Q1871">
            <v>445.7</v>
          </cell>
        </row>
        <row r="1872">
          <cell r="J1872" t="str">
            <v>CLAVOS PARA MADERA CON CABEZA</v>
          </cell>
          <cell r="K1872" t="str">
            <v>Kg</v>
          </cell>
          <cell r="M1872">
            <v>2.07E-2</v>
          </cell>
          <cell r="N1872">
            <v>2.9</v>
          </cell>
          <cell r="O1872">
            <v>0.06</v>
          </cell>
          <cell r="P1872">
            <v>2.82</v>
          </cell>
          <cell r="Q1872">
            <v>8.18</v>
          </cell>
        </row>
        <row r="1873">
          <cell r="J1873" t="str">
            <v>ARENA FINA</v>
          </cell>
          <cell r="K1873" t="str">
            <v>m3</v>
          </cell>
          <cell r="M1873">
            <v>1.5900000000000001E-2</v>
          </cell>
          <cell r="N1873">
            <v>31.54</v>
          </cell>
          <cell r="O1873">
            <v>0.5</v>
          </cell>
          <cell r="P1873">
            <v>2.17</v>
          </cell>
          <cell r="Q1873">
            <v>68.150000000000006</v>
          </cell>
        </row>
        <row r="1874">
          <cell r="J1874" t="str">
            <v>CEMENTO PORTLAND TIPO I (42.5 Kg)</v>
          </cell>
          <cell r="K1874" t="str">
            <v>bls</v>
          </cell>
          <cell r="M1874">
            <v>0.14019999999999999</v>
          </cell>
          <cell r="N1874">
            <v>13.69</v>
          </cell>
          <cell r="O1874">
            <v>1.92</v>
          </cell>
          <cell r="P1874">
            <v>19.11</v>
          </cell>
          <cell r="Q1874">
            <v>261.7</v>
          </cell>
        </row>
        <row r="1875">
          <cell r="J1875" t="str">
            <v>AGUA PUESTA EN OBRA</v>
          </cell>
          <cell r="K1875" t="str">
            <v>m3</v>
          </cell>
          <cell r="M1875">
            <v>5.8999999999999999E-3</v>
          </cell>
          <cell r="N1875">
            <v>8.51</v>
          </cell>
          <cell r="O1875">
            <v>0.05</v>
          </cell>
          <cell r="P1875">
            <v>0.8</v>
          </cell>
          <cell r="Q1875">
            <v>6.82</v>
          </cell>
        </row>
        <row r="1876">
          <cell r="J1876" t="str">
            <v>MADERA TORNILLO INC. CORTE</v>
          </cell>
          <cell r="K1876" t="str">
            <v>p2</v>
          </cell>
          <cell r="M1876">
            <v>0.31269999999999998</v>
          </cell>
          <cell r="N1876">
            <v>3.7</v>
          </cell>
          <cell r="O1876">
            <v>1.1599999999999999</v>
          </cell>
          <cell r="P1876">
            <v>42.62</v>
          </cell>
          <cell r="Q1876">
            <v>158.11000000000001</v>
          </cell>
        </row>
        <row r="1877">
          <cell r="J1877" t="str">
            <v>IMPLEMENTOS DE SEGURIDAD</v>
          </cell>
          <cell r="K1877" t="str">
            <v>hh</v>
          </cell>
          <cell r="M1877">
            <v>1.4255</v>
          </cell>
          <cell r="N1877">
            <v>0.47</v>
          </cell>
          <cell r="O1877">
            <v>0.67</v>
          </cell>
          <cell r="P1877">
            <v>194.3</v>
          </cell>
          <cell r="Q1877">
            <v>91.32</v>
          </cell>
        </row>
        <row r="1878">
          <cell r="J1878" t="str">
            <v>HERRAMIENTAS MANUALES</v>
          </cell>
          <cell r="K1878" t="str">
            <v>%MO</v>
          </cell>
          <cell r="M1878">
            <v>0.05</v>
          </cell>
          <cell r="N1878">
            <v>17.989999999999998</v>
          </cell>
          <cell r="O1878">
            <v>0.9</v>
          </cell>
          <cell r="P1878">
            <v>6.82</v>
          </cell>
          <cell r="Q1878">
            <v>122.67</v>
          </cell>
        </row>
        <row r="1879">
          <cell r="J1879" t="str">
            <v>REGLA DE ALUMINIO x 5m</v>
          </cell>
          <cell r="K1879" t="str">
            <v>u</v>
          </cell>
          <cell r="M1879">
            <v>2.7900000000000001E-2</v>
          </cell>
          <cell r="N1879">
            <v>14.5</v>
          </cell>
          <cell r="O1879">
            <v>0.4</v>
          </cell>
          <cell r="P1879">
            <v>3.8</v>
          </cell>
          <cell r="Q1879">
            <v>54.52</v>
          </cell>
        </row>
        <row r="1880">
          <cell r="J1880" t="str">
            <v>JEFE DE GRUPO</v>
          </cell>
          <cell r="K1880" t="str">
            <v>hh</v>
          </cell>
          <cell r="M1880">
            <v>6.6900000000000001E-2</v>
          </cell>
          <cell r="N1880">
            <v>13.01</v>
          </cell>
          <cell r="O1880">
            <v>0.87</v>
          </cell>
          <cell r="P1880">
            <v>2.15</v>
          </cell>
          <cell r="Q1880">
            <v>27.9</v>
          </cell>
        </row>
        <row r="1881">
          <cell r="J1881" t="str">
            <v>OPERARIO</v>
          </cell>
          <cell r="K1881" t="str">
            <v>hh</v>
          </cell>
          <cell r="M1881">
            <v>0.53359999999999996</v>
          </cell>
          <cell r="N1881">
            <v>12.2</v>
          </cell>
          <cell r="O1881">
            <v>6.51</v>
          </cell>
          <cell r="P1881">
            <v>17.11</v>
          </cell>
          <cell r="Q1881">
            <v>208.78</v>
          </cell>
        </row>
        <row r="1882">
          <cell r="J1882" t="str">
            <v>AYUDANTE</v>
          </cell>
          <cell r="K1882" t="str">
            <v>hh</v>
          </cell>
          <cell r="M1882">
            <v>0.19980000000000001</v>
          </cell>
          <cell r="N1882">
            <v>9.81</v>
          </cell>
          <cell r="O1882">
            <v>1.96</v>
          </cell>
          <cell r="P1882">
            <v>6.41</v>
          </cell>
          <cell r="Q1882">
            <v>62.86</v>
          </cell>
        </row>
        <row r="1883">
          <cell r="J1883" t="str">
            <v>ARENA FINA</v>
          </cell>
          <cell r="K1883" t="str">
            <v>m3</v>
          </cell>
          <cell r="M1883">
            <v>1.2999999999999999E-3</v>
          </cell>
          <cell r="N1883">
            <v>31.54</v>
          </cell>
          <cell r="O1883">
            <v>0.04</v>
          </cell>
          <cell r="P1883">
            <v>0.04</v>
          </cell>
          <cell r="Q1883">
            <v>1.28</v>
          </cell>
        </row>
        <row r="1884">
          <cell r="J1884" t="str">
            <v>CEMENTO PORTLAND TIPO I (42.5 Kg)</v>
          </cell>
          <cell r="K1884" t="str">
            <v>bls</v>
          </cell>
          <cell r="M1884">
            <v>1.3899999999999999E-2</v>
          </cell>
          <cell r="N1884">
            <v>13.69</v>
          </cell>
          <cell r="O1884">
            <v>0.19</v>
          </cell>
          <cell r="P1884">
            <v>0.45</v>
          </cell>
          <cell r="Q1884">
            <v>6.09</v>
          </cell>
        </row>
        <row r="1885">
          <cell r="J1885" t="str">
            <v>PORCELANATO 40X40 UNICOLOR PULIDO GRIS</v>
          </cell>
          <cell r="K1885" t="str">
            <v>m2</v>
          </cell>
          <cell r="M1885">
            <v>0.2</v>
          </cell>
          <cell r="N1885">
            <v>70.95</v>
          </cell>
          <cell r="O1885">
            <v>14.19</v>
          </cell>
          <cell r="P1885">
            <v>6.41</v>
          </cell>
          <cell r="Q1885">
            <v>455.07</v>
          </cell>
        </row>
        <row r="1886">
          <cell r="J1886" t="str">
            <v>FRAGUA PORCELANA BLANCA</v>
          </cell>
          <cell r="K1886" t="str">
            <v>Kg</v>
          </cell>
          <cell r="M1886">
            <v>4.58E-2</v>
          </cell>
          <cell r="N1886">
            <v>3.06</v>
          </cell>
          <cell r="O1886">
            <v>0.14000000000000001</v>
          </cell>
          <cell r="P1886">
            <v>1.47</v>
          </cell>
          <cell r="Q1886">
            <v>4.49</v>
          </cell>
        </row>
        <row r="1887">
          <cell r="J1887" t="str">
            <v>IMPLEMENTOS DE SEGURIDAD</v>
          </cell>
          <cell r="K1887" t="str">
            <v>hh</v>
          </cell>
          <cell r="M1887">
            <v>0.8085</v>
          </cell>
          <cell r="N1887">
            <v>0.47</v>
          </cell>
          <cell r="O1887">
            <v>0.38</v>
          </cell>
          <cell r="P1887">
            <v>25.93</v>
          </cell>
          <cell r="Q1887">
            <v>12.19</v>
          </cell>
        </row>
        <row r="1888">
          <cell r="J1888" t="str">
            <v>HERRAMIENTAS MANUALES</v>
          </cell>
          <cell r="K1888" t="str">
            <v>%MO</v>
          </cell>
          <cell r="M1888">
            <v>9.9699999999999997E-2</v>
          </cell>
          <cell r="N1888">
            <v>10.029999999999999</v>
          </cell>
          <cell r="O1888">
            <v>1</v>
          </cell>
          <cell r="P1888">
            <v>3.2</v>
          </cell>
          <cell r="Q1888">
            <v>32.07</v>
          </cell>
        </row>
        <row r="1889">
          <cell r="J1889" t="str">
            <v>JEFE DE GRUPO</v>
          </cell>
          <cell r="K1889" t="str">
            <v>hh</v>
          </cell>
          <cell r="M1889">
            <v>0.13370000000000001</v>
          </cell>
          <cell r="N1889">
            <v>13.01</v>
          </cell>
          <cell r="O1889">
            <v>1.74</v>
          </cell>
          <cell r="P1889">
            <v>36.47</v>
          </cell>
          <cell r="Q1889">
            <v>474.62</v>
          </cell>
        </row>
        <row r="1890">
          <cell r="J1890" t="str">
            <v>OPERARIO</v>
          </cell>
          <cell r="K1890" t="str">
            <v>hh</v>
          </cell>
          <cell r="M1890">
            <v>1.3335999999999999</v>
          </cell>
          <cell r="N1890">
            <v>12.2</v>
          </cell>
          <cell r="O1890">
            <v>16.27</v>
          </cell>
          <cell r="P1890">
            <v>363.77</v>
          </cell>
          <cell r="Q1890">
            <v>4437.97</v>
          </cell>
        </row>
        <row r="1891">
          <cell r="J1891" t="str">
            <v>AYUDANTE</v>
          </cell>
          <cell r="K1891" t="str">
            <v>hh</v>
          </cell>
          <cell r="M1891">
            <v>0.40060000000000001</v>
          </cell>
          <cell r="N1891">
            <v>9.81</v>
          </cell>
          <cell r="O1891">
            <v>3.93</v>
          </cell>
          <cell r="P1891">
            <v>109.27</v>
          </cell>
          <cell r="Q1891">
            <v>1071.99</v>
          </cell>
        </row>
        <row r="1892">
          <cell r="J1892" t="str">
            <v>ARENA GRUESA</v>
          </cell>
          <cell r="K1892" t="str">
            <v>m3</v>
          </cell>
          <cell r="M1892">
            <v>3.0200000000000001E-2</v>
          </cell>
          <cell r="N1892">
            <v>31.09</v>
          </cell>
          <cell r="O1892">
            <v>0.94</v>
          </cell>
          <cell r="P1892">
            <v>8.24</v>
          </cell>
          <cell r="Q1892">
            <v>256.39999999999998</v>
          </cell>
        </row>
        <row r="1893">
          <cell r="J1893" t="str">
            <v>CEMENTO PORTLAND TIPO I (42.5 Kg)</v>
          </cell>
          <cell r="K1893" t="str">
            <v>bls</v>
          </cell>
          <cell r="M1893">
            <v>0.2681</v>
          </cell>
          <cell r="N1893">
            <v>13.69</v>
          </cell>
          <cell r="O1893">
            <v>3.67</v>
          </cell>
          <cell r="P1893">
            <v>73.13</v>
          </cell>
          <cell r="Q1893">
            <v>1001.07</v>
          </cell>
        </row>
        <row r="1894">
          <cell r="J1894" t="str">
            <v>CERAMICA 30X30CM H=15CM CELIMA SERIE GRANILLA</v>
          </cell>
          <cell r="K1894" t="str">
            <v>m2</v>
          </cell>
          <cell r="M1894">
            <v>1.0499000000000001</v>
          </cell>
          <cell r="N1894">
            <v>23.05</v>
          </cell>
          <cell r="O1894">
            <v>24.2</v>
          </cell>
          <cell r="P1894">
            <v>286.38</v>
          </cell>
          <cell r="Q1894">
            <v>6601.03</v>
          </cell>
        </row>
        <row r="1895">
          <cell r="J1895" t="str">
            <v>AGUA PUESTA EN OBRA</v>
          </cell>
          <cell r="K1895" t="str">
            <v>m3</v>
          </cell>
          <cell r="M1895">
            <v>0.04</v>
          </cell>
          <cell r="N1895">
            <v>8.51</v>
          </cell>
          <cell r="O1895">
            <v>0.34</v>
          </cell>
          <cell r="P1895">
            <v>10.91</v>
          </cell>
          <cell r="Q1895">
            <v>92.74</v>
          </cell>
        </row>
        <row r="1896">
          <cell r="J1896" t="str">
            <v>FRAGUA PORCELANA BLANCA</v>
          </cell>
          <cell r="K1896" t="str">
            <v>Kg</v>
          </cell>
          <cell r="M1896">
            <v>0.30070000000000002</v>
          </cell>
          <cell r="N1896">
            <v>3.06</v>
          </cell>
          <cell r="O1896">
            <v>0.92</v>
          </cell>
          <cell r="P1896">
            <v>82.02</v>
          </cell>
          <cell r="Q1896">
            <v>250.95</v>
          </cell>
        </row>
        <row r="1897">
          <cell r="J1897" t="str">
            <v>IMPLEMENTOS DE SEGURIDAD</v>
          </cell>
          <cell r="K1897" t="str">
            <v>hh</v>
          </cell>
          <cell r="M1897">
            <v>1.8723000000000001</v>
          </cell>
          <cell r="N1897">
            <v>0.47</v>
          </cell>
          <cell r="O1897">
            <v>0.88</v>
          </cell>
          <cell r="P1897">
            <v>510.71</v>
          </cell>
          <cell r="Q1897">
            <v>240.04</v>
          </cell>
        </row>
        <row r="1898">
          <cell r="J1898" t="str">
            <v>HERRAMIENTAS MANUALES</v>
          </cell>
          <cell r="K1898" t="str">
            <v>%MO</v>
          </cell>
          <cell r="M1898">
            <v>1.0200000000000001E-2</v>
          </cell>
          <cell r="N1898">
            <v>23.53</v>
          </cell>
          <cell r="O1898">
            <v>0.24</v>
          </cell>
          <cell r="P1898">
            <v>2.78</v>
          </cell>
          <cell r="Q1898">
            <v>65.459999999999994</v>
          </cell>
        </row>
        <row r="1899">
          <cell r="J1899" t="str">
            <v>REGLA DE ALUMINIO x 5m</v>
          </cell>
          <cell r="K1899" t="str">
            <v>u</v>
          </cell>
          <cell r="M1899">
            <v>0.06</v>
          </cell>
          <cell r="N1899">
            <v>14.5</v>
          </cell>
          <cell r="O1899">
            <v>0.87</v>
          </cell>
          <cell r="P1899">
            <v>16.37</v>
          </cell>
          <cell r="Q1899">
            <v>237.31</v>
          </cell>
        </row>
        <row r="1900">
          <cell r="J1900" t="str">
            <v>PUERTA CONTRAPLACADA FORMICA</v>
          </cell>
          <cell r="K1900" t="str">
            <v>m2</v>
          </cell>
          <cell r="M1900">
            <v>1</v>
          </cell>
          <cell r="N1900">
            <v>397.14</v>
          </cell>
          <cell r="O1900">
            <v>397.14</v>
          </cell>
          <cell r="P1900">
            <v>13.44</v>
          </cell>
          <cell r="Q1900">
            <v>5337.56</v>
          </cell>
        </row>
        <row r="1901">
          <cell r="J1901" t="str">
            <v>DIVISIONES METALICAS</v>
          </cell>
          <cell r="K1901" t="str">
            <v>m2</v>
          </cell>
          <cell r="M1901">
            <v>1</v>
          </cell>
          <cell r="N1901">
            <v>245.72</v>
          </cell>
          <cell r="O1901">
            <v>245.72</v>
          </cell>
          <cell r="P1901">
            <v>65.52</v>
          </cell>
          <cell r="Q1901">
            <v>16099.57</v>
          </cell>
        </row>
        <row r="1902">
          <cell r="J1902" t="str">
            <v>MAESTRAMIENTO</v>
          </cell>
          <cell r="K1902" t="str">
            <v>u</v>
          </cell>
          <cell r="M1902">
            <v>1</v>
          </cell>
          <cell r="N1902">
            <v>9.4</v>
          </cell>
          <cell r="O1902">
            <v>9.4</v>
          </cell>
          <cell r="P1902">
            <v>7</v>
          </cell>
          <cell r="Q1902">
            <v>65.8</v>
          </cell>
        </row>
        <row r="1903">
          <cell r="J1903" t="str">
            <v>CERRADURA DE EMBUTIR EXTERIORES</v>
          </cell>
          <cell r="K1903" t="str">
            <v>u</v>
          </cell>
          <cell r="M1903">
            <v>1</v>
          </cell>
          <cell r="N1903">
            <v>73.11</v>
          </cell>
          <cell r="O1903">
            <v>73.11</v>
          </cell>
          <cell r="P1903">
            <v>7</v>
          </cell>
          <cell r="Q1903">
            <v>511.77</v>
          </cell>
        </row>
        <row r="1904">
          <cell r="J1904" t="str">
            <v>CERROJOS DE 2" ALUMINIO EN PUERTAS DES.H.</v>
          </cell>
          <cell r="K1904" t="str">
            <v>u</v>
          </cell>
          <cell r="M1904">
            <v>1</v>
          </cell>
          <cell r="N1904">
            <v>10</v>
          </cell>
          <cell r="O1904">
            <v>10</v>
          </cell>
          <cell r="P1904">
            <v>17</v>
          </cell>
          <cell r="Q1904">
            <v>170</v>
          </cell>
        </row>
        <row r="1905">
          <cell r="J1905" t="str">
            <v>BARANDA 1 1/2" F°G° INC. PARANTE / PLATINAS Y PERNOS</v>
          </cell>
          <cell r="K1905" t="str">
            <v>m</v>
          </cell>
          <cell r="M1905">
            <v>1</v>
          </cell>
          <cell r="N1905">
            <v>127.51</v>
          </cell>
          <cell r="O1905">
            <v>127.51</v>
          </cell>
          <cell r="P1905">
            <v>2</v>
          </cell>
          <cell r="Q1905">
            <v>255.02</v>
          </cell>
        </row>
        <row r="1906">
          <cell r="J1906" t="str">
            <v>JEFE DE GRUPO</v>
          </cell>
          <cell r="K1906" t="str">
            <v>hh</v>
          </cell>
          <cell r="M1906">
            <v>2.46E-2</v>
          </cell>
          <cell r="N1906">
            <v>13.01</v>
          </cell>
          <cell r="O1906">
            <v>0.32</v>
          </cell>
          <cell r="P1906">
            <v>7.62</v>
          </cell>
          <cell r="Q1906">
            <v>99.14</v>
          </cell>
        </row>
        <row r="1907">
          <cell r="J1907" t="str">
            <v>OPERARIO</v>
          </cell>
          <cell r="K1907" t="str">
            <v>hh</v>
          </cell>
          <cell r="M1907">
            <v>0.24260000000000001</v>
          </cell>
          <cell r="N1907">
            <v>12.2</v>
          </cell>
          <cell r="O1907">
            <v>2.96</v>
          </cell>
          <cell r="P1907">
            <v>75.16</v>
          </cell>
          <cell r="Q1907">
            <v>917.07</v>
          </cell>
        </row>
        <row r="1908">
          <cell r="J1908" t="str">
            <v>LIJA PARA MADERA</v>
          </cell>
          <cell r="K1908" t="str">
            <v>u</v>
          </cell>
          <cell r="M1908">
            <v>7.0000000000000007E-2</v>
          </cell>
          <cell r="N1908">
            <v>1</v>
          </cell>
          <cell r="O1908">
            <v>7.0000000000000007E-2</v>
          </cell>
          <cell r="P1908">
            <v>21.69</v>
          </cell>
          <cell r="Q1908">
            <v>21.69</v>
          </cell>
        </row>
        <row r="1909">
          <cell r="J1909" t="str">
            <v>PINTURA VINILICA TIPO VENCELATEX</v>
          </cell>
          <cell r="K1909" t="str">
            <v>gal</v>
          </cell>
          <cell r="M1909">
            <v>0.06</v>
          </cell>
          <cell r="N1909">
            <v>28</v>
          </cell>
          <cell r="O1909">
            <v>1.68</v>
          </cell>
          <cell r="P1909">
            <v>18.59</v>
          </cell>
          <cell r="Q1909">
            <v>520.5</v>
          </cell>
        </row>
        <row r="1910">
          <cell r="J1910" t="str">
            <v>IMPRIMANTE PARA MUROS INTERIORES</v>
          </cell>
          <cell r="K1910" t="str">
            <v>gal</v>
          </cell>
          <cell r="M1910">
            <v>5.8299999999999998E-2</v>
          </cell>
          <cell r="N1910">
            <v>12</v>
          </cell>
          <cell r="O1910">
            <v>0.7</v>
          </cell>
          <cell r="P1910">
            <v>18.059999999999999</v>
          </cell>
          <cell r="Q1910">
            <v>216.87</v>
          </cell>
        </row>
        <row r="1911">
          <cell r="J1911" t="str">
            <v>SELLADOR PARA MUROS</v>
          </cell>
          <cell r="K1911" t="str">
            <v>gal</v>
          </cell>
          <cell r="M1911">
            <v>0.06</v>
          </cell>
          <cell r="N1911">
            <v>16.5</v>
          </cell>
          <cell r="O1911">
            <v>0.99</v>
          </cell>
          <cell r="P1911">
            <v>18.59</v>
          </cell>
          <cell r="Q1911">
            <v>306.72000000000003</v>
          </cell>
        </row>
        <row r="1912">
          <cell r="J1912" t="str">
            <v>IMPLEMENTOS DE SEGURIDAD</v>
          </cell>
          <cell r="K1912" t="str">
            <v>hh</v>
          </cell>
          <cell r="M1912">
            <v>0.27660000000000001</v>
          </cell>
          <cell r="N1912">
            <v>0.47</v>
          </cell>
          <cell r="O1912">
            <v>0.13</v>
          </cell>
          <cell r="P1912">
            <v>85.7</v>
          </cell>
          <cell r="Q1912">
            <v>40.28</v>
          </cell>
        </row>
        <row r="1913">
          <cell r="J1913" t="str">
            <v>ANDAMIO METALICO 2.5mx3.6m</v>
          </cell>
          <cell r="K1913" t="str">
            <v>dia</v>
          </cell>
          <cell r="M1913">
            <v>1.18E-2</v>
          </cell>
          <cell r="N1913">
            <v>16.09</v>
          </cell>
          <cell r="O1913">
            <v>0.19</v>
          </cell>
          <cell r="P1913">
            <v>3.66</v>
          </cell>
          <cell r="Q1913">
            <v>58.87</v>
          </cell>
        </row>
        <row r="1914">
          <cell r="J1914" t="str">
            <v>HERRAMIENTAS MANUALES</v>
          </cell>
          <cell r="K1914" t="str">
            <v>%MO</v>
          </cell>
          <cell r="M1914">
            <v>4.9399999999999999E-2</v>
          </cell>
          <cell r="N1914">
            <v>2.63</v>
          </cell>
          <cell r="O1914">
            <v>0.13</v>
          </cell>
          <cell r="P1914">
            <v>15.31</v>
          </cell>
          <cell r="Q1914">
            <v>40.28</v>
          </cell>
        </row>
        <row r="1915">
          <cell r="J1915" t="str">
            <v>JEFE DE GRUPO</v>
          </cell>
          <cell r="K1915" t="str">
            <v>hh</v>
          </cell>
          <cell r="M1915">
            <v>2.46E-2</v>
          </cell>
          <cell r="N1915">
            <v>13.01</v>
          </cell>
          <cell r="O1915">
            <v>0.32</v>
          </cell>
          <cell r="P1915">
            <v>3.35</v>
          </cell>
          <cell r="Q1915">
            <v>43.62</v>
          </cell>
        </row>
        <row r="1916">
          <cell r="J1916" t="str">
            <v>OPERARIO</v>
          </cell>
          <cell r="K1916" t="str">
            <v>hh</v>
          </cell>
          <cell r="M1916">
            <v>0.24260000000000001</v>
          </cell>
          <cell r="N1916">
            <v>12.2</v>
          </cell>
          <cell r="O1916">
            <v>2.96</v>
          </cell>
          <cell r="P1916">
            <v>33.07</v>
          </cell>
          <cell r="Q1916">
            <v>403.45</v>
          </cell>
        </row>
        <row r="1917">
          <cell r="J1917" t="str">
            <v>LIJA PARA MADERA</v>
          </cell>
          <cell r="K1917" t="str">
            <v>u</v>
          </cell>
          <cell r="M1917">
            <v>0.06</v>
          </cell>
          <cell r="N1917">
            <v>1</v>
          </cell>
          <cell r="O1917">
            <v>0.06</v>
          </cell>
          <cell r="P1917">
            <v>8.18</v>
          </cell>
          <cell r="Q1917">
            <v>8.18</v>
          </cell>
        </row>
        <row r="1918">
          <cell r="J1918" t="str">
            <v>PINTURA VINILICA TIPO VENCELATEX</v>
          </cell>
          <cell r="K1918" t="str">
            <v>gal</v>
          </cell>
          <cell r="M1918">
            <v>0.06</v>
          </cell>
          <cell r="N1918">
            <v>28</v>
          </cell>
          <cell r="O1918">
            <v>1.68</v>
          </cell>
          <cell r="P1918">
            <v>8.18</v>
          </cell>
          <cell r="Q1918">
            <v>228.98</v>
          </cell>
        </row>
        <row r="1919">
          <cell r="J1919" t="str">
            <v>IMPRIMANTE PARA MUROS INTERIORES</v>
          </cell>
          <cell r="K1919" t="str">
            <v>gal</v>
          </cell>
          <cell r="M1919">
            <v>6.1699999999999998E-2</v>
          </cell>
          <cell r="N1919">
            <v>12</v>
          </cell>
          <cell r="O1919">
            <v>0.74</v>
          </cell>
          <cell r="P1919">
            <v>8.41</v>
          </cell>
          <cell r="Q1919">
            <v>100.86</v>
          </cell>
        </row>
        <row r="1920">
          <cell r="J1920" t="str">
            <v>SELLADOR PARA MUROS</v>
          </cell>
          <cell r="K1920" t="str">
            <v>gal</v>
          </cell>
          <cell r="M1920">
            <v>0.06</v>
          </cell>
          <cell r="N1920">
            <v>16.5</v>
          </cell>
          <cell r="O1920">
            <v>0.99</v>
          </cell>
          <cell r="P1920">
            <v>8.18</v>
          </cell>
          <cell r="Q1920">
            <v>134.94</v>
          </cell>
        </row>
        <row r="1921">
          <cell r="J1921" t="str">
            <v>IMPLEMENTOS DE SEGURIDAD</v>
          </cell>
          <cell r="K1921" t="str">
            <v>hh</v>
          </cell>
          <cell r="M1921">
            <v>0.27660000000000001</v>
          </cell>
          <cell r="N1921">
            <v>0.47</v>
          </cell>
          <cell r="O1921">
            <v>0.13</v>
          </cell>
          <cell r="P1921">
            <v>37.700000000000003</v>
          </cell>
          <cell r="Q1921">
            <v>17.72</v>
          </cell>
        </row>
        <row r="1922">
          <cell r="J1922" t="str">
            <v>ANDAMIO METALICO 2.5mx3.6m</v>
          </cell>
          <cell r="K1922" t="str">
            <v>dia</v>
          </cell>
          <cell r="M1922">
            <v>1.18E-2</v>
          </cell>
          <cell r="N1922">
            <v>16.09</v>
          </cell>
          <cell r="O1922">
            <v>0.19</v>
          </cell>
          <cell r="P1922">
            <v>1.61</v>
          </cell>
          <cell r="Q1922">
            <v>25.9</v>
          </cell>
        </row>
        <row r="1923">
          <cell r="J1923" t="str">
            <v>HERRAMIENTAS MANUALES</v>
          </cell>
          <cell r="K1923" t="str">
            <v>%MO</v>
          </cell>
          <cell r="M1923">
            <v>5.11E-2</v>
          </cell>
          <cell r="N1923">
            <v>3.52</v>
          </cell>
          <cell r="O1923">
            <v>0.18</v>
          </cell>
          <cell r="P1923">
            <v>6.96</v>
          </cell>
          <cell r="Q1923">
            <v>24.53</v>
          </cell>
        </row>
        <row r="1924">
          <cell r="J1924" t="str">
            <v xml:space="preserve">TAZA TREBOL TOP PIECE ELONGADO FLUX (INC ASIENTO MELAMINEX FRENTE ABIERTO Y FLUXOMETRO)STD </v>
          </cell>
          <cell r="K1924" t="str">
            <v>u</v>
          </cell>
          <cell r="M1924">
            <v>1</v>
          </cell>
          <cell r="N1924">
            <v>523.29</v>
          </cell>
          <cell r="O1924">
            <v>523.29</v>
          </cell>
          <cell r="P1924">
            <v>17</v>
          </cell>
          <cell r="Q1924">
            <v>8895.93</v>
          </cell>
        </row>
        <row r="1925">
          <cell r="J1925" t="str">
            <v>PAR PERNOS ANCLAJE</v>
          </cell>
          <cell r="K1925" t="str">
            <v>par</v>
          </cell>
          <cell r="M1925">
            <v>1</v>
          </cell>
          <cell r="N1925">
            <v>0.56000000000000005</v>
          </cell>
          <cell r="O1925">
            <v>0.56000000000000005</v>
          </cell>
          <cell r="P1925">
            <v>17</v>
          </cell>
          <cell r="Q1925">
            <v>9.52</v>
          </cell>
        </row>
        <row r="1926">
          <cell r="J1926" t="str">
            <v>ANILLO PLOMER DE CERA PARA INODORO</v>
          </cell>
          <cell r="K1926" t="str">
            <v>u</v>
          </cell>
          <cell r="M1926">
            <v>1</v>
          </cell>
          <cell r="N1926">
            <v>2.25</v>
          </cell>
          <cell r="O1926">
            <v>2.25</v>
          </cell>
          <cell r="P1926">
            <v>17</v>
          </cell>
          <cell r="Q1926">
            <v>38.25</v>
          </cell>
        </row>
        <row r="1927">
          <cell r="J1927" t="str">
            <v xml:space="preserve">TUBO METUSA ABASTO 7/8 TRENZ.ALUMINIO P/ACC.IMP.INODORO </v>
          </cell>
          <cell r="K1927" t="str">
            <v>u</v>
          </cell>
          <cell r="M1927">
            <v>1</v>
          </cell>
          <cell r="N1927">
            <v>8.4600000000000009</v>
          </cell>
          <cell r="O1927">
            <v>8.4600000000000009</v>
          </cell>
          <cell r="P1927">
            <v>17</v>
          </cell>
          <cell r="Q1927">
            <v>143.82</v>
          </cell>
        </row>
        <row r="1928">
          <cell r="J1928" t="str">
            <v xml:space="preserve">TAZA TREBOL TOP PIECE ELONGADO FLUX (INC ASIENTO MELAMINEX FRENTE ABIERTO Y FLUXOMETRO)STD </v>
          </cell>
          <cell r="K1928" t="str">
            <v>u</v>
          </cell>
          <cell r="M1928">
            <v>1</v>
          </cell>
          <cell r="N1928">
            <v>523.29</v>
          </cell>
          <cell r="O1928">
            <v>523.29</v>
          </cell>
          <cell r="P1928">
            <v>1</v>
          </cell>
          <cell r="Q1928">
            <v>523.29</v>
          </cell>
        </row>
        <row r="1929">
          <cell r="J1929" t="str">
            <v>PAR PERNOS ANCLAJE</v>
          </cell>
          <cell r="K1929" t="str">
            <v>par</v>
          </cell>
          <cell r="M1929">
            <v>1</v>
          </cell>
          <cell r="N1929">
            <v>0.56000000000000005</v>
          </cell>
          <cell r="O1929">
            <v>0.56000000000000005</v>
          </cell>
          <cell r="P1929">
            <v>1</v>
          </cell>
          <cell r="Q1929">
            <v>0.56000000000000005</v>
          </cell>
        </row>
        <row r="1930">
          <cell r="J1930" t="str">
            <v>ANILLO PLOMER DE CERA PARA INODORO</v>
          </cell>
          <cell r="K1930" t="str">
            <v>u</v>
          </cell>
          <cell r="M1930">
            <v>1</v>
          </cell>
          <cell r="N1930">
            <v>2.25</v>
          </cell>
          <cell r="O1930">
            <v>2.25</v>
          </cell>
          <cell r="P1930">
            <v>1</v>
          </cell>
          <cell r="Q1930">
            <v>2.25</v>
          </cell>
        </row>
        <row r="1931">
          <cell r="J1931" t="str">
            <v xml:space="preserve">TUBO METUSA ABASTO 7/8 TRENZ.ALUMINIO P/ACC.IMP.INODORO </v>
          </cell>
          <cell r="K1931" t="str">
            <v>u</v>
          </cell>
          <cell r="M1931">
            <v>1</v>
          </cell>
          <cell r="N1931">
            <v>8.4600000000000009</v>
          </cell>
          <cell r="O1931">
            <v>8.4600000000000009</v>
          </cell>
          <cell r="P1931">
            <v>1</v>
          </cell>
          <cell r="Q1931">
            <v>8.4600000000000009</v>
          </cell>
        </row>
        <row r="1932">
          <cell r="J1932" t="str">
            <v>OVALIN CERALUX TREBOL C/ACCESORIOS</v>
          </cell>
          <cell r="K1932" t="str">
            <v>u</v>
          </cell>
          <cell r="M1932">
            <v>1</v>
          </cell>
          <cell r="N1932">
            <v>107.71</v>
          </cell>
          <cell r="O1932">
            <v>107.71</v>
          </cell>
          <cell r="P1932">
            <v>21</v>
          </cell>
          <cell r="Q1932">
            <v>2261.91</v>
          </cell>
        </row>
        <row r="1933">
          <cell r="J1933" t="str">
            <v xml:space="preserve">URINARIO TREBOL CADET STAND. BCO. CON EMPAQUETADURAS </v>
          </cell>
          <cell r="K1933" t="str">
            <v>u</v>
          </cell>
          <cell r="M1933">
            <v>1</v>
          </cell>
          <cell r="N1933">
            <v>102.71</v>
          </cell>
          <cell r="O1933">
            <v>102.71</v>
          </cell>
          <cell r="P1933">
            <v>8</v>
          </cell>
          <cell r="Q1933">
            <v>821.68</v>
          </cell>
        </row>
        <row r="1934">
          <cell r="J1934" t="str">
            <v xml:space="preserve">FLUXOMETRO VAINSA CROMO DESCARGA DIRECTA C/BOTON P/URINARIO </v>
          </cell>
          <cell r="K1934" t="str">
            <v>u</v>
          </cell>
          <cell r="M1934">
            <v>1</v>
          </cell>
          <cell r="N1934">
            <v>199.9</v>
          </cell>
          <cell r="O1934">
            <v>199.9</v>
          </cell>
          <cell r="P1934">
            <v>8</v>
          </cell>
          <cell r="Q1934">
            <v>1599.2</v>
          </cell>
        </row>
        <row r="1935">
          <cell r="J1935" t="str">
            <v xml:space="preserve">SOPORTE DE FIERRO CP INCLUYE TORNILLOS </v>
          </cell>
          <cell r="K1935" t="str">
            <v>u</v>
          </cell>
          <cell r="M1935">
            <v>1</v>
          </cell>
          <cell r="N1935">
            <v>1.39</v>
          </cell>
          <cell r="O1935">
            <v>1.39</v>
          </cell>
          <cell r="P1935">
            <v>8</v>
          </cell>
          <cell r="Q1935">
            <v>11.12</v>
          </cell>
        </row>
        <row r="1936">
          <cell r="J1936" t="str">
            <v>LLAVE VAINSA NUEVA PRESION SUPERIOR TEMPORIZADA C/AEREADOR ANTIVANDALICO</v>
          </cell>
          <cell r="K1936" t="str">
            <v>u</v>
          </cell>
          <cell r="M1936">
            <v>1</v>
          </cell>
          <cell r="N1936">
            <v>130.79</v>
          </cell>
          <cell r="O1936">
            <v>130.79</v>
          </cell>
          <cell r="P1936">
            <v>21</v>
          </cell>
          <cell r="Q1936">
            <v>2746.59</v>
          </cell>
        </row>
        <row r="1937">
          <cell r="J1937" t="str">
            <v>JEFE DE GRUPO</v>
          </cell>
          <cell r="K1937" t="str">
            <v>hh</v>
          </cell>
          <cell r="M1937">
            <v>0.26669999999999999</v>
          </cell>
          <cell r="N1937">
            <v>13.01</v>
          </cell>
          <cell r="O1937">
            <v>3.47</v>
          </cell>
          <cell r="P1937">
            <v>12.53</v>
          </cell>
          <cell r="Q1937">
            <v>163.09</v>
          </cell>
        </row>
        <row r="1938">
          <cell r="J1938" t="str">
            <v>OPERARIO</v>
          </cell>
          <cell r="K1938" t="str">
            <v>hh</v>
          </cell>
          <cell r="M1938">
            <v>2.6663999999999999</v>
          </cell>
          <cell r="N1938">
            <v>12.2</v>
          </cell>
          <cell r="O1938">
            <v>32.53</v>
          </cell>
          <cell r="P1938">
            <v>125.32</v>
          </cell>
          <cell r="Q1938">
            <v>1528.91</v>
          </cell>
        </row>
        <row r="1939">
          <cell r="J1939" t="str">
            <v>AYUDANTE</v>
          </cell>
          <cell r="K1939" t="str">
            <v>hh</v>
          </cell>
          <cell r="M1939">
            <v>2.6667000000000001</v>
          </cell>
          <cell r="N1939">
            <v>9.81</v>
          </cell>
          <cell r="O1939">
            <v>26.16</v>
          </cell>
          <cell r="P1939">
            <v>125.33</v>
          </cell>
          <cell r="Q1939">
            <v>1229.52</v>
          </cell>
        </row>
        <row r="1940">
          <cell r="J1940" t="str">
            <v>IMPLEMENTOS DE SEGURIDAD</v>
          </cell>
          <cell r="K1940" t="str">
            <v>hh</v>
          </cell>
          <cell r="M1940">
            <v>5.5956999999999999</v>
          </cell>
          <cell r="N1940">
            <v>0.47</v>
          </cell>
          <cell r="O1940">
            <v>2.63</v>
          </cell>
          <cell r="P1940">
            <v>263</v>
          </cell>
          <cell r="Q1940">
            <v>123.61</v>
          </cell>
        </row>
        <row r="1941">
          <cell r="J1941" t="str">
            <v>HERRAMIENTAS MANUALES</v>
          </cell>
          <cell r="K1941" t="str">
            <v>%MO</v>
          </cell>
          <cell r="M1941">
            <v>0.03</v>
          </cell>
          <cell r="N1941">
            <v>66.599999999999994</v>
          </cell>
          <cell r="O1941">
            <v>2</v>
          </cell>
          <cell r="P1941">
            <v>1.41</v>
          </cell>
          <cell r="Q1941">
            <v>94</v>
          </cell>
        </row>
        <row r="1942">
          <cell r="J1942" t="str">
            <v>DISPENSADOR DE JABÓN LIQUIDO</v>
          </cell>
          <cell r="K1942" t="str">
            <v>u</v>
          </cell>
          <cell r="M1942">
            <v>1</v>
          </cell>
          <cell r="N1942">
            <v>33.53</v>
          </cell>
          <cell r="O1942">
            <v>33.53</v>
          </cell>
          <cell r="P1942">
            <v>21</v>
          </cell>
          <cell r="Q1942">
            <v>704.13</v>
          </cell>
        </row>
        <row r="1943">
          <cell r="J1943" t="str">
            <v>DISPENSADOR DE PAPEL</v>
          </cell>
          <cell r="K1943" t="str">
            <v>u</v>
          </cell>
          <cell r="M1943">
            <v>1</v>
          </cell>
          <cell r="N1943">
            <v>138.22</v>
          </cell>
          <cell r="O1943">
            <v>138.22</v>
          </cell>
          <cell r="P1943">
            <v>13</v>
          </cell>
          <cell r="Q1943">
            <v>1796.86</v>
          </cell>
        </row>
        <row r="1944">
          <cell r="J1944" t="str">
            <v>JEFE DE GRUPO</v>
          </cell>
          <cell r="K1944" t="str">
            <v>hh</v>
          </cell>
          <cell r="M1944">
            <v>0.1145</v>
          </cell>
          <cell r="N1944">
            <v>13.01</v>
          </cell>
          <cell r="O1944">
            <v>1.49</v>
          </cell>
          <cell r="P1944">
            <v>3.89</v>
          </cell>
          <cell r="Q1944">
            <v>50.66</v>
          </cell>
        </row>
        <row r="1945">
          <cell r="J1945" t="str">
            <v>OPERARIO</v>
          </cell>
          <cell r="K1945" t="str">
            <v>hh</v>
          </cell>
          <cell r="M1945">
            <v>1.1434</v>
          </cell>
          <cell r="N1945">
            <v>12.2</v>
          </cell>
          <cell r="O1945">
            <v>13.95</v>
          </cell>
          <cell r="P1945">
            <v>38.880000000000003</v>
          </cell>
          <cell r="Q1945">
            <v>474.3</v>
          </cell>
        </row>
        <row r="1946">
          <cell r="J1946" t="str">
            <v>AYUDANTE</v>
          </cell>
          <cell r="K1946" t="str">
            <v>hh</v>
          </cell>
          <cell r="M1946">
            <v>0.90720000000000001</v>
          </cell>
          <cell r="N1946">
            <v>9.81</v>
          </cell>
          <cell r="O1946">
            <v>8.9</v>
          </cell>
          <cell r="P1946">
            <v>30.84</v>
          </cell>
          <cell r="Q1946">
            <v>302.60000000000002</v>
          </cell>
        </row>
        <row r="1947">
          <cell r="J1947" t="str">
            <v>IMPLEMENTOS DE SEGURIDAD</v>
          </cell>
          <cell r="K1947" t="str">
            <v>hh</v>
          </cell>
          <cell r="M1947">
            <v>2.1701999999999999</v>
          </cell>
          <cell r="N1947">
            <v>0.47</v>
          </cell>
          <cell r="O1947">
            <v>1.02</v>
          </cell>
          <cell r="P1947">
            <v>73.790000000000006</v>
          </cell>
          <cell r="Q1947">
            <v>34.68</v>
          </cell>
        </row>
        <row r="1948">
          <cell r="J1948" t="str">
            <v>HERRAMIENTAS MANUALES</v>
          </cell>
          <cell r="K1948" t="str">
            <v>%MO</v>
          </cell>
          <cell r="M1948">
            <v>4.9799999999999997E-2</v>
          </cell>
          <cell r="N1948">
            <v>26.08</v>
          </cell>
          <cell r="O1948">
            <v>1.3</v>
          </cell>
          <cell r="P1948">
            <v>1.69</v>
          </cell>
          <cell r="Q1948">
            <v>44.2</v>
          </cell>
        </row>
        <row r="1949">
          <cell r="J1949" t="str">
            <v>JEFE DE GRUPO</v>
          </cell>
          <cell r="K1949" t="str">
            <v>hh</v>
          </cell>
          <cell r="M1949">
            <v>5.9200000000000003E-2</v>
          </cell>
          <cell r="N1949">
            <v>13.01</v>
          </cell>
          <cell r="O1949">
            <v>0.77</v>
          </cell>
          <cell r="P1949">
            <v>0.73</v>
          </cell>
          <cell r="Q1949">
            <v>9.52</v>
          </cell>
        </row>
        <row r="1950">
          <cell r="J1950" t="str">
            <v>OPERARIO</v>
          </cell>
          <cell r="K1950" t="str">
            <v>hh</v>
          </cell>
          <cell r="M1950">
            <v>2.6663999999999999</v>
          </cell>
          <cell r="N1950">
            <v>12.2</v>
          </cell>
          <cell r="O1950">
            <v>32.53</v>
          </cell>
          <cell r="P1950">
            <v>32.96</v>
          </cell>
          <cell r="Q1950">
            <v>402.07</v>
          </cell>
        </row>
        <row r="1951">
          <cell r="J1951" t="str">
            <v>AYUDANTE</v>
          </cell>
          <cell r="K1951" t="str">
            <v>hh</v>
          </cell>
          <cell r="M1951">
            <v>5.3333000000000004</v>
          </cell>
          <cell r="N1951">
            <v>9.81</v>
          </cell>
          <cell r="O1951">
            <v>52.32</v>
          </cell>
          <cell r="P1951">
            <v>65.92</v>
          </cell>
          <cell r="Q1951">
            <v>646.67999999999995</v>
          </cell>
        </row>
        <row r="1952">
          <cell r="J1952" t="str">
            <v>ALAMBRE NEGRO RECOCIDO Nº 16</v>
          </cell>
          <cell r="K1952" t="str">
            <v>Kg</v>
          </cell>
          <cell r="M1952">
            <v>0.54979999999999996</v>
          </cell>
          <cell r="N1952">
            <v>3.11</v>
          </cell>
          <cell r="O1952">
            <v>1.71</v>
          </cell>
          <cell r="P1952">
            <v>6.8</v>
          </cell>
          <cell r="Q1952">
            <v>21.14</v>
          </cell>
        </row>
        <row r="1953">
          <cell r="J1953" t="str">
            <v>CLAVOS PARA MADERA CON CABEZA</v>
          </cell>
          <cell r="K1953" t="str">
            <v>Kg</v>
          </cell>
          <cell r="M1953">
            <v>0.25169999999999998</v>
          </cell>
          <cell r="N1953">
            <v>2.9</v>
          </cell>
          <cell r="O1953">
            <v>0.73</v>
          </cell>
          <cell r="P1953">
            <v>3.11</v>
          </cell>
          <cell r="Q1953">
            <v>9.02</v>
          </cell>
        </row>
        <row r="1954">
          <cell r="J1954" t="str">
            <v>ACERO CORRUGADO fy=4200 kg/cm2 GRADO 60</v>
          </cell>
          <cell r="K1954" t="str">
            <v>Kg</v>
          </cell>
          <cell r="M1954">
            <v>16.427600000000002</v>
          </cell>
          <cell r="N1954">
            <v>2.33</v>
          </cell>
          <cell r="O1954">
            <v>38.28</v>
          </cell>
          <cell r="P1954">
            <v>203.05</v>
          </cell>
          <cell r="Q1954">
            <v>473.14</v>
          </cell>
        </row>
        <row r="1955">
          <cell r="J1955" t="str">
            <v>ARENA FINA</v>
          </cell>
          <cell r="K1955" t="str">
            <v>m3</v>
          </cell>
          <cell r="M1955">
            <v>0.60529999999999995</v>
          </cell>
          <cell r="N1955">
            <v>31.54</v>
          </cell>
          <cell r="O1955">
            <v>19.09</v>
          </cell>
          <cell r="P1955">
            <v>7.48</v>
          </cell>
          <cell r="Q1955">
            <v>235.95</v>
          </cell>
        </row>
        <row r="1956">
          <cell r="J1956" t="str">
            <v>CEMENTO PORTLAND TIPO I (42.5 Kg)</v>
          </cell>
          <cell r="K1956" t="str">
            <v>bls</v>
          </cell>
          <cell r="M1956">
            <v>0.50039999999999996</v>
          </cell>
          <cell r="N1956">
            <v>13.69</v>
          </cell>
          <cell r="O1956">
            <v>6.85</v>
          </cell>
          <cell r="P1956">
            <v>6.18</v>
          </cell>
          <cell r="Q1956">
            <v>84.67</v>
          </cell>
        </row>
        <row r="1957">
          <cell r="J1957" t="str">
            <v>CONCRETO PREMEZCLADO f'c=210 kg/cm2, Piedra 67, Slump 3-4"</v>
          </cell>
          <cell r="K1957" t="str">
            <v>m3</v>
          </cell>
          <cell r="M1957">
            <v>1.0500000000000001E-2</v>
          </cell>
          <cell r="N1957">
            <v>200.99</v>
          </cell>
          <cell r="O1957">
            <v>2.11</v>
          </cell>
          <cell r="P1957">
            <v>0.13</v>
          </cell>
          <cell r="Q1957">
            <v>26.08</v>
          </cell>
        </row>
        <row r="1958">
          <cell r="J1958" t="str">
            <v>MADERA TORNILLO INC. CORTE</v>
          </cell>
          <cell r="K1958" t="str">
            <v>p2</v>
          </cell>
          <cell r="M1958">
            <v>0.60050000000000003</v>
          </cell>
          <cell r="N1958">
            <v>3.7</v>
          </cell>
          <cell r="O1958">
            <v>2.2200000000000002</v>
          </cell>
          <cell r="P1958">
            <v>7.42</v>
          </cell>
          <cell r="Q1958">
            <v>27.44</v>
          </cell>
        </row>
        <row r="1959">
          <cell r="J1959" t="str">
            <v>IMPLEMENTOS DE SEGURIDAD</v>
          </cell>
          <cell r="K1959" t="str">
            <v>hh</v>
          </cell>
          <cell r="M1959">
            <v>8.0638000000000005</v>
          </cell>
          <cell r="N1959">
            <v>0.47</v>
          </cell>
          <cell r="O1959">
            <v>3.79</v>
          </cell>
          <cell r="P1959">
            <v>99.67</v>
          </cell>
          <cell r="Q1959">
            <v>46.84</v>
          </cell>
        </row>
        <row r="1960">
          <cell r="J1960" t="str">
            <v>HERRAMIENTAS MANUALES</v>
          </cell>
          <cell r="K1960" t="str">
            <v>%MO</v>
          </cell>
          <cell r="M1960">
            <v>5.0099999999999999E-2</v>
          </cell>
          <cell r="N1960">
            <v>49.5</v>
          </cell>
          <cell r="O1960">
            <v>2.48</v>
          </cell>
          <cell r="P1960">
            <v>0.62</v>
          </cell>
          <cell r="Q1960">
            <v>30.65</v>
          </cell>
        </row>
        <row r="1961">
          <cell r="J1961" t="str">
            <v>JEFE DE GRUPO</v>
          </cell>
          <cell r="K1961" t="str">
            <v>hh</v>
          </cell>
          <cell r="M1961">
            <v>0.13370000000000001</v>
          </cell>
          <cell r="N1961">
            <v>13.01</v>
          </cell>
          <cell r="O1961">
            <v>1.74</v>
          </cell>
          <cell r="P1961">
            <v>1.39</v>
          </cell>
          <cell r="Q1961">
            <v>18.13</v>
          </cell>
        </row>
        <row r="1962">
          <cell r="J1962" t="str">
            <v>OPERARIO</v>
          </cell>
          <cell r="K1962" t="str">
            <v>hh</v>
          </cell>
          <cell r="M1962">
            <v>1.3335999999999999</v>
          </cell>
          <cell r="N1962">
            <v>12.2</v>
          </cell>
          <cell r="O1962">
            <v>16.27</v>
          </cell>
          <cell r="P1962">
            <v>13.9</v>
          </cell>
          <cell r="Q1962">
            <v>169.53</v>
          </cell>
        </row>
        <row r="1963">
          <cell r="J1963" t="str">
            <v>AYUDANTE</v>
          </cell>
          <cell r="K1963" t="str">
            <v>hh</v>
          </cell>
          <cell r="M1963">
            <v>0.40060000000000001</v>
          </cell>
          <cell r="N1963">
            <v>9.81</v>
          </cell>
          <cell r="O1963">
            <v>3.93</v>
          </cell>
          <cell r="P1963">
            <v>4.17</v>
          </cell>
          <cell r="Q1963">
            <v>40.950000000000003</v>
          </cell>
        </row>
        <row r="1964">
          <cell r="J1964" t="str">
            <v>ARENA GRUESA</v>
          </cell>
          <cell r="K1964" t="str">
            <v>m3</v>
          </cell>
          <cell r="M1964">
            <v>3.0200000000000001E-2</v>
          </cell>
          <cell r="N1964">
            <v>31.09</v>
          </cell>
          <cell r="O1964">
            <v>0.94</v>
          </cell>
          <cell r="P1964">
            <v>0.31</v>
          </cell>
          <cell r="Q1964">
            <v>9.7899999999999991</v>
          </cell>
        </row>
        <row r="1965">
          <cell r="J1965" t="str">
            <v>CEMENTO PORTLAND TIPO I (42.5 Kg)</v>
          </cell>
          <cell r="K1965" t="str">
            <v>bls</v>
          </cell>
          <cell r="M1965">
            <v>0.2681</v>
          </cell>
          <cell r="N1965">
            <v>13.69</v>
          </cell>
          <cell r="O1965">
            <v>3.67</v>
          </cell>
          <cell r="P1965">
            <v>2.79</v>
          </cell>
          <cell r="Q1965">
            <v>38.24</v>
          </cell>
        </row>
        <row r="1966">
          <cell r="J1966" t="str">
            <v>CERAMICA 30X30CM H=15CM CELIMA SERIE GRANILLA</v>
          </cell>
          <cell r="K1966" t="str">
            <v>m2</v>
          </cell>
          <cell r="M1966">
            <v>1.0499000000000001</v>
          </cell>
          <cell r="N1966">
            <v>23.05</v>
          </cell>
          <cell r="O1966">
            <v>24.2</v>
          </cell>
          <cell r="P1966">
            <v>10.94</v>
          </cell>
          <cell r="Q1966">
            <v>252.16</v>
          </cell>
        </row>
        <row r="1967">
          <cell r="J1967" t="str">
            <v>AGUA PUESTA EN OBRA</v>
          </cell>
          <cell r="K1967" t="str">
            <v>m3</v>
          </cell>
          <cell r="M1967">
            <v>0.04</v>
          </cell>
          <cell r="N1967">
            <v>8.51</v>
          </cell>
          <cell r="O1967">
            <v>0.34</v>
          </cell>
          <cell r="P1967">
            <v>0.42</v>
          </cell>
          <cell r="Q1967">
            <v>3.54</v>
          </cell>
        </row>
        <row r="1968">
          <cell r="J1968" t="str">
            <v>FRAGUA PORCELANA BLANCA</v>
          </cell>
          <cell r="K1968" t="str">
            <v>Kg</v>
          </cell>
          <cell r="M1968">
            <v>0.30070000000000002</v>
          </cell>
          <cell r="N1968">
            <v>3.06</v>
          </cell>
          <cell r="O1968">
            <v>0.92</v>
          </cell>
          <cell r="P1968">
            <v>3.13</v>
          </cell>
          <cell r="Q1968">
            <v>9.59</v>
          </cell>
        </row>
        <row r="1969">
          <cell r="J1969" t="str">
            <v>RODONES</v>
          </cell>
          <cell r="K1969" t="str">
            <v>m</v>
          </cell>
          <cell r="M1969">
            <v>3.06</v>
          </cell>
          <cell r="N1969">
            <v>1.5</v>
          </cell>
          <cell r="O1969">
            <v>4.59</v>
          </cell>
          <cell r="P1969">
            <v>31.89</v>
          </cell>
          <cell r="Q1969">
            <v>47.83</v>
          </cell>
        </row>
        <row r="1970">
          <cell r="J1970" t="str">
            <v>IMPLEMENTOS DE SEGURIDAD</v>
          </cell>
          <cell r="K1970" t="str">
            <v>hh</v>
          </cell>
          <cell r="M1970">
            <v>1.8723000000000001</v>
          </cell>
          <cell r="N1970">
            <v>0.47</v>
          </cell>
          <cell r="O1970">
            <v>0.88</v>
          </cell>
          <cell r="P1970">
            <v>19.510000000000002</v>
          </cell>
          <cell r="Q1970">
            <v>9.17</v>
          </cell>
        </row>
        <row r="1971">
          <cell r="J1971" t="str">
            <v>HERRAMIENTAS MANUALES</v>
          </cell>
          <cell r="K1971" t="str">
            <v>%MO</v>
          </cell>
          <cell r="M1971">
            <v>1.0200000000000001E-2</v>
          </cell>
          <cell r="N1971">
            <v>23.53</v>
          </cell>
          <cell r="O1971">
            <v>0.24</v>
          </cell>
          <cell r="P1971">
            <v>0.11</v>
          </cell>
          <cell r="Q1971">
            <v>2.5</v>
          </cell>
        </row>
        <row r="1972">
          <cell r="J1972" t="str">
            <v>REGLA DE ALUMINIO x 5m</v>
          </cell>
          <cell r="K1972" t="str">
            <v>u</v>
          </cell>
          <cell r="M1972">
            <v>0.06</v>
          </cell>
          <cell r="N1972">
            <v>14.5</v>
          </cell>
          <cell r="O1972">
            <v>0.87</v>
          </cell>
          <cell r="P1972">
            <v>0.63</v>
          </cell>
          <cell r="Q1972">
            <v>9.07</v>
          </cell>
        </row>
        <row r="1973">
          <cell r="J1973" t="str">
            <v>ESPEJOS BISELADOS INCOLORO 6MM S/ BASTIDOR DE MADERA</v>
          </cell>
          <cell r="K1973" t="str">
            <v>u</v>
          </cell>
          <cell r="M1973">
            <v>1</v>
          </cell>
          <cell r="N1973">
            <v>25.51</v>
          </cell>
          <cell r="O1973">
            <v>25.51</v>
          </cell>
          <cell r="P1973">
            <v>107.85</v>
          </cell>
          <cell r="Q1973">
            <v>2751.25</v>
          </cell>
        </row>
        <row r="1974">
          <cell r="J1974" t="str">
            <v>JEFE DE GRUPO</v>
          </cell>
          <cell r="K1974" t="str">
            <v>hh</v>
          </cell>
          <cell r="M1974">
            <v>1.61E-2</v>
          </cell>
          <cell r="N1974">
            <v>13.01</v>
          </cell>
          <cell r="O1974">
            <v>0.21</v>
          </cell>
          <cell r="P1974">
            <v>10.63</v>
          </cell>
          <cell r="Q1974">
            <v>138.6</v>
          </cell>
        </row>
        <row r="1975">
          <cell r="J1975" t="str">
            <v>OPERARIO</v>
          </cell>
          <cell r="K1975" t="str">
            <v>hh</v>
          </cell>
          <cell r="M1975">
            <v>0.1598</v>
          </cell>
          <cell r="N1975">
            <v>12.2</v>
          </cell>
          <cell r="O1975">
            <v>1.95</v>
          </cell>
          <cell r="P1975">
            <v>105.47</v>
          </cell>
          <cell r="Q1975">
            <v>1287</v>
          </cell>
        </row>
        <row r="1976">
          <cell r="J1976" t="str">
            <v>AYUDANTE</v>
          </cell>
          <cell r="K1976" t="str">
            <v>hh</v>
          </cell>
          <cell r="M1976">
            <v>0.3201</v>
          </cell>
          <cell r="N1976">
            <v>9.81</v>
          </cell>
          <cell r="O1976">
            <v>3.14</v>
          </cell>
          <cell r="P1976">
            <v>211.27</v>
          </cell>
          <cell r="Q1976">
            <v>2072.4</v>
          </cell>
        </row>
        <row r="1977">
          <cell r="J1977" t="str">
            <v>BLOCK DE VIDRIO 15 X 15 E=10 CM</v>
          </cell>
          <cell r="K1977" t="str">
            <v>u</v>
          </cell>
          <cell r="M1977">
            <v>1.01</v>
          </cell>
          <cell r="N1977">
            <v>4</v>
          </cell>
          <cell r="O1977">
            <v>4.04</v>
          </cell>
          <cell r="P1977">
            <v>666.6</v>
          </cell>
          <cell r="Q1977">
            <v>2666.4</v>
          </cell>
        </row>
        <row r="1978">
          <cell r="J1978" t="str">
            <v>FRAGUA PORCELANA BLANCA</v>
          </cell>
          <cell r="K1978" t="str">
            <v>Kg</v>
          </cell>
          <cell r="M1978">
            <v>0.1013</v>
          </cell>
          <cell r="N1978">
            <v>3.06</v>
          </cell>
          <cell r="O1978">
            <v>0.31</v>
          </cell>
          <cell r="P1978">
            <v>66.86</v>
          </cell>
          <cell r="Q1978">
            <v>204.6</v>
          </cell>
        </row>
        <row r="1979">
          <cell r="J1979" t="str">
            <v>CEMENTO BLANCO (50Kg)</v>
          </cell>
          <cell r="K1979" t="str">
            <v>bls</v>
          </cell>
          <cell r="M1979">
            <v>5.8999999999999999E-3</v>
          </cell>
          <cell r="N1979">
            <v>47.19</v>
          </cell>
          <cell r="O1979">
            <v>0.28000000000000003</v>
          </cell>
          <cell r="P1979">
            <v>3.89</v>
          </cell>
          <cell r="Q1979">
            <v>184.8</v>
          </cell>
        </row>
        <row r="1980">
          <cell r="J1980" t="str">
            <v>ARENA FINA</v>
          </cell>
          <cell r="K1980" t="str">
            <v>m3</v>
          </cell>
          <cell r="M1980">
            <v>1E-3</v>
          </cell>
          <cell r="N1980">
            <v>31.54</v>
          </cell>
          <cell r="O1980">
            <v>0.03</v>
          </cell>
          <cell r="P1980">
            <v>0.66</v>
          </cell>
          <cell r="Q1980">
            <v>19.8</v>
          </cell>
        </row>
        <row r="1981">
          <cell r="J1981" t="str">
            <v>ALAMBRE NEGRO RECOCIDO Nº 8</v>
          </cell>
          <cell r="K1981" t="str">
            <v>Kg</v>
          </cell>
          <cell r="M1981">
            <v>3.6700000000000003E-2</v>
          </cell>
          <cell r="N1981">
            <v>3</v>
          </cell>
          <cell r="O1981">
            <v>0.11</v>
          </cell>
          <cell r="P1981">
            <v>24.22</v>
          </cell>
          <cell r="Q1981">
            <v>72.599999999999994</v>
          </cell>
        </row>
        <row r="1982">
          <cell r="J1982" t="str">
            <v>MADERA TORNILLO INC. CORTE</v>
          </cell>
          <cell r="K1982" t="str">
            <v>p2</v>
          </cell>
          <cell r="M1982">
            <v>0.31269999999999998</v>
          </cell>
          <cell r="N1982">
            <v>3.7</v>
          </cell>
          <cell r="O1982">
            <v>1.1599999999999999</v>
          </cell>
          <cell r="P1982">
            <v>206.38</v>
          </cell>
          <cell r="Q1982">
            <v>765.6</v>
          </cell>
        </row>
        <row r="1983">
          <cell r="J1983" t="str">
            <v>CLAVOS PARA MADERA CON CABEZA</v>
          </cell>
          <cell r="K1983" t="str">
            <v>Kg</v>
          </cell>
          <cell r="M1983">
            <v>2.07E-2</v>
          </cell>
          <cell r="N1983">
            <v>2.9</v>
          </cell>
          <cell r="O1983">
            <v>0.06</v>
          </cell>
          <cell r="P1983">
            <v>13.66</v>
          </cell>
          <cell r="Q1983">
            <v>39.6</v>
          </cell>
        </row>
        <row r="1984">
          <cell r="J1984" t="str">
            <v>IMPLEMENTOS DE SEGURIDAD</v>
          </cell>
          <cell r="K1984" t="str">
            <v>hh</v>
          </cell>
          <cell r="M1984">
            <v>0.4894</v>
          </cell>
          <cell r="N1984">
            <v>0.47</v>
          </cell>
          <cell r="O1984">
            <v>0.23</v>
          </cell>
          <cell r="P1984">
            <v>323</v>
          </cell>
          <cell r="Q1984">
            <v>151.80000000000001</v>
          </cell>
        </row>
        <row r="1985">
          <cell r="J1985" t="str">
            <v>HERRAMIENTAS MANUALES</v>
          </cell>
          <cell r="K1985" t="str">
            <v>%MO</v>
          </cell>
          <cell r="M1985">
            <v>0.03</v>
          </cell>
          <cell r="N1985">
            <v>5.67</v>
          </cell>
          <cell r="O1985">
            <v>0.17</v>
          </cell>
          <cell r="P1985">
            <v>19.8</v>
          </cell>
          <cell r="Q1985">
            <v>112.2</v>
          </cell>
        </row>
        <row r="1986">
          <cell r="J1986" t="str">
            <v>VENTANAS Y MAMPARAS (INC. CARPINTERIA DE ALUMINIO S/FRENOS HIDRAULIC. P HOJAS DE MAMPARA)</v>
          </cell>
          <cell r="K1986" t="str">
            <v>glb</v>
          </cell>
          <cell r="M1986">
            <v>1</v>
          </cell>
          <cell r="N1986">
            <v>237773.8</v>
          </cell>
          <cell r="O1986">
            <v>237773.8</v>
          </cell>
          <cell r="P1986">
            <v>1</v>
          </cell>
          <cell r="Q1986">
            <v>237773.8</v>
          </cell>
        </row>
        <row r="1987">
          <cell r="J1987" t="str">
            <v>PLANCHAS DE ACERO INOXIDABLE DE 1.2 X 2.4 X 1/16"</v>
          </cell>
          <cell r="K1987" t="str">
            <v>pl</v>
          </cell>
          <cell r="M1987">
            <v>0.15</v>
          </cell>
          <cell r="N1987">
            <v>402.33</v>
          </cell>
          <cell r="O1987">
            <v>60.35</v>
          </cell>
          <cell r="P1987">
            <v>6.15</v>
          </cell>
          <cell r="Q1987">
            <v>2474.35</v>
          </cell>
        </row>
        <row r="1988">
          <cell r="J1988" t="str">
            <v>PLANCHAS DE ACERO INOXIDABLE DE 1.2 X 2.4 X 1/16"</v>
          </cell>
          <cell r="K1988" t="str">
            <v>pl</v>
          </cell>
          <cell r="M1988">
            <v>0.1142</v>
          </cell>
          <cell r="N1988">
            <v>402.33</v>
          </cell>
          <cell r="O1988">
            <v>45.95</v>
          </cell>
          <cell r="P1988">
            <v>4.68</v>
          </cell>
          <cell r="Q1988">
            <v>1883.95</v>
          </cell>
        </row>
        <row r="1989">
          <cell r="J1989" t="str">
            <v>PLANCHAS DE ACERO INOXIDABLE DE 1.2 X 2.4 X 1/16"</v>
          </cell>
          <cell r="K1989" t="str">
            <v>pl</v>
          </cell>
          <cell r="M1989">
            <v>0.15</v>
          </cell>
          <cell r="N1989">
            <v>402.33</v>
          </cell>
          <cell r="O1989">
            <v>60.35</v>
          </cell>
          <cell r="P1989">
            <v>8.25</v>
          </cell>
          <cell r="Q1989">
            <v>3319.25</v>
          </cell>
        </row>
        <row r="1990">
          <cell r="J1990" t="str">
            <v>OPERARIO</v>
          </cell>
          <cell r="K1990" t="str">
            <v>hh</v>
          </cell>
          <cell r="M1990">
            <v>0.2</v>
          </cell>
          <cell r="N1990">
            <v>12.2</v>
          </cell>
          <cell r="O1990">
            <v>2.44</v>
          </cell>
          <cell r="P1990">
            <v>2.2000000000000002</v>
          </cell>
          <cell r="Q1990">
            <v>26.84</v>
          </cell>
        </row>
        <row r="1991">
          <cell r="J1991" t="str">
            <v>SIKAFLEX 11NC</v>
          </cell>
          <cell r="K1991" t="str">
            <v>m</v>
          </cell>
          <cell r="M1991">
            <v>236.8</v>
          </cell>
          <cell r="N1991">
            <v>0.05</v>
          </cell>
          <cell r="O1991">
            <v>11.84</v>
          </cell>
          <cell r="P1991">
            <v>2604.8000000000002</v>
          </cell>
          <cell r="Q1991">
            <v>130.24</v>
          </cell>
        </row>
        <row r="1992">
          <cell r="J1992" t="str">
            <v>IMPLEMENTOS DE SEGURIDAD</v>
          </cell>
          <cell r="K1992" t="str">
            <v>hh</v>
          </cell>
          <cell r="M1992">
            <v>0.1915</v>
          </cell>
          <cell r="N1992">
            <v>0.47</v>
          </cell>
          <cell r="O1992">
            <v>0.09</v>
          </cell>
          <cell r="P1992">
            <v>2.11</v>
          </cell>
          <cell r="Q1992">
            <v>0.99</v>
          </cell>
        </row>
        <row r="1993">
          <cell r="J1993" t="str">
            <v>HERRAMIENTAS MANUALES</v>
          </cell>
          <cell r="K1993" t="str">
            <v>%MO</v>
          </cell>
          <cell r="M1993">
            <v>4.9200000000000001E-2</v>
          </cell>
          <cell r="N1993">
            <v>2.44</v>
          </cell>
          <cell r="O1993">
            <v>0.12</v>
          </cell>
          <cell r="P1993">
            <v>0.54</v>
          </cell>
          <cell r="Q1993">
            <v>1.32</v>
          </cell>
        </row>
        <row r="1994">
          <cell r="J1994" t="str">
            <v>JEFE DE GRUPO</v>
          </cell>
          <cell r="K1994" t="str">
            <v>hh</v>
          </cell>
          <cell r="M1994">
            <v>8.9200000000000002E-2</v>
          </cell>
          <cell r="N1994">
            <v>13.01</v>
          </cell>
          <cell r="O1994">
            <v>1.1599999999999999</v>
          </cell>
          <cell r="P1994">
            <v>16.579999999999998</v>
          </cell>
          <cell r="Q1994">
            <v>215.57</v>
          </cell>
        </row>
        <row r="1995">
          <cell r="J1995" t="str">
            <v>OPERARIO</v>
          </cell>
          <cell r="K1995" t="str">
            <v>hh</v>
          </cell>
          <cell r="M1995">
            <v>0.88849999999999996</v>
          </cell>
          <cell r="N1995">
            <v>12.2</v>
          </cell>
          <cell r="O1995">
            <v>10.84</v>
          </cell>
          <cell r="P1995">
            <v>165.12</v>
          </cell>
          <cell r="Q1995">
            <v>2014.51</v>
          </cell>
        </row>
        <row r="1996">
          <cell r="J1996" t="str">
            <v>OFICIAL</v>
          </cell>
          <cell r="K1996" t="str">
            <v>hh</v>
          </cell>
          <cell r="M1996">
            <v>0.44429999999999997</v>
          </cell>
          <cell r="N1996">
            <v>10.87</v>
          </cell>
          <cell r="O1996">
            <v>4.83</v>
          </cell>
          <cell r="P1996">
            <v>82.57</v>
          </cell>
          <cell r="Q1996">
            <v>897.61</v>
          </cell>
        </row>
        <row r="1997">
          <cell r="J1997" t="str">
            <v>ACERO LISO 1/4"</v>
          </cell>
          <cell r="K1997" t="str">
            <v>Kg</v>
          </cell>
          <cell r="M1997">
            <v>0.75519999999999998</v>
          </cell>
          <cell r="N1997">
            <v>2.9</v>
          </cell>
          <cell r="O1997">
            <v>2.19</v>
          </cell>
          <cell r="P1997">
            <v>140.35</v>
          </cell>
          <cell r="Q1997">
            <v>406.99</v>
          </cell>
        </row>
        <row r="1998">
          <cell r="J1998" t="str">
            <v>CEMENTO PORTLAND TIPO I (42.5 Kg)</v>
          </cell>
          <cell r="K1998" t="str">
            <v>bls</v>
          </cell>
          <cell r="M1998">
            <v>0.19719999999999999</v>
          </cell>
          <cell r="N1998">
            <v>13.69</v>
          </cell>
          <cell r="O1998">
            <v>2.7</v>
          </cell>
          <cell r="P1998">
            <v>36.65</v>
          </cell>
          <cell r="Q1998">
            <v>501.77</v>
          </cell>
        </row>
        <row r="1999">
          <cell r="J1999" t="str">
            <v>AGUA PUESTA EN OBRA</v>
          </cell>
          <cell r="K1999" t="str">
            <v>m3</v>
          </cell>
          <cell r="M1999">
            <v>7.1000000000000004E-3</v>
          </cell>
          <cell r="N1999">
            <v>8.51</v>
          </cell>
          <cell r="O1999">
            <v>0.06</v>
          </cell>
          <cell r="P1999">
            <v>1.32</v>
          </cell>
          <cell r="Q1999">
            <v>11.15</v>
          </cell>
        </row>
        <row r="2000">
          <cell r="J2000" t="str">
            <v>ARENA GRUESA</v>
          </cell>
          <cell r="K2000" t="str">
            <v>m3</v>
          </cell>
          <cell r="M2000">
            <v>2.8000000000000001E-2</v>
          </cell>
          <cell r="N2000">
            <v>31.09</v>
          </cell>
          <cell r="O2000">
            <v>0.87</v>
          </cell>
          <cell r="P2000">
            <v>5.2</v>
          </cell>
          <cell r="Q2000">
            <v>161.68</v>
          </cell>
        </row>
        <row r="2001">
          <cell r="J2001" t="str">
            <v>CLAVOS PARA MADERA CON CABEZA</v>
          </cell>
          <cell r="K2001" t="str">
            <v>Kg</v>
          </cell>
          <cell r="M2001">
            <v>3.3999999999999998E-3</v>
          </cell>
          <cell r="N2001">
            <v>2.9</v>
          </cell>
          <cell r="O2001">
            <v>0.01</v>
          </cell>
          <cell r="P2001">
            <v>0.63</v>
          </cell>
          <cell r="Q2001">
            <v>1.86</v>
          </cell>
        </row>
        <row r="2002">
          <cell r="J2002" t="str">
            <v>LADRILLO KK 18 HUECOS 9X12.5X23 CM</v>
          </cell>
          <cell r="K2002" t="str">
            <v>mll</v>
          </cell>
          <cell r="M2002">
            <v>4.1000000000000002E-2</v>
          </cell>
          <cell r="N2002">
            <v>560</v>
          </cell>
          <cell r="O2002">
            <v>22.96</v>
          </cell>
          <cell r="P2002">
            <v>7.62</v>
          </cell>
          <cell r="Q2002">
            <v>4266.8900000000003</v>
          </cell>
        </row>
        <row r="2003">
          <cell r="J2003" t="str">
            <v>IMPLEMENTOS DE SEGURIDAD</v>
          </cell>
          <cell r="K2003" t="str">
            <v>hh</v>
          </cell>
          <cell r="M2003">
            <v>1.4255</v>
          </cell>
          <cell r="N2003">
            <v>0.47</v>
          </cell>
          <cell r="O2003">
            <v>0.67</v>
          </cell>
          <cell r="P2003">
            <v>264.91000000000003</v>
          </cell>
          <cell r="Q2003">
            <v>124.51</v>
          </cell>
        </row>
        <row r="2004">
          <cell r="J2004" t="str">
            <v>ANDAMIO METALICO 2.5mx3.6m</v>
          </cell>
          <cell r="K2004" t="str">
            <v>dia</v>
          </cell>
          <cell r="M2004">
            <v>0.36980000000000002</v>
          </cell>
          <cell r="N2004">
            <v>16.09</v>
          </cell>
          <cell r="O2004">
            <v>5.95</v>
          </cell>
          <cell r="P2004">
            <v>68.72</v>
          </cell>
          <cell r="Q2004">
            <v>1105.75</v>
          </cell>
        </row>
        <row r="2005">
          <cell r="J2005" t="str">
            <v>HERRAMIENTAS MANUALES</v>
          </cell>
          <cell r="K2005" t="str">
            <v>%MO</v>
          </cell>
          <cell r="M2005">
            <v>4.99E-2</v>
          </cell>
          <cell r="N2005">
            <v>16.829999999999998</v>
          </cell>
          <cell r="O2005">
            <v>0.84</v>
          </cell>
          <cell r="P2005">
            <v>9.27</v>
          </cell>
          <cell r="Q2005">
            <v>156.11000000000001</v>
          </cell>
        </row>
        <row r="2006">
          <cell r="J2006" t="str">
            <v>JEFE DE GRUPO</v>
          </cell>
          <cell r="K2006" t="str">
            <v>hh</v>
          </cell>
          <cell r="M2006">
            <v>5.5300000000000002E-2</v>
          </cell>
          <cell r="N2006">
            <v>13.01</v>
          </cell>
          <cell r="O2006">
            <v>0.72</v>
          </cell>
          <cell r="P2006">
            <v>0.21</v>
          </cell>
          <cell r="Q2006">
            <v>2.72</v>
          </cell>
        </row>
        <row r="2007">
          <cell r="J2007" t="str">
            <v>OPERARIO</v>
          </cell>
          <cell r="K2007" t="str">
            <v>hh</v>
          </cell>
          <cell r="M2007">
            <v>0.55569999999999997</v>
          </cell>
          <cell r="N2007">
            <v>12.2</v>
          </cell>
          <cell r="O2007">
            <v>6.78</v>
          </cell>
          <cell r="P2007">
            <v>2.1</v>
          </cell>
          <cell r="Q2007">
            <v>25.63</v>
          </cell>
        </row>
        <row r="2008">
          <cell r="J2008" t="str">
            <v>AYUDANTE</v>
          </cell>
          <cell r="K2008" t="str">
            <v>hh</v>
          </cell>
          <cell r="M2008">
            <v>0.27829999999999999</v>
          </cell>
          <cell r="N2008">
            <v>9.81</v>
          </cell>
          <cell r="O2008">
            <v>2.73</v>
          </cell>
          <cell r="P2008">
            <v>1.05</v>
          </cell>
          <cell r="Q2008">
            <v>10.32</v>
          </cell>
        </row>
        <row r="2009">
          <cell r="J2009" t="str">
            <v>ALAMBRE NEGRO RECOCIDO Nº 8</v>
          </cell>
          <cell r="K2009" t="str">
            <v>Kg</v>
          </cell>
          <cell r="M2009">
            <v>0.30330000000000001</v>
          </cell>
          <cell r="N2009">
            <v>3</v>
          </cell>
          <cell r="O2009">
            <v>0.91</v>
          </cell>
          <cell r="P2009">
            <v>1.1499999999999999</v>
          </cell>
          <cell r="Q2009">
            <v>3.44</v>
          </cell>
        </row>
        <row r="2010">
          <cell r="J2010" t="str">
            <v>ARENA GRUESA</v>
          </cell>
          <cell r="K2010" t="str">
            <v>m3</v>
          </cell>
          <cell r="M2010">
            <v>1.7000000000000001E-2</v>
          </cell>
          <cell r="N2010">
            <v>31.09</v>
          </cell>
          <cell r="O2010">
            <v>0.53</v>
          </cell>
          <cell r="P2010">
            <v>0.06</v>
          </cell>
          <cell r="Q2010">
            <v>2</v>
          </cell>
        </row>
        <row r="2011">
          <cell r="J2011" t="str">
            <v>LADRILLO KK 18 HUECOS 9X12.5X23 CM</v>
          </cell>
          <cell r="K2011" t="str">
            <v>mll</v>
          </cell>
          <cell r="M2011">
            <v>2.8000000000000001E-2</v>
          </cell>
          <cell r="N2011">
            <v>560</v>
          </cell>
          <cell r="O2011">
            <v>15.68</v>
          </cell>
          <cell r="P2011">
            <v>0.11</v>
          </cell>
          <cell r="Q2011">
            <v>59.27</v>
          </cell>
        </row>
        <row r="2012">
          <cell r="J2012" t="str">
            <v>CEMENTO PORTLAND TIPO I (42.5 Kg)</v>
          </cell>
          <cell r="K2012" t="str">
            <v>bls</v>
          </cell>
          <cell r="M2012">
            <v>7.8200000000000006E-2</v>
          </cell>
          <cell r="N2012">
            <v>13.69</v>
          </cell>
          <cell r="O2012">
            <v>1.07</v>
          </cell>
          <cell r="P2012">
            <v>0.3</v>
          </cell>
          <cell r="Q2012">
            <v>4.04</v>
          </cell>
        </row>
        <row r="2013">
          <cell r="J2013" t="str">
            <v>AGUA PUESTA EN OBRA</v>
          </cell>
          <cell r="K2013" t="str">
            <v>m3</v>
          </cell>
          <cell r="M2013">
            <v>8.2000000000000007E-3</v>
          </cell>
          <cell r="N2013">
            <v>8.51</v>
          </cell>
          <cell r="O2013">
            <v>7.0000000000000007E-2</v>
          </cell>
          <cell r="P2013">
            <v>0.03</v>
          </cell>
          <cell r="Q2013">
            <v>0.26</v>
          </cell>
        </row>
        <row r="2014">
          <cell r="J2014" t="str">
            <v>IMPLEMENTOS DE SEGURIDAD</v>
          </cell>
          <cell r="K2014" t="str">
            <v>hh</v>
          </cell>
          <cell r="M2014">
            <v>0.89359999999999995</v>
          </cell>
          <cell r="N2014">
            <v>0.47</v>
          </cell>
          <cell r="O2014">
            <v>0.42</v>
          </cell>
          <cell r="P2014">
            <v>3.38</v>
          </cell>
          <cell r="Q2014">
            <v>1.59</v>
          </cell>
        </row>
        <row r="2015">
          <cell r="J2015" t="str">
            <v>HERRAMIENTAS MANUALES</v>
          </cell>
          <cell r="K2015" t="str">
            <v>%MO</v>
          </cell>
          <cell r="M2015">
            <v>4.99E-2</v>
          </cell>
          <cell r="N2015">
            <v>12.63</v>
          </cell>
          <cell r="O2015">
            <v>0.63</v>
          </cell>
          <cell r="P2015">
            <v>0.19</v>
          </cell>
          <cell r="Q2015">
            <v>2.38</v>
          </cell>
        </row>
        <row r="2016">
          <cell r="J2016" t="str">
            <v>ANDAMIO METALICO 2.5mx3.6m</v>
          </cell>
          <cell r="K2016" t="str">
            <v>dia</v>
          </cell>
          <cell r="M2016">
            <v>0.1386</v>
          </cell>
          <cell r="N2016">
            <v>16.09</v>
          </cell>
          <cell r="O2016">
            <v>2.23</v>
          </cell>
          <cell r="P2016">
            <v>0.52</v>
          </cell>
          <cell r="Q2016">
            <v>8.43</v>
          </cell>
        </row>
        <row r="2017">
          <cell r="J2017" t="str">
            <v>JEFE DE GRUPO</v>
          </cell>
          <cell r="K2017" t="str">
            <v>hh</v>
          </cell>
          <cell r="M2017">
            <v>5.2999999999999999E-2</v>
          </cell>
          <cell r="N2017">
            <v>13.01</v>
          </cell>
          <cell r="O2017">
            <v>0.69</v>
          </cell>
          <cell r="P2017">
            <v>19.829999999999998</v>
          </cell>
          <cell r="Q2017">
            <v>258.14</v>
          </cell>
        </row>
        <row r="2018">
          <cell r="J2018" t="str">
            <v>OPERARIO</v>
          </cell>
          <cell r="K2018" t="str">
            <v>hh</v>
          </cell>
          <cell r="M2018">
            <v>0.53359999999999996</v>
          </cell>
          <cell r="N2018">
            <v>12.2</v>
          </cell>
          <cell r="O2018">
            <v>6.51</v>
          </cell>
          <cell r="P2018">
            <v>199.63</v>
          </cell>
          <cell r="Q2018">
            <v>2435.52</v>
          </cell>
        </row>
        <row r="2019">
          <cell r="J2019" t="str">
            <v>AYUDANTE</v>
          </cell>
          <cell r="K2019" t="str">
            <v>hh</v>
          </cell>
          <cell r="M2019">
            <v>0.2661</v>
          </cell>
          <cell r="N2019">
            <v>9.81</v>
          </cell>
          <cell r="O2019">
            <v>2.61</v>
          </cell>
          <cell r="P2019">
            <v>99.55</v>
          </cell>
          <cell r="Q2019">
            <v>976.45</v>
          </cell>
        </row>
        <row r="2020">
          <cell r="J2020" t="str">
            <v>CLAVOS PARA MADERA CON CABEZA</v>
          </cell>
          <cell r="K2020" t="str">
            <v>Kg</v>
          </cell>
          <cell r="M2020">
            <v>2.07E-2</v>
          </cell>
          <cell r="N2020">
            <v>2.9</v>
          </cell>
          <cell r="O2020">
            <v>0.06</v>
          </cell>
          <cell r="P2020">
            <v>7.74</v>
          </cell>
          <cell r="Q2020">
            <v>22.45</v>
          </cell>
        </row>
        <row r="2021">
          <cell r="J2021" t="str">
            <v>ARENA FINA</v>
          </cell>
          <cell r="K2021" t="str">
            <v>m3</v>
          </cell>
          <cell r="M2021">
            <v>0.02</v>
          </cell>
          <cell r="N2021">
            <v>31.54</v>
          </cell>
          <cell r="O2021">
            <v>0.63</v>
          </cell>
          <cell r="P2021">
            <v>7.48</v>
          </cell>
          <cell r="Q2021">
            <v>235.7</v>
          </cell>
        </row>
        <row r="2022">
          <cell r="J2022" t="str">
            <v>CEMENTO PORTLAND TIPO I (42.5 Kg)</v>
          </cell>
          <cell r="K2022" t="str">
            <v>bls</v>
          </cell>
          <cell r="M2022">
            <v>0.1169</v>
          </cell>
          <cell r="N2022">
            <v>13.69</v>
          </cell>
          <cell r="O2022">
            <v>1.6</v>
          </cell>
          <cell r="P2022">
            <v>43.73</v>
          </cell>
          <cell r="Q2022">
            <v>598.59</v>
          </cell>
        </row>
        <row r="2023">
          <cell r="J2023" t="str">
            <v>AGUA PUESTA EN OBRA</v>
          </cell>
          <cell r="K2023" t="str">
            <v>m3</v>
          </cell>
          <cell r="M2023">
            <v>4.7000000000000002E-3</v>
          </cell>
          <cell r="N2023">
            <v>8.51</v>
          </cell>
          <cell r="O2023">
            <v>0.04</v>
          </cell>
          <cell r="P2023">
            <v>1.76</v>
          </cell>
          <cell r="Q2023">
            <v>14.96</v>
          </cell>
        </row>
        <row r="2024">
          <cell r="J2024" t="str">
            <v>MADERA TORNILLO INC. CORTE</v>
          </cell>
          <cell r="K2024" t="str">
            <v>p2</v>
          </cell>
          <cell r="M2024">
            <v>0.2407</v>
          </cell>
          <cell r="N2024">
            <v>3.7</v>
          </cell>
          <cell r="O2024">
            <v>0.89</v>
          </cell>
          <cell r="P2024">
            <v>90.05</v>
          </cell>
          <cell r="Q2024">
            <v>332.97</v>
          </cell>
        </row>
        <row r="2025">
          <cell r="J2025" t="str">
            <v>IMPLEMENTOS DE SEGURIDAD</v>
          </cell>
          <cell r="K2025" t="str">
            <v>hh</v>
          </cell>
          <cell r="M2025">
            <v>0.85109999999999997</v>
          </cell>
          <cell r="N2025">
            <v>0.47</v>
          </cell>
          <cell r="O2025">
            <v>0.4</v>
          </cell>
          <cell r="P2025">
            <v>318.41000000000003</v>
          </cell>
          <cell r="Q2025">
            <v>149.65</v>
          </cell>
        </row>
        <row r="2026">
          <cell r="J2026" t="str">
            <v>HERRAMIENTAS MANUALES</v>
          </cell>
          <cell r="K2026" t="str">
            <v>%MO</v>
          </cell>
          <cell r="M2026">
            <v>4.99E-2</v>
          </cell>
          <cell r="N2026">
            <v>10.220000000000001</v>
          </cell>
          <cell r="O2026">
            <v>0.51</v>
          </cell>
          <cell r="P2026">
            <v>18.670000000000002</v>
          </cell>
          <cell r="Q2026">
            <v>190.8</v>
          </cell>
        </row>
        <row r="2027">
          <cell r="J2027" t="str">
            <v>REGLA DE ALUMINIO x 5m</v>
          </cell>
          <cell r="K2027" t="str">
            <v>u</v>
          </cell>
          <cell r="M2027">
            <v>2.5000000000000001E-2</v>
          </cell>
          <cell r="N2027">
            <v>14.5</v>
          </cell>
          <cell r="O2027">
            <v>0.36</v>
          </cell>
          <cell r="P2027">
            <v>9.35</v>
          </cell>
          <cell r="Q2027">
            <v>134.68</v>
          </cell>
        </row>
        <row r="2028">
          <cell r="J2028" t="str">
            <v>JEFE DE GRUPO</v>
          </cell>
          <cell r="K2028" t="str">
            <v>hh</v>
          </cell>
          <cell r="M2028">
            <v>6.3799999999999996E-2</v>
          </cell>
          <cell r="N2028">
            <v>13.01</v>
          </cell>
          <cell r="O2028">
            <v>0.83</v>
          </cell>
          <cell r="P2028">
            <v>9.91</v>
          </cell>
          <cell r="Q2028">
            <v>128.91</v>
          </cell>
        </row>
        <row r="2029">
          <cell r="J2029" t="str">
            <v>OPERARIO</v>
          </cell>
          <cell r="K2029" t="str">
            <v>hh</v>
          </cell>
          <cell r="M2029">
            <v>0.63929999999999998</v>
          </cell>
          <cell r="N2029">
            <v>12.2</v>
          </cell>
          <cell r="O2029">
            <v>7.8</v>
          </cell>
          <cell r="P2029">
            <v>99.29</v>
          </cell>
          <cell r="Q2029">
            <v>1211.42</v>
          </cell>
        </row>
        <row r="2030">
          <cell r="J2030" t="str">
            <v>AYUDANTE</v>
          </cell>
          <cell r="K2030" t="str">
            <v>hh</v>
          </cell>
          <cell r="M2030">
            <v>0.27929999999999999</v>
          </cell>
          <cell r="N2030">
            <v>9.81</v>
          </cell>
          <cell r="O2030">
            <v>2.74</v>
          </cell>
          <cell r="P2030">
            <v>43.38</v>
          </cell>
          <cell r="Q2030">
            <v>425.55</v>
          </cell>
        </row>
        <row r="2031">
          <cell r="J2031" t="str">
            <v>CLAVOS PARA MADERA CON CABEZA</v>
          </cell>
          <cell r="K2031" t="str">
            <v>Kg</v>
          </cell>
          <cell r="M2031">
            <v>4.48E-2</v>
          </cell>
          <cell r="N2031">
            <v>2.9</v>
          </cell>
          <cell r="O2031">
            <v>0.13</v>
          </cell>
          <cell r="P2031">
            <v>6.96</v>
          </cell>
          <cell r="Q2031">
            <v>20.190000000000001</v>
          </cell>
        </row>
        <row r="2032">
          <cell r="J2032" t="str">
            <v>ARENA FINA</v>
          </cell>
          <cell r="K2032" t="str">
            <v>m3</v>
          </cell>
          <cell r="M2032">
            <v>3.04E-2</v>
          </cell>
          <cell r="N2032">
            <v>31.54</v>
          </cell>
          <cell r="O2032">
            <v>0.96</v>
          </cell>
          <cell r="P2032">
            <v>4.72</v>
          </cell>
          <cell r="Q2032">
            <v>149.1</v>
          </cell>
        </row>
        <row r="2033">
          <cell r="J2033" t="str">
            <v>CEMENTO PORTLAND TIPO I (42.5 Kg)</v>
          </cell>
          <cell r="K2033" t="str">
            <v>bls</v>
          </cell>
          <cell r="M2033">
            <v>0.15190000000000001</v>
          </cell>
          <cell r="N2033">
            <v>13.69</v>
          </cell>
          <cell r="O2033">
            <v>2.08</v>
          </cell>
          <cell r="P2033">
            <v>23.59</v>
          </cell>
          <cell r="Q2033">
            <v>323.04000000000002</v>
          </cell>
        </row>
        <row r="2034">
          <cell r="J2034" t="str">
            <v>AGUA PUESTA EN OBRA</v>
          </cell>
          <cell r="K2034" t="str">
            <v>m3</v>
          </cell>
          <cell r="M2034">
            <v>7.1000000000000004E-3</v>
          </cell>
          <cell r="N2034">
            <v>8.51</v>
          </cell>
          <cell r="O2034">
            <v>0.06</v>
          </cell>
          <cell r="P2034">
            <v>1.1000000000000001</v>
          </cell>
          <cell r="Q2034">
            <v>9.32</v>
          </cell>
        </row>
        <row r="2035">
          <cell r="J2035" t="str">
            <v>MADERA TORNILLO INC. CORTE</v>
          </cell>
          <cell r="K2035" t="str">
            <v>p2</v>
          </cell>
          <cell r="M2035">
            <v>0.2407</v>
          </cell>
          <cell r="N2035">
            <v>3.7</v>
          </cell>
          <cell r="O2035">
            <v>0.89</v>
          </cell>
          <cell r="P2035">
            <v>37.380000000000003</v>
          </cell>
          <cell r="Q2035">
            <v>138.22999999999999</v>
          </cell>
        </row>
        <row r="2036">
          <cell r="J2036" t="str">
            <v>IMPLEMENTOS DE SEGURIDAD</v>
          </cell>
          <cell r="K2036" t="str">
            <v>hh</v>
          </cell>
          <cell r="M2036">
            <v>0.97870000000000001</v>
          </cell>
          <cell r="N2036">
            <v>0.47</v>
          </cell>
          <cell r="O2036">
            <v>0.46</v>
          </cell>
          <cell r="P2036">
            <v>152</v>
          </cell>
          <cell r="Q2036">
            <v>71.44</v>
          </cell>
        </row>
        <row r="2037">
          <cell r="J2037" t="str">
            <v>HERRAMIENTAS MANUALES</v>
          </cell>
          <cell r="K2037" t="str">
            <v>%MO</v>
          </cell>
          <cell r="M2037">
            <v>0.05</v>
          </cell>
          <cell r="N2037">
            <v>12.21</v>
          </cell>
          <cell r="O2037">
            <v>0.61</v>
          </cell>
          <cell r="P2037">
            <v>7.77</v>
          </cell>
          <cell r="Q2037">
            <v>94.74</v>
          </cell>
        </row>
        <row r="2038">
          <cell r="J2038" t="str">
            <v>JEFE DE GRUPO</v>
          </cell>
          <cell r="K2038" t="str">
            <v>hh</v>
          </cell>
          <cell r="M2038">
            <v>9.9900000000000003E-2</v>
          </cell>
          <cell r="N2038">
            <v>13.01</v>
          </cell>
          <cell r="O2038">
            <v>1.3</v>
          </cell>
          <cell r="P2038">
            <v>16.48</v>
          </cell>
          <cell r="Q2038">
            <v>214.5</v>
          </cell>
        </row>
        <row r="2039">
          <cell r="J2039" t="str">
            <v>OPERARIO</v>
          </cell>
          <cell r="K2039" t="str">
            <v>hh</v>
          </cell>
          <cell r="M2039">
            <v>1</v>
          </cell>
          <cell r="N2039">
            <v>12.2</v>
          </cell>
          <cell r="O2039">
            <v>12.2</v>
          </cell>
          <cell r="P2039">
            <v>165</v>
          </cell>
          <cell r="Q2039">
            <v>2013</v>
          </cell>
        </row>
        <row r="2040">
          <cell r="J2040" t="str">
            <v>AYUDANTE</v>
          </cell>
          <cell r="K2040" t="str">
            <v>hh</v>
          </cell>
          <cell r="M2040">
            <v>0.57999999999999996</v>
          </cell>
          <cell r="N2040">
            <v>9.81</v>
          </cell>
          <cell r="O2040">
            <v>5.69</v>
          </cell>
          <cell r="P2040">
            <v>95.7</v>
          </cell>
          <cell r="Q2040">
            <v>938.85</v>
          </cell>
        </row>
        <row r="2041">
          <cell r="J2041" t="str">
            <v>ARENA FINA</v>
          </cell>
          <cell r="K2041" t="str">
            <v>m3</v>
          </cell>
          <cell r="M2041">
            <v>2.2800000000000001E-2</v>
          </cell>
          <cell r="N2041">
            <v>31.54</v>
          </cell>
          <cell r="O2041">
            <v>0.72</v>
          </cell>
          <cell r="P2041">
            <v>3.76</v>
          </cell>
          <cell r="Q2041">
            <v>118.8</v>
          </cell>
        </row>
        <row r="2042">
          <cell r="J2042" t="str">
            <v>CEMENTO PORTLAND TIPO I (42.5 Kg)</v>
          </cell>
          <cell r="K2042" t="str">
            <v>bls</v>
          </cell>
          <cell r="M2042">
            <v>0.1169</v>
          </cell>
          <cell r="N2042">
            <v>13.69</v>
          </cell>
          <cell r="O2042">
            <v>1.6</v>
          </cell>
          <cell r="P2042">
            <v>19.29</v>
          </cell>
          <cell r="Q2042">
            <v>264</v>
          </cell>
        </row>
        <row r="2043">
          <cell r="J2043" t="str">
            <v>AGUA PUESTA EN OBRA</v>
          </cell>
          <cell r="K2043" t="str">
            <v>m3</v>
          </cell>
          <cell r="M2043">
            <v>4.7000000000000002E-3</v>
          </cell>
          <cell r="N2043">
            <v>8.51</v>
          </cell>
          <cell r="O2043">
            <v>0.04</v>
          </cell>
          <cell r="P2043">
            <v>0.78</v>
          </cell>
          <cell r="Q2043">
            <v>6.6</v>
          </cell>
        </row>
        <row r="2044">
          <cell r="J2044" t="str">
            <v>IMPLEMENTOS DE SEGURIDAD</v>
          </cell>
          <cell r="K2044" t="str">
            <v>hh</v>
          </cell>
          <cell r="M2044">
            <v>1.6809000000000001</v>
          </cell>
          <cell r="N2044">
            <v>0.47</v>
          </cell>
          <cell r="O2044">
            <v>0.79</v>
          </cell>
          <cell r="P2044">
            <v>277.35000000000002</v>
          </cell>
          <cell r="Q2044">
            <v>130.35</v>
          </cell>
        </row>
        <row r="2045">
          <cell r="J2045" t="str">
            <v>ANDAMIO METALICO 2.5mx3.6m</v>
          </cell>
          <cell r="K2045" t="str">
            <v>dia</v>
          </cell>
          <cell r="M2045">
            <v>8.3299999999999999E-2</v>
          </cell>
          <cell r="N2045">
            <v>16.09</v>
          </cell>
          <cell r="O2045">
            <v>1.34</v>
          </cell>
          <cell r="P2045">
            <v>13.74</v>
          </cell>
          <cell r="Q2045">
            <v>221.1</v>
          </cell>
        </row>
        <row r="2046">
          <cell r="J2046" t="str">
            <v>HERRAMIENTAS MANUALES</v>
          </cell>
          <cell r="K2046" t="str">
            <v>%MO</v>
          </cell>
          <cell r="M2046">
            <v>5.0099999999999999E-2</v>
          </cell>
          <cell r="N2046">
            <v>20.57</v>
          </cell>
          <cell r="O2046">
            <v>1.03</v>
          </cell>
          <cell r="P2046">
            <v>8.27</v>
          </cell>
          <cell r="Q2046">
            <v>169.95</v>
          </cell>
        </row>
        <row r="2047">
          <cell r="J2047" t="str">
            <v>REGLA DE ALUMINIO x 5m</v>
          </cell>
          <cell r="K2047" t="str">
            <v>u</v>
          </cell>
          <cell r="M2047">
            <v>2.5000000000000001E-2</v>
          </cell>
          <cell r="N2047">
            <v>14.5</v>
          </cell>
          <cell r="O2047">
            <v>0.36</v>
          </cell>
          <cell r="P2047">
            <v>4.13</v>
          </cell>
          <cell r="Q2047">
            <v>59.4</v>
          </cell>
        </row>
        <row r="2048">
          <cell r="J2048" t="str">
            <v>JEFE DE GRUPO</v>
          </cell>
          <cell r="K2048" t="str">
            <v>hh</v>
          </cell>
          <cell r="M2048">
            <v>5.2999999999999999E-2</v>
          </cell>
          <cell r="N2048">
            <v>13.01</v>
          </cell>
          <cell r="O2048">
            <v>0.69</v>
          </cell>
          <cell r="P2048">
            <v>9.3800000000000008</v>
          </cell>
          <cell r="Q2048">
            <v>122.07</v>
          </cell>
        </row>
        <row r="2049">
          <cell r="J2049" t="str">
            <v>OPERARIO</v>
          </cell>
          <cell r="K2049" t="str">
            <v>hh</v>
          </cell>
          <cell r="M2049">
            <v>0.53359999999999996</v>
          </cell>
          <cell r="N2049">
            <v>12.2</v>
          </cell>
          <cell r="O2049">
            <v>6.51</v>
          </cell>
          <cell r="P2049">
            <v>94.4</v>
          </cell>
          <cell r="Q2049">
            <v>1151.75</v>
          </cell>
        </row>
        <row r="2050">
          <cell r="J2050" t="str">
            <v>OFICIAL</v>
          </cell>
          <cell r="K2050" t="str">
            <v>hh</v>
          </cell>
          <cell r="M2050">
            <v>0.26679999999999998</v>
          </cell>
          <cell r="N2050">
            <v>10.87</v>
          </cell>
          <cell r="O2050">
            <v>2.9</v>
          </cell>
          <cell r="P2050">
            <v>47.2</v>
          </cell>
          <cell r="Q2050">
            <v>513.07000000000005</v>
          </cell>
        </row>
        <row r="2051">
          <cell r="J2051" t="str">
            <v>CEMENTO PORTLAND TIPO I (42.5 Kg)</v>
          </cell>
          <cell r="K2051" t="str">
            <v>bls</v>
          </cell>
          <cell r="M2051">
            <v>3.1399999999999997E-2</v>
          </cell>
          <cell r="N2051">
            <v>13.69</v>
          </cell>
          <cell r="O2051">
            <v>0.43</v>
          </cell>
          <cell r="P2051">
            <v>5.56</v>
          </cell>
          <cell r="Q2051">
            <v>76.08</v>
          </cell>
        </row>
        <row r="2052">
          <cell r="J2052" t="str">
            <v>AGUA PUESTA EN OBRA</v>
          </cell>
          <cell r="K2052" t="str">
            <v>m3</v>
          </cell>
          <cell r="M2052">
            <v>1.1999999999999999E-3</v>
          </cell>
          <cell r="N2052">
            <v>8.51</v>
          </cell>
          <cell r="O2052">
            <v>0.01</v>
          </cell>
          <cell r="P2052">
            <v>0.21</v>
          </cell>
          <cell r="Q2052">
            <v>1.77</v>
          </cell>
        </row>
        <row r="2053">
          <cell r="J2053" t="str">
            <v>ARENA GRUESA</v>
          </cell>
          <cell r="K2053" t="str">
            <v>m3</v>
          </cell>
          <cell r="M2053">
            <v>2.8999999999999998E-3</v>
          </cell>
          <cell r="N2053">
            <v>31.09</v>
          </cell>
          <cell r="O2053">
            <v>0.09</v>
          </cell>
          <cell r="P2053">
            <v>0.51</v>
          </cell>
          <cell r="Q2053">
            <v>15.92</v>
          </cell>
        </row>
        <row r="2054">
          <cell r="J2054" t="str">
            <v>IMPLEMENTOS DE SEGURIDAD</v>
          </cell>
          <cell r="K2054" t="str">
            <v>hh</v>
          </cell>
          <cell r="M2054">
            <v>0.85109999999999997</v>
          </cell>
          <cell r="N2054">
            <v>0.47</v>
          </cell>
          <cell r="O2054">
            <v>0.4</v>
          </cell>
          <cell r="P2054">
            <v>150.58000000000001</v>
          </cell>
          <cell r="Q2054">
            <v>70.77</v>
          </cell>
        </row>
        <row r="2055">
          <cell r="J2055" t="str">
            <v>HERRAMIENTAS MANUALES</v>
          </cell>
          <cell r="K2055" t="str">
            <v>%MO</v>
          </cell>
          <cell r="M2055">
            <v>5.0500000000000003E-2</v>
          </cell>
          <cell r="N2055">
            <v>10.1</v>
          </cell>
          <cell r="O2055">
            <v>0.51</v>
          </cell>
          <cell r="P2055">
            <v>8.93</v>
          </cell>
          <cell r="Q2055">
            <v>90.23</v>
          </cell>
        </row>
        <row r="2056">
          <cell r="J2056" t="str">
            <v>JEFE DE GRUPO</v>
          </cell>
          <cell r="K2056" t="str">
            <v>hh</v>
          </cell>
          <cell r="M2056">
            <v>9.9900000000000003E-2</v>
          </cell>
          <cell r="N2056">
            <v>13.01</v>
          </cell>
          <cell r="O2056">
            <v>1.3</v>
          </cell>
          <cell r="P2056">
            <v>17.190000000000001</v>
          </cell>
          <cell r="Q2056">
            <v>223.68</v>
          </cell>
        </row>
        <row r="2057">
          <cell r="J2057" t="str">
            <v>OPERARIO</v>
          </cell>
          <cell r="K2057" t="str">
            <v>hh</v>
          </cell>
          <cell r="M2057">
            <v>1</v>
          </cell>
          <cell r="N2057">
            <v>12.2</v>
          </cell>
          <cell r="O2057">
            <v>12.2</v>
          </cell>
          <cell r="P2057">
            <v>172.06</v>
          </cell>
          <cell r="Q2057">
            <v>2099.13</v>
          </cell>
        </row>
        <row r="2058">
          <cell r="J2058" t="str">
            <v>AYUDANTE</v>
          </cell>
          <cell r="K2058" t="str">
            <v>hh</v>
          </cell>
          <cell r="M2058">
            <v>0.33329999999999999</v>
          </cell>
          <cell r="N2058">
            <v>9.81</v>
          </cell>
          <cell r="O2058">
            <v>3.27</v>
          </cell>
          <cell r="P2058">
            <v>57.35</v>
          </cell>
          <cell r="Q2058">
            <v>562.64</v>
          </cell>
        </row>
        <row r="2059">
          <cell r="J2059" t="str">
            <v>CLAVOS PARA MADERA CON CABEZA</v>
          </cell>
          <cell r="K2059" t="str">
            <v>Kg</v>
          </cell>
          <cell r="M2059">
            <v>2.07E-2</v>
          </cell>
          <cell r="N2059">
            <v>2.9</v>
          </cell>
          <cell r="O2059">
            <v>0.06</v>
          </cell>
          <cell r="P2059">
            <v>3.56</v>
          </cell>
          <cell r="Q2059">
            <v>10.32</v>
          </cell>
        </row>
        <row r="2060">
          <cell r="J2060" t="str">
            <v>ARENA FINA</v>
          </cell>
          <cell r="K2060" t="str">
            <v>m3</v>
          </cell>
          <cell r="M2060">
            <v>1.5900000000000001E-2</v>
          </cell>
          <cell r="N2060">
            <v>31.54</v>
          </cell>
          <cell r="O2060">
            <v>0.5</v>
          </cell>
          <cell r="P2060">
            <v>2.74</v>
          </cell>
          <cell r="Q2060">
            <v>86.03</v>
          </cell>
        </row>
        <row r="2061">
          <cell r="J2061" t="str">
            <v>CEMENTO PORTLAND TIPO I (42.5 Kg)</v>
          </cell>
          <cell r="K2061" t="str">
            <v>bls</v>
          </cell>
          <cell r="M2061">
            <v>0.14019999999999999</v>
          </cell>
          <cell r="N2061">
            <v>13.69</v>
          </cell>
          <cell r="O2061">
            <v>1.92</v>
          </cell>
          <cell r="P2061">
            <v>24.12</v>
          </cell>
          <cell r="Q2061">
            <v>330.36</v>
          </cell>
        </row>
        <row r="2062">
          <cell r="J2062" t="str">
            <v>AGUA PUESTA EN OBRA</v>
          </cell>
          <cell r="K2062" t="str">
            <v>m3</v>
          </cell>
          <cell r="M2062">
            <v>5.8999999999999999E-3</v>
          </cell>
          <cell r="N2062">
            <v>8.51</v>
          </cell>
          <cell r="O2062">
            <v>0.05</v>
          </cell>
          <cell r="P2062">
            <v>1.02</v>
          </cell>
          <cell r="Q2062">
            <v>8.6</v>
          </cell>
        </row>
        <row r="2063">
          <cell r="J2063" t="str">
            <v>MADERA TORNILLO INC. CORTE</v>
          </cell>
          <cell r="K2063" t="str">
            <v>p2</v>
          </cell>
          <cell r="M2063">
            <v>0.31269999999999998</v>
          </cell>
          <cell r="N2063">
            <v>3.7</v>
          </cell>
          <cell r="O2063">
            <v>1.1599999999999999</v>
          </cell>
          <cell r="P2063">
            <v>53.8</v>
          </cell>
          <cell r="Q2063">
            <v>199.59</v>
          </cell>
        </row>
        <row r="2064">
          <cell r="J2064" t="str">
            <v>IMPLEMENTOS DE SEGURIDAD</v>
          </cell>
          <cell r="K2064" t="str">
            <v>hh</v>
          </cell>
          <cell r="M2064">
            <v>1.4255</v>
          </cell>
          <cell r="N2064">
            <v>0.47</v>
          </cell>
          <cell r="O2064">
            <v>0.67</v>
          </cell>
          <cell r="P2064">
            <v>245.27</v>
          </cell>
          <cell r="Q2064">
            <v>115.28</v>
          </cell>
        </row>
        <row r="2065">
          <cell r="J2065" t="str">
            <v>HERRAMIENTAS MANUALES</v>
          </cell>
          <cell r="K2065" t="str">
            <v>%MO</v>
          </cell>
          <cell r="M2065">
            <v>0.05</v>
          </cell>
          <cell r="N2065">
            <v>17.989999999999998</v>
          </cell>
          <cell r="O2065">
            <v>0.9</v>
          </cell>
          <cell r="P2065">
            <v>8.6</v>
          </cell>
          <cell r="Q2065">
            <v>154.85</v>
          </cell>
        </row>
        <row r="2066">
          <cell r="J2066" t="str">
            <v>REGLA DE ALUMINIO x 5m</v>
          </cell>
          <cell r="K2066" t="str">
            <v>u</v>
          </cell>
          <cell r="M2066">
            <v>2.7900000000000001E-2</v>
          </cell>
          <cell r="N2066">
            <v>14.5</v>
          </cell>
          <cell r="O2066">
            <v>0.4</v>
          </cell>
          <cell r="P2066">
            <v>4.8</v>
          </cell>
          <cell r="Q2066">
            <v>68.819999999999993</v>
          </cell>
        </row>
        <row r="2067">
          <cell r="J2067" t="str">
            <v>JEFE DE GRUPO</v>
          </cell>
          <cell r="K2067" t="str">
            <v>hh</v>
          </cell>
          <cell r="M2067">
            <v>0.05</v>
          </cell>
          <cell r="N2067">
            <v>13.01</v>
          </cell>
          <cell r="O2067">
            <v>0.65</v>
          </cell>
          <cell r="P2067">
            <v>6.97</v>
          </cell>
          <cell r="Q2067">
            <v>90.64</v>
          </cell>
        </row>
        <row r="2068">
          <cell r="J2068" t="str">
            <v>OFICIAL</v>
          </cell>
          <cell r="K2068" t="str">
            <v>hh</v>
          </cell>
          <cell r="M2068">
            <v>0.50049999999999994</v>
          </cell>
          <cell r="N2068">
            <v>10.87</v>
          </cell>
          <cell r="O2068">
            <v>5.44</v>
          </cell>
          <cell r="P2068">
            <v>69.790000000000006</v>
          </cell>
          <cell r="Q2068">
            <v>758.55</v>
          </cell>
        </row>
        <row r="2069">
          <cell r="J2069" t="str">
            <v>AYUDANTE</v>
          </cell>
          <cell r="K2069" t="str">
            <v>hh</v>
          </cell>
          <cell r="M2069">
            <v>0.50049999999999994</v>
          </cell>
          <cell r="N2069">
            <v>9.81</v>
          </cell>
          <cell r="O2069">
            <v>4.91</v>
          </cell>
          <cell r="P2069">
            <v>69.790000000000006</v>
          </cell>
          <cell r="Q2069">
            <v>684.65</v>
          </cell>
        </row>
        <row r="2070">
          <cell r="J2070" t="str">
            <v>ARENA FINA</v>
          </cell>
          <cell r="K2070" t="str">
            <v>m3</v>
          </cell>
          <cell r="M2070">
            <v>3.1099999999999999E-2</v>
          </cell>
          <cell r="N2070">
            <v>31.54</v>
          </cell>
          <cell r="O2070">
            <v>0.98</v>
          </cell>
          <cell r="P2070">
            <v>4.34</v>
          </cell>
          <cell r="Q2070">
            <v>136.65</v>
          </cell>
        </row>
        <row r="2071">
          <cell r="J2071" t="str">
            <v>LADRILLO PASTELERO 24 X 24 X 3 CM</v>
          </cell>
          <cell r="K2071" t="str">
            <v>u</v>
          </cell>
          <cell r="M2071">
            <v>17</v>
          </cell>
          <cell r="N2071">
            <v>0.76</v>
          </cell>
          <cell r="O2071">
            <v>12.92</v>
          </cell>
          <cell r="P2071">
            <v>2370.48</v>
          </cell>
          <cell r="Q2071">
            <v>1801.56</v>
          </cell>
        </row>
        <row r="2072">
          <cell r="J2072" t="str">
            <v>CEMENTO PORTLAND TIPO I (42.5 Kg)</v>
          </cell>
          <cell r="K2072" t="str">
            <v>bls</v>
          </cell>
          <cell r="M2072">
            <v>0.23449999999999999</v>
          </cell>
          <cell r="N2072">
            <v>13.69</v>
          </cell>
          <cell r="O2072">
            <v>3.21</v>
          </cell>
          <cell r="P2072">
            <v>32.700000000000003</v>
          </cell>
          <cell r="Q2072">
            <v>447.6</v>
          </cell>
        </row>
        <row r="2073">
          <cell r="J2073" t="str">
            <v>AGUA PUESTA EN OBRA</v>
          </cell>
          <cell r="K2073" t="str">
            <v>m3</v>
          </cell>
          <cell r="M2073">
            <v>1.1999999999999999E-3</v>
          </cell>
          <cell r="N2073">
            <v>8.51</v>
          </cell>
          <cell r="O2073">
            <v>0.01</v>
          </cell>
          <cell r="P2073">
            <v>0.17</v>
          </cell>
          <cell r="Q2073">
            <v>1.39</v>
          </cell>
        </row>
        <row r="2074">
          <cell r="J2074" t="str">
            <v>MADERA TORNILLO INC. CORTE</v>
          </cell>
          <cell r="K2074" t="str">
            <v>p2</v>
          </cell>
          <cell r="M2074">
            <v>0.1489</v>
          </cell>
          <cell r="N2074">
            <v>3.7</v>
          </cell>
          <cell r="O2074">
            <v>0.55000000000000004</v>
          </cell>
          <cell r="P2074">
            <v>20.76</v>
          </cell>
          <cell r="Q2074">
            <v>76.69</v>
          </cell>
        </row>
        <row r="2075">
          <cell r="J2075" t="str">
            <v>IMPLEMENTOS DE SEGURIDAD</v>
          </cell>
          <cell r="K2075" t="str">
            <v>hh</v>
          </cell>
          <cell r="M2075">
            <v>1.0426</v>
          </cell>
          <cell r="N2075">
            <v>0.47</v>
          </cell>
          <cell r="O2075">
            <v>0.49</v>
          </cell>
          <cell r="P2075">
            <v>145.38</v>
          </cell>
          <cell r="Q2075">
            <v>68.33</v>
          </cell>
        </row>
        <row r="2076">
          <cell r="J2076" t="str">
            <v>HERRAMIENTAS MANUALES</v>
          </cell>
          <cell r="K2076" t="str">
            <v>%MO</v>
          </cell>
          <cell r="M2076">
            <v>2.9700000000000001E-2</v>
          </cell>
          <cell r="N2076">
            <v>11.79</v>
          </cell>
          <cell r="O2076">
            <v>0.35</v>
          </cell>
          <cell r="P2076">
            <v>4.1399999999999997</v>
          </cell>
          <cell r="Q2076">
            <v>48.8</v>
          </cell>
        </row>
        <row r="2077">
          <cell r="J2077" t="str">
            <v>JEFE DE GRUPO</v>
          </cell>
          <cell r="K2077" t="str">
            <v>hh</v>
          </cell>
          <cell r="M2077">
            <v>9.1999999999999998E-3</v>
          </cell>
          <cell r="N2077">
            <v>13.01</v>
          </cell>
          <cell r="O2077">
            <v>0.12</v>
          </cell>
          <cell r="P2077">
            <v>2.2000000000000002</v>
          </cell>
          <cell r="Q2077">
            <v>28.65</v>
          </cell>
        </row>
        <row r="2078">
          <cell r="J2078" t="str">
            <v>OPERARIO</v>
          </cell>
          <cell r="K2078" t="str">
            <v>hh</v>
          </cell>
          <cell r="M2078">
            <v>0.56389999999999996</v>
          </cell>
          <cell r="N2078">
            <v>12.2</v>
          </cell>
          <cell r="O2078">
            <v>6.88</v>
          </cell>
          <cell r="P2078">
            <v>134.63999999999999</v>
          </cell>
          <cell r="Q2078">
            <v>1642.67</v>
          </cell>
        </row>
        <row r="2079">
          <cell r="J2079" t="str">
            <v>AYUDANTE</v>
          </cell>
          <cell r="K2079" t="str">
            <v>hh</v>
          </cell>
          <cell r="M2079">
            <v>0.28239999999999998</v>
          </cell>
          <cell r="N2079">
            <v>9.81</v>
          </cell>
          <cell r="O2079">
            <v>2.77</v>
          </cell>
          <cell r="P2079">
            <v>67.430000000000007</v>
          </cell>
          <cell r="Q2079">
            <v>661.37</v>
          </cell>
        </row>
        <row r="2080">
          <cell r="J2080" t="str">
            <v>CONCRETO PREMEZCLADO f'c=100 kg/cm2, Piedra 57, Slump 3-4"</v>
          </cell>
          <cell r="K2080" t="str">
            <v>m3</v>
          </cell>
          <cell r="M2080">
            <v>4.3999999999999997E-2</v>
          </cell>
          <cell r="N2080">
            <v>178.29</v>
          </cell>
          <cell r="O2080">
            <v>7.84</v>
          </cell>
          <cell r="P2080">
            <v>10.51</v>
          </cell>
          <cell r="Q2080">
            <v>1871.88</v>
          </cell>
        </row>
        <row r="2081">
          <cell r="J2081" t="str">
            <v>IMPLEMENTOS DE SEGURIDAD</v>
          </cell>
          <cell r="K2081" t="str">
            <v>hh</v>
          </cell>
          <cell r="M2081">
            <v>0.85109999999999997</v>
          </cell>
          <cell r="N2081">
            <v>0.47</v>
          </cell>
          <cell r="O2081">
            <v>0.4</v>
          </cell>
          <cell r="P2081">
            <v>203.21</v>
          </cell>
          <cell r="Q2081">
            <v>95.5</v>
          </cell>
        </row>
        <row r="2082">
          <cell r="J2082" t="str">
            <v>HERRAMIENTAS MANUALES</v>
          </cell>
          <cell r="K2082" t="str">
            <v>%MO</v>
          </cell>
          <cell r="M2082">
            <v>3.0499999999999999E-2</v>
          </cell>
          <cell r="N2082">
            <v>10.18</v>
          </cell>
          <cell r="O2082">
            <v>0.31</v>
          </cell>
          <cell r="P2082">
            <v>7.28</v>
          </cell>
          <cell r="Q2082">
            <v>74.02</v>
          </cell>
        </row>
        <row r="2083">
          <cell r="J2083" t="str">
            <v>REGLA DE ALUMINIO x 5m</v>
          </cell>
          <cell r="K2083" t="str">
            <v>u</v>
          </cell>
          <cell r="M2083">
            <v>6.1400000000000003E-2</v>
          </cell>
          <cell r="N2083">
            <v>14.5</v>
          </cell>
          <cell r="O2083">
            <v>0.89</v>
          </cell>
          <cell r="P2083">
            <v>14.66</v>
          </cell>
          <cell r="Q2083">
            <v>212.5</v>
          </cell>
        </row>
        <row r="2084">
          <cell r="J2084" t="str">
            <v>SERVICIO DE BOMBA P/PREMEZCLADO</v>
          </cell>
          <cell r="K2084" t="str">
            <v>m3</v>
          </cell>
          <cell r="M2084">
            <v>4.3999999999999997E-2</v>
          </cell>
          <cell r="N2084">
            <v>30</v>
          </cell>
          <cell r="O2084">
            <v>1.32</v>
          </cell>
          <cell r="P2084">
            <v>10.51</v>
          </cell>
          <cell r="Q2084">
            <v>315.16000000000003</v>
          </cell>
        </row>
        <row r="2085">
          <cell r="J2085" t="str">
            <v>JEFE DE GRUPO</v>
          </cell>
          <cell r="K2085" t="str">
            <v>hh</v>
          </cell>
          <cell r="M2085">
            <v>1.46E-2</v>
          </cell>
          <cell r="N2085">
            <v>13.01</v>
          </cell>
          <cell r="O2085">
            <v>0.19</v>
          </cell>
          <cell r="P2085">
            <v>3.49</v>
          </cell>
          <cell r="Q2085">
            <v>45.36</v>
          </cell>
        </row>
        <row r="2086">
          <cell r="J2086" t="str">
            <v>OPERARIO</v>
          </cell>
          <cell r="K2086" t="str">
            <v>hh</v>
          </cell>
          <cell r="M2086">
            <v>5.8200000000000002E-2</v>
          </cell>
          <cell r="N2086">
            <v>12.2</v>
          </cell>
          <cell r="O2086">
            <v>0.71</v>
          </cell>
          <cell r="P2086">
            <v>13.9</v>
          </cell>
          <cell r="Q2086">
            <v>169.52</v>
          </cell>
        </row>
        <row r="2087">
          <cell r="J2087" t="str">
            <v>AYUDANTE</v>
          </cell>
          <cell r="K2087" t="str">
            <v>hh</v>
          </cell>
          <cell r="M2087">
            <v>0.1162</v>
          </cell>
          <cell r="N2087">
            <v>9.81</v>
          </cell>
          <cell r="O2087">
            <v>1.1399999999999999</v>
          </cell>
          <cell r="P2087">
            <v>27.74</v>
          </cell>
          <cell r="Q2087">
            <v>272.19</v>
          </cell>
        </row>
        <row r="2088">
          <cell r="J2088" t="str">
            <v>CONCR.PREMEZ.F'C=100 KG/CM2 - CI</v>
          </cell>
          <cell r="K2088" t="str">
            <v>m3</v>
          </cell>
          <cell r="M2088">
            <v>0.105</v>
          </cell>
          <cell r="N2088">
            <v>178.28</v>
          </cell>
          <cell r="O2088">
            <v>18.72</v>
          </cell>
          <cell r="P2088">
            <v>25.07</v>
          </cell>
          <cell r="Q2088">
            <v>4469.59</v>
          </cell>
        </row>
        <row r="2089">
          <cell r="J2089" t="str">
            <v>IMPLEMENTOS DE SEGURIDAD</v>
          </cell>
          <cell r="K2089" t="str">
            <v>hh</v>
          </cell>
          <cell r="M2089">
            <v>0.1915</v>
          </cell>
          <cell r="N2089">
            <v>0.47</v>
          </cell>
          <cell r="O2089">
            <v>0.09</v>
          </cell>
          <cell r="P2089">
            <v>45.72</v>
          </cell>
          <cell r="Q2089">
            <v>21.49</v>
          </cell>
        </row>
        <row r="2090">
          <cell r="J2090" t="str">
            <v>JEFE DE GRUPO</v>
          </cell>
          <cell r="K2090" t="str">
            <v>hh</v>
          </cell>
          <cell r="M2090">
            <v>0.13370000000000001</v>
          </cell>
          <cell r="N2090">
            <v>13.01</v>
          </cell>
          <cell r="O2090">
            <v>1.74</v>
          </cell>
          <cell r="P2090">
            <v>10.7</v>
          </cell>
          <cell r="Q2090">
            <v>139.27000000000001</v>
          </cell>
        </row>
        <row r="2091">
          <cell r="J2091" t="str">
            <v>OPERARIO</v>
          </cell>
          <cell r="K2091" t="str">
            <v>hh</v>
          </cell>
          <cell r="M2091">
            <v>1.3335999999999999</v>
          </cell>
          <cell r="N2091">
            <v>12.2</v>
          </cell>
          <cell r="O2091">
            <v>16.27</v>
          </cell>
          <cell r="P2091">
            <v>106.74</v>
          </cell>
          <cell r="Q2091">
            <v>1302.25</v>
          </cell>
        </row>
        <row r="2092">
          <cell r="J2092" t="str">
            <v>AYUDANTE</v>
          </cell>
          <cell r="K2092" t="str">
            <v>hh</v>
          </cell>
          <cell r="M2092">
            <v>0.40060000000000001</v>
          </cell>
          <cell r="N2092">
            <v>9.81</v>
          </cell>
          <cell r="O2092">
            <v>3.93</v>
          </cell>
          <cell r="P2092">
            <v>32.06</v>
          </cell>
          <cell r="Q2092">
            <v>314.56</v>
          </cell>
        </row>
        <row r="2093">
          <cell r="J2093" t="str">
            <v>ARENA GRUESA</v>
          </cell>
          <cell r="K2093" t="str">
            <v>m3</v>
          </cell>
          <cell r="M2093">
            <v>3.0200000000000001E-2</v>
          </cell>
          <cell r="N2093">
            <v>31.09</v>
          </cell>
          <cell r="O2093">
            <v>0.94</v>
          </cell>
          <cell r="P2093">
            <v>2.42</v>
          </cell>
          <cell r="Q2093">
            <v>75.239999999999995</v>
          </cell>
        </row>
        <row r="2094">
          <cell r="J2094" t="str">
            <v>CEMENTO PORTLAND TIPO I (42.5 Kg)</v>
          </cell>
          <cell r="K2094" t="str">
            <v>bls</v>
          </cell>
          <cell r="M2094">
            <v>0.2681</v>
          </cell>
          <cell r="N2094">
            <v>13.69</v>
          </cell>
          <cell r="O2094">
            <v>3.67</v>
          </cell>
          <cell r="P2094">
            <v>21.46</v>
          </cell>
          <cell r="Q2094">
            <v>293.75</v>
          </cell>
        </row>
        <row r="2095">
          <cell r="J2095" t="str">
            <v>CERAMICA 30X30CM H=15CM CELIMA SERIE GRANILLA</v>
          </cell>
          <cell r="K2095" t="str">
            <v>m2</v>
          </cell>
          <cell r="M2095">
            <v>1.0499000000000001</v>
          </cell>
          <cell r="N2095">
            <v>23.05</v>
          </cell>
          <cell r="O2095">
            <v>24.2</v>
          </cell>
          <cell r="P2095">
            <v>84.03</v>
          </cell>
          <cell r="Q2095">
            <v>1936.97</v>
          </cell>
        </row>
        <row r="2096">
          <cell r="J2096" t="str">
            <v>AGUA PUESTA EN OBRA</v>
          </cell>
          <cell r="K2096" t="str">
            <v>m3</v>
          </cell>
          <cell r="M2096">
            <v>0.04</v>
          </cell>
          <cell r="N2096">
            <v>8.51</v>
          </cell>
          <cell r="O2096">
            <v>0.34</v>
          </cell>
          <cell r="P2096">
            <v>3.2</v>
          </cell>
          <cell r="Q2096">
            <v>27.21</v>
          </cell>
        </row>
        <row r="2097">
          <cell r="J2097" t="str">
            <v>FRAGUA PORCELANA BLANCA</v>
          </cell>
          <cell r="K2097" t="str">
            <v>Kg</v>
          </cell>
          <cell r="M2097">
            <v>0.30070000000000002</v>
          </cell>
          <cell r="N2097">
            <v>3.06</v>
          </cell>
          <cell r="O2097">
            <v>0.92</v>
          </cell>
          <cell r="P2097">
            <v>24.07</v>
          </cell>
          <cell r="Q2097">
            <v>73.64</v>
          </cell>
        </row>
        <row r="2098">
          <cell r="J2098" t="str">
            <v>IMPLEMENTOS DE SEGURIDAD</v>
          </cell>
          <cell r="K2098" t="str">
            <v>hh</v>
          </cell>
          <cell r="M2098">
            <v>1.8723000000000001</v>
          </cell>
          <cell r="N2098">
            <v>0.47</v>
          </cell>
          <cell r="O2098">
            <v>0.88</v>
          </cell>
          <cell r="P2098">
            <v>149.86000000000001</v>
          </cell>
          <cell r="Q2098">
            <v>70.44</v>
          </cell>
        </row>
        <row r="2099">
          <cell r="J2099" t="str">
            <v>HERRAMIENTAS MANUALES</v>
          </cell>
          <cell r="K2099" t="str">
            <v>%MO</v>
          </cell>
          <cell r="M2099">
            <v>1.0200000000000001E-2</v>
          </cell>
          <cell r="N2099">
            <v>23.53</v>
          </cell>
          <cell r="O2099">
            <v>0.24</v>
          </cell>
          <cell r="P2099">
            <v>0.82</v>
          </cell>
          <cell r="Q2099">
            <v>19.21</v>
          </cell>
        </row>
        <row r="2100">
          <cell r="J2100" t="str">
            <v>REGLA DE ALUMINIO x 5m</v>
          </cell>
          <cell r="K2100" t="str">
            <v>u</v>
          </cell>
          <cell r="M2100">
            <v>0.06</v>
          </cell>
          <cell r="N2100">
            <v>14.5</v>
          </cell>
          <cell r="O2100">
            <v>0.87</v>
          </cell>
          <cell r="P2100">
            <v>4.8</v>
          </cell>
          <cell r="Q2100">
            <v>69.63</v>
          </cell>
        </row>
        <row r="2101">
          <cell r="J2101" t="str">
            <v>JEFE DE GRUPO</v>
          </cell>
          <cell r="K2101" t="str">
            <v>hh</v>
          </cell>
          <cell r="M2101">
            <v>1.0800000000000001E-2</v>
          </cell>
          <cell r="N2101">
            <v>13.01</v>
          </cell>
          <cell r="O2101">
            <v>0.14000000000000001</v>
          </cell>
          <cell r="P2101">
            <v>1.71</v>
          </cell>
          <cell r="Q2101">
            <v>22.22</v>
          </cell>
        </row>
        <row r="2102">
          <cell r="J2102" t="str">
            <v>OPERARIO</v>
          </cell>
          <cell r="K2102" t="str">
            <v>hh</v>
          </cell>
          <cell r="M2102">
            <v>0.68610000000000004</v>
          </cell>
          <cell r="N2102">
            <v>12.2</v>
          </cell>
          <cell r="O2102">
            <v>8.3699999999999992</v>
          </cell>
          <cell r="P2102">
            <v>108.9</v>
          </cell>
          <cell r="Q2102">
            <v>1328.49</v>
          </cell>
        </row>
        <row r="2103">
          <cell r="J2103" t="str">
            <v>AYUDANTE</v>
          </cell>
          <cell r="K2103" t="str">
            <v>hh</v>
          </cell>
          <cell r="M2103">
            <v>0.34250000000000003</v>
          </cell>
          <cell r="N2103">
            <v>9.81</v>
          </cell>
          <cell r="O2103">
            <v>3.36</v>
          </cell>
          <cell r="P2103">
            <v>54.36</v>
          </cell>
          <cell r="Q2103">
            <v>533.29999999999995</v>
          </cell>
        </row>
        <row r="2104">
          <cell r="J2104" t="str">
            <v>CONCRETO PREMEZCLADO f'c=175 kg/cm2, Piedra 57, Slump 3-4"</v>
          </cell>
          <cell r="K2104" t="str">
            <v>m3</v>
          </cell>
          <cell r="M2104">
            <v>5.2499999999999998E-2</v>
          </cell>
          <cell r="N2104">
            <v>192.19</v>
          </cell>
          <cell r="O2104">
            <v>10.09</v>
          </cell>
          <cell r="P2104">
            <v>8.33</v>
          </cell>
          <cell r="Q2104">
            <v>1601.48</v>
          </cell>
        </row>
        <row r="2105">
          <cell r="J2105" t="str">
            <v>IMPLEMENTOS DE SEGURIDAD</v>
          </cell>
          <cell r="K2105" t="str">
            <v>hh</v>
          </cell>
          <cell r="M2105">
            <v>1.0426</v>
          </cell>
          <cell r="N2105">
            <v>0.47</v>
          </cell>
          <cell r="O2105">
            <v>0.49</v>
          </cell>
          <cell r="P2105">
            <v>165.48</v>
          </cell>
          <cell r="Q2105">
            <v>77.77</v>
          </cell>
        </row>
        <row r="2106">
          <cell r="J2106" t="str">
            <v>HERRAMIENTAS MANUALES</v>
          </cell>
          <cell r="K2106" t="str">
            <v>%MO</v>
          </cell>
          <cell r="M2106">
            <v>2.9899999999999999E-2</v>
          </cell>
          <cell r="N2106">
            <v>12.36</v>
          </cell>
          <cell r="O2106">
            <v>0.37</v>
          </cell>
          <cell r="P2106">
            <v>4.75</v>
          </cell>
          <cell r="Q2106">
            <v>58.73</v>
          </cell>
        </row>
        <row r="2107">
          <cell r="J2107" t="str">
            <v>REGLA DE ALUMINIO x 5m</v>
          </cell>
          <cell r="K2107" t="str">
            <v>u</v>
          </cell>
          <cell r="M2107">
            <v>6.1400000000000003E-2</v>
          </cell>
          <cell r="N2107">
            <v>14.5</v>
          </cell>
          <cell r="O2107">
            <v>0.89</v>
          </cell>
          <cell r="P2107">
            <v>9.75</v>
          </cell>
          <cell r="Q2107">
            <v>141.26</v>
          </cell>
        </row>
        <row r="2108">
          <cell r="J2108" t="str">
            <v>SERVICIO DE BOMBA P/PREMEZCLADO</v>
          </cell>
          <cell r="K2108" t="str">
            <v>m3</v>
          </cell>
          <cell r="M2108">
            <v>5.2699999999999997E-2</v>
          </cell>
          <cell r="N2108">
            <v>30</v>
          </cell>
          <cell r="O2108">
            <v>1.58</v>
          </cell>
          <cell r="P2108">
            <v>8.36</v>
          </cell>
          <cell r="Q2108">
            <v>250.78</v>
          </cell>
        </row>
        <row r="2109">
          <cell r="J2109" t="str">
            <v>JEFE DE GRUPO</v>
          </cell>
          <cell r="K2109" t="str">
            <v>hh</v>
          </cell>
          <cell r="M2109">
            <v>1.61E-2</v>
          </cell>
          <cell r="N2109">
            <v>13.01</v>
          </cell>
          <cell r="O2109">
            <v>0.21</v>
          </cell>
          <cell r="P2109">
            <v>13.43</v>
          </cell>
          <cell r="Q2109">
            <v>175.22</v>
          </cell>
        </row>
        <row r="2110">
          <cell r="J2110" t="str">
            <v>OPERARIO</v>
          </cell>
          <cell r="K2110" t="str">
            <v>hh</v>
          </cell>
          <cell r="M2110">
            <v>0.1598</v>
          </cell>
          <cell r="N2110">
            <v>12.2</v>
          </cell>
          <cell r="O2110">
            <v>1.95</v>
          </cell>
          <cell r="P2110">
            <v>133.34</v>
          </cell>
          <cell r="Q2110">
            <v>1627.08</v>
          </cell>
        </row>
        <row r="2111">
          <cell r="J2111" t="str">
            <v>OFICIAL</v>
          </cell>
          <cell r="K2111" t="str">
            <v>hh</v>
          </cell>
          <cell r="M2111">
            <v>0.1067</v>
          </cell>
          <cell r="N2111">
            <v>10.87</v>
          </cell>
          <cell r="O2111">
            <v>1.1599999999999999</v>
          </cell>
          <cell r="P2111">
            <v>89.03</v>
          </cell>
          <cell r="Q2111">
            <v>967.9</v>
          </cell>
        </row>
        <row r="2112">
          <cell r="J2112" t="str">
            <v>AYUDANTE</v>
          </cell>
          <cell r="K2112" t="str">
            <v>hh</v>
          </cell>
          <cell r="M2112">
            <v>0.21299999999999999</v>
          </cell>
          <cell r="N2112">
            <v>9.81</v>
          </cell>
          <cell r="O2112">
            <v>2.09</v>
          </cell>
          <cell r="P2112">
            <v>177.73</v>
          </cell>
          <cell r="Q2112">
            <v>1743.9</v>
          </cell>
        </row>
        <row r="2113">
          <cell r="J2113" t="str">
            <v>ALAMBRE NEGRO RECOCIDO Nº 8</v>
          </cell>
          <cell r="K2113" t="str">
            <v>Kg</v>
          </cell>
          <cell r="M2113">
            <v>0.05</v>
          </cell>
          <cell r="N2113">
            <v>3</v>
          </cell>
          <cell r="O2113">
            <v>0.15</v>
          </cell>
          <cell r="P2113">
            <v>41.72</v>
          </cell>
          <cell r="Q2113">
            <v>125.16</v>
          </cell>
        </row>
        <row r="2114">
          <cell r="J2114" t="str">
            <v>CLAVOS PARA MADERA CON CABEZA</v>
          </cell>
          <cell r="K2114" t="str">
            <v>Kg</v>
          </cell>
          <cell r="M2114">
            <v>0.25169999999999998</v>
          </cell>
          <cell r="N2114">
            <v>2.9</v>
          </cell>
          <cell r="O2114">
            <v>0.73</v>
          </cell>
          <cell r="P2114">
            <v>210.02</v>
          </cell>
          <cell r="Q2114">
            <v>609.11</v>
          </cell>
        </row>
        <row r="2115">
          <cell r="J2115" t="str">
            <v>CONCRETO PREMEZCLADO f'c=175 kg/cm2, Piedra 57, Slump 3-4"</v>
          </cell>
          <cell r="K2115" t="str">
            <v>m3</v>
          </cell>
          <cell r="M2115">
            <v>0.1497</v>
          </cell>
          <cell r="N2115">
            <v>192.19</v>
          </cell>
          <cell r="O2115">
            <v>28.77</v>
          </cell>
          <cell r="P2115">
            <v>124.91</v>
          </cell>
          <cell r="Q2115">
            <v>24005.69</v>
          </cell>
        </row>
        <row r="2116">
          <cell r="J2116" t="str">
            <v>AGUA PUESTA EN OBRA</v>
          </cell>
          <cell r="K2116" t="str">
            <v>m3</v>
          </cell>
          <cell r="M2116">
            <v>1.06E-2</v>
          </cell>
          <cell r="N2116">
            <v>8.51</v>
          </cell>
          <cell r="O2116">
            <v>0.09</v>
          </cell>
          <cell r="P2116">
            <v>8.84</v>
          </cell>
          <cell r="Q2116">
            <v>75.099999999999994</v>
          </cell>
        </row>
        <row r="2117">
          <cell r="J2117" t="str">
            <v>MADERA TORNILLO INC. CORTE</v>
          </cell>
          <cell r="K2117" t="str">
            <v>p2</v>
          </cell>
          <cell r="M2117">
            <v>1.3995</v>
          </cell>
          <cell r="N2117">
            <v>3.7</v>
          </cell>
          <cell r="O2117">
            <v>5.18</v>
          </cell>
          <cell r="P2117">
            <v>1167.74</v>
          </cell>
          <cell r="Q2117">
            <v>4322.1899999999996</v>
          </cell>
        </row>
        <row r="2118">
          <cell r="J2118" t="str">
            <v>IMPLEMENTOS DE SEGURIDAD</v>
          </cell>
          <cell r="K2118" t="str">
            <v>hh</v>
          </cell>
          <cell r="M2118">
            <v>0.4894</v>
          </cell>
          <cell r="N2118">
            <v>0.47</v>
          </cell>
          <cell r="O2118">
            <v>0.23</v>
          </cell>
          <cell r="P2118">
            <v>408.36</v>
          </cell>
          <cell r="Q2118">
            <v>191.91</v>
          </cell>
        </row>
        <row r="2119">
          <cell r="J2119" t="str">
            <v>HERRAMIENTAS MANUALES</v>
          </cell>
          <cell r="K2119" t="str">
            <v>%MO</v>
          </cell>
          <cell r="M2119">
            <v>5.0099999999999999E-2</v>
          </cell>
          <cell r="N2119">
            <v>5.79</v>
          </cell>
          <cell r="O2119">
            <v>0.28999999999999998</v>
          </cell>
          <cell r="P2119">
            <v>41.8</v>
          </cell>
          <cell r="Q2119">
            <v>241.98</v>
          </cell>
        </row>
        <row r="2120">
          <cell r="J2120" t="str">
            <v>VIBRADOR DE CONCRETO3/4" - 2"</v>
          </cell>
          <cell r="K2120" t="str">
            <v>hm</v>
          </cell>
          <cell r="M2120">
            <v>0.08</v>
          </cell>
          <cell r="N2120">
            <v>5</v>
          </cell>
          <cell r="O2120">
            <v>0.4</v>
          </cell>
          <cell r="P2120">
            <v>66.75</v>
          </cell>
          <cell r="Q2120">
            <v>333.76</v>
          </cell>
        </row>
        <row r="2121">
          <cell r="J2121" t="str">
            <v>JEFE DE GRUPO</v>
          </cell>
          <cell r="K2121" t="str">
            <v>hh</v>
          </cell>
          <cell r="M2121">
            <v>6.6900000000000001E-2</v>
          </cell>
          <cell r="N2121">
            <v>13.01</v>
          </cell>
          <cell r="O2121">
            <v>0.87</v>
          </cell>
          <cell r="P2121">
            <v>11.84</v>
          </cell>
          <cell r="Q2121">
            <v>153.91999999999999</v>
          </cell>
        </row>
        <row r="2122">
          <cell r="J2122" t="str">
            <v>OPERARIO</v>
          </cell>
          <cell r="K2122" t="str">
            <v>hh</v>
          </cell>
          <cell r="M2122">
            <v>0.66639999999999999</v>
          </cell>
          <cell r="N2122">
            <v>12.2</v>
          </cell>
          <cell r="O2122">
            <v>8.1300000000000008</v>
          </cell>
          <cell r="P2122">
            <v>117.9</v>
          </cell>
          <cell r="Q2122">
            <v>1438.36</v>
          </cell>
        </row>
        <row r="2123">
          <cell r="J2123" t="str">
            <v>AYUDANTE</v>
          </cell>
          <cell r="K2123" t="str">
            <v>hh</v>
          </cell>
          <cell r="M2123">
            <v>0.33329999999999999</v>
          </cell>
          <cell r="N2123">
            <v>9.81</v>
          </cell>
          <cell r="O2123">
            <v>3.27</v>
          </cell>
          <cell r="P2123">
            <v>58.97</v>
          </cell>
          <cell r="Q2123">
            <v>578.53</v>
          </cell>
        </row>
        <row r="2124">
          <cell r="J2124" t="str">
            <v>ARENA GRUESA</v>
          </cell>
          <cell r="K2124" t="str">
            <v>m3</v>
          </cell>
          <cell r="M2124">
            <v>6.1100000000000002E-2</v>
          </cell>
          <cell r="N2124">
            <v>31.09</v>
          </cell>
          <cell r="O2124">
            <v>1.9</v>
          </cell>
          <cell r="P2124">
            <v>10.81</v>
          </cell>
          <cell r="Q2124">
            <v>336.15</v>
          </cell>
        </row>
        <row r="2125">
          <cell r="J2125" t="str">
            <v>ADOQUINES DE CONCRETO 10x20x6.0cm ROJO</v>
          </cell>
          <cell r="K2125" t="str">
            <v>m2</v>
          </cell>
          <cell r="M2125">
            <v>1.0900000000000001</v>
          </cell>
          <cell r="N2125">
            <v>27.01</v>
          </cell>
          <cell r="O2125">
            <v>29.44</v>
          </cell>
          <cell r="P2125">
            <v>192.84</v>
          </cell>
          <cell r="Q2125">
            <v>5208.5200000000004</v>
          </cell>
        </row>
        <row r="2126">
          <cell r="J2126" t="str">
            <v>PETROLEO D-2</v>
          </cell>
          <cell r="K2126" t="str">
            <v>gal</v>
          </cell>
          <cell r="M2126">
            <v>2.7400000000000001E-2</v>
          </cell>
          <cell r="N2126">
            <v>8.4</v>
          </cell>
          <cell r="O2126">
            <v>0.23</v>
          </cell>
          <cell r="P2126">
            <v>4.8499999999999996</v>
          </cell>
          <cell r="Q2126">
            <v>40.69</v>
          </cell>
        </row>
        <row r="2127">
          <cell r="J2127" t="str">
            <v>IMPLEMENTOS DE SEGURIDAD</v>
          </cell>
          <cell r="K2127" t="str">
            <v>hh</v>
          </cell>
          <cell r="M2127">
            <v>1.0638000000000001</v>
          </cell>
          <cell r="N2127">
            <v>0.47</v>
          </cell>
          <cell r="O2127">
            <v>0.5</v>
          </cell>
          <cell r="P2127">
            <v>188.21</v>
          </cell>
          <cell r="Q2127">
            <v>88.46</v>
          </cell>
        </row>
        <row r="2128">
          <cell r="J2128" t="str">
            <v>HERRAMIENTAS MANUALES</v>
          </cell>
          <cell r="K2128" t="str">
            <v>%MO</v>
          </cell>
          <cell r="M2128">
            <v>5.0200000000000002E-2</v>
          </cell>
          <cell r="N2128">
            <v>13.16</v>
          </cell>
          <cell r="O2128">
            <v>0.66</v>
          </cell>
          <cell r="P2128">
            <v>8.8800000000000008</v>
          </cell>
          <cell r="Q2128">
            <v>116.77</v>
          </cell>
        </row>
        <row r="2129">
          <cell r="J2129" t="str">
            <v>CARGADOR SOBRE LLANTAS 125-155 HP 3 yd3</v>
          </cell>
          <cell r="K2129" t="str">
            <v>hm</v>
          </cell>
          <cell r="M2129">
            <v>0.16689999999999999</v>
          </cell>
          <cell r="N2129">
            <v>17.32</v>
          </cell>
          <cell r="O2129">
            <v>2.89</v>
          </cell>
          <cell r="P2129">
            <v>29.53</v>
          </cell>
          <cell r="Q2129">
            <v>511.3</v>
          </cell>
        </row>
        <row r="2130">
          <cell r="J2130" t="str">
            <v>JEFE DE GRUPO</v>
          </cell>
          <cell r="K2130" t="str">
            <v>hh</v>
          </cell>
          <cell r="M2130">
            <v>0.13370000000000001</v>
          </cell>
          <cell r="N2130">
            <v>13.01</v>
          </cell>
          <cell r="O2130">
            <v>1.74</v>
          </cell>
          <cell r="P2130">
            <v>42.36</v>
          </cell>
          <cell r="Q2130">
            <v>551.29999999999995</v>
          </cell>
        </row>
        <row r="2131">
          <cell r="J2131" t="str">
            <v>OPERARIO</v>
          </cell>
          <cell r="K2131" t="str">
            <v>hh</v>
          </cell>
          <cell r="M2131">
            <v>1.3335999999999999</v>
          </cell>
          <cell r="N2131">
            <v>12.2</v>
          </cell>
          <cell r="O2131">
            <v>16.27</v>
          </cell>
          <cell r="P2131">
            <v>422.54</v>
          </cell>
          <cell r="Q2131">
            <v>5154.99</v>
          </cell>
        </row>
        <row r="2132">
          <cell r="J2132" t="str">
            <v>AYUDANTE</v>
          </cell>
          <cell r="K2132" t="str">
            <v>hh</v>
          </cell>
          <cell r="M2132">
            <v>0.40060000000000001</v>
          </cell>
          <cell r="N2132">
            <v>9.81</v>
          </cell>
          <cell r="O2132">
            <v>3.93</v>
          </cell>
          <cell r="P2132">
            <v>126.93</v>
          </cell>
          <cell r="Q2132">
            <v>1245.18</v>
          </cell>
        </row>
        <row r="2133">
          <cell r="J2133" t="str">
            <v>ARENA GRUESA</v>
          </cell>
          <cell r="K2133" t="str">
            <v>m3</v>
          </cell>
          <cell r="M2133">
            <v>3.0200000000000001E-2</v>
          </cell>
          <cell r="N2133">
            <v>31.09</v>
          </cell>
          <cell r="O2133">
            <v>0.94</v>
          </cell>
          <cell r="P2133">
            <v>9.57</v>
          </cell>
          <cell r="Q2133">
            <v>297.83</v>
          </cell>
        </row>
        <row r="2134">
          <cell r="J2134" t="str">
            <v>CEMENTO PORTLAND TIPO I (42.5 Kg)</v>
          </cell>
          <cell r="K2134" t="str">
            <v>bls</v>
          </cell>
          <cell r="M2134">
            <v>0.2681</v>
          </cell>
          <cell r="N2134">
            <v>13.69</v>
          </cell>
          <cell r="O2134">
            <v>3.67</v>
          </cell>
          <cell r="P2134">
            <v>84.94</v>
          </cell>
          <cell r="Q2134">
            <v>1162.8</v>
          </cell>
        </row>
        <row r="2135">
          <cell r="J2135" t="str">
            <v>CERAMICA 30X30CM H=15CM CELIMA SERIE GRANILLA</v>
          </cell>
          <cell r="K2135" t="str">
            <v>m2</v>
          </cell>
          <cell r="M2135">
            <v>1.0499000000000001</v>
          </cell>
          <cell r="N2135">
            <v>23.05</v>
          </cell>
          <cell r="O2135">
            <v>24.2</v>
          </cell>
          <cell r="P2135">
            <v>332.65</v>
          </cell>
          <cell r="Q2135">
            <v>7667.53</v>
          </cell>
        </row>
        <row r="2136">
          <cell r="J2136" t="str">
            <v>AGUA PUESTA EN OBRA</v>
          </cell>
          <cell r="K2136" t="str">
            <v>m3</v>
          </cell>
          <cell r="M2136">
            <v>0.04</v>
          </cell>
          <cell r="N2136">
            <v>8.51</v>
          </cell>
          <cell r="O2136">
            <v>0.34</v>
          </cell>
          <cell r="P2136">
            <v>12.67</v>
          </cell>
          <cell r="Q2136">
            <v>107.73</v>
          </cell>
        </row>
        <row r="2137">
          <cell r="J2137" t="str">
            <v>FRAGUA PORCELANA BLANCA</v>
          </cell>
          <cell r="K2137" t="str">
            <v>Kg</v>
          </cell>
          <cell r="M2137">
            <v>0.30070000000000002</v>
          </cell>
          <cell r="N2137">
            <v>3.06</v>
          </cell>
          <cell r="O2137">
            <v>0.92</v>
          </cell>
          <cell r="P2137">
            <v>95.27</v>
          </cell>
          <cell r="Q2137">
            <v>291.49</v>
          </cell>
        </row>
        <row r="2138">
          <cell r="J2138" t="str">
            <v>IMPLEMENTOS DE SEGURIDAD</v>
          </cell>
          <cell r="K2138" t="str">
            <v>hh</v>
          </cell>
          <cell r="M2138">
            <v>1.8723000000000001</v>
          </cell>
          <cell r="N2138">
            <v>0.47</v>
          </cell>
          <cell r="O2138">
            <v>0.88</v>
          </cell>
          <cell r="P2138">
            <v>593.22</v>
          </cell>
          <cell r="Q2138">
            <v>278.82</v>
          </cell>
        </row>
        <row r="2139">
          <cell r="J2139" t="str">
            <v>HERRAMIENTAS MANUALES</v>
          </cell>
          <cell r="K2139" t="str">
            <v>%MO</v>
          </cell>
          <cell r="M2139">
            <v>1.0200000000000001E-2</v>
          </cell>
          <cell r="N2139">
            <v>23.53</v>
          </cell>
          <cell r="O2139">
            <v>0.24</v>
          </cell>
          <cell r="P2139">
            <v>3.23</v>
          </cell>
          <cell r="Q2139">
            <v>76.040000000000006</v>
          </cell>
        </row>
        <row r="2140">
          <cell r="J2140" t="str">
            <v>REGLA DE ALUMINIO x 5m</v>
          </cell>
          <cell r="K2140" t="str">
            <v>u</v>
          </cell>
          <cell r="M2140">
            <v>0.06</v>
          </cell>
          <cell r="N2140">
            <v>14.5</v>
          </cell>
          <cell r="O2140">
            <v>0.87</v>
          </cell>
          <cell r="P2140">
            <v>19.010000000000002</v>
          </cell>
          <cell r="Q2140">
            <v>275.64999999999998</v>
          </cell>
        </row>
        <row r="2141">
          <cell r="J2141" t="str">
            <v>MAYOLICA 25X25CM</v>
          </cell>
          <cell r="K2141" t="str">
            <v>m2</v>
          </cell>
          <cell r="M2141">
            <v>1</v>
          </cell>
          <cell r="N2141">
            <v>66.48</v>
          </cell>
          <cell r="O2141">
            <v>66.48</v>
          </cell>
          <cell r="P2141">
            <v>47.96</v>
          </cell>
          <cell r="Q2141">
            <v>3188.38</v>
          </cell>
        </row>
        <row r="2142">
          <cell r="J2142" t="str">
            <v>CELOSIAS ALTAS METALICAS</v>
          </cell>
          <cell r="K2142" t="str">
            <v>m</v>
          </cell>
          <cell r="M2142">
            <v>1</v>
          </cell>
          <cell r="N2142">
            <v>353.72</v>
          </cell>
          <cell r="O2142">
            <v>353.72</v>
          </cell>
          <cell r="P2142">
            <v>9.1199999999999992</v>
          </cell>
          <cell r="Q2142">
            <v>3225.93</v>
          </cell>
        </row>
        <row r="2143">
          <cell r="J2143" t="str">
            <v>BARRA DE 1 1/2" F°G° PARA APOYO DE PIES</v>
          </cell>
          <cell r="K2143" t="str">
            <v>Kg</v>
          </cell>
          <cell r="M2143">
            <v>1</v>
          </cell>
          <cell r="N2143">
            <v>9.9700000000000006</v>
          </cell>
          <cell r="O2143">
            <v>9.9700000000000006</v>
          </cell>
          <cell r="P2143">
            <v>199.42</v>
          </cell>
          <cell r="Q2143">
            <v>1988.22</v>
          </cell>
        </row>
        <row r="2144">
          <cell r="J2144" t="str">
            <v>PUERTA CONTRAPLACADA 0.80x2.10m.</v>
          </cell>
          <cell r="K2144" t="str">
            <v>m2</v>
          </cell>
          <cell r="M2144">
            <v>1</v>
          </cell>
          <cell r="N2144">
            <v>388.7</v>
          </cell>
          <cell r="O2144">
            <v>388.7</v>
          </cell>
          <cell r="P2144">
            <v>13.44</v>
          </cell>
          <cell r="Q2144">
            <v>5224.13</v>
          </cell>
        </row>
        <row r="2145">
          <cell r="J2145" t="str">
            <v>PUERTA CONTRAPLACADA 0.90x2.10m.</v>
          </cell>
          <cell r="K2145" t="str">
            <v>m2</v>
          </cell>
          <cell r="M2145">
            <v>1</v>
          </cell>
          <cell r="N2145">
            <v>388.7</v>
          </cell>
          <cell r="O2145">
            <v>388.7</v>
          </cell>
          <cell r="P2145">
            <v>16.8</v>
          </cell>
          <cell r="Q2145">
            <v>6530.16</v>
          </cell>
        </row>
        <row r="2146">
          <cell r="J2146" t="str">
            <v>HOJA REBATIBLE O MONTABLE ( ZONA DE ATENCION )</v>
          </cell>
          <cell r="K2146" t="str">
            <v>u</v>
          </cell>
          <cell r="M2146">
            <v>1</v>
          </cell>
          <cell r="N2146">
            <v>1662</v>
          </cell>
          <cell r="O2146">
            <v>1662</v>
          </cell>
          <cell r="P2146">
            <v>8</v>
          </cell>
          <cell r="Q2146">
            <v>13296</v>
          </cell>
        </row>
        <row r="2147">
          <cell r="J2147" t="str">
            <v>JEFE DE GRUPO</v>
          </cell>
          <cell r="K2147" t="str">
            <v>hh</v>
          </cell>
          <cell r="M2147">
            <v>0.04</v>
          </cell>
          <cell r="N2147">
            <v>13.01</v>
          </cell>
          <cell r="O2147">
            <v>0.52</v>
          </cell>
          <cell r="P2147">
            <v>0.96</v>
          </cell>
          <cell r="Q2147">
            <v>12.48</v>
          </cell>
        </row>
        <row r="2148">
          <cell r="J2148" t="str">
            <v>OPERARIO</v>
          </cell>
          <cell r="K2148" t="str">
            <v>hh</v>
          </cell>
          <cell r="M2148">
            <v>0.4</v>
          </cell>
          <cell r="N2148">
            <v>12.2</v>
          </cell>
          <cell r="O2148">
            <v>4.88</v>
          </cell>
          <cell r="P2148">
            <v>9.6</v>
          </cell>
          <cell r="Q2148">
            <v>117.12</v>
          </cell>
        </row>
        <row r="2149">
          <cell r="J2149" t="str">
            <v>AYUDANTE</v>
          </cell>
          <cell r="K2149" t="str">
            <v>hh</v>
          </cell>
          <cell r="M2149">
            <v>0.80020000000000002</v>
          </cell>
          <cell r="N2149">
            <v>9.81</v>
          </cell>
          <cell r="O2149">
            <v>7.85</v>
          </cell>
          <cell r="P2149">
            <v>19.2</v>
          </cell>
          <cell r="Q2149">
            <v>188.4</v>
          </cell>
        </row>
        <row r="2150">
          <cell r="J2150" t="str">
            <v>BLOCK DE VIDRIO 30 X 30 E=10 CM</v>
          </cell>
          <cell r="K2150" t="str">
            <v>u</v>
          </cell>
          <cell r="M2150">
            <v>1.0099</v>
          </cell>
          <cell r="N2150">
            <v>50.33</v>
          </cell>
          <cell r="O2150">
            <v>50.83</v>
          </cell>
          <cell r="P2150">
            <v>24.24</v>
          </cell>
          <cell r="Q2150">
            <v>1219.92</v>
          </cell>
        </row>
        <row r="2151">
          <cell r="J2151" t="str">
            <v>FRAGUA PORCELANA BLANCA</v>
          </cell>
          <cell r="K2151" t="str">
            <v>Kg</v>
          </cell>
          <cell r="M2151">
            <v>0.1013</v>
          </cell>
          <cell r="N2151">
            <v>3.06</v>
          </cell>
          <cell r="O2151">
            <v>0.31</v>
          </cell>
          <cell r="P2151">
            <v>2.4300000000000002</v>
          </cell>
          <cell r="Q2151">
            <v>7.44</v>
          </cell>
        </row>
        <row r="2152">
          <cell r="J2152" t="str">
            <v>CEMENTO BLANCO (50Kg)</v>
          </cell>
          <cell r="K2152" t="str">
            <v>bls</v>
          </cell>
          <cell r="M2152">
            <v>7.4000000000000003E-3</v>
          </cell>
          <cell r="N2152">
            <v>47.19</v>
          </cell>
          <cell r="O2152">
            <v>0.35</v>
          </cell>
          <cell r="P2152">
            <v>0.18</v>
          </cell>
          <cell r="Q2152">
            <v>8.4</v>
          </cell>
        </row>
        <row r="2153">
          <cell r="J2153" t="str">
            <v>ARENA FINA</v>
          </cell>
          <cell r="K2153" t="str">
            <v>m3</v>
          </cell>
          <cell r="M2153">
            <v>1.2999999999999999E-3</v>
          </cell>
          <cell r="N2153">
            <v>31.54</v>
          </cell>
          <cell r="O2153">
            <v>0.04</v>
          </cell>
          <cell r="P2153">
            <v>0.03</v>
          </cell>
          <cell r="Q2153">
            <v>0.96</v>
          </cell>
        </row>
        <row r="2154">
          <cell r="J2154" t="str">
            <v>ALAMBRE NEGRO RECOCIDO Nº 8</v>
          </cell>
          <cell r="K2154" t="str">
            <v>Kg</v>
          </cell>
          <cell r="M2154">
            <v>7.3300000000000004E-2</v>
          </cell>
          <cell r="N2154">
            <v>3</v>
          </cell>
          <cell r="O2154">
            <v>0.22</v>
          </cell>
          <cell r="P2154">
            <v>1.76</v>
          </cell>
          <cell r="Q2154">
            <v>5.28</v>
          </cell>
        </row>
        <row r="2155">
          <cell r="J2155" t="str">
            <v>MADERA TORNILLO INC. CORTE</v>
          </cell>
          <cell r="K2155" t="str">
            <v>p2</v>
          </cell>
          <cell r="M2155">
            <v>0.31269999999999998</v>
          </cell>
          <cell r="N2155">
            <v>3.7</v>
          </cell>
          <cell r="O2155">
            <v>1.1599999999999999</v>
          </cell>
          <cell r="P2155">
            <v>7.5</v>
          </cell>
          <cell r="Q2155">
            <v>27.84</v>
          </cell>
        </row>
        <row r="2156">
          <cell r="J2156" t="str">
            <v>CLAVOS PARA MADERA CON CABEZA</v>
          </cell>
          <cell r="K2156" t="str">
            <v>Kg</v>
          </cell>
          <cell r="M2156">
            <v>2.07E-2</v>
          </cell>
          <cell r="N2156">
            <v>2.9</v>
          </cell>
          <cell r="O2156">
            <v>0.06</v>
          </cell>
          <cell r="P2156">
            <v>0.5</v>
          </cell>
          <cell r="Q2156">
            <v>1.44</v>
          </cell>
        </row>
        <row r="2157">
          <cell r="J2157" t="str">
            <v>IMPLEMENTOS DE SEGURIDAD</v>
          </cell>
          <cell r="K2157" t="str">
            <v>hh</v>
          </cell>
          <cell r="M2157">
            <v>1.234</v>
          </cell>
          <cell r="N2157">
            <v>0.47</v>
          </cell>
          <cell r="O2157">
            <v>0.57999999999999996</v>
          </cell>
          <cell r="P2157">
            <v>29.62</v>
          </cell>
          <cell r="Q2157">
            <v>13.92</v>
          </cell>
        </row>
        <row r="2158">
          <cell r="J2158" t="str">
            <v>HERRAMIENTAS MANUALES</v>
          </cell>
          <cell r="K2158" t="str">
            <v>%MO</v>
          </cell>
          <cell r="M2158">
            <v>3.0300000000000001E-2</v>
          </cell>
          <cell r="N2158">
            <v>14.19</v>
          </cell>
          <cell r="O2158">
            <v>0.43</v>
          </cell>
          <cell r="P2158">
            <v>0.73</v>
          </cell>
          <cell r="Q2158">
            <v>10.32</v>
          </cell>
        </row>
        <row r="2159">
          <cell r="J2159" t="str">
            <v xml:space="preserve">TAZA TREBOL TOP PIECE ELONGADO FLUX (INC ASIENTO MELAMINEX FRENTE ABIERTO Y FLUXOMETRO)STD </v>
          </cell>
          <cell r="K2159" t="str">
            <v>u</v>
          </cell>
          <cell r="M2159">
            <v>1</v>
          </cell>
          <cell r="N2159">
            <v>523.29</v>
          </cell>
          <cell r="O2159">
            <v>523.29</v>
          </cell>
          <cell r="P2159">
            <v>4</v>
          </cell>
          <cell r="Q2159">
            <v>2093.16</v>
          </cell>
        </row>
        <row r="2160">
          <cell r="J2160" t="str">
            <v>PAR PERNOS ANCLAJE</v>
          </cell>
          <cell r="K2160" t="str">
            <v>par</v>
          </cell>
          <cell r="M2160">
            <v>1</v>
          </cell>
          <cell r="N2160">
            <v>0.56000000000000005</v>
          </cell>
          <cell r="O2160">
            <v>0.56000000000000005</v>
          </cell>
          <cell r="P2160">
            <v>4</v>
          </cell>
          <cell r="Q2160">
            <v>2.2400000000000002</v>
          </cell>
        </row>
        <row r="2161">
          <cell r="J2161" t="str">
            <v>ANILLO PLOMER DE CERA PARA INODORO</v>
          </cell>
          <cell r="K2161" t="str">
            <v>u</v>
          </cell>
          <cell r="M2161">
            <v>1</v>
          </cell>
          <cell r="N2161">
            <v>2.25</v>
          </cell>
          <cell r="O2161">
            <v>2.25</v>
          </cell>
          <cell r="P2161">
            <v>4</v>
          </cell>
          <cell r="Q2161">
            <v>9</v>
          </cell>
        </row>
        <row r="2162">
          <cell r="J2162" t="str">
            <v xml:space="preserve">TUBO METUSA ABASTO 7/8 TRENZ.ALUMINIO P/ACC.IMP.INODORO </v>
          </cell>
          <cell r="K2162" t="str">
            <v>u</v>
          </cell>
          <cell r="M2162">
            <v>1</v>
          </cell>
          <cell r="N2162">
            <v>8.4600000000000009</v>
          </cell>
          <cell r="O2162">
            <v>8.4600000000000009</v>
          </cell>
          <cell r="P2162">
            <v>4</v>
          </cell>
          <cell r="Q2162">
            <v>33.840000000000003</v>
          </cell>
        </row>
        <row r="2163">
          <cell r="J2163" t="str">
            <v>OVALIN CERALUX TREBOL C/ACCESORIOS</v>
          </cell>
          <cell r="K2163" t="str">
            <v>u</v>
          </cell>
          <cell r="M2163">
            <v>1</v>
          </cell>
          <cell r="N2163">
            <v>107.71</v>
          </cell>
          <cell r="O2163">
            <v>107.71</v>
          </cell>
          <cell r="P2163">
            <v>4</v>
          </cell>
          <cell r="Q2163">
            <v>430.84</v>
          </cell>
        </row>
        <row r="2164">
          <cell r="J2164" t="str">
            <v>LLAVE VAINSA NUEVA PRESION SUPERIOR TEMPORIZADA C/AEREADOR ANTIVANDALICO</v>
          </cell>
          <cell r="K2164" t="str">
            <v>u</v>
          </cell>
          <cell r="M2164">
            <v>1</v>
          </cell>
          <cell r="N2164">
            <v>130.79</v>
          </cell>
          <cell r="O2164">
            <v>130.79</v>
          </cell>
          <cell r="P2164">
            <v>4</v>
          </cell>
          <cell r="Q2164">
            <v>523.16</v>
          </cell>
        </row>
        <row r="2165">
          <cell r="J2165" t="str">
            <v>LAVADERO ACERO I.21"X54" 2 POZAS CON ESC P.B CON ACCESORIOS</v>
          </cell>
          <cell r="K2165" t="str">
            <v>u</v>
          </cell>
          <cell r="M2165">
            <v>1</v>
          </cell>
          <cell r="N2165">
            <v>845.97</v>
          </cell>
          <cell r="O2165">
            <v>845.97</v>
          </cell>
          <cell r="P2165">
            <v>4</v>
          </cell>
          <cell r="Q2165">
            <v>3383.88</v>
          </cell>
        </row>
        <row r="2166">
          <cell r="J2166" t="str">
            <v>LAVADERO DE ACERO INOXIDABLE DE DOS POZAS 30 X 35 CM</v>
          </cell>
          <cell r="K2166" t="str">
            <v>u</v>
          </cell>
          <cell r="M2166">
            <v>1</v>
          </cell>
          <cell r="N2166">
            <v>761.38</v>
          </cell>
          <cell r="O2166">
            <v>761.38</v>
          </cell>
          <cell r="P2166">
            <v>4</v>
          </cell>
          <cell r="Q2166">
            <v>3045.52</v>
          </cell>
        </row>
        <row r="2167">
          <cell r="J2167" t="str">
            <v>JEFE DE GRUPO</v>
          </cell>
          <cell r="K2167" t="str">
            <v>hh</v>
          </cell>
          <cell r="M2167">
            <v>0.26669999999999999</v>
          </cell>
          <cell r="N2167">
            <v>13.01</v>
          </cell>
          <cell r="O2167">
            <v>3.47</v>
          </cell>
          <cell r="P2167">
            <v>4.2699999999999996</v>
          </cell>
          <cell r="Q2167">
            <v>55.52</v>
          </cell>
        </row>
        <row r="2168">
          <cell r="J2168" t="str">
            <v>OPERARIO</v>
          </cell>
          <cell r="K2168" t="str">
            <v>hh</v>
          </cell>
          <cell r="M2168">
            <v>2.6663999999999999</v>
          </cell>
          <cell r="N2168">
            <v>12.2</v>
          </cell>
          <cell r="O2168">
            <v>32.53</v>
          </cell>
          <cell r="P2168">
            <v>42.66</v>
          </cell>
          <cell r="Q2168">
            <v>520.48</v>
          </cell>
        </row>
        <row r="2169">
          <cell r="J2169" t="str">
            <v>AYUDANTE</v>
          </cell>
          <cell r="K2169" t="str">
            <v>hh</v>
          </cell>
          <cell r="M2169">
            <v>2.6667000000000001</v>
          </cell>
          <cell r="N2169">
            <v>9.81</v>
          </cell>
          <cell r="O2169">
            <v>26.16</v>
          </cell>
          <cell r="P2169">
            <v>42.67</v>
          </cell>
          <cell r="Q2169">
            <v>418.56</v>
          </cell>
        </row>
        <row r="2170">
          <cell r="J2170" t="str">
            <v>IMPLEMENTOS DE SEGURIDAD</v>
          </cell>
          <cell r="K2170" t="str">
            <v>hh</v>
          </cell>
          <cell r="M2170">
            <v>5.5956999999999999</v>
          </cell>
          <cell r="N2170">
            <v>0.47</v>
          </cell>
          <cell r="O2170">
            <v>2.63</v>
          </cell>
          <cell r="P2170">
            <v>89.53</v>
          </cell>
          <cell r="Q2170">
            <v>42.08</v>
          </cell>
        </row>
        <row r="2171">
          <cell r="J2171" t="str">
            <v>HERRAMIENTAS MANUALES</v>
          </cell>
          <cell r="K2171" t="str">
            <v>%MO</v>
          </cell>
          <cell r="M2171">
            <v>0.03</v>
          </cell>
          <cell r="N2171">
            <v>66.599999999999994</v>
          </cell>
          <cell r="O2171">
            <v>2</v>
          </cell>
          <cell r="P2171">
            <v>0.48</v>
          </cell>
          <cell r="Q2171">
            <v>32</v>
          </cell>
        </row>
        <row r="2172">
          <cell r="J2172" t="str">
            <v>LLAVE VAINSA CLASSIC AVANTE STD PICO "L" P/ LAVADERO</v>
          </cell>
          <cell r="K2172" t="str">
            <v>u</v>
          </cell>
          <cell r="M2172">
            <v>1</v>
          </cell>
          <cell r="N2172">
            <v>96.42</v>
          </cell>
          <cell r="O2172">
            <v>96.42</v>
          </cell>
          <cell r="P2172">
            <v>8</v>
          </cell>
          <cell r="Q2172">
            <v>771.36</v>
          </cell>
        </row>
        <row r="2173">
          <cell r="J2173" t="str">
            <v>LLAVE VAINSA CLASSIC AVANTE STD PICO "L" P/ LAVADERO</v>
          </cell>
          <cell r="K2173" t="str">
            <v>u</v>
          </cell>
          <cell r="M2173">
            <v>1</v>
          </cell>
          <cell r="N2173">
            <v>96.42</v>
          </cell>
          <cell r="O2173">
            <v>96.42</v>
          </cell>
          <cell r="P2173">
            <v>8</v>
          </cell>
          <cell r="Q2173">
            <v>771.36</v>
          </cell>
        </row>
        <row r="2174">
          <cell r="J2174" t="str">
            <v>LAVADERO EN CUARTO DE LIMPIEZA</v>
          </cell>
          <cell r="K2174" t="str">
            <v>u</v>
          </cell>
          <cell r="M2174">
            <v>1</v>
          </cell>
          <cell r="N2174">
            <v>350</v>
          </cell>
          <cell r="O2174">
            <v>350</v>
          </cell>
          <cell r="P2174">
            <v>4</v>
          </cell>
          <cell r="Q2174">
            <v>1400</v>
          </cell>
        </row>
        <row r="2175">
          <cell r="J2175" t="str">
            <v>JEFE DE GRUPO</v>
          </cell>
          <cell r="K2175" t="str">
            <v>hh</v>
          </cell>
          <cell r="M2175">
            <v>2.46E-2</v>
          </cell>
          <cell r="N2175">
            <v>13.01</v>
          </cell>
          <cell r="O2175">
            <v>0.32</v>
          </cell>
          <cell r="P2175">
            <v>3.15</v>
          </cell>
          <cell r="Q2175">
            <v>40.93</v>
          </cell>
        </row>
        <row r="2176">
          <cell r="J2176" t="str">
            <v>OPERARIO</v>
          </cell>
          <cell r="K2176" t="str">
            <v>hh</v>
          </cell>
          <cell r="M2176">
            <v>0.24260000000000001</v>
          </cell>
          <cell r="N2176">
            <v>12.2</v>
          </cell>
          <cell r="O2176">
            <v>2.96</v>
          </cell>
          <cell r="P2176">
            <v>31.03</v>
          </cell>
          <cell r="Q2176">
            <v>378.64</v>
          </cell>
        </row>
        <row r="2177">
          <cell r="J2177" t="str">
            <v>LIJA PARA MADERA</v>
          </cell>
          <cell r="K2177" t="str">
            <v>u</v>
          </cell>
          <cell r="M2177">
            <v>0.06</v>
          </cell>
          <cell r="N2177">
            <v>1</v>
          </cell>
          <cell r="O2177">
            <v>0.06</v>
          </cell>
          <cell r="P2177">
            <v>7.68</v>
          </cell>
          <cell r="Q2177">
            <v>7.68</v>
          </cell>
        </row>
        <row r="2178">
          <cell r="J2178" t="str">
            <v>PINTURA VINILICA TIPO VENCELATEX</v>
          </cell>
          <cell r="K2178" t="str">
            <v>gal</v>
          </cell>
          <cell r="M2178">
            <v>0.06</v>
          </cell>
          <cell r="N2178">
            <v>28</v>
          </cell>
          <cell r="O2178">
            <v>1.68</v>
          </cell>
          <cell r="P2178">
            <v>7.68</v>
          </cell>
          <cell r="Q2178">
            <v>214.91</v>
          </cell>
        </row>
        <row r="2179">
          <cell r="J2179" t="str">
            <v>IMPRIMANTE PARA MUROS INTERIORES</v>
          </cell>
          <cell r="K2179" t="str">
            <v>gal</v>
          </cell>
          <cell r="M2179">
            <v>6.1699999999999998E-2</v>
          </cell>
          <cell r="N2179">
            <v>12</v>
          </cell>
          <cell r="O2179">
            <v>0.74</v>
          </cell>
          <cell r="P2179">
            <v>7.89</v>
          </cell>
          <cell r="Q2179">
            <v>94.66</v>
          </cell>
        </row>
        <row r="2180">
          <cell r="J2180" t="str">
            <v>SELLADOR PARA MUROS</v>
          </cell>
          <cell r="K2180" t="str">
            <v>gal</v>
          </cell>
          <cell r="M2180">
            <v>0.06</v>
          </cell>
          <cell r="N2180">
            <v>16.5</v>
          </cell>
          <cell r="O2180">
            <v>0.99</v>
          </cell>
          <cell r="P2180">
            <v>7.68</v>
          </cell>
          <cell r="Q2180">
            <v>126.64</v>
          </cell>
        </row>
        <row r="2181">
          <cell r="J2181" t="str">
            <v>IMPLEMENTOS DE SEGURIDAD</v>
          </cell>
          <cell r="K2181" t="str">
            <v>hh</v>
          </cell>
          <cell r="M2181">
            <v>0.27660000000000001</v>
          </cell>
          <cell r="N2181">
            <v>0.47</v>
          </cell>
          <cell r="O2181">
            <v>0.13</v>
          </cell>
          <cell r="P2181">
            <v>35.380000000000003</v>
          </cell>
          <cell r="Q2181">
            <v>16.63</v>
          </cell>
        </row>
        <row r="2182">
          <cell r="J2182" t="str">
            <v>ANDAMIO METALICO 2.5mx3.6m</v>
          </cell>
          <cell r="K2182" t="str">
            <v>dia</v>
          </cell>
          <cell r="M2182">
            <v>1.18E-2</v>
          </cell>
          <cell r="N2182">
            <v>16.09</v>
          </cell>
          <cell r="O2182">
            <v>0.19</v>
          </cell>
          <cell r="P2182">
            <v>1.51</v>
          </cell>
          <cell r="Q2182">
            <v>24.3</v>
          </cell>
        </row>
        <row r="2183">
          <cell r="J2183" t="str">
            <v>HERRAMIENTAS MANUALES</v>
          </cell>
          <cell r="K2183" t="str">
            <v>%MO</v>
          </cell>
          <cell r="M2183">
            <v>5.11E-2</v>
          </cell>
          <cell r="N2183">
            <v>3.52</v>
          </cell>
          <cell r="O2183">
            <v>0.18</v>
          </cell>
          <cell r="P2183">
            <v>6.54</v>
          </cell>
          <cell r="Q2183">
            <v>23.03</v>
          </cell>
        </row>
        <row r="2184">
          <cell r="J2184" t="str">
            <v>JEFE DE GRUPO</v>
          </cell>
          <cell r="K2184" t="str">
            <v>hh</v>
          </cell>
          <cell r="M2184">
            <v>3.15E-2</v>
          </cell>
          <cell r="N2184">
            <v>13.01</v>
          </cell>
          <cell r="O2184">
            <v>0.41</v>
          </cell>
          <cell r="P2184">
            <v>5.2</v>
          </cell>
          <cell r="Q2184">
            <v>67.650000000000006</v>
          </cell>
        </row>
        <row r="2185">
          <cell r="J2185" t="str">
            <v>OPERARIO</v>
          </cell>
          <cell r="K2185" t="str">
            <v>hh</v>
          </cell>
          <cell r="M2185">
            <v>0.32050000000000001</v>
          </cell>
          <cell r="N2185">
            <v>12.2</v>
          </cell>
          <cell r="O2185">
            <v>3.91</v>
          </cell>
          <cell r="P2185">
            <v>52.88</v>
          </cell>
          <cell r="Q2185">
            <v>645.15</v>
          </cell>
        </row>
        <row r="2186">
          <cell r="J2186" t="str">
            <v>LIJA PARA MADERA</v>
          </cell>
          <cell r="K2186" t="str">
            <v>u</v>
          </cell>
          <cell r="M2186">
            <v>7.0000000000000007E-2</v>
          </cell>
          <cell r="N2186">
            <v>1</v>
          </cell>
          <cell r="O2186">
            <v>7.0000000000000007E-2</v>
          </cell>
          <cell r="P2186">
            <v>11.55</v>
          </cell>
          <cell r="Q2186">
            <v>11.55</v>
          </cell>
        </row>
        <row r="2187">
          <cell r="J2187" t="str">
            <v>PINTURA LATEX SUPERMATE</v>
          </cell>
          <cell r="K2187" t="str">
            <v>gal</v>
          </cell>
          <cell r="M2187">
            <v>0.06</v>
          </cell>
          <cell r="N2187">
            <v>35</v>
          </cell>
          <cell r="O2187">
            <v>2.1</v>
          </cell>
          <cell r="P2187">
            <v>9.9</v>
          </cell>
          <cell r="Q2187">
            <v>346.5</v>
          </cell>
        </row>
        <row r="2188">
          <cell r="J2188" t="str">
            <v>IMPRIMANTE PARA MUROS EXTERIORES</v>
          </cell>
          <cell r="K2188" t="str">
            <v>gal</v>
          </cell>
          <cell r="M2188">
            <v>0.06</v>
          </cell>
          <cell r="N2188">
            <v>23</v>
          </cell>
          <cell r="O2188">
            <v>1.38</v>
          </cell>
          <cell r="P2188">
            <v>9.9</v>
          </cell>
          <cell r="Q2188">
            <v>227.7</v>
          </cell>
        </row>
        <row r="2189">
          <cell r="J2189" t="str">
            <v>SELLADOR PARA MUROS</v>
          </cell>
          <cell r="K2189" t="str">
            <v>gal</v>
          </cell>
          <cell r="M2189">
            <v>0.06</v>
          </cell>
          <cell r="N2189">
            <v>16.5</v>
          </cell>
          <cell r="O2189">
            <v>0.99</v>
          </cell>
          <cell r="P2189">
            <v>9.9</v>
          </cell>
          <cell r="Q2189">
            <v>163.35</v>
          </cell>
        </row>
        <row r="2190">
          <cell r="J2190" t="str">
            <v>IMPLEMENTOS DE SEGURIDAD</v>
          </cell>
          <cell r="K2190" t="str">
            <v>hh</v>
          </cell>
          <cell r="M2190">
            <v>0.36170000000000002</v>
          </cell>
          <cell r="N2190">
            <v>0.47</v>
          </cell>
          <cell r="O2190">
            <v>0.17</v>
          </cell>
          <cell r="P2190">
            <v>59.68</v>
          </cell>
          <cell r="Q2190">
            <v>28.05</v>
          </cell>
        </row>
        <row r="2191">
          <cell r="J2191" t="str">
            <v>HERRAMIENTAS MANUALES</v>
          </cell>
          <cell r="K2191" t="str">
            <v>%MO</v>
          </cell>
          <cell r="M2191">
            <v>4.9599999999999998E-2</v>
          </cell>
          <cell r="N2191">
            <v>4.6399999999999997</v>
          </cell>
          <cell r="O2191">
            <v>0.23</v>
          </cell>
          <cell r="P2191">
            <v>8.18</v>
          </cell>
          <cell r="Q2191">
            <v>37.950000000000003</v>
          </cell>
        </row>
        <row r="2192">
          <cell r="J2192" t="str">
            <v>ANDAMIO METALICO 2.5mx3.6m</v>
          </cell>
          <cell r="K2192" t="str">
            <v>dia</v>
          </cell>
          <cell r="M2192">
            <v>1.6199999999999999E-2</v>
          </cell>
          <cell r="N2192">
            <v>16.09</v>
          </cell>
          <cell r="O2192">
            <v>0.26</v>
          </cell>
          <cell r="P2192">
            <v>2.67</v>
          </cell>
          <cell r="Q2192">
            <v>42.9</v>
          </cell>
        </row>
        <row r="2193">
          <cell r="J2193" t="str">
            <v>JEFE DE GRUPO</v>
          </cell>
          <cell r="K2193" t="str">
            <v>hh</v>
          </cell>
          <cell r="M2193">
            <v>2.46E-2</v>
          </cell>
          <cell r="N2193">
            <v>13.01</v>
          </cell>
          <cell r="O2193">
            <v>0.32</v>
          </cell>
          <cell r="P2193">
            <v>4.29</v>
          </cell>
          <cell r="Q2193">
            <v>55.76</v>
          </cell>
        </row>
        <row r="2194">
          <cell r="J2194" t="str">
            <v>OPERARIO</v>
          </cell>
          <cell r="K2194" t="str">
            <v>hh</v>
          </cell>
          <cell r="M2194">
            <v>0.24260000000000001</v>
          </cell>
          <cell r="N2194">
            <v>12.2</v>
          </cell>
          <cell r="O2194">
            <v>2.96</v>
          </cell>
          <cell r="P2194">
            <v>42.27</v>
          </cell>
          <cell r="Q2194">
            <v>515.75</v>
          </cell>
        </row>
        <row r="2195">
          <cell r="J2195" t="str">
            <v>LIJA PARA MADERA</v>
          </cell>
          <cell r="K2195" t="str">
            <v>u</v>
          </cell>
          <cell r="M2195">
            <v>7.0000000000000007E-2</v>
          </cell>
          <cell r="N2195">
            <v>1</v>
          </cell>
          <cell r="O2195">
            <v>7.0000000000000007E-2</v>
          </cell>
          <cell r="P2195">
            <v>12.2</v>
          </cell>
          <cell r="Q2195">
            <v>12.2</v>
          </cell>
        </row>
        <row r="2196">
          <cell r="J2196" t="str">
            <v>PINTURA VINILICA TIPO VENCELATEX</v>
          </cell>
          <cell r="K2196" t="str">
            <v>gal</v>
          </cell>
          <cell r="M2196">
            <v>0.06</v>
          </cell>
          <cell r="N2196">
            <v>28</v>
          </cell>
          <cell r="O2196">
            <v>1.68</v>
          </cell>
          <cell r="P2196">
            <v>10.45</v>
          </cell>
          <cell r="Q2196">
            <v>292.72000000000003</v>
          </cell>
        </row>
        <row r="2197">
          <cell r="J2197" t="str">
            <v>IMPRIMANTE PARA MUROS INTERIORES</v>
          </cell>
          <cell r="K2197" t="str">
            <v>gal</v>
          </cell>
          <cell r="M2197">
            <v>5.8299999999999998E-2</v>
          </cell>
          <cell r="N2197">
            <v>12</v>
          </cell>
          <cell r="O2197">
            <v>0.7</v>
          </cell>
          <cell r="P2197">
            <v>10.16</v>
          </cell>
          <cell r="Q2197">
            <v>121.97</v>
          </cell>
        </row>
        <row r="2198">
          <cell r="J2198" t="str">
            <v>SELLADOR PARA MUROS</v>
          </cell>
          <cell r="K2198" t="str">
            <v>gal</v>
          </cell>
          <cell r="M2198">
            <v>0.06</v>
          </cell>
          <cell r="N2198">
            <v>16.5</v>
          </cell>
          <cell r="O2198">
            <v>0.99</v>
          </cell>
          <cell r="P2198">
            <v>10.45</v>
          </cell>
          <cell r="Q2198">
            <v>172.5</v>
          </cell>
        </row>
        <row r="2199">
          <cell r="J2199" t="str">
            <v>IMPLEMENTOS DE SEGURIDAD</v>
          </cell>
          <cell r="K2199" t="str">
            <v>hh</v>
          </cell>
          <cell r="M2199">
            <v>0.27660000000000001</v>
          </cell>
          <cell r="N2199">
            <v>0.47</v>
          </cell>
          <cell r="O2199">
            <v>0.13</v>
          </cell>
          <cell r="P2199">
            <v>48.19</v>
          </cell>
          <cell r="Q2199">
            <v>22.65</v>
          </cell>
        </row>
        <row r="2200">
          <cell r="J2200" t="str">
            <v>ANDAMIO METALICO 2.5mx3.6m</v>
          </cell>
          <cell r="K2200" t="str">
            <v>dia</v>
          </cell>
          <cell r="M2200">
            <v>1.18E-2</v>
          </cell>
          <cell r="N2200">
            <v>16.09</v>
          </cell>
          <cell r="O2200">
            <v>0.19</v>
          </cell>
          <cell r="P2200">
            <v>2.06</v>
          </cell>
          <cell r="Q2200">
            <v>33.11</v>
          </cell>
        </row>
        <row r="2201">
          <cell r="J2201" t="str">
            <v>HERRAMIENTAS MANUALES</v>
          </cell>
          <cell r="K2201" t="str">
            <v>%MO</v>
          </cell>
          <cell r="M2201">
            <v>4.9399999999999999E-2</v>
          </cell>
          <cell r="N2201">
            <v>2.63</v>
          </cell>
          <cell r="O2201">
            <v>0.13</v>
          </cell>
          <cell r="P2201">
            <v>8.61</v>
          </cell>
          <cell r="Q2201">
            <v>22.65</v>
          </cell>
        </row>
        <row r="2202">
          <cell r="J2202" t="str">
            <v>JEFE DE GRUPO</v>
          </cell>
          <cell r="K2202" t="str">
            <v>hh</v>
          </cell>
          <cell r="M2202">
            <v>0.19980000000000001</v>
          </cell>
          <cell r="N2202">
            <v>13.01</v>
          </cell>
          <cell r="O2202">
            <v>2.6</v>
          </cell>
          <cell r="P2202">
            <v>11.44</v>
          </cell>
          <cell r="Q2202">
            <v>148.93</v>
          </cell>
        </row>
        <row r="2203">
          <cell r="J2203" t="str">
            <v>OPERARIO</v>
          </cell>
          <cell r="K2203" t="str">
            <v>hh</v>
          </cell>
          <cell r="M2203">
            <v>2</v>
          </cell>
          <cell r="N2203">
            <v>12.2</v>
          </cell>
          <cell r="O2203">
            <v>24.4</v>
          </cell>
          <cell r="P2203">
            <v>114.56</v>
          </cell>
          <cell r="Q2203">
            <v>1397.63</v>
          </cell>
        </row>
        <row r="2204">
          <cell r="J2204" t="str">
            <v>AYUDANTE</v>
          </cell>
          <cell r="K2204" t="str">
            <v>hh</v>
          </cell>
          <cell r="M2204">
            <v>0.59940000000000004</v>
          </cell>
          <cell r="N2204">
            <v>9.81</v>
          </cell>
          <cell r="O2204">
            <v>5.88</v>
          </cell>
          <cell r="P2204">
            <v>34.33</v>
          </cell>
          <cell r="Q2204">
            <v>336.81</v>
          </cell>
        </row>
        <row r="2205">
          <cell r="J2205" t="str">
            <v>ARENA GRUESA</v>
          </cell>
          <cell r="K2205" t="str">
            <v>m3</v>
          </cell>
          <cell r="M2205">
            <v>5.1000000000000004E-3</v>
          </cell>
          <cell r="N2205">
            <v>31.09</v>
          </cell>
          <cell r="O2205">
            <v>0.16</v>
          </cell>
          <cell r="P2205">
            <v>0.28999999999999998</v>
          </cell>
          <cell r="Q2205">
            <v>9.16</v>
          </cell>
        </row>
        <row r="2206">
          <cell r="J2206" t="str">
            <v>CEMENTO PORTLAND TIPO I (42.5 Kg)</v>
          </cell>
          <cell r="K2206" t="str">
            <v>bls</v>
          </cell>
          <cell r="M2206">
            <v>5.1000000000000004E-3</v>
          </cell>
          <cell r="N2206">
            <v>13.69</v>
          </cell>
          <cell r="O2206">
            <v>7.0000000000000007E-2</v>
          </cell>
          <cell r="P2206">
            <v>0.28999999999999998</v>
          </cell>
          <cell r="Q2206">
            <v>4.01</v>
          </cell>
        </row>
        <row r="2207">
          <cell r="J2207" t="str">
            <v>CERAMICA 30X30CM H=15CM CELIMA SERIE GRANILLA</v>
          </cell>
          <cell r="K2207" t="str">
            <v>m2</v>
          </cell>
          <cell r="M2207">
            <v>1</v>
          </cell>
          <cell r="N2207">
            <v>23.05</v>
          </cell>
          <cell r="O2207">
            <v>23.05</v>
          </cell>
          <cell r="P2207">
            <v>57.28</v>
          </cell>
          <cell r="Q2207">
            <v>1320.3</v>
          </cell>
        </row>
        <row r="2208">
          <cell r="J2208" t="str">
            <v>IMPLEMENTOS DE SEGURIDAD</v>
          </cell>
          <cell r="K2208" t="str">
            <v>hh</v>
          </cell>
          <cell r="M2208">
            <v>2.8085</v>
          </cell>
          <cell r="N2208">
            <v>0.47</v>
          </cell>
          <cell r="O2208">
            <v>1.32</v>
          </cell>
          <cell r="P2208">
            <v>160.87</v>
          </cell>
          <cell r="Q2208">
            <v>75.61</v>
          </cell>
        </row>
        <row r="2209">
          <cell r="J2209" t="str">
            <v>HERRAMIENTAS MANUALES</v>
          </cell>
          <cell r="K2209" t="str">
            <v>%MO</v>
          </cell>
          <cell r="M2209">
            <v>1.9E-2</v>
          </cell>
          <cell r="N2209">
            <v>35.29</v>
          </cell>
          <cell r="O2209">
            <v>0.67</v>
          </cell>
          <cell r="P2209">
            <v>1.0900000000000001</v>
          </cell>
          <cell r="Q2209">
            <v>38.380000000000003</v>
          </cell>
        </row>
        <row r="2210">
          <cell r="J2210" t="str">
            <v>MAESTRAMIENTO</v>
          </cell>
          <cell r="K2210" t="str">
            <v>u</v>
          </cell>
          <cell r="M2210">
            <v>1</v>
          </cell>
          <cell r="N2210">
            <v>9.4</v>
          </cell>
          <cell r="O2210">
            <v>9.4</v>
          </cell>
          <cell r="P2210">
            <v>12</v>
          </cell>
          <cell r="Q2210">
            <v>112.8</v>
          </cell>
        </row>
        <row r="2211">
          <cell r="J2211" t="str">
            <v>CERRADURA DE EMBUTIR EXTERIORES</v>
          </cell>
          <cell r="K2211" t="str">
            <v>u</v>
          </cell>
          <cell r="M2211">
            <v>1</v>
          </cell>
          <cell r="N2211">
            <v>73.11</v>
          </cell>
          <cell r="O2211">
            <v>73.11</v>
          </cell>
          <cell r="P2211">
            <v>12</v>
          </cell>
          <cell r="Q2211">
            <v>877.32</v>
          </cell>
        </row>
        <row r="2212">
          <cell r="J2212" t="str">
            <v>MAESTRAMIENTO</v>
          </cell>
          <cell r="K2212" t="str">
            <v>u</v>
          </cell>
          <cell r="M2212">
            <v>1</v>
          </cell>
          <cell r="N2212">
            <v>9.4</v>
          </cell>
          <cell r="O2212">
            <v>9.4</v>
          </cell>
          <cell r="P2212">
            <v>4</v>
          </cell>
          <cell r="Q2212">
            <v>37.6</v>
          </cell>
        </row>
        <row r="2213">
          <cell r="J2213" t="str">
            <v>CERRADURA DE EMBUTIR EXTERIORES</v>
          </cell>
          <cell r="K2213" t="str">
            <v>u</v>
          </cell>
          <cell r="M2213">
            <v>1</v>
          </cell>
          <cell r="N2213">
            <v>73.11</v>
          </cell>
          <cell r="O2213">
            <v>73.11</v>
          </cell>
          <cell r="P2213">
            <v>4</v>
          </cell>
          <cell r="Q2213">
            <v>292.44</v>
          </cell>
        </row>
        <row r="2214">
          <cell r="J2214" t="str">
            <v>JEFE DE GRUPO</v>
          </cell>
          <cell r="K2214" t="str">
            <v>hh</v>
          </cell>
          <cell r="M2214">
            <v>5.3800000000000001E-2</v>
          </cell>
          <cell r="N2214">
            <v>13.01</v>
          </cell>
          <cell r="O2214">
            <v>0.7</v>
          </cell>
          <cell r="P2214">
            <v>2.58</v>
          </cell>
          <cell r="Q2214">
            <v>33.6</v>
          </cell>
        </row>
        <row r="2215">
          <cell r="J2215" t="str">
            <v>OPERARIO</v>
          </cell>
          <cell r="K2215" t="str">
            <v>hh</v>
          </cell>
          <cell r="M2215">
            <v>0.53359999999999996</v>
          </cell>
          <cell r="N2215">
            <v>12.2</v>
          </cell>
          <cell r="O2215">
            <v>6.51</v>
          </cell>
          <cell r="P2215">
            <v>25.61</v>
          </cell>
          <cell r="Q2215">
            <v>312.48</v>
          </cell>
        </row>
        <row r="2216">
          <cell r="J2216" t="str">
            <v>BISAGRA CAPUCHINA PLOMA 3" X 3"</v>
          </cell>
          <cell r="K2216" t="str">
            <v>par</v>
          </cell>
          <cell r="M2216">
            <v>1</v>
          </cell>
          <cell r="N2216">
            <v>2.83</v>
          </cell>
          <cell r="O2216">
            <v>2.83</v>
          </cell>
          <cell r="P2216">
            <v>48</v>
          </cell>
          <cell r="Q2216">
            <v>135.84</v>
          </cell>
        </row>
        <row r="2217">
          <cell r="J2217" t="str">
            <v>IMPLEMENTOS DE SEGURIDAD</v>
          </cell>
          <cell r="K2217" t="str">
            <v>hh</v>
          </cell>
          <cell r="M2217">
            <v>0.59570000000000001</v>
          </cell>
          <cell r="N2217">
            <v>0.47</v>
          </cell>
          <cell r="O2217">
            <v>0.28000000000000003</v>
          </cell>
          <cell r="P2217">
            <v>28.59</v>
          </cell>
          <cell r="Q2217">
            <v>13.44</v>
          </cell>
        </row>
        <row r="2218">
          <cell r="J2218" t="str">
            <v>HERRAMIENTAS MANUALES</v>
          </cell>
          <cell r="K2218" t="str">
            <v>%MO</v>
          </cell>
          <cell r="M2218">
            <v>4.65E-2</v>
          </cell>
          <cell r="N2218">
            <v>9.67</v>
          </cell>
          <cell r="O2218">
            <v>0.45</v>
          </cell>
          <cell r="P2218">
            <v>2.23</v>
          </cell>
          <cell r="Q2218">
            <v>21.6</v>
          </cell>
        </row>
        <row r="2219">
          <cell r="J2219" t="str">
            <v>PICAPORTES</v>
          </cell>
          <cell r="K2219" t="str">
            <v>u</v>
          </cell>
          <cell r="M2219">
            <v>1</v>
          </cell>
          <cell r="N2219">
            <v>4.47</v>
          </cell>
          <cell r="O2219">
            <v>4.47</v>
          </cell>
          <cell r="P2219">
            <v>64</v>
          </cell>
          <cell r="Q2219">
            <v>286.08</v>
          </cell>
        </row>
        <row r="2220">
          <cell r="J2220" t="str">
            <v>BANCAS CONCRETO REVESTIDAS</v>
          </cell>
          <cell r="K2220" t="str">
            <v>u</v>
          </cell>
          <cell r="M2220">
            <v>1</v>
          </cell>
          <cell r="N2220">
            <v>57.5</v>
          </cell>
          <cell r="O2220">
            <v>57.5</v>
          </cell>
          <cell r="P2220">
            <v>56</v>
          </cell>
          <cell r="Q2220">
            <v>3220</v>
          </cell>
        </row>
        <row r="2221">
          <cell r="J2221" t="str">
            <v>JEFE DE GRUPO</v>
          </cell>
          <cell r="K2221" t="str">
            <v>hh</v>
          </cell>
          <cell r="M2221">
            <v>0.12379999999999999</v>
          </cell>
          <cell r="N2221">
            <v>13.01</v>
          </cell>
          <cell r="O2221">
            <v>1.61</v>
          </cell>
          <cell r="P2221">
            <v>35.369999999999997</v>
          </cell>
          <cell r="Q2221">
            <v>460.01</v>
          </cell>
        </row>
        <row r="2222">
          <cell r="J2222" t="str">
            <v>OPERARIO</v>
          </cell>
          <cell r="K2222" t="str">
            <v>hh</v>
          </cell>
          <cell r="M2222">
            <v>1.2402</v>
          </cell>
          <cell r="N2222">
            <v>12.2</v>
          </cell>
          <cell r="O2222">
            <v>15.13</v>
          </cell>
          <cell r="P2222">
            <v>354.35</v>
          </cell>
          <cell r="Q2222">
            <v>4322.9399999999996</v>
          </cell>
        </row>
        <row r="2223">
          <cell r="J2223" t="str">
            <v>AYUDANTE</v>
          </cell>
          <cell r="K2223" t="str">
            <v>hh</v>
          </cell>
          <cell r="M2223">
            <v>0.61980000000000002</v>
          </cell>
          <cell r="N2223">
            <v>9.81</v>
          </cell>
          <cell r="O2223">
            <v>6.08</v>
          </cell>
          <cell r="P2223">
            <v>177.09</v>
          </cell>
          <cell r="Q2223">
            <v>1737.18</v>
          </cell>
        </row>
        <row r="2224">
          <cell r="J2224" t="str">
            <v>ACERO LISO 1/4"</v>
          </cell>
          <cell r="K2224" t="str">
            <v>Kg</v>
          </cell>
          <cell r="M2224">
            <v>0.75519999999999998</v>
          </cell>
          <cell r="N2224">
            <v>2.9</v>
          </cell>
          <cell r="O2224">
            <v>2.19</v>
          </cell>
          <cell r="P2224">
            <v>215.78</v>
          </cell>
          <cell r="Q2224">
            <v>625.73</v>
          </cell>
        </row>
        <row r="2225">
          <cell r="J2225" t="str">
            <v>CEMENTO PORTLAND TIPO I (42.5 Kg)</v>
          </cell>
          <cell r="K2225" t="str">
            <v>bls</v>
          </cell>
          <cell r="M2225">
            <v>0.40760000000000002</v>
          </cell>
          <cell r="N2225">
            <v>13.69</v>
          </cell>
          <cell r="O2225">
            <v>5.58</v>
          </cell>
          <cell r="P2225">
            <v>116.46</v>
          </cell>
          <cell r="Q2225">
            <v>1594.32</v>
          </cell>
        </row>
        <row r="2226">
          <cell r="J2226" t="str">
            <v>AGUA PUESTA EN OBRA</v>
          </cell>
          <cell r="K2226" t="str">
            <v>m3</v>
          </cell>
          <cell r="M2226">
            <v>1.6500000000000001E-2</v>
          </cell>
          <cell r="N2226">
            <v>8.51</v>
          </cell>
          <cell r="O2226">
            <v>0.14000000000000001</v>
          </cell>
          <cell r="P2226">
            <v>4.71</v>
          </cell>
          <cell r="Q2226">
            <v>40</v>
          </cell>
        </row>
        <row r="2227">
          <cell r="J2227" t="str">
            <v>ARENA GRUESA</v>
          </cell>
          <cell r="K2227" t="str">
            <v>m3</v>
          </cell>
          <cell r="M2227">
            <v>5.79E-2</v>
          </cell>
          <cell r="N2227">
            <v>31.09</v>
          </cell>
          <cell r="O2227">
            <v>1.8</v>
          </cell>
          <cell r="P2227">
            <v>16.54</v>
          </cell>
          <cell r="Q2227">
            <v>514.29999999999995</v>
          </cell>
        </row>
        <row r="2228">
          <cell r="J2228" t="str">
            <v>CLAVOS PARA MADERA CON CABEZA</v>
          </cell>
          <cell r="K2228" t="str">
            <v>Kg</v>
          </cell>
          <cell r="M2228">
            <v>3.3999999999999998E-3</v>
          </cell>
          <cell r="N2228">
            <v>2.9</v>
          </cell>
          <cell r="O2228">
            <v>0.01</v>
          </cell>
          <cell r="P2228">
            <v>0.97</v>
          </cell>
          <cell r="Q2228">
            <v>2.86</v>
          </cell>
        </row>
        <row r="2229">
          <cell r="J2229" t="str">
            <v>LADRILLO KK 18 HUECOS 9X12.5X23 CM</v>
          </cell>
          <cell r="K2229" t="str">
            <v>mll</v>
          </cell>
          <cell r="M2229">
            <v>7.0000000000000007E-2</v>
          </cell>
          <cell r="N2229">
            <v>560</v>
          </cell>
          <cell r="O2229">
            <v>39.200000000000003</v>
          </cell>
          <cell r="P2229">
            <v>20</v>
          </cell>
          <cell r="Q2229">
            <v>11200.22</v>
          </cell>
        </row>
        <row r="2230">
          <cell r="J2230" t="str">
            <v>IMPLEMENTOS DE SEGURIDAD</v>
          </cell>
          <cell r="K2230" t="str">
            <v>hh</v>
          </cell>
          <cell r="M2230">
            <v>1.9786999999999999</v>
          </cell>
          <cell r="N2230">
            <v>0.47</v>
          </cell>
          <cell r="O2230">
            <v>0.93</v>
          </cell>
          <cell r="P2230">
            <v>565.35</v>
          </cell>
          <cell r="Q2230">
            <v>265.72000000000003</v>
          </cell>
        </row>
        <row r="2231">
          <cell r="J2231" t="str">
            <v>HERRAMIENTAS MANUALES</v>
          </cell>
          <cell r="K2231" t="str">
            <v>%MO</v>
          </cell>
          <cell r="M2231">
            <v>4.99E-2</v>
          </cell>
          <cell r="N2231">
            <v>22.83</v>
          </cell>
          <cell r="O2231">
            <v>1.1399999999999999</v>
          </cell>
          <cell r="P2231">
            <v>14.26</v>
          </cell>
          <cell r="Q2231">
            <v>325.72000000000003</v>
          </cell>
        </row>
        <row r="2232">
          <cell r="J2232" t="str">
            <v>ANDAMIO METALICO 2.5mx3.6m</v>
          </cell>
          <cell r="K2232" t="str">
            <v>dia</v>
          </cell>
          <cell r="M2232">
            <v>0.36980000000000002</v>
          </cell>
          <cell r="N2232">
            <v>16.09</v>
          </cell>
          <cell r="O2232">
            <v>5.95</v>
          </cell>
          <cell r="P2232">
            <v>105.66</v>
          </cell>
          <cell r="Q2232">
            <v>1700.03</v>
          </cell>
        </row>
        <row r="2233">
          <cell r="J2233" t="str">
            <v>JEFE DE GRUPO</v>
          </cell>
          <cell r="K2233" t="str">
            <v>hh</v>
          </cell>
          <cell r="M2233">
            <v>5.5300000000000002E-2</v>
          </cell>
          <cell r="N2233">
            <v>13.01</v>
          </cell>
          <cell r="O2233">
            <v>0.72</v>
          </cell>
          <cell r="P2233">
            <v>0.96</v>
          </cell>
          <cell r="Q2233">
            <v>12.48</v>
          </cell>
        </row>
        <row r="2234">
          <cell r="J2234" t="str">
            <v>OPERARIO</v>
          </cell>
          <cell r="K2234" t="str">
            <v>hh</v>
          </cell>
          <cell r="M2234">
            <v>0.55569999999999997</v>
          </cell>
          <cell r="N2234">
            <v>12.2</v>
          </cell>
          <cell r="O2234">
            <v>6.78</v>
          </cell>
          <cell r="P2234">
            <v>9.64</v>
          </cell>
          <cell r="Q2234">
            <v>117.57</v>
          </cell>
        </row>
        <row r="2235">
          <cell r="J2235" t="str">
            <v>AYUDANTE</v>
          </cell>
          <cell r="K2235" t="str">
            <v>hh</v>
          </cell>
          <cell r="M2235">
            <v>0.27829999999999999</v>
          </cell>
          <cell r="N2235">
            <v>9.81</v>
          </cell>
          <cell r="O2235">
            <v>2.73</v>
          </cell>
          <cell r="P2235">
            <v>4.83</v>
          </cell>
          <cell r="Q2235">
            <v>47.34</v>
          </cell>
        </row>
        <row r="2236">
          <cell r="J2236" t="str">
            <v>ALAMBRE NEGRO RECOCIDO Nº 8</v>
          </cell>
          <cell r="K2236" t="str">
            <v>Kg</v>
          </cell>
          <cell r="M2236">
            <v>0.30330000000000001</v>
          </cell>
          <cell r="N2236">
            <v>3</v>
          </cell>
          <cell r="O2236">
            <v>0.91</v>
          </cell>
          <cell r="P2236">
            <v>5.26</v>
          </cell>
          <cell r="Q2236">
            <v>15.78</v>
          </cell>
        </row>
        <row r="2237">
          <cell r="J2237" t="str">
            <v>ARENA GRUESA</v>
          </cell>
          <cell r="K2237" t="str">
            <v>m3</v>
          </cell>
          <cell r="M2237">
            <v>1.7000000000000001E-2</v>
          </cell>
          <cell r="N2237">
            <v>31.09</v>
          </cell>
          <cell r="O2237">
            <v>0.53</v>
          </cell>
          <cell r="P2237">
            <v>0.28999999999999998</v>
          </cell>
          <cell r="Q2237">
            <v>9.19</v>
          </cell>
        </row>
        <row r="2238">
          <cell r="J2238" t="str">
            <v>LADRILLO KK 18 HUECOS 9X12.5X23 CM</v>
          </cell>
          <cell r="K2238" t="str">
            <v>mll</v>
          </cell>
          <cell r="M2238">
            <v>2.8000000000000001E-2</v>
          </cell>
          <cell r="N2238">
            <v>560</v>
          </cell>
          <cell r="O2238">
            <v>15.68</v>
          </cell>
          <cell r="P2238">
            <v>0.49</v>
          </cell>
          <cell r="Q2238">
            <v>271.89</v>
          </cell>
        </row>
        <row r="2239">
          <cell r="J2239" t="str">
            <v>CEMENTO PORTLAND TIPO I (42.5 Kg)</v>
          </cell>
          <cell r="K2239" t="str">
            <v>bls</v>
          </cell>
          <cell r="M2239">
            <v>7.8200000000000006E-2</v>
          </cell>
          <cell r="N2239">
            <v>13.69</v>
          </cell>
          <cell r="O2239">
            <v>1.07</v>
          </cell>
          <cell r="P2239">
            <v>1.36</v>
          </cell>
          <cell r="Q2239">
            <v>18.55</v>
          </cell>
        </row>
        <row r="2240">
          <cell r="J2240" t="str">
            <v>AGUA PUESTA EN OBRA</v>
          </cell>
          <cell r="K2240" t="str">
            <v>m3</v>
          </cell>
          <cell r="M2240">
            <v>8.2000000000000007E-3</v>
          </cell>
          <cell r="N2240">
            <v>8.51</v>
          </cell>
          <cell r="O2240">
            <v>7.0000000000000007E-2</v>
          </cell>
          <cell r="P2240">
            <v>0.14000000000000001</v>
          </cell>
          <cell r="Q2240">
            <v>1.21</v>
          </cell>
        </row>
        <row r="2241">
          <cell r="J2241" t="str">
            <v>IMPLEMENTOS DE SEGURIDAD</v>
          </cell>
          <cell r="K2241" t="str">
            <v>hh</v>
          </cell>
          <cell r="M2241">
            <v>0.89359999999999995</v>
          </cell>
          <cell r="N2241">
            <v>0.47</v>
          </cell>
          <cell r="O2241">
            <v>0.42</v>
          </cell>
          <cell r="P2241">
            <v>15.5</v>
          </cell>
          <cell r="Q2241">
            <v>7.28</v>
          </cell>
        </row>
        <row r="2242">
          <cell r="J2242" t="str">
            <v>HERRAMIENTAS MANUALES</v>
          </cell>
          <cell r="K2242" t="str">
            <v>%MO</v>
          </cell>
          <cell r="M2242">
            <v>4.99E-2</v>
          </cell>
          <cell r="N2242">
            <v>12.63</v>
          </cell>
          <cell r="O2242">
            <v>0.63</v>
          </cell>
          <cell r="P2242">
            <v>0.87</v>
          </cell>
          <cell r="Q2242">
            <v>10.92</v>
          </cell>
        </row>
        <row r="2243">
          <cell r="J2243" t="str">
            <v>ANDAMIO METALICO 2.5mx3.6m</v>
          </cell>
          <cell r="K2243" t="str">
            <v>dia</v>
          </cell>
          <cell r="M2243">
            <v>0.1386</v>
          </cell>
          <cell r="N2243">
            <v>16.09</v>
          </cell>
          <cell r="O2243">
            <v>2.23</v>
          </cell>
          <cell r="P2243">
            <v>2.4</v>
          </cell>
          <cell r="Q2243">
            <v>38.67</v>
          </cell>
        </row>
        <row r="2244">
          <cell r="J2244" t="str">
            <v>JEFE DE GRUPO</v>
          </cell>
          <cell r="K2244" t="str">
            <v>hh</v>
          </cell>
          <cell r="M2244">
            <v>5.2999999999999999E-2</v>
          </cell>
          <cell r="N2244">
            <v>13.01</v>
          </cell>
          <cell r="O2244">
            <v>0.69</v>
          </cell>
          <cell r="P2244">
            <v>5.0599999999999996</v>
          </cell>
          <cell r="Q2244">
            <v>65.849999999999994</v>
          </cell>
        </row>
        <row r="2245">
          <cell r="J2245" t="str">
            <v>OPERARIO</v>
          </cell>
          <cell r="K2245" t="str">
            <v>hh</v>
          </cell>
          <cell r="M2245">
            <v>0.53359999999999996</v>
          </cell>
          <cell r="N2245">
            <v>12.2</v>
          </cell>
          <cell r="O2245">
            <v>6.51</v>
          </cell>
          <cell r="P2245">
            <v>50.92</v>
          </cell>
          <cell r="Q2245">
            <v>621.25</v>
          </cell>
        </row>
        <row r="2246">
          <cell r="J2246" t="str">
            <v>AYUDANTE</v>
          </cell>
          <cell r="K2246" t="str">
            <v>hh</v>
          </cell>
          <cell r="M2246">
            <v>0.2661</v>
          </cell>
          <cell r="N2246">
            <v>9.81</v>
          </cell>
          <cell r="O2246">
            <v>2.61</v>
          </cell>
          <cell r="P2246">
            <v>25.39</v>
          </cell>
          <cell r="Q2246">
            <v>249.07</v>
          </cell>
        </row>
        <row r="2247">
          <cell r="J2247" t="str">
            <v>CLAVOS PARA MADERA CON CABEZA</v>
          </cell>
          <cell r="K2247" t="str">
            <v>Kg</v>
          </cell>
          <cell r="M2247">
            <v>2.07E-2</v>
          </cell>
          <cell r="N2247">
            <v>2.9</v>
          </cell>
          <cell r="O2247">
            <v>0.06</v>
          </cell>
          <cell r="P2247">
            <v>1.98</v>
          </cell>
          <cell r="Q2247">
            <v>5.73</v>
          </cell>
        </row>
        <row r="2248">
          <cell r="J2248" t="str">
            <v>ARENA FINA</v>
          </cell>
          <cell r="K2248" t="str">
            <v>m3</v>
          </cell>
          <cell r="M2248">
            <v>0.02</v>
          </cell>
          <cell r="N2248">
            <v>31.54</v>
          </cell>
          <cell r="O2248">
            <v>0.63</v>
          </cell>
          <cell r="P2248">
            <v>1.91</v>
          </cell>
          <cell r="Q2248">
            <v>60.12</v>
          </cell>
        </row>
        <row r="2249">
          <cell r="J2249" t="str">
            <v>CEMENTO PORTLAND TIPO I (42.5 Kg)</v>
          </cell>
          <cell r="K2249" t="str">
            <v>bls</v>
          </cell>
          <cell r="M2249">
            <v>0.1169</v>
          </cell>
          <cell r="N2249">
            <v>13.69</v>
          </cell>
          <cell r="O2249">
            <v>1.6</v>
          </cell>
          <cell r="P2249">
            <v>11.16</v>
          </cell>
          <cell r="Q2249">
            <v>152.69</v>
          </cell>
        </row>
        <row r="2250">
          <cell r="J2250" t="str">
            <v>AGUA PUESTA EN OBRA</v>
          </cell>
          <cell r="K2250" t="str">
            <v>m3</v>
          </cell>
          <cell r="M2250">
            <v>4.7000000000000002E-3</v>
          </cell>
          <cell r="N2250">
            <v>8.51</v>
          </cell>
          <cell r="O2250">
            <v>0.04</v>
          </cell>
          <cell r="P2250">
            <v>0.45</v>
          </cell>
          <cell r="Q2250">
            <v>3.82</v>
          </cell>
        </row>
        <row r="2251">
          <cell r="J2251" t="str">
            <v>MADERA TORNILLO INC. CORTE</v>
          </cell>
          <cell r="K2251" t="str">
            <v>p2</v>
          </cell>
          <cell r="M2251">
            <v>0.2407</v>
          </cell>
          <cell r="N2251">
            <v>3.7</v>
          </cell>
          <cell r="O2251">
            <v>0.89</v>
          </cell>
          <cell r="P2251">
            <v>22.97</v>
          </cell>
          <cell r="Q2251">
            <v>84.93</v>
          </cell>
        </row>
        <row r="2252">
          <cell r="J2252" t="str">
            <v>IMPLEMENTOS DE SEGURIDAD</v>
          </cell>
          <cell r="K2252" t="str">
            <v>hh</v>
          </cell>
          <cell r="M2252">
            <v>0.85109999999999997</v>
          </cell>
          <cell r="N2252">
            <v>0.47</v>
          </cell>
          <cell r="O2252">
            <v>0.4</v>
          </cell>
          <cell r="P2252">
            <v>81.22</v>
          </cell>
          <cell r="Q2252">
            <v>38.17</v>
          </cell>
        </row>
        <row r="2253">
          <cell r="J2253" t="str">
            <v>HERRAMIENTAS MANUALES</v>
          </cell>
          <cell r="K2253" t="str">
            <v>%MO</v>
          </cell>
          <cell r="M2253">
            <v>4.99E-2</v>
          </cell>
          <cell r="N2253">
            <v>10.220000000000001</v>
          </cell>
          <cell r="O2253">
            <v>0.51</v>
          </cell>
          <cell r="P2253">
            <v>4.76</v>
          </cell>
          <cell r="Q2253">
            <v>48.67</v>
          </cell>
        </row>
        <row r="2254">
          <cell r="J2254" t="str">
            <v>REGLA DE ALUMINIO x 5m</v>
          </cell>
          <cell r="K2254" t="str">
            <v>u</v>
          </cell>
          <cell r="M2254">
            <v>2.5000000000000001E-2</v>
          </cell>
          <cell r="N2254">
            <v>14.5</v>
          </cell>
          <cell r="O2254">
            <v>0.36</v>
          </cell>
          <cell r="P2254">
            <v>2.39</v>
          </cell>
          <cell r="Q2254">
            <v>34.35</v>
          </cell>
        </row>
        <row r="2255">
          <cell r="J2255" t="str">
            <v>JEFE DE GRUPO</v>
          </cell>
          <cell r="K2255" t="str">
            <v>hh</v>
          </cell>
          <cell r="M2255">
            <v>6.3799999999999996E-2</v>
          </cell>
          <cell r="N2255">
            <v>13.01</v>
          </cell>
          <cell r="O2255">
            <v>0.83</v>
          </cell>
          <cell r="P2255">
            <v>27.49</v>
          </cell>
          <cell r="Q2255">
            <v>357.69</v>
          </cell>
        </row>
        <row r="2256">
          <cell r="J2256" t="str">
            <v>OPERARIO</v>
          </cell>
          <cell r="K2256" t="str">
            <v>hh</v>
          </cell>
          <cell r="M2256">
            <v>0.63929999999999998</v>
          </cell>
          <cell r="N2256">
            <v>12.2</v>
          </cell>
          <cell r="O2256">
            <v>7.8</v>
          </cell>
          <cell r="P2256">
            <v>275.51</v>
          </cell>
          <cell r="Q2256">
            <v>3361.41</v>
          </cell>
        </row>
        <row r="2257">
          <cell r="J2257" t="str">
            <v>AYUDANTE</v>
          </cell>
          <cell r="K2257" t="str">
            <v>hh</v>
          </cell>
          <cell r="M2257">
            <v>0.27929999999999999</v>
          </cell>
          <cell r="N2257">
            <v>9.81</v>
          </cell>
          <cell r="O2257">
            <v>2.74</v>
          </cell>
          <cell r="P2257">
            <v>120.36</v>
          </cell>
          <cell r="Q2257">
            <v>1180.8</v>
          </cell>
        </row>
        <row r="2258">
          <cell r="J2258" t="str">
            <v>CLAVOS PARA MADERA CON CABEZA</v>
          </cell>
          <cell r="K2258" t="str">
            <v>Kg</v>
          </cell>
          <cell r="M2258">
            <v>4.48E-2</v>
          </cell>
          <cell r="N2258">
            <v>2.9</v>
          </cell>
          <cell r="O2258">
            <v>0.13</v>
          </cell>
          <cell r="P2258">
            <v>19.309999999999999</v>
          </cell>
          <cell r="Q2258">
            <v>56.02</v>
          </cell>
        </row>
        <row r="2259">
          <cell r="J2259" t="str">
            <v>ARENA FINA</v>
          </cell>
          <cell r="K2259" t="str">
            <v>m3</v>
          </cell>
          <cell r="M2259">
            <v>3.04E-2</v>
          </cell>
          <cell r="N2259">
            <v>31.54</v>
          </cell>
          <cell r="O2259">
            <v>0.96</v>
          </cell>
          <cell r="P2259">
            <v>13.1</v>
          </cell>
          <cell r="Q2259">
            <v>413.71</v>
          </cell>
        </row>
        <row r="2260">
          <cell r="J2260" t="str">
            <v>CEMENTO PORTLAND TIPO I (42.5 Kg)</v>
          </cell>
          <cell r="K2260" t="str">
            <v>bls</v>
          </cell>
          <cell r="M2260">
            <v>0.15190000000000001</v>
          </cell>
          <cell r="N2260">
            <v>13.69</v>
          </cell>
          <cell r="O2260">
            <v>2.08</v>
          </cell>
          <cell r="P2260">
            <v>65.459999999999994</v>
          </cell>
          <cell r="Q2260">
            <v>896.38</v>
          </cell>
        </row>
        <row r="2261">
          <cell r="J2261" t="str">
            <v>AGUA PUESTA EN OBRA</v>
          </cell>
          <cell r="K2261" t="str">
            <v>m3</v>
          </cell>
          <cell r="M2261">
            <v>7.1000000000000004E-3</v>
          </cell>
          <cell r="N2261">
            <v>8.51</v>
          </cell>
          <cell r="O2261">
            <v>0.06</v>
          </cell>
          <cell r="P2261">
            <v>3.06</v>
          </cell>
          <cell r="Q2261">
            <v>25.86</v>
          </cell>
        </row>
        <row r="2262">
          <cell r="J2262" t="str">
            <v>MADERA TORNILLO INC. CORTE</v>
          </cell>
          <cell r="K2262" t="str">
            <v>p2</v>
          </cell>
          <cell r="M2262">
            <v>0.2407</v>
          </cell>
          <cell r="N2262">
            <v>3.7</v>
          </cell>
          <cell r="O2262">
            <v>0.89</v>
          </cell>
          <cell r="P2262">
            <v>103.73</v>
          </cell>
          <cell r="Q2262">
            <v>383.55</v>
          </cell>
        </row>
        <row r="2263">
          <cell r="J2263" t="str">
            <v>IMPLEMENTOS DE SEGURIDAD</v>
          </cell>
          <cell r="K2263" t="str">
            <v>hh</v>
          </cell>
          <cell r="M2263">
            <v>0.97870000000000001</v>
          </cell>
          <cell r="N2263">
            <v>0.47</v>
          </cell>
          <cell r="O2263">
            <v>0.46</v>
          </cell>
          <cell r="P2263">
            <v>421.77</v>
          </cell>
          <cell r="Q2263">
            <v>198.24</v>
          </cell>
        </row>
        <row r="2264">
          <cell r="J2264" t="str">
            <v>HERRAMIENTAS MANUALES</v>
          </cell>
          <cell r="K2264" t="str">
            <v>%MO</v>
          </cell>
          <cell r="M2264">
            <v>0.05</v>
          </cell>
          <cell r="N2264">
            <v>12.21</v>
          </cell>
          <cell r="O2264">
            <v>0.61</v>
          </cell>
          <cell r="P2264">
            <v>21.55</v>
          </cell>
          <cell r="Q2264">
            <v>262.88</v>
          </cell>
        </row>
        <row r="2265">
          <cell r="J2265" t="str">
            <v>JEFE DE GRUPO</v>
          </cell>
          <cell r="K2265" t="str">
            <v>hh</v>
          </cell>
          <cell r="M2265">
            <v>9.9900000000000003E-2</v>
          </cell>
          <cell r="N2265">
            <v>13.01</v>
          </cell>
          <cell r="O2265">
            <v>1.3</v>
          </cell>
          <cell r="P2265">
            <v>27.93</v>
          </cell>
          <cell r="Q2265">
            <v>363.48</v>
          </cell>
        </row>
        <row r="2266">
          <cell r="J2266" t="str">
            <v>OPERARIO</v>
          </cell>
          <cell r="K2266" t="str">
            <v>hh</v>
          </cell>
          <cell r="M2266">
            <v>1</v>
          </cell>
          <cell r="N2266">
            <v>12.2</v>
          </cell>
          <cell r="O2266">
            <v>12.2</v>
          </cell>
          <cell r="P2266">
            <v>279.60000000000002</v>
          </cell>
          <cell r="Q2266">
            <v>3411.12</v>
          </cell>
        </row>
        <row r="2267">
          <cell r="J2267" t="str">
            <v>AYUDANTE</v>
          </cell>
          <cell r="K2267" t="str">
            <v>hh</v>
          </cell>
          <cell r="M2267">
            <v>0.57999999999999996</v>
          </cell>
          <cell r="N2267">
            <v>9.81</v>
          </cell>
          <cell r="O2267">
            <v>5.69</v>
          </cell>
          <cell r="P2267">
            <v>162.16999999999999</v>
          </cell>
          <cell r="Q2267">
            <v>1590.92</v>
          </cell>
        </row>
        <row r="2268">
          <cell r="J2268" t="str">
            <v>ARENA FINA</v>
          </cell>
          <cell r="K2268" t="str">
            <v>m3</v>
          </cell>
          <cell r="M2268">
            <v>2.2800000000000001E-2</v>
          </cell>
          <cell r="N2268">
            <v>31.54</v>
          </cell>
          <cell r="O2268">
            <v>0.72</v>
          </cell>
          <cell r="P2268">
            <v>6.37</v>
          </cell>
          <cell r="Q2268">
            <v>201.31</v>
          </cell>
        </row>
        <row r="2269">
          <cell r="J2269" t="str">
            <v>CEMENTO PORTLAND TIPO I (42.5 Kg)</v>
          </cell>
          <cell r="K2269" t="str">
            <v>bls</v>
          </cell>
          <cell r="M2269">
            <v>0.1169</v>
          </cell>
          <cell r="N2269">
            <v>13.69</v>
          </cell>
          <cell r="O2269">
            <v>1.6</v>
          </cell>
          <cell r="P2269">
            <v>32.69</v>
          </cell>
          <cell r="Q2269">
            <v>447.36</v>
          </cell>
        </row>
        <row r="2270">
          <cell r="J2270" t="str">
            <v>AGUA PUESTA EN OBRA</v>
          </cell>
          <cell r="K2270" t="str">
            <v>m3</v>
          </cell>
          <cell r="M2270">
            <v>4.7000000000000002E-3</v>
          </cell>
          <cell r="N2270">
            <v>8.51</v>
          </cell>
          <cell r="O2270">
            <v>0.04</v>
          </cell>
          <cell r="P2270">
            <v>1.31</v>
          </cell>
          <cell r="Q2270">
            <v>11.18</v>
          </cell>
        </row>
        <row r="2271">
          <cell r="J2271" t="str">
            <v>IMPLEMENTOS DE SEGURIDAD</v>
          </cell>
          <cell r="K2271" t="str">
            <v>hh</v>
          </cell>
          <cell r="M2271">
            <v>1.6809000000000001</v>
          </cell>
          <cell r="N2271">
            <v>0.47</v>
          </cell>
          <cell r="O2271">
            <v>0.79</v>
          </cell>
          <cell r="P2271">
            <v>469.98</v>
          </cell>
          <cell r="Q2271">
            <v>220.88</v>
          </cell>
        </row>
        <row r="2272">
          <cell r="J2272" t="str">
            <v>ANDAMIO METALICO 2.5mx3.6m</v>
          </cell>
          <cell r="K2272" t="str">
            <v>dia</v>
          </cell>
          <cell r="M2272">
            <v>8.3299999999999999E-2</v>
          </cell>
          <cell r="N2272">
            <v>16.09</v>
          </cell>
          <cell r="O2272">
            <v>1.34</v>
          </cell>
          <cell r="P2272">
            <v>23.29</v>
          </cell>
          <cell r="Q2272">
            <v>374.66</v>
          </cell>
        </row>
        <row r="2273">
          <cell r="J2273" t="str">
            <v>HERRAMIENTAS MANUALES</v>
          </cell>
          <cell r="K2273" t="str">
            <v>%MO</v>
          </cell>
          <cell r="M2273">
            <v>5.0099999999999999E-2</v>
          </cell>
          <cell r="N2273">
            <v>20.57</v>
          </cell>
          <cell r="O2273">
            <v>1.03</v>
          </cell>
          <cell r="P2273">
            <v>14.01</v>
          </cell>
          <cell r="Q2273">
            <v>287.99</v>
          </cell>
        </row>
        <row r="2274">
          <cell r="J2274" t="str">
            <v>REGLA DE ALUMINIO x 5m</v>
          </cell>
          <cell r="K2274" t="str">
            <v>u</v>
          </cell>
          <cell r="M2274">
            <v>2.5000000000000001E-2</v>
          </cell>
          <cell r="N2274">
            <v>14.5</v>
          </cell>
          <cell r="O2274">
            <v>0.36</v>
          </cell>
          <cell r="P2274">
            <v>6.99</v>
          </cell>
          <cell r="Q2274">
            <v>100.66</v>
          </cell>
        </row>
        <row r="2275">
          <cell r="J2275" t="str">
            <v>JEFE DE GRUPO</v>
          </cell>
          <cell r="K2275" t="str">
            <v>hh</v>
          </cell>
          <cell r="M2275">
            <v>5.2999999999999999E-2</v>
          </cell>
          <cell r="N2275">
            <v>13.01</v>
          </cell>
          <cell r="O2275">
            <v>0.69</v>
          </cell>
          <cell r="P2275">
            <v>4.59</v>
          </cell>
          <cell r="Q2275">
            <v>59.75</v>
          </cell>
        </row>
        <row r="2276">
          <cell r="J2276" t="str">
            <v>OPERARIO</v>
          </cell>
          <cell r="K2276" t="str">
            <v>hh</v>
          </cell>
          <cell r="M2276">
            <v>0.53359999999999996</v>
          </cell>
          <cell r="N2276">
            <v>12.2</v>
          </cell>
          <cell r="O2276">
            <v>6.51</v>
          </cell>
          <cell r="P2276">
            <v>46.21</v>
          </cell>
          <cell r="Q2276">
            <v>563.77</v>
          </cell>
        </row>
        <row r="2277">
          <cell r="J2277" t="str">
            <v>OFICIAL</v>
          </cell>
          <cell r="K2277" t="str">
            <v>hh</v>
          </cell>
          <cell r="M2277">
            <v>0.26679999999999998</v>
          </cell>
          <cell r="N2277">
            <v>10.87</v>
          </cell>
          <cell r="O2277">
            <v>2.9</v>
          </cell>
          <cell r="P2277">
            <v>23.1</v>
          </cell>
          <cell r="Q2277">
            <v>251.14</v>
          </cell>
        </row>
        <row r="2278">
          <cell r="J2278" t="str">
            <v>CEMENTO PORTLAND TIPO I (42.5 Kg)</v>
          </cell>
          <cell r="K2278" t="str">
            <v>bls</v>
          </cell>
          <cell r="M2278">
            <v>3.1399999999999997E-2</v>
          </cell>
          <cell r="N2278">
            <v>13.69</v>
          </cell>
          <cell r="O2278">
            <v>0.43</v>
          </cell>
          <cell r="P2278">
            <v>2.72</v>
          </cell>
          <cell r="Q2278">
            <v>37.24</v>
          </cell>
        </row>
        <row r="2279">
          <cell r="J2279" t="str">
            <v>AGUA PUESTA EN OBRA</v>
          </cell>
          <cell r="K2279" t="str">
            <v>m3</v>
          </cell>
          <cell r="M2279">
            <v>1.1999999999999999E-3</v>
          </cell>
          <cell r="N2279">
            <v>8.51</v>
          </cell>
          <cell r="O2279">
            <v>0.01</v>
          </cell>
          <cell r="P2279">
            <v>0.1</v>
          </cell>
          <cell r="Q2279">
            <v>0.87</v>
          </cell>
        </row>
        <row r="2280">
          <cell r="J2280" t="str">
            <v>ARENA GRUESA</v>
          </cell>
          <cell r="K2280" t="str">
            <v>m3</v>
          </cell>
          <cell r="M2280">
            <v>2.8999999999999998E-3</v>
          </cell>
          <cell r="N2280">
            <v>31.09</v>
          </cell>
          <cell r="O2280">
            <v>0.09</v>
          </cell>
          <cell r="P2280">
            <v>0.25</v>
          </cell>
          <cell r="Q2280">
            <v>7.79</v>
          </cell>
        </row>
        <row r="2281">
          <cell r="J2281" t="str">
            <v>IMPLEMENTOS DE SEGURIDAD</v>
          </cell>
          <cell r="K2281" t="str">
            <v>hh</v>
          </cell>
          <cell r="M2281">
            <v>0.85109999999999997</v>
          </cell>
          <cell r="N2281">
            <v>0.47</v>
          </cell>
          <cell r="O2281">
            <v>0.4</v>
          </cell>
          <cell r="P2281">
            <v>73.709999999999994</v>
          </cell>
          <cell r="Q2281">
            <v>34.64</v>
          </cell>
        </row>
        <row r="2282">
          <cell r="J2282" t="str">
            <v>HERRAMIENTAS MANUALES</v>
          </cell>
          <cell r="K2282" t="str">
            <v>%MO</v>
          </cell>
          <cell r="M2282">
            <v>5.0500000000000003E-2</v>
          </cell>
          <cell r="N2282">
            <v>10.1</v>
          </cell>
          <cell r="O2282">
            <v>0.51</v>
          </cell>
          <cell r="P2282">
            <v>4.37</v>
          </cell>
          <cell r="Q2282">
            <v>44.17</v>
          </cell>
        </row>
        <row r="2283">
          <cell r="J2283" t="str">
            <v>JEFE DE GRUPO</v>
          </cell>
          <cell r="K2283" t="str">
            <v>hh</v>
          </cell>
          <cell r="M2283">
            <v>1.46E-2</v>
          </cell>
          <cell r="N2283">
            <v>13.01</v>
          </cell>
          <cell r="O2283">
            <v>0.19</v>
          </cell>
          <cell r="P2283">
            <v>2.76</v>
          </cell>
          <cell r="Q2283">
            <v>35.92</v>
          </cell>
        </row>
        <row r="2284">
          <cell r="J2284" t="str">
            <v>OPERARIO</v>
          </cell>
          <cell r="K2284" t="str">
            <v>hh</v>
          </cell>
          <cell r="M2284">
            <v>5.8200000000000002E-2</v>
          </cell>
          <cell r="N2284">
            <v>12.2</v>
          </cell>
          <cell r="O2284">
            <v>0.71</v>
          </cell>
          <cell r="P2284">
            <v>11</v>
          </cell>
          <cell r="Q2284">
            <v>134.22999999999999</v>
          </cell>
        </row>
        <row r="2285">
          <cell r="J2285" t="str">
            <v>AYUDANTE</v>
          </cell>
          <cell r="K2285" t="str">
            <v>hh</v>
          </cell>
          <cell r="M2285">
            <v>0.1162</v>
          </cell>
          <cell r="N2285">
            <v>9.81</v>
          </cell>
          <cell r="O2285">
            <v>1.1399999999999999</v>
          </cell>
          <cell r="P2285">
            <v>21.97</v>
          </cell>
          <cell r="Q2285">
            <v>215.53</v>
          </cell>
        </row>
        <row r="2286">
          <cell r="J2286" t="str">
            <v>CONCR.PREMEZ.F'C=100 KG/CM2 - CI</v>
          </cell>
          <cell r="K2286" t="str">
            <v>m3</v>
          </cell>
          <cell r="M2286">
            <v>0.105</v>
          </cell>
          <cell r="N2286">
            <v>178.28</v>
          </cell>
          <cell r="O2286">
            <v>18.72</v>
          </cell>
          <cell r="P2286">
            <v>19.850000000000001</v>
          </cell>
          <cell r="Q2286">
            <v>3539.2</v>
          </cell>
        </row>
        <row r="2287">
          <cell r="J2287" t="str">
            <v>IMPLEMENTOS DE SEGURIDAD</v>
          </cell>
          <cell r="K2287" t="str">
            <v>hh</v>
          </cell>
          <cell r="M2287">
            <v>0.1915</v>
          </cell>
          <cell r="N2287">
            <v>0.47</v>
          </cell>
          <cell r="O2287">
            <v>0.09</v>
          </cell>
          <cell r="P2287">
            <v>36.200000000000003</v>
          </cell>
          <cell r="Q2287">
            <v>17.02</v>
          </cell>
        </row>
        <row r="2288">
          <cell r="J2288" t="str">
            <v>JEFE DE GRUPO</v>
          </cell>
          <cell r="K2288" t="str">
            <v>hh</v>
          </cell>
          <cell r="M2288">
            <v>9.1999999999999998E-3</v>
          </cell>
          <cell r="N2288">
            <v>13.01</v>
          </cell>
          <cell r="O2288">
            <v>0.12</v>
          </cell>
          <cell r="P2288">
            <v>1.1599999999999999</v>
          </cell>
          <cell r="Q2288">
            <v>15.17</v>
          </cell>
        </row>
        <row r="2289">
          <cell r="J2289" t="str">
            <v>OPERARIO</v>
          </cell>
          <cell r="K2289" t="str">
            <v>hh</v>
          </cell>
          <cell r="M2289">
            <v>0.56389999999999996</v>
          </cell>
          <cell r="N2289">
            <v>12.2</v>
          </cell>
          <cell r="O2289">
            <v>6.88</v>
          </cell>
          <cell r="P2289">
            <v>71.27</v>
          </cell>
          <cell r="Q2289">
            <v>869.56</v>
          </cell>
        </row>
        <row r="2290">
          <cell r="J2290" t="str">
            <v>AYUDANTE</v>
          </cell>
          <cell r="K2290" t="str">
            <v>hh</v>
          </cell>
          <cell r="M2290">
            <v>0.28239999999999998</v>
          </cell>
          <cell r="N2290">
            <v>9.81</v>
          </cell>
          <cell r="O2290">
            <v>2.77</v>
          </cell>
          <cell r="P2290">
            <v>35.69</v>
          </cell>
          <cell r="Q2290">
            <v>350.1</v>
          </cell>
        </row>
        <row r="2291">
          <cell r="J2291" t="str">
            <v>CONCRETO PREMEZCLADO f'c=100 kg/cm2, Piedra 57, Slump 3-4"</v>
          </cell>
          <cell r="K2291" t="str">
            <v>m3</v>
          </cell>
          <cell r="M2291">
            <v>4.3999999999999997E-2</v>
          </cell>
          <cell r="N2291">
            <v>178.29</v>
          </cell>
          <cell r="O2291">
            <v>7.84</v>
          </cell>
          <cell r="P2291">
            <v>5.56</v>
          </cell>
          <cell r="Q2291">
            <v>990.9</v>
          </cell>
        </row>
        <row r="2292">
          <cell r="J2292" t="str">
            <v>IMPLEMENTOS DE SEGURIDAD</v>
          </cell>
          <cell r="K2292" t="str">
            <v>hh</v>
          </cell>
          <cell r="M2292">
            <v>0.85109999999999997</v>
          </cell>
          <cell r="N2292">
            <v>0.47</v>
          </cell>
          <cell r="O2292">
            <v>0.4</v>
          </cell>
          <cell r="P2292">
            <v>107.57</v>
          </cell>
          <cell r="Q2292">
            <v>50.56</v>
          </cell>
        </row>
        <row r="2293">
          <cell r="J2293" t="str">
            <v>HERRAMIENTAS MANUALES</v>
          </cell>
          <cell r="K2293" t="str">
            <v>%MO</v>
          </cell>
          <cell r="M2293">
            <v>3.0499999999999999E-2</v>
          </cell>
          <cell r="N2293">
            <v>10.18</v>
          </cell>
          <cell r="O2293">
            <v>0.31</v>
          </cell>
          <cell r="P2293">
            <v>3.85</v>
          </cell>
          <cell r="Q2293">
            <v>39.18</v>
          </cell>
        </row>
        <row r="2294">
          <cell r="J2294" t="str">
            <v>REGLA DE ALUMINIO x 5m</v>
          </cell>
          <cell r="K2294" t="str">
            <v>u</v>
          </cell>
          <cell r="M2294">
            <v>6.1400000000000003E-2</v>
          </cell>
          <cell r="N2294">
            <v>14.5</v>
          </cell>
          <cell r="O2294">
            <v>0.89</v>
          </cell>
          <cell r="P2294">
            <v>7.76</v>
          </cell>
          <cell r="Q2294">
            <v>112.49</v>
          </cell>
        </row>
        <row r="2295">
          <cell r="J2295" t="str">
            <v>SERVICIO DE BOMBA P/PREMEZCLADO</v>
          </cell>
          <cell r="K2295" t="str">
            <v>m3</v>
          </cell>
          <cell r="M2295">
            <v>4.3999999999999997E-2</v>
          </cell>
          <cell r="N2295">
            <v>30</v>
          </cell>
          <cell r="O2295">
            <v>1.32</v>
          </cell>
          <cell r="P2295">
            <v>5.56</v>
          </cell>
          <cell r="Q2295">
            <v>166.83</v>
          </cell>
        </row>
        <row r="2296">
          <cell r="J2296" t="str">
            <v>JEFE DE GRUPO</v>
          </cell>
          <cell r="K2296" t="str">
            <v>hh</v>
          </cell>
          <cell r="M2296">
            <v>0.13370000000000001</v>
          </cell>
          <cell r="N2296">
            <v>13.01</v>
          </cell>
          <cell r="O2296">
            <v>1.74</v>
          </cell>
          <cell r="P2296">
            <v>16.899999999999999</v>
          </cell>
          <cell r="Q2296">
            <v>219.92</v>
          </cell>
        </row>
        <row r="2297">
          <cell r="J2297" t="str">
            <v>OPERARIO</v>
          </cell>
          <cell r="K2297" t="str">
            <v>hh</v>
          </cell>
          <cell r="M2297">
            <v>1.3335999999999999</v>
          </cell>
          <cell r="N2297">
            <v>12.2</v>
          </cell>
          <cell r="O2297">
            <v>16.27</v>
          </cell>
          <cell r="P2297">
            <v>168.55</v>
          </cell>
          <cell r="Q2297">
            <v>2056.37</v>
          </cell>
        </row>
        <row r="2298">
          <cell r="J2298" t="str">
            <v>AYUDANTE</v>
          </cell>
          <cell r="K2298" t="str">
            <v>hh</v>
          </cell>
          <cell r="M2298">
            <v>0.40060000000000001</v>
          </cell>
          <cell r="N2298">
            <v>9.81</v>
          </cell>
          <cell r="O2298">
            <v>3.93</v>
          </cell>
          <cell r="P2298">
            <v>50.63</v>
          </cell>
          <cell r="Q2298">
            <v>496.71</v>
          </cell>
        </row>
        <row r="2299">
          <cell r="J2299" t="str">
            <v>ARENA GRUESA</v>
          </cell>
          <cell r="K2299" t="str">
            <v>m3</v>
          </cell>
          <cell r="M2299">
            <v>3.0200000000000001E-2</v>
          </cell>
          <cell r="N2299">
            <v>31.09</v>
          </cell>
          <cell r="O2299">
            <v>0.94</v>
          </cell>
          <cell r="P2299">
            <v>3.82</v>
          </cell>
          <cell r="Q2299">
            <v>118.81</v>
          </cell>
        </row>
        <row r="2300">
          <cell r="J2300" t="str">
            <v>CEMENTO PORTLAND TIPO I (42.5 Kg)</v>
          </cell>
          <cell r="K2300" t="str">
            <v>bls</v>
          </cell>
          <cell r="M2300">
            <v>0.2681</v>
          </cell>
          <cell r="N2300">
            <v>13.69</v>
          </cell>
          <cell r="O2300">
            <v>3.67</v>
          </cell>
          <cell r="P2300">
            <v>33.89</v>
          </cell>
          <cell r="Q2300">
            <v>463.85</v>
          </cell>
        </row>
        <row r="2301">
          <cell r="J2301" t="str">
            <v>CERAMICA 30X30CM H=15CM CELIMA SERIE GRANILLA</v>
          </cell>
          <cell r="K2301" t="str">
            <v>m2</v>
          </cell>
          <cell r="M2301">
            <v>1.0499000000000001</v>
          </cell>
          <cell r="N2301">
            <v>23.05</v>
          </cell>
          <cell r="O2301">
            <v>24.2</v>
          </cell>
          <cell r="P2301">
            <v>132.69999999999999</v>
          </cell>
          <cell r="Q2301">
            <v>3058.64</v>
          </cell>
        </row>
        <row r="2302">
          <cell r="J2302" t="str">
            <v>AGUA PUESTA EN OBRA</v>
          </cell>
          <cell r="K2302" t="str">
            <v>m3</v>
          </cell>
          <cell r="M2302">
            <v>0.04</v>
          </cell>
          <cell r="N2302">
            <v>8.51</v>
          </cell>
          <cell r="O2302">
            <v>0.34</v>
          </cell>
          <cell r="P2302">
            <v>5.0599999999999996</v>
          </cell>
          <cell r="Q2302">
            <v>42.97</v>
          </cell>
        </row>
        <row r="2303">
          <cell r="J2303" t="str">
            <v>FRAGUA PORCELANA BLANCA</v>
          </cell>
          <cell r="K2303" t="str">
            <v>Kg</v>
          </cell>
          <cell r="M2303">
            <v>0.30070000000000002</v>
          </cell>
          <cell r="N2303">
            <v>3.06</v>
          </cell>
          <cell r="O2303">
            <v>0.92</v>
          </cell>
          <cell r="P2303">
            <v>38.01</v>
          </cell>
          <cell r="Q2303">
            <v>116.28</v>
          </cell>
        </row>
        <row r="2304">
          <cell r="J2304" t="str">
            <v>IMPLEMENTOS DE SEGURIDAD</v>
          </cell>
          <cell r="K2304" t="str">
            <v>hh</v>
          </cell>
          <cell r="M2304">
            <v>1.8723000000000001</v>
          </cell>
          <cell r="N2304">
            <v>0.47</v>
          </cell>
          <cell r="O2304">
            <v>0.88</v>
          </cell>
          <cell r="P2304">
            <v>236.64</v>
          </cell>
          <cell r="Q2304">
            <v>111.22</v>
          </cell>
        </row>
        <row r="2305">
          <cell r="J2305" t="str">
            <v>HERRAMIENTAS MANUALES</v>
          </cell>
          <cell r="K2305" t="str">
            <v>%MO</v>
          </cell>
          <cell r="M2305">
            <v>1.0200000000000001E-2</v>
          </cell>
          <cell r="N2305">
            <v>23.53</v>
          </cell>
          <cell r="O2305">
            <v>0.24</v>
          </cell>
          <cell r="P2305">
            <v>1.29</v>
          </cell>
          <cell r="Q2305">
            <v>30.33</v>
          </cell>
        </row>
        <row r="2306">
          <cell r="J2306" t="str">
            <v>REGLA DE ALUMINIO x 5m</v>
          </cell>
          <cell r="K2306" t="str">
            <v>u</v>
          </cell>
          <cell r="M2306">
            <v>0.06</v>
          </cell>
          <cell r="N2306">
            <v>14.5</v>
          </cell>
          <cell r="O2306">
            <v>0.87</v>
          </cell>
          <cell r="P2306">
            <v>7.58</v>
          </cell>
          <cell r="Q2306">
            <v>109.96</v>
          </cell>
        </row>
        <row r="2307">
          <cell r="J2307" t="str">
            <v>JEFE DE GRUPO</v>
          </cell>
          <cell r="K2307" t="str">
            <v>hh</v>
          </cell>
          <cell r="M2307">
            <v>1.0800000000000001E-2</v>
          </cell>
          <cell r="N2307">
            <v>13.01</v>
          </cell>
          <cell r="O2307">
            <v>0.14000000000000001</v>
          </cell>
          <cell r="P2307">
            <v>0.39</v>
          </cell>
          <cell r="Q2307">
            <v>5.08</v>
          </cell>
        </row>
        <row r="2308">
          <cell r="J2308" t="str">
            <v>OPERARIO</v>
          </cell>
          <cell r="K2308" t="str">
            <v>hh</v>
          </cell>
          <cell r="M2308">
            <v>0.68610000000000004</v>
          </cell>
          <cell r="N2308">
            <v>12.2</v>
          </cell>
          <cell r="O2308">
            <v>8.3699999999999992</v>
          </cell>
          <cell r="P2308">
            <v>24.91</v>
          </cell>
          <cell r="Q2308">
            <v>303.91000000000003</v>
          </cell>
        </row>
        <row r="2309">
          <cell r="J2309" t="str">
            <v>AYUDANTE</v>
          </cell>
          <cell r="K2309" t="str">
            <v>hh</v>
          </cell>
          <cell r="M2309">
            <v>0.34250000000000003</v>
          </cell>
          <cell r="N2309">
            <v>9.81</v>
          </cell>
          <cell r="O2309">
            <v>3.36</v>
          </cell>
          <cell r="P2309">
            <v>12.44</v>
          </cell>
          <cell r="Q2309">
            <v>122</v>
          </cell>
        </row>
        <row r="2310">
          <cell r="J2310" t="str">
            <v>CONCRETO PREMEZCLADO f'c=175 kg/cm2, Piedra 57, Slump 3-4"</v>
          </cell>
          <cell r="K2310" t="str">
            <v>m3</v>
          </cell>
          <cell r="M2310">
            <v>5.2499999999999998E-2</v>
          </cell>
          <cell r="N2310">
            <v>192.19</v>
          </cell>
          <cell r="O2310">
            <v>10.09</v>
          </cell>
          <cell r="P2310">
            <v>1.91</v>
          </cell>
          <cell r="Q2310">
            <v>366.37</v>
          </cell>
        </row>
        <row r="2311">
          <cell r="J2311" t="str">
            <v>IMPLEMENTOS DE SEGURIDAD</v>
          </cell>
          <cell r="K2311" t="str">
            <v>hh</v>
          </cell>
          <cell r="M2311">
            <v>1.0426</v>
          </cell>
          <cell r="N2311">
            <v>0.47</v>
          </cell>
          <cell r="O2311">
            <v>0.49</v>
          </cell>
          <cell r="P2311">
            <v>37.86</v>
          </cell>
          <cell r="Q2311">
            <v>17.79</v>
          </cell>
        </row>
        <row r="2312">
          <cell r="J2312" t="str">
            <v>HERRAMIENTAS MANUALES</v>
          </cell>
          <cell r="K2312" t="str">
            <v>%MO</v>
          </cell>
          <cell r="M2312">
            <v>2.9899999999999999E-2</v>
          </cell>
          <cell r="N2312">
            <v>12.36</v>
          </cell>
          <cell r="O2312">
            <v>0.37</v>
          </cell>
          <cell r="P2312">
            <v>1.0900000000000001</v>
          </cell>
          <cell r="Q2312">
            <v>13.43</v>
          </cell>
        </row>
        <row r="2313">
          <cell r="J2313" t="str">
            <v>REGLA DE ALUMINIO x 5m</v>
          </cell>
          <cell r="K2313" t="str">
            <v>u</v>
          </cell>
          <cell r="M2313">
            <v>6.1400000000000003E-2</v>
          </cell>
          <cell r="N2313">
            <v>14.5</v>
          </cell>
          <cell r="O2313">
            <v>0.89</v>
          </cell>
          <cell r="P2313">
            <v>2.23</v>
          </cell>
          <cell r="Q2313">
            <v>32.32</v>
          </cell>
        </row>
        <row r="2314">
          <cell r="J2314" t="str">
            <v>SERVICIO DE BOMBA P/PREMEZCLADO</v>
          </cell>
          <cell r="K2314" t="str">
            <v>m3</v>
          </cell>
          <cell r="M2314">
            <v>5.2699999999999997E-2</v>
          </cell>
          <cell r="N2314">
            <v>30</v>
          </cell>
          <cell r="O2314">
            <v>1.58</v>
          </cell>
          <cell r="P2314">
            <v>1.91</v>
          </cell>
          <cell r="Q2314">
            <v>57.37</v>
          </cell>
        </row>
        <row r="2315">
          <cell r="J2315" t="str">
            <v>JEFE DE GRUPO</v>
          </cell>
          <cell r="K2315" t="str">
            <v>hh</v>
          </cell>
          <cell r="M2315">
            <v>9.9900000000000003E-2</v>
          </cell>
          <cell r="N2315">
            <v>13.01</v>
          </cell>
          <cell r="O2315">
            <v>1.3</v>
          </cell>
          <cell r="P2315">
            <v>18.63</v>
          </cell>
          <cell r="Q2315">
            <v>242.39</v>
          </cell>
        </row>
        <row r="2316">
          <cell r="J2316" t="str">
            <v>OPERARIO</v>
          </cell>
          <cell r="K2316" t="str">
            <v>hh</v>
          </cell>
          <cell r="M2316">
            <v>1</v>
          </cell>
          <cell r="N2316">
            <v>12.2</v>
          </cell>
          <cell r="O2316">
            <v>12.2</v>
          </cell>
          <cell r="P2316">
            <v>186.45</v>
          </cell>
          <cell r="Q2316">
            <v>2274.69</v>
          </cell>
        </row>
        <row r="2317">
          <cell r="J2317" t="str">
            <v>AYUDANTE</v>
          </cell>
          <cell r="K2317" t="str">
            <v>hh</v>
          </cell>
          <cell r="M2317">
            <v>0.33329999999999999</v>
          </cell>
          <cell r="N2317">
            <v>9.81</v>
          </cell>
          <cell r="O2317">
            <v>3.27</v>
          </cell>
          <cell r="P2317">
            <v>62.14</v>
          </cell>
          <cell r="Q2317">
            <v>609.69000000000005</v>
          </cell>
        </row>
        <row r="2318">
          <cell r="J2318" t="str">
            <v>CLAVOS PARA MADERA CON CABEZA</v>
          </cell>
          <cell r="K2318" t="str">
            <v>Kg</v>
          </cell>
          <cell r="M2318">
            <v>2.07E-2</v>
          </cell>
          <cell r="N2318">
            <v>2.9</v>
          </cell>
          <cell r="O2318">
            <v>0.06</v>
          </cell>
          <cell r="P2318">
            <v>3.86</v>
          </cell>
          <cell r="Q2318">
            <v>11.19</v>
          </cell>
        </row>
        <row r="2319">
          <cell r="J2319" t="str">
            <v>ARENA FINA</v>
          </cell>
          <cell r="K2319" t="str">
            <v>m3</v>
          </cell>
          <cell r="M2319">
            <v>1.5900000000000001E-2</v>
          </cell>
          <cell r="N2319">
            <v>31.54</v>
          </cell>
          <cell r="O2319">
            <v>0.5</v>
          </cell>
          <cell r="P2319">
            <v>2.96</v>
          </cell>
          <cell r="Q2319">
            <v>93.23</v>
          </cell>
        </row>
        <row r="2320">
          <cell r="J2320" t="str">
            <v>CEMENTO PORTLAND TIPO I (42.5 Kg)</v>
          </cell>
          <cell r="K2320" t="str">
            <v>bls</v>
          </cell>
          <cell r="M2320">
            <v>0.14019999999999999</v>
          </cell>
          <cell r="N2320">
            <v>13.69</v>
          </cell>
          <cell r="O2320">
            <v>1.92</v>
          </cell>
          <cell r="P2320">
            <v>26.14</v>
          </cell>
          <cell r="Q2320">
            <v>357.98</v>
          </cell>
        </row>
        <row r="2321">
          <cell r="J2321" t="str">
            <v>AGUA PUESTA EN OBRA</v>
          </cell>
          <cell r="K2321" t="str">
            <v>m3</v>
          </cell>
          <cell r="M2321">
            <v>5.8999999999999999E-3</v>
          </cell>
          <cell r="N2321">
            <v>8.51</v>
          </cell>
          <cell r="O2321">
            <v>0.05</v>
          </cell>
          <cell r="P2321">
            <v>1.1000000000000001</v>
          </cell>
          <cell r="Q2321">
            <v>9.32</v>
          </cell>
        </row>
        <row r="2322">
          <cell r="J2322" t="str">
            <v>MADERA TORNILLO INC. CORTE</v>
          </cell>
          <cell r="K2322" t="str">
            <v>p2</v>
          </cell>
          <cell r="M2322">
            <v>0.31269999999999998</v>
          </cell>
          <cell r="N2322">
            <v>3.7</v>
          </cell>
          <cell r="O2322">
            <v>1.1599999999999999</v>
          </cell>
          <cell r="P2322">
            <v>58.3</v>
          </cell>
          <cell r="Q2322">
            <v>216.28</v>
          </cell>
        </row>
        <row r="2323">
          <cell r="J2323" t="str">
            <v>IMPLEMENTOS DE SEGURIDAD</v>
          </cell>
          <cell r="K2323" t="str">
            <v>hh</v>
          </cell>
          <cell r="M2323">
            <v>1.4255</v>
          </cell>
          <cell r="N2323">
            <v>0.47</v>
          </cell>
          <cell r="O2323">
            <v>0.67</v>
          </cell>
          <cell r="P2323">
            <v>265.77999999999997</v>
          </cell>
          <cell r="Q2323">
            <v>124.92</v>
          </cell>
        </row>
        <row r="2324">
          <cell r="J2324" t="str">
            <v>HERRAMIENTAS MANUALES</v>
          </cell>
          <cell r="K2324" t="str">
            <v>%MO</v>
          </cell>
          <cell r="M2324">
            <v>0.05</v>
          </cell>
          <cell r="N2324">
            <v>17.989999999999998</v>
          </cell>
          <cell r="O2324">
            <v>0.9</v>
          </cell>
          <cell r="P2324">
            <v>9.32</v>
          </cell>
          <cell r="Q2324">
            <v>167.81</v>
          </cell>
        </row>
        <row r="2325">
          <cell r="J2325" t="str">
            <v>REGLA DE ALUMINIO x 5m</v>
          </cell>
          <cell r="K2325" t="str">
            <v>u</v>
          </cell>
          <cell r="M2325">
            <v>2.7900000000000001E-2</v>
          </cell>
          <cell r="N2325">
            <v>14.5</v>
          </cell>
          <cell r="O2325">
            <v>0.4</v>
          </cell>
          <cell r="P2325">
            <v>5.2</v>
          </cell>
          <cell r="Q2325">
            <v>74.58</v>
          </cell>
        </row>
        <row r="2326">
          <cell r="J2326" t="str">
            <v>JEFE DE GRUPO</v>
          </cell>
          <cell r="K2326" t="str">
            <v>hh</v>
          </cell>
          <cell r="M2326">
            <v>0.05</v>
          </cell>
          <cell r="N2326">
            <v>13.01</v>
          </cell>
          <cell r="O2326">
            <v>0.65</v>
          </cell>
          <cell r="P2326">
            <v>10.16</v>
          </cell>
          <cell r="Q2326">
            <v>132.03</v>
          </cell>
        </row>
        <row r="2327">
          <cell r="J2327" t="str">
            <v>OFICIAL</v>
          </cell>
          <cell r="K2327" t="str">
            <v>hh</v>
          </cell>
          <cell r="M2327">
            <v>0.50049999999999994</v>
          </cell>
          <cell r="N2327">
            <v>10.87</v>
          </cell>
          <cell r="O2327">
            <v>5.44</v>
          </cell>
          <cell r="P2327">
            <v>101.67</v>
          </cell>
          <cell r="Q2327">
            <v>1105.03</v>
          </cell>
        </row>
        <row r="2328">
          <cell r="J2328" t="str">
            <v>AYUDANTE</v>
          </cell>
          <cell r="K2328" t="str">
            <v>hh</v>
          </cell>
          <cell r="M2328">
            <v>0.50049999999999994</v>
          </cell>
          <cell r="N2328">
            <v>9.81</v>
          </cell>
          <cell r="O2328">
            <v>4.91</v>
          </cell>
          <cell r="P2328">
            <v>101.67</v>
          </cell>
          <cell r="Q2328">
            <v>997.37</v>
          </cell>
        </row>
        <row r="2329">
          <cell r="J2329" t="str">
            <v>ARENA FINA</v>
          </cell>
          <cell r="K2329" t="str">
            <v>m3</v>
          </cell>
          <cell r="M2329">
            <v>3.1099999999999999E-2</v>
          </cell>
          <cell r="N2329">
            <v>31.54</v>
          </cell>
          <cell r="O2329">
            <v>0.98</v>
          </cell>
          <cell r="P2329">
            <v>6.32</v>
          </cell>
          <cell r="Q2329">
            <v>199.07</v>
          </cell>
        </row>
        <row r="2330">
          <cell r="J2330" t="str">
            <v>LADRILLO PASTELERO 24 X 24 X 3 CM</v>
          </cell>
          <cell r="K2330" t="str">
            <v>u</v>
          </cell>
          <cell r="M2330">
            <v>17</v>
          </cell>
          <cell r="N2330">
            <v>0.76</v>
          </cell>
          <cell r="O2330">
            <v>12.92</v>
          </cell>
          <cell r="P2330">
            <v>3453.21</v>
          </cell>
          <cell r="Q2330">
            <v>2624.44</v>
          </cell>
        </row>
        <row r="2331">
          <cell r="J2331" t="str">
            <v>CEMENTO PORTLAND TIPO I (42.5 Kg)</v>
          </cell>
          <cell r="K2331" t="str">
            <v>bls</v>
          </cell>
          <cell r="M2331">
            <v>0.23449999999999999</v>
          </cell>
          <cell r="N2331">
            <v>13.69</v>
          </cell>
          <cell r="O2331">
            <v>3.21</v>
          </cell>
          <cell r="P2331">
            <v>47.63</v>
          </cell>
          <cell r="Q2331">
            <v>652.04999999999995</v>
          </cell>
        </row>
        <row r="2332">
          <cell r="J2332" t="str">
            <v>AGUA PUESTA EN OBRA</v>
          </cell>
          <cell r="K2332" t="str">
            <v>m3</v>
          </cell>
          <cell r="M2332">
            <v>1.1999999999999999E-3</v>
          </cell>
          <cell r="N2332">
            <v>8.51</v>
          </cell>
          <cell r="O2332">
            <v>0.01</v>
          </cell>
          <cell r="P2332">
            <v>0.24</v>
          </cell>
          <cell r="Q2332">
            <v>2.0299999999999998</v>
          </cell>
        </row>
        <row r="2333">
          <cell r="J2333" t="str">
            <v>MADERA TORNILLO INC. CORTE</v>
          </cell>
          <cell r="K2333" t="str">
            <v>p2</v>
          </cell>
          <cell r="M2333">
            <v>0.1489</v>
          </cell>
          <cell r="N2333">
            <v>3.7</v>
          </cell>
          <cell r="O2333">
            <v>0.55000000000000004</v>
          </cell>
          <cell r="P2333">
            <v>30.25</v>
          </cell>
          <cell r="Q2333">
            <v>111.72</v>
          </cell>
        </row>
        <row r="2334">
          <cell r="J2334" t="str">
            <v>IMPLEMENTOS DE SEGURIDAD</v>
          </cell>
          <cell r="K2334" t="str">
            <v>hh</v>
          </cell>
          <cell r="M2334">
            <v>1.0426</v>
          </cell>
          <cell r="N2334">
            <v>0.47</v>
          </cell>
          <cell r="O2334">
            <v>0.49</v>
          </cell>
          <cell r="P2334">
            <v>211.78</v>
          </cell>
          <cell r="Q2334">
            <v>99.53</v>
          </cell>
        </row>
        <row r="2335">
          <cell r="J2335" t="str">
            <v>HERRAMIENTAS MANUALES</v>
          </cell>
          <cell r="K2335" t="str">
            <v>%MO</v>
          </cell>
          <cell r="M2335">
            <v>2.9700000000000001E-2</v>
          </cell>
          <cell r="N2335">
            <v>11.79</v>
          </cell>
          <cell r="O2335">
            <v>0.35</v>
          </cell>
          <cell r="P2335">
            <v>6.03</v>
          </cell>
          <cell r="Q2335">
            <v>71.099999999999994</v>
          </cell>
        </row>
        <row r="2336">
          <cell r="J2336" t="str">
            <v>JEFE DE GRUPO</v>
          </cell>
          <cell r="K2336" t="str">
            <v>hh</v>
          </cell>
          <cell r="M2336">
            <v>0.13370000000000001</v>
          </cell>
          <cell r="N2336">
            <v>13.01</v>
          </cell>
          <cell r="O2336">
            <v>1.74</v>
          </cell>
          <cell r="P2336">
            <v>12.76</v>
          </cell>
          <cell r="Q2336">
            <v>166.05</v>
          </cell>
        </row>
        <row r="2337">
          <cell r="J2337" t="str">
            <v>OPERARIO</v>
          </cell>
          <cell r="K2337" t="str">
            <v>hh</v>
          </cell>
          <cell r="M2337">
            <v>1.3335999999999999</v>
          </cell>
          <cell r="N2337">
            <v>12.2</v>
          </cell>
          <cell r="O2337">
            <v>16.27</v>
          </cell>
          <cell r="P2337">
            <v>127.27</v>
          </cell>
          <cell r="Q2337">
            <v>1552.65</v>
          </cell>
        </row>
        <row r="2338">
          <cell r="J2338" t="str">
            <v>AYUDANTE</v>
          </cell>
          <cell r="K2338" t="str">
            <v>hh</v>
          </cell>
          <cell r="M2338">
            <v>0.40060000000000001</v>
          </cell>
          <cell r="N2338">
            <v>9.81</v>
          </cell>
          <cell r="O2338">
            <v>3.93</v>
          </cell>
          <cell r="P2338">
            <v>38.229999999999997</v>
          </cell>
          <cell r="Q2338">
            <v>375.04</v>
          </cell>
        </row>
        <row r="2339">
          <cell r="J2339" t="str">
            <v>ARENA GRUESA</v>
          </cell>
          <cell r="K2339" t="str">
            <v>m3</v>
          </cell>
          <cell r="M2339">
            <v>3.0200000000000001E-2</v>
          </cell>
          <cell r="N2339">
            <v>31.09</v>
          </cell>
          <cell r="O2339">
            <v>0.94</v>
          </cell>
          <cell r="P2339">
            <v>2.88</v>
          </cell>
          <cell r="Q2339">
            <v>89.7</v>
          </cell>
        </row>
        <row r="2340">
          <cell r="J2340" t="str">
            <v>CEMENTO PORTLAND TIPO I (42.5 Kg)</v>
          </cell>
          <cell r="K2340" t="str">
            <v>bls</v>
          </cell>
          <cell r="M2340">
            <v>0.2681</v>
          </cell>
          <cell r="N2340">
            <v>13.69</v>
          </cell>
          <cell r="O2340">
            <v>3.67</v>
          </cell>
          <cell r="P2340">
            <v>25.58</v>
          </cell>
          <cell r="Q2340">
            <v>350.23</v>
          </cell>
        </row>
        <row r="2341">
          <cell r="J2341" t="str">
            <v>CERAMICA 30X30CM H=15CM CELIMA SERIE GRANILLA</v>
          </cell>
          <cell r="K2341" t="str">
            <v>m2</v>
          </cell>
          <cell r="M2341">
            <v>1.0499000000000001</v>
          </cell>
          <cell r="N2341">
            <v>23.05</v>
          </cell>
          <cell r="O2341">
            <v>24.2</v>
          </cell>
          <cell r="P2341">
            <v>100.19</v>
          </cell>
          <cell r="Q2341">
            <v>2309.41</v>
          </cell>
        </row>
        <row r="2342">
          <cell r="J2342" t="str">
            <v>AGUA PUESTA EN OBRA</v>
          </cell>
          <cell r="K2342" t="str">
            <v>m3</v>
          </cell>
          <cell r="M2342">
            <v>0.04</v>
          </cell>
          <cell r="N2342">
            <v>8.51</v>
          </cell>
          <cell r="O2342">
            <v>0.34</v>
          </cell>
          <cell r="P2342">
            <v>3.82</v>
          </cell>
          <cell r="Q2342">
            <v>32.450000000000003</v>
          </cell>
        </row>
        <row r="2343">
          <cell r="J2343" t="str">
            <v>FRAGUA PORCELANA BLANCA</v>
          </cell>
          <cell r="K2343" t="str">
            <v>Kg</v>
          </cell>
          <cell r="M2343">
            <v>0.30070000000000002</v>
          </cell>
          <cell r="N2343">
            <v>3.06</v>
          </cell>
          <cell r="O2343">
            <v>0.92</v>
          </cell>
          <cell r="P2343">
            <v>28.7</v>
          </cell>
          <cell r="Q2343">
            <v>87.8</v>
          </cell>
        </row>
        <row r="2344">
          <cell r="J2344" t="str">
            <v>IMPLEMENTOS DE SEGURIDAD</v>
          </cell>
          <cell r="K2344" t="str">
            <v>hh</v>
          </cell>
          <cell r="M2344">
            <v>1.8723000000000001</v>
          </cell>
          <cell r="N2344">
            <v>0.47</v>
          </cell>
          <cell r="O2344">
            <v>0.88</v>
          </cell>
          <cell r="P2344">
            <v>178.67</v>
          </cell>
          <cell r="Q2344">
            <v>83.98</v>
          </cell>
        </row>
        <row r="2345">
          <cell r="J2345" t="str">
            <v>HERRAMIENTAS MANUALES</v>
          </cell>
          <cell r="K2345" t="str">
            <v>%MO</v>
          </cell>
          <cell r="M2345">
            <v>1.0200000000000001E-2</v>
          </cell>
          <cell r="N2345">
            <v>23.53</v>
          </cell>
          <cell r="O2345">
            <v>0.24</v>
          </cell>
          <cell r="P2345">
            <v>0.97</v>
          </cell>
          <cell r="Q2345">
            <v>22.9</v>
          </cell>
        </row>
        <row r="2346">
          <cell r="J2346" t="str">
            <v>REGLA DE ALUMINIO x 5m</v>
          </cell>
          <cell r="K2346" t="str">
            <v>u</v>
          </cell>
          <cell r="M2346">
            <v>0.06</v>
          </cell>
          <cell r="N2346">
            <v>14.5</v>
          </cell>
          <cell r="O2346">
            <v>0.87</v>
          </cell>
          <cell r="P2346">
            <v>5.73</v>
          </cell>
          <cell r="Q2346">
            <v>83.02</v>
          </cell>
        </row>
        <row r="2347">
          <cell r="J2347" t="str">
            <v>PUERTA CONTRAPLACADA FORMICA Y REJILLAS</v>
          </cell>
          <cell r="K2347" t="str">
            <v>m2</v>
          </cell>
          <cell r="M2347">
            <v>1</v>
          </cell>
          <cell r="N2347">
            <v>637.12</v>
          </cell>
          <cell r="O2347">
            <v>637.12</v>
          </cell>
          <cell r="P2347">
            <v>25.65</v>
          </cell>
          <cell r="Q2347">
            <v>16342.13</v>
          </cell>
        </row>
        <row r="2348">
          <cell r="J2348" t="str">
            <v>PUERTAS DE MADERA CEDRO CONTRAPLACADAS, FORRADAS CON FORMICA</v>
          </cell>
          <cell r="K2348" t="str">
            <v>m2</v>
          </cell>
          <cell r="M2348">
            <v>1</v>
          </cell>
          <cell r="N2348">
            <v>637.12</v>
          </cell>
          <cell r="O2348">
            <v>637.12</v>
          </cell>
          <cell r="P2348">
            <v>18.45</v>
          </cell>
          <cell r="Q2348">
            <v>11754.86</v>
          </cell>
        </row>
        <row r="2349">
          <cell r="J2349" t="str">
            <v>CELOSIAS ALTAS METALICAS</v>
          </cell>
          <cell r="K2349" t="str">
            <v>m</v>
          </cell>
          <cell r="M2349">
            <v>1</v>
          </cell>
          <cell r="N2349">
            <v>353.72</v>
          </cell>
          <cell r="O2349">
            <v>353.72</v>
          </cell>
          <cell r="P2349">
            <v>26.67</v>
          </cell>
          <cell r="Q2349">
            <v>9433.7099999999991</v>
          </cell>
        </row>
        <row r="2350">
          <cell r="J2350" t="str">
            <v>PUERTA METALICA C/REJILLA</v>
          </cell>
          <cell r="K2350" t="str">
            <v>m2</v>
          </cell>
          <cell r="M2350">
            <v>1</v>
          </cell>
          <cell r="N2350">
            <v>637.12</v>
          </cell>
          <cell r="O2350">
            <v>637.12</v>
          </cell>
          <cell r="P2350">
            <v>44.1</v>
          </cell>
          <cell r="Q2350">
            <v>28096.99</v>
          </cell>
        </row>
        <row r="2351">
          <cell r="J2351" t="str">
            <v>JEFE DE GRUPO</v>
          </cell>
          <cell r="K2351" t="str">
            <v>hh</v>
          </cell>
          <cell r="M2351">
            <v>3.15E-2</v>
          </cell>
          <cell r="N2351">
            <v>13.01</v>
          </cell>
          <cell r="O2351">
            <v>0.41</v>
          </cell>
          <cell r="P2351">
            <v>5.87</v>
          </cell>
          <cell r="Q2351">
            <v>76.44</v>
          </cell>
        </row>
        <row r="2352">
          <cell r="J2352" t="str">
            <v>OPERARIO</v>
          </cell>
          <cell r="K2352" t="str">
            <v>hh</v>
          </cell>
          <cell r="M2352">
            <v>0.32050000000000001</v>
          </cell>
          <cell r="N2352">
            <v>12.2</v>
          </cell>
          <cell r="O2352">
            <v>3.91</v>
          </cell>
          <cell r="P2352">
            <v>59.76</v>
          </cell>
          <cell r="Q2352">
            <v>729.02</v>
          </cell>
        </row>
        <row r="2353">
          <cell r="J2353" t="str">
            <v>LIJA PARA MADERA</v>
          </cell>
          <cell r="K2353" t="str">
            <v>u</v>
          </cell>
          <cell r="M2353">
            <v>7.0000000000000007E-2</v>
          </cell>
          <cell r="N2353">
            <v>1</v>
          </cell>
          <cell r="O2353">
            <v>7.0000000000000007E-2</v>
          </cell>
          <cell r="P2353">
            <v>13.05</v>
          </cell>
          <cell r="Q2353">
            <v>13.05</v>
          </cell>
        </row>
        <row r="2354">
          <cell r="J2354" t="str">
            <v>PINTURA LATEX SUPERMATE</v>
          </cell>
          <cell r="K2354" t="str">
            <v>gal</v>
          </cell>
          <cell r="M2354">
            <v>0.06</v>
          </cell>
          <cell r="N2354">
            <v>35</v>
          </cell>
          <cell r="O2354">
            <v>2.1</v>
          </cell>
          <cell r="P2354">
            <v>11.19</v>
          </cell>
          <cell r="Q2354">
            <v>391.55</v>
          </cell>
        </row>
        <row r="2355">
          <cell r="J2355" t="str">
            <v>IMPRIMANTE PARA MUROS EXTERIORES</v>
          </cell>
          <cell r="K2355" t="str">
            <v>gal</v>
          </cell>
          <cell r="M2355">
            <v>0.06</v>
          </cell>
          <cell r="N2355">
            <v>23</v>
          </cell>
          <cell r="O2355">
            <v>1.38</v>
          </cell>
          <cell r="P2355">
            <v>11.19</v>
          </cell>
          <cell r="Q2355">
            <v>257.3</v>
          </cell>
        </row>
        <row r="2356">
          <cell r="J2356" t="str">
            <v>SELLADOR PARA MUROS</v>
          </cell>
          <cell r="K2356" t="str">
            <v>gal</v>
          </cell>
          <cell r="M2356">
            <v>0.06</v>
          </cell>
          <cell r="N2356">
            <v>16.5</v>
          </cell>
          <cell r="O2356">
            <v>0.99</v>
          </cell>
          <cell r="P2356">
            <v>11.19</v>
          </cell>
          <cell r="Q2356">
            <v>184.59</v>
          </cell>
        </row>
        <row r="2357">
          <cell r="J2357" t="str">
            <v>IMPLEMENTOS DE SEGURIDAD</v>
          </cell>
          <cell r="K2357" t="str">
            <v>hh</v>
          </cell>
          <cell r="M2357">
            <v>0.36170000000000002</v>
          </cell>
          <cell r="N2357">
            <v>0.47</v>
          </cell>
          <cell r="O2357">
            <v>0.17</v>
          </cell>
          <cell r="P2357">
            <v>67.44</v>
          </cell>
          <cell r="Q2357">
            <v>31.7</v>
          </cell>
        </row>
        <row r="2358">
          <cell r="J2358" t="str">
            <v>HERRAMIENTAS MANUALES</v>
          </cell>
          <cell r="K2358" t="str">
            <v>%MO</v>
          </cell>
          <cell r="M2358">
            <v>4.9599999999999998E-2</v>
          </cell>
          <cell r="N2358">
            <v>4.6399999999999997</v>
          </cell>
          <cell r="O2358">
            <v>0.23</v>
          </cell>
          <cell r="P2358">
            <v>9.25</v>
          </cell>
          <cell r="Q2358">
            <v>42.88</v>
          </cell>
        </row>
        <row r="2359">
          <cell r="J2359" t="str">
            <v>ANDAMIO METALICO 2.5mx3.6m</v>
          </cell>
          <cell r="K2359" t="str">
            <v>dia</v>
          </cell>
          <cell r="M2359">
            <v>1.6199999999999999E-2</v>
          </cell>
          <cell r="N2359">
            <v>16.09</v>
          </cell>
          <cell r="O2359">
            <v>0.26</v>
          </cell>
          <cell r="P2359">
            <v>3.02</v>
          </cell>
          <cell r="Q2359">
            <v>48.48</v>
          </cell>
        </row>
        <row r="2360">
          <cell r="J2360" t="str">
            <v>JEFE DE GRUPO</v>
          </cell>
          <cell r="K2360" t="str">
            <v>hh</v>
          </cell>
          <cell r="M2360">
            <v>2.46E-2</v>
          </cell>
          <cell r="N2360">
            <v>13.01</v>
          </cell>
          <cell r="O2360">
            <v>0.32</v>
          </cell>
          <cell r="P2360">
            <v>10.6</v>
          </cell>
          <cell r="Q2360">
            <v>137.9</v>
          </cell>
        </row>
        <row r="2361">
          <cell r="J2361" t="str">
            <v>OPERARIO</v>
          </cell>
          <cell r="K2361" t="str">
            <v>hh</v>
          </cell>
          <cell r="M2361">
            <v>0.24260000000000001</v>
          </cell>
          <cell r="N2361">
            <v>12.2</v>
          </cell>
          <cell r="O2361">
            <v>2.96</v>
          </cell>
          <cell r="P2361">
            <v>104.55</v>
          </cell>
          <cell r="Q2361">
            <v>1275.6099999999999</v>
          </cell>
        </row>
        <row r="2362">
          <cell r="J2362" t="str">
            <v>LIJA PARA MADERA</v>
          </cell>
          <cell r="K2362" t="str">
            <v>u</v>
          </cell>
          <cell r="M2362">
            <v>7.0000000000000007E-2</v>
          </cell>
          <cell r="N2362">
            <v>1</v>
          </cell>
          <cell r="O2362">
            <v>7.0000000000000007E-2</v>
          </cell>
          <cell r="P2362">
            <v>30.17</v>
          </cell>
          <cell r="Q2362">
            <v>30.17</v>
          </cell>
        </row>
        <row r="2363">
          <cell r="J2363" t="str">
            <v>PINTURA VINILICA TIPO VENCELATEX</v>
          </cell>
          <cell r="K2363" t="str">
            <v>gal</v>
          </cell>
          <cell r="M2363">
            <v>0.06</v>
          </cell>
          <cell r="N2363">
            <v>28</v>
          </cell>
          <cell r="O2363">
            <v>1.68</v>
          </cell>
          <cell r="P2363">
            <v>25.86</v>
          </cell>
          <cell r="Q2363">
            <v>724</v>
          </cell>
        </row>
        <row r="2364">
          <cell r="J2364" t="str">
            <v>IMPRIMANTE PARA MUROS INTERIORES</v>
          </cell>
          <cell r="K2364" t="str">
            <v>gal</v>
          </cell>
          <cell r="M2364">
            <v>5.8299999999999998E-2</v>
          </cell>
          <cell r="N2364">
            <v>12</v>
          </cell>
          <cell r="O2364">
            <v>0.7</v>
          </cell>
          <cell r="P2364">
            <v>25.12</v>
          </cell>
          <cell r="Q2364">
            <v>301.67</v>
          </cell>
        </row>
        <row r="2365">
          <cell r="J2365" t="str">
            <v>SELLADOR PARA MUROS</v>
          </cell>
          <cell r="K2365" t="str">
            <v>gal</v>
          </cell>
          <cell r="M2365">
            <v>0.06</v>
          </cell>
          <cell r="N2365">
            <v>16.5</v>
          </cell>
          <cell r="O2365">
            <v>0.99</v>
          </cell>
          <cell r="P2365">
            <v>25.86</v>
          </cell>
          <cell r="Q2365">
            <v>426.64</v>
          </cell>
        </row>
        <row r="2366">
          <cell r="J2366" t="str">
            <v>IMPLEMENTOS DE SEGURIDAD</v>
          </cell>
          <cell r="K2366" t="str">
            <v>hh</v>
          </cell>
          <cell r="M2366">
            <v>0.27660000000000001</v>
          </cell>
          <cell r="N2366">
            <v>0.47</v>
          </cell>
          <cell r="O2366">
            <v>0.13</v>
          </cell>
          <cell r="P2366">
            <v>119.2</v>
          </cell>
          <cell r="Q2366">
            <v>56.02</v>
          </cell>
        </row>
        <row r="2367">
          <cell r="J2367" t="str">
            <v>ANDAMIO METALICO 2.5mx3.6m</v>
          </cell>
          <cell r="K2367" t="str">
            <v>dia</v>
          </cell>
          <cell r="M2367">
            <v>1.18E-2</v>
          </cell>
          <cell r="N2367">
            <v>16.09</v>
          </cell>
          <cell r="O2367">
            <v>0.19</v>
          </cell>
          <cell r="P2367">
            <v>5.09</v>
          </cell>
          <cell r="Q2367">
            <v>81.88</v>
          </cell>
        </row>
        <row r="2368">
          <cell r="J2368" t="str">
            <v>HERRAMIENTAS MANUALES</v>
          </cell>
          <cell r="K2368" t="str">
            <v>%MO</v>
          </cell>
          <cell r="M2368">
            <v>4.9399999999999999E-2</v>
          </cell>
          <cell r="N2368">
            <v>2.63</v>
          </cell>
          <cell r="O2368">
            <v>0.13</v>
          </cell>
          <cell r="P2368">
            <v>21.29</v>
          </cell>
          <cell r="Q2368">
            <v>56.02</v>
          </cell>
        </row>
        <row r="2369">
          <cell r="J2369" t="str">
            <v>JEFE DE GRUPO</v>
          </cell>
          <cell r="K2369" t="str">
            <v>hh</v>
          </cell>
          <cell r="M2369">
            <v>2.46E-2</v>
          </cell>
          <cell r="N2369">
            <v>13.01</v>
          </cell>
          <cell r="O2369">
            <v>0.32</v>
          </cell>
          <cell r="P2369">
            <v>7.67</v>
          </cell>
          <cell r="Q2369">
            <v>99.81</v>
          </cell>
        </row>
        <row r="2370">
          <cell r="J2370" t="str">
            <v>OPERARIO</v>
          </cell>
          <cell r="K2370" t="str">
            <v>hh</v>
          </cell>
          <cell r="M2370">
            <v>0.24260000000000001</v>
          </cell>
          <cell r="N2370">
            <v>12.2</v>
          </cell>
          <cell r="O2370">
            <v>2.96</v>
          </cell>
          <cell r="P2370">
            <v>75.67</v>
          </cell>
          <cell r="Q2370">
            <v>923.25</v>
          </cell>
        </row>
        <row r="2371">
          <cell r="J2371" t="str">
            <v>LIJA PARA MADERA</v>
          </cell>
          <cell r="K2371" t="str">
            <v>u</v>
          </cell>
          <cell r="M2371">
            <v>0.06</v>
          </cell>
          <cell r="N2371">
            <v>1</v>
          </cell>
          <cell r="O2371">
            <v>0.06</v>
          </cell>
          <cell r="P2371">
            <v>18.71</v>
          </cell>
          <cell r="Q2371">
            <v>18.71</v>
          </cell>
        </row>
        <row r="2372">
          <cell r="J2372" t="str">
            <v>PINTURA VINILICA TIPO VENCELATEX</v>
          </cell>
          <cell r="K2372" t="str">
            <v>gal</v>
          </cell>
          <cell r="M2372">
            <v>0.06</v>
          </cell>
          <cell r="N2372">
            <v>28</v>
          </cell>
          <cell r="O2372">
            <v>1.68</v>
          </cell>
          <cell r="P2372">
            <v>18.71</v>
          </cell>
          <cell r="Q2372">
            <v>524.01</v>
          </cell>
        </row>
        <row r="2373">
          <cell r="J2373" t="str">
            <v>IMPRIMANTE PARA MUROS INTERIORES</v>
          </cell>
          <cell r="K2373" t="str">
            <v>gal</v>
          </cell>
          <cell r="M2373">
            <v>6.1699999999999998E-2</v>
          </cell>
          <cell r="N2373">
            <v>12</v>
          </cell>
          <cell r="O2373">
            <v>0.74</v>
          </cell>
          <cell r="P2373">
            <v>19.239999999999998</v>
          </cell>
          <cell r="Q2373">
            <v>230.81</v>
          </cell>
        </row>
        <row r="2374">
          <cell r="J2374" t="str">
            <v>SELLADOR PARA MUROS</v>
          </cell>
          <cell r="K2374" t="str">
            <v>gal</v>
          </cell>
          <cell r="M2374">
            <v>0.06</v>
          </cell>
          <cell r="N2374">
            <v>16.5</v>
          </cell>
          <cell r="O2374">
            <v>0.99</v>
          </cell>
          <cell r="P2374">
            <v>18.71</v>
          </cell>
          <cell r="Q2374">
            <v>308.79000000000002</v>
          </cell>
        </row>
        <row r="2375">
          <cell r="J2375" t="str">
            <v>IMPLEMENTOS DE SEGURIDAD</v>
          </cell>
          <cell r="K2375" t="str">
            <v>hh</v>
          </cell>
          <cell r="M2375">
            <v>0.27660000000000001</v>
          </cell>
          <cell r="N2375">
            <v>0.47</v>
          </cell>
          <cell r="O2375">
            <v>0.13</v>
          </cell>
          <cell r="P2375">
            <v>86.27</v>
          </cell>
          <cell r="Q2375">
            <v>40.549999999999997</v>
          </cell>
        </row>
        <row r="2376">
          <cell r="J2376" t="str">
            <v>ANDAMIO METALICO 2.5mx3.6m</v>
          </cell>
          <cell r="K2376" t="str">
            <v>dia</v>
          </cell>
          <cell r="M2376">
            <v>1.18E-2</v>
          </cell>
          <cell r="N2376">
            <v>16.09</v>
          </cell>
          <cell r="O2376">
            <v>0.19</v>
          </cell>
          <cell r="P2376">
            <v>3.68</v>
          </cell>
          <cell r="Q2376">
            <v>59.26</v>
          </cell>
        </row>
        <row r="2377">
          <cell r="J2377" t="str">
            <v>HERRAMIENTAS MANUALES</v>
          </cell>
          <cell r="K2377" t="str">
            <v>%MO</v>
          </cell>
          <cell r="M2377">
            <v>5.11E-2</v>
          </cell>
          <cell r="N2377">
            <v>3.52</v>
          </cell>
          <cell r="O2377">
            <v>0.18</v>
          </cell>
          <cell r="P2377">
            <v>15.94</v>
          </cell>
          <cell r="Q2377">
            <v>56.14</v>
          </cell>
        </row>
        <row r="2378">
          <cell r="J2378" t="str">
            <v>MAESTRAMIENTO</v>
          </cell>
          <cell r="K2378" t="str">
            <v>u</v>
          </cell>
          <cell r="M2378">
            <v>1</v>
          </cell>
          <cell r="N2378">
            <v>9.4</v>
          </cell>
          <cell r="O2378">
            <v>9.4</v>
          </cell>
          <cell r="P2378">
            <v>4</v>
          </cell>
          <cell r="Q2378">
            <v>37.6</v>
          </cell>
        </row>
        <row r="2379">
          <cell r="J2379" t="str">
            <v>CERRADURA DE EMBUTIR EXTERIORES</v>
          </cell>
          <cell r="K2379" t="str">
            <v>u</v>
          </cell>
          <cell r="M2379">
            <v>1</v>
          </cell>
          <cell r="N2379">
            <v>73.11</v>
          </cell>
          <cell r="O2379">
            <v>73.11</v>
          </cell>
          <cell r="P2379">
            <v>4</v>
          </cell>
          <cell r="Q2379">
            <v>292.44</v>
          </cell>
        </row>
        <row r="2380">
          <cell r="J2380" t="str">
            <v>JEFE DE GRUPO</v>
          </cell>
          <cell r="K2380" t="str">
            <v>hh</v>
          </cell>
          <cell r="M2380">
            <v>5.3800000000000001E-2</v>
          </cell>
          <cell r="N2380">
            <v>13.01</v>
          </cell>
          <cell r="O2380">
            <v>0.7</v>
          </cell>
          <cell r="P2380">
            <v>1.29</v>
          </cell>
          <cell r="Q2380">
            <v>16.8</v>
          </cell>
        </row>
        <row r="2381">
          <cell r="J2381" t="str">
            <v>OPERARIO</v>
          </cell>
          <cell r="K2381" t="str">
            <v>hh</v>
          </cell>
          <cell r="M2381">
            <v>0.53359999999999996</v>
          </cell>
          <cell r="N2381">
            <v>12.2</v>
          </cell>
          <cell r="O2381">
            <v>6.51</v>
          </cell>
          <cell r="P2381">
            <v>12.81</v>
          </cell>
          <cell r="Q2381">
            <v>156.24</v>
          </cell>
        </row>
        <row r="2382">
          <cell r="J2382" t="str">
            <v>BISAGRA CAPUCHINA PLOMA 3" X 3"</v>
          </cell>
          <cell r="K2382" t="str">
            <v>par</v>
          </cell>
          <cell r="M2382">
            <v>1</v>
          </cell>
          <cell r="N2382">
            <v>2.83</v>
          </cell>
          <cell r="O2382">
            <v>2.83</v>
          </cell>
          <cell r="P2382">
            <v>24</v>
          </cell>
          <cell r="Q2382">
            <v>67.92</v>
          </cell>
        </row>
        <row r="2383">
          <cell r="J2383" t="str">
            <v>IMPLEMENTOS DE SEGURIDAD</v>
          </cell>
          <cell r="K2383" t="str">
            <v>hh</v>
          </cell>
          <cell r="M2383">
            <v>0.59570000000000001</v>
          </cell>
          <cell r="N2383">
            <v>0.47</v>
          </cell>
          <cell r="O2383">
            <v>0.28000000000000003</v>
          </cell>
          <cell r="P2383">
            <v>14.3</v>
          </cell>
          <cell r="Q2383">
            <v>6.72</v>
          </cell>
        </row>
        <row r="2384">
          <cell r="J2384" t="str">
            <v>HERRAMIENTAS MANUALES</v>
          </cell>
          <cell r="K2384" t="str">
            <v>%MO</v>
          </cell>
          <cell r="M2384">
            <v>4.65E-2</v>
          </cell>
          <cell r="N2384">
            <v>9.67</v>
          </cell>
          <cell r="O2384">
            <v>0.45</v>
          </cell>
          <cell r="P2384">
            <v>1.1200000000000001</v>
          </cell>
          <cell r="Q2384">
            <v>10.8</v>
          </cell>
        </row>
        <row r="2385">
          <cell r="J2385" t="str">
            <v>VIDRIO INCOLORO TEMPLADO 6 MM.</v>
          </cell>
          <cell r="K2385" t="str">
            <v>P2</v>
          </cell>
          <cell r="M2385">
            <v>1</v>
          </cell>
          <cell r="N2385">
            <v>189.78</v>
          </cell>
          <cell r="O2385">
            <v>189.78</v>
          </cell>
          <cell r="P2385">
            <v>8.58</v>
          </cell>
          <cell r="Q2385">
            <v>1628.31</v>
          </cell>
        </row>
        <row r="2386">
          <cell r="J2386" t="str">
            <v>JEFE DE GRUPO</v>
          </cell>
          <cell r="K2386" t="str">
            <v>hh</v>
          </cell>
          <cell r="M2386">
            <v>8.9200000000000002E-2</v>
          </cell>
          <cell r="N2386">
            <v>13.01</v>
          </cell>
          <cell r="O2386">
            <v>1.1599999999999999</v>
          </cell>
          <cell r="P2386">
            <v>27.21</v>
          </cell>
          <cell r="Q2386">
            <v>353.83</v>
          </cell>
        </row>
        <row r="2387">
          <cell r="J2387" t="str">
            <v>OPERARIO</v>
          </cell>
          <cell r="K2387" t="str">
            <v>hh</v>
          </cell>
          <cell r="M2387">
            <v>0.88849999999999996</v>
          </cell>
          <cell r="N2387">
            <v>12.2</v>
          </cell>
          <cell r="O2387">
            <v>10.84</v>
          </cell>
          <cell r="P2387">
            <v>271.02</v>
          </cell>
          <cell r="Q2387">
            <v>3306.53</v>
          </cell>
        </row>
        <row r="2388">
          <cell r="J2388" t="str">
            <v>OFICIAL</v>
          </cell>
          <cell r="K2388" t="str">
            <v>hh</v>
          </cell>
          <cell r="M2388">
            <v>0.44429999999999997</v>
          </cell>
          <cell r="N2388">
            <v>10.87</v>
          </cell>
          <cell r="O2388">
            <v>4.83</v>
          </cell>
          <cell r="P2388">
            <v>135.52000000000001</v>
          </cell>
          <cell r="Q2388">
            <v>1473.29</v>
          </cell>
        </row>
        <row r="2389">
          <cell r="J2389" t="str">
            <v>ACERO LISO 1/4"</v>
          </cell>
          <cell r="K2389" t="str">
            <v>Kg</v>
          </cell>
          <cell r="M2389">
            <v>0.75519999999999998</v>
          </cell>
          <cell r="N2389">
            <v>2.9</v>
          </cell>
          <cell r="O2389">
            <v>2.19</v>
          </cell>
          <cell r="P2389">
            <v>230.36</v>
          </cell>
          <cell r="Q2389">
            <v>668.02</v>
          </cell>
        </row>
        <row r="2390">
          <cell r="J2390" t="str">
            <v>CEMENTO PORTLAND TIPO I (42.5 Kg)</v>
          </cell>
          <cell r="K2390" t="str">
            <v>bls</v>
          </cell>
          <cell r="M2390">
            <v>0.19719999999999999</v>
          </cell>
          <cell r="N2390">
            <v>13.69</v>
          </cell>
          <cell r="O2390">
            <v>2.7</v>
          </cell>
          <cell r="P2390">
            <v>60.15</v>
          </cell>
          <cell r="Q2390">
            <v>823.58</v>
          </cell>
        </row>
        <row r="2391">
          <cell r="J2391" t="str">
            <v>AGUA PUESTA EN OBRA</v>
          </cell>
          <cell r="K2391" t="str">
            <v>m3</v>
          </cell>
          <cell r="M2391">
            <v>7.1000000000000004E-3</v>
          </cell>
          <cell r="N2391">
            <v>8.51</v>
          </cell>
          <cell r="O2391">
            <v>0.06</v>
          </cell>
          <cell r="P2391">
            <v>2.17</v>
          </cell>
          <cell r="Q2391">
            <v>18.3</v>
          </cell>
        </row>
        <row r="2392">
          <cell r="J2392" t="str">
            <v>ARENA GRUESA</v>
          </cell>
          <cell r="K2392" t="str">
            <v>m3</v>
          </cell>
          <cell r="M2392">
            <v>2.8000000000000001E-2</v>
          </cell>
          <cell r="N2392">
            <v>31.09</v>
          </cell>
          <cell r="O2392">
            <v>0.87</v>
          </cell>
          <cell r="P2392">
            <v>8.5399999999999991</v>
          </cell>
          <cell r="Q2392">
            <v>265.38</v>
          </cell>
        </row>
        <row r="2393">
          <cell r="J2393" t="str">
            <v>CLAVOS PARA MADERA CON CABEZA</v>
          </cell>
          <cell r="K2393" t="str">
            <v>Kg</v>
          </cell>
          <cell r="M2393">
            <v>3.3999999999999998E-3</v>
          </cell>
          <cell r="N2393">
            <v>2.9</v>
          </cell>
          <cell r="O2393">
            <v>0.01</v>
          </cell>
          <cell r="P2393">
            <v>1.04</v>
          </cell>
          <cell r="Q2393">
            <v>3.05</v>
          </cell>
        </row>
        <row r="2394">
          <cell r="J2394" t="str">
            <v>LADRILLO KK 18 HUECOS 9X12.5X23 CM</v>
          </cell>
          <cell r="K2394" t="str">
            <v>mll</v>
          </cell>
          <cell r="M2394">
            <v>4.1000000000000002E-2</v>
          </cell>
          <cell r="N2394">
            <v>560</v>
          </cell>
          <cell r="O2394">
            <v>22.96</v>
          </cell>
          <cell r="P2394">
            <v>12.51</v>
          </cell>
          <cell r="Q2394">
            <v>7003.49</v>
          </cell>
        </row>
        <row r="2395">
          <cell r="J2395" t="str">
            <v>IMPLEMENTOS DE SEGURIDAD</v>
          </cell>
          <cell r="K2395" t="str">
            <v>hh</v>
          </cell>
          <cell r="M2395">
            <v>1.4255</v>
          </cell>
          <cell r="N2395">
            <v>0.47</v>
          </cell>
          <cell r="O2395">
            <v>0.67</v>
          </cell>
          <cell r="P2395">
            <v>434.82</v>
          </cell>
          <cell r="Q2395">
            <v>204.37</v>
          </cell>
        </row>
        <row r="2396">
          <cell r="J2396" t="str">
            <v>ANDAMIO METALICO 2.5mx3.6m</v>
          </cell>
          <cell r="K2396" t="str">
            <v>dia</v>
          </cell>
          <cell r="M2396">
            <v>0.36980000000000002</v>
          </cell>
          <cell r="N2396">
            <v>16.09</v>
          </cell>
          <cell r="O2396">
            <v>5.95</v>
          </cell>
          <cell r="P2396">
            <v>112.8</v>
          </cell>
          <cell r="Q2396">
            <v>1814.93</v>
          </cell>
        </row>
        <row r="2397">
          <cell r="J2397" t="str">
            <v>HERRAMIENTAS MANUALES</v>
          </cell>
          <cell r="K2397" t="str">
            <v>%MO</v>
          </cell>
          <cell r="M2397">
            <v>4.99E-2</v>
          </cell>
          <cell r="N2397">
            <v>16.829999999999998</v>
          </cell>
          <cell r="O2397">
            <v>0.84</v>
          </cell>
          <cell r="P2397">
            <v>15.22</v>
          </cell>
          <cell r="Q2397">
            <v>256.23</v>
          </cell>
        </row>
        <row r="2398">
          <cell r="J2398" t="str">
            <v>JEFE DE GRUPO</v>
          </cell>
          <cell r="K2398" t="str">
            <v>hh</v>
          </cell>
          <cell r="M2398">
            <v>6.3799999999999996E-2</v>
          </cell>
          <cell r="N2398">
            <v>13.01</v>
          </cell>
          <cell r="O2398">
            <v>0.83</v>
          </cell>
          <cell r="P2398">
            <v>64.12</v>
          </cell>
          <cell r="Q2398">
            <v>834.15</v>
          </cell>
        </row>
        <row r="2399">
          <cell r="J2399" t="str">
            <v>OPERARIO</v>
          </cell>
          <cell r="K2399" t="str">
            <v>hh</v>
          </cell>
          <cell r="M2399">
            <v>0.63929999999999998</v>
          </cell>
          <cell r="N2399">
            <v>12.2</v>
          </cell>
          <cell r="O2399">
            <v>7.8</v>
          </cell>
          <cell r="P2399">
            <v>642.5</v>
          </cell>
          <cell r="Q2399">
            <v>7839</v>
          </cell>
        </row>
        <row r="2400">
          <cell r="J2400" t="str">
            <v>AYUDANTE</v>
          </cell>
          <cell r="K2400" t="str">
            <v>hh</v>
          </cell>
          <cell r="M2400">
            <v>0.27929999999999999</v>
          </cell>
          <cell r="N2400">
            <v>9.81</v>
          </cell>
          <cell r="O2400">
            <v>2.74</v>
          </cell>
          <cell r="P2400">
            <v>280.7</v>
          </cell>
          <cell r="Q2400">
            <v>2753.7</v>
          </cell>
        </row>
        <row r="2401">
          <cell r="J2401" t="str">
            <v>CLAVOS PARA MADERA CON CABEZA</v>
          </cell>
          <cell r="K2401" t="str">
            <v>Kg</v>
          </cell>
          <cell r="M2401">
            <v>4.48E-2</v>
          </cell>
          <cell r="N2401">
            <v>2.9</v>
          </cell>
          <cell r="O2401">
            <v>0.13</v>
          </cell>
          <cell r="P2401">
            <v>45.02</v>
          </cell>
          <cell r="Q2401">
            <v>130.65</v>
          </cell>
        </row>
        <row r="2402">
          <cell r="J2402" t="str">
            <v>ARENA FINA</v>
          </cell>
          <cell r="K2402" t="str">
            <v>m3</v>
          </cell>
          <cell r="M2402">
            <v>3.04E-2</v>
          </cell>
          <cell r="N2402">
            <v>31.54</v>
          </cell>
          <cell r="O2402">
            <v>0.96</v>
          </cell>
          <cell r="P2402">
            <v>30.55</v>
          </cell>
          <cell r="Q2402">
            <v>964.8</v>
          </cell>
        </row>
        <row r="2403">
          <cell r="J2403" t="str">
            <v>CEMENTO PORTLAND TIPO I (42.5 Kg)</v>
          </cell>
          <cell r="K2403" t="str">
            <v>bls</v>
          </cell>
          <cell r="M2403">
            <v>0.15190000000000001</v>
          </cell>
          <cell r="N2403">
            <v>13.69</v>
          </cell>
          <cell r="O2403">
            <v>2.08</v>
          </cell>
          <cell r="P2403">
            <v>152.66</v>
          </cell>
          <cell r="Q2403">
            <v>2090.4</v>
          </cell>
        </row>
        <row r="2404">
          <cell r="J2404" t="str">
            <v>AGUA PUESTA EN OBRA</v>
          </cell>
          <cell r="K2404" t="str">
            <v>m3</v>
          </cell>
          <cell r="M2404">
            <v>7.1000000000000004E-3</v>
          </cell>
          <cell r="N2404">
            <v>8.51</v>
          </cell>
          <cell r="O2404">
            <v>0.06</v>
          </cell>
          <cell r="P2404">
            <v>7.14</v>
          </cell>
          <cell r="Q2404">
            <v>60.3</v>
          </cell>
        </row>
        <row r="2405">
          <cell r="J2405" t="str">
            <v>MADERA TORNILLO INC. CORTE</v>
          </cell>
          <cell r="K2405" t="str">
            <v>p2</v>
          </cell>
          <cell r="M2405">
            <v>0.2407</v>
          </cell>
          <cell r="N2405">
            <v>3.7</v>
          </cell>
          <cell r="O2405">
            <v>0.89</v>
          </cell>
          <cell r="P2405">
            <v>241.9</v>
          </cell>
          <cell r="Q2405">
            <v>894.45</v>
          </cell>
        </row>
        <row r="2406">
          <cell r="J2406" t="str">
            <v>IMPLEMENTOS DE SEGURIDAD</v>
          </cell>
          <cell r="K2406" t="str">
            <v>hh</v>
          </cell>
          <cell r="M2406">
            <v>0.97870000000000001</v>
          </cell>
          <cell r="N2406">
            <v>0.47</v>
          </cell>
          <cell r="O2406">
            <v>0.46</v>
          </cell>
          <cell r="P2406">
            <v>983.59</v>
          </cell>
          <cell r="Q2406">
            <v>462.3</v>
          </cell>
        </row>
        <row r="2407">
          <cell r="J2407" t="str">
            <v>HERRAMIENTAS MANUALES</v>
          </cell>
          <cell r="K2407" t="str">
            <v>%MO</v>
          </cell>
          <cell r="M2407">
            <v>0.05</v>
          </cell>
          <cell r="N2407">
            <v>12.21</v>
          </cell>
          <cell r="O2407">
            <v>0.61</v>
          </cell>
          <cell r="P2407">
            <v>50.25</v>
          </cell>
          <cell r="Q2407">
            <v>613.04999999999995</v>
          </cell>
        </row>
        <row r="2408">
          <cell r="J2408" t="str">
            <v>JEFE DE GRUPO</v>
          </cell>
          <cell r="K2408" t="str">
            <v>hh</v>
          </cell>
          <cell r="M2408">
            <v>3.15E-2</v>
          </cell>
          <cell r="N2408">
            <v>13.01</v>
          </cell>
          <cell r="O2408">
            <v>0.41</v>
          </cell>
          <cell r="P2408">
            <v>31.66</v>
          </cell>
          <cell r="Q2408">
            <v>412.05</v>
          </cell>
        </row>
        <row r="2409">
          <cell r="J2409" t="str">
            <v>OPERARIO</v>
          </cell>
          <cell r="K2409" t="str">
            <v>hh</v>
          </cell>
          <cell r="M2409">
            <v>0.32050000000000001</v>
          </cell>
          <cell r="N2409">
            <v>12.2</v>
          </cell>
          <cell r="O2409">
            <v>3.91</v>
          </cell>
          <cell r="P2409">
            <v>322.10000000000002</v>
          </cell>
          <cell r="Q2409">
            <v>3929.55</v>
          </cell>
        </row>
        <row r="2410">
          <cell r="J2410" t="str">
            <v>LIJA PARA MADERA</v>
          </cell>
          <cell r="K2410" t="str">
            <v>u</v>
          </cell>
          <cell r="M2410">
            <v>7.0000000000000007E-2</v>
          </cell>
          <cell r="N2410">
            <v>1</v>
          </cell>
          <cell r="O2410">
            <v>7.0000000000000007E-2</v>
          </cell>
          <cell r="P2410">
            <v>70.349999999999994</v>
          </cell>
          <cell r="Q2410">
            <v>70.349999999999994</v>
          </cell>
        </row>
        <row r="2411">
          <cell r="J2411" t="str">
            <v>PINTURA LATEX SUPERMATE</v>
          </cell>
          <cell r="K2411" t="str">
            <v>gal</v>
          </cell>
          <cell r="M2411">
            <v>0.06</v>
          </cell>
          <cell r="N2411">
            <v>35</v>
          </cell>
          <cell r="O2411">
            <v>2.1</v>
          </cell>
          <cell r="P2411">
            <v>60.3</v>
          </cell>
          <cell r="Q2411">
            <v>2110.5</v>
          </cell>
        </row>
        <row r="2412">
          <cell r="J2412" t="str">
            <v>IMPRIMANTE PARA MUROS EXTERIORES</v>
          </cell>
          <cell r="K2412" t="str">
            <v>gal</v>
          </cell>
          <cell r="M2412">
            <v>0.06</v>
          </cell>
          <cell r="N2412">
            <v>23</v>
          </cell>
          <cell r="O2412">
            <v>1.38</v>
          </cell>
          <cell r="P2412">
            <v>60.3</v>
          </cell>
          <cell r="Q2412">
            <v>1386.9</v>
          </cell>
        </row>
        <row r="2413">
          <cell r="J2413" t="str">
            <v>SELLADOR PARA MUROS</v>
          </cell>
          <cell r="K2413" t="str">
            <v>gal</v>
          </cell>
          <cell r="M2413">
            <v>0.06</v>
          </cell>
          <cell r="N2413">
            <v>16.5</v>
          </cell>
          <cell r="O2413">
            <v>0.99</v>
          </cell>
          <cell r="P2413">
            <v>60.3</v>
          </cell>
          <cell r="Q2413">
            <v>994.95</v>
          </cell>
        </row>
        <row r="2414">
          <cell r="J2414" t="str">
            <v>IMPLEMENTOS DE SEGURIDAD</v>
          </cell>
          <cell r="K2414" t="str">
            <v>hh</v>
          </cell>
          <cell r="M2414">
            <v>0.36170000000000002</v>
          </cell>
          <cell r="N2414">
            <v>0.47</v>
          </cell>
          <cell r="O2414">
            <v>0.17</v>
          </cell>
          <cell r="P2414">
            <v>363.51</v>
          </cell>
          <cell r="Q2414">
            <v>170.85</v>
          </cell>
        </row>
        <row r="2415">
          <cell r="J2415" t="str">
            <v>HERRAMIENTAS MANUALES</v>
          </cell>
          <cell r="K2415" t="str">
            <v>%MO</v>
          </cell>
          <cell r="M2415">
            <v>4.9599999999999998E-2</v>
          </cell>
          <cell r="N2415">
            <v>4.6399999999999997</v>
          </cell>
          <cell r="O2415">
            <v>0.23</v>
          </cell>
          <cell r="P2415">
            <v>49.85</v>
          </cell>
          <cell r="Q2415">
            <v>231.15</v>
          </cell>
        </row>
        <row r="2416">
          <cell r="J2416" t="str">
            <v>ANDAMIO METALICO 2.5mx3.6m</v>
          </cell>
          <cell r="K2416" t="str">
            <v>dia</v>
          </cell>
          <cell r="M2416">
            <v>1.6199999999999999E-2</v>
          </cell>
          <cell r="N2416">
            <v>16.09</v>
          </cell>
          <cell r="O2416">
            <v>0.26</v>
          </cell>
          <cell r="P2416">
            <v>16.28</v>
          </cell>
          <cell r="Q2416">
            <v>261.3</v>
          </cell>
        </row>
        <row r="2417">
          <cell r="J2417" t="str">
            <v>SUMINISTRO DE REJA METALICA 1 EN CERCO INTERIOR TIPO PRODAC</v>
          </cell>
          <cell r="K2417" t="str">
            <v>m2</v>
          </cell>
          <cell r="M2417">
            <v>7.2</v>
          </cell>
          <cell r="N2417">
            <v>378.59</v>
          </cell>
          <cell r="O2417">
            <v>2725.85</v>
          </cell>
          <cell r="P2417">
            <v>7.2</v>
          </cell>
          <cell r="Q2417">
            <v>2725.85</v>
          </cell>
        </row>
        <row r="2418">
          <cell r="J2418" t="str">
            <v>MONTAJE DE REJA METALICA 1 EN CERCO INTERIOR TIPO PRODAC</v>
          </cell>
          <cell r="K2418" t="str">
            <v>m2</v>
          </cell>
          <cell r="M2418">
            <v>7.2000999999999999</v>
          </cell>
          <cell r="N2418">
            <v>63.33</v>
          </cell>
          <cell r="O2418">
            <v>455.98</v>
          </cell>
          <cell r="P2418">
            <v>7.2</v>
          </cell>
          <cell r="Q2418">
            <v>455.98</v>
          </cell>
        </row>
        <row r="2419">
          <cell r="J2419" t="str">
            <v>SUMINISTRO DE REJA METALICA 2 EN CERCO INTERIOR TIPO PRODAC</v>
          </cell>
          <cell r="K2419" t="str">
            <v>u</v>
          </cell>
          <cell r="M2419">
            <v>1</v>
          </cell>
          <cell r="N2419">
            <v>4242.43</v>
          </cell>
          <cell r="O2419">
            <v>4242.43</v>
          </cell>
          <cell r="P2419">
            <v>1</v>
          </cell>
          <cell r="Q2419">
            <v>4242.43</v>
          </cell>
        </row>
        <row r="2420">
          <cell r="J2420" t="str">
            <v>REJA METALICA (3) EN CERCO INTERIOR</v>
          </cell>
          <cell r="K2420" t="str">
            <v>u</v>
          </cell>
          <cell r="M2420">
            <v>1</v>
          </cell>
          <cell r="N2420">
            <v>5975.55</v>
          </cell>
          <cell r="O2420">
            <v>5975.55</v>
          </cell>
          <cell r="P2420">
            <v>1</v>
          </cell>
          <cell r="Q2420">
            <v>5975.55</v>
          </cell>
        </row>
        <row r="2421">
          <cell r="J2421" t="str">
            <v>JEFE DE GRUPO</v>
          </cell>
          <cell r="K2421" t="str">
            <v>hh</v>
          </cell>
          <cell r="M2421">
            <v>8.9200000000000002E-2</v>
          </cell>
          <cell r="N2421">
            <v>13.01</v>
          </cell>
          <cell r="O2421">
            <v>1.1599999999999999</v>
          </cell>
          <cell r="P2421">
            <v>6.19</v>
          </cell>
          <cell r="Q2421">
            <v>80.55</v>
          </cell>
        </row>
        <row r="2422">
          <cell r="J2422" t="str">
            <v>OPERARIO</v>
          </cell>
          <cell r="K2422" t="str">
            <v>hh</v>
          </cell>
          <cell r="M2422">
            <v>0.88849999999999996</v>
          </cell>
          <cell r="N2422">
            <v>12.2</v>
          </cell>
          <cell r="O2422">
            <v>10.84</v>
          </cell>
          <cell r="P2422">
            <v>61.7</v>
          </cell>
          <cell r="Q2422">
            <v>752.73</v>
          </cell>
        </row>
        <row r="2423">
          <cell r="J2423" t="str">
            <v>OFICIAL</v>
          </cell>
          <cell r="K2423" t="str">
            <v>hh</v>
          </cell>
          <cell r="M2423">
            <v>0.44429999999999997</v>
          </cell>
          <cell r="N2423">
            <v>10.87</v>
          </cell>
          <cell r="O2423">
            <v>4.83</v>
          </cell>
          <cell r="P2423">
            <v>30.85</v>
          </cell>
          <cell r="Q2423">
            <v>335.4</v>
          </cell>
        </row>
        <row r="2424">
          <cell r="J2424" t="str">
            <v>ACERO LISO 1/4"</v>
          </cell>
          <cell r="K2424" t="str">
            <v>Kg</v>
          </cell>
          <cell r="M2424">
            <v>0.75519999999999998</v>
          </cell>
          <cell r="N2424">
            <v>2.9</v>
          </cell>
          <cell r="O2424">
            <v>2.19</v>
          </cell>
          <cell r="P2424">
            <v>52.44</v>
          </cell>
          <cell r="Q2424">
            <v>152.07</v>
          </cell>
        </row>
        <row r="2425">
          <cell r="J2425" t="str">
            <v>CEMENTO PORTLAND TIPO I (42.5 Kg)</v>
          </cell>
          <cell r="K2425" t="str">
            <v>bls</v>
          </cell>
          <cell r="M2425">
            <v>0.19719999999999999</v>
          </cell>
          <cell r="N2425">
            <v>13.69</v>
          </cell>
          <cell r="O2425">
            <v>2.7</v>
          </cell>
          <cell r="P2425">
            <v>13.69</v>
          </cell>
          <cell r="Q2425">
            <v>187.49</v>
          </cell>
        </row>
        <row r="2426">
          <cell r="J2426" t="str">
            <v>AGUA PUESTA EN OBRA</v>
          </cell>
          <cell r="K2426" t="str">
            <v>m3</v>
          </cell>
          <cell r="M2426">
            <v>7.1000000000000004E-3</v>
          </cell>
          <cell r="N2426">
            <v>8.51</v>
          </cell>
          <cell r="O2426">
            <v>0.06</v>
          </cell>
          <cell r="P2426">
            <v>0.49</v>
          </cell>
          <cell r="Q2426">
            <v>4.17</v>
          </cell>
        </row>
        <row r="2427">
          <cell r="J2427" t="str">
            <v>ARENA GRUESA</v>
          </cell>
          <cell r="K2427" t="str">
            <v>m3</v>
          </cell>
          <cell r="M2427">
            <v>2.8000000000000001E-2</v>
          </cell>
          <cell r="N2427">
            <v>31.09</v>
          </cell>
          <cell r="O2427">
            <v>0.87</v>
          </cell>
          <cell r="P2427">
            <v>1.94</v>
          </cell>
          <cell r="Q2427">
            <v>60.41</v>
          </cell>
        </row>
        <row r="2428">
          <cell r="J2428" t="str">
            <v>CLAVOS PARA MADERA CON CABEZA</v>
          </cell>
          <cell r="K2428" t="str">
            <v>Kg</v>
          </cell>
          <cell r="M2428">
            <v>3.3999999999999998E-3</v>
          </cell>
          <cell r="N2428">
            <v>2.9</v>
          </cell>
          <cell r="O2428">
            <v>0.01</v>
          </cell>
          <cell r="P2428">
            <v>0.24</v>
          </cell>
          <cell r="Q2428">
            <v>0.69</v>
          </cell>
        </row>
        <row r="2429">
          <cell r="J2429" t="str">
            <v>LADRILLO KK 18 HUECOS 9X12.5X23 CM</v>
          </cell>
          <cell r="K2429" t="str">
            <v>mll</v>
          </cell>
          <cell r="M2429">
            <v>4.1000000000000002E-2</v>
          </cell>
          <cell r="N2429">
            <v>560</v>
          </cell>
          <cell r="O2429">
            <v>22.96</v>
          </cell>
          <cell r="P2429">
            <v>2.85</v>
          </cell>
          <cell r="Q2429">
            <v>1594.34</v>
          </cell>
        </row>
        <row r="2430">
          <cell r="J2430" t="str">
            <v>IMPLEMENTOS DE SEGURIDAD</v>
          </cell>
          <cell r="K2430" t="str">
            <v>hh</v>
          </cell>
          <cell r="M2430">
            <v>1.4255</v>
          </cell>
          <cell r="N2430">
            <v>0.47</v>
          </cell>
          <cell r="O2430">
            <v>0.67</v>
          </cell>
          <cell r="P2430">
            <v>98.99</v>
          </cell>
          <cell r="Q2430">
            <v>46.52</v>
          </cell>
        </row>
        <row r="2431">
          <cell r="J2431" t="str">
            <v>ANDAMIO METALICO 2.5mx3.6m</v>
          </cell>
          <cell r="K2431" t="str">
            <v>dia</v>
          </cell>
          <cell r="M2431">
            <v>0.36980000000000002</v>
          </cell>
          <cell r="N2431">
            <v>16.09</v>
          </cell>
          <cell r="O2431">
            <v>5.95</v>
          </cell>
          <cell r="P2431">
            <v>25.68</v>
          </cell>
          <cell r="Q2431">
            <v>413.17</v>
          </cell>
        </row>
        <row r="2432">
          <cell r="J2432" t="str">
            <v>HERRAMIENTAS MANUALES</v>
          </cell>
          <cell r="K2432" t="str">
            <v>%MO</v>
          </cell>
          <cell r="M2432">
            <v>4.99E-2</v>
          </cell>
          <cell r="N2432">
            <v>16.829999999999998</v>
          </cell>
          <cell r="O2432">
            <v>0.84</v>
          </cell>
          <cell r="P2432">
            <v>3.47</v>
          </cell>
          <cell r="Q2432">
            <v>58.33</v>
          </cell>
        </row>
        <row r="2433">
          <cell r="J2433" t="str">
            <v>JEFE DE GRUPO</v>
          </cell>
          <cell r="K2433" t="str">
            <v>hh</v>
          </cell>
          <cell r="M2433">
            <v>6.3799999999999996E-2</v>
          </cell>
          <cell r="N2433">
            <v>13.01</v>
          </cell>
          <cell r="O2433">
            <v>0.83</v>
          </cell>
          <cell r="P2433">
            <v>4.43</v>
          </cell>
          <cell r="Q2433">
            <v>57.64</v>
          </cell>
        </row>
        <row r="2434">
          <cell r="J2434" t="str">
            <v>OPERARIO</v>
          </cell>
          <cell r="K2434" t="str">
            <v>hh</v>
          </cell>
          <cell r="M2434">
            <v>0.63929999999999998</v>
          </cell>
          <cell r="N2434">
            <v>12.2</v>
          </cell>
          <cell r="O2434">
            <v>7.8</v>
          </cell>
          <cell r="P2434">
            <v>44.39</v>
          </cell>
          <cell r="Q2434">
            <v>541.63</v>
          </cell>
        </row>
        <row r="2435">
          <cell r="J2435" t="str">
            <v>AYUDANTE</v>
          </cell>
          <cell r="K2435" t="str">
            <v>hh</v>
          </cell>
          <cell r="M2435">
            <v>0.27929999999999999</v>
          </cell>
          <cell r="N2435">
            <v>9.81</v>
          </cell>
          <cell r="O2435">
            <v>2.74</v>
          </cell>
          <cell r="P2435">
            <v>19.39</v>
          </cell>
          <cell r="Q2435">
            <v>190.27</v>
          </cell>
        </row>
        <row r="2436">
          <cell r="J2436" t="str">
            <v>CLAVOS PARA MADERA CON CABEZA</v>
          </cell>
          <cell r="K2436" t="str">
            <v>Kg</v>
          </cell>
          <cell r="M2436">
            <v>4.48E-2</v>
          </cell>
          <cell r="N2436">
            <v>2.9</v>
          </cell>
          <cell r="O2436">
            <v>0.13</v>
          </cell>
          <cell r="P2436">
            <v>3.11</v>
          </cell>
          <cell r="Q2436">
            <v>9.0299999999999994</v>
          </cell>
        </row>
        <row r="2437">
          <cell r="J2437" t="str">
            <v>ARENA FINA</v>
          </cell>
          <cell r="K2437" t="str">
            <v>m3</v>
          </cell>
          <cell r="M2437">
            <v>3.04E-2</v>
          </cell>
          <cell r="N2437">
            <v>31.54</v>
          </cell>
          <cell r="O2437">
            <v>0.96</v>
          </cell>
          <cell r="P2437">
            <v>2.11</v>
          </cell>
          <cell r="Q2437">
            <v>66.66</v>
          </cell>
        </row>
        <row r="2438">
          <cell r="J2438" t="str">
            <v>CEMENTO PORTLAND TIPO I (42.5 Kg)</v>
          </cell>
          <cell r="K2438" t="str">
            <v>bls</v>
          </cell>
          <cell r="M2438">
            <v>0.15190000000000001</v>
          </cell>
          <cell r="N2438">
            <v>13.69</v>
          </cell>
          <cell r="O2438">
            <v>2.08</v>
          </cell>
          <cell r="P2438">
            <v>10.55</v>
          </cell>
          <cell r="Q2438">
            <v>144.44</v>
          </cell>
        </row>
        <row r="2439">
          <cell r="J2439" t="str">
            <v>AGUA PUESTA EN OBRA</v>
          </cell>
          <cell r="K2439" t="str">
            <v>m3</v>
          </cell>
          <cell r="M2439">
            <v>7.1000000000000004E-3</v>
          </cell>
          <cell r="N2439">
            <v>8.51</v>
          </cell>
          <cell r="O2439">
            <v>0.06</v>
          </cell>
          <cell r="P2439">
            <v>0.49</v>
          </cell>
          <cell r="Q2439">
            <v>4.17</v>
          </cell>
        </row>
        <row r="2440">
          <cell r="J2440" t="str">
            <v>MADERA TORNILLO INC. CORTE</v>
          </cell>
          <cell r="K2440" t="str">
            <v>p2</v>
          </cell>
          <cell r="M2440">
            <v>0.2407</v>
          </cell>
          <cell r="N2440">
            <v>3.7</v>
          </cell>
          <cell r="O2440">
            <v>0.89</v>
          </cell>
          <cell r="P2440">
            <v>16.71</v>
          </cell>
          <cell r="Q2440">
            <v>61.8</v>
          </cell>
        </row>
        <row r="2441">
          <cell r="J2441" t="str">
            <v>IMPLEMENTOS DE SEGURIDAD</v>
          </cell>
          <cell r="K2441" t="str">
            <v>hh</v>
          </cell>
          <cell r="M2441">
            <v>0.97870000000000001</v>
          </cell>
          <cell r="N2441">
            <v>0.47</v>
          </cell>
          <cell r="O2441">
            <v>0.46</v>
          </cell>
          <cell r="P2441">
            <v>67.959999999999994</v>
          </cell>
          <cell r="Q2441">
            <v>31.94</v>
          </cell>
        </row>
        <row r="2442">
          <cell r="J2442" t="str">
            <v>HERRAMIENTAS MANUALES</v>
          </cell>
          <cell r="K2442" t="str">
            <v>%MO</v>
          </cell>
          <cell r="M2442">
            <v>0.05</v>
          </cell>
          <cell r="N2442">
            <v>12.21</v>
          </cell>
          <cell r="O2442">
            <v>0.61</v>
          </cell>
          <cell r="P2442">
            <v>3.47</v>
          </cell>
          <cell r="Q2442">
            <v>42.36</v>
          </cell>
        </row>
        <row r="2443">
          <cell r="J2443" t="str">
            <v>JEFE DE GRUPO</v>
          </cell>
          <cell r="K2443" t="str">
            <v>hh</v>
          </cell>
          <cell r="M2443">
            <v>9.9900000000000003E-2</v>
          </cell>
          <cell r="N2443">
            <v>13.01</v>
          </cell>
          <cell r="O2443">
            <v>1.3</v>
          </cell>
          <cell r="P2443">
            <v>6.94</v>
          </cell>
          <cell r="Q2443">
            <v>90.27</v>
          </cell>
        </row>
        <row r="2444">
          <cell r="J2444" t="str">
            <v>OPERARIO</v>
          </cell>
          <cell r="K2444" t="str">
            <v>hh</v>
          </cell>
          <cell r="M2444">
            <v>1</v>
          </cell>
          <cell r="N2444">
            <v>12.2</v>
          </cell>
          <cell r="O2444">
            <v>12.2</v>
          </cell>
          <cell r="P2444">
            <v>69.44</v>
          </cell>
          <cell r="Q2444">
            <v>847.17</v>
          </cell>
        </row>
        <row r="2445">
          <cell r="J2445" t="str">
            <v>AYUDANTE</v>
          </cell>
          <cell r="K2445" t="str">
            <v>hh</v>
          </cell>
          <cell r="M2445">
            <v>0.57999999999999996</v>
          </cell>
          <cell r="N2445">
            <v>9.81</v>
          </cell>
          <cell r="O2445">
            <v>5.69</v>
          </cell>
          <cell r="P2445">
            <v>40.28</v>
          </cell>
          <cell r="Q2445">
            <v>395.11</v>
          </cell>
        </row>
        <row r="2446">
          <cell r="J2446" t="str">
            <v>ARENA FINA</v>
          </cell>
          <cell r="K2446" t="str">
            <v>m3</v>
          </cell>
          <cell r="M2446">
            <v>2.2800000000000001E-2</v>
          </cell>
          <cell r="N2446">
            <v>31.54</v>
          </cell>
          <cell r="O2446">
            <v>0.72</v>
          </cell>
          <cell r="P2446">
            <v>1.58</v>
          </cell>
          <cell r="Q2446">
            <v>50</v>
          </cell>
        </row>
        <row r="2447">
          <cell r="J2447" t="str">
            <v>CEMENTO PORTLAND TIPO I (42.5 Kg)</v>
          </cell>
          <cell r="K2447" t="str">
            <v>bls</v>
          </cell>
          <cell r="M2447">
            <v>0.1169</v>
          </cell>
          <cell r="N2447">
            <v>13.69</v>
          </cell>
          <cell r="O2447">
            <v>1.6</v>
          </cell>
          <cell r="P2447">
            <v>8.1199999999999992</v>
          </cell>
          <cell r="Q2447">
            <v>111.1</v>
          </cell>
        </row>
        <row r="2448">
          <cell r="J2448" t="str">
            <v>AGUA PUESTA EN OBRA</v>
          </cell>
          <cell r="K2448" t="str">
            <v>m3</v>
          </cell>
          <cell r="M2448">
            <v>4.7000000000000002E-3</v>
          </cell>
          <cell r="N2448">
            <v>8.51</v>
          </cell>
          <cell r="O2448">
            <v>0.04</v>
          </cell>
          <cell r="P2448">
            <v>0.33</v>
          </cell>
          <cell r="Q2448">
            <v>2.78</v>
          </cell>
        </row>
        <row r="2449">
          <cell r="J2449" t="str">
            <v>IMPLEMENTOS DE SEGURIDAD</v>
          </cell>
          <cell r="K2449" t="str">
            <v>hh</v>
          </cell>
          <cell r="M2449">
            <v>1.6809000000000001</v>
          </cell>
          <cell r="N2449">
            <v>0.47</v>
          </cell>
          <cell r="O2449">
            <v>0.79</v>
          </cell>
          <cell r="P2449">
            <v>116.72</v>
          </cell>
          <cell r="Q2449">
            <v>54.86</v>
          </cell>
        </row>
        <row r="2450">
          <cell r="J2450" t="str">
            <v>ANDAMIO METALICO 2.5mx3.6m</v>
          </cell>
          <cell r="K2450" t="str">
            <v>dia</v>
          </cell>
          <cell r="M2450">
            <v>8.3299999999999999E-2</v>
          </cell>
          <cell r="N2450">
            <v>16.09</v>
          </cell>
          <cell r="O2450">
            <v>1.34</v>
          </cell>
          <cell r="P2450">
            <v>5.78</v>
          </cell>
          <cell r="Q2450">
            <v>93.05</v>
          </cell>
        </row>
        <row r="2451">
          <cell r="J2451" t="str">
            <v>HERRAMIENTAS MANUALES</v>
          </cell>
          <cell r="K2451" t="str">
            <v>%MO</v>
          </cell>
          <cell r="M2451">
            <v>5.0099999999999999E-2</v>
          </cell>
          <cell r="N2451">
            <v>20.57</v>
          </cell>
          <cell r="O2451">
            <v>1.03</v>
          </cell>
          <cell r="P2451">
            <v>3.48</v>
          </cell>
          <cell r="Q2451">
            <v>71.52</v>
          </cell>
        </row>
        <row r="2452">
          <cell r="J2452" t="str">
            <v>REGLA DE ALUMINIO x 5m</v>
          </cell>
          <cell r="K2452" t="str">
            <v>u</v>
          </cell>
          <cell r="M2452">
            <v>2.5000000000000001E-2</v>
          </cell>
          <cell r="N2452">
            <v>14.5</v>
          </cell>
          <cell r="O2452">
            <v>0.36</v>
          </cell>
          <cell r="P2452">
            <v>1.74</v>
          </cell>
          <cell r="Q2452">
            <v>25</v>
          </cell>
        </row>
        <row r="2453">
          <cell r="J2453" t="str">
            <v>JEFE DE GRUPO</v>
          </cell>
          <cell r="K2453" t="str">
            <v>hh</v>
          </cell>
          <cell r="M2453">
            <v>0.04</v>
          </cell>
          <cell r="N2453">
            <v>13.01</v>
          </cell>
          <cell r="O2453">
            <v>0.52</v>
          </cell>
          <cell r="P2453">
            <v>22.76</v>
          </cell>
          <cell r="Q2453">
            <v>295.85000000000002</v>
          </cell>
        </row>
        <row r="2454">
          <cell r="J2454" t="str">
            <v>OPERARIO</v>
          </cell>
          <cell r="K2454" t="str">
            <v>hh</v>
          </cell>
          <cell r="M2454">
            <v>0.4</v>
          </cell>
          <cell r="N2454">
            <v>12.2</v>
          </cell>
          <cell r="O2454">
            <v>4.88</v>
          </cell>
          <cell r="P2454">
            <v>227.58</v>
          </cell>
          <cell r="Q2454">
            <v>2776.48</v>
          </cell>
        </row>
        <row r="2455">
          <cell r="J2455" t="str">
            <v>OFICIAL</v>
          </cell>
          <cell r="K2455" t="str">
            <v>hh</v>
          </cell>
          <cell r="M2455">
            <v>0.1003</v>
          </cell>
          <cell r="N2455">
            <v>10.87</v>
          </cell>
          <cell r="O2455">
            <v>1.0900000000000001</v>
          </cell>
          <cell r="P2455">
            <v>57.07</v>
          </cell>
          <cell r="Q2455">
            <v>620.16</v>
          </cell>
        </row>
        <row r="2456">
          <cell r="J2456" t="str">
            <v>IMPERMEABILIZANTE HEY´DI K-11</v>
          </cell>
          <cell r="K2456" t="str">
            <v>lb</v>
          </cell>
          <cell r="M2456">
            <v>5.5618999999999996</v>
          </cell>
          <cell r="N2456">
            <v>3.15</v>
          </cell>
          <cell r="O2456">
            <v>17.52</v>
          </cell>
          <cell r="P2456">
            <v>3164.44</v>
          </cell>
          <cell r="Q2456">
            <v>9968</v>
          </cell>
        </row>
        <row r="2457">
          <cell r="J2457" t="str">
            <v>IMPLEMENTOS DE SEGURIDAD</v>
          </cell>
          <cell r="K2457" t="str">
            <v>hh</v>
          </cell>
          <cell r="M2457">
            <v>0.53190000000000004</v>
          </cell>
          <cell r="N2457">
            <v>0.47</v>
          </cell>
          <cell r="O2457">
            <v>0.25</v>
          </cell>
          <cell r="P2457">
            <v>302.62</v>
          </cell>
          <cell r="Q2457">
            <v>142.24</v>
          </cell>
        </row>
        <row r="2458">
          <cell r="J2458" t="str">
            <v>HERRAMIENTAS MANUALES</v>
          </cell>
          <cell r="K2458" t="str">
            <v>%MO</v>
          </cell>
          <cell r="M2458">
            <v>4.9299999999999997E-2</v>
          </cell>
          <cell r="N2458">
            <v>6.49</v>
          </cell>
          <cell r="O2458">
            <v>0.32</v>
          </cell>
          <cell r="P2458">
            <v>28.05</v>
          </cell>
          <cell r="Q2458">
            <v>182.06</v>
          </cell>
        </row>
        <row r="2459">
          <cell r="J2459" t="str">
            <v>JEFE DE GRUPO</v>
          </cell>
          <cell r="K2459" t="str">
            <v>hh</v>
          </cell>
          <cell r="M2459">
            <v>0.04</v>
          </cell>
          <cell r="N2459">
            <v>13.01</v>
          </cell>
          <cell r="O2459">
            <v>0.52</v>
          </cell>
          <cell r="P2459">
            <v>2.33</v>
          </cell>
          <cell r="Q2459">
            <v>30.26</v>
          </cell>
        </row>
        <row r="2460">
          <cell r="J2460" t="str">
            <v>OPERARIO</v>
          </cell>
          <cell r="K2460" t="str">
            <v>hh</v>
          </cell>
          <cell r="M2460">
            <v>0.4</v>
          </cell>
          <cell r="N2460">
            <v>12.2</v>
          </cell>
          <cell r="O2460">
            <v>4.88</v>
          </cell>
          <cell r="P2460">
            <v>23.28</v>
          </cell>
          <cell r="Q2460">
            <v>284.02</v>
          </cell>
        </row>
        <row r="2461">
          <cell r="J2461" t="str">
            <v>OFICIAL</v>
          </cell>
          <cell r="K2461" t="str">
            <v>hh</v>
          </cell>
          <cell r="M2461">
            <v>0.1003</v>
          </cell>
          <cell r="N2461">
            <v>10.87</v>
          </cell>
          <cell r="O2461">
            <v>1.0900000000000001</v>
          </cell>
          <cell r="P2461">
            <v>5.84</v>
          </cell>
          <cell r="Q2461">
            <v>63.44</v>
          </cell>
        </row>
        <row r="2462">
          <cell r="J2462" t="str">
            <v>CEMENTO PORTLAND TIPO I (42.5 Kg)</v>
          </cell>
          <cell r="K2462" t="str">
            <v>bls</v>
          </cell>
          <cell r="M2462">
            <v>2.8999999999999998E-3</v>
          </cell>
          <cell r="N2462">
            <v>13.69</v>
          </cell>
          <cell r="O2462">
            <v>0.04</v>
          </cell>
          <cell r="P2462">
            <v>0.17</v>
          </cell>
          <cell r="Q2462">
            <v>2.33</v>
          </cell>
        </row>
        <row r="2463">
          <cell r="J2463" t="str">
            <v>SIKATOP 77</v>
          </cell>
          <cell r="K2463" t="str">
            <v>Kg</v>
          </cell>
          <cell r="M2463">
            <v>7.9000000000000008E-3</v>
          </cell>
          <cell r="N2463">
            <v>25.47</v>
          </cell>
          <cell r="O2463">
            <v>0.2</v>
          </cell>
          <cell r="P2463">
            <v>0.46</v>
          </cell>
          <cell r="Q2463">
            <v>11.64</v>
          </cell>
        </row>
        <row r="2464">
          <cell r="J2464" t="str">
            <v>IMPLEMENTOS DE SEGURIDAD</v>
          </cell>
          <cell r="K2464" t="str">
            <v>hh</v>
          </cell>
          <cell r="M2464">
            <v>0.53190000000000004</v>
          </cell>
          <cell r="N2464">
            <v>0.47</v>
          </cell>
          <cell r="O2464">
            <v>0.25</v>
          </cell>
          <cell r="P2464">
            <v>30.96</v>
          </cell>
          <cell r="Q2464">
            <v>14.55</v>
          </cell>
        </row>
        <row r="2465">
          <cell r="J2465" t="str">
            <v>HERRAMIENTAS MANUALES</v>
          </cell>
          <cell r="K2465" t="str">
            <v>%MO</v>
          </cell>
          <cell r="M2465">
            <v>4.9299999999999997E-2</v>
          </cell>
          <cell r="N2465">
            <v>6.49</v>
          </cell>
          <cell r="O2465">
            <v>0.32</v>
          </cell>
          <cell r="P2465">
            <v>2.87</v>
          </cell>
          <cell r="Q2465">
            <v>18.62</v>
          </cell>
        </row>
        <row r="2466">
          <cell r="J2466" t="str">
            <v>JEFE DE GRUPO</v>
          </cell>
          <cell r="K2466" t="str">
            <v>hh</v>
          </cell>
          <cell r="M2466">
            <v>1.0800000000000001E-2</v>
          </cell>
          <cell r="N2466">
            <v>13.01</v>
          </cell>
          <cell r="O2466">
            <v>0.14000000000000001</v>
          </cell>
          <cell r="P2466">
            <v>3.65</v>
          </cell>
          <cell r="Q2466">
            <v>47.25</v>
          </cell>
        </row>
        <row r="2467">
          <cell r="J2467" t="str">
            <v>OPERARIO</v>
          </cell>
          <cell r="K2467" t="str">
            <v>hh</v>
          </cell>
          <cell r="M2467">
            <v>0.68610000000000004</v>
          </cell>
          <cell r="N2467">
            <v>12.2</v>
          </cell>
          <cell r="O2467">
            <v>8.3699999999999992</v>
          </cell>
          <cell r="P2467">
            <v>231.56</v>
          </cell>
          <cell r="Q2467">
            <v>2824.88</v>
          </cell>
        </row>
        <row r="2468">
          <cell r="J2468" t="str">
            <v>AYUDANTE</v>
          </cell>
          <cell r="K2468" t="str">
            <v>hh</v>
          </cell>
          <cell r="M2468">
            <v>0.34250000000000003</v>
          </cell>
          <cell r="N2468">
            <v>9.81</v>
          </cell>
          <cell r="O2468">
            <v>3.36</v>
          </cell>
          <cell r="P2468">
            <v>115.59</v>
          </cell>
          <cell r="Q2468">
            <v>1134</v>
          </cell>
        </row>
        <row r="2469">
          <cell r="J2469" t="str">
            <v>CONCRETO PREMEZCLADO f'c=175 kg/cm2, Piedra 57, Slump 3-4"</v>
          </cell>
          <cell r="K2469" t="str">
            <v>m3</v>
          </cell>
          <cell r="M2469">
            <v>5.2499999999999998E-2</v>
          </cell>
          <cell r="N2469">
            <v>192.19</v>
          </cell>
          <cell r="O2469">
            <v>10.09</v>
          </cell>
          <cell r="P2469">
            <v>17.72</v>
          </cell>
          <cell r="Q2469">
            <v>3405.38</v>
          </cell>
        </row>
        <row r="2470">
          <cell r="J2470" t="str">
            <v>IMPLEMENTOS DE SEGURIDAD</v>
          </cell>
          <cell r="K2470" t="str">
            <v>hh</v>
          </cell>
          <cell r="M2470">
            <v>1.0426</v>
          </cell>
          <cell r="N2470">
            <v>0.47</v>
          </cell>
          <cell r="O2470">
            <v>0.49</v>
          </cell>
          <cell r="P2470">
            <v>351.88</v>
          </cell>
          <cell r="Q2470">
            <v>165.38</v>
          </cell>
        </row>
        <row r="2471">
          <cell r="J2471" t="str">
            <v>HERRAMIENTAS MANUALES</v>
          </cell>
          <cell r="K2471" t="str">
            <v>%MO</v>
          </cell>
          <cell r="M2471">
            <v>2.9899999999999999E-2</v>
          </cell>
          <cell r="N2471">
            <v>12.36</v>
          </cell>
          <cell r="O2471">
            <v>0.37</v>
          </cell>
          <cell r="P2471">
            <v>10.09</v>
          </cell>
          <cell r="Q2471">
            <v>124.88</v>
          </cell>
        </row>
        <row r="2472">
          <cell r="J2472" t="str">
            <v>REGLA DE ALUMINIO x 5m</v>
          </cell>
          <cell r="K2472" t="str">
            <v>u</v>
          </cell>
          <cell r="M2472">
            <v>6.1400000000000003E-2</v>
          </cell>
          <cell r="N2472">
            <v>14.5</v>
          </cell>
          <cell r="O2472">
            <v>0.89</v>
          </cell>
          <cell r="P2472">
            <v>20.72</v>
          </cell>
          <cell r="Q2472">
            <v>300.38</v>
          </cell>
        </row>
        <row r="2473">
          <cell r="J2473" t="str">
            <v>SERVICIO DE BOMBA P/PREMEZCLADO</v>
          </cell>
          <cell r="K2473" t="str">
            <v>m3</v>
          </cell>
          <cell r="M2473">
            <v>5.2699999999999997E-2</v>
          </cell>
          <cell r="N2473">
            <v>30</v>
          </cell>
          <cell r="O2473">
            <v>1.58</v>
          </cell>
          <cell r="P2473">
            <v>17.79</v>
          </cell>
          <cell r="Q2473">
            <v>533.25</v>
          </cell>
        </row>
        <row r="2474">
          <cell r="J2474" t="str">
            <v>JEFE DE GRUPO</v>
          </cell>
          <cell r="K2474" t="str">
            <v>hh</v>
          </cell>
          <cell r="M2474">
            <v>0.05</v>
          </cell>
          <cell r="N2474">
            <v>13.01</v>
          </cell>
          <cell r="O2474">
            <v>0.65</v>
          </cell>
          <cell r="P2474">
            <v>1.7</v>
          </cell>
          <cell r="Q2474">
            <v>22.09</v>
          </cell>
        </row>
        <row r="2475">
          <cell r="J2475" t="str">
            <v>OFICIAL</v>
          </cell>
          <cell r="K2475" t="str">
            <v>hh</v>
          </cell>
          <cell r="M2475">
            <v>0.50049999999999994</v>
          </cell>
          <cell r="N2475">
            <v>10.87</v>
          </cell>
          <cell r="O2475">
            <v>5.44</v>
          </cell>
          <cell r="P2475">
            <v>17.010000000000002</v>
          </cell>
          <cell r="Q2475">
            <v>184.91</v>
          </cell>
        </row>
        <row r="2476">
          <cell r="J2476" t="str">
            <v>AYUDANTE</v>
          </cell>
          <cell r="K2476" t="str">
            <v>hh</v>
          </cell>
          <cell r="M2476">
            <v>0.50049999999999994</v>
          </cell>
          <cell r="N2476">
            <v>9.81</v>
          </cell>
          <cell r="O2476">
            <v>4.91</v>
          </cell>
          <cell r="P2476">
            <v>17.010000000000002</v>
          </cell>
          <cell r="Q2476">
            <v>166.89</v>
          </cell>
        </row>
        <row r="2477">
          <cell r="J2477" t="str">
            <v>ARENA FINA</v>
          </cell>
          <cell r="K2477" t="str">
            <v>m3</v>
          </cell>
          <cell r="M2477">
            <v>3.1099999999999999E-2</v>
          </cell>
          <cell r="N2477">
            <v>31.54</v>
          </cell>
          <cell r="O2477">
            <v>0.98</v>
          </cell>
          <cell r="P2477">
            <v>1.06</v>
          </cell>
          <cell r="Q2477">
            <v>33.31</v>
          </cell>
        </row>
        <row r="2478">
          <cell r="J2478" t="str">
            <v>LADRILLO PASTELERO 24 X 24 X 3 CM</v>
          </cell>
          <cell r="K2478" t="str">
            <v>u</v>
          </cell>
          <cell r="M2478">
            <v>17</v>
          </cell>
          <cell r="N2478">
            <v>0.76</v>
          </cell>
          <cell r="O2478">
            <v>12.92</v>
          </cell>
          <cell r="P2478">
            <v>577.83000000000004</v>
          </cell>
          <cell r="Q2478">
            <v>439.15</v>
          </cell>
        </row>
        <row r="2479">
          <cell r="J2479" t="str">
            <v>CEMENTO PORTLAND TIPO I (42.5 Kg)</v>
          </cell>
          <cell r="K2479" t="str">
            <v>bls</v>
          </cell>
          <cell r="M2479">
            <v>0.23449999999999999</v>
          </cell>
          <cell r="N2479">
            <v>13.69</v>
          </cell>
          <cell r="O2479">
            <v>3.21</v>
          </cell>
          <cell r="P2479">
            <v>7.97</v>
          </cell>
          <cell r="Q2479">
            <v>109.11</v>
          </cell>
        </row>
        <row r="2480">
          <cell r="J2480" t="str">
            <v>AGUA PUESTA EN OBRA</v>
          </cell>
          <cell r="K2480" t="str">
            <v>m3</v>
          </cell>
          <cell r="M2480">
            <v>1.1999999999999999E-3</v>
          </cell>
          <cell r="N2480">
            <v>8.51</v>
          </cell>
          <cell r="O2480">
            <v>0.01</v>
          </cell>
          <cell r="P2480">
            <v>0.04</v>
          </cell>
          <cell r="Q2480">
            <v>0.34</v>
          </cell>
        </row>
        <row r="2481">
          <cell r="J2481" t="str">
            <v>MADERA TORNILLO INC. CORTE</v>
          </cell>
          <cell r="K2481" t="str">
            <v>p2</v>
          </cell>
          <cell r="M2481">
            <v>0.1489</v>
          </cell>
          <cell r="N2481">
            <v>3.7</v>
          </cell>
          <cell r="O2481">
            <v>0.55000000000000004</v>
          </cell>
          <cell r="P2481">
            <v>5.0599999999999996</v>
          </cell>
          <cell r="Q2481">
            <v>18.690000000000001</v>
          </cell>
        </row>
        <row r="2482">
          <cell r="J2482" t="str">
            <v>IMPLEMENTOS DE SEGURIDAD</v>
          </cell>
          <cell r="K2482" t="str">
            <v>hh</v>
          </cell>
          <cell r="M2482">
            <v>1.0426</v>
          </cell>
          <cell r="N2482">
            <v>0.47</v>
          </cell>
          <cell r="O2482">
            <v>0.49</v>
          </cell>
          <cell r="P2482">
            <v>35.44</v>
          </cell>
          <cell r="Q2482">
            <v>16.66</v>
          </cell>
        </row>
        <row r="2483">
          <cell r="J2483" t="str">
            <v>HERRAMIENTAS MANUALES</v>
          </cell>
          <cell r="K2483" t="str">
            <v>%MO</v>
          </cell>
          <cell r="M2483">
            <v>2.9700000000000001E-2</v>
          </cell>
          <cell r="N2483">
            <v>11.79</v>
          </cell>
          <cell r="O2483">
            <v>0.35</v>
          </cell>
          <cell r="P2483">
            <v>1.01</v>
          </cell>
          <cell r="Q2483">
            <v>11.9</v>
          </cell>
        </row>
        <row r="2484">
          <cell r="J2484" t="str">
            <v>JEFE DE GRUPO</v>
          </cell>
          <cell r="K2484" t="str">
            <v>hh</v>
          </cell>
          <cell r="M2484">
            <v>5.2999999999999999E-2</v>
          </cell>
          <cell r="N2484">
            <v>13.01</v>
          </cell>
          <cell r="O2484">
            <v>0.69</v>
          </cell>
          <cell r="P2484">
            <v>0.32</v>
          </cell>
          <cell r="Q2484">
            <v>4.1399999999999997</v>
          </cell>
        </row>
        <row r="2485">
          <cell r="J2485" t="str">
            <v>OPERARIO</v>
          </cell>
          <cell r="K2485" t="str">
            <v>hh</v>
          </cell>
          <cell r="M2485">
            <v>0.53359999999999996</v>
          </cell>
          <cell r="N2485">
            <v>12.2</v>
          </cell>
          <cell r="O2485">
            <v>6.51</v>
          </cell>
          <cell r="P2485">
            <v>3.2</v>
          </cell>
          <cell r="Q2485">
            <v>39.06</v>
          </cell>
        </row>
        <row r="2486">
          <cell r="J2486" t="str">
            <v>OFICIAL</v>
          </cell>
          <cell r="K2486" t="str">
            <v>hh</v>
          </cell>
          <cell r="M2486">
            <v>0.26679999999999998</v>
          </cell>
          <cell r="N2486">
            <v>10.87</v>
          </cell>
          <cell r="O2486">
            <v>2.9</v>
          </cell>
          <cell r="P2486">
            <v>1.6</v>
          </cell>
          <cell r="Q2486">
            <v>17.399999999999999</v>
          </cell>
        </row>
        <row r="2487">
          <cell r="J2487" t="str">
            <v>CEMENTO PORTLAND TIPO I (42.5 Kg)</v>
          </cell>
          <cell r="K2487" t="str">
            <v>bls</v>
          </cell>
          <cell r="M2487">
            <v>3.1399999999999997E-2</v>
          </cell>
          <cell r="N2487">
            <v>13.69</v>
          </cell>
          <cell r="O2487">
            <v>0.43</v>
          </cell>
          <cell r="P2487">
            <v>0.19</v>
          </cell>
          <cell r="Q2487">
            <v>2.58</v>
          </cell>
        </row>
        <row r="2488">
          <cell r="J2488" t="str">
            <v>AGUA PUESTA EN OBRA</v>
          </cell>
          <cell r="K2488" t="str">
            <v>m3</v>
          </cell>
          <cell r="M2488">
            <v>1.1999999999999999E-3</v>
          </cell>
          <cell r="N2488">
            <v>8.51</v>
          </cell>
          <cell r="O2488">
            <v>0.01</v>
          </cell>
          <cell r="P2488">
            <v>0.01</v>
          </cell>
          <cell r="Q2488">
            <v>0.06</v>
          </cell>
        </row>
        <row r="2489">
          <cell r="J2489" t="str">
            <v>ARENA GRUESA</v>
          </cell>
          <cell r="K2489" t="str">
            <v>m3</v>
          </cell>
          <cell r="M2489">
            <v>2.8999999999999998E-3</v>
          </cell>
          <cell r="N2489">
            <v>31.09</v>
          </cell>
          <cell r="O2489">
            <v>0.09</v>
          </cell>
          <cell r="P2489">
            <v>0.02</v>
          </cell>
          <cell r="Q2489">
            <v>0.54</v>
          </cell>
        </row>
        <row r="2490">
          <cell r="J2490" t="str">
            <v>IMPLEMENTOS DE SEGURIDAD</v>
          </cell>
          <cell r="K2490" t="str">
            <v>hh</v>
          </cell>
          <cell r="M2490">
            <v>0.85109999999999997</v>
          </cell>
          <cell r="N2490">
            <v>0.47</v>
          </cell>
          <cell r="O2490">
            <v>0.4</v>
          </cell>
          <cell r="P2490">
            <v>5.1100000000000003</v>
          </cell>
          <cell r="Q2490">
            <v>2.4</v>
          </cell>
        </row>
        <row r="2491">
          <cell r="J2491" t="str">
            <v>HERRAMIENTAS MANUALES</v>
          </cell>
          <cell r="K2491" t="str">
            <v>%MO</v>
          </cell>
          <cell r="M2491">
            <v>5.0500000000000003E-2</v>
          </cell>
          <cell r="N2491">
            <v>10.1</v>
          </cell>
          <cell r="O2491">
            <v>0.51</v>
          </cell>
          <cell r="P2491">
            <v>0.3</v>
          </cell>
          <cell r="Q2491">
            <v>3.06</v>
          </cell>
        </row>
        <row r="2492">
          <cell r="J2492" t="str">
            <v>JEFE DE GRUPO</v>
          </cell>
          <cell r="K2492" t="str">
            <v>hh</v>
          </cell>
          <cell r="M2492">
            <v>3.4599999999999999E-2</v>
          </cell>
          <cell r="N2492">
            <v>13.01</v>
          </cell>
          <cell r="O2492">
            <v>0.45</v>
          </cell>
          <cell r="P2492">
            <v>0.6</v>
          </cell>
          <cell r="Q2492">
            <v>7.79</v>
          </cell>
        </row>
        <row r="2493">
          <cell r="J2493" t="str">
            <v>OPERARIO</v>
          </cell>
          <cell r="K2493" t="str">
            <v>hh</v>
          </cell>
          <cell r="M2493">
            <v>0.34749999999999998</v>
          </cell>
          <cell r="N2493">
            <v>12.2</v>
          </cell>
          <cell r="O2493">
            <v>4.24</v>
          </cell>
          <cell r="P2493">
            <v>6.01</v>
          </cell>
          <cell r="Q2493">
            <v>73.349999999999994</v>
          </cell>
        </row>
        <row r="2494">
          <cell r="J2494" t="str">
            <v>OFICIAL</v>
          </cell>
          <cell r="K2494" t="str">
            <v>hh</v>
          </cell>
          <cell r="M2494">
            <v>0.115</v>
          </cell>
          <cell r="N2494">
            <v>10.87</v>
          </cell>
          <cell r="O2494">
            <v>1.25</v>
          </cell>
          <cell r="P2494">
            <v>1.99</v>
          </cell>
          <cell r="Q2494">
            <v>21.63</v>
          </cell>
        </row>
        <row r="2495">
          <cell r="J2495" t="str">
            <v>IMPLEMENTOS DE SEGURIDAD</v>
          </cell>
          <cell r="K2495" t="str">
            <v>hh</v>
          </cell>
          <cell r="M2495">
            <v>0.4894</v>
          </cell>
          <cell r="N2495">
            <v>0.47</v>
          </cell>
          <cell r="O2495">
            <v>0.23</v>
          </cell>
          <cell r="P2495">
            <v>8.4700000000000006</v>
          </cell>
          <cell r="Q2495">
            <v>3.98</v>
          </cell>
        </row>
        <row r="2496">
          <cell r="J2496" t="str">
            <v>HERRAMIENTAS MANUALES</v>
          </cell>
          <cell r="K2496" t="str">
            <v>%MO</v>
          </cell>
          <cell r="M2496">
            <v>5.0500000000000003E-2</v>
          </cell>
          <cell r="N2496">
            <v>5.94</v>
          </cell>
          <cell r="O2496">
            <v>0.3</v>
          </cell>
          <cell r="P2496">
            <v>0.87</v>
          </cell>
          <cell r="Q2496">
            <v>5.19</v>
          </cell>
        </row>
        <row r="2497">
          <cell r="J2497" t="str">
            <v>JEFE DE GRUPO</v>
          </cell>
          <cell r="K2497" t="str">
            <v>hh</v>
          </cell>
          <cell r="M2497">
            <v>9.9900000000000003E-2</v>
          </cell>
          <cell r="N2497">
            <v>13.01</v>
          </cell>
          <cell r="O2497">
            <v>1.3</v>
          </cell>
          <cell r="P2497">
            <v>0.78</v>
          </cell>
          <cell r="Q2497">
            <v>10.15</v>
          </cell>
        </row>
        <row r="2498">
          <cell r="J2498" t="str">
            <v>OPERARIO</v>
          </cell>
          <cell r="K2498" t="str">
            <v>hh</v>
          </cell>
          <cell r="M2498">
            <v>1</v>
          </cell>
          <cell r="N2498">
            <v>12.2</v>
          </cell>
          <cell r="O2498">
            <v>12.2</v>
          </cell>
          <cell r="P2498">
            <v>7.81</v>
          </cell>
          <cell r="Q2498">
            <v>95.28</v>
          </cell>
        </row>
        <row r="2499">
          <cell r="J2499" t="str">
            <v>AYUDANTE</v>
          </cell>
          <cell r="K2499" t="str">
            <v>hh</v>
          </cell>
          <cell r="M2499">
            <v>0.57999999999999996</v>
          </cell>
          <cell r="N2499">
            <v>9.81</v>
          </cell>
          <cell r="O2499">
            <v>5.69</v>
          </cell>
          <cell r="P2499">
            <v>4.53</v>
          </cell>
          <cell r="Q2499">
            <v>44.44</v>
          </cell>
        </row>
        <row r="2500">
          <cell r="J2500" t="str">
            <v>ARENA FINA</v>
          </cell>
          <cell r="K2500" t="str">
            <v>m3</v>
          </cell>
          <cell r="M2500">
            <v>2.2800000000000001E-2</v>
          </cell>
          <cell r="N2500">
            <v>31.54</v>
          </cell>
          <cell r="O2500">
            <v>0.72</v>
          </cell>
          <cell r="P2500">
            <v>0.18</v>
          </cell>
          <cell r="Q2500">
            <v>5.62</v>
          </cell>
        </row>
        <row r="2501">
          <cell r="J2501" t="str">
            <v>CEMENTO PORTLAND TIPO I (42.5 Kg)</v>
          </cell>
          <cell r="K2501" t="str">
            <v>bls</v>
          </cell>
          <cell r="M2501">
            <v>0.1169</v>
          </cell>
          <cell r="N2501">
            <v>13.69</v>
          </cell>
          <cell r="O2501">
            <v>1.6</v>
          </cell>
          <cell r="P2501">
            <v>0.91</v>
          </cell>
          <cell r="Q2501">
            <v>12.5</v>
          </cell>
        </row>
        <row r="2502">
          <cell r="J2502" t="str">
            <v>AGUA PUESTA EN OBRA</v>
          </cell>
          <cell r="K2502" t="str">
            <v>m3</v>
          </cell>
          <cell r="M2502">
            <v>4.7000000000000002E-3</v>
          </cell>
          <cell r="N2502">
            <v>8.51</v>
          </cell>
          <cell r="O2502">
            <v>0.04</v>
          </cell>
          <cell r="P2502">
            <v>0.04</v>
          </cell>
          <cell r="Q2502">
            <v>0.31</v>
          </cell>
        </row>
        <row r="2503">
          <cell r="J2503" t="str">
            <v>IMPLEMENTOS DE SEGURIDAD</v>
          </cell>
          <cell r="K2503" t="str">
            <v>hh</v>
          </cell>
          <cell r="M2503">
            <v>1.6809000000000001</v>
          </cell>
          <cell r="N2503">
            <v>0.47</v>
          </cell>
          <cell r="O2503">
            <v>0.79</v>
          </cell>
          <cell r="P2503">
            <v>13.13</v>
          </cell>
          <cell r="Q2503">
            <v>6.17</v>
          </cell>
        </row>
        <row r="2504">
          <cell r="J2504" t="str">
            <v>ANDAMIO METALICO 2.5mx3.6m</v>
          </cell>
          <cell r="K2504" t="str">
            <v>dia</v>
          </cell>
          <cell r="M2504">
            <v>8.3299999999999999E-2</v>
          </cell>
          <cell r="N2504">
            <v>16.09</v>
          </cell>
          <cell r="O2504">
            <v>1.34</v>
          </cell>
          <cell r="P2504">
            <v>0.65</v>
          </cell>
          <cell r="Q2504">
            <v>10.47</v>
          </cell>
        </row>
        <row r="2505">
          <cell r="J2505" t="str">
            <v>HERRAMIENTAS MANUALES</v>
          </cell>
          <cell r="K2505" t="str">
            <v>%MO</v>
          </cell>
          <cell r="M2505">
            <v>5.0099999999999999E-2</v>
          </cell>
          <cell r="N2505">
            <v>20.57</v>
          </cell>
          <cell r="O2505">
            <v>1.03</v>
          </cell>
          <cell r="P2505">
            <v>0.39</v>
          </cell>
          <cell r="Q2505">
            <v>8.0399999999999991</v>
          </cell>
        </row>
        <row r="2506">
          <cell r="J2506" t="str">
            <v>REGLA DE ALUMINIO x 5m</v>
          </cell>
          <cell r="K2506" t="str">
            <v>u</v>
          </cell>
          <cell r="M2506">
            <v>2.5000000000000001E-2</v>
          </cell>
          <cell r="N2506">
            <v>14.5</v>
          </cell>
          <cell r="O2506">
            <v>0.36</v>
          </cell>
          <cell r="P2506">
            <v>0.2</v>
          </cell>
          <cell r="Q2506">
            <v>2.81</v>
          </cell>
        </row>
        <row r="2507">
          <cell r="J2507" t="str">
            <v>JEFE DE GRUPO</v>
          </cell>
          <cell r="K2507" t="str">
            <v>hh</v>
          </cell>
          <cell r="M2507">
            <v>1.46E-2</v>
          </cell>
          <cell r="N2507">
            <v>13.01</v>
          </cell>
          <cell r="O2507">
            <v>0.19</v>
          </cell>
          <cell r="P2507">
            <v>0.27</v>
          </cell>
          <cell r="Q2507">
            <v>3.47</v>
          </cell>
        </row>
        <row r="2508">
          <cell r="J2508" t="str">
            <v>OPERARIO</v>
          </cell>
          <cell r="K2508" t="str">
            <v>hh</v>
          </cell>
          <cell r="M2508">
            <v>5.8200000000000002E-2</v>
          </cell>
          <cell r="N2508">
            <v>12.2</v>
          </cell>
          <cell r="O2508">
            <v>0.71</v>
          </cell>
          <cell r="P2508">
            <v>1.06</v>
          </cell>
          <cell r="Q2508">
            <v>12.95</v>
          </cell>
        </row>
        <row r="2509">
          <cell r="J2509" t="str">
            <v>AYUDANTE</v>
          </cell>
          <cell r="K2509" t="str">
            <v>hh</v>
          </cell>
          <cell r="M2509">
            <v>0.1162</v>
          </cell>
          <cell r="N2509">
            <v>9.81</v>
          </cell>
          <cell r="O2509">
            <v>1.1399999999999999</v>
          </cell>
          <cell r="P2509">
            <v>2.12</v>
          </cell>
          <cell r="Q2509">
            <v>20.79</v>
          </cell>
        </row>
        <row r="2510">
          <cell r="J2510" t="str">
            <v>CONCR.PREMEZ.F'C=100 KG/CM2 - CI</v>
          </cell>
          <cell r="K2510" t="str">
            <v>m3</v>
          </cell>
          <cell r="M2510">
            <v>0.105</v>
          </cell>
          <cell r="N2510">
            <v>178.28</v>
          </cell>
          <cell r="O2510">
            <v>18.72</v>
          </cell>
          <cell r="P2510">
            <v>1.92</v>
          </cell>
          <cell r="Q2510">
            <v>341.45</v>
          </cell>
        </row>
        <row r="2511">
          <cell r="J2511" t="str">
            <v>IMPLEMENTOS DE SEGURIDAD</v>
          </cell>
          <cell r="K2511" t="str">
            <v>hh</v>
          </cell>
          <cell r="M2511">
            <v>0.1915</v>
          </cell>
          <cell r="N2511">
            <v>0.47</v>
          </cell>
          <cell r="O2511">
            <v>0.09</v>
          </cell>
          <cell r="P2511">
            <v>3.49</v>
          </cell>
          <cell r="Q2511">
            <v>1.64</v>
          </cell>
        </row>
        <row r="2512">
          <cell r="J2512" t="str">
            <v>JEFE DE GRUPO</v>
          </cell>
          <cell r="K2512" t="str">
            <v>hh</v>
          </cell>
          <cell r="M2512">
            <v>9.1999999999999998E-3</v>
          </cell>
          <cell r="N2512">
            <v>13.01</v>
          </cell>
          <cell r="O2512">
            <v>0.12</v>
          </cell>
          <cell r="P2512">
            <v>0.17</v>
          </cell>
          <cell r="Q2512">
            <v>2.19</v>
          </cell>
        </row>
        <row r="2513">
          <cell r="J2513" t="str">
            <v>OPERARIO</v>
          </cell>
          <cell r="K2513" t="str">
            <v>hh</v>
          </cell>
          <cell r="M2513">
            <v>0.56389999999999996</v>
          </cell>
          <cell r="N2513">
            <v>12.2</v>
          </cell>
          <cell r="O2513">
            <v>6.88</v>
          </cell>
          <cell r="P2513">
            <v>10.29</v>
          </cell>
          <cell r="Q2513">
            <v>125.49</v>
          </cell>
        </row>
        <row r="2514">
          <cell r="J2514" t="str">
            <v>AYUDANTE</v>
          </cell>
          <cell r="K2514" t="str">
            <v>hh</v>
          </cell>
          <cell r="M2514">
            <v>0.28239999999999998</v>
          </cell>
          <cell r="N2514">
            <v>9.81</v>
          </cell>
          <cell r="O2514">
            <v>2.77</v>
          </cell>
          <cell r="P2514">
            <v>5.15</v>
          </cell>
          <cell r="Q2514">
            <v>50.52</v>
          </cell>
        </row>
        <row r="2515">
          <cell r="J2515" t="str">
            <v>CONCRETO PREMEZCLADO f'c=100 kg/cm2, Piedra 57, Slump 3-4"</v>
          </cell>
          <cell r="K2515" t="str">
            <v>m3</v>
          </cell>
          <cell r="M2515">
            <v>4.3999999999999997E-2</v>
          </cell>
          <cell r="N2515">
            <v>178.29</v>
          </cell>
          <cell r="O2515">
            <v>7.84</v>
          </cell>
          <cell r="P2515">
            <v>0.8</v>
          </cell>
          <cell r="Q2515">
            <v>143</v>
          </cell>
        </row>
        <row r="2516">
          <cell r="J2516" t="str">
            <v>IMPLEMENTOS DE SEGURIDAD</v>
          </cell>
          <cell r="K2516" t="str">
            <v>hh</v>
          </cell>
          <cell r="M2516">
            <v>0.85109999999999997</v>
          </cell>
          <cell r="N2516">
            <v>0.47</v>
          </cell>
          <cell r="O2516">
            <v>0.4</v>
          </cell>
          <cell r="P2516">
            <v>15.52</v>
          </cell>
          <cell r="Q2516">
            <v>7.3</v>
          </cell>
        </row>
        <row r="2517">
          <cell r="J2517" t="str">
            <v>HERRAMIENTAS MANUALES</v>
          </cell>
          <cell r="K2517" t="str">
            <v>%MO</v>
          </cell>
          <cell r="M2517">
            <v>3.0499999999999999E-2</v>
          </cell>
          <cell r="N2517">
            <v>10.18</v>
          </cell>
          <cell r="O2517">
            <v>0.31</v>
          </cell>
          <cell r="P2517">
            <v>0.56000000000000005</v>
          </cell>
          <cell r="Q2517">
            <v>5.65</v>
          </cell>
        </row>
        <row r="2518">
          <cell r="J2518" t="str">
            <v>REGLA DE ALUMINIO x 5m</v>
          </cell>
          <cell r="K2518" t="str">
            <v>u</v>
          </cell>
          <cell r="M2518">
            <v>6.1400000000000003E-2</v>
          </cell>
          <cell r="N2518">
            <v>14.5</v>
          </cell>
          <cell r="O2518">
            <v>0.89</v>
          </cell>
          <cell r="P2518">
            <v>1.1200000000000001</v>
          </cell>
          <cell r="Q2518">
            <v>16.23</v>
          </cell>
        </row>
        <row r="2519">
          <cell r="J2519" t="str">
            <v>SERVICIO DE BOMBA P/PREMEZCLADO</v>
          </cell>
          <cell r="K2519" t="str">
            <v>m3</v>
          </cell>
          <cell r="M2519">
            <v>4.3999999999999997E-2</v>
          </cell>
          <cell r="N2519">
            <v>30</v>
          </cell>
          <cell r="O2519">
            <v>1.32</v>
          </cell>
          <cell r="P2519">
            <v>0.8</v>
          </cell>
          <cell r="Q2519">
            <v>24.08</v>
          </cell>
        </row>
        <row r="2520">
          <cell r="J2520" t="str">
            <v>JEFE DE GRUPO</v>
          </cell>
          <cell r="K2520" t="str">
            <v>hh</v>
          </cell>
          <cell r="M2520">
            <v>0.13370000000000001</v>
          </cell>
          <cell r="N2520">
            <v>13.01</v>
          </cell>
          <cell r="O2520">
            <v>1.74</v>
          </cell>
          <cell r="P2520">
            <v>2.44</v>
          </cell>
          <cell r="Q2520">
            <v>31.74</v>
          </cell>
        </row>
        <row r="2521">
          <cell r="J2521" t="str">
            <v>OPERARIO</v>
          </cell>
          <cell r="K2521" t="str">
            <v>hh</v>
          </cell>
          <cell r="M2521">
            <v>1.3335999999999999</v>
          </cell>
          <cell r="N2521">
            <v>12.2</v>
          </cell>
          <cell r="O2521">
            <v>16.27</v>
          </cell>
          <cell r="P2521">
            <v>24.32</v>
          </cell>
          <cell r="Q2521">
            <v>296.76</v>
          </cell>
        </row>
        <row r="2522">
          <cell r="J2522" t="str">
            <v>AYUDANTE</v>
          </cell>
          <cell r="K2522" t="str">
            <v>hh</v>
          </cell>
          <cell r="M2522">
            <v>0.40060000000000001</v>
          </cell>
          <cell r="N2522">
            <v>9.81</v>
          </cell>
          <cell r="O2522">
            <v>3.93</v>
          </cell>
          <cell r="P2522">
            <v>7.31</v>
          </cell>
          <cell r="Q2522">
            <v>71.680000000000007</v>
          </cell>
        </row>
        <row r="2523">
          <cell r="J2523" t="str">
            <v>ARENA GRUESA</v>
          </cell>
          <cell r="K2523" t="str">
            <v>m3</v>
          </cell>
          <cell r="M2523">
            <v>3.0200000000000001E-2</v>
          </cell>
          <cell r="N2523">
            <v>31.09</v>
          </cell>
          <cell r="O2523">
            <v>0.94</v>
          </cell>
          <cell r="P2523">
            <v>0.55000000000000004</v>
          </cell>
          <cell r="Q2523">
            <v>17.149999999999999</v>
          </cell>
        </row>
        <row r="2524">
          <cell r="J2524" t="str">
            <v>CEMENTO PORTLAND TIPO I (42.5 Kg)</v>
          </cell>
          <cell r="K2524" t="str">
            <v>bls</v>
          </cell>
          <cell r="M2524">
            <v>0.2681</v>
          </cell>
          <cell r="N2524">
            <v>13.69</v>
          </cell>
          <cell r="O2524">
            <v>3.67</v>
          </cell>
          <cell r="P2524">
            <v>4.8899999999999997</v>
          </cell>
          <cell r="Q2524">
            <v>66.94</v>
          </cell>
        </row>
        <row r="2525">
          <cell r="J2525" t="str">
            <v>CERAMICA 30X30CM H=15CM CELIMA SERIE GRANILLA</v>
          </cell>
          <cell r="K2525" t="str">
            <v>m2</v>
          </cell>
          <cell r="M2525">
            <v>1.0499000000000001</v>
          </cell>
          <cell r="N2525">
            <v>23.05</v>
          </cell>
          <cell r="O2525">
            <v>24.2</v>
          </cell>
          <cell r="P2525">
            <v>19.149999999999999</v>
          </cell>
          <cell r="Q2525">
            <v>441.41</v>
          </cell>
        </row>
        <row r="2526">
          <cell r="J2526" t="str">
            <v>AGUA PUESTA EN OBRA</v>
          </cell>
          <cell r="K2526" t="str">
            <v>m3</v>
          </cell>
          <cell r="M2526">
            <v>0.04</v>
          </cell>
          <cell r="N2526">
            <v>8.51</v>
          </cell>
          <cell r="O2526">
            <v>0.34</v>
          </cell>
          <cell r="P2526">
            <v>0.73</v>
          </cell>
          <cell r="Q2526">
            <v>6.2</v>
          </cell>
        </row>
        <row r="2527">
          <cell r="J2527" t="str">
            <v>FRAGUA PORCELANA BLANCA</v>
          </cell>
          <cell r="K2527" t="str">
            <v>Kg</v>
          </cell>
          <cell r="M2527">
            <v>0.30070000000000002</v>
          </cell>
          <cell r="N2527">
            <v>3.06</v>
          </cell>
          <cell r="O2527">
            <v>0.92</v>
          </cell>
          <cell r="P2527">
            <v>5.48</v>
          </cell>
          <cell r="Q2527">
            <v>16.78</v>
          </cell>
        </row>
        <row r="2528">
          <cell r="J2528" t="str">
            <v>IMPLEMENTOS DE SEGURIDAD</v>
          </cell>
          <cell r="K2528" t="str">
            <v>hh</v>
          </cell>
          <cell r="M2528">
            <v>1.8723000000000001</v>
          </cell>
          <cell r="N2528">
            <v>0.47</v>
          </cell>
          <cell r="O2528">
            <v>0.88</v>
          </cell>
          <cell r="P2528">
            <v>34.15</v>
          </cell>
          <cell r="Q2528">
            <v>16.05</v>
          </cell>
        </row>
        <row r="2529">
          <cell r="J2529" t="str">
            <v>HERRAMIENTAS MANUALES</v>
          </cell>
          <cell r="K2529" t="str">
            <v>%MO</v>
          </cell>
          <cell r="M2529">
            <v>1.0200000000000001E-2</v>
          </cell>
          <cell r="N2529">
            <v>23.53</v>
          </cell>
          <cell r="O2529">
            <v>0.24</v>
          </cell>
          <cell r="P2529">
            <v>0.19</v>
          </cell>
          <cell r="Q2529">
            <v>4.38</v>
          </cell>
        </row>
        <row r="2530">
          <cell r="J2530" t="str">
            <v>REGLA DE ALUMINIO x 5m</v>
          </cell>
          <cell r="K2530" t="str">
            <v>u</v>
          </cell>
          <cell r="M2530">
            <v>0.06</v>
          </cell>
          <cell r="N2530">
            <v>14.5</v>
          </cell>
          <cell r="O2530">
            <v>0.87</v>
          </cell>
          <cell r="P2530">
            <v>1.0900000000000001</v>
          </cell>
          <cell r="Q2530">
            <v>15.87</v>
          </cell>
        </row>
        <row r="2531">
          <cell r="J2531" t="str">
            <v>JEFE DE GRUPO</v>
          </cell>
          <cell r="K2531" t="str">
            <v>hh</v>
          </cell>
          <cell r="M2531">
            <v>6.6900000000000001E-2</v>
          </cell>
          <cell r="N2531">
            <v>13.01</v>
          </cell>
          <cell r="O2531">
            <v>0.87</v>
          </cell>
          <cell r="P2531">
            <v>1.66</v>
          </cell>
          <cell r="Q2531">
            <v>21.58</v>
          </cell>
        </row>
        <row r="2532">
          <cell r="J2532" t="str">
            <v>OPERARIO</v>
          </cell>
          <cell r="K2532" t="str">
            <v>hh</v>
          </cell>
          <cell r="M2532">
            <v>0.53359999999999996</v>
          </cell>
          <cell r="N2532">
            <v>12.2</v>
          </cell>
          <cell r="O2532">
            <v>6.51</v>
          </cell>
          <cell r="P2532">
            <v>13.23</v>
          </cell>
          <cell r="Q2532">
            <v>161.44999999999999</v>
          </cell>
        </row>
        <row r="2533">
          <cell r="J2533" t="str">
            <v>AYUDANTE</v>
          </cell>
          <cell r="K2533" t="str">
            <v>hh</v>
          </cell>
          <cell r="M2533">
            <v>0.19980000000000001</v>
          </cell>
          <cell r="N2533">
            <v>9.81</v>
          </cell>
          <cell r="O2533">
            <v>1.96</v>
          </cell>
          <cell r="P2533">
            <v>4.96</v>
          </cell>
          <cell r="Q2533">
            <v>48.61</v>
          </cell>
        </row>
        <row r="2534">
          <cell r="J2534" t="str">
            <v>ARENA FINA</v>
          </cell>
          <cell r="K2534" t="str">
            <v>m3</v>
          </cell>
          <cell r="M2534">
            <v>1.2999999999999999E-3</v>
          </cell>
          <cell r="N2534">
            <v>31.54</v>
          </cell>
          <cell r="O2534">
            <v>0.04</v>
          </cell>
          <cell r="P2534">
            <v>0.03</v>
          </cell>
          <cell r="Q2534">
            <v>0.99</v>
          </cell>
        </row>
        <row r="2535">
          <cell r="J2535" t="str">
            <v>CEMENTO PORTLAND TIPO I (42.5 Kg)</v>
          </cell>
          <cell r="K2535" t="str">
            <v>bls</v>
          </cell>
          <cell r="M2535">
            <v>1.3899999999999999E-2</v>
          </cell>
          <cell r="N2535">
            <v>13.69</v>
          </cell>
          <cell r="O2535">
            <v>0.19</v>
          </cell>
          <cell r="P2535">
            <v>0.34</v>
          </cell>
          <cell r="Q2535">
            <v>4.71</v>
          </cell>
        </row>
        <row r="2536">
          <cell r="J2536" t="str">
            <v>CERAMICA 30X30CM H=15CM CELIMA SERIE GRANILLA</v>
          </cell>
          <cell r="K2536" t="str">
            <v>m2</v>
          </cell>
          <cell r="M2536">
            <v>0.18</v>
          </cell>
          <cell r="N2536">
            <v>23.05</v>
          </cell>
          <cell r="O2536">
            <v>4.1500000000000004</v>
          </cell>
          <cell r="P2536">
            <v>4.46</v>
          </cell>
          <cell r="Q2536">
            <v>102.92</v>
          </cell>
        </row>
        <row r="2537">
          <cell r="J2537" t="str">
            <v>FRAGUA PORCELANA BLANCA</v>
          </cell>
          <cell r="K2537" t="str">
            <v>Kg</v>
          </cell>
          <cell r="M2537">
            <v>4.58E-2</v>
          </cell>
          <cell r="N2537">
            <v>3.06</v>
          </cell>
          <cell r="O2537">
            <v>0.14000000000000001</v>
          </cell>
          <cell r="P2537">
            <v>1.1399999999999999</v>
          </cell>
          <cell r="Q2537">
            <v>3.47</v>
          </cell>
        </row>
        <row r="2538">
          <cell r="J2538" t="str">
            <v>IMPLEMENTOS DE SEGURIDAD</v>
          </cell>
          <cell r="K2538" t="str">
            <v>hh</v>
          </cell>
          <cell r="M2538">
            <v>0.8085</v>
          </cell>
          <cell r="N2538">
            <v>0.47</v>
          </cell>
          <cell r="O2538">
            <v>0.38</v>
          </cell>
          <cell r="P2538">
            <v>20.05</v>
          </cell>
          <cell r="Q2538">
            <v>9.42</v>
          </cell>
        </row>
        <row r="2539">
          <cell r="J2539" t="str">
            <v>HERRAMIENTAS MANUALES</v>
          </cell>
          <cell r="K2539" t="str">
            <v>%MO</v>
          </cell>
          <cell r="M2539">
            <v>9.9699999999999997E-2</v>
          </cell>
          <cell r="N2539">
            <v>10.029999999999999</v>
          </cell>
          <cell r="O2539">
            <v>1</v>
          </cell>
          <cell r="P2539">
            <v>2.4700000000000002</v>
          </cell>
          <cell r="Q2539">
            <v>24.8</v>
          </cell>
        </row>
        <row r="2540">
          <cell r="J2540" t="str">
            <v>JEFE DE GRUPO</v>
          </cell>
          <cell r="K2540" t="str">
            <v>hh</v>
          </cell>
          <cell r="M2540">
            <v>9.9900000000000003E-2</v>
          </cell>
          <cell r="N2540">
            <v>13.01</v>
          </cell>
          <cell r="O2540">
            <v>1.3</v>
          </cell>
          <cell r="P2540">
            <v>3</v>
          </cell>
          <cell r="Q2540">
            <v>39</v>
          </cell>
        </row>
        <row r="2541">
          <cell r="J2541" t="str">
            <v>OPERARIO</v>
          </cell>
          <cell r="K2541" t="str">
            <v>hh</v>
          </cell>
          <cell r="M2541">
            <v>1</v>
          </cell>
          <cell r="N2541">
            <v>12.2</v>
          </cell>
          <cell r="O2541">
            <v>12.2</v>
          </cell>
          <cell r="P2541">
            <v>30</v>
          </cell>
          <cell r="Q2541">
            <v>366</v>
          </cell>
        </row>
        <row r="2542">
          <cell r="J2542" t="str">
            <v>AYUDANTE</v>
          </cell>
          <cell r="K2542" t="str">
            <v>hh</v>
          </cell>
          <cell r="M2542">
            <v>0.33329999999999999</v>
          </cell>
          <cell r="N2542">
            <v>9.81</v>
          </cell>
          <cell r="O2542">
            <v>3.27</v>
          </cell>
          <cell r="P2542">
            <v>10</v>
          </cell>
          <cell r="Q2542">
            <v>98.1</v>
          </cell>
        </row>
        <row r="2543">
          <cell r="J2543" t="str">
            <v>CLAVOS PARA MADERA CON CABEZA</v>
          </cell>
          <cell r="K2543" t="str">
            <v>Kg</v>
          </cell>
          <cell r="M2543">
            <v>2.07E-2</v>
          </cell>
          <cell r="N2543">
            <v>2.9</v>
          </cell>
          <cell r="O2543">
            <v>0.06</v>
          </cell>
          <cell r="P2543">
            <v>0.62</v>
          </cell>
          <cell r="Q2543">
            <v>1.8</v>
          </cell>
        </row>
        <row r="2544">
          <cell r="J2544" t="str">
            <v>ARENA FINA</v>
          </cell>
          <cell r="K2544" t="str">
            <v>m3</v>
          </cell>
          <cell r="M2544">
            <v>1.5900000000000001E-2</v>
          </cell>
          <cell r="N2544">
            <v>31.54</v>
          </cell>
          <cell r="O2544">
            <v>0.5</v>
          </cell>
          <cell r="P2544">
            <v>0.48</v>
          </cell>
          <cell r="Q2544">
            <v>15</v>
          </cell>
        </row>
        <row r="2545">
          <cell r="J2545" t="str">
            <v>CEMENTO PORTLAND TIPO I (42.5 Kg)</v>
          </cell>
          <cell r="K2545" t="str">
            <v>bls</v>
          </cell>
          <cell r="M2545">
            <v>0.14019999999999999</v>
          </cell>
          <cell r="N2545">
            <v>13.69</v>
          </cell>
          <cell r="O2545">
            <v>1.92</v>
          </cell>
          <cell r="P2545">
            <v>4.21</v>
          </cell>
          <cell r="Q2545">
            <v>57.6</v>
          </cell>
        </row>
        <row r="2546">
          <cell r="J2546" t="str">
            <v>AGUA PUESTA EN OBRA</v>
          </cell>
          <cell r="K2546" t="str">
            <v>m3</v>
          </cell>
          <cell r="M2546">
            <v>5.8999999999999999E-3</v>
          </cell>
          <cell r="N2546">
            <v>8.51</v>
          </cell>
          <cell r="O2546">
            <v>0.05</v>
          </cell>
          <cell r="P2546">
            <v>0.18</v>
          </cell>
          <cell r="Q2546">
            <v>1.5</v>
          </cell>
        </row>
        <row r="2547">
          <cell r="J2547" t="str">
            <v>MADERA TORNILLO INC. CORTE</v>
          </cell>
          <cell r="K2547" t="str">
            <v>p2</v>
          </cell>
          <cell r="M2547">
            <v>0.31269999999999998</v>
          </cell>
          <cell r="N2547">
            <v>3.7</v>
          </cell>
          <cell r="O2547">
            <v>1.1599999999999999</v>
          </cell>
          <cell r="P2547">
            <v>9.3800000000000008</v>
          </cell>
          <cell r="Q2547">
            <v>34.799999999999997</v>
          </cell>
        </row>
        <row r="2548">
          <cell r="J2548" t="str">
            <v>IMPLEMENTOS DE SEGURIDAD</v>
          </cell>
          <cell r="K2548" t="str">
            <v>hh</v>
          </cell>
          <cell r="M2548">
            <v>1.4255</v>
          </cell>
          <cell r="N2548">
            <v>0.47</v>
          </cell>
          <cell r="O2548">
            <v>0.67</v>
          </cell>
          <cell r="P2548">
            <v>42.77</v>
          </cell>
          <cell r="Q2548">
            <v>20.100000000000001</v>
          </cell>
        </row>
        <row r="2549">
          <cell r="J2549" t="str">
            <v>HERRAMIENTAS MANUALES</v>
          </cell>
          <cell r="K2549" t="str">
            <v>%MO</v>
          </cell>
          <cell r="M2549">
            <v>0.05</v>
          </cell>
          <cell r="N2549">
            <v>17.989999999999998</v>
          </cell>
          <cell r="O2549">
            <v>0.9</v>
          </cell>
          <cell r="P2549">
            <v>1.5</v>
          </cell>
          <cell r="Q2549">
            <v>27</v>
          </cell>
        </row>
        <row r="2550">
          <cell r="J2550" t="str">
            <v>REGLA DE ALUMINIO x 5m</v>
          </cell>
          <cell r="K2550" t="str">
            <v>u</v>
          </cell>
          <cell r="M2550">
            <v>2.7900000000000001E-2</v>
          </cell>
          <cell r="N2550">
            <v>14.5</v>
          </cell>
          <cell r="O2550">
            <v>0.4</v>
          </cell>
          <cell r="P2550">
            <v>0.84</v>
          </cell>
          <cell r="Q2550">
            <v>12</v>
          </cell>
        </row>
        <row r="2551">
          <cell r="J2551" t="str">
            <v>PUERTA METALICA (SEGÚN DETALLE P3)</v>
          </cell>
          <cell r="K2551" t="str">
            <v>u</v>
          </cell>
          <cell r="M2551">
            <v>1</v>
          </cell>
          <cell r="N2551">
            <v>1647.03</v>
          </cell>
          <cell r="O2551">
            <v>1647.03</v>
          </cell>
          <cell r="P2551">
            <v>1</v>
          </cell>
          <cell r="Q2551">
            <v>1647.03</v>
          </cell>
        </row>
        <row r="2552">
          <cell r="J2552" t="str">
            <v>TUBERIA DE VENTILACION F°G° 6"</v>
          </cell>
          <cell r="K2552" t="str">
            <v>u</v>
          </cell>
          <cell r="M2552">
            <v>1</v>
          </cell>
          <cell r="N2552">
            <v>450</v>
          </cell>
          <cell r="O2552">
            <v>450</v>
          </cell>
          <cell r="P2552">
            <v>4</v>
          </cell>
          <cell r="Q2552">
            <v>1800</v>
          </cell>
        </row>
        <row r="2553">
          <cell r="J2553" t="str">
            <v>ESCALERA DE GATO</v>
          </cell>
          <cell r="K2553" t="str">
            <v>u</v>
          </cell>
          <cell r="M2553">
            <v>1</v>
          </cell>
          <cell r="N2553">
            <v>750</v>
          </cell>
          <cell r="O2553">
            <v>750</v>
          </cell>
          <cell r="P2553">
            <v>2</v>
          </cell>
          <cell r="Q2553">
            <v>1500</v>
          </cell>
        </row>
        <row r="2554">
          <cell r="J2554" t="str">
            <v>MALLA METALICA EN VENTANAS</v>
          </cell>
          <cell r="K2554" t="str">
            <v>u</v>
          </cell>
          <cell r="M2554">
            <v>1</v>
          </cell>
          <cell r="N2554">
            <v>350</v>
          </cell>
          <cell r="O2554">
            <v>350</v>
          </cell>
          <cell r="P2554">
            <v>1</v>
          </cell>
          <cell r="Q2554">
            <v>350</v>
          </cell>
        </row>
        <row r="2555">
          <cell r="J2555" t="str">
            <v>JEFE DE GRUPO</v>
          </cell>
          <cell r="K2555" t="str">
            <v>hh</v>
          </cell>
          <cell r="M2555">
            <v>3.15E-2</v>
          </cell>
          <cell r="N2555">
            <v>13.01</v>
          </cell>
          <cell r="O2555">
            <v>0.41</v>
          </cell>
          <cell r="P2555">
            <v>2.19</v>
          </cell>
          <cell r="Q2555">
            <v>28.47</v>
          </cell>
        </row>
        <row r="2556">
          <cell r="J2556" t="str">
            <v>OPERARIO</v>
          </cell>
          <cell r="K2556" t="str">
            <v>hh</v>
          </cell>
          <cell r="M2556">
            <v>0.32050000000000001</v>
          </cell>
          <cell r="N2556">
            <v>12.2</v>
          </cell>
          <cell r="O2556">
            <v>3.91</v>
          </cell>
          <cell r="P2556">
            <v>22.26</v>
          </cell>
          <cell r="Q2556">
            <v>271.51</v>
          </cell>
        </row>
        <row r="2557">
          <cell r="J2557" t="str">
            <v>LIJA PARA MADERA</v>
          </cell>
          <cell r="K2557" t="str">
            <v>u</v>
          </cell>
          <cell r="M2557">
            <v>7.0000000000000007E-2</v>
          </cell>
          <cell r="N2557">
            <v>1</v>
          </cell>
          <cell r="O2557">
            <v>7.0000000000000007E-2</v>
          </cell>
          <cell r="P2557">
            <v>4.8600000000000003</v>
          </cell>
          <cell r="Q2557">
            <v>4.8600000000000003</v>
          </cell>
        </row>
        <row r="2558">
          <cell r="J2558" t="str">
            <v>PINTURA LATEX SUPERMATE</v>
          </cell>
          <cell r="K2558" t="str">
            <v>gal</v>
          </cell>
          <cell r="M2558">
            <v>0.06</v>
          </cell>
          <cell r="N2558">
            <v>35</v>
          </cell>
          <cell r="O2558">
            <v>2.1</v>
          </cell>
          <cell r="P2558">
            <v>4.17</v>
          </cell>
          <cell r="Q2558">
            <v>145.82</v>
          </cell>
        </row>
        <row r="2559">
          <cell r="J2559" t="str">
            <v>IMPRIMANTE PARA MUROS EXTERIORES</v>
          </cell>
          <cell r="K2559" t="str">
            <v>gal</v>
          </cell>
          <cell r="M2559">
            <v>0.06</v>
          </cell>
          <cell r="N2559">
            <v>23</v>
          </cell>
          <cell r="O2559">
            <v>1.38</v>
          </cell>
          <cell r="P2559">
            <v>4.17</v>
          </cell>
          <cell r="Q2559">
            <v>95.83</v>
          </cell>
        </row>
        <row r="2560">
          <cell r="J2560" t="str">
            <v>SELLADOR PARA MUROS</v>
          </cell>
          <cell r="K2560" t="str">
            <v>gal</v>
          </cell>
          <cell r="M2560">
            <v>0.06</v>
          </cell>
          <cell r="N2560">
            <v>16.5</v>
          </cell>
          <cell r="O2560">
            <v>0.99</v>
          </cell>
          <cell r="P2560">
            <v>4.17</v>
          </cell>
          <cell r="Q2560">
            <v>68.75</v>
          </cell>
        </row>
        <row r="2561">
          <cell r="J2561" t="str">
            <v>IMPLEMENTOS DE SEGURIDAD</v>
          </cell>
          <cell r="K2561" t="str">
            <v>hh</v>
          </cell>
          <cell r="M2561">
            <v>0.36170000000000002</v>
          </cell>
          <cell r="N2561">
            <v>0.47</v>
          </cell>
          <cell r="O2561">
            <v>0.17</v>
          </cell>
          <cell r="P2561">
            <v>25.12</v>
          </cell>
          <cell r="Q2561">
            <v>11.8</v>
          </cell>
        </row>
        <row r="2562">
          <cell r="J2562" t="str">
            <v>HERRAMIENTAS MANUALES</v>
          </cell>
          <cell r="K2562" t="str">
            <v>%MO</v>
          </cell>
          <cell r="M2562">
            <v>4.9599999999999998E-2</v>
          </cell>
          <cell r="N2562">
            <v>4.6399999999999997</v>
          </cell>
          <cell r="O2562">
            <v>0.23</v>
          </cell>
          <cell r="P2562">
            <v>3.44</v>
          </cell>
          <cell r="Q2562">
            <v>15.97</v>
          </cell>
        </row>
        <row r="2563">
          <cell r="J2563" t="str">
            <v>ANDAMIO METALICO 2.5mx3.6m</v>
          </cell>
          <cell r="K2563" t="str">
            <v>dia</v>
          </cell>
          <cell r="M2563">
            <v>1.6199999999999999E-2</v>
          </cell>
          <cell r="N2563">
            <v>16.09</v>
          </cell>
          <cell r="O2563">
            <v>0.26</v>
          </cell>
          <cell r="P2563">
            <v>1.1200000000000001</v>
          </cell>
          <cell r="Q2563">
            <v>18.05</v>
          </cell>
        </row>
        <row r="2564">
          <cell r="J2564" t="str">
            <v>JEFE DE GRUPO</v>
          </cell>
          <cell r="K2564" t="str">
            <v>hh</v>
          </cell>
          <cell r="M2564">
            <v>2.46E-2</v>
          </cell>
          <cell r="N2564">
            <v>13.01</v>
          </cell>
          <cell r="O2564">
            <v>0.32</v>
          </cell>
          <cell r="P2564">
            <v>0.74</v>
          </cell>
          <cell r="Q2564">
            <v>9.6</v>
          </cell>
        </row>
        <row r="2565">
          <cell r="J2565" t="str">
            <v>OPERARIO</v>
          </cell>
          <cell r="K2565" t="str">
            <v>hh</v>
          </cell>
          <cell r="M2565">
            <v>0.24260000000000001</v>
          </cell>
          <cell r="N2565">
            <v>12.2</v>
          </cell>
          <cell r="O2565">
            <v>2.96</v>
          </cell>
          <cell r="P2565">
            <v>7.28</v>
          </cell>
          <cell r="Q2565">
            <v>88.8</v>
          </cell>
        </row>
        <row r="2566">
          <cell r="J2566" t="str">
            <v>LIJA PARA MADERA</v>
          </cell>
          <cell r="K2566" t="str">
            <v>u</v>
          </cell>
          <cell r="M2566">
            <v>0.06</v>
          </cell>
          <cell r="N2566">
            <v>1</v>
          </cell>
          <cell r="O2566">
            <v>0.06</v>
          </cell>
          <cell r="P2566">
            <v>1.8</v>
          </cell>
          <cell r="Q2566">
            <v>1.8</v>
          </cell>
        </row>
        <row r="2567">
          <cell r="J2567" t="str">
            <v>PINTURA VINILICA TIPO VENCELATEX</v>
          </cell>
          <cell r="K2567" t="str">
            <v>gal</v>
          </cell>
          <cell r="M2567">
            <v>0.06</v>
          </cell>
          <cell r="N2567">
            <v>28</v>
          </cell>
          <cell r="O2567">
            <v>1.68</v>
          </cell>
          <cell r="P2567">
            <v>1.8</v>
          </cell>
          <cell r="Q2567">
            <v>50.4</v>
          </cell>
        </row>
        <row r="2568">
          <cell r="J2568" t="str">
            <v>IMPRIMANTE PARA MUROS INTERIORES</v>
          </cell>
          <cell r="K2568" t="str">
            <v>gal</v>
          </cell>
          <cell r="M2568">
            <v>6.1699999999999998E-2</v>
          </cell>
          <cell r="N2568">
            <v>12</v>
          </cell>
          <cell r="O2568">
            <v>0.74</v>
          </cell>
          <cell r="P2568">
            <v>1.85</v>
          </cell>
          <cell r="Q2568">
            <v>22.2</v>
          </cell>
        </row>
        <row r="2569">
          <cell r="J2569" t="str">
            <v>SELLADOR PARA MUROS</v>
          </cell>
          <cell r="K2569" t="str">
            <v>gal</v>
          </cell>
          <cell r="M2569">
            <v>0.06</v>
          </cell>
          <cell r="N2569">
            <v>16.5</v>
          </cell>
          <cell r="O2569">
            <v>0.99</v>
          </cell>
          <cell r="P2569">
            <v>1.8</v>
          </cell>
          <cell r="Q2569">
            <v>29.7</v>
          </cell>
        </row>
        <row r="2570">
          <cell r="J2570" t="str">
            <v>IMPLEMENTOS DE SEGURIDAD</v>
          </cell>
          <cell r="K2570" t="str">
            <v>hh</v>
          </cell>
          <cell r="M2570">
            <v>0.27660000000000001</v>
          </cell>
          <cell r="N2570">
            <v>0.47</v>
          </cell>
          <cell r="O2570">
            <v>0.13</v>
          </cell>
          <cell r="P2570">
            <v>8.3000000000000007</v>
          </cell>
          <cell r="Q2570">
            <v>3.9</v>
          </cell>
        </row>
        <row r="2571">
          <cell r="J2571" t="str">
            <v>ANDAMIO METALICO 2.5mx3.6m</v>
          </cell>
          <cell r="K2571" t="str">
            <v>dia</v>
          </cell>
          <cell r="M2571">
            <v>1.18E-2</v>
          </cell>
          <cell r="N2571">
            <v>16.09</v>
          </cell>
          <cell r="O2571">
            <v>0.19</v>
          </cell>
          <cell r="P2571">
            <v>0.35</v>
          </cell>
          <cell r="Q2571">
            <v>5.7</v>
          </cell>
        </row>
        <row r="2572">
          <cell r="J2572" t="str">
            <v>HERRAMIENTAS MANUALES</v>
          </cell>
          <cell r="K2572" t="str">
            <v>%MO</v>
          </cell>
          <cell r="M2572">
            <v>5.11E-2</v>
          </cell>
          <cell r="N2572">
            <v>3.52</v>
          </cell>
          <cell r="O2572">
            <v>0.18</v>
          </cell>
          <cell r="P2572">
            <v>1.53</v>
          </cell>
          <cell r="Q2572">
            <v>5.4</v>
          </cell>
        </row>
        <row r="2573">
          <cell r="J2573" t="str">
            <v>JEFE DE GRUPO</v>
          </cell>
          <cell r="K2573" t="str">
            <v>hh</v>
          </cell>
          <cell r="M2573">
            <v>2.46E-2</v>
          </cell>
          <cell r="N2573">
            <v>13.01</v>
          </cell>
          <cell r="O2573">
            <v>0.32</v>
          </cell>
          <cell r="P2573">
            <v>1.71</v>
          </cell>
          <cell r="Q2573">
            <v>22.22</v>
          </cell>
        </row>
        <row r="2574">
          <cell r="J2574" t="str">
            <v>OPERARIO</v>
          </cell>
          <cell r="K2574" t="str">
            <v>hh</v>
          </cell>
          <cell r="M2574">
            <v>0.24260000000000001</v>
          </cell>
          <cell r="N2574">
            <v>12.2</v>
          </cell>
          <cell r="O2574">
            <v>2.96</v>
          </cell>
          <cell r="P2574">
            <v>16.850000000000001</v>
          </cell>
          <cell r="Q2574">
            <v>205.54</v>
          </cell>
        </row>
        <row r="2575">
          <cell r="J2575" t="str">
            <v>LIJA PARA MADERA</v>
          </cell>
          <cell r="K2575" t="str">
            <v>u</v>
          </cell>
          <cell r="M2575">
            <v>7.0000000000000007E-2</v>
          </cell>
          <cell r="N2575">
            <v>1</v>
          </cell>
          <cell r="O2575">
            <v>7.0000000000000007E-2</v>
          </cell>
          <cell r="P2575">
            <v>4.8600000000000003</v>
          </cell>
          <cell r="Q2575">
            <v>4.8600000000000003</v>
          </cell>
        </row>
        <row r="2576">
          <cell r="J2576" t="str">
            <v>PINTURA VINILICA TIPO VENCELATEX</v>
          </cell>
          <cell r="K2576" t="str">
            <v>gal</v>
          </cell>
          <cell r="M2576">
            <v>0.06</v>
          </cell>
          <cell r="N2576">
            <v>28</v>
          </cell>
          <cell r="O2576">
            <v>1.68</v>
          </cell>
          <cell r="P2576">
            <v>4.17</v>
          </cell>
          <cell r="Q2576">
            <v>116.66</v>
          </cell>
        </row>
        <row r="2577">
          <cell r="J2577" t="str">
            <v>IMPRIMANTE PARA MUROS INTERIORES</v>
          </cell>
          <cell r="K2577" t="str">
            <v>gal</v>
          </cell>
          <cell r="M2577">
            <v>5.8299999999999998E-2</v>
          </cell>
          <cell r="N2577">
            <v>12</v>
          </cell>
          <cell r="O2577">
            <v>0.7</v>
          </cell>
          <cell r="P2577">
            <v>4.05</v>
          </cell>
          <cell r="Q2577">
            <v>48.61</v>
          </cell>
        </row>
        <row r="2578">
          <cell r="J2578" t="str">
            <v>SELLADOR PARA MUROS</v>
          </cell>
          <cell r="K2578" t="str">
            <v>gal</v>
          </cell>
          <cell r="M2578">
            <v>0.06</v>
          </cell>
          <cell r="N2578">
            <v>16.5</v>
          </cell>
          <cell r="O2578">
            <v>0.99</v>
          </cell>
          <cell r="P2578">
            <v>4.17</v>
          </cell>
          <cell r="Q2578">
            <v>68.75</v>
          </cell>
        </row>
        <row r="2579">
          <cell r="J2579" t="str">
            <v>IMPLEMENTOS DE SEGURIDAD</v>
          </cell>
          <cell r="K2579" t="str">
            <v>hh</v>
          </cell>
          <cell r="M2579">
            <v>0.27660000000000001</v>
          </cell>
          <cell r="N2579">
            <v>0.47</v>
          </cell>
          <cell r="O2579">
            <v>0.13</v>
          </cell>
          <cell r="P2579">
            <v>19.21</v>
          </cell>
          <cell r="Q2579">
            <v>9.0299999999999994</v>
          </cell>
        </row>
        <row r="2580">
          <cell r="J2580" t="str">
            <v>ANDAMIO METALICO 2.5mx3.6m</v>
          </cell>
          <cell r="K2580" t="str">
            <v>dia</v>
          </cell>
          <cell r="M2580">
            <v>1.18E-2</v>
          </cell>
          <cell r="N2580">
            <v>16.09</v>
          </cell>
          <cell r="O2580">
            <v>0.19</v>
          </cell>
          <cell r="P2580">
            <v>0.82</v>
          </cell>
          <cell r="Q2580">
            <v>13.19</v>
          </cell>
        </row>
        <row r="2581">
          <cell r="J2581" t="str">
            <v>HERRAMIENTAS MANUALES</v>
          </cell>
          <cell r="K2581" t="str">
            <v>%MO</v>
          </cell>
          <cell r="M2581">
            <v>4.9399999999999999E-2</v>
          </cell>
          <cell r="N2581">
            <v>2.63</v>
          </cell>
          <cell r="O2581">
            <v>0.13</v>
          </cell>
          <cell r="P2581">
            <v>3.43</v>
          </cell>
          <cell r="Q2581">
            <v>9.0299999999999994</v>
          </cell>
        </row>
        <row r="2582">
          <cell r="J2582" t="str">
            <v>SERVICIO DEHABILITADO DE ACERO DE REFUERZO</v>
          </cell>
          <cell r="K2582" t="str">
            <v>Kg</v>
          </cell>
          <cell r="M2582">
            <v>0.8286</v>
          </cell>
          <cell r="N2582">
            <v>0.35</v>
          </cell>
          <cell r="O2582">
            <v>0.28999999999999998</v>
          </cell>
          <cell r="P2582">
            <v>1.28</v>
          </cell>
          <cell r="Q2582">
            <v>0.45</v>
          </cell>
        </row>
        <row r="2583">
          <cell r="J2583" t="str">
            <v>AYUDANTE</v>
          </cell>
          <cell r="K2583" t="str">
            <v>hh</v>
          </cell>
          <cell r="M2583">
            <v>0.88890000000000002</v>
          </cell>
          <cell r="N2583">
            <v>9.81</v>
          </cell>
          <cell r="O2583">
            <v>8.7200000000000006</v>
          </cell>
          <cell r="P2583">
            <v>1.37</v>
          </cell>
          <cell r="Q2583">
            <v>13.43</v>
          </cell>
        </row>
        <row r="2584">
          <cell r="J2584" t="str">
            <v>JEFE DE GRUPO</v>
          </cell>
          <cell r="K2584" t="str">
            <v>hh</v>
          </cell>
          <cell r="M2584">
            <v>9.5299999999999996E-2</v>
          </cell>
          <cell r="N2584">
            <v>13.01</v>
          </cell>
          <cell r="O2584">
            <v>1.24</v>
          </cell>
          <cell r="P2584">
            <v>0.15</v>
          </cell>
          <cell r="Q2584">
            <v>1.91</v>
          </cell>
        </row>
        <row r="2585">
          <cell r="J2585" t="str">
            <v>OFICIAL</v>
          </cell>
          <cell r="K2585" t="str">
            <v>hh</v>
          </cell>
          <cell r="M2585">
            <v>0.58689999999999998</v>
          </cell>
          <cell r="N2585">
            <v>10.87</v>
          </cell>
          <cell r="O2585">
            <v>6.38</v>
          </cell>
          <cell r="P2585">
            <v>0.9</v>
          </cell>
          <cell r="Q2585">
            <v>9.83</v>
          </cell>
        </row>
        <row r="2586">
          <cell r="J2586" t="str">
            <v>OPERARIO</v>
          </cell>
          <cell r="K2586" t="str">
            <v>hh</v>
          </cell>
          <cell r="M2586">
            <v>0.58279999999999998</v>
          </cell>
          <cell r="N2586">
            <v>12.2</v>
          </cell>
          <cell r="O2586">
            <v>7.11</v>
          </cell>
          <cell r="P2586">
            <v>0.9</v>
          </cell>
          <cell r="Q2586">
            <v>10.95</v>
          </cell>
        </row>
        <row r="2587">
          <cell r="J2587" t="str">
            <v>AYUDANTE</v>
          </cell>
          <cell r="K2587" t="str">
            <v>hh</v>
          </cell>
          <cell r="M2587">
            <v>1.3414999999999999</v>
          </cell>
          <cell r="N2587">
            <v>9.81</v>
          </cell>
          <cell r="O2587">
            <v>13.16</v>
          </cell>
          <cell r="P2587">
            <v>2.0699999999999998</v>
          </cell>
          <cell r="Q2587">
            <v>20.27</v>
          </cell>
        </row>
        <row r="2588">
          <cell r="J2588" t="str">
            <v>JEFE DE GRUPO</v>
          </cell>
          <cell r="K2588" t="str">
            <v>hh</v>
          </cell>
          <cell r="M2588">
            <v>1.5E-3</v>
          </cell>
          <cell r="N2588">
            <v>13.01</v>
          </cell>
          <cell r="O2588">
            <v>0.02</v>
          </cell>
          <cell r="P2588">
            <v>0</v>
          </cell>
          <cell r="Q2588">
            <v>0.03</v>
          </cell>
        </row>
        <row r="2589">
          <cell r="J2589" t="str">
            <v>OPERARIO</v>
          </cell>
          <cell r="K2589" t="str">
            <v>hh</v>
          </cell>
          <cell r="M2589">
            <v>1.89E-2</v>
          </cell>
          <cell r="N2589">
            <v>12.2</v>
          </cell>
          <cell r="O2589">
            <v>0.23</v>
          </cell>
          <cell r="P2589">
            <v>0.03</v>
          </cell>
          <cell r="Q2589">
            <v>0.35</v>
          </cell>
        </row>
        <row r="2590">
          <cell r="J2590" t="str">
            <v>OFICIAL</v>
          </cell>
          <cell r="K2590" t="str">
            <v>hh</v>
          </cell>
          <cell r="M2590">
            <v>1.84E-2</v>
          </cell>
          <cell r="N2590">
            <v>10.87</v>
          </cell>
          <cell r="O2590">
            <v>0.2</v>
          </cell>
          <cell r="P2590">
            <v>0.03</v>
          </cell>
          <cell r="Q2590">
            <v>0.31</v>
          </cell>
        </row>
        <row r="2591">
          <cell r="J2591" t="str">
            <v>ACERO CORRUGADO fy=4200 kg/cm2 GRADO 60</v>
          </cell>
          <cell r="K2591" t="str">
            <v>Kg</v>
          </cell>
          <cell r="M2591">
            <v>0.82410000000000005</v>
          </cell>
          <cell r="N2591">
            <v>2.33</v>
          </cell>
          <cell r="O2591">
            <v>1.92</v>
          </cell>
          <cell r="P2591">
            <v>1.27</v>
          </cell>
          <cell r="Q2591">
            <v>2.96</v>
          </cell>
        </row>
        <row r="2592">
          <cell r="J2592" t="str">
            <v>ALAMBRE NEGRO RECOCIDO Nº 16</v>
          </cell>
          <cell r="K2592" t="str">
            <v>Kg</v>
          </cell>
          <cell r="M2592">
            <v>4.4999999999999998E-2</v>
          </cell>
          <cell r="N2592">
            <v>3.11</v>
          </cell>
          <cell r="O2592">
            <v>0.14000000000000001</v>
          </cell>
          <cell r="P2592">
            <v>7.0000000000000007E-2</v>
          </cell>
          <cell r="Q2592">
            <v>0.22</v>
          </cell>
        </row>
        <row r="2593">
          <cell r="J2593" t="str">
            <v>ALAMBRE NEGRO RECOCIDO Nº 8</v>
          </cell>
          <cell r="K2593" t="str">
            <v>Kg</v>
          </cell>
          <cell r="M2593">
            <v>1.69</v>
          </cell>
          <cell r="N2593">
            <v>3</v>
          </cell>
          <cell r="O2593">
            <v>5.07</v>
          </cell>
          <cell r="P2593">
            <v>2.6</v>
          </cell>
          <cell r="Q2593">
            <v>7.81</v>
          </cell>
        </row>
        <row r="2594">
          <cell r="J2594" t="str">
            <v>ALAMBRE NEGRO RECOCIDO Nº 16</v>
          </cell>
          <cell r="K2594" t="str">
            <v>Kg</v>
          </cell>
          <cell r="M2594">
            <v>0.57879999999999998</v>
          </cell>
          <cell r="N2594">
            <v>3.11</v>
          </cell>
          <cell r="O2594">
            <v>1.8</v>
          </cell>
          <cell r="P2594">
            <v>0.89</v>
          </cell>
          <cell r="Q2594">
            <v>2.77</v>
          </cell>
        </row>
        <row r="2595">
          <cell r="J2595" t="str">
            <v>CLAVOS PARA MADERA CON CABEZA</v>
          </cell>
          <cell r="K2595" t="str">
            <v>Kg</v>
          </cell>
          <cell r="M2595">
            <v>1.7276</v>
          </cell>
          <cell r="N2595">
            <v>2.9</v>
          </cell>
          <cell r="O2595">
            <v>5.01</v>
          </cell>
          <cell r="P2595">
            <v>2.66</v>
          </cell>
          <cell r="Q2595">
            <v>7.72</v>
          </cell>
        </row>
        <row r="2596">
          <cell r="J2596" t="str">
            <v>CONCRETO PREMEZCLADO f'c=175 kg/cm2, Piedra 67, Slump 3-4"</v>
          </cell>
          <cell r="K2596" t="str">
            <v>m3</v>
          </cell>
          <cell r="M2596">
            <v>1.2519</v>
          </cell>
          <cell r="N2596">
            <v>194.59</v>
          </cell>
          <cell r="O2596">
            <v>243.61</v>
          </cell>
          <cell r="P2596">
            <v>1.93</v>
          </cell>
          <cell r="Q2596">
            <v>375.16</v>
          </cell>
        </row>
        <row r="2597">
          <cell r="J2597" t="str">
            <v>MADERA TORNILLO INC. CORTE</v>
          </cell>
          <cell r="K2597" t="str">
            <v>p2</v>
          </cell>
          <cell r="M2597">
            <v>2.3672</v>
          </cell>
          <cell r="N2597">
            <v>3.7</v>
          </cell>
          <cell r="O2597">
            <v>8.76</v>
          </cell>
          <cell r="P2597">
            <v>3.65</v>
          </cell>
          <cell r="Q2597">
            <v>13.49</v>
          </cell>
        </row>
        <row r="2598">
          <cell r="J2598" t="str">
            <v>PETROLEO D-2</v>
          </cell>
          <cell r="K2598" t="str">
            <v>gal</v>
          </cell>
          <cell r="M2598">
            <v>1.55E-2</v>
          </cell>
          <cell r="N2598">
            <v>8.4</v>
          </cell>
          <cell r="O2598">
            <v>0.13</v>
          </cell>
          <cell r="P2598">
            <v>0.02</v>
          </cell>
          <cell r="Q2598">
            <v>0.2</v>
          </cell>
        </row>
        <row r="2599">
          <cell r="J2599" t="str">
            <v>IMPLEMENTOS DE SEGURIDAD</v>
          </cell>
          <cell r="K2599" t="str">
            <v>hh</v>
          </cell>
          <cell r="M2599">
            <v>3.5318999999999998</v>
          </cell>
          <cell r="N2599">
            <v>0.47</v>
          </cell>
          <cell r="O2599">
            <v>1.66</v>
          </cell>
          <cell r="P2599">
            <v>5.44</v>
          </cell>
          <cell r="Q2599">
            <v>2.56</v>
          </cell>
        </row>
        <row r="2600">
          <cell r="J2600" t="str">
            <v>CIZALLA PARA CORTE DE FIERRO</v>
          </cell>
          <cell r="K2600" t="str">
            <v>hm</v>
          </cell>
          <cell r="M2600">
            <v>9.4999999999999998E-3</v>
          </cell>
          <cell r="N2600">
            <v>10.5</v>
          </cell>
          <cell r="O2600">
            <v>0.1</v>
          </cell>
          <cell r="P2600">
            <v>0.01</v>
          </cell>
          <cell r="Q2600">
            <v>0.15</v>
          </cell>
        </row>
        <row r="2601">
          <cell r="J2601" t="str">
            <v>HERRAMIENTAS MANUALES</v>
          </cell>
          <cell r="K2601" t="str">
            <v>%MO</v>
          </cell>
          <cell r="M2601">
            <v>3.2300000000000002E-2</v>
          </cell>
          <cell r="N2601">
            <v>36.81</v>
          </cell>
          <cell r="O2601">
            <v>1.19</v>
          </cell>
          <cell r="P2601">
            <v>0.05</v>
          </cell>
          <cell r="Q2601">
            <v>1.83</v>
          </cell>
        </row>
        <row r="2602">
          <cell r="J2602" t="str">
            <v>SIERRA CIRCULAR ELÉCTRICA PARA MADERA</v>
          </cell>
          <cell r="K2602" t="str">
            <v>hm</v>
          </cell>
          <cell r="M2602">
            <v>0.2225</v>
          </cell>
          <cell r="N2602">
            <v>12</v>
          </cell>
          <cell r="O2602">
            <v>2.67</v>
          </cell>
          <cell r="P2602">
            <v>0.34</v>
          </cell>
          <cell r="Q2602">
            <v>4.1100000000000003</v>
          </cell>
        </row>
        <row r="2603">
          <cell r="J2603" t="str">
            <v>VIBRADOR DE CONCRETO3/4" - 2"</v>
          </cell>
          <cell r="K2603" t="str">
            <v>hm</v>
          </cell>
          <cell r="M2603">
            <v>0.28599999999999998</v>
          </cell>
          <cell r="N2603">
            <v>5</v>
          </cell>
          <cell r="O2603">
            <v>1.43</v>
          </cell>
          <cell r="P2603">
            <v>0.44</v>
          </cell>
          <cell r="Q2603">
            <v>2.2000000000000002</v>
          </cell>
        </row>
        <row r="2604">
          <cell r="J2604" t="str">
            <v>HERRAMIENTAS MANUALES</v>
          </cell>
          <cell r="K2604" t="str">
            <v>%MO</v>
          </cell>
          <cell r="M2604">
            <v>4.41E-2</v>
          </cell>
          <cell r="N2604">
            <v>0.68</v>
          </cell>
          <cell r="O2604">
            <v>0.03</v>
          </cell>
          <cell r="P2604">
            <v>7.0000000000000007E-2</v>
          </cell>
          <cell r="Q2604">
            <v>0.05</v>
          </cell>
        </row>
        <row r="2605">
          <cell r="J2605" t="str">
            <v>CAMION GRUA DE 5.75TN</v>
          </cell>
          <cell r="K2605" t="str">
            <v>hm</v>
          </cell>
          <cell r="M2605">
            <v>4.8999999999999998E-3</v>
          </cell>
          <cell r="N2605">
            <v>100.8</v>
          </cell>
          <cell r="O2605">
            <v>0.49</v>
          </cell>
          <cell r="P2605">
            <v>0.01</v>
          </cell>
          <cell r="Q2605">
            <v>0.75</v>
          </cell>
        </row>
        <row r="2606">
          <cell r="J2606" t="str">
            <v>VENTANA EN CASETA DE BOMBEO</v>
          </cell>
          <cell r="K2606" t="str">
            <v>m2</v>
          </cell>
          <cell r="M2606">
            <v>1</v>
          </cell>
          <cell r="N2606">
            <v>292.94</v>
          </cell>
          <cell r="O2606">
            <v>292.94</v>
          </cell>
          <cell r="P2606">
            <v>3.6</v>
          </cell>
          <cell r="Q2606">
            <v>1054.58</v>
          </cell>
        </row>
        <row r="2607">
          <cell r="J2607" t="str">
            <v>TAPA METALICA SANITARIA (1.20 X 1.20)</v>
          </cell>
          <cell r="K2607" t="str">
            <v>u</v>
          </cell>
          <cell r="M2607">
            <v>1</v>
          </cell>
          <cell r="N2607">
            <v>841.67</v>
          </cell>
          <cell r="O2607">
            <v>841.67</v>
          </cell>
          <cell r="P2607">
            <v>1</v>
          </cell>
          <cell r="Q2607">
            <v>841.67</v>
          </cell>
        </row>
        <row r="2608">
          <cell r="J2608" t="str">
            <v>JEFE DE GRUPO</v>
          </cell>
          <cell r="K2608" t="str">
            <v>hh</v>
          </cell>
          <cell r="M2608">
            <v>0.04</v>
          </cell>
          <cell r="N2608">
            <v>13.01</v>
          </cell>
          <cell r="O2608">
            <v>0.52</v>
          </cell>
          <cell r="P2608">
            <v>3.04</v>
          </cell>
          <cell r="Q2608">
            <v>39.549999999999997</v>
          </cell>
        </row>
        <row r="2609">
          <cell r="J2609" t="str">
            <v>OPERARIO</v>
          </cell>
          <cell r="K2609" t="str">
            <v>hh</v>
          </cell>
          <cell r="M2609">
            <v>0.4</v>
          </cell>
          <cell r="N2609">
            <v>12.2</v>
          </cell>
          <cell r="O2609">
            <v>4.88</v>
          </cell>
          <cell r="P2609">
            <v>30.42</v>
          </cell>
          <cell r="Q2609">
            <v>371.12</v>
          </cell>
        </row>
        <row r="2610">
          <cell r="J2610" t="str">
            <v>OFICIAL</v>
          </cell>
          <cell r="K2610" t="str">
            <v>hh</v>
          </cell>
          <cell r="M2610">
            <v>0.1003</v>
          </cell>
          <cell r="N2610">
            <v>10.87</v>
          </cell>
          <cell r="O2610">
            <v>1.0900000000000001</v>
          </cell>
          <cell r="P2610">
            <v>7.63</v>
          </cell>
          <cell r="Q2610">
            <v>82.89</v>
          </cell>
        </row>
        <row r="2611">
          <cell r="J2611" t="str">
            <v>IMPERMEABILIZANTE HEY´DI K-11</v>
          </cell>
          <cell r="K2611" t="str">
            <v>lb</v>
          </cell>
          <cell r="M2611">
            <v>5.5618999999999996</v>
          </cell>
          <cell r="N2611">
            <v>3.15</v>
          </cell>
          <cell r="O2611">
            <v>17.52</v>
          </cell>
          <cell r="P2611">
            <v>422.98</v>
          </cell>
          <cell r="Q2611">
            <v>1332.4</v>
          </cell>
        </row>
        <row r="2612">
          <cell r="J2612" t="str">
            <v>IMPLEMENTOS DE SEGURIDAD</v>
          </cell>
          <cell r="K2612" t="str">
            <v>hh</v>
          </cell>
          <cell r="M2612">
            <v>0.53190000000000004</v>
          </cell>
          <cell r="N2612">
            <v>0.47</v>
          </cell>
          <cell r="O2612">
            <v>0.25</v>
          </cell>
          <cell r="P2612">
            <v>40.450000000000003</v>
          </cell>
          <cell r="Q2612">
            <v>19.010000000000002</v>
          </cell>
        </row>
        <row r="2613">
          <cell r="J2613" t="str">
            <v>HERRAMIENTAS MANUALES</v>
          </cell>
          <cell r="K2613" t="str">
            <v>%MO</v>
          </cell>
          <cell r="M2613">
            <v>4.9299999999999997E-2</v>
          </cell>
          <cell r="N2613">
            <v>6.49</v>
          </cell>
          <cell r="O2613">
            <v>0.32</v>
          </cell>
          <cell r="P2613">
            <v>3.75</v>
          </cell>
          <cell r="Q2613">
            <v>24.34</v>
          </cell>
        </row>
        <row r="2614">
          <cell r="J2614" t="str">
            <v>JEFE DE GRUPO</v>
          </cell>
          <cell r="K2614" t="str">
            <v>hh</v>
          </cell>
          <cell r="M2614">
            <v>0.04</v>
          </cell>
          <cell r="N2614">
            <v>13.01</v>
          </cell>
          <cell r="O2614">
            <v>0.52</v>
          </cell>
          <cell r="P2614">
            <v>1.89</v>
          </cell>
          <cell r="Q2614">
            <v>24.52</v>
          </cell>
        </row>
        <row r="2615">
          <cell r="J2615" t="str">
            <v>OPERARIO</v>
          </cell>
          <cell r="K2615" t="str">
            <v>hh</v>
          </cell>
          <cell r="M2615">
            <v>0.4</v>
          </cell>
          <cell r="N2615">
            <v>12.2</v>
          </cell>
          <cell r="O2615">
            <v>4.88</v>
          </cell>
          <cell r="P2615">
            <v>18.86</v>
          </cell>
          <cell r="Q2615">
            <v>230.09</v>
          </cell>
        </row>
        <row r="2616">
          <cell r="J2616" t="str">
            <v>OFICIAL</v>
          </cell>
          <cell r="K2616" t="str">
            <v>hh</v>
          </cell>
          <cell r="M2616">
            <v>0.1003</v>
          </cell>
          <cell r="N2616">
            <v>10.87</v>
          </cell>
          <cell r="O2616">
            <v>1.0900000000000001</v>
          </cell>
          <cell r="P2616">
            <v>4.7300000000000004</v>
          </cell>
          <cell r="Q2616">
            <v>51.39</v>
          </cell>
        </row>
        <row r="2617">
          <cell r="J2617" t="str">
            <v>CEMENTO PORTLAND TIPO I (42.5 Kg)</v>
          </cell>
          <cell r="K2617" t="str">
            <v>bls</v>
          </cell>
          <cell r="M2617">
            <v>2.8999999999999998E-3</v>
          </cell>
          <cell r="N2617">
            <v>13.69</v>
          </cell>
          <cell r="O2617">
            <v>0.04</v>
          </cell>
          <cell r="P2617">
            <v>0.14000000000000001</v>
          </cell>
          <cell r="Q2617">
            <v>1.89</v>
          </cell>
        </row>
        <row r="2618">
          <cell r="J2618" t="str">
            <v>SIKATOP 77</v>
          </cell>
          <cell r="K2618" t="str">
            <v>Kg</v>
          </cell>
          <cell r="M2618">
            <v>7.9000000000000008E-3</v>
          </cell>
          <cell r="N2618">
            <v>25.47</v>
          </cell>
          <cell r="O2618">
            <v>0.2</v>
          </cell>
          <cell r="P2618">
            <v>0.37</v>
          </cell>
          <cell r="Q2618">
            <v>9.43</v>
          </cell>
        </row>
        <row r="2619">
          <cell r="J2619" t="str">
            <v>IMPLEMENTOS DE SEGURIDAD</v>
          </cell>
          <cell r="K2619" t="str">
            <v>hh</v>
          </cell>
          <cell r="M2619">
            <v>0.53190000000000004</v>
          </cell>
          <cell r="N2619">
            <v>0.47</v>
          </cell>
          <cell r="O2619">
            <v>0.25</v>
          </cell>
          <cell r="P2619">
            <v>25.08</v>
          </cell>
          <cell r="Q2619">
            <v>11.79</v>
          </cell>
        </row>
        <row r="2620">
          <cell r="J2620" t="str">
            <v>HERRAMIENTAS MANUALES</v>
          </cell>
          <cell r="K2620" t="str">
            <v>%MO</v>
          </cell>
          <cell r="M2620">
            <v>4.9299999999999997E-2</v>
          </cell>
          <cell r="N2620">
            <v>6.49</v>
          </cell>
          <cell r="O2620">
            <v>0.32</v>
          </cell>
          <cell r="P2620">
            <v>2.3199999999999998</v>
          </cell>
          <cell r="Q2620">
            <v>15.09</v>
          </cell>
        </row>
        <row r="2621">
          <cell r="J2621" t="str">
            <v>JEFE DE GRUPO</v>
          </cell>
          <cell r="K2621" t="str">
            <v>hh</v>
          </cell>
          <cell r="M2621">
            <v>8.9200000000000002E-2</v>
          </cell>
          <cell r="N2621">
            <v>13.01</v>
          </cell>
          <cell r="O2621">
            <v>1.1599999999999999</v>
          </cell>
          <cell r="P2621">
            <v>4.0999999999999996</v>
          </cell>
          <cell r="Q2621">
            <v>53.28</v>
          </cell>
        </row>
        <row r="2622">
          <cell r="J2622" t="str">
            <v>OPERARIO</v>
          </cell>
          <cell r="K2622" t="str">
            <v>hh</v>
          </cell>
          <cell r="M2622">
            <v>0.88849999999999996</v>
          </cell>
          <cell r="N2622">
            <v>12.2</v>
          </cell>
          <cell r="O2622">
            <v>10.84</v>
          </cell>
          <cell r="P2622">
            <v>40.81</v>
          </cell>
          <cell r="Q2622">
            <v>497.88</v>
          </cell>
        </row>
        <row r="2623">
          <cell r="J2623" t="str">
            <v>OFICIAL</v>
          </cell>
          <cell r="K2623" t="str">
            <v>hh</v>
          </cell>
          <cell r="M2623">
            <v>0.44429999999999997</v>
          </cell>
          <cell r="N2623">
            <v>10.87</v>
          </cell>
          <cell r="O2623">
            <v>4.83</v>
          </cell>
          <cell r="P2623">
            <v>20.41</v>
          </cell>
          <cell r="Q2623">
            <v>221.84</v>
          </cell>
        </row>
        <row r="2624">
          <cell r="J2624" t="str">
            <v>ACERO LISO 1/4"</v>
          </cell>
          <cell r="K2624" t="str">
            <v>Kg</v>
          </cell>
          <cell r="M2624">
            <v>0.75519999999999998</v>
          </cell>
          <cell r="N2624">
            <v>2.9</v>
          </cell>
          <cell r="O2624">
            <v>2.19</v>
          </cell>
          <cell r="P2624">
            <v>34.69</v>
          </cell>
          <cell r="Q2624">
            <v>100.59</v>
          </cell>
        </row>
        <row r="2625">
          <cell r="J2625" t="str">
            <v>CEMENTO PORTLAND TIPO I (42.5 Kg)</v>
          </cell>
          <cell r="K2625" t="str">
            <v>bls</v>
          </cell>
          <cell r="M2625">
            <v>0.19719999999999999</v>
          </cell>
          <cell r="N2625">
            <v>13.69</v>
          </cell>
          <cell r="O2625">
            <v>2.7</v>
          </cell>
          <cell r="P2625">
            <v>9.06</v>
          </cell>
          <cell r="Q2625">
            <v>124.01</v>
          </cell>
        </row>
        <row r="2626">
          <cell r="J2626" t="str">
            <v>AGUA PUESTA EN OBRA</v>
          </cell>
          <cell r="K2626" t="str">
            <v>m3</v>
          </cell>
          <cell r="M2626">
            <v>7.1000000000000004E-3</v>
          </cell>
          <cell r="N2626">
            <v>8.51</v>
          </cell>
          <cell r="O2626">
            <v>0.06</v>
          </cell>
          <cell r="P2626">
            <v>0.33</v>
          </cell>
          <cell r="Q2626">
            <v>2.76</v>
          </cell>
        </row>
        <row r="2627">
          <cell r="J2627" t="str">
            <v>ARENA GRUESA</v>
          </cell>
          <cell r="K2627" t="str">
            <v>m3</v>
          </cell>
          <cell r="M2627">
            <v>2.8000000000000001E-2</v>
          </cell>
          <cell r="N2627">
            <v>31.09</v>
          </cell>
          <cell r="O2627">
            <v>0.87</v>
          </cell>
          <cell r="P2627">
            <v>1.29</v>
          </cell>
          <cell r="Q2627">
            <v>39.96</v>
          </cell>
        </row>
        <row r="2628">
          <cell r="J2628" t="str">
            <v>CLAVOS PARA MADERA CON CABEZA</v>
          </cell>
          <cell r="K2628" t="str">
            <v>Kg</v>
          </cell>
          <cell r="M2628">
            <v>3.3999999999999998E-3</v>
          </cell>
          <cell r="N2628">
            <v>2.9</v>
          </cell>
          <cell r="O2628">
            <v>0.01</v>
          </cell>
          <cell r="P2628">
            <v>0.16</v>
          </cell>
          <cell r="Q2628">
            <v>0.46</v>
          </cell>
        </row>
        <row r="2629">
          <cell r="J2629" t="str">
            <v>LADRILLO KK 18 HUECOS 9X12.5X23 CM</v>
          </cell>
          <cell r="K2629" t="str">
            <v>mll</v>
          </cell>
          <cell r="M2629">
            <v>4.1000000000000002E-2</v>
          </cell>
          <cell r="N2629">
            <v>560</v>
          </cell>
          <cell r="O2629">
            <v>22.96</v>
          </cell>
          <cell r="P2629">
            <v>1.88</v>
          </cell>
          <cell r="Q2629">
            <v>1054.55</v>
          </cell>
        </row>
        <row r="2630">
          <cell r="J2630" t="str">
            <v>IMPLEMENTOS DE SEGURIDAD</v>
          </cell>
          <cell r="K2630" t="str">
            <v>hh</v>
          </cell>
          <cell r="M2630">
            <v>1.4255</v>
          </cell>
          <cell r="N2630">
            <v>0.47</v>
          </cell>
          <cell r="O2630">
            <v>0.67</v>
          </cell>
          <cell r="P2630">
            <v>65.47</v>
          </cell>
          <cell r="Q2630">
            <v>30.77</v>
          </cell>
        </row>
        <row r="2631">
          <cell r="J2631" t="str">
            <v>ANDAMIO METALICO 2.5mx3.6m</v>
          </cell>
          <cell r="K2631" t="str">
            <v>dia</v>
          </cell>
          <cell r="M2631">
            <v>0.36980000000000002</v>
          </cell>
          <cell r="N2631">
            <v>16.09</v>
          </cell>
          <cell r="O2631">
            <v>5.95</v>
          </cell>
          <cell r="P2631">
            <v>16.98</v>
          </cell>
          <cell r="Q2631">
            <v>273.27999999999997</v>
          </cell>
        </row>
        <row r="2632">
          <cell r="J2632" t="str">
            <v>HERRAMIENTAS MANUALES</v>
          </cell>
          <cell r="K2632" t="str">
            <v>%MO</v>
          </cell>
          <cell r="M2632">
            <v>4.99E-2</v>
          </cell>
          <cell r="N2632">
            <v>16.829999999999998</v>
          </cell>
          <cell r="O2632">
            <v>0.84</v>
          </cell>
          <cell r="P2632">
            <v>2.29</v>
          </cell>
          <cell r="Q2632">
            <v>38.58</v>
          </cell>
        </row>
        <row r="2633">
          <cell r="J2633" t="str">
            <v>JEFE DE GRUPO</v>
          </cell>
          <cell r="K2633" t="str">
            <v>hh</v>
          </cell>
          <cell r="M2633">
            <v>6.3799999999999996E-2</v>
          </cell>
          <cell r="N2633">
            <v>13.01</v>
          </cell>
          <cell r="O2633">
            <v>0.83</v>
          </cell>
          <cell r="P2633">
            <v>0.82</v>
          </cell>
          <cell r="Q2633">
            <v>10.67</v>
          </cell>
        </row>
        <row r="2634">
          <cell r="J2634" t="str">
            <v>OPERARIO</v>
          </cell>
          <cell r="K2634" t="str">
            <v>hh</v>
          </cell>
          <cell r="M2634">
            <v>0.63929999999999998</v>
          </cell>
          <cell r="N2634">
            <v>12.2</v>
          </cell>
          <cell r="O2634">
            <v>7.8</v>
          </cell>
          <cell r="P2634">
            <v>8.2200000000000006</v>
          </cell>
          <cell r="Q2634">
            <v>100.23</v>
          </cell>
        </row>
        <row r="2635">
          <cell r="J2635" t="str">
            <v>AYUDANTE</v>
          </cell>
          <cell r="K2635" t="str">
            <v>hh</v>
          </cell>
          <cell r="M2635">
            <v>0.27929999999999999</v>
          </cell>
          <cell r="N2635">
            <v>9.81</v>
          </cell>
          <cell r="O2635">
            <v>2.74</v>
          </cell>
          <cell r="P2635">
            <v>3.59</v>
          </cell>
          <cell r="Q2635">
            <v>35.21</v>
          </cell>
        </row>
        <row r="2636">
          <cell r="J2636" t="str">
            <v>CLAVOS PARA MADERA CON CABEZA</v>
          </cell>
          <cell r="K2636" t="str">
            <v>Kg</v>
          </cell>
          <cell r="M2636">
            <v>4.48E-2</v>
          </cell>
          <cell r="N2636">
            <v>2.9</v>
          </cell>
          <cell r="O2636">
            <v>0.13</v>
          </cell>
          <cell r="P2636">
            <v>0.57999999999999996</v>
          </cell>
          <cell r="Q2636">
            <v>1.67</v>
          </cell>
        </row>
        <row r="2637">
          <cell r="J2637" t="str">
            <v>ARENA FINA</v>
          </cell>
          <cell r="K2637" t="str">
            <v>m3</v>
          </cell>
          <cell r="M2637">
            <v>3.04E-2</v>
          </cell>
          <cell r="N2637">
            <v>31.54</v>
          </cell>
          <cell r="O2637">
            <v>0.96</v>
          </cell>
          <cell r="P2637">
            <v>0.39</v>
          </cell>
          <cell r="Q2637">
            <v>12.34</v>
          </cell>
        </row>
        <row r="2638">
          <cell r="J2638" t="str">
            <v>CEMENTO PORTLAND TIPO I (42.5 Kg)</v>
          </cell>
          <cell r="K2638" t="str">
            <v>bls</v>
          </cell>
          <cell r="M2638">
            <v>0.15190000000000001</v>
          </cell>
          <cell r="N2638">
            <v>13.69</v>
          </cell>
          <cell r="O2638">
            <v>2.08</v>
          </cell>
          <cell r="P2638">
            <v>1.95</v>
          </cell>
          <cell r="Q2638">
            <v>26.73</v>
          </cell>
        </row>
        <row r="2639">
          <cell r="J2639" t="str">
            <v>AGUA PUESTA EN OBRA</v>
          </cell>
          <cell r="K2639" t="str">
            <v>m3</v>
          </cell>
          <cell r="M2639">
            <v>7.1000000000000004E-3</v>
          </cell>
          <cell r="N2639">
            <v>8.51</v>
          </cell>
          <cell r="O2639">
            <v>0.06</v>
          </cell>
          <cell r="P2639">
            <v>0.09</v>
          </cell>
          <cell r="Q2639">
            <v>0.77</v>
          </cell>
        </row>
        <row r="2640">
          <cell r="J2640" t="str">
            <v>MADERA TORNILLO INC. CORTE</v>
          </cell>
          <cell r="K2640" t="str">
            <v>p2</v>
          </cell>
          <cell r="M2640">
            <v>0.2407</v>
          </cell>
          <cell r="N2640">
            <v>3.7</v>
          </cell>
          <cell r="O2640">
            <v>0.89</v>
          </cell>
          <cell r="P2640">
            <v>3.09</v>
          </cell>
          <cell r="Q2640">
            <v>11.44</v>
          </cell>
        </row>
        <row r="2641">
          <cell r="J2641" t="str">
            <v>IMPLEMENTOS DE SEGURIDAD</v>
          </cell>
          <cell r="K2641" t="str">
            <v>hh</v>
          </cell>
          <cell r="M2641">
            <v>0.97870000000000001</v>
          </cell>
          <cell r="N2641">
            <v>0.47</v>
          </cell>
          <cell r="O2641">
            <v>0.46</v>
          </cell>
          <cell r="P2641">
            <v>12.58</v>
          </cell>
          <cell r="Q2641">
            <v>5.91</v>
          </cell>
        </row>
        <row r="2642">
          <cell r="J2642" t="str">
            <v>HERRAMIENTAS MANUALES</v>
          </cell>
          <cell r="K2642" t="str">
            <v>%MO</v>
          </cell>
          <cell r="M2642">
            <v>0.05</v>
          </cell>
          <cell r="N2642">
            <v>12.21</v>
          </cell>
          <cell r="O2642">
            <v>0.61</v>
          </cell>
          <cell r="P2642">
            <v>0.64</v>
          </cell>
          <cell r="Q2642">
            <v>7.84</v>
          </cell>
        </row>
        <row r="2643">
          <cell r="J2643" t="str">
            <v>JEFE DE GRUPO</v>
          </cell>
          <cell r="K2643" t="str">
            <v>hh</v>
          </cell>
          <cell r="M2643">
            <v>9.9900000000000003E-2</v>
          </cell>
          <cell r="N2643">
            <v>13.01</v>
          </cell>
          <cell r="O2643">
            <v>1.3</v>
          </cell>
          <cell r="P2643">
            <v>0.84</v>
          </cell>
          <cell r="Q2643">
            <v>10.97</v>
          </cell>
        </row>
        <row r="2644">
          <cell r="J2644" t="str">
            <v>OPERARIO</v>
          </cell>
          <cell r="K2644" t="str">
            <v>hh</v>
          </cell>
          <cell r="M2644">
            <v>1</v>
          </cell>
          <cell r="N2644">
            <v>12.2</v>
          </cell>
          <cell r="O2644">
            <v>12.2</v>
          </cell>
          <cell r="P2644">
            <v>8.44</v>
          </cell>
          <cell r="Q2644">
            <v>102.97</v>
          </cell>
        </row>
        <row r="2645">
          <cell r="J2645" t="str">
            <v>AYUDANTE</v>
          </cell>
          <cell r="K2645" t="str">
            <v>hh</v>
          </cell>
          <cell r="M2645">
            <v>0.57999999999999996</v>
          </cell>
          <cell r="N2645">
            <v>9.81</v>
          </cell>
          <cell r="O2645">
            <v>5.69</v>
          </cell>
          <cell r="P2645">
            <v>4.9000000000000004</v>
          </cell>
          <cell r="Q2645">
            <v>48.02</v>
          </cell>
        </row>
        <row r="2646">
          <cell r="J2646" t="str">
            <v>ARENA FINA</v>
          </cell>
          <cell r="K2646" t="str">
            <v>m3</v>
          </cell>
          <cell r="M2646">
            <v>2.2800000000000001E-2</v>
          </cell>
          <cell r="N2646">
            <v>31.54</v>
          </cell>
          <cell r="O2646">
            <v>0.72</v>
          </cell>
          <cell r="P2646">
            <v>0.19</v>
          </cell>
          <cell r="Q2646">
            <v>6.08</v>
          </cell>
        </row>
        <row r="2647">
          <cell r="J2647" t="str">
            <v>CEMENTO PORTLAND TIPO I (42.5 Kg)</v>
          </cell>
          <cell r="K2647" t="str">
            <v>bls</v>
          </cell>
          <cell r="M2647">
            <v>0.1169</v>
          </cell>
          <cell r="N2647">
            <v>13.69</v>
          </cell>
          <cell r="O2647">
            <v>1.6</v>
          </cell>
          <cell r="P2647">
            <v>0.99</v>
          </cell>
          <cell r="Q2647">
            <v>13.5</v>
          </cell>
        </row>
        <row r="2648">
          <cell r="J2648" t="str">
            <v>AGUA PUESTA EN OBRA</v>
          </cell>
          <cell r="K2648" t="str">
            <v>m3</v>
          </cell>
          <cell r="M2648">
            <v>4.7000000000000002E-3</v>
          </cell>
          <cell r="N2648">
            <v>8.51</v>
          </cell>
          <cell r="O2648">
            <v>0.04</v>
          </cell>
          <cell r="P2648">
            <v>0.04</v>
          </cell>
          <cell r="Q2648">
            <v>0.34</v>
          </cell>
        </row>
        <row r="2649">
          <cell r="J2649" t="str">
            <v>IMPLEMENTOS DE SEGURIDAD</v>
          </cell>
          <cell r="K2649" t="str">
            <v>hh</v>
          </cell>
          <cell r="M2649">
            <v>1.6809000000000001</v>
          </cell>
          <cell r="N2649">
            <v>0.47</v>
          </cell>
          <cell r="O2649">
            <v>0.79</v>
          </cell>
          <cell r="P2649">
            <v>14.19</v>
          </cell>
          <cell r="Q2649">
            <v>6.67</v>
          </cell>
        </row>
        <row r="2650">
          <cell r="J2650" t="str">
            <v>ANDAMIO METALICO 2.5mx3.6m</v>
          </cell>
          <cell r="K2650" t="str">
            <v>dia</v>
          </cell>
          <cell r="M2650">
            <v>8.3299999999999999E-2</v>
          </cell>
          <cell r="N2650">
            <v>16.09</v>
          </cell>
          <cell r="O2650">
            <v>1.34</v>
          </cell>
          <cell r="P2650">
            <v>0.7</v>
          </cell>
          <cell r="Q2650">
            <v>11.31</v>
          </cell>
        </row>
        <row r="2651">
          <cell r="J2651" t="str">
            <v>HERRAMIENTAS MANUALES</v>
          </cell>
          <cell r="K2651" t="str">
            <v>%MO</v>
          </cell>
          <cell r="M2651">
            <v>5.0099999999999999E-2</v>
          </cell>
          <cell r="N2651">
            <v>20.57</v>
          </cell>
          <cell r="O2651">
            <v>1.03</v>
          </cell>
          <cell r="P2651">
            <v>0.42</v>
          </cell>
          <cell r="Q2651">
            <v>8.69</v>
          </cell>
        </row>
        <row r="2652">
          <cell r="J2652" t="str">
            <v>REGLA DE ALUMINIO x 5m</v>
          </cell>
          <cell r="K2652" t="str">
            <v>u</v>
          </cell>
          <cell r="M2652">
            <v>2.5000000000000001E-2</v>
          </cell>
          <cell r="N2652">
            <v>14.5</v>
          </cell>
          <cell r="O2652">
            <v>0.36</v>
          </cell>
          <cell r="P2652">
            <v>0.21</v>
          </cell>
          <cell r="Q2652">
            <v>3.04</v>
          </cell>
        </row>
        <row r="2653">
          <cell r="J2653" t="str">
            <v>JEFE DE GRUPO</v>
          </cell>
          <cell r="K2653" t="str">
            <v>hh</v>
          </cell>
          <cell r="M2653">
            <v>9.1999999999999998E-3</v>
          </cell>
          <cell r="N2653">
            <v>13.01</v>
          </cell>
          <cell r="O2653">
            <v>0.12</v>
          </cell>
          <cell r="P2653">
            <v>0.26</v>
          </cell>
          <cell r="Q2653">
            <v>3.36</v>
          </cell>
        </row>
        <row r="2654">
          <cell r="J2654" t="str">
            <v>OPERARIO</v>
          </cell>
          <cell r="K2654" t="str">
            <v>hh</v>
          </cell>
          <cell r="M2654">
            <v>0.56389999999999996</v>
          </cell>
          <cell r="N2654">
            <v>12.2</v>
          </cell>
          <cell r="O2654">
            <v>6.88</v>
          </cell>
          <cell r="P2654">
            <v>15.79</v>
          </cell>
          <cell r="Q2654">
            <v>192.71</v>
          </cell>
        </row>
        <row r="2655">
          <cell r="J2655" t="str">
            <v>AYUDANTE</v>
          </cell>
          <cell r="K2655" t="str">
            <v>hh</v>
          </cell>
          <cell r="M2655">
            <v>0.28239999999999998</v>
          </cell>
          <cell r="N2655">
            <v>9.81</v>
          </cell>
          <cell r="O2655">
            <v>2.77</v>
          </cell>
          <cell r="P2655">
            <v>7.91</v>
          </cell>
          <cell r="Q2655">
            <v>77.59</v>
          </cell>
        </row>
        <row r="2656">
          <cell r="J2656" t="str">
            <v>CONCRETO PREMEZCLADO f'c=100 kg/cm2, Piedra 57, Slump 3-4"</v>
          </cell>
          <cell r="K2656" t="str">
            <v>m3</v>
          </cell>
          <cell r="M2656">
            <v>4.3999999999999997E-2</v>
          </cell>
          <cell r="N2656">
            <v>178.29</v>
          </cell>
          <cell r="O2656">
            <v>7.84</v>
          </cell>
          <cell r="P2656">
            <v>1.23</v>
          </cell>
          <cell r="Q2656">
            <v>219.6</v>
          </cell>
        </row>
        <row r="2657">
          <cell r="J2657" t="str">
            <v>IMPLEMENTOS DE SEGURIDAD</v>
          </cell>
          <cell r="K2657" t="str">
            <v>hh</v>
          </cell>
          <cell r="M2657">
            <v>0.85109999999999997</v>
          </cell>
          <cell r="N2657">
            <v>0.47</v>
          </cell>
          <cell r="O2657">
            <v>0.4</v>
          </cell>
          <cell r="P2657">
            <v>23.84</v>
          </cell>
          <cell r="Q2657">
            <v>11.2</v>
          </cell>
        </row>
        <row r="2658">
          <cell r="J2658" t="str">
            <v>HERRAMIENTAS MANUALES</v>
          </cell>
          <cell r="K2658" t="str">
            <v>%MO</v>
          </cell>
          <cell r="M2658">
            <v>3.0499999999999999E-2</v>
          </cell>
          <cell r="N2658">
            <v>10.18</v>
          </cell>
          <cell r="O2658">
            <v>0.31</v>
          </cell>
          <cell r="P2658">
            <v>0.85</v>
          </cell>
          <cell r="Q2658">
            <v>8.68</v>
          </cell>
        </row>
        <row r="2659">
          <cell r="J2659" t="str">
            <v>REGLA DE ALUMINIO x 5m</v>
          </cell>
          <cell r="K2659" t="str">
            <v>u</v>
          </cell>
          <cell r="M2659">
            <v>6.1400000000000003E-2</v>
          </cell>
          <cell r="N2659">
            <v>14.5</v>
          </cell>
          <cell r="O2659">
            <v>0.89</v>
          </cell>
          <cell r="P2659">
            <v>1.72</v>
          </cell>
          <cell r="Q2659">
            <v>24.93</v>
          </cell>
        </row>
        <row r="2660">
          <cell r="J2660" t="str">
            <v>SERVICIO DE BOMBA P/PREMEZCLADO</v>
          </cell>
          <cell r="K2660" t="str">
            <v>m3</v>
          </cell>
          <cell r="M2660">
            <v>4.3999999999999997E-2</v>
          </cell>
          <cell r="N2660">
            <v>30</v>
          </cell>
          <cell r="O2660">
            <v>1.32</v>
          </cell>
          <cell r="P2660">
            <v>1.23</v>
          </cell>
          <cell r="Q2660">
            <v>36.97</v>
          </cell>
        </row>
        <row r="2661">
          <cell r="J2661" t="str">
            <v>JEFE DE GRUPO</v>
          </cell>
          <cell r="K2661" t="str">
            <v>hh</v>
          </cell>
          <cell r="M2661">
            <v>0.13370000000000001</v>
          </cell>
          <cell r="N2661">
            <v>13.01</v>
          </cell>
          <cell r="O2661">
            <v>1.74</v>
          </cell>
          <cell r="P2661">
            <v>3.74</v>
          </cell>
          <cell r="Q2661">
            <v>48.74</v>
          </cell>
        </row>
        <row r="2662">
          <cell r="J2662" t="str">
            <v>OPERARIO</v>
          </cell>
          <cell r="K2662" t="str">
            <v>hh</v>
          </cell>
          <cell r="M2662">
            <v>1.3335999999999999</v>
          </cell>
          <cell r="N2662">
            <v>12.2</v>
          </cell>
          <cell r="O2662">
            <v>16.27</v>
          </cell>
          <cell r="P2662">
            <v>37.35</v>
          </cell>
          <cell r="Q2662">
            <v>455.72</v>
          </cell>
        </row>
        <row r="2663">
          <cell r="J2663" t="str">
            <v>AYUDANTE</v>
          </cell>
          <cell r="K2663" t="str">
            <v>hh</v>
          </cell>
          <cell r="M2663">
            <v>0.40060000000000001</v>
          </cell>
          <cell r="N2663">
            <v>9.81</v>
          </cell>
          <cell r="O2663">
            <v>3.93</v>
          </cell>
          <cell r="P2663">
            <v>11.22</v>
          </cell>
          <cell r="Q2663">
            <v>110.08</v>
          </cell>
        </row>
        <row r="2664">
          <cell r="J2664" t="str">
            <v>ARENA GRUESA</v>
          </cell>
          <cell r="K2664" t="str">
            <v>m3</v>
          </cell>
          <cell r="M2664">
            <v>3.0200000000000001E-2</v>
          </cell>
          <cell r="N2664">
            <v>31.09</v>
          </cell>
          <cell r="O2664">
            <v>0.94</v>
          </cell>
          <cell r="P2664">
            <v>0.85</v>
          </cell>
          <cell r="Q2664">
            <v>26.33</v>
          </cell>
        </row>
        <row r="2665">
          <cell r="J2665" t="str">
            <v>CEMENTO PORTLAND TIPO I (42.5 Kg)</v>
          </cell>
          <cell r="K2665" t="str">
            <v>bls</v>
          </cell>
          <cell r="M2665">
            <v>0.2681</v>
          </cell>
          <cell r="N2665">
            <v>13.69</v>
          </cell>
          <cell r="O2665">
            <v>3.67</v>
          </cell>
          <cell r="P2665">
            <v>7.51</v>
          </cell>
          <cell r="Q2665">
            <v>102.8</v>
          </cell>
        </row>
        <row r="2666">
          <cell r="J2666" t="str">
            <v>CERAMICA 30X30CM H=15CM CELIMA SERIE GRANILLA</v>
          </cell>
          <cell r="K2666" t="str">
            <v>m2</v>
          </cell>
          <cell r="M2666">
            <v>1.0499000000000001</v>
          </cell>
          <cell r="N2666">
            <v>23.05</v>
          </cell>
          <cell r="O2666">
            <v>24.2</v>
          </cell>
          <cell r="P2666">
            <v>29.41</v>
          </cell>
          <cell r="Q2666">
            <v>677.84</v>
          </cell>
        </row>
        <row r="2667">
          <cell r="J2667" t="str">
            <v>AGUA PUESTA EN OBRA</v>
          </cell>
          <cell r="K2667" t="str">
            <v>m3</v>
          </cell>
          <cell r="M2667">
            <v>0.04</v>
          </cell>
          <cell r="N2667">
            <v>8.51</v>
          </cell>
          <cell r="O2667">
            <v>0.34</v>
          </cell>
          <cell r="P2667">
            <v>1.1200000000000001</v>
          </cell>
          <cell r="Q2667">
            <v>9.52</v>
          </cell>
        </row>
        <row r="2668">
          <cell r="J2668" t="str">
            <v>FRAGUA PORCELANA BLANCA</v>
          </cell>
          <cell r="K2668" t="str">
            <v>Kg</v>
          </cell>
          <cell r="M2668">
            <v>0.30070000000000002</v>
          </cell>
          <cell r="N2668">
            <v>3.06</v>
          </cell>
          <cell r="O2668">
            <v>0.92</v>
          </cell>
          <cell r="P2668">
            <v>8.42</v>
          </cell>
          <cell r="Q2668">
            <v>25.77</v>
          </cell>
        </row>
        <row r="2669">
          <cell r="J2669" t="str">
            <v>IMPLEMENTOS DE SEGURIDAD</v>
          </cell>
          <cell r="K2669" t="str">
            <v>hh</v>
          </cell>
          <cell r="M2669">
            <v>1.8723000000000001</v>
          </cell>
          <cell r="N2669">
            <v>0.47</v>
          </cell>
          <cell r="O2669">
            <v>0.88</v>
          </cell>
          <cell r="P2669">
            <v>52.44</v>
          </cell>
          <cell r="Q2669">
            <v>24.65</v>
          </cell>
        </row>
        <row r="2670">
          <cell r="J2670" t="str">
            <v>HERRAMIENTAS MANUALES</v>
          </cell>
          <cell r="K2670" t="str">
            <v>%MO</v>
          </cell>
          <cell r="M2670">
            <v>1.0200000000000001E-2</v>
          </cell>
          <cell r="N2670">
            <v>23.53</v>
          </cell>
          <cell r="O2670">
            <v>0.24</v>
          </cell>
          <cell r="P2670">
            <v>0.28999999999999998</v>
          </cell>
          <cell r="Q2670">
            <v>6.72</v>
          </cell>
        </row>
        <row r="2671">
          <cell r="J2671" t="str">
            <v>REGLA DE ALUMINIO x 5m</v>
          </cell>
          <cell r="K2671" t="str">
            <v>u</v>
          </cell>
          <cell r="M2671">
            <v>0.06</v>
          </cell>
          <cell r="N2671">
            <v>14.5</v>
          </cell>
          <cell r="O2671">
            <v>0.87</v>
          </cell>
          <cell r="P2671">
            <v>1.68</v>
          </cell>
          <cell r="Q2671">
            <v>24.37</v>
          </cell>
        </row>
        <row r="2672">
          <cell r="J2672" t="str">
            <v>JEFE DE GRUPO</v>
          </cell>
          <cell r="K2672" t="str">
            <v>hh</v>
          </cell>
          <cell r="M2672">
            <v>6.6900000000000001E-2</v>
          </cell>
          <cell r="N2672">
            <v>13.01</v>
          </cell>
          <cell r="O2672">
            <v>0.87</v>
          </cell>
          <cell r="P2672">
            <v>1.54</v>
          </cell>
          <cell r="Q2672">
            <v>19.97</v>
          </cell>
        </row>
        <row r="2673">
          <cell r="J2673" t="str">
            <v>OPERARIO</v>
          </cell>
          <cell r="K2673" t="str">
            <v>hh</v>
          </cell>
          <cell r="M2673">
            <v>0.53359999999999996</v>
          </cell>
          <cell r="N2673">
            <v>12.2</v>
          </cell>
          <cell r="O2673">
            <v>6.51</v>
          </cell>
          <cell r="P2673">
            <v>12.25</v>
          </cell>
          <cell r="Q2673">
            <v>149.4</v>
          </cell>
        </row>
        <row r="2674">
          <cell r="J2674" t="str">
            <v>AYUDANTE</v>
          </cell>
          <cell r="K2674" t="str">
            <v>hh</v>
          </cell>
          <cell r="M2674">
            <v>0.19980000000000001</v>
          </cell>
          <cell r="N2674">
            <v>9.81</v>
          </cell>
          <cell r="O2674">
            <v>1.96</v>
          </cell>
          <cell r="P2674">
            <v>4.59</v>
          </cell>
          <cell r="Q2674">
            <v>44.98</v>
          </cell>
        </row>
        <row r="2675">
          <cell r="J2675" t="str">
            <v>ARENA FINA</v>
          </cell>
          <cell r="K2675" t="str">
            <v>m3</v>
          </cell>
          <cell r="M2675">
            <v>1.2999999999999999E-3</v>
          </cell>
          <cell r="N2675">
            <v>31.54</v>
          </cell>
          <cell r="O2675">
            <v>0.04</v>
          </cell>
          <cell r="P2675">
            <v>0.03</v>
          </cell>
          <cell r="Q2675">
            <v>0.92</v>
          </cell>
        </row>
        <row r="2676">
          <cell r="J2676" t="str">
            <v>CEMENTO PORTLAND TIPO I (42.5 Kg)</v>
          </cell>
          <cell r="K2676" t="str">
            <v>bls</v>
          </cell>
          <cell r="M2676">
            <v>1.3899999999999999E-2</v>
          </cell>
          <cell r="N2676">
            <v>13.69</v>
          </cell>
          <cell r="O2676">
            <v>0.19</v>
          </cell>
          <cell r="P2676">
            <v>0.32</v>
          </cell>
          <cell r="Q2676">
            <v>4.3600000000000003</v>
          </cell>
        </row>
        <row r="2677">
          <cell r="J2677" t="str">
            <v>CERAMICA 30X30CM H=15CM CELIMA SERIE GRANILLA</v>
          </cell>
          <cell r="K2677" t="str">
            <v>m2</v>
          </cell>
          <cell r="M2677">
            <v>0.18</v>
          </cell>
          <cell r="N2677">
            <v>23.05</v>
          </cell>
          <cell r="O2677">
            <v>4.1500000000000004</v>
          </cell>
          <cell r="P2677">
            <v>4.13</v>
          </cell>
          <cell r="Q2677">
            <v>95.24</v>
          </cell>
        </row>
        <row r="2678">
          <cell r="J2678" t="str">
            <v>FRAGUA PORCELANA BLANCA</v>
          </cell>
          <cell r="K2678" t="str">
            <v>Kg</v>
          </cell>
          <cell r="M2678">
            <v>4.58E-2</v>
          </cell>
          <cell r="N2678">
            <v>3.06</v>
          </cell>
          <cell r="O2678">
            <v>0.14000000000000001</v>
          </cell>
          <cell r="P2678">
            <v>1.05</v>
          </cell>
          <cell r="Q2678">
            <v>3.21</v>
          </cell>
        </row>
        <row r="2679">
          <cell r="J2679" t="str">
            <v>IMPLEMENTOS DE SEGURIDAD</v>
          </cell>
          <cell r="K2679" t="str">
            <v>hh</v>
          </cell>
          <cell r="M2679">
            <v>0.8085</v>
          </cell>
          <cell r="N2679">
            <v>0.47</v>
          </cell>
          <cell r="O2679">
            <v>0.38</v>
          </cell>
          <cell r="P2679">
            <v>18.559999999999999</v>
          </cell>
          <cell r="Q2679">
            <v>8.7200000000000006</v>
          </cell>
        </row>
        <row r="2680">
          <cell r="J2680" t="str">
            <v>HERRAMIENTAS MANUALES</v>
          </cell>
          <cell r="K2680" t="str">
            <v>%MO</v>
          </cell>
          <cell r="M2680">
            <v>9.9699999999999997E-2</v>
          </cell>
          <cell r="N2680">
            <v>10.029999999999999</v>
          </cell>
          <cell r="O2680">
            <v>1</v>
          </cell>
          <cell r="P2680">
            <v>2.29</v>
          </cell>
          <cell r="Q2680">
            <v>22.95</v>
          </cell>
        </row>
        <row r="2681">
          <cell r="J2681" t="str">
            <v>JEFE DE GRUPO</v>
          </cell>
          <cell r="K2681" t="str">
            <v>hh</v>
          </cell>
          <cell r="M2681">
            <v>4.4600000000000001E-2</v>
          </cell>
          <cell r="N2681">
            <v>13.01</v>
          </cell>
          <cell r="O2681">
            <v>0.57999999999999996</v>
          </cell>
          <cell r="P2681">
            <v>1.29</v>
          </cell>
          <cell r="Q2681">
            <v>16.73</v>
          </cell>
        </row>
        <row r="2682">
          <cell r="J2682" t="str">
            <v>OPERARIO</v>
          </cell>
          <cell r="K2682" t="str">
            <v>hh</v>
          </cell>
          <cell r="M2682">
            <v>0.44429999999999997</v>
          </cell>
          <cell r="N2682">
            <v>12.2</v>
          </cell>
          <cell r="O2682">
            <v>5.42</v>
          </cell>
          <cell r="P2682">
            <v>12.81</v>
          </cell>
          <cell r="Q2682">
            <v>156.31</v>
          </cell>
        </row>
        <row r="2683">
          <cell r="J2683" t="str">
            <v>OFICIAL</v>
          </cell>
          <cell r="K2683" t="str">
            <v>hh</v>
          </cell>
          <cell r="M2683">
            <v>0.22259999999999999</v>
          </cell>
          <cell r="N2683">
            <v>10.87</v>
          </cell>
          <cell r="O2683">
            <v>2.42</v>
          </cell>
          <cell r="P2683">
            <v>6.42</v>
          </cell>
          <cell r="Q2683">
            <v>69.790000000000006</v>
          </cell>
        </row>
        <row r="2684">
          <cell r="J2684" t="str">
            <v>CEMENTO PORTLAND TIPO I (42.5 Kg)</v>
          </cell>
          <cell r="K2684" t="str">
            <v>bls</v>
          </cell>
          <cell r="M2684">
            <v>2.92E-2</v>
          </cell>
          <cell r="N2684">
            <v>13.69</v>
          </cell>
          <cell r="O2684">
            <v>0.4</v>
          </cell>
          <cell r="P2684">
            <v>0.84</v>
          </cell>
          <cell r="Q2684">
            <v>11.54</v>
          </cell>
        </row>
        <row r="2685">
          <cell r="J2685" t="str">
            <v>AGUA PUESTA EN OBRA</v>
          </cell>
          <cell r="K2685" t="str">
            <v>m3</v>
          </cell>
          <cell r="M2685">
            <v>1.1999999999999999E-3</v>
          </cell>
          <cell r="N2685">
            <v>8.51</v>
          </cell>
          <cell r="O2685">
            <v>0.01</v>
          </cell>
          <cell r="P2685">
            <v>0.03</v>
          </cell>
          <cell r="Q2685">
            <v>0.28999999999999998</v>
          </cell>
        </row>
        <row r="2686">
          <cell r="J2686" t="str">
            <v>ARENA GRUESA</v>
          </cell>
          <cell r="K2686" t="str">
            <v>m3</v>
          </cell>
          <cell r="M2686">
            <v>3.2000000000000002E-3</v>
          </cell>
          <cell r="N2686">
            <v>31.09</v>
          </cell>
          <cell r="O2686">
            <v>0.1</v>
          </cell>
          <cell r="P2686">
            <v>0.09</v>
          </cell>
          <cell r="Q2686">
            <v>2.88</v>
          </cell>
        </row>
        <row r="2687">
          <cell r="J2687" t="str">
            <v>IMPLEMENTOS DE SEGURIDAD</v>
          </cell>
          <cell r="K2687" t="str">
            <v>hh</v>
          </cell>
          <cell r="M2687">
            <v>0.70209999999999995</v>
          </cell>
          <cell r="N2687">
            <v>0.47</v>
          </cell>
          <cell r="O2687">
            <v>0.33</v>
          </cell>
          <cell r="P2687">
            <v>20.25</v>
          </cell>
          <cell r="Q2687">
            <v>9.52</v>
          </cell>
        </row>
        <row r="2688">
          <cell r="J2688" t="str">
            <v>REGLA DE ALUMINIO x 5m</v>
          </cell>
          <cell r="K2688" t="str">
            <v>u</v>
          </cell>
          <cell r="M2688">
            <v>7.9000000000000008E-3</v>
          </cell>
          <cell r="N2688">
            <v>14.5</v>
          </cell>
          <cell r="O2688">
            <v>0.11</v>
          </cell>
          <cell r="P2688">
            <v>0.23</v>
          </cell>
          <cell r="Q2688">
            <v>3.17</v>
          </cell>
        </row>
        <row r="2689">
          <cell r="J2689" t="str">
            <v>HERRAMIENTAS MANUALES</v>
          </cell>
          <cell r="K2689" t="str">
            <v>%MO</v>
          </cell>
          <cell r="M2689">
            <v>4.99E-2</v>
          </cell>
          <cell r="N2689">
            <v>8.42</v>
          </cell>
          <cell r="O2689">
            <v>0.42</v>
          </cell>
          <cell r="P2689">
            <v>1.44</v>
          </cell>
          <cell r="Q2689">
            <v>12.11</v>
          </cell>
        </row>
        <row r="2690">
          <cell r="J2690" t="str">
            <v>JEFE DE GRUPO</v>
          </cell>
          <cell r="K2690" t="str">
            <v>hh</v>
          </cell>
          <cell r="M2690">
            <v>2.46E-2</v>
          </cell>
          <cell r="N2690">
            <v>13.01</v>
          </cell>
          <cell r="O2690">
            <v>0.32</v>
          </cell>
          <cell r="P2690">
            <v>0.32</v>
          </cell>
          <cell r="Q2690">
            <v>4.1100000000000003</v>
          </cell>
        </row>
        <row r="2691">
          <cell r="J2691" t="str">
            <v>OPERARIO</v>
          </cell>
          <cell r="K2691" t="str">
            <v>hh</v>
          </cell>
          <cell r="M2691">
            <v>0.24260000000000001</v>
          </cell>
          <cell r="N2691">
            <v>12.2</v>
          </cell>
          <cell r="O2691">
            <v>2.96</v>
          </cell>
          <cell r="P2691">
            <v>3.12</v>
          </cell>
          <cell r="Q2691">
            <v>38.04</v>
          </cell>
        </row>
        <row r="2692">
          <cell r="J2692" t="str">
            <v>LIJA PARA MADERA</v>
          </cell>
          <cell r="K2692" t="str">
            <v>u</v>
          </cell>
          <cell r="M2692">
            <v>7.0000000000000007E-2</v>
          </cell>
          <cell r="N2692">
            <v>1</v>
          </cell>
          <cell r="O2692">
            <v>7.0000000000000007E-2</v>
          </cell>
          <cell r="P2692">
            <v>0.9</v>
          </cell>
          <cell r="Q2692">
            <v>0.9</v>
          </cell>
        </row>
        <row r="2693">
          <cell r="J2693" t="str">
            <v>PINTURA VINILICA TIPO VENCELATEX</v>
          </cell>
          <cell r="K2693" t="str">
            <v>gal</v>
          </cell>
          <cell r="M2693">
            <v>0.06</v>
          </cell>
          <cell r="N2693">
            <v>28</v>
          </cell>
          <cell r="O2693">
            <v>1.68</v>
          </cell>
          <cell r="P2693">
            <v>0.77</v>
          </cell>
          <cell r="Q2693">
            <v>21.59</v>
          </cell>
        </row>
        <row r="2694">
          <cell r="J2694" t="str">
            <v>IMPRIMANTE PARA MUROS INTERIORES</v>
          </cell>
          <cell r="K2694" t="str">
            <v>gal</v>
          </cell>
          <cell r="M2694">
            <v>5.8299999999999998E-2</v>
          </cell>
          <cell r="N2694">
            <v>12</v>
          </cell>
          <cell r="O2694">
            <v>0.7</v>
          </cell>
          <cell r="P2694">
            <v>0.75</v>
          </cell>
          <cell r="Q2694">
            <v>9</v>
          </cell>
        </row>
        <row r="2695">
          <cell r="J2695" t="str">
            <v>SELLADOR PARA MUROS</v>
          </cell>
          <cell r="K2695" t="str">
            <v>gal</v>
          </cell>
          <cell r="M2695">
            <v>0.06</v>
          </cell>
          <cell r="N2695">
            <v>16.5</v>
          </cell>
          <cell r="O2695">
            <v>0.99</v>
          </cell>
          <cell r="P2695">
            <v>0.77</v>
          </cell>
          <cell r="Q2695">
            <v>12.72</v>
          </cell>
        </row>
        <row r="2696">
          <cell r="J2696" t="str">
            <v>IMPLEMENTOS DE SEGURIDAD</v>
          </cell>
          <cell r="K2696" t="str">
            <v>hh</v>
          </cell>
          <cell r="M2696">
            <v>0.27660000000000001</v>
          </cell>
          <cell r="N2696">
            <v>0.47</v>
          </cell>
          <cell r="O2696">
            <v>0.13</v>
          </cell>
          <cell r="P2696">
            <v>3.55</v>
          </cell>
          <cell r="Q2696">
            <v>1.67</v>
          </cell>
        </row>
        <row r="2697">
          <cell r="J2697" t="str">
            <v>ANDAMIO METALICO 2.5mx3.6m</v>
          </cell>
          <cell r="K2697" t="str">
            <v>dia</v>
          </cell>
          <cell r="M2697">
            <v>1.18E-2</v>
          </cell>
          <cell r="N2697">
            <v>16.09</v>
          </cell>
          <cell r="O2697">
            <v>0.19</v>
          </cell>
          <cell r="P2697">
            <v>0.15</v>
          </cell>
          <cell r="Q2697">
            <v>2.44</v>
          </cell>
        </row>
        <row r="2698">
          <cell r="J2698" t="str">
            <v>HERRAMIENTAS MANUALES</v>
          </cell>
          <cell r="K2698" t="str">
            <v>%MO</v>
          </cell>
          <cell r="M2698">
            <v>4.9399999999999999E-2</v>
          </cell>
          <cell r="N2698">
            <v>2.63</v>
          </cell>
          <cell r="O2698">
            <v>0.13</v>
          </cell>
          <cell r="P2698">
            <v>0.63</v>
          </cell>
          <cell r="Q2698">
            <v>1.67</v>
          </cell>
        </row>
        <row r="2699">
          <cell r="J2699" t="str">
            <v>JEFE DE GRUPO</v>
          </cell>
          <cell r="K2699" t="str">
            <v>hh</v>
          </cell>
          <cell r="M2699">
            <v>3.15E-2</v>
          </cell>
          <cell r="N2699">
            <v>13.01</v>
          </cell>
          <cell r="O2699">
            <v>0.41</v>
          </cell>
          <cell r="P2699">
            <v>0.27</v>
          </cell>
          <cell r="Q2699">
            <v>3.46</v>
          </cell>
        </row>
        <row r="2700">
          <cell r="J2700" t="str">
            <v>OPERARIO</v>
          </cell>
          <cell r="K2700" t="str">
            <v>hh</v>
          </cell>
          <cell r="M2700">
            <v>0.32050000000000001</v>
          </cell>
          <cell r="N2700">
            <v>12.2</v>
          </cell>
          <cell r="O2700">
            <v>3.91</v>
          </cell>
          <cell r="P2700">
            <v>2.71</v>
          </cell>
          <cell r="Q2700">
            <v>33</v>
          </cell>
        </row>
        <row r="2701">
          <cell r="J2701" t="str">
            <v>LIJA PARA MADERA</v>
          </cell>
          <cell r="K2701" t="str">
            <v>u</v>
          </cell>
          <cell r="M2701">
            <v>7.0000000000000007E-2</v>
          </cell>
          <cell r="N2701">
            <v>1</v>
          </cell>
          <cell r="O2701">
            <v>7.0000000000000007E-2</v>
          </cell>
          <cell r="P2701">
            <v>0.59</v>
          </cell>
          <cell r="Q2701">
            <v>0.59</v>
          </cell>
        </row>
        <row r="2702">
          <cell r="J2702" t="str">
            <v>PINTURA LATEX SUPERMATE</v>
          </cell>
          <cell r="K2702" t="str">
            <v>gal</v>
          </cell>
          <cell r="M2702">
            <v>0.06</v>
          </cell>
          <cell r="N2702">
            <v>35</v>
          </cell>
          <cell r="O2702">
            <v>2.1</v>
          </cell>
          <cell r="P2702">
            <v>0.51</v>
          </cell>
          <cell r="Q2702">
            <v>17.72</v>
          </cell>
        </row>
        <row r="2703">
          <cell r="J2703" t="str">
            <v>IMPRIMANTE PARA MUROS EXTERIORES</v>
          </cell>
          <cell r="K2703" t="str">
            <v>gal</v>
          </cell>
          <cell r="M2703">
            <v>0.06</v>
          </cell>
          <cell r="N2703">
            <v>23</v>
          </cell>
          <cell r="O2703">
            <v>1.38</v>
          </cell>
          <cell r="P2703">
            <v>0.51</v>
          </cell>
          <cell r="Q2703">
            <v>11.65</v>
          </cell>
        </row>
        <row r="2704">
          <cell r="J2704" t="str">
            <v>SELLADOR PARA MUROS</v>
          </cell>
          <cell r="K2704" t="str">
            <v>gal</v>
          </cell>
          <cell r="M2704">
            <v>0.06</v>
          </cell>
          <cell r="N2704">
            <v>16.5</v>
          </cell>
          <cell r="O2704">
            <v>0.99</v>
          </cell>
          <cell r="P2704">
            <v>0.51</v>
          </cell>
          <cell r="Q2704">
            <v>8.36</v>
          </cell>
        </row>
        <row r="2705">
          <cell r="J2705" t="str">
            <v>IMPLEMENTOS DE SEGURIDAD</v>
          </cell>
          <cell r="K2705" t="str">
            <v>hh</v>
          </cell>
          <cell r="M2705">
            <v>0.36170000000000002</v>
          </cell>
          <cell r="N2705">
            <v>0.47</v>
          </cell>
          <cell r="O2705">
            <v>0.17</v>
          </cell>
          <cell r="P2705">
            <v>3.05</v>
          </cell>
          <cell r="Q2705">
            <v>1.43</v>
          </cell>
        </row>
        <row r="2706">
          <cell r="J2706" t="str">
            <v>HERRAMIENTAS MANUALES</v>
          </cell>
          <cell r="K2706" t="str">
            <v>%MO</v>
          </cell>
          <cell r="M2706">
            <v>4.9599999999999998E-2</v>
          </cell>
          <cell r="N2706">
            <v>4.6399999999999997</v>
          </cell>
          <cell r="O2706">
            <v>0.23</v>
          </cell>
          <cell r="P2706">
            <v>0.42</v>
          </cell>
          <cell r="Q2706">
            <v>1.94</v>
          </cell>
        </row>
        <row r="2707">
          <cell r="J2707" t="str">
            <v>ANDAMIO METALICO 2.5mx3.6m</v>
          </cell>
          <cell r="K2707" t="str">
            <v>dia</v>
          </cell>
          <cell r="M2707">
            <v>1.6199999999999999E-2</v>
          </cell>
          <cell r="N2707">
            <v>16.09</v>
          </cell>
          <cell r="O2707">
            <v>0.26</v>
          </cell>
          <cell r="P2707">
            <v>0.14000000000000001</v>
          </cell>
          <cell r="Q2707">
            <v>2.19</v>
          </cell>
        </row>
        <row r="2708">
          <cell r="J2708" t="str">
            <v>CRUCEROS PEATONALES</v>
          </cell>
          <cell r="K2708" t="str">
            <v>m2</v>
          </cell>
          <cell r="M2708">
            <v>1</v>
          </cell>
          <cell r="N2708">
            <v>49.44</v>
          </cell>
          <cell r="O2708">
            <v>49.44</v>
          </cell>
          <cell r="P2708">
            <v>2250</v>
          </cell>
          <cell r="Q2708">
            <v>111240</v>
          </cell>
        </row>
        <row r="2709">
          <cell r="J2709" t="str">
            <v>LINEA CENTRAL (PINTURA AMARILLA)</v>
          </cell>
          <cell r="K2709" t="str">
            <v>m2</v>
          </cell>
          <cell r="M2709">
            <v>1</v>
          </cell>
          <cell r="N2709">
            <v>49.44</v>
          </cell>
          <cell r="O2709">
            <v>49.44</v>
          </cell>
          <cell r="P2709">
            <v>74.3</v>
          </cell>
          <cell r="Q2709">
            <v>3673.39</v>
          </cell>
        </row>
        <row r="2710">
          <cell r="J2710" t="str">
            <v>FLECHAS DIRECCIONALES SIGA ADELANTE</v>
          </cell>
          <cell r="K2710" t="str">
            <v>m2</v>
          </cell>
          <cell r="M2710">
            <v>1</v>
          </cell>
          <cell r="N2710">
            <v>71.349999999999994</v>
          </cell>
          <cell r="O2710">
            <v>71.349999999999994</v>
          </cell>
          <cell r="P2710">
            <v>74.239999999999995</v>
          </cell>
          <cell r="Q2710">
            <v>5297.02</v>
          </cell>
        </row>
        <row r="2711">
          <cell r="J2711" t="str">
            <v>FLECHAS DIRECCIONALES DE GIRO EN UN SENTIDO</v>
          </cell>
          <cell r="K2711" t="str">
            <v>m2</v>
          </cell>
          <cell r="M2711">
            <v>1</v>
          </cell>
          <cell r="N2711">
            <v>65.510000000000005</v>
          </cell>
          <cell r="O2711">
            <v>65.510000000000005</v>
          </cell>
          <cell r="P2711">
            <v>78.959999999999994</v>
          </cell>
          <cell r="Q2711">
            <v>5172.67</v>
          </cell>
        </row>
        <row r="2712">
          <cell r="J2712" t="str">
            <v>FLECHAS DIRECCIONALES DE GIRO EN DOS DIRECCIONES</v>
          </cell>
          <cell r="K2712" t="str">
            <v>m2</v>
          </cell>
          <cell r="M2712">
            <v>1</v>
          </cell>
          <cell r="N2712">
            <v>71.349999999999994</v>
          </cell>
          <cell r="O2712">
            <v>71.349999999999994</v>
          </cell>
          <cell r="P2712">
            <v>28.48</v>
          </cell>
          <cell r="Q2712">
            <v>2032.05</v>
          </cell>
        </row>
        <row r="2713">
          <cell r="J2713" t="str">
            <v>SEÑAL DE PIE INFORMATIVA</v>
          </cell>
          <cell r="K2713" t="str">
            <v>u</v>
          </cell>
          <cell r="M2713">
            <v>1</v>
          </cell>
          <cell r="N2713">
            <v>387</v>
          </cell>
          <cell r="O2713">
            <v>387</v>
          </cell>
          <cell r="P2713">
            <v>1</v>
          </cell>
          <cell r="Q2713">
            <v>387</v>
          </cell>
        </row>
        <row r="2714">
          <cell r="J2714" t="str">
            <v>JEFE DE GRUPO</v>
          </cell>
          <cell r="K2714" t="str">
            <v>hh</v>
          </cell>
          <cell r="M2714">
            <v>3.3099999999999997E-2</v>
          </cell>
          <cell r="N2714">
            <v>13.01</v>
          </cell>
          <cell r="O2714">
            <v>0.43</v>
          </cell>
          <cell r="P2714">
            <v>27.73</v>
          </cell>
          <cell r="Q2714">
            <v>360.28</v>
          </cell>
        </row>
        <row r="2715">
          <cell r="J2715" t="str">
            <v>OPERARIO</v>
          </cell>
          <cell r="K2715" t="str">
            <v>hh</v>
          </cell>
          <cell r="M2715">
            <v>0.32950000000000002</v>
          </cell>
          <cell r="N2715">
            <v>12.2</v>
          </cell>
          <cell r="O2715">
            <v>4.0199999999999996</v>
          </cell>
          <cell r="P2715">
            <v>276.07</v>
          </cell>
          <cell r="Q2715">
            <v>3368.2</v>
          </cell>
        </row>
        <row r="2716">
          <cell r="J2716" t="str">
            <v>RELLENO DE JUNTAS SEMI-RIGIDO</v>
          </cell>
          <cell r="K2716" t="str">
            <v>gal</v>
          </cell>
          <cell r="M2716">
            <v>1.77E-2</v>
          </cell>
          <cell r="N2716">
            <v>35</v>
          </cell>
          <cell r="O2716">
            <v>0.62</v>
          </cell>
          <cell r="P2716">
            <v>14.83</v>
          </cell>
          <cell r="Q2716">
            <v>519.47</v>
          </cell>
        </row>
        <row r="2717">
          <cell r="J2717" t="str">
            <v>IMPLEMENTOS DE SEGURIDAD</v>
          </cell>
          <cell r="K2717" t="str">
            <v>hh</v>
          </cell>
          <cell r="M2717">
            <v>0.36170000000000002</v>
          </cell>
          <cell r="N2717">
            <v>0.47</v>
          </cell>
          <cell r="O2717">
            <v>0.17</v>
          </cell>
          <cell r="P2717">
            <v>303.05</v>
          </cell>
          <cell r="Q2717">
            <v>142.44</v>
          </cell>
        </row>
        <row r="2718">
          <cell r="J2718" t="str">
            <v>HERRAMIENTAS MANUALES</v>
          </cell>
          <cell r="K2718" t="str">
            <v>%MO</v>
          </cell>
          <cell r="M2718">
            <v>4.9599999999999998E-2</v>
          </cell>
          <cell r="N2718">
            <v>4.6399999999999997</v>
          </cell>
          <cell r="O2718">
            <v>0.23</v>
          </cell>
          <cell r="P2718">
            <v>41.56</v>
          </cell>
          <cell r="Q2718">
            <v>192.71</v>
          </cell>
        </row>
        <row r="2719">
          <cell r="J2719" t="str">
            <v>JEFE DE GRUPO</v>
          </cell>
          <cell r="K2719" t="str">
            <v>hh</v>
          </cell>
          <cell r="M2719">
            <v>3.3099999999999997E-2</v>
          </cell>
          <cell r="N2719">
            <v>13.01</v>
          </cell>
          <cell r="O2719">
            <v>0.43</v>
          </cell>
          <cell r="P2719">
            <v>0.87</v>
          </cell>
          <cell r="Q2719">
            <v>11.28</v>
          </cell>
        </row>
        <row r="2720">
          <cell r="J2720" t="str">
            <v>OPERARIO</v>
          </cell>
          <cell r="K2720" t="str">
            <v>hh</v>
          </cell>
          <cell r="M2720">
            <v>0.32950000000000002</v>
          </cell>
          <cell r="N2720">
            <v>12.2</v>
          </cell>
          <cell r="O2720">
            <v>4.0199999999999996</v>
          </cell>
          <cell r="P2720">
            <v>8.65</v>
          </cell>
          <cell r="Q2720">
            <v>105.48</v>
          </cell>
        </row>
        <row r="2721">
          <cell r="J2721" t="str">
            <v>RELLENO DE JUNTAS SEMI-RIGIDO</v>
          </cell>
          <cell r="K2721" t="str">
            <v>gal</v>
          </cell>
          <cell r="M2721">
            <v>1.77E-2</v>
          </cell>
          <cell r="N2721">
            <v>35</v>
          </cell>
          <cell r="O2721">
            <v>0.62</v>
          </cell>
          <cell r="P2721">
            <v>0.46</v>
          </cell>
          <cell r="Q2721">
            <v>16.27</v>
          </cell>
        </row>
        <row r="2722">
          <cell r="J2722" t="str">
            <v>IMPLEMENTOS DE SEGURIDAD</v>
          </cell>
          <cell r="K2722" t="str">
            <v>hh</v>
          </cell>
          <cell r="M2722">
            <v>0.36170000000000002</v>
          </cell>
          <cell r="N2722">
            <v>0.47</v>
          </cell>
          <cell r="O2722">
            <v>0.17</v>
          </cell>
          <cell r="P2722">
            <v>9.49</v>
          </cell>
          <cell r="Q2722">
            <v>4.46</v>
          </cell>
        </row>
        <row r="2723">
          <cell r="J2723" t="str">
            <v>HERRAMIENTAS MANUALES</v>
          </cell>
          <cell r="K2723" t="str">
            <v>%MO</v>
          </cell>
          <cell r="M2723">
            <v>4.9599999999999998E-2</v>
          </cell>
          <cell r="N2723">
            <v>4.6399999999999997</v>
          </cell>
          <cell r="O2723">
            <v>0.23</v>
          </cell>
          <cell r="P2723">
            <v>1.3</v>
          </cell>
          <cell r="Q2723">
            <v>6.04</v>
          </cell>
        </row>
        <row r="2724">
          <cell r="J2724" t="str">
            <v>JEFE DE GRUPO</v>
          </cell>
          <cell r="K2724" t="str">
            <v>hh</v>
          </cell>
          <cell r="M2724">
            <v>3.3099999999999997E-2</v>
          </cell>
          <cell r="N2724">
            <v>13.01</v>
          </cell>
          <cell r="O2724">
            <v>0.43</v>
          </cell>
          <cell r="P2724">
            <v>98.18</v>
          </cell>
          <cell r="Q2724">
            <v>1275.4000000000001</v>
          </cell>
        </row>
        <row r="2725">
          <cell r="J2725" t="str">
            <v>OPERARIO</v>
          </cell>
          <cell r="K2725" t="str">
            <v>hh</v>
          </cell>
          <cell r="M2725">
            <v>0.32950000000000002</v>
          </cell>
          <cell r="N2725">
            <v>12.2</v>
          </cell>
          <cell r="O2725">
            <v>4.0199999999999996</v>
          </cell>
          <cell r="P2725">
            <v>977.31</v>
          </cell>
          <cell r="Q2725">
            <v>11923.48</v>
          </cell>
        </row>
        <row r="2726">
          <cell r="J2726" t="str">
            <v>RELLENO DE JUNTAS SEMI-RIGIDO</v>
          </cell>
          <cell r="K2726" t="str">
            <v>gal</v>
          </cell>
          <cell r="M2726">
            <v>1.77E-2</v>
          </cell>
          <cell r="N2726">
            <v>35</v>
          </cell>
          <cell r="O2726">
            <v>0.62</v>
          </cell>
          <cell r="P2726">
            <v>52.5</v>
          </cell>
          <cell r="Q2726">
            <v>1838.94</v>
          </cell>
        </row>
        <row r="2727">
          <cell r="J2727" t="str">
            <v>IMPLEMENTOS DE SEGURIDAD</v>
          </cell>
          <cell r="K2727" t="str">
            <v>hh</v>
          </cell>
          <cell r="M2727">
            <v>0.36170000000000002</v>
          </cell>
          <cell r="N2727">
            <v>0.47</v>
          </cell>
          <cell r="O2727">
            <v>0.17</v>
          </cell>
          <cell r="P2727">
            <v>1072.82</v>
          </cell>
          <cell r="Q2727">
            <v>504.23</v>
          </cell>
        </row>
        <row r="2728">
          <cell r="J2728" t="str">
            <v>HERRAMIENTAS MANUALES</v>
          </cell>
          <cell r="K2728" t="str">
            <v>%MO</v>
          </cell>
          <cell r="M2728">
            <v>4.9599999999999998E-2</v>
          </cell>
          <cell r="N2728">
            <v>4.6399999999999997</v>
          </cell>
          <cell r="O2728">
            <v>0.23</v>
          </cell>
          <cell r="P2728">
            <v>147.12</v>
          </cell>
          <cell r="Q2728">
            <v>682.19</v>
          </cell>
        </row>
        <row r="2729">
          <cell r="J2729" t="str">
            <v>JEFE DE GRUPO</v>
          </cell>
          <cell r="K2729" t="str">
            <v>hh</v>
          </cell>
          <cell r="M2729">
            <v>3.3099999999999997E-2</v>
          </cell>
          <cell r="N2729">
            <v>13.01</v>
          </cell>
          <cell r="O2729">
            <v>0.43</v>
          </cell>
          <cell r="P2729">
            <v>2.92</v>
          </cell>
          <cell r="Q2729">
            <v>37.93</v>
          </cell>
        </row>
        <row r="2730">
          <cell r="J2730" t="str">
            <v>OPERARIO</v>
          </cell>
          <cell r="K2730" t="str">
            <v>hh</v>
          </cell>
          <cell r="M2730">
            <v>0.32950000000000002</v>
          </cell>
          <cell r="N2730">
            <v>12.2</v>
          </cell>
          <cell r="O2730">
            <v>4.0199999999999996</v>
          </cell>
          <cell r="P2730">
            <v>29.06</v>
          </cell>
          <cell r="Q2730">
            <v>354.56</v>
          </cell>
        </row>
        <row r="2731">
          <cell r="J2731" t="str">
            <v>RELLENO DE JUNTAS SEMI-RIGIDO</v>
          </cell>
          <cell r="K2731" t="str">
            <v>gal</v>
          </cell>
          <cell r="M2731">
            <v>1.77E-2</v>
          </cell>
          <cell r="N2731">
            <v>35</v>
          </cell>
          <cell r="O2731">
            <v>0.62</v>
          </cell>
          <cell r="P2731">
            <v>1.56</v>
          </cell>
          <cell r="Q2731">
            <v>54.68</v>
          </cell>
        </row>
        <row r="2732">
          <cell r="J2732" t="str">
            <v>IMPLEMENTOS DE SEGURIDAD</v>
          </cell>
          <cell r="K2732" t="str">
            <v>hh</v>
          </cell>
          <cell r="M2732">
            <v>0.36170000000000002</v>
          </cell>
          <cell r="N2732">
            <v>0.47</v>
          </cell>
          <cell r="O2732">
            <v>0.17</v>
          </cell>
          <cell r="P2732">
            <v>31.9</v>
          </cell>
          <cell r="Q2732">
            <v>14.99</v>
          </cell>
        </row>
        <row r="2733">
          <cell r="J2733" t="str">
            <v>HERRAMIENTAS MANUALES</v>
          </cell>
          <cell r="K2733" t="str">
            <v>%MO</v>
          </cell>
          <cell r="M2733">
            <v>4.9599999999999998E-2</v>
          </cell>
          <cell r="N2733">
            <v>4.6399999999999997</v>
          </cell>
          <cell r="O2733">
            <v>0.23</v>
          </cell>
          <cell r="P2733">
            <v>4.37</v>
          </cell>
          <cell r="Q2733">
            <v>20.29</v>
          </cell>
        </row>
        <row r="2734">
          <cell r="J2734" t="str">
            <v>OPERARIO</v>
          </cell>
          <cell r="K2734" t="str">
            <v>hh</v>
          </cell>
          <cell r="M2734">
            <v>0.4</v>
          </cell>
          <cell r="N2734">
            <v>12.2</v>
          </cell>
          <cell r="O2734">
            <v>4.88</v>
          </cell>
          <cell r="P2734">
            <v>0.8</v>
          </cell>
          <cell r="Q2734">
            <v>9.76</v>
          </cell>
        </row>
        <row r="2735">
          <cell r="J2735" t="str">
            <v>AYUDANTE</v>
          </cell>
          <cell r="K2735" t="str">
            <v>hh</v>
          </cell>
          <cell r="M2735">
            <v>7.9500000000000001E-2</v>
          </cell>
          <cell r="N2735">
            <v>9.81</v>
          </cell>
          <cell r="O2735">
            <v>0.78</v>
          </cell>
          <cell r="P2735">
            <v>0.16</v>
          </cell>
          <cell r="Q2735">
            <v>1.56</v>
          </cell>
        </row>
        <row r="2736">
          <cell r="J2736" t="str">
            <v>ESCALERA DE GATO DE ACCESO A TANQUE CISTERNA H=3.50M.</v>
          </cell>
          <cell r="K2736" t="str">
            <v>u</v>
          </cell>
          <cell r="M2736">
            <v>1</v>
          </cell>
          <cell r="N2736">
            <v>286.33</v>
          </cell>
          <cell r="O2736">
            <v>286.33</v>
          </cell>
          <cell r="P2736">
            <v>2</v>
          </cell>
          <cell r="Q2736">
            <v>572.66</v>
          </cell>
        </row>
        <row r="2737">
          <cell r="J2737" t="str">
            <v>IMPLEMENTOS DE SEGURIDAD</v>
          </cell>
          <cell r="K2737" t="str">
            <v>hh</v>
          </cell>
          <cell r="M2737">
            <v>0.4894</v>
          </cell>
          <cell r="N2737">
            <v>0.47</v>
          </cell>
          <cell r="O2737">
            <v>0.23</v>
          </cell>
          <cell r="P2737">
            <v>0.98</v>
          </cell>
          <cell r="Q2737">
            <v>0.46</v>
          </cell>
        </row>
        <row r="2738">
          <cell r="J2738" t="str">
            <v>HERRAMIENTAS MANUALES</v>
          </cell>
          <cell r="K2738" t="str">
            <v>%MO</v>
          </cell>
          <cell r="M2738">
            <v>4.9599999999999998E-2</v>
          </cell>
          <cell r="N2738">
            <v>6.05</v>
          </cell>
          <cell r="O2738">
            <v>0.3</v>
          </cell>
          <cell r="P2738">
            <v>0.1</v>
          </cell>
          <cell r="Q2738">
            <v>0.6</v>
          </cell>
        </row>
        <row r="2739">
          <cell r="J2739" t="str">
            <v>OPERARIO</v>
          </cell>
          <cell r="K2739" t="str">
            <v>hh</v>
          </cell>
          <cell r="M2739">
            <v>0.4</v>
          </cell>
          <cell r="N2739">
            <v>12.2</v>
          </cell>
          <cell r="O2739">
            <v>4.88</v>
          </cell>
          <cell r="P2739">
            <v>1.6</v>
          </cell>
          <cell r="Q2739">
            <v>19.52</v>
          </cell>
        </row>
        <row r="2740">
          <cell r="J2740" t="str">
            <v>AYUDANTE</v>
          </cell>
          <cell r="K2740" t="str">
            <v>hh</v>
          </cell>
          <cell r="M2740">
            <v>7.9500000000000001E-2</v>
          </cell>
          <cell r="N2740">
            <v>9.81</v>
          </cell>
          <cell r="O2740">
            <v>0.78</v>
          </cell>
          <cell r="P2740">
            <v>0.32</v>
          </cell>
          <cell r="Q2740">
            <v>3.12</v>
          </cell>
        </row>
        <row r="2741">
          <cell r="J2741" t="str">
            <v>TAPA SANITARIA 0.60X0.60 PARA CAJA DE REBOSE</v>
          </cell>
          <cell r="K2741" t="str">
            <v>u</v>
          </cell>
          <cell r="M2741">
            <v>1</v>
          </cell>
          <cell r="N2741">
            <v>165.65</v>
          </cell>
          <cell r="O2741">
            <v>165.65</v>
          </cell>
          <cell r="P2741">
            <v>4</v>
          </cell>
          <cell r="Q2741">
            <v>662.6</v>
          </cell>
        </row>
        <row r="2742">
          <cell r="J2742" t="str">
            <v>IMPLEMENTOS DE SEGURIDAD</v>
          </cell>
          <cell r="K2742" t="str">
            <v>hh</v>
          </cell>
          <cell r="M2742">
            <v>0.4894</v>
          </cell>
          <cell r="N2742">
            <v>0.47</v>
          </cell>
          <cell r="O2742">
            <v>0.23</v>
          </cell>
          <cell r="P2742">
            <v>1.96</v>
          </cell>
          <cell r="Q2742">
            <v>0.92</v>
          </cell>
        </row>
        <row r="2743">
          <cell r="J2743" t="str">
            <v>HERRAMIENTAS MANUALES</v>
          </cell>
          <cell r="K2743" t="str">
            <v>%MO</v>
          </cell>
          <cell r="M2743">
            <v>4.9599999999999998E-2</v>
          </cell>
          <cell r="N2743">
            <v>6.05</v>
          </cell>
          <cell r="O2743">
            <v>0.3</v>
          </cell>
          <cell r="P2743">
            <v>0.2</v>
          </cell>
          <cell r="Q2743">
            <v>1.2</v>
          </cell>
        </row>
        <row r="2744">
          <cell r="J2744" t="str">
            <v>OPERARIO</v>
          </cell>
          <cell r="K2744" t="str">
            <v>hh</v>
          </cell>
          <cell r="M2744">
            <v>0.4</v>
          </cell>
          <cell r="N2744">
            <v>12.2</v>
          </cell>
          <cell r="O2744">
            <v>4.88</v>
          </cell>
          <cell r="P2744">
            <v>2.08</v>
          </cell>
          <cell r="Q2744">
            <v>25.38</v>
          </cell>
        </row>
        <row r="2745">
          <cell r="J2745" t="str">
            <v>AYUDANTE</v>
          </cell>
          <cell r="K2745" t="str">
            <v>hh</v>
          </cell>
          <cell r="M2745">
            <v>7.9500000000000001E-2</v>
          </cell>
          <cell r="N2745">
            <v>9.81</v>
          </cell>
          <cell r="O2745">
            <v>0.78</v>
          </cell>
          <cell r="P2745">
            <v>0.41</v>
          </cell>
          <cell r="Q2745">
            <v>4.0599999999999996</v>
          </cell>
        </row>
        <row r="2746">
          <cell r="J2746" t="str">
            <v>TUBERIA PVC SP 2 1/2"</v>
          </cell>
          <cell r="K2746" t="str">
            <v>u</v>
          </cell>
          <cell r="M2746">
            <v>1</v>
          </cell>
          <cell r="N2746">
            <v>8.5399999999999991</v>
          </cell>
          <cell r="O2746">
            <v>8.5399999999999991</v>
          </cell>
          <cell r="P2746">
            <v>5.2</v>
          </cell>
          <cell r="Q2746">
            <v>44.41</v>
          </cell>
        </row>
        <row r="2747">
          <cell r="J2747" t="str">
            <v>IMPLEMENTOS DE SEGURIDAD</v>
          </cell>
          <cell r="K2747" t="str">
            <v>hh</v>
          </cell>
          <cell r="M2747">
            <v>0.4894</v>
          </cell>
          <cell r="N2747">
            <v>0.47</v>
          </cell>
          <cell r="O2747">
            <v>0.23</v>
          </cell>
          <cell r="P2747">
            <v>2.54</v>
          </cell>
          <cell r="Q2747">
            <v>1.2</v>
          </cell>
        </row>
        <row r="2748">
          <cell r="J2748" t="str">
            <v>HERRAMIENTAS MANUALES</v>
          </cell>
          <cell r="K2748" t="str">
            <v>%MO</v>
          </cell>
          <cell r="M2748">
            <v>4.9599999999999998E-2</v>
          </cell>
          <cell r="N2748">
            <v>6.05</v>
          </cell>
          <cell r="O2748">
            <v>0.3</v>
          </cell>
          <cell r="P2748">
            <v>0.26</v>
          </cell>
          <cell r="Q2748">
            <v>1.56</v>
          </cell>
        </row>
        <row r="2749">
          <cell r="J2749" t="str">
            <v>OPERARIO</v>
          </cell>
          <cell r="K2749" t="str">
            <v>hh</v>
          </cell>
          <cell r="M2749">
            <v>0.4</v>
          </cell>
          <cell r="N2749">
            <v>12.2</v>
          </cell>
          <cell r="O2749">
            <v>4.88</v>
          </cell>
          <cell r="P2749">
            <v>0.76</v>
          </cell>
          <cell r="Q2749">
            <v>9.27</v>
          </cell>
        </row>
        <row r="2750">
          <cell r="J2750" t="str">
            <v>AYUDANTE</v>
          </cell>
          <cell r="K2750" t="str">
            <v>hh</v>
          </cell>
          <cell r="M2750">
            <v>7.9500000000000001E-2</v>
          </cell>
          <cell r="N2750">
            <v>9.81</v>
          </cell>
          <cell r="O2750">
            <v>0.78</v>
          </cell>
          <cell r="P2750">
            <v>0.15</v>
          </cell>
          <cell r="Q2750">
            <v>1.48</v>
          </cell>
        </row>
        <row r="2751">
          <cell r="J2751" t="str">
            <v>TUBERIA DE FºGº DE 6"</v>
          </cell>
          <cell r="K2751" t="str">
            <v>u</v>
          </cell>
          <cell r="M2751">
            <v>1</v>
          </cell>
          <cell r="N2751">
            <v>76.94</v>
          </cell>
          <cell r="O2751">
            <v>76.94</v>
          </cell>
          <cell r="P2751">
            <v>1.9</v>
          </cell>
          <cell r="Q2751">
            <v>146.19</v>
          </cell>
        </row>
        <row r="2752">
          <cell r="J2752" t="str">
            <v>IMPLEMENTOS DE SEGURIDAD</v>
          </cell>
          <cell r="K2752" t="str">
            <v>hh</v>
          </cell>
          <cell r="M2752">
            <v>0.4894</v>
          </cell>
          <cell r="N2752">
            <v>0.47</v>
          </cell>
          <cell r="O2752">
            <v>0.23</v>
          </cell>
          <cell r="P2752">
            <v>0.93</v>
          </cell>
          <cell r="Q2752">
            <v>0.44</v>
          </cell>
        </row>
        <row r="2753">
          <cell r="J2753" t="str">
            <v>HERRAMIENTAS MANUALES</v>
          </cell>
          <cell r="K2753" t="str">
            <v>%MO</v>
          </cell>
          <cell r="M2753">
            <v>4.9599999999999998E-2</v>
          </cell>
          <cell r="N2753">
            <v>6.05</v>
          </cell>
          <cell r="O2753">
            <v>0.3</v>
          </cell>
          <cell r="P2753">
            <v>0.09</v>
          </cell>
          <cell r="Q2753">
            <v>0.56999999999999995</v>
          </cell>
        </row>
        <row r="2754">
          <cell r="J2754" t="str">
            <v>OPERARIO</v>
          </cell>
          <cell r="K2754" t="str">
            <v>hh</v>
          </cell>
          <cell r="M2754">
            <v>0.4</v>
          </cell>
          <cell r="N2754">
            <v>12.2</v>
          </cell>
          <cell r="O2754">
            <v>4.88</v>
          </cell>
          <cell r="P2754">
            <v>0.2</v>
          </cell>
          <cell r="Q2754">
            <v>2.44</v>
          </cell>
        </row>
        <row r="2755">
          <cell r="J2755" t="str">
            <v>AYUDANTE</v>
          </cell>
          <cell r="K2755" t="str">
            <v>hh</v>
          </cell>
          <cell r="M2755">
            <v>7.9500000000000001E-2</v>
          </cell>
          <cell r="N2755">
            <v>9.81</v>
          </cell>
          <cell r="O2755">
            <v>0.78</v>
          </cell>
          <cell r="P2755">
            <v>0.04</v>
          </cell>
          <cell r="Q2755">
            <v>0.39</v>
          </cell>
        </row>
        <row r="2756">
          <cell r="J2756" t="str">
            <v>TUBERIA DE FºGº DE 4"</v>
          </cell>
          <cell r="K2756" t="str">
            <v>u</v>
          </cell>
          <cell r="M2756">
            <v>1</v>
          </cell>
          <cell r="N2756">
            <v>49.18</v>
          </cell>
          <cell r="O2756">
            <v>49.18</v>
          </cell>
          <cell r="P2756">
            <v>0.5</v>
          </cell>
          <cell r="Q2756">
            <v>24.59</v>
          </cell>
        </row>
        <row r="2757">
          <cell r="J2757" t="str">
            <v>IMPLEMENTOS DE SEGURIDAD</v>
          </cell>
          <cell r="K2757" t="str">
            <v>hh</v>
          </cell>
          <cell r="M2757">
            <v>0.4894</v>
          </cell>
          <cell r="N2757">
            <v>0.47</v>
          </cell>
          <cell r="O2757">
            <v>0.23</v>
          </cell>
          <cell r="P2757">
            <v>0.24</v>
          </cell>
          <cell r="Q2757">
            <v>0.12</v>
          </cell>
        </row>
        <row r="2758">
          <cell r="J2758" t="str">
            <v>HERRAMIENTAS MANUALES</v>
          </cell>
          <cell r="K2758" t="str">
            <v>%MO</v>
          </cell>
          <cell r="M2758">
            <v>4.9599999999999998E-2</v>
          </cell>
          <cell r="N2758">
            <v>6.05</v>
          </cell>
          <cell r="O2758">
            <v>0.3</v>
          </cell>
          <cell r="P2758">
            <v>0.02</v>
          </cell>
          <cell r="Q2758">
            <v>0.15</v>
          </cell>
        </row>
        <row r="2759">
          <cell r="J2759" t="str">
            <v>OPERARIO</v>
          </cell>
          <cell r="K2759" t="str">
            <v>hh</v>
          </cell>
          <cell r="M2759">
            <v>0.4</v>
          </cell>
          <cell r="N2759">
            <v>12.2</v>
          </cell>
          <cell r="O2759">
            <v>4.88</v>
          </cell>
          <cell r="P2759">
            <v>0.46</v>
          </cell>
          <cell r="Q2759">
            <v>5.61</v>
          </cell>
        </row>
        <row r="2760">
          <cell r="J2760" t="str">
            <v>AYUDANTE</v>
          </cell>
          <cell r="K2760" t="str">
            <v>hh</v>
          </cell>
          <cell r="M2760">
            <v>7.9500000000000001E-2</v>
          </cell>
          <cell r="N2760">
            <v>9.81</v>
          </cell>
          <cell r="O2760">
            <v>0.78</v>
          </cell>
          <cell r="P2760">
            <v>0.09</v>
          </cell>
          <cell r="Q2760">
            <v>0.9</v>
          </cell>
        </row>
        <row r="2761">
          <cell r="J2761" t="str">
            <v>TUBERIA PVC SP 4"</v>
          </cell>
          <cell r="K2761" t="str">
            <v>u</v>
          </cell>
          <cell r="M2761">
            <v>1</v>
          </cell>
          <cell r="N2761">
            <v>135.54</v>
          </cell>
          <cell r="O2761">
            <v>135.54</v>
          </cell>
          <cell r="P2761">
            <v>1.1499999999999999</v>
          </cell>
          <cell r="Q2761">
            <v>155.87</v>
          </cell>
        </row>
        <row r="2762">
          <cell r="J2762" t="str">
            <v>IMPLEMENTOS DE SEGURIDAD</v>
          </cell>
          <cell r="K2762" t="str">
            <v>hh</v>
          </cell>
          <cell r="M2762">
            <v>0.4894</v>
          </cell>
          <cell r="N2762">
            <v>0.47</v>
          </cell>
          <cell r="O2762">
            <v>0.23</v>
          </cell>
          <cell r="P2762">
            <v>0.56000000000000005</v>
          </cell>
          <cell r="Q2762">
            <v>0.26</v>
          </cell>
        </row>
        <row r="2763">
          <cell r="J2763" t="str">
            <v>HERRAMIENTAS MANUALES</v>
          </cell>
          <cell r="K2763" t="str">
            <v>%MO</v>
          </cell>
          <cell r="M2763">
            <v>4.9599999999999998E-2</v>
          </cell>
          <cell r="N2763">
            <v>6.05</v>
          </cell>
          <cell r="O2763">
            <v>0.3</v>
          </cell>
          <cell r="P2763">
            <v>0.06</v>
          </cell>
          <cell r="Q2763">
            <v>0.35</v>
          </cell>
        </row>
        <row r="2764">
          <cell r="J2764" t="str">
            <v>OPERARIO</v>
          </cell>
          <cell r="K2764" t="str">
            <v>hh</v>
          </cell>
          <cell r="M2764">
            <v>0.4</v>
          </cell>
          <cell r="N2764">
            <v>12.2</v>
          </cell>
          <cell r="O2764">
            <v>4.88</v>
          </cell>
          <cell r="P2764">
            <v>0.4</v>
          </cell>
          <cell r="Q2764">
            <v>4.88</v>
          </cell>
        </row>
        <row r="2765">
          <cell r="J2765" t="str">
            <v>AYUDANTE</v>
          </cell>
          <cell r="K2765" t="str">
            <v>hh</v>
          </cell>
          <cell r="M2765">
            <v>7.9500000000000001E-2</v>
          </cell>
          <cell r="N2765">
            <v>9.81</v>
          </cell>
          <cell r="O2765">
            <v>0.78</v>
          </cell>
          <cell r="P2765">
            <v>0.08</v>
          </cell>
          <cell r="Q2765">
            <v>0.78</v>
          </cell>
        </row>
        <row r="2766">
          <cell r="J2766" t="str">
            <v>TUBERIA PVC SP 2 1/2"</v>
          </cell>
          <cell r="K2766" t="str">
            <v>u</v>
          </cell>
          <cell r="M2766">
            <v>1</v>
          </cell>
          <cell r="N2766">
            <v>28.08</v>
          </cell>
          <cell r="O2766">
            <v>28.08</v>
          </cell>
          <cell r="P2766">
            <v>1</v>
          </cell>
          <cell r="Q2766">
            <v>28.08</v>
          </cell>
        </row>
        <row r="2767">
          <cell r="J2767" t="str">
            <v>IMPLEMENTOS DE SEGURIDAD</v>
          </cell>
          <cell r="K2767" t="str">
            <v>hh</v>
          </cell>
          <cell r="M2767">
            <v>0.4894</v>
          </cell>
          <cell r="N2767">
            <v>0.47</v>
          </cell>
          <cell r="O2767">
            <v>0.23</v>
          </cell>
          <cell r="P2767">
            <v>0.49</v>
          </cell>
          <cell r="Q2767">
            <v>0.23</v>
          </cell>
        </row>
        <row r="2768">
          <cell r="J2768" t="str">
            <v>HERRAMIENTAS MANUALES</v>
          </cell>
          <cell r="K2768" t="str">
            <v>%MO</v>
          </cell>
          <cell r="M2768">
            <v>4.9599999999999998E-2</v>
          </cell>
          <cell r="N2768">
            <v>6.05</v>
          </cell>
          <cell r="O2768">
            <v>0.3</v>
          </cell>
          <cell r="P2768">
            <v>0.05</v>
          </cell>
          <cell r="Q2768">
            <v>0.3</v>
          </cell>
        </row>
        <row r="2769">
          <cell r="J2769" t="str">
            <v>OPERARIO</v>
          </cell>
          <cell r="K2769" t="str">
            <v>hh</v>
          </cell>
          <cell r="M2769">
            <v>0.4</v>
          </cell>
          <cell r="N2769">
            <v>12.2</v>
          </cell>
          <cell r="O2769">
            <v>4.88</v>
          </cell>
          <cell r="P2769">
            <v>1.6</v>
          </cell>
          <cell r="Q2769">
            <v>19.52</v>
          </cell>
        </row>
        <row r="2770">
          <cell r="J2770" t="str">
            <v>AYUDANTE</v>
          </cell>
          <cell r="K2770" t="str">
            <v>hh</v>
          </cell>
          <cell r="M2770">
            <v>7.9500000000000001E-2</v>
          </cell>
          <cell r="N2770">
            <v>9.81</v>
          </cell>
          <cell r="O2770">
            <v>0.78</v>
          </cell>
          <cell r="P2770">
            <v>0.32</v>
          </cell>
          <cell r="Q2770">
            <v>3.12</v>
          </cell>
        </row>
        <row r="2771">
          <cell r="J2771" t="str">
            <v>CODO DE FIERRO GALVANIZADO 6" X 90º</v>
          </cell>
          <cell r="K2771" t="str">
            <v>u</v>
          </cell>
          <cell r="M2771">
            <v>1</v>
          </cell>
          <cell r="N2771">
            <v>163.9</v>
          </cell>
          <cell r="O2771">
            <v>163.9</v>
          </cell>
          <cell r="P2771">
            <v>4</v>
          </cell>
          <cell r="Q2771">
            <v>655.6</v>
          </cell>
        </row>
        <row r="2772">
          <cell r="J2772" t="str">
            <v>IMPLEMENTOS DE SEGURIDAD</v>
          </cell>
          <cell r="K2772" t="str">
            <v>hh</v>
          </cell>
          <cell r="M2772">
            <v>0.4894</v>
          </cell>
          <cell r="N2772">
            <v>0.47</v>
          </cell>
          <cell r="O2772">
            <v>0.23</v>
          </cell>
          <cell r="P2772">
            <v>1.96</v>
          </cell>
          <cell r="Q2772">
            <v>0.92</v>
          </cell>
        </row>
        <row r="2773">
          <cell r="J2773" t="str">
            <v>HERRAMIENTAS MANUALES</v>
          </cell>
          <cell r="K2773" t="str">
            <v>%MO</v>
          </cell>
          <cell r="M2773">
            <v>4.9599999999999998E-2</v>
          </cell>
          <cell r="N2773">
            <v>6.05</v>
          </cell>
          <cell r="O2773">
            <v>0.3</v>
          </cell>
          <cell r="P2773">
            <v>0.2</v>
          </cell>
          <cell r="Q2773">
            <v>1.2</v>
          </cell>
        </row>
        <row r="2774">
          <cell r="J2774" t="str">
            <v>OPERARIO</v>
          </cell>
          <cell r="K2774" t="str">
            <v>hh</v>
          </cell>
          <cell r="M2774">
            <v>0.4</v>
          </cell>
          <cell r="N2774">
            <v>12.2</v>
          </cell>
          <cell r="O2774">
            <v>4.88</v>
          </cell>
          <cell r="P2774">
            <v>0.4</v>
          </cell>
          <cell r="Q2774">
            <v>4.88</v>
          </cell>
        </row>
        <row r="2775">
          <cell r="J2775" t="str">
            <v>AYUDANTE</v>
          </cell>
          <cell r="K2775" t="str">
            <v>hh</v>
          </cell>
          <cell r="M2775">
            <v>7.9500000000000001E-2</v>
          </cell>
          <cell r="N2775">
            <v>9.81</v>
          </cell>
          <cell r="O2775">
            <v>0.78</v>
          </cell>
          <cell r="P2775">
            <v>0.08</v>
          </cell>
          <cell r="Q2775">
            <v>0.78</v>
          </cell>
        </row>
        <row r="2776">
          <cell r="J2776" t="str">
            <v>CODO DE FIERRO GALVANIZADO 4" X 90º</v>
          </cell>
          <cell r="K2776" t="str">
            <v>u</v>
          </cell>
          <cell r="M2776">
            <v>1</v>
          </cell>
          <cell r="N2776">
            <v>107.1</v>
          </cell>
          <cell r="O2776">
            <v>107.1</v>
          </cell>
          <cell r="P2776">
            <v>1</v>
          </cell>
          <cell r="Q2776">
            <v>107.1</v>
          </cell>
        </row>
        <row r="2777">
          <cell r="J2777" t="str">
            <v>IMPLEMENTOS DE SEGURIDAD</v>
          </cell>
          <cell r="K2777" t="str">
            <v>hh</v>
          </cell>
          <cell r="M2777">
            <v>0.4894</v>
          </cell>
          <cell r="N2777">
            <v>0.47</v>
          </cell>
          <cell r="O2777">
            <v>0.23</v>
          </cell>
          <cell r="P2777">
            <v>0.49</v>
          </cell>
          <cell r="Q2777">
            <v>0.23</v>
          </cell>
        </row>
        <row r="2778">
          <cell r="J2778" t="str">
            <v>HERRAMIENTAS MANUALES</v>
          </cell>
          <cell r="K2778" t="str">
            <v>%MO</v>
          </cell>
          <cell r="M2778">
            <v>4.9599999999999998E-2</v>
          </cell>
          <cell r="N2778">
            <v>6.05</v>
          </cell>
          <cell r="O2778">
            <v>0.3</v>
          </cell>
          <cell r="P2778">
            <v>0.05</v>
          </cell>
          <cell r="Q2778">
            <v>0.3</v>
          </cell>
        </row>
        <row r="2779">
          <cell r="J2779" t="str">
            <v>OPERARIO</v>
          </cell>
          <cell r="K2779" t="str">
            <v>hh</v>
          </cell>
          <cell r="M2779">
            <v>0.4</v>
          </cell>
          <cell r="N2779">
            <v>12.2</v>
          </cell>
          <cell r="O2779">
            <v>4.88</v>
          </cell>
          <cell r="P2779">
            <v>0.4</v>
          </cell>
          <cell r="Q2779">
            <v>4.88</v>
          </cell>
        </row>
        <row r="2780">
          <cell r="J2780" t="str">
            <v>AYUDANTE</v>
          </cell>
          <cell r="K2780" t="str">
            <v>hh</v>
          </cell>
          <cell r="M2780">
            <v>7.9500000000000001E-2</v>
          </cell>
          <cell r="N2780">
            <v>9.81</v>
          </cell>
          <cell r="O2780">
            <v>0.78</v>
          </cell>
          <cell r="P2780">
            <v>0.08</v>
          </cell>
          <cell r="Q2780">
            <v>0.78</v>
          </cell>
        </row>
        <row r="2781">
          <cell r="J2781" t="str">
            <v>VALVULA TIPO FLOTADOR DE 2 1/2"</v>
          </cell>
          <cell r="K2781" t="str">
            <v>u</v>
          </cell>
          <cell r="M2781">
            <v>1</v>
          </cell>
          <cell r="N2781">
            <v>118.95</v>
          </cell>
          <cell r="O2781">
            <v>118.95</v>
          </cell>
          <cell r="P2781">
            <v>1</v>
          </cell>
          <cell r="Q2781">
            <v>118.95</v>
          </cell>
        </row>
        <row r="2782">
          <cell r="J2782" t="str">
            <v>IMPLEMENTOS DE SEGURIDAD</v>
          </cell>
          <cell r="K2782" t="str">
            <v>hh</v>
          </cell>
          <cell r="M2782">
            <v>0.4894</v>
          </cell>
          <cell r="N2782">
            <v>0.47</v>
          </cell>
          <cell r="O2782">
            <v>0.23</v>
          </cell>
          <cell r="P2782">
            <v>0.49</v>
          </cell>
          <cell r="Q2782">
            <v>0.23</v>
          </cell>
        </row>
        <row r="2783">
          <cell r="J2783" t="str">
            <v>HERRAMIENTAS MANUALES</v>
          </cell>
          <cell r="K2783" t="str">
            <v>%MO</v>
          </cell>
          <cell r="M2783">
            <v>4.9599999999999998E-2</v>
          </cell>
          <cell r="N2783">
            <v>6.05</v>
          </cell>
          <cell r="O2783">
            <v>0.3</v>
          </cell>
          <cell r="P2783">
            <v>0.05</v>
          </cell>
          <cell r="Q2783">
            <v>0.3</v>
          </cell>
        </row>
        <row r="2784">
          <cell r="J2784" t="str">
            <v>OPERARIO</v>
          </cell>
          <cell r="K2784" t="str">
            <v>hh</v>
          </cell>
          <cell r="M2784">
            <v>0.4</v>
          </cell>
          <cell r="N2784">
            <v>12.2</v>
          </cell>
          <cell r="O2784">
            <v>4.88</v>
          </cell>
          <cell r="P2784">
            <v>0.4</v>
          </cell>
          <cell r="Q2784">
            <v>4.88</v>
          </cell>
        </row>
        <row r="2785">
          <cell r="J2785" t="str">
            <v>AYUDANTE</v>
          </cell>
          <cell r="K2785" t="str">
            <v>hh</v>
          </cell>
          <cell r="M2785">
            <v>7.9500000000000001E-2</v>
          </cell>
          <cell r="N2785">
            <v>9.81</v>
          </cell>
          <cell r="O2785">
            <v>0.78</v>
          </cell>
          <cell r="P2785">
            <v>0.08</v>
          </cell>
          <cell r="Q2785">
            <v>0.78</v>
          </cell>
        </row>
        <row r="2786">
          <cell r="J2786" t="str">
            <v>MALLA DE FºGº SOLDADA EN DESCARGA DE 0.50X0.50</v>
          </cell>
          <cell r="K2786" t="str">
            <v>u</v>
          </cell>
          <cell r="M2786">
            <v>1</v>
          </cell>
          <cell r="N2786">
            <v>21.4</v>
          </cell>
          <cell r="O2786">
            <v>21.4</v>
          </cell>
          <cell r="P2786">
            <v>1</v>
          </cell>
          <cell r="Q2786">
            <v>21.4</v>
          </cell>
        </row>
        <row r="2787">
          <cell r="J2787" t="str">
            <v>IMPLEMENTOS DE SEGURIDAD</v>
          </cell>
          <cell r="K2787" t="str">
            <v>hh</v>
          </cell>
          <cell r="M2787">
            <v>0.4894</v>
          </cell>
          <cell r="N2787">
            <v>0.47</v>
          </cell>
          <cell r="O2787">
            <v>0.23</v>
          </cell>
          <cell r="P2787">
            <v>0.49</v>
          </cell>
          <cell r="Q2787">
            <v>0.23</v>
          </cell>
        </row>
        <row r="2788">
          <cell r="J2788" t="str">
            <v>HERRAMIENTAS MANUALES</v>
          </cell>
          <cell r="K2788" t="str">
            <v>%MO</v>
          </cell>
          <cell r="M2788">
            <v>4.9599999999999998E-2</v>
          </cell>
          <cell r="N2788">
            <v>6.05</v>
          </cell>
          <cell r="O2788">
            <v>0.3</v>
          </cell>
          <cell r="P2788">
            <v>0.05</v>
          </cell>
          <cell r="Q2788">
            <v>0.3</v>
          </cell>
        </row>
        <row r="2789">
          <cell r="J2789" t="str">
            <v>OPERARIO</v>
          </cell>
          <cell r="K2789" t="str">
            <v>hh</v>
          </cell>
          <cell r="M2789">
            <v>0.4</v>
          </cell>
          <cell r="N2789">
            <v>12.2</v>
          </cell>
          <cell r="O2789">
            <v>4.88</v>
          </cell>
          <cell r="P2789">
            <v>0.4</v>
          </cell>
          <cell r="Q2789">
            <v>4.88</v>
          </cell>
        </row>
        <row r="2790">
          <cell r="J2790" t="str">
            <v>AYUDANTE</v>
          </cell>
          <cell r="K2790" t="str">
            <v>hh</v>
          </cell>
          <cell r="M2790">
            <v>7.9500000000000001E-2</v>
          </cell>
          <cell r="N2790">
            <v>9.81</v>
          </cell>
          <cell r="O2790">
            <v>0.78</v>
          </cell>
          <cell r="P2790">
            <v>0.08</v>
          </cell>
          <cell r="Q2790">
            <v>0.78</v>
          </cell>
        </row>
        <row r="2791">
          <cell r="J2791" t="str">
            <v>CAJA DE REBOSE DE 0.90X1.35X1.25 E=15CM.</v>
          </cell>
          <cell r="K2791" t="str">
            <v>u</v>
          </cell>
          <cell r="M2791">
            <v>1</v>
          </cell>
          <cell r="N2791">
            <v>78.42</v>
          </cell>
          <cell r="O2791">
            <v>78.42</v>
          </cell>
          <cell r="P2791">
            <v>1</v>
          </cell>
          <cell r="Q2791">
            <v>78.42</v>
          </cell>
        </row>
        <row r="2792">
          <cell r="J2792" t="str">
            <v>IMPLEMENTOS DE SEGURIDAD</v>
          </cell>
          <cell r="K2792" t="str">
            <v>hh</v>
          </cell>
          <cell r="M2792">
            <v>0.4894</v>
          </cell>
          <cell r="N2792">
            <v>0.47</v>
          </cell>
          <cell r="O2792">
            <v>0.23</v>
          </cell>
          <cell r="P2792">
            <v>0.49</v>
          </cell>
          <cell r="Q2792">
            <v>0.23</v>
          </cell>
        </row>
        <row r="2793">
          <cell r="J2793" t="str">
            <v>HERRAMIENTAS MANUALES</v>
          </cell>
          <cell r="K2793" t="str">
            <v>%MO</v>
          </cell>
          <cell r="M2793">
            <v>4.9599999999999998E-2</v>
          </cell>
          <cell r="N2793">
            <v>6.05</v>
          </cell>
          <cell r="O2793">
            <v>0.3</v>
          </cell>
          <cell r="P2793">
            <v>0.05</v>
          </cell>
          <cell r="Q2793">
            <v>0.3</v>
          </cell>
        </row>
        <row r="2794">
          <cell r="J2794" t="str">
            <v>PRUEBA HIDRAULICA EN TANQUE CISTERNA</v>
          </cell>
          <cell r="K2794" t="str">
            <v>glb</v>
          </cell>
          <cell r="M2794">
            <v>1</v>
          </cell>
          <cell r="N2794">
            <v>1500</v>
          </cell>
          <cell r="O2794">
            <v>1500</v>
          </cell>
          <cell r="P2794">
            <v>1</v>
          </cell>
          <cell r="Q2794">
            <v>1500</v>
          </cell>
        </row>
        <row r="2795">
          <cell r="J2795" t="str">
            <v>OPERARIO</v>
          </cell>
          <cell r="K2795" t="str">
            <v>hh</v>
          </cell>
          <cell r="M2795">
            <v>0.4</v>
          </cell>
          <cell r="N2795">
            <v>12.2</v>
          </cell>
          <cell r="O2795">
            <v>4.88</v>
          </cell>
          <cell r="P2795">
            <v>0.8</v>
          </cell>
          <cell r="Q2795">
            <v>9.76</v>
          </cell>
        </row>
        <row r="2796">
          <cell r="J2796" t="str">
            <v>AYUDANTE</v>
          </cell>
          <cell r="K2796" t="str">
            <v>hh</v>
          </cell>
          <cell r="M2796">
            <v>7.9500000000000001E-2</v>
          </cell>
          <cell r="N2796">
            <v>9.81</v>
          </cell>
          <cell r="O2796">
            <v>0.78</v>
          </cell>
          <cell r="P2796">
            <v>0.16</v>
          </cell>
          <cell r="Q2796">
            <v>1.56</v>
          </cell>
        </row>
        <row r="2797">
          <cell r="J2797" t="str">
            <v>BLOQUE DE CONCRETO 1:10 DE 0.15X0.15 H=0.70 M.</v>
          </cell>
          <cell r="K2797" t="str">
            <v>u</v>
          </cell>
          <cell r="M2797">
            <v>1</v>
          </cell>
          <cell r="N2797">
            <v>4.41</v>
          </cell>
          <cell r="O2797">
            <v>4.41</v>
          </cell>
          <cell r="P2797">
            <v>2</v>
          </cell>
          <cell r="Q2797">
            <v>8.82</v>
          </cell>
        </row>
        <row r="2798">
          <cell r="J2798" t="str">
            <v>IMPLEMENTOS DE SEGURIDAD</v>
          </cell>
          <cell r="K2798" t="str">
            <v>hh</v>
          </cell>
          <cell r="M2798">
            <v>0.4894</v>
          </cell>
          <cell r="N2798">
            <v>0.47</v>
          </cell>
          <cell r="O2798">
            <v>0.23</v>
          </cell>
          <cell r="P2798">
            <v>0.98</v>
          </cell>
          <cell r="Q2798">
            <v>0.46</v>
          </cell>
        </row>
        <row r="2799">
          <cell r="J2799" t="str">
            <v>HERRAMIENTAS MANUALES</v>
          </cell>
          <cell r="K2799" t="str">
            <v>%MO</v>
          </cell>
          <cell r="M2799">
            <v>4.9599999999999998E-2</v>
          </cell>
          <cell r="N2799">
            <v>6.05</v>
          </cell>
          <cell r="O2799">
            <v>0.3</v>
          </cell>
          <cell r="P2799">
            <v>0.1</v>
          </cell>
          <cell r="Q2799">
            <v>0.6</v>
          </cell>
        </row>
        <row r="2800">
          <cell r="J2800" t="str">
            <v>OPERARIO</v>
          </cell>
          <cell r="K2800" t="str">
            <v>hh</v>
          </cell>
          <cell r="M2800">
            <v>0.4</v>
          </cell>
          <cell r="N2800">
            <v>12.2</v>
          </cell>
          <cell r="O2800">
            <v>4.88</v>
          </cell>
          <cell r="P2800">
            <v>9.49</v>
          </cell>
          <cell r="Q2800">
            <v>115.75</v>
          </cell>
        </row>
        <row r="2801">
          <cell r="J2801" t="str">
            <v>AYUDANTE</v>
          </cell>
          <cell r="K2801" t="str">
            <v>hh</v>
          </cell>
          <cell r="M2801">
            <v>7.9500000000000001E-2</v>
          </cell>
          <cell r="N2801">
            <v>9.81</v>
          </cell>
          <cell r="O2801">
            <v>0.78</v>
          </cell>
          <cell r="P2801">
            <v>1.89</v>
          </cell>
          <cell r="Q2801">
            <v>18.5</v>
          </cell>
        </row>
        <row r="2802">
          <cell r="J2802" t="str">
            <v>TUBERIA DE FºGº DE 6"</v>
          </cell>
          <cell r="K2802" t="str">
            <v>u</v>
          </cell>
          <cell r="M2802">
            <v>1</v>
          </cell>
          <cell r="N2802">
            <v>76.94</v>
          </cell>
          <cell r="O2802">
            <v>76.94</v>
          </cell>
          <cell r="P2802">
            <v>23.72</v>
          </cell>
          <cell r="Q2802">
            <v>1825.02</v>
          </cell>
        </row>
        <row r="2803">
          <cell r="J2803" t="str">
            <v>IMPLEMENTOS DE SEGURIDAD</v>
          </cell>
          <cell r="K2803" t="str">
            <v>hh</v>
          </cell>
          <cell r="M2803">
            <v>0.4894</v>
          </cell>
          <cell r="N2803">
            <v>0.47</v>
          </cell>
          <cell r="O2803">
            <v>0.23</v>
          </cell>
          <cell r="P2803">
            <v>11.61</v>
          </cell>
          <cell r="Q2803">
            <v>5.46</v>
          </cell>
        </row>
        <row r="2804">
          <cell r="J2804" t="str">
            <v>HERRAMIENTAS MANUALES</v>
          </cell>
          <cell r="K2804" t="str">
            <v>%MO</v>
          </cell>
          <cell r="M2804">
            <v>4.9599999999999998E-2</v>
          </cell>
          <cell r="N2804">
            <v>6.05</v>
          </cell>
          <cell r="O2804">
            <v>0.3</v>
          </cell>
          <cell r="P2804">
            <v>1.18</v>
          </cell>
          <cell r="Q2804">
            <v>7.12</v>
          </cell>
        </row>
        <row r="2805">
          <cell r="J2805" t="str">
            <v>OPERARIO</v>
          </cell>
          <cell r="K2805" t="str">
            <v>hh</v>
          </cell>
          <cell r="M2805">
            <v>0.4</v>
          </cell>
          <cell r="N2805">
            <v>12.2</v>
          </cell>
          <cell r="O2805">
            <v>4.88</v>
          </cell>
          <cell r="P2805">
            <v>2.4</v>
          </cell>
          <cell r="Q2805">
            <v>29.28</v>
          </cell>
        </row>
        <row r="2806">
          <cell r="J2806" t="str">
            <v>AYUDANTE</v>
          </cell>
          <cell r="K2806" t="str">
            <v>hh</v>
          </cell>
          <cell r="M2806">
            <v>7.9500000000000001E-2</v>
          </cell>
          <cell r="N2806">
            <v>9.81</v>
          </cell>
          <cell r="O2806">
            <v>0.78</v>
          </cell>
          <cell r="P2806">
            <v>0.48</v>
          </cell>
          <cell r="Q2806">
            <v>4.68</v>
          </cell>
        </row>
        <row r="2807">
          <cell r="J2807" t="str">
            <v>CODO DE FIERRO GALVANIZADO 6" X 90º</v>
          </cell>
          <cell r="K2807" t="str">
            <v>u</v>
          </cell>
          <cell r="M2807">
            <v>1</v>
          </cell>
          <cell r="N2807">
            <v>163.9</v>
          </cell>
          <cell r="O2807">
            <v>163.9</v>
          </cell>
          <cell r="P2807">
            <v>6</v>
          </cell>
          <cell r="Q2807">
            <v>983.4</v>
          </cell>
        </row>
        <row r="2808">
          <cell r="J2808" t="str">
            <v>IMPLEMENTOS DE SEGURIDAD</v>
          </cell>
          <cell r="K2808" t="str">
            <v>hh</v>
          </cell>
          <cell r="M2808">
            <v>0.4894</v>
          </cell>
          <cell r="N2808">
            <v>0.47</v>
          </cell>
          <cell r="O2808">
            <v>0.23</v>
          </cell>
          <cell r="P2808">
            <v>2.94</v>
          </cell>
          <cell r="Q2808">
            <v>1.38</v>
          </cell>
        </row>
        <row r="2809">
          <cell r="J2809" t="str">
            <v>HERRAMIENTAS MANUALES</v>
          </cell>
          <cell r="K2809" t="str">
            <v>%MO</v>
          </cell>
          <cell r="M2809">
            <v>4.9599999999999998E-2</v>
          </cell>
          <cell r="N2809">
            <v>6.05</v>
          </cell>
          <cell r="O2809">
            <v>0.3</v>
          </cell>
          <cell r="P2809">
            <v>0.3</v>
          </cell>
          <cell r="Q2809">
            <v>1.8</v>
          </cell>
        </row>
        <row r="2810">
          <cell r="J2810" t="str">
            <v>OPERARIO</v>
          </cell>
          <cell r="K2810" t="str">
            <v>hh</v>
          </cell>
          <cell r="M2810">
            <v>0.4</v>
          </cell>
          <cell r="N2810">
            <v>12.2</v>
          </cell>
          <cell r="O2810">
            <v>4.88</v>
          </cell>
          <cell r="P2810">
            <v>2.4</v>
          </cell>
          <cell r="Q2810">
            <v>29.28</v>
          </cell>
        </row>
        <row r="2811">
          <cell r="J2811" t="str">
            <v>AYUDANTE</v>
          </cell>
          <cell r="K2811" t="str">
            <v>hh</v>
          </cell>
          <cell r="M2811">
            <v>7.9500000000000001E-2</v>
          </cell>
          <cell r="N2811">
            <v>9.81</v>
          </cell>
          <cell r="O2811">
            <v>0.78</v>
          </cell>
          <cell r="P2811">
            <v>0.48</v>
          </cell>
          <cell r="Q2811">
            <v>4.68</v>
          </cell>
        </row>
        <row r="2812">
          <cell r="J2812" t="str">
            <v>TEE BRIDADA DE 6" X 6"</v>
          </cell>
          <cell r="K2812" t="str">
            <v>u</v>
          </cell>
          <cell r="M2812">
            <v>1</v>
          </cell>
          <cell r="N2812">
            <v>372.42</v>
          </cell>
          <cell r="O2812">
            <v>372.42</v>
          </cell>
          <cell r="P2812">
            <v>6</v>
          </cell>
          <cell r="Q2812">
            <v>2234.52</v>
          </cell>
        </row>
        <row r="2813">
          <cell r="J2813" t="str">
            <v>IMPLEMENTOS DE SEGURIDAD</v>
          </cell>
          <cell r="K2813" t="str">
            <v>hh</v>
          </cell>
          <cell r="M2813">
            <v>0.4894</v>
          </cell>
          <cell r="N2813">
            <v>0.47</v>
          </cell>
          <cell r="O2813">
            <v>0.23</v>
          </cell>
          <cell r="P2813">
            <v>2.94</v>
          </cell>
          <cell r="Q2813">
            <v>1.38</v>
          </cell>
        </row>
        <row r="2814">
          <cell r="J2814" t="str">
            <v>HERRAMIENTAS MANUALES</v>
          </cell>
          <cell r="K2814" t="str">
            <v>%MO</v>
          </cell>
          <cell r="M2814">
            <v>4.9599999999999998E-2</v>
          </cell>
          <cell r="N2814">
            <v>6.05</v>
          </cell>
          <cell r="O2814">
            <v>0.3</v>
          </cell>
          <cell r="P2814">
            <v>0.3</v>
          </cell>
          <cell r="Q2814">
            <v>1.8</v>
          </cell>
        </row>
        <row r="2815">
          <cell r="J2815" t="str">
            <v>OPERARIO</v>
          </cell>
          <cell r="K2815" t="str">
            <v>hh</v>
          </cell>
          <cell r="M2815">
            <v>0.4</v>
          </cell>
          <cell r="N2815">
            <v>12.2</v>
          </cell>
          <cell r="O2815">
            <v>4.88</v>
          </cell>
          <cell r="P2815">
            <v>1.2</v>
          </cell>
          <cell r="Q2815">
            <v>14.64</v>
          </cell>
        </row>
        <row r="2816">
          <cell r="J2816" t="str">
            <v>AYUDANTE</v>
          </cell>
          <cell r="K2816" t="str">
            <v>hh</v>
          </cell>
          <cell r="M2816">
            <v>7.9500000000000001E-2</v>
          </cell>
          <cell r="N2816">
            <v>9.81</v>
          </cell>
          <cell r="O2816">
            <v>0.78</v>
          </cell>
          <cell r="P2816">
            <v>0.24</v>
          </cell>
          <cell r="Q2816">
            <v>2.34</v>
          </cell>
        </row>
        <row r="2817">
          <cell r="J2817" t="str">
            <v>TAPON HEMBRA DE ACERO DE 6"</v>
          </cell>
          <cell r="K2817" t="str">
            <v>u</v>
          </cell>
          <cell r="M2817">
            <v>1</v>
          </cell>
          <cell r="N2817">
            <v>206.35</v>
          </cell>
          <cell r="O2817">
            <v>206.35</v>
          </cell>
          <cell r="P2817">
            <v>3</v>
          </cell>
          <cell r="Q2817">
            <v>619.04999999999995</v>
          </cell>
        </row>
        <row r="2818">
          <cell r="J2818" t="str">
            <v>IMPLEMENTOS DE SEGURIDAD</v>
          </cell>
          <cell r="K2818" t="str">
            <v>hh</v>
          </cell>
          <cell r="M2818">
            <v>0.4894</v>
          </cell>
          <cell r="N2818">
            <v>0.47</v>
          </cell>
          <cell r="O2818">
            <v>0.23</v>
          </cell>
          <cell r="P2818">
            <v>1.47</v>
          </cell>
          <cell r="Q2818">
            <v>0.69</v>
          </cell>
        </row>
        <row r="2819">
          <cell r="J2819" t="str">
            <v>HERRAMIENTAS MANUALES</v>
          </cell>
          <cell r="K2819" t="str">
            <v>%MO</v>
          </cell>
          <cell r="M2819">
            <v>4.9599999999999998E-2</v>
          </cell>
          <cell r="N2819">
            <v>6.05</v>
          </cell>
          <cell r="O2819">
            <v>0.3</v>
          </cell>
          <cell r="P2819">
            <v>0.15</v>
          </cell>
          <cell r="Q2819">
            <v>0.9</v>
          </cell>
        </row>
        <row r="2820">
          <cell r="J2820" t="str">
            <v>OPERARIO</v>
          </cell>
          <cell r="K2820" t="str">
            <v>hh</v>
          </cell>
          <cell r="M2820">
            <v>0.4</v>
          </cell>
          <cell r="N2820">
            <v>12.2</v>
          </cell>
          <cell r="O2820">
            <v>4.88</v>
          </cell>
          <cell r="P2820">
            <v>3.6</v>
          </cell>
          <cell r="Q2820">
            <v>43.92</v>
          </cell>
        </row>
        <row r="2821">
          <cell r="J2821" t="str">
            <v>AYUDANTE</v>
          </cell>
          <cell r="K2821" t="str">
            <v>hh</v>
          </cell>
          <cell r="M2821">
            <v>7.9500000000000001E-2</v>
          </cell>
          <cell r="N2821">
            <v>9.81</v>
          </cell>
          <cell r="O2821">
            <v>0.78</v>
          </cell>
          <cell r="P2821">
            <v>0.72</v>
          </cell>
          <cell r="Q2821">
            <v>7.02</v>
          </cell>
        </row>
        <row r="2822">
          <cell r="J2822" t="str">
            <v>UNION BRIDADADEACERO DE 6"</v>
          </cell>
          <cell r="K2822" t="str">
            <v>u</v>
          </cell>
          <cell r="M2822">
            <v>1</v>
          </cell>
          <cell r="N2822">
            <v>98.46</v>
          </cell>
          <cell r="O2822">
            <v>98.46</v>
          </cell>
          <cell r="P2822">
            <v>9</v>
          </cell>
          <cell r="Q2822">
            <v>886.14</v>
          </cell>
        </row>
        <row r="2823">
          <cell r="J2823" t="str">
            <v>IMPLEMENTOS DE SEGURIDAD</v>
          </cell>
          <cell r="K2823" t="str">
            <v>hh</v>
          </cell>
          <cell r="M2823">
            <v>0.4894</v>
          </cell>
          <cell r="N2823">
            <v>0.47</v>
          </cell>
          <cell r="O2823">
            <v>0.23</v>
          </cell>
          <cell r="P2823">
            <v>4.4000000000000004</v>
          </cell>
          <cell r="Q2823">
            <v>2.0699999999999998</v>
          </cell>
        </row>
        <row r="2824">
          <cell r="J2824" t="str">
            <v>HERRAMIENTAS MANUALES</v>
          </cell>
          <cell r="K2824" t="str">
            <v>%MO</v>
          </cell>
          <cell r="M2824">
            <v>4.9599999999999998E-2</v>
          </cell>
          <cell r="N2824">
            <v>6.05</v>
          </cell>
          <cell r="O2824">
            <v>0.3</v>
          </cell>
          <cell r="P2824">
            <v>0.45</v>
          </cell>
          <cell r="Q2824">
            <v>2.7</v>
          </cell>
        </row>
        <row r="2825">
          <cell r="J2825" t="str">
            <v>OPERARIO</v>
          </cell>
          <cell r="K2825" t="str">
            <v>hh</v>
          </cell>
          <cell r="M2825">
            <v>0.4</v>
          </cell>
          <cell r="N2825">
            <v>12.2</v>
          </cell>
          <cell r="O2825">
            <v>4.88</v>
          </cell>
          <cell r="P2825">
            <v>1.2</v>
          </cell>
          <cell r="Q2825">
            <v>14.64</v>
          </cell>
        </row>
        <row r="2826">
          <cell r="J2826" t="str">
            <v>AYUDANTE</v>
          </cell>
          <cell r="K2826" t="str">
            <v>hh</v>
          </cell>
          <cell r="M2826">
            <v>7.9500000000000001E-2</v>
          </cell>
          <cell r="N2826">
            <v>9.81</v>
          </cell>
          <cell r="O2826">
            <v>0.78</v>
          </cell>
          <cell r="P2826">
            <v>0.24</v>
          </cell>
          <cell r="Q2826">
            <v>2.34</v>
          </cell>
        </row>
        <row r="2827">
          <cell r="J2827" t="str">
            <v>CANASTILLA DE BRONCE DE 6"</v>
          </cell>
          <cell r="K2827" t="str">
            <v>u</v>
          </cell>
          <cell r="M2827">
            <v>1</v>
          </cell>
          <cell r="N2827">
            <v>745.37</v>
          </cell>
          <cell r="O2827">
            <v>745.37</v>
          </cell>
          <cell r="P2827">
            <v>3</v>
          </cell>
          <cell r="Q2827">
            <v>2236.11</v>
          </cell>
        </row>
        <row r="2828">
          <cell r="J2828" t="str">
            <v>IMPLEMENTOS DE SEGURIDAD</v>
          </cell>
          <cell r="K2828" t="str">
            <v>hh</v>
          </cell>
          <cell r="M2828">
            <v>0.4894</v>
          </cell>
          <cell r="N2828">
            <v>0.47</v>
          </cell>
          <cell r="O2828">
            <v>0.23</v>
          </cell>
          <cell r="P2828">
            <v>1.47</v>
          </cell>
          <cell r="Q2828">
            <v>0.69</v>
          </cell>
        </row>
        <row r="2829">
          <cell r="J2829" t="str">
            <v>HERRAMIENTAS MANUALES</v>
          </cell>
          <cell r="K2829" t="str">
            <v>%MO</v>
          </cell>
          <cell r="M2829">
            <v>4.9599999999999998E-2</v>
          </cell>
          <cell r="N2829">
            <v>6.05</v>
          </cell>
          <cell r="O2829">
            <v>0.3</v>
          </cell>
          <cell r="P2829">
            <v>0.15</v>
          </cell>
          <cell r="Q2829">
            <v>0.9</v>
          </cell>
        </row>
        <row r="2830">
          <cell r="J2830" t="str">
            <v>OPERARIO</v>
          </cell>
          <cell r="K2830" t="str">
            <v>hh</v>
          </cell>
          <cell r="M2830">
            <v>0.4</v>
          </cell>
          <cell r="N2830">
            <v>12.2</v>
          </cell>
          <cell r="O2830">
            <v>4.88</v>
          </cell>
          <cell r="P2830">
            <v>1.2</v>
          </cell>
          <cell r="Q2830">
            <v>14.64</v>
          </cell>
        </row>
        <row r="2831">
          <cell r="J2831" t="str">
            <v>AYUDANTE</v>
          </cell>
          <cell r="K2831" t="str">
            <v>hh</v>
          </cell>
          <cell r="M2831">
            <v>7.9500000000000001E-2</v>
          </cell>
          <cell r="N2831">
            <v>9.81</v>
          </cell>
          <cell r="O2831">
            <v>0.78</v>
          </cell>
          <cell r="P2831">
            <v>0.24</v>
          </cell>
          <cell r="Q2831">
            <v>2.34</v>
          </cell>
        </row>
        <row r="2832">
          <cell r="J2832" t="str">
            <v>VALVULA DE PIE DE 6"</v>
          </cell>
          <cell r="K2832" t="str">
            <v>u</v>
          </cell>
          <cell r="M2832">
            <v>1</v>
          </cell>
          <cell r="N2832">
            <v>717.23</v>
          </cell>
          <cell r="O2832">
            <v>717.23</v>
          </cell>
          <cell r="P2832">
            <v>3</v>
          </cell>
          <cell r="Q2832">
            <v>2151.69</v>
          </cell>
        </row>
        <row r="2833">
          <cell r="J2833" t="str">
            <v>IMPLEMENTOS DE SEGURIDAD</v>
          </cell>
          <cell r="K2833" t="str">
            <v>hh</v>
          </cell>
          <cell r="M2833">
            <v>0.4894</v>
          </cell>
          <cell r="N2833">
            <v>0.47</v>
          </cell>
          <cell r="O2833">
            <v>0.23</v>
          </cell>
          <cell r="P2833">
            <v>1.47</v>
          </cell>
          <cell r="Q2833">
            <v>0.69</v>
          </cell>
        </row>
        <row r="2834">
          <cell r="J2834" t="str">
            <v>HERRAMIENTAS MANUALES</v>
          </cell>
          <cell r="K2834" t="str">
            <v>%MO</v>
          </cell>
          <cell r="M2834">
            <v>4.9599999999999998E-2</v>
          </cell>
          <cell r="N2834">
            <v>6.05</v>
          </cell>
          <cell r="O2834">
            <v>0.3</v>
          </cell>
          <cell r="P2834">
            <v>0.15</v>
          </cell>
          <cell r="Q2834">
            <v>0.9</v>
          </cell>
        </row>
        <row r="2835">
          <cell r="J2835" t="str">
            <v>OPERARIO</v>
          </cell>
          <cell r="K2835" t="str">
            <v>hh</v>
          </cell>
          <cell r="M2835">
            <v>0.4</v>
          </cell>
          <cell r="N2835">
            <v>12.2</v>
          </cell>
          <cell r="O2835">
            <v>4.88</v>
          </cell>
          <cell r="P2835">
            <v>1.2</v>
          </cell>
          <cell r="Q2835">
            <v>14.64</v>
          </cell>
        </row>
        <row r="2836">
          <cell r="J2836" t="str">
            <v>AYUDANTE</v>
          </cell>
          <cell r="K2836" t="str">
            <v>hh</v>
          </cell>
          <cell r="M2836">
            <v>7.9500000000000001E-2</v>
          </cell>
          <cell r="N2836">
            <v>9.81</v>
          </cell>
          <cell r="O2836">
            <v>0.78</v>
          </cell>
          <cell r="P2836">
            <v>0.24</v>
          </cell>
          <cell r="Q2836">
            <v>2.34</v>
          </cell>
        </row>
        <row r="2837">
          <cell r="J2837" t="str">
            <v>VALVULA COMPUERTA BRIDADA DE 6"</v>
          </cell>
          <cell r="K2837" t="str">
            <v>u</v>
          </cell>
          <cell r="M2837">
            <v>1</v>
          </cell>
          <cell r="N2837">
            <v>1090.05</v>
          </cell>
          <cell r="O2837">
            <v>1090.05</v>
          </cell>
          <cell r="P2837">
            <v>3</v>
          </cell>
          <cell r="Q2837">
            <v>3270.15</v>
          </cell>
        </row>
        <row r="2838">
          <cell r="J2838" t="str">
            <v>IMPLEMENTOS DE SEGURIDAD</v>
          </cell>
          <cell r="K2838" t="str">
            <v>hh</v>
          </cell>
          <cell r="M2838">
            <v>0.4894</v>
          </cell>
          <cell r="N2838">
            <v>0.47</v>
          </cell>
          <cell r="O2838">
            <v>0.23</v>
          </cell>
          <cell r="P2838">
            <v>1.47</v>
          </cell>
          <cell r="Q2838">
            <v>0.69</v>
          </cell>
        </row>
        <row r="2839">
          <cell r="J2839" t="str">
            <v>HERRAMIENTAS MANUALES</v>
          </cell>
          <cell r="K2839" t="str">
            <v>%MO</v>
          </cell>
          <cell r="M2839">
            <v>4.9599999999999998E-2</v>
          </cell>
          <cell r="N2839">
            <v>6.05</v>
          </cell>
          <cell r="O2839">
            <v>0.3</v>
          </cell>
          <cell r="P2839">
            <v>0.15</v>
          </cell>
          <cell r="Q2839">
            <v>0.9</v>
          </cell>
        </row>
        <row r="2840">
          <cell r="J2840" t="str">
            <v>OPERARIO</v>
          </cell>
          <cell r="K2840" t="str">
            <v>hh</v>
          </cell>
          <cell r="M2840">
            <v>0.4</v>
          </cell>
          <cell r="N2840">
            <v>12.2</v>
          </cell>
          <cell r="O2840">
            <v>4.88</v>
          </cell>
          <cell r="P2840">
            <v>1.2</v>
          </cell>
          <cell r="Q2840">
            <v>14.64</v>
          </cell>
        </row>
        <row r="2841">
          <cell r="J2841" t="str">
            <v>AYUDANTE</v>
          </cell>
          <cell r="K2841" t="str">
            <v>hh</v>
          </cell>
          <cell r="M2841">
            <v>7.9500000000000001E-2</v>
          </cell>
          <cell r="N2841">
            <v>9.81</v>
          </cell>
          <cell r="O2841">
            <v>0.78</v>
          </cell>
          <cell r="P2841">
            <v>0.24</v>
          </cell>
          <cell r="Q2841">
            <v>2.34</v>
          </cell>
        </row>
        <row r="2842">
          <cell r="J2842" t="str">
            <v>VALVULA CHECK DE 6"</v>
          </cell>
          <cell r="K2842" t="str">
            <v>u</v>
          </cell>
          <cell r="M2842">
            <v>1</v>
          </cell>
          <cell r="N2842">
            <v>1314.43</v>
          </cell>
          <cell r="O2842">
            <v>1314.43</v>
          </cell>
          <cell r="P2842">
            <v>3</v>
          </cell>
          <cell r="Q2842">
            <v>3943.29</v>
          </cell>
        </row>
        <row r="2843">
          <cell r="J2843" t="str">
            <v>IMPLEMENTOS DE SEGURIDAD</v>
          </cell>
          <cell r="K2843" t="str">
            <v>hh</v>
          </cell>
          <cell r="M2843">
            <v>0.4894</v>
          </cell>
          <cell r="N2843">
            <v>0.47</v>
          </cell>
          <cell r="O2843">
            <v>0.23</v>
          </cell>
          <cell r="P2843">
            <v>1.47</v>
          </cell>
          <cell r="Q2843">
            <v>0.69</v>
          </cell>
        </row>
        <row r="2844">
          <cell r="J2844" t="str">
            <v>HERRAMIENTAS MANUALES</v>
          </cell>
          <cell r="K2844" t="str">
            <v>%MO</v>
          </cell>
          <cell r="M2844">
            <v>4.9599999999999998E-2</v>
          </cell>
          <cell r="N2844">
            <v>6.05</v>
          </cell>
          <cell r="O2844">
            <v>0.3</v>
          </cell>
          <cell r="P2844">
            <v>0.15</v>
          </cell>
          <cell r="Q2844">
            <v>0.9</v>
          </cell>
        </row>
        <row r="2845">
          <cell r="J2845" t="str">
            <v>MANOMETRO INCLUYE ACCESORIOS DE MONTAJE</v>
          </cell>
          <cell r="K2845" t="str">
            <v>u</v>
          </cell>
          <cell r="M2845">
            <v>1</v>
          </cell>
          <cell r="N2845">
            <v>103.77</v>
          </cell>
          <cell r="O2845">
            <v>103.77</v>
          </cell>
          <cell r="P2845">
            <v>1</v>
          </cell>
          <cell r="Q2845">
            <v>103.77</v>
          </cell>
        </row>
        <row r="2846">
          <cell r="J2846" t="str">
            <v>ELECTROBOMBA 15 HP, PARA PRESION CONSTANTE</v>
          </cell>
          <cell r="K2846" t="str">
            <v>glb</v>
          </cell>
          <cell r="M2846">
            <v>1</v>
          </cell>
          <cell r="N2846">
            <v>74132.89</v>
          </cell>
          <cell r="O2846">
            <v>74132.89</v>
          </cell>
          <cell r="P2846">
            <v>1</v>
          </cell>
          <cell r="Q2846">
            <v>74132.89</v>
          </cell>
        </row>
        <row r="2847">
          <cell r="J2847" t="str">
            <v>PRUEBA HIDRAULICA EN RED</v>
          </cell>
          <cell r="K2847" t="str">
            <v>glb</v>
          </cell>
          <cell r="M2847">
            <v>1</v>
          </cell>
          <cell r="N2847">
            <v>800</v>
          </cell>
          <cell r="O2847">
            <v>800</v>
          </cell>
          <cell r="P2847">
            <v>1</v>
          </cell>
          <cell r="Q2847">
            <v>800</v>
          </cell>
        </row>
        <row r="2848">
          <cell r="J2848" t="str">
            <v>OPERARIO</v>
          </cell>
          <cell r="K2848" t="str">
            <v>hh</v>
          </cell>
          <cell r="M2848">
            <v>0.4</v>
          </cell>
          <cell r="N2848">
            <v>12.2</v>
          </cell>
          <cell r="O2848">
            <v>4.88</v>
          </cell>
          <cell r="P2848">
            <v>0.4</v>
          </cell>
          <cell r="Q2848">
            <v>4.88</v>
          </cell>
        </row>
        <row r="2849">
          <cell r="J2849" t="str">
            <v>AYUDANTE</v>
          </cell>
          <cell r="K2849" t="str">
            <v>hh</v>
          </cell>
          <cell r="M2849">
            <v>7.9500000000000001E-2</v>
          </cell>
          <cell r="N2849">
            <v>9.81</v>
          </cell>
          <cell r="O2849">
            <v>0.78</v>
          </cell>
          <cell r="P2849">
            <v>0.08</v>
          </cell>
          <cell r="Q2849">
            <v>0.78</v>
          </cell>
        </row>
        <row r="2850">
          <cell r="J2850" t="str">
            <v>ESCALERA DE GATO DE ACCESO A TANQUE CISTERNA H=3.50M.</v>
          </cell>
          <cell r="K2850" t="str">
            <v>u</v>
          </cell>
          <cell r="M2850">
            <v>1</v>
          </cell>
          <cell r="N2850">
            <v>286.33</v>
          </cell>
          <cell r="O2850">
            <v>286.33</v>
          </cell>
          <cell r="P2850">
            <v>1</v>
          </cell>
          <cell r="Q2850">
            <v>286.33</v>
          </cell>
        </row>
        <row r="2851">
          <cell r="J2851" t="str">
            <v>IMPLEMENTOS DE SEGURIDAD</v>
          </cell>
          <cell r="K2851" t="str">
            <v>hh</v>
          </cell>
          <cell r="M2851">
            <v>0.4894</v>
          </cell>
          <cell r="N2851">
            <v>0.47</v>
          </cell>
          <cell r="O2851">
            <v>0.23</v>
          </cell>
          <cell r="P2851">
            <v>0.49</v>
          </cell>
          <cell r="Q2851">
            <v>0.23</v>
          </cell>
        </row>
        <row r="2852">
          <cell r="J2852" t="str">
            <v>HERRAMIENTAS MANUALES</v>
          </cell>
          <cell r="K2852" t="str">
            <v>%MO</v>
          </cell>
          <cell r="M2852">
            <v>4.9599999999999998E-2</v>
          </cell>
          <cell r="N2852">
            <v>6.05</v>
          </cell>
          <cell r="O2852">
            <v>0.3</v>
          </cell>
          <cell r="P2852">
            <v>0.05</v>
          </cell>
          <cell r="Q2852">
            <v>0.3</v>
          </cell>
        </row>
        <row r="2853">
          <cell r="J2853" t="str">
            <v>OPERARIO</v>
          </cell>
          <cell r="K2853" t="str">
            <v>hh</v>
          </cell>
          <cell r="M2853">
            <v>0.4</v>
          </cell>
          <cell r="N2853">
            <v>12.2</v>
          </cell>
          <cell r="O2853">
            <v>4.88</v>
          </cell>
          <cell r="P2853">
            <v>0.4</v>
          </cell>
          <cell r="Q2853">
            <v>4.88</v>
          </cell>
        </row>
        <row r="2854">
          <cell r="J2854" t="str">
            <v>AYUDANTE</v>
          </cell>
          <cell r="K2854" t="str">
            <v>hh</v>
          </cell>
          <cell r="M2854">
            <v>7.9500000000000001E-2</v>
          </cell>
          <cell r="N2854">
            <v>9.81</v>
          </cell>
          <cell r="O2854">
            <v>0.78</v>
          </cell>
          <cell r="P2854">
            <v>0.08</v>
          </cell>
          <cell r="Q2854">
            <v>0.78</v>
          </cell>
        </row>
        <row r="2855">
          <cell r="J2855" t="str">
            <v>TAPA SANITARIA 0.60X0.60 PARA CAJA DE REBOSE</v>
          </cell>
          <cell r="K2855" t="str">
            <v>u</v>
          </cell>
          <cell r="M2855">
            <v>1</v>
          </cell>
          <cell r="N2855">
            <v>165.65</v>
          </cell>
          <cell r="O2855">
            <v>165.65</v>
          </cell>
          <cell r="P2855">
            <v>1</v>
          </cell>
          <cell r="Q2855">
            <v>165.65</v>
          </cell>
        </row>
        <row r="2856">
          <cell r="J2856" t="str">
            <v>IMPLEMENTOS DE SEGURIDAD</v>
          </cell>
          <cell r="K2856" t="str">
            <v>hh</v>
          </cell>
          <cell r="M2856">
            <v>0.4894</v>
          </cell>
          <cell r="N2856">
            <v>0.47</v>
          </cell>
          <cell r="O2856">
            <v>0.23</v>
          </cell>
          <cell r="P2856">
            <v>0.49</v>
          </cell>
          <cell r="Q2856">
            <v>0.23</v>
          </cell>
        </row>
        <row r="2857">
          <cell r="J2857" t="str">
            <v>HERRAMIENTAS MANUALES</v>
          </cell>
          <cell r="K2857" t="str">
            <v>%MO</v>
          </cell>
          <cell r="M2857">
            <v>4.9599999999999998E-2</v>
          </cell>
          <cell r="N2857">
            <v>6.05</v>
          </cell>
          <cell r="O2857">
            <v>0.3</v>
          </cell>
          <cell r="P2857">
            <v>0.05</v>
          </cell>
          <cell r="Q2857">
            <v>0.3</v>
          </cell>
        </row>
        <row r="2858">
          <cell r="J2858" t="str">
            <v>TUBERIA DE ACERO SCHEDULE 40 PARA EQUIPO2" (50 mm) INCLUYE 1% DESPERDICIO</v>
          </cell>
          <cell r="K2858" t="str">
            <v>m</v>
          </cell>
          <cell r="M2858">
            <v>1</v>
          </cell>
          <cell r="N2858">
            <v>59.78</v>
          </cell>
          <cell r="O2858">
            <v>59.78</v>
          </cell>
          <cell r="P2858">
            <v>4</v>
          </cell>
          <cell r="Q2858">
            <v>239.12</v>
          </cell>
        </row>
        <row r="2859">
          <cell r="J2859" t="str">
            <v>OPERARIO</v>
          </cell>
          <cell r="K2859" t="str">
            <v>hh</v>
          </cell>
          <cell r="M2859">
            <v>0.4</v>
          </cell>
          <cell r="N2859">
            <v>12.2</v>
          </cell>
          <cell r="O2859">
            <v>4.88</v>
          </cell>
          <cell r="P2859">
            <v>263.60000000000002</v>
          </cell>
          <cell r="Q2859">
            <v>3215.92</v>
          </cell>
        </row>
        <row r="2860">
          <cell r="J2860" t="str">
            <v>AYUDANTE</v>
          </cell>
          <cell r="K2860" t="str">
            <v>hh</v>
          </cell>
          <cell r="M2860">
            <v>7.9500000000000001E-2</v>
          </cell>
          <cell r="N2860">
            <v>9.81</v>
          </cell>
          <cell r="O2860">
            <v>0.78</v>
          </cell>
          <cell r="P2860">
            <v>52.39</v>
          </cell>
          <cell r="Q2860">
            <v>514.02</v>
          </cell>
        </row>
        <row r="2861">
          <cell r="J2861" t="str">
            <v>TUBERIA PVC SP 2 1/2"</v>
          </cell>
          <cell r="K2861" t="str">
            <v>u</v>
          </cell>
          <cell r="M2861">
            <v>1</v>
          </cell>
          <cell r="N2861">
            <v>8.5399999999999991</v>
          </cell>
          <cell r="O2861">
            <v>8.5399999999999991</v>
          </cell>
          <cell r="P2861">
            <v>659</v>
          </cell>
          <cell r="Q2861">
            <v>5627.86</v>
          </cell>
        </row>
        <row r="2862">
          <cell r="J2862" t="str">
            <v>IMPLEMENTOS DE SEGURIDAD</v>
          </cell>
          <cell r="K2862" t="str">
            <v>hh</v>
          </cell>
          <cell r="M2862">
            <v>0.4894</v>
          </cell>
          <cell r="N2862">
            <v>0.47</v>
          </cell>
          <cell r="O2862">
            <v>0.23</v>
          </cell>
          <cell r="P2862">
            <v>322.51</v>
          </cell>
          <cell r="Q2862">
            <v>151.57</v>
          </cell>
        </row>
        <row r="2863">
          <cell r="J2863" t="str">
            <v>HERRAMIENTAS MANUALES</v>
          </cell>
          <cell r="K2863" t="str">
            <v>%MO</v>
          </cell>
          <cell r="M2863">
            <v>4.9599999999999998E-2</v>
          </cell>
          <cell r="N2863">
            <v>6.05</v>
          </cell>
          <cell r="O2863">
            <v>0.3</v>
          </cell>
          <cell r="P2863">
            <v>32.69</v>
          </cell>
          <cell r="Q2863">
            <v>197.7</v>
          </cell>
        </row>
        <row r="2864">
          <cell r="J2864" t="str">
            <v>TUBERIA DE ACERO SCHEDULE 40 PARA EQUIPO4" (100 mm) INCLUYE 1% DESPERDICIO</v>
          </cell>
          <cell r="K2864" t="str">
            <v>m</v>
          </cell>
          <cell r="M2864">
            <v>1</v>
          </cell>
          <cell r="N2864">
            <v>144.34</v>
          </cell>
          <cell r="O2864">
            <v>144.34</v>
          </cell>
          <cell r="P2864">
            <v>11.5</v>
          </cell>
          <cell r="Q2864">
            <v>1659.91</v>
          </cell>
        </row>
        <row r="2865">
          <cell r="J2865" t="str">
            <v>TUBERIA DE ACERO SCHEDULE 40 PARA EQUIPO 6" (150 mm) INCLUYE 1% DESPERDICIO</v>
          </cell>
          <cell r="K2865" t="str">
            <v>m</v>
          </cell>
          <cell r="M2865">
            <v>1</v>
          </cell>
          <cell r="N2865">
            <v>317.39</v>
          </cell>
          <cell r="O2865">
            <v>317.39</v>
          </cell>
          <cell r="P2865">
            <v>2.5</v>
          </cell>
          <cell r="Q2865">
            <v>793.48</v>
          </cell>
        </row>
        <row r="2866">
          <cell r="J2866" t="str">
            <v>TUBERIA DE ACERO SCHEDULE 40 PARA EQUIPO3" (75 mm) INCLUYE 1% DESPERDICIO</v>
          </cell>
          <cell r="K2866" t="str">
            <v>m</v>
          </cell>
          <cell r="M2866">
            <v>1</v>
          </cell>
          <cell r="N2866">
            <v>103.21</v>
          </cell>
          <cell r="O2866">
            <v>103.21</v>
          </cell>
          <cell r="P2866">
            <v>7</v>
          </cell>
          <cell r="Q2866">
            <v>722.47</v>
          </cell>
        </row>
        <row r="2867">
          <cell r="J2867" t="str">
            <v>TUBERIA DE FºFº DE 4"</v>
          </cell>
          <cell r="K2867" t="str">
            <v>m</v>
          </cell>
          <cell r="M2867">
            <v>1</v>
          </cell>
          <cell r="N2867">
            <v>96.96</v>
          </cell>
          <cell r="O2867">
            <v>96.96</v>
          </cell>
          <cell r="P2867">
            <v>6</v>
          </cell>
          <cell r="Q2867">
            <v>581.76</v>
          </cell>
        </row>
        <row r="2868">
          <cell r="J2868" t="str">
            <v>OPERARIO</v>
          </cell>
          <cell r="K2868" t="str">
            <v>hh</v>
          </cell>
          <cell r="M2868">
            <v>0.4</v>
          </cell>
          <cell r="N2868">
            <v>12.2</v>
          </cell>
          <cell r="O2868">
            <v>4.88</v>
          </cell>
          <cell r="P2868">
            <v>1.6</v>
          </cell>
          <cell r="Q2868">
            <v>19.52</v>
          </cell>
        </row>
        <row r="2869">
          <cell r="J2869" t="str">
            <v>AYUDANTE</v>
          </cell>
          <cell r="K2869" t="str">
            <v>hh</v>
          </cell>
          <cell r="M2869">
            <v>7.9500000000000001E-2</v>
          </cell>
          <cell r="N2869">
            <v>9.81</v>
          </cell>
          <cell r="O2869">
            <v>0.78</v>
          </cell>
          <cell r="P2869">
            <v>0.32</v>
          </cell>
          <cell r="Q2869">
            <v>3.12</v>
          </cell>
        </row>
        <row r="2870">
          <cell r="J2870" t="str">
            <v>BLOQUE DE CONCRETO 1:10 DE 0.15X0.15 H=0.70 M.</v>
          </cell>
          <cell r="K2870" t="str">
            <v>u</v>
          </cell>
          <cell r="M2870">
            <v>1</v>
          </cell>
          <cell r="N2870">
            <v>4.41</v>
          </cell>
          <cell r="O2870">
            <v>4.41</v>
          </cell>
          <cell r="P2870">
            <v>4</v>
          </cell>
          <cell r="Q2870">
            <v>17.64</v>
          </cell>
        </row>
        <row r="2871">
          <cell r="J2871" t="str">
            <v>IMPLEMENTOS DE SEGURIDAD</v>
          </cell>
          <cell r="K2871" t="str">
            <v>hh</v>
          </cell>
          <cell r="M2871">
            <v>0.4894</v>
          </cell>
          <cell r="N2871">
            <v>0.47</v>
          </cell>
          <cell r="O2871">
            <v>0.23</v>
          </cell>
          <cell r="P2871">
            <v>1.96</v>
          </cell>
          <cell r="Q2871">
            <v>0.92</v>
          </cell>
        </row>
        <row r="2872">
          <cell r="J2872" t="str">
            <v>HERRAMIENTAS MANUALES</v>
          </cell>
          <cell r="K2872" t="str">
            <v>%MO</v>
          </cell>
          <cell r="M2872">
            <v>4.9599999999999998E-2</v>
          </cell>
          <cell r="N2872">
            <v>6.05</v>
          </cell>
          <cell r="O2872">
            <v>0.3</v>
          </cell>
          <cell r="P2872">
            <v>0.2</v>
          </cell>
          <cell r="Q2872">
            <v>1.2</v>
          </cell>
        </row>
        <row r="2873">
          <cell r="J2873" t="str">
            <v>PLATO VORTEX 1.00 x 1.00 (ESP=1/4")</v>
          </cell>
          <cell r="K2873" t="str">
            <v>u</v>
          </cell>
          <cell r="M2873">
            <v>1</v>
          </cell>
          <cell r="N2873">
            <v>139.97999999999999</v>
          </cell>
          <cell r="O2873">
            <v>139.97999999999999</v>
          </cell>
          <cell r="P2873">
            <v>1</v>
          </cell>
          <cell r="Q2873">
            <v>139.97999999999999</v>
          </cell>
        </row>
        <row r="2874">
          <cell r="J2874" t="str">
            <v>TEE BRIDADA DE 4" X 4" DE ACERO</v>
          </cell>
          <cell r="K2874" t="str">
            <v>u</v>
          </cell>
          <cell r="M2874">
            <v>1</v>
          </cell>
          <cell r="N2874">
            <v>247.53</v>
          </cell>
          <cell r="O2874">
            <v>247.53</v>
          </cell>
          <cell r="P2874">
            <v>1</v>
          </cell>
          <cell r="Q2874">
            <v>247.53</v>
          </cell>
        </row>
        <row r="2875">
          <cell r="J2875" t="str">
            <v>VALVULA COMPUERTA OS&amp;Y</v>
          </cell>
          <cell r="K2875" t="str">
            <v>u</v>
          </cell>
          <cell r="M2875">
            <v>1</v>
          </cell>
          <cell r="N2875">
            <v>835.19</v>
          </cell>
          <cell r="O2875">
            <v>835.19</v>
          </cell>
          <cell r="P2875">
            <v>1</v>
          </cell>
          <cell r="Q2875">
            <v>835.19</v>
          </cell>
        </row>
        <row r="2876">
          <cell r="J2876" t="str">
            <v>TEE BRIDADA DE 4" X 3"</v>
          </cell>
          <cell r="K2876" t="str">
            <v>u</v>
          </cell>
          <cell r="M2876">
            <v>1</v>
          </cell>
          <cell r="N2876">
            <v>204.77</v>
          </cell>
          <cell r="O2876">
            <v>204.77</v>
          </cell>
          <cell r="P2876">
            <v>2</v>
          </cell>
          <cell r="Q2876">
            <v>409.54</v>
          </cell>
        </row>
        <row r="2877">
          <cell r="J2877" t="str">
            <v>MANOMETRO INCLUYE ACCESORIOS DE MONTAJE</v>
          </cell>
          <cell r="K2877" t="str">
            <v>u</v>
          </cell>
          <cell r="M2877">
            <v>1</v>
          </cell>
          <cell r="N2877">
            <v>103.77</v>
          </cell>
          <cell r="O2877">
            <v>103.77</v>
          </cell>
          <cell r="P2877">
            <v>1</v>
          </cell>
          <cell r="Q2877">
            <v>103.77</v>
          </cell>
        </row>
        <row r="2878">
          <cell r="J2878" t="str">
            <v>REDUCCION EXCENTRICA 6" A 4" BRIDADA</v>
          </cell>
          <cell r="K2878" t="str">
            <v>u</v>
          </cell>
          <cell r="M2878">
            <v>1</v>
          </cell>
          <cell r="N2878">
            <v>419.53</v>
          </cell>
          <cell r="O2878">
            <v>419.53</v>
          </cell>
          <cell r="P2878">
            <v>1</v>
          </cell>
          <cell r="Q2878">
            <v>419.53</v>
          </cell>
        </row>
        <row r="2879">
          <cell r="J2879" t="str">
            <v>REDUCCION CONCENTRICA 4" A 3" BRIDADA</v>
          </cell>
          <cell r="K2879" t="str">
            <v>u</v>
          </cell>
          <cell r="M2879">
            <v>1</v>
          </cell>
          <cell r="N2879">
            <v>351.53</v>
          </cell>
          <cell r="O2879">
            <v>351.53</v>
          </cell>
          <cell r="P2879">
            <v>1</v>
          </cell>
          <cell r="Q2879">
            <v>351.53</v>
          </cell>
        </row>
        <row r="2880">
          <cell r="J2880" t="str">
            <v>VALVULA CHECK DE 4"</v>
          </cell>
          <cell r="K2880" t="str">
            <v>u</v>
          </cell>
          <cell r="M2880">
            <v>1</v>
          </cell>
          <cell r="N2880">
            <v>407.56</v>
          </cell>
          <cell r="O2880">
            <v>407.56</v>
          </cell>
          <cell r="P2880">
            <v>1</v>
          </cell>
          <cell r="Q2880">
            <v>407.56</v>
          </cell>
        </row>
        <row r="2881">
          <cell r="J2881" t="str">
            <v>VALVULA MARIPOSA BB DE 4"</v>
          </cell>
          <cell r="K2881" t="str">
            <v>u</v>
          </cell>
          <cell r="M2881">
            <v>1</v>
          </cell>
          <cell r="N2881">
            <v>682.56</v>
          </cell>
          <cell r="O2881">
            <v>682.56</v>
          </cell>
          <cell r="P2881">
            <v>2</v>
          </cell>
          <cell r="Q2881">
            <v>1365.12</v>
          </cell>
        </row>
        <row r="2882">
          <cell r="J2882" t="str">
            <v>CODO DE ACERO SOLDABLE 4" X 90º</v>
          </cell>
          <cell r="K2882" t="str">
            <v>u</v>
          </cell>
          <cell r="M2882">
            <v>1</v>
          </cell>
          <cell r="N2882">
            <v>155</v>
          </cell>
          <cell r="O2882">
            <v>155</v>
          </cell>
          <cell r="P2882">
            <v>2</v>
          </cell>
          <cell r="Q2882">
            <v>310</v>
          </cell>
        </row>
        <row r="2883">
          <cell r="J2883" t="str">
            <v>VALVULA DE ALIVIO CON PILOTO BBDE 3"</v>
          </cell>
          <cell r="K2883" t="str">
            <v>u</v>
          </cell>
          <cell r="M2883">
            <v>1</v>
          </cell>
          <cell r="N2883">
            <v>453.45</v>
          </cell>
          <cell r="O2883">
            <v>453.45</v>
          </cell>
          <cell r="P2883">
            <v>1</v>
          </cell>
          <cell r="Q2883">
            <v>453.45</v>
          </cell>
        </row>
        <row r="2884">
          <cell r="J2884" t="str">
            <v>AMPLIACION DE 3" A 4" RANURADA</v>
          </cell>
          <cell r="K2884" t="str">
            <v>u</v>
          </cell>
          <cell r="M2884">
            <v>1</v>
          </cell>
          <cell r="N2884">
            <v>183.28</v>
          </cell>
          <cell r="O2884">
            <v>183.28</v>
          </cell>
          <cell r="P2884">
            <v>1</v>
          </cell>
          <cell r="Q2884">
            <v>183.28</v>
          </cell>
        </row>
        <row r="2885">
          <cell r="J2885" t="str">
            <v>UNION DRESSER DE 4" (100 MM)</v>
          </cell>
          <cell r="K2885" t="str">
            <v>u</v>
          </cell>
          <cell r="M2885">
            <v>1</v>
          </cell>
          <cell r="N2885">
            <v>238.77</v>
          </cell>
          <cell r="O2885">
            <v>238.77</v>
          </cell>
          <cell r="P2885">
            <v>1</v>
          </cell>
          <cell r="Q2885">
            <v>238.77</v>
          </cell>
        </row>
        <row r="2886">
          <cell r="J2886" t="str">
            <v>UNION DRESSER DE 6" (150 MM)</v>
          </cell>
          <cell r="K2886" t="str">
            <v>u</v>
          </cell>
          <cell r="M2886">
            <v>1</v>
          </cell>
          <cell r="N2886">
            <v>308.45999999999998</v>
          </cell>
          <cell r="O2886">
            <v>308.45999999999998</v>
          </cell>
          <cell r="P2886">
            <v>1</v>
          </cell>
          <cell r="Q2886">
            <v>308.45999999999998</v>
          </cell>
        </row>
        <row r="2887">
          <cell r="J2887" t="str">
            <v>VALVULA MARIPOSA BB DE 3"</v>
          </cell>
          <cell r="K2887" t="str">
            <v>u</v>
          </cell>
          <cell r="M2887">
            <v>1</v>
          </cell>
          <cell r="N2887">
            <v>602.55999999999995</v>
          </cell>
          <cell r="O2887">
            <v>602.55999999999995</v>
          </cell>
          <cell r="P2887">
            <v>2</v>
          </cell>
          <cell r="Q2887">
            <v>1205.1199999999999</v>
          </cell>
        </row>
        <row r="2888">
          <cell r="J2888" t="str">
            <v>MEDIDOR DE CAUDAL TIPO TUBULAR BRIDADO DE 3" (75 mm)</v>
          </cell>
          <cell r="K2888" t="str">
            <v>u</v>
          </cell>
          <cell r="M2888">
            <v>1</v>
          </cell>
          <cell r="N2888">
            <v>744.56</v>
          </cell>
          <cell r="O2888">
            <v>744.56</v>
          </cell>
          <cell r="P2888">
            <v>1</v>
          </cell>
          <cell r="Q2888">
            <v>744.56</v>
          </cell>
        </row>
        <row r="2889">
          <cell r="J2889" t="str">
            <v>CODO DE ACERO SOLDABLE 2" X 90º</v>
          </cell>
          <cell r="K2889" t="str">
            <v>u</v>
          </cell>
          <cell r="M2889">
            <v>1</v>
          </cell>
          <cell r="N2889">
            <v>136</v>
          </cell>
          <cell r="O2889">
            <v>136</v>
          </cell>
          <cell r="P2889">
            <v>1</v>
          </cell>
          <cell r="Q2889">
            <v>136</v>
          </cell>
        </row>
        <row r="2890">
          <cell r="J2890" t="str">
            <v>VALVULA DE INTERRUPCION 2"</v>
          </cell>
          <cell r="K2890" t="str">
            <v>u</v>
          </cell>
          <cell r="M2890">
            <v>1</v>
          </cell>
          <cell r="N2890">
            <v>275.52999999999997</v>
          </cell>
          <cell r="O2890">
            <v>275.52999999999997</v>
          </cell>
          <cell r="P2890">
            <v>1</v>
          </cell>
          <cell r="Q2890">
            <v>275.52999999999997</v>
          </cell>
        </row>
        <row r="2891">
          <cell r="J2891" t="str">
            <v>UNION UNIVERSAL DE ACERO SOLDABLE DE 2"</v>
          </cell>
          <cell r="K2891" t="str">
            <v>u</v>
          </cell>
          <cell r="M2891">
            <v>1</v>
          </cell>
          <cell r="N2891">
            <v>197.77</v>
          </cell>
          <cell r="O2891">
            <v>197.77</v>
          </cell>
          <cell r="P2891">
            <v>2</v>
          </cell>
          <cell r="Q2891">
            <v>395.54</v>
          </cell>
        </row>
        <row r="2892">
          <cell r="J2892" t="str">
            <v>MEDIDOR DE CAUDAL TIPO TUBULAR BRIDADO DE 2" (50 mm)</v>
          </cell>
          <cell r="K2892" t="str">
            <v>u</v>
          </cell>
          <cell r="M2892">
            <v>1</v>
          </cell>
          <cell r="N2892">
            <v>605.55999999999995</v>
          </cell>
          <cell r="O2892">
            <v>605.55999999999995</v>
          </cell>
          <cell r="P2892">
            <v>1</v>
          </cell>
          <cell r="Q2892">
            <v>605.55999999999995</v>
          </cell>
        </row>
        <row r="2893">
          <cell r="J2893" t="str">
            <v>ELECTROBOMBA 30 HP, TRIFASICA INCLUIDO ACCESORIOS</v>
          </cell>
          <cell r="K2893" t="str">
            <v>glb</v>
          </cell>
          <cell r="M2893">
            <v>1</v>
          </cell>
          <cell r="N2893">
            <v>25726</v>
          </cell>
          <cell r="O2893">
            <v>25726</v>
          </cell>
          <cell r="P2893">
            <v>1</v>
          </cell>
          <cell r="Q2893">
            <v>25726</v>
          </cell>
        </row>
        <row r="2894">
          <cell r="J2894" t="str">
            <v>ELECTROBOMBA JOCKEY 1 HP, TRIFASICA INCLUIDO ACCESORIOS</v>
          </cell>
          <cell r="K2894" t="str">
            <v>glb</v>
          </cell>
          <cell r="M2894">
            <v>1</v>
          </cell>
          <cell r="N2894">
            <v>4850</v>
          </cell>
          <cell r="O2894">
            <v>4850</v>
          </cell>
          <cell r="P2894">
            <v>1</v>
          </cell>
          <cell r="Q2894">
            <v>4850</v>
          </cell>
        </row>
        <row r="2895">
          <cell r="J2895" t="str">
            <v>MONTAJE EQUIPO BOMBEO + NSTALACIONES HIDRAULICAS CISTERNA (100 M3)</v>
          </cell>
          <cell r="K2895" t="str">
            <v>glb</v>
          </cell>
          <cell r="M2895">
            <v>1</v>
          </cell>
          <cell r="N2895">
            <v>1726.98</v>
          </cell>
          <cell r="O2895">
            <v>1726.98</v>
          </cell>
          <cell r="P2895">
            <v>1</v>
          </cell>
          <cell r="Q2895">
            <v>1726.98</v>
          </cell>
        </row>
        <row r="2896">
          <cell r="J2896" t="str">
            <v>PRUEBA HIDRAULICA EN RED</v>
          </cell>
          <cell r="K2896" t="str">
            <v>glb</v>
          </cell>
          <cell r="M2896">
            <v>1</v>
          </cell>
          <cell r="N2896">
            <v>800</v>
          </cell>
          <cell r="O2896">
            <v>800</v>
          </cell>
          <cell r="P2896">
            <v>1</v>
          </cell>
          <cell r="Q2896">
            <v>800</v>
          </cell>
        </row>
        <row r="2897">
          <cell r="J2897" t="str">
            <v>JEFE DE GRUPO</v>
          </cell>
          <cell r="K2897" t="str">
            <v>hh</v>
          </cell>
          <cell r="M2897">
            <v>0.1084</v>
          </cell>
          <cell r="N2897">
            <v>13.01</v>
          </cell>
          <cell r="O2897">
            <v>1.41</v>
          </cell>
          <cell r="P2897">
            <v>117.07</v>
          </cell>
          <cell r="Q2897">
            <v>1522.8</v>
          </cell>
        </row>
        <row r="2898">
          <cell r="J2898" t="str">
            <v>AYUDANTE</v>
          </cell>
          <cell r="K2898" t="str">
            <v>hh</v>
          </cell>
          <cell r="M2898">
            <v>1.0948</v>
          </cell>
          <cell r="N2898">
            <v>9.81</v>
          </cell>
          <cell r="O2898">
            <v>10.74</v>
          </cell>
          <cell r="P2898">
            <v>1182.3800000000001</v>
          </cell>
          <cell r="Q2898">
            <v>11599.2</v>
          </cell>
        </row>
        <row r="2899">
          <cell r="J2899" t="str">
            <v>IMPLEMENTOS DE SEGURIDAD</v>
          </cell>
          <cell r="K2899" t="str">
            <v>hh</v>
          </cell>
          <cell r="M2899">
            <v>1.2128000000000001</v>
          </cell>
          <cell r="N2899">
            <v>0.47</v>
          </cell>
          <cell r="O2899">
            <v>0.56999999999999995</v>
          </cell>
          <cell r="P2899">
            <v>1309.82</v>
          </cell>
          <cell r="Q2899">
            <v>615.6</v>
          </cell>
        </row>
        <row r="2900">
          <cell r="J2900" t="str">
            <v>HERRAMIENTAS MANUALES</v>
          </cell>
          <cell r="K2900" t="str">
            <v>%MO</v>
          </cell>
          <cell r="M2900">
            <v>2.7099999999999999E-2</v>
          </cell>
          <cell r="N2900">
            <v>23.26</v>
          </cell>
          <cell r="O2900">
            <v>0.63</v>
          </cell>
          <cell r="P2900">
            <v>29.27</v>
          </cell>
          <cell r="Q2900">
            <v>680.4</v>
          </cell>
        </row>
        <row r="2901">
          <cell r="J2901" t="str">
            <v>JEFE DE GRUPO</v>
          </cell>
          <cell r="K2901" t="str">
            <v>hh</v>
          </cell>
          <cell r="M2901">
            <v>2.6100000000000002E-2</v>
          </cell>
          <cell r="N2901">
            <v>13.01</v>
          </cell>
          <cell r="O2901">
            <v>0.34</v>
          </cell>
          <cell r="P2901">
            <v>28.19</v>
          </cell>
          <cell r="Q2901">
            <v>367.2</v>
          </cell>
        </row>
        <row r="2902">
          <cell r="J2902" t="str">
            <v>OPERARIO</v>
          </cell>
          <cell r="K2902" t="str">
            <v>hh</v>
          </cell>
          <cell r="M2902">
            <v>0.26390000000000002</v>
          </cell>
          <cell r="N2902">
            <v>12.2</v>
          </cell>
          <cell r="O2902">
            <v>3.22</v>
          </cell>
          <cell r="P2902">
            <v>285.01</v>
          </cell>
          <cell r="Q2902">
            <v>3477.6</v>
          </cell>
        </row>
        <row r="2903">
          <cell r="J2903" t="str">
            <v>AYUDANTE</v>
          </cell>
          <cell r="K2903" t="str">
            <v>hh</v>
          </cell>
          <cell r="M2903">
            <v>0.52800000000000002</v>
          </cell>
          <cell r="N2903">
            <v>9.81</v>
          </cell>
          <cell r="O2903">
            <v>5.18</v>
          </cell>
          <cell r="P2903">
            <v>570.24</v>
          </cell>
          <cell r="Q2903">
            <v>5594.4</v>
          </cell>
        </row>
        <row r="2904">
          <cell r="J2904" t="str">
            <v>AGUA PUESTA EN OBRA</v>
          </cell>
          <cell r="K2904" t="str">
            <v>m3</v>
          </cell>
          <cell r="M2904">
            <v>8.9300000000000004E-2</v>
          </cell>
          <cell r="N2904">
            <v>8.51</v>
          </cell>
          <cell r="O2904">
            <v>0.76</v>
          </cell>
          <cell r="P2904">
            <v>96.44</v>
          </cell>
          <cell r="Q2904">
            <v>820.8</v>
          </cell>
        </row>
        <row r="2905">
          <cell r="J2905" t="str">
            <v>IMPLEMENTOS DE SEGURIDAD</v>
          </cell>
          <cell r="K2905" t="str">
            <v>hh</v>
          </cell>
          <cell r="M2905">
            <v>0.8085</v>
          </cell>
          <cell r="N2905">
            <v>0.47</v>
          </cell>
          <cell r="O2905">
            <v>0.38</v>
          </cell>
          <cell r="P2905">
            <v>873.18</v>
          </cell>
          <cell r="Q2905">
            <v>410.4</v>
          </cell>
        </row>
        <row r="2906">
          <cell r="J2906" t="str">
            <v>GASOLINA 84</v>
          </cell>
          <cell r="K2906" t="str">
            <v>gal</v>
          </cell>
          <cell r="M2906">
            <v>0.106</v>
          </cell>
          <cell r="N2906">
            <v>8.3000000000000007</v>
          </cell>
          <cell r="O2906">
            <v>0.88</v>
          </cell>
          <cell r="P2906">
            <v>114.48</v>
          </cell>
          <cell r="Q2906">
            <v>950.4</v>
          </cell>
        </row>
        <row r="2907">
          <cell r="J2907" t="str">
            <v>VIBROAPISONADOR</v>
          </cell>
          <cell r="K2907" t="str">
            <v>hm</v>
          </cell>
          <cell r="M2907">
            <v>0.26269999999999999</v>
          </cell>
          <cell r="N2907">
            <v>2.17</v>
          </cell>
          <cell r="O2907">
            <v>0.56999999999999995</v>
          </cell>
          <cell r="P2907">
            <v>283.72000000000003</v>
          </cell>
          <cell r="Q2907">
            <v>615.6</v>
          </cell>
        </row>
        <row r="2908">
          <cell r="J2908" t="str">
            <v>HERRAMIENTAS MANUALES</v>
          </cell>
          <cell r="K2908" t="str">
            <v>%MO</v>
          </cell>
          <cell r="M2908">
            <v>2.9899999999999999E-2</v>
          </cell>
          <cell r="N2908">
            <v>14.72</v>
          </cell>
          <cell r="O2908">
            <v>0.44</v>
          </cell>
          <cell r="P2908">
            <v>32.29</v>
          </cell>
          <cell r="Q2908">
            <v>475.2</v>
          </cell>
        </row>
        <row r="2909">
          <cell r="J2909" t="str">
            <v>JEFE DE GRUPO</v>
          </cell>
          <cell r="K2909" t="str">
            <v>hh</v>
          </cell>
          <cell r="M2909">
            <v>1.5E-3</v>
          </cell>
          <cell r="N2909">
            <v>13.01</v>
          </cell>
          <cell r="O2909">
            <v>0.02</v>
          </cell>
          <cell r="P2909">
            <v>0.24</v>
          </cell>
          <cell r="Q2909">
            <v>3.24</v>
          </cell>
        </row>
        <row r="2910">
          <cell r="J2910" t="str">
            <v>AYUDANTE</v>
          </cell>
          <cell r="K2910" t="str">
            <v>hh</v>
          </cell>
          <cell r="M2910">
            <v>2.0400000000000001E-2</v>
          </cell>
          <cell r="N2910">
            <v>9.81</v>
          </cell>
          <cell r="O2910">
            <v>0.2</v>
          </cell>
          <cell r="P2910">
            <v>3.3</v>
          </cell>
          <cell r="Q2910">
            <v>32.4</v>
          </cell>
        </row>
        <row r="2911">
          <cell r="J2911" t="str">
            <v>OPERADOR DE EQUIPO PESADO</v>
          </cell>
          <cell r="K2911" t="str">
            <v>hh</v>
          </cell>
          <cell r="M2911">
            <v>4.9799999999999997E-2</v>
          </cell>
          <cell r="N2911">
            <v>12.64</v>
          </cell>
          <cell r="O2911">
            <v>0.63</v>
          </cell>
          <cell r="P2911">
            <v>8.07</v>
          </cell>
          <cell r="Q2911">
            <v>102.06</v>
          </cell>
        </row>
        <row r="2912">
          <cell r="J2912" t="str">
            <v>PETROLEO D-2</v>
          </cell>
          <cell r="K2912" t="str">
            <v>gal</v>
          </cell>
          <cell r="M2912">
            <v>0.29759999999999998</v>
          </cell>
          <cell r="N2912">
            <v>8.4</v>
          </cell>
          <cell r="O2912">
            <v>2.5</v>
          </cell>
          <cell r="P2912">
            <v>48.21</v>
          </cell>
          <cell r="Q2912">
            <v>405</v>
          </cell>
        </row>
        <row r="2913">
          <cell r="J2913" t="str">
            <v>IMPLEMENTOS DE SEGURIDAD</v>
          </cell>
          <cell r="K2913" t="str">
            <v>hh</v>
          </cell>
          <cell r="M2913">
            <v>6.3799999999999996E-2</v>
          </cell>
          <cell r="N2913">
            <v>0.47</v>
          </cell>
          <cell r="O2913">
            <v>0.03</v>
          </cell>
          <cell r="P2913">
            <v>10.34</v>
          </cell>
          <cell r="Q2913">
            <v>4.8600000000000003</v>
          </cell>
        </row>
        <row r="2914">
          <cell r="J2914" t="str">
            <v>CAMION VOLQUETE 12 m3</v>
          </cell>
          <cell r="K2914" t="str">
            <v>hm</v>
          </cell>
          <cell r="M2914">
            <v>3.2800000000000003E-2</v>
          </cell>
          <cell r="N2914">
            <v>130.97999999999999</v>
          </cell>
          <cell r="O2914">
            <v>4.3</v>
          </cell>
          <cell r="P2914">
            <v>5.31</v>
          </cell>
          <cell r="Q2914">
            <v>696.6</v>
          </cell>
        </row>
        <row r="2915">
          <cell r="J2915" t="str">
            <v>CARGADOR RETROEXCAVADOR 62 HP 1 yd3</v>
          </cell>
          <cell r="K2915" t="str">
            <v>hm</v>
          </cell>
          <cell r="M2915">
            <v>8.6999999999999994E-3</v>
          </cell>
          <cell r="N2915">
            <v>94.09</v>
          </cell>
          <cell r="O2915">
            <v>0.82</v>
          </cell>
          <cell r="P2915">
            <v>1.41</v>
          </cell>
          <cell r="Q2915">
            <v>132.84</v>
          </cell>
        </row>
        <row r="2916">
          <cell r="J2916" t="str">
            <v>OPERARIO</v>
          </cell>
          <cell r="K2916" t="str">
            <v>hh</v>
          </cell>
          <cell r="M2916">
            <v>0.4</v>
          </cell>
          <cell r="N2916">
            <v>12.2</v>
          </cell>
          <cell r="O2916">
            <v>4.88</v>
          </cell>
          <cell r="P2916">
            <v>245.6</v>
          </cell>
          <cell r="Q2916">
            <v>2996.32</v>
          </cell>
        </row>
        <row r="2917">
          <cell r="J2917" t="str">
            <v>AYUDANTE</v>
          </cell>
          <cell r="K2917" t="str">
            <v>hh</v>
          </cell>
          <cell r="M2917">
            <v>7.9500000000000001E-2</v>
          </cell>
          <cell r="N2917">
            <v>9.81</v>
          </cell>
          <cell r="O2917">
            <v>0.78</v>
          </cell>
          <cell r="P2917">
            <v>48.81</v>
          </cell>
          <cell r="Q2917">
            <v>478.92</v>
          </cell>
        </row>
        <row r="2918">
          <cell r="J2918" t="str">
            <v>DUCTOS DE 4 VIAS PVC-P 100 MM</v>
          </cell>
          <cell r="K2918" t="str">
            <v>u</v>
          </cell>
          <cell r="M2918">
            <v>1</v>
          </cell>
          <cell r="N2918">
            <v>328.39</v>
          </cell>
          <cell r="O2918">
            <v>328.39</v>
          </cell>
          <cell r="P2918">
            <v>614</v>
          </cell>
          <cell r="Q2918">
            <v>201631.46</v>
          </cell>
        </row>
        <row r="2919">
          <cell r="J2919" t="str">
            <v>IMPLEMENTOS DE SEGURIDAD</v>
          </cell>
          <cell r="K2919" t="str">
            <v>hh</v>
          </cell>
          <cell r="M2919">
            <v>0.4894</v>
          </cell>
          <cell r="N2919">
            <v>0.47</v>
          </cell>
          <cell r="O2919">
            <v>0.23</v>
          </cell>
          <cell r="P2919">
            <v>300.49</v>
          </cell>
          <cell r="Q2919">
            <v>141.22</v>
          </cell>
        </row>
        <row r="2920">
          <cell r="J2920" t="str">
            <v>HERRAMIENTAS MANUALES</v>
          </cell>
          <cell r="K2920" t="str">
            <v>%MO</v>
          </cell>
          <cell r="M2920">
            <v>4.9599999999999998E-2</v>
          </cell>
          <cell r="N2920">
            <v>6.05</v>
          </cell>
          <cell r="O2920">
            <v>0.3</v>
          </cell>
          <cell r="P2920">
            <v>30.45</v>
          </cell>
          <cell r="Q2920">
            <v>184.2</v>
          </cell>
        </row>
        <row r="2921">
          <cell r="J2921" t="str">
            <v>OPERARIO</v>
          </cell>
          <cell r="K2921" t="str">
            <v>hh</v>
          </cell>
          <cell r="M2921">
            <v>0.4</v>
          </cell>
          <cell r="N2921">
            <v>12.2</v>
          </cell>
          <cell r="O2921">
            <v>4.88</v>
          </cell>
          <cell r="P2921">
            <v>186.4</v>
          </cell>
          <cell r="Q2921">
            <v>2274.08</v>
          </cell>
        </row>
        <row r="2922">
          <cell r="J2922" t="str">
            <v>AYUDANTE</v>
          </cell>
          <cell r="K2922" t="str">
            <v>hh</v>
          </cell>
          <cell r="M2922">
            <v>7.9500000000000001E-2</v>
          </cell>
          <cell r="N2922">
            <v>9.81</v>
          </cell>
          <cell r="O2922">
            <v>0.78</v>
          </cell>
          <cell r="P2922">
            <v>37.049999999999997</v>
          </cell>
          <cell r="Q2922">
            <v>363.48</v>
          </cell>
        </row>
        <row r="2923">
          <cell r="J2923" t="str">
            <v>DUCTOS DE 2 VIAS PVC-P 100 MM</v>
          </cell>
          <cell r="K2923" t="str">
            <v>u</v>
          </cell>
          <cell r="M2923">
            <v>1</v>
          </cell>
          <cell r="N2923">
            <v>165.14</v>
          </cell>
          <cell r="O2923">
            <v>165.14</v>
          </cell>
          <cell r="P2923">
            <v>466</v>
          </cell>
          <cell r="Q2923">
            <v>76955.240000000005</v>
          </cell>
        </row>
        <row r="2924">
          <cell r="J2924" t="str">
            <v>IMPLEMENTOS DE SEGURIDAD</v>
          </cell>
          <cell r="K2924" t="str">
            <v>hh</v>
          </cell>
          <cell r="M2924">
            <v>0.4894</v>
          </cell>
          <cell r="N2924">
            <v>0.47</v>
          </cell>
          <cell r="O2924">
            <v>0.23</v>
          </cell>
          <cell r="P2924">
            <v>228.06</v>
          </cell>
          <cell r="Q2924">
            <v>107.18</v>
          </cell>
        </row>
        <row r="2925">
          <cell r="J2925" t="str">
            <v>HERRAMIENTAS MANUALES</v>
          </cell>
          <cell r="K2925" t="str">
            <v>%MO</v>
          </cell>
          <cell r="M2925">
            <v>4.9599999999999998E-2</v>
          </cell>
          <cell r="N2925">
            <v>6.05</v>
          </cell>
          <cell r="O2925">
            <v>0.3</v>
          </cell>
          <cell r="P2925">
            <v>23.11</v>
          </cell>
          <cell r="Q2925">
            <v>139.80000000000001</v>
          </cell>
        </row>
        <row r="2926">
          <cell r="J2926" t="str">
            <v>OPERARIO</v>
          </cell>
          <cell r="K2926" t="str">
            <v>hh</v>
          </cell>
          <cell r="M2926">
            <v>0.4</v>
          </cell>
          <cell r="N2926">
            <v>12.2</v>
          </cell>
          <cell r="O2926">
            <v>4.88</v>
          </cell>
          <cell r="P2926">
            <v>1186.8</v>
          </cell>
          <cell r="Q2926">
            <v>14478.96</v>
          </cell>
        </row>
        <row r="2927">
          <cell r="J2927" t="str">
            <v>AYUDANTE</v>
          </cell>
          <cell r="K2927" t="str">
            <v>hh</v>
          </cell>
          <cell r="M2927">
            <v>7.9500000000000001E-2</v>
          </cell>
          <cell r="N2927">
            <v>9.81</v>
          </cell>
          <cell r="O2927">
            <v>0.78</v>
          </cell>
          <cell r="P2927">
            <v>235.88</v>
          </cell>
          <cell r="Q2927">
            <v>2314.2600000000002</v>
          </cell>
        </row>
        <row r="2928">
          <cell r="J2928" t="str">
            <v>TUBERIA DE PVC SAL(100MM)</v>
          </cell>
          <cell r="K2928" t="str">
            <v>u</v>
          </cell>
          <cell r="M2928">
            <v>1</v>
          </cell>
          <cell r="N2928">
            <v>12.83</v>
          </cell>
          <cell r="O2928">
            <v>12.83</v>
          </cell>
          <cell r="P2928">
            <v>2967</v>
          </cell>
          <cell r="Q2928">
            <v>38066.61</v>
          </cell>
        </row>
        <row r="2929">
          <cell r="J2929" t="str">
            <v>IMPLEMENTOS DE SEGURIDAD</v>
          </cell>
          <cell r="K2929" t="str">
            <v>hh</v>
          </cell>
          <cell r="M2929">
            <v>0.4894</v>
          </cell>
          <cell r="N2929">
            <v>0.47</v>
          </cell>
          <cell r="O2929">
            <v>0.23</v>
          </cell>
          <cell r="P2929">
            <v>1452.05</v>
          </cell>
          <cell r="Q2929">
            <v>682.41</v>
          </cell>
        </row>
        <row r="2930">
          <cell r="J2930" t="str">
            <v>HERRAMIENTAS MANUALES</v>
          </cell>
          <cell r="K2930" t="str">
            <v>%MO</v>
          </cell>
          <cell r="M2930">
            <v>4.9799999999999997E-2</v>
          </cell>
          <cell r="N2930">
            <v>11.05</v>
          </cell>
          <cell r="O2930">
            <v>0.55000000000000004</v>
          </cell>
          <cell r="P2930">
            <v>147.76</v>
          </cell>
          <cell r="Q2930">
            <v>1631.85</v>
          </cell>
        </row>
        <row r="2931">
          <cell r="J2931" t="str">
            <v>SC CONCRETO PREMEZCLADO F'C=175 SIN ACARREO</v>
          </cell>
          <cell r="K2931" t="str">
            <v>m3</v>
          </cell>
          <cell r="M2931">
            <v>1.25</v>
          </cell>
          <cell r="N2931">
            <v>250</v>
          </cell>
          <cell r="O2931">
            <v>312.5</v>
          </cell>
          <cell r="P2931">
            <v>37.5</v>
          </cell>
          <cell r="Q2931">
            <v>9375</v>
          </cell>
        </row>
        <row r="2932">
          <cell r="J2932" t="str">
            <v>JEFE DE GRUPO</v>
          </cell>
          <cell r="K2932" t="str">
            <v>hh</v>
          </cell>
          <cell r="M2932">
            <v>3.1998000000000002</v>
          </cell>
          <cell r="N2932">
            <v>13.01</v>
          </cell>
          <cell r="O2932">
            <v>41.63</v>
          </cell>
          <cell r="P2932">
            <v>95.99</v>
          </cell>
          <cell r="Q2932">
            <v>1248.9000000000001</v>
          </cell>
        </row>
        <row r="2933">
          <cell r="J2933" t="str">
            <v>AYUDANTE</v>
          </cell>
          <cell r="K2933" t="str">
            <v>hh</v>
          </cell>
          <cell r="M2933">
            <v>32</v>
          </cell>
          <cell r="N2933">
            <v>9.81</v>
          </cell>
          <cell r="O2933">
            <v>313.92</v>
          </cell>
          <cell r="P2933">
            <v>960</v>
          </cell>
          <cell r="Q2933">
            <v>9417.6</v>
          </cell>
        </row>
        <row r="2934">
          <cell r="J2934" t="str">
            <v>OFICIAL</v>
          </cell>
          <cell r="K2934" t="str">
            <v>hh</v>
          </cell>
          <cell r="M2934">
            <v>16</v>
          </cell>
          <cell r="N2934">
            <v>10.87</v>
          </cell>
          <cell r="O2934">
            <v>173.92</v>
          </cell>
          <cell r="P2934">
            <v>480</v>
          </cell>
          <cell r="Q2934">
            <v>5217.6000000000004</v>
          </cell>
        </row>
        <row r="2935">
          <cell r="J2935" t="str">
            <v>AYUDANTE</v>
          </cell>
          <cell r="K2935" t="str">
            <v>hh</v>
          </cell>
          <cell r="M2935">
            <v>128</v>
          </cell>
          <cell r="N2935">
            <v>9.81</v>
          </cell>
          <cell r="O2935">
            <v>1255.68</v>
          </cell>
          <cell r="P2935">
            <v>3840</v>
          </cell>
          <cell r="Q2935">
            <v>37670.400000000001</v>
          </cell>
        </row>
        <row r="2936">
          <cell r="J2936" t="str">
            <v>OPERADOR DE EQUIPO PESADO</v>
          </cell>
          <cell r="K2936" t="str">
            <v>hh</v>
          </cell>
          <cell r="M2936">
            <v>1.1456</v>
          </cell>
          <cell r="N2936">
            <v>12.64</v>
          </cell>
          <cell r="O2936">
            <v>14.48</v>
          </cell>
          <cell r="P2936">
            <v>34.369999999999997</v>
          </cell>
          <cell r="Q2936">
            <v>434.4</v>
          </cell>
        </row>
        <row r="2937">
          <cell r="J2937" t="str">
            <v>ALAMBRE NEGRO RECOCIDO Nº 16</v>
          </cell>
          <cell r="K2937" t="str">
            <v>kg</v>
          </cell>
          <cell r="M2937">
            <v>0.60129999999999995</v>
          </cell>
          <cell r="N2937">
            <v>3.11</v>
          </cell>
          <cell r="O2937">
            <v>1.87</v>
          </cell>
          <cell r="P2937">
            <v>18.04</v>
          </cell>
          <cell r="Q2937">
            <v>56.1</v>
          </cell>
        </row>
        <row r="2938">
          <cell r="J2938" t="str">
            <v>ALAMBRE NEGRO RECOCIDO Nº 8</v>
          </cell>
          <cell r="K2938" t="str">
            <v>kg</v>
          </cell>
          <cell r="M2938">
            <v>0.6</v>
          </cell>
          <cell r="N2938">
            <v>3</v>
          </cell>
          <cell r="O2938">
            <v>1.8</v>
          </cell>
          <cell r="P2938">
            <v>18</v>
          </cell>
          <cell r="Q2938">
            <v>54</v>
          </cell>
        </row>
        <row r="2939">
          <cell r="J2939" t="str">
            <v>CLAVOS PARA CEMENTO CON CABEZA</v>
          </cell>
          <cell r="K2939" t="str">
            <v>kg</v>
          </cell>
          <cell r="M2939">
            <v>0.6</v>
          </cell>
          <cell r="N2939">
            <v>4</v>
          </cell>
          <cell r="O2939">
            <v>2.4</v>
          </cell>
          <cell r="P2939">
            <v>18</v>
          </cell>
          <cell r="Q2939">
            <v>72</v>
          </cell>
        </row>
        <row r="2940">
          <cell r="J2940" t="str">
            <v>ACERO CORRUGADO fy=4200 kg/cm2 GRADO 60</v>
          </cell>
          <cell r="K2940" t="str">
            <v>kg</v>
          </cell>
          <cell r="M2940">
            <v>10.5</v>
          </cell>
          <cell r="N2940">
            <v>2.33</v>
          </cell>
          <cell r="O2940">
            <v>24.47</v>
          </cell>
          <cell r="P2940">
            <v>315</v>
          </cell>
          <cell r="Q2940">
            <v>734.1</v>
          </cell>
        </row>
        <row r="2941">
          <cell r="J2941" t="str">
            <v>ARENA FINA</v>
          </cell>
          <cell r="K2941" t="str">
            <v>m3</v>
          </cell>
          <cell r="M2941">
            <v>0.1202</v>
          </cell>
          <cell r="N2941">
            <v>31.54</v>
          </cell>
          <cell r="O2941">
            <v>3.79</v>
          </cell>
          <cell r="P2941">
            <v>3.61</v>
          </cell>
          <cell r="Q2941">
            <v>113.7</v>
          </cell>
        </row>
        <row r="2942">
          <cell r="J2942" t="str">
            <v>TAPA DE CONCRETO ARMADO PARA BUZON</v>
          </cell>
          <cell r="K2942" t="str">
            <v>u</v>
          </cell>
          <cell r="M2942">
            <v>1.25</v>
          </cell>
          <cell r="N2942">
            <v>132</v>
          </cell>
          <cell r="O2942">
            <v>165</v>
          </cell>
          <cell r="P2942">
            <v>37.5</v>
          </cell>
          <cell r="Q2942">
            <v>4950</v>
          </cell>
        </row>
        <row r="2943">
          <cell r="J2943" t="str">
            <v>FLETE TRANSPORTE LOCAL</v>
          </cell>
          <cell r="K2943" t="str">
            <v>kg</v>
          </cell>
          <cell r="M2943">
            <v>120</v>
          </cell>
          <cell r="N2943">
            <v>0.15</v>
          </cell>
          <cell r="O2943">
            <v>18</v>
          </cell>
          <cell r="P2943">
            <v>3600</v>
          </cell>
          <cell r="Q2943">
            <v>540</v>
          </cell>
        </row>
        <row r="2944">
          <cell r="J2944" t="str">
            <v>AGUA PUESTA EN OBRA</v>
          </cell>
          <cell r="K2944" t="str">
            <v>m3</v>
          </cell>
          <cell r="M2944">
            <v>0.19980000000000001</v>
          </cell>
          <cell r="N2944">
            <v>8.51</v>
          </cell>
          <cell r="O2944">
            <v>1.7</v>
          </cell>
          <cell r="P2944">
            <v>5.99</v>
          </cell>
          <cell r="Q2944">
            <v>51</v>
          </cell>
        </row>
        <row r="2945">
          <cell r="J2945" t="str">
            <v>MADERA TORNILLO INC. CORTE</v>
          </cell>
          <cell r="K2945" t="str">
            <v>p2</v>
          </cell>
          <cell r="M2945">
            <v>23.5261</v>
          </cell>
          <cell r="N2945">
            <v>3.7</v>
          </cell>
          <cell r="O2945">
            <v>87.05</v>
          </cell>
          <cell r="P2945">
            <v>705.78</v>
          </cell>
          <cell r="Q2945">
            <v>2611.5</v>
          </cell>
        </row>
        <row r="2946">
          <cell r="J2946" t="str">
            <v>PETROLEO D-2</v>
          </cell>
          <cell r="K2946" t="str">
            <v>gal</v>
          </cell>
          <cell r="M2946">
            <v>3.7820999999999998</v>
          </cell>
          <cell r="N2946">
            <v>8.4</v>
          </cell>
          <cell r="O2946">
            <v>31.77</v>
          </cell>
          <cell r="P2946">
            <v>113.46</v>
          </cell>
          <cell r="Q2946">
            <v>953.1</v>
          </cell>
        </row>
        <row r="2947">
          <cell r="J2947" t="str">
            <v>IMPLEMENTOS DE SEGURIDAD</v>
          </cell>
          <cell r="K2947" t="str">
            <v>hh</v>
          </cell>
          <cell r="M2947">
            <v>180.34039999999999</v>
          </cell>
          <cell r="N2947">
            <v>0.47</v>
          </cell>
          <cell r="O2947">
            <v>84.76</v>
          </cell>
          <cell r="P2947">
            <v>5410.21</v>
          </cell>
          <cell r="Q2947">
            <v>2542.8000000000002</v>
          </cell>
        </row>
        <row r="2948">
          <cell r="J2948" t="str">
            <v>HERRAMIENTAS MANUALES</v>
          </cell>
          <cell r="K2948" t="str">
            <v>%MO</v>
          </cell>
          <cell r="M2948">
            <v>0.03</v>
          </cell>
          <cell r="N2948">
            <v>1980.32</v>
          </cell>
          <cell r="O2948">
            <v>59.41</v>
          </cell>
          <cell r="P2948">
            <v>0.9</v>
          </cell>
          <cell r="Q2948">
            <v>1782.3</v>
          </cell>
        </row>
        <row r="2949">
          <cell r="J2949" t="str">
            <v>MOLDE METALICO PARA BUZON</v>
          </cell>
          <cell r="K2949" t="str">
            <v>m2</v>
          </cell>
          <cell r="M2949">
            <v>15</v>
          </cell>
          <cell r="N2949">
            <v>10</v>
          </cell>
          <cell r="O2949">
            <v>150</v>
          </cell>
          <cell r="P2949">
            <v>450</v>
          </cell>
          <cell r="Q2949">
            <v>4500</v>
          </cell>
        </row>
        <row r="2950">
          <cell r="J2950" t="str">
            <v>ANDAMIO METALICO 2.5mx3.6m</v>
          </cell>
          <cell r="K2950" t="str">
            <v>dia</v>
          </cell>
          <cell r="M2950">
            <v>0.5998</v>
          </cell>
          <cell r="N2950">
            <v>16.09</v>
          </cell>
          <cell r="O2950">
            <v>9.65</v>
          </cell>
          <cell r="P2950">
            <v>17.989999999999998</v>
          </cell>
          <cell r="Q2950">
            <v>289.5</v>
          </cell>
        </row>
        <row r="2951">
          <cell r="J2951" t="str">
            <v>COMPACTADOR VIBRATORIO TIPO PLANCHA 4 HP</v>
          </cell>
          <cell r="K2951" t="str">
            <v>hm</v>
          </cell>
          <cell r="M2951">
            <v>0.88800000000000001</v>
          </cell>
          <cell r="N2951">
            <v>5</v>
          </cell>
          <cell r="O2951">
            <v>4.4400000000000004</v>
          </cell>
          <cell r="P2951">
            <v>26.64</v>
          </cell>
          <cell r="Q2951">
            <v>133.19999999999999</v>
          </cell>
        </row>
        <row r="2952">
          <cell r="J2952" t="str">
            <v>RETROEXCAVADOR S/LLANTAS 58 HP 1 YD3.</v>
          </cell>
          <cell r="K2952" t="str">
            <v>hm</v>
          </cell>
          <cell r="M2952">
            <v>1.5348999999999999</v>
          </cell>
          <cell r="N2952">
            <v>46.51</v>
          </cell>
          <cell r="O2952">
            <v>71.39</v>
          </cell>
          <cell r="P2952">
            <v>46.05</v>
          </cell>
          <cell r="Q2952">
            <v>2141.6999999999998</v>
          </cell>
        </row>
        <row r="2953">
          <cell r="J2953" t="str">
            <v>VIBRADOR DE CONCRETO3/4" - 2"</v>
          </cell>
          <cell r="K2953" t="str">
            <v>hm</v>
          </cell>
          <cell r="M2953">
            <v>3.556</v>
          </cell>
          <cell r="N2953">
            <v>5</v>
          </cell>
          <cell r="O2953">
            <v>17.78</v>
          </cell>
          <cell r="P2953">
            <v>106.68</v>
          </cell>
          <cell r="Q2953">
            <v>533.4</v>
          </cell>
        </row>
        <row r="2954">
          <cell r="J2954" t="str">
            <v>PANEL DE TELECOMUNICACIONES TIPO MURAL</v>
          </cell>
          <cell r="K2954" t="str">
            <v>u</v>
          </cell>
          <cell r="M2954">
            <v>1</v>
          </cell>
          <cell r="N2954">
            <v>479.55</v>
          </cell>
          <cell r="O2954">
            <v>479.55</v>
          </cell>
          <cell r="P2954">
            <v>2</v>
          </cell>
          <cell r="Q2954">
            <v>959.1</v>
          </cell>
        </row>
        <row r="2955">
          <cell r="J2955" t="str">
            <v>CAJAS DE PASO 200x200x100 F°G° - PESADO</v>
          </cell>
          <cell r="K2955" t="str">
            <v>u</v>
          </cell>
          <cell r="M2955">
            <v>1</v>
          </cell>
          <cell r="N2955">
            <v>30</v>
          </cell>
          <cell r="O2955">
            <v>30</v>
          </cell>
          <cell r="P2955">
            <v>120</v>
          </cell>
          <cell r="Q2955">
            <v>3600</v>
          </cell>
        </row>
        <row r="2956">
          <cell r="J2956" t="str">
            <v>CABLE 2 X 1 X 6 MM2. THW</v>
          </cell>
          <cell r="K2956" t="str">
            <v>m</v>
          </cell>
          <cell r="M2956">
            <v>1</v>
          </cell>
          <cell r="N2956">
            <v>7.78</v>
          </cell>
          <cell r="O2956">
            <v>7.78</v>
          </cell>
          <cell r="P2956">
            <v>1230</v>
          </cell>
          <cell r="Q2956">
            <v>9569.4</v>
          </cell>
        </row>
        <row r="2957">
          <cell r="J2957" t="str">
            <v>CABLE 3 X 1 X 6 MM2. THW</v>
          </cell>
          <cell r="K2957" t="str">
            <v>m</v>
          </cell>
          <cell r="M2957">
            <v>1</v>
          </cell>
          <cell r="N2957">
            <v>14.2</v>
          </cell>
          <cell r="O2957">
            <v>14.2</v>
          </cell>
          <cell r="P2957">
            <v>713</v>
          </cell>
          <cell r="Q2957">
            <v>10124.6</v>
          </cell>
        </row>
        <row r="2958">
          <cell r="J2958" t="str">
            <v>SISTEMA INTEGRAL DE VIDEOVIGILANCIA INC/CAM./CAM.F./GRAB./MONIT./CABL./ACCES.</v>
          </cell>
          <cell r="K2958" t="str">
            <v>u</v>
          </cell>
          <cell r="M2958">
            <v>1</v>
          </cell>
          <cell r="N2958">
            <v>1266032.04</v>
          </cell>
          <cell r="O2958">
            <v>1266032.04</v>
          </cell>
          <cell r="P2958">
            <v>1</v>
          </cell>
          <cell r="Q2958">
            <v>1266032.04</v>
          </cell>
        </row>
        <row r="2959">
          <cell r="J2959" t="str">
            <v>EQUIPOS SWITCH, UPS, TRANSF, CENTRAL COM IP, TELEF, SERVIDOR</v>
          </cell>
          <cell r="K2959" t="str">
            <v>u</v>
          </cell>
          <cell r="M2959">
            <v>1</v>
          </cell>
          <cell r="N2959">
            <v>363606.72</v>
          </cell>
          <cell r="O2959">
            <v>363606.72</v>
          </cell>
          <cell r="P2959">
            <v>1</v>
          </cell>
          <cell r="Q2959">
            <v>363606.72</v>
          </cell>
        </row>
        <row r="2960">
          <cell r="J2960" t="str">
            <v>CABLEADO ESTRUCTURADO</v>
          </cell>
          <cell r="K2960" t="str">
            <v>u</v>
          </cell>
          <cell r="M2960">
            <v>1</v>
          </cell>
          <cell r="N2960">
            <v>93672.27</v>
          </cell>
          <cell r="O2960">
            <v>93672.27</v>
          </cell>
          <cell r="P2960">
            <v>1</v>
          </cell>
          <cell r="Q2960">
            <v>93672.27</v>
          </cell>
        </row>
        <row r="2961">
          <cell r="J2961" t="str">
            <v>BLACKBONE DE FIBRA</v>
          </cell>
          <cell r="K2961" t="str">
            <v>u</v>
          </cell>
          <cell r="M2961">
            <v>1</v>
          </cell>
          <cell r="N2961">
            <v>62008.4</v>
          </cell>
          <cell r="O2961">
            <v>62008.4</v>
          </cell>
          <cell r="P2961">
            <v>1</v>
          </cell>
          <cell r="Q2961">
            <v>62008.4</v>
          </cell>
        </row>
        <row r="2962">
          <cell r="J2962" t="str">
            <v>OPERARIO</v>
          </cell>
          <cell r="K2962" t="str">
            <v>hh</v>
          </cell>
          <cell r="M2962">
            <v>2.7E-2</v>
          </cell>
          <cell r="N2962">
            <v>12.2</v>
          </cell>
          <cell r="O2962">
            <v>0.33</v>
          </cell>
          <cell r="P2962">
            <v>12.5</v>
          </cell>
          <cell r="Q2962">
            <v>152.79</v>
          </cell>
        </row>
        <row r="2963">
          <cell r="J2963" t="str">
            <v>AYUDANTE</v>
          </cell>
          <cell r="K2963" t="str">
            <v>hh</v>
          </cell>
          <cell r="M2963">
            <v>5.2999999999999999E-2</v>
          </cell>
          <cell r="N2963">
            <v>9.81</v>
          </cell>
          <cell r="O2963">
            <v>0.52</v>
          </cell>
          <cell r="P2963">
            <v>24.54</v>
          </cell>
          <cell r="Q2963">
            <v>240.76</v>
          </cell>
        </row>
        <row r="2964">
          <cell r="J2964" t="str">
            <v>TIZA EN BOLSA DE 40 kg</v>
          </cell>
          <cell r="K2964" t="str">
            <v>u</v>
          </cell>
          <cell r="M2964">
            <v>1.5E-3</v>
          </cell>
          <cell r="N2964">
            <v>20</v>
          </cell>
          <cell r="O2964">
            <v>0.03</v>
          </cell>
          <cell r="P2964">
            <v>0.69</v>
          </cell>
          <cell r="Q2964">
            <v>13.89</v>
          </cell>
        </row>
        <row r="2965">
          <cell r="J2965" t="str">
            <v>IMPLEMENTOS DE SEGURIDAD</v>
          </cell>
          <cell r="K2965" t="str">
            <v>hh</v>
          </cell>
          <cell r="M2965">
            <v>8.5099999999999995E-2</v>
          </cell>
          <cell r="N2965">
            <v>0.47</v>
          </cell>
          <cell r="O2965">
            <v>0.04</v>
          </cell>
          <cell r="P2965">
            <v>39.4</v>
          </cell>
          <cell r="Q2965">
            <v>18.52</v>
          </cell>
        </row>
        <row r="2966">
          <cell r="J2966" t="str">
            <v>MIRAS Y JALONES</v>
          </cell>
          <cell r="K2966" t="str">
            <v>hm</v>
          </cell>
          <cell r="M2966">
            <v>2.5700000000000001E-2</v>
          </cell>
          <cell r="N2966">
            <v>3.5</v>
          </cell>
          <cell r="O2966">
            <v>0.09</v>
          </cell>
          <cell r="P2966">
            <v>11.9</v>
          </cell>
          <cell r="Q2966">
            <v>41.67</v>
          </cell>
        </row>
        <row r="2967">
          <cell r="J2967" t="str">
            <v>TEODOLITO</v>
          </cell>
          <cell r="K2967" t="str">
            <v>hm</v>
          </cell>
          <cell r="M2967">
            <v>2.6700000000000002E-2</v>
          </cell>
          <cell r="N2967">
            <v>16.5</v>
          </cell>
          <cell r="O2967">
            <v>0.44</v>
          </cell>
          <cell r="P2967">
            <v>12.36</v>
          </cell>
          <cell r="Q2967">
            <v>203.72</v>
          </cell>
        </row>
        <row r="2968">
          <cell r="J2968" t="str">
            <v>NIVEL OPTICO</v>
          </cell>
          <cell r="K2968" t="str">
            <v>hm</v>
          </cell>
          <cell r="M2968">
            <v>2.64E-2</v>
          </cell>
          <cell r="N2968">
            <v>12.5</v>
          </cell>
          <cell r="O2968">
            <v>0.33</v>
          </cell>
          <cell r="P2968">
            <v>12.22</v>
          </cell>
          <cell r="Q2968">
            <v>152.79</v>
          </cell>
        </row>
        <row r="2969">
          <cell r="J2969" t="str">
            <v>JEFE DE GRUPO</v>
          </cell>
          <cell r="K2969" t="str">
            <v>hh</v>
          </cell>
          <cell r="M2969">
            <v>0.19980000000000001</v>
          </cell>
          <cell r="N2969">
            <v>13.01</v>
          </cell>
          <cell r="O2969">
            <v>2.6</v>
          </cell>
          <cell r="P2969">
            <v>6.27</v>
          </cell>
          <cell r="Q2969">
            <v>81.56</v>
          </cell>
        </row>
        <row r="2970">
          <cell r="J2970" t="str">
            <v>AYUDANTE</v>
          </cell>
          <cell r="K2970" t="str">
            <v>hh</v>
          </cell>
          <cell r="M2970">
            <v>2</v>
          </cell>
          <cell r="N2970">
            <v>9.81</v>
          </cell>
          <cell r="O2970">
            <v>19.62</v>
          </cell>
          <cell r="P2970">
            <v>62.74</v>
          </cell>
          <cell r="Q2970">
            <v>615.48</v>
          </cell>
        </row>
        <row r="2971">
          <cell r="J2971" t="str">
            <v>IMPLEMENTOS DE SEGURIDAD</v>
          </cell>
          <cell r="K2971" t="str">
            <v>hh</v>
          </cell>
          <cell r="M2971">
            <v>2.1915</v>
          </cell>
          <cell r="N2971">
            <v>0.47</v>
          </cell>
          <cell r="O2971">
            <v>1.03</v>
          </cell>
          <cell r="P2971">
            <v>68.75</v>
          </cell>
          <cell r="Q2971">
            <v>32.31</v>
          </cell>
        </row>
        <row r="2972">
          <cell r="J2972" t="str">
            <v>HERRAMIENTAS MANUALES</v>
          </cell>
          <cell r="K2972" t="str">
            <v>%MO</v>
          </cell>
          <cell r="M2972">
            <v>0.03</v>
          </cell>
          <cell r="N2972">
            <v>23.97</v>
          </cell>
          <cell r="O2972">
            <v>0.72</v>
          </cell>
          <cell r="P2972">
            <v>0.94</v>
          </cell>
          <cell r="Q2972">
            <v>22.59</v>
          </cell>
        </row>
        <row r="2973">
          <cell r="J2973" t="str">
            <v>JEFE DE GRUPO</v>
          </cell>
          <cell r="K2973" t="str">
            <v>hh</v>
          </cell>
          <cell r="M2973">
            <v>4.9200000000000001E-2</v>
          </cell>
          <cell r="N2973">
            <v>13.01</v>
          </cell>
          <cell r="O2973">
            <v>0.64</v>
          </cell>
          <cell r="P2973">
            <v>0.27</v>
          </cell>
          <cell r="Q2973">
            <v>3.51</v>
          </cell>
        </row>
        <row r="2974">
          <cell r="J2974" t="str">
            <v>OPERARIO</v>
          </cell>
          <cell r="K2974" t="str">
            <v>hh</v>
          </cell>
          <cell r="M2974">
            <v>0.48849999999999999</v>
          </cell>
          <cell r="N2974">
            <v>12.2</v>
          </cell>
          <cell r="O2974">
            <v>5.96</v>
          </cell>
          <cell r="P2974">
            <v>2.68</v>
          </cell>
          <cell r="Q2974">
            <v>32.659999999999997</v>
          </cell>
        </row>
        <row r="2975">
          <cell r="J2975" t="str">
            <v>AYUDANTE</v>
          </cell>
          <cell r="K2975" t="str">
            <v>hh</v>
          </cell>
          <cell r="M2975">
            <v>0.97760000000000002</v>
          </cell>
          <cell r="N2975">
            <v>9.81</v>
          </cell>
          <cell r="O2975">
            <v>9.59</v>
          </cell>
          <cell r="P2975">
            <v>5.36</v>
          </cell>
          <cell r="Q2975">
            <v>52.55</v>
          </cell>
        </row>
        <row r="2976">
          <cell r="J2976" t="str">
            <v>AGUA PUESTA EN OBRA</v>
          </cell>
          <cell r="K2976" t="str">
            <v>m3</v>
          </cell>
          <cell r="M2976">
            <v>0.16569999999999999</v>
          </cell>
          <cell r="N2976">
            <v>8.51</v>
          </cell>
          <cell r="O2976">
            <v>1.41</v>
          </cell>
          <cell r="P2976">
            <v>0.91</v>
          </cell>
          <cell r="Q2976">
            <v>7.73</v>
          </cell>
        </row>
        <row r="2977">
          <cell r="J2977" t="str">
            <v>IMPLEMENTOS DE SEGURIDAD</v>
          </cell>
          <cell r="K2977" t="str">
            <v>hh</v>
          </cell>
          <cell r="M2977">
            <v>1.5105999999999999</v>
          </cell>
          <cell r="N2977">
            <v>0.47</v>
          </cell>
          <cell r="O2977">
            <v>0.71</v>
          </cell>
          <cell r="P2977">
            <v>8.2799999999999994</v>
          </cell>
          <cell r="Q2977">
            <v>3.89</v>
          </cell>
        </row>
        <row r="2978">
          <cell r="J2978" t="str">
            <v>GASOLINA 84</v>
          </cell>
          <cell r="K2978" t="str">
            <v>gal</v>
          </cell>
          <cell r="M2978">
            <v>0.19520000000000001</v>
          </cell>
          <cell r="N2978">
            <v>8.3000000000000007</v>
          </cell>
          <cell r="O2978">
            <v>1.62</v>
          </cell>
          <cell r="P2978">
            <v>1.07</v>
          </cell>
          <cell r="Q2978">
            <v>8.8800000000000008</v>
          </cell>
        </row>
        <row r="2979">
          <cell r="J2979" t="str">
            <v>VIBROAPISONADOR</v>
          </cell>
          <cell r="K2979" t="str">
            <v>hm</v>
          </cell>
          <cell r="M2979">
            <v>0.48849999999999999</v>
          </cell>
          <cell r="N2979">
            <v>2.17</v>
          </cell>
          <cell r="O2979">
            <v>1.06</v>
          </cell>
          <cell r="P2979">
            <v>2.68</v>
          </cell>
          <cell r="Q2979">
            <v>5.81</v>
          </cell>
        </row>
        <row r="2980">
          <cell r="J2980" t="str">
            <v>HERRAMIENTAS MANUALES</v>
          </cell>
          <cell r="K2980" t="str">
            <v>%MO</v>
          </cell>
          <cell r="M2980">
            <v>5.5E-2</v>
          </cell>
          <cell r="N2980">
            <v>14.72</v>
          </cell>
          <cell r="O2980">
            <v>0.81</v>
          </cell>
          <cell r="P2980">
            <v>0.3</v>
          </cell>
          <cell r="Q2980">
            <v>4.4400000000000004</v>
          </cell>
        </row>
        <row r="2981">
          <cell r="J2981" t="str">
            <v>JEFE DE GRUPO</v>
          </cell>
          <cell r="K2981" t="str">
            <v>hh</v>
          </cell>
          <cell r="M2981">
            <v>1.5E-3</v>
          </cell>
          <cell r="N2981">
            <v>13.01</v>
          </cell>
          <cell r="O2981">
            <v>0.02</v>
          </cell>
          <cell r="P2981">
            <v>0.04</v>
          </cell>
          <cell r="Q2981">
            <v>0.52</v>
          </cell>
        </row>
        <row r="2982">
          <cell r="J2982" t="str">
            <v>AYUDANTE</v>
          </cell>
          <cell r="K2982" t="str">
            <v>hh</v>
          </cell>
          <cell r="M2982">
            <v>2.0400000000000001E-2</v>
          </cell>
          <cell r="N2982">
            <v>9.81</v>
          </cell>
          <cell r="O2982">
            <v>0.2</v>
          </cell>
          <cell r="P2982">
            <v>0.53</v>
          </cell>
          <cell r="Q2982">
            <v>5.18</v>
          </cell>
        </row>
        <row r="2983">
          <cell r="J2983" t="str">
            <v>OPERADOR DE EQUIPO PESADO</v>
          </cell>
          <cell r="K2983" t="str">
            <v>hh</v>
          </cell>
          <cell r="M2983">
            <v>4.9799999999999997E-2</v>
          </cell>
          <cell r="N2983">
            <v>12.64</v>
          </cell>
          <cell r="O2983">
            <v>0.63</v>
          </cell>
          <cell r="P2983">
            <v>1.29</v>
          </cell>
          <cell r="Q2983">
            <v>16.309999999999999</v>
          </cell>
        </row>
        <row r="2984">
          <cell r="J2984" t="str">
            <v>PETROLEO D-2</v>
          </cell>
          <cell r="K2984" t="str">
            <v>gal</v>
          </cell>
          <cell r="M2984">
            <v>0.29759999999999998</v>
          </cell>
          <cell r="N2984">
            <v>8.4</v>
          </cell>
          <cell r="O2984">
            <v>2.5</v>
          </cell>
          <cell r="P2984">
            <v>7.7</v>
          </cell>
          <cell r="Q2984">
            <v>64.73</v>
          </cell>
        </row>
        <row r="2985">
          <cell r="J2985" t="str">
            <v>IMPLEMENTOS DE SEGURIDAD</v>
          </cell>
          <cell r="K2985" t="str">
            <v>hh</v>
          </cell>
          <cell r="M2985">
            <v>6.3799999999999996E-2</v>
          </cell>
          <cell r="N2985">
            <v>0.47</v>
          </cell>
          <cell r="O2985">
            <v>0.03</v>
          </cell>
          <cell r="P2985">
            <v>1.65</v>
          </cell>
          <cell r="Q2985">
            <v>0.78</v>
          </cell>
        </row>
        <row r="2986">
          <cell r="J2986" t="str">
            <v>CAMION VOLQUETE 12 m3</v>
          </cell>
          <cell r="K2986" t="str">
            <v>hm</v>
          </cell>
          <cell r="M2986">
            <v>3.2800000000000003E-2</v>
          </cell>
          <cell r="N2986">
            <v>130.97999999999999</v>
          </cell>
          <cell r="O2986">
            <v>4.3</v>
          </cell>
          <cell r="P2986">
            <v>0.85</v>
          </cell>
          <cell r="Q2986">
            <v>111.33</v>
          </cell>
        </row>
        <row r="2987">
          <cell r="J2987" t="str">
            <v>CARGADOR RETROEXCAVADOR 62 HP 1 yd3</v>
          </cell>
          <cell r="K2987" t="str">
            <v>hm</v>
          </cell>
          <cell r="M2987">
            <v>8.6999999999999994E-3</v>
          </cell>
          <cell r="N2987">
            <v>94.09</v>
          </cell>
          <cell r="O2987">
            <v>0.82</v>
          </cell>
          <cell r="P2987">
            <v>0.23</v>
          </cell>
          <cell r="Q2987">
            <v>21.23</v>
          </cell>
        </row>
        <row r="2988">
          <cell r="J2988" t="str">
            <v>JEFE DE GRUPO</v>
          </cell>
          <cell r="K2988" t="str">
            <v>hh</v>
          </cell>
          <cell r="M2988">
            <v>3.15E-2</v>
          </cell>
          <cell r="N2988">
            <v>13.01</v>
          </cell>
          <cell r="O2988">
            <v>0.41</v>
          </cell>
          <cell r="P2988">
            <v>0.74</v>
          </cell>
          <cell r="Q2988">
            <v>9.65</v>
          </cell>
        </row>
        <row r="2989">
          <cell r="J2989" t="str">
            <v>OPERARIO</v>
          </cell>
          <cell r="K2989" t="str">
            <v>hh</v>
          </cell>
          <cell r="M2989">
            <v>0.32050000000000001</v>
          </cell>
          <cell r="N2989">
            <v>12.2</v>
          </cell>
          <cell r="O2989">
            <v>3.91</v>
          </cell>
          <cell r="P2989">
            <v>7.54</v>
          </cell>
          <cell r="Q2989">
            <v>92</v>
          </cell>
        </row>
        <row r="2990">
          <cell r="J2990" t="str">
            <v>AYUDANTE</v>
          </cell>
          <cell r="K2990" t="str">
            <v>hh</v>
          </cell>
          <cell r="M2990">
            <v>0.96020000000000005</v>
          </cell>
          <cell r="N2990">
            <v>9.81</v>
          </cell>
          <cell r="O2990">
            <v>9.42</v>
          </cell>
          <cell r="P2990">
            <v>22.59</v>
          </cell>
          <cell r="Q2990">
            <v>221.65</v>
          </cell>
        </row>
        <row r="2991">
          <cell r="J2991" t="str">
            <v>PIEDRA GRANDE DE 6"</v>
          </cell>
          <cell r="K2991" t="str">
            <v>m3</v>
          </cell>
          <cell r="M2991">
            <v>0.45290000000000002</v>
          </cell>
          <cell r="N2991">
            <v>35</v>
          </cell>
          <cell r="O2991">
            <v>15.85</v>
          </cell>
          <cell r="P2991">
            <v>10.66</v>
          </cell>
          <cell r="Q2991">
            <v>372.95</v>
          </cell>
        </row>
        <row r="2992">
          <cell r="J2992" t="str">
            <v>CONCRETO PREMEZCLADO f'c=100 kg/cm2</v>
          </cell>
          <cell r="K2992" t="str">
            <v>m3</v>
          </cell>
          <cell r="M2992">
            <v>0.78500000000000003</v>
          </cell>
          <cell r="N2992">
            <v>170.29</v>
          </cell>
          <cell r="O2992">
            <v>133.68</v>
          </cell>
          <cell r="P2992">
            <v>18.47</v>
          </cell>
          <cell r="Q2992">
            <v>3145.49</v>
          </cell>
        </row>
        <row r="2993">
          <cell r="J2993" t="str">
            <v>IMPLEMENTOS DE SEGURIDAD</v>
          </cell>
          <cell r="K2993" t="str">
            <v>hh</v>
          </cell>
          <cell r="M2993">
            <v>1.3190999999999999</v>
          </cell>
          <cell r="N2993">
            <v>0.47</v>
          </cell>
          <cell r="O2993">
            <v>0.62</v>
          </cell>
          <cell r="P2993">
            <v>31.04</v>
          </cell>
          <cell r="Q2993">
            <v>14.59</v>
          </cell>
        </row>
        <row r="2994">
          <cell r="J2994" t="str">
            <v>HERRAMIENTAS MANUALES</v>
          </cell>
          <cell r="K2994" t="str">
            <v>%MO</v>
          </cell>
          <cell r="M2994">
            <v>2.7199999999999998E-2</v>
          </cell>
          <cell r="N2994">
            <v>14.69</v>
          </cell>
          <cell r="O2994">
            <v>0.4</v>
          </cell>
          <cell r="P2994">
            <v>0.64</v>
          </cell>
          <cell r="Q2994">
            <v>9.41</v>
          </cell>
        </row>
        <row r="2995">
          <cell r="J2995" t="str">
            <v>JEFE DE GRUPO</v>
          </cell>
          <cell r="K2995" t="str">
            <v>hh</v>
          </cell>
          <cell r="M2995">
            <v>6.1499999999999999E-2</v>
          </cell>
          <cell r="N2995">
            <v>13.01</v>
          </cell>
          <cell r="O2995">
            <v>0.8</v>
          </cell>
          <cell r="P2995">
            <v>4.0199999999999996</v>
          </cell>
          <cell r="Q2995">
            <v>52.28</v>
          </cell>
        </row>
        <row r="2996">
          <cell r="J2996" t="str">
            <v>OPERARIO</v>
          </cell>
          <cell r="K2996" t="str">
            <v>hh</v>
          </cell>
          <cell r="M2996">
            <v>0.61480000000000001</v>
          </cell>
          <cell r="N2996">
            <v>12.2</v>
          </cell>
          <cell r="O2996">
            <v>7.5</v>
          </cell>
          <cell r="P2996">
            <v>40.18</v>
          </cell>
          <cell r="Q2996">
            <v>490.13</v>
          </cell>
        </row>
        <row r="2997">
          <cell r="J2997" t="str">
            <v>OFICIAL</v>
          </cell>
          <cell r="K2997" t="str">
            <v>hh</v>
          </cell>
          <cell r="M2997">
            <v>0.61550000000000005</v>
          </cell>
          <cell r="N2997">
            <v>10.87</v>
          </cell>
          <cell r="O2997">
            <v>6.69</v>
          </cell>
          <cell r="P2997">
            <v>40.22</v>
          </cell>
          <cell r="Q2997">
            <v>437.19</v>
          </cell>
        </row>
        <row r="2998">
          <cell r="J2998" t="str">
            <v>ALAMBRE NEGRO RECOCIDO Nº 8</v>
          </cell>
          <cell r="K2998" t="str">
            <v>Kg</v>
          </cell>
          <cell r="M2998">
            <v>0.26329999999999998</v>
          </cell>
          <cell r="N2998">
            <v>3</v>
          </cell>
          <cell r="O2998">
            <v>0.79</v>
          </cell>
          <cell r="P2998">
            <v>17.21</v>
          </cell>
          <cell r="Q2998">
            <v>51.63</v>
          </cell>
        </row>
        <row r="2999">
          <cell r="J2999" t="str">
            <v>CLAVOS PARA MADERA CON CABEZA</v>
          </cell>
          <cell r="K2999" t="str">
            <v>Kg</v>
          </cell>
          <cell r="M2999">
            <v>0.13100000000000001</v>
          </cell>
          <cell r="N2999">
            <v>2.9</v>
          </cell>
          <cell r="O2999">
            <v>0.38</v>
          </cell>
          <cell r="P2999">
            <v>8.56</v>
          </cell>
          <cell r="Q2999">
            <v>24.83</v>
          </cell>
        </row>
        <row r="3000">
          <cell r="J3000" t="str">
            <v>MADERA TORNILLO INC. CORTE</v>
          </cell>
          <cell r="K3000" t="str">
            <v>p2</v>
          </cell>
          <cell r="M3000">
            <v>4.8312999999999997</v>
          </cell>
          <cell r="N3000">
            <v>3.7</v>
          </cell>
          <cell r="O3000">
            <v>17.88</v>
          </cell>
          <cell r="P3000">
            <v>315.73</v>
          </cell>
          <cell r="Q3000">
            <v>1168.46</v>
          </cell>
        </row>
        <row r="3001">
          <cell r="J3001" t="str">
            <v>IMPLEMENTOS DE SEGURIDAD</v>
          </cell>
          <cell r="K3001" t="str">
            <v>hh</v>
          </cell>
          <cell r="M3001">
            <v>1.2979000000000001</v>
          </cell>
          <cell r="N3001">
            <v>0.47</v>
          </cell>
          <cell r="O3001">
            <v>0.61</v>
          </cell>
          <cell r="P3001">
            <v>84.82</v>
          </cell>
          <cell r="Q3001">
            <v>39.86</v>
          </cell>
        </row>
        <row r="3002">
          <cell r="J3002" t="str">
            <v>HERRAMIENTAS MANUALES</v>
          </cell>
          <cell r="K3002" t="str">
            <v>%MO</v>
          </cell>
          <cell r="M3002">
            <v>4.5499999999999999E-2</v>
          </cell>
          <cell r="N3002">
            <v>16.05</v>
          </cell>
          <cell r="O3002">
            <v>0.73</v>
          </cell>
          <cell r="P3002">
            <v>2.97</v>
          </cell>
          <cell r="Q3002">
            <v>47.71</v>
          </cell>
        </row>
        <row r="3003">
          <cell r="J3003" t="str">
            <v>JEFE DE GRUPO</v>
          </cell>
          <cell r="K3003" t="str">
            <v>hh</v>
          </cell>
          <cell r="M3003">
            <v>0.1145</v>
          </cell>
          <cell r="N3003">
            <v>13.01</v>
          </cell>
          <cell r="O3003">
            <v>1.49</v>
          </cell>
          <cell r="P3003">
            <v>0.69</v>
          </cell>
          <cell r="Q3003">
            <v>9.01</v>
          </cell>
        </row>
        <row r="3004">
          <cell r="J3004" t="str">
            <v>OPERARIO</v>
          </cell>
          <cell r="K3004" t="str">
            <v>hh</v>
          </cell>
          <cell r="M3004">
            <v>1.1434</v>
          </cell>
          <cell r="N3004">
            <v>12.2</v>
          </cell>
          <cell r="O3004">
            <v>13.95</v>
          </cell>
          <cell r="P3004">
            <v>6.92</v>
          </cell>
          <cell r="Q3004">
            <v>84.4</v>
          </cell>
        </row>
        <row r="3005">
          <cell r="J3005" t="str">
            <v>OFICIAL</v>
          </cell>
          <cell r="K3005" t="str">
            <v>hh</v>
          </cell>
          <cell r="M3005">
            <v>0.57130000000000003</v>
          </cell>
          <cell r="N3005">
            <v>10.87</v>
          </cell>
          <cell r="O3005">
            <v>6.21</v>
          </cell>
          <cell r="P3005">
            <v>3.46</v>
          </cell>
          <cell r="Q3005">
            <v>37.57</v>
          </cell>
        </row>
        <row r="3006">
          <cell r="J3006" t="str">
            <v>AYUDANTE</v>
          </cell>
          <cell r="K3006" t="str">
            <v>hh</v>
          </cell>
          <cell r="M3006">
            <v>2.2854000000000001</v>
          </cell>
          <cell r="N3006">
            <v>9.81</v>
          </cell>
          <cell r="O3006">
            <v>22.42</v>
          </cell>
          <cell r="P3006">
            <v>13.83</v>
          </cell>
          <cell r="Q3006">
            <v>135.63999999999999</v>
          </cell>
        </row>
        <row r="3007">
          <cell r="J3007" t="str">
            <v>PIEDRA MEDIANA DE 4"</v>
          </cell>
          <cell r="K3007" t="str">
            <v>m3</v>
          </cell>
          <cell r="M3007">
            <v>0.375</v>
          </cell>
          <cell r="N3007">
            <v>32</v>
          </cell>
          <cell r="O3007">
            <v>12</v>
          </cell>
          <cell r="P3007">
            <v>2.27</v>
          </cell>
          <cell r="Q3007">
            <v>72.599999999999994</v>
          </cell>
        </row>
        <row r="3008">
          <cell r="J3008" t="str">
            <v>CONCRETO PREMEZCLADO f'c=140 kg/cm2</v>
          </cell>
          <cell r="K3008" t="str">
            <v>m3</v>
          </cell>
          <cell r="M3008">
            <v>0.78749999999999998</v>
          </cell>
          <cell r="N3008">
            <v>178.5</v>
          </cell>
          <cell r="O3008">
            <v>140.57</v>
          </cell>
          <cell r="P3008">
            <v>4.76</v>
          </cell>
          <cell r="Q3008">
            <v>850.45</v>
          </cell>
        </row>
        <row r="3009">
          <cell r="J3009" t="str">
            <v>IMPLEMENTOS DE SEGURIDAD</v>
          </cell>
          <cell r="K3009" t="str">
            <v>hh</v>
          </cell>
          <cell r="M3009">
            <v>4.1063999999999998</v>
          </cell>
          <cell r="N3009">
            <v>0.47</v>
          </cell>
          <cell r="O3009">
            <v>1.93</v>
          </cell>
          <cell r="P3009">
            <v>24.84</v>
          </cell>
          <cell r="Q3009">
            <v>11.68</v>
          </cell>
        </row>
        <row r="3010">
          <cell r="J3010" t="str">
            <v>HERRAMIENTAS MANUALES</v>
          </cell>
          <cell r="K3010" t="str">
            <v>%MO</v>
          </cell>
          <cell r="M3010">
            <v>5.0099999999999999E-2</v>
          </cell>
          <cell r="N3010">
            <v>47.13</v>
          </cell>
          <cell r="O3010">
            <v>2.36</v>
          </cell>
          <cell r="P3010">
            <v>0.3</v>
          </cell>
          <cell r="Q3010">
            <v>14.28</v>
          </cell>
        </row>
        <row r="3011">
          <cell r="J3011" t="str">
            <v>VIBRADOR DE CONCRETO3/4" - 2"</v>
          </cell>
          <cell r="K3011" t="str">
            <v>hm</v>
          </cell>
          <cell r="M3011">
            <v>0.42599999999999999</v>
          </cell>
          <cell r="N3011">
            <v>5</v>
          </cell>
          <cell r="O3011">
            <v>2.13</v>
          </cell>
          <cell r="P3011">
            <v>2.58</v>
          </cell>
          <cell r="Q3011">
            <v>12.89</v>
          </cell>
        </row>
        <row r="3012">
          <cell r="J3012" t="str">
            <v>JEFE DE GRUPO</v>
          </cell>
          <cell r="K3012" t="str">
            <v>hh</v>
          </cell>
          <cell r="M3012">
            <v>8.9200000000000002E-2</v>
          </cell>
          <cell r="N3012">
            <v>13.01</v>
          </cell>
          <cell r="O3012">
            <v>1.1599999999999999</v>
          </cell>
          <cell r="P3012">
            <v>6.5</v>
          </cell>
          <cell r="Q3012">
            <v>84.56</v>
          </cell>
        </row>
        <row r="3013">
          <cell r="J3013" t="str">
            <v>OPERARIO</v>
          </cell>
          <cell r="K3013" t="str">
            <v>hh</v>
          </cell>
          <cell r="M3013">
            <v>0.88849999999999996</v>
          </cell>
          <cell r="N3013">
            <v>12.2</v>
          </cell>
          <cell r="O3013">
            <v>10.84</v>
          </cell>
          <cell r="P3013">
            <v>64.77</v>
          </cell>
          <cell r="Q3013">
            <v>790.24</v>
          </cell>
        </row>
        <row r="3014">
          <cell r="J3014" t="str">
            <v>OFICIAL</v>
          </cell>
          <cell r="K3014" t="str">
            <v>hh</v>
          </cell>
          <cell r="M3014">
            <v>1.0662</v>
          </cell>
          <cell r="N3014">
            <v>10.87</v>
          </cell>
          <cell r="O3014">
            <v>11.59</v>
          </cell>
          <cell r="P3014">
            <v>77.73</v>
          </cell>
          <cell r="Q3014">
            <v>844.91</v>
          </cell>
        </row>
        <row r="3015">
          <cell r="J3015" t="str">
            <v>AYUDANTE</v>
          </cell>
          <cell r="K3015" t="str">
            <v>hh</v>
          </cell>
          <cell r="M3015">
            <v>0.35580000000000001</v>
          </cell>
          <cell r="N3015">
            <v>9.81</v>
          </cell>
          <cell r="O3015">
            <v>3.49</v>
          </cell>
          <cell r="P3015">
            <v>25.94</v>
          </cell>
          <cell r="Q3015">
            <v>254.42</v>
          </cell>
        </row>
        <row r="3016">
          <cell r="J3016" t="str">
            <v>ALAMBRE NEGRO RECOCIDO Nº 8</v>
          </cell>
          <cell r="K3016" t="str">
            <v>Kg</v>
          </cell>
          <cell r="M3016">
            <v>0.82669999999999999</v>
          </cell>
          <cell r="N3016">
            <v>3</v>
          </cell>
          <cell r="O3016">
            <v>2.48</v>
          </cell>
          <cell r="P3016">
            <v>60.27</v>
          </cell>
          <cell r="Q3016">
            <v>180.79</v>
          </cell>
        </row>
        <row r="3017">
          <cell r="J3017" t="str">
            <v>MADERA TORNILLO INC. CORTE</v>
          </cell>
          <cell r="K3017" t="str">
            <v>p2</v>
          </cell>
          <cell r="M3017">
            <v>4.1340000000000003</v>
          </cell>
          <cell r="N3017">
            <v>3.7</v>
          </cell>
          <cell r="O3017">
            <v>15.3</v>
          </cell>
          <cell r="P3017">
            <v>301.37</v>
          </cell>
          <cell r="Q3017">
            <v>1115.3699999999999</v>
          </cell>
        </row>
        <row r="3018">
          <cell r="J3018" t="str">
            <v>CLAVOS PARA MADERA CON CABEZA</v>
          </cell>
          <cell r="K3018" t="str">
            <v>Kg</v>
          </cell>
          <cell r="M3018">
            <v>5.5199999999999999E-2</v>
          </cell>
          <cell r="N3018">
            <v>2.9</v>
          </cell>
          <cell r="O3018">
            <v>0.16</v>
          </cell>
          <cell r="P3018">
            <v>4.0199999999999996</v>
          </cell>
          <cell r="Q3018">
            <v>11.66</v>
          </cell>
        </row>
        <row r="3019">
          <cell r="J3019" t="str">
            <v>DESMOLDANTE</v>
          </cell>
          <cell r="K3019" t="str">
            <v>lt</v>
          </cell>
          <cell r="M3019">
            <v>2.3300000000000001E-2</v>
          </cell>
          <cell r="N3019">
            <v>21.05</v>
          </cell>
          <cell r="O3019">
            <v>0.49</v>
          </cell>
          <cell r="P3019">
            <v>1.7</v>
          </cell>
          <cell r="Q3019">
            <v>35.72</v>
          </cell>
        </row>
        <row r="3020">
          <cell r="J3020" t="str">
            <v>IMPLEMENTOS DE SEGURIDAD</v>
          </cell>
          <cell r="K3020" t="str">
            <v>hh</v>
          </cell>
          <cell r="M3020">
            <v>2.4043000000000001</v>
          </cell>
          <cell r="N3020">
            <v>0.47</v>
          </cell>
          <cell r="O3020">
            <v>1.1299999999999999</v>
          </cell>
          <cell r="P3020">
            <v>175.27</v>
          </cell>
          <cell r="Q3020">
            <v>82.38</v>
          </cell>
        </row>
        <row r="3021">
          <cell r="J3021" t="str">
            <v>HERRAMIENTAS MANUALES</v>
          </cell>
          <cell r="K3021" t="str">
            <v>%MO</v>
          </cell>
          <cell r="M3021">
            <v>4.99E-2</v>
          </cell>
          <cell r="N3021">
            <v>27.08</v>
          </cell>
          <cell r="O3021">
            <v>1.35</v>
          </cell>
          <cell r="P3021">
            <v>3.64</v>
          </cell>
          <cell r="Q3021">
            <v>98.42</v>
          </cell>
        </row>
        <row r="3022">
          <cell r="J3022" t="str">
            <v>OPERARIO</v>
          </cell>
          <cell r="K3022" t="str">
            <v>hh</v>
          </cell>
          <cell r="M3022">
            <v>0.53359999999999996</v>
          </cell>
          <cell r="N3022">
            <v>12.2</v>
          </cell>
          <cell r="O3022">
            <v>6.51</v>
          </cell>
          <cell r="P3022">
            <v>3.08</v>
          </cell>
          <cell r="Q3022">
            <v>37.56</v>
          </cell>
        </row>
        <row r="3023">
          <cell r="J3023" t="str">
            <v>OFICIAL</v>
          </cell>
          <cell r="K3023" t="str">
            <v>hh</v>
          </cell>
          <cell r="M3023">
            <v>0.53359999999999996</v>
          </cell>
          <cell r="N3023">
            <v>10.87</v>
          </cell>
          <cell r="O3023">
            <v>5.8</v>
          </cell>
          <cell r="P3023">
            <v>3.08</v>
          </cell>
          <cell r="Q3023">
            <v>33.47</v>
          </cell>
        </row>
        <row r="3024">
          <cell r="J3024" t="str">
            <v>AYUDANTE</v>
          </cell>
          <cell r="K3024" t="str">
            <v>hh</v>
          </cell>
          <cell r="M3024">
            <v>1.6004</v>
          </cell>
          <cell r="N3024">
            <v>9.81</v>
          </cell>
          <cell r="O3024">
            <v>15.7</v>
          </cell>
          <cell r="P3024">
            <v>9.23</v>
          </cell>
          <cell r="Q3024">
            <v>90.59</v>
          </cell>
        </row>
        <row r="3025">
          <cell r="J3025" t="str">
            <v>CONCRETO PREMEZCLADO f'c=210 kg/cm2, Piedra 67, Slump 3-4"</v>
          </cell>
          <cell r="K3025" t="str">
            <v>m3</v>
          </cell>
          <cell r="M3025">
            <v>1.05</v>
          </cell>
          <cell r="N3025">
            <v>200.99</v>
          </cell>
          <cell r="O3025">
            <v>211.04</v>
          </cell>
          <cell r="P3025">
            <v>6.06</v>
          </cell>
          <cell r="Q3025">
            <v>1217.7</v>
          </cell>
        </row>
        <row r="3026">
          <cell r="J3026" t="str">
            <v>IMPLEMENTOS DE SEGURIDAD</v>
          </cell>
          <cell r="K3026" t="str">
            <v>hh</v>
          </cell>
          <cell r="M3026">
            <v>2.6596000000000002</v>
          </cell>
          <cell r="N3026">
            <v>0.47</v>
          </cell>
          <cell r="O3026">
            <v>1.25</v>
          </cell>
          <cell r="P3026">
            <v>15.35</v>
          </cell>
          <cell r="Q3026">
            <v>7.21</v>
          </cell>
        </row>
        <row r="3027">
          <cell r="J3027" t="str">
            <v>HERRAMIENTAS MANUALES</v>
          </cell>
          <cell r="K3027" t="str">
            <v>%MO</v>
          </cell>
          <cell r="M3027">
            <v>0.03</v>
          </cell>
          <cell r="N3027">
            <v>29.3</v>
          </cell>
          <cell r="O3027">
            <v>0.88</v>
          </cell>
          <cell r="P3027">
            <v>0.17</v>
          </cell>
          <cell r="Q3027">
            <v>5.08</v>
          </cell>
        </row>
        <row r="3028">
          <cell r="J3028" t="str">
            <v>SERVICIO DE BOMBA P/PREMEZCLADO</v>
          </cell>
          <cell r="K3028" t="str">
            <v>m3</v>
          </cell>
          <cell r="M3028">
            <v>1.05</v>
          </cell>
          <cell r="N3028">
            <v>30</v>
          </cell>
          <cell r="O3028">
            <v>31.5</v>
          </cell>
          <cell r="P3028">
            <v>6.06</v>
          </cell>
          <cell r="Q3028">
            <v>181.76</v>
          </cell>
        </row>
        <row r="3029">
          <cell r="J3029" t="str">
            <v>VIBRADOR DE CONCRETO3/4" - 2"</v>
          </cell>
          <cell r="K3029" t="str">
            <v>hm</v>
          </cell>
          <cell r="M3029">
            <v>0.59599999999999997</v>
          </cell>
          <cell r="N3029">
            <v>5</v>
          </cell>
          <cell r="O3029">
            <v>2.98</v>
          </cell>
          <cell r="P3029">
            <v>3.44</v>
          </cell>
          <cell r="Q3029">
            <v>17.190000000000001</v>
          </cell>
        </row>
        <row r="3030">
          <cell r="J3030" t="str">
            <v>GASOLINA 84</v>
          </cell>
          <cell r="K3030" t="str">
            <v>gal</v>
          </cell>
          <cell r="M3030">
            <v>0.31929999999999997</v>
          </cell>
          <cell r="N3030">
            <v>8.3000000000000007</v>
          </cell>
          <cell r="O3030">
            <v>2.65</v>
          </cell>
          <cell r="P3030">
            <v>1.84</v>
          </cell>
          <cell r="Q3030">
            <v>15.29</v>
          </cell>
        </row>
        <row r="3031">
          <cell r="J3031" t="str">
            <v>SERVICIO DEHABILITADO DE ACERO DE REFUERZO</v>
          </cell>
          <cell r="K3031" t="str">
            <v>Kg</v>
          </cell>
          <cell r="M3031">
            <v>1.1143000000000001</v>
          </cell>
          <cell r="N3031">
            <v>0.35</v>
          </cell>
          <cell r="O3031">
            <v>0.39</v>
          </cell>
          <cell r="P3031">
            <v>1278.6600000000001</v>
          </cell>
          <cell r="Q3031">
            <v>447.53</v>
          </cell>
        </row>
        <row r="3032">
          <cell r="J3032" t="str">
            <v>JEFE DE GRUPO</v>
          </cell>
          <cell r="K3032" t="str">
            <v>hh</v>
          </cell>
          <cell r="M3032">
            <v>2.3E-3</v>
          </cell>
          <cell r="N3032">
            <v>13.01</v>
          </cell>
          <cell r="O3032">
            <v>0.03</v>
          </cell>
          <cell r="P3032">
            <v>2.64</v>
          </cell>
          <cell r="Q3032">
            <v>34.43</v>
          </cell>
        </row>
        <row r="3033">
          <cell r="J3033" t="str">
            <v>OPERARIO</v>
          </cell>
          <cell r="K3033" t="str">
            <v>hh</v>
          </cell>
          <cell r="M3033">
            <v>2.5399999999999999E-2</v>
          </cell>
          <cell r="N3033">
            <v>12.2</v>
          </cell>
          <cell r="O3033">
            <v>0.31</v>
          </cell>
          <cell r="P3033">
            <v>29.15</v>
          </cell>
          <cell r="Q3033">
            <v>355.73</v>
          </cell>
        </row>
        <row r="3034">
          <cell r="J3034" t="str">
            <v>OFICIAL</v>
          </cell>
          <cell r="K3034" t="str">
            <v>hh</v>
          </cell>
          <cell r="M3034">
            <v>2.4799999999999999E-2</v>
          </cell>
          <cell r="N3034">
            <v>10.87</v>
          </cell>
          <cell r="O3034">
            <v>0.27</v>
          </cell>
          <cell r="P3034">
            <v>28.46</v>
          </cell>
          <cell r="Q3034">
            <v>309.83</v>
          </cell>
        </row>
        <row r="3035">
          <cell r="J3035" t="str">
            <v>ACERO CORRUGADO fy=4200 kg/cm2 GRADO 60</v>
          </cell>
          <cell r="K3035" t="str">
            <v>Kg</v>
          </cell>
          <cell r="M3035">
            <v>1.1000000000000001</v>
          </cell>
          <cell r="N3035">
            <v>2.33</v>
          </cell>
          <cell r="O3035">
            <v>2.56</v>
          </cell>
          <cell r="P3035">
            <v>1262.25</v>
          </cell>
          <cell r="Q3035">
            <v>2937.6</v>
          </cell>
        </row>
        <row r="3036">
          <cell r="J3036" t="str">
            <v>ALAMBRE NEGRO RECOCIDO Nº 16</v>
          </cell>
          <cell r="K3036" t="str">
            <v>Kg</v>
          </cell>
          <cell r="M3036">
            <v>6.1100000000000002E-2</v>
          </cell>
          <cell r="N3036">
            <v>3.11</v>
          </cell>
          <cell r="O3036">
            <v>0.19</v>
          </cell>
          <cell r="P3036">
            <v>70.11</v>
          </cell>
          <cell r="Q3036">
            <v>218.03</v>
          </cell>
        </row>
        <row r="3037">
          <cell r="J3037" t="str">
            <v>PETROLEO D-2</v>
          </cell>
          <cell r="K3037" t="str">
            <v>gal</v>
          </cell>
          <cell r="M3037">
            <v>2.0199999999999999E-2</v>
          </cell>
          <cell r="N3037">
            <v>8.4</v>
          </cell>
          <cell r="O3037">
            <v>0.17</v>
          </cell>
          <cell r="P3037">
            <v>23.18</v>
          </cell>
          <cell r="Q3037">
            <v>195.08</v>
          </cell>
        </row>
        <row r="3038">
          <cell r="J3038" t="str">
            <v>IMPLEMENTOS DE SEGURIDAD</v>
          </cell>
          <cell r="K3038" t="str">
            <v>hh</v>
          </cell>
          <cell r="M3038">
            <v>4.2599999999999999E-2</v>
          </cell>
          <cell r="N3038">
            <v>0.47</v>
          </cell>
          <cell r="O3038">
            <v>0.02</v>
          </cell>
          <cell r="P3038">
            <v>48.88</v>
          </cell>
          <cell r="Q3038">
            <v>22.95</v>
          </cell>
        </row>
        <row r="3039">
          <cell r="J3039" t="str">
            <v>HERRAMIENTAS MANUALES</v>
          </cell>
          <cell r="K3039" t="str">
            <v>%MO</v>
          </cell>
          <cell r="M3039">
            <v>4.41E-2</v>
          </cell>
          <cell r="N3039">
            <v>0.68</v>
          </cell>
          <cell r="O3039">
            <v>0.03</v>
          </cell>
          <cell r="P3039">
            <v>50.6</v>
          </cell>
          <cell r="Q3039">
            <v>34.43</v>
          </cell>
        </row>
        <row r="3040">
          <cell r="J3040" t="str">
            <v>CAMION GRUA DE 5.75TN</v>
          </cell>
          <cell r="K3040" t="str">
            <v>hm</v>
          </cell>
          <cell r="M3040">
            <v>6.4000000000000003E-3</v>
          </cell>
          <cell r="N3040">
            <v>100.8</v>
          </cell>
          <cell r="O3040">
            <v>0.65</v>
          </cell>
          <cell r="P3040">
            <v>7.34</v>
          </cell>
          <cell r="Q3040">
            <v>745.88</v>
          </cell>
        </row>
        <row r="3041">
          <cell r="J3041" t="str">
            <v>OPERARIO</v>
          </cell>
          <cell r="K3041" t="str">
            <v>hh</v>
          </cell>
          <cell r="M3041">
            <v>0.1</v>
          </cell>
          <cell r="N3041">
            <v>12.2</v>
          </cell>
          <cell r="O3041">
            <v>1.22</v>
          </cell>
          <cell r="P3041">
            <v>3.41</v>
          </cell>
          <cell r="Q3041">
            <v>41.6</v>
          </cell>
        </row>
        <row r="3042">
          <cell r="J3042" t="str">
            <v>OFICIAL</v>
          </cell>
          <cell r="K3042" t="str">
            <v>hh</v>
          </cell>
          <cell r="M3042">
            <v>1</v>
          </cell>
          <cell r="N3042">
            <v>10.87</v>
          </cell>
          <cell r="O3042">
            <v>10.87</v>
          </cell>
          <cell r="P3042">
            <v>34.1</v>
          </cell>
          <cell r="Q3042">
            <v>370.67</v>
          </cell>
        </row>
        <row r="3043">
          <cell r="J3043" t="str">
            <v>AYUDANTE</v>
          </cell>
          <cell r="K3043" t="str">
            <v>hh</v>
          </cell>
          <cell r="M3043">
            <v>1</v>
          </cell>
          <cell r="N3043">
            <v>9.81</v>
          </cell>
          <cell r="O3043">
            <v>9.81</v>
          </cell>
          <cell r="P3043">
            <v>34.1</v>
          </cell>
          <cell r="Q3043">
            <v>334.52</v>
          </cell>
        </row>
        <row r="3044">
          <cell r="J3044" t="str">
            <v>ALAMBRE NEGRO RECOCIDO Nº 8</v>
          </cell>
          <cell r="K3044" t="str">
            <v>Kg</v>
          </cell>
          <cell r="M3044">
            <v>0.08</v>
          </cell>
          <cell r="N3044">
            <v>3</v>
          </cell>
          <cell r="O3044">
            <v>0.24</v>
          </cell>
          <cell r="P3044">
            <v>2.73</v>
          </cell>
          <cell r="Q3044">
            <v>8.18</v>
          </cell>
        </row>
        <row r="3045">
          <cell r="J3045" t="str">
            <v>CLAVOS PARA MADERA CON CABEZA</v>
          </cell>
          <cell r="K3045" t="str">
            <v>Kg</v>
          </cell>
          <cell r="M3045">
            <v>0.2172</v>
          </cell>
          <cell r="N3045">
            <v>2.9</v>
          </cell>
          <cell r="O3045">
            <v>0.63</v>
          </cell>
          <cell r="P3045">
            <v>7.41</v>
          </cell>
          <cell r="Q3045">
            <v>21.48</v>
          </cell>
        </row>
        <row r="3046">
          <cell r="J3046" t="str">
            <v>TRIPLAY LUPUNA DE 4' X8'X10 mm</v>
          </cell>
          <cell r="K3046" t="str">
            <v>pl</v>
          </cell>
          <cell r="M3046">
            <v>4.41E-2</v>
          </cell>
          <cell r="N3046">
            <v>54</v>
          </cell>
          <cell r="O3046">
            <v>2.38</v>
          </cell>
          <cell r="P3046">
            <v>1.5</v>
          </cell>
          <cell r="Q3046">
            <v>81.16</v>
          </cell>
        </row>
        <row r="3047">
          <cell r="J3047" t="str">
            <v>MADERA TORNILLO INC. CORTE</v>
          </cell>
          <cell r="K3047" t="str">
            <v>p2</v>
          </cell>
          <cell r="M3047">
            <v>2.5011999999999999</v>
          </cell>
          <cell r="N3047">
            <v>3.7</v>
          </cell>
          <cell r="O3047">
            <v>9.25</v>
          </cell>
          <cell r="P3047">
            <v>85.29</v>
          </cell>
          <cell r="Q3047">
            <v>315.43</v>
          </cell>
        </row>
        <row r="3048">
          <cell r="J3048" t="str">
            <v>IMPLEMENTOS DE SEGURIDAD</v>
          </cell>
          <cell r="K3048" t="str">
            <v>hh</v>
          </cell>
          <cell r="M3048">
            <v>2.1063999999999998</v>
          </cell>
          <cell r="N3048">
            <v>0.47</v>
          </cell>
          <cell r="O3048">
            <v>0.99</v>
          </cell>
          <cell r="P3048">
            <v>71.83</v>
          </cell>
          <cell r="Q3048">
            <v>33.76</v>
          </cell>
        </row>
        <row r="3049">
          <cell r="J3049" t="str">
            <v>HERRAMIENTAS MANUALES</v>
          </cell>
          <cell r="K3049" t="str">
            <v>%MO</v>
          </cell>
          <cell r="M3049">
            <v>2.9899999999999999E-2</v>
          </cell>
          <cell r="N3049">
            <v>25.45</v>
          </cell>
          <cell r="O3049">
            <v>0.76</v>
          </cell>
          <cell r="P3049">
            <v>1.02</v>
          </cell>
          <cell r="Q3049">
            <v>25.92</v>
          </cell>
        </row>
        <row r="3050">
          <cell r="J3050" t="str">
            <v>SERVICIO DE GRUA</v>
          </cell>
          <cell r="K3050" t="str">
            <v>glb</v>
          </cell>
          <cell r="M3050">
            <v>1</v>
          </cell>
          <cell r="N3050">
            <v>5.47</v>
          </cell>
          <cell r="O3050">
            <v>5.47</v>
          </cell>
          <cell r="P3050">
            <v>34.1</v>
          </cell>
          <cell r="Q3050">
            <v>186.53</v>
          </cell>
        </row>
        <row r="3051">
          <cell r="J3051" t="str">
            <v>OPERARIO</v>
          </cell>
          <cell r="K3051" t="str">
            <v>hh</v>
          </cell>
          <cell r="M3051">
            <v>0.2</v>
          </cell>
          <cell r="N3051">
            <v>12.2</v>
          </cell>
          <cell r="O3051">
            <v>2.44</v>
          </cell>
          <cell r="P3051">
            <v>0.64</v>
          </cell>
          <cell r="Q3051">
            <v>7.83</v>
          </cell>
        </row>
        <row r="3052">
          <cell r="J3052" t="str">
            <v>OFICIAL</v>
          </cell>
          <cell r="K3052" t="str">
            <v>hh</v>
          </cell>
          <cell r="M3052">
            <v>0.2006</v>
          </cell>
          <cell r="N3052">
            <v>10.87</v>
          </cell>
          <cell r="O3052">
            <v>2.1800000000000002</v>
          </cell>
          <cell r="P3052">
            <v>0.64</v>
          </cell>
          <cell r="Q3052">
            <v>7</v>
          </cell>
        </row>
        <row r="3053">
          <cell r="J3053" t="str">
            <v>AYUDANTE</v>
          </cell>
          <cell r="K3053" t="str">
            <v>hh</v>
          </cell>
          <cell r="M3053">
            <v>0.60040000000000004</v>
          </cell>
          <cell r="N3053">
            <v>9.81</v>
          </cell>
          <cell r="O3053">
            <v>5.89</v>
          </cell>
          <cell r="P3053">
            <v>1.93</v>
          </cell>
          <cell r="Q3053">
            <v>18.91</v>
          </cell>
        </row>
        <row r="3054">
          <cell r="J3054" t="str">
            <v>CONCRETO PREMEZCLADO f'c=210 kg/cm2, Piedra 67, Slump 3-4"</v>
          </cell>
          <cell r="K3054" t="str">
            <v>m3</v>
          </cell>
          <cell r="M3054">
            <v>1.05</v>
          </cell>
          <cell r="N3054">
            <v>200.99</v>
          </cell>
          <cell r="O3054">
            <v>211.04</v>
          </cell>
          <cell r="P3054">
            <v>3.37</v>
          </cell>
          <cell r="Q3054">
            <v>677.44</v>
          </cell>
        </row>
        <row r="3055">
          <cell r="J3055" t="str">
            <v>IMPLEMENTOS DE SEGURIDAD</v>
          </cell>
          <cell r="K3055" t="str">
            <v>hh</v>
          </cell>
          <cell r="M3055">
            <v>1</v>
          </cell>
          <cell r="N3055">
            <v>0.47</v>
          </cell>
          <cell r="O3055">
            <v>0.47</v>
          </cell>
          <cell r="P3055">
            <v>3.21</v>
          </cell>
          <cell r="Q3055">
            <v>1.51</v>
          </cell>
        </row>
        <row r="3056">
          <cell r="J3056" t="str">
            <v>HERRAMIENTAS MANUALES</v>
          </cell>
          <cell r="K3056" t="str">
            <v>%MO</v>
          </cell>
          <cell r="M3056">
            <v>0.03</v>
          </cell>
          <cell r="N3056">
            <v>10.99</v>
          </cell>
          <cell r="O3056">
            <v>0.33</v>
          </cell>
          <cell r="P3056">
            <v>0.1</v>
          </cell>
          <cell r="Q3056">
            <v>1.06</v>
          </cell>
        </row>
        <row r="3057">
          <cell r="J3057" t="str">
            <v>SERVICIO DE BOMBA P/PREMEZCLADO</v>
          </cell>
          <cell r="K3057" t="str">
            <v>m3</v>
          </cell>
          <cell r="M3057">
            <v>1.05</v>
          </cell>
          <cell r="N3057">
            <v>30</v>
          </cell>
          <cell r="O3057">
            <v>31.5</v>
          </cell>
          <cell r="P3057">
            <v>3.37</v>
          </cell>
          <cell r="Q3057">
            <v>101.12</v>
          </cell>
        </row>
        <row r="3058">
          <cell r="J3058" t="str">
            <v>VIBRADOR DE CONCRETO3/4" - 2"</v>
          </cell>
          <cell r="K3058" t="str">
            <v>hm</v>
          </cell>
          <cell r="M3058">
            <v>0.29799999999999999</v>
          </cell>
          <cell r="N3058">
            <v>5</v>
          </cell>
          <cell r="O3058">
            <v>1.49</v>
          </cell>
          <cell r="P3058">
            <v>0.96</v>
          </cell>
          <cell r="Q3058">
            <v>4.78</v>
          </cell>
        </row>
        <row r="3059">
          <cell r="J3059" t="str">
            <v>SERVICIO DEHABILITADO DE ACERO DE REFUERZO</v>
          </cell>
          <cell r="K3059" t="str">
            <v>Kg</v>
          </cell>
          <cell r="M3059">
            <v>1.1143000000000001</v>
          </cell>
          <cell r="N3059">
            <v>0.35</v>
          </cell>
          <cell r="O3059">
            <v>0.39</v>
          </cell>
          <cell r="P3059">
            <v>446.59</v>
          </cell>
          <cell r="Q3059">
            <v>156.30000000000001</v>
          </cell>
        </row>
        <row r="3060">
          <cell r="J3060" t="str">
            <v>JEFE DE GRUPO</v>
          </cell>
          <cell r="K3060" t="str">
            <v>hh</v>
          </cell>
          <cell r="M3060">
            <v>2.3E-3</v>
          </cell>
          <cell r="N3060">
            <v>13.01</v>
          </cell>
          <cell r="O3060">
            <v>0.03</v>
          </cell>
          <cell r="P3060">
            <v>0.92</v>
          </cell>
          <cell r="Q3060">
            <v>12.02</v>
          </cell>
        </row>
        <row r="3061">
          <cell r="J3061" t="str">
            <v>OPERARIO</v>
          </cell>
          <cell r="K3061" t="str">
            <v>hh</v>
          </cell>
          <cell r="M3061">
            <v>2.5399999999999999E-2</v>
          </cell>
          <cell r="N3061">
            <v>12.2</v>
          </cell>
          <cell r="O3061">
            <v>0.31</v>
          </cell>
          <cell r="P3061">
            <v>10.18</v>
          </cell>
          <cell r="Q3061">
            <v>124.24</v>
          </cell>
        </row>
        <row r="3062">
          <cell r="J3062" t="str">
            <v>OFICIAL</v>
          </cell>
          <cell r="K3062" t="str">
            <v>hh</v>
          </cell>
          <cell r="M3062">
            <v>2.4799999999999999E-2</v>
          </cell>
          <cell r="N3062">
            <v>10.87</v>
          </cell>
          <cell r="O3062">
            <v>0.27</v>
          </cell>
          <cell r="P3062">
            <v>9.94</v>
          </cell>
          <cell r="Q3062">
            <v>108.21</v>
          </cell>
        </row>
        <row r="3063">
          <cell r="J3063" t="str">
            <v>ACERO CORRUGADO fy=4200 kg/cm2 GRADO 60</v>
          </cell>
          <cell r="K3063" t="str">
            <v>Kg</v>
          </cell>
          <cell r="M3063">
            <v>1.1000000000000001</v>
          </cell>
          <cell r="N3063">
            <v>2.33</v>
          </cell>
          <cell r="O3063">
            <v>2.56</v>
          </cell>
          <cell r="P3063">
            <v>440.86</v>
          </cell>
          <cell r="Q3063">
            <v>1026</v>
          </cell>
        </row>
        <row r="3064">
          <cell r="J3064" t="str">
            <v>ALAMBRE NEGRO RECOCIDO Nº 16</v>
          </cell>
          <cell r="K3064" t="str">
            <v>Kg</v>
          </cell>
          <cell r="M3064">
            <v>6.1100000000000002E-2</v>
          </cell>
          <cell r="N3064">
            <v>3.11</v>
          </cell>
          <cell r="O3064">
            <v>0.19</v>
          </cell>
          <cell r="P3064">
            <v>24.49</v>
          </cell>
          <cell r="Q3064">
            <v>76.150000000000006</v>
          </cell>
        </row>
        <row r="3065">
          <cell r="J3065" t="str">
            <v>PETROLEO D-2</v>
          </cell>
          <cell r="K3065" t="str">
            <v>gal</v>
          </cell>
          <cell r="M3065">
            <v>2.0199999999999999E-2</v>
          </cell>
          <cell r="N3065">
            <v>8.4</v>
          </cell>
          <cell r="O3065">
            <v>0.17</v>
          </cell>
          <cell r="P3065">
            <v>8.1</v>
          </cell>
          <cell r="Q3065">
            <v>68.13</v>
          </cell>
        </row>
        <row r="3066">
          <cell r="J3066" t="str">
            <v>IMPLEMENTOS DE SEGURIDAD</v>
          </cell>
          <cell r="K3066" t="str">
            <v>hh</v>
          </cell>
          <cell r="M3066">
            <v>4.2599999999999999E-2</v>
          </cell>
          <cell r="N3066">
            <v>0.47</v>
          </cell>
          <cell r="O3066">
            <v>0.02</v>
          </cell>
          <cell r="P3066">
            <v>17.07</v>
          </cell>
          <cell r="Q3066">
            <v>8.02</v>
          </cell>
        </row>
        <row r="3067">
          <cell r="J3067" t="str">
            <v>HERRAMIENTAS MANUALES</v>
          </cell>
          <cell r="K3067" t="str">
            <v>%MO</v>
          </cell>
          <cell r="M3067">
            <v>4.41E-2</v>
          </cell>
          <cell r="N3067">
            <v>0.68</v>
          </cell>
          <cell r="O3067">
            <v>0.03</v>
          </cell>
          <cell r="P3067">
            <v>17.670000000000002</v>
          </cell>
          <cell r="Q3067">
            <v>12.02</v>
          </cell>
        </row>
        <row r="3068">
          <cell r="J3068" t="str">
            <v>CAMION GRUA DE 5.75TN</v>
          </cell>
          <cell r="K3068" t="str">
            <v>hm</v>
          </cell>
          <cell r="M3068">
            <v>6.4000000000000003E-3</v>
          </cell>
          <cell r="N3068">
            <v>100.8</v>
          </cell>
          <cell r="O3068">
            <v>0.65</v>
          </cell>
          <cell r="P3068">
            <v>2.56</v>
          </cell>
          <cell r="Q3068">
            <v>260.51</v>
          </cell>
        </row>
        <row r="3069">
          <cell r="J3069" t="str">
            <v>JEFE DE GRUPO</v>
          </cell>
          <cell r="K3069" t="str">
            <v>hh</v>
          </cell>
          <cell r="M3069">
            <v>5.2999999999999999E-2</v>
          </cell>
          <cell r="N3069">
            <v>13.01</v>
          </cell>
          <cell r="O3069">
            <v>0.69</v>
          </cell>
          <cell r="P3069">
            <v>1.24</v>
          </cell>
          <cell r="Q3069">
            <v>16.149999999999999</v>
          </cell>
        </row>
        <row r="3070">
          <cell r="J3070" t="str">
            <v>OPERARIO</v>
          </cell>
          <cell r="K3070" t="str">
            <v>hh</v>
          </cell>
          <cell r="M3070">
            <v>0.53359999999999996</v>
          </cell>
          <cell r="N3070">
            <v>12.2</v>
          </cell>
          <cell r="O3070">
            <v>6.51</v>
          </cell>
          <cell r="P3070">
            <v>12.49</v>
          </cell>
          <cell r="Q3070">
            <v>152.33000000000001</v>
          </cell>
        </row>
        <row r="3071">
          <cell r="J3071" t="str">
            <v>OFICIAL</v>
          </cell>
          <cell r="K3071" t="str">
            <v>hh</v>
          </cell>
          <cell r="M3071">
            <v>0.53359999999999996</v>
          </cell>
          <cell r="N3071">
            <v>10.87</v>
          </cell>
          <cell r="O3071">
            <v>5.8</v>
          </cell>
          <cell r="P3071">
            <v>12.49</v>
          </cell>
          <cell r="Q3071">
            <v>135.72</v>
          </cell>
        </row>
        <row r="3072">
          <cell r="J3072" t="str">
            <v>ALAMBRE NEGRO RECOCIDO Nº 8</v>
          </cell>
          <cell r="K3072" t="str">
            <v>Kg</v>
          </cell>
          <cell r="M3072">
            <v>0.1033</v>
          </cell>
          <cell r="N3072">
            <v>3</v>
          </cell>
          <cell r="O3072">
            <v>0.31</v>
          </cell>
          <cell r="P3072">
            <v>2.42</v>
          </cell>
          <cell r="Q3072">
            <v>7.25</v>
          </cell>
        </row>
        <row r="3073">
          <cell r="J3073" t="str">
            <v>CLAVOS PARA MADERA CON CABEZA</v>
          </cell>
          <cell r="K3073" t="str">
            <v>Kg</v>
          </cell>
          <cell r="M3073">
            <v>0.1103</v>
          </cell>
          <cell r="N3073">
            <v>2.9</v>
          </cell>
          <cell r="O3073">
            <v>0.32</v>
          </cell>
          <cell r="P3073">
            <v>2.58</v>
          </cell>
          <cell r="Q3073">
            <v>7.49</v>
          </cell>
        </row>
        <row r="3074">
          <cell r="J3074" t="str">
            <v>MADERA TORNILLO INC. CORTE</v>
          </cell>
          <cell r="K3074" t="str">
            <v>p2</v>
          </cell>
          <cell r="M3074">
            <v>1.8511</v>
          </cell>
          <cell r="N3074">
            <v>3.7</v>
          </cell>
          <cell r="O3074">
            <v>6.85</v>
          </cell>
          <cell r="P3074">
            <v>43.32</v>
          </cell>
          <cell r="Q3074">
            <v>160.29</v>
          </cell>
        </row>
        <row r="3075">
          <cell r="J3075" t="str">
            <v>IMPLEMENTOS DE SEGURIDAD</v>
          </cell>
          <cell r="K3075" t="str">
            <v>hh</v>
          </cell>
          <cell r="M3075">
            <v>1.1276999999999999</v>
          </cell>
          <cell r="N3075">
            <v>0.47</v>
          </cell>
          <cell r="O3075">
            <v>0.53</v>
          </cell>
          <cell r="P3075">
            <v>26.39</v>
          </cell>
          <cell r="Q3075">
            <v>12.4</v>
          </cell>
        </row>
        <row r="3076">
          <cell r="J3076" t="str">
            <v>HERRAMIENTAS MANUALES</v>
          </cell>
          <cell r="K3076" t="str">
            <v>%MO</v>
          </cell>
          <cell r="M3076">
            <v>3.0200000000000001E-2</v>
          </cell>
          <cell r="N3076">
            <v>13.57</v>
          </cell>
          <cell r="O3076">
            <v>0.41</v>
          </cell>
          <cell r="P3076">
            <v>0.71</v>
          </cell>
          <cell r="Q3076">
            <v>9.59</v>
          </cell>
        </row>
        <row r="3077">
          <cell r="J3077" t="str">
            <v>SERVICIO DE GRUA</v>
          </cell>
          <cell r="K3077" t="str">
            <v>glb</v>
          </cell>
          <cell r="M3077">
            <v>1</v>
          </cell>
          <cell r="N3077">
            <v>3.13</v>
          </cell>
          <cell r="O3077">
            <v>3.13</v>
          </cell>
          <cell r="P3077">
            <v>23.4</v>
          </cell>
          <cell r="Q3077">
            <v>73.239999999999995</v>
          </cell>
        </row>
        <row r="3078">
          <cell r="J3078" t="str">
            <v>ALQUILER DE ENCOFRADO</v>
          </cell>
          <cell r="K3078" t="str">
            <v>glb</v>
          </cell>
          <cell r="M3078">
            <v>1</v>
          </cell>
          <cell r="N3078">
            <v>8.25</v>
          </cell>
          <cell r="O3078">
            <v>8.25</v>
          </cell>
          <cell r="P3078">
            <v>23.4</v>
          </cell>
          <cell r="Q3078">
            <v>193.05</v>
          </cell>
        </row>
        <row r="3079">
          <cell r="J3079" t="str">
            <v>JEFE DE GRUPO</v>
          </cell>
          <cell r="K3079" t="str">
            <v>hh</v>
          </cell>
          <cell r="M3079">
            <v>0.2283</v>
          </cell>
          <cell r="N3079">
            <v>13.01</v>
          </cell>
          <cell r="O3079">
            <v>2.97</v>
          </cell>
          <cell r="P3079">
            <v>0.47</v>
          </cell>
          <cell r="Q3079">
            <v>6.09</v>
          </cell>
        </row>
        <row r="3080">
          <cell r="J3080" t="str">
            <v>OPERARIO</v>
          </cell>
          <cell r="K3080" t="str">
            <v>hh</v>
          </cell>
          <cell r="M3080">
            <v>0.68610000000000004</v>
          </cell>
          <cell r="N3080">
            <v>12.2</v>
          </cell>
          <cell r="O3080">
            <v>8.3699999999999992</v>
          </cell>
          <cell r="P3080">
            <v>1.41</v>
          </cell>
          <cell r="Q3080">
            <v>17.16</v>
          </cell>
        </row>
        <row r="3081">
          <cell r="J3081" t="str">
            <v>OFICIAL</v>
          </cell>
          <cell r="K3081" t="str">
            <v>hh</v>
          </cell>
          <cell r="M3081">
            <v>0.22819999999999999</v>
          </cell>
          <cell r="N3081">
            <v>10.87</v>
          </cell>
          <cell r="O3081">
            <v>2.48</v>
          </cell>
          <cell r="P3081">
            <v>0.47</v>
          </cell>
          <cell r="Q3081">
            <v>5.08</v>
          </cell>
        </row>
        <row r="3082">
          <cell r="J3082" t="str">
            <v>AYUDANTE</v>
          </cell>
          <cell r="K3082" t="str">
            <v>hh</v>
          </cell>
          <cell r="M3082">
            <v>0.68600000000000005</v>
          </cell>
          <cell r="N3082">
            <v>9.81</v>
          </cell>
          <cell r="O3082">
            <v>6.73</v>
          </cell>
          <cell r="P3082">
            <v>1.41</v>
          </cell>
          <cell r="Q3082">
            <v>13.8</v>
          </cell>
        </row>
        <row r="3083">
          <cell r="J3083" t="str">
            <v>CONCRETO PREMEZCLADO f'c=210 kg/cm2, Piedra 67, Slump 3-4"</v>
          </cell>
          <cell r="K3083" t="str">
            <v>m3</v>
          </cell>
          <cell r="M3083">
            <v>1.05</v>
          </cell>
          <cell r="N3083">
            <v>200.99</v>
          </cell>
          <cell r="O3083">
            <v>211.04</v>
          </cell>
          <cell r="P3083">
            <v>2.15</v>
          </cell>
          <cell r="Q3083">
            <v>432.63</v>
          </cell>
        </row>
        <row r="3084">
          <cell r="J3084" t="str">
            <v>IMPLEMENTOS DE SEGURIDAD</v>
          </cell>
          <cell r="K3084" t="str">
            <v>hh</v>
          </cell>
          <cell r="M3084">
            <v>1.8298000000000001</v>
          </cell>
          <cell r="N3084">
            <v>0.47</v>
          </cell>
          <cell r="O3084">
            <v>0.86</v>
          </cell>
          <cell r="P3084">
            <v>3.75</v>
          </cell>
          <cell r="Q3084">
            <v>1.76</v>
          </cell>
        </row>
        <row r="3085">
          <cell r="J3085" t="str">
            <v>HERRAMIENTAS MANUALES</v>
          </cell>
          <cell r="K3085" t="str">
            <v>%MO</v>
          </cell>
          <cell r="M3085">
            <v>4.99E-2</v>
          </cell>
          <cell r="N3085">
            <v>21.43</v>
          </cell>
          <cell r="O3085">
            <v>1.07</v>
          </cell>
          <cell r="P3085">
            <v>0.1</v>
          </cell>
          <cell r="Q3085">
            <v>2.19</v>
          </cell>
        </row>
        <row r="3086">
          <cell r="J3086" t="str">
            <v>SERVICIO DE BOMBA P/PREMEZCLADO</v>
          </cell>
          <cell r="K3086" t="str">
            <v>m3</v>
          </cell>
          <cell r="M3086">
            <v>1.05</v>
          </cell>
          <cell r="N3086">
            <v>30</v>
          </cell>
          <cell r="O3086">
            <v>31.5</v>
          </cell>
          <cell r="P3086">
            <v>2.15</v>
          </cell>
          <cell r="Q3086">
            <v>64.58</v>
          </cell>
        </row>
        <row r="3087">
          <cell r="J3087" t="str">
            <v>VIBRADOR DE CONCRETO3/4" - 2"</v>
          </cell>
          <cell r="K3087" t="str">
            <v>hm</v>
          </cell>
          <cell r="M3087">
            <v>0.34</v>
          </cell>
          <cell r="N3087">
            <v>5</v>
          </cell>
          <cell r="O3087">
            <v>1.7</v>
          </cell>
          <cell r="P3087">
            <v>0.7</v>
          </cell>
          <cell r="Q3087">
            <v>3.49</v>
          </cell>
        </row>
        <row r="3088">
          <cell r="J3088" t="str">
            <v>SERVICIO DEHABILITADO DE ACERO DE REFUERZO</v>
          </cell>
          <cell r="K3088" t="str">
            <v>Kg</v>
          </cell>
          <cell r="M3088">
            <v>1.1143000000000001</v>
          </cell>
          <cell r="N3088">
            <v>0.35</v>
          </cell>
          <cell r="O3088">
            <v>0.39</v>
          </cell>
          <cell r="P3088">
            <v>117.34</v>
          </cell>
          <cell r="Q3088">
            <v>41.07</v>
          </cell>
        </row>
        <row r="3089">
          <cell r="J3089" t="str">
            <v>JEFE DE GRUPO</v>
          </cell>
          <cell r="K3089" t="str">
            <v>hh</v>
          </cell>
          <cell r="M3089">
            <v>2.3E-3</v>
          </cell>
          <cell r="N3089">
            <v>13.01</v>
          </cell>
          <cell r="O3089">
            <v>0.03</v>
          </cell>
          <cell r="P3089">
            <v>0.24</v>
          </cell>
          <cell r="Q3089">
            <v>3.16</v>
          </cell>
        </row>
        <row r="3090">
          <cell r="J3090" t="str">
            <v>OPERARIO</v>
          </cell>
          <cell r="K3090" t="str">
            <v>hh</v>
          </cell>
          <cell r="M3090">
            <v>2.5399999999999999E-2</v>
          </cell>
          <cell r="N3090">
            <v>12.2</v>
          </cell>
          <cell r="O3090">
            <v>0.31</v>
          </cell>
          <cell r="P3090">
            <v>2.67</v>
          </cell>
          <cell r="Q3090">
            <v>32.64</v>
          </cell>
        </row>
        <row r="3091">
          <cell r="J3091" t="str">
            <v>OFICIAL</v>
          </cell>
          <cell r="K3091" t="str">
            <v>hh</v>
          </cell>
          <cell r="M3091">
            <v>2.4799999999999999E-2</v>
          </cell>
          <cell r="N3091">
            <v>10.87</v>
          </cell>
          <cell r="O3091">
            <v>0.27</v>
          </cell>
          <cell r="P3091">
            <v>2.61</v>
          </cell>
          <cell r="Q3091">
            <v>28.43</v>
          </cell>
        </row>
        <row r="3092">
          <cell r="J3092" t="str">
            <v>ACERO CORRUGADO fy=4200 kg/cm2 GRADO 60</v>
          </cell>
          <cell r="K3092" t="str">
            <v>Kg</v>
          </cell>
          <cell r="M3092">
            <v>1.1000000000000001</v>
          </cell>
          <cell r="N3092">
            <v>2.33</v>
          </cell>
          <cell r="O3092">
            <v>2.56</v>
          </cell>
          <cell r="P3092">
            <v>115.83</v>
          </cell>
          <cell r="Q3092">
            <v>269.57</v>
          </cell>
        </row>
        <row r="3093">
          <cell r="J3093" t="str">
            <v>ALAMBRE NEGRO RECOCIDO Nº 16</v>
          </cell>
          <cell r="K3093" t="str">
            <v>Kg</v>
          </cell>
          <cell r="M3093">
            <v>6.1100000000000002E-2</v>
          </cell>
          <cell r="N3093">
            <v>3.11</v>
          </cell>
          <cell r="O3093">
            <v>0.19</v>
          </cell>
          <cell r="P3093">
            <v>6.43</v>
          </cell>
          <cell r="Q3093">
            <v>20.010000000000002</v>
          </cell>
        </row>
        <row r="3094">
          <cell r="J3094" t="str">
            <v>PETROLEO D-2</v>
          </cell>
          <cell r="K3094" t="str">
            <v>gal</v>
          </cell>
          <cell r="M3094">
            <v>2.0199999999999999E-2</v>
          </cell>
          <cell r="N3094">
            <v>8.4</v>
          </cell>
          <cell r="O3094">
            <v>0.17</v>
          </cell>
          <cell r="P3094">
            <v>2.13</v>
          </cell>
          <cell r="Q3094">
            <v>17.899999999999999</v>
          </cell>
        </row>
        <row r="3095">
          <cell r="J3095" t="str">
            <v>IMPLEMENTOS DE SEGURIDAD</v>
          </cell>
          <cell r="K3095" t="str">
            <v>hh</v>
          </cell>
          <cell r="M3095">
            <v>4.2599999999999999E-2</v>
          </cell>
          <cell r="N3095">
            <v>0.47</v>
          </cell>
          <cell r="O3095">
            <v>0.02</v>
          </cell>
          <cell r="P3095">
            <v>4.49</v>
          </cell>
          <cell r="Q3095">
            <v>2.11</v>
          </cell>
        </row>
        <row r="3096">
          <cell r="J3096" t="str">
            <v>HERRAMIENTAS MANUALES</v>
          </cell>
          <cell r="K3096" t="str">
            <v>%MO</v>
          </cell>
          <cell r="M3096">
            <v>4.41E-2</v>
          </cell>
          <cell r="N3096">
            <v>0.68</v>
          </cell>
          <cell r="O3096">
            <v>0.03</v>
          </cell>
          <cell r="P3096">
            <v>4.6399999999999997</v>
          </cell>
          <cell r="Q3096">
            <v>3.16</v>
          </cell>
        </row>
        <row r="3097">
          <cell r="J3097" t="str">
            <v>CAMION GRUA DE 5.75TN</v>
          </cell>
          <cell r="K3097" t="str">
            <v>hm</v>
          </cell>
          <cell r="M3097">
            <v>6.4000000000000003E-3</v>
          </cell>
          <cell r="N3097">
            <v>100.8</v>
          </cell>
          <cell r="O3097">
            <v>0.65</v>
          </cell>
          <cell r="P3097">
            <v>0.67</v>
          </cell>
          <cell r="Q3097">
            <v>68.45</v>
          </cell>
        </row>
        <row r="3098">
          <cell r="J3098" t="str">
            <v>JEFE DE GRUPO</v>
          </cell>
          <cell r="K3098" t="str">
            <v>hh</v>
          </cell>
          <cell r="M3098">
            <v>8.0000000000000004E-4</v>
          </cell>
          <cell r="N3098">
            <v>13.01</v>
          </cell>
          <cell r="O3098">
            <v>0.01</v>
          </cell>
          <cell r="P3098">
            <v>0.17</v>
          </cell>
          <cell r="Q3098">
            <v>2.0699999999999998</v>
          </cell>
        </row>
        <row r="3099">
          <cell r="J3099" t="str">
            <v>OPERARIO</v>
          </cell>
          <cell r="K3099" t="str">
            <v>hh</v>
          </cell>
          <cell r="M3099">
            <v>4.8999999999999998E-3</v>
          </cell>
          <cell r="N3099">
            <v>12.2</v>
          </cell>
          <cell r="O3099">
            <v>0.06</v>
          </cell>
          <cell r="P3099">
            <v>1.01</v>
          </cell>
          <cell r="Q3099">
            <v>12.42</v>
          </cell>
        </row>
        <row r="3100">
          <cell r="J3100" t="str">
            <v>OFICIAL</v>
          </cell>
          <cell r="K3100" t="str">
            <v>hh</v>
          </cell>
          <cell r="M3100">
            <v>4.5999999999999999E-3</v>
          </cell>
          <cell r="N3100">
            <v>10.87</v>
          </cell>
          <cell r="O3100">
            <v>0.05</v>
          </cell>
          <cell r="P3100">
            <v>0.95</v>
          </cell>
          <cell r="Q3100">
            <v>10.35</v>
          </cell>
        </row>
        <row r="3101">
          <cell r="J3101" t="str">
            <v>AYUDANTE</v>
          </cell>
          <cell r="K3101" t="str">
            <v>hh</v>
          </cell>
          <cell r="M3101">
            <v>4.0800000000000003E-2</v>
          </cell>
          <cell r="N3101">
            <v>9.81</v>
          </cell>
          <cell r="O3101">
            <v>0.4</v>
          </cell>
          <cell r="P3101">
            <v>8.4499999999999993</v>
          </cell>
          <cell r="Q3101">
            <v>82.8</v>
          </cell>
        </row>
        <row r="3102">
          <cell r="J3102" t="str">
            <v>LADRILLO PARA TECHO 15 X 30 X 30 cm 8 HUECOS REX</v>
          </cell>
          <cell r="K3102" t="str">
            <v>u</v>
          </cell>
          <cell r="M3102">
            <v>1.05</v>
          </cell>
          <cell r="N3102">
            <v>1.6</v>
          </cell>
          <cell r="O3102">
            <v>1.68</v>
          </cell>
          <cell r="P3102">
            <v>217.35</v>
          </cell>
          <cell r="Q3102">
            <v>347.76</v>
          </cell>
        </row>
        <row r="3103">
          <cell r="J3103" t="str">
            <v>IMPLEMENTOS DE SEGURIDAD</v>
          </cell>
          <cell r="K3103" t="str">
            <v>hh</v>
          </cell>
          <cell r="M3103">
            <v>4.2599999999999999E-2</v>
          </cell>
          <cell r="N3103">
            <v>0.47</v>
          </cell>
          <cell r="O3103">
            <v>0.02</v>
          </cell>
          <cell r="P3103">
            <v>8.82</v>
          </cell>
          <cell r="Q3103">
            <v>4.1399999999999997</v>
          </cell>
        </row>
        <row r="3104">
          <cell r="J3104" t="str">
            <v>HERRAMIENTAS MANUALES</v>
          </cell>
          <cell r="K3104" t="str">
            <v>%MO</v>
          </cell>
          <cell r="M3104">
            <v>3.6999999999999998E-2</v>
          </cell>
          <cell r="N3104">
            <v>0.54</v>
          </cell>
          <cell r="O3104">
            <v>0.02</v>
          </cell>
          <cell r="P3104">
            <v>7.66</v>
          </cell>
          <cell r="Q3104">
            <v>4.1399999999999997</v>
          </cell>
        </row>
        <row r="3105">
          <cell r="J3105" t="str">
            <v>SERVICIO DE GRUA</v>
          </cell>
          <cell r="K3105" t="str">
            <v>glb</v>
          </cell>
          <cell r="M3105">
            <v>1</v>
          </cell>
          <cell r="N3105">
            <v>0.14000000000000001</v>
          </cell>
          <cell r="O3105">
            <v>0.14000000000000001</v>
          </cell>
          <cell r="P3105">
            <v>207</v>
          </cell>
          <cell r="Q3105">
            <v>28.98</v>
          </cell>
        </row>
        <row r="3106">
          <cell r="J3106" t="str">
            <v>TORNILLO AUTOPERFORANTE # 10X3/4"</v>
          </cell>
          <cell r="K3106" t="str">
            <v>u</v>
          </cell>
          <cell r="M3106">
            <v>14</v>
          </cell>
          <cell r="N3106">
            <v>34.5</v>
          </cell>
          <cell r="O3106">
            <v>483</v>
          </cell>
          <cell r="P3106">
            <v>14</v>
          </cell>
          <cell r="Q3106">
            <v>483</v>
          </cell>
        </row>
        <row r="3107">
          <cell r="J3107" t="str">
            <v>TORNILLO AUTOPERFORANTE # 8X3/4" PUNTA FINA</v>
          </cell>
          <cell r="K3107" t="str">
            <v>u</v>
          </cell>
          <cell r="M3107">
            <v>14</v>
          </cell>
          <cell r="N3107">
            <v>31.3</v>
          </cell>
          <cell r="O3107">
            <v>438.2</v>
          </cell>
          <cell r="P3107">
            <v>14</v>
          </cell>
          <cell r="Q3107">
            <v>438.2</v>
          </cell>
        </row>
        <row r="3108">
          <cell r="J3108" t="str">
            <v>PERFIL Z 8"X3"X4.5 viguetas</v>
          </cell>
          <cell r="K3108" t="str">
            <v>m</v>
          </cell>
          <cell r="M3108">
            <v>52</v>
          </cell>
          <cell r="N3108">
            <v>16</v>
          </cell>
          <cell r="O3108">
            <v>832</v>
          </cell>
          <cell r="P3108">
            <v>52</v>
          </cell>
          <cell r="Q3108">
            <v>832</v>
          </cell>
        </row>
        <row r="3109">
          <cell r="J3109" t="str">
            <v>PANEL TR4 7M x 95MM x 0.5MM BLANCO/BLANCO</v>
          </cell>
          <cell r="K3109" t="str">
            <v>u</v>
          </cell>
          <cell r="M3109">
            <v>14</v>
          </cell>
          <cell r="N3109">
            <v>247</v>
          </cell>
          <cell r="O3109">
            <v>3458</v>
          </cell>
          <cell r="P3109">
            <v>14</v>
          </cell>
          <cell r="Q3109">
            <v>3458</v>
          </cell>
        </row>
        <row r="3110">
          <cell r="J3110" t="str">
            <v>REMACHES</v>
          </cell>
          <cell r="K3110" t="str">
            <v>u</v>
          </cell>
          <cell r="M3110">
            <v>8</v>
          </cell>
          <cell r="N3110">
            <v>6.28</v>
          </cell>
          <cell r="O3110">
            <v>50.24</v>
          </cell>
          <cell r="P3110">
            <v>8</v>
          </cell>
          <cell r="Q3110">
            <v>50.24</v>
          </cell>
        </row>
        <row r="3111">
          <cell r="J3111" t="str">
            <v>JEFE DE GRUPO</v>
          </cell>
          <cell r="K3111" t="str">
            <v>hh</v>
          </cell>
          <cell r="M3111">
            <v>8.9200000000000002E-2</v>
          </cell>
          <cell r="N3111">
            <v>13.01</v>
          </cell>
          <cell r="O3111">
            <v>1.1599999999999999</v>
          </cell>
          <cell r="P3111">
            <v>10.7</v>
          </cell>
          <cell r="Q3111">
            <v>139.19999999999999</v>
          </cell>
        </row>
        <row r="3112">
          <cell r="J3112" t="str">
            <v>OPERARIO</v>
          </cell>
          <cell r="K3112" t="str">
            <v>hh</v>
          </cell>
          <cell r="M3112">
            <v>0.88849999999999996</v>
          </cell>
          <cell r="N3112">
            <v>12.2</v>
          </cell>
          <cell r="O3112">
            <v>10.84</v>
          </cell>
          <cell r="P3112">
            <v>106.62</v>
          </cell>
          <cell r="Q3112">
            <v>1300.8</v>
          </cell>
        </row>
        <row r="3113">
          <cell r="J3113" t="str">
            <v>OFICIAL</v>
          </cell>
          <cell r="K3113" t="str">
            <v>hh</v>
          </cell>
          <cell r="M3113">
            <v>0.44429999999999997</v>
          </cell>
          <cell r="N3113">
            <v>10.87</v>
          </cell>
          <cell r="O3113">
            <v>4.83</v>
          </cell>
          <cell r="P3113">
            <v>53.32</v>
          </cell>
          <cell r="Q3113">
            <v>579.6</v>
          </cell>
        </row>
        <row r="3114">
          <cell r="J3114" t="str">
            <v>ACERO LISO 1/4"</v>
          </cell>
          <cell r="K3114" t="str">
            <v>Kg</v>
          </cell>
          <cell r="M3114">
            <v>0.75519999999999998</v>
          </cell>
          <cell r="N3114">
            <v>2.9</v>
          </cell>
          <cell r="O3114">
            <v>2.19</v>
          </cell>
          <cell r="P3114">
            <v>90.62</v>
          </cell>
          <cell r="Q3114">
            <v>262.8</v>
          </cell>
        </row>
        <row r="3115">
          <cell r="J3115" t="str">
            <v>CEMENTO PORTLAND TIPO I (42.5 Kg)</v>
          </cell>
          <cell r="K3115" t="str">
            <v>bls</v>
          </cell>
          <cell r="M3115">
            <v>0.19719999999999999</v>
          </cell>
          <cell r="N3115">
            <v>13.69</v>
          </cell>
          <cell r="O3115">
            <v>2.7</v>
          </cell>
          <cell r="P3115">
            <v>23.66</v>
          </cell>
          <cell r="Q3115">
            <v>324</v>
          </cell>
        </row>
        <row r="3116">
          <cell r="J3116" t="str">
            <v>AGUA PUESTA EN OBRA</v>
          </cell>
          <cell r="K3116" t="str">
            <v>m3</v>
          </cell>
          <cell r="M3116">
            <v>7.1000000000000004E-3</v>
          </cell>
          <cell r="N3116">
            <v>8.51</v>
          </cell>
          <cell r="O3116">
            <v>0.06</v>
          </cell>
          <cell r="P3116">
            <v>0.85</v>
          </cell>
          <cell r="Q3116">
            <v>7.2</v>
          </cell>
        </row>
        <row r="3117">
          <cell r="J3117" t="str">
            <v>ARENA GRUESA</v>
          </cell>
          <cell r="K3117" t="str">
            <v>m3</v>
          </cell>
          <cell r="M3117">
            <v>2.8000000000000001E-2</v>
          </cell>
          <cell r="N3117">
            <v>31.09</v>
          </cell>
          <cell r="O3117">
            <v>0.87</v>
          </cell>
          <cell r="P3117">
            <v>3.36</v>
          </cell>
          <cell r="Q3117">
            <v>104.4</v>
          </cell>
        </row>
        <row r="3118">
          <cell r="J3118" t="str">
            <v>CLAVOS PARA MADERA CON CABEZA</v>
          </cell>
          <cell r="K3118" t="str">
            <v>Kg</v>
          </cell>
          <cell r="M3118">
            <v>3.3999999999999998E-3</v>
          </cell>
          <cell r="N3118">
            <v>2.9</v>
          </cell>
          <cell r="O3118">
            <v>0.01</v>
          </cell>
          <cell r="P3118">
            <v>0.41</v>
          </cell>
          <cell r="Q3118">
            <v>1.2</v>
          </cell>
        </row>
        <row r="3119">
          <cell r="J3119" t="str">
            <v>LADRILLO KK 18 HUECOS 9X12.5X23 CM</v>
          </cell>
          <cell r="K3119" t="str">
            <v>mll</v>
          </cell>
          <cell r="M3119">
            <v>4.1000000000000002E-2</v>
          </cell>
          <cell r="N3119">
            <v>560</v>
          </cell>
          <cell r="O3119">
            <v>22.96</v>
          </cell>
          <cell r="P3119">
            <v>4.92</v>
          </cell>
          <cell r="Q3119">
            <v>2755.2</v>
          </cell>
        </row>
        <row r="3120">
          <cell r="J3120" t="str">
            <v>IMPLEMENTOS DE SEGURIDAD</v>
          </cell>
          <cell r="K3120" t="str">
            <v>hh</v>
          </cell>
          <cell r="M3120">
            <v>1.4255</v>
          </cell>
          <cell r="N3120">
            <v>0.47</v>
          </cell>
          <cell r="O3120">
            <v>0.67</v>
          </cell>
          <cell r="P3120">
            <v>171.06</v>
          </cell>
          <cell r="Q3120">
            <v>80.400000000000006</v>
          </cell>
        </row>
        <row r="3121">
          <cell r="J3121" t="str">
            <v>ANDAMIO METALICO 2.5mx3.6m</v>
          </cell>
          <cell r="K3121" t="str">
            <v>dia</v>
          </cell>
          <cell r="M3121">
            <v>0.36980000000000002</v>
          </cell>
          <cell r="N3121">
            <v>16.09</v>
          </cell>
          <cell r="O3121">
            <v>5.95</v>
          </cell>
          <cell r="P3121">
            <v>44.38</v>
          </cell>
          <cell r="Q3121">
            <v>714</v>
          </cell>
        </row>
        <row r="3122">
          <cell r="J3122" t="str">
            <v>HERRAMIENTAS MANUALES</v>
          </cell>
          <cell r="K3122" t="str">
            <v>%MO</v>
          </cell>
          <cell r="M3122">
            <v>4.99E-2</v>
          </cell>
          <cell r="N3122">
            <v>16.829999999999998</v>
          </cell>
          <cell r="O3122">
            <v>0.84</v>
          </cell>
          <cell r="P3122">
            <v>5.99</v>
          </cell>
          <cell r="Q3122">
            <v>100.8</v>
          </cell>
        </row>
        <row r="3123">
          <cell r="J3123" t="str">
            <v>JEFE DE GRUPO</v>
          </cell>
          <cell r="K3123" t="str">
            <v>hh</v>
          </cell>
          <cell r="M3123">
            <v>0.12379999999999999</v>
          </cell>
          <cell r="N3123">
            <v>13.01</v>
          </cell>
          <cell r="O3123">
            <v>1.61</v>
          </cell>
          <cell r="P3123">
            <v>8.5399999999999991</v>
          </cell>
          <cell r="Q3123">
            <v>111.09</v>
          </cell>
        </row>
        <row r="3124">
          <cell r="J3124" t="str">
            <v>OPERARIO</v>
          </cell>
          <cell r="K3124" t="str">
            <v>hh</v>
          </cell>
          <cell r="M3124">
            <v>1.2402</v>
          </cell>
          <cell r="N3124">
            <v>12.2</v>
          </cell>
          <cell r="O3124">
            <v>15.13</v>
          </cell>
          <cell r="P3124">
            <v>85.57</v>
          </cell>
          <cell r="Q3124">
            <v>1043.97</v>
          </cell>
        </row>
        <row r="3125">
          <cell r="J3125" t="str">
            <v>AYUDANTE</v>
          </cell>
          <cell r="K3125" t="str">
            <v>hh</v>
          </cell>
          <cell r="M3125">
            <v>0.61980000000000002</v>
          </cell>
          <cell r="N3125">
            <v>9.81</v>
          </cell>
          <cell r="O3125">
            <v>6.08</v>
          </cell>
          <cell r="P3125">
            <v>42.77</v>
          </cell>
          <cell r="Q3125">
            <v>419.52</v>
          </cell>
        </row>
        <row r="3126">
          <cell r="J3126" t="str">
            <v>ACERO LISO 1/4"</v>
          </cell>
          <cell r="K3126" t="str">
            <v>Kg</v>
          </cell>
          <cell r="M3126">
            <v>0.75519999999999998</v>
          </cell>
          <cell r="N3126">
            <v>2.9</v>
          </cell>
          <cell r="O3126">
            <v>2.19</v>
          </cell>
          <cell r="P3126">
            <v>52.11</v>
          </cell>
          <cell r="Q3126">
            <v>151.11000000000001</v>
          </cell>
        </row>
        <row r="3127">
          <cell r="J3127" t="str">
            <v>CEMENTO PORTLAND TIPO I (42.5 Kg)</v>
          </cell>
          <cell r="K3127" t="str">
            <v>bls</v>
          </cell>
          <cell r="M3127">
            <v>0.40760000000000002</v>
          </cell>
          <cell r="N3127">
            <v>13.69</v>
          </cell>
          <cell r="O3127">
            <v>5.58</v>
          </cell>
          <cell r="P3127">
            <v>28.12</v>
          </cell>
          <cell r="Q3127">
            <v>385.02</v>
          </cell>
        </row>
        <row r="3128">
          <cell r="J3128" t="str">
            <v>AGUA PUESTA EN OBRA</v>
          </cell>
          <cell r="K3128" t="str">
            <v>m3</v>
          </cell>
          <cell r="M3128">
            <v>1.6500000000000001E-2</v>
          </cell>
          <cell r="N3128">
            <v>8.51</v>
          </cell>
          <cell r="O3128">
            <v>0.14000000000000001</v>
          </cell>
          <cell r="P3128">
            <v>1.1399999999999999</v>
          </cell>
          <cell r="Q3128">
            <v>9.66</v>
          </cell>
        </row>
        <row r="3129">
          <cell r="J3129" t="str">
            <v>ARENA GRUESA</v>
          </cell>
          <cell r="K3129" t="str">
            <v>m3</v>
          </cell>
          <cell r="M3129">
            <v>5.79E-2</v>
          </cell>
          <cell r="N3129">
            <v>31.09</v>
          </cell>
          <cell r="O3129">
            <v>1.8</v>
          </cell>
          <cell r="P3129">
            <v>4</v>
          </cell>
          <cell r="Q3129">
            <v>124.2</v>
          </cell>
        </row>
        <row r="3130">
          <cell r="J3130" t="str">
            <v>CLAVOS PARA MADERA CON CABEZA</v>
          </cell>
          <cell r="K3130" t="str">
            <v>Kg</v>
          </cell>
          <cell r="M3130">
            <v>3.3999999999999998E-3</v>
          </cell>
          <cell r="N3130">
            <v>2.9</v>
          </cell>
          <cell r="O3130">
            <v>0.01</v>
          </cell>
          <cell r="P3130">
            <v>0.23</v>
          </cell>
          <cell r="Q3130">
            <v>0.69</v>
          </cell>
        </row>
        <row r="3131">
          <cell r="J3131" t="str">
            <v>LADRILLO KK 18 HUECOS 9X12.5X23 CM</v>
          </cell>
          <cell r="K3131" t="str">
            <v>mll</v>
          </cell>
          <cell r="M3131">
            <v>7.0000000000000007E-2</v>
          </cell>
          <cell r="N3131">
            <v>560</v>
          </cell>
          <cell r="O3131">
            <v>39.200000000000003</v>
          </cell>
          <cell r="P3131">
            <v>4.83</v>
          </cell>
          <cell r="Q3131">
            <v>2704.8</v>
          </cell>
        </row>
        <row r="3132">
          <cell r="J3132" t="str">
            <v>IMPLEMENTOS DE SEGURIDAD</v>
          </cell>
          <cell r="K3132" t="str">
            <v>hh</v>
          </cell>
          <cell r="M3132">
            <v>1.9786999999999999</v>
          </cell>
          <cell r="N3132">
            <v>0.47</v>
          </cell>
          <cell r="O3132">
            <v>0.93</v>
          </cell>
          <cell r="P3132">
            <v>136.53</v>
          </cell>
          <cell r="Q3132">
            <v>64.17</v>
          </cell>
        </row>
        <row r="3133">
          <cell r="J3133" t="str">
            <v>HERRAMIENTAS MANUALES</v>
          </cell>
          <cell r="K3133" t="str">
            <v>%MO</v>
          </cell>
          <cell r="M3133">
            <v>4.99E-2</v>
          </cell>
          <cell r="N3133">
            <v>22.83</v>
          </cell>
          <cell r="O3133">
            <v>1.1399999999999999</v>
          </cell>
          <cell r="P3133">
            <v>3.44</v>
          </cell>
          <cell r="Q3133">
            <v>78.66</v>
          </cell>
        </row>
        <row r="3134">
          <cell r="J3134" t="str">
            <v>ANDAMIO METALICO 2.5mx3.6m</v>
          </cell>
          <cell r="K3134" t="str">
            <v>dia</v>
          </cell>
          <cell r="M3134">
            <v>0.36980000000000002</v>
          </cell>
          <cell r="N3134">
            <v>16.09</v>
          </cell>
          <cell r="O3134">
            <v>5.95</v>
          </cell>
          <cell r="P3134">
            <v>25.52</v>
          </cell>
          <cell r="Q3134">
            <v>410.55</v>
          </cell>
        </row>
        <row r="3135">
          <cell r="J3135" t="str">
            <v>JEFE DE GRUPO</v>
          </cell>
          <cell r="K3135" t="str">
            <v>hh</v>
          </cell>
          <cell r="M3135">
            <v>5.2999999999999999E-2</v>
          </cell>
          <cell r="N3135">
            <v>13.01</v>
          </cell>
          <cell r="O3135">
            <v>0.69</v>
          </cell>
          <cell r="P3135">
            <v>0.66</v>
          </cell>
          <cell r="Q3135">
            <v>8.5299999999999994</v>
          </cell>
        </row>
        <row r="3136">
          <cell r="J3136" t="str">
            <v>OPERARIO</v>
          </cell>
          <cell r="K3136" t="str">
            <v>hh</v>
          </cell>
          <cell r="M3136">
            <v>0.53359999999999996</v>
          </cell>
          <cell r="N3136">
            <v>12.2</v>
          </cell>
          <cell r="O3136">
            <v>6.51</v>
          </cell>
          <cell r="P3136">
            <v>6.6</v>
          </cell>
          <cell r="Q3136">
            <v>80.459999999999994</v>
          </cell>
        </row>
        <row r="3137">
          <cell r="J3137" t="str">
            <v>AYUDANTE</v>
          </cell>
          <cell r="K3137" t="str">
            <v>hh</v>
          </cell>
          <cell r="M3137">
            <v>0.2661</v>
          </cell>
          <cell r="N3137">
            <v>9.81</v>
          </cell>
          <cell r="O3137">
            <v>2.61</v>
          </cell>
          <cell r="P3137">
            <v>3.29</v>
          </cell>
          <cell r="Q3137">
            <v>32.26</v>
          </cell>
        </row>
        <row r="3138">
          <cell r="J3138" t="str">
            <v>CLAVOS PARA MADERA CON CABEZA</v>
          </cell>
          <cell r="K3138" t="str">
            <v>Kg</v>
          </cell>
          <cell r="M3138">
            <v>2.07E-2</v>
          </cell>
          <cell r="N3138">
            <v>2.9</v>
          </cell>
          <cell r="O3138">
            <v>0.06</v>
          </cell>
          <cell r="P3138">
            <v>0.26</v>
          </cell>
          <cell r="Q3138">
            <v>0.74</v>
          </cell>
        </row>
        <row r="3139">
          <cell r="J3139" t="str">
            <v>ARENA FINA</v>
          </cell>
          <cell r="K3139" t="str">
            <v>m3</v>
          </cell>
          <cell r="M3139">
            <v>0.02</v>
          </cell>
          <cell r="N3139">
            <v>31.54</v>
          </cell>
          <cell r="O3139">
            <v>0.63</v>
          </cell>
          <cell r="P3139">
            <v>0.25</v>
          </cell>
          <cell r="Q3139">
            <v>7.79</v>
          </cell>
        </row>
        <row r="3140">
          <cell r="J3140" t="str">
            <v>CEMENTO PORTLAND TIPO I (42.5 Kg)</v>
          </cell>
          <cell r="K3140" t="str">
            <v>bls</v>
          </cell>
          <cell r="M3140">
            <v>0.1169</v>
          </cell>
          <cell r="N3140">
            <v>13.69</v>
          </cell>
          <cell r="O3140">
            <v>1.6</v>
          </cell>
          <cell r="P3140">
            <v>1.44</v>
          </cell>
          <cell r="Q3140">
            <v>19.78</v>
          </cell>
        </row>
        <row r="3141">
          <cell r="J3141" t="str">
            <v>AGUA PUESTA EN OBRA</v>
          </cell>
          <cell r="K3141" t="str">
            <v>m3</v>
          </cell>
          <cell r="M3141">
            <v>4.7000000000000002E-3</v>
          </cell>
          <cell r="N3141">
            <v>8.51</v>
          </cell>
          <cell r="O3141">
            <v>0.04</v>
          </cell>
          <cell r="P3141">
            <v>0.06</v>
          </cell>
          <cell r="Q3141">
            <v>0.49</v>
          </cell>
        </row>
        <row r="3142">
          <cell r="J3142" t="str">
            <v>MADERA TORNILLO INC. CORTE</v>
          </cell>
          <cell r="K3142" t="str">
            <v>p2</v>
          </cell>
          <cell r="M3142">
            <v>0.2407</v>
          </cell>
          <cell r="N3142">
            <v>3.7</v>
          </cell>
          <cell r="O3142">
            <v>0.89</v>
          </cell>
          <cell r="P3142">
            <v>2.98</v>
          </cell>
          <cell r="Q3142">
            <v>11</v>
          </cell>
        </row>
        <row r="3143">
          <cell r="J3143" t="str">
            <v>IMPLEMENTOS DE SEGURIDAD</v>
          </cell>
          <cell r="K3143" t="str">
            <v>hh</v>
          </cell>
          <cell r="M3143">
            <v>0.85109999999999997</v>
          </cell>
          <cell r="N3143">
            <v>0.47</v>
          </cell>
          <cell r="O3143">
            <v>0.4</v>
          </cell>
          <cell r="P3143">
            <v>10.52</v>
          </cell>
          <cell r="Q3143">
            <v>4.9400000000000004</v>
          </cell>
        </row>
        <row r="3144">
          <cell r="J3144" t="str">
            <v>HERRAMIENTAS MANUALES</v>
          </cell>
          <cell r="K3144" t="str">
            <v>%MO</v>
          </cell>
          <cell r="M3144">
            <v>4.99E-2</v>
          </cell>
          <cell r="N3144">
            <v>10.220000000000001</v>
          </cell>
          <cell r="O3144">
            <v>0.51</v>
          </cell>
          <cell r="P3144">
            <v>0.62</v>
          </cell>
          <cell r="Q3144">
            <v>6.3</v>
          </cell>
        </row>
        <row r="3145">
          <cell r="J3145" t="str">
            <v>REGLA DE ALUMINIO x 5m</v>
          </cell>
          <cell r="K3145" t="str">
            <v>u</v>
          </cell>
          <cell r="M3145">
            <v>2.5000000000000001E-2</v>
          </cell>
          <cell r="N3145">
            <v>14.5</v>
          </cell>
          <cell r="O3145">
            <v>0.36</v>
          </cell>
          <cell r="P3145">
            <v>0.31</v>
          </cell>
          <cell r="Q3145">
            <v>4.45</v>
          </cell>
        </row>
        <row r="3146">
          <cell r="J3146" t="str">
            <v>JEFE DE GRUPO</v>
          </cell>
          <cell r="K3146" t="str">
            <v>hh</v>
          </cell>
          <cell r="M3146">
            <v>6.3799999999999996E-2</v>
          </cell>
          <cell r="N3146">
            <v>13.01</v>
          </cell>
          <cell r="O3146">
            <v>0.83</v>
          </cell>
          <cell r="P3146">
            <v>3.48</v>
          </cell>
          <cell r="Q3146">
            <v>45.3</v>
          </cell>
        </row>
        <row r="3147">
          <cell r="J3147" t="str">
            <v>OPERARIO</v>
          </cell>
          <cell r="K3147" t="str">
            <v>hh</v>
          </cell>
          <cell r="M3147">
            <v>0.63929999999999998</v>
          </cell>
          <cell r="N3147">
            <v>12.2</v>
          </cell>
          <cell r="O3147">
            <v>7.8</v>
          </cell>
          <cell r="P3147">
            <v>34.89</v>
          </cell>
          <cell r="Q3147">
            <v>425.72</v>
          </cell>
        </row>
        <row r="3148">
          <cell r="J3148" t="str">
            <v>AYUDANTE</v>
          </cell>
          <cell r="K3148" t="str">
            <v>hh</v>
          </cell>
          <cell r="M3148">
            <v>0.27929999999999999</v>
          </cell>
          <cell r="N3148">
            <v>9.81</v>
          </cell>
          <cell r="O3148">
            <v>2.74</v>
          </cell>
          <cell r="P3148">
            <v>15.24</v>
          </cell>
          <cell r="Q3148">
            <v>149.55000000000001</v>
          </cell>
        </row>
        <row r="3149">
          <cell r="J3149" t="str">
            <v>CLAVOS PARA MADERA CON CABEZA</v>
          </cell>
          <cell r="K3149" t="str">
            <v>Kg</v>
          </cell>
          <cell r="M3149">
            <v>4.48E-2</v>
          </cell>
          <cell r="N3149">
            <v>2.9</v>
          </cell>
          <cell r="O3149">
            <v>0.13</v>
          </cell>
          <cell r="P3149">
            <v>2.4500000000000002</v>
          </cell>
          <cell r="Q3149">
            <v>7.1</v>
          </cell>
        </row>
        <row r="3150">
          <cell r="J3150" t="str">
            <v>ARENA FINA</v>
          </cell>
          <cell r="K3150" t="str">
            <v>m3</v>
          </cell>
          <cell r="M3150">
            <v>3.04E-2</v>
          </cell>
          <cell r="N3150">
            <v>31.54</v>
          </cell>
          <cell r="O3150">
            <v>0.96</v>
          </cell>
          <cell r="P3150">
            <v>1.66</v>
          </cell>
          <cell r="Q3150">
            <v>52.4</v>
          </cell>
        </row>
        <row r="3151">
          <cell r="J3151" t="str">
            <v>CEMENTO PORTLAND TIPO I (42.5 Kg)</v>
          </cell>
          <cell r="K3151" t="str">
            <v>bls</v>
          </cell>
          <cell r="M3151">
            <v>0.15190000000000001</v>
          </cell>
          <cell r="N3151">
            <v>13.69</v>
          </cell>
          <cell r="O3151">
            <v>2.08</v>
          </cell>
          <cell r="P3151">
            <v>8.2899999999999991</v>
          </cell>
          <cell r="Q3151">
            <v>113.53</v>
          </cell>
        </row>
        <row r="3152">
          <cell r="J3152" t="str">
            <v>AGUA PUESTA EN OBRA</v>
          </cell>
          <cell r="K3152" t="str">
            <v>m3</v>
          </cell>
          <cell r="M3152">
            <v>7.1000000000000004E-3</v>
          </cell>
          <cell r="N3152">
            <v>8.51</v>
          </cell>
          <cell r="O3152">
            <v>0.06</v>
          </cell>
          <cell r="P3152">
            <v>0.39</v>
          </cell>
          <cell r="Q3152">
            <v>3.27</v>
          </cell>
        </row>
        <row r="3153">
          <cell r="J3153" t="str">
            <v>MADERA TORNILLO INC. CORTE</v>
          </cell>
          <cell r="K3153" t="str">
            <v>p2</v>
          </cell>
          <cell r="M3153">
            <v>0.2407</v>
          </cell>
          <cell r="N3153">
            <v>3.7</v>
          </cell>
          <cell r="O3153">
            <v>0.89</v>
          </cell>
          <cell r="P3153">
            <v>13.14</v>
          </cell>
          <cell r="Q3153">
            <v>48.58</v>
          </cell>
        </row>
        <row r="3154">
          <cell r="J3154" t="str">
            <v>IMPLEMENTOS DE SEGURIDAD</v>
          </cell>
          <cell r="K3154" t="str">
            <v>hh</v>
          </cell>
          <cell r="M3154">
            <v>0.97870000000000001</v>
          </cell>
          <cell r="N3154">
            <v>0.47</v>
          </cell>
          <cell r="O3154">
            <v>0.46</v>
          </cell>
          <cell r="P3154">
            <v>53.42</v>
          </cell>
          <cell r="Q3154">
            <v>25.11</v>
          </cell>
        </row>
        <row r="3155">
          <cell r="J3155" t="str">
            <v>HERRAMIENTAS MANUALES</v>
          </cell>
          <cell r="K3155" t="str">
            <v>%MO</v>
          </cell>
          <cell r="M3155">
            <v>0.05</v>
          </cell>
          <cell r="N3155">
            <v>12.21</v>
          </cell>
          <cell r="O3155">
            <v>0.61</v>
          </cell>
          <cell r="P3155">
            <v>2.73</v>
          </cell>
          <cell r="Q3155">
            <v>33.29</v>
          </cell>
        </row>
        <row r="3156">
          <cell r="J3156" t="str">
            <v>JEFE DE GRUPO</v>
          </cell>
          <cell r="K3156" t="str">
            <v>hh</v>
          </cell>
          <cell r="M3156">
            <v>9.9900000000000003E-2</v>
          </cell>
          <cell r="N3156">
            <v>13.01</v>
          </cell>
          <cell r="O3156">
            <v>1.3</v>
          </cell>
          <cell r="P3156">
            <v>36.47</v>
          </cell>
          <cell r="Q3156">
            <v>474.58</v>
          </cell>
        </row>
        <row r="3157">
          <cell r="J3157" t="str">
            <v>OPERARIO</v>
          </cell>
          <cell r="K3157" t="str">
            <v>hh</v>
          </cell>
          <cell r="M3157">
            <v>1</v>
          </cell>
          <cell r="N3157">
            <v>12.2</v>
          </cell>
          <cell r="O3157">
            <v>12.2</v>
          </cell>
          <cell r="P3157">
            <v>365.06</v>
          </cell>
          <cell r="Q3157">
            <v>4453.7299999999996</v>
          </cell>
        </row>
        <row r="3158">
          <cell r="J3158" t="str">
            <v>AYUDANTE</v>
          </cell>
          <cell r="K3158" t="str">
            <v>hh</v>
          </cell>
          <cell r="M3158">
            <v>0.50049999999999994</v>
          </cell>
          <cell r="N3158">
            <v>9.81</v>
          </cell>
          <cell r="O3158">
            <v>4.91</v>
          </cell>
          <cell r="P3158">
            <v>182.71</v>
          </cell>
          <cell r="Q3158">
            <v>1792.44</v>
          </cell>
        </row>
        <row r="3159">
          <cell r="J3159" t="str">
            <v>ARENA FINA</v>
          </cell>
          <cell r="K3159" t="str">
            <v>m3</v>
          </cell>
          <cell r="M3159">
            <v>2.3099999999999999E-2</v>
          </cell>
          <cell r="N3159">
            <v>31.54</v>
          </cell>
          <cell r="O3159">
            <v>0.73</v>
          </cell>
          <cell r="P3159">
            <v>8.43</v>
          </cell>
          <cell r="Q3159">
            <v>266.49</v>
          </cell>
        </row>
        <row r="3160">
          <cell r="J3160" t="str">
            <v>CEMENTO PORTLAND TIPO I (42.5 Kg)</v>
          </cell>
          <cell r="K3160" t="str">
            <v>bls</v>
          </cell>
          <cell r="M3160">
            <v>0.15049999999999999</v>
          </cell>
          <cell r="N3160">
            <v>13.69</v>
          </cell>
          <cell r="O3160">
            <v>2.06</v>
          </cell>
          <cell r="P3160">
            <v>54.94</v>
          </cell>
          <cell r="Q3160">
            <v>752.02</v>
          </cell>
        </row>
        <row r="3161">
          <cell r="J3161" t="str">
            <v>AGUA PUESTA EN OBRA</v>
          </cell>
          <cell r="K3161" t="str">
            <v>m3</v>
          </cell>
          <cell r="M3161">
            <v>5.8999999999999999E-3</v>
          </cell>
          <cell r="N3161">
            <v>8.51</v>
          </cell>
          <cell r="O3161">
            <v>0.05</v>
          </cell>
          <cell r="P3161">
            <v>2.15</v>
          </cell>
          <cell r="Q3161">
            <v>18.25</v>
          </cell>
        </row>
        <row r="3162">
          <cell r="J3162" t="str">
            <v>IMPLEMENTOS DE SEGURIDAD</v>
          </cell>
          <cell r="K3162" t="str">
            <v>hh</v>
          </cell>
          <cell r="M3162">
            <v>1.5956999999999999</v>
          </cell>
          <cell r="N3162">
            <v>0.47</v>
          </cell>
          <cell r="O3162">
            <v>0.75</v>
          </cell>
          <cell r="P3162">
            <v>582.53</v>
          </cell>
          <cell r="Q3162">
            <v>273.8</v>
          </cell>
        </row>
        <row r="3163">
          <cell r="J3163" t="str">
            <v>HERRAMIENTAS MANUALES</v>
          </cell>
          <cell r="K3163" t="str">
            <v>%MO</v>
          </cell>
          <cell r="M3163">
            <v>5.0200000000000002E-2</v>
          </cell>
          <cell r="N3163">
            <v>19.739999999999998</v>
          </cell>
          <cell r="O3163">
            <v>0.99</v>
          </cell>
          <cell r="P3163">
            <v>18.329999999999998</v>
          </cell>
          <cell r="Q3163">
            <v>361.41</v>
          </cell>
        </row>
        <row r="3164">
          <cell r="J3164" t="str">
            <v>REGLA DE ALUMINIO x 5m</v>
          </cell>
          <cell r="K3164" t="str">
            <v>u</v>
          </cell>
          <cell r="M3164">
            <v>2.5000000000000001E-2</v>
          </cell>
          <cell r="N3164">
            <v>14.5</v>
          </cell>
          <cell r="O3164">
            <v>0.36</v>
          </cell>
          <cell r="P3164">
            <v>9.1300000000000008</v>
          </cell>
          <cell r="Q3164">
            <v>131.41999999999999</v>
          </cell>
        </row>
        <row r="3165">
          <cell r="J3165" t="str">
            <v>ANDAMIO METALICO 2.5mx3.6m</v>
          </cell>
          <cell r="K3165" t="str">
            <v>dia</v>
          </cell>
          <cell r="M3165">
            <v>0.1255</v>
          </cell>
          <cell r="N3165">
            <v>16.09</v>
          </cell>
          <cell r="O3165">
            <v>2.02</v>
          </cell>
          <cell r="P3165">
            <v>45.82</v>
          </cell>
          <cell r="Q3165">
            <v>737.42</v>
          </cell>
        </row>
        <row r="3166">
          <cell r="J3166" t="str">
            <v>JEFE DE GRUPO</v>
          </cell>
          <cell r="K3166" t="str">
            <v>hh</v>
          </cell>
          <cell r="M3166">
            <v>5.2999999999999999E-2</v>
          </cell>
          <cell r="N3166">
            <v>13.01</v>
          </cell>
          <cell r="O3166">
            <v>0.69</v>
          </cell>
          <cell r="P3166">
            <v>0.6</v>
          </cell>
          <cell r="Q3166">
            <v>7.87</v>
          </cell>
        </row>
        <row r="3167">
          <cell r="J3167" t="str">
            <v>OPERARIO</v>
          </cell>
          <cell r="K3167" t="str">
            <v>hh</v>
          </cell>
          <cell r="M3167">
            <v>0.53359999999999996</v>
          </cell>
          <cell r="N3167">
            <v>12.2</v>
          </cell>
          <cell r="O3167">
            <v>6.51</v>
          </cell>
          <cell r="P3167">
            <v>6.08</v>
          </cell>
          <cell r="Q3167">
            <v>74.209999999999994</v>
          </cell>
        </row>
        <row r="3168">
          <cell r="J3168" t="str">
            <v>OFICIAL</v>
          </cell>
          <cell r="K3168" t="str">
            <v>hh</v>
          </cell>
          <cell r="M3168">
            <v>0.26679999999999998</v>
          </cell>
          <cell r="N3168">
            <v>10.87</v>
          </cell>
          <cell r="O3168">
            <v>2.9</v>
          </cell>
          <cell r="P3168">
            <v>3.04</v>
          </cell>
          <cell r="Q3168">
            <v>33.06</v>
          </cell>
        </row>
        <row r="3169">
          <cell r="J3169" t="str">
            <v>CEMENTO PORTLAND TIPO I (42.5 Kg)</v>
          </cell>
          <cell r="K3169" t="str">
            <v>bls</v>
          </cell>
          <cell r="M3169">
            <v>3.1399999999999997E-2</v>
          </cell>
          <cell r="N3169">
            <v>13.69</v>
          </cell>
          <cell r="O3169">
            <v>0.43</v>
          </cell>
          <cell r="P3169">
            <v>0.36</v>
          </cell>
          <cell r="Q3169">
            <v>4.9000000000000004</v>
          </cell>
        </row>
        <row r="3170">
          <cell r="J3170" t="str">
            <v>AGUA PUESTA EN OBRA</v>
          </cell>
          <cell r="K3170" t="str">
            <v>m3</v>
          </cell>
          <cell r="M3170">
            <v>1.1999999999999999E-3</v>
          </cell>
          <cell r="N3170">
            <v>8.51</v>
          </cell>
          <cell r="O3170">
            <v>0.01</v>
          </cell>
          <cell r="P3170">
            <v>0.01</v>
          </cell>
          <cell r="Q3170">
            <v>0.11</v>
          </cell>
        </row>
        <row r="3171">
          <cell r="J3171" t="str">
            <v>ARENA GRUESA</v>
          </cell>
          <cell r="K3171" t="str">
            <v>m3</v>
          </cell>
          <cell r="M3171">
            <v>2.8999999999999998E-3</v>
          </cell>
          <cell r="N3171">
            <v>31.09</v>
          </cell>
          <cell r="O3171">
            <v>0.09</v>
          </cell>
          <cell r="P3171">
            <v>0.03</v>
          </cell>
          <cell r="Q3171">
            <v>1.03</v>
          </cell>
        </row>
        <row r="3172">
          <cell r="J3172" t="str">
            <v>IMPLEMENTOS DE SEGURIDAD</v>
          </cell>
          <cell r="K3172" t="str">
            <v>hh</v>
          </cell>
          <cell r="M3172">
            <v>0.85109999999999997</v>
          </cell>
          <cell r="N3172">
            <v>0.47</v>
          </cell>
          <cell r="O3172">
            <v>0.4</v>
          </cell>
          <cell r="P3172">
            <v>9.6999999999999993</v>
          </cell>
          <cell r="Q3172">
            <v>4.5599999999999996</v>
          </cell>
        </row>
        <row r="3173">
          <cell r="J3173" t="str">
            <v>HERRAMIENTAS MANUALES</v>
          </cell>
          <cell r="K3173" t="str">
            <v>%MO</v>
          </cell>
          <cell r="M3173">
            <v>5.0500000000000003E-2</v>
          </cell>
          <cell r="N3173">
            <v>10.1</v>
          </cell>
          <cell r="O3173">
            <v>0.51</v>
          </cell>
          <cell r="P3173">
            <v>0.57999999999999996</v>
          </cell>
          <cell r="Q3173">
            <v>5.81</v>
          </cell>
        </row>
        <row r="3174">
          <cell r="J3174" t="str">
            <v>JEFE DE GRUPO</v>
          </cell>
          <cell r="K3174" t="str">
            <v>hh</v>
          </cell>
          <cell r="M3174">
            <v>1.0800000000000001E-2</v>
          </cell>
          <cell r="N3174">
            <v>13.01</v>
          </cell>
          <cell r="O3174">
            <v>0.14000000000000001</v>
          </cell>
          <cell r="P3174">
            <v>1.01</v>
          </cell>
          <cell r="Q3174">
            <v>13.15</v>
          </cell>
        </row>
        <row r="3175">
          <cell r="J3175" t="str">
            <v>OPERARIO</v>
          </cell>
          <cell r="K3175" t="str">
            <v>hh</v>
          </cell>
          <cell r="M3175">
            <v>0.68610000000000004</v>
          </cell>
          <cell r="N3175">
            <v>12.2</v>
          </cell>
          <cell r="O3175">
            <v>8.3699999999999992</v>
          </cell>
          <cell r="P3175">
            <v>64.42</v>
          </cell>
          <cell r="Q3175">
            <v>785.94</v>
          </cell>
        </row>
        <row r="3176">
          <cell r="J3176" t="str">
            <v>AYUDANTE</v>
          </cell>
          <cell r="K3176" t="str">
            <v>hh</v>
          </cell>
          <cell r="M3176">
            <v>0.34250000000000003</v>
          </cell>
          <cell r="N3176">
            <v>9.81</v>
          </cell>
          <cell r="O3176">
            <v>3.36</v>
          </cell>
          <cell r="P3176">
            <v>32.159999999999997</v>
          </cell>
          <cell r="Q3176">
            <v>315.5</v>
          </cell>
        </row>
        <row r="3177">
          <cell r="J3177" t="str">
            <v>CONCRETO PREMEZCLADO f'c=175 kg/cm2, Piedra 57, Slump 3-4"</v>
          </cell>
          <cell r="K3177" t="str">
            <v>m3</v>
          </cell>
          <cell r="M3177">
            <v>5.2499999999999998E-2</v>
          </cell>
          <cell r="N3177">
            <v>192.19</v>
          </cell>
          <cell r="O3177">
            <v>10.09</v>
          </cell>
          <cell r="P3177">
            <v>4.93</v>
          </cell>
          <cell r="Q3177">
            <v>947.45</v>
          </cell>
        </row>
        <row r="3178">
          <cell r="J3178" t="str">
            <v>IMPLEMENTOS DE SEGURIDAD</v>
          </cell>
          <cell r="K3178" t="str">
            <v>hh</v>
          </cell>
          <cell r="M3178">
            <v>1.0426</v>
          </cell>
          <cell r="N3178">
            <v>0.47</v>
          </cell>
          <cell r="O3178">
            <v>0.49</v>
          </cell>
          <cell r="P3178">
            <v>97.9</v>
          </cell>
          <cell r="Q3178">
            <v>46.01</v>
          </cell>
        </row>
        <row r="3179">
          <cell r="J3179" t="str">
            <v>HERRAMIENTAS MANUALES</v>
          </cell>
          <cell r="K3179" t="str">
            <v>%MO</v>
          </cell>
          <cell r="M3179">
            <v>2.9899999999999999E-2</v>
          </cell>
          <cell r="N3179">
            <v>12.36</v>
          </cell>
          <cell r="O3179">
            <v>0.37</v>
          </cell>
          <cell r="P3179">
            <v>2.81</v>
          </cell>
          <cell r="Q3179">
            <v>34.74</v>
          </cell>
        </row>
        <row r="3180">
          <cell r="J3180" t="str">
            <v>REGLA DE ALUMINIO x 5m</v>
          </cell>
          <cell r="K3180" t="str">
            <v>u</v>
          </cell>
          <cell r="M3180">
            <v>6.1400000000000003E-2</v>
          </cell>
          <cell r="N3180">
            <v>14.5</v>
          </cell>
          <cell r="O3180">
            <v>0.89</v>
          </cell>
          <cell r="P3180">
            <v>5.77</v>
          </cell>
          <cell r="Q3180">
            <v>83.57</v>
          </cell>
        </row>
        <row r="3181">
          <cell r="J3181" t="str">
            <v>SERVICIO DE BOMBA P/PREMEZCLADO</v>
          </cell>
          <cell r="K3181" t="str">
            <v>m3</v>
          </cell>
          <cell r="M3181">
            <v>5.2699999999999997E-2</v>
          </cell>
          <cell r="N3181">
            <v>30</v>
          </cell>
          <cell r="O3181">
            <v>1.58</v>
          </cell>
          <cell r="P3181">
            <v>4.95</v>
          </cell>
          <cell r="Q3181">
            <v>148.36000000000001</v>
          </cell>
        </row>
        <row r="3182">
          <cell r="J3182" t="str">
            <v>JEFE DE GRUPO</v>
          </cell>
          <cell r="K3182" t="str">
            <v>hh</v>
          </cell>
          <cell r="M3182">
            <v>9.9900000000000003E-2</v>
          </cell>
          <cell r="N3182">
            <v>13.01</v>
          </cell>
          <cell r="O3182">
            <v>1.3</v>
          </cell>
          <cell r="P3182">
            <v>2.34</v>
          </cell>
          <cell r="Q3182">
            <v>30.42</v>
          </cell>
        </row>
        <row r="3183">
          <cell r="J3183" t="str">
            <v>OPERARIO</v>
          </cell>
          <cell r="K3183" t="str">
            <v>hh</v>
          </cell>
          <cell r="M3183">
            <v>1</v>
          </cell>
          <cell r="N3183">
            <v>12.2</v>
          </cell>
          <cell r="O3183">
            <v>12.2</v>
          </cell>
          <cell r="P3183">
            <v>23.4</v>
          </cell>
          <cell r="Q3183">
            <v>285.48</v>
          </cell>
        </row>
        <row r="3184">
          <cell r="J3184" t="str">
            <v>AYUDANTE</v>
          </cell>
          <cell r="K3184" t="str">
            <v>hh</v>
          </cell>
          <cell r="M3184">
            <v>0.33329999999999999</v>
          </cell>
          <cell r="N3184">
            <v>9.81</v>
          </cell>
          <cell r="O3184">
            <v>3.27</v>
          </cell>
          <cell r="P3184">
            <v>7.8</v>
          </cell>
          <cell r="Q3184">
            <v>76.52</v>
          </cell>
        </row>
        <row r="3185">
          <cell r="J3185" t="str">
            <v>CLAVOS PARA MADERA CON CABEZA</v>
          </cell>
          <cell r="K3185" t="str">
            <v>Kg</v>
          </cell>
          <cell r="M3185">
            <v>2.07E-2</v>
          </cell>
          <cell r="N3185">
            <v>2.9</v>
          </cell>
          <cell r="O3185">
            <v>0.06</v>
          </cell>
          <cell r="P3185">
            <v>0.48</v>
          </cell>
          <cell r="Q3185">
            <v>1.4</v>
          </cell>
        </row>
        <row r="3186">
          <cell r="J3186" t="str">
            <v>ARENA FINA</v>
          </cell>
          <cell r="K3186" t="str">
            <v>m3</v>
          </cell>
          <cell r="M3186">
            <v>1.5900000000000001E-2</v>
          </cell>
          <cell r="N3186">
            <v>31.54</v>
          </cell>
          <cell r="O3186">
            <v>0.5</v>
          </cell>
          <cell r="P3186">
            <v>0.37</v>
          </cell>
          <cell r="Q3186">
            <v>11.7</v>
          </cell>
        </row>
        <row r="3187">
          <cell r="J3187" t="str">
            <v>CEMENTO PORTLAND TIPO I (42.5 Kg)</v>
          </cell>
          <cell r="K3187" t="str">
            <v>bls</v>
          </cell>
          <cell r="M3187">
            <v>0.14019999999999999</v>
          </cell>
          <cell r="N3187">
            <v>13.69</v>
          </cell>
          <cell r="O3187">
            <v>1.92</v>
          </cell>
          <cell r="P3187">
            <v>3.28</v>
          </cell>
          <cell r="Q3187">
            <v>44.93</v>
          </cell>
        </row>
        <row r="3188">
          <cell r="J3188" t="str">
            <v>AGUA PUESTA EN OBRA</v>
          </cell>
          <cell r="K3188" t="str">
            <v>m3</v>
          </cell>
          <cell r="M3188">
            <v>5.8999999999999999E-3</v>
          </cell>
          <cell r="N3188">
            <v>8.51</v>
          </cell>
          <cell r="O3188">
            <v>0.05</v>
          </cell>
          <cell r="P3188">
            <v>0.14000000000000001</v>
          </cell>
          <cell r="Q3188">
            <v>1.17</v>
          </cell>
        </row>
        <row r="3189">
          <cell r="J3189" t="str">
            <v>MADERA TORNILLO INC. CORTE</v>
          </cell>
          <cell r="K3189" t="str">
            <v>p2</v>
          </cell>
          <cell r="M3189">
            <v>0.31269999999999998</v>
          </cell>
          <cell r="N3189">
            <v>3.7</v>
          </cell>
          <cell r="O3189">
            <v>1.1599999999999999</v>
          </cell>
          <cell r="P3189">
            <v>7.32</v>
          </cell>
          <cell r="Q3189">
            <v>27.14</v>
          </cell>
        </row>
        <row r="3190">
          <cell r="J3190" t="str">
            <v>IMPLEMENTOS DE SEGURIDAD</v>
          </cell>
          <cell r="K3190" t="str">
            <v>hh</v>
          </cell>
          <cell r="M3190">
            <v>1.4255</v>
          </cell>
          <cell r="N3190">
            <v>0.47</v>
          </cell>
          <cell r="O3190">
            <v>0.67</v>
          </cell>
          <cell r="P3190">
            <v>33.36</v>
          </cell>
          <cell r="Q3190">
            <v>15.68</v>
          </cell>
        </row>
        <row r="3191">
          <cell r="J3191" t="str">
            <v>HERRAMIENTAS MANUALES</v>
          </cell>
          <cell r="K3191" t="str">
            <v>%MO</v>
          </cell>
          <cell r="M3191">
            <v>0.05</v>
          </cell>
          <cell r="N3191">
            <v>17.989999999999998</v>
          </cell>
          <cell r="O3191">
            <v>0.9</v>
          </cell>
          <cell r="P3191">
            <v>1.17</v>
          </cell>
          <cell r="Q3191">
            <v>21.06</v>
          </cell>
        </row>
        <row r="3192">
          <cell r="J3192" t="str">
            <v>REGLA DE ALUMINIO x 5m</v>
          </cell>
          <cell r="K3192" t="str">
            <v>u</v>
          </cell>
          <cell r="M3192">
            <v>2.7900000000000001E-2</v>
          </cell>
          <cell r="N3192">
            <v>14.5</v>
          </cell>
          <cell r="O3192">
            <v>0.4</v>
          </cell>
          <cell r="P3192">
            <v>0.65</v>
          </cell>
          <cell r="Q3192">
            <v>9.36</v>
          </cell>
        </row>
        <row r="3193">
          <cell r="J3193" t="str">
            <v>JEFE DE GRUPO</v>
          </cell>
          <cell r="K3193" t="str">
            <v>hh</v>
          </cell>
          <cell r="M3193">
            <v>0.05</v>
          </cell>
          <cell r="N3193">
            <v>13.01</v>
          </cell>
          <cell r="O3193">
            <v>0.65</v>
          </cell>
          <cell r="P3193">
            <v>1.17</v>
          </cell>
          <cell r="Q3193">
            <v>15.21</v>
          </cell>
        </row>
        <row r="3194">
          <cell r="J3194" t="str">
            <v>OFICIAL</v>
          </cell>
          <cell r="K3194" t="str">
            <v>hh</v>
          </cell>
          <cell r="M3194">
            <v>0.50049999999999994</v>
          </cell>
          <cell r="N3194">
            <v>10.87</v>
          </cell>
          <cell r="O3194">
            <v>5.44</v>
          </cell>
          <cell r="P3194">
            <v>11.71</v>
          </cell>
          <cell r="Q3194">
            <v>127.3</v>
          </cell>
        </row>
        <row r="3195">
          <cell r="J3195" t="str">
            <v>AYUDANTE</v>
          </cell>
          <cell r="K3195" t="str">
            <v>hh</v>
          </cell>
          <cell r="M3195">
            <v>0.50049999999999994</v>
          </cell>
          <cell r="N3195">
            <v>9.81</v>
          </cell>
          <cell r="O3195">
            <v>4.91</v>
          </cell>
          <cell r="P3195">
            <v>11.71</v>
          </cell>
          <cell r="Q3195">
            <v>114.89</v>
          </cell>
        </row>
        <row r="3196">
          <cell r="J3196" t="str">
            <v>ARENA FINA</v>
          </cell>
          <cell r="K3196" t="str">
            <v>m3</v>
          </cell>
          <cell r="M3196">
            <v>3.1099999999999999E-2</v>
          </cell>
          <cell r="N3196">
            <v>31.54</v>
          </cell>
          <cell r="O3196">
            <v>0.98</v>
          </cell>
          <cell r="P3196">
            <v>0.73</v>
          </cell>
          <cell r="Q3196">
            <v>22.93</v>
          </cell>
        </row>
        <row r="3197">
          <cell r="J3197" t="str">
            <v>LADRILLO PASTELERO 24 X 24 X 3 CM</v>
          </cell>
          <cell r="K3197" t="str">
            <v>u</v>
          </cell>
          <cell r="M3197">
            <v>17</v>
          </cell>
          <cell r="N3197">
            <v>0.76</v>
          </cell>
          <cell r="O3197">
            <v>12.92</v>
          </cell>
          <cell r="P3197">
            <v>397.8</v>
          </cell>
          <cell r="Q3197">
            <v>302.33</v>
          </cell>
        </row>
        <row r="3198">
          <cell r="J3198" t="str">
            <v>CEMENTO PORTLAND TIPO I (42.5 Kg)</v>
          </cell>
          <cell r="K3198" t="str">
            <v>bls</v>
          </cell>
          <cell r="M3198">
            <v>0.23449999999999999</v>
          </cell>
          <cell r="N3198">
            <v>13.69</v>
          </cell>
          <cell r="O3198">
            <v>3.21</v>
          </cell>
          <cell r="P3198">
            <v>5.49</v>
          </cell>
          <cell r="Q3198">
            <v>75.11</v>
          </cell>
        </row>
        <row r="3199">
          <cell r="J3199" t="str">
            <v>AGUA PUESTA EN OBRA</v>
          </cell>
          <cell r="K3199" t="str">
            <v>m3</v>
          </cell>
          <cell r="M3199">
            <v>1.1999999999999999E-3</v>
          </cell>
          <cell r="N3199">
            <v>8.51</v>
          </cell>
          <cell r="O3199">
            <v>0.01</v>
          </cell>
          <cell r="P3199">
            <v>0.03</v>
          </cell>
          <cell r="Q3199">
            <v>0.23</v>
          </cell>
        </row>
        <row r="3200">
          <cell r="J3200" t="str">
            <v>MADERA TORNILLO INC. CORTE</v>
          </cell>
          <cell r="K3200" t="str">
            <v>p2</v>
          </cell>
          <cell r="M3200">
            <v>0.1489</v>
          </cell>
          <cell r="N3200">
            <v>3.7</v>
          </cell>
          <cell r="O3200">
            <v>0.55000000000000004</v>
          </cell>
          <cell r="P3200">
            <v>3.48</v>
          </cell>
          <cell r="Q3200">
            <v>12.87</v>
          </cell>
        </row>
        <row r="3201">
          <cell r="J3201" t="str">
            <v>IMPLEMENTOS DE SEGURIDAD</v>
          </cell>
          <cell r="K3201" t="str">
            <v>hh</v>
          </cell>
          <cell r="M3201">
            <v>1.0426</v>
          </cell>
          <cell r="N3201">
            <v>0.47</v>
          </cell>
          <cell r="O3201">
            <v>0.49</v>
          </cell>
          <cell r="P3201">
            <v>24.4</v>
          </cell>
          <cell r="Q3201">
            <v>11.47</v>
          </cell>
        </row>
        <row r="3202">
          <cell r="J3202" t="str">
            <v>HERRAMIENTAS MANUALES</v>
          </cell>
          <cell r="K3202" t="str">
            <v>%MO</v>
          </cell>
          <cell r="M3202">
            <v>2.9700000000000001E-2</v>
          </cell>
          <cell r="N3202">
            <v>11.79</v>
          </cell>
          <cell r="O3202">
            <v>0.35</v>
          </cell>
          <cell r="P3202">
            <v>0.69</v>
          </cell>
          <cell r="Q3202">
            <v>8.19</v>
          </cell>
        </row>
        <row r="3203">
          <cell r="J3203" t="str">
            <v>JEFE DE GRUPO</v>
          </cell>
          <cell r="K3203" t="str">
            <v>hh</v>
          </cell>
          <cell r="M3203">
            <v>0.13370000000000001</v>
          </cell>
          <cell r="N3203">
            <v>13.01</v>
          </cell>
          <cell r="O3203">
            <v>1.74</v>
          </cell>
          <cell r="P3203">
            <v>1.65</v>
          </cell>
          <cell r="Q3203">
            <v>21.51</v>
          </cell>
        </row>
        <row r="3204">
          <cell r="J3204" t="str">
            <v>OPERARIO</v>
          </cell>
          <cell r="K3204" t="str">
            <v>hh</v>
          </cell>
          <cell r="M3204">
            <v>1.3335999999999999</v>
          </cell>
          <cell r="N3204">
            <v>12.2</v>
          </cell>
          <cell r="O3204">
            <v>16.27</v>
          </cell>
          <cell r="P3204">
            <v>16.48</v>
          </cell>
          <cell r="Q3204">
            <v>201.1</v>
          </cell>
        </row>
        <row r="3205">
          <cell r="J3205" t="str">
            <v>AYUDANTE</v>
          </cell>
          <cell r="K3205" t="str">
            <v>hh</v>
          </cell>
          <cell r="M3205">
            <v>0.40060000000000001</v>
          </cell>
          <cell r="N3205">
            <v>9.81</v>
          </cell>
          <cell r="O3205">
            <v>3.93</v>
          </cell>
          <cell r="P3205">
            <v>4.95</v>
          </cell>
          <cell r="Q3205">
            <v>48.57</v>
          </cell>
        </row>
        <row r="3206">
          <cell r="J3206" t="str">
            <v>ARENA GRUESA</v>
          </cell>
          <cell r="K3206" t="str">
            <v>m3</v>
          </cell>
          <cell r="M3206">
            <v>3.0200000000000001E-2</v>
          </cell>
          <cell r="N3206">
            <v>31.09</v>
          </cell>
          <cell r="O3206">
            <v>0.94</v>
          </cell>
          <cell r="P3206">
            <v>0.37</v>
          </cell>
          <cell r="Q3206">
            <v>11.62</v>
          </cell>
        </row>
        <row r="3207">
          <cell r="J3207" t="str">
            <v>CEMENTO PORTLAND TIPO I (42.5 Kg)</v>
          </cell>
          <cell r="K3207" t="str">
            <v>bls</v>
          </cell>
          <cell r="M3207">
            <v>0.2681</v>
          </cell>
          <cell r="N3207">
            <v>13.69</v>
          </cell>
          <cell r="O3207">
            <v>3.67</v>
          </cell>
          <cell r="P3207">
            <v>3.31</v>
          </cell>
          <cell r="Q3207">
            <v>45.36</v>
          </cell>
        </row>
        <row r="3208">
          <cell r="J3208" t="str">
            <v>CERAMICA 30X30CM H=15CM CELIMA SERIE GRANILLA</v>
          </cell>
          <cell r="K3208" t="str">
            <v>m2</v>
          </cell>
          <cell r="M3208">
            <v>1.0499000000000001</v>
          </cell>
          <cell r="N3208">
            <v>23.05</v>
          </cell>
          <cell r="O3208">
            <v>24.2</v>
          </cell>
          <cell r="P3208">
            <v>12.98</v>
          </cell>
          <cell r="Q3208">
            <v>299.11</v>
          </cell>
        </row>
        <row r="3209">
          <cell r="J3209" t="str">
            <v>AGUA PUESTA EN OBRA</v>
          </cell>
          <cell r="K3209" t="str">
            <v>m3</v>
          </cell>
          <cell r="M3209">
            <v>0.04</v>
          </cell>
          <cell r="N3209">
            <v>8.51</v>
          </cell>
          <cell r="O3209">
            <v>0.34</v>
          </cell>
          <cell r="P3209">
            <v>0.49</v>
          </cell>
          <cell r="Q3209">
            <v>4.2</v>
          </cell>
        </row>
        <row r="3210">
          <cell r="J3210" t="str">
            <v>FRAGUA PORCELANA BLANCA</v>
          </cell>
          <cell r="K3210" t="str">
            <v>Kg</v>
          </cell>
          <cell r="M3210">
            <v>0.30070000000000002</v>
          </cell>
          <cell r="N3210">
            <v>3.06</v>
          </cell>
          <cell r="O3210">
            <v>0.92</v>
          </cell>
          <cell r="P3210">
            <v>3.72</v>
          </cell>
          <cell r="Q3210">
            <v>11.37</v>
          </cell>
        </row>
        <row r="3211">
          <cell r="J3211" t="str">
            <v>IMPLEMENTOS DE SEGURIDAD</v>
          </cell>
          <cell r="K3211" t="str">
            <v>hh</v>
          </cell>
          <cell r="M3211">
            <v>1.8723000000000001</v>
          </cell>
          <cell r="N3211">
            <v>0.47</v>
          </cell>
          <cell r="O3211">
            <v>0.88</v>
          </cell>
          <cell r="P3211">
            <v>23.14</v>
          </cell>
          <cell r="Q3211">
            <v>10.88</v>
          </cell>
        </row>
        <row r="3212">
          <cell r="J3212" t="str">
            <v>HERRAMIENTAS MANUALES</v>
          </cell>
          <cell r="K3212" t="str">
            <v>%MO</v>
          </cell>
          <cell r="M3212">
            <v>1.0200000000000001E-2</v>
          </cell>
          <cell r="N3212">
            <v>23.53</v>
          </cell>
          <cell r="O3212">
            <v>0.24</v>
          </cell>
          <cell r="P3212">
            <v>0.13</v>
          </cell>
          <cell r="Q3212">
            <v>2.97</v>
          </cell>
        </row>
        <row r="3213">
          <cell r="J3213" t="str">
            <v>REGLA DE ALUMINIO x 5m</v>
          </cell>
          <cell r="K3213" t="str">
            <v>u</v>
          </cell>
          <cell r="M3213">
            <v>0.06</v>
          </cell>
          <cell r="N3213">
            <v>14.5</v>
          </cell>
          <cell r="O3213">
            <v>0.87</v>
          </cell>
          <cell r="P3213">
            <v>0.74</v>
          </cell>
          <cell r="Q3213">
            <v>10.75</v>
          </cell>
        </row>
        <row r="3214">
          <cell r="J3214" t="str">
            <v>PUERTA CONTRAPLACADA 45 mm CON TRIPLAY 4 mm C/FORMICA INCLUYEMARCO CEDRO 2"X3" VISAGRAS Y CHAPAS</v>
          </cell>
          <cell r="K3214" t="str">
            <v>u</v>
          </cell>
          <cell r="M3214">
            <v>1</v>
          </cell>
          <cell r="N3214">
            <v>250</v>
          </cell>
          <cell r="O3214">
            <v>250</v>
          </cell>
          <cell r="P3214">
            <v>2</v>
          </cell>
          <cell r="Q3214">
            <v>500</v>
          </cell>
        </row>
        <row r="3215">
          <cell r="J3215" t="str">
            <v>JEFE DE GRUPO</v>
          </cell>
          <cell r="K3215" t="str">
            <v>hh</v>
          </cell>
          <cell r="M3215">
            <v>0.80020000000000002</v>
          </cell>
          <cell r="N3215">
            <v>13.01</v>
          </cell>
          <cell r="O3215">
            <v>10.41</v>
          </cell>
          <cell r="P3215">
            <v>1.6</v>
          </cell>
          <cell r="Q3215">
            <v>20.82</v>
          </cell>
        </row>
        <row r="3216">
          <cell r="J3216" t="str">
            <v>OPERARIO</v>
          </cell>
          <cell r="K3216" t="str">
            <v>hh</v>
          </cell>
          <cell r="M3216">
            <v>8</v>
          </cell>
          <cell r="N3216">
            <v>12.2</v>
          </cell>
          <cell r="O3216">
            <v>97.6</v>
          </cell>
          <cell r="P3216">
            <v>16</v>
          </cell>
          <cell r="Q3216">
            <v>195.2</v>
          </cell>
        </row>
        <row r="3217">
          <cell r="J3217" t="str">
            <v>OFICIAL</v>
          </cell>
          <cell r="K3217" t="str">
            <v>hh</v>
          </cell>
          <cell r="M3217">
            <v>4</v>
          </cell>
          <cell r="N3217">
            <v>10.87</v>
          </cell>
          <cell r="O3217">
            <v>43.48</v>
          </cell>
          <cell r="P3217">
            <v>8</v>
          </cell>
          <cell r="Q3217">
            <v>86.96</v>
          </cell>
        </row>
        <row r="3218">
          <cell r="J3218" t="str">
            <v>IMPLEMENTOS DE SEGURIDAD</v>
          </cell>
          <cell r="K3218" t="str">
            <v>hh</v>
          </cell>
          <cell r="M3218">
            <v>12.8085</v>
          </cell>
          <cell r="N3218">
            <v>0.47</v>
          </cell>
          <cell r="O3218">
            <v>6.02</v>
          </cell>
          <cell r="P3218">
            <v>25.62</v>
          </cell>
          <cell r="Q3218">
            <v>12.04</v>
          </cell>
        </row>
        <row r="3219">
          <cell r="J3219" t="str">
            <v>HERRAMIENTAS MANUALES</v>
          </cell>
          <cell r="K3219" t="str">
            <v>%MO</v>
          </cell>
          <cell r="M3219">
            <v>0.03</v>
          </cell>
          <cell r="N3219">
            <v>162.35</v>
          </cell>
          <cell r="O3219">
            <v>4.87</v>
          </cell>
          <cell r="P3219">
            <v>0.06</v>
          </cell>
          <cell r="Q3219">
            <v>9.74</v>
          </cell>
        </row>
        <row r="3220">
          <cell r="J3220" t="str">
            <v>SC VENTANA DE MADERA CON HOJAS DE CEDRO INCLUYE BISAGRAS Y SISTEMAS DE SEGURIDAD</v>
          </cell>
          <cell r="K3220" t="str">
            <v>u</v>
          </cell>
          <cell r="M3220">
            <v>1</v>
          </cell>
          <cell r="N3220">
            <v>200</v>
          </cell>
          <cell r="O3220">
            <v>200</v>
          </cell>
          <cell r="P3220">
            <v>2</v>
          </cell>
          <cell r="Q3220">
            <v>400</v>
          </cell>
        </row>
        <row r="3221">
          <cell r="J3221" t="str">
            <v>PUERTA METALICA CON TUBOS DE FIERRO S/DISEÑO</v>
          </cell>
          <cell r="K3221" t="str">
            <v>glb</v>
          </cell>
          <cell r="M3221">
            <v>1</v>
          </cell>
          <cell r="N3221">
            <v>1237.71</v>
          </cell>
          <cell r="O3221">
            <v>1237.71</v>
          </cell>
          <cell r="P3221">
            <v>2</v>
          </cell>
          <cell r="Q3221">
            <v>2475.42</v>
          </cell>
        </row>
        <row r="3222">
          <cell r="J3222" t="str">
            <v>JEFE DE GRUPO</v>
          </cell>
          <cell r="K3222" t="str">
            <v>hh</v>
          </cell>
          <cell r="M3222">
            <v>3.15E-2</v>
          </cell>
          <cell r="N3222">
            <v>13.01</v>
          </cell>
          <cell r="O3222">
            <v>0.41</v>
          </cell>
          <cell r="P3222">
            <v>11.5</v>
          </cell>
          <cell r="Q3222">
            <v>149.66999999999999</v>
          </cell>
        </row>
        <row r="3223">
          <cell r="J3223" t="str">
            <v>OPERARIO</v>
          </cell>
          <cell r="K3223" t="str">
            <v>hh</v>
          </cell>
          <cell r="M3223">
            <v>0.32050000000000001</v>
          </cell>
          <cell r="N3223">
            <v>12.2</v>
          </cell>
          <cell r="O3223">
            <v>3.91</v>
          </cell>
          <cell r="P3223">
            <v>117</v>
          </cell>
          <cell r="Q3223">
            <v>1427.38</v>
          </cell>
        </row>
        <row r="3224">
          <cell r="J3224" t="str">
            <v>LIJA PARA MADERA</v>
          </cell>
          <cell r="K3224" t="str">
            <v>u</v>
          </cell>
          <cell r="M3224">
            <v>7.0000000000000007E-2</v>
          </cell>
          <cell r="N3224">
            <v>1</v>
          </cell>
          <cell r="O3224">
            <v>7.0000000000000007E-2</v>
          </cell>
          <cell r="P3224">
            <v>25.55</v>
          </cell>
          <cell r="Q3224">
            <v>25.55</v>
          </cell>
        </row>
        <row r="3225">
          <cell r="J3225" t="str">
            <v>PINTURA LATEX SUPERMATE</v>
          </cell>
          <cell r="K3225" t="str">
            <v>gal</v>
          </cell>
          <cell r="M3225">
            <v>0.06</v>
          </cell>
          <cell r="N3225">
            <v>35</v>
          </cell>
          <cell r="O3225">
            <v>2.1</v>
          </cell>
          <cell r="P3225">
            <v>21.9</v>
          </cell>
          <cell r="Q3225">
            <v>766.63</v>
          </cell>
        </row>
        <row r="3226">
          <cell r="J3226" t="str">
            <v>IMPRIMANTE PARA MUROS EXTERIORES</v>
          </cell>
          <cell r="K3226" t="str">
            <v>gal</v>
          </cell>
          <cell r="M3226">
            <v>0.06</v>
          </cell>
          <cell r="N3226">
            <v>23</v>
          </cell>
          <cell r="O3226">
            <v>1.38</v>
          </cell>
          <cell r="P3226">
            <v>21.9</v>
          </cell>
          <cell r="Q3226">
            <v>503.78</v>
          </cell>
        </row>
        <row r="3227">
          <cell r="J3227" t="str">
            <v>SELLADOR PARA MUROS</v>
          </cell>
          <cell r="K3227" t="str">
            <v>gal</v>
          </cell>
          <cell r="M3227">
            <v>0.06</v>
          </cell>
          <cell r="N3227">
            <v>16.5</v>
          </cell>
          <cell r="O3227">
            <v>0.99</v>
          </cell>
          <cell r="P3227">
            <v>21.9</v>
          </cell>
          <cell r="Q3227">
            <v>361.41</v>
          </cell>
        </row>
        <row r="3228">
          <cell r="J3228" t="str">
            <v>IMPLEMENTOS DE SEGURIDAD</v>
          </cell>
          <cell r="K3228" t="str">
            <v>hh</v>
          </cell>
          <cell r="M3228">
            <v>0.36170000000000002</v>
          </cell>
          <cell r="N3228">
            <v>0.47</v>
          </cell>
          <cell r="O3228">
            <v>0.17</v>
          </cell>
          <cell r="P3228">
            <v>132.04</v>
          </cell>
          <cell r="Q3228">
            <v>62.06</v>
          </cell>
        </row>
        <row r="3229">
          <cell r="J3229" t="str">
            <v>HERRAMIENTAS MANUALES</v>
          </cell>
          <cell r="K3229" t="str">
            <v>%MO</v>
          </cell>
          <cell r="M3229">
            <v>4.9599999999999998E-2</v>
          </cell>
          <cell r="N3229">
            <v>4.6399999999999997</v>
          </cell>
          <cell r="O3229">
            <v>0.23</v>
          </cell>
          <cell r="P3229">
            <v>18.11</v>
          </cell>
          <cell r="Q3229">
            <v>83.96</v>
          </cell>
        </row>
        <row r="3230">
          <cell r="J3230" t="str">
            <v>ANDAMIO METALICO 2.5mx3.6m</v>
          </cell>
          <cell r="K3230" t="str">
            <v>dia</v>
          </cell>
          <cell r="M3230">
            <v>1.6199999999999999E-2</v>
          </cell>
          <cell r="N3230">
            <v>16.09</v>
          </cell>
          <cell r="O3230">
            <v>0.26</v>
          </cell>
          <cell r="P3230">
            <v>5.91</v>
          </cell>
          <cell r="Q3230">
            <v>94.92</v>
          </cell>
        </row>
        <row r="3231">
          <cell r="J3231" t="str">
            <v>JEFE DE GRUPO</v>
          </cell>
          <cell r="K3231" t="str">
            <v>hh</v>
          </cell>
          <cell r="M3231">
            <v>2.46E-2</v>
          </cell>
          <cell r="N3231">
            <v>13.01</v>
          </cell>
          <cell r="O3231">
            <v>0.32</v>
          </cell>
          <cell r="P3231">
            <v>1.34</v>
          </cell>
          <cell r="Q3231">
            <v>17.47</v>
          </cell>
        </row>
        <row r="3232">
          <cell r="J3232" t="str">
            <v>OPERARIO</v>
          </cell>
          <cell r="K3232" t="str">
            <v>hh</v>
          </cell>
          <cell r="M3232">
            <v>0.24260000000000001</v>
          </cell>
          <cell r="N3232">
            <v>12.2</v>
          </cell>
          <cell r="O3232">
            <v>2.96</v>
          </cell>
          <cell r="P3232">
            <v>13.24</v>
          </cell>
          <cell r="Q3232">
            <v>161.56</v>
          </cell>
        </row>
        <row r="3233">
          <cell r="J3233" t="str">
            <v>LIJA PARA MADERA</v>
          </cell>
          <cell r="K3233" t="str">
            <v>u</v>
          </cell>
          <cell r="M3233">
            <v>7.0000000000000007E-2</v>
          </cell>
          <cell r="N3233">
            <v>1</v>
          </cell>
          <cell r="O3233">
            <v>7.0000000000000007E-2</v>
          </cell>
          <cell r="P3233">
            <v>3.82</v>
          </cell>
          <cell r="Q3233">
            <v>3.82</v>
          </cell>
        </row>
        <row r="3234">
          <cell r="J3234" t="str">
            <v>PINTURA VINILICA TIPO VENCELATEX</v>
          </cell>
          <cell r="K3234" t="str">
            <v>gal</v>
          </cell>
          <cell r="M3234">
            <v>0.06</v>
          </cell>
          <cell r="N3234">
            <v>28</v>
          </cell>
          <cell r="O3234">
            <v>1.68</v>
          </cell>
          <cell r="P3234">
            <v>3.27</v>
          </cell>
          <cell r="Q3234">
            <v>91.69</v>
          </cell>
        </row>
        <row r="3235">
          <cell r="J3235" t="str">
            <v>IMPRIMANTE PARA MUROS INTERIORES</v>
          </cell>
          <cell r="K3235" t="str">
            <v>gal</v>
          </cell>
          <cell r="M3235">
            <v>5.8299999999999998E-2</v>
          </cell>
          <cell r="N3235">
            <v>12</v>
          </cell>
          <cell r="O3235">
            <v>0.7</v>
          </cell>
          <cell r="P3235">
            <v>3.18</v>
          </cell>
          <cell r="Q3235">
            <v>38.21</v>
          </cell>
        </row>
        <row r="3236">
          <cell r="J3236" t="str">
            <v>SELLADOR PARA MUROS</v>
          </cell>
          <cell r="K3236" t="str">
            <v>gal</v>
          </cell>
          <cell r="M3236">
            <v>0.06</v>
          </cell>
          <cell r="N3236">
            <v>16.5</v>
          </cell>
          <cell r="O3236">
            <v>0.99</v>
          </cell>
          <cell r="P3236">
            <v>3.27</v>
          </cell>
          <cell r="Q3236">
            <v>54.03</v>
          </cell>
        </row>
        <row r="3237">
          <cell r="J3237" t="str">
            <v>IMPLEMENTOS DE SEGURIDAD</v>
          </cell>
          <cell r="K3237" t="str">
            <v>hh</v>
          </cell>
          <cell r="M3237">
            <v>0.27660000000000001</v>
          </cell>
          <cell r="N3237">
            <v>0.47</v>
          </cell>
          <cell r="O3237">
            <v>0.13</v>
          </cell>
          <cell r="P3237">
            <v>15.1</v>
          </cell>
          <cell r="Q3237">
            <v>7.1</v>
          </cell>
        </row>
        <row r="3238">
          <cell r="J3238" t="str">
            <v>ANDAMIO METALICO 2.5mx3.6m</v>
          </cell>
          <cell r="K3238" t="str">
            <v>dia</v>
          </cell>
          <cell r="M3238">
            <v>1.18E-2</v>
          </cell>
          <cell r="N3238">
            <v>16.09</v>
          </cell>
          <cell r="O3238">
            <v>0.19</v>
          </cell>
          <cell r="P3238">
            <v>0.64</v>
          </cell>
          <cell r="Q3238">
            <v>10.37</v>
          </cell>
        </row>
        <row r="3239">
          <cell r="J3239" t="str">
            <v>HERRAMIENTAS MANUALES</v>
          </cell>
          <cell r="K3239" t="str">
            <v>%MO</v>
          </cell>
          <cell r="M3239">
            <v>4.9399999999999999E-2</v>
          </cell>
          <cell r="N3239">
            <v>2.63</v>
          </cell>
          <cell r="O3239">
            <v>0.13</v>
          </cell>
          <cell r="P3239">
            <v>2.7</v>
          </cell>
          <cell r="Q3239">
            <v>7.1</v>
          </cell>
        </row>
        <row r="3240">
          <cell r="J3240" t="str">
            <v>JEFE DE GRUPO</v>
          </cell>
          <cell r="K3240" t="str">
            <v>hh</v>
          </cell>
          <cell r="M3240">
            <v>2.46E-2</v>
          </cell>
          <cell r="N3240">
            <v>13.01</v>
          </cell>
          <cell r="O3240">
            <v>0.32</v>
          </cell>
          <cell r="P3240">
            <v>0.57999999999999996</v>
          </cell>
          <cell r="Q3240">
            <v>7.49</v>
          </cell>
        </row>
        <row r="3241">
          <cell r="J3241" t="str">
            <v>OPERARIO</v>
          </cell>
          <cell r="K3241" t="str">
            <v>hh</v>
          </cell>
          <cell r="M3241">
            <v>0.24260000000000001</v>
          </cell>
          <cell r="N3241">
            <v>12.2</v>
          </cell>
          <cell r="O3241">
            <v>2.96</v>
          </cell>
          <cell r="P3241">
            <v>5.68</v>
          </cell>
          <cell r="Q3241">
            <v>69.260000000000005</v>
          </cell>
        </row>
        <row r="3242">
          <cell r="J3242" t="str">
            <v>LIJA PARA MADERA</v>
          </cell>
          <cell r="K3242" t="str">
            <v>u</v>
          </cell>
          <cell r="M3242">
            <v>0.06</v>
          </cell>
          <cell r="N3242">
            <v>1</v>
          </cell>
          <cell r="O3242">
            <v>0.06</v>
          </cell>
          <cell r="P3242">
            <v>1.4</v>
          </cell>
          <cell r="Q3242">
            <v>1.4</v>
          </cell>
        </row>
        <row r="3243">
          <cell r="J3243" t="str">
            <v>PINTURA VINILICA TIPO VENCELATEX</v>
          </cell>
          <cell r="K3243" t="str">
            <v>gal</v>
          </cell>
          <cell r="M3243">
            <v>0.06</v>
          </cell>
          <cell r="N3243">
            <v>28</v>
          </cell>
          <cell r="O3243">
            <v>1.68</v>
          </cell>
          <cell r="P3243">
            <v>1.4</v>
          </cell>
          <cell r="Q3243">
            <v>39.31</v>
          </cell>
        </row>
        <row r="3244">
          <cell r="J3244" t="str">
            <v>IMPRIMANTE PARA MUROS INTERIORES</v>
          </cell>
          <cell r="K3244" t="str">
            <v>gal</v>
          </cell>
          <cell r="M3244">
            <v>6.1699999999999998E-2</v>
          </cell>
          <cell r="N3244">
            <v>12</v>
          </cell>
          <cell r="O3244">
            <v>0.74</v>
          </cell>
          <cell r="P3244">
            <v>1.44</v>
          </cell>
          <cell r="Q3244">
            <v>17.32</v>
          </cell>
        </row>
        <row r="3245">
          <cell r="J3245" t="str">
            <v>SELLADOR PARA MUROS</v>
          </cell>
          <cell r="K3245" t="str">
            <v>gal</v>
          </cell>
          <cell r="M3245">
            <v>0.06</v>
          </cell>
          <cell r="N3245">
            <v>16.5</v>
          </cell>
          <cell r="O3245">
            <v>0.99</v>
          </cell>
          <cell r="P3245">
            <v>1.4</v>
          </cell>
          <cell r="Q3245">
            <v>23.17</v>
          </cell>
        </row>
        <row r="3246">
          <cell r="J3246" t="str">
            <v>IMPLEMENTOS DE SEGURIDAD</v>
          </cell>
          <cell r="K3246" t="str">
            <v>hh</v>
          </cell>
          <cell r="M3246">
            <v>0.27660000000000001</v>
          </cell>
          <cell r="N3246">
            <v>0.47</v>
          </cell>
          <cell r="O3246">
            <v>0.13</v>
          </cell>
          <cell r="P3246">
            <v>6.47</v>
          </cell>
          <cell r="Q3246">
            <v>3.04</v>
          </cell>
        </row>
        <row r="3247">
          <cell r="J3247" t="str">
            <v>ANDAMIO METALICO 2.5mx3.6m</v>
          </cell>
          <cell r="K3247" t="str">
            <v>dia</v>
          </cell>
          <cell r="M3247">
            <v>1.18E-2</v>
          </cell>
          <cell r="N3247">
            <v>16.09</v>
          </cell>
          <cell r="O3247">
            <v>0.19</v>
          </cell>
          <cell r="P3247">
            <v>0.28000000000000003</v>
          </cell>
          <cell r="Q3247">
            <v>4.45</v>
          </cell>
        </row>
        <row r="3248">
          <cell r="J3248" t="str">
            <v>HERRAMIENTAS MANUALES</v>
          </cell>
          <cell r="K3248" t="str">
            <v>%MO</v>
          </cell>
          <cell r="M3248">
            <v>5.11E-2</v>
          </cell>
          <cell r="N3248">
            <v>3.52</v>
          </cell>
          <cell r="O3248">
            <v>0.18</v>
          </cell>
          <cell r="P3248">
            <v>1.2</v>
          </cell>
          <cell r="Q3248">
            <v>4.21</v>
          </cell>
        </row>
        <row r="3249">
          <cell r="J3249" t="str">
            <v>MAESTRAMIENTO</v>
          </cell>
          <cell r="K3249" t="str">
            <v>u</v>
          </cell>
          <cell r="M3249">
            <v>1</v>
          </cell>
          <cell r="N3249">
            <v>9.4</v>
          </cell>
          <cell r="O3249">
            <v>9.4</v>
          </cell>
          <cell r="P3249">
            <v>2</v>
          </cell>
          <cell r="Q3249">
            <v>18.8</v>
          </cell>
        </row>
        <row r="3250">
          <cell r="J3250" t="str">
            <v>CERRADURA DE EMBUTIR EXTERIORES</v>
          </cell>
          <cell r="K3250" t="str">
            <v>u</v>
          </cell>
          <cell r="M3250">
            <v>1</v>
          </cell>
          <cell r="N3250">
            <v>73.11</v>
          </cell>
          <cell r="O3250">
            <v>73.11</v>
          </cell>
          <cell r="P3250">
            <v>2</v>
          </cell>
          <cell r="Q3250">
            <v>146.22</v>
          </cell>
        </row>
        <row r="3251">
          <cell r="J3251" t="str">
            <v>JEFE DE GRUPO</v>
          </cell>
          <cell r="K3251" t="str">
            <v>hh</v>
          </cell>
          <cell r="M3251">
            <v>5.3800000000000001E-2</v>
          </cell>
          <cell r="N3251">
            <v>13.01</v>
          </cell>
          <cell r="O3251">
            <v>0.7</v>
          </cell>
          <cell r="P3251">
            <v>0.22</v>
          </cell>
          <cell r="Q3251">
            <v>2.8</v>
          </cell>
        </row>
        <row r="3252">
          <cell r="J3252" t="str">
            <v>OPERARIO</v>
          </cell>
          <cell r="K3252" t="str">
            <v>hh</v>
          </cell>
          <cell r="M3252">
            <v>0.53359999999999996</v>
          </cell>
          <cell r="N3252">
            <v>12.2</v>
          </cell>
          <cell r="O3252">
            <v>6.51</v>
          </cell>
          <cell r="P3252">
            <v>2.13</v>
          </cell>
          <cell r="Q3252">
            <v>26.04</v>
          </cell>
        </row>
        <row r="3253">
          <cell r="J3253" t="str">
            <v>BISAGRA CAPUCHINA PLOMA 3" X 3"</v>
          </cell>
          <cell r="K3253" t="str">
            <v>par</v>
          </cell>
          <cell r="M3253">
            <v>1</v>
          </cell>
          <cell r="N3253">
            <v>2.83</v>
          </cell>
          <cell r="O3253">
            <v>2.83</v>
          </cell>
          <cell r="P3253">
            <v>4</v>
          </cell>
          <cell r="Q3253">
            <v>11.32</v>
          </cell>
        </row>
        <row r="3254">
          <cell r="J3254" t="str">
            <v>IMPLEMENTOS DE SEGURIDAD</v>
          </cell>
          <cell r="K3254" t="str">
            <v>hh</v>
          </cell>
          <cell r="M3254">
            <v>0.59570000000000001</v>
          </cell>
          <cell r="N3254">
            <v>0.47</v>
          </cell>
          <cell r="O3254">
            <v>0.28000000000000003</v>
          </cell>
          <cell r="P3254">
            <v>2.38</v>
          </cell>
          <cell r="Q3254">
            <v>1.1200000000000001</v>
          </cell>
        </row>
        <row r="3255">
          <cell r="J3255" t="str">
            <v>HERRAMIENTAS MANUALES</v>
          </cell>
          <cell r="K3255" t="str">
            <v>%MO</v>
          </cell>
          <cell r="M3255">
            <v>4.65E-2</v>
          </cell>
          <cell r="N3255">
            <v>9.67</v>
          </cell>
          <cell r="O3255">
            <v>0.45</v>
          </cell>
          <cell r="P3255">
            <v>0.19</v>
          </cell>
          <cell r="Q3255">
            <v>1.8</v>
          </cell>
        </row>
        <row r="3256">
          <cell r="J3256" t="str">
            <v xml:space="preserve">TAZA TREBOL TOP PIECE ELONGADO FLUX (INC ASIENTO MELAMINEX FRENTE ABIERTO Y FLUXOMETRO)STD </v>
          </cell>
          <cell r="K3256" t="str">
            <v>u</v>
          </cell>
          <cell r="M3256">
            <v>1</v>
          </cell>
          <cell r="N3256">
            <v>523.29</v>
          </cell>
          <cell r="O3256">
            <v>523.29</v>
          </cell>
          <cell r="P3256">
            <v>1</v>
          </cell>
          <cell r="Q3256">
            <v>523.29</v>
          </cell>
        </row>
        <row r="3257">
          <cell r="J3257" t="str">
            <v>PAR PERNOS ANCLAJE</v>
          </cell>
          <cell r="K3257" t="str">
            <v>par</v>
          </cell>
          <cell r="M3257">
            <v>1</v>
          </cell>
          <cell r="N3257">
            <v>0.56000000000000005</v>
          </cell>
          <cell r="O3257">
            <v>0.56000000000000005</v>
          </cell>
          <cell r="P3257">
            <v>1</v>
          </cell>
          <cell r="Q3257">
            <v>0.56000000000000005</v>
          </cell>
        </row>
        <row r="3258">
          <cell r="J3258" t="str">
            <v>ANILLO PLOMER DE CERA PARA INODORO</v>
          </cell>
          <cell r="K3258" t="str">
            <v>u</v>
          </cell>
          <cell r="M3258">
            <v>1</v>
          </cell>
          <cell r="N3258">
            <v>2.25</v>
          </cell>
          <cell r="O3258">
            <v>2.25</v>
          </cell>
          <cell r="P3258">
            <v>1</v>
          </cell>
          <cell r="Q3258">
            <v>2.25</v>
          </cell>
        </row>
        <row r="3259">
          <cell r="J3259" t="str">
            <v xml:space="preserve">TUBO METUSA ABASTO 7/8 TRENZ.ALUMINIO P/ACC.IMP.INODORO </v>
          </cell>
          <cell r="K3259" t="str">
            <v>u</v>
          </cell>
          <cell r="M3259">
            <v>1</v>
          </cell>
          <cell r="N3259">
            <v>8.4600000000000009</v>
          </cell>
          <cell r="O3259">
            <v>8.4600000000000009</v>
          </cell>
          <cell r="P3259">
            <v>1</v>
          </cell>
          <cell r="Q3259">
            <v>8.4600000000000009</v>
          </cell>
        </row>
        <row r="3260">
          <cell r="J3260" t="str">
            <v>OVALIN CERALUX TREBOL C/ACCESORIOS</v>
          </cell>
          <cell r="K3260" t="str">
            <v>u</v>
          </cell>
          <cell r="M3260">
            <v>1</v>
          </cell>
          <cell r="N3260">
            <v>107.71</v>
          </cell>
          <cell r="O3260">
            <v>107.71</v>
          </cell>
          <cell r="P3260">
            <v>1</v>
          </cell>
          <cell r="Q3260">
            <v>107.71</v>
          </cell>
        </row>
        <row r="3261">
          <cell r="J3261" t="str">
            <v>LLAVE VAINSA NUEVA PRESION SUPERIOR TEMPORIZADA C/AEREADOR ANTIVANDALICO</v>
          </cell>
          <cell r="K3261" t="str">
            <v>u</v>
          </cell>
          <cell r="M3261">
            <v>1</v>
          </cell>
          <cell r="N3261">
            <v>130.79</v>
          </cell>
          <cell r="O3261">
            <v>130.79</v>
          </cell>
          <cell r="P3261">
            <v>1</v>
          </cell>
          <cell r="Q3261">
            <v>130.79</v>
          </cell>
        </row>
        <row r="3262">
          <cell r="J3262" t="str">
            <v>VIDRIO TEMPLADO GRIS DE E=8 mm</v>
          </cell>
          <cell r="K3262" t="str">
            <v>p2</v>
          </cell>
          <cell r="M3262">
            <v>1.05</v>
          </cell>
          <cell r="N3262">
            <v>4</v>
          </cell>
          <cell r="O3262">
            <v>4.2</v>
          </cell>
          <cell r="P3262">
            <v>18.899999999999999</v>
          </cell>
          <cell r="Q3262">
            <v>75.599999999999994</v>
          </cell>
        </row>
        <row r="3263">
          <cell r="J3263" t="str">
            <v>JEFE DE GRUPO</v>
          </cell>
          <cell r="K3263" t="str">
            <v>hh</v>
          </cell>
          <cell r="M3263">
            <v>1.3100000000000001E-2</v>
          </cell>
          <cell r="N3263">
            <v>13.01</v>
          </cell>
          <cell r="O3263">
            <v>0.17</v>
          </cell>
          <cell r="P3263">
            <v>0.24</v>
          </cell>
          <cell r="Q3263">
            <v>3.06</v>
          </cell>
        </row>
        <row r="3264">
          <cell r="J3264" t="str">
            <v>OPERARIO</v>
          </cell>
          <cell r="K3264" t="str">
            <v>hh</v>
          </cell>
          <cell r="M3264">
            <v>0.1336</v>
          </cell>
          <cell r="N3264">
            <v>12.2</v>
          </cell>
          <cell r="O3264">
            <v>1.63</v>
          </cell>
          <cell r="P3264">
            <v>2.4</v>
          </cell>
          <cell r="Q3264">
            <v>29.34</v>
          </cell>
        </row>
        <row r="3265">
          <cell r="J3265" t="str">
            <v>AYUDANTE</v>
          </cell>
          <cell r="K3265" t="str">
            <v>hh</v>
          </cell>
          <cell r="M3265">
            <v>3.3599999999999998E-2</v>
          </cell>
          <cell r="N3265">
            <v>9.81</v>
          </cell>
          <cell r="O3265">
            <v>0.33</v>
          </cell>
          <cell r="P3265">
            <v>0.6</v>
          </cell>
          <cell r="Q3265">
            <v>5.94</v>
          </cell>
        </row>
        <row r="3266">
          <cell r="J3266" t="str">
            <v>IMPLEMENTOS DE SEGURIDAD</v>
          </cell>
          <cell r="K3266" t="str">
            <v>hh</v>
          </cell>
          <cell r="M3266">
            <v>0.17019999999999999</v>
          </cell>
          <cell r="N3266">
            <v>0.47</v>
          </cell>
          <cell r="O3266">
            <v>0.08</v>
          </cell>
          <cell r="P3266">
            <v>3.06</v>
          </cell>
          <cell r="Q3266">
            <v>1.44</v>
          </cell>
        </row>
        <row r="3267">
          <cell r="J3267" t="str">
            <v>HERRAMIENTAS MANUALES</v>
          </cell>
          <cell r="K3267" t="str">
            <v>%MO</v>
          </cell>
          <cell r="M3267">
            <v>3.0700000000000002E-2</v>
          </cell>
          <cell r="N3267">
            <v>2.2799999999999998</v>
          </cell>
          <cell r="O3267">
            <v>7.0000000000000007E-2</v>
          </cell>
          <cell r="P3267">
            <v>0.55000000000000004</v>
          </cell>
          <cell r="Q3267">
            <v>1.26</v>
          </cell>
        </row>
        <row r="3268">
          <cell r="J3268" t="str">
            <v>JEFE DE GRUPO</v>
          </cell>
          <cell r="K3268" t="str">
            <v>hh</v>
          </cell>
          <cell r="M3268">
            <v>7.7600000000000002E-2</v>
          </cell>
          <cell r="N3268">
            <v>13.01</v>
          </cell>
          <cell r="O3268">
            <v>1.01</v>
          </cell>
          <cell r="P3268">
            <v>0.2</v>
          </cell>
          <cell r="Q3268">
            <v>2.58</v>
          </cell>
        </row>
        <row r="3269">
          <cell r="J3269" t="str">
            <v>OPERARIO</v>
          </cell>
          <cell r="K3269" t="str">
            <v>hh</v>
          </cell>
          <cell r="M3269">
            <v>0.38769999999999999</v>
          </cell>
          <cell r="N3269">
            <v>12.2</v>
          </cell>
          <cell r="O3269">
            <v>4.7300000000000004</v>
          </cell>
          <cell r="P3269">
            <v>0.99</v>
          </cell>
          <cell r="Q3269">
            <v>12.06</v>
          </cell>
        </row>
        <row r="3270">
          <cell r="J3270" t="str">
            <v>OFICIAL</v>
          </cell>
          <cell r="K3270" t="str">
            <v>hh</v>
          </cell>
          <cell r="M3270">
            <v>0.38819999999999999</v>
          </cell>
          <cell r="N3270">
            <v>10.87</v>
          </cell>
          <cell r="O3270">
            <v>4.22</v>
          </cell>
          <cell r="P3270">
            <v>0.99</v>
          </cell>
          <cell r="Q3270">
            <v>10.76</v>
          </cell>
        </row>
        <row r="3271">
          <cell r="J3271" t="str">
            <v>AYUDANTE</v>
          </cell>
          <cell r="K3271" t="str">
            <v>hh</v>
          </cell>
          <cell r="M3271">
            <v>0.77569999999999995</v>
          </cell>
          <cell r="N3271">
            <v>9.81</v>
          </cell>
          <cell r="O3271">
            <v>7.61</v>
          </cell>
          <cell r="P3271">
            <v>1.98</v>
          </cell>
          <cell r="Q3271">
            <v>19.41</v>
          </cell>
        </row>
        <row r="3272">
          <cell r="J3272" t="str">
            <v>MADERA TORNILLO INC. CORTE</v>
          </cell>
          <cell r="K3272" t="str">
            <v>p2</v>
          </cell>
          <cell r="M3272">
            <v>4.0743999999999998</v>
          </cell>
          <cell r="N3272">
            <v>3.7</v>
          </cell>
          <cell r="O3272">
            <v>15.08</v>
          </cell>
          <cell r="P3272">
            <v>10.39</v>
          </cell>
          <cell r="Q3272">
            <v>38.450000000000003</v>
          </cell>
        </row>
        <row r="3273">
          <cell r="J3273" t="str">
            <v>CLAVOS PARA MADERA CON CABEZA</v>
          </cell>
          <cell r="K3273" t="str">
            <v>Kg</v>
          </cell>
          <cell r="M3273">
            <v>0.32069999999999999</v>
          </cell>
          <cell r="N3273">
            <v>2.9</v>
          </cell>
          <cell r="O3273">
            <v>0.93</v>
          </cell>
          <cell r="P3273">
            <v>0.82</v>
          </cell>
          <cell r="Q3273">
            <v>2.37</v>
          </cell>
        </row>
        <row r="3274">
          <cell r="J3274" t="str">
            <v>ALAMBRE NEGRO RECOCIDO Nº 8</v>
          </cell>
          <cell r="K3274" t="str">
            <v>Kg</v>
          </cell>
          <cell r="M3274">
            <v>0.28670000000000001</v>
          </cell>
          <cell r="N3274">
            <v>3</v>
          </cell>
          <cell r="O3274">
            <v>0.86</v>
          </cell>
          <cell r="P3274">
            <v>0.73</v>
          </cell>
          <cell r="Q3274">
            <v>2.19</v>
          </cell>
        </row>
        <row r="3275">
          <cell r="J3275" t="str">
            <v>IMPLEMENTOS DE SEGURIDAD</v>
          </cell>
          <cell r="K3275" t="str">
            <v>hh</v>
          </cell>
          <cell r="M3275">
            <v>1.6383000000000001</v>
          </cell>
          <cell r="N3275">
            <v>0.47</v>
          </cell>
          <cell r="O3275">
            <v>0.77</v>
          </cell>
          <cell r="P3275">
            <v>4.18</v>
          </cell>
          <cell r="Q3275">
            <v>1.96</v>
          </cell>
        </row>
        <row r="3276">
          <cell r="J3276" t="str">
            <v>SIERRA CIRCULAR ELÉCTRICA PARA MADERA</v>
          </cell>
          <cell r="K3276" t="str">
            <v>hm</v>
          </cell>
          <cell r="M3276">
            <v>0.38850000000000001</v>
          </cell>
          <cell r="N3276">
            <v>1.57</v>
          </cell>
          <cell r="O3276">
            <v>0.61</v>
          </cell>
          <cell r="P3276">
            <v>0.99</v>
          </cell>
          <cell r="Q3276">
            <v>1.56</v>
          </cell>
        </row>
        <row r="3277">
          <cell r="J3277" t="str">
            <v>JEFE DE GRUPO</v>
          </cell>
          <cell r="K3277" t="str">
            <v>hh</v>
          </cell>
          <cell r="M3277">
            <v>0.05</v>
          </cell>
          <cell r="N3277">
            <v>13.01</v>
          </cell>
          <cell r="O3277">
            <v>0.65</v>
          </cell>
          <cell r="P3277">
            <v>0.31</v>
          </cell>
          <cell r="Q3277">
            <v>4.0599999999999996</v>
          </cell>
        </row>
        <row r="3278">
          <cell r="J3278" t="str">
            <v>OPERARIO</v>
          </cell>
          <cell r="K3278" t="str">
            <v>hh</v>
          </cell>
          <cell r="M3278">
            <v>0.5</v>
          </cell>
          <cell r="N3278">
            <v>12.2</v>
          </cell>
          <cell r="O3278">
            <v>6.1</v>
          </cell>
          <cell r="P3278">
            <v>3.13</v>
          </cell>
          <cell r="Q3278">
            <v>38.130000000000003</v>
          </cell>
        </row>
        <row r="3279">
          <cell r="J3279" t="str">
            <v>OFICIAL</v>
          </cell>
          <cell r="K3279" t="str">
            <v>hh</v>
          </cell>
          <cell r="M3279">
            <v>0.25019999999999998</v>
          </cell>
          <cell r="N3279">
            <v>10.87</v>
          </cell>
          <cell r="O3279">
            <v>2.72</v>
          </cell>
          <cell r="P3279">
            <v>1.56</v>
          </cell>
          <cell r="Q3279">
            <v>17</v>
          </cell>
        </row>
        <row r="3280">
          <cell r="J3280" t="str">
            <v>AYUDANTE</v>
          </cell>
          <cell r="K3280" t="str">
            <v>hh</v>
          </cell>
          <cell r="M3280">
            <v>2</v>
          </cell>
          <cell r="N3280">
            <v>9.81</v>
          </cell>
          <cell r="O3280">
            <v>19.62</v>
          </cell>
          <cell r="P3280">
            <v>12.5</v>
          </cell>
          <cell r="Q3280">
            <v>122.63</v>
          </cell>
        </row>
        <row r="3281">
          <cell r="J3281" t="str">
            <v>CONCRETO PREMEZCLADO f'c=175 kg/cm2, Piedra 67, Slump 3-4"</v>
          </cell>
          <cell r="K3281" t="str">
            <v>m3</v>
          </cell>
          <cell r="M3281">
            <v>1.05</v>
          </cell>
          <cell r="N3281">
            <v>194.59</v>
          </cell>
          <cell r="O3281">
            <v>204.32</v>
          </cell>
          <cell r="P3281">
            <v>6.56</v>
          </cell>
          <cell r="Q3281">
            <v>1277</v>
          </cell>
        </row>
        <row r="3282">
          <cell r="J3282" t="str">
            <v>IMPLEMENTOS DE SEGURIDAD</v>
          </cell>
          <cell r="K3282" t="str">
            <v>hh</v>
          </cell>
          <cell r="M3282">
            <v>2.8085</v>
          </cell>
          <cell r="N3282">
            <v>0.47</v>
          </cell>
          <cell r="O3282">
            <v>1.32</v>
          </cell>
          <cell r="P3282">
            <v>17.55</v>
          </cell>
          <cell r="Q3282">
            <v>8.25</v>
          </cell>
        </row>
        <row r="3283">
          <cell r="J3283" t="str">
            <v>HERRAMIENTAS MANUALES</v>
          </cell>
          <cell r="K3283" t="str">
            <v>%MO</v>
          </cell>
          <cell r="M3283">
            <v>3.2800000000000003E-2</v>
          </cell>
          <cell r="N3283">
            <v>31.1</v>
          </cell>
          <cell r="O3283">
            <v>1.02</v>
          </cell>
          <cell r="P3283">
            <v>0.21</v>
          </cell>
          <cell r="Q3283">
            <v>6.38</v>
          </cell>
        </row>
        <row r="3284">
          <cell r="J3284" t="str">
            <v>VIBRADOR DE CONCRETO3/4" - 2"</v>
          </cell>
          <cell r="K3284" t="str">
            <v>hm</v>
          </cell>
          <cell r="M3284">
            <v>0.104</v>
          </cell>
          <cell r="N3284">
            <v>5</v>
          </cell>
          <cell r="O3284">
            <v>0.52</v>
          </cell>
          <cell r="P3284">
            <v>0.65</v>
          </cell>
          <cell r="Q3284">
            <v>3.25</v>
          </cell>
        </row>
        <row r="3285">
          <cell r="J3285" t="str">
            <v>JEFE DE GRUPO</v>
          </cell>
          <cell r="K3285" t="str">
            <v>hh</v>
          </cell>
          <cell r="M3285">
            <v>8.0000000000000004E-4</v>
          </cell>
          <cell r="N3285">
            <v>13.01</v>
          </cell>
          <cell r="O3285">
            <v>0.01</v>
          </cell>
          <cell r="P3285">
            <v>0.41</v>
          </cell>
          <cell r="Q3285">
            <v>5.1100000000000003</v>
          </cell>
        </row>
        <row r="3286">
          <cell r="J3286" t="str">
            <v>OPERARIO</v>
          </cell>
          <cell r="K3286" t="str">
            <v>hh</v>
          </cell>
          <cell r="M3286">
            <v>1.0699999999999999E-2</v>
          </cell>
          <cell r="N3286">
            <v>12.2</v>
          </cell>
          <cell r="O3286">
            <v>0.13</v>
          </cell>
          <cell r="P3286">
            <v>5.47</v>
          </cell>
          <cell r="Q3286">
            <v>66.459999999999994</v>
          </cell>
        </row>
        <row r="3287">
          <cell r="J3287" t="str">
            <v>OPERADOR DE EQUIPO PESADO</v>
          </cell>
          <cell r="K3287" t="str">
            <v>hh</v>
          </cell>
          <cell r="M3287">
            <v>1.66E-2</v>
          </cell>
          <cell r="N3287">
            <v>12.64</v>
          </cell>
          <cell r="O3287">
            <v>0.21</v>
          </cell>
          <cell r="P3287">
            <v>8.49</v>
          </cell>
          <cell r="Q3287">
            <v>107.36</v>
          </cell>
        </row>
        <row r="3288">
          <cell r="J3288" t="str">
            <v>AGUA PUESTA EN OBRA</v>
          </cell>
          <cell r="K3288" t="str">
            <v>m3</v>
          </cell>
          <cell r="M3288">
            <v>1.41E-2</v>
          </cell>
          <cell r="N3288">
            <v>8.51</v>
          </cell>
          <cell r="O3288">
            <v>0.12</v>
          </cell>
          <cell r="P3288">
            <v>7.21</v>
          </cell>
          <cell r="Q3288">
            <v>61.35</v>
          </cell>
        </row>
        <row r="3289">
          <cell r="J3289" t="str">
            <v>PETROLEO D-2</v>
          </cell>
          <cell r="K3289" t="str">
            <v>gal</v>
          </cell>
          <cell r="M3289">
            <v>6.7900000000000002E-2</v>
          </cell>
          <cell r="N3289">
            <v>8.4</v>
          </cell>
          <cell r="O3289">
            <v>0.56999999999999995</v>
          </cell>
          <cell r="P3289">
            <v>34.71</v>
          </cell>
          <cell r="Q3289">
            <v>291.42</v>
          </cell>
        </row>
        <row r="3290">
          <cell r="J3290" t="str">
            <v>IMPLEMENTOS DE SEGURIDAD</v>
          </cell>
          <cell r="K3290" t="str">
            <v>hh</v>
          </cell>
          <cell r="M3290">
            <v>2.1299999999999999E-2</v>
          </cell>
          <cell r="N3290">
            <v>0.47</v>
          </cell>
          <cell r="O3290">
            <v>0.01</v>
          </cell>
          <cell r="P3290">
            <v>10.89</v>
          </cell>
          <cell r="Q3290">
            <v>5.1100000000000003</v>
          </cell>
        </row>
        <row r="3291">
          <cell r="J3291" t="str">
            <v>CAMION CISTERNA 4 X 2 (AGUA) 1,500 gl</v>
          </cell>
          <cell r="K3291" t="str">
            <v>hm</v>
          </cell>
          <cell r="M3291">
            <v>5.3E-3</v>
          </cell>
          <cell r="N3291">
            <v>78.53</v>
          </cell>
          <cell r="O3291">
            <v>0.42</v>
          </cell>
          <cell r="P3291">
            <v>2.71</v>
          </cell>
          <cell r="Q3291">
            <v>214.73</v>
          </cell>
        </row>
        <row r="3292">
          <cell r="J3292" t="str">
            <v>RODILLO LISO VIBRATORIO AUTOPROPULSADO 101-135HP 10-12ton</v>
          </cell>
          <cell r="K3292" t="str">
            <v>hm</v>
          </cell>
          <cell r="M3292">
            <v>5.4000000000000003E-3</v>
          </cell>
          <cell r="N3292">
            <v>106.64</v>
          </cell>
          <cell r="O3292">
            <v>0.57999999999999996</v>
          </cell>
          <cell r="P3292">
            <v>2.76</v>
          </cell>
          <cell r="Q3292">
            <v>296.52999999999997</v>
          </cell>
        </row>
        <row r="3293">
          <cell r="J3293" t="str">
            <v>MOTONIVELADORA DE 125 HP</v>
          </cell>
          <cell r="K3293" t="str">
            <v>hm</v>
          </cell>
          <cell r="M3293">
            <v>5.4000000000000003E-3</v>
          </cell>
          <cell r="N3293">
            <v>104.08</v>
          </cell>
          <cell r="O3293">
            <v>0.56000000000000005</v>
          </cell>
          <cell r="P3293">
            <v>2.76</v>
          </cell>
          <cell r="Q3293">
            <v>286.31</v>
          </cell>
        </row>
        <row r="3294">
          <cell r="J3294" t="str">
            <v>JEFE DE GRUPO</v>
          </cell>
          <cell r="K3294" t="str">
            <v>hh</v>
          </cell>
          <cell r="M3294">
            <v>8.0000000000000004E-4</v>
          </cell>
          <cell r="N3294">
            <v>13.01</v>
          </cell>
          <cell r="O3294">
            <v>0.01</v>
          </cell>
          <cell r="P3294">
            <v>0.41</v>
          </cell>
          <cell r="Q3294">
            <v>5.1100000000000003</v>
          </cell>
        </row>
        <row r="3295">
          <cell r="J3295" t="str">
            <v>OPERARIO</v>
          </cell>
          <cell r="K3295" t="str">
            <v>hh</v>
          </cell>
          <cell r="M3295">
            <v>5.7000000000000002E-3</v>
          </cell>
          <cell r="N3295">
            <v>12.2</v>
          </cell>
          <cell r="O3295">
            <v>7.0000000000000007E-2</v>
          </cell>
          <cell r="P3295">
            <v>2.91</v>
          </cell>
          <cell r="Q3295">
            <v>35.79</v>
          </cell>
        </row>
        <row r="3296">
          <cell r="J3296" t="str">
            <v>AYUDANTE</v>
          </cell>
          <cell r="K3296" t="str">
            <v>hh</v>
          </cell>
          <cell r="M3296">
            <v>1.0200000000000001E-2</v>
          </cell>
          <cell r="N3296">
            <v>9.81</v>
          </cell>
          <cell r="O3296">
            <v>0.1</v>
          </cell>
          <cell r="P3296">
            <v>5.21</v>
          </cell>
          <cell r="Q3296">
            <v>51.13</v>
          </cell>
        </row>
        <row r="3297">
          <cell r="J3297" t="str">
            <v>OPERADOR DE EQUIPO PESADO</v>
          </cell>
          <cell r="K3297" t="str">
            <v>hh</v>
          </cell>
          <cell r="M3297">
            <v>1.9800000000000002E-2</v>
          </cell>
          <cell r="N3297">
            <v>12.64</v>
          </cell>
          <cell r="O3297">
            <v>0.25</v>
          </cell>
          <cell r="P3297">
            <v>10.119999999999999</v>
          </cell>
          <cell r="Q3297">
            <v>127.82</v>
          </cell>
        </row>
        <row r="3298">
          <cell r="J3298" t="str">
            <v>MATERIAL CLASIFICADO PARA BASE</v>
          </cell>
          <cell r="K3298" t="str">
            <v>m3</v>
          </cell>
          <cell r="M3298">
            <v>0.26</v>
          </cell>
          <cell r="N3298">
            <v>34.5</v>
          </cell>
          <cell r="O3298">
            <v>8.9700000000000006</v>
          </cell>
          <cell r="P3298">
            <v>132.93</v>
          </cell>
          <cell r="Q3298">
            <v>4586</v>
          </cell>
        </row>
        <row r="3299">
          <cell r="J3299" t="str">
            <v>AGUA PUESTA EN OBRA</v>
          </cell>
          <cell r="K3299" t="str">
            <v>m3</v>
          </cell>
          <cell r="M3299">
            <v>2.9399999999999999E-2</v>
          </cell>
          <cell r="N3299">
            <v>8.51</v>
          </cell>
          <cell r="O3299">
            <v>0.25</v>
          </cell>
          <cell r="P3299">
            <v>15.03</v>
          </cell>
          <cell r="Q3299">
            <v>127.82</v>
          </cell>
        </row>
        <row r="3300">
          <cell r="J3300" t="str">
            <v>PETROLEO D-2</v>
          </cell>
          <cell r="K3300" t="str">
            <v>gal</v>
          </cell>
          <cell r="M3300">
            <v>9.5200000000000007E-2</v>
          </cell>
          <cell r="N3300">
            <v>8.4</v>
          </cell>
          <cell r="O3300">
            <v>0.8</v>
          </cell>
          <cell r="P3300">
            <v>48.67</v>
          </cell>
          <cell r="Q3300">
            <v>409.01</v>
          </cell>
        </row>
        <row r="3301">
          <cell r="J3301" t="str">
            <v>IMPLEMENTOS DE SEGURIDAD</v>
          </cell>
          <cell r="K3301" t="str">
            <v>hh</v>
          </cell>
          <cell r="M3301">
            <v>4.2599999999999999E-2</v>
          </cell>
          <cell r="N3301">
            <v>0.47</v>
          </cell>
          <cell r="O3301">
            <v>0.02</v>
          </cell>
          <cell r="P3301">
            <v>21.78</v>
          </cell>
          <cell r="Q3301">
            <v>10.23</v>
          </cell>
        </row>
        <row r="3302">
          <cell r="J3302" t="str">
            <v>HERRAMIENTAS MANUALES</v>
          </cell>
          <cell r="K3302" t="str">
            <v>%MO</v>
          </cell>
          <cell r="M3302">
            <v>5.2600000000000001E-2</v>
          </cell>
          <cell r="N3302">
            <v>0.19</v>
          </cell>
          <cell r="O3302">
            <v>0.01</v>
          </cell>
          <cell r="P3302">
            <v>26.89</v>
          </cell>
          <cell r="Q3302">
            <v>5.1100000000000003</v>
          </cell>
        </row>
        <row r="3303">
          <cell r="J3303" t="str">
            <v>CAMION VOLQUETE 4 X 2 140-210 HP 6 m3</v>
          </cell>
          <cell r="K3303" t="str">
            <v>hm</v>
          </cell>
          <cell r="M3303">
            <v>4.7999999999999996E-3</v>
          </cell>
          <cell r="N3303">
            <v>147.1</v>
          </cell>
          <cell r="O3303">
            <v>0.71</v>
          </cell>
          <cell r="P3303">
            <v>2.4500000000000002</v>
          </cell>
          <cell r="Q3303">
            <v>362.99</v>
          </cell>
        </row>
        <row r="3304">
          <cell r="J3304" t="str">
            <v>CAMION CISTERNA 4 X 2 (AGUA) 1,500 gl</v>
          </cell>
          <cell r="K3304" t="str">
            <v>hm</v>
          </cell>
          <cell r="M3304">
            <v>5.3E-3</v>
          </cell>
          <cell r="N3304">
            <v>78.53</v>
          </cell>
          <cell r="O3304">
            <v>0.42</v>
          </cell>
          <cell r="P3304">
            <v>2.71</v>
          </cell>
          <cell r="Q3304">
            <v>214.73</v>
          </cell>
        </row>
        <row r="3305">
          <cell r="J3305" t="str">
            <v>RODILLO LISO VIBRATORIO AUTOPROPULSADO 101-135HP 10-12ton</v>
          </cell>
          <cell r="K3305" t="str">
            <v>hm</v>
          </cell>
          <cell r="M3305">
            <v>5.3E-3</v>
          </cell>
          <cell r="N3305">
            <v>106.64</v>
          </cell>
          <cell r="O3305">
            <v>0.56999999999999995</v>
          </cell>
          <cell r="P3305">
            <v>2.71</v>
          </cell>
          <cell r="Q3305">
            <v>291.42</v>
          </cell>
        </row>
        <row r="3306">
          <cell r="J3306" t="str">
            <v>CARGADOR SOBRE LLANTAS 125-155 HP 3 yd3</v>
          </cell>
          <cell r="K3306" t="str">
            <v>hm</v>
          </cell>
          <cell r="M3306">
            <v>2.7000000000000001E-3</v>
          </cell>
          <cell r="N3306">
            <v>172.89</v>
          </cell>
          <cell r="O3306">
            <v>0.47</v>
          </cell>
          <cell r="P3306">
            <v>1.38</v>
          </cell>
          <cell r="Q3306">
            <v>240.29</v>
          </cell>
        </row>
        <row r="3307">
          <cell r="J3307" t="str">
            <v>MOTONIVELADORA DE 125 HP</v>
          </cell>
          <cell r="K3307" t="str">
            <v>hm</v>
          </cell>
          <cell r="M3307">
            <v>5.3E-3</v>
          </cell>
          <cell r="N3307">
            <v>104.08</v>
          </cell>
          <cell r="O3307">
            <v>0.55000000000000004</v>
          </cell>
          <cell r="P3307">
            <v>2.71</v>
          </cell>
          <cell r="Q3307">
            <v>281.19</v>
          </cell>
        </row>
        <row r="3308">
          <cell r="J3308" t="str">
            <v>JEFE DE GRUPO</v>
          </cell>
          <cell r="K3308" t="str">
            <v>hh</v>
          </cell>
          <cell r="M3308">
            <v>8.0000000000000004E-4</v>
          </cell>
          <cell r="N3308">
            <v>13.01</v>
          </cell>
          <cell r="O3308">
            <v>0.01</v>
          </cell>
          <cell r="P3308">
            <v>0.41</v>
          </cell>
          <cell r="Q3308">
            <v>5.1100000000000003</v>
          </cell>
        </row>
        <row r="3309">
          <cell r="J3309" t="str">
            <v>OPERARIO</v>
          </cell>
          <cell r="K3309" t="str">
            <v>hh</v>
          </cell>
          <cell r="M3309">
            <v>6.6E-3</v>
          </cell>
          <cell r="N3309">
            <v>12.2</v>
          </cell>
          <cell r="O3309">
            <v>0.08</v>
          </cell>
          <cell r="P3309">
            <v>3.37</v>
          </cell>
          <cell r="Q3309">
            <v>40.9</v>
          </cell>
        </row>
        <row r="3310">
          <cell r="J3310" t="str">
            <v>AYUDANTE</v>
          </cell>
          <cell r="K3310" t="str">
            <v>hh</v>
          </cell>
          <cell r="M3310">
            <v>2.4500000000000001E-2</v>
          </cell>
          <cell r="N3310">
            <v>9.81</v>
          </cell>
          <cell r="O3310">
            <v>0.24</v>
          </cell>
          <cell r="P3310">
            <v>12.53</v>
          </cell>
          <cell r="Q3310">
            <v>122.7</v>
          </cell>
        </row>
        <row r="3311">
          <cell r="J3311" t="str">
            <v>OPERADOR DE EQUIPO PESADO</v>
          </cell>
          <cell r="K3311" t="str">
            <v>hh</v>
          </cell>
          <cell r="M3311">
            <v>1.34E-2</v>
          </cell>
          <cell r="N3311">
            <v>12.64</v>
          </cell>
          <cell r="O3311">
            <v>0.17</v>
          </cell>
          <cell r="P3311">
            <v>6.85</v>
          </cell>
          <cell r="Q3311">
            <v>86.91</v>
          </cell>
        </row>
        <row r="3312">
          <cell r="J3312" t="str">
            <v>ASFALTO RC-250</v>
          </cell>
          <cell r="K3312" t="str">
            <v>gal</v>
          </cell>
          <cell r="M3312">
            <v>0.23849999999999999</v>
          </cell>
          <cell r="N3312">
            <v>9.1</v>
          </cell>
          <cell r="O3312">
            <v>2.17</v>
          </cell>
          <cell r="P3312">
            <v>121.94</v>
          </cell>
          <cell r="Q3312">
            <v>1109.43</v>
          </cell>
        </row>
        <row r="3313">
          <cell r="J3313" t="str">
            <v>KEROSENE INDUSTRIAL</v>
          </cell>
          <cell r="K3313" t="str">
            <v>gal</v>
          </cell>
          <cell r="M3313">
            <v>5.2299999999999999E-2</v>
          </cell>
          <cell r="N3313">
            <v>9.17</v>
          </cell>
          <cell r="O3313">
            <v>0.48</v>
          </cell>
          <cell r="P3313">
            <v>26.74</v>
          </cell>
          <cell r="Q3313">
            <v>245.4</v>
          </cell>
        </row>
        <row r="3314">
          <cell r="J3314" t="str">
            <v>PETROLEO D-2</v>
          </cell>
          <cell r="K3314" t="str">
            <v>gal</v>
          </cell>
          <cell r="M3314">
            <v>4.0500000000000001E-2</v>
          </cell>
          <cell r="N3314">
            <v>8.4</v>
          </cell>
          <cell r="O3314">
            <v>0.34</v>
          </cell>
          <cell r="P3314">
            <v>20.71</v>
          </cell>
          <cell r="Q3314">
            <v>173.83</v>
          </cell>
        </row>
        <row r="3315">
          <cell r="J3315" t="str">
            <v>IMPLEMENTOS DE SEGURIDAD</v>
          </cell>
          <cell r="K3315" t="str">
            <v>hh</v>
          </cell>
          <cell r="M3315">
            <v>4.2599999999999999E-2</v>
          </cell>
          <cell r="N3315">
            <v>0.47</v>
          </cell>
          <cell r="O3315">
            <v>0.02</v>
          </cell>
          <cell r="P3315">
            <v>21.78</v>
          </cell>
          <cell r="Q3315">
            <v>10.23</v>
          </cell>
        </row>
        <row r="3316">
          <cell r="J3316" t="str">
            <v>HERRAMIENTAS MANUALES</v>
          </cell>
          <cell r="K3316" t="str">
            <v>%MO</v>
          </cell>
          <cell r="M3316">
            <v>5.7099999999999998E-2</v>
          </cell>
          <cell r="N3316">
            <v>0.35</v>
          </cell>
          <cell r="O3316">
            <v>0.02</v>
          </cell>
          <cell r="P3316">
            <v>29.19</v>
          </cell>
          <cell r="Q3316">
            <v>10.23</v>
          </cell>
        </row>
        <row r="3317">
          <cell r="J3317" t="str">
            <v>COMPRESORA NEUMATICA 76 HP 220 PCM</v>
          </cell>
          <cell r="K3317" t="str">
            <v>hm</v>
          </cell>
          <cell r="M3317">
            <v>4.0000000000000002E-4</v>
          </cell>
          <cell r="N3317">
            <v>53.2</v>
          </cell>
          <cell r="O3317">
            <v>0.02</v>
          </cell>
          <cell r="P3317">
            <v>0.2</v>
          </cell>
          <cell r="Q3317">
            <v>10.23</v>
          </cell>
        </row>
        <row r="3318">
          <cell r="J3318" t="str">
            <v>BARREDORA MECANICA 10-20 HP 7 p LONGITUD</v>
          </cell>
          <cell r="K3318" t="str">
            <v>hm</v>
          </cell>
          <cell r="M3318">
            <v>1.61E-2</v>
          </cell>
          <cell r="N3318">
            <v>24.85</v>
          </cell>
          <cell r="O3318">
            <v>0.4</v>
          </cell>
          <cell r="P3318">
            <v>8.23</v>
          </cell>
          <cell r="Q3318">
            <v>204.5</v>
          </cell>
        </row>
        <row r="3319">
          <cell r="J3319" t="str">
            <v>CAMION IMPRIMADOR 6 X 2 178 - 210 HP 1,800 gal</v>
          </cell>
          <cell r="K3319" t="str">
            <v>hm</v>
          </cell>
          <cell r="M3319">
            <v>1.5299999999999999E-2</v>
          </cell>
          <cell r="N3319">
            <v>24.85</v>
          </cell>
          <cell r="O3319">
            <v>0.38</v>
          </cell>
          <cell r="P3319">
            <v>7.82</v>
          </cell>
          <cell r="Q3319">
            <v>194.28</v>
          </cell>
        </row>
        <row r="3320">
          <cell r="J3320" t="str">
            <v>JEFE DE GRUPO</v>
          </cell>
          <cell r="K3320" t="str">
            <v>hh</v>
          </cell>
          <cell r="M3320">
            <v>8.0000000000000004E-4</v>
          </cell>
          <cell r="N3320">
            <v>13.01</v>
          </cell>
          <cell r="O3320">
            <v>0.01</v>
          </cell>
          <cell r="P3320">
            <v>0.41</v>
          </cell>
          <cell r="Q3320">
            <v>5.1100000000000003</v>
          </cell>
        </row>
        <row r="3321">
          <cell r="J3321" t="str">
            <v>OPERARIO</v>
          </cell>
          <cell r="K3321" t="str">
            <v>hh</v>
          </cell>
          <cell r="M3321">
            <v>1.72E-2</v>
          </cell>
          <cell r="N3321">
            <v>12.2</v>
          </cell>
          <cell r="O3321">
            <v>0.21</v>
          </cell>
          <cell r="P3321">
            <v>8.7899999999999991</v>
          </cell>
          <cell r="Q3321">
            <v>107.36</v>
          </cell>
        </row>
        <row r="3322">
          <cell r="J3322" t="str">
            <v>AYUDANTE</v>
          </cell>
          <cell r="K3322" t="str">
            <v>hh</v>
          </cell>
          <cell r="M3322">
            <v>3.3599999999999998E-2</v>
          </cell>
          <cell r="N3322">
            <v>9.81</v>
          </cell>
          <cell r="O3322">
            <v>0.33</v>
          </cell>
          <cell r="P3322">
            <v>17.18</v>
          </cell>
          <cell r="Q3322">
            <v>168.72</v>
          </cell>
        </row>
        <row r="3323">
          <cell r="J3323" t="str">
            <v>OPERADOR DE EQUIPO PESADO</v>
          </cell>
          <cell r="K3323" t="str">
            <v>hh</v>
          </cell>
          <cell r="M3323">
            <v>4.9799999999999997E-2</v>
          </cell>
          <cell r="N3323">
            <v>12.64</v>
          </cell>
          <cell r="O3323">
            <v>0.63</v>
          </cell>
          <cell r="P3323">
            <v>25.46</v>
          </cell>
          <cell r="Q3323">
            <v>322.08999999999997</v>
          </cell>
        </row>
        <row r="3324">
          <cell r="J3324" t="str">
            <v>ASFALTO EN CALIENTE</v>
          </cell>
          <cell r="K3324" t="str">
            <v>m3</v>
          </cell>
          <cell r="M3324">
            <v>6.0100000000000001E-2</v>
          </cell>
          <cell r="N3324">
            <v>350</v>
          </cell>
          <cell r="O3324">
            <v>21.04</v>
          </cell>
          <cell r="P3324">
            <v>30.73</v>
          </cell>
          <cell r="Q3324">
            <v>10756.91</v>
          </cell>
        </row>
        <row r="3325">
          <cell r="J3325" t="str">
            <v>PETROLEO D-2</v>
          </cell>
          <cell r="K3325" t="str">
            <v>gal</v>
          </cell>
          <cell r="M3325">
            <v>0.2571</v>
          </cell>
          <cell r="N3325">
            <v>8.4</v>
          </cell>
          <cell r="O3325">
            <v>2.16</v>
          </cell>
          <cell r="P3325">
            <v>131.44</v>
          </cell>
          <cell r="Q3325">
            <v>1104.32</v>
          </cell>
        </row>
        <row r="3326">
          <cell r="J3326" t="str">
            <v>IMPLEMENTOS DE SEGURIDAD</v>
          </cell>
          <cell r="K3326" t="str">
            <v>hh</v>
          </cell>
          <cell r="M3326">
            <v>0.10639999999999999</v>
          </cell>
          <cell r="N3326">
            <v>0.47</v>
          </cell>
          <cell r="O3326">
            <v>0.05</v>
          </cell>
          <cell r="P3326">
            <v>54.4</v>
          </cell>
          <cell r="Q3326">
            <v>25.56</v>
          </cell>
        </row>
        <row r="3327">
          <cell r="J3327" t="str">
            <v>HERRAMIENTAS MANUALES</v>
          </cell>
          <cell r="K3327" t="str">
            <v>%MO</v>
          </cell>
          <cell r="M3327">
            <v>5.1700000000000003E-2</v>
          </cell>
          <cell r="N3327">
            <v>0.57999999999999996</v>
          </cell>
          <cell r="O3327">
            <v>0.03</v>
          </cell>
          <cell r="P3327">
            <v>26.43</v>
          </cell>
          <cell r="Q3327">
            <v>15.34</v>
          </cell>
        </row>
        <row r="3328">
          <cell r="J3328" t="str">
            <v>CAMION VOLQUETE 7 m3</v>
          </cell>
          <cell r="K3328" t="str">
            <v>hm</v>
          </cell>
          <cell r="M3328">
            <v>2.53E-2</v>
          </cell>
          <cell r="N3328">
            <v>87.04</v>
          </cell>
          <cell r="O3328">
            <v>2.2000000000000002</v>
          </cell>
          <cell r="P3328">
            <v>12.93</v>
          </cell>
          <cell r="Q3328">
            <v>1124.77</v>
          </cell>
        </row>
        <row r="3329">
          <cell r="J3329" t="str">
            <v>RODILLO NEUMATICO AUTOPROPULSADO 127 HP 8-23 ton</v>
          </cell>
          <cell r="K3329" t="str">
            <v>hm</v>
          </cell>
          <cell r="M3329">
            <v>8.5000000000000006E-3</v>
          </cell>
          <cell r="N3329">
            <v>78.08</v>
          </cell>
          <cell r="O3329">
            <v>0.66</v>
          </cell>
          <cell r="P3329">
            <v>4.3499999999999996</v>
          </cell>
          <cell r="Q3329">
            <v>337.43</v>
          </cell>
        </row>
        <row r="3330">
          <cell r="J3330" t="str">
            <v>RODILLO TANDEM ESTATICO AUTOPROPULSADO 58-70HP 8-10 ton</v>
          </cell>
          <cell r="K3330" t="str">
            <v>hm</v>
          </cell>
          <cell r="M3330">
            <v>8.3999999999999995E-3</v>
          </cell>
          <cell r="N3330">
            <v>106.73</v>
          </cell>
          <cell r="O3330">
            <v>0.9</v>
          </cell>
          <cell r="P3330">
            <v>4.29</v>
          </cell>
          <cell r="Q3330">
            <v>460.13</v>
          </cell>
        </row>
        <row r="3331">
          <cell r="J3331" t="str">
            <v>PAVIMENTADORA SOBRE ORUGAS 69 HP 10-16'</v>
          </cell>
          <cell r="K3331" t="str">
            <v>hm</v>
          </cell>
          <cell r="M3331">
            <v>8.3999999999999995E-3</v>
          </cell>
          <cell r="N3331">
            <v>46.51</v>
          </cell>
          <cell r="O3331">
            <v>0.39</v>
          </cell>
          <cell r="P3331">
            <v>4.29</v>
          </cell>
          <cell r="Q3331">
            <v>199.39</v>
          </cell>
        </row>
        <row r="3332">
          <cell r="J3332" t="str">
            <v>OPERARIO</v>
          </cell>
          <cell r="K3332" t="str">
            <v>hh</v>
          </cell>
          <cell r="M3332">
            <v>0.4</v>
          </cell>
          <cell r="N3332">
            <v>12.2</v>
          </cell>
          <cell r="O3332">
            <v>4.88</v>
          </cell>
          <cell r="P3332">
            <v>0.4</v>
          </cell>
          <cell r="Q3332">
            <v>4.88</v>
          </cell>
        </row>
        <row r="3333">
          <cell r="J3333" t="str">
            <v>AYUDANTE</v>
          </cell>
          <cell r="K3333" t="str">
            <v>hh</v>
          </cell>
          <cell r="M3333">
            <v>7.9500000000000001E-2</v>
          </cell>
          <cell r="N3333">
            <v>9.81</v>
          </cell>
          <cell r="O3333">
            <v>0.78</v>
          </cell>
          <cell r="P3333">
            <v>0.08</v>
          </cell>
          <cell r="Q3333">
            <v>0.78</v>
          </cell>
        </row>
        <row r="3334">
          <cell r="J3334" t="str">
            <v>SALIDA DE PVC PARA VENTILACION 2"</v>
          </cell>
          <cell r="K3334" t="str">
            <v>u</v>
          </cell>
          <cell r="M3334">
            <v>1</v>
          </cell>
          <cell r="N3334">
            <v>5.92</v>
          </cell>
          <cell r="O3334">
            <v>5.92</v>
          </cell>
          <cell r="P3334">
            <v>1</v>
          </cell>
          <cell r="Q3334">
            <v>5.92</v>
          </cell>
        </row>
        <row r="3335">
          <cell r="J3335" t="str">
            <v>IMPLEMENTOS DE SEGURIDAD</v>
          </cell>
          <cell r="K3335" t="str">
            <v>hh</v>
          </cell>
          <cell r="M3335">
            <v>0.4894</v>
          </cell>
          <cell r="N3335">
            <v>0.47</v>
          </cell>
          <cell r="O3335">
            <v>0.23</v>
          </cell>
          <cell r="P3335">
            <v>0.49</v>
          </cell>
          <cell r="Q3335">
            <v>0.23</v>
          </cell>
        </row>
        <row r="3336">
          <cell r="J3336" t="str">
            <v>HERRAMIENTAS MANUALES</v>
          </cell>
          <cell r="K3336" t="str">
            <v>%MO</v>
          </cell>
          <cell r="M3336">
            <v>4.9799999999999997E-2</v>
          </cell>
          <cell r="N3336">
            <v>11.05</v>
          </cell>
          <cell r="O3336">
            <v>0.55000000000000004</v>
          </cell>
          <cell r="P3336">
            <v>0.05</v>
          </cell>
          <cell r="Q3336">
            <v>0.55000000000000004</v>
          </cell>
        </row>
        <row r="3337">
          <cell r="J3337" t="str">
            <v>OPERARIO</v>
          </cell>
          <cell r="K3337" t="str">
            <v>hh</v>
          </cell>
          <cell r="M3337">
            <v>0.4</v>
          </cell>
          <cell r="N3337">
            <v>12.2</v>
          </cell>
          <cell r="O3337">
            <v>4.88</v>
          </cell>
          <cell r="P3337">
            <v>0.4</v>
          </cell>
          <cell r="Q3337">
            <v>4.88</v>
          </cell>
        </row>
        <row r="3338">
          <cell r="J3338" t="str">
            <v>AYUDANTE</v>
          </cell>
          <cell r="K3338" t="str">
            <v>hh</v>
          </cell>
          <cell r="M3338">
            <v>7.9500000000000001E-2</v>
          </cell>
          <cell r="N3338">
            <v>9.81</v>
          </cell>
          <cell r="O3338">
            <v>0.78</v>
          </cell>
          <cell r="P3338">
            <v>0.08</v>
          </cell>
          <cell r="Q3338">
            <v>0.78</v>
          </cell>
        </row>
        <row r="3339">
          <cell r="J3339" t="str">
            <v>SALIDA DE PVC PARA DESAGUE 2"</v>
          </cell>
          <cell r="K3339" t="str">
            <v>u</v>
          </cell>
          <cell r="M3339">
            <v>1</v>
          </cell>
          <cell r="N3339">
            <v>59.79</v>
          </cell>
          <cell r="O3339">
            <v>59.79</v>
          </cell>
          <cell r="P3339">
            <v>1</v>
          </cell>
          <cell r="Q3339">
            <v>59.79</v>
          </cell>
        </row>
        <row r="3340">
          <cell r="J3340" t="str">
            <v>IMPLEMENTOS DE SEGURIDAD</v>
          </cell>
          <cell r="K3340" t="str">
            <v>hh</v>
          </cell>
          <cell r="M3340">
            <v>0.4894</v>
          </cell>
          <cell r="N3340">
            <v>0.47</v>
          </cell>
          <cell r="O3340">
            <v>0.23</v>
          </cell>
          <cell r="P3340">
            <v>0.49</v>
          </cell>
          <cell r="Q3340">
            <v>0.23</v>
          </cell>
        </row>
        <row r="3341">
          <cell r="J3341" t="str">
            <v>HERRAMIENTAS MANUALES</v>
          </cell>
          <cell r="K3341" t="str">
            <v>%MO</v>
          </cell>
          <cell r="M3341">
            <v>4.9799999999999997E-2</v>
          </cell>
          <cell r="N3341">
            <v>11.05</v>
          </cell>
          <cell r="O3341">
            <v>0.55000000000000004</v>
          </cell>
          <cell r="P3341">
            <v>0.05</v>
          </cell>
          <cell r="Q3341">
            <v>0.55000000000000004</v>
          </cell>
        </row>
        <row r="3342">
          <cell r="J3342" t="str">
            <v>OPERARIO</v>
          </cell>
          <cell r="K3342" t="str">
            <v>hh</v>
          </cell>
          <cell r="M3342">
            <v>0.4</v>
          </cell>
          <cell r="N3342">
            <v>12.2</v>
          </cell>
          <cell r="O3342">
            <v>4.88</v>
          </cell>
          <cell r="P3342">
            <v>0.4</v>
          </cell>
          <cell r="Q3342">
            <v>4.88</v>
          </cell>
        </row>
        <row r="3343">
          <cell r="J3343" t="str">
            <v>AYUDANTE</v>
          </cell>
          <cell r="K3343" t="str">
            <v>hh</v>
          </cell>
          <cell r="M3343">
            <v>7.9500000000000001E-2</v>
          </cell>
          <cell r="N3343">
            <v>9.81</v>
          </cell>
          <cell r="O3343">
            <v>0.78</v>
          </cell>
          <cell r="P3343">
            <v>0.08</v>
          </cell>
          <cell r="Q3343">
            <v>0.78</v>
          </cell>
        </row>
        <row r="3344">
          <cell r="J3344" t="str">
            <v>SALIDA DE PVC PARA DESAGUE 4"</v>
          </cell>
          <cell r="K3344" t="str">
            <v>u</v>
          </cell>
          <cell r="M3344">
            <v>1</v>
          </cell>
          <cell r="N3344">
            <v>98.63</v>
          </cell>
          <cell r="O3344">
            <v>98.63</v>
          </cell>
          <cell r="P3344">
            <v>1</v>
          </cell>
          <cell r="Q3344">
            <v>98.63</v>
          </cell>
        </row>
        <row r="3345">
          <cell r="J3345" t="str">
            <v>IMPLEMENTOS DE SEGURIDAD</v>
          </cell>
          <cell r="K3345" t="str">
            <v>hh</v>
          </cell>
          <cell r="M3345">
            <v>0.4894</v>
          </cell>
          <cell r="N3345">
            <v>0.47</v>
          </cell>
          <cell r="O3345">
            <v>0.23</v>
          </cell>
          <cell r="P3345">
            <v>0.49</v>
          </cell>
          <cell r="Q3345">
            <v>0.23</v>
          </cell>
        </row>
        <row r="3346">
          <cell r="J3346" t="str">
            <v>HERRAMIENTAS MANUALES</v>
          </cell>
          <cell r="K3346" t="str">
            <v>%MO</v>
          </cell>
          <cell r="M3346">
            <v>4.9799999999999997E-2</v>
          </cell>
          <cell r="N3346">
            <v>11.05</v>
          </cell>
          <cell r="O3346">
            <v>0.55000000000000004</v>
          </cell>
          <cell r="P3346">
            <v>0.05</v>
          </cell>
          <cell r="Q3346">
            <v>0.55000000000000004</v>
          </cell>
        </row>
        <row r="3347">
          <cell r="J3347" t="str">
            <v>OPERARIO</v>
          </cell>
          <cell r="K3347" t="str">
            <v>hh</v>
          </cell>
          <cell r="M3347">
            <v>0.4</v>
          </cell>
          <cell r="N3347">
            <v>12.2</v>
          </cell>
          <cell r="O3347">
            <v>4.88</v>
          </cell>
          <cell r="P3347">
            <v>1.2</v>
          </cell>
          <cell r="Q3347">
            <v>14.64</v>
          </cell>
        </row>
        <row r="3348">
          <cell r="J3348" t="str">
            <v>AYUDANTE</v>
          </cell>
          <cell r="K3348" t="str">
            <v>hh</v>
          </cell>
          <cell r="M3348">
            <v>7.9500000000000001E-2</v>
          </cell>
          <cell r="N3348">
            <v>9.81</v>
          </cell>
          <cell r="O3348">
            <v>0.78</v>
          </cell>
          <cell r="P3348">
            <v>0.24</v>
          </cell>
          <cell r="Q3348">
            <v>2.34</v>
          </cell>
        </row>
        <row r="3349">
          <cell r="J3349" t="str">
            <v>TUBERIA DE PVC SAL 2"</v>
          </cell>
          <cell r="K3349" t="str">
            <v>u</v>
          </cell>
          <cell r="M3349">
            <v>1</v>
          </cell>
          <cell r="N3349">
            <v>8.4499999999999993</v>
          </cell>
          <cell r="O3349">
            <v>8.4499999999999993</v>
          </cell>
          <cell r="P3349">
            <v>3</v>
          </cell>
          <cell r="Q3349">
            <v>25.35</v>
          </cell>
        </row>
        <row r="3350">
          <cell r="J3350" t="str">
            <v>IMPLEMENTOS DE SEGURIDAD</v>
          </cell>
          <cell r="K3350" t="str">
            <v>hh</v>
          </cell>
          <cell r="M3350">
            <v>0.4894</v>
          </cell>
          <cell r="N3350">
            <v>0.47</v>
          </cell>
          <cell r="O3350">
            <v>0.23</v>
          </cell>
          <cell r="P3350">
            <v>1.47</v>
          </cell>
          <cell r="Q3350">
            <v>0.69</v>
          </cell>
        </row>
        <row r="3351">
          <cell r="J3351" t="str">
            <v>HERRAMIENTAS MANUALES</v>
          </cell>
          <cell r="K3351" t="str">
            <v>%MO</v>
          </cell>
          <cell r="M3351">
            <v>4.9799999999999997E-2</v>
          </cell>
          <cell r="N3351">
            <v>11.05</v>
          </cell>
          <cell r="O3351">
            <v>0.55000000000000004</v>
          </cell>
          <cell r="P3351">
            <v>0.15</v>
          </cell>
          <cell r="Q3351">
            <v>1.65</v>
          </cell>
        </row>
        <row r="3352">
          <cell r="J3352" t="str">
            <v>OPERARIO</v>
          </cell>
          <cell r="K3352" t="str">
            <v>hh</v>
          </cell>
          <cell r="M3352">
            <v>0.4</v>
          </cell>
          <cell r="N3352">
            <v>12.2</v>
          </cell>
          <cell r="O3352">
            <v>4.88</v>
          </cell>
          <cell r="P3352">
            <v>22</v>
          </cell>
          <cell r="Q3352">
            <v>268.39999999999998</v>
          </cell>
        </row>
        <row r="3353">
          <cell r="J3353" t="str">
            <v>AYUDANTE</v>
          </cell>
          <cell r="K3353" t="str">
            <v>hh</v>
          </cell>
          <cell r="M3353">
            <v>7.9500000000000001E-2</v>
          </cell>
          <cell r="N3353">
            <v>9.81</v>
          </cell>
          <cell r="O3353">
            <v>0.78</v>
          </cell>
          <cell r="P3353">
            <v>4.37</v>
          </cell>
          <cell r="Q3353">
            <v>42.9</v>
          </cell>
        </row>
        <row r="3354">
          <cell r="J3354" t="str">
            <v>RED DE DISTRIBUCION TUBERIA PVC DE 4"</v>
          </cell>
          <cell r="K3354" t="str">
            <v>u</v>
          </cell>
          <cell r="M3354">
            <v>1</v>
          </cell>
          <cell r="N3354">
            <v>12.83</v>
          </cell>
          <cell r="O3354">
            <v>12.83</v>
          </cell>
          <cell r="P3354">
            <v>55</v>
          </cell>
          <cell r="Q3354">
            <v>705.65</v>
          </cell>
        </row>
        <row r="3355">
          <cell r="J3355" t="str">
            <v>IMPLEMENTOS DE SEGURIDAD</v>
          </cell>
          <cell r="K3355" t="str">
            <v>hh</v>
          </cell>
          <cell r="M3355">
            <v>0.4894</v>
          </cell>
          <cell r="N3355">
            <v>0.47</v>
          </cell>
          <cell r="O3355">
            <v>0.23</v>
          </cell>
          <cell r="P3355">
            <v>26.92</v>
          </cell>
          <cell r="Q3355">
            <v>12.65</v>
          </cell>
        </row>
        <row r="3356">
          <cell r="J3356" t="str">
            <v>HERRAMIENTAS MANUALES</v>
          </cell>
          <cell r="K3356" t="str">
            <v>%MO</v>
          </cell>
          <cell r="M3356">
            <v>4.9799999999999997E-2</v>
          </cell>
          <cell r="N3356">
            <v>11.05</v>
          </cell>
          <cell r="O3356">
            <v>0.55000000000000004</v>
          </cell>
          <cell r="P3356">
            <v>2.74</v>
          </cell>
          <cell r="Q3356">
            <v>30.25</v>
          </cell>
        </row>
        <row r="3357">
          <cell r="J3357" t="str">
            <v>OPERARIO</v>
          </cell>
          <cell r="K3357" t="str">
            <v>hh</v>
          </cell>
          <cell r="M3357">
            <v>0.4</v>
          </cell>
          <cell r="N3357">
            <v>12.2</v>
          </cell>
          <cell r="O3357">
            <v>4.88</v>
          </cell>
          <cell r="P3357">
            <v>0.8</v>
          </cell>
          <cell r="Q3357">
            <v>9.76</v>
          </cell>
        </row>
        <row r="3358">
          <cell r="J3358" t="str">
            <v>AYUDANTE</v>
          </cell>
          <cell r="K3358" t="str">
            <v>hh</v>
          </cell>
          <cell r="M3358">
            <v>7.9500000000000001E-2</v>
          </cell>
          <cell r="N3358">
            <v>9.81</v>
          </cell>
          <cell r="O3358">
            <v>0.78</v>
          </cell>
          <cell r="P3358">
            <v>0.16</v>
          </cell>
          <cell r="Q3358">
            <v>1.56</v>
          </cell>
        </row>
        <row r="3359">
          <cell r="J3359" t="str">
            <v>SALIDA DE AGUA FRIA PVC-SAP 1/2"</v>
          </cell>
          <cell r="K3359" t="str">
            <v>u</v>
          </cell>
          <cell r="M3359">
            <v>1</v>
          </cell>
          <cell r="N3359">
            <v>128.4</v>
          </cell>
          <cell r="O3359">
            <v>128.4</v>
          </cell>
          <cell r="P3359">
            <v>2</v>
          </cell>
          <cell r="Q3359">
            <v>256.8</v>
          </cell>
        </row>
        <row r="3360">
          <cell r="J3360" t="str">
            <v>IMPLEMENTOS DE SEGURIDAD</v>
          </cell>
          <cell r="K3360" t="str">
            <v>hh</v>
          </cell>
          <cell r="M3360">
            <v>0.4894</v>
          </cell>
          <cell r="N3360">
            <v>0.47</v>
          </cell>
          <cell r="O3360">
            <v>0.23</v>
          </cell>
          <cell r="P3360">
            <v>0.98</v>
          </cell>
          <cell r="Q3360">
            <v>0.46</v>
          </cell>
        </row>
        <row r="3361">
          <cell r="J3361" t="str">
            <v>HERRAMIENTAS MANUALES</v>
          </cell>
          <cell r="K3361" t="str">
            <v>%MO</v>
          </cell>
          <cell r="M3361">
            <v>4.9799999999999997E-2</v>
          </cell>
          <cell r="N3361">
            <v>11.05</v>
          </cell>
          <cell r="O3361">
            <v>0.55000000000000004</v>
          </cell>
          <cell r="P3361">
            <v>0.1</v>
          </cell>
          <cell r="Q3361">
            <v>1.1000000000000001</v>
          </cell>
        </row>
        <row r="3362">
          <cell r="J3362" t="str">
            <v>OPERARIO</v>
          </cell>
          <cell r="K3362" t="str">
            <v>hh</v>
          </cell>
          <cell r="M3362">
            <v>0.4</v>
          </cell>
          <cell r="N3362">
            <v>12.2</v>
          </cell>
          <cell r="O3362">
            <v>4.88</v>
          </cell>
          <cell r="P3362">
            <v>1.2</v>
          </cell>
          <cell r="Q3362">
            <v>14.64</v>
          </cell>
        </row>
        <row r="3363">
          <cell r="J3363" t="str">
            <v>AYUDANTE</v>
          </cell>
          <cell r="K3363" t="str">
            <v>hh</v>
          </cell>
          <cell r="M3363">
            <v>7.9500000000000001E-2</v>
          </cell>
          <cell r="N3363">
            <v>9.81</v>
          </cell>
          <cell r="O3363">
            <v>0.78</v>
          </cell>
          <cell r="P3363">
            <v>0.24</v>
          </cell>
          <cell r="Q3363">
            <v>2.34</v>
          </cell>
        </row>
        <row r="3364">
          <cell r="J3364" t="str">
            <v>SALIDA DE AGUA FRIA PVC-SAP 1/2"</v>
          </cell>
          <cell r="K3364" t="str">
            <v>u</v>
          </cell>
          <cell r="M3364">
            <v>1</v>
          </cell>
          <cell r="N3364">
            <v>25.4</v>
          </cell>
          <cell r="O3364">
            <v>25.4</v>
          </cell>
          <cell r="P3364">
            <v>3</v>
          </cell>
          <cell r="Q3364">
            <v>76.2</v>
          </cell>
        </row>
        <row r="3365">
          <cell r="J3365" t="str">
            <v>IMPLEMENTOS DE SEGURIDAD</v>
          </cell>
          <cell r="K3365" t="str">
            <v>hh</v>
          </cell>
          <cell r="M3365">
            <v>0.4894</v>
          </cell>
          <cell r="N3365">
            <v>0.47</v>
          </cell>
          <cell r="O3365">
            <v>0.23</v>
          </cell>
          <cell r="P3365">
            <v>1.47</v>
          </cell>
          <cell r="Q3365">
            <v>0.69</v>
          </cell>
        </row>
        <row r="3366">
          <cell r="J3366" t="str">
            <v>HERRAMIENTAS MANUALES</v>
          </cell>
          <cell r="K3366" t="str">
            <v>%MO</v>
          </cell>
          <cell r="M3366">
            <v>4.9799999999999997E-2</v>
          </cell>
          <cell r="N3366">
            <v>11.05</v>
          </cell>
          <cell r="O3366">
            <v>0.55000000000000004</v>
          </cell>
          <cell r="P3366">
            <v>0.15</v>
          </cell>
          <cell r="Q3366">
            <v>1.65</v>
          </cell>
        </row>
        <row r="3367">
          <cell r="J3367" t="str">
            <v>OPERARIO</v>
          </cell>
          <cell r="K3367" t="str">
            <v>hh</v>
          </cell>
          <cell r="M3367">
            <v>0.4</v>
          </cell>
          <cell r="N3367">
            <v>12.2</v>
          </cell>
          <cell r="O3367">
            <v>4.88</v>
          </cell>
          <cell r="P3367">
            <v>10</v>
          </cell>
          <cell r="Q3367">
            <v>122</v>
          </cell>
        </row>
        <row r="3368">
          <cell r="J3368" t="str">
            <v>AYUDANTE</v>
          </cell>
          <cell r="K3368" t="str">
            <v>hh</v>
          </cell>
          <cell r="M3368">
            <v>7.9500000000000001E-2</v>
          </cell>
          <cell r="N3368">
            <v>9.81</v>
          </cell>
          <cell r="O3368">
            <v>0.78</v>
          </cell>
          <cell r="P3368">
            <v>1.99</v>
          </cell>
          <cell r="Q3368">
            <v>19.5</v>
          </cell>
        </row>
        <row r="3369">
          <cell r="J3369" t="str">
            <v>RED DE DISTRIBUCION TUBERIA DE 3/4" PVC-SAP</v>
          </cell>
          <cell r="K3369" t="str">
            <v>u</v>
          </cell>
          <cell r="M3369">
            <v>1</v>
          </cell>
          <cell r="N3369">
            <v>4.43</v>
          </cell>
          <cell r="O3369">
            <v>4.43</v>
          </cell>
          <cell r="P3369">
            <v>25</v>
          </cell>
          <cell r="Q3369">
            <v>110.75</v>
          </cell>
        </row>
        <row r="3370">
          <cell r="J3370" t="str">
            <v>IMPLEMENTOS DE SEGURIDAD</v>
          </cell>
          <cell r="K3370" t="str">
            <v>hh</v>
          </cell>
          <cell r="M3370">
            <v>0.4894</v>
          </cell>
          <cell r="N3370">
            <v>0.47</v>
          </cell>
          <cell r="O3370">
            <v>0.23</v>
          </cell>
          <cell r="P3370">
            <v>12.24</v>
          </cell>
          <cell r="Q3370">
            <v>5.75</v>
          </cell>
        </row>
        <row r="3371">
          <cell r="J3371" t="str">
            <v>HERRAMIENTAS MANUALES</v>
          </cell>
          <cell r="K3371" t="str">
            <v>%MO</v>
          </cell>
          <cell r="M3371">
            <v>4.9799999999999997E-2</v>
          </cell>
          <cell r="N3371">
            <v>11.05</v>
          </cell>
          <cell r="O3371">
            <v>0.55000000000000004</v>
          </cell>
          <cell r="P3371">
            <v>1.25</v>
          </cell>
          <cell r="Q3371">
            <v>13.75</v>
          </cell>
        </row>
        <row r="3372">
          <cell r="J3372" t="str">
            <v>OPERARIO</v>
          </cell>
          <cell r="K3372" t="str">
            <v>hh</v>
          </cell>
          <cell r="M3372">
            <v>0.4</v>
          </cell>
          <cell r="N3372">
            <v>12.2</v>
          </cell>
          <cell r="O3372">
            <v>4.88</v>
          </cell>
          <cell r="P3372">
            <v>8</v>
          </cell>
          <cell r="Q3372">
            <v>97.6</v>
          </cell>
        </row>
        <row r="3373">
          <cell r="J3373" t="str">
            <v>AYUDANTE</v>
          </cell>
          <cell r="K3373" t="str">
            <v>hh</v>
          </cell>
          <cell r="M3373">
            <v>7.9500000000000001E-2</v>
          </cell>
          <cell r="N3373">
            <v>9.81</v>
          </cell>
          <cell r="O3373">
            <v>0.78</v>
          </cell>
          <cell r="P3373">
            <v>1.59</v>
          </cell>
          <cell r="Q3373">
            <v>15.6</v>
          </cell>
        </row>
        <row r="3374">
          <cell r="J3374" t="str">
            <v>RED DE DISTRIBUCION TUBERIA DE1" PVC-SAP</v>
          </cell>
          <cell r="K3374" t="str">
            <v>u</v>
          </cell>
          <cell r="M3374">
            <v>1</v>
          </cell>
          <cell r="N3374">
            <v>6.02</v>
          </cell>
          <cell r="O3374">
            <v>6.02</v>
          </cell>
          <cell r="P3374">
            <v>20</v>
          </cell>
          <cell r="Q3374">
            <v>120.4</v>
          </cell>
        </row>
        <row r="3375">
          <cell r="J3375" t="str">
            <v>IMPLEMENTOS DE SEGURIDAD</v>
          </cell>
          <cell r="K3375" t="str">
            <v>hh</v>
          </cell>
          <cell r="M3375">
            <v>0.4894</v>
          </cell>
          <cell r="N3375">
            <v>0.47</v>
          </cell>
          <cell r="O3375">
            <v>0.23</v>
          </cell>
          <cell r="P3375">
            <v>9.7899999999999991</v>
          </cell>
          <cell r="Q3375">
            <v>4.5999999999999996</v>
          </cell>
        </row>
        <row r="3376">
          <cell r="J3376" t="str">
            <v>HERRAMIENTAS MANUALES</v>
          </cell>
          <cell r="K3376" t="str">
            <v>%MO</v>
          </cell>
          <cell r="M3376">
            <v>4.9799999999999997E-2</v>
          </cell>
          <cell r="N3376">
            <v>11.05</v>
          </cell>
          <cell r="O3376">
            <v>0.55000000000000004</v>
          </cell>
          <cell r="P3376">
            <v>1</v>
          </cell>
          <cell r="Q3376">
            <v>11</v>
          </cell>
        </row>
        <row r="3377">
          <cell r="J3377" t="str">
            <v>OPERARIO</v>
          </cell>
          <cell r="K3377" t="str">
            <v>hh</v>
          </cell>
          <cell r="M3377">
            <v>0.4</v>
          </cell>
          <cell r="N3377">
            <v>12.2</v>
          </cell>
          <cell r="O3377">
            <v>4.88</v>
          </cell>
          <cell r="P3377">
            <v>0.4</v>
          </cell>
          <cell r="Q3377">
            <v>4.88</v>
          </cell>
        </row>
        <row r="3378">
          <cell r="J3378" t="str">
            <v>AYUDANTE</v>
          </cell>
          <cell r="K3378" t="str">
            <v>hh</v>
          </cell>
          <cell r="M3378">
            <v>7.9500000000000001E-2</v>
          </cell>
          <cell r="N3378">
            <v>9.81</v>
          </cell>
          <cell r="O3378">
            <v>0.78</v>
          </cell>
          <cell r="P3378">
            <v>0.08</v>
          </cell>
          <cell r="Q3378">
            <v>0.78</v>
          </cell>
        </row>
        <row r="3379">
          <cell r="J3379" t="str">
            <v>VALVULAS DE COMPUERTA DE BRONCE DE 1/2"</v>
          </cell>
          <cell r="K3379" t="str">
            <v>u</v>
          </cell>
          <cell r="M3379">
            <v>1.0002</v>
          </cell>
          <cell r="N3379">
            <v>55.39</v>
          </cell>
          <cell r="O3379">
            <v>55.4</v>
          </cell>
          <cell r="P3379">
            <v>1</v>
          </cell>
          <cell r="Q3379">
            <v>55.4</v>
          </cell>
        </row>
        <row r="3380">
          <cell r="J3380" t="str">
            <v>IMPLEMENTOS DE SEGURIDAD</v>
          </cell>
          <cell r="K3380" t="str">
            <v>hh</v>
          </cell>
          <cell r="M3380">
            <v>0.4894</v>
          </cell>
          <cell r="N3380">
            <v>0.47</v>
          </cell>
          <cell r="O3380">
            <v>0.23</v>
          </cell>
          <cell r="P3380">
            <v>0.49</v>
          </cell>
          <cell r="Q3380">
            <v>0.23</v>
          </cell>
        </row>
        <row r="3381">
          <cell r="J3381" t="str">
            <v>HERRAMIENTAS MANUALES</v>
          </cell>
          <cell r="K3381" t="str">
            <v>%MO</v>
          </cell>
          <cell r="M3381">
            <v>4.9799999999999997E-2</v>
          </cell>
          <cell r="N3381">
            <v>11.05</v>
          </cell>
          <cell r="O3381">
            <v>0.55000000000000004</v>
          </cell>
          <cell r="P3381">
            <v>0.05</v>
          </cell>
          <cell r="Q3381">
            <v>0.55000000000000004</v>
          </cell>
        </row>
        <row r="3382">
          <cell r="J3382" t="str">
            <v>JEFE DE GRUPO</v>
          </cell>
          <cell r="K3382" t="str">
            <v>hh</v>
          </cell>
          <cell r="M3382">
            <v>0.05</v>
          </cell>
          <cell r="N3382">
            <v>13.01</v>
          </cell>
          <cell r="O3382">
            <v>0.65</v>
          </cell>
          <cell r="P3382">
            <v>0.05</v>
          </cell>
          <cell r="Q3382">
            <v>0.65</v>
          </cell>
        </row>
        <row r="3383">
          <cell r="J3383" t="str">
            <v>AYUDANTE</v>
          </cell>
          <cell r="K3383" t="str">
            <v>hh</v>
          </cell>
          <cell r="M3383">
            <v>0.50049999999999994</v>
          </cell>
          <cell r="N3383">
            <v>9.81</v>
          </cell>
          <cell r="O3383">
            <v>4.91</v>
          </cell>
          <cell r="P3383">
            <v>0.5</v>
          </cell>
          <cell r="Q3383">
            <v>4.91</v>
          </cell>
        </row>
        <row r="3384">
          <cell r="J3384" t="str">
            <v>OFICIAL</v>
          </cell>
          <cell r="K3384" t="str">
            <v>hh</v>
          </cell>
          <cell r="M3384">
            <v>0.1651</v>
          </cell>
          <cell r="N3384">
            <v>10.87</v>
          </cell>
          <cell r="O3384">
            <v>1.79</v>
          </cell>
          <cell r="P3384">
            <v>0.17</v>
          </cell>
          <cell r="Q3384">
            <v>1.79</v>
          </cell>
        </row>
        <row r="3385">
          <cell r="J3385" t="str">
            <v>PERNO DE ANCLAJE CON TUERCA Y ARANDELA METALICA PARA BRIDA DE 1"</v>
          </cell>
          <cell r="K3385" t="str">
            <v>u</v>
          </cell>
          <cell r="M3385">
            <v>10</v>
          </cell>
          <cell r="N3385">
            <v>0.75</v>
          </cell>
          <cell r="O3385">
            <v>7.5</v>
          </cell>
          <cell r="P3385">
            <v>10</v>
          </cell>
          <cell r="Q3385">
            <v>7.5</v>
          </cell>
        </row>
        <row r="3386">
          <cell r="J3386" t="str">
            <v>FORMADOR DE EMPAQUETADURA</v>
          </cell>
          <cell r="K3386" t="str">
            <v>u</v>
          </cell>
          <cell r="M3386">
            <v>0.1709</v>
          </cell>
          <cell r="N3386">
            <v>5.5</v>
          </cell>
          <cell r="O3386">
            <v>0.94</v>
          </cell>
          <cell r="P3386">
            <v>0.17</v>
          </cell>
          <cell r="Q3386">
            <v>0.94</v>
          </cell>
        </row>
        <row r="3387">
          <cell r="J3387" t="str">
            <v>ARANDELA DE JUNTA DE ELASTOMERO</v>
          </cell>
          <cell r="K3387" t="str">
            <v>u</v>
          </cell>
          <cell r="M3387">
            <v>2</v>
          </cell>
          <cell r="N3387">
            <v>4</v>
          </cell>
          <cell r="O3387">
            <v>8</v>
          </cell>
          <cell r="P3387">
            <v>2</v>
          </cell>
          <cell r="Q3387">
            <v>8</v>
          </cell>
        </row>
        <row r="3388">
          <cell r="J3388" t="str">
            <v>PEGAMENTO PVC 1/4 gl</v>
          </cell>
          <cell r="K3388" t="str">
            <v>u</v>
          </cell>
          <cell r="M3388">
            <v>0.01</v>
          </cell>
          <cell r="N3388">
            <v>24</v>
          </cell>
          <cell r="O3388">
            <v>0.24</v>
          </cell>
          <cell r="P3388">
            <v>0.01</v>
          </cell>
          <cell r="Q3388">
            <v>0.24</v>
          </cell>
        </row>
        <row r="3389">
          <cell r="J3389" t="str">
            <v>CINTA TEFLON</v>
          </cell>
          <cell r="K3389" t="str">
            <v>u</v>
          </cell>
          <cell r="M3389">
            <v>6</v>
          </cell>
          <cell r="N3389">
            <v>0.8</v>
          </cell>
          <cell r="O3389">
            <v>4.8</v>
          </cell>
          <cell r="P3389">
            <v>6</v>
          </cell>
          <cell r="Q3389">
            <v>4.8</v>
          </cell>
        </row>
        <row r="3390">
          <cell r="J3390" t="str">
            <v>NIPLE DE FIERRO GALVANIZADO DE1" X 4"</v>
          </cell>
          <cell r="K3390" t="str">
            <v>u</v>
          </cell>
          <cell r="M3390">
            <v>2</v>
          </cell>
          <cell r="N3390">
            <v>2.8</v>
          </cell>
          <cell r="O3390">
            <v>5.6</v>
          </cell>
          <cell r="P3390">
            <v>2</v>
          </cell>
          <cell r="Q3390">
            <v>5.6</v>
          </cell>
        </row>
        <row r="3391">
          <cell r="J3391" t="str">
            <v>ADAPTADOR DE PVC SAP 1"</v>
          </cell>
          <cell r="K3391" t="str">
            <v>u</v>
          </cell>
          <cell r="M3391">
            <v>2</v>
          </cell>
          <cell r="N3391">
            <v>1</v>
          </cell>
          <cell r="O3391">
            <v>2</v>
          </cell>
          <cell r="P3391">
            <v>2</v>
          </cell>
          <cell r="Q3391">
            <v>2</v>
          </cell>
        </row>
        <row r="3392">
          <cell r="J3392" t="str">
            <v>VALVULA COMPUERTA DE BRONCE DE 1"</v>
          </cell>
          <cell r="K3392" t="str">
            <v>u</v>
          </cell>
          <cell r="M3392">
            <v>1</v>
          </cell>
          <cell r="N3392">
            <v>22</v>
          </cell>
          <cell r="O3392">
            <v>22</v>
          </cell>
          <cell r="P3392">
            <v>1</v>
          </cell>
          <cell r="Q3392">
            <v>22</v>
          </cell>
        </row>
        <row r="3393">
          <cell r="J3393" t="str">
            <v>IMPLEMENTOS DE SEGURIDAD</v>
          </cell>
          <cell r="K3393" t="str">
            <v>hh</v>
          </cell>
          <cell r="M3393">
            <v>0.72340000000000004</v>
          </cell>
          <cell r="N3393">
            <v>0.47</v>
          </cell>
          <cell r="O3393">
            <v>0.34</v>
          </cell>
          <cell r="P3393">
            <v>0.72</v>
          </cell>
          <cell r="Q3393">
            <v>0.34</v>
          </cell>
        </row>
        <row r="3394">
          <cell r="J3394" t="str">
            <v>HERRAMIENTAS MANUALES</v>
          </cell>
          <cell r="K3394" t="str">
            <v>%MO</v>
          </cell>
          <cell r="M3394">
            <v>5.0299999999999997E-2</v>
          </cell>
          <cell r="N3394">
            <v>8.9499999999999993</v>
          </cell>
          <cell r="O3394">
            <v>0.45</v>
          </cell>
          <cell r="P3394">
            <v>0.05</v>
          </cell>
          <cell r="Q3394">
            <v>0.45</v>
          </cell>
        </row>
        <row r="3395">
          <cell r="J3395" t="str">
            <v>SALIDA DE TECHO INC. CABLEADO</v>
          </cell>
          <cell r="K3395" t="str">
            <v>pto</v>
          </cell>
          <cell r="M3395">
            <v>1</v>
          </cell>
          <cell r="N3395">
            <v>66.900000000000006</v>
          </cell>
          <cell r="O3395">
            <v>66.900000000000006</v>
          </cell>
          <cell r="P3395">
            <v>7</v>
          </cell>
          <cell r="Q3395">
            <v>468.3</v>
          </cell>
        </row>
        <row r="3396">
          <cell r="J3396" t="str">
            <v>SALIDA PARA TOMACORRIENTE BIPOLAR DOBLE CON PVC</v>
          </cell>
          <cell r="K3396" t="str">
            <v>pto</v>
          </cell>
          <cell r="M3396">
            <v>1</v>
          </cell>
          <cell r="N3396">
            <v>70.040000000000006</v>
          </cell>
          <cell r="O3396">
            <v>70.040000000000006</v>
          </cell>
          <cell r="P3396">
            <v>6</v>
          </cell>
          <cell r="Q3396">
            <v>420.24</v>
          </cell>
        </row>
        <row r="3397">
          <cell r="J3397" t="str">
            <v>CONEXION A RED EXTERNA</v>
          </cell>
          <cell r="K3397" t="str">
            <v>glb</v>
          </cell>
          <cell r="M3397">
            <v>1</v>
          </cell>
          <cell r="N3397">
            <v>549.13</v>
          </cell>
          <cell r="O3397">
            <v>549.13</v>
          </cell>
          <cell r="P3397">
            <v>1</v>
          </cell>
          <cell r="Q3397">
            <v>549.13</v>
          </cell>
        </row>
        <row r="3398">
          <cell r="J3398" t="str">
            <v>INTERRUPTOR UNIPOLAR SIMPLE</v>
          </cell>
          <cell r="K3398" t="str">
            <v>pto</v>
          </cell>
          <cell r="M3398">
            <v>1</v>
          </cell>
          <cell r="N3398">
            <v>38.17</v>
          </cell>
          <cell r="O3398">
            <v>38.17</v>
          </cell>
          <cell r="P3398">
            <v>3</v>
          </cell>
          <cell r="Q3398">
            <v>114.51</v>
          </cell>
        </row>
        <row r="3399">
          <cell r="J3399" t="str">
            <v>ARTEFACTO C/DIFUSOR ACRILICO P/ADOSAR 2x36W B/F</v>
          </cell>
          <cell r="K3399" t="str">
            <v>u</v>
          </cell>
          <cell r="M3399">
            <v>1</v>
          </cell>
          <cell r="N3399">
            <v>69.63</v>
          </cell>
          <cell r="O3399">
            <v>69.63</v>
          </cell>
          <cell r="P3399">
            <v>3</v>
          </cell>
          <cell r="Q3399">
            <v>208.89</v>
          </cell>
        </row>
        <row r="3400">
          <cell r="J3400" t="str">
            <v>LUMINARIA DE SUSPENCION CON EQUIPO VM 250 W</v>
          </cell>
          <cell r="K3400" t="str">
            <v>u</v>
          </cell>
          <cell r="M3400">
            <v>1</v>
          </cell>
          <cell r="N3400">
            <v>455.46</v>
          </cell>
          <cell r="O3400">
            <v>455.46</v>
          </cell>
          <cell r="P3400">
            <v>4</v>
          </cell>
          <cell r="Q3400">
            <v>1821.84</v>
          </cell>
        </row>
        <row r="3401">
          <cell r="J3401" t="str">
            <v>SISTEMA DE PUESTA A TIERRA COMPLETO</v>
          </cell>
          <cell r="K3401" t="str">
            <v>u</v>
          </cell>
          <cell r="M3401">
            <v>1</v>
          </cell>
          <cell r="N3401">
            <v>1299.06</v>
          </cell>
          <cell r="O3401">
            <v>1299.06</v>
          </cell>
          <cell r="P3401">
            <v>1</v>
          </cell>
          <cell r="Q3401">
            <v>1299.06</v>
          </cell>
        </row>
        <row r="3402">
          <cell r="J3402" t="str">
            <v>TABLERO METALICO P/DISTRIBUCION 2x20A, 4-2x15A</v>
          </cell>
          <cell r="K3402" t="str">
            <v>u</v>
          </cell>
          <cell r="M3402">
            <v>1</v>
          </cell>
          <cell r="N3402">
            <v>285.7</v>
          </cell>
          <cell r="O3402">
            <v>285.7</v>
          </cell>
          <cell r="P3402">
            <v>1</v>
          </cell>
          <cell r="Q3402">
            <v>285.7</v>
          </cell>
        </row>
        <row r="3403">
          <cell r="J3403" t="str">
            <v>OBRAS CIVILES</v>
          </cell>
          <cell r="K3403" t="str">
            <v>glb</v>
          </cell>
          <cell r="M3403">
            <v>1</v>
          </cell>
          <cell r="N3403">
            <v>123965.12</v>
          </cell>
          <cell r="O3403">
            <v>123965.12</v>
          </cell>
          <cell r="P3403">
            <v>1</v>
          </cell>
          <cell r="Q3403">
            <v>123965.12</v>
          </cell>
        </row>
        <row r="3404">
          <cell r="J3404" t="str">
            <v>INSTALACIONES SANITARIAS AGUA</v>
          </cell>
          <cell r="K3404" t="str">
            <v>glb</v>
          </cell>
          <cell r="M3404">
            <v>1</v>
          </cell>
          <cell r="N3404">
            <v>30565.72</v>
          </cell>
          <cell r="O3404">
            <v>30565.72</v>
          </cell>
          <cell r="P3404">
            <v>1</v>
          </cell>
          <cell r="Q3404">
            <v>30565.72</v>
          </cell>
        </row>
        <row r="3405">
          <cell r="J3405" t="str">
            <v>INSTALACIONES SANITARIAS DESAGUE</v>
          </cell>
          <cell r="K3405" t="str">
            <v>glb</v>
          </cell>
          <cell r="M3405">
            <v>1</v>
          </cell>
          <cell r="N3405">
            <v>8733.3799999999992</v>
          </cell>
          <cell r="O3405">
            <v>8733.3799999999992</v>
          </cell>
          <cell r="P3405">
            <v>1</v>
          </cell>
          <cell r="Q3405">
            <v>8733.3799999999992</v>
          </cell>
        </row>
        <row r="3406">
          <cell r="J3406" t="str">
            <v>INSTALACIONES ELECTRICAS</v>
          </cell>
          <cell r="K3406" t="str">
            <v>glb</v>
          </cell>
          <cell r="M3406">
            <v>1</v>
          </cell>
          <cell r="N3406">
            <v>64888.36</v>
          </cell>
          <cell r="O3406">
            <v>64888.36</v>
          </cell>
          <cell r="P3406">
            <v>1</v>
          </cell>
          <cell r="Q3406">
            <v>64888.36</v>
          </cell>
        </row>
        <row r="3407">
          <cell r="J3407" t="str">
            <v>LUMINARIAS</v>
          </cell>
          <cell r="K3407" t="str">
            <v>glb</v>
          </cell>
          <cell r="M3407">
            <v>1</v>
          </cell>
          <cell r="N3407">
            <v>8804.19</v>
          </cell>
          <cell r="O3407">
            <v>8804.19</v>
          </cell>
          <cell r="P3407">
            <v>1</v>
          </cell>
          <cell r="Q3407">
            <v>8804.19</v>
          </cell>
        </row>
        <row r="3408">
          <cell r="J3408" t="str">
            <v>TABLEROS</v>
          </cell>
          <cell r="K3408" t="str">
            <v>glb</v>
          </cell>
          <cell r="M3408">
            <v>1</v>
          </cell>
          <cell r="N3408">
            <v>8953.6299999999992</v>
          </cell>
          <cell r="O3408">
            <v>8953.6299999999992</v>
          </cell>
          <cell r="P3408">
            <v>1</v>
          </cell>
          <cell r="Q3408">
            <v>8953.6299999999992</v>
          </cell>
        </row>
        <row r="3409">
          <cell r="J3409" t="str">
            <v>AIRE ACONDICIONADO</v>
          </cell>
          <cell r="K3409" t="str">
            <v>glb</v>
          </cell>
          <cell r="M3409">
            <v>1</v>
          </cell>
          <cell r="N3409">
            <v>3257.6</v>
          </cell>
          <cell r="O3409">
            <v>3257.6</v>
          </cell>
          <cell r="P3409">
            <v>1</v>
          </cell>
          <cell r="Q3409">
            <v>3257.6</v>
          </cell>
        </row>
        <row r="3410">
          <cell r="J3410" t="str">
            <v>REDES, VOZ Y DATA</v>
          </cell>
          <cell r="K3410" t="str">
            <v>glb</v>
          </cell>
          <cell r="M3410">
            <v>1</v>
          </cell>
          <cell r="N3410">
            <v>9455.4500000000007</v>
          </cell>
          <cell r="O3410">
            <v>9455.4500000000007</v>
          </cell>
          <cell r="P3410">
            <v>1</v>
          </cell>
          <cell r="Q3410">
            <v>9455.4500000000007</v>
          </cell>
        </row>
        <row r="3411">
          <cell r="J3411" t="str">
            <v>MATERIALES</v>
          </cell>
          <cell r="K3411" t="str">
            <v>glb</v>
          </cell>
          <cell r="M3411">
            <v>1</v>
          </cell>
          <cell r="N3411">
            <v>83327.05</v>
          </cell>
          <cell r="O3411">
            <v>83327.05</v>
          </cell>
          <cell r="P3411">
            <v>1</v>
          </cell>
          <cell r="Q3411">
            <v>83327.05</v>
          </cell>
        </row>
        <row r="3412">
          <cell r="J3412" t="str">
            <v>MODULOS PREFABRICADOS DE MADERA</v>
          </cell>
          <cell r="K3412" t="str">
            <v>glb</v>
          </cell>
          <cell r="M3412">
            <v>1</v>
          </cell>
          <cell r="N3412">
            <v>35430</v>
          </cell>
          <cell r="O3412">
            <v>35430</v>
          </cell>
          <cell r="P3412">
            <v>1</v>
          </cell>
          <cell r="Q3412">
            <v>35430</v>
          </cell>
        </row>
        <row r="3413">
          <cell r="J3413" t="str">
            <v>TRANSPORTE</v>
          </cell>
          <cell r="K3413" t="str">
            <v>glb</v>
          </cell>
          <cell r="M3413">
            <v>1</v>
          </cell>
          <cell r="N3413">
            <v>5000</v>
          </cell>
          <cell r="O3413">
            <v>5000</v>
          </cell>
          <cell r="P3413">
            <v>1</v>
          </cell>
          <cell r="Q3413">
            <v>5000</v>
          </cell>
        </row>
        <row r="3414">
          <cell r="J3414" t="str">
            <v>OPERARIO</v>
          </cell>
          <cell r="K3414" t="str">
            <v>hh</v>
          </cell>
          <cell r="M3414">
            <v>16</v>
          </cell>
          <cell r="N3414">
            <v>12.2</v>
          </cell>
          <cell r="O3414">
            <v>195.2</v>
          </cell>
          <cell r="P3414">
            <v>32</v>
          </cell>
          <cell r="Q3414">
            <v>390.4</v>
          </cell>
        </row>
        <row r="3415">
          <cell r="J3415" t="str">
            <v>AYUDANTE</v>
          </cell>
          <cell r="K3415" t="str">
            <v>hh</v>
          </cell>
          <cell r="M3415">
            <v>8</v>
          </cell>
          <cell r="N3415">
            <v>9.81</v>
          </cell>
          <cell r="O3415">
            <v>78.48</v>
          </cell>
          <cell r="P3415">
            <v>16</v>
          </cell>
          <cell r="Q3415">
            <v>156.96</v>
          </cell>
        </row>
        <row r="3416">
          <cell r="J3416" t="str">
            <v>CLAVOS PARA MADERA CON CABEZA</v>
          </cell>
          <cell r="K3416" t="str">
            <v>Kg</v>
          </cell>
          <cell r="M3416">
            <v>1</v>
          </cell>
          <cell r="N3416">
            <v>2.9</v>
          </cell>
          <cell r="O3416">
            <v>2.9</v>
          </cell>
          <cell r="P3416">
            <v>2</v>
          </cell>
          <cell r="Q3416">
            <v>5.8</v>
          </cell>
        </row>
        <row r="3417">
          <cell r="J3417" t="str">
            <v>PERNO HEXAGONAL DE 3/4" X 3 1/2"</v>
          </cell>
          <cell r="K3417" t="str">
            <v>u</v>
          </cell>
          <cell r="M3417">
            <v>9</v>
          </cell>
          <cell r="N3417">
            <v>1</v>
          </cell>
          <cell r="O3417">
            <v>9</v>
          </cell>
          <cell r="P3417">
            <v>18</v>
          </cell>
          <cell r="Q3417">
            <v>18</v>
          </cell>
        </row>
        <row r="3418">
          <cell r="J3418" t="str">
            <v>CEMENTO PORTLAND TIPO I (42.5 Kg)</v>
          </cell>
          <cell r="K3418" t="str">
            <v>bls</v>
          </cell>
          <cell r="M3418">
            <v>0.85029999999999994</v>
          </cell>
          <cell r="N3418">
            <v>13.69</v>
          </cell>
          <cell r="O3418">
            <v>11.64</v>
          </cell>
          <cell r="P3418">
            <v>1.7</v>
          </cell>
          <cell r="Q3418">
            <v>23.28</v>
          </cell>
        </row>
        <row r="3419">
          <cell r="J3419" t="str">
            <v>HORMIGON (PUESTO EN OBRA)</v>
          </cell>
          <cell r="K3419" t="str">
            <v>m3</v>
          </cell>
          <cell r="M3419">
            <v>0.26</v>
          </cell>
          <cell r="N3419">
            <v>24.5</v>
          </cell>
          <cell r="O3419">
            <v>6.37</v>
          </cell>
          <cell r="P3419">
            <v>0.52</v>
          </cell>
          <cell r="Q3419">
            <v>12.74</v>
          </cell>
        </row>
        <row r="3420">
          <cell r="J3420" t="str">
            <v>MADERA TORNILLO INC. CORTE</v>
          </cell>
          <cell r="K3420" t="str">
            <v>p2</v>
          </cell>
          <cell r="M3420">
            <v>60.024799999999999</v>
          </cell>
          <cell r="N3420">
            <v>3.7</v>
          </cell>
          <cell r="O3420">
            <v>222.09</v>
          </cell>
          <cell r="P3420">
            <v>120.05</v>
          </cell>
          <cell r="Q3420">
            <v>444.18</v>
          </cell>
        </row>
        <row r="3421">
          <cell r="J3421" t="str">
            <v>PINTURA ESMALTE SINTETICO</v>
          </cell>
          <cell r="K3421" t="str">
            <v>gal</v>
          </cell>
          <cell r="M3421">
            <v>0.43180000000000002</v>
          </cell>
          <cell r="N3421">
            <v>15.4</v>
          </cell>
          <cell r="O3421">
            <v>6.65</v>
          </cell>
          <cell r="P3421">
            <v>0.86</v>
          </cell>
          <cell r="Q3421">
            <v>13.3</v>
          </cell>
        </row>
        <row r="3422">
          <cell r="J3422" t="str">
            <v>PLANCHA ACERO 6.4mm X 1.22m X 2.40 m</v>
          </cell>
          <cell r="K3422" t="str">
            <v>pl</v>
          </cell>
          <cell r="M3422">
            <v>3</v>
          </cell>
          <cell r="N3422">
            <v>562.17999999999995</v>
          </cell>
          <cell r="O3422">
            <v>1686.54</v>
          </cell>
          <cell r="P3422">
            <v>6</v>
          </cell>
          <cell r="Q3422">
            <v>3373.08</v>
          </cell>
        </row>
        <row r="3423">
          <cell r="J3423" t="str">
            <v>IMPLEMENTOS DE SEGURIDAD</v>
          </cell>
          <cell r="K3423" t="str">
            <v>hh</v>
          </cell>
          <cell r="M3423">
            <v>24</v>
          </cell>
          <cell r="N3423">
            <v>0.47</v>
          </cell>
          <cell r="O3423">
            <v>11.28</v>
          </cell>
          <cell r="P3423">
            <v>48</v>
          </cell>
          <cell r="Q3423">
            <v>22.56</v>
          </cell>
        </row>
        <row r="3424">
          <cell r="J3424" t="str">
            <v>HERRAMIENTAS MANUALES</v>
          </cell>
          <cell r="K3424" t="str">
            <v>%MO</v>
          </cell>
          <cell r="M3424">
            <v>0.03</v>
          </cell>
          <cell r="N3424">
            <v>284.95999999999998</v>
          </cell>
          <cell r="O3424">
            <v>8.5500000000000007</v>
          </cell>
          <cell r="P3424">
            <v>0.06</v>
          </cell>
          <cell r="Q3424">
            <v>17.100000000000001</v>
          </cell>
        </row>
        <row r="3425">
          <cell r="J3425" t="str">
            <v>BAÑO MODELO STANDARD OBREROS DISAL</v>
          </cell>
          <cell r="K3425" t="str">
            <v>u</v>
          </cell>
          <cell r="M3425">
            <v>1</v>
          </cell>
          <cell r="N3425">
            <v>255.46</v>
          </cell>
          <cell r="O3425">
            <v>255.46</v>
          </cell>
          <cell r="P3425">
            <v>175.5</v>
          </cell>
          <cell r="Q3425">
            <v>44833.23</v>
          </cell>
        </row>
        <row r="3426">
          <cell r="J3426" t="str">
            <v>AGUA PUESTA EN OBRA</v>
          </cell>
          <cell r="K3426" t="str">
            <v>m3</v>
          </cell>
          <cell r="M3426">
            <v>2484.7648999999997</v>
          </cell>
          <cell r="N3426">
            <v>8.51</v>
          </cell>
          <cell r="O3426">
            <v>21145.35</v>
          </cell>
          <cell r="P3426">
            <v>2484.7600000000002</v>
          </cell>
          <cell r="Q3426">
            <v>21145.35</v>
          </cell>
        </row>
        <row r="3427">
          <cell r="J3427" t="str">
            <v>ENERGIA PARA OFICINAS</v>
          </cell>
          <cell r="K3427" t="str">
            <v>GWH</v>
          </cell>
          <cell r="M3427">
            <v>192</v>
          </cell>
          <cell r="N3427">
            <v>400</v>
          </cell>
          <cell r="O3427">
            <v>76800</v>
          </cell>
          <cell r="P3427">
            <v>192</v>
          </cell>
          <cell r="Q3427">
            <v>76800</v>
          </cell>
        </row>
        <row r="3428">
          <cell r="J3428" t="str">
            <v>RED DE DISTRIBUCION TEMPORAL</v>
          </cell>
          <cell r="K3428" t="str">
            <v>m</v>
          </cell>
          <cell r="M3428">
            <v>2500</v>
          </cell>
          <cell r="N3428">
            <v>38</v>
          </cell>
          <cell r="O3428">
            <v>95000</v>
          </cell>
          <cell r="P3428">
            <v>2500</v>
          </cell>
          <cell r="Q3428">
            <v>95000</v>
          </cell>
        </row>
        <row r="3429">
          <cell r="J3429" t="str">
            <v>TABLEROS TEMPORALES</v>
          </cell>
          <cell r="K3429" t="str">
            <v>u</v>
          </cell>
          <cell r="M3429">
            <v>12</v>
          </cell>
          <cell r="N3429">
            <v>200</v>
          </cell>
          <cell r="O3429">
            <v>2400</v>
          </cell>
          <cell r="P3429">
            <v>12</v>
          </cell>
          <cell r="Q3429">
            <v>2400</v>
          </cell>
        </row>
        <row r="3430">
          <cell r="J3430" t="str">
            <v>CABLE BIPLASTOFLEX</v>
          </cell>
          <cell r="K3430" t="str">
            <v>m</v>
          </cell>
          <cell r="M3430">
            <v>3660</v>
          </cell>
          <cell r="N3430">
            <v>19</v>
          </cell>
          <cell r="O3430">
            <v>69540</v>
          </cell>
          <cell r="P3430">
            <v>3660</v>
          </cell>
          <cell r="Q3430">
            <v>69540</v>
          </cell>
        </row>
        <row r="3431">
          <cell r="J3431" t="str">
            <v>CONECTORES DE SEGURIDAD</v>
          </cell>
          <cell r="K3431" t="str">
            <v>u</v>
          </cell>
          <cell r="M3431">
            <v>30</v>
          </cell>
          <cell r="N3431">
            <v>15</v>
          </cell>
          <cell r="O3431">
            <v>450</v>
          </cell>
          <cell r="P3431">
            <v>30</v>
          </cell>
          <cell r="Q3431">
            <v>450</v>
          </cell>
        </row>
        <row r="3432">
          <cell r="J3432" t="str">
            <v>TORRES DE ALUMBRADO</v>
          </cell>
          <cell r="K3432" t="str">
            <v>u</v>
          </cell>
          <cell r="M3432">
            <v>30</v>
          </cell>
          <cell r="N3432">
            <v>200</v>
          </cell>
          <cell r="O3432">
            <v>6000</v>
          </cell>
          <cell r="P3432">
            <v>30</v>
          </cell>
          <cell r="Q3432">
            <v>6000</v>
          </cell>
        </row>
        <row r="3433">
          <cell r="J3433" t="str">
            <v>IMPLEMENTOS DE SEGURIDAD</v>
          </cell>
          <cell r="K3433" t="str">
            <v>hh</v>
          </cell>
          <cell r="M3433">
            <v>1.3404</v>
          </cell>
          <cell r="N3433">
            <v>0.47</v>
          </cell>
          <cell r="O3433">
            <v>0.63</v>
          </cell>
          <cell r="P3433">
            <v>475.84</v>
          </cell>
          <cell r="Q3433">
            <v>223.65</v>
          </cell>
        </row>
        <row r="3434">
          <cell r="J3434" t="str">
            <v>OPERARIO</v>
          </cell>
          <cell r="K3434" t="str">
            <v>hh</v>
          </cell>
          <cell r="M3434">
            <v>0.43280000000000002</v>
          </cell>
          <cell r="N3434">
            <v>12.2</v>
          </cell>
          <cell r="O3434">
            <v>5.28</v>
          </cell>
          <cell r="P3434">
            <v>153.63999999999999</v>
          </cell>
          <cell r="Q3434">
            <v>1874.4</v>
          </cell>
        </row>
        <row r="3435">
          <cell r="J3435" t="str">
            <v>AYUDANTE</v>
          </cell>
          <cell r="K3435" t="str">
            <v>hh</v>
          </cell>
          <cell r="M3435">
            <v>0.86539999999999995</v>
          </cell>
          <cell r="N3435">
            <v>9.81</v>
          </cell>
          <cell r="O3435">
            <v>8.49</v>
          </cell>
          <cell r="P3435">
            <v>307.22000000000003</v>
          </cell>
          <cell r="Q3435">
            <v>3013.95</v>
          </cell>
        </row>
        <row r="3436">
          <cell r="J3436" t="str">
            <v>JEFE DE GRUPO</v>
          </cell>
          <cell r="K3436" t="str">
            <v>hh</v>
          </cell>
          <cell r="M3436">
            <v>4.2999999999999997E-2</v>
          </cell>
          <cell r="N3436">
            <v>13.01</v>
          </cell>
          <cell r="O3436">
            <v>0.56000000000000005</v>
          </cell>
          <cell r="P3436">
            <v>15.27</v>
          </cell>
          <cell r="Q3436">
            <v>198.8</v>
          </cell>
        </row>
        <row r="3437">
          <cell r="J3437" t="str">
            <v>CLAVOS PARA MADERA CON CABEZA</v>
          </cell>
          <cell r="K3437" t="str">
            <v>Kg</v>
          </cell>
          <cell r="M3437">
            <v>1.03E-2</v>
          </cell>
          <cell r="N3437">
            <v>2.9</v>
          </cell>
          <cell r="O3437">
            <v>0.03</v>
          </cell>
          <cell r="P3437">
            <v>3.66</v>
          </cell>
          <cell r="Q3437">
            <v>10.65</v>
          </cell>
        </row>
        <row r="3438">
          <cell r="J3438" t="str">
            <v>MADERA TORNILLO INC. CORTE</v>
          </cell>
          <cell r="K3438" t="str">
            <v>p2</v>
          </cell>
          <cell r="M3438">
            <v>2.8610000000000002</v>
          </cell>
          <cell r="N3438">
            <v>3.7</v>
          </cell>
          <cell r="O3438">
            <v>10.59</v>
          </cell>
          <cell r="P3438">
            <v>1015.66</v>
          </cell>
          <cell r="Q3438">
            <v>3759.45</v>
          </cell>
        </row>
        <row r="3439">
          <cell r="J3439" t="str">
            <v>MALLA CUADRADA 1"X90M.</v>
          </cell>
          <cell r="K3439" t="str">
            <v>m</v>
          </cell>
          <cell r="M3439">
            <v>2.5005000000000002</v>
          </cell>
          <cell r="N3439">
            <v>10.97</v>
          </cell>
          <cell r="O3439">
            <v>27.43</v>
          </cell>
          <cell r="P3439">
            <v>887.68</v>
          </cell>
          <cell r="Q3439">
            <v>9737.65</v>
          </cell>
        </row>
        <row r="3440">
          <cell r="J3440" t="str">
            <v>CONCRETO PREMEZCLADO f'c=210 kg/cm2, Piedra 57, Slump 3-4"</v>
          </cell>
          <cell r="K3440" t="str">
            <v>m3</v>
          </cell>
          <cell r="M3440">
            <v>5.3999999999999999E-2</v>
          </cell>
          <cell r="N3440">
            <v>198.19</v>
          </cell>
          <cell r="O3440">
            <v>10.7</v>
          </cell>
          <cell r="P3440">
            <v>19.170000000000002</v>
          </cell>
          <cell r="Q3440">
            <v>3798.5</v>
          </cell>
        </row>
        <row r="3441">
          <cell r="J3441" t="str">
            <v>PLANCHA ACERO 6.4mm X 1.22m X 2.40 m</v>
          </cell>
          <cell r="K3441" t="str">
            <v>pl</v>
          </cell>
          <cell r="M3441">
            <v>3.44E-2</v>
          </cell>
          <cell r="N3441">
            <v>562.17999999999995</v>
          </cell>
          <cell r="O3441">
            <v>19.34</v>
          </cell>
          <cell r="P3441">
            <v>12.21</v>
          </cell>
          <cell r="Q3441">
            <v>6865.7</v>
          </cell>
        </row>
        <row r="3442">
          <cell r="J3442" t="str">
            <v>HERRAMIENTAS MANUALES</v>
          </cell>
          <cell r="K3442" t="str">
            <v>%MO</v>
          </cell>
          <cell r="M3442">
            <v>3.9800000000000002E-2</v>
          </cell>
          <cell r="N3442">
            <v>15.33</v>
          </cell>
          <cell r="O3442">
            <v>0.61</v>
          </cell>
          <cell r="P3442">
            <v>14.13</v>
          </cell>
          <cell r="Q3442">
            <v>216.55</v>
          </cell>
        </row>
        <row r="3443">
          <cell r="J3443" t="str">
            <v>PETROLEO D-2</v>
          </cell>
          <cell r="K3443" t="str">
            <v>gal</v>
          </cell>
          <cell r="M3443">
            <v>704</v>
          </cell>
          <cell r="N3443">
            <v>8.4</v>
          </cell>
          <cell r="O3443">
            <v>5913.6</v>
          </cell>
          <cell r="P3443">
            <v>704</v>
          </cell>
          <cell r="Q3443">
            <v>5913.6</v>
          </cell>
        </row>
        <row r="3444">
          <cell r="J3444" t="str">
            <v>TRACTO (4UNIDADES)</v>
          </cell>
          <cell r="K3444" t="str">
            <v>viaje</v>
          </cell>
          <cell r="M3444">
            <v>8</v>
          </cell>
          <cell r="N3444">
            <v>1400</v>
          </cell>
          <cell r="O3444">
            <v>11200</v>
          </cell>
          <cell r="P3444">
            <v>8</v>
          </cell>
          <cell r="Q3444">
            <v>11200</v>
          </cell>
        </row>
        <row r="3445">
          <cell r="J3445" t="str">
            <v>MOTONIVELADORA (7UNIDADES)</v>
          </cell>
          <cell r="K3445" t="str">
            <v>viaje</v>
          </cell>
          <cell r="M3445">
            <v>14</v>
          </cell>
          <cell r="N3445">
            <v>1400</v>
          </cell>
          <cell r="O3445">
            <v>19600</v>
          </cell>
          <cell r="P3445">
            <v>14</v>
          </cell>
          <cell r="Q3445">
            <v>19600</v>
          </cell>
        </row>
        <row r="3446">
          <cell r="J3446" t="str">
            <v>RODILLO (7UNIDADES)</v>
          </cell>
          <cell r="K3446" t="str">
            <v>viaje</v>
          </cell>
          <cell r="M3446">
            <v>8</v>
          </cell>
          <cell r="N3446">
            <v>1400</v>
          </cell>
          <cell r="O3446">
            <v>11200</v>
          </cell>
          <cell r="P3446">
            <v>8</v>
          </cell>
          <cell r="Q3446">
            <v>11200</v>
          </cell>
        </row>
        <row r="3447">
          <cell r="J3447" t="str">
            <v>CARGADOR FRONTAL (2UNIDADES)</v>
          </cell>
          <cell r="K3447" t="str">
            <v>viaje</v>
          </cell>
          <cell r="M3447">
            <v>4</v>
          </cell>
          <cell r="N3447">
            <v>1400</v>
          </cell>
          <cell r="O3447">
            <v>5600</v>
          </cell>
          <cell r="P3447">
            <v>4</v>
          </cell>
          <cell r="Q3447">
            <v>5600</v>
          </cell>
        </row>
        <row r="3448">
          <cell r="J3448" t="str">
            <v>RETROEXCAVADORA (8UNIDADES)</v>
          </cell>
          <cell r="K3448" t="str">
            <v>viaje</v>
          </cell>
          <cell r="M3448">
            <v>8</v>
          </cell>
          <cell r="N3448">
            <v>1400</v>
          </cell>
          <cell r="O3448">
            <v>11200</v>
          </cell>
          <cell r="P3448">
            <v>8</v>
          </cell>
          <cell r="Q3448">
            <v>11200</v>
          </cell>
        </row>
        <row r="3449">
          <cell r="J3449" t="str">
            <v>MINICARGADORES</v>
          </cell>
          <cell r="K3449" t="str">
            <v>viaje</v>
          </cell>
          <cell r="M3449">
            <v>2</v>
          </cell>
          <cell r="N3449">
            <v>1000</v>
          </cell>
          <cell r="O3449">
            <v>2000</v>
          </cell>
          <cell r="P3449">
            <v>2</v>
          </cell>
          <cell r="Q3449">
            <v>2000</v>
          </cell>
        </row>
        <row r="3450">
          <cell r="J3450" t="str">
            <v>GRUPO ELECTROGENO DE 96KW</v>
          </cell>
          <cell r="K3450" t="str">
            <v>viaje</v>
          </cell>
          <cell r="M3450">
            <v>2</v>
          </cell>
          <cell r="N3450">
            <v>1000</v>
          </cell>
          <cell r="O3450">
            <v>2000</v>
          </cell>
          <cell r="P3450">
            <v>2</v>
          </cell>
          <cell r="Q3450">
            <v>2000</v>
          </cell>
        </row>
        <row r="3451">
          <cell r="J3451" t="str">
            <v>ENCOFRADO</v>
          </cell>
          <cell r="K3451" t="str">
            <v>viaje</v>
          </cell>
          <cell r="M3451">
            <v>66</v>
          </cell>
          <cell r="N3451">
            <v>1000</v>
          </cell>
          <cell r="O3451">
            <v>66000</v>
          </cell>
          <cell r="P3451">
            <v>66</v>
          </cell>
          <cell r="Q3451">
            <v>66000</v>
          </cell>
        </row>
        <row r="3452">
          <cell r="J3452" t="str">
            <v>GRUA DE 30TN (4UNIDADES)</v>
          </cell>
          <cell r="K3452" t="str">
            <v>hm</v>
          </cell>
          <cell r="M3452">
            <v>80</v>
          </cell>
          <cell r="N3452">
            <v>195.54</v>
          </cell>
          <cell r="O3452">
            <v>15643.2</v>
          </cell>
          <cell r="P3452">
            <v>80</v>
          </cell>
          <cell r="Q3452">
            <v>15643.2</v>
          </cell>
        </row>
        <row r="3453">
          <cell r="J3453" t="str">
            <v>VOLQUETE (20UNIDADES)</v>
          </cell>
          <cell r="K3453" t="str">
            <v>hm</v>
          </cell>
          <cell r="M3453">
            <v>80</v>
          </cell>
          <cell r="N3453">
            <v>108.5</v>
          </cell>
          <cell r="O3453">
            <v>8680</v>
          </cell>
          <cell r="P3453">
            <v>80</v>
          </cell>
          <cell r="Q3453">
            <v>8680</v>
          </cell>
        </row>
        <row r="3454">
          <cell r="J3454" t="str">
            <v>CISTERNA DE 2000GLN (4CISTERNAS)</v>
          </cell>
          <cell r="K3454" t="str">
            <v>hm</v>
          </cell>
          <cell r="M3454">
            <v>16</v>
          </cell>
          <cell r="N3454">
            <v>80</v>
          </cell>
          <cell r="O3454">
            <v>1280</v>
          </cell>
          <cell r="P3454">
            <v>16</v>
          </cell>
          <cell r="Q3454">
            <v>1280</v>
          </cell>
        </row>
        <row r="3455">
          <cell r="J3455" t="str">
            <v>TRANSPORTE GRUA TORRE MC60, (INCLUYE MONTAJE Y DESMONTAJE)</v>
          </cell>
          <cell r="K3455" t="str">
            <v>glb</v>
          </cell>
          <cell r="M3455">
            <v>1</v>
          </cell>
          <cell r="N3455">
            <v>73305.149999999994</v>
          </cell>
          <cell r="O3455">
            <v>73305.149999999994</v>
          </cell>
          <cell r="P3455">
            <v>1</v>
          </cell>
          <cell r="Q3455">
            <v>73305.149999999994</v>
          </cell>
        </row>
        <row r="3456">
          <cell r="J3456" t="str">
            <v>TRANSPORTE GRUA TORRE MC80, (INCLUYE MONTAJE Y DESMONTAJE)</v>
          </cell>
          <cell r="K3456" t="str">
            <v>glb</v>
          </cell>
          <cell r="M3456">
            <v>1</v>
          </cell>
          <cell r="N3456">
            <v>86535.15</v>
          </cell>
          <cell r="O3456">
            <v>86535.15</v>
          </cell>
          <cell r="P3456">
            <v>1</v>
          </cell>
          <cell r="Q3456">
            <v>86535.15</v>
          </cell>
        </row>
        <row r="3457">
          <cell r="J3457" t="str">
            <v>TOPOGRAFO</v>
          </cell>
          <cell r="K3457" t="str">
            <v>mes</v>
          </cell>
          <cell r="M3457">
            <v>29</v>
          </cell>
          <cell r="N3457">
            <v>4950</v>
          </cell>
          <cell r="O3457">
            <v>143550</v>
          </cell>
          <cell r="P3457">
            <v>29</v>
          </cell>
          <cell r="Q3457">
            <v>143550</v>
          </cell>
        </row>
        <row r="3458">
          <cell r="J3458" t="str">
            <v>OFICIAL</v>
          </cell>
          <cell r="K3458" t="str">
            <v>hh</v>
          </cell>
          <cell r="M3458">
            <v>7540</v>
          </cell>
          <cell r="N3458">
            <v>10.87</v>
          </cell>
          <cell r="O3458">
            <v>81959.8</v>
          </cell>
          <cell r="P3458">
            <v>7540</v>
          </cell>
          <cell r="Q3458">
            <v>81959.8</v>
          </cell>
        </row>
        <row r="3459">
          <cell r="J3459" t="str">
            <v>AYUDANTE</v>
          </cell>
          <cell r="K3459" t="str">
            <v>hh</v>
          </cell>
          <cell r="M3459">
            <v>7540</v>
          </cell>
          <cell r="N3459">
            <v>9.81</v>
          </cell>
          <cell r="O3459">
            <v>73967.399999999994</v>
          </cell>
          <cell r="P3459">
            <v>7540</v>
          </cell>
          <cell r="Q3459">
            <v>73967.399999999994</v>
          </cell>
        </row>
        <row r="3460">
          <cell r="J3460" t="str">
            <v>HERRAMIENTAS MANUALES</v>
          </cell>
          <cell r="K3460" t="str">
            <v>%MO</v>
          </cell>
          <cell r="M3460">
            <v>3.5000000000000003E-2</v>
          </cell>
          <cell r="N3460">
            <v>303021</v>
          </cell>
          <cell r="O3460">
            <v>10605.74</v>
          </cell>
          <cell r="P3460">
            <v>0.04</v>
          </cell>
          <cell r="Q3460">
            <v>10605.74</v>
          </cell>
        </row>
        <row r="3461">
          <cell r="J3461" t="str">
            <v>IMPLEMENTOS DE SEGURIDAD</v>
          </cell>
          <cell r="K3461" t="str">
            <v>hh</v>
          </cell>
          <cell r="M3461">
            <v>15080</v>
          </cell>
          <cell r="N3461">
            <v>0.47</v>
          </cell>
          <cell r="O3461">
            <v>7087.6</v>
          </cell>
          <cell r="P3461">
            <v>15080</v>
          </cell>
          <cell r="Q3461">
            <v>7087.6</v>
          </cell>
        </row>
        <row r="3462">
          <cell r="J3462" t="str">
            <v>ESTACION TOTAL</v>
          </cell>
          <cell r="K3462" t="str">
            <v>mes</v>
          </cell>
          <cell r="M3462">
            <v>1</v>
          </cell>
          <cell r="N3462">
            <v>3132</v>
          </cell>
          <cell r="O3462">
            <v>3132</v>
          </cell>
          <cell r="P3462">
            <v>1</v>
          </cell>
          <cell r="Q3462">
            <v>3132</v>
          </cell>
        </row>
        <row r="3463">
          <cell r="J3463" t="str">
            <v>NIVEL, TEODOLITO</v>
          </cell>
          <cell r="K3463" t="str">
            <v>mes</v>
          </cell>
          <cell r="M3463">
            <v>29</v>
          </cell>
          <cell r="N3463">
            <v>1954</v>
          </cell>
          <cell r="O3463">
            <v>56666</v>
          </cell>
          <cell r="P3463">
            <v>29</v>
          </cell>
          <cell r="Q3463">
            <v>56666</v>
          </cell>
        </row>
        <row r="3464">
          <cell r="J3464" t="str">
            <v>NEXTEL</v>
          </cell>
          <cell r="K3464" t="str">
            <v>mes</v>
          </cell>
          <cell r="M3464">
            <v>29</v>
          </cell>
          <cell r="N3464">
            <v>23</v>
          </cell>
          <cell r="O3464">
            <v>667</v>
          </cell>
          <cell r="P3464">
            <v>29</v>
          </cell>
          <cell r="Q3464">
            <v>667</v>
          </cell>
        </row>
        <row r="3465">
          <cell r="J3465" t="str">
            <v>RADIO HANDY</v>
          </cell>
          <cell r="K3465" t="str">
            <v>u</v>
          </cell>
          <cell r="M3465">
            <v>20</v>
          </cell>
          <cell r="N3465">
            <v>50</v>
          </cell>
          <cell r="O3465">
            <v>1000</v>
          </cell>
          <cell r="P3465">
            <v>20</v>
          </cell>
          <cell r="Q3465">
            <v>1000</v>
          </cell>
        </row>
        <row r="3466">
          <cell r="J3466" t="str">
            <v>HERRAMIENTAS MANUALES</v>
          </cell>
          <cell r="K3466" t="str">
            <v>%MO</v>
          </cell>
          <cell r="M3466">
            <v>3.5000000000000003E-2</v>
          </cell>
          <cell r="N3466">
            <v>303021</v>
          </cell>
          <cell r="O3466">
            <v>10605.74</v>
          </cell>
          <cell r="P3466">
            <v>0.04</v>
          </cell>
          <cell r="Q3466">
            <v>10605.74</v>
          </cell>
        </row>
        <row r="3467">
          <cell r="J3467" t="str">
            <v>LIMPIEZA PERMANENTE DE LA OBRA</v>
          </cell>
          <cell r="K3467" t="str">
            <v>glb</v>
          </cell>
          <cell r="M3467">
            <v>1</v>
          </cell>
          <cell r="N3467">
            <v>10000</v>
          </cell>
          <cell r="O3467">
            <v>10000</v>
          </cell>
          <cell r="P3467">
            <v>1</v>
          </cell>
          <cell r="Q3467">
            <v>10000</v>
          </cell>
        </row>
        <row r="3468">
          <cell r="J3468" t="str">
            <v>LIMPIEZA FINAL DE LA OBRA</v>
          </cell>
          <cell r="K3468" t="str">
            <v>glb</v>
          </cell>
          <cell r="M3468">
            <v>1</v>
          </cell>
          <cell r="N3468">
            <v>6000</v>
          </cell>
          <cell r="O3468">
            <v>6000</v>
          </cell>
          <cell r="P3468">
            <v>1</v>
          </cell>
          <cell r="Q3468">
            <v>6000</v>
          </cell>
        </row>
        <row r="3469">
          <cell r="J3469" t="str">
            <v>BALANZA PARA CONTROL DE PESAJE</v>
          </cell>
          <cell r="K3469" t="str">
            <v>glb</v>
          </cell>
          <cell r="M3469">
            <v>1</v>
          </cell>
          <cell r="N3469">
            <v>113380</v>
          </cell>
          <cell r="O3469">
            <v>113380</v>
          </cell>
          <cell r="P3469">
            <v>4</v>
          </cell>
          <cell r="Q3469">
            <v>453520</v>
          </cell>
        </row>
        <row r="3470">
          <cell r="J3470" t="str">
            <v>OPERARIO</v>
          </cell>
          <cell r="K3470" t="str">
            <v>hh</v>
          </cell>
          <cell r="M3470">
            <v>1.9699999999999999E-2</v>
          </cell>
          <cell r="N3470">
            <v>12.2</v>
          </cell>
          <cell r="O3470">
            <v>0.24</v>
          </cell>
          <cell r="P3470">
            <v>0.7</v>
          </cell>
          <cell r="Q3470">
            <v>8.51</v>
          </cell>
        </row>
        <row r="3471">
          <cell r="J3471" t="str">
            <v>AYUDANTE</v>
          </cell>
          <cell r="K3471" t="str">
            <v>hh</v>
          </cell>
          <cell r="M3471">
            <v>0.19980000000000001</v>
          </cell>
          <cell r="N3471">
            <v>9.81</v>
          </cell>
          <cell r="O3471">
            <v>1.96</v>
          </cell>
          <cell r="P3471">
            <v>7.08</v>
          </cell>
          <cell r="Q3471">
            <v>69.459999999999994</v>
          </cell>
        </row>
        <row r="3472">
          <cell r="J3472" t="str">
            <v>IMPLEMENTOS DE SEGURIDAD</v>
          </cell>
          <cell r="K3472" t="str">
            <v>hh</v>
          </cell>
          <cell r="M3472">
            <v>0.21279999999999999</v>
          </cell>
          <cell r="N3472">
            <v>0.47</v>
          </cell>
          <cell r="O3472">
            <v>0.1</v>
          </cell>
          <cell r="P3472">
            <v>7.54</v>
          </cell>
          <cell r="Q3472">
            <v>3.54</v>
          </cell>
        </row>
        <row r="3473">
          <cell r="J3473" t="str">
            <v>HERRAMIENTAS MANUALES</v>
          </cell>
          <cell r="K3473" t="str">
            <v>%MO</v>
          </cell>
          <cell r="M3473">
            <v>2.98E-2</v>
          </cell>
          <cell r="N3473">
            <v>2.35</v>
          </cell>
          <cell r="O3473">
            <v>7.0000000000000007E-2</v>
          </cell>
          <cell r="P3473">
            <v>1.06</v>
          </cell>
          <cell r="Q3473">
            <v>2.48</v>
          </cell>
        </row>
        <row r="3474">
          <cell r="J3474" t="str">
            <v>JEFE DE GRUPO</v>
          </cell>
          <cell r="K3474" t="str">
            <v>hh</v>
          </cell>
          <cell r="M3474">
            <v>0.2006</v>
          </cell>
          <cell r="N3474">
            <v>13.01</v>
          </cell>
          <cell r="O3474">
            <v>2.61</v>
          </cell>
          <cell r="P3474">
            <v>4.62</v>
          </cell>
          <cell r="Q3474">
            <v>60.13</v>
          </cell>
        </row>
        <row r="3475">
          <cell r="J3475" t="str">
            <v>AYUDANTE</v>
          </cell>
          <cell r="K3475" t="str">
            <v>hh</v>
          </cell>
          <cell r="M3475">
            <v>2.0265</v>
          </cell>
          <cell r="N3475">
            <v>9.81</v>
          </cell>
          <cell r="O3475">
            <v>19.88</v>
          </cell>
          <cell r="P3475">
            <v>46.69</v>
          </cell>
          <cell r="Q3475">
            <v>458.04</v>
          </cell>
        </row>
        <row r="3476">
          <cell r="J3476" t="str">
            <v>IMPLEMENTOS DE SEGURIDAD</v>
          </cell>
          <cell r="K3476" t="str">
            <v>hh</v>
          </cell>
          <cell r="M3476">
            <v>2.234</v>
          </cell>
          <cell r="N3476">
            <v>0.47</v>
          </cell>
          <cell r="O3476">
            <v>1.05</v>
          </cell>
          <cell r="P3476">
            <v>51.47</v>
          </cell>
          <cell r="Q3476">
            <v>24.19</v>
          </cell>
        </row>
        <row r="3477">
          <cell r="J3477" t="str">
            <v>HERRAMIENTAS MANUALES</v>
          </cell>
          <cell r="K3477" t="str">
            <v>%MO</v>
          </cell>
          <cell r="M3477">
            <v>4.99E-2</v>
          </cell>
          <cell r="N3477">
            <v>23.26</v>
          </cell>
          <cell r="O3477">
            <v>1.1599999999999999</v>
          </cell>
          <cell r="P3477">
            <v>1.1499999999999999</v>
          </cell>
          <cell r="Q3477">
            <v>26.73</v>
          </cell>
        </row>
        <row r="3478">
          <cell r="J3478" t="str">
            <v>JEFE DE GRUPO</v>
          </cell>
          <cell r="K3478" t="str">
            <v>hh</v>
          </cell>
          <cell r="M3478">
            <v>4.9200000000000001E-2</v>
          </cell>
          <cell r="N3478">
            <v>13.01</v>
          </cell>
          <cell r="O3478">
            <v>0.64</v>
          </cell>
          <cell r="P3478">
            <v>0.28000000000000003</v>
          </cell>
          <cell r="Q3478">
            <v>3.69</v>
          </cell>
        </row>
        <row r="3479">
          <cell r="J3479" t="str">
            <v>OPERARIO</v>
          </cell>
          <cell r="K3479" t="str">
            <v>hh</v>
          </cell>
          <cell r="M3479">
            <v>0.48849999999999999</v>
          </cell>
          <cell r="N3479">
            <v>12.2</v>
          </cell>
          <cell r="O3479">
            <v>5.96</v>
          </cell>
          <cell r="P3479">
            <v>2.81</v>
          </cell>
          <cell r="Q3479">
            <v>34.33</v>
          </cell>
        </row>
        <row r="3480">
          <cell r="J3480" t="str">
            <v>AYUDANTE</v>
          </cell>
          <cell r="K3480" t="str">
            <v>hh</v>
          </cell>
          <cell r="M3480">
            <v>0.97760000000000002</v>
          </cell>
          <cell r="N3480">
            <v>9.81</v>
          </cell>
          <cell r="O3480">
            <v>9.59</v>
          </cell>
          <cell r="P3480">
            <v>5.63</v>
          </cell>
          <cell r="Q3480">
            <v>55.24</v>
          </cell>
        </row>
        <row r="3481">
          <cell r="J3481" t="str">
            <v>AGUA PUESTA EN OBRA</v>
          </cell>
          <cell r="K3481" t="str">
            <v>m3</v>
          </cell>
          <cell r="M3481">
            <v>0.16569999999999999</v>
          </cell>
          <cell r="N3481">
            <v>8.51</v>
          </cell>
          <cell r="O3481">
            <v>1.41</v>
          </cell>
          <cell r="P3481">
            <v>0.95</v>
          </cell>
          <cell r="Q3481">
            <v>8.1199999999999992</v>
          </cell>
        </row>
        <row r="3482">
          <cell r="J3482" t="str">
            <v>IMPLEMENTOS DE SEGURIDAD</v>
          </cell>
          <cell r="K3482" t="str">
            <v>hh</v>
          </cell>
          <cell r="M3482">
            <v>1.5105999999999999</v>
          </cell>
          <cell r="N3482">
            <v>0.47</v>
          </cell>
          <cell r="O3482">
            <v>0.71</v>
          </cell>
          <cell r="P3482">
            <v>8.6999999999999993</v>
          </cell>
          <cell r="Q3482">
            <v>4.09</v>
          </cell>
        </row>
        <row r="3483">
          <cell r="J3483" t="str">
            <v>GASOLINA 84</v>
          </cell>
          <cell r="K3483" t="str">
            <v>gal</v>
          </cell>
          <cell r="M3483">
            <v>0.19520000000000001</v>
          </cell>
          <cell r="N3483">
            <v>8.3000000000000007</v>
          </cell>
          <cell r="O3483">
            <v>1.62</v>
          </cell>
          <cell r="P3483">
            <v>1.1200000000000001</v>
          </cell>
          <cell r="Q3483">
            <v>9.33</v>
          </cell>
        </row>
        <row r="3484">
          <cell r="J3484" t="str">
            <v>VIBROAPISONADOR</v>
          </cell>
          <cell r="K3484" t="str">
            <v>hm</v>
          </cell>
          <cell r="M3484">
            <v>0.48849999999999999</v>
          </cell>
          <cell r="N3484">
            <v>2.17</v>
          </cell>
          <cell r="O3484">
            <v>1.06</v>
          </cell>
          <cell r="P3484">
            <v>2.81</v>
          </cell>
          <cell r="Q3484">
            <v>6.11</v>
          </cell>
        </row>
        <row r="3485">
          <cell r="J3485" t="str">
            <v>HERRAMIENTAS MANUALES</v>
          </cell>
          <cell r="K3485" t="str">
            <v>%MO</v>
          </cell>
          <cell r="M3485">
            <v>5.5E-2</v>
          </cell>
          <cell r="N3485">
            <v>14.72</v>
          </cell>
          <cell r="O3485">
            <v>0.81</v>
          </cell>
          <cell r="P3485">
            <v>0.32</v>
          </cell>
          <cell r="Q3485">
            <v>4.67</v>
          </cell>
        </row>
        <row r="3486">
          <cell r="J3486" t="str">
            <v>JEFE DE GRUPO</v>
          </cell>
          <cell r="K3486" t="str">
            <v>hh</v>
          </cell>
          <cell r="M3486">
            <v>1.5E-3</v>
          </cell>
          <cell r="N3486">
            <v>13.01</v>
          </cell>
          <cell r="O3486">
            <v>0.02</v>
          </cell>
          <cell r="P3486">
            <v>0.03</v>
          </cell>
          <cell r="Q3486">
            <v>0.43</v>
          </cell>
        </row>
        <row r="3487">
          <cell r="J3487" t="str">
            <v>AYUDANTE</v>
          </cell>
          <cell r="K3487" t="str">
            <v>hh</v>
          </cell>
          <cell r="M3487">
            <v>2.0400000000000001E-2</v>
          </cell>
          <cell r="N3487">
            <v>9.81</v>
          </cell>
          <cell r="O3487">
            <v>0.2</v>
          </cell>
          <cell r="P3487">
            <v>0.44</v>
          </cell>
          <cell r="Q3487">
            <v>4.32</v>
          </cell>
        </row>
        <row r="3488">
          <cell r="J3488" t="str">
            <v>OPERADOR DE EQUIPO PESADO</v>
          </cell>
          <cell r="K3488" t="str">
            <v>hh</v>
          </cell>
          <cell r="M3488">
            <v>4.9799999999999997E-2</v>
          </cell>
          <cell r="N3488">
            <v>12.64</v>
          </cell>
          <cell r="O3488">
            <v>0.63</v>
          </cell>
          <cell r="P3488">
            <v>1.08</v>
          </cell>
          <cell r="Q3488">
            <v>13.61</v>
          </cell>
        </row>
        <row r="3489">
          <cell r="J3489" t="str">
            <v>PETROLEO D-2</v>
          </cell>
          <cell r="K3489" t="str">
            <v>gal</v>
          </cell>
          <cell r="M3489">
            <v>0.29759999999999998</v>
          </cell>
          <cell r="N3489">
            <v>8.4</v>
          </cell>
          <cell r="O3489">
            <v>2.5</v>
          </cell>
          <cell r="P3489">
            <v>6.43</v>
          </cell>
          <cell r="Q3489">
            <v>54</v>
          </cell>
        </row>
        <row r="3490">
          <cell r="J3490" t="str">
            <v>IMPLEMENTOS DE SEGURIDAD</v>
          </cell>
          <cell r="K3490" t="str">
            <v>hh</v>
          </cell>
          <cell r="M3490">
            <v>6.3799999999999996E-2</v>
          </cell>
          <cell r="N3490">
            <v>0.47</v>
          </cell>
          <cell r="O3490">
            <v>0.03</v>
          </cell>
          <cell r="P3490">
            <v>1.38</v>
          </cell>
          <cell r="Q3490">
            <v>0.65</v>
          </cell>
        </row>
        <row r="3491">
          <cell r="J3491" t="str">
            <v>CAMION VOLQUETE 12 m3</v>
          </cell>
          <cell r="K3491" t="str">
            <v>hm</v>
          </cell>
          <cell r="M3491">
            <v>3.2800000000000003E-2</v>
          </cell>
          <cell r="N3491">
            <v>130.97999999999999</v>
          </cell>
          <cell r="O3491">
            <v>4.3</v>
          </cell>
          <cell r="P3491">
            <v>0.71</v>
          </cell>
          <cell r="Q3491">
            <v>92.88</v>
          </cell>
        </row>
        <row r="3492">
          <cell r="J3492" t="str">
            <v>CARGADOR RETROEXCAVADOR 62 HP 1 yd3</v>
          </cell>
          <cell r="K3492" t="str">
            <v>hm</v>
          </cell>
          <cell r="M3492">
            <v>8.6999999999999994E-3</v>
          </cell>
          <cell r="N3492">
            <v>94.09</v>
          </cell>
          <cell r="O3492">
            <v>0.82</v>
          </cell>
          <cell r="P3492">
            <v>0.19</v>
          </cell>
          <cell r="Q3492">
            <v>17.71</v>
          </cell>
        </row>
        <row r="3493">
          <cell r="J3493" t="str">
            <v>JEFE DE GRUPO</v>
          </cell>
          <cell r="K3493" t="str">
            <v>hh</v>
          </cell>
          <cell r="M3493">
            <v>7.7000000000000002E-3</v>
          </cell>
          <cell r="N3493">
            <v>13.01</v>
          </cell>
          <cell r="O3493">
            <v>0.1</v>
          </cell>
          <cell r="P3493">
            <v>0.27</v>
          </cell>
          <cell r="Q3493">
            <v>3.54</v>
          </cell>
        </row>
        <row r="3494">
          <cell r="J3494" t="str">
            <v>OPERARIO</v>
          </cell>
          <cell r="K3494" t="str">
            <v>hh</v>
          </cell>
          <cell r="M3494">
            <v>0.1598</v>
          </cell>
          <cell r="N3494">
            <v>12.2</v>
          </cell>
          <cell r="O3494">
            <v>1.95</v>
          </cell>
          <cell r="P3494">
            <v>5.66</v>
          </cell>
          <cell r="Q3494">
            <v>69.11</v>
          </cell>
        </row>
        <row r="3495">
          <cell r="J3495" t="str">
            <v>AYUDANTE</v>
          </cell>
          <cell r="K3495" t="str">
            <v>hh</v>
          </cell>
          <cell r="M3495">
            <v>7.9500000000000001E-2</v>
          </cell>
          <cell r="N3495">
            <v>9.81</v>
          </cell>
          <cell r="O3495">
            <v>0.78</v>
          </cell>
          <cell r="P3495">
            <v>2.82</v>
          </cell>
          <cell r="Q3495">
            <v>27.64</v>
          </cell>
        </row>
        <row r="3496">
          <cell r="J3496" t="str">
            <v>CONCRETO PREMEZCLADO F'C=100 kg/cm2, PIEDRA DE 1", CEMENTO TIPO I, SLUMP 3"</v>
          </cell>
          <cell r="K3496" t="str">
            <v>m3</v>
          </cell>
          <cell r="M3496">
            <v>0.11</v>
          </cell>
          <cell r="N3496">
            <v>178.29</v>
          </cell>
          <cell r="O3496">
            <v>19.61</v>
          </cell>
          <cell r="P3496">
            <v>3.9</v>
          </cell>
          <cell r="Q3496">
            <v>694.98</v>
          </cell>
        </row>
        <row r="3497">
          <cell r="J3497" t="str">
            <v>IMPLEMENTOS DE SEGURIDAD</v>
          </cell>
          <cell r="K3497" t="str">
            <v>hh</v>
          </cell>
          <cell r="M3497">
            <v>0.25530000000000003</v>
          </cell>
          <cell r="N3497">
            <v>0.47</v>
          </cell>
          <cell r="O3497">
            <v>0.12</v>
          </cell>
          <cell r="P3497">
            <v>9.0500000000000007</v>
          </cell>
          <cell r="Q3497">
            <v>4.25</v>
          </cell>
        </row>
        <row r="3498">
          <cell r="J3498" t="str">
            <v>HERRAMIENTAS MANUALES</v>
          </cell>
          <cell r="K3498" t="str">
            <v>%MO</v>
          </cell>
          <cell r="M3498">
            <v>4.9299999999999997E-2</v>
          </cell>
          <cell r="N3498">
            <v>2.84</v>
          </cell>
          <cell r="O3498">
            <v>0.14000000000000001</v>
          </cell>
          <cell r="P3498">
            <v>1.75</v>
          </cell>
          <cell r="Q3498">
            <v>4.96</v>
          </cell>
        </row>
        <row r="3499">
          <cell r="J3499" t="str">
            <v>JEFE DE GRUPO</v>
          </cell>
          <cell r="K3499" t="str">
            <v>hh</v>
          </cell>
          <cell r="M3499">
            <v>3.15E-2</v>
          </cell>
          <cell r="N3499">
            <v>13.01</v>
          </cell>
          <cell r="O3499">
            <v>0.41</v>
          </cell>
          <cell r="P3499">
            <v>0.44</v>
          </cell>
          <cell r="Q3499">
            <v>5.67</v>
          </cell>
        </row>
        <row r="3500">
          <cell r="J3500" t="str">
            <v>OPERARIO</v>
          </cell>
          <cell r="K3500" t="str">
            <v>hh</v>
          </cell>
          <cell r="M3500">
            <v>0.32050000000000001</v>
          </cell>
          <cell r="N3500">
            <v>12.2</v>
          </cell>
          <cell r="O3500">
            <v>3.91</v>
          </cell>
          <cell r="P3500">
            <v>4.43</v>
          </cell>
          <cell r="Q3500">
            <v>54.04</v>
          </cell>
        </row>
        <row r="3501">
          <cell r="J3501" t="str">
            <v>AYUDANTE</v>
          </cell>
          <cell r="K3501" t="str">
            <v>hh</v>
          </cell>
          <cell r="M3501">
            <v>0.96020000000000005</v>
          </cell>
          <cell r="N3501">
            <v>9.81</v>
          </cell>
          <cell r="O3501">
            <v>9.42</v>
          </cell>
          <cell r="P3501">
            <v>13.27</v>
          </cell>
          <cell r="Q3501">
            <v>130.18</v>
          </cell>
        </row>
        <row r="3502">
          <cell r="J3502" t="str">
            <v>PIEDRA GRANDE DE 6"</v>
          </cell>
          <cell r="K3502" t="str">
            <v>m3</v>
          </cell>
          <cell r="M3502">
            <v>0.45290000000000002</v>
          </cell>
          <cell r="N3502">
            <v>35</v>
          </cell>
          <cell r="O3502">
            <v>15.85</v>
          </cell>
          <cell r="P3502">
            <v>6.26</v>
          </cell>
          <cell r="Q3502">
            <v>219.05</v>
          </cell>
        </row>
        <row r="3503">
          <cell r="J3503" t="str">
            <v>CONCRETO PREMEZCLADO f'c=100 kg/cm2</v>
          </cell>
          <cell r="K3503" t="str">
            <v>m3</v>
          </cell>
          <cell r="M3503">
            <v>0.78500000000000003</v>
          </cell>
          <cell r="N3503">
            <v>170.29</v>
          </cell>
          <cell r="O3503">
            <v>133.68</v>
          </cell>
          <cell r="P3503">
            <v>10.85</v>
          </cell>
          <cell r="Q3503">
            <v>1847.46</v>
          </cell>
        </row>
        <row r="3504">
          <cell r="J3504" t="str">
            <v>IMPLEMENTOS DE SEGURIDAD</v>
          </cell>
          <cell r="K3504" t="str">
            <v>hh</v>
          </cell>
          <cell r="M3504">
            <v>1.3190999999999999</v>
          </cell>
          <cell r="N3504">
            <v>0.47</v>
          </cell>
          <cell r="O3504">
            <v>0.62</v>
          </cell>
          <cell r="P3504">
            <v>18.23</v>
          </cell>
          <cell r="Q3504">
            <v>8.57</v>
          </cell>
        </row>
        <row r="3505">
          <cell r="J3505" t="str">
            <v>HERRAMIENTAS MANUALES</v>
          </cell>
          <cell r="K3505" t="str">
            <v>%MO</v>
          </cell>
          <cell r="M3505">
            <v>2.7199999999999998E-2</v>
          </cell>
          <cell r="N3505">
            <v>14.69</v>
          </cell>
          <cell r="O3505">
            <v>0.4</v>
          </cell>
          <cell r="P3505">
            <v>0.38</v>
          </cell>
          <cell r="Q3505">
            <v>5.53</v>
          </cell>
        </row>
        <row r="3506">
          <cell r="J3506" t="str">
            <v>JEFE DE GRUPO</v>
          </cell>
          <cell r="K3506" t="str">
            <v>hh</v>
          </cell>
          <cell r="M3506">
            <v>4.4600000000000001E-2</v>
          </cell>
          <cell r="N3506">
            <v>13.01</v>
          </cell>
          <cell r="O3506">
            <v>0.57999999999999996</v>
          </cell>
          <cell r="P3506">
            <v>0.26</v>
          </cell>
          <cell r="Q3506">
            <v>3.43</v>
          </cell>
        </row>
        <row r="3507">
          <cell r="J3507" t="str">
            <v>OPERARIO</v>
          </cell>
          <cell r="K3507" t="str">
            <v>hh</v>
          </cell>
          <cell r="M3507">
            <v>1.3335999999999999</v>
          </cell>
          <cell r="N3507">
            <v>12.2</v>
          </cell>
          <cell r="O3507">
            <v>16.27</v>
          </cell>
          <cell r="P3507">
            <v>7.88</v>
          </cell>
          <cell r="Q3507">
            <v>96.16</v>
          </cell>
        </row>
        <row r="3508">
          <cell r="J3508" t="str">
            <v>AYUDANTE</v>
          </cell>
          <cell r="K3508" t="str">
            <v>hh</v>
          </cell>
          <cell r="M3508">
            <v>0.44440000000000002</v>
          </cell>
          <cell r="N3508">
            <v>9.81</v>
          </cell>
          <cell r="O3508">
            <v>4.3600000000000003</v>
          </cell>
          <cell r="P3508">
            <v>2.63</v>
          </cell>
          <cell r="Q3508">
            <v>25.77</v>
          </cell>
        </row>
        <row r="3509">
          <cell r="J3509" t="str">
            <v>CONCRETO PREMEZCLADO f'c=175 kg/cm2, Piedra 57, Slump 3-4"</v>
          </cell>
          <cell r="K3509" t="str">
            <v>m3</v>
          </cell>
          <cell r="M3509">
            <v>1.05</v>
          </cell>
          <cell r="N3509">
            <v>192.19</v>
          </cell>
          <cell r="O3509">
            <v>201.8</v>
          </cell>
          <cell r="P3509">
            <v>6.21</v>
          </cell>
          <cell r="Q3509">
            <v>1192.6400000000001</v>
          </cell>
        </row>
        <row r="3510">
          <cell r="J3510" t="str">
            <v>IMPLEMENTOS DE SEGURIDAD</v>
          </cell>
          <cell r="K3510" t="str">
            <v>hh</v>
          </cell>
          <cell r="M3510">
            <v>1.8298000000000001</v>
          </cell>
          <cell r="N3510">
            <v>0.47</v>
          </cell>
          <cell r="O3510">
            <v>0.86</v>
          </cell>
          <cell r="P3510">
            <v>10.81</v>
          </cell>
          <cell r="Q3510">
            <v>5.08</v>
          </cell>
        </row>
        <row r="3511">
          <cell r="J3511" t="str">
            <v>GASOLINA 84</v>
          </cell>
          <cell r="K3511" t="str">
            <v>gal</v>
          </cell>
          <cell r="M3511">
            <v>0.17829999999999999</v>
          </cell>
          <cell r="N3511">
            <v>8.3000000000000007</v>
          </cell>
          <cell r="O3511">
            <v>1.48</v>
          </cell>
          <cell r="P3511">
            <v>1.05</v>
          </cell>
          <cell r="Q3511">
            <v>8.75</v>
          </cell>
        </row>
        <row r="3512">
          <cell r="J3512" t="str">
            <v>VIBRADOR DE CONCRETO3/4" - 2"</v>
          </cell>
          <cell r="K3512" t="str">
            <v>hm</v>
          </cell>
          <cell r="M3512">
            <v>0.66200000000000003</v>
          </cell>
          <cell r="N3512">
            <v>5</v>
          </cell>
          <cell r="O3512">
            <v>3.31</v>
          </cell>
          <cell r="P3512">
            <v>3.91</v>
          </cell>
          <cell r="Q3512">
            <v>19.559999999999999</v>
          </cell>
        </row>
        <row r="3513">
          <cell r="J3513" t="str">
            <v>HERRAMIENTAS MANUALES</v>
          </cell>
          <cell r="K3513" t="str">
            <v>%MO</v>
          </cell>
          <cell r="M3513">
            <v>0.05</v>
          </cell>
          <cell r="N3513">
            <v>21.21</v>
          </cell>
          <cell r="O3513">
            <v>1.06</v>
          </cell>
          <cell r="P3513">
            <v>0.3</v>
          </cell>
          <cell r="Q3513">
            <v>6.26</v>
          </cell>
        </row>
        <row r="3514">
          <cell r="J3514" t="str">
            <v>SERVICIO DEHABILITADO DE ACERO DE REFUERZO</v>
          </cell>
          <cell r="K3514" t="str">
            <v>Kg</v>
          </cell>
          <cell r="M3514">
            <v>1.1143000000000001</v>
          </cell>
          <cell r="N3514">
            <v>0.35</v>
          </cell>
          <cell r="O3514">
            <v>0.39</v>
          </cell>
          <cell r="P3514">
            <v>207.54</v>
          </cell>
          <cell r="Q3514">
            <v>72.64</v>
          </cell>
        </row>
        <row r="3515">
          <cell r="J3515" t="str">
            <v>JEFE DE GRUPO</v>
          </cell>
          <cell r="K3515" t="str">
            <v>hh</v>
          </cell>
          <cell r="M3515">
            <v>2.3E-3</v>
          </cell>
          <cell r="N3515">
            <v>13.01</v>
          </cell>
          <cell r="O3515">
            <v>0.03</v>
          </cell>
          <cell r="P3515">
            <v>0.43</v>
          </cell>
          <cell r="Q3515">
            <v>5.59</v>
          </cell>
        </row>
        <row r="3516">
          <cell r="J3516" t="str">
            <v>OPERARIO</v>
          </cell>
          <cell r="K3516" t="str">
            <v>hh</v>
          </cell>
          <cell r="M3516">
            <v>2.5399999999999999E-2</v>
          </cell>
          <cell r="N3516">
            <v>12.2</v>
          </cell>
          <cell r="O3516">
            <v>0.31</v>
          </cell>
          <cell r="P3516">
            <v>4.7300000000000004</v>
          </cell>
          <cell r="Q3516">
            <v>57.74</v>
          </cell>
        </row>
        <row r="3517">
          <cell r="J3517" t="str">
            <v>OFICIAL</v>
          </cell>
          <cell r="K3517" t="str">
            <v>hh</v>
          </cell>
          <cell r="M3517">
            <v>2.4799999999999999E-2</v>
          </cell>
          <cell r="N3517">
            <v>10.87</v>
          </cell>
          <cell r="O3517">
            <v>0.27</v>
          </cell>
          <cell r="P3517">
            <v>4.62</v>
          </cell>
          <cell r="Q3517">
            <v>50.29</v>
          </cell>
        </row>
        <row r="3518">
          <cell r="J3518" t="str">
            <v>ACERO CORRUGADO fy=4200 kg/cm2 GRADO 60</v>
          </cell>
          <cell r="K3518" t="str">
            <v>Kg</v>
          </cell>
          <cell r="M3518">
            <v>1.1000000000000001</v>
          </cell>
          <cell r="N3518">
            <v>2.33</v>
          </cell>
          <cell r="O3518">
            <v>2.56</v>
          </cell>
          <cell r="P3518">
            <v>204.88</v>
          </cell>
          <cell r="Q3518">
            <v>476.8</v>
          </cell>
        </row>
        <row r="3519">
          <cell r="J3519" t="str">
            <v>ALAMBRE NEGRO RECOCIDO Nº 16</v>
          </cell>
          <cell r="K3519" t="str">
            <v>Kg</v>
          </cell>
          <cell r="M3519">
            <v>6.1100000000000002E-2</v>
          </cell>
          <cell r="N3519">
            <v>3.11</v>
          </cell>
          <cell r="O3519">
            <v>0.19</v>
          </cell>
          <cell r="P3519">
            <v>11.38</v>
          </cell>
          <cell r="Q3519">
            <v>35.39</v>
          </cell>
        </row>
        <row r="3520">
          <cell r="J3520" t="str">
            <v>PETROLEO D-2</v>
          </cell>
          <cell r="K3520" t="str">
            <v>gal</v>
          </cell>
          <cell r="M3520">
            <v>2.0199999999999999E-2</v>
          </cell>
          <cell r="N3520">
            <v>8.4</v>
          </cell>
          <cell r="O3520">
            <v>0.17</v>
          </cell>
          <cell r="P3520">
            <v>3.76</v>
          </cell>
          <cell r="Q3520">
            <v>31.66</v>
          </cell>
        </row>
        <row r="3521">
          <cell r="J3521" t="str">
            <v>IMPLEMENTOS DE SEGURIDAD</v>
          </cell>
          <cell r="K3521" t="str">
            <v>hh</v>
          </cell>
          <cell r="M3521">
            <v>4.2599999999999999E-2</v>
          </cell>
          <cell r="N3521">
            <v>0.47</v>
          </cell>
          <cell r="O3521">
            <v>0.02</v>
          </cell>
          <cell r="P3521">
            <v>7.93</v>
          </cell>
          <cell r="Q3521">
            <v>3.73</v>
          </cell>
        </row>
        <row r="3522">
          <cell r="J3522" t="str">
            <v>HERRAMIENTAS MANUALES</v>
          </cell>
          <cell r="K3522" t="str">
            <v>%MO</v>
          </cell>
          <cell r="M3522">
            <v>4.41E-2</v>
          </cell>
          <cell r="N3522">
            <v>0.68</v>
          </cell>
          <cell r="O3522">
            <v>0.03</v>
          </cell>
          <cell r="P3522">
            <v>8.2100000000000009</v>
          </cell>
          <cell r="Q3522">
            <v>5.59</v>
          </cell>
        </row>
        <row r="3523">
          <cell r="J3523" t="str">
            <v>CAMION GRUA DE 5.75TN</v>
          </cell>
          <cell r="K3523" t="str">
            <v>hm</v>
          </cell>
          <cell r="M3523">
            <v>6.4000000000000003E-3</v>
          </cell>
          <cell r="N3523">
            <v>100.8</v>
          </cell>
          <cell r="O3523">
            <v>0.65</v>
          </cell>
          <cell r="P3523">
            <v>1.19</v>
          </cell>
          <cell r="Q3523">
            <v>121.06</v>
          </cell>
        </row>
        <row r="3524">
          <cell r="J3524" t="str">
            <v>JEFE DE GRUPO</v>
          </cell>
          <cell r="K3524" t="str">
            <v>hh</v>
          </cell>
          <cell r="M3524">
            <v>6.3799999999999996E-2</v>
          </cell>
          <cell r="N3524">
            <v>13.01</v>
          </cell>
          <cell r="O3524">
            <v>0.83</v>
          </cell>
          <cell r="P3524">
            <v>5.6</v>
          </cell>
          <cell r="Q3524">
            <v>72.819999999999993</v>
          </cell>
        </row>
        <row r="3525">
          <cell r="J3525" t="str">
            <v>OPERARIO</v>
          </cell>
          <cell r="K3525" t="str">
            <v>hh</v>
          </cell>
          <cell r="M3525">
            <v>0.64019999999999999</v>
          </cell>
          <cell r="N3525">
            <v>12.2</v>
          </cell>
          <cell r="O3525">
            <v>7.81</v>
          </cell>
          <cell r="P3525">
            <v>56.16</v>
          </cell>
          <cell r="Q3525">
            <v>685.17</v>
          </cell>
        </row>
        <row r="3526">
          <cell r="J3526" t="str">
            <v>OFICIAL</v>
          </cell>
          <cell r="K3526" t="str">
            <v>hh</v>
          </cell>
          <cell r="M3526">
            <v>0.64029999999999998</v>
          </cell>
          <cell r="N3526">
            <v>10.87</v>
          </cell>
          <cell r="O3526">
            <v>6.96</v>
          </cell>
          <cell r="P3526">
            <v>56.17</v>
          </cell>
          <cell r="Q3526">
            <v>610.6</v>
          </cell>
        </row>
        <row r="3527">
          <cell r="J3527" t="str">
            <v>ALAMBRE NEGRO RECOCIDO Nº 8</v>
          </cell>
          <cell r="K3527" t="str">
            <v>Kg</v>
          </cell>
          <cell r="M3527">
            <v>0.26329999999999998</v>
          </cell>
          <cell r="N3527">
            <v>3</v>
          </cell>
          <cell r="O3527">
            <v>0.79</v>
          </cell>
          <cell r="P3527">
            <v>23.1</v>
          </cell>
          <cell r="Q3527">
            <v>69.31</v>
          </cell>
        </row>
        <row r="3528">
          <cell r="J3528" t="str">
            <v>CLAVOS PARA MADERA CON CABEZA</v>
          </cell>
          <cell r="K3528" t="str">
            <v>Kg</v>
          </cell>
          <cell r="M3528">
            <v>0.13100000000000001</v>
          </cell>
          <cell r="N3528">
            <v>2.9</v>
          </cell>
          <cell r="O3528">
            <v>0.38</v>
          </cell>
          <cell r="P3528">
            <v>11.49</v>
          </cell>
          <cell r="Q3528">
            <v>33.340000000000003</v>
          </cell>
        </row>
        <row r="3529">
          <cell r="J3529" t="str">
            <v>MADERA TORNILLO INC. CORTE</v>
          </cell>
          <cell r="K3529" t="str">
            <v>p2</v>
          </cell>
          <cell r="M3529">
            <v>4.8312999999999997</v>
          </cell>
          <cell r="N3529">
            <v>3.7</v>
          </cell>
          <cell r="O3529">
            <v>17.88</v>
          </cell>
          <cell r="P3529">
            <v>423.85</v>
          </cell>
          <cell r="Q3529">
            <v>1568.61</v>
          </cell>
        </row>
        <row r="3530">
          <cell r="J3530" t="str">
            <v>IMPLEMENTOS DE SEGURIDAD</v>
          </cell>
          <cell r="K3530" t="str">
            <v>hh</v>
          </cell>
          <cell r="M3530">
            <v>1.3404</v>
          </cell>
          <cell r="N3530">
            <v>0.47</v>
          </cell>
          <cell r="O3530">
            <v>0.63</v>
          </cell>
          <cell r="P3530">
            <v>117.59</v>
          </cell>
          <cell r="Q3530">
            <v>55.27</v>
          </cell>
        </row>
        <row r="3531">
          <cell r="J3531" t="str">
            <v>HERRAMIENTAS MANUALES</v>
          </cell>
          <cell r="K3531" t="str">
            <v>%MO</v>
          </cell>
          <cell r="M3531">
            <v>3.0099999999999998E-2</v>
          </cell>
          <cell r="N3531">
            <v>16.29</v>
          </cell>
          <cell r="O3531">
            <v>0.49</v>
          </cell>
          <cell r="P3531">
            <v>2.64</v>
          </cell>
          <cell r="Q3531">
            <v>42.99</v>
          </cell>
        </row>
        <row r="3532">
          <cell r="J3532" t="str">
            <v>OPERARIO</v>
          </cell>
          <cell r="K3532" t="str">
            <v>hh</v>
          </cell>
          <cell r="M3532">
            <v>0.53359999999999996</v>
          </cell>
          <cell r="N3532">
            <v>12.2</v>
          </cell>
          <cell r="O3532">
            <v>6.51</v>
          </cell>
          <cell r="P3532">
            <v>1.25</v>
          </cell>
          <cell r="Q3532">
            <v>15.3</v>
          </cell>
        </row>
        <row r="3533">
          <cell r="J3533" t="str">
            <v>OFICIAL</v>
          </cell>
          <cell r="K3533" t="str">
            <v>hh</v>
          </cell>
          <cell r="M3533">
            <v>0.53359999999999996</v>
          </cell>
          <cell r="N3533">
            <v>10.87</v>
          </cell>
          <cell r="O3533">
            <v>5.8</v>
          </cell>
          <cell r="P3533">
            <v>1.25</v>
          </cell>
          <cell r="Q3533">
            <v>13.63</v>
          </cell>
        </row>
        <row r="3534">
          <cell r="J3534" t="str">
            <v>AYUDANTE</v>
          </cell>
          <cell r="K3534" t="str">
            <v>hh</v>
          </cell>
          <cell r="M3534">
            <v>1.6004</v>
          </cell>
          <cell r="N3534">
            <v>9.81</v>
          </cell>
          <cell r="O3534">
            <v>15.7</v>
          </cell>
          <cell r="P3534">
            <v>3.76</v>
          </cell>
          <cell r="Q3534">
            <v>36.9</v>
          </cell>
        </row>
        <row r="3535">
          <cell r="J3535" t="str">
            <v>CONCRETO PREMEZCLADO f'c=210 kg/cm2, Piedra 67, Slump 3-4"</v>
          </cell>
          <cell r="K3535" t="str">
            <v>m3</v>
          </cell>
          <cell r="M3535">
            <v>1.05</v>
          </cell>
          <cell r="N3535">
            <v>200.99</v>
          </cell>
          <cell r="O3535">
            <v>211.04</v>
          </cell>
          <cell r="P3535">
            <v>2.4700000000000002</v>
          </cell>
          <cell r="Q3535">
            <v>495.94</v>
          </cell>
        </row>
        <row r="3536">
          <cell r="J3536" t="str">
            <v>IMPLEMENTOS DE SEGURIDAD</v>
          </cell>
          <cell r="K3536" t="str">
            <v>hh</v>
          </cell>
          <cell r="M3536">
            <v>2.6596000000000002</v>
          </cell>
          <cell r="N3536">
            <v>0.47</v>
          </cell>
          <cell r="O3536">
            <v>1.25</v>
          </cell>
          <cell r="P3536">
            <v>6.25</v>
          </cell>
          <cell r="Q3536">
            <v>2.94</v>
          </cell>
        </row>
        <row r="3537">
          <cell r="J3537" t="str">
            <v>HERRAMIENTAS MANUALES</v>
          </cell>
          <cell r="K3537" t="str">
            <v>%MO</v>
          </cell>
          <cell r="M3537">
            <v>0.03</v>
          </cell>
          <cell r="N3537">
            <v>29.3</v>
          </cell>
          <cell r="O3537">
            <v>0.88</v>
          </cell>
          <cell r="P3537">
            <v>7.0000000000000007E-2</v>
          </cell>
          <cell r="Q3537">
            <v>2.0699999999999998</v>
          </cell>
        </row>
        <row r="3538">
          <cell r="J3538" t="str">
            <v>SERVICIO DE BOMBA P/PREMEZCLADO</v>
          </cell>
          <cell r="K3538" t="str">
            <v>m3</v>
          </cell>
          <cell r="M3538">
            <v>1.05</v>
          </cell>
          <cell r="N3538">
            <v>30</v>
          </cell>
          <cell r="O3538">
            <v>31.5</v>
          </cell>
          <cell r="P3538">
            <v>2.4700000000000002</v>
          </cell>
          <cell r="Q3538">
            <v>74.03</v>
          </cell>
        </row>
        <row r="3539">
          <cell r="J3539" t="str">
            <v>VIBRADOR DE CONCRETO3/4" - 2"</v>
          </cell>
          <cell r="K3539" t="str">
            <v>hm</v>
          </cell>
          <cell r="M3539">
            <v>0.59599999999999997</v>
          </cell>
          <cell r="N3539">
            <v>5</v>
          </cell>
          <cell r="O3539">
            <v>2.98</v>
          </cell>
          <cell r="P3539">
            <v>1.4</v>
          </cell>
          <cell r="Q3539">
            <v>7</v>
          </cell>
        </row>
        <row r="3540">
          <cell r="J3540" t="str">
            <v>GASOLINA 84</v>
          </cell>
          <cell r="K3540" t="str">
            <v>gal</v>
          </cell>
          <cell r="M3540">
            <v>0.31929999999999997</v>
          </cell>
          <cell r="N3540">
            <v>8.3000000000000007</v>
          </cell>
          <cell r="O3540">
            <v>2.65</v>
          </cell>
          <cell r="P3540">
            <v>0.75</v>
          </cell>
          <cell r="Q3540">
            <v>6.23</v>
          </cell>
        </row>
        <row r="3541">
          <cell r="J3541" t="str">
            <v>SERVICIO DEHABILITADO DE ACERO DE REFUERZO</v>
          </cell>
          <cell r="K3541" t="str">
            <v>Kg</v>
          </cell>
          <cell r="M3541">
            <v>1.1143000000000001</v>
          </cell>
          <cell r="N3541">
            <v>0.35</v>
          </cell>
          <cell r="O3541">
            <v>0.39</v>
          </cell>
          <cell r="P3541">
            <v>581.76</v>
          </cell>
          <cell r="Q3541">
            <v>203.62</v>
          </cell>
        </row>
        <row r="3542">
          <cell r="J3542" t="str">
            <v>JEFE DE GRUPO</v>
          </cell>
          <cell r="K3542" t="str">
            <v>hh</v>
          </cell>
          <cell r="M3542">
            <v>2.3E-3</v>
          </cell>
          <cell r="N3542">
            <v>13.01</v>
          </cell>
          <cell r="O3542">
            <v>0.03</v>
          </cell>
          <cell r="P3542">
            <v>1.2</v>
          </cell>
          <cell r="Q3542">
            <v>15.66</v>
          </cell>
        </row>
        <row r="3543">
          <cell r="J3543" t="str">
            <v>OPERARIO</v>
          </cell>
          <cell r="K3543" t="str">
            <v>hh</v>
          </cell>
          <cell r="M3543">
            <v>2.5399999999999999E-2</v>
          </cell>
          <cell r="N3543">
            <v>12.2</v>
          </cell>
          <cell r="O3543">
            <v>0.31</v>
          </cell>
          <cell r="P3543">
            <v>13.26</v>
          </cell>
          <cell r="Q3543">
            <v>161.85</v>
          </cell>
        </row>
        <row r="3544">
          <cell r="J3544" t="str">
            <v>OFICIAL</v>
          </cell>
          <cell r="K3544" t="str">
            <v>hh</v>
          </cell>
          <cell r="M3544">
            <v>2.4799999999999999E-2</v>
          </cell>
          <cell r="N3544">
            <v>10.87</v>
          </cell>
          <cell r="O3544">
            <v>0.27</v>
          </cell>
          <cell r="P3544">
            <v>12.95</v>
          </cell>
          <cell r="Q3544">
            <v>140.96</v>
          </cell>
        </row>
        <row r="3545">
          <cell r="J3545" t="str">
            <v>ACERO CORRUGADO fy=4200 kg/cm2 GRADO 60</v>
          </cell>
          <cell r="K3545" t="str">
            <v>Kg</v>
          </cell>
          <cell r="M3545">
            <v>1.1000000000000001</v>
          </cell>
          <cell r="N3545">
            <v>2.33</v>
          </cell>
          <cell r="O3545">
            <v>2.56</v>
          </cell>
          <cell r="P3545">
            <v>574.29999999999995</v>
          </cell>
          <cell r="Q3545">
            <v>1336.55</v>
          </cell>
        </row>
        <row r="3546">
          <cell r="J3546" t="str">
            <v>ALAMBRE NEGRO RECOCIDO Nº 16</v>
          </cell>
          <cell r="K3546" t="str">
            <v>Kg</v>
          </cell>
          <cell r="M3546">
            <v>6.1100000000000002E-2</v>
          </cell>
          <cell r="N3546">
            <v>3.11</v>
          </cell>
          <cell r="O3546">
            <v>0.19</v>
          </cell>
          <cell r="P3546">
            <v>31.9</v>
          </cell>
          <cell r="Q3546">
            <v>99.2</v>
          </cell>
        </row>
        <row r="3547">
          <cell r="J3547" t="str">
            <v>PETROLEO D-2</v>
          </cell>
          <cell r="K3547" t="str">
            <v>gal</v>
          </cell>
          <cell r="M3547">
            <v>2.0199999999999999E-2</v>
          </cell>
          <cell r="N3547">
            <v>8.4</v>
          </cell>
          <cell r="O3547">
            <v>0.17</v>
          </cell>
          <cell r="P3547">
            <v>10.55</v>
          </cell>
          <cell r="Q3547">
            <v>88.76</v>
          </cell>
        </row>
        <row r="3548">
          <cell r="J3548" t="str">
            <v>IMPLEMENTOS DE SEGURIDAD</v>
          </cell>
          <cell r="K3548" t="str">
            <v>hh</v>
          </cell>
          <cell r="M3548">
            <v>4.2599999999999999E-2</v>
          </cell>
          <cell r="N3548">
            <v>0.47</v>
          </cell>
          <cell r="O3548">
            <v>0.02</v>
          </cell>
          <cell r="P3548">
            <v>22.24</v>
          </cell>
          <cell r="Q3548">
            <v>10.44</v>
          </cell>
        </row>
        <row r="3549">
          <cell r="J3549" t="str">
            <v>HERRAMIENTAS MANUALES</v>
          </cell>
          <cell r="K3549" t="str">
            <v>%MO</v>
          </cell>
          <cell r="M3549">
            <v>4.41E-2</v>
          </cell>
          <cell r="N3549">
            <v>0.68</v>
          </cell>
          <cell r="O3549">
            <v>0.03</v>
          </cell>
          <cell r="P3549">
            <v>23.02</v>
          </cell>
          <cell r="Q3549">
            <v>15.66</v>
          </cell>
        </row>
        <row r="3550">
          <cell r="J3550" t="str">
            <v>CAMION GRUA DE 5.75TN</v>
          </cell>
          <cell r="K3550" t="str">
            <v>hm</v>
          </cell>
          <cell r="M3550">
            <v>6.4000000000000003E-3</v>
          </cell>
          <cell r="N3550">
            <v>100.8</v>
          </cell>
          <cell r="O3550">
            <v>0.65</v>
          </cell>
          <cell r="P3550">
            <v>3.34</v>
          </cell>
          <cell r="Q3550">
            <v>339.36</v>
          </cell>
        </row>
        <row r="3551">
          <cell r="J3551" t="str">
            <v>JEFE DE GRUPO</v>
          </cell>
          <cell r="K3551" t="str">
            <v>hh</v>
          </cell>
          <cell r="M3551">
            <v>8.9200000000000002E-2</v>
          </cell>
          <cell r="N3551">
            <v>13.01</v>
          </cell>
          <cell r="O3551">
            <v>1.1599999999999999</v>
          </cell>
          <cell r="P3551">
            <v>2.79</v>
          </cell>
          <cell r="Q3551">
            <v>36.33</v>
          </cell>
        </row>
        <row r="3552">
          <cell r="J3552" t="str">
            <v>OPERARIO</v>
          </cell>
          <cell r="K3552" t="str">
            <v>hh</v>
          </cell>
          <cell r="M3552">
            <v>0.88849999999999996</v>
          </cell>
          <cell r="N3552">
            <v>12.2</v>
          </cell>
          <cell r="O3552">
            <v>10.84</v>
          </cell>
          <cell r="P3552">
            <v>27.83</v>
          </cell>
          <cell r="Q3552">
            <v>339.51</v>
          </cell>
        </row>
        <row r="3553">
          <cell r="J3553" t="str">
            <v>OFICIAL</v>
          </cell>
          <cell r="K3553" t="str">
            <v>hh</v>
          </cell>
          <cell r="M3553">
            <v>1.0662</v>
          </cell>
          <cell r="N3553">
            <v>10.87</v>
          </cell>
          <cell r="O3553">
            <v>11.59</v>
          </cell>
          <cell r="P3553">
            <v>33.39</v>
          </cell>
          <cell r="Q3553">
            <v>363</v>
          </cell>
        </row>
        <row r="3554">
          <cell r="J3554" t="str">
            <v>AYUDANTE</v>
          </cell>
          <cell r="K3554" t="str">
            <v>hh</v>
          </cell>
          <cell r="M3554">
            <v>0.35580000000000001</v>
          </cell>
          <cell r="N3554">
            <v>9.81</v>
          </cell>
          <cell r="O3554">
            <v>3.49</v>
          </cell>
          <cell r="P3554">
            <v>11.14</v>
          </cell>
          <cell r="Q3554">
            <v>109.31</v>
          </cell>
        </row>
        <row r="3555">
          <cell r="J3555" t="str">
            <v>ALAMBRE NEGRO RECOCIDO Nº 8</v>
          </cell>
          <cell r="K3555" t="str">
            <v>Kg</v>
          </cell>
          <cell r="M3555">
            <v>0.82669999999999999</v>
          </cell>
          <cell r="N3555">
            <v>3</v>
          </cell>
          <cell r="O3555">
            <v>2.48</v>
          </cell>
          <cell r="P3555">
            <v>25.89</v>
          </cell>
          <cell r="Q3555">
            <v>77.67</v>
          </cell>
        </row>
        <row r="3556">
          <cell r="J3556" t="str">
            <v>MADERA TORNILLO INC. CORTE</v>
          </cell>
          <cell r="K3556" t="str">
            <v>p2</v>
          </cell>
          <cell r="M3556">
            <v>4.1340000000000003</v>
          </cell>
          <cell r="N3556">
            <v>3.7</v>
          </cell>
          <cell r="O3556">
            <v>15.3</v>
          </cell>
          <cell r="P3556">
            <v>129.47999999999999</v>
          </cell>
          <cell r="Q3556">
            <v>479.2</v>
          </cell>
        </row>
        <row r="3557">
          <cell r="J3557" t="str">
            <v>CLAVOS PARA MADERA CON CABEZA</v>
          </cell>
          <cell r="K3557" t="str">
            <v>Kg</v>
          </cell>
          <cell r="M3557">
            <v>5.5199999999999999E-2</v>
          </cell>
          <cell r="N3557">
            <v>2.9</v>
          </cell>
          <cell r="O3557">
            <v>0.16</v>
          </cell>
          <cell r="P3557">
            <v>1.73</v>
          </cell>
          <cell r="Q3557">
            <v>5.01</v>
          </cell>
        </row>
        <row r="3558">
          <cell r="J3558" t="str">
            <v>DESMOLDANTE</v>
          </cell>
          <cell r="K3558" t="str">
            <v>lt</v>
          </cell>
          <cell r="M3558">
            <v>2.3300000000000001E-2</v>
          </cell>
          <cell r="N3558">
            <v>21.05</v>
          </cell>
          <cell r="O3558">
            <v>0.49</v>
          </cell>
          <cell r="P3558">
            <v>0.73</v>
          </cell>
          <cell r="Q3558">
            <v>15.35</v>
          </cell>
        </row>
        <row r="3559">
          <cell r="J3559" t="str">
            <v>IMPLEMENTOS DE SEGURIDAD</v>
          </cell>
          <cell r="K3559" t="str">
            <v>hh</v>
          </cell>
          <cell r="M3559">
            <v>2.4043000000000001</v>
          </cell>
          <cell r="N3559">
            <v>0.47</v>
          </cell>
          <cell r="O3559">
            <v>1.1299999999999999</v>
          </cell>
          <cell r="P3559">
            <v>75.3</v>
          </cell>
          <cell r="Q3559">
            <v>35.39</v>
          </cell>
        </row>
        <row r="3560">
          <cell r="J3560" t="str">
            <v>HERRAMIENTAS MANUALES</v>
          </cell>
          <cell r="K3560" t="str">
            <v>%MO</v>
          </cell>
          <cell r="M3560">
            <v>4.99E-2</v>
          </cell>
          <cell r="N3560">
            <v>27.08</v>
          </cell>
          <cell r="O3560">
            <v>1.35</v>
          </cell>
          <cell r="P3560">
            <v>1.56</v>
          </cell>
          <cell r="Q3560">
            <v>42.28</v>
          </cell>
        </row>
        <row r="3561">
          <cell r="J3561" t="str">
            <v>OPERARIO</v>
          </cell>
          <cell r="K3561" t="str">
            <v>hh</v>
          </cell>
          <cell r="M3561">
            <v>0.47949999999999998</v>
          </cell>
          <cell r="N3561">
            <v>12.2</v>
          </cell>
          <cell r="O3561">
            <v>5.85</v>
          </cell>
          <cell r="P3561">
            <v>0.34</v>
          </cell>
          <cell r="Q3561">
            <v>4.1500000000000004</v>
          </cell>
        </row>
        <row r="3562">
          <cell r="J3562" t="str">
            <v>OFICIAL</v>
          </cell>
          <cell r="K3562" t="str">
            <v>hh</v>
          </cell>
          <cell r="M3562">
            <v>0.3201</v>
          </cell>
          <cell r="N3562">
            <v>10.87</v>
          </cell>
          <cell r="O3562">
            <v>3.48</v>
          </cell>
          <cell r="P3562">
            <v>0.23</v>
          </cell>
          <cell r="Q3562">
            <v>2.4700000000000002</v>
          </cell>
        </row>
        <row r="3563">
          <cell r="J3563" t="str">
            <v>AYUDANTE</v>
          </cell>
          <cell r="K3563" t="str">
            <v>hh</v>
          </cell>
          <cell r="M3563">
            <v>2.0794999999999999</v>
          </cell>
          <cell r="N3563">
            <v>9.81</v>
          </cell>
          <cell r="O3563">
            <v>20.399999999999999</v>
          </cell>
          <cell r="P3563">
            <v>1.48</v>
          </cell>
          <cell r="Q3563">
            <v>14.48</v>
          </cell>
        </row>
        <row r="3564">
          <cell r="J3564" t="str">
            <v>CONCRETO PREMEZCLADO f'c=175 kg/cm2, Piedra 67, Slump 3-4"</v>
          </cell>
          <cell r="K3564" t="str">
            <v>m3</v>
          </cell>
          <cell r="M3564">
            <v>1.05</v>
          </cell>
          <cell r="N3564">
            <v>194.59</v>
          </cell>
          <cell r="O3564">
            <v>204.32</v>
          </cell>
          <cell r="P3564">
            <v>0.75</v>
          </cell>
          <cell r="Q3564">
            <v>145.07</v>
          </cell>
        </row>
        <row r="3565">
          <cell r="J3565" t="str">
            <v>IMPLEMENTOS DE SEGURIDAD</v>
          </cell>
          <cell r="K3565" t="str">
            <v>hh</v>
          </cell>
          <cell r="M3565">
            <v>2.8723000000000001</v>
          </cell>
          <cell r="N3565">
            <v>0.47</v>
          </cell>
          <cell r="O3565">
            <v>1.35</v>
          </cell>
          <cell r="P3565">
            <v>2.04</v>
          </cell>
          <cell r="Q3565">
            <v>0.96</v>
          </cell>
        </row>
        <row r="3566">
          <cell r="J3566" t="str">
            <v>HERRAMIENTAS MANUALES</v>
          </cell>
          <cell r="K3566" t="str">
            <v>%MO</v>
          </cell>
          <cell r="M3566">
            <v>2.9899999999999999E-2</v>
          </cell>
          <cell r="N3566">
            <v>31.12</v>
          </cell>
          <cell r="O3566">
            <v>0.93</v>
          </cell>
          <cell r="P3566">
            <v>0.02</v>
          </cell>
          <cell r="Q3566">
            <v>0.66</v>
          </cell>
        </row>
        <row r="3567">
          <cell r="J3567" t="str">
            <v>VIBRADOR DE CONCRETO3/4" - 2"</v>
          </cell>
          <cell r="K3567" t="str">
            <v>hm</v>
          </cell>
          <cell r="M3567">
            <v>0.216</v>
          </cell>
          <cell r="N3567">
            <v>5</v>
          </cell>
          <cell r="O3567">
            <v>1.08</v>
          </cell>
          <cell r="P3567">
            <v>0.15</v>
          </cell>
          <cell r="Q3567">
            <v>0.77</v>
          </cell>
        </row>
        <row r="3568">
          <cell r="J3568" t="str">
            <v>SERVICIO DEHABILITADO DE ACERO DE REFUERZO</v>
          </cell>
          <cell r="K3568" t="str">
            <v>Kg</v>
          </cell>
          <cell r="M3568">
            <v>1.1143000000000001</v>
          </cell>
          <cell r="N3568">
            <v>0.35</v>
          </cell>
          <cell r="O3568">
            <v>0.39</v>
          </cell>
          <cell r="P3568">
            <v>127.07</v>
          </cell>
          <cell r="Q3568">
            <v>44.48</v>
          </cell>
        </row>
        <row r="3569">
          <cell r="J3569" t="str">
            <v>JEFE DE GRUPO</v>
          </cell>
          <cell r="K3569" t="str">
            <v>hh</v>
          </cell>
          <cell r="M3569">
            <v>2.3E-3</v>
          </cell>
          <cell r="N3569">
            <v>13.01</v>
          </cell>
          <cell r="O3569">
            <v>0.03</v>
          </cell>
          <cell r="P3569">
            <v>0.26</v>
          </cell>
          <cell r="Q3569">
            <v>3.42</v>
          </cell>
        </row>
        <row r="3570">
          <cell r="J3570" t="str">
            <v>OPERARIO</v>
          </cell>
          <cell r="K3570" t="str">
            <v>hh</v>
          </cell>
          <cell r="M3570">
            <v>2.5399999999999999E-2</v>
          </cell>
          <cell r="N3570">
            <v>12.2</v>
          </cell>
          <cell r="O3570">
            <v>0.31</v>
          </cell>
          <cell r="P3570">
            <v>2.9</v>
          </cell>
          <cell r="Q3570">
            <v>35.35</v>
          </cell>
        </row>
        <row r="3571">
          <cell r="J3571" t="str">
            <v>OFICIAL</v>
          </cell>
          <cell r="K3571" t="str">
            <v>hh</v>
          </cell>
          <cell r="M3571">
            <v>2.4799999999999999E-2</v>
          </cell>
          <cell r="N3571">
            <v>10.87</v>
          </cell>
          <cell r="O3571">
            <v>0.27</v>
          </cell>
          <cell r="P3571">
            <v>2.83</v>
          </cell>
          <cell r="Q3571">
            <v>30.79</v>
          </cell>
        </row>
        <row r="3572">
          <cell r="J3572" t="str">
            <v>ACERO CORRUGADO fy=4200 kg/cm2 GRADO 60</v>
          </cell>
          <cell r="K3572" t="str">
            <v>Kg</v>
          </cell>
          <cell r="M3572">
            <v>1.1000000000000001</v>
          </cell>
          <cell r="N3572">
            <v>2.33</v>
          </cell>
          <cell r="O3572">
            <v>2.56</v>
          </cell>
          <cell r="P3572">
            <v>125.44</v>
          </cell>
          <cell r="Q3572">
            <v>291.94</v>
          </cell>
        </row>
        <row r="3573">
          <cell r="J3573" t="str">
            <v>ALAMBRE NEGRO RECOCIDO Nº 16</v>
          </cell>
          <cell r="K3573" t="str">
            <v>Kg</v>
          </cell>
          <cell r="M3573">
            <v>6.1100000000000002E-2</v>
          </cell>
          <cell r="N3573">
            <v>3.11</v>
          </cell>
          <cell r="O3573">
            <v>0.19</v>
          </cell>
          <cell r="P3573">
            <v>6.97</v>
          </cell>
          <cell r="Q3573">
            <v>21.67</v>
          </cell>
        </row>
        <row r="3574">
          <cell r="J3574" t="str">
            <v>PETROLEO D-2</v>
          </cell>
          <cell r="K3574" t="str">
            <v>gal</v>
          </cell>
          <cell r="M3574">
            <v>2.0199999999999999E-2</v>
          </cell>
          <cell r="N3574">
            <v>8.4</v>
          </cell>
          <cell r="O3574">
            <v>0.17</v>
          </cell>
          <cell r="P3574">
            <v>2.2999999999999998</v>
          </cell>
          <cell r="Q3574">
            <v>19.39</v>
          </cell>
        </row>
        <row r="3575">
          <cell r="J3575" t="str">
            <v>IMPLEMENTOS DE SEGURIDAD</v>
          </cell>
          <cell r="K3575" t="str">
            <v>hh</v>
          </cell>
          <cell r="M3575">
            <v>4.2599999999999999E-2</v>
          </cell>
          <cell r="N3575">
            <v>0.47</v>
          </cell>
          <cell r="O3575">
            <v>0.02</v>
          </cell>
          <cell r="P3575">
            <v>4.8600000000000003</v>
          </cell>
          <cell r="Q3575">
            <v>2.2799999999999998</v>
          </cell>
        </row>
        <row r="3576">
          <cell r="J3576" t="str">
            <v>HERRAMIENTAS MANUALES</v>
          </cell>
          <cell r="K3576" t="str">
            <v>%MO</v>
          </cell>
          <cell r="M3576">
            <v>4.41E-2</v>
          </cell>
          <cell r="N3576">
            <v>0.68</v>
          </cell>
          <cell r="O3576">
            <v>0.03</v>
          </cell>
          <cell r="P3576">
            <v>5.03</v>
          </cell>
          <cell r="Q3576">
            <v>3.42</v>
          </cell>
        </row>
        <row r="3577">
          <cell r="J3577" t="str">
            <v>CAMION GRUA DE 5.75TN</v>
          </cell>
          <cell r="K3577" t="str">
            <v>hm</v>
          </cell>
          <cell r="M3577">
            <v>6.4000000000000003E-3</v>
          </cell>
          <cell r="N3577">
            <v>100.8</v>
          </cell>
          <cell r="O3577">
            <v>0.65</v>
          </cell>
          <cell r="P3577">
            <v>0.73</v>
          </cell>
          <cell r="Q3577">
            <v>74.13</v>
          </cell>
        </row>
        <row r="3578">
          <cell r="J3578" t="str">
            <v>OPERARIO</v>
          </cell>
          <cell r="K3578" t="str">
            <v>hh</v>
          </cell>
          <cell r="M3578">
            <v>0.1</v>
          </cell>
          <cell r="N3578">
            <v>12.2</v>
          </cell>
          <cell r="O3578">
            <v>1.22</v>
          </cell>
          <cell r="P3578">
            <v>1.1499999999999999</v>
          </cell>
          <cell r="Q3578">
            <v>14.05</v>
          </cell>
        </row>
        <row r="3579">
          <cell r="J3579" t="str">
            <v>OFICIAL</v>
          </cell>
          <cell r="K3579" t="str">
            <v>hh</v>
          </cell>
          <cell r="M3579">
            <v>1</v>
          </cell>
          <cell r="N3579">
            <v>10.87</v>
          </cell>
          <cell r="O3579">
            <v>10.87</v>
          </cell>
          <cell r="P3579">
            <v>11.52</v>
          </cell>
          <cell r="Q3579">
            <v>125.22</v>
          </cell>
        </row>
        <row r="3580">
          <cell r="J3580" t="str">
            <v>AYUDANTE</v>
          </cell>
          <cell r="K3580" t="str">
            <v>hh</v>
          </cell>
          <cell r="M3580">
            <v>1</v>
          </cell>
          <cell r="N3580">
            <v>9.81</v>
          </cell>
          <cell r="O3580">
            <v>9.81</v>
          </cell>
          <cell r="P3580">
            <v>11.52</v>
          </cell>
          <cell r="Q3580">
            <v>113.01</v>
          </cell>
        </row>
        <row r="3581">
          <cell r="J3581" t="str">
            <v>ALAMBRE NEGRO RECOCIDO Nº 8</v>
          </cell>
          <cell r="K3581" t="str">
            <v>Kg</v>
          </cell>
          <cell r="M3581">
            <v>0.08</v>
          </cell>
          <cell r="N3581">
            <v>3</v>
          </cell>
          <cell r="O3581">
            <v>0.24</v>
          </cell>
          <cell r="P3581">
            <v>0.92</v>
          </cell>
          <cell r="Q3581">
            <v>2.76</v>
          </cell>
        </row>
        <row r="3582">
          <cell r="J3582" t="str">
            <v>CLAVOS PARA MADERA CON CABEZA</v>
          </cell>
          <cell r="K3582" t="str">
            <v>Kg</v>
          </cell>
          <cell r="M3582">
            <v>0.2172</v>
          </cell>
          <cell r="N3582">
            <v>2.9</v>
          </cell>
          <cell r="O3582">
            <v>0.63</v>
          </cell>
          <cell r="P3582">
            <v>2.5</v>
          </cell>
          <cell r="Q3582">
            <v>7.26</v>
          </cell>
        </row>
        <row r="3583">
          <cell r="J3583" t="str">
            <v>TRIPLAY LUPUNA DE 4' X8'X10 mm</v>
          </cell>
          <cell r="K3583" t="str">
            <v>pl</v>
          </cell>
          <cell r="M3583">
            <v>4.41E-2</v>
          </cell>
          <cell r="N3583">
            <v>54</v>
          </cell>
          <cell r="O3583">
            <v>2.38</v>
          </cell>
          <cell r="P3583">
            <v>0.51</v>
          </cell>
          <cell r="Q3583">
            <v>27.42</v>
          </cell>
        </row>
        <row r="3584">
          <cell r="J3584" t="str">
            <v>MADERA TORNILLO INC. CORTE</v>
          </cell>
          <cell r="K3584" t="str">
            <v>p2</v>
          </cell>
          <cell r="M3584">
            <v>2.5011999999999999</v>
          </cell>
          <cell r="N3584">
            <v>3.7</v>
          </cell>
          <cell r="O3584">
            <v>9.25</v>
          </cell>
          <cell r="P3584">
            <v>28.81</v>
          </cell>
          <cell r="Q3584">
            <v>106.56</v>
          </cell>
        </row>
        <row r="3585">
          <cell r="J3585" t="str">
            <v>IMPLEMENTOS DE SEGURIDAD</v>
          </cell>
          <cell r="K3585" t="str">
            <v>hh</v>
          </cell>
          <cell r="M3585">
            <v>2.1063999999999998</v>
          </cell>
          <cell r="N3585">
            <v>0.47</v>
          </cell>
          <cell r="O3585">
            <v>0.99</v>
          </cell>
          <cell r="P3585">
            <v>24.27</v>
          </cell>
          <cell r="Q3585">
            <v>11.4</v>
          </cell>
        </row>
        <row r="3586">
          <cell r="J3586" t="str">
            <v>HERRAMIENTAS MANUALES</v>
          </cell>
          <cell r="K3586" t="str">
            <v>%MO</v>
          </cell>
          <cell r="M3586">
            <v>2.9899999999999999E-2</v>
          </cell>
          <cell r="N3586">
            <v>25.45</v>
          </cell>
          <cell r="O3586">
            <v>0.76</v>
          </cell>
          <cell r="P3586">
            <v>0.34</v>
          </cell>
          <cell r="Q3586">
            <v>8.76</v>
          </cell>
        </row>
        <row r="3587">
          <cell r="J3587" t="str">
            <v>SERVICIO DE GRUA</v>
          </cell>
          <cell r="K3587" t="str">
            <v>glb</v>
          </cell>
          <cell r="M3587">
            <v>1</v>
          </cell>
          <cell r="N3587">
            <v>5.47</v>
          </cell>
          <cell r="O3587">
            <v>5.47</v>
          </cell>
          <cell r="P3587">
            <v>11.52</v>
          </cell>
          <cell r="Q3587">
            <v>63.01</v>
          </cell>
        </row>
        <row r="3588">
          <cell r="J3588" t="str">
            <v>OPERARIO</v>
          </cell>
          <cell r="K3588" t="str">
            <v>hh</v>
          </cell>
          <cell r="M3588">
            <v>1.9699999999999999E-2</v>
          </cell>
          <cell r="N3588">
            <v>12.2</v>
          </cell>
          <cell r="O3588">
            <v>0.24</v>
          </cell>
          <cell r="P3588">
            <v>641.88</v>
          </cell>
          <cell r="Q3588">
            <v>7819.89</v>
          </cell>
        </row>
        <row r="3589">
          <cell r="J3589" t="str">
            <v>AYUDANTE</v>
          </cell>
          <cell r="K3589" t="str">
            <v>hh</v>
          </cell>
          <cell r="M3589">
            <v>0.19980000000000001</v>
          </cell>
          <cell r="N3589">
            <v>9.81</v>
          </cell>
          <cell r="O3589">
            <v>1.96</v>
          </cell>
          <cell r="P3589">
            <v>6510.06</v>
          </cell>
          <cell r="Q3589">
            <v>63862.44</v>
          </cell>
        </row>
        <row r="3590">
          <cell r="J3590" t="str">
            <v>IMPLEMENTOS DE SEGURIDAD</v>
          </cell>
          <cell r="K3590" t="str">
            <v>hh</v>
          </cell>
          <cell r="M3590">
            <v>0.21279999999999999</v>
          </cell>
          <cell r="N3590">
            <v>0.47</v>
          </cell>
          <cell r="O3590">
            <v>0.1</v>
          </cell>
          <cell r="P3590">
            <v>6933.64</v>
          </cell>
          <cell r="Q3590">
            <v>3258.29</v>
          </cell>
        </row>
        <row r="3591">
          <cell r="J3591" t="str">
            <v>HERRAMIENTAS MANUALES</v>
          </cell>
          <cell r="K3591" t="str">
            <v>%MO</v>
          </cell>
          <cell r="M3591">
            <v>2.98E-2</v>
          </cell>
          <cell r="N3591">
            <v>2.35</v>
          </cell>
          <cell r="O3591">
            <v>7.0000000000000007E-2</v>
          </cell>
          <cell r="P3591">
            <v>970.97</v>
          </cell>
          <cell r="Q3591">
            <v>2280.8000000000002</v>
          </cell>
        </row>
        <row r="3592">
          <cell r="J3592" t="str">
            <v>JEFE DE GRUPO</v>
          </cell>
          <cell r="K3592" t="str">
            <v>hh</v>
          </cell>
          <cell r="M3592">
            <v>0.2006</v>
          </cell>
          <cell r="N3592">
            <v>13.01</v>
          </cell>
          <cell r="O3592">
            <v>2.61</v>
          </cell>
          <cell r="P3592">
            <v>503.1</v>
          </cell>
          <cell r="Q3592">
            <v>6545.88</v>
          </cell>
        </row>
        <row r="3593">
          <cell r="J3593" t="str">
            <v>AYUDANTE</v>
          </cell>
          <cell r="K3593" t="str">
            <v>hh</v>
          </cell>
          <cell r="M3593">
            <v>2.0265</v>
          </cell>
          <cell r="N3593">
            <v>9.81</v>
          </cell>
          <cell r="O3593">
            <v>19.88</v>
          </cell>
          <cell r="P3593">
            <v>5082.46</v>
          </cell>
          <cell r="Q3593">
            <v>49859.040000000001</v>
          </cell>
        </row>
        <row r="3594">
          <cell r="J3594" t="str">
            <v>IMPLEMENTOS DE SEGURIDAD</v>
          </cell>
          <cell r="K3594" t="str">
            <v>hh</v>
          </cell>
          <cell r="M3594">
            <v>2.234</v>
          </cell>
          <cell r="N3594">
            <v>0.47</v>
          </cell>
          <cell r="O3594">
            <v>1.05</v>
          </cell>
          <cell r="P3594">
            <v>5602.87</v>
          </cell>
          <cell r="Q3594">
            <v>2633.4</v>
          </cell>
        </row>
        <row r="3595">
          <cell r="J3595" t="str">
            <v>HERRAMIENTAS MANUALES</v>
          </cell>
          <cell r="K3595" t="str">
            <v>%MO</v>
          </cell>
          <cell r="M3595">
            <v>4.99E-2</v>
          </cell>
          <cell r="N3595">
            <v>23.26</v>
          </cell>
          <cell r="O3595">
            <v>1.1599999999999999</v>
          </cell>
          <cell r="P3595">
            <v>125.15</v>
          </cell>
          <cell r="Q3595">
            <v>2909.28</v>
          </cell>
        </row>
        <row r="3596">
          <cell r="J3596" t="str">
            <v>JEFE DE GRUPO</v>
          </cell>
          <cell r="K3596" t="str">
            <v>hh</v>
          </cell>
          <cell r="M3596">
            <v>0.2006</v>
          </cell>
          <cell r="N3596">
            <v>13.01</v>
          </cell>
          <cell r="O3596">
            <v>2.61</v>
          </cell>
          <cell r="P3596">
            <v>252.66</v>
          </cell>
          <cell r="Q3596">
            <v>3287.3</v>
          </cell>
        </row>
        <row r="3597">
          <cell r="J3597" t="str">
            <v>AYUDANTE</v>
          </cell>
          <cell r="K3597" t="str">
            <v>hh</v>
          </cell>
          <cell r="M3597">
            <v>2.0265</v>
          </cell>
          <cell r="N3597">
            <v>9.81</v>
          </cell>
          <cell r="O3597">
            <v>19.88</v>
          </cell>
          <cell r="P3597">
            <v>2552.38</v>
          </cell>
          <cell r="Q3597">
            <v>25038.86</v>
          </cell>
        </row>
        <row r="3598">
          <cell r="J3598" t="str">
            <v>IMPLEMENTOS DE SEGURIDAD</v>
          </cell>
          <cell r="K3598" t="str">
            <v>hh</v>
          </cell>
          <cell r="M3598">
            <v>2.234</v>
          </cell>
          <cell r="N3598">
            <v>0.47</v>
          </cell>
          <cell r="O3598">
            <v>1.05</v>
          </cell>
          <cell r="P3598">
            <v>2813.72</v>
          </cell>
          <cell r="Q3598">
            <v>1322.48</v>
          </cell>
        </row>
        <row r="3599">
          <cell r="J3599" t="str">
            <v>HERRAMIENTAS MANUALES</v>
          </cell>
          <cell r="K3599" t="str">
            <v>%MO</v>
          </cell>
          <cell r="M3599">
            <v>4.99E-2</v>
          </cell>
          <cell r="N3599">
            <v>23.26</v>
          </cell>
          <cell r="O3599">
            <v>1.1599999999999999</v>
          </cell>
          <cell r="P3599">
            <v>62.85</v>
          </cell>
          <cell r="Q3599">
            <v>1461.02</v>
          </cell>
        </row>
        <row r="3600">
          <cell r="J3600" t="str">
            <v>JEFE DE GRUPO</v>
          </cell>
          <cell r="K3600" t="str">
            <v>hh</v>
          </cell>
          <cell r="M3600">
            <v>4.9200000000000001E-2</v>
          </cell>
          <cell r="N3600">
            <v>13.01</v>
          </cell>
          <cell r="O3600">
            <v>0.64</v>
          </cell>
          <cell r="P3600">
            <v>42.75</v>
          </cell>
          <cell r="Q3600">
            <v>556.13</v>
          </cell>
        </row>
        <row r="3601">
          <cell r="J3601" t="str">
            <v>OPERARIO</v>
          </cell>
          <cell r="K3601" t="str">
            <v>hh</v>
          </cell>
          <cell r="M3601">
            <v>0.48849999999999999</v>
          </cell>
          <cell r="N3601">
            <v>12.2</v>
          </cell>
          <cell r="O3601">
            <v>5.96</v>
          </cell>
          <cell r="P3601">
            <v>424.49</v>
          </cell>
          <cell r="Q3601">
            <v>5179</v>
          </cell>
        </row>
        <row r="3602">
          <cell r="J3602" t="str">
            <v>AYUDANTE</v>
          </cell>
          <cell r="K3602" t="str">
            <v>hh</v>
          </cell>
          <cell r="M3602">
            <v>0.97760000000000002</v>
          </cell>
          <cell r="N3602">
            <v>9.81</v>
          </cell>
          <cell r="O3602">
            <v>9.59</v>
          </cell>
          <cell r="P3602">
            <v>849.5</v>
          </cell>
          <cell r="Q3602">
            <v>8333.33</v>
          </cell>
        </row>
        <row r="3603">
          <cell r="J3603" t="str">
            <v>AGUA PUESTA EN OBRA</v>
          </cell>
          <cell r="K3603" t="str">
            <v>m3</v>
          </cell>
          <cell r="M3603">
            <v>0.16569999999999999</v>
          </cell>
          <cell r="N3603">
            <v>8.51</v>
          </cell>
          <cell r="O3603">
            <v>1.41</v>
          </cell>
          <cell r="P3603">
            <v>143.99</v>
          </cell>
          <cell r="Q3603">
            <v>1225.23</v>
          </cell>
        </row>
        <row r="3604">
          <cell r="J3604" t="str">
            <v>IMPLEMENTOS DE SEGURIDAD</v>
          </cell>
          <cell r="K3604" t="str">
            <v>hh</v>
          </cell>
          <cell r="M3604">
            <v>1.5105999999999999</v>
          </cell>
          <cell r="N3604">
            <v>0.47</v>
          </cell>
          <cell r="O3604">
            <v>0.71</v>
          </cell>
          <cell r="P3604">
            <v>1312.65</v>
          </cell>
          <cell r="Q3604">
            <v>616.96</v>
          </cell>
        </row>
        <row r="3605">
          <cell r="J3605" t="str">
            <v>GASOLINA 84</v>
          </cell>
          <cell r="K3605" t="str">
            <v>gal</v>
          </cell>
          <cell r="M3605">
            <v>0.19520000000000001</v>
          </cell>
          <cell r="N3605">
            <v>8.3000000000000007</v>
          </cell>
          <cell r="O3605">
            <v>1.62</v>
          </cell>
          <cell r="P3605">
            <v>169.62</v>
          </cell>
          <cell r="Q3605">
            <v>1407.72</v>
          </cell>
        </row>
        <row r="3606">
          <cell r="J3606" t="str">
            <v>VIBROAPISONADOR</v>
          </cell>
          <cell r="K3606" t="str">
            <v>hm</v>
          </cell>
          <cell r="M3606">
            <v>0.48849999999999999</v>
          </cell>
          <cell r="N3606">
            <v>2.17</v>
          </cell>
          <cell r="O3606">
            <v>1.06</v>
          </cell>
          <cell r="P3606">
            <v>424.49</v>
          </cell>
          <cell r="Q3606">
            <v>921.1</v>
          </cell>
        </row>
        <row r="3607">
          <cell r="J3607" t="str">
            <v>HERRAMIENTAS MANUALES</v>
          </cell>
          <cell r="K3607" t="str">
            <v>%MO</v>
          </cell>
          <cell r="M3607">
            <v>5.5E-2</v>
          </cell>
          <cell r="N3607">
            <v>14.72</v>
          </cell>
          <cell r="O3607">
            <v>0.81</v>
          </cell>
          <cell r="P3607">
            <v>47.79</v>
          </cell>
          <cell r="Q3607">
            <v>703.86</v>
          </cell>
        </row>
        <row r="3608">
          <cell r="J3608" t="str">
            <v>JEFE DE GRUPO</v>
          </cell>
          <cell r="K3608" t="str">
            <v>hh</v>
          </cell>
          <cell r="M3608">
            <v>1.5E-3</v>
          </cell>
          <cell r="N3608">
            <v>13.01</v>
          </cell>
          <cell r="O3608">
            <v>0.02</v>
          </cell>
          <cell r="P3608">
            <v>5.65</v>
          </cell>
          <cell r="Q3608">
            <v>75.36</v>
          </cell>
        </row>
        <row r="3609">
          <cell r="J3609" t="str">
            <v>AYUDANTE</v>
          </cell>
          <cell r="K3609" t="str">
            <v>hh</v>
          </cell>
          <cell r="M3609">
            <v>2.0400000000000001E-2</v>
          </cell>
          <cell r="N3609">
            <v>9.81</v>
          </cell>
          <cell r="O3609">
            <v>0.2</v>
          </cell>
          <cell r="P3609">
            <v>76.87</v>
          </cell>
          <cell r="Q3609">
            <v>753.62</v>
          </cell>
        </row>
        <row r="3610">
          <cell r="J3610" t="str">
            <v>OPERADOR DE EQUIPO PESADO</v>
          </cell>
          <cell r="K3610" t="str">
            <v>hh</v>
          </cell>
          <cell r="M3610">
            <v>4.9799999999999997E-2</v>
          </cell>
          <cell r="N3610">
            <v>12.64</v>
          </cell>
          <cell r="O3610">
            <v>0.63</v>
          </cell>
          <cell r="P3610">
            <v>187.65</v>
          </cell>
          <cell r="Q3610">
            <v>2373.9</v>
          </cell>
        </row>
        <row r="3611">
          <cell r="J3611" t="str">
            <v>PETROLEO D-2</v>
          </cell>
          <cell r="K3611" t="str">
            <v>gal</v>
          </cell>
          <cell r="M3611">
            <v>0.29759999999999998</v>
          </cell>
          <cell r="N3611">
            <v>8.4</v>
          </cell>
          <cell r="O3611">
            <v>2.5</v>
          </cell>
          <cell r="P3611">
            <v>1121.3900000000001</v>
          </cell>
          <cell r="Q3611">
            <v>9420.25</v>
          </cell>
        </row>
        <row r="3612">
          <cell r="J3612" t="str">
            <v>IMPLEMENTOS DE SEGURIDAD</v>
          </cell>
          <cell r="K3612" t="str">
            <v>hh</v>
          </cell>
          <cell r="M3612">
            <v>6.3799999999999996E-2</v>
          </cell>
          <cell r="N3612">
            <v>0.47</v>
          </cell>
          <cell r="O3612">
            <v>0.03</v>
          </cell>
          <cell r="P3612">
            <v>240.4</v>
          </cell>
          <cell r="Q3612">
            <v>113.04</v>
          </cell>
        </row>
        <row r="3613">
          <cell r="J3613" t="str">
            <v>CAMION VOLQUETE 12 m3</v>
          </cell>
          <cell r="K3613" t="str">
            <v>hm</v>
          </cell>
          <cell r="M3613">
            <v>3.2800000000000003E-2</v>
          </cell>
          <cell r="N3613">
            <v>130.97999999999999</v>
          </cell>
          <cell r="O3613">
            <v>4.3</v>
          </cell>
          <cell r="P3613">
            <v>123.59</v>
          </cell>
          <cell r="Q3613">
            <v>16202.83</v>
          </cell>
        </row>
        <row r="3614">
          <cell r="J3614" t="str">
            <v>CARGADOR RETROEXCAVADOR 62 HP 1 yd3</v>
          </cell>
          <cell r="K3614" t="str">
            <v>hm</v>
          </cell>
          <cell r="M3614">
            <v>8.6999999999999994E-3</v>
          </cell>
          <cell r="N3614">
            <v>94.09</v>
          </cell>
          <cell r="O3614">
            <v>0.82</v>
          </cell>
          <cell r="P3614">
            <v>32.78</v>
          </cell>
          <cell r="Q3614">
            <v>3089.84</v>
          </cell>
        </row>
        <row r="3615">
          <cell r="J3615" t="str">
            <v>JEFE DE GRUPO</v>
          </cell>
          <cell r="K3615" t="str">
            <v>hh</v>
          </cell>
          <cell r="M3615">
            <v>7.7000000000000002E-3</v>
          </cell>
          <cell r="N3615">
            <v>13.01</v>
          </cell>
          <cell r="O3615">
            <v>0.1</v>
          </cell>
          <cell r="P3615">
            <v>0.63</v>
          </cell>
          <cell r="Q3615">
            <v>8.18</v>
          </cell>
        </row>
        <row r="3616">
          <cell r="J3616" t="str">
            <v>OPERARIO</v>
          </cell>
          <cell r="K3616" t="str">
            <v>hh</v>
          </cell>
          <cell r="M3616">
            <v>0.1598</v>
          </cell>
          <cell r="N3616">
            <v>12.2</v>
          </cell>
          <cell r="O3616">
            <v>1.95</v>
          </cell>
          <cell r="P3616">
            <v>13.07</v>
          </cell>
          <cell r="Q3616">
            <v>159.51</v>
          </cell>
        </row>
        <row r="3617">
          <cell r="J3617" t="str">
            <v>AYUDANTE</v>
          </cell>
          <cell r="K3617" t="str">
            <v>hh</v>
          </cell>
          <cell r="M3617">
            <v>7.9500000000000001E-2</v>
          </cell>
          <cell r="N3617">
            <v>9.81</v>
          </cell>
          <cell r="O3617">
            <v>0.78</v>
          </cell>
          <cell r="P3617">
            <v>6.5</v>
          </cell>
          <cell r="Q3617">
            <v>63.8</v>
          </cell>
        </row>
        <row r="3618">
          <cell r="J3618" t="str">
            <v>CONCRETO PREMEZCLADO F'C=100 kg/cm2, PIEDRA DE 1", CEMENTO TIPO I, SLUMP 3"</v>
          </cell>
          <cell r="K3618" t="str">
            <v>m3</v>
          </cell>
          <cell r="M3618">
            <v>0.11</v>
          </cell>
          <cell r="N3618">
            <v>178.29</v>
          </cell>
          <cell r="O3618">
            <v>19.61</v>
          </cell>
          <cell r="P3618">
            <v>9</v>
          </cell>
          <cell r="Q3618">
            <v>1604.1</v>
          </cell>
        </row>
        <row r="3619">
          <cell r="J3619" t="str">
            <v>IMPLEMENTOS DE SEGURIDAD</v>
          </cell>
          <cell r="K3619" t="str">
            <v>hh</v>
          </cell>
          <cell r="M3619">
            <v>0.25530000000000003</v>
          </cell>
          <cell r="N3619">
            <v>0.47</v>
          </cell>
          <cell r="O3619">
            <v>0.12</v>
          </cell>
          <cell r="P3619">
            <v>20.88</v>
          </cell>
          <cell r="Q3619">
            <v>9.82</v>
          </cell>
        </row>
        <row r="3620">
          <cell r="J3620" t="str">
            <v>HERRAMIENTAS MANUALES</v>
          </cell>
          <cell r="K3620" t="str">
            <v>%MO</v>
          </cell>
          <cell r="M3620">
            <v>4.9299999999999997E-2</v>
          </cell>
          <cell r="N3620">
            <v>2.84</v>
          </cell>
          <cell r="O3620">
            <v>0.14000000000000001</v>
          </cell>
          <cell r="P3620">
            <v>4.03</v>
          </cell>
          <cell r="Q3620">
            <v>11.45</v>
          </cell>
        </row>
        <row r="3621">
          <cell r="J3621" t="str">
            <v>JEFE DE GRUPO</v>
          </cell>
          <cell r="K3621" t="str">
            <v>hh</v>
          </cell>
          <cell r="M3621">
            <v>3.15E-2</v>
          </cell>
          <cell r="N3621">
            <v>13.01</v>
          </cell>
          <cell r="O3621">
            <v>0.41</v>
          </cell>
          <cell r="P3621">
            <v>6.3</v>
          </cell>
          <cell r="Q3621">
            <v>82</v>
          </cell>
        </row>
        <row r="3622">
          <cell r="J3622" t="str">
            <v>OPERARIO</v>
          </cell>
          <cell r="K3622" t="str">
            <v>hh</v>
          </cell>
          <cell r="M3622">
            <v>0.32050000000000001</v>
          </cell>
          <cell r="N3622">
            <v>12.2</v>
          </cell>
          <cell r="O3622">
            <v>3.91</v>
          </cell>
          <cell r="P3622">
            <v>64.099999999999994</v>
          </cell>
          <cell r="Q3622">
            <v>782</v>
          </cell>
        </row>
        <row r="3623">
          <cell r="J3623" t="str">
            <v>AYUDANTE</v>
          </cell>
          <cell r="K3623" t="str">
            <v>hh</v>
          </cell>
          <cell r="M3623">
            <v>0.96020000000000005</v>
          </cell>
          <cell r="N3623">
            <v>9.81</v>
          </cell>
          <cell r="O3623">
            <v>9.42</v>
          </cell>
          <cell r="P3623">
            <v>192.04</v>
          </cell>
          <cell r="Q3623">
            <v>1884</v>
          </cell>
        </row>
        <row r="3624">
          <cell r="J3624" t="str">
            <v>PIEDRA GRANDE DE 6"</v>
          </cell>
          <cell r="K3624" t="str">
            <v>m3</v>
          </cell>
          <cell r="M3624">
            <v>0.45290000000000002</v>
          </cell>
          <cell r="N3624">
            <v>35</v>
          </cell>
          <cell r="O3624">
            <v>15.85</v>
          </cell>
          <cell r="P3624">
            <v>90.58</v>
          </cell>
          <cell r="Q3624">
            <v>3170</v>
          </cell>
        </row>
        <row r="3625">
          <cell r="J3625" t="str">
            <v>CONCRETO PREMEZCLADO f'c=100 kg/cm2</v>
          </cell>
          <cell r="K3625" t="str">
            <v>m3</v>
          </cell>
          <cell r="M3625">
            <v>0.78500000000000003</v>
          </cell>
          <cell r="N3625">
            <v>170.29</v>
          </cell>
          <cell r="O3625">
            <v>133.68</v>
          </cell>
          <cell r="P3625">
            <v>157</v>
          </cell>
          <cell r="Q3625">
            <v>26736</v>
          </cell>
        </row>
        <row r="3626">
          <cell r="J3626" t="str">
            <v>IMPLEMENTOS DE SEGURIDAD</v>
          </cell>
          <cell r="K3626" t="str">
            <v>hh</v>
          </cell>
          <cell r="M3626">
            <v>1.3190999999999999</v>
          </cell>
          <cell r="N3626">
            <v>0.47</v>
          </cell>
          <cell r="O3626">
            <v>0.62</v>
          </cell>
          <cell r="P3626">
            <v>263.82</v>
          </cell>
          <cell r="Q3626">
            <v>124</v>
          </cell>
        </row>
        <row r="3627">
          <cell r="J3627" t="str">
            <v>HERRAMIENTAS MANUALES</v>
          </cell>
          <cell r="K3627" t="str">
            <v>%MO</v>
          </cell>
          <cell r="M3627">
            <v>2.7199999999999998E-2</v>
          </cell>
          <cell r="N3627">
            <v>14.69</v>
          </cell>
          <cell r="O3627">
            <v>0.4</v>
          </cell>
          <cell r="P3627">
            <v>5.44</v>
          </cell>
          <cell r="Q3627">
            <v>80</v>
          </cell>
        </row>
        <row r="3628">
          <cell r="J3628" t="str">
            <v>JEFE DE GRUPO</v>
          </cell>
          <cell r="K3628" t="str">
            <v>hh</v>
          </cell>
          <cell r="M3628">
            <v>6.3799999999999996E-2</v>
          </cell>
          <cell r="N3628">
            <v>13.01</v>
          </cell>
          <cell r="O3628">
            <v>0.83</v>
          </cell>
          <cell r="P3628">
            <v>66.56</v>
          </cell>
          <cell r="Q3628">
            <v>865.86</v>
          </cell>
        </row>
        <row r="3629">
          <cell r="J3629" t="str">
            <v>OPERARIO</v>
          </cell>
          <cell r="K3629" t="str">
            <v>hh</v>
          </cell>
          <cell r="M3629">
            <v>0.64019999999999999</v>
          </cell>
          <cell r="N3629">
            <v>12.2</v>
          </cell>
          <cell r="O3629">
            <v>7.81</v>
          </cell>
          <cell r="P3629">
            <v>667.86</v>
          </cell>
          <cell r="Q3629">
            <v>8147.39</v>
          </cell>
        </row>
        <row r="3630">
          <cell r="J3630" t="str">
            <v>OFICIAL</v>
          </cell>
          <cell r="K3630" t="str">
            <v>hh</v>
          </cell>
          <cell r="M3630">
            <v>0.64029999999999998</v>
          </cell>
          <cell r="N3630">
            <v>10.87</v>
          </cell>
          <cell r="O3630">
            <v>6.96</v>
          </cell>
          <cell r="P3630">
            <v>667.96</v>
          </cell>
          <cell r="Q3630">
            <v>7260.67</v>
          </cell>
        </row>
        <row r="3631">
          <cell r="J3631" t="str">
            <v>ALAMBRE NEGRO RECOCIDO Nº 8</v>
          </cell>
          <cell r="K3631" t="str">
            <v>Kg</v>
          </cell>
          <cell r="M3631">
            <v>0.26329999999999998</v>
          </cell>
          <cell r="N3631">
            <v>3</v>
          </cell>
          <cell r="O3631">
            <v>0.79</v>
          </cell>
          <cell r="P3631">
            <v>274.67</v>
          </cell>
          <cell r="Q3631">
            <v>824.13</v>
          </cell>
        </row>
        <row r="3632">
          <cell r="J3632" t="str">
            <v>CLAVOS PARA MADERA CON CABEZA</v>
          </cell>
          <cell r="K3632" t="str">
            <v>Kg</v>
          </cell>
          <cell r="M3632">
            <v>0.13100000000000001</v>
          </cell>
          <cell r="N3632">
            <v>2.9</v>
          </cell>
          <cell r="O3632">
            <v>0.38</v>
          </cell>
          <cell r="P3632">
            <v>136.66</v>
          </cell>
          <cell r="Q3632">
            <v>396.42</v>
          </cell>
        </row>
        <row r="3633">
          <cell r="J3633" t="str">
            <v>MADERA TORNILLO INC. CORTE</v>
          </cell>
          <cell r="K3633" t="str">
            <v>p2</v>
          </cell>
          <cell r="M3633">
            <v>4.8312999999999997</v>
          </cell>
          <cell r="N3633">
            <v>3.7</v>
          </cell>
          <cell r="O3633">
            <v>17.88</v>
          </cell>
          <cell r="P3633">
            <v>5040.01</v>
          </cell>
          <cell r="Q3633">
            <v>18652.419999999998</v>
          </cell>
        </row>
        <row r="3634">
          <cell r="J3634" t="str">
            <v>IMPLEMENTOS DE SEGURIDAD</v>
          </cell>
          <cell r="K3634" t="str">
            <v>hh</v>
          </cell>
          <cell r="M3634">
            <v>1.3404</v>
          </cell>
          <cell r="N3634">
            <v>0.47</v>
          </cell>
          <cell r="O3634">
            <v>0.63</v>
          </cell>
          <cell r="P3634">
            <v>1398.31</v>
          </cell>
          <cell r="Q3634">
            <v>657.22</v>
          </cell>
        </row>
        <row r="3635">
          <cell r="J3635" t="str">
            <v>HERRAMIENTAS MANUALES</v>
          </cell>
          <cell r="K3635" t="str">
            <v>%MO</v>
          </cell>
          <cell r="M3635">
            <v>3.0099999999999998E-2</v>
          </cell>
          <cell r="N3635">
            <v>16.29</v>
          </cell>
          <cell r="O3635">
            <v>0.49</v>
          </cell>
          <cell r="P3635">
            <v>31.4</v>
          </cell>
          <cell r="Q3635">
            <v>511.17</v>
          </cell>
        </row>
        <row r="3636">
          <cell r="J3636" t="str">
            <v>JEFE DE GRUPO</v>
          </cell>
          <cell r="K3636" t="str">
            <v>hh</v>
          </cell>
          <cell r="M3636">
            <v>6.6900000000000001E-2</v>
          </cell>
          <cell r="N3636">
            <v>13.01</v>
          </cell>
          <cell r="O3636">
            <v>0.87</v>
          </cell>
          <cell r="P3636">
            <v>5.23</v>
          </cell>
          <cell r="Q3636">
            <v>68.069999999999993</v>
          </cell>
        </row>
        <row r="3637">
          <cell r="J3637" t="str">
            <v>OPERARIO</v>
          </cell>
          <cell r="K3637" t="str">
            <v>hh</v>
          </cell>
          <cell r="M3637">
            <v>1.3335999999999999</v>
          </cell>
          <cell r="N3637">
            <v>12.2</v>
          </cell>
          <cell r="O3637">
            <v>16.27</v>
          </cell>
          <cell r="P3637">
            <v>104.34</v>
          </cell>
          <cell r="Q3637">
            <v>1272.96</v>
          </cell>
        </row>
        <row r="3638">
          <cell r="J3638" t="str">
            <v>AYUDANTE</v>
          </cell>
          <cell r="K3638" t="str">
            <v>hh</v>
          </cell>
          <cell r="M3638">
            <v>2</v>
          </cell>
          <cell r="N3638">
            <v>9.81</v>
          </cell>
          <cell r="O3638">
            <v>19.62</v>
          </cell>
          <cell r="P3638">
            <v>156.47999999999999</v>
          </cell>
          <cell r="Q3638">
            <v>1535.07</v>
          </cell>
        </row>
        <row r="3639">
          <cell r="J3639" t="str">
            <v>CONCRETO PREMEZCLADO F'C=100 kg/cm2, PIEDRA DE 1", CEMENTO TIPO I, SLUMP 3"</v>
          </cell>
          <cell r="K3639" t="str">
            <v>m3</v>
          </cell>
          <cell r="M3639">
            <v>0.87549999999999994</v>
          </cell>
          <cell r="N3639">
            <v>170.29</v>
          </cell>
          <cell r="O3639">
            <v>149.09</v>
          </cell>
          <cell r="P3639">
            <v>68.5</v>
          </cell>
          <cell r="Q3639">
            <v>11664.8</v>
          </cell>
        </row>
        <row r="3640">
          <cell r="J3640" t="str">
            <v>PIEDRA GRANDE DE 6"</v>
          </cell>
          <cell r="K3640" t="str">
            <v>m3</v>
          </cell>
          <cell r="M3640">
            <v>0.22509999999999999</v>
          </cell>
          <cell r="N3640">
            <v>35</v>
          </cell>
          <cell r="O3640">
            <v>7.88</v>
          </cell>
          <cell r="P3640">
            <v>17.61</v>
          </cell>
          <cell r="Q3640">
            <v>616.53</v>
          </cell>
        </row>
        <row r="3641">
          <cell r="J3641" t="str">
            <v>IMPLEMENTOS DE SEGURIDAD</v>
          </cell>
          <cell r="K3641" t="str">
            <v>hh</v>
          </cell>
          <cell r="M3641">
            <v>3.4043000000000001</v>
          </cell>
          <cell r="N3641">
            <v>0.47</v>
          </cell>
          <cell r="O3641">
            <v>1.6</v>
          </cell>
          <cell r="P3641">
            <v>266.35000000000002</v>
          </cell>
          <cell r="Q3641">
            <v>125.18</v>
          </cell>
        </row>
        <row r="3642">
          <cell r="J3642" t="str">
            <v>GASOLINA 84</v>
          </cell>
          <cell r="K3642" t="str">
            <v>gal</v>
          </cell>
          <cell r="M3642">
            <v>0.26629999999999998</v>
          </cell>
          <cell r="N3642">
            <v>8.3000000000000007</v>
          </cell>
          <cell r="O3642">
            <v>2.21</v>
          </cell>
          <cell r="P3642">
            <v>20.84</v>
          </cell>
          <cell r="Q3642">
            <v>172.91</v>
          </cell>
        </row>
        <row r="3643">
          <cell r="J3643" t="str">
            <v>VIBRADOR DE CONCRETO3/4" - 2"</v>
          </cell>
          <cell r="K3643" t="str">
            <v>hm</v>
          </cell>
          <cell r="M3643">
            <v>0.99199999999999999</v>
          </cell>
          <cell r="N3643">
            <v>5</v>
          </cell>
          <cell r="O3643">
            <v>4.96</v>
          </cell>
          <cell r="P3643">
            <v>77.61</v>
          </cell>
          <cell r="Q3643">
            <v>388.07</v>
          </cell>
        </row>
        <row r="3644">
          <cell r="J3644" t="str">
            <v>HERRAMIENTAS MANUALES</v>
          </cell>
          <cell r="K3644" t="str">
            <v>%MO</v>
          </cell>
          <cell r="M3644">
            <v>3.1600000000000003E-2</v>
          </cell>
          <cell r="N3644">
            <v>36.75</v>
          </cell>
          <cell r="O3644">
            <v>1.1599999999999999</v>
          </cell>
          <cell r="P3644">
            <v>2.4700000000000002</v>
          </cell>
          <cell r="Q3644">
            <v>90.76</v>
          </cell>
        </row>
        <row r="3645">
          <cell r="J3645" t="str">
            <v>JEFE DE GRUPO</v>
          </cell>
          <cell r="K3645" t="str">
            <v>hh</v>
          </cell>
          <cell r="M3645">
            <v>3.2300000000000002E-2</v>
          </cell>
          <cell r="N3645">
            <v>13.01</v>
          </cell>
          <cell r="O3645">
            <v>0.42</v>
          </cell>
          <cell r="P3645">
            <v>15.63</v>
          </cell>
          <cell r="Q3645">
            <v>203.28</v>
          </cell>
        </row>
        <row r="3646">
          <cell r="J3646" t="str">
            <v>OPERARIO</v>
          </cell>
          <cell r="K3646" t="str">
            <v>hh</v>
          </cell>
          <cell r="M3646">
            <v>0.64019999999999999</v>
          </cell>
          <cell r="N3646">
            <v>12.2</v>
          </cell>
          <cell r="O3646">
            <v>7.81</v>
          </cell>
          <cell r="P3646">
            <v>309.86</v>
          </cell>
          <cell r="Q3646">
            <v>3780.04</v>
          </cell>
        </row>
        <row r="3647">
          <cell r="J3647" t="str">
            <v>AYUDANTE</v>
          </cell>
          <cell r="K3647" t="str">
            <v>hh</v>
          </cell>
          <cell r="M3647">
            <v>0.64019999999999999</v>
          </cell>
          <cell r="N3647">
            <v>9.81</v>
          </cell>
          <cell r="O3647">
            <v>6.28</v>
          </cell>
          <cell r="P3647">
            <v>309.86</v>
          </cell>
          <cell r="Q3647">
            <v>3039.52</v>
          </cell>
        </row>
        <row r="3648">
          <cell r="J3648" t="str">
            <v>CONCRETO PREMEZCLADO f'c=210 kg/cm2, Piedra 67, Slump 3-4"</v>
          </cell>
          <cell r="K3648" t="str">
            <v>m3</v>
          </cell>
          <cell r="M3648">
            <v>1.03</v>
          </cell>
          <cell r="N3648">
            <v>200.99</v>
          </cell>
          <cell r="O3648">
            <v>207.02</v>
          </cell>
          <cell r="P3648">
            <v>498.52</v>
          </cell>
          <cell r="Q3648">
            <v>100197.68</v>
          </cell>
        </row>
        <row r="3649">
          <cell r="J3649" t="str">
            <v>IMPLEMENTOS DE SEGURIDAD</v>
          </cell>
          <cell r="K3649" t="str">
            <v>hh</v>
          </cell>
          <cell r="M3649">
            <v>1.3190999999999999</v>
          </cell>
          <cell r="N3649">
            <v>0.47</v>
          </cell>
          <cell r="O3649">
            <v>0.62</v>
          </cell>
          <cell r="P3649">
            <v>638.44000000000005</v>
          </cell>
          <cell r="Q3649">
            <v>300.08</v>
          </cell>
        </row>
        <row r="3650">
          <cell r="J3650" t="str">
            <v>GASOLINA 84</v>
          </cell>
          <cell r="K3650" t="str">
            <v>gal</v>
          </cell>
          <cell r="M3650">
            <v>0.12770000000000001</v>
          </cell>
          <cell r="N3650">
            <v>8.3000000000000007</v>
          </cell>
          <cell r="O3650">
            <v>1.06</v>
          </cell>
          <cell r="P3650">
            <v>61.81</v>
          </cell>
          <cell r="Q3650">
            <v>513.04</v>
          </cell>
        </row>
        <row r="3651">
          <cell r="J3651" t="str">
            <v>VIBRADOR DE CONCRETO3/4" - 2"</v>
          </cell>
          <cell r="K3651" t="str">
            <v>hm</v>
          </cell>
          <cell r="M3651">
            <v>0.47799999999999998</v>
          </cell>
          <cell r="N3651">
            <v>5</v>
          </cell>
          <cell r="O3651">
            <v>2.39</v>
          </cell>
          <cell r="P3651">
            <v>231.35</v>
          </cell>
          <cell r="Q3651">
            <v>1156.76</v>
          </cell>
        </row>
        <row r="3652">
          <cell r="J3652" t="str">
            <v>HERRAMIENTAS MANUALES</v>
          </cell>
          <cell r="K3652" t="str">
            <v>%MO</v>
          </cell>
          <cell r="M3652">
            <v>5.0299999999999997E-2</v>
          </cell>
          <cell r="N3652">
            <v>14.5</v>
          </cell>
          <cell r="O3652">
            <v>0.73</v>
          </cell>
          <cell r="P3652">
            <v>24.35</v>
          </cell>
          <cell r="Q3652">
            <v>353.32</v>
          </cell>
        </row>
        <row r="3653">
          <cell r="J3653" t="str">
            <v>SERVICIO DEHABILITADO DE ACERO DE REFUERZO</v>
          </cell>
          <cell r="K3653" t="str">
            <v>Kg</v>
          </cell>
          <cell r="M3653">
            <v>1.1143000000000001</v>
          </cell>
          <cell r="N3653">
            <v>0.35</v>
          </cell>
          <cell r="O3653">
            <v>0.39</v>
          </cell>
          <cell r="P3653">
            <v>8304.66</v>
          </cell>
          <cell r="Q3653">
            <v>2906.59</v>
          </cell>
        </row>
        <row r="3654">
          <cell r="J3654" t="str">
            <v>JEFE DE GRUPO</v>
          </cell>
          <cell r="K3654" t="str">
            <v>hh</v>
          </cell>
          <cell r="M3654">
            <v>2.3E-3</v>
          </cell>
          <cell r="N3654">
            <v>13.01</v>
          </cell>
          <cell r="O3654">
            <v>0.03</v>
          </cell>
          <cell r="P3654">
            <v>17.14</v>
          </cell>
          <cell r="Q3654">
            <v>223.58</v>
          </cell>
        </row>
        <row r="3655">
          <cell r="J3655" t="str">
            <v>OPERARIO</v>
          </cell>
          <cell r="K3655" t="str">
            <v>hh</v>
          </cell>
          <cell r="M3655">
            <v>2.5399999999999999E-2</v>
          </cell>
          <cell r="N3655">
            <v>12.2</v>
          </cell>
          <cell r="O3655">
            <v>0.31</v>
          </cell>
          <cell r="P3655">
            <v>189.3</v>
          </cell>
          <cell r="Q3655">
            <v>2310.37</v>
          </cell>
        </row>
        <row r="3656">
          <cell r="J3656" t="str">
            <v>OFICIAL</v>
          </cell>
          <cell r="K3656" t="str">
            <v>hh</v>
          </cell>
          <cell r="M3656">
            <v>2.4799999999999999E-2</v>
          </cell>
          <cell r="N3656">
            <v>10.87</v>
          </cell>
          <cell r="O3656">
            <v>0.27</v>
          </cell>
          <cell r="P3656">
            <v>184.83</v>
          </cell>
          <cell r="Q3656">
            <v>2012.26</v>
          </cell>
        </row>
        <row r="3657">
          <cell r="J3657" t="str">
            <v>ACERO CORRUGADO fy=4200 kg/cm2 GRADO 60</v>
          </cell>
          <cell r="K3657" t="str">
            <v>Kg</v>
          </cell>
          <cell r="M3657">
            <v>1.1000000000000001</v>
          </cell>
          <cell r="N3657">
            <v>2.33</v>
          </cell>
          <cell r="O3657">
            <v>2.56</v>
          </cell>
          <cell r="P3657">
            <v>8198.08</v>
          </cell>
          <cell r="Q3657">
            <v>19079.169999999998</v>
          </cell>
        </row>
        <row r="3658">
          <cell r="J3658" t="str">
            <v>ALAMBRE NEGRO RECOCIDO Nº 16</v>
          </cell>
          <cell r="K3658" t="str">
            <v>Kg</v>
          </cell>
          <cell r="M3658">
            <v>6.1100000000000002E-2</v>
          </cell>
          <cell r="N3658">
            <v>3.11</v>
          </cell>
          <cell r="O3658">
            <v>0.19</v>
          </cell>
          <cell r="P3658">
            <v>455.37</v>
          </cell>
          <cell r="Q3658">
            <v>1416.03</v>
          </cell>
        </row>
        <row r="3659">
          <cell r="J3659" t="str">
            <v>PETROLEO D-2</v>
          </cell>
          <cell r="K3659" t="str">
            <v>gal</v>
          </cell>
          <cell r="M3659">
            <v>2.0199999999999999E-2</v>
          </cell>
          <cell r="N3659">
            <v>8.4</v>
          </cell>
          <cell r="O3659">
            <v>0.17</v>
          </cell>
          <cell r="P3659">
            <v>150.55000000000001</v>
          </cell>
          <cell r="Q3659">
            <v>1266.98</v>
          </cell>
        </row>
        <row r="3660">
          <cell r="J3660" t="str">
            <v>IMPLEMENTOS DE SEGURIDAD</v>
          </cell>
          <cell r="K3660" t="str">
            <v>hh</v>
          </cell>
          <cell r="M3660">
            <v>4.2599999999999999E-2</v>
          </cell>
          <cell r="N3660">
            <v>0.47</v>
          </cell>
          <cell r="O3660">
            <v>0.02</v>
          </cell>
          <cell r="P3660">
            <v>317.49</v>
          </cell>
          <cell r="Q3660">
            <v>149.06</v>
          </cell>
        </row>
        <row r="3661">
          <cell r="J3661" t="str">
            <v>HERRAMIENTAS MANUALES</v>
          </cell>
          <cell r="K3661" t="str">
            <v>%MO</v>
          </cell>
          <cell r="M3661">
            <v>4.41E-2</v>
          </cell>
          <cell r="N3661">
            <v>0.68</v>
          </cell>
          <cell r="O3661">
            <v>0.03</v>
          </cell>
          <cell r="P3661">
            <v>328.67</v>
          </cell>
          <cell r="Q3661">
            <v>223.58</v>
          </cell>
        </row>
        <row r="3662">
          <cell r="J3662" t="str">
            <v>CAMION GRUA DE 5.75TN</v>
          </cell>
          <cell r="K3662" t="str">
            <v>hm</v>
          </cell>
          <cell r="M3662">
            <v>6.4000000000000003E-3</v>
          </cell>
          <cell r="N3662">
            <v>100.8</v>
          </cell>
          <cell r="O3662">
            <v>0.65</v>
          </cell>
          <cell r="P3662">
            <v>47.7</v>
          </cell>
          <cell r="Q3662">
            <v>4844.32</v>
          </cell>
        </row>
        <row r="3663">
          <cell r="J3663" t="str">
            <v>JEFE DE GRUPO</v>
          </cell>
          <cell r="K3663" t="str">
            <v>hh</v>
          </cell>
          <cell r="M3663">
            <v>2.6100000000000002E-2</v>
          </cell>
          <cell r="N3663">
            <v>13.01</v>
          </cell>
          <cell r="O3663">
            <v>0.34</v>
          </cell>
          <cell r="P3663">
            <v>158.25</v>
          </cell>
          <cell r="Q3663">
            <v>2061.4899999999998</v>
          </cell>
        </row>
        <row r="3664">
          <cell r="J3664" t="str">
            <v>OPERARIO</v>
          </cell>
          <cell r="K3664" t="str">
            <v>hh</v>
          </cell>
          <cell r="M3664">
            <v>0.25979999999999998</v>
          </cell>
          <cell r="N3664">
            <v>12.2</v>
          </cell>
          <cell r="O3664">
            <v>3.17</v>
          </cell>
          <cell r="P3664">
            <v>1575.22</v>
          </cell>
          <cell r="Q3664">
            <v>19220.34</v>
          </cell>
        </row>
        <row r="3665">
          <cell r="J3665" t="str">
            <v>OFICIAL</v>
          </cell>
          <cell r="K3665" t="str">
            <v>hh</v>
          </cell>
          <cell r="M3665">
            <v>0.26029999999999998</v>
          </cell>
          <cell r="N3665">
            <v>10.87</v>
          </cell>
          <cell r="O3665">
            <v>2.83</v>
          </cell>
          <cell r="P3665">
            <v>1578.25</v>
          </cell>
          <cell r="Q3665">
            <v>17158.86</v>
          </cell>
        </row>
        <row r="3666">
          <cell r="J3666" t="str">
            <v>AYUDANTE</v>
          </cell>
          <cell r="K3666" t="str">
            <v>hh</v>
          </cell>
          <cell r="M3666">
            <v>0.26100000000000001</v>
          </cell>
          <cell r="N3666">
            <v>9.81</v>
          </cell>
          <cell r="O3666">
            <v>2.56</v>
          </cell>
          <cell r="P3666">
            <v>1582.5</v>
          </cell>
          <cell r="Q3666">
            <v>15521.79</v>
          </cell>
        </row>
        <row r="3667">
          <cell r="J3667" t="str">
            <v>OPERADOR DE EQUIPO PESADO</v>
          </cell>
          <cell r="K3667" t="str">
            <v>hh</v>
          </cell>
          <cell r="M3667">
            <v>0.19700000000000001</v>
          </cell>
          <cell r="N3667">
            <v>12.64</v>
          </cell>
          <cell r="O3667">
            <v>2.4900000000000002</v>
          </cell>
          <cell r="P3667">
            <v>1194.45</v>
          </cell>
          <cell r="Q3667">
            <v>15097.37</v>
          </cell>
        </row>
        <row r="3668">
          <cell r="J3668" t="str">
            <v>CLAVOS PARA MADERA CON CABEZA</v>
          </cell>
          <cell r="K3668" t="str">
            <v>Kg</v>
          </cell>
          <cell r="M3668">
            <v>0.4</v>
          </cell>
          <cell r="N3668">
            <v>2.9</v>
          </cell>
          <cell r="O3668">
            <v>1.1599999999999999</v>
          </cell>
          <cell r="P3668">
            <v>2425.2800000000002</v>
          </cell>
          <cell r="Q3668">
            <v>7033.31</v>
          </cell>
        </row>
        <row r="3669">
          <cell r="J3669" t="str">
            <v>DESMOLDADOR PARA ENCOFRADO C/V</v>
          </cell>
          <cell r="K3669" t="str">
            <v>gal</v>
          </cell>
          <cell r="M3669">
            <v>2.4199999999999999E-2</v>
          </cell>
          <cell r="N3669">
            <v>21.05</v>
          </cell>
          <cell r="O3669">
            <v>0.51</v>
          </cell>
          <cell r="P3669">
            <v>146.72999999999999</v>
          </cell>
          <cell r="Q3669">
            <v>3092.23</v>
          </cell>
        </row>
        <row r="3670">
          <cell r="J3670" t="str">
            <v>TRIPLAY DE 18 mm PARA ENCOFRADO</v>
          </cell>
          <cell r="K3670" t="str">
            <v>pl</v>
          </cell>
          <cell r="M3670">
            <v>2.3199999999999998E-2</v>
          </cell>
          <cell r="N3670">
            <v>110</v>
          </cell>
          <cell r="O3670">
            <v>2.5499999999999998</v>
          </cell>
          <cell r="P3670">
            <v>140.66999999999999</v>
          </cell>
          <cell r="Q3670">
            <v>15461.16</v>
          </cell>
        </row>
        <row r="3671">
          <cell r="J3671" t="str">
            <v>PETROLEO D-2</v>
          </cell>
          <cell r="K3671" t="str">
            <v>gal</v>
          </cell>
          <cell r="M3671">
            <v>1.325</v>
          </cell>
          <cell r="N3671">
            <v>8.4</v>
          </cell>
          <cell r="O3671">
            <v>11.13</v>
          </cell>
          <cell r="P3671">
            <v>8033.74</v>
          </cell>
          <cell r="Q3671">
            <v>67483.42</v>
          </cell>
        </row>
        <row r="3672">
          <cell r="J3672" t="str">
            <v>IMPLEMENTOS DE SEGURIDAD</v>
          </cell>
          <cell r="K3672" t="str">
            <v>hh</v>
          </cell>
          <cell r="M3672">
            <v>1</v>
          </cell>
          <cell r="N3672">
            <v>0.47</v>
          </cell>
          <cell r="O3672">
            <v>0.47</v>
          </cell>
          <cell r="P3672">
            <v>6063.2</v>
          </cell>
          <cell r="Q3672">
            <v>2849.7</v>
          </cell>
        </row>
        <row r="3673">
          <cell r="J3673" t="str">
            <v>HERRAMIENTAS MANUALES</v>
          </cell>
          <cell r="K3673" t="str">
            <v>%MO</v>
          </cell>
          <cell r="M3673">
            <v>5.04E-2</v>
          </cell>
          <cell r="N3673">
            <v>11.7</v>
          </cell>
          <cell r="O3673">
            <v>0.59</v>
          </cell>
          <cell r="P3673">
            <v>305.58999999999997</v>
          </cell>
          <cell r="Q3673">
            <v>3577.29</v>
          </cell>
        </row>
        <row r="3674">
          <cell r="J3674" t="str">
            <v>ANDAMIO METALICO PARA COLUMNAS C1, C2, C3</v>
          </cell>
          <cell r="K3674" t="str">
            <v>mes</v>
          </cell>
          <cell r="M3674">
            <v>6.0000000000000001E-3</v>
          </cell>
          <cell r="N3674">
            <v>1079.6500000000001</v>
          </cell>
          <cell r="O3674">
            <v>6.48</v>
          </cell>
          <cell r="P3674">
            <v>36.380000000000003</v>
          </cell>
          <cell r="Q3674">
            <v>39289.54</v>
          </cell>
        </row>
        <row r="3675">
          <cell r="J3675" t="str">
            <v>ENCOFRADO METALICO TIPO C1, C2, C3</v>
          </cell>
          <cell r="K3675" t="str">
            <v>m2</v>
          </cell>
          <cell r="M3675">
            <v>7.4999999999999997E-2</v>
          </cell>
          <cell r="N3675">
            <v>209.36</v>
          </cell>
          <cell r="O3675">
            <v>15.7</v>
          </cell>
          <cell r="P3675">
            <v>454.74</v>
          </cell>
          <cell r="Q3675">
            <v>95192.24</v>
          </cell>
        </row>
        <row r="3676">
          <cell r="J3676" t="str">
            <v>GRUA DE 30TN</v>
          </cell>
          <cell r="K3676" t="str">
            <v>hm</v>
          </cell>
          <cell r="M3676">
            <v>0.1454</v>
          </cell>
          <cell r="N3676">
            <v>63.49</v>
          </cell>
          <cell r="O3676">
            <v>9.23</v>
          </cell>
          <cell r="P3676">
            <v>881.59</v>
          </cell>
          <cell r="Q3676">
            <v>55963.34</v>
          </cell>
        </row>
        <row r="3677">
          <cell r="J3677" t="str">
            <v>CAMION GRUA (BRAZO ARTICULADO)</v>
          </cell>
          <cell r="K3677" t="str">
            <v>hm</v>
          </cell>
          <cell r="M3677">
            <v>5.1400000000000001E-2</v>
          </cell>
          <cell r="N3677">
            <v>41.09</v>
          </cell>
          <cell r="O3677">
            <v>2.11</v>
          </cell>
          <cell r="P3677">
            <v>311.64999999999998</v>
          </cell>
          <cell r="Q3677">
            <v>12793.35</v>
          </cell>
        </row>
        <row r="3678">
          <cell r="J3678" t="str">
            <v>JEFE DE GRUPO</v>
          </cell>
          <cell r="K3678" t="str">
            <v>hh</v>
          </cell>
          <cell r="M3678">
            <v>7.9899999999999999E-2</v>
          </cell>
          <cell r="N3678">
            <v>13.01</v>
          </cell>
          <cell r="O3678">
            <v>1.04</v>
          </cell>
          <cell r="P3678">
            <v>47.81</v>
          </cell>
          <cell r="Q3678">
            <v>622.34</v>
          </cell>
        </row>
        <row r="3679">
          <cell r="J3679" t="str">
            <v>OPERARIO</v>
          </cell>
          <cell r="K3679" t="str">
            <v>hh</v>
          </cell>
          <cell r="M3679">
            <v>1.6</v>
          </cell>
          <cell r="N3679">
            <v>12.2</v>
          </cell>
          <cell r="O3679">
            <v>19.52</v>
          </cell>
          <cell r="P3679">
            <v>957.44</v>
          </cell>
          <cell r="Q3679">
            <v>11680.77</v>
          </cell>
        </row>
        <row r="3680">
          <cell r="J3680" t="str">
            <v>AYUDANTE</v>
          </cell>
          <cell r="K3680" t="str">
            <v>hh</v>
          </cell>
          <cell r="M3680">
            <v>1.6004</v>
          </cell>
          <cell r="N3680">
            <v>9.81</v>
          </cell>
          <cell r="O3680">
            <v>15.7</v>
          </cell>
          <cell r="P3680">
            <v>957.68</v>
          </cell>
          <cell r="Q3680">
            <v>9394.8799999999992</v>
          </cell>
        </row>
        <row r="3681">
          <cell r="J3681" t="str">
            <v>CONCRETO PREMEZCLADO f'c=210 kg/cm2, PIEDRA DE 3/4", CEMENTO TIPO I, REHOPLASTICO</v>
          </cell>
          <cell r="K3681" t="str">
            <v>m3</v>
          </cell>
          <cell r="M3681">
            <v>1.03</v>
          </cell>
          <cell r="N3681">
            <v>202.39</v>
          </cell>
          <cell r="O3681">
            <v>208.46</v>
          </cell>
          <cell r="P3681">
            <v>616.35</v>
          </cell>
          <cell r="Q3681">
            <v>124742.46</v>
          </cell>
        </row>
        <row r="3682">
          <cell r="J3682" t="str">
            <v>IMPLEMENTOS DE SEGURIDAD</v>
          </cell>
          <cell r="K3682" t="str">
            <v>hh</v>
          </cell>
          <cell r="M3682">
            <v>3.2766000000000002</v>
          </cell>
          <cell r="N3682">
            <v>0.47</v>
          </cell>
          <cell r="O3682">
            <v>1.54</v>
          </cell>
          <cell r="P3682">
            <v>1960.72</v>
          </cell>
          <cell r="Q3682">
            <v>921.54</v>
          </cell>
        </row>
        <row r="3683">
          <cell r="J3683" t="str">
            <v>GASOLINA 84</v>
          </cell>
          <cell r="K3683" t="str">
            <v>gal</v>
          </cell>
          <cell r="M3683">
            <v>0.32050000000000001</v>
          </cell>
          <cell r="N3683">
            <v>8.3000000000000007</v>
          </cell>
          <cell r="O3683">
            <v>2.66</v>
          </cell>
          <cell r="P3683">
            <v>191.79</v>
          </cell>
          <cell r="Q3683">
            <v>1591.74</v>
          </cell>
        </row>
        <row r="3684">
          <cell r="J3684" t="str">
            <v>VIBRADOR DE CONCRETO3/4" - 2"</v>
          </cell>
          <cell r="K3684" t="str">
            <v>hm</v>
          </cell>
          <cell r="M3684">
            <v>1.1919999999999999</v>
          </cell>
          <cell r="N3684">
            <v>5</v>
          </cell>
          <cell r="O3684">
            <v>5.96</v>
          </cell>
          <cell r="P3684">
            <v>713.29</v>
          </cell>
          <cell r="Q3684">
            <v>3566.46</v>
          </cell>
        </row>
        <row r="3685">
          <cell r="J3685" t="str">
            <v>SERVICIO DE BOMBA P/PREMEZCLADO</v>
          </cell>
          <cell r="K3685" t="str">
            <v>m3</v>
          </cell>
          <cell r="M3685">
            <v>1.03</v>
          </cell>
          <cell r="N3685">
            <v>30</v>
          </cell>
          <cell r="O3685">
            <v>30.9</v>
          </cell>
          <cell r="P3685">
            <v>616.35</v>
          </cell>
          <cell r="Q3685">
            <v>18490.560000000001</v>
          </cell>
        </row>
        <row r="3686">
          <cell r="J3686" t="str">
            <v>HERRAMIENTAS MANUALES</v>
          </cell>
          <cell r="K3686" t="str">
            <v>%MO</v>
          </cell>
          <cell r="M3686">
            <v>4.99E-2</v>
          </cell>
          <cell r="N3686">
            <v>36.26</v>
          </cell>
          <cell r="O3686">
            <v>1.81</v>
          </cell>
          <cell r="P3686">
            <v>29.86</v>
          </cell>
          <cell r="Q3686">
            <v>1083.0999999999999</v>
          </cell>
        </row>
        <row r="3687">
          <cell r="J3687" t="str">
            <v>SERVICIO DEHABILITADO DE ACERO DE REFUERZO</v>
          </cell>
          <cell r="K3687" t="str">
            <v>Kg</v>
          </cell>
          <cell r="M3687">
            <v>1</v>
          </cell>
          <cell r="N3687">
            <v>0.35</v>
          </cell>
          <cell r="O3687">
            <v>0.35</v>
          </cell>
          <cell r="P3687">
            <v>97429.8</v>
          </cell>
          <cell r="Q3687">
            <v>34100.43</v>
          </cell>
        </row>
        <row r="3688">
          <cell r="J3688" t="str">
            <v>JEFE DE GRUPO</v>
          </cell>
          <cell r="K3688" t="str">
            <v>hh</v>
          </cell>
          <cell r="M3688">
            <v>8.0000000000000004E-4</v>
          </cell>
          <cell r="N3688">
            <v>13.01</v>
          </cell>
          <cell r="O3688">
            <v>0.01</v>
          </cell>
          <cell r="P3688">
            <v>77.94</v>
          </cell>
          <cell r="Q3688">
            <v>974.3</v>
          </cell>
        </row>
        <row r="3689">
          <cell r="J3689" t="str">
            <v>OPERARIO</v>
          </cell>
          <cell r="K3689" t="str">
            <v>hh</v>
          </cell>
          <cell r="M3689">
            <v>1.15E-2</v>
          </cell>
          <cell r="N3689">
            <v>12.2</v>
          </cell>
          <cell r="O3689">
            <v>0.14000000000000001</v>
          </cell>
          <cell r="P3689">
            <v>1120.44</v>
          </cell>
          <cell r="Q3689">
            <v>13640.17</v>
          </cell>
        </row>
        <row r="3690">
          <cell r="J3690" t="str">
            <v>OFICIAL</v>
          </cell>
          <cell r="K3690" t="str">
            <v>hh</v>
          </cell>
          <cell r="M3690">
            <v>1.0999999999999999E-2</v>
          </cell>
          <cell r="N3690">
            <v>10.87</v>
          </cell>
          <cell r="O3690">
            <v>0.12</v>
          </cell>
          <cell r="P3690">
            <v>1071.73</v>
          </cell>
          <cell r="Q3690">
            <v>11691.58</v>
          </cell>
        </row>
        <row r="3691">
          <cell r="J3691" t="str">
            <v>OPERADOR DE EQUIPO PESADO</v>
          </cell>
          <cell r="K3691" t="str">
            <v>hh</v>
          </cell>
          <cell r="M3691">
            <v>7.1000000000000004E-3</v>
          </cell>
          <cell r="N3691">
            <v>12.64</v>
          </cell>
          <cell r="O3691">
            <v>0.09</v>
          </cell>
          <cell r="P3691">
            <v>691.75</v>
          </cell>
          <cell r="Q3691">
            <v>8768.68</v>
          </cell>
        </row>
        <row r="3692">
          <cell r="J3692" t="str">
            <v>ALAMBRE NEGRO RECOCIDO Nº 16</v>
          </cell>
          <cell r="K3692" t="str">
            <v>Kg</v>
          </cell>
          <cell r="M3692">
            <v>6.1100000000000002E-2</v>
          </cell>
          <cell r="N3692">
            <v>3.11</v>
          </cell>
          <cell r="O3692">
            <v>0.19</v>
          </cell>
          <cell r="P3692">
            <v>5952.96</v>
          </cell>
          <cell r="Q3692">
            <v>18511.66</v>
          </cell>
        </row>
        <row r="3693">
          <cell r="J3693" t="str">
            <v>ACERO CORRUGADO fy=4200 kg/cm2 GRADO 60</v>
          </cell>
          <cell r="K3693" t="str">
            <v>Kg</v>
          </cell>
          <cell r="M3693">
            <v>1.1000000000000001</v>
          </cell>
          <cell r="N3693">
            <v>2.33</v>
          </cell>
          <cell r="O3693">
            <v>2.56</v>
          </cell>
          <cell r="P3693">
            <v>107172.78</v>
          </cell>
          <cell r="Q3693">
            <v>249420.29</v>
          </cell>
        </row>
        <row r="3694">
          <cell r="J3694" t="str">
            <v>PETROLEO D-2</v>
          </cell>
          <cell r="K3694" t="str">
            <v>gal</v>
          </cell>
          <cell r="M3694">
            <v>8.5699999999999998E-2</v>
          </cell>
          <cell r="N3694">
            <v>8.4</v>
          </cell>
          <cell r="O3694">
            <v>0.72</v>
          </cell>
          <cell r="P3694">
            <v>8349.73</v>
          </cell>
          <cell r="Q3694">
            <v>70149.460000000006</v>
          </cell>
        </row>
        <row r="3695">
          <cell r="J3695" t="str">
            <v>IMPLEMENTOS DE SEGURIDAD</v>
          </cell>
          <cell r="K3695" t="str">
            <v>hh</v>
          </cell>
          <cell r="M3695">
            <v>2.1299999999999999E-2</v>
          </cell>
          <cell r="N3695">
            <v>0.47</v>
          </cell>
          <cell r="O3695">
            <v>0.01</v>
          </cell>
          <cell r="P3695">
            <v>2075.25</v>
          </cell>
          <cell r="Q3695">
            <v>974.3</v>
          </cell>
        </row>
        <row r="3696">
          <cell r="J3696" t="str">
            <v>ANDAMIO METALICO PARA COLUMNAS C1, C2, C3</v>
          </cell>
          <cell r="K3696" t="str">
            <v>mes</v>
          </cell>
          <cell r="M3696">
            <v>4.0000000000000002E-4</v>
          </cell>
          <cell r="N3696">
            <v>1079.6500000000001</v>
          </cell>
          <cell r="O3696">
            <v>0.43</v>
          </cell>
          <cell r="P3696">
            <v>38.97</v>
          </cell>
          <cell r="Q3696">
            <v>41894.81</v>
          </cell>
        </row>
        <row r="3697">
          <cell r="J3697" t="str">
            <v>GRUA DE 30TN</v>
          </cell>
          <cell r="K3697" t="str">
            <v>hm</v>
          </cell>
          <cell r="M3697">
            <v>7.4000000000000003E-3</v>
          </cell>
          <cell r="N3697">
            <v>63.49</v>
          </cell>
          <cell r="O3697">
            <v>0.47</v>
          </cell>
          <cell r="P3697">
            <v>720.98</v>
          </cell>
          <cell r="Q3697">
            <v>45792.01</v>
          </cell>
        </row>
        <row r="3698">
          <cell r="J3698" t="str">
            <v>CAMION GRUA DE 5.75TN</v>
          </cell>
          <cell r="K3698" t="str">
            <v>hm</v>
          </cell>
          <cell r="M3698">
            <v>4.0000000000000002E-4</v>
          </cell>
          <cell r="N3698">
            <v>100.8</v>
          </cell>
          <cell r="O3698">
            <v>0.04</v>
          </cell>
          <cell r="P3698">
            <v>38.97</v>
          </cell>
          <cell r="Q3698">
            <v>3897.19</v>
          </cell>
        </row>
        <row r="3699">
          <cell r="J3699" t="str">
            <v>HERRAMIENTAS MANUALES</v>
          </cell>
          <cell r="K3699" t="str">
            <v>%MO</v>
          </cell>
          <cell r="M3699">
            <v>3.5700000000000003E-2</v>
          </cell>
          <cell r="N3699">
            <v>0.28000000000000003</v>
          </cell>
          <cell r="O3699">
            <v>0.01</v>
          </cell>
          <cell r="P3699">
            <v>3478.24</v>
          </cell>
          <cell r="Q3699">
            <v>974.3</v>
          </cell>
        </row>
        <row r="3700">
          <cell r="J3700" t="str">
            <v>OPERARIO</v>
          </cell>
          <cell r="K3700" t="str">
            <v>hh</v>
          </cell>
          <cell r="M3700">
            <v>0.1</v>
          </cell>
          <cell r="N3700">
            <v>12.2</v>
          </cell>
          <cell r="O3700">
            <v>1.22</v>
          </cell>
          <cell r="P3700">
            <v>32.799999999999997</v>
          </cell>
          <cell r="Q3700">
            <v>400.16</v>
          </cell>
        </row>
        <row r="3701">
          <cell r="J3701" t="str">
            <v>OFICIAL</v>
          </cell>
          <cell r="K3701" t="str">
            <v>hh</v>
          </cell>
          <cell r="M3701">
            <v>1</v>
          </cell>
          <cell r="N3701">
            <v>10.87</v>
          </cell>
          <cell r="O3701">
            <v>10.87</v>
          </cell>
          <cell r="P3701">
            <v>328</v>
          </cell>
          <cell r="Q3701">
            <v>3565.36</v>
          </cell>
        </row>
        <row r="3702">
          <cell r="J3702" t="str">
            <v>AYUDANTE</v>
          </cell>
          <cell r="K3702" t="str">
            <v>hh</v>
          </cell>
          <cell r="M3702">
            <v>1</v>
          </cell>
          <cell r="N3702">
            <v>9.81</v>
          </cell>
          <cell r="O3702">
            <v>9.81</v>
          </cell>
          <cell r="P3702">
            <v>328</v>
          </cell>
          <cell r="Q3702">
            <v>3217.68</v>
          </cell>
        </row>
        <row r="3703">
          <cell r="J3703" t="str">
            <v>ALAMBRE NEGRO RECOCIDO Nº 8</v>
          </cell>
          <cell r="K3703" t="str">
            <v>Kg</v>
          </cell>
          <cell r="M3703">
            <v>0.08</v>
          </cell>
          <cell r="N3703">
            <v>3</v>
          </cell>
          <cell r="O3703">
            <v>0.24</v>
          </cell>
          <cell r="P3703">
            <v>26.24</v>
          </cell>
          <cell r="Q3703">
            <v>78.72</v>
          </cell>
        </row>
        <row r="3704">
          <cell r="J3704" t="str">
            <v>CLAVOS PARA MADERA CON CABEZA</v>
          </cell>
          <cell r="K3704" t="str">
            <v>Kg</v>
          </cell>
          <cell r="M3704">
            <v>0.2172</v>
          </cell>
          <cell r="N3704">
            <v>2.9</v>
          </cell>
          <cell r="O3704">
            <v>0.63</v>
          </cell>
          <cell r="P3704">
            <v>71.239999999999995</v>
          </cell>
          <cell r="Q3704">
            <v>206.64</v>
          </cell>
        </row>
        <row r="3705">
          <cell r="J3705" t="str">
            <v>TRIPLAY LUPUNA DE 4' X8'X10 mm</v>
          </cell>
          <cell r="K3705" t="str">
            <v>pl</v>
          </cell>
          <cell r="M3705">
            <v>4.41E-2</v>
          </cell>
          <cell r="N3705">
            <v>54</v>
          </cell>
          <cell r="O3705">
            <v>2.38</v>
          </cell>
          <cell r="P3705">
            <v>14.46</v>
          </cell>
          <cell r="Q3705">
            <v>780.64</v>
          </cell>
        </row>
        <row r="3706">
          <cell r="J3706" t="str">
            <v>MADERA TORNILLO INC. CORTE</v>
          </cell>
          <cell r="K3706" t="str">
            <v>p2</v>
          </cell>
          <cell r="M3706">
            <v>2.5011999999999999</v>
          </cell>
          <cell r="N3706">
            <v>3.7</v>
          </cell>
          <cell r="O3706">
            <v>9.25</v>
          </cell>
          <cell r="P3706">
            <v>820.39</v>
          </cell>
          <cell r="Q3706">
            <v>3034</v>
          </cell>
        </row>
        <row r="3707">
          <cell r="J3707" t="str">
            <v>IMPLEMENTOS DE SEGURIDAD</v>
          </cell>
          <cell r="K3707" t="str">
            <v>hh</v>
          </cell>
          <cell r="M3707">
            <v>2.1063999999999998</v>
          </cell>
          <cell r="N3707">
            <v>0.47</v>
          </cell>
          <cell r="O3707">
            <v>0.99</v>
          </cell>
          <cell r="P3707">
            <v>690.9</v>
          </cell>
          <cell r="Q3707">
            <v>324.72000000000003</v>
          </cell>
        </row>
        <row r="3708">
          <cell r="J3708" t="str">
            <v>HERRAMIENTAS MANUALES</v>
          </cell>
          <cell r="K3708" t="str">
            <v>%MO</v>
          </cell>
          <cell r="M3708">
            <v>2.9899999999999999E-2</v>
          </cell>
          <cell r="N3708">
            <v>25.45</v>
          </cell>
          <cell r="O3708">
            <v>0.76</v>
          </cell>
          <cell r="P3708">
            <v>9.81</v>
          </cell>
          <cell r="Q3708">
            <v>249.28</v>
          </cell>
        </row>
        <row r="3709">
          <cell r="J3709" t="str">
            <v>SERVICIO DE GRUA</v>
          </cell>
          <cell r="K3709" t="str">
            <v>glb</v>
          </cell>
          <cell r="M3709">
            <v>1</v>
          </cell>
          <cell r="N3709">
            <v>5.47</v>
          </cell>
          <cell r="O3709">
            <v>5.47</v>
          </cell>
          <cell r="P3709">
            <v>328</v>
          </cell>
          <cell r="Q3709">
            <v>1794.16</v>
          </cell>
        </row>
        <row r="3710">
          <cell r="J3710" t="str">
            <v>OPERARIO</v>
          </cell>
          <cell r="K3710" t="str">
            <v>hh</v>
          </cell>
          <cell r="M3710">
            <v>0.2</v>
          </cell>
          <cell r="N3710">
            <v>12.2</v>
          </cell>
          <cell r="O3710">
            <v>2.44</v>
          </cell>
          <cell r="P3710">
            <v>5.42</v>
          </cell>
          <cell r="Q3710">
            <v>66.12</v>
          </cell>
        </row>
        <row r="3711">
          <cell r="J3711" t="str">
            <v>OFICIAL</v>
          </cell>
          <cell r="K3711" t="str">
            <v>hh</v>
          </cell>
          <cell r="M3711">
            <v>0.2006</v>
          </cell>
          <cell r="N3711">
            <v>10.87</v>
          </cell>
          <cell r="O3711">
            <v>2.1800000000000002</v>
          </cell>
          <cell r="P3711">
            <v>5.44</v>
          </cell>
          <cell r="Q3711">
            <v>59.08</v>
          </cell>
        </row>
        <row r="3712">
          <cell r="J3712" t="str">
            <v>AYUDANTE</v>
          </cell>
          <cell r="K3712" t="str">
            <v>hh</v>
          </cell>
          <cell r="M3712">
            <v>0.60040000000000004</v>
          </cell>
          <cell r="N3712">
            <v>9.81</v>
          </cell>
          <cell r="O3712">
            <v>5.89</v>
          </cell>
          <cell r="P3712">
            <v>16.27</v>
          </cell>
          <cell r="Q3712">
            <v>159.62</v>
          </cell>
        </row>
        <row r="3713">
          <cell r="J3713" t="str">
            <v>CONCRETO PREMEZCLADO f'c=210 kg/cm2, Piedra 67, Slump 3-4"</v>
          </cell>
          <cell r="K3713" t="str">
            <v>m3</v>
          </cell>
          <cell r="M3713">
            <v>1.05</v>
          </cell>
          <cell r="N3713">
            <v>200.99</v>
          </cell>
          <cell r="O3713">
            <v>211.04</v>
          </cell>
          <cell r="P3713">
            <v>28.46</v>
          </cell>
          <cell r="Q3713">
            <v>5719.18</v>
          </cell>
        </row>
        <row r="3714">
          <cell r="J3714" t="str">
            <v>IMPLEMENTOS DE SEGURIDAD</v>
          </cell>
          <cell r="K3714" t="str">
            <v>hh</v>
          </cell>
          <cell r="M3714">
            <v>1</v>
          </cell>
          <cell r="N3714">
            <v>0.47</v>
          </cell>
          <cell r="O3714">
            <v>0.47</v>
          </cell>
          <cell r="P3714">
            <v>27.1</v>
          </cell>
          <cell r="Q3714">
            <v>12.74</v>
          </cell>
        </row>
        <row r="3715">
          <cell r="J3715" t="str">
            <v>HERRAMIENTAS MANUALES</v>
          </cell>
          <cell r="K3715" t="str">
            <v>%MO</v>
          </cell>
          <cell r="M3715">
            <v>0.03</v>
          </cell>
          <cell r="N3715">
            <v>10.99</v>
          </cell>
          <cell r="O3715">
            <v>0.33</v>
          </cell>
          <cell r="P3715">
            <v>0.81</v>
          </cell>
          <cell r="Q3715">
            <v>8.94</v>
          </cell>
        </row>
        <row r="3716">
          <cell r="J3716" t="str">
            <v>SERVICIO DE BOMBA P/PREMEZCLADO</v>
          </cell>
          <cell r="K3716" t="str">
            <v>m3</v>
          </cell>
          <cell r="M3716">
            <v>1.05</v>
          </cell>
          <cell r="N3716">
            <v>30</v>
          </cell>
          <cell r="O3716">
            <v>31.5</v>
          </cell>
          <cell r="P3716">
            <v>28.46</v>
          </cell>
          <cell r="Q3716">
            <v>853.65</v>
          </cell>
        </row>
        <row r="3717">
          <cell r="J3717" t="str">
            <v>VIBRADOR DE CONCRETO3/4" - 2"</v>
          </cell>
          <cell r="K3717" t="str">
            <v>hm</v>
          </cell>
          <cell r="M3717">
            <v>0.29799999999999999</v>
          </cell>
          <cell r="N3717">
            <v>5</v>
          </cell>
          <cell r="O3717">
            <v>1.49</v>
          </cell>
          <cell r="P3717">
            <v>8.08</v>
          </cell>
          <cell r="Q3717">
            <v>40.380000000000003</v>
          </cell>
        </row>
        <row r="3718">
          <cell r="J3718" t="str">
            <v>SERVICIO DEHABILITADO DE ACERO DE REFUERZO</v>
          </cell>
          <cell r="K3718" t="str">
            <v>Kg</v>
          </cell>
          <cell r="M3718">
            <v>1.1143000000000001</v>
          </cell>
          <cell r="N3718">
            <v>0.35</v>
          </cell>
          <cell r="O3718">
            <v>0.39</v>
          </cell>
          <cell r="P3718">
            <v>3393.12</v>
          </cell>
          <cell r="Q3718">
            <v>1187.58</v>
          </cell>
        </row>
        <row r="3719">
          <cell r="J3719" t="str">
            <v>JEFE DE GRUPO</v>
          </cell>
          <cell r="K3719" t="str">
            <v>hh</v>
          </cell>
          <cell r="M3719">
            <v>2.3E-3</v>
          </cell>
          <cell r="N3719">
            <v>13.01</v>
          </cell>
          <cell r="O3719">
            <v>0.03</v>
          </cell>
          <cell r="P3719">
            <v>7</v>
          </cell>
          <cell r="Q3719">
            <v>91.35</v>
          </cell>
        </row>
        <row r="3720">
          <cell r="J3720" t="str">
            <v>OPERARIO</v>
          </cell>
          <cell r="K3720" t="str">
            <v>hh</v>
          </cell>
          <cell r="M3720">
            <v>2.5399999999999999E-2</v>
          </cell>
          <cell r="N3720">
            <v>12.2</v>
          </cell>
          <cell r="O3720">
            <v>0.31</v>
          </cell>
          <cell r="P3720">
            <v>77.34</v>
          </cell>
          <cell r="Q3720">
            <v>943.97</v>
          </cell>
        </row>
        <row r="3721">
          <cell r="J3721" t="str">
            <v>OFICIAL</v>
          </cell>
          <cell r="K3721" t="str">
            <v>hh</v>
          </cell>
          <cell r="M3721">
            <v>2.4799999999999999E-2</v>
          </cell>
          <cell r="N3721">
            <v>10.87</v>
          </cell>
          <cell r="O3721">
            <v>0.27</v>
          </cell>
          <cell r="P3721">
            <v>75.52</v>
          </cell>
          <cell r="Q3721">
            <v>822.17</v>
          </cell>
        </row>
        <row r="3722">
          <cell r="J3722" t="str">
            <v>ACERO CORRUGADO fy=4200 kg/cm2 GRADO 60</v>
          </cell>
          <cell r="K3722" t="str">
            <v>Kg</v>
          </cell>
          <cell r="M3722">
            <v>1.1000000000000001</v>
          </cell>
          <cell r="N3722">
            <v>2.33</v>
          </cell>
          <cell r="O3722">
            <v>2.56</v>
          </cell>
          <cell r="P3722">
            <v>3349.58</v>
          </cell>
          <cell r="Q3722">
            <v>7795.38</v>
          </cell>
        </row>
        <row r="3723">
          <cell r="J3723" t="str">
            <v>ALAMBRE NEGRO RECOCIDO Nº 16</v>
          </cell>
          <cell r="K3723" t="str">
            <v>Kg</v>
          </cell>
          <cell r="M3723">
            <v>6.1100000000000002E-2</v>
          </cell>
          <cell r="N3723">
            <v>3.11</v>
          </cell>
          <cell r="O3723">
            <v>0.19</v>
          </cell>
          <cell r="P3723">
            <v>186.05</v>
          </cell>
          <cell r="Q3723">
            <v>578.55999999999995</v>
          </cell>
        </row>
        <row r="3724">
          <cell r="J3724" t="str">
            <v>PETROLEO D-2</v>
          </cell>
          <cell r="K3724" t="str">
            <v>gal</v>
          </cell>
          <cell r="M3724">
            <v>2.0199999999999999E-2</v>
          </cell>
          <cell r="N3724">
            <v>8.4</v>
          </cell>
          <cell r="O3724">
            <v>0.17</v>
          </cell>
          <cell r="P3724">
            <v>61.51</v>
          </cell>
          <cell r="Q3724">
            <v>517.66</v>
          </cell>
        </row>
        <row r="3725">
          <cell r="J3725" t="str">
            <v>IMPLEMENTOS DE SEGURIDAD</v>
          </cell>
          <cell r="K3725" t="str">
            <v>hh</v>
          </cell>
          <cell r="M3725">
            <v>4.2599999999999999E-2</v>
          </cell>
          <cell r="N3725">
            <v>0.47</v>
          </cell>
          <cell r="O3725">
            <v>0.02</v>
          </cell>
          <cell r="P3725">
            <v>129.72</v>
          </cell>
          <cell r="Q3725">
            <v>60.9</v>
          </cell>
        </row>
        <row r="3726">
          <cell r="J3726" t="str">
            <v>HERRAMIENTAS MANUALES</v>
          </cell>
          <cell r="K3726" t="str">
            <v>%MO</v>
          </cell>
          <cell r="M3726">
            <v>4.41E-2</v>
          </cell>
          <cell r="N3726">
            <v>0.68</v>
          </cell>
          <cell r="O3726">
            <v>0.03</v>
          </cell>
          <cell r="P3726">
            <v>134.29</v>
          </cell>
          <cell r="Q3726">
            <v>91.35</v>
          </cell>
        </row>
        <row r="3727">
          <cell r="J3727" t="str">
            <v>CAMION GRUA DE 5.75TN</v>
          </cell>
          <cell r="K3727" t="str">
            <v>hm</v>
          </cell>
          <cell r="M3727">
            <v>6.4000000000000003E-3</v>
          </cell>
          <cell r="N3727">
            <v>100.8</v>
          </cell>
          <cell r="O3727">
            <v>0.65</v>
          </cell>
          <cell r="P3727">
            <v>19.489999999999998</v>
          </cell>
          <cell r="Q3727">
            <v>1979.3</v>
          </cell>
        </row>
        <row r="3728">
          <cell r="J3728" t="str">
            <v>JEFE DE GRUPO</v>
          </cell>
          <cell r="K3728" t="str">
            <v>hh</v>
          </cell>
          <cell r="M3728">
            <v>8.9200000000000002E-2</v>
          </cell>
          <cell r="N3728">
            <v>13.01</v>
          </cell>
          <cell r="O3728">
            <v>1.1599999999999999</v>
          </cell>
          <cell r="P3728">
            <v>48.94</v>
          </cell>
          <cell r="Q3728">
            <v>636.49</v>
          </cell>
        </row>
        <row r="3729">
          <cell r="J3729" t="str">
            <v>OPERARIO</v>
          </cell>
          <cell r="K3729" t="str">
            <v>hh</v>
          </cell>
          <cell r="M3729">
            <v>0.88849999999999996</v>
          </cell>
          <cell r="N3729">
            <v>12.2</v>
          </cell>
          <cell r="O3729">
            <v>10.84</v>
          </cell>
          <cell r="P3729">
            <v>487.52</v>
          </cell>
          <cell r="Q3729">
            <v>5947.91</v>
          </cell>
        </row>
        <row r="3730">
          <cell r="J3730" t="str">
            <v>OFICIAL</v>
          </cell>
          <cell r="K3730" t="str">
            <v>hh</v>
          </cell>
          <cell r="M3730">
            <v>1.0662</v>
          </cell>
          <cell r="N3730">
            <v>10.87</v>
          </cell>
          <cell r="O3730">
            <v>11.59</v>
          </cell>
          <cell r="P3730">
            <v>585.02</v>
          </cell>
          <cell r="Q3730">
            <v>6359.43</v>
          </cell>
        </row>
        <row r="3731">
          <cell r="J3731" t="str">
            <v>AYUDANTE</v>
          </cell>
          <cell r="K3731" t="str">
            <v>hh</v>
          </cell>
          <cell r="M3731">
            <v>0.35580000000000001</v>
          </cell>
          <cell r="N3731">
            <v>9.81</v>
          </cell>
          <cell r="O3731">
            <v>3.49</v>
          </cell>
          <cell r="P3731">
            <v>195.23</v>
          </cell>
          <cell r="Q3731">
            <v>1914.96</v>
          </cell>
        </row>
        <row r="3732">
          <cell r="J3732" t="str">
            <v>ALAMBRE NEGRO RECOCIDO Nº 8</v>
          </cell>
          <cell r="K3732" t="str">
            <v>Kg</v>
          </cell>
          <cell r="M3732">
            <v>0.82669999999999999</v>
          </cell>
          <cell r="N3732">
            <v>3</v>
          </cell>
          <cell r="O3732">
            <v>2.48</v>
          </cell>
          <cell r="P3732">
            <v>453.61</v>
          </cell>
          <cell r="Q3732">
            <v>1360.78</v>
          </cell>
        </row>
        <row r="3733">
          <cell r="J3733" t="str">
            <v>MADERA TORNILLO INC. CORTE</v>
          </cell>
          <cell r="K3733" t="str">
            <v>p2</v>
          </cell>
          <cell r="M3733">
            <v>4.1340000000000003</v>
          </cell>
          <cell r="N3733">
            <v>3.7</v>
          </cell>
          <cell r="O3733">
            <v>15.3</v>
          </cell>
          <cell r="P3733">
            <v>2268.33</v>
          </cell>
          <cell r="Q3733">
            <v>8395.11</v>
          </cell>
        </row>
        <row r="3734">
          <cell r="J3734" t="str">
            <v>CLAVOS PARA MADERA CON CABEZA</v>
          </cell>
          <cell r="K3734" t="str">
            <v>Kg</v>
          </cell>
          <cell r="M3734">
            <v>5.5199999999999999E-2</v>
          </cell>
          <cell r="N3734">
            <v>2.9</v>
          </cell>
          <cell r="O3734">
            <v>0.16</v>
          </cell>
          <cell r="P3734">
            <v>30.29</v>
          </cell>
          <cell r="Q3734">
            <v>87.79</v>
          </cell>
        </row>
        <row r="3735">
          <cell r="J3735" t="str">
            <v>DESMOLDANTE</v>
          </cell>
          <cell r="K3735" t="str">
            <v>lt</v>
          </cell>
          <cell r="M3735">
            <v>2.3300000000000001E-2</v>
          </cell>
          <cell r="N3735">
            <v>21.05</v>
          </cell>
          <cell r="O3735">
            <v>0.49</v>
          </cell>
          <cell r="P3735">
            <v>12.78</v>
          </cell>
          <cell r="Q3735">
            <v>268.86</v>
          </cell>
        </row>
        <row r="3736">
          <cell r="J3736" t="str">
            <v>IMPLEMENTOS DE SEGURIDAD</v>
          </cell>
          <cell r="K3736" t="str">
            <v>hh</v>
          </cell>
          <cell r="M3736">
            <v>2.4043000000000001</v>
          </cell>
          <cell r="N3736">
            <v>0.47</v>
          </cell>
          <cell r="O3736">
            <v>1.1299999999999999</v>
          </cell>
          <cell r="P3736">
            <v>1319.24</v>
          </cell>
          <cell r="Q3736">
            <v>620.03</v>
          </cell>
        </row>
        <row r="3737">
          <cell r="J3737" t="str">
            <v>HERRAMIENTAS MANUALES</v>
          </cell>
          <cell r="K3737" t="str">
            <v>%MO</v>
          </cell>
          <cell r="M3737">
            <v>4.99E-2</v>
          </cell>
          <cell r="N3737">
            <v>27.08</v>
          </cell>
          <cell r="O3737">
            <v>1.35</v>
          </cell>
          <cell r="P3737">
            <v>27.38</v>
          </cell>
          <cell r="Q3737">
            <v>740.75</v>
          </cell>
        </row>
        <row r="3738">
          <cell r="J3738" t="str">
            <v>OPERARIO</v>
          </cell>
          <cell r="K3738" t="str">
            <v>hh</v>
          </cell>
          <cell r="M3738">
            <v>0.53359999999999996</v>
          </cell>
          <cell r="N3738">
            <v>12.2</v>
          </cell>
          <cell r="O3738">
            <v>6.51</v>
          </cell>
          <cell r="P3738">
            <v>19.16</v>
          </cell>
          <cell r="Q3738">
            <v>233.71</v>
          </cell>
        </row>
        <row r="3739">
          <cell r="J3739" t="str">
            <v>OFICIAL</v>
          </cell>
          <cell r="K3739" t="str">
            <v>hh</v>
          </cell>
          <cell r="M3739">
            <v>0.53359999999999996</v>
          </cell>
          <cell r="N3739">
            <v>10.87</v>
          </cell>
          <cell r="O3739">
            <v>5.8</v>
          </cell>
          <cell r="P3739">
            <v>19.16</v>
          </cell>
          <cell r="Q3739">
            <v>208.22</v>
          </cell>
        </row>
        <row r="3740">
          <cell r="J3740" t="str">
            <v>AYUDANTE</v>
          </cell>
          <cell r="K3740" t="str">
            <v>hh</v>
          </cell>
          <cell r="M3740">
            <v>1.6004</v>
          </cell>
          <cell r="N3740">
            <v>9.81</v>
          </cell>
          <cell r="O3740">
            <v>15.7</v>
          </cell>
          <cell r="P3740">
            <v>57.45</v>
          </cell>
          <cell r="Q3740">
            <v>563.63</v>
          </cell>
        </row>
        <row r="3741">
          <cell r="J3741" t="str">
            <v>CONCRETO PREMEZCLADO f'c=210 kg/cm2, Piedra 67, Slump 3-4"</v>
          </cell>
          <cell r="K3741" t="str">
            <v>m3</v>
          </cell>
          <cell r="M3741">
            <v>1.05</v>
          </cell>
          <cell r="N3741">
            <v>200.99</v>
          </cell>
          <cell r="O3741">
            <v>211.04</v>
          </cell>
          <cell r="P3741">
            <v>37.700000000000003</v>
          </cell>
          <cell r="Q3741">
            <v>7576.34</v>
          </cell>
        </row>
        <row r="3742">
          <cell r="J3742" t="str">
            <v>IMPLEMENTOS DE SEGURIDAD</v>
          </cell>
          <cell r="K3742" t="str">
            <v>hh</v>
          </cell>
          <cell r="M3742">
            <v>2.6596000000000002</v>
          </cell>
          <cell r="N3742">
            <v>0.47</v>
          </cell>
          <cell r="O3742">
            <v>1.25</v>
          </cell>
          <cell r="P3742">
            <v>95.48</v>
          </cell>
          <cell r="Q3742">
            <v>44.88</v>
          </cell>
        </row>
        <row r="3743">
          <cell r="J3743" t="str">
            <v>HERRAMIENTAS MANUALES</v>
          </cell>
          <cell r="K3743" t="str">
            <v>%MO</v>
          </cell>
          <cell r="M3743">
            <v>0.03</v>
          </cell>
          <cell r="N3743">
            <v>29.3</v>
          </cell>
          <cell r="O3743">
            <v>0.88</v>
          </cell>
          <cell r="P3743">
            <v>1.08</v>
          </cell>
          <cell r="Q3743">
            <v>31.59</v>
          </cell>
        </row>
        <row r="3744">
          <cell r="J3744" t="str">
            <v>SERVICIO DE BOMBA P/PREMEZCLADO</v>
          </cell>
          <cell r="K3744" t="str">
            <v>m3</v>
          </cell>
          <cell r="M3744">
            <v>1.05</v>
          </cell>
          <cell r="N3744">
            <v>30</v>
          </cell>
          <cell r="O3744">
            <v>31.5</v>
          </cell>
          <cell r="P3744">
            <v>37.700000000000003</v>
          </cell>
          <cell r="Q3744">
            <v>1130.8499999999999</v>
          </cell>
        </row>
        <row r="3745">
          <cell r="J3745" t="str">
            <v>VIBRADOR DE CONCRETO3/4" - 2"</v>
          </cell>
          <cell r="K3745" t="str">
            <v>hm</v>
          </cell>
          <cell r="M3745">
            <v>0.59599999999999997</v>
          </cell>
          <cell r="N3745">
            <v>5</v>
          </cell>
          <cell r="O3745">
            <v>2.98</v>
          </cell>
          <cell r="P3745">
            <v>21.4</v>
          </cell>
          <cell r="Q3745">
            <v>106.98</v>
          </cell>
        </row>
        <row r="3746">
          <cell r="J3746" t="str">
            <v>GASOLINA 84</v>
          </cell>
          <cell r="K3746" t="str">
            <v>gal</v>
          </cell>
          <cell r="M3746">
            <v>0.31929999999999997</v>
          </cell>
          <cell r="N3746">
            <v>8.3000000000000007</v>
          </cell>
          <cell r="O3746">
            <v>2.65</v>
          </cell>
          <cell r="P3746">
            <v>11.46</v>
          </cell>
          <cell r="Q3746">
            <v>95.14</v>
          </cell>
        </row>
        <row r="3747">
          <cell r="J3747" t="str">
            <v>SERVICIO DEHABILITADO DE ACERO DE REFUERZO</v>
          </cell>
          <cell r="K3747" t="str">
            <v>Kg</v>
          </cell>
          <cell r="M3747">
            <v>1.1143000000000001</v>
          </cell>
          <cell r="N3747">
            <v>0.35</v>
          </cell>
          <cell r="O3747">
            <v>0.39</v>
          </cell>
          <cell r="P3747">
            <v>8304.3799999999992</v>
          </cell>
          <cell r="Q3747">
            <v>2906.49</v>
          </cell>
        </row>
        <row r="3748">
          <cell r="J3748" t="str">
            <v>JEFE DE GRUPO</v>
          </cell>
          <cell r="K3748" t="str">
            <v>hh</v>
          </cell>
          <cell r="M3748">
            <v>2.3E-3</v>
          </cell>
          <cell r="N3748">
            <v>13.01</v>
          </cell>
          <cell r="O3748">
            <v>0.03</v>
          </cell>
          <cell r="P3748">
            <v>17.14</v>
          </cell>
          <cell r="Q3748">
            <v>223.58</v>
          </cell>
        </row>
        <row r="3749">
          <cell r="J3749" t="str">
            <v>OPERARIO</v>
          </cell>
          <cell r="K3749" t="str">
            <v>hh</v>
          </cell>
          <cell r="M3749">
            <v>2.5399999999999999E-2</v>
          </cell>
          <cell r="N3749">
            <v>12.2</v>
          </cell>
          <cell r="O3749">
            <v>0.31</v>
          </cell>
          <cell r="P3749">
            <v>189.29</v>
          </cell>
          <cell r="Q3749">
            <v>2310.29</v>
          </cell>
        </row>
        <row r="3750">
          <cell r="J3750" t="str">
            <v>OFICIAL</v>
          </cell>
          <cell r="K3750" t="str">
            <v>hh</v>
          </cell>
          <cell r="M3750">
            <v>2.4799999999999999E-2</v>
          </cell>
          <cell r="N3750">
            <v>10.87</v>
          </cell>
          <cell r="O3750">
            <v>0.27</v>
          </cell>
          <cell r="P3750">
            <v>184.82</v>
          </cell>
          <cell r="Q3750">
            <v>2012.19</v>
          </cell>
        </row>
        <row r="3751">
          <cell r="J3751" t="str">
            <v>ACERO CORRUGADO fy=4200 kg/cm2 GRADO 60</v>
          </cell>
          <cell r="K3751" t="str">
            <v>Kg</v>
          </cell>
          <cell r="M3751">
            <v>1.1000000000000001</v>
          </cell>
          <cell r="N3751">
            <v>2.33</v>
          </cell>
          <cell r="O3751">
            <v>2.56</v>
          </cell>
          <cell r="P3751">
            <v>8197.81</v>
          </cell>
          <cell r="Q3751">
            <v>19078.53</v>
          </cell>
        </row>
        <row r="3752">
          <cell r="J3752" t="str">
            <v>ALAMBRE NEGRO RECOCIDO Nº 16</v>
          </cell>
          <cell r="K3752" t="str">
            <v>Kg</v>
          </cell>
          <cell r="M3752">
            <v>6.1100000000000002E-2</v>
          </cell>
          <cell r="N3752">
            <v>3.11</v>
          </cell>
          <cell r="O3752">
            <v>0.19</v>
          </cell>
          <cell r="P3752">
            <v>455.35</v>
          </cell>
          <cell r="Q3752">
            <v>1415.98</v>
          </cell>
        </row>
        <row r="3753">
          <cell r="J3753" t="str">
            <v>PETROLEO D-2</v>
          </cell>
          <cell r="K3753" t="str">
            <v>gal</v>
          </cell>
          <cell r="M3753">
            <v>2.0199999999999999E-2</v>
          </cell>
          <cell r="N3753">
            <v>8.4</v>
          </cell>
          <cell r="O3753">
            <v>0.17</v>
          </cell>
          <cell r="P3753">
            <v>150.54</v>
          </cell>
          <cell r="Q3753">
            <v>1266.93</v>
          </cell>
        </row>
        <row r="3754">
          <cell r="J3754" t="str">
            <v>IMPLEMENTOS DE SEGURIDAD</v>
          </cell>
          <cell r="K3754" t="str">
            <v>hh</v>
          </cell>
          <cell r="M3754">
            <v>4.2599999999999999E-2</v>
          </cell>
          <cell r="N3754">
            <v>0.47</v>
          </cell>
          <cell r="O3754">
            <v>0.02</v>
          </cell>
          <cell r="P3754">
            <v>317.48</v>
          </cell>
          <cell r="Q3754">
            <v>149.05000000000001</v>
          </cell>
        </row>
        <row r="3755">
          <cell r="J3755" t="str">
            <v>HERRAMIENTAS MANUALES</v>
          </cell>
          <cell r="K3755" t="str">
            <v>%MO</v>
          </cell>
          <cell r="M3755">
            <v>4.41E-2</v>
          </cell>
          <cell r="N3755">
            <v>0.68</v>
          </cell>
          <cell r="O3755">
            <v>0.03</v>
          </cell>
          <cell r="P3755">
            <v>328.66</v>
          </cell>
          <cell r="Q3755">
            <v>223.58</v>
          </cell>
        </row>
        <row r="3756">
          <cell r="J3756" t="str">
            <v>CAMION GRUA DE 5.75TN</v>
          </cell>
          <cell r="K3756" t="str">
            <v>hm</v>
          </cell>
          <cell r="M3756">
            <v>6.4000000000000003E-3</v>
          </cell>
          <cell r="N3756">
            <v>100.8</v>
          </cell>
          <cell r="O3756">
            <v>0.65</v>
          </cell>
          <cell r="P3756">
            <v>47.7</v>
          </cell>
          <cell r="Q3756">
            <v>4844.16</v>
          </cell>
        </row>
        <row r="3757">
          <cell r="J3757" t="str">
            <v>JEFE DE GRUPO</v>
          </cell>
          <cell r="K3757" t="str">
            <v>hh</v>
          </cell>
          <cell r="M3757">
            <v>0.17829999999999999</v>
          </cell>
          <cell r="N3757">
            <v>13.01</v>
          </cell>
          <cell r="O3757">
            <v>2.3199999999999998</v>
          </cell>
          <cell r="P3757">
            <v>295.54000000000002</v>
          </cell>
          <cell r="Q3757">
            <v>3845.54</v>
          </cell>
        </row>
        <row r="3758">
          <cell r="J3758" t="str">
            <v>OPERARIO</v>
          </cell>
          <cell r="K3758" t="str">
            <v>hh</v>
          </cell>
          <cell r="M3758">
            <v>0.88849999999999996</v>
          </cell>
          <cell r="N3758">
            <v>12.2</v>
          </cell>
          <cell r="O3758">
            <v>10.84</v>
          </cell>
          <cell r="P3758">
            <v>1472.74</v>
          </cell>
          <cell r="Q3758">
            <v>17967.95</v>
          </cell>
        </row>
        <row r="3759">
          <cell r="J3759" t="str">
            <v>OFICIAL</v>
          </cell>
          <cell r="K3759" t="str">
            <v>hh</v>
          </cell>
          <cell r="M3759">
            <v>1.0662</v>
          </cell>
          <cell r="N3759">
            <v>10.87</v>
          </cell>
          <cell r="O3759">
            <v>11.59</v>
          </cell>
          <cell r="P3759">
            <v>1767.29</v>
          </cell>
          <cell r="Q3759">
            <v>19211.12</v>
          </cell>
        </row>
        <row r="3760">
          <cell r="J3760" t="str">
            <v>AYUDANTE</v>
          </cell>
          <cell r="K3760" t="str">
            <v>hh</v>
          </cell>
          <cell r="M3760">
            <v>0.35580000000000001</v>
          </cell>
          <cell r="N3760">
            <v>9.81</v>
          </cell>
          <cell r="O3760">
            <v>3.49</v>
          </cell>
          <cell r="P3760">
            <v>589.76</v>
          </cell>
          <cell r="Q3760">
            <v>5784.88</v>
          </cell>
        </row>
        <row r="3761">
          <cell r="J3761" t="str">
            <v>ALAMBRE NEGRO RECOCIDO Nº 8</v>
          </cell>
          <cell r="K3761" t="str">
            <v>Kg</v>
          </cell>
          <cell r="M3761">
            <v>0.12</v>
          </cell>
          <cell r="N3761">
            <v>3</v>
          </cell>
          <cell r="O3761">
            <v>0.36</v>
          </cell>
          <cell r="P3761">
            <v>198.91</v>
          </cell>
          <cell r="Q3761">
            <v>596.72</v>
          </cell>
        </row>
        <row r="3762">
          <cell r="J3762" t="str">
            <v>CLAVOS PARA MADERA CON CABEZA</v>
          </cell>
          <cell r="K3762" t="str">
            <v>Kg</v>
          </cell>
          <cell r="M3762">
            <v>0.2172</v>
          </cell>
          <cell r="N3762">
            <v>2.9</v>
          </cell>
          <cell r="O3762">
            <v>0.63</v>
          </cell>
          <cell r="P3762">
            <v>360.02</v>
          </cell>
          <cell r="Q3762">
            <v>1044.26</v>
          </cell>
        </row>
        <row r="3763">
          <cell r="J3763" t="str">
            <v>MADERA TORNILLO INC. CORTE</v>
          </cell>
          <cell r="K3763" t="str">
            <v>p2</v>
          </cell>
          <cell r="M3763">
            <v>4.0743999999999998</v>
          </cell>
          <cell r="N3763">
            <v>3.7</v>
          </cell>
          <cell r="O3763">
            <v>15.08</v>
          </cell>
          <cell r="P3763">
            <v>6753.56</v>
          </cell>
          <cell r="Q3763">
            <v>24996</v>
          </cell>
        </row>
        <row r="3764">
          <cell r="J3764" t="str">
            <v>IMPLEMENTOS DE SEGURIDAD</v>
          </cell>
          <cell r="K3764" t="str">
            <v>hh</v>
          </cell>
          <cell r="M3764">
            <v>2.4893999999999998</v>
          </cell>
          <cell r="N3764">
            <v>0.47</v>
          </cell>
          <cell r="O3764">
            <v>1.17</v>
          </cell>
          <cell r="P3764">
            <v>4126.33</v>
          </cell>
          <cell r="Q3764">
            <v>1939.35</v>
          </cell>
        </row>
        <row r="3765">
          <cell r="J3765" t="str">
            <v>HERRAMIENTAS MANUALES</v>
          </cell>
          <cell r="K3765" t="str">
            <v>%MO</v>
          </cell>
          <cell r="M3765">
            <v>3.0200000000000001E-2</v>
          </cell>
          <cell r="N3765">
            <v>29.51</v>
          </cell>
          <cell r="O3765">
            <v>0.89</v>
          </cell>
          <cell r="P3765">
            <v>50.06</v>
          </cell>
          <cell r="Q3765">
            <v>1475.23</v>
          </cell>
        </row>
        <row r="3766">
          <cell r="J3766" t="str">
            <v>JEFE DE GRUPO</v>
          </cell>
          <cell r="K3766" t="str">
            <v>hh</v>
          </cell>
          <cell r="M3766">
            <v>4.4600000000000001E-2</v>
          </cell>
          <cell r="N3766">
            <v>13.01</v>
          </cell>
          <cell r="O3766">
            <v>0.57999999999999996</v>
          </cell>
          <cell r="P3766">
            <v>8.8699999999999992</v>
          </cell>
          <cell r="Q3766">
            <v>115.29</v>
          </cell>
        </row>
        <row r="3767">
          <cell r="J3767" t="str">
            <v>OPERARIO</v>
          </cell>
          <cell r="K3767" t="str">
            <v>hh</v>
          </cell>
          <cell r="M3767">
            <v>1.3335999999999999</v>
          </cell>
          <cell r="N3767">
            <v>12.2</v>
          </cell>
          <cell r="O3767">
            <v>16.27</v>
          </cell>
          <cell r="P3767">
            <v>265.08</v>
          </cell>
          <cell r="Q3767">
            <v>3233.99</v>
          </cell>
        </row>
        <row r="3768">
          <cell r="J3768" t="str">
            <v>AYUDANTE</v>
          </cell>
          <cell r="K3768" t="str">
            <v>hh</v>
          </cell>
          <cell r="M3768">
            <v>0.44440000000000002</v>
          </cell>
          <cell r="N3768">
            <v>9.81</v>
          </cell>
          <cell r="O3768">
            <v>4.3600000000000003</v>
          </cell>
          <cell r="P3768">
            <v>88.33</v>
          </cell>
          <cell r="Q3768">
            <v>866.64</v>
          </cell>
        </row>
        <row r="3769">
          <cell r="J3769" t="str">
            <v>CONCRETO PREMEZCLADO f'c=210 kg/cm2, Piedra 57, Slump 3-4"</v>
          </cell>
          <cell r="K3769" t="str">
            <v>m3</v>
          </cell>
          <cell r="M3769">
            <v>1.05</v>
          </cell>
          <cell r="N3769">
            <v>198.19</v>
          </cell>
          <cell r="O3769">
            <v>208.1</v>
          </cell>
          <cell r="P3769">
            <v>208.71</v>
          </cell>
          <cell r="Q3769">
            <v>41364.04</v>
          </cell>
        </row>
        <row r="3770">
          <cell r="J3770" t="str">
            <v>IMPLEMENTOS DE SEGURIDAD</v>
          </cell>
          <cell r="K3770" t="str">
            <v>hh</v>
          </cell>
          <cell r="M3770">
            <v>1.8298000000000001</v>
          </cell>
          <cell r="N3770">
            <v>0.47</v>
          </cell>
          <cell r="O3770">
            <v>0.86</v>
          </cell>
          <cell r="P3770">
            <v>363.71</v>
          </cell>
          <cell r="Q3770">
            <v>170.94</v>
          </cell>
        </row>
        <row r="3771">
          <cell r="J3771" t="str">
            <v>GASOLINA 84</v>
          </cell>
          <cell r="K3771" t="str">
            <v>gal</v>
          </cell>
          <cell r="M3771">
            <v>0.17829999999999999</v>
          </cell>
          <cell r="N3771">
            <v>8.3000000000000007</v>
          </cell>
          <cell r="O3771">
            <v>1.48</v>
          </cell>
          <cell r="P3771">
            <v>35.44</v>
          </cell>
          <cell r="Q3771">
            <v>294.18</v>
          </cell>
        </row>
        <row r="3772">
          <cell r="J3772" t="str">
            <v>VIBRADOR DE CONCRETO3/4" - 2"</v>
          </cell>
          <cell r="K3772" t="str">
            <v>hm</v>
          </cell>
          <cell r="M3772">
            <v>0.66400000000000003</v>
          </cell>
          <cell r="N3772">
            <v>5</v>
          </cell>
          <cell r="O3772">
            <v>3.32</v>
          </cell>
          <cell r="P3772">
            <v>131.97999999999999</v>
          </cell>
          <cell r="Q3772">
            <v>659.92</v>
          </cell>
        </row>
        <row r="3773">
          <cell r="J3773" t="str">
            <v>HERRAMIENTAS MANUALES</v>
          </cell>
          <cell r="K3773" t="str">
            <v>%MO</v>
          </cell>
          <cell r="M3773">
            <v>0.05</v>
          </cell>
          <cell r="N3773">
            <v>21.21</v>
          </cell>
          <cell r="O3773">
            <v>1.06</v>
          </cell>
          <cell r="P3773">
            <v>9.94</v>
          </cell>
          <cell r="Q3773">
            <v>210.7</v>
          </cell>
        </row>
        <row r="3774">
          <cell r="J3774" t="str">
            <v>SERVICIO DEHABILITADO DE ACERO DE REFUERZO</v>
          </cell>
          <cell r="K3774" t="str">
            <v>Kg</v>
          </cell>
          <cell r="M3774">
            <v>1.1143000000000001</v>
          </cell>
          <cell r="N3774">
            <v>0.35</v>
          </cell>
          <cell r="O3774">
            <v>0.39</v>
          </cell>
          <cell r="P3774">
            <v>13059.6</v>
          </cell>
          <cell r="Q3774">
            <v>4570.8</v>
          </cell>
        </row>
        <row r="3775">
          <cell r="J3775" t="str">
            <v>JEFE DE GRUPO</v>
          </cell>
          <cell r="K3775" t="str">
            <v>hh</v>
          </cell>
          <cell r="M3775">
            <v>2.3E-3</v>
          </cell>
          <cell r="N3775">
            <v>13.01</v>
          </cell>
          <cell r="O3775">
            <v>0.03</v>
          </cell>
          <cell r="P3775">
            <v>26.96</v>
          </cell>
          <cell r="Q3775">
            <v>351.6</v>
          </cell>
        </row>
        <row r="3776">
          <cell r="J3776" t="str">
            <v>OPERARIO</v>
          </cell>
          <cell r="K3776" t="str">
            <v>hh</v>
          </cell>
          <cell r="M3776">
            <v>2.5399999999999999E-2</v>
          </cell>
          <cell r="N3776">
            <v>12.2</v>
          </cell>
          <cell r="O3776">
            <v>0.31</v>
          </cell>
          <cell r="P3776">
            <v>297.69</v>
          </cell>
          <cell r="Q3776">
            <v>3633.2</v>
          </cell>
        </row>
        <row r="3777">
          <cell r="J3777" t="str">
            <v>OFICIAL</v>
          </cell>
          <cell r="K3777" t="str">
            <v>hh</v>
          </cell>
          <cell r="M3777">
            <v>2.4799999999999999E-2</v>
          </cell>
          <cell r="N3777">
            <v>10.87</v>
          </cell>
          <cell r="O3777">
            <v>0.27</v>
          </cell>
          <cell r="P3777">
            <v>290.66000000000003</v>
          </cell>
          <cell r="Q3777">
            <v>3164.4</v>
          </cell>
        </row>
        <row r="3778">
          <cell r="J3778" t="str">
            <v>ACERO CORRUGADO fy=4200 kg/cm2 GRADO 60</v>
          </cell>
          <cell r="K3778" t="str">
            <v>Kg</v>
          </cell>
          <cell r="M3778">
            <v>1.1000000000000001</v>
          </cell>
          <cell r="N3778">
            <v>2.33</v>
          </cell>
          <cell r="O3778">
            <v>2.56</v>
          </cell>
          <cell r="P3778">
            <v>12892</v>
          </cell>
          <cell r="Q3778">
            <v>30003.200000000001</v>
          </cell>
        </row>
        <row r="3779">
          <cell r="J3779" t="str">
            <v>ALAMBRE NEGRO RECOCIDO Nº 16</v>
          </cell>
          <cell r="K3779" t="str">
            <v>Kg</v>
          </cell>
          <cell r="M3779">
            <v>6.1100000000000002E-2</v>
          </cell>
          <cell r="N3779">
            <v>3.11</v>
          </cell>
          <cell r="O3779">
            <v>0.19</v>
          </cell>
          <cell r="P3779">
            <v>716.09</v>
          </cell>
          <cell r="Q3779">
            <v>2226.8000000000002</v>
          </cell>
        </row>
        <row r="3780">
          <cell r="J3780" t="str">
            <v>PETROLEO D-2</v>
          </cell>
          <cell r="K3780" t="str">
            <v>gal</v>
          </cell>
          <cell r="M3780">
            <v>2.0199999999999999E-2</v>
          </cell>
          <cell r="N3780">
            <v>8.4</v>
          </cell>
          <cell r="O3780">
            <v>0.17</v>
          </cell>
          <cell r="P3780">
            <v>236.74</v>
          </cell>
          <cell r="Q3780">
            <v>1992.4</v>
          </cell>
        </row>
        <row r="3781">
          <cell r="J3781" t="str">
            <v>IMPLEMENTOS DE SEGURIDAD</v>
          </cell>
          <cell r="K3781" t="str">
            <v>hh</v>
          </cell>
          <cell r="M3781">
            <v>4.2599999999999999E-2</v>
          </cell>
          <cell r="N3781">
            <v>0.47</v>
          </cell>
          <cell r="O3781">
            <v>0.02</v>
          </cell>
          <cell r="P3781">
            <v>499.27</v>
          </cell>
          <cell r="Q3781">
            <v>234.4</v>
          </cell>
        </row>
        <row r="3782">
          <cell r="J3782" t="str">
            <v>HERRAMIENTAS MANUALES</v>
          </cell>
          <cell r="K3782" t="str">
            <v>%MO</v>
          </cell>
          <cell r="M3782">
            <v>4.41E-2</v>
          </cell>
          <cell r="N3782">
            <v>0.68</v>
          </cell>
          <cell r="O3782">
            <v>0.03</v>
          </cell>
          <cell r="P3782">
            <v>516.85</v>
          </cell>
          <cell r="Q3782">
            <v>351.6</v>
          </cell>
        </row>
        <row r="3783">
          <cell r="J3783" t="str">
            <v>CAMION GRUA DE 5.75TN</v>
          </cell>
          <cell r="K3783" t="str">
            <v>hm</v>
          </cell>
          <cell r="M3783">
            <v>6.4000000000000003E-3</v>
          </cell>
          <cell r="N3783">
            <v>100.8</v>
          </cell>
          <cell r="O3783">
            <v>0.65</v>
          </cell>
          <cell r="P3783">
            <v>75.010000000000005</v>
          </cell>
          <cell r="Q3783">
            <v>7618</v>
          </cell>
        </row>
        <row r="3784">
          <cell r="J3784" t="str">
            <v>SERVICIO DEHABILITADO DE ACERO DE REFUERZO</v>
          </cell>
          <cell r="K3784" t="str">
            <v>Kg</v>
          </cell>
          <cell r="M3784">
            <v>1.1143000000000001</v>
          </cell>
          <cell r="N3784">
            <v>0.35</v>
          </cell>
          <cell r="O3784">
            <v>0.39</v>
          </cell>
          <cell r="P3784">
            <v>8984.6</v>
          </cell>
          <cell r="Q3784">
            <v>3144.57</v>
          </cell>
        </row>
        <row r="3785">
          <cell r="J3785" t="str">
            <v>JEFE DE GRUPO</v>
          </cell>
          <cell r="K3785" t="str">
            <v>hh</v>
          </cell>
          <cell r="M3785">
            <v>2.3E-3</v>
          </cell>
          <cell r="N3785">
            <v>13.01</v>
          </cell>
          <cell r="O3785">
            <v>0.03</v>
          </cell>
          <cell r="P3785">
            <v>18.54</v>
          </cell>
          <cell r="Q3785">
            <v>241.89</v>
          </cell>
        </row>
        <row r="3786">
          <cell r="J3786" t="str">
            <v>OPERARIO</v>
          </cell>
          <cell r="K3786" t="str">
            <v>hh</v>
          </cell>
          <cell r="M3786">
            <v>2.5399999999999999E-2</v>
          </cell>
          <cell r="N3786">
            <v>12.2</v>
          </cell>
          <cell r="O3786">
            <v>0.31</v>
          </cell>
          <cell r="P3786">
            <v>204.8</v>
          </cell>
          <cell r="Q3786">
            <v>2499.5300000000002</v>
          </cell>
        </row>
        <row r="3787">
          <cell r="J3787" t="str">
            <v>OFICIAL</v>
          </cell>
          <cell r="K3787" t="str">
            <v>hh</v>
          </cell>
          <cell r="M3787">
            <v>2.4799999999999999E-2</v>
          </cell>
          <cell r="N3787">
            <v>10.87</v>
          </cell>
          <cell r="O3787">
            <v>0.27</v>
          </cell>
          <cell r="P3787">
            <v>199.96</v>
          </cell>
          <cell r="Q3787">
            <v>2177.0100000000002</v>
          </cell>
        </row>
        <row r="3788">
          <cell r="J3788" t="str">
            <v>ACERO CORRUGADO fy=4200 kg/cm2 GRADO 60</v>
          </cell>
          <cell r="K3788" t="str">
            <v>Kg</v>
          </cell>
          <cell r="M3788">
            <v>1.1000000000000001</v>
          </cell>
          <cell r="N3788">
            <v>2.33</v>
          </cell>
          <cell r="O3788">
            <v>2.56</v>
          </cell>
          <cell r="P3788">
            <v>8869.2999999999993</v>
          </cell>
          <cell r="Q3788">
            <v>20641.28</v>
          </cell>
        </row>
        <row r="3789">
          <cell r="J3789" t="str">
            <v>ALAMBRE NEGRO RECOCIDO Nº 16</v>
          </cell>
          <cell r="K3789" t="str">
            <v>Kg</v>
          </cell>
          <cell r="M3789">
            <v>6.1100000000000002E-2</v>
          </cell>
          <cell r="N3789">
            <v>3.11</v>
          </cell>
          <cell r="O3789">
            <v>0.19</v>
          </cell>
          <cell r="P3789">
            <v>492.65</v>
          </cell>
          <cell r="Q3789">
            <v>1531.97</v>
          </cell>
        </row>
        <row r="3790">
          <cell r="J3790" t="str">
            <v>PETROLEO D-2</v>
          </cell>
          <cell r="K3790" t="str">
            <v>gal</v>
          </cell>
          <cell r="M3790">
            <v>2.0199999999999999E-2</v>
          </cell>
          <cell r="N3790">
            <v>8.4</v>
          </cell>
          <cell r="O3790">
            <v>0.17</v>
          </cell>
          <cell r="P3790">
            <v>162.87</v>
          </cell>
          <cell r="Q3790">
            <v>1370.71</v>
          </cell>
        </row>
        <row r="3791">
          <cell r="J3791" t="str">
            <v>IMPLEMENTOS DE SEGURIDAD</v>
          </cell>
          <cell r="K3791" t="str">
            <v>hh</v>
          </cell>
          <cell r="M3791">
            <v>4.2599999999999999E-2</v>
          </cell>
          <cell r="N3791">
            <v>0.47</v>
          </cell>
          <cell r="O3791">
            <v>0.02</v>
          </cell>
          <cell r="P3791">
            <v>343.48</v>
          </cell>
          <cell r="Q3791">
            <v>161.26</v>
          </cell>
        </row>
        <row r="3792">
          <cell r="J3792" t="str">
            <v>HERRAMIENTAS MANUALES</v>
          </cell>
          <cell r="K3792" t="str">
            <v>%MO</v>
          </cell>
          <cell r="M3792">
            <v>4.41E-2</v>
          </cell>
          <cell r="N3792">
            <v>0.68</v>
          </cell>
          <cell r="O3792">
            <v>0.03</v>
          </cell>
          <cell r="P3792">
            <v>355.58</v>
          </cell>
          <cell r="Q3792">
            <v>241.89</v>
          </cell>
        </row>
        <row r="3793">
          <cell r="J3793" t="str">
            <v>CAMION GRUA DE 5.75TN</v>
          </cell>
          <cell r="K3793" t="str">
            <v>hm</v>
          </cell>
          <cell r="M3793">
            <v>6.4000000000000003E-3</v>
          </cell>
          <cell r="N3793">
            <v>100.8</v>
          </cell>
          <cell r="O3793">
            <v>0.65</v>
          </cell>
          <cell r="P3793">
            <v>51.6</v>
          </cell>
          <cell r="Q3793">
            <v>5240.95</v>
          </cell>
        </row>
        <row r="3794">
          <cell r="J3794" t="str">
            <v>JEFE DE GRUPO</v>
          </cell>
          <cell r="K3794" t="str">
            <v>hh</v>
          </cell>
          <cell r="M3794">
            <v>4.4600000000000001E-2</v>
          </cell>
          <cell r="N3794">
            <v>13.01</v>
          </cell>
          <cell r="O3794">
            <v>0.57999999999999996</v>
          </cell>
          <cell r="P3794">
            <v>9.08</v>
          </cell>
          <cell r="Q3794">
            <v>118.02</v>
          </cell>
        </row>
        <row r="3795">
          <cell r="J3795" t="str">
            <v>OPERARIO</v>
          </cell>
          <cell r="K3795" t="str">
            <v>hh</v>
          </cell>
          <cell r="M3795">
            <v>1.3335999999999999</v>
          </cell>
          <cell r="N3795">
            <v>12.2</v>
          </cell>
          <cell r="O3795">
            <v>16.27</v>
          </cell>
          <cell r="P3795">
            <v>271.37</v>
          </cell>
          <cell r="Q3795">
            <v>3310.78</v>
          </cell>
        </row>
        <row r="3796">
          <cell r="J3796" t="str">
            <v>AYUDANTE</v>
          </cell>
          <cell r="K3796" t="str">
            <v>hh</v>
          </cell>
          <cell r="M3796">
            <v>0.44440000000000002</v>
          </cell>
          <cell r="N3796">
            <v>9.81</v>
          </cell>
          <cell r="O3796">
            <v>4.3600000000000003</v>
          </cell>
          <cell r="P3796">
            <v>90.43</v>
          </cell>
          <cell r="Q3796">
            <v>887.22</v>
          </cell>
        </row>
        <row r="3797">
          <cell r="J3797" t="str">
            <v>CONCRETO PREMEZCLADO f'c=210 kg/cm2, Piedra 57, Slump 3-4"</v>
          </cell>
          <cell r="K3797" t="str">
            <v>m3</v>
          </cell>
          <cell r="M3797">
            <v>1.05</v>
          </cell>
          <cell r="N3797">
            <v>198.19</v>
          </cell>
          <cell r="O3797">
            <v>208.1</v>
          </cell>
          <cell r="P3797">
            <v>213.66</v>
          </cell>
          <cell r="Q3797">
            <v>42346.27</v>
          </cell>
        </row>
        <row r="3798">
          <cell r="J3798" t="str">
            <v>IMPLEMENTOS DE SEGURIDAD</v>
          </cell>
          <cell r="K3798" t="str">
            <v>hh</v>
          </cell>
          <cell r="M3798">
            <v>1.8298000000000001</v>
          </cell>
          <cell r="N3798">
            <v>0.47</v>
          </cell>
          <cell r="O3798">
            <v>0.86</v>
          </cell>
          <cell r="P3798">
            <v>372.35</v>
          </cell>
          <cell r="Q3798">
            <v>175</v>
          </cell>
        </row>
        <row r="3799">
          <cell r="J3799" t="str">
            <v>GASOLINA 84</v>
          </cell>
          <cell r="K3799" t="str">
            <v>gal</v>
          </cell>
          <cell r="M3799">
            <v>0.17829999999999999</v>
          </cell>
          <cell r="N3799">
            <v>8.3000000000000007</v>
          </cell>
          <cell r="O3799">
            <v>1.48</v>
          </cell>
          <cell r="P3799">
            <v>36.28</v>
          </cell>
          <cell r="Q3799">
            <v>301.17</v>
          </cell>
        </row>
        <row r="3800">
          <cell r="J3800" t="str">
            <v>VIBRADOR DE CONCRETO3/4" - 2"</v>
          </cell>
          <cell r="K3800" t="str">
            <v>hm</v>
          </cell>
          <cell r="M3800">
            <v>0.66200000000000003</v>
          </cell>
          <cell r="N3800">
            <v>5</v>
          </cell>
          <cell r="O3800">
            <v>3.31</v>
          </cell>
          <cell r="P3800">
            <v>134.71</v>
          </cell>
          <cell r="Q3800">
            <v>673.55</v>
          </cell>
        </row>
        <row r="3801">
          <cell r="J3801" t="str">
            <v>HERRAMIENTAS MANUALES</v>
          </cell>
          <cell r="K3801" t="str">
            <v>%MO</v>
          </cell>
          <cell r="M3801">
            <v>0.05</v>
          </cell>
          <cell r="N3801">
            <v>21.21</v>
          </cell>
          <cell r="O3801">
            <v>1.06</v>
          </cell>
          <cell r="P3801">
            <v>10.17</v>
          </cell>
          <cell r="Q3801">
            <v>215.7</v>
          </cell>
        </row>
        <row r="3802">
          <cell r="J3802" t="str">
            <v>SUMINISTRO Y MONTAJE DE ESTRUCTURA METALICA</v>
          </cell>
          <cell r="K3802" t="str">
            <v>Kg</v>
          </cell>
          <cell r="M3802">
            <v>1</v>
          </cell>
          <cell r="N3802">
            <v>9.82</v>
          </cell>
          <cell r="O3802">
            <v>9.82</v>
          </cell>
          <cell r="P3802">
            <v>689700</v>
          </cell>
          <cell r="Q3802">
            <v>6772854</v>
          </cell>
        </row>
        <row r="3803">
          <cell r="J3803" t="str">
            <v>OPERARIO</v>
          </cell>
          <cell r="K3803" t="str">
            <v>hh</v>
          </cell>
          <cell r="M3803">
            <v>1.9699999999999999E-2</v>
          </cell>
          <cell r="N3803">
            <v>12.2</v>
          </cell>
          <cell r="O3803">
            <v>0.24</v>
          </cell>
          <cell r="P3803">
            <v>16.510000000000002</v>
          </cell>
          <cell r="Q3803">
            <v>201.1</v>
          </cell>
        </row>
        <row r="3804">
          <cell r="J3804" t="str">
            <v>AYUDANTE</v>
          </cell>
          <cell r="K3804" t="str">
            <v>hh</v>
          </cell>
          <cell r="M3804">
            <v>0.19980000000000001</v>
          </cell>
          <cell r="N3804">
            <v>9.81</v>
          </cell>
          <cell r="O3804">
            <v>1.96</v>
          </cell>
          <cell r="P3804">
            <v>167.41</v>
          </cell>
          <cell r="Q3804">
            <v>1642.28</v>
          </cell>
        </row>
        <row r="3805">
          <cell r="J3805" t="str">
            <v>IMPLEMENTOS DE SEGURIDAD</v>
          </cell>
          <cell r="K3805" t="str">
            <v>hh</v>
          </cell>
          <cell r="M3805">
            <v>0.21279999999999999</v>
          </cell>
          <cell r="N3805">
            <v>0.47</v>
          </cell>
          <cell r="O3805">
            <v>0.1</v>
          </cell>
          <cell r="P3805">
            <v>178.31</v>
          </cell>
          <cell r="Q3805">
            <v>83.79</v>
          </cell>
        </row>
        <row r="3806">
          <cell r="J3806" t="str">
            <v>HERRAMIENTAS MANUALES</v>
          </cell>
          <cell r="K3806" t="str">
            <v>%MO</v>
          </cell>
          <cell r="M3806">
            <v>2.98E-2</v>
          </cell>
          <cell r="N3806">
            <v>2.35</v>
          </cell>
          <cell r="O3806">
            <v>7.0000000000000007E-2</v>
          </cell>
          <cell r="P3806">
            <v>24.97</v>
          </cell>
          <cell r="Q3806">
            <v>58.65</v>
          </cell>
        </row>
        <row r="3807">
          <cell r="J3807" t="str">
            <v>JEFE DE GRUPO</v>
          </cell>
          <cell r="K3807" t="str">
            <v>hh</v>
          </cell>
          <cell r="M3807">
            <v>0.2006</v>
          </cell>
          <cell r="N3807">
            <v>13.01</v>
          </cell>
          <cell r="O3807">
            <v>2.61</v>
          </cell>
          <cell r="P3807">
            <v>50.4</v>
          </cell>
          <cell r="Q3807">
            <v>655.74</v>
          </cell>
        </row>
        <row r="3808">
          <cell r="J3808" t="str">
            <v>AYUDANTE</v>
          </cell>
          <cell r="K3808" t="str">
            <v>hh</v>
          </cell>
          <cell r="M3808">
            <v>2.0265</v>
          </cell>
          <cell r="N3808">
            <v>9.81</v>
          </cell>
          <cell r="O3808">
            <v>19.88</v>
          </cell>
          <cell r="P3808">
            <v>509.14</v>
          </cell>
          <cell r="Q3808">
            <v>4994.6499999999996</v>
          </cell>
        </row>
        <row r="3809">
          <cell r="J3809" t="str">
            <v>IMPLEMENTOS DE SEGURIDAD</v>
          </cell>
          <cell r="K3809" t="str">
            <v>hh</v>
          </cell>
          <cell r="M3809">
            <v>2.234</v>
          </cell>
          <cell r="N3809">
            <v>0.47</v>
          </cell>
          <cell r="O3809">
            <v>1.05</v>
          </cell>
          <cell r="P3809">
            <v>561.27</v>
          </cell>
          <cell r="Q3809">
            <v>263.8</v>
          </cell>
        </row>
        <row r="3810">
          <cell r="J3810" t="str">
            <v>HERRAMIENTAS MANUALES</v>
          </cell>
          <cell r="K3810" t="str">
            <v>%MO</v>
          </cell>
          <cell r="M3810">
            <v>4.99E-2</v>
          </cell>
          <cell r="N3810">
            <v>23.26</v>
          </cell>
          <cell r="O3810">
            <v>1.1599999999999999</v>
          </cell>
          <cell r="P3810">
            <v>12.54</v>
          </cell>
          <cell r="Q3810">
            <v>291.44</v>
          </cell>
        </row>
        <row r="3811">
          <cell r="J3811" t="str">
            <v>JEFE DE GRUPO</v>
          </cell>
          <cell r="K3811" t="str">
            <v>hh</v>
          </cell>
          <cell r="M3811">
            <v>4.9200000000000001E-2</v>
          </cell>
          <cell r="N3811">
            <v>13.01</v>
          </cell>
          <cell r="O3811">
            <v>0.64</v>
          </cell>
          <cell r="P3811">
            <v>2.44</v>
          </cell>
          <cell r="Q3811">
            <v>31.72</v>
          </cell>
        </row>
        <row r="3812">
          <cell r="J3812" t="str">
            <v>OPERARIO</v>
          </cell>
          <cell r="K3812" t="str">
            <v>hh</v>
          </cell>
          <cell r="M3812">
            <v>0.48849999999999999</v>
          </cell>
          <cell r="N3812">
            <v>12.2</v>
          </cell>
          <cell r="O3812">
            <v>5.96</v>
          </cell>
          <cell r="P3812">
            <v>24.21</v>
          </cell>
          <cell r="Q3812">
            <v>295.38</v>
          </cell>
        </row>
        <row r="3813">
          <cell r="J3813" t="str">
            <v>AYUDANTE</v>
          </cell>
          <cell r="K3813" t="str">
            <v>hh</v>
          </cell>
          <cell r="M3813">
            <v>0.97760000000000002</v>
          </cell>
          <cell r="N3813">
            <v>9.81</v>
          </cell>
          <cell r="O3813">
            <v>9.59</v>
          </cell>
          <cell r="P3813">
            <v>48.45</v>
          </cell>
          <cell r="Q3813">
            <v>475.28</v>
          </cell>
        </row>
        <row r="3814">
          <cell r="J3814" t="str">
            <v>AGUA PUESTA EN OBRA</v>
          </cell>
          <cell r="K3814" t="str">
            <v>m3</v>
          </cell>
          <cell r="M3814">
            <v>0.16569999999999999</v>
          </cell>
          <cell r="N3814">
            <v>8.51</v>
          </cell>
          <cell r="O3814">
            <v>1.41</v>
          </cell>
          <cell r="P3814">
            <v>8.2100000000000009</v>
          </cell>
          <cell r="Q3814">
            <v>69.88</v>
          </cell>
        </row>
        <row r="3815">
          <cell r="J3815" t="str">
            <v>IMPLEMENTOS DE SEGURIDAD</v>
          </cell>
          <cell r="K3815" t="str">
            <v>hh</v>
          </cell>
          <cell r="M3815">
            <v>1.5105999999999999</v>
          </cell>
          <cell r="N3815">
            <v>0.47</v>
          </cell>
          <cell r="O3815">
            <v>0.71</v>
          </cell>
          <cell r="P3815">
            <v>74.87</v>
          </cell>
          <cell r="Q3815">
            <v>35.19</v>
          </cell>
        </row>
        <row r="3816">
          <cell r="J3816" t="str">
            <v>GASOLINA 84</v>
          </cell>
          <cell r="K3816" t="str">
            <v>gal</v>
          </cell>
          <cell r="M3816">
            <v>0.19520000000000001</v>
          </cell>
          <cell r="N3816">
            <v>8.3000000000000007</v>
          </cell>
          <cell r="O3816">
            <v>1.62</v>
          </cell>
          <cell r="P3816">
            <v>9.67</v>
          </cell>
          <cell r="Q3816">
            <v>80.290000000000006</v>
          </cell>
        </row>
        <row r="3817">
          <cell r="J3817" t="str">
            <v>VIBROAPISONADOR</v>
          </cell>
          <cell r="K3817" t="str">
            <v>hm</v>
          </cell>
          <cell r="M3817">
            <v>0.48849999999999999</v>
          </cell>
          <cell r="N3817">
            <v>2.17</v>
          </cell>
          <cell r="O3817">
            <v>1.06</v>
          </cell>
          <cell r="P3817">
            <v>24.21</v>
          </cell>
          <cell r="Q3817">
            <v>52.53</v>
          </cell>
        </row>
        <row r="3818">
          <cell r="J3818" t="str">
            <v>HERRAMIENTAS MANUALES</v>
          </cell>
          <cell r="K3818" t="str">
            <v>%MO</v>
          </cell>
          <cell r="M3818">
            <v>5.5E-2</v>
          </cell>
          <cell r="N3818">
            <v>14.72</v>
          </cell>
          <cell r="O3818">
            <v>0.81</v>
          </cell>
          <cell r="P3818">
            <v>2.73</v>
          </cell>
          <cell r="Q3818">
            <v>40.14</v>
          </cell>
        </row>
        <row r="3819">
          <cell r="J3819" t="str">
            <v>JEFE DE GRUPO</v>
          </cell>
          <cell r="K3819" t="str">
            <v>hh</v>
          </cell>
          <cell r="M3819">
            <v>1.5E-3</v>
          </cell>
          <cell r="N3819">
            <v>13.01</v>
          </cell>
          <cell r="O3819">
            <v>0.02</v>
          </cell>
          <cell r="P3819">
            <v>0.36</v>
          </cell>
          <cell r="Q3819">
            <v>4.84</v>
          </cell>
        </row>
        <row r="3820">
          <cell r="J3820" t="str">
            <v>AYUDANTE</v>
          </cell>
          <cell r="K3820" t="str">
            <v>hh</v>
          </cell>
          <cell r="M3820">
            <v>2.0400000000000001E-2</v>
          </cell>
          <cell r="N3820">
            <v>9.81</v>
          </cell>
          <cell r="O3820">
            <v>0.2</v>
          </cell>
          <cell r="P3820">
            <v>4.9400000000000004</v>
          </cell>
          <cell r="Q3820">
            <v>48.4</v>
          </cell>
        </row>
        <row r="3821">
          <cell r="J3821" t="str">
            <v>OPERADOR DE EQUIPO PESADO</v>
          </cell>
          <cell r="K3821" t="str">
            <v>hh</v>
          </cell>
          <cell r="M3821">
            <v>4.9799999999999997E-2</v>
          </cell>
          <cell r="N3821">
            <v>12.64</v>
          </cell>
          <cell r="O3821">
            <v>0.63</v>
          </cell>
          <cell r="P3821">
            <v>12.05</v>
          </cell>
          <cell r="Q3821">
            <v>152.46</v>
          </cell>
        </row>
        <row r="3822">
          <cell r="J3822" t="str">
            <v>PETROLEO D-2</v>
          </cell>
          <cell r="K3822" t="str">
            <v>gal</v>
          </cell>
          <cell r="M3822">
            <v>0.29759999999999998</v>
          </cell>
          <cell r="N3822">
            <v>8.4</v>
          </cell>
          <cell r="O3822">
            <v>2.5</v>
          </cell>
          <cell r="P3822">
            <v>72.02</v>
          </cell>
          <cell r="Q3822">
            <v>605</v>
          </cell>
        </row>
        <row r="3823">
          <cell r="J3823" t="str">
            <v>IMPLEMENTOS DE SEGURIDAD</v>
          </cell>
          <cell r="K3823" t="str">
            <v>hh</v>
          </cell>
          <cell r="M3823">
            <v>6.3799999999999996E-2</v>
          </cell>
          <cell r="N3823">
            <v>0.47</v>
          </cell>
          <cell r="O3823">
            <v>0.03</v>
          </cell>
          <cell r="P3823">
            <v>15.44</v>
          </cell>
          <cell r="Q3823">
            <v>7.26</v>
          </cell>
        </row>
        <row r="3824">
          <cell r="J3824" t="str">
            <v>CAMION VOLQUETE 12 m3</v>
          </cell>
          <cell r="K3824" t="str">
            <v>hm</v>
          </cell>
          <cell r="M3824">
            <v>3.2800000000000003E-2</v>
          </cell>
          <cell r="N3824">
            <v>130.97999999999999</v>
          </cell>
          <cell r="O3824">
            <v>4.3</v>
          </cell>
          <cell r="P3824">
            <v>7.94</v>
          </cell>
          <cell r="Q3824">
            <v>1040.5999999999999</v>
          </cell>
        </row>
        <row r="3825">
          <cell r="J3825" t="str">
            <v>CARGADOR RETROEXCAVADOR 62 HP 1 yd3</v>
          </cell>
          <cell r="K3825" t="str">
            <v>hm</v>
          </cell>
          <cell r="M3825">
            <v>8.6999999999999994E-3</v>
          </cell>
          <cell r="N3825">
            <v>94.09</v>
          </cell>
          <cell r="O3825">
            <v>0.82</v>
          </cell>
          <cell r="P3825">
            <v>2.11</v>
          </cell>
          <cell r="Q3825">
            <v>198.44</v>
          </cell>
        </row>
        <row r="3826">
          <cell r="J3826" t="str">
            <v>JEFE DE GRUPO</v>
          </cell>
          <cell r="K3826" t="str">
            <v>hh</v>
          </cell>
          <cell r="M3826">
            <v>7.7000000000000002E-3</v>
          </cell>
          <cell r="N3826">
            <v>13.01</v>
          </cell>
          <cell r="O3826">
            <v>0.1</v>
          </cell>
          <cell r="P3826">
            <v>1.75</v>
          </cell>
          <cell r="Q3826">
            <v>22.77</v>
          </cell>
        </row>
        <row r="3827">
          <cell r="J3827" t="str">
            <v>OPERARIO</v>
          </cell>
          <cell r="K3827" t="str">
            <v>hh</v>
          </cell>
          <cell r="M3827">
            <v>0.1598</v>
          </cell>
          <cell r="N3827">
            <v>12.2</v>
          </cell>
          <cell r="O3827">
            <v>1.95</v>
          </cell>
          <cell r="P3827">
            <v>36.39</v>
          </cell>
          <cell r="Q3827">
            <v>444.05</v>
          </cell>
        </row>
        <row r="3828">
          <cell r="J3828" t="str">
            <v>AYUDANTE</v>
          </cell>
          <cell r="K3828" t="str">
            <v>hh</v>
          </cell>
          <cell r="M3828">
            <v>7.9500000000000001E-2</v>
          </cell>
          <cell r="N3828">
            <v>9.81</v>
          </cell>
          <cell r="O3828">
            <v>0.78</v>
          </cell>
          <cell r="P3828">
            <v>18.100000000000001</v>
          </cell>
          <cell r="Q3828">
            <v>177.62</v>
          </cell>
        </row>
        <row r="3829">
          <cell r="J3829" t="str">
            <v>CONCRETO PREMEZCLADO F'C=100 kg/cm2, PIEDRA DE 1", CEMENTO TIPO I, SLUMP 3"</v>
          </cell>
          <cell r="K3829" t="str">
            <v>m3</v>
          </cell>
          <cell r="M3829">
            <v>0.11</v>
          </cell>
          <cell r="N3829">
            <v>178.29</v>
          </cell>
          <cell r="O3829">
            <v>19.61</v>
          </cell>
          <cell r="P3829">
            <v>25.05</v>
          </cell>
          <cell r="Q3829">
            <v>4465.59</v>
          </cell>
        </row>
        <row r="3830">
          <cell r="J3830" t="str">
            <v>IMPLEMENTOS DE SEGURIDAD</v>
          </cell>
          <cell r="K3830" t="str">
            <v>hh</v>
          </cell>
          <cell r="M3830">
            <v>0.25530000000000003</v>
          </cell>
          <cell r="N3830">
            <v>0.47</v>
          </cell>
          <cell r="O3830">
            <v>0.12</v>
          </cell>
          <cell r="P3830">
            <v>58.14</v>
          </cell>
          <cell r="Q3830">
            <v>27.33</v>
          </cell>
        </row>
        <row r="3831">
          <cell r="J3831" t="str">
            <v>HERRAMIENTAS MANUALES</v>
          </cell>
          <cell r="K3831" t="str">
            <v>%MO</v>
          </cell>
          <cell r="M3831">
            <v>4.9299999999999997E-2</v>
          </cell>
          <cell r="N3831">
            <v>2.84</v>
          </cell>
          <cell r="O3831">
            <v>0.14000000000000001</v>
          </cell>
          <cell r="P3831">
            <v>11.23</v>
          </cell>
          <cell r="Q3831">
            <v>31.88</v>
          </cell>
        </row>
        <row r="3832">
          <cell r="J3832" t="str">
            <v>JEFE DE GRUPO</v>
          </cell>
          <cell r="K3832" t="str">
            <v>hh</v>
          </cell>
          <cell r="M3832">
            <v>3.15E-2</v>
          </cell>
          <cell r="N3832">
            <v>13.01</v>
          </cell>
          <cell r="O3832">
            <v>0.41</v>
          </cell>
          <cell r="P3832">
            <v>4.3</v>
          </cell>
          <cell r="Q3832">
            <v>55.97</v>
          </cell>
        </row>
        <row r="3833">
          <cell r="J3833" t="str">
            <v>OPERARIO</v>
          </cell>
          <cell r="K3833" t="str">
            <v>hh</v>
          </cell>
          <cell r="M3833">
            <v>0.32050000000000001</v>
          </cell>
          <cell r="N3833">
            <v>12.2</v>
          </cell>
          <cell r="O3833">
            <v>3.91</v>
          </cell>
          <cell r="P3833">
            <v>43.75</v>
          </cell>
          <cell r="Q3833">
            <v>533.79</v>
          </cell>
        </row>
        <row r="3834">
          <cell r="J3834" t="str">
            <v>AYUDANTE</v>
          </cell>
          <cell r="K3834" t="str">
            <v>hh</v>
          </cell>
          <cell r="M3834">
            <v>0.96020000000000005</v>
          </cell>
          <cell r="N3834">
            <v>9.81</v>
          </cell>
          <cell r="O3834">
            <v>9.42</v>
          </cell>
          <cell r="P3834">
            <v>131.09</v>
          </cell>
          <cell r="Q3834">
            <v>1286.02</v>
          </cell>
        </row>
        <row r="3835">
          <cell r="J3835" t="str">
            <v>PIEDRA GRANDE DE 6"</v>
          </cell>
          <cell r="K3835" t="str">
            <v>m3</v>
          </cell>
          <cell r="M3835">
            <v>0.45290000000000002</v>
          </cell>
          <cell r="N3835">
            <v>35</v>
          </cell>
          <cell r="O3835">
            <v>15.85</v>
          </cell>
          <cell r="P3835">
            <v>61.83</v>
          </cell>
          <cell r="Q3835">
            <v>2163.84</v>
          </cell>
        </row>
        <row r="3836">
          <cell r="J3836" t="str">
            <v>CONCRETO PREMEZCLADO f'c=100 kg/cm2</v>
          </cell>
          <cell r="K3836" t="str">
            <v>m3</v>
          </cell>
          <cell r="M3836">
            <v>0.78500000000000003</v>
          </cell>
          <cell r="N3836">
            <v>170.29</v>
          </cell>
          <cell r="O3836">
            <v>133.68</v>
          </cell>
          <cell r="P3836">
            <v>107.17</v>
          </cell>
          <cell r="Q3836">
            <v>18249.990000000002</v>
          </cell>
        </row>
        <row r="3837">
          <cell r="J3837" t="str">
            <v>IMPLEMENTOS DE SEGURIDAD</v>
          </cell>
          <cell r="K3837" t="str">
            <v>hh</v>
          </cell>
          <cell r="M3837">
            <v>1.3190999999999999</v>
          </cell>
          <cell r="N3837">
            <v>0.47</v>
          </cell>
          <cell r="O3837">
            <v>0.62</v>
          </cell>
          <cell r="P3837">
            <v>180.08</v>
          </cell>
          <cell r="Q3837">
            <v>84.64</v>
          </cell>
        </row>
        <row r="3838">
          <cell r="J3838" t="str">
            <v>HERRAMIENTAS MANUALES</v>
          </cell>
          <cell r="K3838" t="str">
            <v>%MO</v>
          </cell>
          <cell r="M3838">
            <v>2.7199999999999998E-2</v>
          </cell>
          <cell r="N3838">
            <v>14.69</v>
          </cell>
          <cell r="O3838">
            <v>0.4</v>
          </cell>
          <cell r="P3838">
            <v>3.71</v>
          </cell>
          <cell r="Q3838">
            <v>54.61</v>
          </cell>
        </row>
        <row r="3839">
          <cell r="J3839" t="str">
            <v>JEFE DE GRUPO</v>
          </cell>
          <cell r="K3839" t="str">
            <v>hh</v>
          </cell>
          <cell r="M3839">
            <v>6.3799999999999996E-2</v>
          </cell>
          <cell r="N3839">
            <v>13.01</v>
          </cell>
          <cell r="O3839">
            <v>0.83</v>
          </cell>
          <cell r="P3839">
            <v>41.33</v>
          </cell>
          <cell r="Q3839">
            <v>537.64</v>
          </cell>
        </row>
        <row r="3840">
          <cell r="J3840" t="str">
            <v>OPERARIO</v>
          </cell>
          <cell r="K3840" t="str">
            <v>hh</v>
          </cell>
          <cell r="M3840">
            <v>0.64019999999999999</v>
          </cell>
          <cell r="N3840">
            <v>12.2</v>
          </cell>
          <cell r="O3840">
            <v>7.81</v>
          </cell>
          <cell r="P3840">
            <v>414.7</v>
          </cell>
          <cell r="Q3840">
            <v>5059.01</v>
          </cell>
        </row>
        <row r="3841">
          <cell r="J3841" t="str">
            <v>OFICIAL</v>
          </cell>
          <cell r="K3841" t="str">
            <v>hh</v>
          </cell>
          <cell r="M3841">
            <v>0.64029999999999998</v>
          </cell>
          <cell r="N3841">
            <v>10.87</v>
          </cell>
          <cell r="O3841">
            <v>6.96</v>
          </cell>
          <cell r="P3841">
            <v>414.76</v>
          </cell>
          <cell r="Q3841">
            <v>4508.41</v>
          </cell>
        </row>
        <row r="3842">
          <cell r="J3842" t="str">
            <v>ALAMBRE NEGRO RECOCIDO Nº 8</v>
          </cell>
          <cell r="K3842" t="str">
            <v>Kg</v>
          </cell>
          <cell r="M3842">
            <v>0.26329999999999998</v>
          </cell>
          <cell r="N3842">
            <v>3</v>
          </cell>
          <cell r="O3842">
            <v>0.79</v>
          </cell>
          <cell r="P3842">
            <v>170.56</v>
          </cell>
          <cell r="Q3842">
            <v>511.73</v>
          </cell>
        </row>
        <row r="3843">
          <cell r="J3843" t="str">
            <v>CLAVOS PARA MADERA CON CABEZA</v>
          </cell>
          <cell r="K3843" t="str">
            <v>Kg</v>
          </cell>
          <cell r="M3843">
            <v>0.13100000000000001</v>
          </cell>
          <cell r="N3843">
            <v>2.9</v>
          </cell>
          <cell r="O3843">
            <v>0.38</v>
          </cell>
          <cell r="P3843">
            <v>84.86</v>
          </cell>
          <cell r="Q3843">
            <v>246.15</v>
          </cell>
        </row>
        <row r="3844">
          <cell r="J3844" t="str">
            <v>MADERA TORNILLO INC. CORTE</v>
          </cell>
          <cell r="K3844" t="str">
            <v>p2</v>
          </cell>
          <cell r="M3844">
            <v>4.8312999999999997</v>
          </cell>
          <cell r="N3844">
            <v>3.7</v>
          </cell>
          <cell r="O3844">
            <v>17.88</v>
          </cell>
          <cell r="P3844">
            <v>3129.52</v>
          </cell>
          <cell r="Q3844">
            <v>11581.95</v>
          </cell>
        </row>
        <row r="3845">
          <cell r="J3845" t="str">
            <v>IMPLEMENTOS DE SEGURIDAD</v>
          </cell>
          <cell r="K3845" t="str">
            <v>hh</v>
          </cell>
          <cell r="M3845">
            <v>1.3404</v>
          </cell>
          <cell r="N3845">
            <v>0.47</v>
          </cell>
          <cell r="O3845">
            <v>0.63</v>
          </cell>
          <cell r="P3845">
            <v>868.26</v>
          </cell>
          <cell r="Q3845">
            <v>408.09</v>
          </cell>
        </row>
        <row r="3846">
          <cell r="J3846" t="str">
            <v>HERRAMIENTAS MANUALES</v>
          </cell>
          <cell r="K3846" t="str">
            <v>%MO</v>
          </cell>
          <cell r="M3846">
            <v>3.0099999999999998E-2</v>
          </cell>
          <cell r="N3846">
            <v>16.29</v>
          </cell>
          <cell r="O3846">
            <v>0.49</v>
          </cell>
          <cell r="P3846">
            <v>19.5</v>
          </cell>
          <cell r="Q3846">
            <v>317.39999999999998</v>
          </cell>
        </row>
        <row r="3847">
          <cell r="J3847" t="str">
            <v>JEFE DE GRUPO</v>
          </cell>
          <cell r="K3847" t="str">
            <v>hh</v>
          </cell>
          <cell r="M3847">
            <v>4.4600000000000001E-2</v>
          </cell>
          <cell r="N3847">
            <v>13.01</v>
          </cell>
          <cell r="O3847">
            <v>0.57999999999999996</v>
          </cell>
          <cell r="P3847">
            <v>2.73</v>
          </cell>
          <cell r="Q3847">
            <v>35.57</v>
          </cell>
        </row>
        <row r="3848">
          <cell r="J3848" t="str">
            <v>OPERARIO</v>
          </cell>
          <cell r="K3848" t="str">
            <v>hh</v>
          </cell>
          <cell r="M3848">
            <v>1.3335999999999999</v>
          </cell>
          <cell r="N3848">
            <v>12.2</v>
          </cell>
          <cell r="O3848">
            <v>16.27</v>
          </cell>
          <cell r="P3848">
            <v>81.78</v>
          </cell>
          <cell r="Q3848">
            <v>997.68</v>
          </cell>
        </row>
        <row r="3849">
          <cell r="J3849" t="str">
            <v>AYUDANTE</v>
          </cell>
          <cell r="K3849" t="str">
            <v>hh</v>
          </cell>
          <cell r="M3849">
            <v>0.44440000000000002</v>
          </cell>
          <cell r="N3849">
            <v>9.81</v>
          </cell>
          <cell r="O3849">
            <v>4.3600000000000003</v>
          </cell>
          <cell r="P3849">
            <v>27.25</v>
          </cell>
          <cell r="Q3849">
            <v>267.36</v>
          </cell>
        </row>
        <row r="3850">
          <cell r="J3850" t="str">
            <v>CONCRETO PREMEZCLADO f'c=175 kg/cm2, Piedra 57, Slump 3-4"</v>
          </cell>
          <cell r="K3850" t="str">
            <v>m3</v>
          </cell>
          <cell r="M3850">
            <v>1.05</v>
          </cell>
          <cell r="N3850">
            <v>192.19</v>
          </cell>
          <cell r="O3850">
            <v>201.8</v>
          </cell>
          <cell r="P3850">
            <v>64.39</v>
          </cell>
          <cell r="Q3850">
            <v>12374.38</v>
          </cell>
        </row>
        <row r="3851">
          <cell r="J3851" t="str">
            <v>IMPLEMENTOS DE SEGURIDAD</v>
          </cell>
          <cell r="K3851" t="str">
            <v>hh</v>
          </cell>
          <cell r="M3851">
            <v>1.8298000000000001</v>
          </cell>
          <cell r="N3851">
            <v>0.47</v>
          </cell>
          <cell r="O3851">
            <v>0.86</v>
          </cell>
          <cell r="P3851">
            <v>112.2</v>
          </cell>
          <cell r="Q3851">
            <v>52.74</v>
          </cell>
        </row>
        <row r="3852">
          <cell r="J3852" t="str">
            <v>GASOLINA 84</v>
          </cell>
          <cell r="K3852" t="str">
            <v>gal</v>
          </cell>
          <cell r="M3852">
            <v>0.17829999999999999</v>
          </cell>
          <cell r="N3852">
            <v>8.3000000000000007</v>
          </cell>
          <cell r="O3852">
            <v>1.48</v>
          </cell>
          <cell r="P3852">
            <v>10.93</v>
          </cell>
          <cell r="Q3852">
            <v>90.75</v>
          </cell>
        </row>
        <row r="3853">
          <cell r="J3853" t="str">
            <v>VIBRADOR DE CONCRETO3/4" - 2"</v>
          </cell>
          <cell r="K3853" t="str">
            <v>hm</v>
          </cell>
          <cell r="M3853">
            <v>0.66200000000000003</v>
          </cell>
          <cell r="N3853">
            <v>5</v>
          </cell>
          <cell r="O3853">
            <v>3.31</v>
          </cell>
          <cell r="P3853">
            <v>40.590000000000003</v>
          </cell>
          <cell r="Q3853">
            <v>202.97</v>
          </cell>
        </row>
        <row r="3854">
          <cell r="J3854" t="str">
            <v>HERRAMIENTAS MANUALES</v>
          </cell>
          <cell r="K3854" t="str">
            <v>%MO</v>
          </cell>
          <cell r="M3854">
            <v>0.05</v>
          </cell>
          <cell r="N3854">
            <v>21.21</v>
          </cell>
          <cell r="O3854">
            <v>1.06</v>
          </cell>
          <cell r="P3854">
            <v>3.07</v>
          </cell>
          <cell r="Q3854">
            <v>65</v>
          </cell>
        </row>
        <row r="3855">
          <cell r="J3855" t="str">
            <v>SERVICIO DEHABILITADO DE ACERO DE REFUERZO</v>
          </cell>
          <cell r="K3855" t="str">
            <v>Kg</v>
          </cell>
          <cell r="M3855">
            <v>1.1143000000000001</v>
          </cell>
          <cell r="N3855">
            <v>0.35</v>
          </cell>
          <cell r="O3855">
            <v>0.39</v>
          </cell>
          <cell r="P3855">
            <v>3201.38</v>
          </cell>
          <cell r="Q3855">
            <v>1120.47</v>
          </cell>
        </row>
        <row r="3856">
          <cell r="J3856" t="str">
            <v>JEFE DE GRUPO</v>
          </cell>
          <cell r="K3856" t="str">
            <v>hh</v>
          </cell>
          <cell r="M3856">
            <v>2.3E-3</v>
          </cell>
          <cell r="N3856">
            <v>13.01</v>
          </cell>
          <cell r="O3856">
            <v>0.03</v>
          </cell>
          <cell r="P3856">
            <v>6.61</v>
          </cell>
          <cell r="Q3856">
            <v>86.19</v>
          </cell>
        </row>
        <row r="3857">
          <cell r="J3857" t="str">
            <v>OPERARIO</v>
          </cell>
          <cell r="K3857" t="str">
            <v>hh</v>
          </cell>
          <cell r="M3857">
            <v>2.5399999999999999E-2</v>
          </cell>
          <cell r="N3857">
            <v>12.2</v>
          </cell>
          <cell r="O3857">
            <v>0.31</v>
          </cell>
          <cell r="P3857">
            <v>72.97</v>
          </cell>
          <cell r="Q3857">
            <v>890.63</v>
          </cell>
        </row>
        <row r="3858">
          <cell r="J3858" t="str">
            <v>OFICIAL</v>
          </cell>
          <cell r="K3858" t="str">
            <v>hh</v>
          </cell>
          <cell r="M3858">
            <v>2.4799999999999999E-2</v>
          </cell>
          <cell r="N3858">
            <v>10.87</v>
          </cell>
          <cell r="O3858">
            <v>0.27</v>
          </cell>
          <cell r="P3858">
            <v>71.25</v>
          </cell>
          <cell r="Q3858">
            <v>775.71</v>
          </cell>
        </row>
        <row r="3859">
          <cell r="J3859" t="str">
            <v>ACERO CORRUGADO fy=4200 kg/cm2 GRADO 60</v>
          </cell>
          <cell r="K3859" t="str">
            <v>Kg</v>
          </cell>
          <cell r="M3859">
            <v>1.1000000000000001</v>
          </cell>
          <cell r="N3859">
            <v>2.33</v>
          </cell>
          <cell r="O3859">
            <v>2.56</v>
          </cell>
          <cell r="P3859">
            <v>3160.3</v>
          </cell>
          <cell r="Q3859">
            <v>7354.88</v>
          </cell>
        </row>
        <row r="3860">
          <cell r="J3860" t="str">
            <v>ALAMBRE NEGRO RECOCIDO Nº 16</v>
          </cell>
          <cell r="K3860" t="str">
            <v>Kg</v>
          </cell>
          <cell r="M3860">
            <v>6.1100000000000002E-2</v>
          </cell>
          <cell r="N3860">
            <v>3.11</v>
          </cell>
          <cell r="O3860">
            <v>0.19</v>
          </cell>
          <cell r="P3860">
            <v>175.54</v>
          </cell>
          <cell r="Q3860">
            <v>545.87</v>
          </cell>
        </row>
        <row r="3861">
          <cell r="J3861" t="str">
            <v>PETROLEO D-2</v>
          </cell>
          <cell r="K3861" t="str">
            <v>gal</v>
          </cell>
          <cell r="M3861">
            <v>2.0199999999999999E-2</v>
          </cell>
          <cell r="N3861">
            <v>8.4</v>
          </cell>
          <cell r="O3861">
            <v>0.17</v>
          </cell>
          <cell r="P3861">
            <v>58.03</v>
          </cell>
          <cell r="Q3861">
            <v>488.41</v>
          </cell>
        </row>
        <row r="3862">
          <cell r="J3862" t="str">
            <v>IMPLEMENTOS DE SEGURIDAD</v>
          </cell>
          <cell r="K3862" t="str">
            <v>hh</v>
          </cell>
          <cell r="M3862">
            <v>4.2599999999999999E-2</v>
          </cell>
          <cell r="N3862">
            <v>0.47</v>
          </cell>
          <cell r="O3862">
            <v>0.02</v>
          </cell>
          <cell r="P3862">
            <v>122.39</v>
          </cell>
          <cell r="Q3862">
            <v>57.46</v>
          </cell>
        </row>
        <row r="3863">
          <cell r="J3863" t="str">
            <v>HERRAMIENTAS MANUALES</v>
          </cell>
          <cell r="K3863" t="str">
            <v>%MO</v>
          </cell>
          <cell r="M3863">
            <v>4.41E-2</v>
          </cell>
          <cell r="N3863">
            <v>0.68</v>
          </cell>
          <cell r="O3863">
            <v>0.03</v>
          </cell>
          <cell r="P3863">
            <v>126.7</v>
          </cell>
          <cell r="Q3863">
            <v>86.19</v>
          </cell>
        </row>
        <row r="3864">
          <cell r="J3864" t="str">
            <v>CAMION GRUA DE 5.75TN</v>
          </cell>
          <cell r="K3864" t="str">
            <v>hm</v>
          </cell>
          <cell r="M3864">
            <v>6.4000000000000003E-3</v>
          </cell>
          <cell r="N3864">
            <v>100.8</v>
          </cell>
          <cell r="O3864">
            <v>0.65</v>
          </cell>
          <cell r="P3864">
            <v>18.39</v>
          </cell>
          <cell r="Q3864">
            <v>1867.45</v>
          </cell>
        </row>
        <row r="3865">
          <cell r="J3865" t="str">
            <v>JEFE DE GRUPO</v>
          </cell>
          <cell r="K3865" t="str">
            <v>hh</v>
          </cell>
          <cell r="M3865">
            <v>8.9200000000000002E-2</v>
          </cell>
          <cell r="N3865">
            <v>13.01</v>
          </cell>
          <cell r="O3865">
            <v>1.1599999999999999</v>
          </cell>
          <cell r="P3865">
            <v>47.75</v>
          </cell>
          <cell r="Q3865">
            <v>621.02</v>
          </cell>
        </row>
        <row r="3866">
          <cell r="J3866" t="str">
            <v>OPERARIO</v>
          </cell>
          <cell r="K3866" t="str">
            <v>hh</v>
          </cell>
          <cell r="M3866">
            <v>0.88849999999999996</v>
          </cell>
          <cell r="N3866">
            <v>12.2</v>
          </cell>
          <cell r="O3866">
            <v>10.84</v>
          </cell>
          <cell r="P3866">
            <v>475.67</v>
          </cell>
          <cell r="Q3866">
            <v>5803.3</v>
          </cell>
        </row>
        <row r="3867">
          <cell r="J3867" t="str">
            <v>OFICIAL</v>
          </cell>
          <cell r="K3867" t="str">
            <v>hh</v>
          </cell>
          <cell r="M3867">
            <v>1.0662</v>
          </cell>
          <cell r="N3867">
            <v>10.87</v>
          </cell>
          <cell r="O3867">
            <v>11.59</v>
          </cell>
          <cell r="P3867">
            <v>570.79999999999995</v>
          </cell>
          <cell r="Q3867">
            <v>6204.82</v>
          </cell>
        </row>
        <row r="3868">
          <cell r="J3868" t="str">
            <v>AYUDANTE</v>
          </cell>
          <cell r="K3868" t="str">
            <v>hh</v>
          </cell>
          <cell r="M3868">
            <v>0.35580000000000001</v>
          </cell>
          <cell r="N3868">
            <v>9.81</v>
          </cell>
          <cell r="O3868">
            <v>3.49</v>
          </cell>
          <cell r="P3868">
            <v>190.48</v>
          </cell>
          <cell r="Q3868">
            <v>1868.41</v>
          </cell>
        </row>
        <row r="3869">
          <cell r="J3869" t="str">
            <v>ALAMBRE NEGRO RECOCIDO Nº 8</v>
          </cell>
          <cell r="K3869" t="str">
            <v>Kg</v>
          </cell>
          <cell r="M3869">
            <v>0.82669999999999999</v>
          </cell>
          <cell r="N3869">
            <v>3</v>
          </cell>
          <cell r="O3869">
            <v>2.48</v>
          </cell>
          <cell r="P3869">
            <v>442.58</v>
          </cell>
          <cell r="Q3869">
            <v>1327.69</v>
          </cell>
        </row>
        <row r="3870">
          <cell r="J3870" t="str">
            <v>MADERA TORNILLO INC. CORTE</v>
          </cell>
          <cell r="K3870" t="str">
            <v>p2</v>
          </cell>
          <cell r="M3870">
            <v>4.1340000000000003</v>
          </cell>
          <cell r="N3870">
            <v>3.7</v>
          </cell>
          <cell r="O3870">
            <v>15.3</v>
          </cell>
          <cell r="P3870">
            <v>2213.1799999999998</v>
          </cell>
          <cell r="Q3870">
            <v>8191.01</v>
          </cell>
        </row>
        <row r="3871">
          <cell r="J3871" t="str">
            <v>CLAVOS PARA MADERA CON CABEZA</v>
          </cell>
          <cell r="K3871" t="str">
            <v>Kg</v>
          </cell>
          <cell r="M3871">
            <v>5.5199999999999999E-2</v>
          </cell>
          <cell r="N3871">
            <v>2.9</v>
          </cell>
          <cell r="O3871">
            <v>0.16</v>
          </cell>
          <cell r="P3871">
            <v>29.55</v>
          </cell>
          <cell r="Q3871">
            <v>85.66</v>
          </cell>
        </row>
        <row r="3872">
          <cell r="J3872" t="str">
            <v>DESMOLDANTE</v>
          </cell>
          <cell r="K3872" t="str">
            <v>lt</v>
          </cell>
          <cell r="M3872">
            <v>2.3300000000000001E-2</v>
          </cell>
          <cell r="N3872">
            <v>21.05</v>
          </cell>
          <cell r="O3872">
            <v>0.49</v>
          </cell>
          <cell r="P3872">
            <v>12.47</v>
          </cell>
          <cell r="Q3872">
            <v>262.33</v>
          </cell>
        </row>
        <row r="3873">
          <cell r="J3873" t="str">
            <v>IMPLEMENTOS DE SEGURIDAD</v>
          </cell>
          <cell r="K3873" t="str">
            <v>hh</v>
          </cell>
          <cell r="M3873">
            <v>2.4043000000000001</v>
          </cell>
          <cell r="N3873">
            <v>0.47</v>
          </cell>
          <cell r="O3873">
            <v>1.1299999999999999</v>
          </cell>
          <cell r="P3873">
            <v>1287.17</v>
          </cell>
          <cell r="Q3873">
            <v>604.96</v>
          </cell>
        </row>
        <row r="3874">
          <cell r="J3874" t="str">
            <v>HERRAMIENTAS MANUALES</v>
          </cell>
          <cell r="K3874" t="str">
            <v>%MO</v>
          </cell>
          <cell r="M3874">
            <v>4.99E-2</v>
          </cell>
          <cell r="N3874">
            <v>27.08</v>
          </cell>
          <cell r="O3874">
            <v>1.35</v>
          </cell>
          <cell r="P3874">
            <v>26.71</v>
          </cell>
          <cell r="Q3874">
            <v>722.74</v>
          </cell>
        </row>
        <row r="3875">
          <cell r="J3875" t="str">
            <v>OPERARIO</v>
          </cell>
          <cell r="K3875" t="str">
            <v>hh</v>
          </cell>
          <cell r="M3875">
            <v>0.53359999999999996</v>
          </cell>
          <cell r="N3875">
            <v>12.2</v>
          </cell>
          <cell r="O3875">
            <v>6.51</v>
          </cell>
          <cell r="P3875">
            <v>16.39</v>
          </cell>
          <cell r="Q3875">
            <v>199.99</v>
          </cell>
        </row>
        <row r="3876">
          <cell r="J3876" t="str">
            <v>OFICIAL</v>
          </cell>
          <cell r="K3876" t="str">
            <v>hh</v>
          </cell>
          <cell r="M3876">
            <v>0.53359999999999996</v>
          </cell>
          <cell r="N3876">
            <v>10.87</v>
          </cell>
          <cell r="O3876">
            <v>5.8</v>
          </cell>
          <cell r="P3876">
            <v>16.39</v>
          </cell>
          <cell r="Q3876">
            <v>178.18</v>
          </cell>
        </row>
        <row r="3877">
          <cell r="J3877" t="str">
            <v>AYUDANTE</v>
          </cell>
          <cell r="K3877" t="str">
            <v>hh</v>
          </cell>
          <cell r="M3877">
            <v>1.6004</v>
          </cell>
          <cell r="N3877">
            <v>9.81</v>
          </cell>
          <cell r="O3877">
            <v>15.7</v>
          </cell>
          <cell r="P3877">
            <v>49.16</v>
          </cell>
          <cell r="Q3877">
            <v>482.3</v>
          </cell>
        </row>
        <row r="3878">
          <cell r="J3878" t="str">
            <v>CONCRETO PREMEZCLADO f'c=210 kg/cm2, Piedra 67, Slump 3-4"</v>
          </cell>
          <cell r="K3878" t="str">
            <v>m3</v>
          </cell>
          <cell r="M3878">
            <v>1.05</v>
          </cell>
          <cell r="N3878">
            <v>200.99</v>
          </cell>
          <cell r="O3878">
            <v>211.04</v>
          </cell>
          <cell r="P3878">
            <v>32.26</v>
          </cell>
          <cell r="Q3878">
            <v>6483.15</v>
          </cell>
        </row>
        <row r="3879">
          <cell r="J3879" t="str">
            <v>IMPLEMENTOS DE SEGURIDAD</v>
          </cell>
          <cell r="K3879" t="str">
            <v>hh</v>
          </cell>
          <cell r="M3879">
            <v>2.6596000000000002</v>
          </cell>
          <cell r="N3879">
            <v>0.47</v>
          </cell>
          <cell r="O3879">
            <v>1.25</v>
          </cell>
          <cell r="P3879">
            <v>81.7</v>
          </cell>
          <cell r="Q3879">
            <v>38.4</v>
          </cell>
        </row>
        <row r="3880">
          <cell r="J3880" t="str">
            <v>HERRAMIENTAS MANUALES</v>
          </cell>
          <cell r="K3880" t="str">
            <v>%MO</v>
          </cell>
          <cell r="M3880">
            <v>0.03</v>
          </cell>
          <cell r="N3880">
            <v>29.3</v>
          </cell>
          <cell r="O3880">
            <v>0.88</v>
          </cell>
          <cell r="P3880">
            <v>0.92</v>
          </cell>
          <cell r="Q3880">
            <v>27.03</v>
          </cell>
        </row>
        <row r="3881">
          <cell r="J3881" t="str">
            <v>SERVICIO DE BOMBA P/PREMEZCLADO</v>
          </cell>
          <cell r="K3881" t="str">
            <v>m3</v>
          </cell>
          <cell r="M3881">
            <v>1.05</v>
          </cell>
          <cell r="N3881">
            <v>30</v>
          </cell>
          <cell r="O3881">
            <v>31.5</v>
          </cell>
          <cell r="P3881">
            <v>32.26</v>
          </cell>
          <cell r="Q3881">
            <v>967.68</v>
          </cell>
        </row>
        <row r="3882">
          <cell r="J3882" t="str">
            <v>VIBRADOR DE CONCRETO3/4" - 2"</v>
          </cell>
          <cell r="K3882" t="str">
            <v>hm</v>
          </cell>
          <cell r="M3882">
            <v>0.59599999999999997</v>
          </cell>
          <cell r="N3882">
            <v>5</v>
          </cell>
          <cell r="O3882">
            <v>2.98</v>
          </cell>
          <cell r="P3882">
            <v>18.309999999999999</v>
          </cell>
          <cell r="Q3882">
            <v>91.55</v>
          </cell>
        </row>
        <row r="3883">
          <cell r="J3883" t="str">
            <v>GASOLINA 84</v>
          </cell>
          <cell r="K3883" t="str">
            <v>gal</v>
          </cell>
          <cell r="M3883">
            <v>0.31929999999999997</v>
          </cell>
          <cell r="N3883">
            <v>8.3000000000000007</v>
          </cell>
          <cell r="O3883">
            <v>2.65</v>
          </cell>
          <cell r="P3883">
            <v>9.81</v>
          </cell>
          <cell r="Q3883">
            <v>81.41</v>
          </cell>
        </row>
        <row r="3884">
          <cell r="J3884" t="str">
            <v>SERVICIO DEHABILITADO DE ACERO DE REFUERZO</v>
          </cell>
          <cell r="K3884" t="str">
            <v>Kg</v>
          </cell>
          <cell r="M3884">
            <v>1.1143000000000001</v>
          </cell>
          <cell r="N3884">
            <v>0.35</v>
          </cell>
          <cell r="O3884">
            <v>0.39</v>
          </cell>
          <cell r="P3884">
            <v>3687.35</v>
          </cell>
          <cell r="Q3884">
            <v>1290.56</v>
          </cell>
        </row>
        <row r="3885">
          <cell r="J3885" t="str">
            <v>JEFE DE GRUPO</v>
          </cell>
          <cell r="K3885" t="str">
            <v>hh</v>
          </cell>
          <cell r="M3885">
            <v>2.3E-3</v>
          </cell>
          <cell r="N3885">
            <v>13.01</v>
          </cell>
          <cell r="O3885">
            <v>0.03</v>
          </cell>
          <cell r="P3885">
            <v>7.61</v>
          </cell>
          <cell r="Q3885">
            <v>99.27</v>
          </cell>
        </row>
        <row r="3886">
          <cell r="J3886" t="str">
            <v>OPERARIO</v>
          </cell>
          <cell r="K3886" t="str">
            <v>hh</v>
          </cell>
          <cell r="M3886">
            <v>2.5399999999999999E-2</v>
          </cell>
          <cell r="N3886">
            <v>12.2</v>
          </cell>
          <cell r="O3886">
            <v>0.31</v>
          </cell>
          <cell r="P3886">
            <v>84.05</v>
          </cell>
          <cell r="Q3886">
            <v>1025.83</v>
          </cell>
        </row>
        <row r="3887">
          <cell r="J3887" t="str">
            <v>OFICIAL</v>
          </cell>
          <cell r="K3887" t="str">
            <v>hh</v>
          </cell>
          <cell r="M3887">
            <v>2.4799999999999999E-2</v>
          </cell>
          <cell r="N3887">
            <v>10.87</v>
          </cell>
          <cell r="O3887">
            <v>0.27</v>
          </cell>
          <cell r="P3887">
            <v>82.07</v>
          </cell>
          <cell r="Q3887">
            <v>893.46</v>
          </cell>
        </row>
        <row r="3888">
          <cell r="J3888" t="str">
            <v>ACERO CORRUGADO fy=4200 kg/cm2 GRADO 60</v>
          </cell>
          <cell r="K3888" t="str">
            <v>Kg</v>
          </cell>
          <cell r="M3888">
            <v>1.1000000000000001</v>
          </cell>
          <cell r="N3888">
            <v>2.33</v>
          </cell>
          <cell r="O3888">
            <v>2.56</v>
          </cell>
          <cell r="P3888">
            <v>3640.03</v>
          </cell>
          <cell r="Q3888">
            <v>8471.35</v>
          </cell>
        </row>
        <row r="3889">
          <cell r="J3889" t="str">
            <v>ALAMBRE NEGRO RECOCIDO Nº 16</v>
          </cell>
          <cell r="K3889" t="str">
            <v>Kg</v>
          </cell>
          <cell r="M3889">
            <v>6.1100000000000002E-2</v>
          </cell>
          <cell r="N3889">
            <v>3.11</v>
          </cell>
          <cell r="O3889">
            <v>0.19</v>
          </cell>
          <cell r="P3889">
            <v>202.19</v>
          </cell>
          <cell r="Q3889">
            <v>628.73</v>
          </cell>
        </row>
        <row r="3890">
          <cell r="J3890" t="str">
            <v>PETROLEO D-2</v>
          </cell>
          <cell r="K3890" t="str">
            <v>gal</v>
          </cell>
          <cell r="M3890">
            <v>2.0199999999999999E-2</v>
          </cell>
          <cell r="N3890">
            <v>8.4</v>
          </cell>
          <cell r="O3890">
            <v>0.17</v>
          </cell>
          <cell r="P3890">
            <v>66.84</v>
          </cell>
          <cell r="Q3890">
            <v>562.54999999999995</v>
          </cell>
        </row>
        <row r="3891">
          <cell r="J3891" t="str">
            <v>IMPLEMENTOS DE SEGURIDAD</v>
          </cell>
          <cell r="K3891" t="str">
            <v>hh</v>
          </cell>
          <cell r="M3891">
            <v>4.2599999999999999E-2</v>
          </cell>
          <cell r="N3891">
            <v>0.47</v>
          </cell>
          <cell r="O3891">
            <v>0.02</v>
          </cell>
          <cell r="P3891">
            <v>140.97</v>
          </cell>
          <cell r="Q3891">
            <v>66.180000000000007</v>
          </cell>
        </row>
        <row r="3892">
          <cell r="J3892" t="str">
            <v>HERRAMIENTAS MANUALES</v>
          </cell>
          <cell r="K3892" t="str">
            <v>%MO</v>
          </cell>
          <cell r="M3892">
            <v>4.41E-2</v>
          </cell>
          <cell r="N3892">
            <v>0.68</v>
          </cell>
          <cell r="O3892">
            <v>0.03</v>
          </cell>
          <cell r="P3892">
            <v>145.93</v>
          </cell>
          <cell r="Q3892">
            <v>99.27</v>
          </cell>
        </row>
        <row r="3893">
          <cell r="J3893" t="str">
            <v>CAMION GRUA DE 5.75TN</v>
          </cell>
          <cell r="K3893" t="str">
            <v>hm</v>
          </cell>
          <cell r="M3893">
            <v>6.4000000000000003E-3</v>
          </cell>
          <cell r="N3893">
            <v>100.8</v>
          </cell>
          <cell r="O3893">
            <v>0.65</v>
          </cell>
          <cell r="P3893">
            <v>21.18</v>
          </cell>
          <cell r="Q3893">
            <v>2150.9299999999998</v>
          </cell>
        </row>
        <row r="3894">
          <cell r="J3894" t="str">
            <v>OPERARIO</v>
          </cell>
          <cell r="K3894" t="str">
            <v>hh</v>
          </cell>
          <cell r="M3894">
            <v>0.1</v>
          </cell>
          <cell r="N3894">
            <v>12.2</v>
          </cell>
          <cell r="O3894">
            <v>1.22</v>
          </cell>
          <cell r="P3894">
            <v>16.43</v>
          </cell>
          <cell r="Q3894">
            <v>200.47</v>
          </cell>
        </row>
        <row r="3895">
          <cell r="J3895" t="str">
            <v>OFICIAL</v>
          </cell>
          <cell r="K3895" t="str">
            <v>hh</v>
          </cell>
          <cell r="M3895">
            <v>1</v>
          </cell>
          <cell r="N3895">
            <v>10.87</v>
          </cell>
          <cell r="O3895">
            <v>10.87</v>
          </cell>
          <cell r="P3895">
            <v>164.32</v>
          </cell>
          <cell r="Q3895">
            <v>1786.16</v>
          </cell>
        </row>
        <row r="3896">
          <cell r="J3896" t="str">
            <v>AYUDANTE</v>
          </cell>
          <cell r="K3896" t="str">
            <v>hh</v>
          </cell>
          <cell r="M3896">
            <v>1</v>
          </cell>
          <cell r="N3896">
            <v>9.81</v>
          </cell>
          <cell r="O3896">
            <v>9.81</v>
          </cell>
          <cell r="P3896">
            <v>164.32</v>
          </cell>
          <cell r="Q3896">
            <v>1611.98</v>
          </cell>
        </row>
        <row r="3897">
          <cell r="J3897" t="str">
            <v>ALAMBRE NEGRO RECOCIDO Nº 8</v>
          </cell>
          <cell r="K3897" t="str">
            <v>Kg</v>
          </cell>
          <cell r="M3897">
            <v>0.08</v>
          </cell>
          <cell r="N3897">
            <v>3</v>
          </cell>
          <cell r="O3897">
            <v>0.24</v>
          </cell>
          <cell r="P3897">
            <v>13.15</v>
          </cell>
          <cell r="Q3897">
            <v>39.44</v>
          </cell>
        </row>
        <row r="3898">
          <cell r="J3898" t="str">
            <v>CLAVOS PARA MADERA CON CABEZA</v>
          </cell>
          <cell r="K3898" t="str">
            <v>Kg</v>
          </cell>
          <cell r="M3898">
            <v>0.2172</v>
          </cell>
          <cell r="N3898">
            <v>2.9</v>
          </cell>
          <cell r="O3898">
            <v>0.63</v>
          </cell>
          <cell r="P3898">
            <v>35.69</v>
          </cell>
          <cell r="Q3898">
            <v>103.52</v>
          </cell>
        </row>
        <row r="3899">
          <cell r="J3899" t="str">
            <v>TRIPLAY LUPUNA DE 4' X8'X10 mm</v>
          </cell>
          <cell r="K3899" t="str">
            <v>pl</v>
          </cell>
          <cell r="M3899">
            <v>4.41E-2</v>
          </cell>
          <cell r="N3899">
            <v>54</v>
          </cell>
          <cell r="O3899">
            <v>2.38</v>
          </cell>
          <cell r="P3899">
            <v>7.25</v>
          </cell>
          <cell r="Q3899">
            <v>391.08</v>
          </cell>
        </row>
        <row r="3900">
          <cell r="J3900" t="str">
            <v>MADERA TORNILLO INC. CORTE</v>
          </cell>
          <cell r="K3900" t="str">
            <v>p2</v>
          </cell>
          <cell r="M3900">
            <v>2.5011999999999999</v>
          </cell>
          <cell r="N3900">
            <v>3.7</v>
          </cell>
          <cell r="O3900">
            <v>9.25</v>
          </cell>
          <cell r="P3900">
            <v>411</v>
          </cell>
          <cell r="Q3900">
            <v>1519.96</v>
          </cell>
        </row>
        <row r="3901">
          <cell r="J3901" t="str">
            <v>IMPLEMENTOS DE SEGURIDAD</v>
          </cell>
          <cell r="K3901" t="str">
            <v>hh</v>
          </cell>
          <cell r="M3901">
            <v>2.1063999999999998</v>
          </cell>
          <cell r="N3901">
            <v>0.47</v>
          </cell>
          <cell r="O3901">
            <v>0.99</v>
          </cell>
          <cell r="P3901">
            <v>346.12</v>
          </cell>
          <cell r="Q3901">
            <v>162.68</v>
          </cell>
        </row>
        <row r="3902">
          <cell r="J3902" t="str">
            <v>HERRAMIENTAS MANUALES</v>
          </cell>
          <cell r="K3902" t="str">
            <v>%MO</v>
          </cell>
          <cell r="M3902">
            <v>2.9899999999999999E-2</v>
          </cell>
          <cell r="N3902">
            <v>25.45</v>
          </cell>
          <cell r="O3902">
            <v>0.76</v>
          </cell>
          <cell r="P3902">
            <v>4.91</v>
          </cell>
          <cell r="Q3902">
            <v>124.88</v>
          </cell>
        </row>
        <row r="3903">
          <cell r="J3903" t="str">
            <v>SERVICIO DE GRUA</v>
          </cell>
          <cell r="K3903" t="str">
            <v>glb</v>
          </cell>
          <cell r="M3903">
            <v>1</v>
          </cell>
          <cell r="N3903">
            <v>5.47</v>
          </cell>
          <cell r="O3903">
            <v>5.47</v>
          </cell>
          <cell r="P3903">
            <v>164.32</v>
          </cell>
          <cell r="Q3903">
            <v>898.83</v>
          </cell>
        </row>
        <row r="3904">
          <cell r="J3904" t="str">
            <v>OPERARIO</v>
          </cell>
          <cell r="K3904" t="str">
            <v>hh</v>
          </cell>
          <cell r="M3904">
            <v>0.2</v>
          </cell>
          <cell r="N3904">
            <v>12.2</v>
          </cell>
          <cell r="O3904">
            <v>2.44</v>
          </cell>
          <cell r="P3904">
            <v>6.03</v>
          </cell>
          <cell r="Q3904">
            <v>73.59</v>
          </cell>
        </row>
        <row r="3905">
          <cell r="J3905" t="str">
            <v>OFICIAL</v>
          </cell>
          <cell r="K3905" t="str">
            <v>hh</v>
          </cell>
          <cell r="M3905">
            <v>0.2006</v>
          </cell>
          <cell r="N3905">
            <v>10.87</v>
          </cell>
          <cell r="O3905">
            <v>2.1800000000000002</v>
          </cell>
          <cell r="P3905">
            <v>6.05</v>
          </cell>
          <cell r="Q3905">
            <v>65.75</v>
          </cell>
        </row>
        <row r="3906">
          <cell r="J3906" t="str">
            <v>AYUDANTE</v>
          </cell>
          <cell r="K3906" t="str">
            <v>hh</v>
          </cell>
          <cell r="M3906">
            <v>0.60040000000000004</v>
          </cell>
          <cell r="N3906">
            <v>9.81</v>
          </cell>
          <cell r="O3906">
            <v>5.89</v>
          </cell>
          <cell r="P3906">
            <v>18.11</v>
          </cell>
          <cell r="Q3906">
            <v>177.64</v>
          </cell>
        </row>
        <row r="3907">
          <cell r="J3907" t="str">
            <v>CONCRETO PREMEZCLADO f'c=210 kg/cm2, Piedra 67, Slump 3-4"</v>
          </cell>
          <cell r="K3907" t="str">
            <v>m3</v>
          </cell>
          <cell r="M3907">
            <v>1.05</v>
          </cell>
          <cell r="N3907">
            <v>200.99</v>
          </cell>
          <cell r="O3907">
            <v>211.04</v>
          </cell>
          <cell r="P3907">
            <v>31.67</v>
          </cell>
          <cell r="Q3907">
            <v>6364.97</v>
          </cell>
        </row>
        <row r="3908">
          <cell r="J3908" t="str">
            <v>IMPLEMENTOS DE SEGURIDAD</v>
          </cell>
          <cell r="K3908" t="str">
            <v>hh</v>
          </cell>
          <cell r="M3908">
            <v>1</v>
          </cell>
          <cell r="N3908">
            <v>0.47</v>
          </cell>
          <cell r="O3908">
            <v>0.47</v>
          </cell>
          <cell r="P3908">
            <v>30.16</v>
          </cell>
          <cell r="Q3908">
            <v>14.18</v>
          </cell>
        </row>
        <row r="3909">
          <cell r="J3909" t="str">
            <v>HERRAMIENTAS MANUALES</v>
          </cell>
          <cell r="K3909" t="str">
            <v>%MO</v>
          </cell>
          <cell r="M3909">
            <v>0.03</v>
          </cell>
          <cell r="N3909">
            <v>10.99</v>
          </cell>
          <cell r="O3909">
            <v>0.33</v>
          </cell>
          <cell r="P3909">
            <v>0.9</v>
          </cell>
          <cell r="Q3909">
            <v>9.9499999999999993</v>
          </cell>
        </row>
        <row r="3910">
          <cell r="J3910" t="str">
            <v>SERVICIO DE BOMBA P/PREMEZCLADO</v>
          </cell>
          <cell r="K3910" t="str">
            <v>m3</v>
          </cell>
          <cell r="M3910">
            <v>1.05</v>
          </cell>
          <cell r="N3910">
            <v>30</v>
          </cell>
          <cell r="O3910">
            <v>31.5</v>
          </cell>
          <cell r="P3910">
            <v>31.67</v>
          </cell>
          <cell r="Q3910">
            <v>950.04</v>
          </cell>
        </row>
        <row r="3911">
          <cell r="J3911" t="str">
            <v>VIBRADOR DE CONCRETO3/4" - 2"</v>
          </cell>
          <cell r="K3911" t="str">
            <v>hm</v>
          </cell>
          <cell r="M3911">
            <v>0.29799999999999999</v>
          </cell>
          <cell r="N3911">
            <v>5</v>
          </cell>
          <cell r="O3911">
            <v>1.49</v>
          </cell>
          <cell r="P3911">
            <v>8.99</v>
          </cell>
          <cell r="Q3911">
            <v>44.94</v>
          </cell>
        </row>
        <row r="3912">
          <cell r="J3912" t="str">
            <v>SERVICIO DEHABILITADO DE ACERO DE REFUERZO</v>
          </cell>
          <cell r="K3912" t="str">
            <v>Kg</v>
          </cell>
          <cell r="M3912">
            <v>1.1143000000000001</v>
          </cell>
          <cell r="N3912">
            <v>0.35</v>
          </cell>
          <cell r="O3912">
            <v>0.39</v>
          </cell>
          <cell r="P3912">
            <v>4059.71</v>
          </cell>
          <cell r="Q3912">
            <v>1420.88</v>
          </cell>
        </row>
        <row r="3913">
          <cell r="J3913" t="str">
            <v>JEFE DE GRUPO</v>
          </cell>
          <cell r="K3913" t="str">
            <v>hh</v>
          </cell>
          <cell r="M3913">
            <v>2.3E-3</v>
          </cell>
          <cell r="N3913">
            <v>13.01</v>
          </cell>
          <cell r="O3913">
            <v>0.03</v>
          </cell>
          <cell r="P3913">
            <v>8.3800000000000008</v>
          </cell>
          <cell r="Q3913">
            <v>109.3</v>
          </cell>
        </row>
        <row r="3914">
          <cell r="J3914" t="str">
            <v>OPERARIO</v>
          </cell>
          <cell r="K3914" t="str">
            <v>hh</v>
          </cell>
          <cell r="M3914">
            <v>2.5399999999999999E-2</v>
          </cell>
          <cell r="N3914">
            <v>12.2</v>
          </cell>
          <cell r="O3914">
            <v>0.31</v>
          </cell>
          <cell r="P3914">
            <v>92.54</v>
          </cell>
          <cell r="Q3914">
            <v>1129.42</v>
          </cell>
        </row>
        <row r="3915">
          <cell r="J3915" t="str">
            <v>OFICIAL</v>
          </cell>
          <cell r="K3915" t="str">
            <v>hh</v>
          </cell>
          <cell r="M3915">
            <v>2.4799999999999999E-2</v>
          </cell>
          <cell r="N3915">
            <v>10.87</v>
          </cell>
          <cell r="O3915">
            <v>0.27</v>
          </cell>
          <cell r="P3915">
            <v>90.35</v>
          </cell>
          <cell r="Q3915">
            <v>983.69</v>
          </cell>
        </row>
        <row r="3916">
          <cell r="J3916" t="str">
            <v>ACERO CORRUGADO fy=4200 kg/cm2 GRADO 60</v>
          </cell>
          <cell r="K3916" t="str">
            <v>Kg</v>
          </cell>
          <cell r="M3916">
            <v>1.1000000000000001</v>
          </cell>
          <cell r="N3916">
            <v>2.33</v>
          </cell>
          <cell r="O3916">
            <v>2.56</v>
          </cell>
          <cell r="P3916">
            <v>4007.61</v>
          </cell>
          <cell r="Q3916">
            <v>9326.7999999999993</v>
          </cell>
        </row>
        <row r="3917">
          <cell r="J3917" t="str">
            <v>ALAMBRE NEGRO RECOCIDO Nº 16</v>
          </cell>
          <cell r="K3917" t="str">
            <v>Kg</v>
          </cell>
          <cell r="M3917">
            <v>6.1100000000000002E-2</v>
          </cell>
          <cell r="N3917">
            <v>3.11</v>
          </cell>
          <cell r="O3917">
            <v>0.19</v>
          </cell>
          <cell r="P3917">
            <v>222.6</v>
          </cell>
          <cell r="Q3917">
            <v>692.22</v>
          </cell>
        </row>
        <row r="3918">
          <cell r="J3918" t="str">
            <v>PETROLEO D-2</v>
          </cell>
          <cell r="K3918" t="str">
            <v>gal</v>
          </cell>
          <cell r="M3918">
            <v>2.0199999999999999E-2</v>
          </cell>
          <cell r="N3918">
            <v>8.4</v>
          </cell>
          <cell r="O3918">
            <v>0.17</v>
          </cell>
          <cell r="P3918">
            <v>73.59</v>
          </cell>
          <cell r="Q3918">
            <v>619.36</v>
          </cell>
        </row>
        <row r="3919">
          <cell r="J3919" t="str">
            <v>IMPLEMENTOS DE SEGURIDAD</v>
          </cell>
          <cell r="K3919" t="str">
            <v>hh</v>
          </cell>
          <cell r="M3919">
            <v>4.2599999999999999E-2</v>
          </cell>
          <cell r="N3919">
            <v>0.47</v>
          </cell>
          <cell r="O3919">
            <v>0.02</v>
          </cell>
          <cell r="P3919">
            <v>155.19999999999999</v>
          </cell>
          <cell r="Q3919">
            <v>72.87</v>
          </cell>
        </row>
        <row r="3920">
          <cell r="J3920" t="str">
            <v>HERRAMIENTAS MANUALES</v>
          </cell>
          <cell r="K3920" t="str">
            <v>%MO</v>
          </cell>
          <cell r="M3920">
            <v>4.41E-2</v>
          </cell>
          <cell r="N3920">
            <v>0.68</v>
          </cell>
          <cell r="O3920">
            <v>0.03</v>
          </cell>
          <cell r="P3920">
            <v>160.66999999999999</v>
          </cell>
          <cell r="Q3920">
            <v>109.3</v>
          </cell>
        </row>
        <row r="3921">
          <cell r="J3921" t="str">
            <v>CAMION GRUA DE 5.75TN</v>
          </cell>
          <cell r="K3921" t="str">
            <v>hm</v>
          </cell>
          <cell r="M3921">
            <v>6.4000000000000003E-3</v>
          </cell>
          <cell r="N3921">
            <v>100.8</v>
          </cell>
          <cell r="O3921">
            <v>0.65</v>
          </cell>
          <cell r="P3921">
            <v>23.32</v>
          </cell>
          <cell r="Q3921">
            <v>2368.13</v>
          </cell>
        </row>
        <row r="3922">
          <cell r="J3922" t="str">
            <v>JEFE DE GRUPO</v>
          </cell>
          <cell r="K3922" t="str">
            <v>hh</v>
          </cell>
          <cell r="M3922">
            <v>5.2999999999999999E-2</v>
          </cell>
          <cell r="N3922">
            <v>13.01</v>
          </cell>
          <cell r="O3922">
            <v>0.69</v>
          </cell>
          <cell r="P3922">
            <v>26.74</v>
          </cell>
          <cell r="Q3922">
            <v>348.17</v>
          </cell>
        </row>
        <row r="3923">
          <cell r="J3923" t="str">
            <v>OPERARIO</v>
          </cell>
          <cell r="K3923" t="str">
            <v>hh</v>
          </cell>
          <cell r="M3923">
            <v>0.53359999999999996</v>
          </cell>
          <cell r="N3923">
            <v>12.2</v>
          </cell>
          <cell r="O3923">
            <v>6.51</v>
          </cell>
          <cell r="P3923">
            <v>269.25</v>
          </cell>
          <cell r="Q3923">
            <v>3284.95</v>
          </cell>
        </row>
        <row r="3924">
          <cell r="J3924" t="str">
            <v>OFICIAL</v>
          </cell>
          <cell r="K3924" t="str">
            <v>hh</v>
          </cell>
          <cell r="M3924">
            <v>0.53359999999999996</v>
          </cell>
          <cell r="N3924">
            <v>10.87</v>
          </cell>
          <cell r="O3924">
            <v>5.8</v>
          </cell>
          <cell r="P3924">
            <v>269.25</v>
          </cell>
          <cell r="Q3924">
            <v>2926.68</v>
          </cell>
        </row>
        <row r="3925">
          <cell r="J3925" t="str">
            <v>ALAMBRE NEGRO RECOCIDO Nº 8</v>
          </cell>
          <cell r="K3925" t="str">
            <v>Kg</v>
          </cell>
          <cell r="M3925">
            <v>0.1033</v>
          </cell>
          <cell r="N3925">
            <v>3</v>
          </cell>
          <cell r="O3925">
            <v>0.31</v>
          </cell>
          <cell r="P3925">
            <v>52.13</v>
          </cell>
          <cell r="Q3925">
            <v>156.43</v>
          </cell>
        </row>
        <row r="3926">
          <cell r="J3926" t="str">
            <v>CLAVOS PARA MADERA CON CABEZA</v>
          </cell>
          <cell r="K3926" t="str">
            <v>Kg</v>
          </cell>
          <cell r="M3926">
            <v>0.1103</v>
          </cell>
          <cell r="N3926">
            <v>2.9</v>
          </cell>
          <cell r="O3926">
            <v>0.32</v>
          </cell>
          <cell r="P3926">
            <v>55.66</v>
          </cell>
          <cell r="Q3926">
            <v>161.47</v>
          </cell>
        </row>
        <row r="3927">
          <cell r="J3927" t="str">
            <v>MADERA TORNILLO INC. CORTE</v>
          </cell>
          <cell r="K3927" t="str">
            <v>p2</v>
          </cell>
          <cell r="M3927">
            <v>1.8511</v>
          </cell>
          <cell r="N3927">
            <v>3.7</v>
          </cell>
          <cell r="O3927">
            <v>6.85</v>
          </cell>
          <cell r="P3927">
            <v>934.07</v>
          </cell>
          <cell r="Q3927">
            <v>3456.51</v>
          </cell>
        </row>
        <row r="3928">
          <cell r="J3928" t="str">
            <v>IMPLEMENTOS DE SEGURIDAD</v>
          </cell>
          <cell r="K3928" t="str">
            <v>hh</v>
          </cell>
          <cell r="M3928">
            <v>1.1276999999999999</v>
          </cell>
          <cell r="N3928">
            <v>0.47</v>
          </cell>
          <cell r="O3928">
            <v>0.53</v>
          </cell>
          <cell r="P3928">
            <v>569.04</v>
          </cell>
          <cell r="Q3928">
            <v>267.44</v>
          </cell>
        </row>
        <row r="3929">
          <cell r="J3929" t="str">
            <v>HERRAMIENTAS MANUALES</v>
          </cell>
          <cell r="K3929" t="str">
            <v>%MO</v>
          </cell>
          <cell r="M3929">
            <v>3.0200000000000001E-2</v>
          </cell>
          <cell r="N3929">
            <v>13.57</v>
          </cell>
          <cell r="O3929">
            <v>0.41</v>
          </cell>
          <cell r="P3929">
            <v>15.24</v>
          </cell>
          <cell r="Q3929">
            <v>206.89</v>
          </cell>
        </row>
        <row r="3930">
          <cell r="J3930" t="str">
            <v>SERVICIO DE GRUA</v>
          </cell>
          <cell r="K3930" t="str">
            <v>glb</v>
          </cell>
          <cell r="M3930">
            <v>1</v>
          </cell>
          <cell r="N3930">
            <v>3.13</v>
          </cell>
          <cell r="O3930">
            <v>3.13</v>
          </cell>
          <cell r="P3930">
            <v>504.6</v>
          </cell>
          <cell r="Q3930">
            <v>1579.4</v>
          </cell>
        </row>
        <row r="3931">
          <cell r="J3931" t="str">
            <v>ALQUILER DE ENCOFRADO</v>
          </cell>
          <cell r="K3931" t="str">
            <v>glb</v>
          </cell>
          <cell r="M3931">
            <v>1</v>
          </cell>
          <cell r="N3931">
            <v>8.25</v>
          </cell>
          <cell r="O3931">
            <v>8.25</v>
          </cell>
          <cell r="P3931">
            <v>504.6</v>
          </cell>
          <cell r="Q3931">
            <v>4162.95</v>
          </cell>
        </row>
        <row r="3932">
          <cell r="J3932" t="str">
            <v>JEFE DE GRUPO</v>
          </cell>
          <cell r="K3932" t="str">
            <v>hh</v>
          </cell>
          <cell r="M3932">
            <v>0.2283</v>
          </cell>
          <cell r="N3932">
            <v>13.01</v>
          </cell>
          <cell r="O3932">
            <v>2.97</v>
          </cell>
          <cell r="P3932">
            <v>9.27</v>
          </cell>
          <cell r="Q3932">
            <v>120.58</v>
          </cell>
        </row>
        <row r="3933">
          <cell r="J3933" t="str">
            <v>OPERARIO</v>
          </cell>
          <cell r="K3933" t="str">
            <v>hh</v>
          </cell>
          <cell r="M3933">
            <v>0.68610000000000004</v>
          </cell>
          <cell r="N3933">
            <v>12.2</v>
          </cell>
          <cell r="O3933">
            <v>8.3699999999999992</v>
          </cell>
          <cell r="P3933">
            <v>27.86</v>
          </cell>
          <cell r="Q3933">
            <v>339.82</v>
          </cell>
        </row>
        <row r="3934">
          <cell r="J3934" t="str">
            <v>OFICIAL</v>
          </cell>
          <cell r="K3934" t="str">
            <v>hh</v>
          </cell>
          <cell r="M3934">
            <v>0.22819999999999999</v>
          </cell>
          <cell r="N3934">
            <v>10.87</v>
          </cell>
          <cell r="O3934">
            <v>2.48</v>
          </cell>
          <cell r="P3934">
            <v>9.26</v>
          </cell>
          <cell r="Q3934">
            <v>100.69</v>
          </cell>
        </row>
        <row r="3935">
          <cell r="J3935" t="str">
            <v>AYUDANTE</v>
          </cell>
          <cell r="K3935" t="str">
            <v>hh</v>
          </cell>
          <cell r="M3935">
            <v>0.68600000000000005</v>
          </cell>
          <cell r="N3935">
            <v>9.81</v>
          </cell>
          <cell r="O3935">
            <v>6.73</v>
          </cell>
          <cell r="P3935">
            <v>27.85</v>
          </cell>
          <cell r="Q3935">
            <v>273.24</v>
          </cell>
        </row>
        <row r="3936">
          <cell r="J3936" t="str">
            <v>CONCRETO PREMEZCLADO f'c=210 kg/cm2, Piedra 67, Slump 3-4"</v>
          </cell>
          <cell r="K3936" t="str">
            <v>m3</v>
          </cell>
          <cell r="M3936">
            <v>1.05</v>
          </cell>
          <cell r="N3936">
            <v>200.99</v>
          </cell>
          <cell r="O3936">
            <v>211.04</v>
          </cell>
          <cell r="P3936">
            <v>42.63</v>
          </cell>
          <cell r="Q3936">
            <v>8568.2199999999993</v>
          </cell>
        </row>
        <row r="3937">
          <cell r="J3937" t="str">
            <v>IMPLEMENTOS DE SEGURIDAD</v>
          </cell>
          <cell r="K3937" t="str">
            <v>hh</v>
          </cell>
          <cell r="M3937">
            <v>1.8298000000000001</v>
          </cell>
          <cell r="N3937">
            <v>0.47</v>
          </cell>
          <cell r="O3937">
            <v>0.86</v>
          </cell>
          <cell r="P3937">
            <v>74.290000000000006</v>
          </cell>
          <cell r="Q3937">
            <v>34.92</v>
          </cell>
        </row>
        <row r="3938">
          <cell r="J3938" t="str">
            <v>HERRAMIENTAS MANUALES</v>
          </cell>
          <cell r="K3938" t="str">
            <v>%MO</v>
          </cell>
          <cell r="M3938">
            <v>4.99E-2</v>
          </cell>
          <cell r="N3938">
            <v>21.43</v>
          </cell>
          <cell r="O3938">
            <v>1.07</v>
          </cell>
          <cell r="P3938">
            <v>2.0299999999999998</v>
          </cell>
          <cell r="Q3938">
            <v>43.44</v>
          </cell>
        </row>
        <row r="3939">
          <cell r="J3939" t="str">
            <v>SERVICIO DE BOMBA P/PREMEZCLADO</v>
          </cell>
          <cell r="K3939" t="str">
            <v>m3</v>
          </cell>
          <cell r="M3939">
            <v>1.05</v>
          </cell>
          <cell r="N3939">
            <v>30</v>
          </cell>
          <cell r="O3939">
            <v>31.5</v>
          </cell>
          <cell r="P3939">
            <v>42.63</v>
          </cell>
          <cell r="Q3939">
            <v>1278.9000000000001</v>
          </cell>
        </row>
        <row r="3940">
          <cell r="J3940" t="str">
            <v>VIBRADOR DE CONCRETO3/4" - 2"</v>
          </cell>
          <cell r="K3940" t="str">
            <v>hm</v>
          </cell>
          <cell r="M3940">
            <v>0.34</v>
          </cell>
          <cell r="N3940">
            <v>5</v>
          </cell>
          <cell r="O3940">
            <v>1.7</v>
          </cell>
          <cell r="P3940">
            <v>13.8</v>
          </cell>
          <cell r="Q3940">
            <v>69.02</v>
          </cell>
        </row>
        <row r="3941">
          <cell r="J3941" t="str">
            <v>SERVICIO DEHABILITADO DE ACERO DE REFUERZO</v>
          </cell>
          <cell r="K3941" t="str">
            <v>Kg</v>
          </cell>
          <cell r="M3941">
            <v>1.1143000000000001</v>
          </cell>
          <cell r="N3941">
            <v>0.35</v>
          </cell>
          <cell r="O3941">
            <v>0.39</v>
          </cell>
          <cell r="P3941">
            <v>3075.75</v>
          </cell>
          <cell r="Q3941">
            <v>1076.5</v>
          </cell>
        </row>
        <row r="3942">
          <cell r="J3942" t="str">
            <v>JEFE DE GRUPO</v>
          </cell>
          <cell r="K3942" t="str">
            <v>hh</v>
          </cell>
          <cell r="M3942">
            <v>2.3E-3</v>
          </cell>
          <cell r="N3942">
            <v>13.01</v>
          </cell>
          <cell r="O3942">
            <v>0.03</v>
          </cell>
          <cell r="P3942">
            <v>6.35</v>
          </cell>
          <cell r="Q3942">
            <v>82.81</v>
          </cell>
        </row>
        <row r="3943">
          <cell r="J3943" t="str">
            <v>OPERARIO</v>
          </cell>
          <cell r="K3943" t="str">
            <v>hh</v>
          </cell>
          <cell r="M3943">
            <v>2.5399999999999999E-2</v>
          </cell>
          <cell r="N3943">
            <v>12.2</v>
          </cell>
          <cell r="O3943">
            <v>0.31</v>
          </cell>
          <cell r="P3943">
            <v>70.11</v>
          </cell>
          <cell r="Q3943">
            <v>855.68</v>
          </cell>
        </row>
        <row r="3944">
          <cell r="J3944" t="str">
            <v>OFICIAL</v>
          </cell>
          <cell r="K3944" t="str">
            <v>hh</v>
          </cell>
          <cell r="M3944">
            <v>2.4799999999999999E-2</v>
          </cell>
          <cell r="N3944">
            <v>10.87</v>
          </cell>
          <cell r="O3944">
            <v>0.27</v>
          </cell>
          <cell r="P3944">
            <v>68.45</v>
          </cell>
          <cell r="Q3944">
            <v>745.27</v>
          </cell>
        </row>
        <row r="3945">
          <cell r="J3945" t="str">
            <v>ACERO CORRUGADO fy=4200 kg/cm2 GRADO 60</v>
          </cell>
          <cell r="K3945" t="str">
            <v>Kg</v>
          </cell>
          <cell r="M3945">
            <v>1.1000000000000001</v>
          </cell>
          <cell r="N3945">
            <v>2.33</v>
          </cell>
          <cell r="O3945">
            <v>2.56</v>
          </cell>
          <cell r="P3945">
            <v>3036.28</v>
          </cell>
          <cell r="Q3945">
            <v>7066.24</v>
          </cell>
        </row>
        <row r="3946">
          <cell r="J3946" t="str">
            <v>ALAMBRE NEGRO RECOCIDO Nº 16</v>
          </cell>
          <cell r="K3946" t="str">
            <v>Kg</v>
          </cell>
          <cell r="M3946">
            <v>6.1100000000000002E-2</v>
          </cell>
          <cell r="N3946">
            <v>3.11</v>
          </cell>
          <cell r="O3946">
            <v>0.19</v>
          </cell>
          <cell r="P3946">
            <v>168.65</v>
          </cell>
          <cell r="Q3946">
            <v>524.45000000000005</v>
          </cell>
        </row>
        <row r="3947">
          <cell r="J3947" t="str">
            <v>PETROLEO D-2</v>
          </cell>
          <cell r="K3947" t="str">
            <v>gal</v>
          </cell>
          <cell r="M3947">
            <v>2.0199999999999999E-2</v>
          </cell>
          <cell r="N3947">
            <v>8.4</v>
          </cell>
          <cell r="O3947">
            <v>0.17</v>
          </cell>
          <cell r="P3947">
            <v>55.76</v>
          </cell>
          <cell r="Q3947">
            <v>469.24</v>
          </cell>
        </row>
        <row r="3948">
          <cell r="J3948" t="str">
            <v>IMPLEMENTOS DE SEGURIDAD</v>
          </cell>
          <cell r="K3948" t="str">
            <v>hh</v>
          </cell>
          <cell r="M3948">
            <v>4.2599999999999999E-2</v>
          </cell>
          <cell r="N3948">
            <v>0.47</v>
          </cell>
          <cell r="O3948">
            <v>0.02</v>
          </cell>
          <cell r="P3948">
            <v>117.59</v>
          </cell>
          <cell r="Q3948">
            <v>55.21</v>
          </cell>
        </row>
        <row r="3949">
          <cell r="J3949" t="str">
            <v>HERRAMIENTAS MANUALES</v>
          </cell>
          <cell r="K3949" t="str">
            <v>%MO</v>
          </cell>
          <cell r="M3949">
            <v>4.41E-2</v>
          </cell>
          <cell r="N3949">
            <v>0.68</v>
          </cell>
          <cell r="O3949">
            <v>0.03</v>
          </cell>
          <cell r="P3949">
            <v>121.73</v>
          </cell>
          <cell r="Q3949">
            <v>82.81</v>
          </cell>
        </row>
        <row r="3950">
          <cell r="J3950" t="str">
            <v>CAMION GRUA DE 5.75TN</v>
          </cell>
          <cell r="K3950" t="str">
            <v>hm</v>
          </cell>
          <cell r="M3950">
            <v>6.4000000000000003E-3</v>
          </cell>
          <cell r="N3950">
            <v>100.8</v>
          </cell>
          <cell r="O3950">
            <v>0.65</v>
          </cell>
          <cell r="P3950">
            <v>17.670000000000002</v>
          </cell>
          <cell r="Q3950">
            <v>1794.16</v>
          </cell>
        </row>
        <row r="3951">
          <cell r="J3951" t="str">
            <v>JEFE DE GRUPO</v>
          </cell>
          <cell r="K3951" t="str">
            <v>hh</v>
          </cell>
          <cell r="M3951">
            <v>8.0000000000000004E-4</v>
          </cell>
          <cell r="N3951">
            <v>13.01</v>
          </cell>
          <cell r="O3951">
            <v>0.01</v>
          </cell>
          <cell r="P3951">
            <v>3.09</v>
          </cell>
          <cell r="Q3951">
            <v>38.659999999999997</v>
          </cell>
        </row>
        <row r="3952">
          <cell r="J3952" t="str">
            <v>OPERARIO</v>
          </cell>
          <cell r="K3952" t="str">
            <v>hh</v>
          </cell>
          <cell r="M3952">
            <v>4.8999999999999998E-3</v>
          </cell>
          <cell r="N3952">
            <v>12.2</v>
          </cell>
          <cell r="O3952">
            <v>0.06</v>
          </cell>
          <cell r="P3952">
            <v>18.940000000000001</v>
          </cell>
          <cell r="Q3952">
            <v>231.96</v>
          </cell>
        </row>
        <row r="3953">
          <cell r="J3953" t="str">
            <v>OFICIAL</v>
          </cell>
          <cell r="K3953" t="str">
            <v>hh</v>
          </cell>
          <cell r="M3953">
            <v>4.5999999999999999E-3</v>
          </cell>
          <cell r="N3953">
            <v>10.87</v>
          </cell>
          <cell r="O3953">
            <v>0.05</v>
          </cell>
          <cell r="P3953">
            <v>17.78</v>
          </cell>
          <cell r="Q3953">
            <v>193.3</v>
          </cell>
        </row>
        <row r="3954">
          <cell r="J3954" t="str">
            <v>AYUDANTE</v>
          </cell>
          <cell r="K3954" t="str">
            <v>hh</v>
          </cell>
          <cell r="M3954">
            <v>4.0800000000000003E-2</v>
          </cell>
          <cell r="N3954">
            <v>9.81</v>
          </cell>
          <cell r="O3954">
            <v>0.4</v>
          </cell>
          <cell r="P3954">
            <v>157.72999999999999</v>
          </cell>
          <cell r="Q3954">
            <v>1546.4</v>
          </cell>
        </row>
        <row r="3955">
          <cell r="J3955" t="str">
            <v>LADRILLO PARA TECHO 15 X 30 X 30 cm 8 HUECOS REX</v>
          </cell>
          <cell r="K3955" t="str">
            <v>u</v>
          </cell>
          <cell r="M3955">
            <v>1.05</v>
          </cell>
          <cell r="N3955">
            <v>1.6</v>
          </cell>
          <cell r="O3955">
            <v>1.68</v>
          </cell>
          <cell r="P3955">
            <v>4059.3</v>
          </cell>
          <cell r="Q3955">
            <v>6494.88</v>
          </cell>
        </row>
        <row r="3956">
          <cell r="J3956" t="str">
            <v>IMPLEMENTOS DE SEGURIDAD</v>
          </cell>
          <cell r="K3956" t="str">
            <v>hh</v>
          </cell>
          <cell r="M3956">
            <v>4.2599999999999999E-2</v>
          </cell>
          <cell r="N3956">
            <v>0.47</v>
          </cell>
          <cell r="O3956">
            <v>0.02</v>
          </cell>
          <cell r="P3956">
            <v>164.69</v>
          </cell>
          <cell r="Q3956">
            <v>77.319999999999993</v>
          </cell>
        </row>
        <row r="3957">
          <cell r="J3957" t="str">
            <v>HERRAMIENTAS MANUALES</v>
          </cell>
          <cell r="K3957" t="str">
            <v>%MO</v>
          </cell>
          <cell r="M3957">
            <v>3.6999999999999998E-2</v>
          </cell>
          <cell r="N3957">
            <v>0.54</v>
          </cell>
          <cell r="O3957">
            <v>0.02</v>
          </cell>
          <cell r="P3957">
            <v>143.04</v>
          </cell>
          <cell r="Q3957">
            <v>77.319999999999993</v>
          </cell>
        </row>
        <row r="3958">
          <cell r="J3958" t="str">
            <v>SERVICIO DE GRUA</v>
          </cell>
          <cell r="K3958" t="str">
            <v>glb</v>
          </cell>
          <cell r="M3958">
            <v>1</v>
          </cell>
          <cell r="N3958">
            <v>0.14000000000000001</v>
          </cell>
          <cell r="O3958">
            <v>0.14000000000000001</v>
          </cell>
          <cell r="P3958">
            <v>3866</v>
          </cell>
          <cell r="Q3958">
            <v>541.24</v>
          </cell>
        </row>
        <row r="3959">
          <cell r="J3959" t="str">
            <v>JEFE DE GRUPO</v>
          </cell>
          <cell r="K3959" t="str">
            <v>hh</v>
          </cell>
          <cell r="M3959">
            <v>6.6900000000000001E-2</v>
          </cell>
          <cell r="N3959">
            <v>13.01</v>
          </cell>
          <cell r="O3959">
            <v>0.87</v>
          </cell>
          <cell r="P3959">
            <v>21.26</v>
          </cell>
          <cell r="Q3959">
            <v>276.52</v>
          </cell>
        </row>
        <row r="3960">
          <cell r="J3960" t="str">
            <v>OPERARIO</v>
          </cell>
          <cell r="K3960" t="str">
            <v>hh</v>
          </cell>
          <cell r="M3960">
            <v>0.66639999999999999</v>
          </cell>
          <cell r="N3960">
            <v>12.2</v>
          </cell>
          <cell r="O3960">
            <v>8.1300000000000008</v>
          </cell>
          <cell r="P3960">
            <v>211.81</v>
          </cell>
          <cell r="Q3960">
            <v>2584.04</v>
          </cell>
        </row>
        <row r="3961">
          <cell r="J3961" t="str">
            <v>OFICIAL</v>
          </cell>
          <cell r="K3961" t="str">
            <v>hh</v>
          </cell>
          <cell r="M3961">
            <v>0.66700000000000004</v>
          </cell>
          <cell r="N3961">
            <v>10.87</v>
          </cell>
          <cell r="O3961">
            <v>7.25</v>
          </cell>
          <cell r="P3961">
            <v>212</v>
          </cell>
          <cell r="Q3961">
            <v>2304.34</v>
          </cell>
        </row>
        <row r="3962">
          <cell r="J3962" t="str">
            <v>ALAMBRE NEGRO RECOCIDO Nº 8</v>
          </cell>
          <cell r="K3962" t="str">
            <v>Kg</v>
          </cell>
          <cell r="M3962">
            <v>0.1033</v>
          </cell>
          <cell r="N3962">
            <v>3</v>
          </cell>
          <cell r="O3962">
            <v>0.31</v>
          </cell>
          <cell r="P3962">
            <v>32.83</v>
          </cell>
          <cell r="Q3962">
            <v>98.53</v>
          </cell>
        </row>
        <row r="3963">
          <cell r="J3963" t="str">
            <v>CLAVOS PARA MADERA CON CABEZA</v>
          </cell>
          <cell r="K3963" t="str">
            <v>Kg</v>
          </cell>
          <cell r="M3963">
            <v>0.1103</v>
          </cell>
          <cell r="N3963">
            <v>2.9</v>
          </cell>
          <cell r="O3963">
            <v>0.32</v>
          </cell>
          <cell r="P3963">
            <v>35.06</v>
          </cell>
          <cell r="Q3963">
            <v>101.71</v>
          </cell>
        </row>
        <row r="3964">
          <cell r="J3964" t="str">
            <v>MADERA TORNILLO INC. CORTE</v>
          </cell>
          <cell r="K3964" t="str">
            <v>p2</v>
          </cell>
          <cell r="M3964">
            <v>5.9305000000000003</v>
          </cell>
          <cell r="N3964">
            <v>3.7</v>
          </cell>
          <cell r="O3964">
            <v>21.94</v>
          </cell>
          <cell r="P3964">
            <v>1884.95</v>
          </cell>
          <cell r="Q3964">
            <v>6973.41</v>
          </cell>
        </row>
        <row r="3965">
          <cell r="J3965" t="str">
            <v>IMPLEMENTOS DE SEGURIDAD</v>
          </cell>
          <cell r="K3965" t="str">
            <v>hh</v>
          </cell>
          <cell r="M3965">
            <v>1.4043000000000001</v>
          </cell>
          <cell r="N3965">
            <v>0.47</v>
          </cell>
          <cell r="O3965">
            <v>0.66</v>
          </cell>
          <cell r="P3965">
            <v>446.34</v>
          </cell>
          <cell r="Q3965">
            <v>209.77</v>
          </cell>
        </row>
        <row r="3966">
          <cell r="J3966" t="str">
            <v>HERRAMIENTAS MANUALES</v>
          </cell>
          <cell r="K3966" t="str">
            <v>%MO</v>
          </cell>
          <cell r="M3966">
            <v>2.9899999999999999E-2</v>
          </cell>
          <cell r="N3966">
            <v>17.39</v>
          </cell>
          <cell r="O3966">
            <v>0.52</v>
          </cell>
          <cell r="P3966">
            <v>9.5</v>
          </cell>
          <cell r="Q3966">
            <v>165.28</v>
          </cell>
        </row>
        <row r="3967">
          <cell r="J3967" t="str">
            <v>JEFE DE GRUPO</v>
          </cell>
          <cell r="K3967" t="str">
            <v>hh</v>
          </cell>
          <cell r="M3967">
            <v>0.2006</v>
          </cell>
          <cell r="N3967">
            <v>13.01</v>
          </cell>
          <cell r="O3967">
            <v>2.61</v>
          </cell>
          <cell r="P3967">
            <v>7.61</v>
          </cell>
          <cell r="Q3967">
            <v>99.08</v>
          </cell>
        </row>
        <row r="3968">
          <cell r="J3968" t="str">
            <v>OPERARIO</v>
          </cell>
          <cell r="K3968" t="str">
            <v>hh</v>
          </cell>
          <cell r="M3968">
            <v>0.6</v>
          </cell>
          <cell r="N3968">
            <v>12.2</v>
          </cell>
          <cell r="O3968">
            <v>7.32</v>
          </cell>
          <cell r="P3968">
            <v>22.78</v>
          </cell>
          <cell r="Q3968">
            <v>277.87</v>
          </cell>
        </row>
        <row r="3969">
          <cell r="J3969" t="str">
            <v>OFICIAL</v>
          </cell>
          <cell r="K3969" t="str">
            <v>hh</v>
          </cell>
          <cell r="M3969">
            <v>0.2006</v>
          </cell>
          <cell r="N3969">
            <v>10.87</v>
          </cell>
          <cell r="O3969">
            <v>2.1800000000000002</v>
          </cell>
          <cell r="P3969">
            <v>7.61</v>
          </cell>
          <cell r="Q3969">
            <v>82.75</v>
          </cell>
        </row>
        <row r="3970">
          <cell r="J3970" t="str">
            <v>AYUDANTE</v>
          </cell>
          <cell r="K3970" t="str">
            <v>hh</v>
          </cell>
          <cell r="M3970">
            <v>0.60040000000000004</v>
          </cell>
          <cell r="N3970">
            <v>9.81</v>
          </cell>
          <cell r="O3970">
            <v>5.89</v>
          </cell>
          <cell r="P3970">
            <v>22.79</v>
          </cell>
          <cell r="Q3970">
            <v>223.58</v>
          </cell>
        </row>
        <row r="3971">
          <cell r="J3971" t="str">
            <v>CONCRETO PREMEZCLADO f'c=210 kg/cm2, Piedra 67, Slump 3-4"</v>
          </cell>
          <cell r="K3971" t="str">
            <v>m3</v>
          </cell>
          <cell r="M3971">
            <v>1.05</v>
          </cell>
          <cell r="N3971">
            <v>200.99</v>
          </cell>
          <cell r="O3971">
            <v>211.04</v>
          </cell>
          <cell r="P3971">
            <v>39.86</v>
          </cell>
          <cell r="Q3971">
            <v>8011.08</v>
          </cell>
        </row>
        <row r="3972">
          <cell r="J3972" t="str">
            <v>IMPLEMENTOS DE SEGURIDAD</v>
          </cell>
          <cell r="K3972" t="str">
            <v>hh</v>
          </cell>
          <cell r="M3972">
            <v>1.5956999999999999</v>
          </cell>
          <cell r="N3972">
            <v>0.47</v>
          </cell>
          <cell r="O3972">
            <v>0.75</v>
          </cell>
          <cell r="P3972">
            <v>60.57</v>
          </cell>
          <cell r="Q3972">
            <v>28.47</v>
          </cell>
        </row>
        <row r="3973">
          <cell r="J3973" t="str">
            <v>HERRAMIENTAS MANUALES</v>
          </cell>
          <cell r="K3973" t="str">
            <v>%MO</v>
          </cell>
          <cell r="M3973">
            <v>4.9599999999999998E-2</v>
          </cell>
          <cell r="N3973">
            <v>18.75</v>
          </cell>
          <cell r="O3973">
            <v>0.93</v>
          </cell>
          <cell r="P3973">
            <v>1.88</v>
          </cell>
          <cell r="Q3973">
            <v>35.299999999999997</v>
          </cell>
        </row>
        <row r="3974">
          <cell r="J3974" t="str">
            <v>SERVICIO DE BOMBA P/PREMEZCLADO</v>
          </cell>
          <cell r="K3974" t="str">
            <v>m3</v>
          </cell>
          <cell r="M3974">
            <v>1.05</v>
          </cell>
          <cell r="N3974">
            <v>30</v>
          </cell>
          <cell r="O3974">
            <v>31.5</v>
          </cell>
          <cell r="P3974">
            <v>39.86</v>
          </cell>
          <cell r="Q3974">
            <v>1195.74</v>
          </cell>
        </row>
        <row r="3975">
          <cell r="J3975" t="str">
            <v>VIBRADOR DE CONCRETO3/4" - 2"</v>
          </cell>
          <cell r="K3975" t="str">
            <v>hm</v>
          </cell>
          <cell r="M3975">
            <v>0.29799999999999999</v>
          </cell>
          <cell r="N3975">
            <v>5</v>
          </cell>
          <cell r="O3975">
            <v>1.49</v>
          </cell>
          <cell r="P3975">
            <v>11.31</v>
          </cell>
          <cell r="Q3975">
            <v>56.56</v>
          </cell>
        </row>
        <row r="3976">
          <cell r="J3976" t="str">
            <v>SERVICIO DEHABILITADO DE ACERO DE REFUERZO</v>
          </cell>
          <cell r="K3976" t="str">
            <v>Kg</v>
          </cell>
          <cell r="M3976">
            <v>1.1143000000000001</v>
          </cell>
          <cell r="N3976">
            <v>0.35</v>
          </cell>
          <cell r="O3976">
            <v>0.39</v>
          </cell>
          <cell r="P3976">
            <v>1447.16</v>
          </cell>
          <cell r="Q3976">
            <v>506.5</v>
          </cell>
        </row>
        <row r="3977">
          <cell r="J3977" t="str">
            <v>JEFE DE GRUPO</v>
          </cell>
          <cell r="K3977" t="str">
            <v>hh</v>
          </cell>
          <cell r="M3977">
            <v>2.3E-3</v>
          </cell>
          <cell r="N3977">
            <v>13.01</v>
          </cell>
          <cell r="O3977">
            <v>0.03</v>
          </cell>
          <cell r="P3977">
            <v>2.99</v>
          </cell>
          <cell r="Q3977">
            <v>38.96</v>
          </cell>
        </row>
        <row r="3978">
          <cell r="J3978" t="str">
            <v>OPERARIO</v>
          </cell>
          <cell r="K3978" t="str">
            <v>hh</v>
          </cell>
          <cell r="M3978">
            <v>2.5399999999999999E-2</v>
          </cell>
          <cell r="N3978">
            <v>12.2</v>
          </cell>
          <cell r="O3978">
            <v>0.31</v>
          </cell>
          <cell r="P3978">
            <v>32.99</v>
          </cell>
          <cell r="Q3978">
            <v>402.6</v>
          </cell>
        </row>
        <row r="3979">
          <cell r="J3979" t="str">
            <v>OFICIAL</v>
          </cell>
          <cell r="K3979" t="str">
            <v>hh</v>
          </cell>
          <cell r="M3979">
            <v>2.4799999999999999E-2</v>
          </cell>
          <cell r="N3979">
            <v>10.87</v>
          </cell>
          <cell r="O3979">
            <v>0.27</v>
          </cell>
          <cell r="P3979">
            <v>32.21</v>
          </cell>
          <cell r="Q3979">
            <v>350.65</v>
          </cell>
        </row>
        <row r="3980">
          <cell r="J3980" t="str">
            <v>ACERO CORRUGADO fy=4200 kg/cm2 GRADO 60</v>
          </cell>
          <cell r="K3980" t="str">
            <v>Kg</v>
          </cell>
          <cell r="M3980">
            <v>1.1000000000000001</v>
          </cell>
          <cell r="N3980">
            <v>2.33</v>
          </cell>
          <cell r="O3980">
            <v>2.56</v>
          </cell>
          <cell r="P3980">
            <v>1428.59</v>
          </cell>
          <cell r="Q3980">
            <v>3324.72</v>
          </cell>
        </row>
        <row r="3981">
          <cell r="J3981" t="str">
            <v>ALAMBRE NEGRO RECOCIDO Nº 16</v>
          </cell>
          <cell r="K3981" t="str">
            <v>Kg</v>
          </cell>
          <cell r="M3981">
            <v>6.1100000000000002E-2</v>
          </cell>
          <cell r="N3981">
            <v>3.11</v>
          </cell>
          <cell r="O3981">
            <v>0.19</v>
          </cell>
          <cell r="P3981">
            <v>79.349999999999994</v>
          </cell>
          <cell r="Q3981">
            <v>246.76</v>
          </cell>
        </row>
        <row r="3982">
          <cell r="J3982" t="str">
            <v>PETROLEO D-2</v>
          </cell>
          <cell r="K3982" t="str">
            <v>gal</v>
          </cell>
          <cell r="M3982">
            <v>2.0199999999999999E-2</v>
          </cell>
          <cell r="N3982">
            <v>8.4</v>
          </cell>
          <cell r="O3982">
            <v>0.17</v>
          </cell>
          <cell r="P3982">
            <v>26.23</v>
          </cell>
          <cell r="Q3982">
            <v>220.78</v>
          </cell>
        </row>
        <row r="3983">
          <cell r="J3983" t="str">
            <v>IMPLEMENTOS DE SEGURIDAD</v>
          </cell>
          <cell r="K3983" t="str">
            <v>hh</v>
          </cell>
          <cell r="M3983">
            <v>4.2599999999999999E-2</v>
          </cell>
          <cell r="N3983">
            <v>0.47</v>
          </cell>
          <cell r="O3983">
            <v>0.02</v>
          </cell>
          <cell r="P3983">
            <v>55.33</v>
          </cell>
          <cell r="Q3983">
            <v>25.97</v>
          </cell>
        </row>
        <row r="3984">
          <cell r="J3984" t="str">
            <v>HERRAMIENTAS MANUALES</v>
          </cell>
          <cell r="K3984" t="str">
            <v>%MO</v>
          </cell>
          <cell r="M3984">
            <v>4.41E-2</v>
          </cell>
          <cell r="N3984">
            <v>0.68</v>
          </cell>
          <cell r="O3984">
            <v>0.03</v>
          </cell>
          <cell r="P3984">
            <v>57.27</v>
          </cell>
          <cell r="Q3984">
            <v>38.96</v>
          </cell>
        </row>
        <row r="3985">
          <cell r="J3985" t="str">
            <v>CAMION GRUA DE 5.75TN</v>
          </cell>
          <cell r="K3985" t="str">
            <v>hm</v>
          </cell>
          <cell r="M3985">
            <v>6.4000000000000003E-3</v>
          </cell>
          <cell r="N3985">
            <v>100.8</v>
          </cell>
          <cell r="O3985">
            <v>0.65</v>
          </cell>
          <cell r="P3985">
            <v>8.31</v>
          </cell>
          <cell r="Q3985">
            <v>844.17</v>
          </cell>
        </row>
        <row r="3986">
          <cell r="J3986" t="str">
            <v>OPERARIO</v>
          </cell>
          <cell r="K3986" t="str">
            <v>hh</v>
          </cell>
          <cell r="M3986">
            <v>1.9699999999999999E-2</v>
          </cell>
          <cell r="N3986">
            <v>12.2</v>
          </cell>
          <cell r="O3986">
            <v>0.24</v>
          </cell>
          <cell r="P3986">
            <v>58.51</v>
          </cell>
          <cell r="Q3986">
            <v>712.8</v>
          </cell>
        </row>
        <row r="3987">
          <cell r="J3987" t="str">
            <v>AYUDANTE</v>
          </cell>
          <cell r="K3987" t="str">
            <v>hh</v>
          </cell>
          <cell r="M3987">
            <v>0.19980000000000001</v>
          </cell>
          <cell r="N3987">
            <v>9.81</v>
          </cell>
          <cell r="O3987">
            <v>1.96</v>
          </cell>
          <cell r="P3987">
            <v>593.41</v>
          </cell>
          <cell r="Q3987">
            <v>5821.2</v>
          </cell>
        </row>
        <row r="3988">
          <cell r="J3988" t="str">
            <v>IMPLEMENTOS DE SEGURIDAD</v>
          </cell>
          <cell r="K3988" t="str">
            <v>hh</v>
          </cell>
          <cell r="M3988">
            <v>0.21279999999999999</v>
          </cell>
          <cell r="N3988">
            <v>0.47</v>
          </cell>
          <cell r="O3988">
            <v>0.1</v>
          </cell>
          <cell r="P3988">
            <v>632.02</v>
          </cell>
          <cell r="Q3988">
            <v>297</v>
          </cell>
        </row>
        <row r="3989">
          <cell r="J3989" t="str">
            <v>HERRAMIENTAS MANUALES</v>
          </cell>
          <cell r="K3989" t="str">
            <v>%MO</v>
          </cell>
          <cell r="M3989">
            <v>2.98E-2</v>
          </cell>
          <cell r="N3989">
            <v>2.35</v>
          </cell>
          <cell r="O3989">
            <v>7.0000000000000007E-2</v>
          </cell>
          <cell r="P3989">
            <v>88.51</v>
          </cell>
          <cell r="Q3989">
            <v>207.9</v>
          </cell>
        </row>
        <row r="3990">
          <cell r="J3990" t="str">
            <v>JEFE DE GRUPO</v>
          </cell>
          <cell r="K3990" t="str">
            <v>hh</v>
          </cell>
          <cell r="M3990">
            <v>0.2006</v>
          </cell>
          <cell r="N3990">
            <v>13.01</v>
          </cell>
          <cell r="O3990">
            <v>2.61</v>
          </cell>
          <cell r="P3990">
            <v>83.66</v>
          </cell>
          <cell r="Q3990">
            <v>1088.47</v>
          </cell>
        </row>
        <row r="3991">
          <cell r="J3991" t="str">
            <v>AYUDANTE</v>
          </cell>
          <cell r="K3991" t="str">
            <v>hh</v>
          </cell>
          <cell r="M3991">
            <v>2.0265</v>
          </cell>
          <cell r="N3991">
            <v>9.81</v>
          </cell>
          <cell r="O3991">
            <v>19.88</v>
          </cell>
          <cell r="P3991">
            <v>845.13</v>
          </cell>
          <cell r="Q3991">
            <v>8290.76</v>
          </cell>
        </row>
        <row r="3992">
          <cell r="J3992" t="str">
            <v>IMPLEMENTOS DE SEGURIDAD</v>
          </cell>
          <cell r="K3992" t="str">
            <v>hh</v>
          </cell>
          <cell r="M3992">
            <v>2.234</v>
          </cell>
          <cell r="N3992">
            <v>0.47</v>
          </cell>
          <cell r="O3992">
            <v>1.05</v>
          </cell>
          <cell r="P3992">
            <v>931.67</v>
          </cell>
          <cell r="Q3992">
            <v>437.89</v>
          </cell>
        </row>
        <row r="3993">
          <cell r="J3993" t="str">
            <v>HERRAMIENTAS MANUALES</v>
          </cell>
          <cell r="K3993" t="str">
            <v>%MO</v>
          </cell>
          <cell r="M3993">
            <v>4.99E-2</v>
          </cell>
          <cell r="N3993">
            <v>23.26</v>
          </cell>
          <cell r="O3993">
            <v>1.1599999999999999</v>
          </cell>
          <cell r="P3993">
            <v>20.81</v>
          </cell>
          <cell r="Q3993">
            <v>483.77</v>
          </cell>
        </row>
        <row r="3994">
          <cell r="J3994" t="str">
            <v>JEFE DE GRUPO</v>
          </cell>
          <cell r="K3994" t="str">
            <v>hh</v>
          </cell>
          <cell r="M3994">
            <v>4.9200000000000001E-2</v>
          </cell>
          <cell r="N3994">
            <v>13.01</v>
          </cell>
          <cell r="O3994">
            <v>0.64</v>
          </cell>
          <cell r="P3994">
            <v>4.72</v>
          </cell>
          <cell r="Q3994">
            <v>61.41</v>
          </cell>
        </row>
        <row r="3995">
          <cell r="J3995" t="str">
            <v>OPERARIO</v>
          </cell>
          <cell r="K3995" t="str">
            <v>hh</v>
          </cell>
          <cell r="M3995">
            <v>0.48849999999999999</v>
          </cell>
          <cell r="N3995">
            <v>12.2</v>
          </cell>
          <cell r="O3995">
            <v>5.96</v>
          </cell>
          <cell r="P3995">
            <v>46.87</v>
          </cell>
          <cell r="Q3995">
            <v>571.86</v>
          </cell>
        </row>
        <row r="3996">
          <cell r="J3996" t="str">
            <v>AYUDANTE</v>
          </cell>
          <cell r="K3996" t="str">
            <v>hh</v>
          </cell>
          <cell r="M3996">
            <v>0.97760000000000002</v>
          </cell>
          <cell r="N3996">
            <v>9.81</v>
          </cell>
          <cell r="O3996">
            <v>9.59</v>
          </cell>
          <cell r="P3996">
            <v>93.8</v>
          </cell>
          <cell r="Q3996">
            <v>920.16</v>
          </cell>
        </row>
        <row r="3997">
          <cell r="J3997" t="str">
            <v>AGUA PUESTA EN OBRA</v>
          </cell>
          <cell r="K3997" t="str">
            <v>m3</v>
          </cell>
          <cell r="M3997">
            <v>0.16569999999999999</v>
          </cell>
          <cell r="N3997">
            <v>8.51</v>
          </cell>
          <cell r="O3997">
            <v>1.41</v>
          </cell>
          <cell r="P3997">
            <v>15.9</v>
          </cell>
          <cell r="Q3997">
            <v>135.29</v>
          </cell>
        </row>
        <row r="3998">
          <cell r="J3998" t="str">
            <v>IMPLEMENTOS DE SEGURIDAD</v>
          </cell>
          <cell r="K3998" t="str">
            <v>hh</v>
          </cell>
          <cell r="M3998">
            <v>1.5105999999999999</v>
          </cell>
          <cell r="N3998">
            <v>0.47</v>
          </cell>
          <cell r="O3998">
            <v>0.71</v>
          </cell>
          <cell r="P3998">
            <v>144.94</v>
          </cell>
          <cell r="Q3998">
            <v>68.12</v>
          </cell>
        </row>
        <row r="3999">
          <cell r="J3999" t="str">
            <v>GASOLINA 84</v>
          </cell>
          <cell r="K3999" t="str">
            <v>gal</v>
          </cell>
          <cell r="M3999">
            <v>0.19520000000000001</v>
          </cell>
          <cell r="N3999">
            <v>8.3000000000000007</v>
          </cell>
          <cell r="O3999">
            <v>1.62</v>
          </cell>
          <cell r="P3999">
            <v>18.73</v>
          </cell>
          <cell r="Q3999">
            <v>155.44</v>
          </cell>
        </row>
        <row r="4000">
          <cell r="J4000" t="str">
            <v>VIBROAPISONADOR</v>
          </cell>
          <cell r="K4000" t="str">
            <v>hm</v>
          </cell>
          <cell r="M4000">
            <v>0.48849999999999999</v>
          </cell>
          <cell r="N4000">
            <v>2.17</v>
          </cell>
          <cell r="O4000">
            <v>1.06</v>
          </cell>
          <cell r="P4000">
            <v>46.87</v>
          </cell>
          <cell r="Q4000">
            <v>101.71</v>
          </cell>
        </row>
        <row r="4001">
          <cell r="J4001" t="str">
            <v>HERRAMIENTAS MANUALES</v>
          </cell>
          <cell r="K4001" t="str">
            <v>%MO</v>
          </cell>
          <cell r="M4001">
            <v>5.5E-2</v>
          </cell>
          <cell r="N4001">
            <v>14.72</v>
          </cell>
          <cell r="O4001">
            <v>0.81</v>
          </cell>
          <cell r="P4001">
            <v>5.28</v>
          </cell>
          <cell r="Q4001">
            <v>77.72</v>
          </cell>
        </row>
        <row r="4002">
          <cell r="J4002" t="str">
            <v>JEFE DE GRUPO</v>
          </cell>
          <cell r="K4002" t="str">
            <v>hh</v>
          </cell>
          <cell r="M4002">
            <v>1.5E-3</v>
          </cell>
          <cell r="N4002">
            <v>13.01</v>
          </cell>
          <cell r="O4002">
            <v>0.02</v>
          </cell>
          <cell r="P4002">
            <v>0.63</v>
          </cell>
          <cell r="Q4002">
            <v>8.35</v>
          </cell>
        </row>
        <row r="4003">
          <cell r="J4003" t="str">
            <v>AYUDANTE</v>
          </cell>
          <cell r="K4003" t="str">
            <v>hh</v>
          </cell>
          <cell r="M4003">
            <v>2.0400000000000001E-2</v>
          </cell>
          <cell r="N4003">
            <v>9.81</v>
          </cell>
          <cell r="O4003">
            <v>0.2</v>
          </cell>
          <cell r="P4003">
            <v>8.52</v>
          </cell>
          <cell r="Q4003">
            <v>83.48</v>
          </cell>
        </row>
        <row r="4004">
          <cell r="J4004" t="str">
            <v>OPERADOR DE EQUIPO PESADO</v>
          </cell>
          <cell r="K4004" t="str">
            <v>hh</v>
          </cell>
          <cell r="M4004">
            <v>4.9799999999999997E-2</v>
          </cell>
          <cell r="N4004">
            <v>12.64</v>
          </cell>
          <cell r="O4004">
            <v>0.63</v>
          </cell>
          <cell r="P4004">
            <v>20.79</v>
          </cell>
          <cell r="Q4004">
            <v>262.97000000000003</v>
          </cell>
        </row>
        <row r="4005">
          <cell r="J4005" t="str">
            <v>PETROLEO D-2</v>
          </cell>
          <cell r="K4005" t="str">
            <v>gal</v>
          </cell>
          <cell r="M4005">
            <v>0.29759999999999998</v>
          </cell>
          <cell r="N4005">
            <v>8.4</v>
          </cell>
          <cell r="O4005">
            <v>2.5</v>
          </cell>
          <cell r="P4005">
            <v>124.22</v>
          </cell>
          <cell r="Q4005">
            <v>1043.55</v>
          </cell>
        </row>
        <row r="4006">
          <cell r="J4006" t="str">
            <v>IMPLEMENTOS DE SEGURIDAD</v>
          </cell>
          <cell r="K4006" t="str">
            <v>hh</v>
          </cell>
          <cell r="M4006">
            <v>6.3799999999999996E-2</v>
          </cell>
          <cell r="N4006">
            <v>0.47</v>
          </cell>
          <cell r="O4006">
            <v>0.03</v>
          </cell>
          <cell r="P4006">
            <v>26.63</v>
          </cell>
          <cell r="Q4006">
            <v>12.52</v>
          </cell>
        </row>
        <row r="4007">
          <cell r="J4007" t="str">
            <v>CAMION VOLQUETE 12 m3</v>
          </cell>
          <cell r="K4007" t="str">
            <v>hm</v>
          </cell>
          <cell r="M4007">
            <v>3.2800000000000003E-2</v>
          </cell>
          <cell r="N4007">
            <v>130.97999999999999</v>
          </cell>
          <cell r="O4007">
            <v>4.3</v>
          </cell>
          <cell r="P4007">
            <v>13.69</v>
          </cell>
          <cell r="Q4007">
            <v>1794.91</v>
          </cell>
        </row>
        <row r="4008">
          <cell r="J4008" t="str">
            <v>CARGADOR RETROEXCAVADOR 62 HP 1 yd3</v>
          </cell>
          <cell r="K4008" t="str">
            <v>hm</v>
          </cell>
          <cell r="M4008">
            <v>8.6999999999999994E-3</v>
          </cell>
          <cell r="N4008">
            <v>94.09</v>
          </cell>
          <cell r="O4008">
            <v>0.82</v>
          </cell>
          <cell r="P4008">
            <v>3.63</v>
          </cell>
          <cell r="Q4008">
            <v>342.28</v>
          </cell>
        </row>
        <row r="4009">
          <cell r="J4009" t="str">
            <v>JEFE DE GRUPO</v>
          </cell>
          <cell r="K4009" t="str">
            <v>hh</v>
          </cell>
          <cell r="M4009">
            <v>7.7000000000000002E-3</v>
          </cell>
          <cell r="N4009">
            <v>13.01</v>
          </cell>
          <cell r="O4009">
            <v>0.1</v>
          </cell>
          <cell r="P4009">
            <v>1.22</v>
          </cell>
          <cell r="Q4009">
            <v>15.82</v>
          </cell>
        </row>
        <row r="4010">
          <cell r="J4010" t="str">
            <v>OPERARIO</v>
          </cell>
          <cell r="K4010" t="str">
            <v>hh</v>
          </cell>
          <cell r="M4010">
            <v>0.1598</v>
          </cell>
          <cell r="N4010">
            <v>12.2</v>
          </cell>
          <cell r="O4010">
            <v>1.95</v>
          </cell>
          <cell r="P4010">
            <v>25.28</v>
          </cell>
          <cell r="Q4010">
            <v>308.45</v>
          </cell>
        </row>
        <row r="4011">
          <cell r="J4011" t="str">
            <v>AYUDANTE</v>
          </cell>
          <cell r="K4011" t="str">
            <v>hh</v>
          </cell>
          <cell r="M4011">
            <v>7.9500000000000001E-2</v>
          </cell>
          <cell r="N4011">
            <v>9.81</v>
          </cell>
          <cell r="O4011">
            <v>0.78</v>
          </cell>
          <cell r="P4011">
            <v>12.58</v>
          </cell>
          <cell r="Q4011">
            <v>123.38</v>
          </cell>
        </row>
        <row r="4012">
          <cell r="J4012" t="str">
            <v>CONCRETO PREMEZCLADO F'C=100 kg/cm2, PIEDRA DE 1", CEMENTO TIPO I, SLUMP 3"</v>
          </cell>
          <cell r="K4012" t="str">
            <v>m3</v>
          </cell>
          <cell r="M4012">
            <v>0.11</v>
          </cell>
          <cell r="N4012">
            <v>178.29</v>
          </cell>
          <cell r="O4012">
            <v>19.61</v>
          </cell>
          <cell r="P4012">
            <v>17.399999999999999</v>
          </cell>
          <cell r="Q4012">
            <v>3101.91</v>
          </cell>
        </row>
        <row r="4013">
          <cell r="J4013" t="str">
            <v>IMPLEMENTOS DE SEGURIDAD</v>
          </cell>
          <cell r="K4013" t="str">
            <v>hh</v>
          </cell>
          <cell r="M4013">
            <v>0.25530000000000003</v>
          </cell>
          <cell r="N4013">
            <v>0.47</v>
          </cell>
          <cell r="O4013">
            <v>0.12</v>
          </cell>
          <cell r="P4013">
            <v>40.380000000000003</v>
          </cell>
          <cell r="Q4013">
            <v>18.98</v>
          </cell>
        </row>
        <row r="4014">
          <cell r="J4014" t="str">
            <v>HERRAMIENTAS MANUALES</v>
          </cell>
          <cell r="K4014" t="str">
            <v>%MO</v>
          </cell>
          <cell r="M4014">
            <v>4.9299999999999997E-2</v>
          </cell>
          <cell r="N4014">
            <v>2.84</v>
          </cell>
          <cell r="O4014">
            <v>0.14000000000000001</v>
          </cell>
          <cell r="P4014">
            <v>7.8</v>
          </cell>
          <cell r="Q4014">
            <v>22.15</v>
          </cell>
        </row>
        <row r="4015">
          <cell r="J4015" t="str">
            <v>JEFE DE GRUPO</v>
          </cell>
          <cell r="K4015" t="str">
            <v>hh</v>
          </cell>
          <cell r="M4015">
            <v>7.7000000000000002E-3</v>
          </cell>
          <cell r="N4015">
            <v>13.01</v>
          </cell>
          <cell r="O4015">
            <v>0.1</v>
          </cell>
          <cell r="P4015">
            <v>2.0099999999999998</v>
          </cell>
          <cell r="Q4015">
            <v>26.07</v>
          </cell>
        </row>
        <row r="4016">
          <cell r="J4016" t="str">
            <v>OPERARIO</v>
          </cell>
          <cell r="K4016" t="str">
            <v>hh</v>
          </cell>
          <cell r="M4016">
            <v>0.1598</v>
          </cell>
          <cell r="N4016">
            <v>12.2</v>
          </cell>
          <cell r="O4016">
            <v>1.95</v>
          </cell>
          <cell r="P4016">
            <v>41.66</v>
          </cell>
          <cell r="Q4016">
            <v>508.37</v>
          </cell>
        </row>
        <row r="4017">
          <cell r="J4017" t="str">
            <v>AYUDANTE</v>
          </cell>
          <cell r="K4017" t="str">
            <v>hh</v>
          </cell>
          <cell r="M4017">
            <v>7.9500000000000001E-2</v>
          </cell>
          <cell r="N4017">
            <v>9.81</v>
          </cell>
          <cell r="O4017">
            <v>0.78</v>
          </cell>
          <cell r="P4017">
            <v>20.73</v>
          </cell>
          <cell r="Q4017">
            <v>203.35</v>
          </cell>
        </row>
        <row r="4018">
          <cell r="J4018" t="str">
            <v>CONCRETO PREMEZCLADO F'C=100 kg/cm2, PIEDRA DE 1", CEMENTO TIPO I, SLUMP 3"</v>
          </cell>
          <cell r="K4018" t="str">
            <v>m3</v>
          </cell>
          <cell r="M4018">
            <v>0.11</v>
          </cell>
          <cell r="N4018">
            <v>178.29</v>
          </cell>
          <cell r="O4018">
            <v>19.61</v>
          </cell>
          <cell r="P4018">
            <v>28.68</v>
          </cell>
          <cell r="Q4018">
            <v>5112.33</v>
          </cell>
        </row>
        <row r="4019">
          <cell r="J4019" t="str">
            <v>IMPLEMENTOS DE SEGURIDAD</v>
          </cell>
          <cell r="K4019" t="str">
            <v>hh</v>
          </cell>
          <cell r="M4019">
            <v>0.25530000000000003</v>
          </cell>
          <cell r="N4019">
            <v>0.47</v>
          </cell>
          <cell r="O4019">
            <v>0.12</v>
          </cell>
          <cell r="P4019">
            <v>66.56</v>
          </cell>
          <cell r="Q4019">
            <v>31.28</v>
          </cell>
        </row>
        <row r="4020">
          <cell r="J4020" t="str">
            <v>HERRAMIENTAS MANUALES</v>
          </cell>
          <cell r="K4020" t="str">
            <v>%MO</v>
          </cell>
          <cell r="M4020">
            <v>4.9299999999999997E-2</v>
          </cell>
          <cell r="N4020">
            <v>2.84</v>
          </cell>
          <cell r="O4020">
            <v>0.14000000000000001</v>
          </cell>
          <cell r="P4020">
            <v>12.85</v>
          </cell>
          <cell r="Q4020">
            <v>36.5</v>
          </cell>
        </row>
        <row r="4021">
          <cell r="J4021" t="str">
            <v>JEFE DE GRUPO</v>
          </cell>
          <cell r="K4021" t="str">
            <v>hh</v>
          </cell>
          <cell r="M4021">
            <v>3.2300000000000002E-2</v>
          </cell>
          <cell r="N4021">
            <v>13.01</v>
          </cell>
          <cell r="O4021">
            <v>0.42</v>
          </cell>
          <cell r="P4021">
            <v>3.07</v>
          </cell>
          <cell r="Q4021">
            <v>39.86</v>
          </cell>
        </row>
        <row r="4022">
          <cell r="J4022" t="str">
            <v>OPERARIO</v>
          </cell>
          <cell r="K4022" t="str">
            <v>hh</v>
          </cell>
          <cell r="M4022">
            <v>0.64019999999999999</v>
          </cell>
          <cell r="N4022">
            <v>12.2</v>
          </cell>
          <cell r="O4022">
            <v>7.81</v>
          </cell>
          <cell r="P4022">
            <v>60.76</v>
          </cell>
          <cell r="Q4022">
            <v>741.25</v>
          </cell>
        </row>
        <row r="4023">
          <cell r="J4023" t="str">
            <v>AYUDANTE</v>
          </cell>
          <cell r="K4023" t="str">
            <v>hh</v>
          </cell>
          <cell r="M4023">
            <v>0.64019999999999999</v>
          </cell>
          <cell r="N4023">
            <v>9.81</v>
          </cell>
          <cell r="O4023">
            <v>6.28</v>
          </cell>
          <cell r="P4023">
            <v>60.76</v>
          </cell>
          <cell r="Q4023">
            <v>596.03</v>
          </cell>
        </row>
        <row r="4024">
          <cell r="J4024" t="str">
            <v>CONCRETO PREMEZCLADO f'c=210 kg/cm2, Piedra 67, Slump 3-4"</v>
          </cell>
          <cell r="K4024" t="str">
            <v>m3</v>
          </cell>
          <cell r="M4024">
            <v>1.03</v>
          </cell>
          <cell r="N4024">
            <v>200.99</v>
          </cell>
          <cell r="O4024">
            <v>207.02</v>
          </cell>
          <cell r="P4024">
            <v>97.76</v>
          </cell>
          <cell r="Q4024">
            <v>19648.27</v>
          </cell>
        </row>
        <row r="4025">
          <cell r="J4025" t="str">
            <v>IMPLEMENTOS DE SEGURIDAD</v>
          </cell>
          <cell r="K4025" t="str">
            <v>hh</v>
          </cell>
          <cell r="M4025">
            <v>1.3190999999999999</v>
          </cell>
          <cell r="N4025">
            <v>0.47</v>
          </cell>
          <cell r="O4025">
            <v>0.62</v>
          </cell>
          <cell r="P4025">
            <v>125.2</v>
          </cell>
          <cell r="Q4025">
            <v>58.84</v>
          </cell>
        </row>
        <row r="4026">
          <cell r="J4026" t="str">
            <v>GASOLINA 84</v>
          </cell>
          <cell r="K4026" t="str">
            <v>gal</v>
          </cell>
          <cell r="M4026">
            <v>0.12770000000000001</v>
          </cell>
          <cell r="N4026">
            <v>8.3000000000000007</v>
          </cell>
          <cell r="O4026">
            <v>1.06</v>
          </cell>
          <cell r="P4026">
            <v>12.12</v>
          </cell>
          <cell r="Q4026">
            <v>100.6</v>
          </cell>
        </row>
        <row r="4027">
          <cell r="J4027" t="str">
            <v>VIBRADOR DE CONCRETO3/4" - 2"</v>
          </cell>
          <cell r="K4027" t="str">
            <v>hm</v>
          </cell>
          <cell r="M4027">
            <v>0.47799999999999998</v>
          </cell>
          <cell r="N4027">
            <v>5</v>
          </cell>
          <cell r="O4027">
            <v>2.39</v>
          </cell>
          <cell r="P4027">
            <v>45.37</v>
          </cell>
          <cell r="Q4027">
            <v>226.83</v>
          </cell>
        </row>
        <row r="4028">
          <cell r="J4028" t="str">
            <v>HERRAMIENTAS MANUALES</v>
          </cell>
          <cell r="K4028" t="str">
            <v>%MO</v>
          </cell>
          <cell r="M4028">
            <v>5.0299999999999997E-2</v>
          </cell>
          <cell r="N4028">
            <v>14.5</v>
          </cell>
          <cell r="O4028">
            <v>0.73</v>
          </cell>
          <cell r="P4028">
            <v>4.7699999999999996</v>
          </cell>
          <cell r="Q4028">
            <v>69.28</v>
          </cell>
        </row>
        <row r="4029">
          <cell r="J4029" t="str">
            <v>SERVICIO DEHABILITADO DE ACERO DE REFUERZO</v>
          </cell>
          <cell r="K4029" t="str">
            <v>Kg</v>
          </cell>
          <cell r="M4029">
            <v>1.1143000000000001</v>
          </cell>
          <cell r="N4029">
            <v>0.35</v>
          </cell>
          <cell r="O4029">
            <v>0.39</v>
          </cell>
          <cell r="P4029">
            <v>966.94</v>
          </cell>
          <cell r="Q4029">
            <v>338.43</v>
          </cell>
        </row>
        <row r="4030">
          <cell r="J4030" t="str">
            <v>JEFE DE GRUPO</v>
          </cell>
          <cell r="K4030" t="str">
            <v>hh</v>
          </cell>
          <cell r="M4030">
            <v>2.3E-3</v>
          </cell>
          <cell r="N4030">
            <v>13.01</v>
          </cell>
          <cell r="O4030">
            <v>0.03</v>
          </cell>
          <cell r="P4030">
            <v>2</v>
          </cell>
          <cell r="Q4030">
            <v>26.03</v>
          </cell>
        </row>
        <row r="4031">
          <cell r="J4031" t="str">
            <v>OPERARIO</v>
          </cell>
          <cell r="K4031" t="str">
            <v>hh</v>
          </cell>
          <cell r="M4031">
            <v>2.5399999999999999E-2</v>
          </cell>
          <cell r="N4031">
            <v>12.2</v>
          </cell>
          <cell r="O4031">
            <v>0.31</v>
          </cell>
          <cell r="P4031">
            <v>22.04</v>
          </cell>
          <cell r="Q4031">
            <v>269.01</v>
          </cell>
        </row>
        <row r="4032">
          <cell r="J4032" t="str">
            <v>OFICIAL</v>
          </cell>
          <cell r="K4032" t="str">
            <v>hh</v>
          </cell>
          <cell r="M4032">
            <v>2.4799999999999999E-2</v>
          </cell>
          <cell r="N4032">
            <v>10.87</v>
          </cell>
          <cell r="O4032">
            <v>0.27</v>
          </cell>
          <cell r="P4032">
            <v>21.52</v>
          </cell>
          <cell r="Q4032">
            <v>234.3</v>
          </cell>
        </row>
        <row r="4033">
          <cell r="J4033" t="str">
            <v>ACERO CORRUGADO fy=4200 kg/cm2 GRADO 60</v>
          </cell>
          <cell r="K4033" t="str">
            <v>Kg</v>
          </cell>
          <cell r="M4033">
            <v>1.1000000000000001</v>
          </cell>
          <cell r="N4033">
            <v>2.33</v>
          </cell>
          <cell r="O4033">
            <v>2.56</v>
          </cell>
          <cell r="P4033">
            <v>954.54</v>
          </cell>
          <cell r="Q4033">
            <v>2221.4699999999998</v>
          </cell>
        </row>
        <row r="4034">
          <cell r="J4034" t="str">
            <v>ALAMBRE NEGRO RECOCIDO Nº 16</v>
          </cell>
          <cell r="K4034" t="str">
            <v>Kg</v>
          </cell>
          <cell r="M4034">
            <v>6.1100000000000002E-2</v>
          </cell>
          <cell r="N4034">
            <v>3.11</v>
          </cell>
          <cell r="O4034">
            <v>0.19</v>
          </cell>
          <cell r="P4034">
            <v>53.02</v>
          </cell>
          <cell r="Q4034">
            <v>164.87</v>
          </cell>
        </row>
        <row r="4035">
          <cell r="J4035" t="str">
            <v>PETROLEO D-2</v>
          </cell>
          <cell r="K4035" t="str">
            <v>gal</v>
          </cell>
          <cell r="M4035">
            <v>2.0199999999999999E-2</v>
          </cell>
          <cell r="N4035">
            <v>8.4</v>
          </cell>
          <cell r="O4035">
            <v>0.17</v>
          </cell>
          <cell r="P4035">
            <v>17.53</v>
          </cell>
          <cell r="Q4035">
            <v>147.52000000000001</v>
          </cell>
        </row>
        <row r="4036">
          <cell r="J4036" t="str">
            <v>IMPLEMENTOS DE SEGURIDAD</v>
          </cell>
          <cell r="K4036" t="str">
            <v>hh</v>
          </cell>
          <cell r="M4036">
            <v>4.2599999999999999E-2</v>
          </cell>
          <cell r="N4036">
            <v>0.47</v>
          </cell>
          <cell r="O4036">
            <v>0.02</v>
          </cell>
          <cell r="P4036">
            <v>36.97</v>
          </cell>
          <cell r="Q4036">
            <v>17.36</v>
          </cell>
        </row>
        <row r="4037">
          <cell r="J4037" t="str">
            <v>HERRAMIENTAS MANUALES</v>
          </cell>
          <cell r="K4037" t="str">
            <v>%MO</v>
          </cell>
          <cell r="M4037">
            <v>4.41E-2</v>
          </cell>
          <cell r="N4037">
            <v>0.68</v>
          </cell>
          <cell r="O4037">
            <v>0.03</v>
          </cell>
          <cell r="P4037">
            <v>38.270000000000003</v>
          </cell>
          <cell r="Q4037">
            <v>26.03</v>
          </cell>
        </row>
        <row r="4038">
          <cell r="J4038" t="str">
            <v>CAMION GRUA DE 5.75TN</v>
          </cell>
          <cell r="K4038" t="str">
            <v>hm</v>
          </cell>
          <cell r="M4038">
            <v>6.4000000000000003E-3</v>
          </cell>
          <cell r="N4038">
            <v>100.8</v>
          </cell>
          <cell r="O4038">
            <v>0.65</v>
          </cell>
          <cell r="P4038">
            <v>5.55</v>
          </cell>
          <cell r="Q4038">
            <v>564.04</v>
          </cell>
        </row>
        <row r="4039">
          <cell r="J4039" t="str">
            <v>JEFE DE GRUPO</v>
          </cell>
          <cell r="K4039" t="str">
            <v>hh</v>
          </cell>
          <cell r="M4039">
            <v>3.2300000000000002E-2</v>
          </cell>
          <cell r="N4039">
            <v>13.01</v>
          </cell>
          <cell r="O4039">
            <v>0.42</v>
          </cell>
          <cell r="P4039">
            <v>3.93</v>
          </cell>
          <cell r="Q4039">
            <v>51.13</v>
          </cell>
        </row>
        <row r="4040">
          <cell r="J4040" t="str">
            <v>OPERARIO</v>
          </cell>
          <cell r="K4040" t="str">
            <v>hh</v>
          </cell>
          <cell r="M4040">
            <v>0.64019999999999999</v>
          </cell>
          <cell r="N4040">
            <v>12.2</v>
          </cell>
          <cell r="O4040">
            <v>7.81</v>
          </cell>
          <cell r="P4040">
            <v>77.94</v>
          </cell>
          <cell r="Q4040">
            <v>950.79</v>
          </cell>
        </row>
        <row r="4041">
          <cell r="J4041" t="str">
            <v>AYUDANTE</v>
          </cell>
          <cell r="K4041" t="str">
            <v>hh</v>
          </cell>
          <cell r="M4041">
            <v>0.96020000000000005</v>
          </cell>
          <cell r="N4041">
            <v>9.81</v>
          </cell>
          <cell r="O4041">
            <v>9.42</v>
          </cell>
          <cell r="P4041">
            <v>116.89</v>
          </cell>
          <cell r="Q4041">
            <v>1146.79</v>
          </cell>
        </row>
        <row r="4042">
          <cell r="J4042" t="str">
            <v>CONCRETO PREMEZCLADO f'c=175 kg/cm2, Piedra 67, Slump 3-4"</v>
          </cell>
          <cell r="K4042" t="str">
            <v>m3</v>
          </cell>
          <cell r="M4042">
            <v>1.05</v>
          </cell>
          <cell r="N4042">
            <v>194.59</v>
          </cell>
          <cell r="O4042">
            <v>204.32</v>
          </cell>
          <cell r="P4042">
            <v>127.83</v>
          </cell>
          <cell r="Q4042">
            <v>24873.919999999998</v>
          </cell>
        </row>
        <row r="4043">
          <cell r="J4043" t="str">
            <v>IMPLEMENTOS DE SEGURIDAD</v>
          </cell>
          <cell r="K4043" t="str">
            <v>hh</v>
          </cell>
          <cell r="M4043">
            <v>1.6383000000000001</v>
          </cell>
          <cell r="N4043">
            <v>0.47</v>
          </cell>
          <cell r="O4043">
            <v>0.77</v>
          </cell>
          <cell r="P4043">
            <v>199.45</v>
          </cell>
          <cell r="Q4043">
            <v>93.74</v>
          </cell>
        </row>
        <row r="4044">
          <cell r="J4044" t="str">
            <v>GASOLINA 84</v>
          </cell>
          <cell r="K4044" t="str">
            <v>gal</v>
          </cell>
          <cell r="M4044">
            <v>0.12770000000000001</v>
          </cell>
          <cell r="N4044">
            <v>8.3000000000000007</v>
          </cell>
          <cell r="O4044">
            <v>1.06</v>
          </cell>
          <cell r="P4044">
            <v>15.55</v>
          </cell>
          <cell r="Q4044">
            <v>129.04</v>
          </cell>
        </row>
        <row r="4045">
          <cell r="J4045" t="str">
            <v>VIBRADOR DE CONCRETO3/4" - 2"</v>
          </cell>
          <cell r="K4045" t="str">
            <v>hm</v>
          </cell>
          <cell r="M4045">
            <v>0.47799999999999998</v>
          </cell>
          <cell r="N4045">
            <v>5</v>
          </cell>
          <cell r="O4045">
            <v>2.39</v>
          </cell>
          <cell r="P4045">
            <v>58.19</v>
          </cell>
          <cell r="Q4045">
            <v>290.95999999999998</v>
          </cell>
        </row>
        <row r="4046">
          <cell r="J4046" t="str">
            <v>HERRAMIENTAS MANUALES</v>
          </cell>
          <cell r="K4046" t="str">
            <v>%MO</v>
          </cell>
          <cell r="M4046">
            <v>4.99E-2</v>
          </cell>
          <cell r="N4046">
            <v>17.649999999999999</v>
          </cell>
          <cell r="O4046">
            <v>0.88</v>
          </cell>
          <cell r="P4046">
            <v>6.07</v>
          </cell>
          <cell r="Q4046">
            <v>107.13</v>
          </cell>
        </row>
        <row r="4047">
          <cell r="J4047" t="str">
            <v>JEFE DE GRUPO</v>
          </cell>
          <cell r="K4047" t="str">
            <v>hh</v>
          </cell>
          <cell r="M4047">
            <v>4.4600000000000001E-2</v>
          </cell>
          <cell r="N4047">
            <v>13.01</v>
          </cell>
          <cell r="O4047">
            <v>0.57999999999999996</v>
          </cell>
          <cell r="P4047">
            <v>2.68</v>
          </cell>
          <cell r="Q4047">
            <v>34.86</v>
          </cell>
        </row>
        <row r="4048">
          <cell r="J4048" t="str">
            <v>OPERARIO</v>
          </cell>
          <cell r="K4048" t="str">
            <v>hh</v>
          </cell>
          <cell r="M4048">
            <v>1.3335999999999999</v>
          </cell>
          <cell r="N4048">
            <v>12.2</v>
          </cell>
          <cell r="O4048">
            <v>16.27</v>
          </cell>
          <cell r="P4048">
            <v>80.150000000000006</v>
          </cell>
          <cell r="Q4048">
            <v>977.83</v>
          </cell>
        </row>
        <row r="4049">
          <cell r="J4049" t="str">
            <v>AYUDANTE</v>
          </cell>
          <cell r="K4049" t="str">
            <v>hh</v>
          </cell>
          <cell r="M4049">
            <v>0.44440000000000002</v>
          </cell>
          <cell r="N4049">
            <v>9.81</v>
          </cell>
          <cell r="O4049">
            <v>4.3600000000000003</v>
          </cell>
          <cell r="P4049">
            <v>26.71</v>
          </cell>
          <cell r="Q4049">
            <v>262.04000000000002</v>
          </cell>
        </row>
        <row r="4050">
          <cell r="J4050" t="str">
            <v>CONCRETO PREMEZCLADO f'c=175 kg/cm2, Piedra 57, Slump 3-4"</v>
          </cell>
          <cell r="K4050" t="str">
            <v>m3</v>
          </cell>
          <cell r="M4050">
            <v>1.05</v>
          </cell>
          <cell r="N4050">
            <v>192.19</v>
          </cell>
          <cell r="O4050">
            <v>201.8</v>
          </cell>
          <cell r="P4050">
            <v>63.11</v>
          </cell>
          <cell r="Q4050">
            <v>12128.18</v>
          </cell>
        </row>
        <row r="4051">
          <cell r="J4051" t="str">
            <v>IMPLEMENTOS DE SEGURIDAD</v>
          </cell>
          <cell r="K4051" t="str">
            <v>hh</v>
          </cell>
          <cell r="M4051">
            <v>1.8298000000000001</v>
          </cell>
          <cell r="N4051">
            <v>0.47</v>
          </cell>
          <cell r="O4051">
            <v>0.86</v>
          </cell>
          <cell r="P4051">
            <v>109.97</v>
          </cell>
          <cell r="Q4051">
            <v>51.69</v>
          </cell>
        </row>
        <row r="4052">
          <cell r="J4052" t="str">
            <v>GASOLINA 84</v>
          </cell>
          <cell r="K4052" t="str">
            <v>gal</v>
          </cell>
          <cell r="M4052">
            <v>0.17829999999999999</v>
          </cell>
          <cell r="N4052">
            <v>8.3000000000000007</v>
          </cell>
          <cell r="O4052">
            <v>1.48</v>
          </cell>
          <cell r="P4052">
            <v>10.72</v>
          </cell>
          <cell r="Q4052">
            <v>88.95</v>
          </cell>
        </row>
        <row r="4053">
          <cell r="J4053" t="str">
            <v>VIBRADOR DE CONCRETO3/4" - 2"</v>
          </cell>
          <cell r="K4053" t="str">
            <v>hm</v>
          </cell>
          <cell r="M4053">
            <v>0.66200000000000003</v>
          </cell>
          <cell r="N4053">
            <v>5</v>
          </cell>
          <cell r="O4053">
            <v>3.31</v>
          </cell>
          <cell r="P4053">
            <v>39.79</v>
          </cell>
          <cell r="Q4053">
            <v>198.93</v>
          </cell>
        </row>
        <row r="4054">
          <cell r="J4054" t="str">
            <v>HERRAMIENTAS MANUALES</v>
          </cell>
          <cell r="K4054" t="str">
            <v>%MO</v>
          </cell>
          <cell r="M4054">
            <v>0.05</v>
          </cell>
          <cell r="N4054">
            <v>21.21</v>
          </cell>
          <cell r="O4054">
            <v>1.06</v>
          </cell>
          <cell r="P4054">
            <v>3.01</v>
          </cell>
          <cell r="Q4054">
            <v>63.71</v>
          </cell>
        </row>
        <row r="4055">
          <cell r="J4055" t="str">
            <v>JEFE DE GRUPO</v>
          </cell>
          <cell r="K4055" t="str">
            <v>hh</v>
          </cell>
          <cell r="M4055">
            <v>6.3799999999999996E-2</v>
          </cell>
          <cell r="N4055">
            <v>13.01</v>
          </cell>
          <cell r="O4055">
            <v>0.83</v>
          </cell>
          <cell r="P4055">
            <v>40.840000000000003</v>
          </cell>
          <cell r="Q4055">
            <v>531.24</v>
          </cell>
        </row>
        <row r="4056">
          <cell r="J4056" t="str">
            <v>OPERARIO</v>
          </cell>
          <cell r="K4056" t="str">
            <v>hh</v>
          </cell>
          <cell r="M4056">
            <v>0.64019999999999999</v>
          </cell>
          <cell r="N4056">
            <v>12.2</v>
          </cell>
          <cell r="O4056">
            <v>7.81</v>
          </cell>
          <cell r="P4056">
            <v>409.76</v>
          </cell>
          <cell r="Q4056">
            <v>4998.79</v>
          </cell>
        </row>
        <row r="4057">
          <cell r="J4057" t="str">
            <v>OFICIAL</v>
          </cell>
          <cell r="K4057" t="str">
            <v>hh</v>
          </cell>
          <cell r="M4057">
            <v>0.64029999999999998</v>
          </cell>
          <cell r="N4057">
            <v>10.87</v>
          </cell>
          <cell r="O4057">
            <v>6.96</v>
          </cell>
          <cell r="P4057">
            <v>409.82</v>
          </cell>
          <cell r="Q4057">
            <v>4454.75</v>
          </cell>
        </row>
        <row r="4058">
          <cell r="J4058" t="str">
            <v>ALAMBRE NEGRO RECOCIDO Nº 8</v>
          </cell>
          <cell r="K4058" t="str">
            <v>Kg</v>
          </cell>
          <cell r="M4058">
            <v>0.26329999999999998</v>
          </cell>
          <cell r="N4058">
            <v>3</v>
          </cell>
          <cell r="O4058">
            <v>0.79</v>
          </cell>
          <cell r="P4058">
            <v>168.53</v>
          </cell>
          <cell r="Q4058">
            <v>505.64</v>
          </cell>
        </row>
        <row r="4059">
          <cell r="J4059" t="str">
            <v>CLAVOS PARA MADERA CON CABEZA</v>
          </cell>
          <cell r="K4059" t="str">
            <v>Kg</v>
          </cell>
          <cell r="M4059">
            <v>0.13100000000000001</v>
          </cell>
          <cell r="N4059">
            <v>2.9</v>
          </cell>
          <cell r="O4059">
            <v>0.38</v>
          </cell>
          <cell r="P4059">
            <v>83.85</v>
          </cell>
          <cell r="Q4059">
            <v>243.22</v>
          </cell>
        </row>
        <row r="4060">
          <cell r="J4060" t="str">
            <v>MADERA TORNILLO INC. CORTE</v>
          </cell>
          <cell r="K4060" t="str">
            <v>p2</v>
          </cell>
          <cell r="M4060">
            <v>4.8312999999999997</v>
          </cell>
          <cell r="N4060">
            <v>3.7</v>
          </cell>
          <cell r="O4060">
            <v>17.88</v>
          </cell>
          <cell r="P4060">
            <v>3092.27</v>
          </cell>
          <cell r="Q4060">
            <v>11444.09</v>
          </cell>
        </row>
        <row r="4061">
          <cell r="J4061" t="str">
            <v>IMPLEMENTOS DE SEGURIDAD</v>
          </cell>
          <cell r="K4061" t="str">
            <v>hh</v>
          </cell>
          <cell r="M4061">
            <v>1.3404</v>
          </cell>
          <cell r="N4061">
            <v>0.47</v>
          </cell>
          <cell r="O4061">
            <v>0.63</v>
          </cell>
          <cell r="P4061">
            <v>857.92</v>
          </cell>
          <cell r="Q4061">
            <v>403.23</v>
          </cell>
        </row>
        <row r="4062">
          <cell r="J4062" t="str">
            <v>HERRAMIENTAS MANUALES</v>
          </cell>
          <cell r="K4062" t="str">
            <v>%MO</v>
          </cell>
          <cell r="M4062">
            <v>3.0099999999999998E-2</v>
          </cell>
          <cell r="N4062">
            <v>16.29</v>
          </cell>
          <cell r="O4062">
            <v>0.49</v>
          </cell>
          <cell r="P4062">
            <v>19.27</v>
          </cell>
          <cell r="Q4062">
            <v>313.62</v>
          </cell>
        </row>
        <row r="4063">
          <cell r="J4063" t="str">
            <v>SERVICIO DEHABILITADO DE ACERO DE REFUERZO</v>
          </cell>
          <cell r="K4063" t="str">
            <v>Kg</v>
          </cell>
          <cell r="M4063">
            <v>1.1143000000000001</v>
          </cell>
          <cell r="N4063">
            <v>0.35</v>
          </cell>
          <cell r="O4063">
            <v>0.39</v>
          </cell>
          <cell r="P4063">
            <v>7724</v>
          </cell>
          <cell r="Q4063">
            <v>2703.37</v>
          </cell>
        </row>
        <row r="4064">
          <cell r="J4064" t="str">
            <v>JEFE DE GRUPO</v>
          </cell>
          <cell r="K4064" t="str">
            <v>hh</v>
          </cell>
          <cell r="M4064">
            <v>2.3E-3</v>
          </cell>
          <cell r="N4064">
            <v>13.01</v>
          </cell>
          <cell r="O4064">
            <v>0.03</v>
          </cell>
          <cell r="P4064">
            <v>15.94</v>
          </cell>
          <cell r="Q4064">
            <v>207.95</v>
          </cell>
        </row>
        <row r="4065">
          <cell r="J4065" t="str">
            <v>OPERARIO</v>
          </cell>
          <cell r="K4065" t="str">
            <v>hh</v>
          </cell>
          <cell r="M4065">
            <v>2.5399999999999999E-2</v>
          </cell>
          <cell r="N4065">
            <v>12.2</v>
          </cell>
          <cell r="O4065">
            <v>0.31</v>
          </cell>
          <cell r="P4065">
            <v>176.07</v>
          </cell>
          <cell r="Q4065">
            <v>2148.83</v>
          </cell>
        </row>
        <row r="4066">
          <cell r="J4066" t="str">
            <v>OFICIAL</v>
          </cell>
          <cell r="K4066" t="str">
            <v>hh</v>
          </cell>
          <cell r="M4066">
            <v>2.4799999999999999E-2</v>
          </cell>
          <cell r="N4066">
            <v>10.87</v>
          </cell>
          <cell r="O4066">
            <v>0.27</v>
          </cell>
          <cell r="P4066">
            <v>171.91</v>
          </cell>
          <cell r="Q4066">
            <v>1871.56</v>
          </cell>
        </row>
        <row r="4067">
          <cell r="J4067" t="str">
            <v>ACERO CORRUGADO fy=4200 kg/cm2 GRADO 60</v>
          </cell>
          <cell r="K4067" t="str">
            <v>Kg</v>
          </cell>
          <cell r="M4067">
            <v>1.1000000000000001</v>
          </cell>
          <cell r="N4067">
            <v>2.33</v>
          </cell>
          <cell r="O4067">
            <v>2.56</v>
          </cell>
          <cell r="P4067">
            <v>7624.88</v>
          </cell>
          <cell r="Q4067">
            <v>17745.18</v>
          </cell>
        </row>
        <row r="4068">
          <cell r="J4068" t="str">
            <v>ALAMBRE NEGRO RECOCIDO Nº 16</v>
          </cell>
          <cell r="K4068" t="str">
            <v>Kg</v>
          </cell>
          <cell r="M4068">
            <v>6.1100000000000002E-2</v>
          </cell>
          <cell r="N4068">
            <v>3.11</v>
          </cell>
          <cell r="O4068">
            <v>0.19</v>
          </cell>
          <cell r="P4068">
            <v>423.53</v>
          </cell>
          <cell r="Q4068">
            <v>1317.02</v>
          </cell>
        </row>
        <row r="4069">
          <cell r="J4069" t="str">
            <v>PETROLEO D-2</v>
          </cell>
          <cell r="K4069" t="str">
            <v>gal</v>
          </cell>
          <cell r="M4069">
            <v>2.0199999999999999E-2</v>
          </cell>
          <cell r="N4069">
            <v>8.4</v>
          </cell>
          <cell r="O4069">
            <v>0.17</v>
          </cell>
          <cell r="P4069">
            <v>140.02000000000001</v>
          </cell>
          <cell r="Q4069">
            <v>1178.3900000000001</v>
          </cell>
        </row>
        <row r="4070">
          <cell r="J4070" t="str">
            <v>IMPLEMENTOS DE SEGURIDAD</v>
          </cell>
          <cell r="K4070" t="str">
            <v>hh</v>
          </cell>
          <cell r="M4070">
            <v>4.2599999999999999E-2</v>
          </cell>
          <cell r="N4070">
            <v>0.47</v>
          </cell>
          <cell r="O4070">
            <v>0.02</v>
          </cell>
          <cell r="P4070">
            <v>295.29000000000002</v>
          </cell>
          <cell r="Q4070">
            <v>138.63</v>
          </cell>
        </row>
        <row r="4071">
          <cell r="J4071" t="str">
            <v>HERRAMIENTAS MANUALES</v>
          </cell>
          <cell r="K4071" t="str">
            <v>%MO</v>
          </cell>
          <cell r="M4071">
            <v>4.41E-2</v>
          </cell>
          <cell r="N4071">
            <v>0.68</v>
          </cell>
          <cell r="O4071">
            <v>0.03</v>
          </cell>
          <cell r="P4071">
            <v>305.69</v>
          </cell>
          <cell r="Q4071">
            <v>207.95</v>
          </cell>
        </row>
        <row r="4072">
          <cell r="J4072" t="str">
            <v>CAMION GRUA DE 5.75TN</v>
          </cell>
          <cell r="K4072" t="str">
            <v>hm</v>
          </cell>
          <cell r="M4072">
            <v>6.4000000000000003E-3</v>
          </cell>
          <cell r="N4072">
            <v>100.8</v>
          </cell>
          <cell r="O4072">
            <v>0.65</v>
          </cell>
          <cell r="P4072">
            <v>44.36</v>
          </cell>
          <cell r="Q4072">
            <v>4505.6099999999997</v>
          </cell>
        </row>
        <row r="4073">
          <cell r="J4073" t="str">
            <v>JEFE DE GRUPO</v>
          </cell>
          <cell r="K4073" t="str">
            <v>hh</v>
          </cell>
          <cell r="M4073">
            <v>0.3997</v>
          </cell>
          <cell r="N4073">
            <v>13.01</v>
          </cell>
          <cell r="O4073">
            <v>5.2</v>
          </cell>
          <cell r="P4073">
            <v>28.89</v>
          </cell>
          <cell r="Q4073">
            <v>375.91</v>
          </cell>
        </row>
        <row r="4074">
          <cell r="J4074" t="str">
            <v>OPERARIO</v>
          </cell>
          <cell r="K4074" t="str">
            <v>hh</v>
          </cell>
          <cell r="M4074">
            <v>0.8</v>
          </cell>
          <cell r="N4074">
            <v>12.2</v>
          </cell>
          <cell r="O4074">
            <v>9.76</v>
          </cell>
          <cell r="P4074">
            <v>57.83</v>
          </cell>
          <cell r="Q4074">
            <v>705.55</v>
          </cell>
        </row>
        <row r="4075">
          <cell r="J4075" t="str">
            <v>OFICIAL</v>
          </cell>
          <cell r="K4075" t="str">
            <v>hh</v>
          </cell>
          <cell r="M4075">
            <v>0.4002</v>
          </cell>
          <cell r="N4075">
            <v>10.87</v>
          </cell>
          <cell r="O4075">
            <v>4.3499999999999996</v>
          </cell>
          <cell r="P4075">
            <v>28.93</v>
          </cell>
          <cell r="Q4075">
            <v>314.45999999999998</v>
          </cell>
        </row>
        <row r="4076">
          <cell r="J4076" t="str">
            <v>AYUDANTE</v>
          </cell>
          <cell r="K4076" t="str">
            <v>hh</v>
          </cell>
          <cell r="M4076">
            <v>1.2008000000000001</v>
          </cell>
          <cell r="N4076">
            <v>9.81</v>
          </cell>
          <cell r="O4076">
            <v>11.78</v>
          </cell>
          <cell r="P4076">
            <v>86.81</v>
          </cell>
          <cell r="Q4076">
            <v>851.58</v>
          </cell>
        </row>
        <row r="4077">
          <cell r="J4077" t="str">
            <v>CONCRETO PREMEZCLADO f'c=210 kg/cm2, Piedra 57, Slump 3-4"</v>
          </cell>
          <cell r="K4077" t="str">
            <v>m3</v>
          </cell>
          <cell r="M4077">
            <v>1.05</v>
          </cell>
          <cell r="N4077">
            <v>198.19</v>
          </cell>
          <cell r="O4077">
            <v>208.1</v>
          </cell>
          <cell r="P4077">
            <v>75.900000000000006</v>
          </cell>
          <cell r="Q4077">
            <v>15043.55</v>
          </cell>
        </row>
        <row r="4078">
          <cell r="J4078" t="str">
            <v>IMPLEMENTOS DE SEGURIDAD</v>
          </cell>
          <cell r="K4078" t="str">
            <v>hh</v>
          </cell>
          <cell r="M4078">
            <v>2.8085</v>
          </cell>
          <cell r="N4078">
            <v>0.47</v>
          </cell>
          <cell r="O4078">
            <v>1.32</v>
          </cell>
          <cell r="P4078">
            <v>203.03</v>
          </cell>
          <cell r="Q4078">
            <v>95.42</v>
          </cell>
        </row>
        <row r="4079">
          <cell r="J4079" t="str">
            <v>HERRAMIENTAS MANUALES</v>
          </cell>
          <cell r="K4079" t="str">
            <v>%MO</v>
          </cell>
          <cell r="M4079">
            <v>0.05</v>
          </cell>
          <cell r="N4079">
            <v>32.4</v>
          </cell>
          <cell r="O4079">
            <v>1.62</v>
          </cell>
          <cell r="P4079">
            <v>3.61</v>
          </cell>
          <cell r="Q4079">
            <v>117.11</v>
          </cell>
        </row>
        <row r="4080">
          <cell r="J4080" t="str">
            <v>SERVICIO DE BOMBA P/PREMEZCLADO</v>
          </cell>
          <cell r="K4080" t="str">
            <v>m3</v>
          </cell>
          <cell r="M4080">
            <v>1.05</v>
          </cell>
          <cell r="N4080">
            <v>30</v>
          </cell>
          <cell r="O4080">
            <v>31.5</v>
          </cell>
          <cell r="P4080">
            <v>75.900000000000006</v>
          </cell>
          <cell r="Q4080">
            <v>2277.14</v>
          </cell>
        </row>
        <row r="4081">
          <cell r="J4081" t="str">
            <v>VIBRADOR DE CONCRETO3/4" - 2"</v>
          </cell>
          <cell r="K4081" t="str">
            <v>hm</v>
          </cell>
          <cell r="M4081">
            <v>0.71199999999999997</v>
          </cell>
          <cell r="N4081">
            <v>5</v>
          </cell>
          <cell r="O4081">
            <v>3.56</v>
          </cell>
          <cell r="P4081">
            <v>51.47</v>
          </cell>
          <cell r="Q4081">
            <v>257.35000000000002</v>
          </cell>
        </row>
        <row r="4082">
          <cell r="J4082" t="str">
            <v>JEFE DE GRUPO</v>
          </cell>
          <cell r="K4082" t="str">
            <v>hh</v>
          </cell>
          <cell r="M4082">
            <v>0.17829999999999999</v>
          </cell>
          <cell r="N4082">
            <v>13.01</v>
          </cell>
          <cell r="O4082">
            <v>2.3199999999999998</v>
          </cell>
          <cell r="P4082">
            <v>107.85</v>
          </cell>
          <cell r="Q4082">
            <v>1403.28</v>
          </cell>
        </row>
        <row r="4083">
          <cell r="J4083" t="str">
            <v>OPERARIO</v>
          </cell>
          <cell r="K4083" t="str">
            <v>hh</v>
          </cell>
          <cell r="M4083">
            <v>0.88849999999999996</v>
          </cell>
          <cell r="N4083">
            <v>12.2</v>
          </cell>
          <cell r="O4083">
            <v>10.84</v>
          </cell>
          <cell r="P4083">
            <v>537.41999999999996</v>
          </cell>
          <cell r="Q4083">
            <v>6556.68</v>
          </cell>
        </row>
        <row r="4084">
          <cell r="J4084" t="str">
            <v>OFICIAL</v>
          </cell>
          <cell r="K4084" t="str">
            <v>hh</v>
          </cell>
          <cell r="M4084">
            <v>1.0662</v>
          </cell>
          <cell r="N4084">
            <v>10.87</v>
          </cell>
          <cell r="O4084">
            <v>11.59</v>
          </cell>
          <cell r="P4084">
            <v>644.9</v>
          </cell>
          <cell r="Q4084">
            <v>7010.33</v>
          </cell>
        </row>
        <row r="4085">
          <cell r="J4085" t="str">
            <v>AYUDANTE</v>
          </cell>
          <cell r="K4085" t="str">
            <v>hh</v>
          </cell>
          <cell r="M4085">
            <v>0.35580000000000001</v>
          </cell>
          <cell r="N4085">
            <v>9.81</v>
          </cell>
          <cell r="O4085">
            <v>3.49</v>
          </cell>
          <cell r="P4085">
            <v>215.21</v>
          </cell>
          <cell r="Q4085">
            <v>2110.96</v>
          </cell>
        </row>
        <row r="4086">
          <cell r="J4086" t="str">
            <v>ALAMBRE NEGRO RECOCIDO Nº 8</v>
          </cell>
          <cell r="K4086" t="str">
            <v>Kg</v>
          </cell>
          <cell r="M4086">
            <v>0.12</v>
          </cell>
          <cell r="N4086">
            <v>3</v>
          </cell>
          <cell r="O4086">
            <v>0.36</v>
          </cell>
          <cell r="P4086">
            <v>72.58</v>
          </cell>
          <cell r="Q4086">
            <v>217.75</v>
          </cell>
        </row>
        <row r="4087">
          <cell r="J4087" t="str">
            <v>CLAVOS PARA MADERA CON CABEZA</v>
          </cell>
          <cell r="K4087" t="str">
            <v>Kg</v>
          </cell>
          <cell r="M4087">
            <v>0.2172</v>
          </cell>
          <cell r="N4087">
            <v>2.9</v>
          </cell>
          <cell r="O4087">
            <v>0.63</v>
          </cell>
          <cell r="P4087">
            <v>131.38</v>
          </cell>
          <cell r="Q4087">
            <v>381.06</v>
          </cell>
        </row>
        <row r="4088">
          <cell r="J4088" t="str">
            <v>MADERA TORNILLO INC. CORTE</v>
          </cell>
          <cell r="K4088" t="str">
            <v>p2</v>
          </cell>
          <cell r="M4088">
            <v>4.0743999999999998</v>
          </cell>
          <cell r="N4088">
            <v>3.7</v>
          </cell>
          <cell r="O4088">
            <v>15.08</v>
          </cell>
          <cell r="P4088">
            <v>2464.44</v>
          </cell>
          <cell r="Q4088">
            <v>9121.2900000000009</v>
          </cell>
        </row>
        <row r="4089">
          <cell r="J4089" t="str">
            <v>IMPLEMENTOS DE SEGURIDAD</v>
          </cell>
          <cell r="K4089" t="str">
            <v>hh</v>
          </cell>
          <cell r="M4089">
            <v>2.4893999999999998</v>
          </cell>
          <cell r="N4089">
            <v>0.47</v>
          </cell>
          <cell r="O4089">
            <v>1.17</v>
          </cell>
          <cell r="P4089">
            <v>1505.74</v>
          </cell>
          <cell r="Q4089">
            <v>707.69</v>
          </cell>
        </row>
        <row r="4090">
          <cell r="J4090" t="str">
            <v>HERRAMIENTAS MANUALES</v>
          </cell>
          <cell r="K4090" t="str">
            <v>%MO</v>
          </cell>
          <cell r="M4090">
            <v>3.0200000000000001E-2</v>
          </cell>
          <cell r="N4090">
            <v>29.51</v>
          </cell>
          <cell r="O4090">
            <v>0.89</v>
          </cell>
          <cell r="P4090">
            <v>18.27</v>
          </cell>
          <cell r="Q4090">
            <v>538.33000000000004</v>
          </cell>
        </row>
        <row r="4091">
          <cell r="J4091" t="str">
            <v>SERVICIO DEHABILITADO DE ACERO DE REFUERZO</v>
          </cell>
          <cell r="K4091" t="str">
            <v>Kg</v>
          </cell>
          <cell r="M4091">
            <v>1.1143000000000001</v>
          </cell>
          <cell r="N4091">
            <v>0.35</v>
          </cell>
          <cell r="O4091">
            <v>0.39</v>
          </cell>
          <cell r="P4091">
            <v>5476.57</v>
          </cell>
          <cell r="Q4091">
            <v>1916.78</v>
          </cell>
        </row>
        <row r="4092">
          <cell r="J4092" t="str">
            <v>JEFE DE GRUPO</v>
          </cell>
          <cell r="K4092" t="str">
            <v>hh</v>
          </cell>
          <cell r="M4092">
            <v>2.3E-3</v>
          </cell>
          <cell r="N4092">
            <v>13.01</v>
          </cell>
          <cell r="O4092">
            <v>0.03</v>
          </cell>
          <cell r="P4092">
            <v>11.3</v>
          </cell>
          <cell r="Q4092">
            <v>147.44</v>
          </cell>
        </row>
        <row r="4093">
          <cell r="J4093" t="str">
            <v>OPERARIO</v>
          </cell>
          <cell r="K4093" t="str">
            <v>hh</v>
          </cell>
          <cell r="M4093">
            <v>2.5399999999999999E-2</v>
          </cell>
          <cell r="N4093">
            <v>12.2</v>
          </cell>
          <cell r="O4093">
            <v>0.31</v>
          </cell>
          <cell r="P4093">
            <v>124.84</v>
          </cell>
          <cell r="Q4093">
            <v>1523.59</v>
          </cell>
        </row>
        <row r="4094">
          <cell r="J4094" t="str">
            <v>OFICIAL</v>
          </cell>
          <cell r="K4094" t="str">
            <v>hh</v>
          </cell>
          <cell r="M4094">
            <v>2.4799999999999999E-2</v>
          </cell>
          <cell r="N4094">
            <v>10.87</v>
          </cell>
          <cell r="O4094">
            <v>0.27</v>
          </cell>
          <cell r="P4094">
            <v>121.89</v>
          </cell>
          <cell r="Q4094">
            <v>1327</v>
          </cell>
        </row>
        <row r="4095">
          <cell r="J4095" t="str">
            <v>ACERO CORRUGADO fy=4200 kg/cm2 GRADO 60</v>
          </cell>
          <cell r="K4095" t="str">
            <v>Kg</v>
          </cell>
          <cell r="M4095">
            <v>1.1000000000000001</v>
          </cell>
          <cell r="N4095">
            <v>2.33</v>
          </cell>
          <cell r="O4095">
            <v>2.56</v>
          </cell>
          <cell r="P4095">
            <v>5406.29</v>
          </cell>
          <cell r="Q4095">
            <v>12581.91</v>
          </cell>
        </row>
        <row r="4096">
          <cell r="J4096" t="str">
            <v>ALAMBRE NEGRO RECOCIDO Nº 16</v>
          </cell>
          <cell r="K4096" t="str">
            <v>Kg</v>
          </cell>
          <cell r="M4096">
            <v>6.1100000000000002E-2</v>
          </cell>
          <cell r="N4096">
            <v>3.11</v>
          </cell>
          <cell r="O4096">
            <v>0.19</v>
          </cell>
          <cell r="P4096">
            <v>300.29000000000002</v>
          </cell>
          <cell r="Q4096">
            <v>933.81</v>
          </cell>
        </row>
        <row r="4097">
          <cell r="J4097" t="str">
            <v>PETROLEO D-2</v>
          </cell>
          <cell r="K4097" t="str">
            <v>gal</v>
          </cell>
          <cell r="M4097">
            <v>2.0199999999999999E-2</v>
          </cell>
          <cell r="N4097">
            <v>8.4</v>
          </cell>
          <cell r="O4097">
            <v>0.17</v>
          </cell>
          <cell r="P4097">
            <v>99.28</v>
          </cell>
          <cell r="Q4097">
            <v>835.52</v>
          </cell>
        </row>
        <row r="4098">
          <cell r="J4098" t="str">
            <v>IMPLEMENTOS DE SEGURIDAD</v>
          </cell>
          <cell r="K4098" t="str">
            <v>hh</v>
          </cell>
          <cell r="M4098">
            <v>4.2599999999999999E-2</v>
          </cell>
          <cell r="N4098">
            <v>0.47</v>
          </cell>
          <cell r="O4098">
            <v>0.02</v>
          </cell>
          <cell r="P4098">
            <v>209.37</v>
          </cell>
          <cell r="Q4098">
            <v>98.3</v>
          </cell>
        </row>
        <row r="4099">
          <cell r="J4099" t="str">
            <v>HERRAMIENTAS MANUALES</v>
          </cell>
          <cell r="K4099" t="str">
            <v>%MO</v>
          </cell>
          <cell r="M4099">
            <v>4.41E-2</v>
          </cell>
          <cell r="N4099">
            <v>0.68</v>
          </cell>
          <cell r="O4099">
            <v>0.03</v>
          </cell>
          <cell r="P4099">
            <v>216.74</v>
          </cell>
          <cell r="Q4099">
            <v>147.44</v>
          </cell>
        </row>
        <row r="4100">
          <cell r="J4100" t="str">
            <v>CAMION GRUA DE 5.75TN</v>
          </cell>
          <cell r="K4100" t="str">
            <v>hm</v>
          </cell>
          <cell r="M4100">
            <v>6.4000000000000003E-3</v>
          </cell>
          <cell r="N4100">
            <v>100.8</v>
          </cell>
          <cell r="O4100">
            <v>0.65</v>
          </cell>
          <cell r="P4100">
            <v>31.45</v>
          </cell>
          <cell r="Q4100">
            <v>3194.63</v>
          </cell>
        </row>
        <row r="4101">
          <cell r="J4101" t="str">
            <v>OPERARIO</v>
          </cell>
          <cell r="K4101" t="str">
            <v>hh</v>
          </cell>
          <cell r="M4101">
            <v>0.53359999999999996</v>
          </cell>
          <cell r="N4101">
            <v>12.2</v>
          </cell>
          <cell r="O4101">
            <v>6.51</v>
          </cell>
          <cell r="P4101">
            <v>94.66</v>
          </cell>
          <cell r="Q4101">
            <v>1154.8699999999999</v>
          </cell>
        </row>
        <row r="4102">
          <cell r="J4102" t="str">
            <v>OFICIAL</v>
          </cell>
          <cell r="K4102" t="str">
            <v>hh</v>
          </cell>
          <cell r="M4102">
            <v>0.53359999999999996</v>
          </cell>
          <cell r="N4102">
            <v>10.87</v>
          </cell>
          <cell r="O4102">
            <v>5.8</v>
          </cell>
          <cell r="P4102">
            <v>94.66</v>
          </cell>
          <cell r="Q4102">
            <v>1028.92</v>
          </cell>
        </row>
        <row r="4103">
          <cell r="J4103" t="str">
            <v>AYUDANTE</v>
          </cell>
          <cell r="K4103" t="str">
            <v>hh</v>
          </cell>
          <cell r="M4103">
            <v>1.6004</v>
          </cell>
          <cell r="N4103">
            <v>9.81</v>
          </cell>
          <cell r="O4103">
            <v>15.7</v>
          </cell>
          <cell r="P4103">
            <v>283.91000000000003</v>
          </cell>
          <cell r="Q4103">
            <v>2785.18</v>
          </cell>
        </row>
        <row r="4104">
          <cell r="J4104" t="str">
            <v>CONCRETO PREMEZCLADO f'c=210 kg/cm2, Piedra 67, Slump 3-4"</v>
          </cell>
          <cell r="K4104" t="str">
            <v>m3</v>
          </cell>
          <cell r="M4104">
            <v>1.05</v>
          </cell>
          <cell r="N4104">
            <v>200.99</v>
          </cell>
          <cell r="O4104">
            <v>211.04</v>
          </cell>
          <cell r="P4104">
            <v>186.27</v>
          </cell>
          <cell r="Q4104">
            <v>37438.5</v>
          </cell>
        </row>
        <row r="4105">
          <cell r="J4105" t="str">
            <v>IMPLEMENTOS DE SEGURIDAD</v>
          </cell>
          <cell r="K4105" t="str">
            <v>hh</v>
          </cell>
          <cell r="M4105">
            <v>2.6596000000000002</v>
          </cell>
          <cell r="N4105">
            <v>0.47</v>
          </cell>
          <cell r="O4105">
            <v>1.25</v>
          </cell>
          <cell r="P4105">
            <v>471.81</v>
          </cell>
          <cell r="Q4105">
            <v>221.75</v>
          </cell>
        </row>
        <row r="4106">
          <cell r="J4106" t="str">
            <v>HERRAMIENTAS MANUALES</v>
          </cell>
          <cell r="K4106" t="str">
            <v>%MO</v>
          </cell>
          <cell r="M4106">
            <v>0.03</v>
          </cell>
          <cell r="N4106">
            <v>29.3</v>
          </cell>
          <cell r="O4106">
            <v>0.88</v>
          </cell>
          <cell r="P4106">
            <v>5.32</v>
          </cell>
          <cell r="Q4106">
            <v>156.11000000000001</v>
          </cell>
        </row>
        <row r="4107">
          <cell r="J4107" t="str">
            <v>SERVICIO DE BOMBA P/PREMEZCLADO</v>
          </cell>
          <cell r="K4107" t="str">
            <v>m3</v>
          </cell>
          <cell r="M4107">
            <v>1.05</v>
          </cell>
          <cell r="N4107">
            <v>30</v>
          </cell>
          <cell r="O4107">
            <v>31.5</v>
          </cell>
          <cell r="P4107">
            <v>186.27</v>
          </cell>
          <cell r="Q4107">
            <v>5588.1</v>
          </cell>
        </row>
        <row r="4108">
          <cell r="J4108" t="str">
            <v>VIBRADOR DE CONCRETO3/4" - 2"</v>
          </cell>
          <cell r="K4108" t="str">
            <v>hm</v>
          </cell>
          <cell r="M4108">
            <v>0.59599999999999997</v>
          </cell>
          <cell r="N4108">
            <v>5</v>
          </cell>
          <cell r="O4108">
            <v>2.98</v>
          </cell>
          <cell r="P4108">
            <v>105.73</v>
          </cell>
          <cell r="Q4108">
            <v>528.65</v>
          </cell>
        </row>
        <row r="4109">
          <cell r="J4109" t="str">
            <v>GASOLINA 84</v>
          </cell>
          <cell r="K4109" t="str">
            <v>gal</v>
          </cell>
          <cell r="M4109">
            <v>0.31929999999999997</v>
          </cell>
          <cell r="N4109">
            <v>8.3000000000000007</v>
          </cell>
          <cell r="O4109">
            <v>2.65</v>
          </cell>
          <cell r="P4109">
            <v>56.64</v>
          </cell>
          <cell r="Q4109">
            <v>470.11</v>
          </cell>
        </row>
        <row r="4110">
          <cell r="J4110" t="str">
            <v>JEFE DE GRUPO</v>
          </cell>
          <cell r="K4110" t="str">
            <v>hh</v>
          </cell>
          <cell r="M4110">
            <v>8.9200000000000002E-2</v>
          </cell>
          <cell r="N4110">
            <v>13.01</v>
          </cell>
          <cell r="O4110">
            <v>1.1599999999999999</v>
          </cell>
          <cell r="P4110">
            <v>199.77</v>
          </cell>
          <cell r="Q4110">
            <v>2597.92</v>
          </cell>
        </row>
        <row r="4111">
          <cell r="J4111" t="str">
            <v>OPERARIO</v>
          </cell>
          <cell r="K4111" t="str">
            <v>hh</v>
          </cell>
          <cell r="M4111">
            <v>0.88849999999999996</v>
          </cell>
          <cell r="N4111">
            <v>12.2</v>
          </cell>
          <cell r="O4111">
            <v>10.84</v>
          </cell>
          <cell r="P4111">
            <v>1989.88</v>
          </cell>
          <cell r="Q4111">
            <v>24277.16</v>
          </cell>
        </row>
        <row r="4112">
          <cell r="J4112" t="str">
            <v>OFICIAL</v>
          </cell>
          <cell r="K4112" t="str">
            <v>hh</v>
          </cell>
          <cell r="M4112">
            <v>1.0662</v>
          </cell>
          <cell r="N4112">
            <v>10.87</v>
          </cell>
          <cell r="O4112">
            <v>11.59</v>
          </cell>
          <cell r="P4112">
            <v>2387.85</v>
          </cell>
          <cell r="Q4112">
            <v>25956.85</v>
          </cell>
        </row>
        <row r="4113">
          <cell r="J4113" t="str">
            <v>AYUDANTE</v>
          </cell>
          <cell r="K4113" t="str">
            <v>hh</v>
          </cell>
          <cell r="M4113">
            <v>0.35580000000000001</v>
          </cell>
          <cell r="N4113">
            <v>9.81</v>
          </cell>
          <cell r="O4113">
            <v>3.49</v>
          </cell>
          <cell r="P4113">
            <v>796.85</v>
          </cell>
          <cell r="Q4113">
            <v>7816.17</v>
          </cell>
        </row>
        <row r="4114">
          <cell r="J4114" t="str">
            <v>ALAMBRE NEGRO RECOCIDO Nº 8</v>
          </cell>
          <cell r="K4114" t="str">
            <v>Kg</v>
          </cell>
          <cell r="M4114">
            <v>0.82669999999999999</v>
          </cell>
          <cell r="N4114">
            <v>3</v>
          </cell>
          <cell r="O4114">
            <v>2.48</v>
          </cell>
          <cell r="P4114">
            <v>1851.47</v>
          </cell>
          <cell r="Q4114">
            <v>5554.18</v>
          </cell>
        </row>
        <row r="4115">
          <cell r="J4115" t="str">
            <v>MADERA TORNILLO INC. CORTE</v>
          </cell>
          <cell r="K4115" t="str">
            <v>p2</v>
          </cell>
          <cell r="M4115">
            <v>4.1340000000000003</v>
          </cell>
          <cell r="N4115">
            <v>3.7</v>
          </cell>
          <cell r="O4115">
            <v>15.3</v>
          </cell>
          <cell r="P4115">
            <v>9258.4699999999993</v>
          </cell>
          <cell r="Q4115">
            <v>34265.730000000003</v>
          </cell>
        </row>
        <row r="4116">
          <cell r="J4116" t="str">
            <v>CLAVOS PARA MADERA CON CABEZA</v>
          </cell>
          <cell r="K4116" t="str">
            <v>Kg</v>
          </cell>
          <cell r="M4116">
            <v>5.5199999999999999E-2</v>
          </cell>
          <cell r="N4116">
            <v>2.9</v>
          </cell>
          <cell r="O4116">
            <v>0.16</v>
          </cell>
          <cell r="P4116">
            <v>123.63</v>
          </cell>
          <cell r="Q4116">
            <v>358.33</v>
          </cell>
        </row>
        <row r="4117">
          <cell r="J4117" t="str">
            <v>DESMOLDANTE</v>
          </cell>
          <cell r="K4117" t="str">
            <v>lt</v>
          </cell>
          <cell r="M4117">
            <v>2.3300000000000001E-2</v>
          </cell>
          <cell r="N4117">
            <v>21.05</v>
          </cell>
          <cell r="O4117">
            <v>0.49</v>
          </cell>
          <cell r="P4117">
            <v>52.18</v>
          </cell>
          <cell r="Q4117">
            <v>1097.4000000000001</v>
          </cell>
        </row>
        <row r="4118">
          <cell r="J4118" t="str">
            <v>IMPLEMENTOS DE SEGURIDAD</v>
          </cell>
          <cell r="K4118" t="str">
            <v>hh</v>
          </cell>
          <cell r="M4118">
            <v>2.4043000000000001</v>
          </cell>
          <cell r="N4118">
            <v>0.47</v>
          </cell>
          <cell r="O4118">
            <v>1.1299999999999999</v>
          </cell>
          <cell r="P4118">
            <v>5384.65</v>
          </cell>
          <cell r="Q4118">
            <v>2530.7399999999998</v>
          </cell>
        </row>
        <row r="4119">
          <cell r="J4119" t="str">
            <v>HERRAMIENTAS MANUALES</v>
          </cell>
          <cell r="K4119" t="str">
            <v>%MO</v>
          </cell>
          <cell r="M4119">
            <v>4.99E-2</v>
          </cell>
          <cell r="N4119">
            <v>27.08</v>
          </cell>
          <cell r="O4119">
            <v>1.35</v>
          </cell>
          <cell r="P4119">
            <v>111.76</v>
          </cell>
          <cell r="Q4119">
            <v>3023.45</v>
          </cell>
        </row>
        <row r="4120">
          <cell r="J4120" t="str">
            <v>SERVICIO DEHABILITADO DE ACERO DE REFUERZO</v>
          </cell>
          <cell r="K4120" t="str">
            <v>Kg</v>
          </cell>
          <cell r="M4120">
            <v>1.1143000000000001</v>
          </cell>
          <cell r="N4120">
            <v>0.35</v>
          </cell>
          <cell r="O4120">
            <v>0.39</v>
          </cell>
          <cell r="P4120">
            <v>46611.5</v>
          </cell>
          <cell r="Q4120">
            <v>16313.82</v>
          </cell>
        </row>
        <row r="4121">
          <cell r="J4121" t="str">
            <v>JEFE DE GRUPO</v>
          </cell>
          <cell r="K4121" t="str">
            <v>hh</v>
          </cell>
          <cell r="M4121">
            <v>2.3E-3</v>
          </cell>
          <cell r="N4121">
            <v>13.01</v>
          </cell>
          <cell r="O4121">
            <v>0.03</v>
          </cell>
          <cell r="P4121">
            <v>96.21</v>
          </cell>
          <cell r="Q4121">
            <v>1254.9100000000001</v>
          </cell>
        </row>
        <row r="4122">
          <cell r="J4122" t="str">
            <v>OPERARIO</v>
          </cell>
          <cell r="K4122" t="str">
            <v>hh</v>
          </cell>
          <cell r="M4122">
            <v>2.5399999999999999E-2</v>
          </cell>
          <cell r="N4122">
            <v>12.2</v>
          </cell>
          <cell r="O4122">
            <v>0.31</v>
          </cell>
          <cell r="P4122">
            <v>1062.49</v>
          </cell>
          <cell r="Q4122">
            <v>12967.39</v>
          </cell>
        </row>
        <row r="4123">
          <cell r="J4123" t="str">
            <v>OFICIAL</v>
          </cell>
          <cell r="K4123" t="str">
            <v>hh</v>
          </cell>
          <cell r="M4123">
            <v>2.4799999999999999E-2</v>
          </cell>
          <cell r="N4123">
            <v>10.87</v>
          </cell>
          <cell r="O4123">
            <v>0.27</v>
          </cell>
          <cell r="P4123">
            <v>1037.3900000000001</v>
          </cell>
          <cell r="Q4123">
            <v>11294.18</v>
          </cell>
        </row>
        <row r="4124">
          <cell r="J4124" t="str">
            <v>ACERO CORRUGADO fy=4200 kg/cm2 GRADO 60</v>
          </cell>
          <cell r="K4124" t="str">
            <v>Kg</v>
          </cell>
          <cell r="M4124">
            <v>1.1000000000000001</v>
          </cell>
          <cell r="N4124">
            <v>2.33</v>
          </cell>
          <cell r="O4124">
            <v>2.56</v>
          </cell>
          <cell r="P4124">
            <v>46013.33</v>
          </cell>
          <cell r="Q4124">
            <v>107085.57</v>
          </cell>
        </row>
        <row r="4125">
          <cell r="J4125" t="str">
            <v>ALAMBRE NEGRO RECOCIDO Nº 16</v>
          </cell>
          <cell r="K4125" t="str">
            <v>Kg</v>
          </cell>
          <cell r="M4125">
            <v>6.1100000000000002E-2</v>
          </cell>
          <cell r="N4125">
            <v>3.11</v>
          </cell>
          <cell r="O4125">
            <v>0.19</v>
          </cell>
          <cell r="P4125">
            <v>2555.83</v>
          </cell>
          <cell r="Q4125">
            <v>7947.76</v>
          </cell>
        </row>
        <row r="4126">
          <cell r="J4126" t="str">
            <v>PETROLEO D-2</v>
          </cell>
          <cell r="K4126" t="str">
            <v>gal</v>
          </cell>
          <cell r="M4126">
            <v>2.0199999999999999E-2</v>
          </cell>
          <cell r="N4126">
            <v>8.4</v>
          </cell>
          <cell r="O4126">
            <v>0.17</v>
          </cell>
          <cell r="P4126">
            <v>844.97</v>
          </cell>
          <cell r="Q4126">
            <v>7111.15</v>
          </cell>
        </row>
        <row r="4127">
          <cell r="J4127" t="str">
            <v>IMPLEMENTOS DE SEGURIDAD</v>
          </cell>
          <cell r="K4127" t="str">
            <v>hh</v>
          </cell>
          <cell r="M4127">
            <v>4.2599999999999999E-2</v>
          </cell>
          <cell r="N4127">
            <v>0.47</v>
          </cell>
          <cell r="O4127">
            <v>0.02</v>
          </cell>
          <cell r="P4127">
            <v>1781.97</v>
          </cell>
          <cell r="Q4127">
            <v>836.61</v>
          </cell>
        </row>
        <row r="4128">
          <cell r="J4128" t="str">
            <v>HERRAMIENTAS MANUALES</v>
          </cell>
          <cell r="K4128" t="str">
            <v>%MO</v>
          </cell>
          <cell r="M4128">
            <v>4.41E-2</v>
          </cell>
          <cell r="N4128">
            <v>0.68</v>
          </cell>
          <cell r="O4128">
            <v>0.03</v>
          </cell>
          <cell r="P4128">
            <v>1844.72</v>
          </cell>
          <cell r="Q4128">
            <v>1254.9100000000001</v>
          </cell>
        </row>
        <row r="4129">
          <cell r="J4129" t="str">
            <v>CAMION GRUA DE 5.75TN</v>
          </cell>
          <cell r="K4129" t="str">
            <v>hm</v>
          </cell>
          <cell r="M4129">
            <v>6.4000000000000003E-3</v>
          </cell>
          <cell r="N4129">
            <v>100.8</v>
          </cell>
          <cell r="O4129">
            <v>0.65</v>
          </cell>
          <cell r="P4129">
            <v>267.70999999999998</v>
          </cell>
          <cell r="Q4129">
            <v>27189.7</v>
          </cell>
        </row>
        <row r="4130">
          <cell r="J4130" t="str">
            <v>OPERARIO</v>
          </cell>
          <cell r="K4130" t="str">
            <v>hh</v>
          </cell>
          <cell r="M4130">
            <v>0.2</v>
          </cell>
          <cell r="N4130">
            <v>12.2</v>
          </cell>
          <cell r="O4130">
            <v>2.44</v>
          </cell>
          <cell r="P4130">
            <v>46.79</v>
          </cell>
          <cell r="Q4130">
            <v>570.80999999999995</v>
          </cell>
        </row>
        <row r="4131">
          <cell r="J4131" t="str">
            <v>OFICIAL</v>
          </cell>
          <cell r="K4131" t="str">
            <v>hh</v>
          </cell>
          <cell r="M4131">
            <v>0.2006</v>
          </cell>
          <cell r="N4131">
            <v>10.87</v>
          </cell>
          <cell r="O4131">
            <v>2.1800000000000002</v>
          </cell>
          <cell r="P4131">
            <v>46.93</v>
          </cell>
          <cell r="Q4131">
            <v>509.99</v>
          </cell>
        </row>
        <row r="4132">
          <cell r="J4132" t="str">
            <v>AYUDANTE</v>
          </cell>
          <cell r="K4132" t="str">
            <v>hh</v>
          </cell>
          <cell r="M4132">
            <v>0.60040000000000004</v>
          </cell>
          <cell r="N4132">
            <v>9.81</v>
          </cell>
          <cell r="O4132">
            <v>5.89</v>
          </cell>
          <cell r="P4132">
            <v>140.46</v>
          </cell>
          <cell r="Q4132">
            <v>1377.91</v>
          </cell>
        </row>
        <row r="4133">
          <cell r="J4133" t="str">
            <v>CONCRETO PREMEZCLADO f'c=210 kg/cm2, Piedra 67, Slump 3-4"</v>
          </cell>
          <cell r="K4133" t="str">
            <v>m3</v>
          </cell>
          <cell r="M4133">
            <v>1.05</v>
          </cell>
          <cell r="N4133">
            <v>200.99</v>
          </cell>
          <cell r="O4133">
            <v>211.04</v>
          </cell>
          <cell r="P4133">
            <v>245.64</v>
          </cell>
          <cell r="Q4133">
            <v>49370.7</v>
          </cell>
        </row>
        <row r="4134">
          <cell r="J4134" t="str">
            <v>IMPLEMENTOS DE SEGURIDAD</v>
          </cell>
          <cell r="K4134" t="str">
            <v>hh</v>
          </cell>
          <cell r="M4134">
            <v>1</v>
          </cell>
          <cell r="N4134">
            <v>0.47</v>
          </cell>
          <cell r="O4134">
            <v>0.47</v>
          </cell>
          <cell r="P4134">
            <v>233.94</v>
          </cell>
          <cell r="Q4134">
            <v>109.95</v>
          </cell>
        </row>
        <row r="4135">
          <cell r="J4135" t="str">
            <v>HERRAMIENTAS MANUALES</v>
          </cell>
          <cell r="K4135" t="str">
            <v>%MO</v>
          </cell>
          <cell r="M4135">
            <v>0.03</v>
          </cell>
          <cell r="N4135">
            <v>10.99</v>
          </cell>
          <cell r="O4135">
            <v>0.33</v>
          </cell>
          <cell r="P4135">
            <v>7.02</v>
          </cell>
          <cell r="Q4135">
            <v>77.2</v>
          </cell>
        </row>
        <row r="4136">
          <cell r="J4136" t="str">
            <v>SERVICIO DE BOMBA P/PREMEZCLADO</v>
          </cell>
          <cell r="K4136" t="str">
            <v>m3</v>
          </cell>
          <cell r="M4136">
            <v>1.05</v>
          </cell>
          <cell r="N4136">
            <v>30</v>
          </cell>
          <cell r="O4136">
            <v>31.5</v>
          </cell>
          <cell r="P4136">
            <v>245.64</v>
          </cell>
          <cell r="Q4136">
            <v>7369.11</v>
          </cell>
        </row>
        <row r="4137">
          <cell r="J4137" t="str">
            <v>VIBRADOR DE CONCRETO3/4" - 2"</v>
          </cell>
          <cell r="K4137" t="str">
            <v>hm</v>
          </cell>
          <cell r="M4137">
            <v>0.29799999999999999</v>
          </cell>
          <cell r="N4137">
            <v>5</v>
          </cell>
          <cell r="O4137">
            <v>1.49</v>
          </cell>
          <cell r="P4137">
            <v>69.709999999999994</v>
          </cell>
          <cell r="Q4137">
            <v>348.57</v>
          </cell>
        </row>
        <row r="4138">
          <cell r="J4138" t="str">
            <v>OPERARIO</v>
          </cell>
          <cell r="K4138" t="str">
            <v>hh</v>
          </cell>
          <cell r="M4138">
            <v>0.1</v>
          </cell>
          <cell r="N4138">
            <v>12.2</v>
          </cell>
          <cell r="O4138">
            <v>1.22</v>
          </cell>
          <cell r="P4138">
            <v>167.2</v>
          </cell>
          <cell r="Q4138">
            <v>2039.85</v>
          </cell>
        </row>
        <row r="4139">
          <cell r="J4139" t="str">
            <v>OFICIAL</v>
          </cell>
          <cell r="K4139" t="str">
            <v>hh</v>
          </cell>
          <cell r="M4139">
            <v>1</v>
          </cell>
          <cell r="N4139">
            <v>10.87</v>
          </cell>
          <cell r="O4139">
            <v>10.87</v>
          </cell>
          <cell r="P4139">
            <v>1672.01</v>
          </cell>
          <cell r="Q4139">
            <v>18174.75</v>
          </cell>
        </row>
        <row r="4140">
          <cell r="J4140" t="str">
            <v>AYUDANTE</v>
          </cell>
          <cell r="K4140" t="str">
            <v>hh</v>
          </cell>
          <cell r="M4140">
            <v>1</v>
          </cell>
          <cell r="N4140">
            <v>9.81</v>
          </cell>
          <cell r="O4140">
            <v>9.81</v>
          </cell>
          <cell r="P4140">
            <v>1672.01</v>
          </cell>
          <cell r="Q4140">
            <v>16402.419999999998</v>
          </cell>
        </row>
        <row r="4141">
          <cell r="J4141" t="str">
            <v>ALAMBRE NEGRO RECOCIDO Nº 8</v>
          </cell>
          <cell r="K4141" t="str">
            <v>Kg</v>
          </cell>
          <cell r="M4141">
            <v>0.08</v>
          </cell>
          <cell r="N4141">
            <v>3</v>
          </cell>
          <cell r="O4141">
            <v>0.24</v>
          </cell>
          <cell r="P4141">
            <v>133.76</v>
          </cell>
          <cell r="Q4141">
            <v>401.28</v>
          </cell>
        </row>
        <row r="4142">
          <cell r="J4142" t="str">
            <v>CLAVOS PARA MADERA CON CABEZA</v>
          </cell>
          <cell r="K4142" t="str">
            <v>Kg</v>
          </cell>
          <cell r="M4142">
            <v>0.2172</v>
          </cell>
          <cell r="N4142">
            <v>2.9</v>
          </cell>
          <cell r="O4142">
            <v>0.63</v>
          </cell>
          <cell r="P4142">
            <v>363.16</v>
          </cell>
          <cell r="Q4142">
            <v>1053.3699999999999</v>
          </cell>
        </row>
        <row r="4143">
          <cell r="J4143" t="str">
            <v>TRIPLAY LUPUNA DE 4' X8'X10 mm</v>
          </cell>
          <cell r="K4143" t="str">
            <v>pl</v>
          </cell>
          <cell r="M4143">
            <v>4.41E-2</v>
          </cell>
          <cell r="N4143">
            <v>54</v>
          </cell>
          <cell r="O4143">
            <v>2.38</v>
          </cell>
          <cell r="P4143">
            <v>73.739999999999995</v>
          </cell>
          <cell r="Q4143">
            <v>3979.38</v>
          </cell>
        </row>
        <row r="4144">
          <cell r="J4144" t="str">
            <v>MADERA TORNILLO INC. CORTE</v>
          </cell>
          <cell r="K4144" t="str">
            <v>p2</v>
          </cell>
          <cell r="M4144">
            <v>2.5011999999999999</v>
          </cell>
          <cell r="N4144">
            <v>3.7</v>
          </cell>
          <cell r="O4144">
            <v>9.25</v>
          </cell>
          <cell r="P4144">
            <v>4182.03</v>
          </cell>
          <cell r="Q4144">
            <v>15466.09</v>
          </cell>
        </row>
        <row r="4145">
          <cell r="J4145" t="str">
            <v>IMPLEMENTOS DE SEGURIDAD</v>
          </cell>
          <cell r="K4145" t="str">
            <v>hh</v>
          </cell>
          <cell r="M4145">
            <v>2.1063999999999998</v>
          </cell>
          <cell r="N4145">
            <v>0.47</v>
          </cell>
          <cell r="O4145">
            <v>0.99</v>
          </cell>
          <cell r="P4145">
            <v>3521.92</v>
          </cell>
          <cell r="Q4145">
            <v>1655.29</v>
          </cell>
        </row>
        <row r="4146">
          <cell r="J4146" t="str">
            <v>HERRAMIENTAS MANUALES</v>
          </cell>
          <cell r="K4146" t="str">
            <v>%MO</v>
          </cell>
          <cell r="M4146">
            <v>2.9899999999999999E-2</v>
          </cell>
          <cell r="N4146">
            <v>25.45</v>
          </cell>
          <cell r="O4146">
            <v>0.76</v>
          </cell>
          <cell r="P4146">
            <v>49.99</v>
          </cell>
          <cell r="Q4146">
            <v>1270.73</v>
          </cell>
        </row>
        <row r="4147">
          <cell r="J4147" t="str">
            <v>SERVICIO DE GRUA</v>
          </cell>
          <cell r="K4147" t="str">
            <v>glb</v>
          </cell>
          <cell r="M4147">
            <v>1</v>
          </cell>
          <cell r="N4147">
            <v>5.47</v>
          </cell>
          <cell r="O4147">
            <v>5.47</v>
          </cell>
          <cell r="P4147">
            <v>1672.01</v>
          </cell>
          <cell r="Q4147">
            <v>9145.89</v>
          </cell>
        </row>
        <row r="4148">
          <cell r="J4148" t="str">
            <v>SERVICIO DEHABILITADO DE ACERO DE REFUERZO</v>
          </cell>
          <cell r="K4148" t="str">
            <v>Kg</v>
          </cell>
          <cell r="M4148">
            <v>1.1143000000000001</v>
          </cell>
          <cell r="N4148">
            <v>0.35</v>
          </cell>
          <cell r="O4148">
            <v>0.39</v>
          </cell>
          <cell r="P4148">
            <v>39578.519999999997</v>
          </cell>
          <cell r="Q4148">
            <v>13852.3</v>
          </cell>
        </row>
        <row r="4149">
          <cell r="J4149" t="str">
            <v>JEFE DE GRUPO</v>
          </cell>
          <cell r="K4149" t="str">
            <v>hh</v>
          </cell>
          <cell r="M4149">
            <v>2.3E-3</v>
          </cell>
          <cell r="N4149">
            <v>13.01</v>
          </cell>
          <cell r="O4149">
            <v>0.03</v>
          </cell>
          <cell r="P4149">
            <v>81.69</v>
          </cell>
          <cell r="Q4149">
            <v>1065.56</v>
          </cell>
        </row>
        <row r="4150">
          <cell r="J4150" t="str">
            <v>OPERARIO</v>
          </cell>
          <cell r="K4150" t="str">
            <v>hh</v>
          </cell>
          <cell r="M4150">
            <v>2.5399999999999999E-2</v>
          </cell>
          <cell r="N4150">
            <v>12.2</v>
          </cell>
          <cell r="O4150">
            <v>0.31</v>
          </cell>
          <cell r="P4150">
            <v>902.18</v>
          </cell>
          <cell r="Q4150">
            <v>11010.81</v>
          </cell>
        </row>
        <row r="4151">
          <cell r="J4151" t="str">
            <v>OFICIAL</v>
          </cell>
          <cell r="K4151" t="str">
            <v>hh</v>
          </cell>
          <cell r="M4151">
            <v>2.4799999999999999E-2</v>
          </cell>
          <cell r="N4151">
            <v>10.87</v>
          </cell>
          <cell r="O4151">
            <v>0.27</v>
          </cell>
          <cell r="P4151">
            <v>880.86</v>
          </cell>
          <cell r="Q4151">
            <v>9590.06</v>
          </cell>
        </row>
        <row r="4152">
          <cell r="J4152" t="str">
            <v>ACERO CORRUGADO fy=4200 kg/cm2 GRADO 60</v>
          </cell>
          <cell r="K4152" t="str">
            <v>Kg</v>
          </cell>
          <cell r="M4152">
            <v>1.1000000000000001</v>
          </cell>
          <cell r="N4152">
            <v>2.33</v>
          </cell>
          <cell r="O4152">
            <v>2.56</v>
          </cell>
          <cell r="P4152">
            <v>39070.6</v>
          </cell>
          <cell r="Q4152">
            <v>90927.95</v>
          </cell>
        </row>
        <row r="4153">
          <cell r="J4153" t="str">
            <v>ALAMBRE NEGRO RECOCIDO Nº 16</v>
          </cell>
          <cell r="K4153" t="str">
            <v>Kg</v>
          </cell>
          <cell r="M4153">
            <v>6.1100000000000002E-2</v>
          </cell>
          <cell r="N4153">
            <v>3.11</v>
          </cell>
          <cell r="O4153">
            <v>0.19</v>
          </cell>
          <cell r="P4153">
            <v>2170.19</v>
          </cell>
          <cell r="Q4153">
            <v>6748.56</v>
          </cell>
        </row>
        <row r="4154">
          <cell r="J4154" t="str">
            <v>PETROLEO D-2</v>
          </cell>
          <cell r="K4154" t="str">
            <v>gal</v>
          </cell>
          <cell r="M4154">
            <v>2.0199999999999999E-2</v>
          </cell>
          <cell r="N4154">
            <v>8.4</v>
          </cell>
          <cell r="O4154">
            <v>0.17</v>
          </cell>
          <cell r="P4154">
            <v>717.48</v>
          </cell>
          <cell r="Q4154">
            <v>6038.18</v>
          </cell>
        </row>
        <row r="4155">
          <cell r="J4155" t="str">
            <v>IMPLEMENTOS DE SEGURIDAD</v>
          </cell>
          <cell r="K4155" t="str">
            <v>hh</v>
          </cell>
          <cell r="M4155">
            <v>4.2599999999999999E-2</v>
          </cell>
          <cell r="N4155">
            <v>0.47</v>
          </cell>
          <cell r="O4155">
            <v>0.02</v>
          </cell>
          <cell r="P4155">
            <v>1513.1</v>
          </cell>
          <cell r="Q4155">
            <v>710.37</v>
          </cell>
        </row>
        <row r="4156">
          <cell r="J4156" t="str">
            <v>HERRAMIENTAS MANUALES</v>
          </cell>
          <cell r="K4156" t="str">
            <v>%MO</v>
          </cell>
          <cell r="M4156">
            <v>4.41E-2</v>
          </cell>
          <cell r="N4156">
            <v>0.68</v>
          </cell>
          <cell r="O4156">
            <v>0.03</v>
          </cell>
          <cell r="P4156">
            <v>1566.38</v>
          </cell>
          <cell r="Q4156">
            <v>1065.56</v>
          </cell>
        </row>
        <row r="4157">
          <cell r="J4157" t="str">
            <v>CAMION GRUA DE 5.75TN</v>
          </cell>
          <cell r="K4157" t="str">
            <v>hm</v>
          </cell>
          <cell r="M4157">
            <v>6.4000000000000003E-3</v>
          </cell>
          <cell r="N4157">
            <v>100.8</v>
          </cell>
          <cell r="O4157">
            <v>0.65</v>
          </cell>
          <cell r="P4157">
            <v>227.32</v>
          </cell>
          <cell r="Q4157">
            <v>23087.17</v>
          </cell>
        </row>
        <row r="4158">
          <cell r="J4158" t="str">
            <v>JEFE DE GRUPO</v>
          </cell>
          <cell r="K4158" t="str">
            <v>hh</v>
          </cell>
          <cell r="M4158">
            <v>0.2006</v>
          </cell>
          <cell r="N4158">
            <v>13.01</v>
          </cell>
          <cell r="O4158">
            <v>2.61</v>
          </cell>
          <cell r="P4158">
            <v>4.76</v>
          </cell>
          <cell r="Q4158">
            <v>61.96</v>
          </cell>
        </row>
        <row r="4159">
          <cell r="J4159" t="str">
            <v>OPERARIO</v>
          </cell>
          <cell r="K4159" t="str">
            <v>hh</v>
          </cell>
          <cell r="M4159">
            <v>0.6</v>
          </cell>
          <cell r="N4159">
            <v>12.2</v>
          </cell>
          <cell r="O4159">
            <v>7.32</v>
          </cell>
          <cell r="P4159">
            <v>14.24</v>
          </cell>
          <cell r="Q4159">
            <v>173.78</v>
          </cell>
        </row>
        <row r="4160">
          <cell r="J4160" t="str">
            <v>OFICIAL</v>
          </cell>
          <cell r="K4160" t="str">
            <v>hh</v>
          </cell>
          <cell r="M4160">
            <v>0.2006</v>
          </cell>
          <cell r="N4160">
            <v>10.87</v>
          </cell>
          <cell r="O4160">
            <v>2.1800000000000002</v>
          </cell>
          <cell r="P4160">
            <v>4.76</v>
          </cell>
          <cell r="Q4160">
            <v>51.75</v>
          </cell>
        </row>
        <row r="4161">
          <cell r="J4161" t="str">
            <v>AYUDANTE</v>
          </cell>
          <cell r="K4161" t="str">
            <v>hh</v>
          </cell>
          <cell r="M4161">
            <v>0.60040000000000004</v>
          </cell>
          <cell r="N4161">
            <v>9.81</v>
          </cell>
          <cell r="O4161">
            <v>5.89</v>
          </cell>
          <cell r="P4161">
            <v>14.25</v>
          </cell>
          <cell r="Q4161">
            <v>139.83000000000001</v>
          </cell>
        </row>
        <row r="4162">
          <cell r="J4162" t="str">
            <v>CONCRETO PREMEZCLADO f'c=210 kg/cm2, Piedra 67, Slump 3-4"</v>
          </cell>
          <cell r="K4162" t="str">
            <v>m3</v>
          </cell>
          <cell r="M4162">
            <v>1.05</v>
          </cell>
          <cell r="N4162">
            <v>200.99</v>
          </cell>
          <cell r="O4162">
            <v>211.04</v>
          </cell>
          <cell r="P4162">
            <v>24.93</v>
          </cell>
          <cell r="Q4162">
            <v>5010.09</v>
          </cell>
        </row>
        <row r="4163">
          <cell r="J4163" t="str">
            <v>IMPLEMENTOS DE SEGURIDAD</v>
          </cell>
          <cell r="K4163" t="str">
            <v>hh</v>
          </cell>
          <cell r="M4163">
            <v>1.5956999999999999</v>
          </cell>
          <cell r="N4163">
            <v>0.47</v>
          </cell>
          <cell r="O4163">
            <v>0.75</v>
          </cell>
          <cell r="P4163">
            <v>37.880000000000003</v>
          </cell>
          <cell r="Q4163">
            <v>17.809999999999999</v>
          </cell>
        </row>
        <row r="4164">
          <cell r="J4164" t="str">
            <v>HERRAMIENTAS MANUALES</v>
          </cell>
          <cell r="K4164" t="str">
            <v>%MO</v>
          </cell>
          <cell r="M4164">
            <v>4.9599999999999998E-2</v>
          </cell>
          <cell r="N4164">
            <v>18.75</v>
          </cell>
          <cell r="O4164">
            <v>0.93</v>
          </cell>
          <cell r="P4164">
            <v>1.18</v>
          </cell>
          <cell r="Q4164">
            <v>22.08</v>
          </cell>
        </row>
        <row r="4165">
          <cell r="J4165" t="str">
            <v>SERVICIO DE BOMBA P/PREMEZCLADO</v>
          </cell>
          <cell r="K4165" t="str">
            <v>m3</v>
          </cell>
          <cell r="M4165">
            <v>1.05</v>
          </cell>
          <cell r="N4165">
            <v>30</v>
          </cell>
          <cell r="O4165">
            <v>31.5</v>
          </cell>
          <cell r="P4165">
            <v>24.93</v>
          </cell>
          <cell r="Q4165">
            <v>747.81</v>
          </cell>
        </row>
        <row r="4166">
          <cell r="J4166" t="str">
            <v>VIBRADOR DE CONCRETO3/4" - 2"</v>
          </cell>
          <cell r="K4166" t="str">
            <v>hm</v>
          </cell>
          <cell r="M4166">
            <v>0.29799999999999999</v>
          </cell>
          <cell r="N4166">
            <v>5</v>
          </cell>
          <cell r="O4166">
            <v>1.49</v>
          </cell>
          <cell r="P4166">
            <v>7.07</v>
          </cell>
          <cell r="Q4166">
            <v>35.369999999999997</v>
          </cell>
        </row>
        <row r="4167">
          <cell r="J4167" t="str">
            <v>JEFE DE GRUPO</v>
          </cell>
          <cell r="K4167" t="str">
            <v>hh</v>
          </cell>
          <cell r="M4167">
            <v>6.6900000000000001E-2</v>
          </cell>
          <cell r="N4167">
            <v>13.01</v>
          </cell>
          <cell r="O4167">
            <v>0.87</v>
          </cell>
          <cell r="P4167">
            <v>9.15</v>
          </cell>
          <cell r="Q4167">
            <v>118.99</v>
          </cell>
        </row>
        <row r="4168">
          <cell r="J4168" t="str">
            <v>OPERARIO</v>
          </cell>
          <cell r="K4168" t="str">
            <v>hh</v>
          </cell>
          <cell r="M4168">
            <v>0.66639999999999999</v>
          </cell>
          <cell r="N4168">
            <v>12.2</v>
          </cell>
          <cell r="O4168">
            <v>8.1300000000000008</v>
          </cell>
          <cell r="P4168">
            <v>91.14</v>
          </cell>
          <cell r="Q4168">
            <v>1111.94</v>
          </cell>
        </row>
        <row r="4169">
          <cell r="J4169" t="str">
            <v>OFICIAL</v>
          </cell>
          <cell r="K4169" t="str">
            <v>hh</v>
          </cell>
          <cell r="M4169">
            <v>0.66700000000000004</v>
          </cell>
          <cell r="N4169">
            <v>10.87</v>
          </cell>
          <cell r="O4169">
            <v>7.25</v>
          </cell>
          <cell r="P4169">
            <v>91.23</v>
          </cell>
          <cell r="Q4169">
            <v>991.58</v>
          </cell>
        </row>
        <row r="4170">
          <cell r="J4170" t="str">
            <v>ALAMBRE NEGRO RECOCIDO Nº 8</v>
          </cell>
          <cell r="K4170" t="str">
            <v>Kg</v>
          </cell>
          <cell r="M4170">
            <v>0.1033</v>
          </cell>
          <cell r="N4170">
            <v>3</v>
          </cell>
          <cell r="O4170">
            <v>0.31</v>
          </cell>
          <cell r="P4170">
            <v>14.13</v>
          </cell>
          <cell r="Q4170">
            <v>42.4</v>
          </cell>
        </row>
        <row r="4171">
          <cell r="J4171" t="str">
            <v>CLAVOS PARA MADERA CON CABEZA</v>
          </cell>
          <cell r="K4171" t="str">
            <v>Kg</v>
          </cell>
          <cell r="M4171">
            <v>0.1103</v>
          </cell>
          <cell r="N4171">
            <v>2.9</v>
          </cell>
          <cell r="O4171">
            <v>0.32</v>
          </cell>
          <cell r="P4171">
            <v>15.09</v>
          </cell>
          <cell r="Q4171">
            <v>43.77</v>
          </cell>
        </row>
        <row r="4172">
          <cell r="J4172" t="str">
            <v>MADERA TORNILLO INC. CORTE</v>
          </cell>
          <cell r="K4172" t="str">
            <v>p2</v>
          </cell>
          <cell r="M4172">
            <v>5.9305000000000003</v>
          </cell>
          <cell r="N4172">
            <v>3.7</v>
          </cell>
          <cell r="O4172">
            <v>21.94</v>
          </cell>
          <cell r="P4172">
            <v>811.11</v>
          </cell>
          <cell r="Q4172">
            <v>3000.73</v>
          </cell>
        </row>
        <row r="4173">
          <cell r="J4173" t="str">
            <v>IMPLEMENTOS DE SEGURIDAD</v>
          </cell>
          <cell r="K4173" t="str">
            <v>hh</v>
          </cell>
          <cell r="M4173">
            <v>1.4043000000000001</v>
          </cell>
          <cell r="N4173">
            <v>0.47</v>
          </cell>
          <cell r="O4173">
            <v>0.66</v>
          </cell>
          <cell r="P4173">
            <v>192.07</v>
          </cell>
          <cell r="Q4173">
            <v>90.27</v>
          </cell>
        </row>
        <row r="4174">
          <cell r="J4174" t="str">
            <v>HERRAMIENTAS MANUALES</v>
          </cell>
          <cell r="K4174" t="str">
            <v>%MO</v>
          </cell>
          <cell r="M4174">
            <v>2.9899999999999999E-2</v>
          </cell>
          <cell r="N4174">
            <v>17.39</v>
          </cell>
          <cell r="O4174">
            <v>0.52</v>
          </cell>
          <cell r="P4174">
            <v>4.09</v>
          </cell>
          <cell r="Q4174">
            <v>71.12</v>
          </cell>
        </row>
        <row r="4175">
          <cell r="J4175" t="str">
            <v>SERVICIO DEHABILITADO DE ACERO DE REFUERZO</v>
          </cell>
          <cell r="K4175" t="str">
            <v>Kg</v>
          </cell>
          <cell r="M4175">
            <v>1.1143000000000001</v>
          </cell>
          <cell r="N4175">
            <v>0.35</v>
          </cell>
          <cell r="O4175">
            <v>0.39</v>
          </cell>
          <cell r="P4175">
            <v>740.6</v>
          </cell>
          <cell r="Q4175">
            <v>259.20999999999998</v>
          </cell>
        </row>
        <row r="4176">
          <cell r="J4176" t="str">
            <v>JEFE DE GRUPO</v>
          </cell>
          <cell r="K4176" t="str">
            <v>hh</v>
          </cell>
          <cell r="M4176">
            <v>2.3E-3</v>
          </cell>
          <cell r="N4176">
            <v>13.01</v>
          </cell>
          <cell r="O4176">
            <v>0.03</v>
          </cell>
          <cell r="P4176">
            <v>1.53</v>
          </cell>
          <cell r="Q4176">
            <v>19.940000000000001</v>
          </cell>
        </row>
        <row r="4177">
          <cell r="J4177" t="str">
            <v>OPERARIO</v>
          </cell>
          <cell r="K4177" t="str">
            <v>hh</v>
          </cell>
          <cell r="M4177">
            <v>2.5399999999999999E-2</v>
          </cell>
          <cell r="N4177">
            <v>12.2</v>
          </cell>
          <cell r="O4177">
            <v>0.31</v>
          </cell>
          <cell r="P4177">
            <v>16.88</v>
          </cell>
          <cell r="Q4177">
            <v>206.04</v>
          </cell>
        </row>
        <row r="4178">
          <cell r="J4178" t="str">
            <v>OFICIAL</v>
          </cell>
          <cell r="K4178" t="str">
            <v>hh</v>
          </cell>
          <cell r="M4178">
            <v>2.4799999999999999E-2</v>
          </cell>
          <cell r="N4178">
            <v>10.87</v>
          </cell>
          <cell r="O4178">
            <v>0.27</v>
          </cell>
          <cell r="P4178">
            <v>16.48</v>
          </cell>
          <cell r="Q4178">
            <v>179.45</v>
          </cell>
        </row>
        <row r="4179">
          <cell r="J4179" t="str">
            <v>ACERO CORRUGADO fy=4200 kg/cm2 GRADO 60</v>
          </cell>
          <cell r="K4179" t="str">
            <v>Kg</v>
          </cell>
          <cell r="M4179">
            <v>1.1000000000000001</v>
          </cell>
          <cell r="N4179">
            <v>2.33</v>
          </cell>
          <cell r="O4179">
            <v>2.56</v>
          </cell>
          <cell r="P4179">
            <v>731.09</v>
          </cell>
          <cell r="Q4179">
            <v>1701.45</v>
          </cell>
        </row>
        <row r="4180">
          <cell r="J4180" t="str">
            <v>ALAMBRE NEGRO RECOCIDO Nº 16</v>
          </cell>
          <cell r="K4180" t="str">
            <v>Kg</v>
          </cell>
          <cell r="M4180">
            <v>6.1100000000000002E-2</v>
          </cell>
          <cell r="N4180">
            <v>3.11</v>
          </cell>
          <cell r="O4180">
            <v>0.19</v>
          </cell>
          <cell r="P4180">
            <v>40.61</v>
          </cell>
          <cell r="Q4180">
            <v>126.28</v>
          </cell>
        </row>
        <row r="4181">
          <cell r="J4181" t="str">
            <v>PETROLEO D-2</v>
          </cell>
          <cell r="K4181" t="str">
            <v>gal</v>
          </cell>
          <cell r="M4181">
            <v>2.0199999999999999E-2</v>
          </cell>
          <cell r="N4181">
            <v>8.4</v>
          </cell>
          <cell r="O4181">
            <v>0.17</v>
          </cell>
          <cell r="P4181">
            <v>13.43</v>
          </cell>
          <cell r="Q4181">
            <v>112.99</v>
          </cell>
        </row>
        <row r="4182">
          <cell r="J4182" t="str">
            <v>IMPLEMENTOS DE SEGURIDAD</v>
          </cell>
          <cell r="K4182" t="str">
            <v>hh</v>
          </cell>
          <cell r="M4182">
            <v>4.2599999999999999E-2</v>
          </cell>
          <cell r="N4182">
            <v>0.47</v>
          </cell>
          <cell r="O4182">
            <v>0.02</v>
          </cell>
          <cell r="P4182">
            <v>28.31</v>
          </cell>
          <cell r="Q4182">
            <v>13.29</v>
          </cell>
        </row>
        <row r="4183">
          <cell r="J4183" t="str">
            <v>HERRAMIENTAS MANUALES</v>
          </cell>
          <cell r="K4183" t="str">
            <v>%MO</v>
          </cell>
          <cell r="M4183">
            <v>4.41E-2</v>
          </cell>
          <cell r="N4183">
            <v>0.68</v>
          </cell>
          <cell r="O4183">
            <v>0.03</v>
          </cell>
          <cell r="P4183">
            <v>29.31</v>
          </cell>
          <cell r="Q4183">
            <v>19.940000000000001</v>
          </cell>
        </row>
        <row r="4184">
          <cell r="J4184" t="str">
            <v>CAMION GRUA DE 5.75TN</v>
          </cell>
          <cell r="K4184" t="str">
            <v>hm</v>
          </cell>
          <cell r="M4184">
            <v>6.4000000000000003E-3</v>
          </cell>
          <cell r="N4184">
            <v>100.8</v>
          </cell>
          <cell r="O4184">
            <v>0.65</v>
          </cell>
          <cell r="P4184">
            <v>4.25</v>
          </cell>
          <cell r="Q4184">
            <v>432.01</v>
          </cell>
        </row>
        <row r="4185">
          <cell r="J4185" t="str">
            <v>JEFE DE GRUPO</v>
          </cell>
          <cell r="K4185" t="str">
            <v>hh</v>
          </cell>
          <cell r="M4185">
            <v>0.2283</v>
          </cell>
          <cell r="N4185">
            <v>13.01</v>
          </cell>
          <cell r="O4185">
            <v>2.97</v>
          </cell>
          <cell r="P4185">
            <v>89.64</v>
          </cell>
          <cell r="Q4185">
            <v>1166.1400000000001</v>
          </cell>
        </row>
        <row r="4186">
          <cell r="J4186" t="str">
            <v>OPERARIO</v>
          </cell>
          <cell r="K4186" t="str">
            <v>hh</v>
          </cell>
          <cell r="M4186">
            <v>0.68610000000000004</v>
          </cell>
          <cell r="N4186">
            <v>12.2</v>
          </cell>
          <cell r="O4186">
            <v>8.3699999999999992</v>
          </cell>
          <cell r="P4186">
            <v>269.39</v>
          </cell>
          <cell r="Q4186">
            <v>3286.4</v>
          </cell>
        </row>
        <row r="4187">
          <cell r="J4187" t="str">
            <v>OFICIAL</v>
          </cell>
          <cell r="K4187" t="str">
            <v>hh</v>
          </cell>
          <cell r="M4187">
            <v>0.22819999999999999</v>
          </cell>
          <cell r="N4187">
            <v>10.87</v>
          </cell>
          <cell r="O4187">
            <v>2.48</v>
          </cell>
          <cell r="P4187">
            <v>89.6</v>
          </cell>
          <cell r="Q4187">
            <v>973.75</v>
          </cell>
        </row>
        <row r="4188">
          <cell r="J4188" t="str">
            <v>AYUDANTE</v>
          </cell>
          <cell r="K4188" t="str">
            <v>hh</v>
          </cell>
          <cell r="M4188">
            <v>0.68600000000000005</v>
          </cell>
          <cell r="N4188">
            <v>9.81</v>
          </cell>
          <cell r="O4188">
            <v>6.73</v>
          </cell>
          <cell r="P4188">
            <v>269.35000000000002</v>
          </cell>
          <cell r="Q4188">
            <v>2642.47</v>
          </cell>
        </row>
        <row r="4189">
          <cell r="J4189" t="str">
            <v>CONCRETO PREMEZCLADO f'c=210 kg/cm2, Piedra 67, Slump 3-4"</v>
          </cell>
          <cell r="K4189" t="str">
            <v>m3</v>
          </cell>
          <cell r="M4189">
            <v>1.05</v>
          </cell>
          <cell r="N4189">
            <v>200.99</v>
          </cell>
          <cell r="O4189">
            <v>211.04</v>
          </cell>
          <cell r="P4189">
            <v>412.27</v>
          </cell>
          <cell r="Q4189">
            <v>82862.75</v>
          </cell>
        </row>
        <row r="4190">
          <cell r="J4190" t="str">
            <v>IMPLEMENTOS DE SEGURIDAD</v>
          </cell>
          <cell r="K4190" t="str">
            <v>hh</v>
          </cell>
          <cell r="M4190">
            <v>1.8298000000000001</v>
          </cell>
          <cell r="N4190">
            <v>0.47</v>
          </cell>
          <cell r="O4190">
            <v>0.86</v>
          </cell>
          <cell r="P4190">
            <v>718.45</v>
          </cell>
          <cell r="Q4190">
            <v>337.67</v>
          </cell>
        </row>
        <row r="4191">
          <cell r="J4191" t="str">
            <v>HERRAMIENTAS MANUALES</v>
          </cell>
          <cell r="K4191" t="str">
            <v>%MO</v>
          </cell>
          <cell r="M4191">
            <v>4.99E-2</v>
          </cell>
          <cell r="N4191">
            <v>21.43</v>
          </cell>
          <cell r="O4191">
            <v>1.07</v>
          </cell>
          <cell r="P4191">
            <v>19.59</v>
          </cell>
          <cell r="Q4191">
            <v>420.12</v>
          </cell>
        </row>
        <row r="4192">
          <cell r="J4192" t="str">
            <v>SERVICIO DE BOMBA P/PREMEZCLADO</v>
          </cell>
          <cell r="K4192" t="str">
            <v>m3</v>
          </cell>
          <cell r="M4192">
            <v>1.05</v>
          </cell>
          <cell r="N4192">
            <v>30</v>
          </cell>
          <cell r="O4192">
            <v>31.5</v>
          </cell>
          <cell r="P4192">
            <v>412.27</v>
          </cell>
          <cell r="Q4192">
            <v>12368.16</v>
          </cell>
        </row>
        <row r="4193">
          <cell r="J4193" t="str">
            <v>VIBRADOR DE CONCRETO3/4" - 2"</v>
          </cell>
          <cell r="K4193" t="str">
            <v>hm</v>
          </cell>
          <cell r="M4193">
            <v>0.34</v>
          </cell>
          <cell r="N4193">
            <v>5</v>
          </cell>
          <cell r="O4193">
            <v>1.7</v>
          </cell>
          <cell r="P4193">
            <v>133.5</v>
          </cell>
          <cell r="Q4193">
            <v>667.49</v>
          </cell>
        </row>
        <row r="4194">
          <cell r="J4194" t="str">
            <v>JEFE DE GRUPO</v>
          </cell>
          <cell r="K4194" t="str">
            <v>hh</v>
          </cell>
          <cell r="M4194">
            <v>5.2999999999999999E-2</v>
          </cell>
          <cell r="N4194">
            <v>13.01</v>
          </cell>
          <cell r="O4194">
            <v>0.69</v>
          </cell>
          <cell r="P4194">
            <v>183.7</v>
          </cell>
          <cell r="Q4194">
            <v>2391.5100000000002</v>
          </cell>
        </row>
        <row r="4195">
          <cell r="J4195" t="str">
            <v>OPERARIO</v>
          </cell>
          <cell r="K4195" t="str">
            <v>hh</v>
          </cell>
          <cell r="M4195">
            <v>0.53359999999999996</v>
          </cell>
          <cell r="N4195">
            <v>12.2</v>
          </cell>
          <cell r="O4195">
            <v>6.51</v>
          </cell>
          <cell r="P4195">
            <v>1849.43</v>
          </cell>
          <cell r="Q4195">
            <v>22563.33</v>
          </cell>
        </row>
        <row r="4196">
          <cell r="J4196" t="str">
            <v>OFICIAL</v>
          </cell>
          <cell r="K4196" t="str">
            <v>hh</v>
          </cell>
          <cell r="M4196">
            <v>0.53359999999999996</v>
          </cell>
          <cell r="N4196">
            <v>10.87</v>
          </cell>
          <cell r="O4196">
            <v>5.8</v>
          </cell>
          <cell r="P4196">
            <v>1849.43</v>
          </cell>
          <cell r="Q4196">
            <v>20102.509999999998</v>
          </cell>
        </row>
        <row r="4197">
          <cell r="J4197" t="str">
            <v>ALAMBRE NEGRO RECOCIDO Nº 8</v>
          </cell>
          <cell r="K4197" t="str">
            <v>Kg</v>
          </cell>
          <cell r="M4197">
            <v>0.1033</v>
          </cell>
          <cell r="N4197">
            <v>3</v>
          </cell>
          <cell r="O4197">
            <v>0.31</v>
          </cell>
          <cell r="P4197">
            <v>358.03</v>
          </cell>
          <cell r="Q4197">
            <v>1074.44</v>
          </cell>
        </row>
        <row r="4198">
          <cell r="J4198" t="str">
            <v>CLAVOS PARA MADERA CON CABEZA</v>
          </cell>
          <cell r="K4198" t="str">
            <v>Kg</v>
          </cell>
          <cell r="M4198">
            <v>0.1103</v>
          </cell>
          <cell r="N4198">
            <v>2.9</v>
          </cell>
          <cell r="O4198">
            <v>0.32</v>
          </cell>
          <cell r="P4198">
            <v>382.29</v>
          </cell>
          <cell r="Q4198">
            <v>1109.0999999999999</v>
          </cell>
        </row>
        <row r="4199">
          <cell r="J4199" t="str">
            <v>MADERA TORNILLO INC. CORTE</v>
          </cell>
          <cell r="K4199" t="str">
            <v>p2</v>
          </cell>
          <cell r="M4199">
            <v>1.8511</v>
          </cell>
          <cell r="N4199">
            <v>3.7</v>
          </cell>
          <cell r="O4199">
            <v>6.85</v>
          </cell>
          <cell r="P4199">
            <v>6415.82</v>
          </cell>
          <cell r="Q4199">
            <v>23741.759999999998</v>
          </cell>
        </row>
        <row r="4200">
          <cell r="J4200" t="str">
            <v>IMPLEMENTOS DE SEGURIDAD</v>
          </cell>
          <cell r="K4200" t="str">
            <v>hh</v>
          </cell>
          <cell r="M4200">
            <v>1.1276999999999999</v>
          </cell>
          <cell r="N4200">
            <v>0.47</v>
          </cell>
          <cell r="O4200">
            <v>0.53</v>
          </cell>
          <cell r="P4200">
            <v>3908.55</v>
          </cell>
          <cell r="Q4200">
            <v>1836.95</v>
          </cell>
        </row>
        <row r="4201">
          <cell r="J4201" t="str">
            <v>HERRAMIENTAS MANUALES</v>
          </cell>
          <cell r="K4201" t="str">
            <v>%MO</v>
          </cell>
          <cell r="M4201">
            <v>3.0200000000000001E-2</v>
          </cell>
          <cell r="N4201">
            <v>13.57</v>
          </cell>
          <cell r="O4201">
            <v>0.41</v>
          </cell>
          <cell r="P4201">
            <v>104.67</v>
          </cell>
          <cell r="Q4201">
            <v>1421.04</v>
          </cell>
        </row>
        <row r="4202">
          <cell r="J4202" t="str">
            <v>SERVICIO DE GRUA</v>
          </cell>
          <cell r="K4202" t="str">
            <v>glb</v>
          </cell>
          <cell r="M4202">
            <v>1</v>
          </cell>
          <cell r="N4202">
            <v>3.13</v>
          </cell>
          <cell r="O4202">
            <v>3.13</v>
          </cell>
          <cell r="P4202">
            <v>3465.95</v>
          </cell>
          <cell r="Q4202">
            <v>10848.42</v>
          </cell>
        </row>
        <row r="4203">
          <cell r="J4203" t="str">
            <v>ALQUILER DE ENCOFRADO</v>
          </cell>
          <cell r="K4203" t="str">
            <v>glb</v>
          </cell>
          <cell r="M4203">
            <v>1</v>
          </cell>
          <cell r="N4203">
            <v>8.25</v>
          </cell>
          <cell r="O4203">
            <v>8.25</v>
          </cell>
          <cell r="P4203">
            <v>3465.95</v>
          </cell>
          <cell r="Q4203">
            <v>28594.09</v>
          </cell>
        </row>
        <row r="4204">
          <cell r="J4204" t="str">
            <v>SERVICIO DEHABILITADO DE ACERO DE REFUERZO</v>
          </cell>
          <cell r="K4204" t="str">
            <v>Kg</v>
          </cell>
          <cell r="M4204">
            <v>1.1143000000000001</v>
          </cell>
          <cell r="N4204">
            <v>0.35</v>
          </cell>
          <cell r="O4204">
            <v>0.39</v>
          </cell>
          <cell r="P4204">
            <v>29908.61</v>
          </cell>
          <cell r="Q4204">
            <v>10467.879999999999</v>
          </cell>
        </row>
        <row r="4205">
          <cell r="J4205" t="str">
            <v>JEFE DE GRUPO</v>
          </cell>
          <cell r="K4205" t="str">
            <v>hh</v>
          </cell>
          <cell r="M4205">
            <v>2.3E-3</v>
          </cell>
          <cell r="N4205">
            <v>13.01</v>
          </cell>
          <cell r="O4205">
            <v>0.03</v>
          </cell>
          <cell r="P4205">
            <v>61.73</v>
          </cell>
          <cell r="Q4205">
            <v>805.22</v>
          </cell>
        </row>
        <row r="4206">
          <cell r="J4206" t="str">
            <v>OPERARIO</v>
          </cell>
          <cell r="K4206" t="str">
            <v>hh</v>
          </cell>
          <cell r="M4206">
            <v>2.5399999999999999E-2</v>
          </cell>
          <cell r="N4206">
            <v>12.2</v>
          </cell>
          <cell r="O4206">
            <v>0.31</v>
          </cell>
          <cell r="P4206">
            <v>681.75</v>
          </cell>
          <cell r="Q4206">
            <v>8320.6200000000008</v>
          </cell>
        </row>
        <row r="4207">
          <cell r="J4207" t="str">
            <v>OFICIAL</v>
          </cell>
          <cell r="K4207" t="str">
            <v>hh</v>
          </cell>
          <cell r="M4207">
            <v>2.4799999999999999E-2</v>
          </cell>
          <cell r="N4207">
            <v>10.87</v>
          </cell>
          <cell r="O4207">
            <v>0.27</v>
          </cell>
          <cell r="P4207">
            <v>665.65</v>
          </cell>
          <cell r="Q4207">
            <v>7246.99</v>
          </cell>
        </row>
        <row r="4208">
          <cell r="J4208" t="str">
            <v>ACERO CORRUGADO fy=4200 kg/cm2 GRADO 60</v>
          </cell>
          <cell r="K4208" t="str">
            <v>Kg</v>
          </cell>
          <cell r="M4208">
            <v>1.1000000000000001</v>
          </cell>
          <cell r="N4208">
            <v>2.33</v>
          </cell>
          <cell r="O4208">
            <v>2.56</v>
          </cell>
          <cell r="P4208">
            <v>29524.79</v>
          </cell>
          <cell r="Q4208">
            <v>68712.240000000005</v>
          </cell>
        </row>
        <row r="4209">
          <cell r="J4209" t="str">
            <v>ALAMBRE NEGRO RECOCIDO Nº 16</v>
          </cell>
          <cell r="K4209" t="str">
            <v>Kg</v>
          </cell>
          <cell r="M4209">
            <v>6.1100000000000002E-2</v>
          </cell>
          <cell r="N4209">
            <v>3.11</v>
          </cell>
          <cell r="O4209">
            <v>0.19</v>
          </cell>
          <cell r="P4209">
            <v>1639.97</v>
          </cell>
          <cell r="Q4209">
            <v>5099.74</v>
          </cell>
        </row>
        <row r="4210">
          <cell r="J4210" t="str">
            <v>PETROLEO D-2</v>
          </cell>
          <cell r="K4210" t="str">
            <v>gal</v>
          </cell>
          <cell r="M4210">
            <v>2.0199999999999999E-2</v>
          </cell>
          <cell r="N4210">
            <v>8.4</v>
          </cell>
          <cell r="O4210">
            <v>0.17</v>
          </cell>
          <cell r="P4210">
            <v>542.17999999999995</v>
          </cell>
          <cell r="Q4210">
            <v>4562.92</v>
          </cell>
        </row>
        <row r="4211">
          <cell r="J4211" t="str">
            <v>IMPLEMENTOS DE SEGURIDAD</v>
          </cell>
          <cell r="K4211" t="str">
            <v>hh</v>
          </cell>
          <cell r="M4211">
            <v>4.2599999999999999E-2</v>
          </cell>
          <cell r="N4211">
            <v>0.47</v>
          </cell>
          <cell r="O4211">
            <v>0.02</v>
          </cell>
          <cell r="P4211">
            <v>1143.4100000000001</v>
          </cell>
          <cell r="Q4211">
            <v>536.80999999999995</v>
          </cell>
        </row>
        <row r="4212">
          <cell r="J4212" t="str">
            <v>HERRAMIENTAS MANUALES</v>
          </cell>
          <cell r="K4212" t="str">
            <v>%MO</v>
          </cell>
          <cell r="M4212">
            <v>4.41E-2</v>
          </cell>
          <cell r="N4212">
            <v>0.68</v>
          </cell>
          <cell r="O4212">
            <v>0.03</v>
          </cell>
          <cell r="P4212">
            <v>1183.68</v>
          </cell>
          <cell r="Q4212">
            <v>805.22</v>
          </cell>
        </row>
        <row r="4213">
          <cell r="J4213" t="str">
            <v>CAMION GRUA DE 5.75TN</v>
          </cell>
          <cell r="K4213" t="str">
            <v>hm</v>
          </cell>
          <cell r="M4213">
            <v>6.4000000000000003E-3</v>
          </cell>
          <cell r="N4213">
            <v>100.8</v>
          </cell>
          <cell r="O4213">
            <v>0.65</v>
          </cell>
          <cell r="P4213">
            <v>171.78</v>
          </cell>
          <cell r="Q4213">
            <v>17446.47</v>
          </cell>
        </row>
        <row r="4214">
          <cell r="J4214" t="str">
            <v>JEFE DE GRUPO</v>
          </cell>
          <cell r="K4214" t="str">
            <v>hh</v>
          </cell>
          <cell r="M4214">
            <v>8.0000000000000004E-4</v>
          </cell>
          <cell r="N4214">
            <v>13.01</v>
          </cell>
          <cell r="O4214">
            <v>0.01</v>
          </cell>
          <cell r="P4214">
            <v>24.78</v>
          </cell>
          <cell r="Q4214">
            <v>309.74</v>
          </cell>
        </row>
        <row r="4215">
          <cell r="J4215" t="str">
            <v>OPERARIO</v>
          </cell>
          <cell r="K4215" t="str">
            <v>hh</v>
          </cell>
          <cell r="M4215">
            <v>4.8999999999999998E-3</v>
          </cell>
          <cell r="N4215">
            <v>12.2</v>
          </cell>
          <cell r="O4215">
            <v>0.06</v>
          </cell>
          <cell r="P4215">
            <v>151.77000000000001</v>
          </cell>
          <cell r="Q4215">
            <v>1858.44</v>
          </cell>
        </row>
        <row r="4216">
          <cell r="J4216" t="str">
            <v>OFICIAL</v>
          </cell>
          <cell r="K4216" t="str">
            <v>hh</v>
          </cell>
          <cell r="M4216">
            <v>4.5999999999999999E-3</v>
          </cell>
          <cell r="N4216">
            <v>10.87</v>
          </cell>
          <cell r="O4216">
            <v>0.05</v>
          </cell>
          <cell r="P4216">
            <v>142.47999999999999</v>
          </cell>
          <cell r="Q4216">
            <v>1548.7</v>
          </cell>
        </row>
        <row r="4217">
          <cell r="J4217" t="str">
            <v>AYUDANTE</v>
          </cell>
          <cell r="K4217" t="str">
            <v>hh</v>
          </cell>
          <cell r="M4217">
            <v>4.0800000000000003E-2</v>
          </cell>
          <cell r="N4217">
            <v>9.81</v>
          </cell>
          <cell r="O4217">
            <v>0.4</v>
          </cell>
          <cell r="P4217">
            <v>1263.74</v>
          </cell>
          <cell r="Q4217">
            <v>12389.6</v>
          </cell>
        </row>
        <row r="4218">
          <cell r="J4218" t="str">
            <v>LADRILLO PARA TECHO 15 X 30 X 30 cm 8 HUECOS REX</v>
          </cell>
          <cell r="K4218" t="str">
            <v>u</v>
          </cell>
          <cell r="M4218">
            <v>1.05</v>
          </cell>
          <cell r="N4218">
            <v>1.6</v>
          </cell>
          <cell r="O4218">
            <v>1.68</v>
          </cell>
          <cell r="P4218">
            <v>32522.7</v>
          </cell>
          <cell r="Q4218">
            <v>52036.32</v>
          </cell>
        </row>
        <row r="4219">
          <cell r="J4219" t="str">
            <v>IMPLEMENTOS DE SEGURIDAD</v>
          </cell>
          <cell r="K4219" t="str">
            <v>hh</v>
          </cell>
          <cell r="M4219">
            <v>4.2599999999999999E-2</v>
          </cell>
          <cell r="N4219">
            <v>0.47</v>
          </cell>
          <cell r="O4219">
            <v>0.02</v>
          </cell>
          <cell r="P4219">
            <v>1319.49</v>
          </cell>
          <cell r="Q4219">
            <v>619.48</v>
          </cell>
        </row>
        <row r="4220">
          <cell r="J4220" t="str">
            <v>HERRAMIENTAS MANUALES</v>
          </cell>
          <cell r="K4220" t="str">
            <v>%MO</v>
          </cell>
          <cell r="M4220">
            <v>3.6999999999999998E-2</v>
          </cell>
          <cell r="N4220">
            <v>0.54</v>
          </cell>
          <cell r="O4220">
            <v>0.02</v>
          </cell>
          <cell r="P4220">
            <v>1146.04</v>
          </cell>
          <cell r="Q4220">
            <v>619.48</v>
          </cell>
        </row>
        <row r="4221">
          <cell r="J4221" t="str">
            <v>SERVICIO DE GRUA</v>
          </cell>
          <cell r="K4221" t="str">
            <v>glb</v>
          </cell>
          <cell r="M4221">
            <v>1</v>
          </cell>
          <cell r="N4221">
            <v>0.14000000000000001</v>
          </cell>
          <cell r="O4221">
            <v>0.14000000000000001</v>
          </cell>
          <cell r="P4221">
            <v>30974</v>
          </cell>
          <cell r="Q4221">
            <v>4336.3599999999997</v>
          </cell>
        </row>
        <row r="4222">
          <cell r="J4222" t="str">
            <v>JEFE DE GRUPO</v>
          </cell>
          <cell r="K4222" t="str">
            <v>hh</v>
          </cell>
          <cell r="M4222">
            <v>0.2006</v>
          </cell>
          <cell r="N4222">
            <v>13.01</v>
          </cell>
          <cell r="O4222">
            <v>2.61</v>
          </cell>
          <cell r="P4222">
            <v>14.95</v>
          </cell>
          <cell r="Q4222">
            <v>194.52</v>
          </cell>
        </row>
        <row r="4223">
          <cell r="J4223" t="str">
            <v>OPERARIO</v>
          </cell>
          <cell r="K4223" t="str">
            <v>hh</v>
          </cell>
          <cell r="M4223">
            <v>0.6</v>
          </cell>
          <cell r="N4223">
            <v>12.2</v>
          </cell>
          <cell r="O4223">
            <v>7.32</v>
          </cell>
          <cell r="P4223">
            <v>44.72</v>
          </cell>
          <cell r="Q4223">
            <v>545.55999999999995</v>
          </cell>
        </row>
        <row r="4224">
          <cell r="J4224" t="str">
            <v>OFICIAL</v>
          </cell>
          <cell r="K4224" t="str">
            <v>hh</v>
          </cell>
          <cell r="M4224">
            <v>0.2006</v>
          </cell>
          <cell r="N4224">
            <v>10.87</v>
          </cell>
          <cell r="O4224">
            <v>2.1800000000000002</v>
          </cell>
          <cell r="P4224">
            <v>14.95</v>
          </cell>
          <cell r="Q4224">
            <v>162.47999999999999</v>
          </cell>
        </row>
        <row r="4225">
          <cell r="J4225" t="str">
            <v>AYUDANTE</v>
          </cell>
          <cell r="K4225" t="str">
            <v>hh</v>
          </cell>
          <cell r="M4225">
            <v>0.60040000000000004</v>
          </cell>
          <cell r="N4225">
            <v>9.81</v>
          </cell>
          <cell r="O4225">
            <v>5.89</v>
          </cell>
          <cell r="P4225">
            <v>44.75</v>
          </cell>
          <cell r="Q4225">
            <v>438.98</v>
          </cell>
        </row>
        <row r="4226">
          <cell r="J4226" t="str">
            <v>CONCRETO PREMEZCLADO f'c=210 kg/cm2, Piedra 67, Slump 3-4"</v>
          </cell>
          <cell r="K4226" t="str">
            <v>m3</v>
          </cell>
          <cell r="M4226">
            <v>1.05</v>
          </cell>
          <cell r="N4226">
            <v>200.99</v>
          </cell>
          <cell r="O4226">
            <v>211.04</v>
          </cell>
          <cell r="P4226">
            <v>78.260000000000005</v>
          </cell>
          <cell r="Q4226">
            <v>15728.81</v>
          </cell>
        </row>
        <row r="4227">
          <cell r="J4227" t="str">
            <v>IMPLEMENTOS DE SEGURIDAD</v>
          </cell>
          <cell r="K4227" t="str">
            <v>hh</v>
          </cell>
          <cell r="M4227">
            <v>1.5956999999999999</v>
          </cell>
          <cell r="N4227">
            <v>0.47</v>
          </cell>
          <cell r="O4227">
            <v>0.75</v>
          </cell>
          <cell r="P4227">
            <v>118.93</v>
          </cell>
          <cell r="Q4227">
            <v>55.9</v>
          </cell>
        </row>
        <row r="4228">
          <cell r="J4228" t="str">
            <v>HERRAMIENTAS MANUALES</v>
          </cell>
          <cell r="K4228" t="str">
            <v>%MO</v>
          </cell>
          <cell r="M4228">
            <v>4.9599999999999998E-2</v>
          </cell>
          <cell r="N4228">
            <v>18.75</v>
          </cell>
          <cell r="O4228">
            <v>0.93</v>
          </cell>
          <cell r="P4228">
            <v>3.7</v>
          </cell>
          <cell r="Q4228">
            <v>69.31</v>
          </cell>
        </row>
        <row r="4229">
          <cell r="J4229" t="str">
            <v>SERVICIO DE BOMBA P/PREMEZCLADO</v>
          </cell>
          <cell r="K4229" t="str">
            <v>m3</v>
          </cell>
          <cell r="M4229">
            <v>1.05</v>
          </cell>
          <cell r="N4229">
            <v>30</v>
          </cell>
          <cell r="O4229">
            <v>31.5</v>
          </cell>
          <cell r="P4229">
            <v>78.260000000000005</v>
          </cell>
          <cell r="Q4229">
            <v>2347.6999999999998</v>
          </cell>
        </row>
        <row r="4230">
          <cell r="J4230" t="str">
            <v>VIBRADOR DE CONCRETO3/4" - 2"</v>
          </cell>
          <cell r="K4230" t="str">
            <v>hm</v>
          </cell>
          <cell r="M4230">
            <v>0.29799999999999999</v>
          </cell>
          <cell r="N4230">
            <v>5</v>
          </cell>
          <cell r="O4230">
            <v>1.49</v>
          </cell>
          <cell r="P4230">
            <v>22.21</v>
          </cell>
          <cell r="Q4230">
            <v>111.05</v>
          </cell>
        </row>
        <row r="4231">
          <cell r="J4231" t="str">
            <v>JEFE DE GRUPO</v>
          </cell>
          <cell r="K4231" t="str">
            <v>hh</v>
          </cell>
          <cell r="M4231">
            <v>0.16600000000000001</v>
          </cell>
          <cell r="N4231">
            <v>13.01</v>
          </cell>
          <cell r="O4231">
            <v>2.16</v>
          </cell>
          <cell r="P4231">
            <v>67.48</v>
          </cell>
          <cell r="Q4231">
            <v>878.06</v>
          </cell>
        </row>
        <row r="4232">
          <cell r="J4232" t="str">
            <v>OPERARIO</v>
          </cell>
          <cell r="K4232" t="str">
            <v>hh</v>
          </cell>
          <cell r="M4232">
            <v>1.6664000000000001</v>
          </cell>
          <cell r="N4232">
            <v>12.2</v>
          </cell>
          <cell r="O4232">
            <v>20.329999999999998</v>
          </cell>
          <cell r="P4232">
            <v>677.41</v>
          </cell>
          <cell r="Q4232">
            <v>8264.35</v>
          </cell>
        </row>
        <row r="4233">
          <cell r="J4233" t="str">
            <v>OFICIAL</v>
          </cell>
          <cell r="K4233" t="str">
            <v>hh</v>
          </cell>
          <cell r="M4233">
            <v>1.667</v>
          </cell>
          <cell r="N4233">
            <v>10.87</v>
          </cell>
          <cell r="O4233">
            <v>18.12</v>
          </cell>
          <cell r="P4233">
            <v>677.65</v>
          </cell>
          <cell r="Q4233">
            <v>7365.96</v>
          </cell>
        </row>
        <row r="4234">
          <cell r="J4234" t="str">
            <v>ALAMBRE NEGRO RECOCIDO Nº 8</v>
          </cell>
          <cell r="K4234" t="str">
            <v>Kg</v>
          </cell>
          <cell r="M4234">
            <v>0.08</v>
          </cell>
          <cell r="N4234">
            <v>3</v>
          </cell>
          <cell r="O4234">
            <v>0.24</v>
          </cell>
          <cell r="P4234">
            <v>32.520000000000003</v>
          </cell>
          <cell r="Q4234">
            <v>97.56</v>
          </cell>
        </row>
        <row r="4235">
          <cell r="J4235" t="str">
            <v>CLAVOS PARA MADERA CON CABEZA</v>
          </cell>
          <cell r="K4235" t="str">
            <v>Kg</v>
          </cell>
          <cell r="M4235">
            <v>0.1</v>
          </cell>
          <cell r="N4235">
            <v>2.9</v>
          </cell>
          <cell r="O4235">
            <v>0.28999999999999998</v>
          </cell>
          <cell r="P4235">
            <v>40.65</v>
          </cell>
          <cell r="Q4235">
            <v>117.89</v>
          </cell>
        </row>
        <row r="4236">
          <cell r="J4236" t="str">
            <v>MADERA TORNILLO INC. CORTE</v>
          </cell>
          <cell r="K4236" t="str">
            <v>p2</v>
          </cell>
          <cell r="M4236">
            <v>5.7419000000000002</v>
          </cell>
          <cell r="N4236">
            <v>3.7</v>
          </cell>
          <cell r="O4236">
            <v>21.25</v>
          </cell>
          <cell r="P4236">
            <v>2334.14</v>
          </cell>
          <cell r="Q4236">
            <v>8638.34</v>
          </cell>
        </row>
        <row r="4237">
          <cell r="J4237" t="str">
            <v>IMPLEMENTOS DE SEGURIDAD</v>
          </cell>
          <cell r="K4237" t="str">
            <v>hh</v>
          </cell>
          <cell r="M4237">
            <v>3.4893999999999998</v>
          </cell>
          <cell r="N4237">
            <v>0.47</v>
          </cell>
          <cell r="O4237">
            <v>1.64</v>
          </cell>
          <cell r="P4237">
            <v>1418.48</v>
          </cell>
          <cell r="Q4237">
            <v>666.68</v>
          </cell>
        </row>
        <row r="4238">
          <cell r="J4238" t="str">
            <v>HERRAMIENTAS MANUALES</v>
          </cell>
          <cell r="K4238" t="str">
            <v>%MO</v>
          </cell>
          <cell r="M4238">
            <v>2.9899999999999999E-2</v>
          </cell>
          <cell r="N4238">
            <v>43.47</v>
          </cell>
          <cell r="O4238">
            <v>1.3</v>
          </cell>
          <cell r="P4238">
            <v>12.15</v>
          </cell>
          <cell r="Q4238">
            <v>528.46</v>
          </cell>
        </row>
        <row r="4239">
          <cell r="J4239" t="str">
            <v>SERVICIO DEHABILITADO DE ACERO DE REFUERZO</v>
          </cell>
          <cell r="K4239" t="str">
            <v>Kg</v>
          </cell>
          <cell r="M4239">
            <v>1.1143000000000001</v>
          </cell>
          <cell r="N4239">
            <v>0.35</v>
          </cell>
          <cell r="O4239">
            <v>0.39</v>
          </cell>
          <cell r="P4239">
            <v>7397.6</v>
          </cell>
          <cell r="Q4239">
            <v>2589.13</v>
          </cell>
        </row>
        <row r="4240">
          <cell r="J4240" t="str">
            <v>JEFE DE GRUPO</v>
          </cell>
          <cell r="K4240" t="str">
            <v>hh</v>
          </cell>
          <cell r="M4240">
            <v>2.3E-3</v>
          </cell>
          <cell r="N4240">
            <v>13.01</v>
          </cell>
          <cell r="O4240">
            <v>0.03</v>
          </cell>
          <cell r="P4240">
            <v>15.27</v>
          </cell>
          <cell r="Q4240">
            <v>199.16</v>
          </cell>
        </row>
        <row r="4241">
          <cell r="J4241" t="str">
            <v>OPERARIO</v>
          </cell>
          <cell r="K4241" t="str">
            <v>hh</v>
          </cell>
          <cell r="M4241">
            <v>2.5399999999999999E-2</v>
          </cell>
          <cell r="N4241">
            <v>12.2</v>
          </cell>
          <cell r="O4241">
            <v>0.31</v>
          </cell>
          <cell r="P4241">
            <v>168.63</v>
          </cell>
          <cell r="Q4241">
            <v>2058.02</v>
          </cell>
        </row>
        <row r="4242">
          <cell r="J4242" t="str">
            <v>OFICIAL</v>
          </cell>
          <cell r="K4242" t="str">
            <v>hh</v>
          </cell>
          <cell r="M4242">
            <v>2.4799999999999999E-2</v>
          </cell>
          <cell r="N4242">
            <v>10.87</v>
          </cell>
          <cell r="O4242">
            <v>0.27</v>
          </cell>
          <cell r="P4242">
            <v>164.64</v>
          </cell>
          <cell r="Q4242">
            <v>1792.47</v>
          </cell>
        </row>
        <row r="4243">
          <cell r="J4243" t="str">
            <v>ACERO CORRUGADO fy=4200 kg/cm2 GRADO 60</v>
          </cell>
          <cell r="K4243" t="str">
            <v>Kg</v>
          </cell>
          <cell r="M4243">
            <v>1.1000000000000001</v>
          </cell>
          <cell r="N4243">
            <v>2.33</v>
          </cell>
          <cell r="O4243">
            <v>2.56</v>
          </cell>
          <cell r="P4243">
            <v>7302.67</v>
          </cell>
          <cell r="Q4243">
            <v>16995.3</v>
          </cell>
        </row>
        <row r="4244">
          <cell r="J4244" t="str">
            <v>ALAMBRE NEGRO RECOCIDO Nº 16</v>
          </cell>
          <cell r="K4244" t="str">
            <v>Kg</v>
          </cell>
          <cell r="M4244">
            <v>6.1100000000000002E-2</v>
          </cell>
          <cell r="N4244">
            <v>3.11</v>
          </cell>
          <cell r="O4244">
            <v>0.19</v>
          </cell>
          <cell r="P4244">
            <v>405.63</v>
          </cell>
          <cell r="Q4244">
            <v>1261.3699999999999</v>
          </cell>
        </row>
        <row r="4245">
          <cell r="J4245" t="str">
            <v>PETROLEO D-2</v>
          </cell>
          <cell r="K4245" t="str">
            <v>gal</v>
          </cell>
          <cell r="M4245">
            <v>2.0199999999999999E-2</v>
          </cell>
          <cell r="N4245">
            <v>8.4</v>
          </cell>
          <cell r="O4245">
            <v>0.17</v>
          </cell>
          <cell r="P4245">
            <v>134.1</v>
          </cell>
          <cell r="Q4245">
            <v>1128.5899999999999</v>
          </cell>
        </row>
        <row r="4246">
          <cell r="J4246" t="str">
            <v>IMPLEMENTOS DE SEGURIDAD</v>
          </cell>
          <cell r="K4246" t="str">
            <v>hh</v>
          </cell>
          <cell r="M4246">
            <v>4.2599999999999999E-2</v>
          </cell>
          <cell r="N4246">
            <v>0.47</v>
          </cell>
          <cell r="O4246">
            <v>0.02</v>
          </cell>
          <cell r="P4246">
            <v>282.81</v>
          </cell>
          <cell r="Q4246">
            <v>132.78</v>
          </cell>
        </row>
        <row r="4247">
          <cell r="J4247" t="str">
            <v>HERRAMIENTAS MANUALES</v>
          </cell>
          <cell r="K4247" t="str">
            <v>%MO</v>
          </cell>
          <cell r="M4247">
            <v>4.41E-2</v>
          </cell>
          <cell r="N4247">
            <v>0.68</v>
          </cell>
          <cell r="O4247">
            <v>0.03</v>
          </cell>
          <cell r="P4247">
            <v>292.77</v>
          </cell>
          <cell r="Q4247">
            <v>199.16</v>
          </cell>
        </row>
        <row r="4248">
          <cell r="J4248" t="str">
            <v>CAMION GRUA DE 5.75TN</v>
          </cell>
          <cell r="K4248" t="str">
            <v>hm</v>
          </cell>
          <cell r="M4248">
            <v>6.4000000000000003E-3</v>
          </cell>
          <cell r="N4248">
            <v>100.8</v>
          </cell>
          <cell r="O4248">
            <v>0.65</v>
          </cell>
          <cell r="P4248">
            <v>42.49</v>
          </cell>
          <cell r="Q4248">
            <v>4315.21</v>
          </cell>
        </row>
        <row r="4249">
          <cell r="J4249" t="str">
            <v>OPERARIO</v>
          </cell>
          <cell r="K4249" t="str">
            <v>hh</v>
          </cell>
          <cell r="M4249">
            <v>0.53359999999999996</v>
          </cell>
          <cell r="N4249">
            <v>12.2</v>
          </cell>
          <cell r="O4249">
            <v>6.51</v>
          </cell>
          <cell r="P4249">
            <v>7.0000000000000007E-2</v>
          </cell>
          <cell r="Q4249">
            <v>0.91</v>
          </cell>
        </row>
        <row r="4250">
          <cell r="J4250" t="str">
            <v>OFICIAL</v>
          </cell>
          <cell r="K4250" t="str">
            <v>hh</v>
          </cell>
          <cell r="M4250">
            <v>0.53359999999999996</v>
          </cell>
          <cell r="N4250">
            <v>10.87</v>
          </cell>
          <cell r="O4250">
            <v>5.8</v>
          </cell>
          <cell r="P4250">
            <v>7.0000000000000007E-2</v>
          </cell>
          <cell r="Q4250">
            <v>0.81</v>
          </cell>
        </row>
        <row r="4251">
          <cell r="J4251" t="str">
            <v>AYUDANTE</v>
          </cell>
          <cell r="K4251" t="str">
            <v>hh</v>
          </cell>
          <cell r="M4251">
            <v>1.6004</v>
          </cell>
          <cell r="N4251">
            <v>9.81</v>
          </cell>
          <cell r="O4251">
            <v>15.7</v>
          </cell>
          <cell r="P4251">
            <v>0.22</v>
          </cell>
          <cell r="Q4251">
            <v>2.2000000000000002</v>
          </cell>
        </row>
        <row r="4252">
          <cell r="J4252" t="str">
            <v>CONCRETO PREMEZCLADO f'c=210 kg/cm2, Piedra 67, Slump 3-4"</v>
          </cell>
          <cell r="K4252" t="str">
            <v>m3</v>
          </cell>
          <cell r="M4252">
            <v>1.05</v>
          </cell>
          <cell r="N4252">
            <v>200.99</v>
          </cell>
          <cell r="O4252">
            <v>211.04</v>
          </cell>
          <cell r="P4252">
            <v>0.15</v>
          </cell>
          <cell r="Q4252">
            <v>29.55</v>
          </cell>
        </row>
        <row r="4253">
          <cell r="J4253" t="str">
            <v>IMPLEMENTOS DE SEGURIDAD</v>
          </cell>
          <cell r="K4253" t="str">
            <v>hh</v>
          </cell>
          <cell r="M4253">
            <v>2.6596000000000002</v>
          </cell>
          <cell r="N4253">
            <v>0.47</v>
          </cell>
          <cell r="O4253">
            <v>1.25</v>
          </cell>
          <cell r="P4253">
            <v>0.37</v>
          </cell>
          <cell r="Q4253">
            <v>0.18</v>
          </cell>
        </row>
        <row r="4254">
          <cell r="J4254" t="str">
            <v>HERRAMIENTAS MANUALES</v>
          </cell>
          <cell r="K4254" t="str">
            <v>%MO</v>
          </cell>
          <cell r="M4254">
            <v>0.03</v>
          </cell>
          <cell r="N4254">
            <v>29.3</v>
          </cell>
          <cell r="O4254">
            <v>0.88</v>
          </cell>
          <cell r="P4254">
            <v>0</v>
          </cell>
          <cell r="Q4254">
            <v>0.12</v>
          </cell>
        </row>
        <row r="4255">
          <cell r="J4255" t="str">
            <v>SERVICIO DE BOMBA P/PREMEZCLADO</v>
          </cell>
          <cell r="K4255" t="str">
            <v>m3</v>
          </cell>
          <cell r="M4255">
            <v>1.05</v>
          </cell>
          <cell r="N4255">
            <v>30</v>
          </cell>
          <cell r="O4255">
            <v>31.5</v>
          </cell>
          <cell r="P4255">
            <v>0.15</v>
          </cell>
          <cell r="Q4255">
            <v>4.41</v>
          </cell>
        </row>
        <row r="4256">
          <cell r="J4256" t="str">
            <v>VIBRADOR DE CONCRETO3/4" - 2"</v>
          </cell>
          <cell r="K4256" t="str">
            <v>hm</v>
          </cell>
          <cell r="M4256">
            <v>0.59599999999999997</v>
          </cell>
          <cell r="N4256">
            <v>5</v>
          </cell>
          <cell r="O4256">
            <v>2.98</v>
          </cell>
          <cell r="P4256">
            <v>0.08</v>
          </cell>
          <cell r="Q4256">
            <v>0.42</v>
          </cell>
        </row>
        <row r="4257">
          <cell r="J4257" t="str">
            <v>GASOLINA 84</v>
          </cell>
          <cell r="K4257" t="str">
            <v>gal</v>
          </cell>
          <cell r="M4257">
            <v>0.31929999999999997</v>
          </cell>
          <cell r="N4257">
            <v>8.3000000000000007</v>
          </cell>
          <cell r="O4257">
            <v>2.65</v>
          </cell>
          <cell r="P4257">
            <v>0.04</v>
          </cell>
          <cell r="Q4257">
            <v>0.37</v>
          </cell>
        </row>
        <row r="4258">
          <cell r="J4258" t="str">
            <v>OPERARIO</v>
          </cell>
          <cell r="K4258" t="str">
            <v>hh</v>
          </cell>
          <cell r="M4258">
            <v>1.9699999999999999E-2</v>
          </cell>
          <cell r="N4258">
            <v>12.2</v>
          </cell>
          <cell r="O4258">
            <v>0.24</v>
          </cell>
          <cell r="P4258">
            <v>5.74</v>
          </cell>
          <cell r="Q4258">
            <v>69.97</v>
          </cell>
        </row>
        <row r="4259">
          <cell r="J4259" t="str">
            <v>AYUDANTE</v>
          </cell>
          <cell r="K4259" t="str">
            <v>hh</v>
          </cell>
          <cell r="M4259">
            <v>0.19980000000000001</v>
          </cell>
          <cell r="N4259">
            <v>9.81</v>
          </cell>
          <cell r="O4259">
            <v>1.96</v>
          </cell>
          <cell r="P4259">
            <v>58.25</v>
          </cell>
          <cell r="Q4259">
            <v>571.41999999999996</v>
          </cell>
        </row>
        <row r="4260">
          <cell r="J4260" t="str">
            <v>IMPLEMENTOS DE SEGURIDAD</v>
          </cell>
          <cell r="K4260" t="str">
            <v>hh</v>
          </cell>
          <cell r="M4260">
            <v>0.21279999999999999</v>
          </cell>
          <cell r="N4260">
            <v>0.47</v>
          </cell>
          <cell r="O4260">
            <v>0.1</v>
          </cell>
          <cell r="P4260">
            <v>62.04</v>
          </cell>
          <cell r="Q4260">
            <v>29.15</v>
          </cell>
        </row>
        <row r="4261">
          <cell r="J4261" t="str">
            <v>HERRAMIENTAS MANUALES</v>
          </cell>
          <cell r="K4261" t="str">
            <v>%MO</v>
          </cell>
          <cell r="M4261">
            <v>2.98E-2</v>
          </cell>
          <cell r="N4261">
            <v>2.35</v>
          </cell>
          <cell r="O4261">
            <v>7.0000000000000007E-2</v>
          </cell>
          <cell r="P4261">
            <v>8.69</v>
          </cell>
          <cell r="Q4261">
            <v>20.41</v>
          </cell>
        </row>
        <row r="4262">
          <cell r="J4262" t="str">
            <v>JEFE DE GRUPO</v>
          </cell>
          <cell r="K4262" t="str">
            <v>hh</v>
          </cell>
          <cell r="M4262">
            <v>0.2006</v>
          </cell>
          <cell r="N4262">
            <v>13.01</v>
          </cell>
          <cell r="O4262">
            <v>2.61</v>
          </cell>
          <cell r="P4262">
            <v>172.81</v>
          </cell>
          <cell r="Q4262">
            <v>2248.46</v>
          </cell>
        </row>
        <row r="4263">
          <cell r="J4263" t="str">
            <v>AYUDANTE</v>
          </cell>
          <cell r="K4263" t="str">
            <v>hh</v>
          </cell>
          <cell r="M4263">
            <v>2.0265</v>
          </cell>
          <cell r="N4263">
            <v>9.81</v>
          </cell>
          <cell r="O4263">
            <v>19.88</v>
          </cell>
          <cell r="P4263">
            <v>1745.79</v>
          </cell>
          <cell r="Q4263">
            <v>17126.22</v>
          </cell>
        </row>
        <row r="4264">
          <cell r="J4264" t="str">
            <v>IMPLEMENTOS DE SEGURIDAD</v>
          </cell>
          <cell r="K4264" t="str">
            <v>hh</v>
          </cell>
          <cell r="M4264">
            <v>2.234</v>
          </cell>
          <cell r="N4264">
            <v>0.47</v>
          </cell>
          <cell r="O4264">
            <v>1.05</v>
          </cell>
          <cell r="P4264">
            <v>1924.55</v>
          </cell>
          <cell r="Q4264">
            <v>904.55</v>
          </cell>
        </row>
        <row r="4265">
          <cell r="J4265" t="str">
            <v>HERRAMIENTAS MANUALES</v>
          </cell>
          <cell r="K4265" t="str">
            <v>%MO</v>
          </cell>
          <cell r="M4265">
            <v>4.99E-2</v>
          </cell>
          <cell r="N4265">
            <v>23.26</v>
          </cell>
          <cell r="O4265">
            <v>1.1599999999999999</v>
          </cell>
          <cell r="P4265">
            <v>42.99</v>
          </cell>
          <cell r="Q4265">
            <v>999.32</v>
          </cell>
        </row>
        <row r="4266">
          <cell r="J4266" t="str">
            <v>JEFE DE GRUPO</v>
          </cell>
          <cell r="K4266" t="str">
            <v>hh</v>
          </cell>
          <cell r="M4266">
            <v>0.2006</v>
          </cell>
          <cell r="N4266">
            <v>13.01</v>
          </cell>
          <cell r="O4266">
            <v>2.61</v>
          </cell>
          <cell r="P4266">
            <v>24.39</v>
          </cell>
          <cell r="Q4266">
            <v>317.38</v>
          </cell>
        </row>
        <row r="4267">
          <cell r="J4267" t="str">
            <v>AYUDANTE</v>
          </cell>
          <cell r="K4267" t="str">
            <v>hh</v>
          </cell>
          <cell r="M4267">
            <v>2.0265</v>
          </cell>
          <cell r="N4267">
            <v>9.81</v>
          </cell>
          <cell r="O4267">
            <v>19.88</v>
          </cell>
          <cell r="P4267">
            <v>246.42</v>
          </cell>
          <cell r="Q4267">
            <v>2417.41</v>
          </cell>
        </row>
        <row r="4268">
          <cell r="J4268" t="str">
            <v>IMPLEMENTOS DE SEGURIDAD</v>
          </cell>
          <cell r="K4268" t="str">
            <v>hh</v>
          </cell>
          <cell r="M4268">
            <v>2.234</v>
          </cell>
          <cell r="N4268">
            <v>0.47</v>
          </cell>
          <cell r="O4268">
            <v>1.05</v>
          </cell>
          <cell r="P4268">
            <v>271.64999999999998</v>
          </cell>
          <cell r="Q4268">
            <v>127.68</v>
          </cell>
        </row>
        <row r="4269">
          <cell r="J4269" t="str">
            <v>HERRAMIENTAS MANUALES</v>
          </cell>
          <cell r="K4269" t="str">
            <v>%MO</v>
          </cell>
          <cell r="M4269">
            <v>4.99E-2</v>
          </cell>
          <cell r="N4269">
            <v>23.26</v>
          </cell>
          <cell r="O4269">
            <v>1.1599999999999999</v>
          </cell>
          <cell r="P4269">
            <v>6.07</v>
          </cell>
          <cell r="Q4269">
            <v>141.06</v>
          </cell>
        </row>
        <row r="4270">
          <cell r="J4270" t="str">
            <v>JEFE DE GRUPO</v>
          </cell>
          <cell r="K4270" t="str">
            <v>hh</v>
          </cell>
          <cell r="M4270">
            <v>4.9200000000000001E-2</v>
          </cell>
          <cell r="N4270">
            <v>13.01</v>
          </cell>
          <cell r="O4270">
            <v>0.64</v>
          </cell>
          <cell r="P4270">
            <v>1.26</v>
          </cell>
          <cell r="Q4270">
            <v>16.45</v>
          </cell>
        </row>
        <row r="4271">
          <cell r="J4271" t="str">
            <v>OPERARIO</v>
          </cell>
          <cell r="K4271" t="str">
            <v>hh</v>
          </cell>
          <cell r="M4271">
            <v>0.48849999999999999</v>
          </cell>
          <cell r="N4271">
            <v>12.2</v>
          </cell>
          <cell r="O4271">
            <v>5.96</v>
          </cell>
          <cell r="P4271">
            <v>12.56</v>
          </cell>
          <cell r="Q4271">
            <v>153.22999999999999</v>
          </cell>
        </row>
        <row r="4272">
          <cell r="J4272" t="str">
            <v>AYUDANTE</v>
          </cell>
          <cell r="K4272" t="str">
            <v>hh</v>
          </cell>
          <cell r="M4272">
            <v>0.97760000000000002</v>
          </cell>
          <cell r="N4272">
            <v>9.81</v>
          </cell>
          <cell r="O4272">
            <v>9.59</v>
          </cell>
          <cell r="P4272">
            <v>25.13</v>
          </cell>
          <cell r="Q4272">
            <v>246.56</v>
          </cell>
        </row>
        <row r="4273">
          <cell r="J4273" t="str">
            <v>AGUA PUESTA EN OBRA</v>
          </cell>
          <cell r="K4273" t="str">
            <v>m3</v>
          </cell>
          <cell r="M4273">
            <v>0.16569999999999999</v>
          </cell>
          <cell r="N4273">
            <v>8.51</v>
          </cell>
          <cell r="O4273">
            <v>1.41</v>
          </cell>
          <cell r="P4273">
            <v>4.26</v>
          </cell>
          <cell r="Q4273">
            <v>36.25</v>
          </cell>
        </row>
        <row r="4274">
          <cell r="J4274" t="str">
            <v>IMPLEMENTOS DE SEGURIDAD</v>
          </cell>
          <cell r="K4274" t="str">
            <v>hh</v>
          </cell>
          <cell r="M4274">
            <v>1.5105999999999999</v>
          </cell>
          <cell r="N4274">
            <v>0.47</v>
          </cell>
          <cell r="O4274">
            <v>0.71</v>
          </cell>
          <cell r="P4274">
            <v>38.840000000000003</v>
          </cell>
          <cell r="Q4274">
            <v>18.25</v>
          </cell>
        </row>
        <row r="4275">
          <cell r="J4275" t="str">
            <v>GASOLINA 84</v>
          </cell>
          <cell r="K4275" t="str">
            <v>gal</v>
          </cell>
          <cell r="M4275">
            <v>0.19520000000000001</v>
          </cell>
          <cell r="N4275">
            <v>8.3000000000000007</v>
          </cell>
          <cell r="O4275">
            <v>1.62</v>
          </cell>
          <cell r="P4275">
            <v>5.0199999999999996</v>
          </cell>
          <cell r="Q4275">
            <v>41.65</v>
          </cell>
        </row>
        <row r="4276">
          <cell r="J4276" t="str">
            <v>VIBROAPISONADOR</v>
          </cell>
          <cell r="K4276" t="str">
            <v>hm</v>
          </cell>
          <cell r="M4276">
            <v>0.48849999999999999</v>
          </cell>
          <cell r="N4276">
            <v>2.17</v>
          </cell>
          <cell r="O4276">
            <v>1.06</v>
          </cell>
          <cell r="P4276">
            <v>12.56</v>
          </cell>
          <cell r="Q4276">
            <v>27.25</v>
          </cell>
        </row>
        <row r="4277">
          <cell r="J4277" t="str">
            <v>HERRAMIENTAS MANUALES</v>
          </cell>
          <cell r="K4277" t="str">
            <v>%MO</v>
          </cell>
          <cell r="M4277">
            <v>5.5E-2</v>
          </cell>
          <cell r="N4277">
            <v>14.72</v>
          </cell>
          <cell r="O4277">
            <v>0.81</v>
          </cell>
          <cell r="P4277">
            <v>1.41</v>
          </cell>
          <cell r="Q4277">
            <v>20.83</v>
          </cell>
        </row>
        <row r="4278">
          <cell r="J4278" t="str">
            <v>JEFE DE GRUPO</v>
          </cell>
          <cell r="K4278" t="str">
            <v>hh</v>
          </cell>
          <cell r="M4278">
            <v>1.5E-3</v>
          </cell>
          <cell r="N4278">
            <v>13.01</v>
          </cell>
          <cell r="O4278">
            <v>0.02</v>
          </cell>
          <cell r="P4278">
            <v>1.43</v>
          </cell>
          <cell r="Q4278">
            <v>19.04</v>
          </cell>
        </row>
        <row r="4279">
          <cell r="J4279" t="str">
            <v>AYUDANTE</v>
          </cell>
          <cell r="K4279" t="str">
            <v>hh</v>
          </cell>
          <cell r="M4279">
            <v>2.0400000000000001E-2</v>
          </cell>
          <cell r="N4279">
            <v>9.81</v>
          </cell>
          <cell r="O4279">
            <v>0.2</v>
          </cell>
          <cell r="P4279">
            <v>19.420000000000002</v>
          </cell>
          <cell r="Q4279">
            <v>190.38</v>
          </cell>
        </row>
        <row r="4280">
          <cell r="J4280" t="str">
            <v>OPERADOR DE EQUIPO PESADO</v>
          </cell>
          <cell r="K4280" t="str">
            <v>hh</v>
          </cell>
          <cell r="M4280">
            <v>4.9799999999999997E-2</v>
          </cell>
          <cell r="N4280">
            <v>12.64</v>
          </cell>
          <cell r="O4280">
            <v>0.63</v>
          </cell>
          <cell r="P4280">
            <v>47.4</v>
          </cell>
          <cell r="Q4280">
            <v>599.69000000000005</v>
          </cell>
        </row>
        <row r="4281">
          <cell r="J4281" t="str">
            <v>PETROLEO D-2</v>
          </cell>
          <cell r="K4281" t="str">
            <v>gal</v>
          </cell>
          <cell r="M4281">
            <v>0.29759999999999998</v>
          </cell>
          <cell r="N4281">
            <v>8.4</v>
          </cell>
          <cell r="O4281">
            <v>2.5</v>
          </cell>
          <cell r="P4281">
            <v>283.27999999999997</v>
          </cell>
          <cell r="Q4281">
            <v>2379.73</v>
          </cell>
        </row>
        <row r="4282">
          <cell r="J4282" t="str">
            <v>IMPLEMENTOS DE SEGURIDAD</v>
          </cell>
          <cell r="K4282" t="str">
            <v>hh</v>
          </cell>
          <cell r="M4282">
            <v>6.3799999999999996E-2</v>
          </cell>
          <cell r="N4282">
            <v>0.47</v>
          </cell>
          <cell r="O4282">
            <v>0.03</v>
          </cell>
          <cell r="P4282">
            <v>60.73</v>
          </cell>
          <cell r="Q4282">
            <v>28.56</v>
          </cell>
        </row>
        <row r="4283">
          <cell r="J4283" t="str">
            <v>CAMION VOLQUETE 12 m3</v>
          </cell>
          <cell r="K4283" t="str">
            <v>hm</v>
          </cell>
          <cell r="M4283">
            <v>3.2800000000000003E-2</v>
          </cell>
          <cell r="N4283">
            <v>130.97999999999999</v>
          </cell>
          <cell r="O4283">
            <v>4.3</v>
          </cell>
          <cell r="P4283">
            <v>31.22</v>
          </cell>
          <cell r="Q4283">
            <v>4093.13</v>
          </cell>
        </row>
        <row r="4284">
          <cell r="J4284" t="str">
            <v>CARGADOR RETROEXCAVADOR 62 HP 1 yd3</v>
          </cell>
          <cell r="K4284" t="str">
            <v>hm</v>
          </cell>
          <cell r="M4284">
            <v>8.6999999999999994E-3</v>
          </cell>
          <cell r="N4284">
            <v>94.09</v>
          </cell>
          <cell r="O4284">
            <v>0.82</v>
          </cell>
          <cell r="P4284">
            <v>8.2799999999999994</v>
          </cell>
          <cell r="Q4284">
            <v>780.55</v>
          </cell>
        </row>
        <row r="4285">
          <cell r="J4285" t="str">
            <v>JEFE DE GRUPO</v>
          </cell>
          <cell r="K4285" t="str">
            <v>hh</v>
          </cell>
          <cell r="M4285">
            <v>7.7000000000000002E-3</v>
          </cell>
          <cell r="N4285">
            <v>13.01</v>
          </cell>
          <cell r="O4285">
            <v>0.1</v>
          </cell>
          <cell r="P4285">
            <v>0.23</v>
          </cell>
          <cell r="Q4285">
            <v>2.97</v>
          </cell>
        </row>
        <row r="4286">
          <cell r="J4286" t="str">
            <v>OPERARIO</v>
          </cell>
          <cell r="K4286" t="str">
            <v>hh</v>
          </cell>
          <cell r="M4286">
            <v>0.1598</v>
          </cell>
          <cell r="N4286">
            <v>12.2</v>
          </cell>
          <cell r="O4286">
            <v>1.95</v>
          </cell>
          <cell r="P4286">
            <v>4.75</v>
          </cell>
          <cell r="Q4286">
            <v>57.93</v>
          </cell>
        </row>
        <row r="4287">
          <cell r="J4287" t="str">
            <v>AYUDANTE</v>
          </cell>
          <cell r="K4287" t="str">
            <v>hh</v>
          </cell>
          <cell r="M4287">
            <v>7.9500000000000001E-2</v>
          </cell>
          <cell r="N4287">
            <v>9.81</v>
          </cell>
          <cell r="O4287">
            <v>0.78</v>
          </cell>
          <cell r="P4287">
            <v>2.36</v>
          </cell>
          <cell r="Q4287">
            <v>23.17</v>
          </cell>
        </row>
        <row r="4288">
          <cell r="J4288" t="str">
            <v>CONCRETO PREMEZCLADO F'C=100 kg/cm2, PIEDRA DE 1", CEMENTO TIPO I, SLUMP 3"</v>
          </cell>
          <cell r="K4288" t="str">
            <v>m3</v>
          </cell>
          <cell r="M4288">
            <v>0.22</v>
          </cell>
          <cell r="N4288">
            <v>178.29</v>
          </cell>
          <cell r="O4288">
            <v>39.22</v>
          </cell>
          <cell r="P4288">
            <v>6.54</v>
          </cell>
          <cell r="Q4288">
            <v>1165.23</v>
          </cell>
        </row>
        <row r="4289">
          <cell r="J4289" t="str">
            <v>IMPLEMENTOS DE SEGURIDAD</v>
          </cell>
          <cell r="K4289" t="str">
            <v>hh</v>
          </cell>
          <cell r="M4289">
            <v>0.25530000000000003</v>
          </cell>
          <cell r="N4289">
            <v>0.47</v>
          </cell>
          <cell r="O4289">
            <v>0.12</v>
          </cell>
          <cell r="P4289">
            <v>7.58</v>
          </cell>
          <cell r="Q4289">
            <v>3.57</v>
          </cell>
        </row>
        <row r="4290">
          <cell r="J4290" t="str">
            <v>GASOLINA 84</v>
          </cell>
          <cell r="K4290" t="str">
            <v>gal</v>
          </cell>
          <cell r="M4290">
            <v>0.53249999999999997</v>
          </cell>
          <cell r="N4290">
            <v>8.3000000000000007</v>
          </cell>
          <cell r="O4290">
            <v>4.42</v>
          </cell>
          <cell r="P4290">
            <v>15.82</v>
          </cell>
          <cell r="Q4290">
            <v>131.32</v>
          </cell>
        </row>
        <row r="4291">
          <cell r="J4291" t="str">
            <v>VIBRADOR DE CONCRETO3/4" - 2"</v>
          </cell>
          <cell r="K4291" t="str">
            <v>hm</v>
          </cell>
          <cell r="M4291">
            <v>0.12</v>
          </cell>
          <cell r="N4291">
            <v>5</v>
          </cell>
          <cell r="O4291">
            <v>0.6</v>
          </cell>
          <cell r="P4291">
            <v>3.57</v>
          </cell>
          <cell r="Q4291">
            <v>17.829999999999998</v>
          </cell>
        </row>
        <row r="4292">
          <cell r="J4292" t="str">
            <v>HERRAMIENTAS MANUALES</v>
          </cell>
          <cell r="K4292" t="str">
            <v>%MO</v>
          </cell>
          <cell r="M4292">
            <v>4.9500000000000002E-2</v>
          </cell>
          <cell r="N4292">
            <v>2.83</v>
          </cell>
          <cell r="O4292">
            <v>0.14000000000000001</v>
          </cell>
          <cell r="P4292">
            <v>1.47</v>
          </cell>
          <cell r="Q4292">
            <v>4.16</v>
          </cell>
        </row>
        <row r="4293">
          <cell r="J4293" t="str">
            <v>JEFE DE GRUPO</v>
          </cell>
          <cell r="K4293" t="str">
            <v>hh</v>
          </cell>
          <cell r="M4293">
            <v>7.7000000000000002E-3</v>
          </cell>
          <cell r="N4293">
            <v>13.01</v>
          </cell>
          <cell r="O4293">
            <v>0.1</v>
          </cell>
          <cell r="P4293">
            <v>0.03</v>
          </cell>
          <cell r="Q4293">
            <v>0.33</v>
          </cell>
        </row>
        <row r="4294">
          <cell r="J4294" t="str">
            <v>OPERARIO</v>
          </cell>
          <cell r="K4294" t="str">
            <v>hh</v>
          </cell>
          <cell r="M4294">
            <v>0.1598</v>
          </cell>
          <cell r="N4294">
            <v>12.2</v>
          </cell>
          <cell r="O4294">
            <v>1.95</v>
          </cell>
          <cell r="P4294">
            <v>0.53</v>
          </cell>
          <cell r="Q4294">
            <v>6.49</v>
          </cell>
        </row>
        <row r="4295">
          <cell r="J4295" t="str">
            <v>AYUDANTE</v>
          </cell>
          <cell r="K4295" t="str">
            <v>hh</v>
          </cell>
          <cell r="M4295">
            <v>7.9500000000000001E-2</v>
          </cell>
          <cell r="N4295">
            <v>9.81</v>
          </cell>
          <cell r="O4295">
            <v>0.78</v>
          </cell>
          <cell r="P4295">
            <v>0.26</v>
          </cell>
          <cell r="Q4295">
            <v>2.6</v>
          </cell>
        </row>
        <row r="4296">
          <cell r="J4296" t="str">
            <v>CONCRETO PREMEZCLADO F'C=100 kg/cm2, PIEDRA DE 1", CEMENTO TIPO I, SLUMP 3"</v>
          </cell>
          <cell r="K4296" t="str">
            <v>m3</v>
          </cell>
          <cell r="M4296">
            <v>0.11</v>
          </cell>
          <cell r="N4296">
            <v>178.29</v>
          </cell>
          <cell r="O4296">
            <v>19.61</v>
          </cell>
          <cell r="P4296">
            <v>0.37</v>
          </cell>
          <cell r="Q4296">
            <v>65.3</v>
          </cell>
        </row>
        <row r="4297">
          <cell r="J4297" t="str">
            <v>IMPLEMENTOS DE SEGURIDAD</v>
          </cell>
          <cell r="K4297" t="str">
            <v>hh</v>
          </cell>
          <cell r="M4297">
            <v>0.25530000000000003</v>
          </cell>
          <cell r="N4297">
            <v>0.47</v>
          </cell>
          <cell r="O4297">
            <v>0.12</v>
          </cell>
          <cell r="P4297">
            <v>0.85</v>
          </cell>
          <cell r="Q4297">
            <v>0.4</v>
          </cell>
        </row>
        <row r="4298">
          <cell r="J4298" t="str">
            <v>HERRAMIENTAS MANUALES</v>
          </cell>
          <cell r="K4298" t="str">
            <v>%MO</v>
          </cell>
          <cell r="M4298">
            <v>4.9299999999999997E-2</v>
          </cell>
          <cell r="N4298">
            <v>2.84</v>
          </cell>
          <cell r="O4298">
            <v>0.14000000000000001</v>
          </cell>
          <cell r="P4298">
            <v>0.16</v>
          </cell>
          <cell r="Q4298">
            <v>0.47</v>
          </cell>
        </row>
        <row r="4299">
          <cell r="J4299" t="str">
            <v>JEFE DE GRUPO</v>
          </cell>
          <cell r="K4299" t="str">
            <v>hh</v>
          </cell>
          <cell r="M4299">
            <v>7.7000000000000002E-3</v>
          </cell>
          <cell r="N4299">
            <v>13.01</v>
          </cell>
          <cell r="O4299">
            <v>0.1</v>
          </cell>
          <cell r="P4299">
            <v>0.02</v>
          </cell>
          <cell r="Q4299">
            <v>0.23</v>
          </cell>
        </row>
        <row r="4300">
          <cell r="J4300" t="str">
            <v>OPERARIO</v>
          </cell>
          <cell r="K4300" t="str">
            <v>hh</v>
          </cell>
          <cell r="M4300">
            <v>0.1598</v>
          </cell>
          <cell r="N4300">
            <v>12.2</v>
          </cell>
          <cell r="O4300">
            <v>1.95</v>
          </cell>
          <cell r="P4300">
            <v>0.37</v>
          </cell>
          <cell r="Q4300">
            <v>4.47</v>
          </cell>
        </row>
        <row r="4301">
          <cell r="J4301" t="str">
            <v>AYUDANTE</v>
          </cell>
          <cell r="K4301" t="str">
            <v>hh</v>
          </cell>
          <cell r="M4301">
            <v>7.9500000000000001E-2</v>
          </cell>
          <cell r="N4301">
            <v>9.81</v>
          </cell>
          <cell r="O4301">
            <v>0.78</v>
          </cell>
          <cell r="P4301">
            <v>0.18</v>
          </cell>
          <cell r="Q4301">
            <v>1.79</v>
          </cell>
        </row>
        <row r="4302">
          <cell r="J4302" t="str">
            <v>CONCRETO PREMEZCLADO F'C=100 kg/cm2, PIEDRA DE 1", CEMENTO TIPO I, SLUMP 3"</v>
          </cell>
          <cell r="K4302" t="str">
            <v>m3</v>
          </cell>
          <cell r="M4302">
            <v>0.11</v>
          </cell>
          <cell r="N4302">
            <v>178.29</v>
          </cell>
          <cell r="O4302">
            <v>19.61</v>
          </cell>
          <cell r="P4302">
            <v>0.25</v>
          </cell>
          <cell r="Q4302">
            <v>44.91</v>
          </cell>
        </row>
        <row r="4303">
          <cell r="J4303" t="str">
            <v>IMPLEMENTOS DE SEGURIDAD</v>
          </cell>
          <cell r="K4303" t="str">
            <v>hh</v>
          </cell>
          <cell r="M4303">
            <v>0.25530000000000003</v>
          </cell>
          <cell r="N4303">
            <v>0.47</v>
          </cell>
          <cell r="O4303">
            <v>0.12</v>
          </cell>
          <cell r="P4303">
            <v>0.57999999999999996</v>
          </cell>
          <cell r="Q4303">
            <v>0.27</v>
          </cell>
        </row>
        <row r="4304">
          <cell r="J4304" t="str">
            <v>HERRAMIENTAS MANUALES</v>
          </cell>
          <cell r="K4304" t="str">
            <v>%MO</v>
          </cell>
          <cell r="M4304">
            <v>4.9299999999999997E-2</v>
          </cell>
          <cell r="N4304">
            <v>2.84</v>
          </cell>
          <cell r="O4304">
            <v>0.14000000000000001</v>
          </cell>
          <cell r="P4304">
            <v>0.11</v>
          </cell>
          <cell r="Q4304">
            <v>0.32</v>
          </cell>
        </row>
        <row r="4305">
          <cell r="J4305" t="str">
            <v>SERVICIO DEHABILITADO DE ACERO DE REFUERZO</v>
          </cell>
          <cell r="K4305" t="str">
            <v>Kg</v>
          </cell>
          <cell r="M4305">
            <v>1.1143000000000001</v>
          </cell>
          <cell r="N4305">
            <v>0.35</v>
          </cell>
          <cell r="O4305">
            <v>0.39</v>
          </cell>
          <cell r="P4305">
            <v>101.45</v>
          </cell>
          <cell r="Q4305">
            <v>35.51</v>
          </cell>
        </row>
        <row r="4306">
          <cell r="J4306" t="str">
            <v>JEFE DE GRUPO</v>
          </cell>
          <cell r="K4306" t="str">
            <v>hh</v>
          </cell>
          <cell r="M4306">
            <v>2.3E-3</v>
          </cell>
          <cell r="N4306">
            <v>13.01</v>
          </cell>
          <cell r="O4306">
            <v>0.03</v>
          </cell>
          <cell r="P4306">
            <v>0.21</v>
          </cell>
          <cell r="Q4306">
            <v>2.73</v>
          </cell>
        </row>
        <row r="4307">
          <cell r="J4307" t="str">
            <v>OPERARIO</v>
          </cell>
          <cell r="K4307" t="str">
            <v>hh</v>
          </cell>
          <cell r="M4307">
            <v>2.5399999999999999E-2</v>
          </cell>
          <cell r="N4307">
            <v>12.2</v>
          </cell>
          <cell r="O4307">
            <v>0.31</v>
          </cell>
          <cell r="P4307">
            <v>2.31</v>
          </cell>
          <cell r="Q4307">
            <v>28.22</v>
          </cell>
        </row>
        <row r="4308">
          <cell r="J4308" t="str">
            <v>OFICIAL</v>
          </cell>
          <cell r="K4308" t="str">
            <v>hh</v>
          </cell>
          <cell r="M4308">
            <v>2.4799999999999999E-2</v>
          </cell>
          <cell r="N4308">
            <v>10.87</v>
          </cell>
          <cell r="O4308">
            <v>0.27</v>
          </cell>
          <cell r="P4308">
            <v>2.2599999999999998</v>
          </cell>
          <cell r="Q4308">
            <v>24.58</v>
          </cell>
        </row>
        <row r="4309">
          <cell r="J4309" t="str">
            <v>ACERO CORRUGADO fy=4200 kg/cm2 GRADO 60</v>
          </cell>
          <cell r="K4309" t="str">
            <v>Kg</v>
          </cell>
          <cell r="M4309">
            <v>1.1000000000000001</v>
          </cell>
          <cell r="N4309">
            <v>2.33</v>
          </cell>
          <cell r="O4309">
            <v>2.56</v>
          </cell>
          <cell r="P4309">
            <v>100.14</v>
          </cell>
          <cell r="Q4309">
            <v>233.06</v>
          </cell>
        </row>
        <row r="4310">
          <cell r="J4310" t="str">
            <v>ALAMBRE NEGRO RECOCIDO Nº 16</v>
          </cell>
          <cell r="K4310" t="str">
            <v>Kg</v>
          </cell>
          <cell r="M4310">
            <v>6.1100000000000002E-2</v>
          </cell>
          <cell r="N4310">
            <v>3.11</v>
          </cell>
          <cell r="O4310">
            <v>0.19</v>
          </cell>
          <cell r="P4310">
            <v>5.56</v>
          </cell>
          <cell r="Q4310">
            <v>17.3</v>
          </cell>
        </row>
        <row r="4311">
          <cell r="J4311" t="str">
            <v>PETROLEO D-2</v>
          </cell>
          <cell r="K4311" t="str">
            <v>gal</v>
          </cell>
          <cell r="M4311">
            <v>2.0199999999999999E-2</v>
          </cell>
          <cell r="N4311">
            <v>8.4</v>
          </cell>
          <cell r="O4311">
            <v>0.17</v>
          </cell>
          <cell r="P4311">
            <v>1.84</v>
          </cell>
          <cell r="Q4311">
            <v>15.48</v>
          </cell>
        </row>
        <row r="4312">
          <cell r="J4312" t="str">
            <v>IMPLEMENTOS DE SEGURIDAD</v>
          </cell>
          <cell r="K4312" t="str">
            <v>hh</v>
          </cell>
          <cell r="M4312">
            <v>4.2599999999999999E-2</v>
          </cell>
          <cell r="N4312">
            <v>0.47</v>
          </cell>
          <cell r="O4312">
            <v>0.02</v>
          </cell>
          <cell r="P4312">
            <v>3.88</v>
          </cell>
          <cell r="Q4312">
            <v>1.82</v>
          </cell>
        </row>
        <row r="4313">
          <cell r="J4313" t="str">
            <v>HERRAMIENTAS MANUALES</v>
          </cell>
          <cell r="K4313" t="str">
            <v>%MO</v>
          </cell>
          <cell r="M4313">
            <v>4.41E-2</v>
          </cell>
          <cell r="N4313">
            <v>0.68</v>
          </cell>
          <cell r="O4313">
            <v>0.03</v>
          </cell>
          <cell r="P4313">
            <v>4.01</v>
          </cell>
          <cell r="Q4313">
            <v>2.73</v>
          </cell>
        </row>
        <row r="4314">
          <cell r="J4314" t="str">
            <v>CAMION GRUA DE 5.75TN</v>
          </cell>
          <cell r="K4314" t="str">
            <v>hm</v>
          </cell>
          <cell r="M4314">
            <v>6.4000000000000003E-3</v>
          </cell>
          <cell r="N4314">
            <v>100.8</v>
          </cell>
          <cell r="O4314">
            <v>0.65</v>
          </cell>
          <cell r="P4314">
            <v>0.57999999999999996</v>
          </cell>
          <cell r="Q4314">
            <v>59.18</v>
          </cell>
        </row>
        <row r="4315">
          <cell r="J4315" t="str">
            <v>JEFE DE GRUPO</v>
          </cell>
          <cell r="K4315" t="str">
            <v>hh</v>
          </cell>
          <cell r="M4315">
            <v>3.2300000000000002E-2</v>
          </cell>
          <cell r="N4315">
            <v>13.01</v>
          </cell>
          <cell r="O4315">
            <v>0.42</v>
          </cell>
          <cell r="P4315">
            <v>0.63</v>
          </cell>
          <cell r="Q4315">
            <v>8.17</v>
          </cell>
        </row>
        <row r="4316">
          <cell r="J4316" t="str">
            <v>OPERARIO</v>
          </cell>
          <cell r="K4316" t="str">
            <v>hh</v>
          </cell>
          <cell r="M4316">
            <v>0.64019999999999999</v>
          </cell>
          <cell r="N4316">
            <v>12.2</v>
          </cell>
          <cell r="O4316">
            <v>7.81</v>
          </cell>
          <cell r="P4316">
            <v>12.45</v>
          </cell>
          <cell r="Q4316">
            <v>151.9</v>
          </cell>
        </row>
        <row r="4317">
          <cell r="J4317" t="str">
            <v>AYUDANTE</v>
          </cell>
          <cell r="K4317" t="str">
            <v>hh</v>
          </cell>
          <cell r="M4317">
            <v>0.64019999999999999</v>
          </cell>
          <cell r="N4317">
            <v>9.81</v>
          </cell>
          <cell r="O4317">
            <v>6.28</v>
          </cell>
          <cell r="P4317">
            <v>12.45</v>
          </cell>
          <cell r="Q4317">
            <v>122.15</v>
          </cell>
        </row>
        <row r="4318">
          <cell r="J4318" t="str">
            <v>CONCRETO PREMEZCLADO f'c=210 kg/cm2, Piedra 67, Slump 3-4"</v>
          </cell>
          <cell r="K4318" t="str">
            <v>m3</v>
          </cell>
          <cell r="M4318">
            <v>1.03</v>
          </cell>
          <cell r="N4318">
            <v>200.99</v>
          </cell>
          <cell r="O4318">
            <v>207.02</v>
          </cell>
          <cell r="P4318">
            <v>20.03</v>
          </cell>
          <cell r="Q4318">
            <v>4026.54</v>
          </cell>
        </row>
        <row r="4319">
          <cell r="J4319" t="str">
            <v>IMPLEMENTOS DE SEGURIDAD</v>
          </cell>
          <cell r="K4319" t="str">
            <v>hh</v>
          </cell>
          <cell r="M4319">
            <v>1.3190999999999999</v>
          </cell>
          <cell r="N4319">
            <v>0.47</v>
          </cell>
          <cell r="O4319">
            <v>0.62</v>
          </cell>
          <cell r="P4319">
            <v>25.66</v>
          </cell>
          <cell r="Q4319">
            <v>12.06</v>
          </cell>
        </row>
        <row r="4320">
          <cell r="J4320" t="str">
            <v>GASOLINA 84</v>
          </cell>
          <cell r="K4320" t="str">
            <v>gal</v>
          </cell>
          <cell r="M4320">
            <v>0.12770000000000001</v>
          </cell>
          <cell r="N4320">
            <v>8.3000000000000007</v>
          </cell>
          <cell r="O4320">
            <v>1.06</v>
          </cell>
          <cell r="P4320">
            <v>2.48</v>
          </cell>
          <cell r="Q4320">
            <v>20.62</v>
          </cell>
        </row>
        <row r="4321">
          <cell r="J4321" t="str">
            <v>VIBRADOR DE CONCRETO3/4" - 2"</v>
          </cell>
          <cell r="K4321" t="str">
            <v>hm</v>
          </cell>
          <cell r="M4321">
            <v>0.47799999999999998</v>
          </cell>
          <cell r="N4321">
            <v>5</v>
          </cell>
          <cell r="O4321">
            <v>2.39</v>
          </cell>
          <cell r="P4321">
            <v>9.3000000000000007</v>
          </cell>
          <cell r="Q4321">
            <v>46.49</v>
          </cell>
        </row>
        <row r="4322">
          <cell r="J4322" t="str">
            <v>HERRAMIENTAS MANUALES</v>
          </cell>
          <cell r="K4322" t="str">
            <v>%MO</v>
          </cell>
          <cell r="M4322">
            <v>5.0299999999999997E-2</v>
          </cell>
          <cell r="N4322">
            <v>14.51</v>
          </cell>
          <cell r="O4322">
            <v>0.73</v>
          </cell>
          <cell r="P4322">
            <v>0.98</v>
          </cell>
          <cell r="Q4322">
            <v>14.2</v>
          </cell>
        </row>
        <row r="4323">
          <cell r="J4323" t="str">
            <v>JEFE DE GRUPO</v>
          </cell>
          <cell r="K4323" t="str">
            <v>hh</v>
          </cell>
          <cell r="M4323">
            <v>0.04</v>
          </cell>
          <cell r="N4323">
            <v>13.01</v>
          </cell>
          <cell r="O4323">
            <v>0.52</v>
          </cell>
          <cell r="P4323">
            <v>1.19</v>
          </cell>
          <cell r="Q4323">
            <v>15.41</v>
          </cell>
        </row>
        <row r="4324">
          <cell r="J4324" t="str">
            <v>OPERARIO</v>
          </cell>
          <cell r="K4324" t="str">
            <v>hh</v>
          </cell>
          <cell r="M4324">
            <v>0.8</v>
          </cell>
          <cell r="N4324">
            <v>12.2</v>
          </cell>
          <cell r="O4324">
            <v>9.76</v>
          </cell>
          <cell r="P4324">
            <v>23.7</v>
          </cell>
          <cell r="Q4324">
            <v>289.19</v>
          </cell>
        </row>
        <row r="4325">
          <cell r="J4325" t="str">
            <v>AYUDANTE</v>
          </cell>
          <cell r="K4325" t="str">
            <v>hh</v>
          </cell>
          <cell r="M4325">
            <v>0.80020000000000002</v>
          </cell>
          <cell r="N4325">
            <v>9.81</v>
          </cell>
          <cell r="O4325">
            <v>7.85</v>
          </cell>
          <cell r="P4325">
            <v>23.71</v>
          </cell>
          <cell r="Q4325">
            <v>232.6</v>
          </cell>
        </row>
        <row r="4326">
          <cell r="J4326" t="str">
            <v>JEFE DE GRUPO</v>
          </cell>
          <cell r="K4326" t="str">
            <v>hh</v>
          </cell>
          <cell r="M4326">
            <v>1.6379999999999999</v>
          </cell>
          <cell r="N4326">
            <v>13.01</v>
          </cell>
          <cell r="O4326">
            <v>21.31</v>
          </cell>
          <cell r="P4326">
            <v>48.53</v>
          </cell>
          <cell r="Q4326">
            <v>631.41999999999996</v>
          </cell>
        </row>
        <row r="4327">
          <cell r="J4327" t="str">
            <v>OPERARIO</v>
          </cell>
          <cell r="K4327" t="str">
            <v>hh</v>
          </cell>
          <cell r="M4327">
            <v>1.0303</v>
          </cell>
          <cell r="N4327">
            <v>12.2</v>
          </cell>
          <cell r="O4327">
            <v>12.57</v>
          </cell>
          <cell r="P4327">
            <v>30.53</v>
          </cell>
          <cell r="Q4327">
            <v>372.45</v>
          </cell>
        </row>
        <row r="4328">
          <cell r="J4328" t="str">
            <v>AYUDANTE</v>
          </cell>
          <cell r="K4328" t="str">
            <v>hh</v>
          </cell>
          <cell r="M4328">
            <v>0.16</v>
          </cell>
          <cell r="N4328">
            <v>9.81</v>
          </cell>
          <cell r="O4328">
            <v>1.57</v>
          </cell>
          <cell r="P4328">
            <v>4.74</v>
          </cell>
          <cell r="Q4328">
            <v>46.52</v>
          </cell>
        </row>
        <row r="4329">
          <cell r="J4329" t="str">
            <v>OPERADOR DE EQUIPO PESADO</v>
          </cell>
          <cell r="K4329" t="str">
            <v>hh</v>
          </cell>
          <cell r="M4329">
            <v>8.6199999999999999E-2</v>
          </cell>
          <cell r="N4329">
            <v>12.64</v>
          </cell>
          <cell r="O4329">
            <v>1.0900000000000001</v>
          </cell>
          <cell r="P4329">
            <v>2.5499999999999998</v>
          </cell>
          <cell r="Q4329">
            <v>32.299999999999997</v>
          </cell>
        </row>
        <row r="4330">
          <cell r="J4330" t="str">
            <v>PETROLEO D-2</v>
          </cell>
          <cell r="K4330" t="str">
            <v>gal</v>
          </cell>
          <cell r="M4330">
            <v>0.6</v>
          </cell>
          <cell r="N4330">
            <v>8.4</v>
          </cell>
          <cell r="O4330">
            <v>5.04</v>
          </cell>
          <cell r="P4330">
            <v>17.78</v>
          </cell>
          <cell r="Q4330">
            <v>149.34</v>
          </cell>
        </row>
        <row r="4331">
          <cell r="J4331" t="str">
            <v>IMPLEMENTOS DE SEGURIDAD</v>
          </cell>
          <cell r="K4331" t="str">
            <v>hh</v>
          </cell>
          <cell r="M4331">
            <v>4.5532000000000004</v>
          </cell>
          <cell r="N4331">
            <v>0.47</v>
          </cell>
          <cell r="O4331">
            <v>2.14</v>
          </cell>
          <cell r="P4331">
            <v>134.91</v>
          </cell>
          <cell r="Q4331">
            <v>63.41</v>
          </cell>
        </row>
        <row r="4332">
          <cell r="J4332" t="str">
            <v>VIBRADOR DE CONCRETO3/4" - 2"</v>
          </cell>
          <cell r="K4332" t="str">
            <v>hm</v>
          </cell>
          <cell r="M4332">
            <v>0.59399999999999997</v>
          </cell>
          <cell r="N4332">
            <v>5</v>
          </cell>
          <cell r="O4332">
            <v>2.97</v>
          </cell>
          <cell r="P4332">
            <v>17.600000000000001</v>
          </cell>
          <cell r="Q4332">
            <v>88</v>
          </cell>
        </row>
        <row r="4333">
          <cell r="J4333" t="str">
            <v>GRUA TORRE MC60</v>
          </cell>
          <cell r="K4333" t="str">
            <v>hm</v>
          </cell>
          <cell r="M4333">
            <v>8.5699999999999998E-2</v>
          </cell>
          <cell r="N4333">
            <v>127.99</v>
          </cell>
          <cell r="O4333">
            <v>10.97</v>
          </cell>
          <cell r="P4333">
            <v>2.54</v>
          </cell>
          <cell r="Q4333">
            <v>325.04000000000002</v>
          </cell>
        </row>
        <row r="4334">
          <cell r="J4334" t="str">
            <v>HERRAMIENTAS MANUALES</v>
          </cell>
          <cell r="K4334" t="str">
            <v>%MO</v>
          </cell>
          <cell r="M4334">
            <v>5.0200000000000002E-2</v>
          </cell>
          <cell r="N4334">
            <v>18.13</v>
          </cell>
          <cell r="O4334">
            <v>0.91</v>
          </cell>
          <cell r="P4334">
            <v>1.49</v>
          </cell>
          <cell r="Q4334">
            <v>26.96</v>
          </cell>
        </row>
        <row r="4335">
          <cell r="J4335" t="str">
            <v>SERVICIO DEHABILITADO DE ACERO DE REFUERZO</v>
          </cell>
          <cell r="K4335" t="str">
            <v>Kg</v>
          </cell>
          <cell r="M4335">
            <v>1.1143000000000001</v>
          </cell>
          <cell r="N4335">
            <v>0.35</v>
          </cell>
          <cell r="O4335">
            <v>0.39</v>
          </cell>
          <cell r="P4335">
            <v>1386.98</v>
          </cell>
          <cell r="Q4335">
            <v>485.44</v>
          </cell>
        </row>
        <row r="4336">
          <cell r="J4336" t="str">
            <v>JEFE DE GRUPO</v>
          </cell>
          <cell r="K4336" t="str">
            <v>hh</v>
          </cell>
          <cell r="M4336">
            <v>2.3E-3</v>
          </cell>
          <cell r="N4336">
            <v>13.01</v>
          </cell>
          <cell r="O4336">
            <v>0.03</v>
          </cell>
          <cell r="P4336">
            <v>2.86</v>
          </cell>
          <cell r="Q4336">
            <v>37.340000000000003</v>
          </cell>
        </row>
        <row r="4337">
          <cell r="J4337" t="str">
            <v>OPERARIO</v>
          </cell>
          <cell r="K4337" t="str">
            <v>hh</v>
          </cell>
          <cell r="M4337">
            <v>2.5399999999999999E-2</v>
          </cell>
          <cell r="N4337">
            <v>12.2</v>
          </cell>
          <cell r="O4337">
            <v>0.31</v>
          </cell>
          <cell r="P4337">
            <v>31.62</v>
          </cell>
          <cell r="Q4337">
            <v>385.86</v>
          </cell>
        </row>
        <row r="4338">
          <cell r="J4338" t="str">
            <v>OFICIAL</v>
          </cell>
          <cell r="K4338" t="str">
            <v>hh</v>
          </cell>
          <cell r="M4338">
            <v>2.4799999999999999E-2</v>
          </cell>
          <cell r="N4338">
            <v>10.87</v>
          </cell>
          <cell r="O4338">
            <v>0.27</v>
          </cell>
          <cell r="P4338">
            <v>30.87</v>
          </cell>
          <cell r="Q4338">
            <v>336.07</v>
          </cell>
        </row>
        <row r="4339">
          <cell r="J4339" t="str">
            <v>ACERO CORRUGADO fy=4200 kg/cm2 GRADO 60</v>
          </cell>
          <cell r="K4339" t="str">
            <v>Kg</v>
          </cell>
          <cell r="M4339">
            <v>1.1000000000000001</v>
          </cell>
          <cell r="N4339">
            <v>2.33</v>
          </cell>
          <cell r="O4339">
            <v>2.56</v>
          </cell>
          <cell r="P4339">
            <v>1369.18</v>
          </cell>
          <cell r="Q4339">
            <v>3186.46</v>
          </cell>
        </row>
        <row r="4340">
          <cell r="J4340" t="str">
            <v>ALAMBRE NEGRO RECOCIDO Nº 16</v>
          </cell>
          <cell r="K4340" t="str">
            <v>Kg</v>
          </cell>
          <cell r="M4340">
            <v>6.1100000000000002E-2</v>
          </cell>
          <cell r="N4340">
            <v>3.11</v>
          </cell>
          <cell r="O4340">
            <v>0.19</v>
          </cell>
          <cell r="P4340">
            <v>76.05</v>
          </cell>
          <cell r="Q4340">
            <v>236.49</v>
          </cell>
        </row>
        <row r="4341">
          <cell r="J4341" t="str">
            <v>PETROLEO D-2</v>
          </cell>
          <cell r="K4341" t="str">
            <v>gal</v>
          </cell>
          <cell r="M4341">
            <v>2.0199999999999999E-2</v>
          </cell>
          <cell r="N4341">
            <v>8.4</v>
          </cell>
          <cell r="O4341">
            <v>0.17</v>
          </cell>
          <cell r="P4341">
            <v>25.14</v>
          </cell>
          <cell r="Q4341">
            <v>211.6</v>
          </cell>
        </row>
        <row r="4342">
          <cell r="J4342" t="str">
            <v>IMPLEMENTOS DE SEGURIDAD</v>
          </cell>
          <cell r="K4342" t="str">
            <v>hh</v>
          </cell>
          <cell r="M4342">
            <v>4.2599999999999999E-2</v>
          </cell>
          <cell r="N4342">
            <v>0.47</v>
          </cell>
          <cell r="O4342">
            <v>0.02</v>
          </cell>
          <cell r="P4342">
            <v>53.02</v>
          </cell>
          <cell r="Q4342">
            <v>24.89</v>
          </cell>
        </row>
        <row r="4343">
          <cell r="J4343" t="str">
            <v>HERRAMIENTAS MANUALES</v>
          </cell>
          <cell r="K4343" t="str">
            <v>%MO</v>
          </cell>
          <cell r="M4343">
            <v>4.41E-2</v>
          </cell>
          <cell r="N4343">
            <v>0.68</v>
          </cell>
          <cell r="O4343">
            <v>0.03</v>
          </cell>
          <cell r="P4343">
            <v>54.89</v>
          </cell>
          <cell r="Q4343">
            <v>37.340000000000003</v>
          </cell>
        </row>
        <row r="4344">
          <cell r="J4344" t="str">
            <v>CAMION GRUA DE 5.75TN</v>
          </cell>
          <cell r="K4344" t="str">
            <v>hm</v>
          </cell>
          <cell r="M4344">
            <v>6.4000000000000003E-3</v>
          </cell>
          <cell r="N4344">
            <v>100.8</v>
          </cell>
          <cell r="O4344">
            <v>0.65</v>
          </cell>
          <cell r="P4344">
            <v>7.97</v>
          </cell>
          <cell r="Q4344">
            <v>809.06</v>
          </cell>
        </row>
        <row r="4345">
          <cell r="J4345" t="str">
            <v>JEFE DE GRUPO</v>
          </cell>
          <cell r="K4345" t="str">
            <v>hh</v>
          </cell>
          <cell r="M4345">
            <v>0.19980000000000001</v>
          </cell>
          <cell r="N4345">
            <v>13.01</v>
          </cell>
          <cell r="O4345">
            <v>2.6</v>
          </cell>
          <cell r="P4345">
            <v>12.23</v>
          </cell>
          <cell r="Q4345">
            <v>159.12</v>
          </cell>
        </row>
        <row r="4346">
          <cell r="J4346" t="str">
            <v>OPERARIO</v>
          </cell>
          <cell r="K4346" t="str">
            <v>hh</v>
          </cell>
          <cell r="M4346">
            <v>0.8</v>
          </cell>
          <cell r="N4346">
            <v>12.2</v>
          </cell>
          <cell r="O4346">
            <v>9.76</v>
          </cell>
          <cell r="P4346">
            <v>48.96</v>
          </cell>
          <cell r="Q4346">
            <v>597.30999999999995</v>
          </cell>
        </row>
        <row r="4347">
          <cell r="J4347" t="str">
            <v>AYUDANTE</v>
          </cell>
          <cell r="K4347" t="str">
            <v>hh</v>
          </cell>
          <cell r="M4347">
            <v>1.6004</v>
          </cell>
          <cell r="N4347">
            <v>9.81</v>
          </cell>
          <cell r="O4347">
            <v>15.7</v>
          </cell>
          <cell r="P4347">
            <v>97.94</v>
          </cell>
          <cell r="Q4347">
            <v>960.84</v>
          </cell>
        </row>
        <row r="4348">
          <cell r="J4348" t="str">
            <v>CONCRETO PREMEZCLADO f'c=210 kg/cm2, Piedra 57, Slump 3-4"</v>
          </cell>
          <cell r="K4348" t="str">
            <v>m3</v>
          </cell>
          <cell r="M4348">
            <v>1.03</v>
          </cell>
          <cell r="N4348">
            <v>198.19</v>
          </cell>
          <cell r="O4348">
            <v>204.14</v>
          </cell>
          <cell r="P4348">
            <v>63.04</v>
          </cell>
          <cell r="Q4348">
            <v>12493.37</v>
          </cell>
        </row>
        <row r="4349">
          <cell r="J4349" t="str">
            <v>IMPLEMENTOS DE SEGURIDAD</v>
          </cell>
          <cell r="K4349" t="str">
            <v>hh</v>
          </cell>
          <cell r="M4349">
            <v>2.5956999999999999</v>
          </cell>
          <cell r="N4349">
            <v>0.47</v>
          </cell>
          <cell r="O4349">
            <v>1.22</v>
          </cell>
          <cell r="P4349">
            <v>158.86000000000001</v>
          </cell>
          <cell r="Q4349">
            <v>74.66</v>
          </cell>
        </row>
        <row r="4350">
          <cell r="J4350" t="str">
            <v>GASOLINA 84</v>
          </cell>
          <cell r="K4350" t="str">
            <v>gal</v>
          </cell>
          <cell r="M4350">
            <v>0.16020000000000001</v>
          </cell>
          <cell r="N4350">
            <v>8.3000000000000007</v>
          </cell>
          <cell r="O4350">
            <v>1.33</v>
          </cell>
          <cell r="P4350">
            <v>9.8000000000000007</v>
          </cell>
          <cell r="Q4350">
            <v>81.400000000000006</v>
          </cell>
        </row>
        <row r="4351">
          <cell r="J4351" t="str">
            <v>VIBRADOR DE CONCRETO3/4" - 2"</v>
          </cell>
          <cell r="K4351" t="str">
            <v>hm</v>
          </cell>
          <cell r="M4351">
            <v>0.59399999999999997</v>
          </cell>
          <cell r="N4351">
            <v>5</v>
          </cell>
          <cell r="O4351">
            <v>2.97</v>
          </cell>
          <cell r="P4351">
            <v>36.35</v>
          </cell>
          <cell r="Q4351">
            <v>181.76</v>
          </cell>
        </row>
        <row r="4352">
          <cell r="J4352" t="str">
            <v>SERVICIO DE BOMBA P/PREMEZCLADO</v>
          </cell>
          <cell r="K4352" t="str">
            <v>m3</v>
          </cell>
          <cell r="M4352">
            <v>1.03</v>
          </cell>
          <cell r="N4352">
            <v>30</v>
          </cell>
          <cell r="O4352">
            <v>30.9</v>
          </cell>
          <cell r="P4352">
            <v>63.04</v>
          </cell>
          <cell r="Q4352">
            <v>1891.08</v>
          </cell>
        </row>
        <row r="4353">
          <cell r="J4353" t="str">
            <v>HERRAMIENTAS MANUALES</v>
          </cell>
          <cell r="K4353" t="str">
            <v>%MO</v>
          </cell>
          <cell r="M4353">
            <v>4.99E-2</v>
          </cell>
          <cell r="N4353">
            <v>28.06</v>
          </cell>
          <cell r="O4353">
            <v>1.4</v>
          </cell>
          <cell r="P4353">
            <v>3.05</v>
          </cell>
          <cell r="Q4353">
            <v>85.68</v>
          </cell>
        </row>
        <row r="4354">
          <cell r="J4354" t="str">
            <v>JEFE DE GRUPO</v>
          </cell>
          <cell r="K4354" t="str">
            <v>hh</v>
          </cell>
          <cell r="M4354">
            <v>0.17829999999999999</v>
          </cell>
          <cell r="N4354">
            <v>13.01</v>
          </cell>
          <cell r="O4354">
            <v>2.3199999999999998</v>
          </cell>
          <cell r="P4354">
            <v>41.08</v>
          </cell>
          <cell r="Q4354">
            <v>534.53</v>
          </cell>
        </row>
        <row r="4355">
          <cell r="J4355" t="str">
            <v>OPERARIO</v>
          </cell>
          <cell r="K4355" t="str">
            <v>hh</v>
          </cell>
          <cell r="M4355">
            <v>0.88849999999999996</v>
          </cell>
          <cell r="N4355">
            <v>12.2</v>
          </cell>
          <cell r="O4355">
            <v>10.84</v>
          </cell>
          <cell r="P4355">
            <v>204.71</v>
          </cell>
          <cell r="Q4355">
            <v>2497.54</v>
          </cell>
        </row>
        <row r="4356">
          <cell r="J4356" t="str">
            <v>OFICIAL</v>
          </cell>
          <cell r="K4356" t="str">
            <v>hh</v>
          </cell>
          <cell r="M4356">
            <v>1.0662</v>
          </cell>
          <cell r="N4356">
            <v>10.87</v>
          </cell>
          <cell r="O4356">
            <v>11.59</v>
          </cell>
          <cell r="P4356">
            <v>245.65</v>
          </cell>
          <cell r="Q4356">
            <v>2670.34</v>
          </cell>
        </row>
        <row r="4357">
          <cell r="J4357" t="str">
            <v>AYUDANTE</v>
          </cell>
          <cell r="K4357" t="str">
            <v>hh</v>
          </cell>
          <cell r="M4357">
            <v>0.35580000000000001</v>
          </cell>
          <cell r="N4357">
            <v>9.81</v>
          </cell>
          <cell r="O4357">
            <v>3.49</v>
          </cell>
          <cell r="P4357">
            <v>81.98</v>
          </cell>
          <cell r="Q4357">
            <v>804.1</v>
          </cell>
        </row>
        <row r="4358">
          <cell r="J4358" t="str">
            <v>ALAMBRE NEGRO RECOCIDO Nº 8</v>
          </cell>
          <cell r="K4358" t="str">
            <v>Kg</v>
          </cell>
          <cell r="M4358">
            <v>0.12</v>
          </cell>
          <cell r="N4358">
            <v>3</v>
          </cell>
          <cell r="O4358">
            <v>0.36</v>
          </cell>
          <cell r="P4358">
            <v>27.65</v>
          </cell>
          <cell r="Q4358">
            <v>82.94</v>
          </cell>
        </row>
        <row r="4359">
          <cell r="J4359" t="str">
            <v>CLAVOS PARA MADERA CON CABEZA</v>
          </cell>
          <cell r="K4359" t="str">
            <v>Kg</v>
          </cell>
          <cell r="M4359">
            <v>0.2172</v>
          </cell>
          <cell r="N4359">
            <v>2.9</v>
          </cell>
          <cell r="O4359">
            <v>0.63</v>
          </cell>
          <cell r="P4359">
            <v>50.04</v>
          </cell>
          <cell r="Q4359">
            <v>145.15</v>
          </cell>
        </row>
        <row r="4360">
          <cell r="J4360" t="str">
            <v>MADERA TORNILLO INC. CORTE</v>
          </cell>
          <cell r="K4360" t="str">
            <v>p2</v>
          </cell>
          <cell r="M4360">
            <v>4.0743999999999998</v>
          </cell>
          <cell r="N4360">
            <v>3.7</v>
          </cell>
          <cell r="O4360">
            <v>15.08</v>
          </cell>
          <cell r="P4360">
            <v>938.74</v>
          </cell>
          <cell r="Q4360">
            <v>3474.43</v>
          </cell>
        </row>
        <row r="4361">
          <cell r="J4361" t="str">
            <v>IMPLEMENTOS DE SEGURIDAD</v>
          </cell>
          <cell r="K4361" t="str">
            <v>hh</v>
          </cell>
          <cell r="M4361">
            <v>2.4893999999999998</v>
          </cell>
          <cell r="N4361">
            <v>0.47</v>
          </cell>
          <cell r="O4361">
            <v>1.17</v>
          </cell>
          <cell r="P4361">
            <v>573.55999999999995</v>
          </cell>
          <cell r="Q4361">
            <v>269.57</v>
          </cell>
        </row>
        <row r="4362">
          <cell r="J4362" t="str">
            <v>HERRAMIENTAS MANUALES</v>
          </cell>
          <cell r="K4362" t="str">
            <v>%MO</v>
          </cell>
          <cell r="M4362">
            <v>3.0200000000000001E-2</v>
          </cell>
          <cell r="N4362">
            <v>29.51</v>
          </cell>
          <cell r="O4362">
            <v>0.89</v>
          </cell>
          <cell r="P4362">
            <v>6.96</v>
          </cell>
          <cell r="Q4362">
            <v>205.06</v>
          </cell>
        </row>
        <row r="4363">
          <cell r="J4363" t="str">
            <v>WATER STOP PVC DE 8"</v>
          </cell>
          <cell r="K4363" t="str">
            <v>m</v>
          </cell>
          <cell r="M4363">
            <v>0.30640000000000001</v>
          </cell>
          <cell r="N4363">
            <v>25</v>
          </cell>
          <cell r="O4363">
            <v>7.66</v>
          </cell>
          <cell r="P4363">
            <v>24.88</v>
          </cell>
          <cell r="Q4363">
            <v>621.99</v>
          </cell>
        </row>
        <row r="4364">
          <cell r="J4364" t="str">
            <v>SERVICIO DEHABILITADO DE ACERO DE REFUERZO</v>
          </cell>
          <cell r="K4364" t="str">
            <v>Kg</v>
          </cell>
          <cell r="M4364">
            <v>1.1143000000000001</v>
          </cell>
          <cell r="N4364">
            <v>0.35</v>
          </cell>
          <cell r="O4364">
            <v>0.39</v>
          </cell>
          <cell r="P4364">
            <v>5977.9</v>
          </cell>
          <cell r="Q4364">
            <v>2092.2399999999998</v>
          </cell>
        </row>
        <row r="4365">
          <cell r="J4365" t="str">
            <v>JEFE DE GRUPO</v>
          </cell>
          <cell r="K4365" t="str">
            <v>hh</v>
          </cell>
          <cell r="M4365">
            <v>2.3E-3</v>
          </cell>
          <cell r="N4365">
            <v>13.01</v>
          </cell>
          <cell r="O4365">
            <v>0.03</v>
          </cell>
          <cell r="P4365">
            <v>12.34</v>
          </cell>
          <cell r="Q4365">
            <v>160.94</v>
          </cell>
        </row>
        <row r="4366">
          <cell r="J4366" t="str">
            <v>OPERARIO</v>
          </cell>
          <cell r="K4366" t="str">
            <v>hh</v>
          </cell>
          <cell r="M4366">
            <v>2.5399999999999999E-2</v>
          </cell>
          <cell r="N4366">
            <v>12.2</v>
          </cell>
          <cell r="O4366">
            <v>0.31</v>
          </cell>
          <cell r="P4366">
            <v>136.26</v>
          </cell>
          <cell r="Q4366">
            <v>1663.06</v>
          </cell>
        </row>
        <row r="4367">
          <cell r="J4367" t="str">
            <v>OFICIAL</v>
          </cell>
          <cell r="K4367" t="str">
            <v>hh</v>
          </cell>
          <cell r="M4367">
            <v>2.4799999999999999E-2</v>
          </cell>
          <cell r="N4367">
            <v>10.87</v>
          </cell>
          <cell r="O4367">
            <v>0.27</v>
          </cell>
          <cell r="P4367">
            <v>133.04</v>
          </cell>
          <cell r="Q4367">
            <v>1448.47</v>
          </cell>
        </row>
        <row r="4368">
          <cell r="J4368" t="str">
            <v>ACERO CORRUGADO fy=4200 kg/cm2 GRADO 60</v>
          </cell>
          <cell r="K4368" t="str">
            <v>Kg</v>
          </cell>
          <cell r="M4368">
            <v>1.1000000000000001</v>
          </cell>
          <cell r="N4368">
            <v>2.33</v>
          </cell>
          <cell r="O4368">
            <v>2.56</v>
          </cell>
          <cell r="P4368">
            <v>5901.18</v>
          </cell>
          <cell r="Q4368">
            <v>13733.66</v>
          </cell>
        </row>
        <row r="4369">
          <cell r="J4369" t="str">
            <v>ALAMBRE NEGRO RECOCIDO Nº 16</v>
          </cell>
          <cell r="K4369" t="str">
            <v>Kg</v>
          </cell>
          <cell r="M4369">
            <v>6.1100000000000002E-2</v>
          </cell>
          <cell r="N4369">
            <v>3.11</v>
          </cell>
          <cell r="O4369">
            <v>0.19</v>
          </cell>
          <cell r="P4369">
            <v>327.78</v>
          </cell>
          <cell r="Q4369">
            <v>1019.29</v>
          </cell>
        </row>
        <row r="4370">
          <cell r="J4370" t="str">
            <v>PETROLEO D-2</v>
          </cell>
          <cell r="K4370" t="str">
            <v>gal</v>
          </cell>
          <cell r="M4370">
            <v>2.0199999999999999E-2</v>
          </cell>
          <cell r="N4370">
            <v>8.4</v>
          </cell>
          <cell r="O4370">
            <v>0.17</v>
          </cell>
          <cell r="P4370">
            <v>108.37</v>
          </cell>
          <cell r="Q4370">
            <v>912</v>
          </cell>
        </row>
        <row r="4371">
          <cell r="J4371" t="str">
            <v>IMPLEMENTOS DE SEGURIDAD</v>
          </cell>
          <cell r="K4371" t="str">
            <v>hh</v>
          </cell>
          <cell r="M4371">
            <v>4.2599999999999999E-2</v>
          </cell>
          <cell r="N4371">
            <v>0.47</v>
          </cell>
          <cell r="O4371">
            <v>0.02</v>
          </cell>
          <cell r="P4371">
            <v>228.54</v>
          </cell>
          <cell r="Q4371">
            <v>107.29</v>
          </cell>
        </row>
        <row r="4372">
          <cell r="J4372" t="str">
            <v>HERRAMIENTAS MANUALES</v>
          </cell>
          <cell r="K4372" t="str">
            <v>%MO</v>
          </cell>
          <cell r="M4372">
            <v>4.41E-2</v>
          </cell>
          <cell r="N4372">
            <v>0.68</v>
          </cell>
          <cell r="O4372">
            <v>0.03</v>
          </cell>
          <cell r="P4372">
            <v>236.58</v>
          </cell>
          <cell r="Q4372">
            <v>160.94</v>
          </cell>
        </row>
        <row r="4373">
          <cell r="J4373" t="str">
            <v>CAMION GRUA DE 5.75TN</v>
          </cell>
          <cell r="K4373" t="str">
            <v>hm</v>
          </cell>
          <cell r="M4373">
            <v>6.4000000000000003E-3</v>
          </cell>
          <cell r="N4373">
            <v>100.8</v>
          </cell>
          <cell r="O4373">
            <v>0.65</v>
          </cell>
          <cell r="P4373">
            <v>34.33</v>
          </cell>
          <cell r="Q4373">
            <v>3487.06</v>
          </cell>
        </row>
        <row r="4374">
          <cell r="J4374" t="str">
            <v>JEFE DE GRUPO</v>
          </cell>
          <cell r="K4374" t="str">
            <v>hh</v>
          </cell>
          <cell r="M4374">
            <v>5.2999999999999999E-2</v>
          </cell>
          <cell r="N4374">
            <v>13.01</v>
          </cell>
          <cell r="O4374">
            <v>0.69</v>
          </cell>
          <cell r="P4374">
            <v>0.46</v>
          </cell>
          <cell r="Q4374">
            <v>6.04</v>
          </cell>
        </row>
        <row r="4375">
          <cell r="J4375" t="str">
            <v>OPERARIO</v>
          </cell>
          <cell r="K4375" t="str">
            <v>hh</v>
          </cell>
          <cell r="M4375">
            <v>1.0664</v>
          </cell>
          <cell r="N4375">
            <v>12.2</v>
          </cell>
          <cell r="O4375">
            <v>13.01</v>
          </cell>
          <cell r="P4375">
            <v>9.33</v>
          </cell>
          <cell r="Q4375">
            <v>113.84</v>
          </cell>
        </row>
        <row r="4376">
          <cell r="J4376" t="str">
            <v>AYUDANTE</v>
          </cell>
          <cell r="K4376" t="str">
            <v>hh</v>
          </cell>
          <cell r="M4376">
            <v>1.0663</v>
          </cell>
          <cell r="N4376">
            <v>9.81</v>
          </cell>
          <cell r="O4376">
            <v>10.46</v>
          </cell>
          <cell r="P4376">
            <v>9.33</v>
          </cell>
          <cell r="Q4376">
            <v>91.53</v>
          </cell>
        </row>
        <row r="4377">
          <cell r="J4377" t="str">
            <v>OPERADOR DE EQUIPO PESADO</v>
          </cell>
          <cell r="K4377" t="str">
            <v>hh</v>
          </cell>
          <cell r="M4377">
            <v>8.6199999999999999E-2</v>
          </cell>
          <cell r="N4377">
            <v>12.64</v>
          </cell>
          <cell r="O4377">
            <v>1.0900000000000001</v>
          </cell>
          <cell r="P4377">
            <v>0.75</v>
          </cell>
          <cell r="Q4377">
            <v>9.5399999999999991</v>
          </cell>
        </row>
        <row r="4378">
          <cell r="J4378" t="str">
            <v>CONCRETO PREMEZCLADO f'c=210 kg/cm2, Piedra 67, Slump 3-4"</v>
          </cell>
          <cell r="K4378" t="str">
            <v>m3</v>
          </cell>
          <cell r="M4378">
            <v>1.03</v>
          </cell>
          <cell r="N4378">
            <v>200.99</v>
          </cell>
          <cell r="O4378">
            <v>207.02</v>
          </cell>
          <cell r="P4378">
            <v>9.01</v>
          </cell>
          <cell r="Q4378">
            <v>1811.43</v>
          </cell>
        </row>
        <row r="4379">
          <cell r="J4379" t="str">
            <v>PETROLEO D-2</v>
          </cell>
          <cell r="K4379" t="str">
            <v>gal</v>
          </cell>
          <cell r="M4379">
            <v>0.6</v>
          </cell>
          <cell r="N4379">
            <v>8.4</v>
          </cell>
          <cell r="O4379">
            <v>5.04</v>
          </cell>
          <cell r="P4379">
            <v>5.25</v>
          </cell>
          <cell r="Q4379">
            <v>44.1</v>
          </cell>
        </row>
        <row r="4380">
          <cell r="J4380" t="str">
            <v>IMPLEMENTOS DE SEGURIDAD</v>
          </cell>
          <cell r="K4380" t="str">
            <v>hh</v>
          </cell>
          <cell r="M4380">
            <v>2.2766000000000002</v>
          </cell>
          <cell r="N4380">
            <v>0.47</v>
          </cell>
          <cell r="O4380">
            <v>1.07</v>
          </cell>
          <cell r="P4380">
            <v>19.920000000000002</v>
          </cell>
          <cell r="Q4380">
            <v>9.36</v>
          </cell>
        </row>
        <row r="4381">
          <cell r="J4381" t="str">
            <v>GASOLINA 84</v>
          </cell>
          <cell r="K4381" t="str">
            <v>gal</v>
          </cell>
          <cell r="M4381">
            <v>0.21329999999999999</v>
          </cell>
          <cell r="N4381">
            <v>8.3000000000000007</v>
          </cell>
          <cell r="O4381">
            <v>1.77</v>
          </cell>
          <cell r="P4381">
            <v>1.87</v>
          </cell>
          <cell r="Q4381">
            <v>15.49</v>
          </cell>
        </row>
        <row r="4382">
          <cell r="J4382" t="str">
            <v>VIBRADOR DE CONCRETO3/4" - 2"</v>
          </cell>
          <cell r="K4382" t="str">
            <v>hm</v>
          </cell>
          <cell r="M4382">
            <v>0.79400000000000004</v>
          </cell>
          <cell r="N4382">
            <v>5</v>
          </cell>
          <cell r="O4382">
            <v>3.97</v>
          </cell>
          <cell r="P4382">
            <v>6.95</v>
          </cell>
          <cell r="Q4382">
            <v>34.74</v>
          </cell>
        </row>
        <row r="4383">
          <cell r="J4383" t="str">
            <v>GRUA TORRE MC60</v>
          </cell>
          <cell r="K4383" t="str">
            <v>hm</v>
          </cell>
          <cell r="M4383">
            <v>8.5699999999999998E-2</v>
          </cell>
          <cell r="N4383">
            <v>127.99</v>
          </cell>
          <cell r="O4383">
            <v>10.97</v>
          </cell>
          <cell r="P4383">
            <v>0.75</v>
          </cell>
          <cell r="Q4383">
            <v>95.99</v>
          </cell>
        </row>
        <row r="4384">
          <cell r="J4384" t="str">
            <v>HERRAMIENTAS MANUALES</v>
          </cell>
          <cell r="K4384" t="str">
            <v>%MO</v>
          </cell>
          <cell r="M4384">
            <v>5.0099999999999999E-2</v>
          </cell>
          <cell r="N4384">
            <v>24.16</v>
          </cell>
          <cell r="O4384">
            <v>1.21</v>
          </cell>
          <cell r="P4384">
            <v>0.44</v>
          </cell>
          <cell r="Q4384">
            <v>10.59</v>
          </cell>
        </row>
        <row r="4385">
          <cell r="J4385" t="str">
            <v>SERVICIO DEHABILITADO DE ACERO DE REFUERZO</v>
          </cell>
          <cell r="K4385" t="str">
            <v>Kg</v>
          </cell>
          <cell r="M4385">
            <v>1.1143000000000001</v>
          </cell>
          <cell r="N4385">
            <v>0.35</v>
          </cell>
          <cell r="O4385">
            <v>0.39</v>
          </cell>
          <cell r="P4385">
            <v>2534.13</v>
          </cell>
          <cell r="Q4385">
            <v>886.93</v>
          </cell>
        </row>
        <row r="4386">
          <cell r="J4386" t="str">
            <v>JEFE DE GRUPO</v>
          </cell>
          <cell r="K4386" t="str">
            <v>hh</v>
          </cell>
          <cell r="M4386">
            <v>2.3E-3</v>
          </cell>
          <cell r="N4386">
            <v>13.01</v>
          </cell>
          <cell r="O4386">
            <v>0.03</v>
          </cell>
          <cell r="P4386">
            <v>5.23</v>
          </cell>
          <cell r="Q4386">
            <v>68.23</v>
          </cell>
        </row>
        <row r="4387">
          <cell r="J4387" t="str">
            <v>OPERARIO</v>
          </cell>
          <cell r="K4387" t="str">
            <v>hh</v>
          </cell>
          <cell r="M4387">
            <v>2.5399999999999999E-2</v>
          </cell>
          <cell r="N4387">
            <v>12.2</v>
          </cell>
          <cell r="O4387">
            <v>0.31</v>
          </cell>
          <cell r="P4387">
            <v>57.76</v>
          </cell>
          <cell r="Q4387">
            <v>705</v>
          </cell>
        </row>
        <row r="4388">
          <cell r="J4388" t="str">
            <v>OFICIAL</v>
          </cell>
          <cell r="K4388" t="str">
            <v>hh</v>
          </cell>
          <cell r="M4388">
            <v>2.4799999999999999E-2</v>
          </cell>
          <cell r="N4388">
            <v>10.87</v>
          </cell>
          <cell r="O4388">
            <v>0.27</v>
          </cell>
          <cell r="P4388">
            <v>56.4</v>
          </cell>
          <cell r="Q4388">
            <v>614.03</v>
          </cell>
        </row>
        <row r="4389">
          <cell r="J4389" t="str">
            <v>ACERO CORRUGADO fy=4200 kg/cm2 GRADO 60</v>
          </cell>
          <cell r="K4389" t="str">
            <v>Kg</v>
          </cell>
          <cell r="M4389">
            <v>1.1000000000000001</v>
          </cell>
          <cell r="N4389">
            <v>2.33</v>
          </cell>
          <cell r="O4389">
            <v>2.56</v>
          </cell>
          <cell r="P4389">
            <v>2501.61</v>
          </cell>
          <cell r="Q4389">
            <v>5821.93</v>
          </cell>
        </row>
        <row r="4390">
          <cell r="J4390" t="str">
            <v>ALAMBRE NEGRO RECOCIDO Nº 16</v>
          </cell>
          <cell r="K4390" t="str">
            <v>Kg</v>
          </cell>
          <cell r="M4390">
            <v>6.1100000000000002E-2</v>
          </cell>
          <cell r="N4390">
            <v>3.11</v>
          </cell>
          <cell r="O4390">
            <v>0.19</v>
          </cell>
          <cell r="P4390">
            <v>138.94999999999999</v>
          </cell>
          <cell r="Q4390">
            <v>432.1</v>
          </cell>
        </row>
        <row r="4391">
          <cell r="J4391" t="str">
            <v>PETROLEO D-2</v>
          </cell>
          <cell r="K4391" t="str">
            <v>gal</v>
          </cell>
          <cell r="M4391">
            <v>2.0199999999999999E-2</v>
          </cell>
          <cell r="N4391">
            <v>8.4</v>
          </cell>
          <cell r="O4391">
            <v>0.17</v>
          </cell>
          <cell r="P4391">
            <v>45.94</v>
          </cell>
          <cell r="Q4391">
            <v>386.61</v>
          </cell>
        </row>
        <row r="4392">
          <cell r="J4392" t="str">
            <v>IMPLEMENTOS DE SEGURIDAD</v>
          </cell>
          <cell r="K4392" t="str">
            <v>hh</v>
          </cell>
          <cell r="M4392">
            <v>4.2599999999999999E-2</v>
          </cell>
          <cell r="N4392">
            <v>0.47</v>
          </cell>
          <cell r="O4392">
            <v>0.02</v>
          </cell>
          <cell r="P4392">
            <v>96.88</v>
          </cell>
          <cell r="Q4392">
            <v>45.48</v>
          </cell>
        </row>
        <row r="4393">
          <cell r="J4393" t="str">
            <v>HERRAMIENTAS MANUALES</v>
          </cell>
          <cell r="K4393" t="str">
            <v>%MO</v>
          </cell>
          <cell r="M4393">
            <v>4.41E-2</v>
          </cell>
          <cell r="N4393">
            <v>0.68</v>
          </cell>
          <cell r="O4393">
            <v>0.03</v>
          </cell>
          <cell r="P4393">
            <v>100.29</v>
          </cell>
          <cell r="Q4393">
            <v>68.23</v>
          </cell>
        </row>
        <row r="4394">
          <cell r="J4394" t="str">
            <v>CAMION GRUA DE 5.75TN</v>
          </cell>
          <cell r="K4394" t="str">
            <v>hm</v>
          </cell>
          <cell r="M4394">
            <v>6.4000000000000003E-3</v>
          </cell>
          <cell r="N4394">
            <v>100.8</v>
          </cell>
          <cell r="O4394">
            <v>0.65</v>
          </cell>
          <cell r="P4394">
            <v>14.55</v>
          </cell>
          <cell r="Q4394">
            <v>1478.22</v>
          </cell>
        </row>
        <row r="4395">
          <cell r="J4395" t="str">
            <v>JEFE DE GRUPO</v>
          </cell>
          <cell r="K4395" t="str">
            <v>hh</v>
          </cell>
          <cell r="M4395">
            <v>8.9200000000000002E-2</v>
          </cell>
          <cell r="N4395">
            <v>13.01</v>
          </cell>
          <cell r="O4395">
            <v>1.1599999999999999</v>
          </cell>
          <cell r="P4395">
            <v>11.07</v>
          </cell>
          <cell r="Q4395">
            <v>143.93</v>
          </cell>
        </row>
        <row r="4396">
          <cell r="J4396" t="str">
            <v>OPERARIO</v>
          </cell>
          <cell r="K4396" t="str">
            <v>hh</v>
          </cell>
          <cell r="M4396">
            <v>0.88849999999999996</v>
          </cell>
          <cell r="N4396">
            <v>12.2</v>
          </cell>
          <cell r="O4396">
            <v>10.84</v>
          </cell>
          <cell r="P4396">
            <v>110.25</v>
          </cell>
          <cell r="Q4396">
            <v>1345.03</v>
          </cell>
        </row>
        <row r="4397">
          <cell r="J4397" t="str">
            <v>OFICIAL</v>
          </cell>
          <cell r="K4397" t="str">
            <v>hh</v>
          </cell>
          <cell r="M4397">
            <v>1.0662</v>
          </cell>
          <cell r="N4397">
            <v>10.87</v>
          </cell>
          <cell r="O4397">
            <v>11.59</v>
          </cell>
          <cell r="P4397">
            <v>132.29</v>
          </cell>
          <cell r="Q4397">
            <v>1438.09</v>
          </cell>
        </row>
        <row r="4398">
          <cell r="J4398" t="str">
            <v>AYUDANTE</v>
          </cell>
          <cell r="K4398" t="str">
            <v>hh</v>
          </cell>
          <cell r="M4398">
            <v>0.35580000000000001</v>
          </cell>
          <cell r="N4398">
            <v>9.81</v>
          </cell>
          <cell r="O4398">
            <v>3.49</v>
          </cell>
          <cell r="P4398">
            <v>44.15</v>
          </cell>
          <cell r="Q4398">
            <v>433.04</v>
          </cell>
        </row>
        <row r="4399">
          <cell r="J4399" t="str">
            <v>ALAMBRE NEGRO RECOCIDO Nº 8</v>
          </cell>
          <cell r="K4399" t="str">
            <v>Kg</v>
          </cell>
          <cell r="M4399">
            <v>0.82669999999999999</v>
          </cell>
          <cell r="N4399">
            <v>3</v>
          </cell>
          <cell r="O4399">
            <v>2.48</v>
          </cell>
          <cell r="P4399">
            <v>102.58</v>
          </cell>
          <cell r="Q4399">
            <v>307.72000000000003</v>
          </cell>
        </row>
        <row r="4400">
          <cell r="J4400" t="str">
            <v>MADERA TORNILLO INC. CORTE</v>
          </cell>
          <cell r="K4400" t="str">
            <v>p2</v>
          </cell>
          <cell r="M4400">
            <v>4.1340000000000003</v>
          </cell>
          <cell r="N4400">
            <v>3.7</v>
          </cell>
          <cell r="O4400">
            <v>15.3</v>
          </cell>
          <cell r="P4400">
            <v>512.95000000000005</v>
          </cell>
          <cell r="Q4400">
            <v>1898.42</v>
          </cell>
        </row>
        <row r="4401">
          <cell r="J4401" t="str">
            <v>CLAVOS PARA MADERA CON CABEZA</v>
          </cell>
          <cell r="K4401" t="str">
            <v>Kg</v>
          </cell>
          <cell r="M4401">
            <v>5.5199999999999999E-2</v>
          </cell>
          <cell r="N4401">
            <v>2.9</v>
          </cell>
          <cell r="O4401">
            <v>0.16</v>
          </cell>
          <cell r="P4401">
            <v>6.85</v>
          </cell>
          <cell r="Q4401">
            <v>19.850000000000001</v>
          </cell>
        </row>
        <row r="4402">
          <cell r="J4402" t="str">
            <v>DESMOLDANTE</v>
          </cell>
          <cell r="K4402" t="str">
            <v>lt</v>
          </cell>
          <cell r="M4402">
            <v>2.3300000000000001E-2</v>
          </cell>
          <cell r="N4402">
            <v>21.05</v>
          </cell>
          <cell r="O4402">
            <v>0.49</v>
          </cell>
          <cell r="P4402">
            <v>2.89</v>
          </cell>
          <cell r="Q4402">
            <v>60.8</v>
          </cell>
        </row>
        <row r="4403">
          <cell r="J4403" t="str">
            <v>IMPLEMENTOS DE SEGURIDAD</v>
          </cell>
          <cell r="K4403" t="str">
            <v>hh</v>
          </cell>
          <cell r="M4403">
            <v>2.4043000000000001</v>
          </cell>
          <cell r="N4403">
            <v>0.47</v>
          </cell>
          <cell r="O4403">
            <v>1.1299999999999999</v>
          </cell>
          <cell r="P4403">
            <v>298.33</v>
          </cell>
          <cell r="Q4403">
            <v>140.21</v>
          </cell>
        </row>
        <row r="4404">
          <cell r="J4404" t="str">
            <v>HERRAMIENTAS MANUALES</v>
          </cell>
          <cell r="K4404" t="str">
            <v>%MO</v>
          </cell>
          <cell r="M4404">
            <v>4.99E-2</v>
          </cell>
          <cell r="N4404">
            <v>27.08</v>
          </cell>
          <cell r="O4404">
            <v>1.35</v>
          </cell>
          <cell r="P4404">
            <v>6.19</v>
          </cell>
          <cell r="Q4404">
            <v>167.51</v>
          </cell>
        </row>
        <row r="4405">
          <cell r="J4405" t="str">
            <v>OPERARIO</v>
          </cell>
          <cell r="K4405" t="str">
            <v>hh</v>
          </cell>
          <cell r="M4405">
            <v>0.2</v>
          </cell>
          <cell r="N4405">
            <v>12.2</v>
          </cell>
          <cell r="O4405">
            <v>2.44</v>
          </cell>
          <cell r="P4405">
            <v>2.39</v>
          </cell>
          <cell r="Q4405">
            <v>29.11</v>
          </cell>
        </row>
        <row r="4406">
          <cell r="J4406" t="str">
            <v>OFICIAL</v>
          </cell>
          <cell r="K4406" t="str">
            <v>hh</v>
          </cell>
          <cell r="M4406">
            <v>0.2006</v>
          </cell>
          <cell r="N4406">
            <v>10.87</v>
          </cell>
          <cell r="O4406">
            <v>2.1800000000000002</v>
          </cell>
          <cell r="P4406">
            <v>2.39</v>
          </cell>
          <cell r="Q4406">
            <v>26.01</v>
          </cell>
        </row>
        <row r="4407">
          <cell r="J4407" t="str">
            <v>AYUDANTE</v>
          </cell>
          <cell r="K4407" t="str">
            <v>hh</v>
          </cell>
          <cell r="M4407">
            <v>0.60040000000000004</v>
          </cell>
          <cell r="N4407">
            <v>9.81</v>
          </cell>
          <cell r="O4407">
            <v>5.89</v>
          </cell>
          <cell r="P4407">
            <v>7.16</v>
          </cell>
          <cell r="Q4407">
            <v>70.27</v>
          </cell>
        </row>
        <row r="4408">
          <cell r="J4408" t="str">
            <v>CONCRETO PREMEZCLADO f'c=210 kg/cm2, Piedra 67, Slump 3-4"</v>
          </cell>
          <cell r="K4408" t="str">
            <v>m3</v>
          </cell>
          <cell r="M4408">
            <v>1.05</v>
          </cell>
          <cell r="N4408">
            <v>200.99</v>
          </cell>
          <cell r="O4408">
            <v>211.04</v>
          </cell>
          <cell r="P4408">
            <v>12.53</v>
          </cell>
          <cell r="Q4408">
            <v>2517.71</v>
          </cell>
        </row>
        <row r="4409">
          <cell r="J4409" t="str">
            <v>IMPLEMENTOS DE SEGURIDAD</v>
          </cell>
          <cell r="K4409" t="str">
            <v>hh</v>
          </cell>
          <cell r="M4409">
            <v>1</v>
          </cell>
          <cell r="N4409">
            <v>0.47</v>
          </cell>
          <cell r="O4409">
            <v>0.47</v>
          </cell>
          <cell r="P4409">
            <v>11.93</v>
          </cell>
          <cell r="Q4409">
            <v>5.61</v>
          </cell>
        </row>
        <row r="4410">
          <cell r="J4410" t="str">
            <v>HERRAMIENTAS MANUALES</v>
          </cell>
          <cell r="K4410" t="str">
            <v>%MO</v>
          </cell>
          <cell r="M4410">
            <v>0.03</v>
          </cell>
          <cell r="N4410">
            <v>10.99</v>
          </cell>
          <cell r="O4410">
            <v>0.33</v>
          </cell>
          <cell r="P4410">
            <v>0.36</v>
          </cell>
          <cell r="Q4410">
            <v>3.94</v>
          </cell>
        </row>
        <row r="4411">
          <cell r="J4411" t="str">
            <v>SERVICIO DE BOMBA P/PREMEZCLADO</v>
          </cell>
          <cell r="K4411" t="str">
            <v>m3</v>
          </cell>
          <cell r="M4411">
            <v>1.05</v>
          </cell>
          <cell r="N4411">
            <v>30</v>
          </cell>
          <cell r="O4411">
            <v>31.5</v>
          </cell>
          <cell r="P4411">
            <v>12.53</v>
          </cell>
          <cell r="Q4411">
            <v>375.8</v>
          </cell>
        </row>
        <row r="4412">
          <cell r="J4412" t="str">
            <v>VIBRADOR DE CONCRETO3/4" - 2"</v>
          </cell>
          <cell r="K4412" t="str">
            <v>hm</v>
          </cell>
          <cell r="M4412">
            <v>0.29799999999999999</v>
          </cell>
          <cell r="N4412">
            <v>5</v>
          </cell>
          <cell r="O4412">
            <v>1.49</v>
          </cell>
          <cell r="P4412">
            <v>3.56</v>
          </cell>
          <cell r="Q4412">
            <v>17.78</v>
          </cell>
        </row>
        <row r="4413">
          <cell r="J4413" t="str">
            <v>OPERARIO</v>
          </cell>
          <cell r="K4413" t="str">
            <v>hh</v>
          </cell>
          <cell r="M4413">
            <v>0.1</v>
          </cell>
          <cell r="N4413">
            <v>12.2</v>
          </cell>
          <cell r="O4413">
            <v>1.22</v>
          </cell>
          <cell r="P4413">
            <v>3.01</v>
          </cell>
          <cell r="Q4413">
            <v>36.729999999999997</v>
          </cell>
        </row>
        <row r="4414">
          <cell r="J4414" t="str">
            <v>OFICIAL</v>
          </cell>
          <cell r="K4414" t="str">
            <v>hh</v>
          </cell>
          <cell r="M4414">
            <v>1</v>
          </cell>
          <cell r="N4414">
            <v>10.87</v>
          </cell>
          <cell r="O4414">
            <v>10.87</v>
          </cell>
          <cell r="P4414">
            <v>30.11</v>
          </cell>
          <cell r="Q4414">
            <v>327.3</v>
          </cell>
        </row>
        <row r="4415">
          <cell r="J4415" t="str">
            <v>AYUDANTE</v>
          </cell>
          <cell r="K4415" t="str">
            <v>hh</v>
          </cell>
          <cell r="M4415">
            <v>1</v>
          </cell>
          <cell r="N4415">
            <v>9.81</v>
          </cell>
          <cell r="O4415">
            <v>9.81</v>
          </cell>
          <cell r="P4415">
            <v>30.11</v>
          </cell>
          <cell r="Q4415">
            <v>295.38</v>
          </cell>
        </row>
        <row r="4416">
          <cell r="J4416" t="str">
            <v>ALAMBRE NEGRO RECOCIDO Nº 8</v>
          </cell>
          <cell r="K4416" t="str">
            <v>Kg</v>
          </cell>
          <cell r="M4416">
            <v>0.08</v>
          </cell>
          <cell r="N4416">
            <v>3</v>
          </cell>
          <cell r="O4416">
            <v>0.24</v>
          </cell>
          <cell r="P4416">
            <v>2.41</v>
          </cell>
          <cell r="Q4416">
            <v>7.23</v>
          </cell>
        </row>
        <row r="4417">
          <cell r="J4417" t="str">
            <v>CLAVOS PARA MADERA CON CABEZA</v>
          </cell>
          <cell r="K4417" t="str">
            <v>Kg</v>
          </cell>
          <cell r="M4417">
            <v>0.2172</v>
          </cell>
          <cell r="N4417">
            <v>2.9</v>
          </cell>
          <cell r="O4417">
            <v>0.63</v>
          </cell>
          <cell r="P4417">
            <v>6.54</v>
          </cell>
          <cell r="Q4417">
            <v>18.97</v>
          </cell>
        </row>
        <row r="4418">
          <cell r="J4418" t="str">
            <v>TRIPLAY LUPUNA DE 4' X8'X10 mm</v>
          </cell>
          <cell r="K4418" t="str">
            <v>pl</v>
          </cell>
          <cell r="M4418">
            <v>4.41E-2</v>
          </cell>
          <cell r="N4418">
            <v>54</v>
          </cell>
          <cell r="O4418">
            <v>2.38</v>
          </cell>
          <cell r="P4418">
            <v>1.33</v>
          </cell>
          <cell r="Q4418">
            <v>71.66</v>
          </cell>
        </row>
        <row r="4419">
          <cell r="J4419" t="str">
            <v>MADERA TORNILLO INC. CORTE</v>
          </cell>
          <cell r="K4419" t="str">
            <v>p2</v>
          </cell>
          <cell r="M4419">
            <v>2.5011999999999999</v>
          </cell>
          <cell r="N4419">
            <v>3.7</v>
          </cell>
          <cell r="O4419">
            <v>9.25</v>
          </cell>
          <cell r="P4419">
            <v>75.31</v>
          </cell>
          <cell r="Q4419">
            <v>278.52</v>
          </cell>
        </row>
        <row r="4420">
          <cell r="J4420" t="str">
            <v>IMPLEMENTOS DE SEGURIDAD</v>
          </cell>
          <cell r="K4420" t="str">
            <v>hh</v>
          </cell>
          <cell r="M4420">
            <v>2.1063999999999998</v>
          </cell>
          <cell r="N4420">
            <v>0.47</v>
          </cell>
          <cell r="O4420">
            <v>0.99</v>
          </cell>
          <cell r="P4420">
            <v>63.42</v>
          </cell>
          <cell r="Q4420">
            <v>29.81</v>
          </cell>
        </row>
        <row r="4421">
          <cell r="J4421" t="str">
            <v>HERRAMIENTAS MANUALES</v>
          </cell>
          <cell r="K4421" t="str">
            <v>%MO</v>
          </cell>
          <cell r="M4421">
            <v>2.9899999999999999E-2</v>
          </cell>
          <cell r="N4421">
            <v>25.45</v>
          </cell>
          <cell r="O4421">
            <v>0.76</v>
          </cell>
          <cell r="P4421">
            <v>0.9</v>
          </cell>
          <cell r="Q4421">
            <v>22.88</v>
          </cell>
        </row>
        <row r="4422">
          <cell r="J4422" t="str">
            <v>SERVICIO DE GRUA</v>
          </cell>
          <cell r="K4422" t="str">
            <v>glb</v>
          </cell>
          <cell r="M4422">
            <v>1</v>
          </cell>
          <cell r="N4422">
            <v>5.47</v>
          </cell>
          <cell r="O4422">
            <v>5.47</v>
          </cell>
          <cell r="P4422">
            <v>30.11</v>
          </cell>
          <cell r="Q4422">
            <v>164.7</v>
          </cell>
        </row>
        <row r="4423">
          <cell r="J4423" t="str">
            <v>SERVICIO DEHABILITADO DE ACERO DE REFUERZO</v>
          </cell>
          <cell r="K4423" t="str">
            <v>Kg</v>
          </cell>
          <cell r="M4423">
            <v>1.1143000000000001</v>
          </cell>
          <cell r="N4423">
            <v>0.35</v>
          </cell>
          <cell r="O4423">
            <v>0.39</v>
          </cell>
          <cell r="P4423">
            <v>1639.6</v>
          </cell>
          <cell r="Q4423">
            <v>573.85</v>
          </cell>
        </row>
        <row r="4424">
          <cell r="J4424" t="str">
            <v>JEFE DE GRUPO</v>
          </cell>
          <cell r="K4424" t="str">
            <v>hh</v>
          </cell>
          <cell r="M4424">
            <v>2.3E-3</v>
          </cell>
          <cell r="N4424">
            <v>13.01</v>
          </cell>
          <cell r="O4424">
            <v>0.03</v>
          </cell>
          <cell r="P4424">
            <v>3.38</v>
          </cell>
          <cell r="Q4424">
            <v>44.14</v>
          </cell>
        </row>
        <row r="4425">
          <cell r="J4425" t="str">
            <v>OPERARIO</v>
          </cell>
          <cell r="K4425" t="str">
            <v>hh</v>
          </cell>
          <cell r="M4425">
            <v>2.5399999999999999E-2</v>
          </cell>
          <cell r="N4425">
            <v>12.2</v>
          </cell>
          <cell r="O4425">
            <v>0.31</v>
          </cell>
          <cell r="P4425">
            <v>37.369999999999997</v>
          </cell>
          <cell r="Q4425">
            <v>456.14</v>
          </cell>
        </row>
        <row r="4426">
          <cell r="J4426" t="str">
            <v>OFICIAL</v>
          </cell>
          <cell r="K4426" t="str">
            <v>hh</v>
          </cell>
          <cell r="M4426">
            <v>2.4799999999999999E-2</v>
          </cell>
          <cell r="N4426">
            <v>10.87</v>
          </cell>
          <cell r="O4426">
            <v>0.27</v>
          </cell>
          <cell r="P4426">
            <v>36.49</v>
          </cell>
          <cell r="Q4426">
            <v>397.28</v>
          </cell>
        </row>
        <row r="4427">
          <cell r="J4427" t="str">
            <v>ACERO CORRUGADO fy=4200 kg/cm2 GRADO 60</v>
          </cell>
          <cell r="K4427" t="str">
            <v>Kg</v>
          </cell>
          <cell r="M4427">
            <v>1.1000000000000001</v>
          </cell>
          <cell r="N4427">
            <v>2.33</v>
          </cell>
          <cell r="O4427">
            <v>2.56</v>
          </cell>
          <cell r="P4427">
            <v>1618.56</v>
          </cell>
          <cell r="Q4427">
            <v>3766.84</v>
          </cell>
        </row>
        <row r="4428">
          <cell r="J4428" t="str">
            <v>ALAMBRE NEGRO RECOCIDO Nº 16</v>
          </cell>
          <cell r="K4428" t="str">
            <v>Kg</v>
          </cell>
          <cell r="M4428">
            <v>6.1100000000000002E-2</v>
          </cell>
          <cell r="N4428">
            <v>3.11</v>
          </cell>
          <cell r="O4428">
            <v>0.19</v>
          </cell>
          <cell r="P4428">
            <v>89.9</v>
          </cell>
          <cell r="Q4428">
            <v>279.57</v>
          </cell>
        </row>
        <row r="4429">
          <cell r="J4429" t="str">
            <v>PETROLEO D-2</v>
          </cell>
          <cell r="K4429" t="str">
            <v>gal</v>
          </cell>
          <cell r="M4429">
            <v>2.0199999999999999E-2</v>
          </cell>
          <cell r="N4429">
            <v>8.4</v>
          </cell>
          <cell r="O4429">
            <v>0.17</v>
          </cell>
          <cell r="P4429">
            <v>29.72</v>
          </cell>
          <cell r="Q4429">
            <v>250.14</v>
          </cell>
        </row>
        <row r="4430">
          <cell r="J4430" t="str">
            <v>IMPLEMENTOS DE SEGURIDAD</v>
          </cell>
          <cell r="K4430" t="str">
            <v>hh</v>
          </cell>
          <cell r="M4430">
            <v>4.2599999999999999E-2</v>
          </cell>
          <cell r="N4430">
            <v>0.47</v>
          </cell>
          <cell r="O4430">
            <v>0.02</v>
          </cell>
          <cell r="P4430">
            <v>62.68</v>
          </cell>
          <cell r="Q4430">
            <v>29.43</v>
          </cell>
        </row>
        <row r="4431">
          <cell r="J4431" t="str">
            <v>HERRAMIENTAS MANUALES</v>
          </cell>
          <cell r="K4431" t="str">
            <v>%MO</v>
          </cell>
          <cell r="M4431">
            <v>4.41E-2</v>
          </cell>
          <cell r="N4431">
            <v>0.68</v>
          </cell>
          <cell r="O4431">
            <v>0.03</v>
          </cell>
          <cell r="P4431">
            <v>64.89</v>
          </cell>
          <cell r="Q4431">
            <v>44.14</v>
          </cell>
        </row>
        <row r="4432">
          <cell r="J4432" t="str">
            <v>CAMION GRUA DE 5.75TN</v>
          </cell>
          <cell r="K4432" t="str">
            <v>hm</v>
          </cell>
          <cell r="M4432">
            <v>6.4000000000000003E-3</v>
          </cell>
          <cell r="N4432">
            <v>100.8</v>
          </cell>
          <cell r="O4432">
            <v>0.65</v>
          </cell>
          <cell r="P4432">
            <v>9.42</v>
          </cell>
          <cell r="Q4432">
            <v>956.42</v>
          </cell>
        </row>
        <row r="4433">
          <cell r="J4433" t="str">
            <v>JEFE DE GRUPO</v>
          </cell>
          <cell r="K4433" t="str">
            <v>hh</v>
          </cell>
          <cell r="M4433">
            <v>0.2283</v>
          </cell>
          <cell r="N4433">
            <v>13.01</v>
          </cell>
          <cell r="O4433">
            <v>2.97</v>
          </cell>
          <cell r="P4433">
            <v>6.25</v>
          </cell>
          <cell r="Q4433">
            <v>81.290000000000006</v>
          </cell>
        </row>
        <row r="4434">
          <cell r="J4434" t="str">
            <v>OPERARIO</v>
          </cell>
          <cell r="K4434" t="str">
            <v>hh</v>
          </cell>
          <cell r="M4434">
            <v>0.68610000000000004</v>
          </cell>
          <cell r="N4434">
            <v>12.2</v>
          </cell>
          <cell r="O4434">
            <v>8.3699999999999992</v>
          </cell>
          <cell r="P4434">
            <v>18.78</v>
          </cell>
          <cell r="Q4434">
            <v>229.09</v>
          </cell>
        </row>
        <row r="4435">
          <cell r="J4435" t="str">
            <v>OFICIAL</v>
          </cell>
          <cell r="K4435" t="str">
            <v>hh</v>
          </cell>
          <cell r="M4435">
            <v>0.22819999999999999</v>
          </cell>
          <cell r="N4435">
            <v>10.87</v>
          </cell>
          <cell r="O4435">
            <v>2.48</v>
          </cell>
          <cell r="P4435">
            <v>6.25</v>
          </cell>
          <cell r="Q4435">
            <v>67.88</v>
          </cell>
        </row>
        <row r="4436">
          <cell r="J4436" t="str">
            <v>AYUDANTE</v>
          </cell>
          <cell r="K4436" t="str">
            <v>hh</v>
          </cell>
          <cell r="M4436">
            <v>0.68600000000000005</v>
          </cell>
          <cell r="N4436">
            <v>9.81</v>
          </cell>
          <cell r="O4436">
            <v>6.73</v>
          </cell>
          <cell r="P4436">
            <v>18.78</v>
          </cell>
          <cell r="Q4436">
            <v>184.2</v>
          </cell>
        </row>
        <row r="4437">
          <cell r="J4437" t="str">
            <v>CONCRETO PREMEZCLADO f'c=210 kg/cm2, Piedra 67, Slump 3-4"</v>
          </cell>
          <cell r="K4437" t="str">
            <v>m3</v>
          </cell>
          <cell r="M4437">
            <v>1.05</v>
          </cell>
          <cell r="N4437">
            <v>200.99</v>
          </cell>
          <cell r="O4437">
            <v>211.04</v>
          </cell>
          <cell r="P4437">
            <v>28.74</v>
          </cell>
          <cell r="Q4437">
            <v>5776.16</v>
          </cell>
        </row>
        <row r="4438">
          <cell r="J4438" t="str">
            <v>IMPLEMENTOS DE SEGURIDAD</v>
          </cell>
          <cell r="K4438" t="str">
            <v>hh</v>
          </cell>
          <cell r="M4438">
            <v>1.8298000000000001</v>
          </cell>
          <cell r="N4438">
            <v>0.47</v>
          </cell>
          <cell r="O4438">
            <v>0.86</v>
          </cell>
          <cell r="P4438">
            <v>50.08</v>
          </cell>
          <cell r="Q4438">
            <v>23.54</v>
          </cell>
        </row>
        <row r="4439">
          <cell r="J4439" t="str">
            <v>HERRAMIENTAS MANUALES</v>
          </cell>
          <cell r="K4439" t="str">
            <v>%MO</v>
          </cell>
          <cell r="M4439">
            <v>4.99E-2</v>
          </cell>
          <cell r="N4439">
            <v>21.43</v>
          </cell>
          <cell r="O4439">
            <v>1.07</v>
          </cell>
          <cell r="P4439">
            <v>1.37</v>
          </cell>
          <cell r="Q4439">
            <v>29.29</v>
          </cell>
        </row>
        <row r="4440">
          <cell r="J4440" t="str">
            <v>SERVICIO DE BOMBA P/PREMEZCLADO</v>
          </cell>
          <cell r="K4440" t="str">
            <v>m3</v>
          </cell>
          <cell r="M4440">
            <v>1.05</v>
          </cell>
          <cell r="N4440">
            <v>30</v>
          </cell>
          <cell r="O4440">
            <v>31.5</v>
          </cell>
          <cell r="P4440">
            <v>28.74</v>
          </cell>
          <cell r="Q4440">
            <v>862.16</v>
          </cell>
        </row>
        <row r="4441">
          <cell r="J4441" t="str">
            <v>VIBRADOR DE CONCRETO3/4" - 2"</v>
          </cell>
          <cell r="K4441" t="str">
            <v>hm</v>
          </cell>
          <cell r="M4441">
            <v>0.34</v>
          </cell>
          <cell r="N4441">
            <v>5</v>
          </cell>
          <cell r="O4441">
            <v>1.7</v>
          </cell>
          <cell r="P4441">
            <v>9.31</v>
          </cell>
          <cell r="Q4441">
            <v>46.53</v>
          </cell>
        </row>
        <row r="4442">
          <cell r="J4442" t="str">
            <v>JEFE DE GRUPO</v>
          </cell>
          <cell r="K4442" t="str">
            <v>hh</v>
          </cell>
          <cell r="M4442">
            <v>5.2999999999999999E-2</v>
          </cell>
          <cell r="N4442">
            <v>13.01</v>
          </cell>
          <cell r="O4442">
            <v>0.69</v>
          </cell>
          <cell r="P4442">
            <v>1.01</v>
          </cell>
          <cell r="Q4442">
            <v>13.11</v>
          </cell>
        </row>
        <row r="4443">
          <cell r="J4443" t="str">
            <v>OPERARIO</v>
          </cell>
          <cell r="K4443" t="str">
            <v>hh</v>
          </cell>
          <cell r="M4443">
            <v>0.53359999999999996</v>
          </cell>
          <cell r="N4443">
            <v>12.2</v>
          </cell>
          <cell r="O4443">
            <v>6.51</v>
          </cell>
          <cell r="P4443">
            <v>10.14</v>
          </cell>
          <cell r="Q4443">
            <v>123.69</v>
          </cell>
        </row>
        <row r="4444">
          <cell r="J4444" t="str">
            <v>OFICIAL</v>
          </cell>
          <cell r="K4444" t="str">
            <v>hh</v>
          </cell>
          <cell r="M4444">
            <v>0.53359999999999996</v>
          </cell>
          <cell r="N4444">
            <v>10.87</v>
          </cell>
          <cell r="O4444">
            <v>5.8</v>
          </cell>
          <cell r="P4444">
            <v>10.14</v>
          </cell>
          <cell r="Q4444">
            <v>110.2</v>
          </cell>
        </row>
        <row r="4445">
          <cell r="J4445" t="str">
            <v>ALAMBRE NEGRO RECOCIDO Nº 8</v>
          </cell>
          <cell r="K4445" t="str">
            <v>Kg</v>
          </cell>
          <cell r="M4445">
            <v>0.1033</v>
          </cell>
          <cell r="N4445">
            <v>3</v>
          </cell>
          <cell r="O4445">
            <v>0.31</v>
          </cell>
          <cell r="P4445">
            <v>1.96</v>
          </cell>
          <cell r="Q4445">
            <v>5.89</v>
          </cell>
        </row>
        <row r="4446">
          <cell r="J4446" t="str">
            <v>CLAVOS PARA MADERA CON CABEZA</v>
          </cell>
          <cell r="K4446" t="str">
            <v>Kg</v>
          </cell>
          <cell r="M4446">
            <v>0.1103</v>
          </cell>
          <cell r="N4446">
            <v>2.9</v>
          </cell>
          <cell r="O4446">
            <v>0.32</v>
          </cell>
          <cell r="P4446">
            <v>2.1</v>
          </cell>
          <cell r="Q4446">
            <v>6.08</v>
          </cell>
        </row>
        <row r="4447">
          <cell r="J4447" t="str">
            <v>MADERA TORNILLO INC. CORTE</v>
          </cell>
          <cell r="K4447" t="str">
            <v>p2</v>
          </cell>
          <cell r="M4447">
            <v>1.8511</v>
          </cell>
          <cell r="N4447">
            <v>3.7</v>
          </cell>
          <cell r="O4447">
            <v>6.85</v>
          </cell>
          <cell r="P4447">
            <v>35.17</v>
          </cell>
          <cell r="Q4447">
            <v>130.15</v>
          </cell>
        </row>
        <row r="4448">
          <cell r="J4448" t="str">
            <v>IMPLEMENTOS DE SEGURIDAD</v>
          </cell>
          <cell r="K4448" t="str">
            <v>hh</v>
          </cell>
          <cell r="M4448">
            <v>1.1276999999999999</v>
          </cell>
          <cell r="N4448">
            <v>0.47</v>
          </cell>
          <cell r="O4448">
            <v>0.53</v>
          </cell>
          <cell r="P4448">
            <v>21.43</v>
          </cell>
          <cell r="Q4448">
            <v>10.07</v>
          </cell>
        </row>
        <row r="4449">
          <cell r="J4449" t="str">
            <v>HERRAMIENTAS MANUALES</v>
          </cell>
          <cell r="K4449" t="str">
            <v>%MO</v>
          </cell>
          <cell r="M4449">
            <v>3.0200000000000001E-2</v>
          </cell>
          <cell r="N4449">
            <v>13.57</v>
          </cell>
          <cell r="O4449">
            <v>0.41</v>
          </cell>
          <cell r="P4449">
            <v>0.56999999999999995</v>
          </cell>
          <cell r="Q4449">
            <v>7.79</v>
          </cell>
        </row>
        <row r="4450">
          <cell r="J4450" t="str">
            <v>SERVICIO DE GRUA</v>
          </cell>
          <cell r="K4450" t="str">
            <v>glb</v>
          </cell>
          <cell r="M4450">
            <v>1</v>
          </cell>
          <cell r="N4450">
            <v>3.13</v>
          </cell>
          <cell r="O4450">
            <v>3.13</v>
          </cell>
          <cell r="P4450">
            <v>19</v>
          </cell>
          <cell r="Q4450">
            <v>59.47</v>
          </cell>
        </row>
        <row r="4451">
          <cell r="J4451" t="str">
            <v>ALQUILER DE ENCOFRADO</v>
          </cell>
          <cell r="K4451" t="str">
            <v>glb</v>
          </cell>
          <cell r="M4451">
            <v>1</v>
          </cell>
          <cell r="N4451">
            <v>8.25</v>
          </cell>
          <cell r="O4451">
            <v>8.25</v>
          </cell>
          <cell r="P4451">
            <v>19</v>
          </cell>
          <cell r="Q4451">
            <v>156.75</v>
          </cell>
        </row>
        <row r="4452">
          <cell r="J4452" t="str">
            <v>SERVICIO DEHABILITADO DE ACERO DE REFUERZO</v>
          </cell>
          <cell r="K4452" t="str">
            <v>Kg</v>
          </cell>
          <cell r="M4452">
            <v>1.1143000000000001</v>
          </cell>
          <cell r="N4452">
            <v>0.35</v>
          </cell>
          <cell r="O4452">
            <v>0.39</v>
          </cell>
          <cell r="P4452">
            <v>3551.68</v>
          </cell>
          <cell r="Q4452">
            <v>1243.07</v>
          </cell>
        </row>
        <row r="4453">
          <cell r="J4453" t="str">
            <v>JEFE DE GRUPO</v>
          </cell>
          <cell r="K4453" t="str">
            <v>hh</v>
          </cell>
          <cell r="M4453">
            <v>2.3E-3</v>
          </cell>
          <cell r="N4453">
            <v>13.01</v>
          </cell>
          <cell r="O4453">
            <v>0.03</v>
          </cell>
          <cell r="P4453">
            <v>7.33</v>
          </cell>
          <cell r="Q4453">
            <v>95.62</v>
          </cell>
        </row>
        <row r="4454">
          <cell r="J4454" t="str">
            <v>OPERARIO</v>
          </cell>
          <cell r="K4454" t="str">
            <v>hh</v>
          </cell>
          <cell r="M4454">
            <v>2.5399999999999999E-2</v>
          </cell>
          <cell r="N4454">
            <v>12.2</v>
          </cell>
          <cell r="O4454">
            <v>0.31</v>
          </cell>
          <cell r="P4454">
            <v>80.959999999999994</v>
          </cell>
          <cell r="Q4454">
            <v>988.08</v>
          </cell>
        </row>
        <row r="4455">
          <cell r="J4455" t="str">
            <v>OFICIAL</v>
          </cell>
          <cell r="K4455" t="str">
            <v>hh</v>
          </cell>
          <cell r="M4455">
            <v>2.4799999999999999E-2</v>
          </cell>
          <cell r="N4455">
            <v>10.87</v>
          </cell>
          <cell r="O4455">
            <v>0.27</v>
          </cell>
          <cell r="P4455">
            <v>79.05</v>
          </cell>
          <cell r="Q4455">
            <v>860.59</v>
          </cell>
        </row>
        <row r="4456">
          <cell r="J4456" t="str">
            <v>ACERO CORRUGADO fy=4200 kg/cm2 GRADO 60</v>
          </cell>
          <cell r="K4456" t="str">
            <v>Kg</v>
          </cell>
          <cell r="M4456">
            <v>1.1000000000000001</v>
          </cell>
          <cell r="N4456">
            <v>2.33</v>
          </cell>
          <cell r="O4456">
            <v>2.56</v>
          </cell>
          <cell r="P4456">
            <v>3506.1</v>
          </cell>
          <cell r="Q4456">
            <v>8159.64</v>
          </cell>
        </row>
        <row r="4457">
          <cell r="J4457" t="str">
            <v>ALAMBRE NEGRO RECOCIDO Nº 16</v>
          </cell>
          <cell r="K4457" t="str">
            <v>Kg</v>
          </cell>
          <cell r="M4457">
            <v>6.1100000000000002E-2</v>
          </cell>
          <cell r="N4457">
            <v>3.11</v>
          </cell>
          <cell r="O4457">
            <v>0.19</v>
          </cell>
          <cell r="P4457">
            <v>194.75</v>
          </cell>
          <cell r="Q4457">
            <v>605.6</v>
          </cell>
        </row>
        <row r="4458">
          <cell r="J4458" t="str">
            <v>PETROLEO D-2</v>
          </cell>
          <cell r="K4458" t="str">
            <v>gal</v>
          </cell>
          <cell r="M4458">
            <v>2.0199999999999999E-2</v>
          </cell>
          <cell r="N4458">
            <v>8.4</v>
          </cell>
          <cell r="O4458">
            <v>0.17</v>
          </cell>
          <cell r="P4458">
            <v>64.38</v>
          </cell>
          <cell r="Q4458">
            <v>541.85</v>
          </cell>
        </row>
        <row r="4459">
          <cell r="J4459" t="str">
            <v>IMPLEMENTOS DE SEGURIDAD</v>
          </cell>
          <cell r="K4459" t="str">
            <v>hh</v>
          </cell>
          <cell r="M4459">
            <v>4.2599999999999999E-2</v>
          </cell>
          <cell r="N4459">
            <v>0.47</v>
          </cell>
          <cell r="O4459">
            <v>0.02</v>
          </cell>
          <cell r="P4459">
            <v>135.78</v>
          </cell>
          <cell r="Q4459">
            <v>63.75</v>
          </cell>
        </row>
        <row r="4460">
          <cell r="J4460" t="str">
            <v>HERRAMIENTAS MANUALES</v>
          </cell>
          <cell r="K4460" t="str">
            <v>%MO</v>
          </cell>
          <cell r="M4460">
            <v>4.41E-2</v>
          </cell>
          <cell r="N4460">
            <v>0.68</v>
          </cell>
          <cell r="O4460">
            <v>0.03</v>
          </cell>
          <cell r="P4460">
            <v>140.56</v>
          </cell>
          <cell r="Q4460">
            <v>95.62</v>
          </cell>
        </row>
        <row r="4461">
          <cell r="J4461" t="str">
            <v>CAMION GRUA DE 5.75TN</v>
          </cell>
          <cell r="K4461" t="str">
            <v>hm</v>
          </cell>
          <cell r="M4461">
            <v>6.4000000000000003E-3</v>
          </cell>
          <cell r="N4461">
            <v>100.8</v>
          </cell>
          <cell r="O4461">
            <v>0.65</v>
          </cell>
          <cell r="P4461">
            <v>20.399999999999999</v>
          </cell>
          <cell r="Q4461">
            <v>2071.7800000000002</v>
          </cell>
        </row>
        <row r="4462">
          <cell r="J4462" t="str">
            <v>JEFE DE GRUPO</v>
          </cell>
          <cell r="K4462" t="str">
            <v>hh</v>
          </cell>
          <cell r="M4462">
            <v>8.0000000000000004E-4</v>
          </cell>
          <cell r="N4462">
            <v>13.01</v>
          </cell>
          <cell r="O4462">
            <v>0.01</v>
          </cell>
          <cell r="P4462">
            <v>2.15</v>
          </cell>
          <cell r="Q4462">
            <v>26.85</v>
          </cell>
        </row>
        <row r="4463">
          <cell r="J4463" t="str">
            <v>OPERARIO</v>
          </cell>
          <cell r="K4463" t="str">
            <v>hh</v>
          </cell>
          <cell r="M4463">
            <v>4.8999999999999998E-3</v>
          </cell>
          <cell r="N4463">
            <v>12.2</v>
          </cell>
          <cell r="O4463">
            <v>0.06</v>
          </cell>
          <cell r="P4463">
            <v>13.16</v>
          </cell>
          <cell r="Q4463">
            <v>161.1</v>
          </cell>
        </row>
        <row r="4464">
          <cell r="J4464" t="str">
            <v>OFICIAL</v>
          </cell>
          <cell r="K4464" t="str">
            <v>hh</v>
          </cell>
          <cell r="M4464">
            <v>4.5999999999999999E-3</v>
          </cell>
          <cell r="N4464">
            <v>10.87</v>
          </cell>
          <cell r="O4464">
            <v>0.05</v>
          </cell>
          <cell r="P4464">
            <v>12.35</v>
          </cell>
          <cell r="Q4464">
            <v>134.25</v>
          </cell>
        </row>
        <row r="4465">
          <cell r="J4465" t="str">
            <v>AYUDANTE</v>
          </cell>
          <cell r="K4465" t="str">
            <v>hh</v>
          </cell>
          <cell r="M4465">
            <v>4.0800000000000003E-2</v>
          </cell>
          <cell r="N4465">
            <v>9.81</v>
          </cell>
          <cell r="O4465">
            <v>0.4</v>
          </cell>
          <cell r="P4465">
            <v>109.55</v>
          </cell>
          <cell r="Q4465">
            <v>1074</v>
          </cell>
        </row>
        <row r="4466">
          <cell r="J4466" t="str">
            <v>LADRILLO PARA TECHO 15 X 30 X 30 cm 8 HUECOS REX</v>
          </cell>
          <cell r="K4466" t="str">
            <v>u</v>
          </cell>
          <cell r="M4466">
            <v>1.05</v>
          </cell>
          <cell r="N4466">
            <v>1.6</v>
          </cell>
          <cell r="O4466">
            <v>1.68</v>
          </cell>
          <cell r="P4466">
            <v>2819.25</v>
          </cell>
          <cell r="Q4466">
            <v>4510.8</v>
          </cell>
        </row>
        <row r="4467">
          <cell r="J4467" t="str">
            <v>IMPLEMENTOS DE SEGURIDAD</v>
          </cell>
          <cell r="K4467" t="str">
            <v>hh</v>
          </cell>
          <cell r="M4467">
            <v>4.2599999999999999E-2</v>
          </cell>
          <cell r="N4467">
            <v>0.47</v>
          </cell>
          <cell r="O4467">
            <v>0.02</v>
          </cell>
          <cell r="P4467">
            <v>114.38</v>
          </cell>
          <cell r="Q4467">
            <v>53.7</v>
          </cell>
        </row>
        <row r="4468">
          <cell r="J4468" t="str">
            <v>HERRAMIENTAS MANUALES</v>
          </cell>
          <cell r="K4468" t="str">
            <v>%MO</v>
          </cell>
          <cell r="M4468">
            <v>3.6999999999999998E-2</v>
          </cell>
          <cell r="N4468">
            <v>0.54</v>
          </cell>
          <cell r="O4468">
            <v>0.02</v>
          </cell>
          <cell r="P4468">
            <v>99.35</v>
          </cell>
          <cell r="Q4468">
            <v>53.7</v>
          </cell>
        </row>
        <row r="4469">
          <cell r="J4469" t="str">
            <v>SERVICIO DE GRUA</v>
          </cell>
          <cell r="K4469" t="str">
            <v>glb</v>
          </cell>
          <cell r="M4469">
            <v>1</v>
          </cell>
          <cell r="N4469">
            <v>0.14000000000000001</v>
          </cell>
          <cell r="O4469">
            <v>0.14000000000000001</v>
          </cell>
          <cell r="P4469">
            <v>2685</v>
          </cell>
          <cell r="Q4469">
            <v>375.9</v>
          </cell>
        </row>
        <row r="4470">
          <cell r="J4470" t="str">
            <v>JEFE DE GRUPO</v>
          </cell>
          <cell r="K4470" t="str">
            <v>hh</v>
          </cell>
          <cell r="M4470">
            <v>0.2006</v>
          </cell>
          <cell r="N4470">
            <v>13.01</v>
          </cell>
          <cell r="O4470">
            <v>2.61</v>
          </cell>
          <cell r="P4470">
            <v>1.05</v>
          </cell>
          <cell r="Q4470">
            <v>13.7</v>
          </cell>
        </row>
        <row r="4471">
          <cell r="J4471" t="str">
            <v>AYUDANTE</v>
          </cell>
          <cell r="K4471" t="str">
            <v>hh</v>
          </cell>
          <cell r="M4471">
            <v>2.0265</v>
          </cell>
          <cell r="N4471">
            <v>9.81</v>
          </cell>
          <cell r="O4471">
            <v>19.88</v>
          </cell>
          <cell r="P4471">
            <v>10.64</v>
          </cell>
          <cell r="Q4471">
            <v>104.37</v>
          </cell>
        </row>
        <row r="4472">
          <cell r="J4472" t="str">
            <v>IMPLEMENTOS DE SEGURIDAD</v>
          </cell>
          <cell r="K4472" t="str">
            <v>hh</v>
          </cell>
          <cell r="M4472">
            <v>2.234</v>
          </cell>
          <cell r="N4472">
            <v>0.47</v>
          </cell>
          <cell r="O4472">
            <v>1.05</v>
          </cell>
          <cell r="P4472">
            <v>11.73</v>
          </cell>
          <cell r="Q4472">
            <v>5.51</v>
          </cell>
        </row>
        <row r="4473">
          <cell r="J4473" t="str">
            <v>HERRAMIENTAS MANUALES</v>
          </cell>
          <cell r="K4473" t="str">
            <v>%MO</v>
          </cell>
          <cell r="M4473">
            <v>4.99E-2</v>
          </cell>
          <cell r="N4473">
            <v>23.26</v>
          </cell>
          <cell r="O4473">
            <v>1.1599999999999999</v>
          </cell>
          <cell r="P4473">
            <v>0.26</v>
          </cell>
          <cell r="Q4473">
            <v>6.09</v>
          </cell>
        </row>
        <row r="4474">
          <cell r="J4474" t="str">
            <v>JEFE DE GRUPO</v>
          </cell>
          <cell r="K4474" t="str">
            <v>hh</v>
          </cell>
          <cell r="M4474">
            <v>1.5E-3</v>
          </cell>
          <cell r="N4474">
            <v>13.01</v>
          </cell>
          <cell r="O4474">
            <v>0.02</v>
          </cell>
          <cell r="P4474">
            <v>0.01</v>
          </cell>
          <cell r="Q4474">
            <v>0.13</v>
          </cell>
        </row>
        <row r="4475">
          <cell r="J4475" t="str">
            <v>AYUDANTE</v>
          </cell>
          <cell r="K4475" t="str">
            <v>hh</v>
          </cell>
          <cell r="M4475">
            <v>2.0400000000000001E-2</v>
          </cell>
          <cell r="N4475">
            <v>9.81</v>
          </cell>
          <cell r="O4475">
            <v>0.2</v>
          </cell>
          <cell r="P4475">
            <v>0.13</v>
          </cell>
          <cell r="Q4475">
            <v>1.31</v>
          </cell>
        </row>
        <row r="4476">
          <cell r="J4476" t="str">
            <v>OPERADOR DE EQUIPO PESADO</v>
          </cell>
          <cell r="K4476" t="str">
            <v>hh</v>
          </cell>
          <cell r="M4476">
            <v>4.9799999999999997E-2</v>
          </cell>
          <cell r="N4476">
            <v>12.64</v>
          </cell>
          <cell r="O4476">
            <v>0.63</v>
          </cell>
          <cell r="P4476">
            <v>0.33</v>
          </cell>
          <cell r="Q4476">
            <v>4.13</v>
          </cell>
        </row>
        <row r="4477">
          <cell r="J4477" t="str">
            <v>PETROLEO D-2</v>
          </cell>
          <cell r="K4477" t="str">
            <v>gal</v>
          </cell>
          <cell r="M4477">
            <v>0.29759999999999998</v>
          </cell>
          <cell r="N4477">
            <v>8.4</v>
          </cell>
          <cell r="O4477">
            <v>2.5</v>
          </cell>
          <cell r="P4477">
            <v>1.95</v>
          </cell>
          <cell r="Q4477">
            <v>16.399999999999999</v>
          </cell>
        </row>
        <row r="4478">
          <cell r="J4478" t="str">
            <v>IMPLEMENTOS DE SEGURIDAD</v>
          </cell>
          <cell r="K4478" t="str">
            <v>hh</v>
          </cell>
          <cell r="M4478">
            <v>6.3799999999999996E-2</v>
          </cell>
          <cell r="N4478">
            <v>0.47</v>
          </cell>
          <cell r="O4478">
            <v>0.03</v>
          </cell>
          <cell r="P4478">
            <v>0.42</v>
          </cell>
          <cell r="Q4478">
            <v>0.2</v>
          </cell>
        </row>
        <row r="4479">
          <cell r="J4479" t="str">
            <v>CAMION VOLQUETE 12 m3</v>
          </cell>
          <cell r="K4479" t="str">
            <v>hm</v>
          </cell>
          <cell r="M4479">
            <v>3.2800000000000003E-2</v>
          </cell>
          <cell r="N4479">
            <v>130.97999999999999</v>
          </cell>
          <cell r="O4479">
            <v>4.3</v>
          </cell>
          <cell r="P4479">
            <v>0.22</v>
          </cell>
          <cell r="Q4479">
            <v>28.21</v>
          </cell>
        </row>
        <row r="4480">
          <cell r="J4480" t="str">
            <v>CARGADOR RETROEXCAVADOR 62 HP 1 yd3</v>
          </cell>
          <cell r="K4480" t="str">
            <v>hm</v>
          </cell>
          <cell r="M4480">
            <v>8.6999999999999994E-3</v>
          </cell>
          <cell r="N4480">
            <v>94.09</v>
          </cell>
          <cell r="O4480">
            <v>0.82</v>
          </cell>
          <cell r="P4480">
            <v>0.06</v>
          </cell>
          <cell r="Q4480">
            <v>5.38</v>
          </cell>
        </row>
        <row r="4481">
          <cell r="J4481" t="str">
            <v>OPERARIO</v>
          </cell>
          <cell r="K4481" t="str">
            <v>hh</v>
          </cell>
          <cell r="M4481">
            <v>0.4</v>
          </cell>
          <cell r="N4481">
            <v>12.2</v>
          </cell>
          <cell r="O4481">
            <v>4.88</v>
          </cell>
          <cell r="P4481">
            <v>0.14000000000000001</v>
          </cell>
          <cell r="Q4481">
            <v>1.71</v>
          </cell>
        </row>
        <row r="4482">
          <cell r="J4482" t="str">
            <v>OFICIAL</v>
          </cell>
          <cell r="K4482" t="str">
            <v>hh</v>
          </cell>
          <cell r="M4482">
            <v>0.4002</v>
          </cell>
          <cell r="N4482">
            <v>10.87</v>
          </cell>
          <cell r="O4482">
            <v>4.3499999999999996</v>
          </cell>
          <cell r="P4482">
            <v>0.14000000000000001</v>
          </cell>
          <cell r="Q4482">
            <v>1.52</v>
          </cell>
        </row>
        <row r="4483">
          <cell r="J4483" t="str">
            <v>AYUDANTE</v>
          </cell>
          <cell r="K4483" t="str">
            <v>hh</v>
          </cell>
          <cell r="M4483">
            <v>1.5993999999999999</v>
          </cell>
          <cell r="N4483">
            <v>9.81</v>
          </cell>
          <cell r="O4483">
            <v>15.69</v>
          </cell>
          <cell r="P4483">
            <v>0.56000000000000005</v>
          </cell>
          <cell r="Q4483">
            <v>5.49</v>
          </cell>
        </row>
        <row r="4484">
          <cell r="J4484" t="str">
            <v>CONCRETO PREMEZCLADO f'c=210 kg/cm2, Piedra 67, Slump 3-4"</v>
          </cell>
          <cell r="K4484" t="str">
            <v>m3</v>
          </cell>
          <cell r="M4484">
            <v>1.05</v>
          </cell>
          <cell r="N4484">
            <v>200.99</v>
          </cell>
          <cell r="O4484">
            <v>211.04</v>
          </cell>
          <cell r="P4484">
            <v>0.37</v>
          </cell>
          <cell r="Q4484">
            <v>73.86</v>
          </cell>
        </row>
        <row r="4485">
          <cell r="J4485" t="str">
            <v>IMPLEMENTOS DE SEGURIDAD</v>
          </cell>
          <cell r="K4485" t="str">
            <v>hh</v>
          </cell>
          <cell r="M4485">
            <v>2.4043000000000001</v>
          </cell>
          <cell r="N4485">
            <v>0.47</v>
          </cell>
          <cell r="O4485">
            <v>1.1299999999999999</v>
          </cell>
          <cell r="P4485">
            <v>0.84</v>
          </cell>
          <cell r="Q4485">
            <v>0.4</v>
          </cell>
        </row>
        <row r="4486">
          <cell r="J4486" t="str">
            <v>HERRAMIENTAS MANUALES</v>
          </cell>
          <cell r="K4486" t="str">
            <v>%MO</v>
          </cell>
          <cell r="M4486">
            <v>3.0099999999999998E-2</v>
          </cell>
          <cell r="N4486">
            <v>26.58</v>
          </cell>
          <cell r="O4486">
            <v>0.8</v>
          </cell>
          <cell r="P4486">
            <v>0.01</v>
          </cell>
          <cell r="Q4486">
            <v>0.28000000000000003</v>
          </cell>
        </row>
        <row r="4487">
          <cell r="J4487" t="str">
            <v>VIBRADOR DE CONCRETO3/4" - 2"</v>
          </cell>
          <cell r="K4487" t="str">
            <v>hm</v>
          </cell>
          <cell r="M4487">
            <v>0.29799999999999999</v>
          </cell>
          <cell r="N4487">
            <v>5</v>
          </cell>
          <cell r="O4487">
            <v>1.49</v>
          </cell>
          <cell r="P4487">
            <v>0.1</v>
          </cell>
          <cell r="Q4487">
            <v>0.52</v>
          </cell>
        </row>
        <row r="4488">
          <cell r="J4488" t="str">
            <v>MEZCLADORA DE CONCRETO TAMBOR 18 HP 11 p3</v>
          </cell>
          <cell r="M4488">
            <v>0.32790000000000002</v>
          </cell>
          <cell r="N4488">
            <v>4.3</v>
          </cell>
          <cell r="O4488">
            <v>1.41</v>
          </cell>
          <cell r="P4488">
            <v>0.11</v>
          </cell>
          <cell r="Q4488">
            <v>0.49</v>
          </cell>
        </row>
        <row r="4489">
          <cell r="J4489" t="str">
            <v>GASOLINA 84</v>
          </cell>
          <cell r="K4489" t="str">
            <v>gal</v>
          </cell>
          <cell r="M4489">
            <v>0.1036</v>
          </cell>
          <cell r="N4489">
            <v>8.3000000000000007</v>
          </cell>
          <cell r="O4489">
            <v>0.86</v>
          </cell>
          <cell r="P4489">
            <v>0.04</v>
          </cell>
          <cell r="Q4489">
            <v>0.3</v>
          </cell>
        </row>
        <row r="4490">
          <cell r="J4490" t="str">
            <v>JEFE DE GRUPO</v>
          </cell>
          <cell r="K4490" t="str">
            <v>hh</v>
          </cell>
          <cell r="M4490">
            <v>5.2999999999999999E-2</v>
          </cell>
          <cell r="N4490">
            <v>13.01</v>
          </cell>
          <cell r="O4490">
            <v>0.69</v>
          </cell>
          <cell r="P4490">
            <v>0.06</v>
          </cell>
          <cell r="Q4490">
            <v>0.84</v>
          </cell>
        </row>
        <row r="4491">
          <cell r="J4491" t="str">
            <v>OPERARIO</v>
          </cell>
          <cell r="K4491" t="str">
            <v>hh</v>
          </cell>
          <cell r="M4491">
            <v>1.0664</v>
          </cell>
          <cell r="N4491">
            <v>12.2</v>
          </cell>
          <cell r="O4491">
            <v>13.01</v>
          </cell>
          <cell r="P4491">
            <v>1.3</v>
          </cell>
          <cell r="Q4491">
            <v>15.87</v>
          </cell>
        </row>
        <row r="4492">
          <cell r="J4492" t="str">
            <v>AYUDANTE</v>
          </cell>
          <cell r="K4492" t="str">
            <v>hh</v>
          </cell>
          <cell r="M4492">
            <v>1.0663</v>
          </cell>
          <cell r="N4492">
            <v>9.81</v>
          </cell>
          <cell r="O4492">
            <v>10.46</v>
          </cell>
          <cell r="P4492">
            <v>1.3</v>
          </cell>
          <cell r="Q4492">
            <v>12.76</v>
          </cell>
        </row>
        <row r="4493">
          <cell r="J4493" t="str">
            <v>OPERADOR DE EQUIPO PESADO</v>
          </cell>
          <cell r="K4493" t="str">
            <v>hh</v>
          </cell>
          <cell r="M4493">
            <v>8.6199999999999999E-2</v>
          </cell>
          <cell r="N4493">
            <v>12.64</v>
          </cell>
          <cell r="O4493">
            <v>1.0900000000000001</v>
          </cell>
          <cell r="P4493">
            <v>0.11</v>
          </cell>
          <cell r="Q4493">
            <v>1.33</v>
          </cell>
        </row>
        <row r="4494">
          <cell r="J4494" t="str">
            <v>CONCRETO PREMEZCLADO f'c=210 kg/cm2, Piedra 67, Slump 3-4"</v>
          </cell>
          <cell r="K4494" t="str">
            <v>m3</v>
          </cell>
          <cell r="M4494">
            <v>1.03</v>
          </cell>
          <cell r="N4494">
            <v>200.99</v>
          </cell>
          <cell r="O4494">
            <v>207.02</v>
          </cell>
          <cell r="P4494">
            <v>1.26</v>
          </cell>
          <cell r="Q4494">
            <v>252.56</v>
          </cell>
        </row>
        <row r="4495">
          <cell r="J4495" t="str">
            <v>PETROLEO D-2</v>
          </cell>
          <cell r="K4495" t="str">
            <v>gal</v>
          </cell>
          <cell r="M4495">
            <v>0.6</v>
          </cell>
          <cell r="N4495">
            <v>8.4</v>
          </cell>
          <cell r="O4495">
            <v>5.04</v>
          </cell>
          <cell r="P4495">
            <v>0.73</v>
          </cell>
          <cell r="Q4495">
            <v>6.15</v>
          </cell>
        </row>
        <row r="4496">
          <cell r="J4496" t="str">
            <v>IMPLEMENTOS DE SEGURIDAD</v>
          </cell>
          <cell r="K4496" t="str">
            <v>hh</v>
          </cell>
          <cell r="M4496">
            <v>2.2766000000000002</v>
          </cell>
          <cell r="N4496">
            <v>0.47</v>
          </cell>
          <cell r="O4496">
            <v>1.07</v>
          </cell>
          <cell r="P4496">
            <v>2.78</v>
          </cell>
          <cell r="Q4496">
            <v>1.31</v>
          </cell>
        </row>
        <row r="4497">
          <cell r="J4497" t="str">
            <v>GASOLINA 84</v>
          </cell>
          <cell r="K4497" t="str">
            <v>gal</v>
          </cell>
          <cell r="M4497">
            <v>0.21329999999999999</v>
          </cell>
          <cell r="N4497">
            <v>8.3000000000000007</v>
          </cell>
          <cell r="O4497">
            <v>1.77</v>
          </cell>
          <cell r="P4497">
            <v>0.26</v>
          </cell>
          <cell r="Q4497">
            <v>2.16</v>
          </cell>
        </row>
        <row r="4498">
          <cell r="J4498" t="str">
            <v>VIBRADOR DE CONCRETO3/4" - 2"</v>
          </cell>
          <cell r="K4498" t="str">
            <v>hm</v>
          </cell>
          <cell r="M4498">
            <v>0.79400000000000004</v>
          </cell>
          <cell r="N4498">
            <v>5</v>
          </cell>
          <cell r="O4498">
            <v>3.97</v>
          </cell>
          <cell r="P4498">
            <v>0.97</v>
          </cell>
          <cell r="Q4498">
            <v>4.84</v>
          </cell>
        </row>
        <row r="4499">
          <cell r="J4499" t="str">
            <v>GRUA TORRE MC60</v>
          </cell>
          <cell r="K4499" t="str">
            <v>hm</v>
          </cell>
          <cell r="M4499">
            <v>8.5699999999999998E-2</v>
          </cell>
          <cell r="N4499">
            <v>127.99</v>
          </cell>
          <cell r="O4499">
            <v>10.97</v>
          </cell>
          <cell r="P4499">
            <v>0.1</v>
          </cell>
          <cell r="Q4499">
            <v>13.38</v>
          </cell>
        </row>
        <row r="4500">
          <cell r="J4500" t="str">
            <v>HERRAMIENTAS MANUALES</v>
          </cell>
          <cell r="K4500" t="str">
            <v>%MO</v>
          </cell>
          <cell r="M4500">
            <v>5.0099999999999999E-2</v>
          </cell>
          <cell r="N4500">
            <v>24.16</v>
          </cell>
          <cell r="O4500">
            <v>1.21</v>
          </cell>
          <cell r="P4500">
            <v>0.06</v>
          </cell>
          <cell r="Q4500">
            <v>1.48</v>
          </cell>
        </row>
        <row r="4501">
          <cell r="J4501" t="str">
            <v>SERVICIO DEHABILITADO DE ACERO DE REFUERZO</v>
          </cell>
          <cell r="K4501" t="str">
            <v>Kg</v>
          </cell>
          <cell r="M4501">
            <v>1.1143000000000001</v>
          </cell>
          <cell r="N4501">
            <v>0.35</v>
          </cell>
          <cell r="O4501">
            <v>0.39</v>
          </cell>
          <cell r="P4501">
            <v>88.23</v>
          </cell>
          <cell r="Q4501">
            <v>30.88</v>
          </cell>
        </row>
        <row r="4502">
          <cell r="J4502" t="str">
            <v>JEFE DE GRUPO</v>
          </cell>
          <cell r="K4502" t="str">
            <v>hh</v>
          </cell>
          <cell r="M4502">
            <v>2.3E-3</v>
          </cell>
          <cell r="N4502">
            <v>13.01</v>
          </cell>
          <cell r="O4502">
            <v>0.03</v>
          </cell>
          <cell r="P4502">
            <v>0.18</v>
          </cell>
          <cell r="Q4502">
            <v>2.38</v>
          </cell>
        </row>
        <row r="4503">
          <cell r="J4503" t="str">
            <v>OPERARIO</v>
          </cell>
          <cell r="K4503" t="str">
            <v>hh</v>
          </cell>
          <cell r="M4503">
            <v>2.5399999999999999E-2</v>
          </cell>
          <cell r="N4503">
            <v>12.2</v>
          </cell>
          <cell r="O4503">
            <v>0.31</v>
          </cell>
          <cell r="P4503">
            <v>2.0099999999999998</v>
          </cell>
          <cell r="Q4503">
            <v>24.55</v>
          </cell>
        </row>
        <row r="4504">
          <cell r="J4504" t="str">
            <v>OFICIAL</v>
          </cell>
          <cell r="K4504" t="str">
            <v>hh</v>
          </cell>
          <cell r="M4504">
            <v>2.4799999999999999E-2</v>
          </cell>
          <cell r="N4504">
            <v>10.87</v>
          </cell>
          <cell r="O4504">
            <v>0.27</v>
          </cell>
          <cell r="P4504">
            <v>1.96</v>
          </cell>
          <cell r="Q4504">
            <v>21.38</v>
          </cell>
        </row>
        <row r="4505">
          <cell r="J4505" t="str">
            <v>ACERO CORRUGADO fy=4200 kg/cm2 GRADO 60</v>
          </cell>
          <cell r="K4505" t="str">
            <v>Kg</v>
          </cell>
          <cell r="M4505">
            <v>1.1000000000000001</v>
          </cell>
          <cell r="N4505">
            <v>2.33</v>
          </cell>
          <cell r="O4505">
            <v>2.56</v>
          </cell>
          <cell r="P4505">
            <v>87.1</v>
          </cell>
          <cell r="Q4505">
            <v>202.7</v>
          </cell>
        </row>
        <row r="4506">
          <cell r="J4506" t="str">
            <v>ALAMBRE NEGRO RECOCIDO Nº 16</v>
          </cell>
          <cell r="K4506" t="str">
            <v>Kg</v>
          </cell>
          <cell r="M4506">
            <v>6.1100000000000002E-2</v>
          </cell>
          <cell r="N4506">
            <v>3.11</v>
          </cell>
          <cell r="O4506">
            <v>0.19</v>
          </cell>
          <cell r="P4506">
            <v>4.84</v>
          </cell>
          <cell r="Q4506">
            <v>15.04</v>
          </cell>
        </row>
        <row r="4507">
          <cell r="J4507" t="str">
            <v>PETROLEO D-2</v>
          </cell>
          <cell r="K4507" t="str">
            <v>gal</v>
          </cell>
          <cell r="M4507">
            <v>2.0199999999999999E-2</v>
          </cell>
          <cell r="N4507">
            <v>8.4</v>
          </cell>
          <cell r="O4507">
            <v>0.17</v>
          </cell>
          <cell r="P4507">
            <v>1.6</v>
          </cell>
          <cell r="Q4507">
            <v>13.46</v>
          </cell>
        </row>
        <row r="4508">
          <cell r="J4508" t="str">
            <v>IMPLEMENTOS DE SEGURIDAD</v>
          </cell>
          <cell r="K4508" t="str">
            <v>hh</v>
          </cell>
          <cell r="M4508">
            <v>4.2599999999999999E-2</v>
          </cell>
          <cell r="N4508">
            <v>0.47</v>
          </cell>
          <cell r="O4508">
            <v>0.02</v>
          </cell>
          <cell r="P4508">
            <v>3.37</v>
          </cell>
          <cell r="Q4508">
            <v>1.58</v>
          </cell>
        </row>
        <row r="4509">
          <cell r="J4509" t="str">
            <v>HERRAMIENTAS MANUALES</v>
          </cell>
          <cell r="K4509" t="str">
            <v>%MO</v>
          </cell>
          <cell r="M4509">
            <v>4.41E-2</v>
          </cell>
          <cell r="N4509">
            <v>0.68</v>
          </cell>
          <cell r="O4509">
            <v>0.03</v>
          </cell>
          <cell r="P4509">
            <v>3.49</v>
          </cell>
          <cell r="Q4509">
            <v>2.38</v>
          </cell>
        </row>
        <row r="4510">
          <cell r="J4510" t="str">
            <v>CAMION GRUA DE 5.75TN</v>
          </cell>
          <cell r="K4510" t="str">
            <v>hm</v>
          </cell>
          <cell r="M4510">
            <v>6.4000000000000003E-3</v>
          </cell>
          <cell r="N4510">
            <v>100.8</v>
          </cell>
          <cell r="O4510">
            <v>0.65</v>
          </cell>
          <cell r="P4510">
            <v>0.51</v>
          </cell>
          <cell r="Q4510">
            <v>51.47</v>
          </cell>
        </row>
        <row r="4511">
          <cell r="J4511" t="str">
            <v>JEFE DE GRUPO</v>
          </cell>
          <cell r="K4511" t="str">
            <v>hh</v>
          </cell>
          <cell r="M4511">
            <v>0.1729</v>
          </cell>
          <cell r="N4511">
            <v>13.01</v>
          </cell>
          <cell r="O4511">
            <v>2.25</v>
          </cell>
          <cell r="P4511">
            <v>1.35</v>
          </cell>
          <cell r="Q4511">
            <v>17.600000000000001</v>
          </cell>
        </row>
        <row r="4512">
          <cell r="J4512" t="str">
            <v>OPERARIO</v>
          </cell>
          <cell r="K4512" t="str">
            <v>hh</v>
          </cell>
          <cell r="M4512">
            <v>0.86309999999999998</v>
          </cell>
          <cell r="N4512">
            <v>12.2</v>
          </cell>
          <cell r="O4512">
            <v>10.53</v>
          </cell>
          <cell r="P4512">
            <v>6.75</v>
          </cell>
          <cell r="Q4512">
            <v>82.34</v>
          </cell>
        </row>
        <row r="4513">
          <cell r="J4513" t="str">
            <v>OFICIAL</v>
          </cell>
          <cell r="K4513" t="str">
            <v>hh</v>
          </cell>
          <cell r="M4513">
            <v>1.0359</v>
          </cell>
          <cell r="N4513">
            <v>10.87</v>
          </cell>
          <cell r="O4513">
            <v>11.26</v>
          </cell>
          <cell r="P4513">
            <v>8.1</v>
          </cell>
          <cell r="Q4513">
            <v>88.05</v>
          </cell>
        </row>
        <row r="4514">
          <cell r="J4514" t="str">
            <v>AYUDANTE</v>
          </cell>
          <cell r="K4514" t="str">
            <v>hh</v>
          </cell>
          <cell r="M4514">
            <v>0.34560000000000002</v>
          </cell>
          <cell r="N4514">
            <v>9.81</v>
          </cell>
          <cell r="O4514">
            <v>3.39</v>
          </cell>
          <cell r="P4514">
            <v>2.7</v>
          </cell>
          <cell r="Q4514">
            <v>26.51</v>
          </cell>
        </row>
        <row r="4515">
          <cell r="J4515" t="str">
            <v>ALAMBRE NEGRO RECOCIDO Nº 8</v>
          </cell>
          <cell r="K4515" t="str">
            <v>Kg</v>
          </cell>
          <cell r="M4515">
            <v>0.12</v>
          </cell>
          <cell r="N4515">
            <v>3</v>
          </cell>
          <cell r="O4515">
            <v>0.36</v>
          </cell>
          <cell r="P4515">
            <v>0.94</v>
          </cell>
          <cell r="Q4515">
            <v>2.82</v>
          </cell>
        </row>
        <row r="4516">
          <cell r="J4516" t="str">
            <v>CLAVOS PARA MADERA CON CABEZA</v>
          </cell>
          <cell r="K4516" t="str">
            <v>Kg</v>
          </cell>
          <cell r="M4516">
            <v>0.2172</v>
          </cell>
          <cell r="N4516">
            <v>2.9</v>
          </cell>
          <cell r="O4516">
            <v>0.63</v>
          </cell>
          <cell r="P4516">
            <v>1.7</v>
          </cell>
          <cell r="Q4516">
            <v>4.93</v>
          </cell>
        </row>
        <row r="4517">
          <cell r="J4517" t="str">
            <v>MADERA TORNILLO INC. CORTE</v>
          </cell>
          <cell r="K4517" t="str">
            <v>p2</v>
          </cell>
          <cell r="M4517">
            <v>4.3375000000000004</v>
          </cell>
          <cell r="N4517">
            <v>3.7</v>
          </cell>
          <cell r="O4517">
            <v>16.05</v>
          </cell>
          <cell r="P4517">
            <v>33.92</v>
          </cell>
          <cell r="Q4517">
            <v>125.51</v>
          </cell>
        </row>
        <row r="4518">
          <cell r="J4518" t="str">
            <v>IMPLEMENTOS DE SEGURIDAD</v>
          </cell>
          <cell r="K4518" t="str">
            <v>hh</v>
          </cell>
          <cell r="M4518">
            <v>2.4255</v>
          </cell>
          <cell r="N4518">
            <v>0.47</v>
          </cell>
          <cell r="O4518">
            <v>1.1399999999999999</v>
          </cell>
          <cell r="P4518">
            <v>18.97</v>
          </cell>
          <cell r="Q4518">
            <v>8.91</v>
          </cell>
        </row>
        <row r="4519">
          <cell r="J4519" t="str">
            <v>HERRAMIENTAS MANUALES</v>
          </cell>
          <cell r="K4519" t="str">
            <v>%MO</v>
          </cell>
          <cell r="M4519">
            <v>5.0200000000000002E-2</v>
          </cell>
          <cell r="N4519">
            <v>29.51</v>
          </cell>
          <cell r="O4519">
            <v>1.48</v>
          </cell>
          <cell r="P4519">
            <v>0.39</v>
          </cell>
          <cell r="Q4519">
            <v>11.57</v>
          </cell>
        </row>
        <row r="4520">
          <cell r="J4520" t="str">
            <v>OPERARIO</v>
          </cell>
          <cell r="K4520" t="str">
            <v>hh</v>
          </cell>
          <cell r="M4520">
            <v>0.53359999999999996</v>
          </cell>
          <cell r="N4520">
            <v>12.2</v>
          </cell>
          <cell r="O4520">
            <v>6.51</v>
          </cell>
          <cell r="P4520">
            <v>1.21</v>
          </cell>
          <cell r="Q4520">
            <v>14.78</v>
          </cell>
        </row>
        <row r="4521">
          <cell r="J4521" t="str">
            <v>OFICIAL</v>
          </cell>
          <cell r="K4521" t="str">
            <v>hh</v>
          </cell>
          <cell r="M4521">
            <v>0.53359999999999996</v>
          </cell>
          <cell r="N4521">
            <v>10.87</v>
          </cell>
          <cell r="O4521">
            <v>5.8</v>
          </cell>
          <cell r="P4521">
            <v>1.21</v>
          </cell>
          <cell r="Q4521">
            <v>13.17</v>
          </cell>
        </row>
        <row r="4522">
          <cell r="J4522" t="str">
            <v>AYUDANTE</v>
          </cell>
          <cell r="K4522" t="str">
            <v>hh</v>
          </cell>
          <cell r="M4522">
            <v>1.6004</v>
          </cell>
          <cell r="N4522">
            <v>9.81</v>
          </cell>
          <cell r="O4522">
            <v>15.7</v>
          </cell>
          <cell r="P4522">
            <v>3.63</v>
          </cell>
          <cell r="Q4522">
            <v>35.64</v>
          </cell>
        </row>
        <row r="4523">
          <cell r="J4523" t="str">
            <v>CONCRETO PREMEZCLADO f'c=210 kg/cm2, Piedra 67, Slump 3-4"</v>
          </cell>
          <cell r="K4523" t="str">
            <v>m3</v>
          </cell>
          <cell r="M4523">
            <v>1.05</v>
          </cell>
          <cell r="N4523">
            <v>200.99</v>
          </cell>
          <cell r="O4523">
            <v>211.04</v>
          </cell>
          <cell r="P4523">
            <v>2.38</v>
          </cell>
          <cell r="Q4523">
            <v>479.06</v>
          </cell>
        </row>
        <row r="4524">
          <cell r="J4524" t="str">
            <v>IMPLEMENTOS DE SEGURIDAD</v>
          </cell>
          <cell r="K4524" t="str">
            <v>hh</v>
          </cell>
          <cell r="M4524">
            <v>2.6596000000000002</v>
          </cell>
          <cell r="N4524">
            <v>0.47</v>
          </cell>
          <cell r="O4524">
            <v>1.25</v>
          </cell>
          <cell r="P4524">
            <v>6.04</v>
          </cell>
          <cell r="Q4524">
            <v>2.84</v>
          </cell>
        </row>
        <row r="4525">
          <cell r="J4525" t="str">
            <v>HERRAMIENTAS MANUALES</v>
          </cell>
          <cell r="K4525" t="str">
            <v>%MO</v>
          </cell>
          <cell r="M4525">
            <v>0.03</v>
          </cell>
          <cell r="N4525">
            <v>29.3</v>
          </cell>
          <cell r="O4525">
            <v>0.88</v>
          </cell>
          <cell r="P4525">
            <v>7.0000000000000007E-2</v>
          </cell>
          <cell r="Q4525">
            <v>2</v>
          </cell>
        </row>
        <row r="4526">
          <cell r="J4526" t="str">
            <v>SERVICIO DE BOMBA P/PREMEZCLADO</v>
          </cell>
          <cell r="K4526" t="str">
            <v>m3</v>
          </cell>
          <cell r="M4526">
            <v>1.05</v>
          </cell>
          <cell r="N4526">
            <v>30</v>
          </cell>
          <cell r="O4526">
            <v>31.5</v>
          </cell>
          <cell r="P4526">
            <v>2.38</v>
          </cell>
          <cell r="Q4526">
            <v>71.510000000000005</v>
          </cell>
        </row>
        <row r="4527">
          <cell r="J4527" t="str">
            <v>VIBRADOR DE CONCRETO3/4" - 2"</v>
          </cell>
          <cell r="K4527" t="str">
            <v>hm</v>
          </cell>
          <cell r="M4527">
            <v>0.59599999999999997</v>
          </cell>
          <cell r="N4527">
            <v>5</v>
          </cell>
          <cell r="O4527">
            <v>2.98</v>
          </cell>
          <cell r="P4527">
            <v>1.35</v>
          </cell>
          <cell r="Q4527">
            <v>6.76</v>
          </cell>
        </row>
        <row r="4528">
          <cell r="J4528" t="str">
            <v>GASOLINA 84</v>
          </cell>
          <cell r="K4528" t="str">
            <v>gal</v>
          </cell>
          <cell r="M4528">
            <v>0.31929999999999997</v>
          </cell>
          <cell r="N4528">
            <v>8.3000000000000007</v>
          </cell>
          <cell r="O4528">
            <v>2.65</v>
          </cell>
          <cell r="P4528">
            <v>0.72</v>
          </cell>
          <cell r="Q4528">
            <v>6.02</v>
          </cell>
        </row>
        <row r="4529">
          <cell r="J4529" t="str">
            <v>JEFE DE GRUPO</v>
          </cell>
          <cell r="K4529" t="str">
            <v>hh</v>
          </cell>
          <cell r="M4529">
            <v>8.9200000000000002E-2</v>
          </cell>
          <cell r="N4529">
            <v>13.01</v>
          </cell>
          <cell r="O4529">
            <v>1.1599999999999999</v>
          </cell>
          <cell r="P4529">
            <v>1.94</v>
          </cell>
          <cell r="Q4529">
            <v>25.2</v>
          </cell>
        </row>
        <row r="4530">
          <cell r="J4530" t="str">
            <v>OPERARIO</v>
          </cell>
          <cell r="K4530" t="str">
            <v>hh</v>
          </cell>
          <cell r="M4530">
            <v>0.88849999999999996</v>
          </cell>
          <cell r="N4530">
            <v>12.2</v>
          </cell>
          <cell r="O4530">
            <v>10.84</v>
          </cell>
          <cell r="P4530">
            <v>19.3</v>
          </cell>
          <cell r="Q4530">
            <v>235.44</v>
          </cell>
        </row>
        <row r="4531">
          <cell r="J4531" t="str">
            <v>OFICIAL</v>
          </cell>
          <cell r="K4531" t="str">
            <v>hh</v>
          </cell>
          <cell r="M4531">
            <v>1.0662</v>
          </cell>
          <cell r="N4531">
            <v>10.87</v>
          </cell>
          <cell r="O4531">
            <v>11.59</v>
          </cell>
          <cell r="P4531">
            <v>23.16</v>
          </cell>
          <cell r="Q4531">
            <v>251.73</v>
          </cell>
        </row>
        <row r="4532">
          <cell r="J4532" t="str">
            <v>AYUDANTE</v>
          </cell>
          <cell r="K4532" t="str">
            <v>hh</v>
          </cell>
          <cell r="M4532">
            <v>0.35580000000000001</v>
          </cell>
          <cell r="N4532">
            <v>9.81</v>
          </cell>
          <cell r="O4532">
            <v>3.49</v>
          </cell>
          <cell r="P4532">
            <v>7.73</v>
          </cell>
          <cell r="Q4532">
            <v>75.8</v>
          </cell>
        </row>
        <row r="4533">
          <cell r="J4533" t="str">
            <v>ALAMBRE NEGRO RECOCIDO Nº 8</v>
          </cell>
          <cell r="K4533" t="str">
            <v>Kg</v>
          </cell>
          <cell r="M4533">
            <v>0.82669999999999999</v>
          </cell>
          <cell r="N4533">
            <v>3</v>
          </cell>
          <cell r="O4533">
            <v>2.48</v>
          </cell>
          <cell r="P4533">
            <v>17.96</v>
          </cell>
          <cell r="Q4533">
            <v>53.87</v>
          </cell>
        </row>
        <row r="4534">
          <cell r="J4534" t="str">
            <v>MADERA TORNILLO INC. CORTE</v>
          </cell>
          <cell r="K4534" t="str">
            <v>p2</v>
          </cell>
          <cell r="M4534">
            <v>4.1340000000000003</v>
          </cell>
          <cell r="N4534">
            <v>3.7</v>
          </cell>
          <cell r="O4534">
            <v>15.3</v>
          </cell>
          <cell r="P4534">
            <v>89.79</v>
          </cell>
          <cell r="Q4534">
            <v>332.32</v>
          </cell>
        </row>
        <row r="4535">
          <cell r="J4535" t="str">
            <v>CLAVOS PARA MADERA CON CABEZA</v>
          </cell>
          <cell r="K4535" t="str">
            <v>Kg</v>
          </cell>
          <cell r="M4535">
            <v>5.5199999999999999E-2</v>
          </cell>
          <cell r="N4535">
            <v>2.9</v>
          </cell>
          <cell r="O4535">
            <v>0.16</v>
          </cell>
          <cell r="P4535">
            <v>1.2</v>
          </cell>
          <cell r="Q4535">
            <v>3.48</v>
          </cell>
        </row>
        <row r="4536">
          <cell r="J4536" t="str">
            <v>DESMOLDANTE</v>
          </cell>
          <cell r="K4536" t="str">
            <v>lt</v>
          </cell>
          <cell r="M4536">
            <v>2.3300000000000001E-2</v>
          </cell>
          <cell r="N4536">
            <v>21.05</v>
          </cell>
          <cell r="O4536">
            <v>0.49</v>
          </cell>
          <cell r="P4536">
            <v>0.51</v>
          </cell>
          <cell r="Q4536">
            <v>10.64</v>
          </cell>
        </row>
        <row r="4537">
          <cell r="J4537" t="str">
            <v>IMPLEMENTOS DE SEGURIDAD</v>
          </cell>
          <cell r="K4537" t="str">
            <v>hh</v>
          </cell>
          <cell r="M4537">
            <v>2.4043000000000001</v>
          </cell>
          <cell r="N4537">
            <v>0.47</v>
          </cell>
          <cell r="O4537">
            <v>1.1299999999999999</v>
          </cell>
          <cell r="P4537">
            <v>52.22</v>
          </cell>
          <cell r="Q4537">
            <v>24.54</v>
          </cell>
        </row>
        <row r="4538">
          <cell r="J4538" t="str">
            <v>HERRAMIENTAS MANUALES</v>
          </cell>
          <cell r="K4538" t="str">
            <v>%MO</v>
          </cell>
          <cell r="M4538">
            <v>4.99E-2</v>
          </cell>
          <cell r="N4538">
            <v>27.08</v>
          </cell>
          <cell r="O4538">
            <v>1.35</v>
          </cell>
          <cell r="P4538">
            <v>1.08</v>
          </cell>
          <cell r="Q4538">
            <v>29.32</v>
          </cell>
        </row>
        <row r="4539">
          <cell r="J4539" t="str">
            <v>SERVICIO DEHABILITADO DE ACERO DE REFUERZO</v>
          </cell>
          <cell r="K4539" t="str">
            <v>Kg</v>
          </cell>
          <cell r="M4539">
            <v>1.1143000000000001</v>
          </cell>
          <cell r="N4539">
            <v>0.35</v>
          </cell>
          <cell r="O4539">
            <v>0.39</v>
          </cell>
          <cell r="P4539">
            <v>394.73</v>
          </cell>
          <cell r="Q4539">
            <v>138.15</v>
          </cell>
        </row>
        <row r="4540">
          <cell r="J4540" t="str">
            <v>JEFE DE GRUPO</v>
          </cell>
          <cell r="K4540" t="str">
            <v>hh</v>
          </cell>
          <cell r="M4540">
            <v>2.3E-3</v>
          </cell>
          <cell r="N4540">
            <v>13.01</v>
          </cell>
          <cell r="O4540">
            <v>0.03</v>
          </cell>
          <cell r="P4540">
            <v>0.81</v>
          </cell>
          <cell r="Q4540">
            <v>10.63</v>
          </cell>
        </row>
        <row r="4541">
          <cell r="J4541" t="str">
            <v>OPERARIO</v>
          </cell>
          <cell r="K4541" t="str">
            <v>hh</v>
          </cell>
          <cell r="M4541">
            <v>2.5399999999999999E-2</v>
          </cell>
          <cell r="N4541">
            <v>12.2</v>
          </cell>
          <cell r="O4541">
            <v>0.31</v>
          </cell>
          <cell r="P4541">
            <v>9</v>
          </cell>
          <cell r="Q4541">
            <v>109.81</v>
          </cell>
        </row>
        <row r="4542">
          <cell r="J4542" t="str">
            <v>OFICIAL</v>
          </cell>
          <cell r="K4542" t="str">
            <v>hh</v>
          </cell>
          <cell r="M4542">
            <v>2.4799999999999999E-2</v>
          </cell>
          <cell r="N4542">
            <v>10.87</v>
          </cell>
          <cell r="O4542">
            <v>0.27</v>
          </cell>
          <cell r="P4542">
            <v>8.7899999999999991</v>
          </cell>
          <cell r="Q4542">
            <v>95.64</v>
          </cell>
        </row>
        <row r="4543">
          <cell r="J4543" t="str">
            <v>ACERO CORRUGADO fy=4200 kg/cm2 GRADO 60</v>
          </cell>
          <cell r="K4543" t="str">
            <v>Kg</v>
          </cell>
          <cell r="M4543">
            <v>1.1000000000000001</v>
          </cell>
          <cell r="N4543">
            <v>2.33</v>
          </cell>
          <cell r="O4543">
            <v>2.56</v>
          </cell>
          <cell r="P4543">
            <v>389.66</v>
          </cell>
          <cell r="Q4543">
            <v>906.85</v>
          </cell>
        </row>
        <row r="4544">
          <cell r="J4544" t="str">
            <v>ALAMBRE NEGRO RECOCIDO Nº 16</v>
          </cell>
          <cell r="K4544" t="str">
            <v>Kg</v>
          </cell>
          <cell r="M4544">
            <v>6.1100000000000002E-2</v>
          </cell>
          <cell r="N4544">
            <v>3.11</v>
          </cell>
          <cell r="O4544">
            <v>0.19</v>
          </cell>
          <cell r="P4544">
            <v>21.64</v>
          </cell>
          <cell r="Q4544">
            <v>67.31</v>
          </cell>
        </row>
        <row r="4545">
          <cell r="J4545" t="str">
            <v>PETROLEO D-2</v>
          </cell>
          <cell r="K4545" t="str">
            <v>gal</v>
          </cell>
          <cell r="M4545">
            <v>2.0199999999999999E-2</v>
          </cell>
          <cell r="N4545">
            <v>8.4</v>
          </cell>
          <cell r="O4545">
            <v>0.17</v>
          </cell>
          <cell r="P4545">
            <v>7.16</v>
          </cell>
          <cell r="Q4545">
            <v>60.22</v>
          </cell>
        </row>
        <row r="4546">
          <cell r="J4546" t="str">
            <v>IMPLEMENTOS DE SEGURIDAD</v>
          </cell>
          <cell r="K4546" t="str">
            <v>hh</v>
          </cell>
          <cell r="M4546">
            <v>4.2599999999999999E-2</v>
          </cell>
          <cell r="N4546">
            <v>0.47</v>
          </cell>
          <cell r="O4546">
            <v>0.02</v>
          </cell>
          <cell r="P4546">
            <v>15.09</v>
          </cell>
          <cell r="Q4546">
            <v>7.08</v>
          </cell>
        </row>
        <row r="4547">
          <cell r="J4547" t="str">
            <v>HERRAMIENTAS MANUALES</v>
          </cell>
          <cell r="K4547" t="str">
            <v>%MO</v>
          </cell>
          <cell r="M4547">
            <v>4.41E-2</v>
          </cell>
          <cell r="N4547">
            <v>0.68</v>
          </cell>
          <cell r="O4547">
            <v>0.03</v>
          </cell>
          <cell r="P4547">
            <v>15.62</v>
          </cell>
          <cell r="Q4547">
            <v>10.63</v>
          </cell>
        </row>
        <row r="4548">
          <cell r="J4548" t="str">
            <v>CAMION GRUA DE 5.75TN</v>
          </cell>
          <cell r="K4548" t="str">
            <v>hm</v>
          </cell>
          <cell r="M4548">
            <v>6.4000000000000003E-3</v>
          </cell>
          <cell r="N4548">
            <v>100.8</v>
          </cell>
          <cell r="O4548">
            <v>0.65</v>
          </cell>
          <cell r="P4548">
            <v>2.27</v>
          </cell>
          <cell r="Q4548">
            <v>230.26</v>
          </cell>
        </row>
        <row r="4549">
          <cell r="J4549" t="str">
            <v>OPERARIO</v>
          </cell>
          <cell r="K4549" t="str">
            <v>hh</v>
          </cell>
          <cell r="M4549">
            <v>0.2</v>
          </cell>
          <cell r="N4549">
            <v>12.2</v>
          </cell>
          <cell r="O4549">
            <v>2.44</v>
          </cell>
          <cell r="P4549">
            <v>0.79</v>
          </cell>
          <cell r="Q4549">
            <v>9.61</v>
          </cell>
        </row>
        <row r="4550">
          <cell r="J4550" t="str">
            <v>OFICIAL</v>
          </cell>
          <cell r="K4550" t="str">
            <v>hh</v>
          </cell>
          <cell r="M4550">
            <v>0.2006</v>
          </cell>
          <cell r="N4550">
            <v>10.87</v>
          </cell>
          <cell r="O4550">
            <v>2.1800000000000002</v>
          </cell>
          <cell r="P4550">
            <v>0.79</v>
          </cell>
          <cell r="Q4550">
            <v>8.59</v>
          </cell>
        </row>
        <row r="4551">
          <cell r="J4551" t="str">
            <v>AYUDANTE</v>
          </cell>
          <cell r="K4551" t="str">
            <v>hh</v>
          </cell>
          <cell r="M4551">
            <v>0.60040000000000004</v>
          </cell>
          <cell r="N4551">
            <v>9.81</v>
          </cell>
          <cell r="O4551">
            <v>5.89</v>
          </cell>
          <cell r="P4551">
            <v>2.37</v>
          </cell>
          <cell r="Q4551">
            <v>23.21</v>
          </cell>
        </row>
        <row r="4552">
          <cell r="J4552" t="str">
            <v>CONCRETO PREMEZCLADO f'c=210 kg/cm2, Piedra 67, Slump 3-4"</v>
          </cell>
          <cell r="K4552" t="str">
            <v>m3</v>
          </cell>
          <cell r="M4552">
            <v>1.05</v>
          </cell>
          <cell r="N4552">
            <v>200.99</v>
          </cell>
          <cell r="O4552">
            <v>211.04</v>
          </cell>
          <cell r="P4552">
            <v>4.1399999999999997</v>
          </cell>
          <cell r="Q4552">
            <v>831.5</v>
          </cell>
        </row>
        <row r="4553">
          <cell r="J4553" t="str">
            <v>IMPLEMENTOS DE SEGURIDAD</v>
          </cell>
          <cell r="K4553" t="str">
            <v>hh</v>
          </cell>
          <cell r="M4553">
            <v>1</v>
          </cell>
          <cell r="N4553">
            <v>0.47</v>
          </cell>
          <cell r="O4553">
            <v>0.47</v>
          </cell>
          <cell r="P4553">
            <v>3.94</v>
          </cell>
          <cell r="Q4553">
            <v>1.85</v>
          </cell>
        </row>
        <row r="4554">
          <cell r="J4554" t="str">
            <v>HERRAMIENTAS MANUALES</v>
          </cell>
          <cell r="K4554" t="str">
            <v>%MO</v>
          </cell>
          <cell r="M4554">
            <v>0.03</v>
          </cell>
          <cell r="N4554">
            <v>10.99</v>
          </cell>
          <cell r="O4554">
            <v>0.33</v>
          </cell>
          <cell r="P4554">
            <v>0.12</v>
          </cell>
          <cell r="Q4554">
            <v>1.3</v>
          </cell>
        </row>
        <row r="4555">
          <cell r="J4555" t="str">
            <v>SERVICIO DE BOMBA P/PREMEZCLADO</v>
          </cell>
          <cell r="K4555" t="str">
            <v>m3</v>
          </cell>
          <cell r="M4555">
            <v>1.05</v>
          </cell>
          <cell r="N4555">
            <v>30</v>
          </cell>
          <cell r="O4555">
            <v>31.5</v>
          </cell>
          <cell r="P4555">
            <v>4.1399999999999997</v>
          </cell>
          <cell r="Q4555">
            <v>124.11</v>
          </cell>
        </row>
        <row r="4556">
          <cell r="J4556" t="str">
            <v>VIBRADOR DE CONCRETO3/4" - 2"</v>
          </cell>
          <cell r="K4556" t="str">
            <v>hm</v>
          </cell>
          <cell r="M4556">
            <v>0.29799999999999999</v>
          </cell>
          <cell r="N4556">
            <v>5</v>
          </cell>
          <cell r="O4556">
            <v>1.49</v>
          </cell>
          <cell r="P4556">
            <v>1.17</v>
          </cell>
          <cell r="Q4556">
            <v>5.87</v>
          </cell>
        </row>
        <row r="4557">
          <cell r="J4557" t="str">
            <v>OPERARIO</v>
          </cell>
          <cell r="K4557" t="str">
            <v>hh</v>
          </cell>
          <cell r="M4557">
            <v>0.1</v>
          </cell>
          <cell r="N4557">
            <v>12.2</v>
          </cell>
          <cell r="O4557">
            <v>1.22</v>
          </cell>
          <cell r="P4557">
            <v>1.91</v>
          </cell>
          <cell r="Q4557">
            <v>23.27</v>
          </cell>
        </row>
        <row r="4558">
          <cell r="J4558" t="str">
            <v>OFICIAL</v>
          </cell>
          <cell r="K4558" t="str">
            <v>hh</v>
          </cell>
          <cell r="M4558">
            <v>1</v>
          </cell>
          <cell r="N4558">
            <v>10.87</v>
          </cell>
          <cell r="O4558">
            <v>10.87</v>
          </cell>
          <cell r="P4558">
            <v>19.07</v>
          </cell>
          <cell r="Q4558">
            <v>207.29</v>
          </cell>
        </row>
        <row r="4559">
          <cell r="J4559" t="str">
            <v>AYUDANTE</v>
          </cell>
          <cell r="K4559" t="str">
            <v>hh</v>
          </cell>
          <cell r="M4559">
            <v>1</v>
          </cell>
          <cell r="N4559">
            <v>9.81</v>
          </cell>
          <cell r="O4559">
            <v>9.81</v>
          </cell>
          <cell r="P4559">
            <v>19.07</v>
          </cell>
          <cell r="Q4559">
            <v>187.08</v>
          </cell>
        </row>
        <row r="4560">
          <cell r="J4560" t="str">
            <v>ALAMBRE NEGRO RECOCIDO Nº 8</v>
          </cell>
          <cell r="K4560" t="str">
            <v>Kg</v>
          </cell>
          <cell r="M4560">
            <v>0.08</v>
          </cell>
          <cell r="N4560">
            <v>3</v>
          </cell>
          <cell r="O4560">
            <v>0.24</v>
          </cell>
          <cell r="P4560">
            <v>1.53</v>
          </cell>
          <cell r="Q4560">
            <v>4.58</v>
          </cell>
        </row>
        <row r="4561">
          <cell r="J4561" t="str">
            <v>CLAVOS PARA MADERA CON CABEZA</v>
          </cell>
          <cell r="K4561" t="str">
            <v>Kg</v>
          </cell>
          <cell r="M4561">
            <v>0.2172</v>
          </cell>
          <cell r="N4561">
            <v>2.9</v>
          </cell>
          <cell r="O4561">
            <v>0.63</v>
          </cell>
          <cell r="P4561">
            <v>4.1399999999999997</v>
          </cell>
          <cell r="Q4561">
            <v>12.01</v>
          </cell>
        </row>
        <row r="4562">
          <cell r="J4562" t="str">
            <v>TRIPLAY LUPUNA DE 4' X8'X10 mm</v>
          </cell>
          <cell r="K4562" t="str">
            <v>pl</v>
          </cell>
          <cell r="M4562">
            <v>4.41E-2</v>
          </cell>
          <cell r="N4562">
            <v>54</v>
          </cell>
          <cell r="O4562">
            <v>2.38</v>
          </cell>
          <cell r="P4562">
            <v>0.84</v>
          </cell>
          <cell r="Q4562">
            <v>45.39</v>
          </cell>
        </row>
        <row r="4563">
          <cell r="J4563" t="str">
            <v>MADERA TORNILLO INC. CORTE</v>
          </cell>
          <cell r="K4563" t="str">
            <v>p2</v>
          </cell>
          <cell r="M4563">
            <v>2.5011999999999999</v>
          </cell>
          <cell r="N4563">
            <v>3.7</v>
          </cell>
          <cell r="O4563">
            <v>9.25</v>
          </cell>
          <cell r="P4563">
            <v>47.7</v>
          </cell>
          <cell r="Q4563">
            <v>176.4</v>
          </cell>
        </row>
        <row r="4564">
          <cell r="J4564" t="str">
            <v>IMPLEMENTOS DE SEGURIDAD</v>
          </cell>
          <cell r="K4564" t="str">
            <v>hh</v>
          </cell>
          <cell r="M4564">
            <v>2.1063999999999998</v>
          </cell>
          <cell r="N4564">
            <v>0.47</v>
          </cell>
          <cell r="O4564">
            <v>0.99</v>
          </cell>
          <cell r="P4564">
            <v>40.17</v>
          </cell>
          <cell r="Q4564">
            <v>18.88</v>
          </cell>
        </row>
        <row r="4565">
          <cell r="J4565" t="str">
            <v>HERRAMIENTAS MANUALES</v>
          </cell>
          <cell r="K4565" t="str">
            <v>%MO</v>
          </cell>
          <cell r="M4565">
            <v>2.9899999999999999E-2</v>
          </cell>
          <cell r="N4565">
            <v>25.45</v>
          </cell>
          <cell r="O4565">
            <v>0.76</v>
          </cell>
          <cell r="P4565">
            <v>0.56999999999999995</v>
          </cell>
          <cell r="Q4565">
            <v>14.49</v>
          </cell>
        </row>
        <row r="4566">
          <cell r="J4566" t="str">
            <v>SERVICIO DE GRUA</v>
          </cell>
          <cell r="K4566" t="str">
            <v>glb</v>
          </cell>
          <cell r="M4566">
            <v>1</v>
          </cell>
          <cell r="N4566">
            <v>5.47</v>
          </cell>
          <cell r="O4566">
            <v>5.47</v>
          </cell>
          <cell r="P4566">
            <v>19.07</v>
          </cell>
          <cell r="Q4566">
            <v>104.31</v>
          </cell>
        </row>
        <row r="4567">
          <cell r="J4567" t="str">
            <v>SERVICIO DEHABILITADO DE ACERO DE REFUERZO</v>
          </cell>
          <cell r="K4567" t="str">
            <v>Kg</v>
          </cell>
          <cell r="M4567">
            <v>1.1143000000000001</v>
          </cell>
          <cell r="N4567">
            <v>0.35</v>
          </cell>
          <cell r="O4567">
            <v>0.39</v>
          </cell>
          <cell r="P4567">
            <v>263.73</v>
          </cell>
          <cell r="Q4567">
            <v>92.31</v>
          </cell>
        </row>
        <row r="4568">
          <cell r="J4568" t="str">
            <v>JEFE DE GRUPO</v>
          </cell>
          <cell r="K4568" t="str">
            <v>hh</v>
          </cell>
          <cell r="M4568">
            <v>2.3E-3</v>
          </cell>
          <cell r="N4568">
            <v>13.01</v>
          </cell>
          <cell r="O4568">
            <v>0.03</v>
          </cell>
          <cell r="P4568">
            <v>0.54</v>
          </cell>
          <cell r="Q4568">
            <v>7.1</v>
          </cell>
        </row>
        <row r="4569">
          <cell r="J4569" t="str">
            <v>OPERARIO</v>
          </cell>
          <cell r="K4569" t="str">
            <v>hh</v>
          </cell>
          <cell r="M4569">
            <v>2.5399999999999999E-2</v>
          </cell>
          <cell r="N4569">
            <v>12.2</v>
          </cell>
          <cell r="O4569">
            <v>0.31</v>
          </cell>
          <cell r="P4569">
            <v>6.01</v>
          </cell>
          <cell r="Q4569">
            <v>73.37</v>
          </cell>
        </row>
        <row r="4570">
          <cell r="J4570" t="str">
            <v>OFICIAL</v>
          </cell>
          <cell r="K4570" t="str">
            <v>hh</v>
          </cell>
          <cell r="M4570">
            <v>2.4799999999999999E-2</v>
          </cell>
          <cell r="N4570">
            <v>10.87</v>
          </cell>
          <cell r="O4570">
            <v>0.27</v>
          </cell>
          <cell r="P4570">
            <v>5.87</v>
          </cell>
          <cell r="Q4570">
            <v>63.9</v>
          </cell>
        </row>
        <row r="4571">
          <cell r="J4571" t="str">
            <v>ACERO CORRUGADO fy=4200 kg/cm2 GRADO 60</v>
          </cell>
          <cell r="K4571" t="str">
            <v>Kg</v>
          </cell>
          <cell r="M4571">
            <v>1.1000000000000001</v>
          </cell>
          <cell r="N4571">
            <v>2.33</v>
          </cell>
          <cell r="O4571">
            <v>2.56</v>
          </cell>
          <cell r="P4571">
            <v>260.35000000000002</v>
          </cell>
          <cell r="Q4571">
            <v>605.9</v>
          </cell>
        </row>
        <row r="4572">
          <cell r="J4572" t="str">
            <v>ALAMBRE NEGRO RECOCIDO Nº 16</v>
          </cell>
          <cell r="K4572" t="str">
            <v>Kg</v>
          </cell>
          <cell r="M4572">
            <v>6.1100000000000002E-2</v>
          </cell>
          <cell r="N4572">
            <v>3.11</v>
          </cell>
          <cell r="O4572">
            <v>0.19</v>
          </cell>
          <cell r="P4572">
            <v>14.46</v>
          </cell>
          <cell r="Q4572">
            <v>44.97</v>
          </cell>
        </row>
        <row r="4573">
          <cell r="J4573" t="str">
            <v>PETROLEO D-2</v>
          </cell>
          <cell r="K4573" t="str">
            <v>gal</v>
          </cell>
          <cell r="M4573">
            <v>2.0199999999999999E-2</v>
          </cell>
          <cell r="N4573">
            <v>8.4</v>
          </cell>
          <cell r="O4573">
            <v>0.17</v>
          </cell>
          <cell r="P4573">
            <v>4.78</v>
          </cell>
          <cell r="Q4573">
            <v>40.24</v>
          </cell>
        </row>
        <row r="4574">
          <cell r="J4574" t="str">
            <v>IMPLEMENTOS DE SEGURIDAD</v>
          </cell>
          <cell r="K4574" t="str">
            <v>hh</v>
          </cell>
          <cell r="M4574">
            <v>4.2599999999999999E-2</v>
          </cell>
          <cell r="N4574">
            <v>0.47</v>
          </cell>
          <cell r="O4574">
            <v>0.02</v>
          </cell>
          <cell r="P4574">
            <v>10.08</v>
          </cell>
          <cell r="Q4574">
            <v>4.7300000000000004</v>
          </cell>
        </row>
        <row r="4575">
          <cell r="J4575" t="str">
            <v>HERRAMIENTAS MANUALES</v>
          </cell>
          <cell r="K4575" t="str">
            <v>%MO</v>
          </cell>
          <cell r="M4575">
            <v>4.41E-2</v>
          </cell>
          <cell r="N4575">
            <v>0.68</v>
          </cell>
          <cell r="O4575">
            <v>0.03</v>
          </cell>
          <cell r="P4575">
            <v>10.44</v>
          </cell>
          <cell r="Q4575">
            <v>7.1</v>
          </cell>
        </row>
        <row r="4576">
          <cell r="J4576" t="str">
            <v>CAMION GRUA DE 5.75TN</v>
          </cell>
          <cell r="K4576" t="str">
            <v>hm</v>
          </cell>
          <cell r="M4576">
            <v>6.4000000000000003E-3</v>
          </cell>
          <cell r="N4576">
            <v>100.8</v>
          </cell>
          <cell r="O4576">
            <v>0.65</v>
          </cell>
          <cell r="P4576">
            <v>1.51</v>
          </cell>
          <cell r="Q4576">
            <v>153.84</v>
          </cell>
        </row>
        <row r="4577">
          <cell r="J4577" t="str">
            <v>JEFE DE GRUPO</v>
          </cell>
          <cell r="K4577" t="str">
            <v>hh</v>
          </cell>
          <cell r="M4577">
            <v>0.2283</v>
          </cell>
          <cell r="N4577">
            <v>13.01</v>
          </cell>
          <cell r="O4577">
            <v>2.97</v>
          </cell>
          <cell r="P4577">
            <v>0.66</v>
          </cell>
          <cell r="Q4577">
            <v>8.5500000000000007</v>
          </cell>
        </row>
        <row r="4578">
          <cell r="J4578" t="str">
            <v>OPERARIO</v>
          </cell>
          <cell r="K4578" t="str">
            <v>hh</v>
          </cell>
          <cell r="M4578">
            <v>0.68610000000000004</v>
          </cell>
          <cell r="N4578">
            <v>12.2</v>
          </cell>
          <cell r="O4578">
            <v>8.3699999999999992</v>
          </cell>
          <cell r="P4578">
            <v>1.98</v>
          </cell>
          <cell r="Q4578">
            <v>24.11</v>
          </cell>
        </row>
        <row r="4579">
          <cell r="J4579" t="str">
            <v>OFICIAL</v>
          </cell>
          <cell r="K4579" t="str">
            <v>hh</v>
          </cell>
          <cell r="M4579">
            <v>0.22819999999999999</v>
          </cell>
          <cell r="N4579">
            <v>10.87</v>
          </cell>
          <cell r="O4579">
            <v>2.48</v>
          </cell>
          <cell r="P4579">
            <v>0.66</v>
          </cell>
          <cell r="Q4579">
            <v>7.14</v>
          </cell>
        </row>
        <row r="4580">
          <cell r="J4580" t="str">
            <v>AYUDANTE</v>
          </cell>
          <cell r="K4580" t="str">
            <v>hh</v>
          </cell>
          <cell r="M4580">
            <v>0.68600000000000005</v>
          </cell>
          <cell r="N4580">
            <v>9.81</v>
          </cell>
          <cell r="O4580">
            <v>6.73</v>
          </cell>
          <cell r="P4580">
            <v>1.98</v>
          </cell>
          <cell r="Q4580">
            <v>19.38</v>
          </cell>
        </row>
        <row r="4581">
          <cell r="J4581" t="str">
            <v>CONCRETO PREMEZCLADO f'c=210 kg/cm2, Piedra 67, Slump 3-4"</v>
          </cell>
          <cell r="K4581" t="str">
            <v>m3</v>
          </cell>
          <cell r="M4581">
            <v>1.05</v>
          </cell>
          <cell r="N4581">
            <v>200.99</v>
          </cell>
          <cell r="O4581">
            <v>211.04</v>
          </cell>
          <cell r="P4581">
            <v>3.02</v>
          </cell>
          <cell r="Q4581">
            <v>607.79999999999995</v>
          </cell>
        </row>
        <row r="4582">
          <cell r="J4582" t="str">
            <v>IMPLEMENTOS DE SEGURIDAD</v>
          </cell>
          <cell r="K4582" t="str">
            <v>hh</v>
          </cell>
          <cell r="M4582">
            <v>1.8298000000000001</v>
          </cell>
          <cell r="N4582">
            <v>0.47</v>
          </cell>
          <cell r="O4582">
            <v>0.86</v>
          </cell>
          <cell r="P4582">
            <v>5.27</v>
          </cell>
          <cell r="Q4582">
            <v>2.48</v>
          </cell>
        </row>
        <row r="4583">
          <cell r="J4583" t="str">
            <v>HERRAMIENTAS MANUALES</v>
          </cell>
          <cell r="K4583" t="str">
            <v>%MO</v>
          </cell>
          <cell r="M4583">
            <v>4.99E-2</v>
          </cell>
          <cell r="N4583">
            <v>21.43</v>
          </cell>
          <cell r="O4583">
            <v>1.07</v>
          </cell>
          <cell r="P4583">
            <v>0.14000000000000001</v>
          </cell>
          <cell r="Q4583">
            <v>3.08</v>
          </cell>
        </row>
        <row r="4584">
          <cell r="J4584" t="str">
            <v>SERVICIO DE BOMBA P/PREMEZCLADO</v>
          </cell>
          <cell r="K4584" t="str">
            <v>m3</v>
          </cell>
          <cell r="M4584">
            <v>1.05</v>
          </cell>
          <cell r="N4584">
            <v>30</v>
          </cell>
          <cell r="O4584">
            <v>31.5</v>
          </cell>
          <cell r="P4584">
            <v>3.02</v>
          </cell>
          <cell r="Q4584">
            <v>90.72</v>
          </cell>
        </row>
        <row r="4585">
          <cell r="J4585" t="str">
            <v>VIBRADOR DE CONCRETO3/4" - 2"</v>
          </cell>
          <cell r="K4585" t="str">
            <v>hm</v>
          </cell>
          <cell r="M4585">
            <v>0.34</v>
          </cell>
          <cell r="N4585">
            <v>5</v>
          </cell>
          <cell r="O4585">
            <v>1.7</v>
          </cell>
          <cell r="P4585">
            <v>0.98</v>
          </cell>
          <cell r="Q4585">
            <v>4.9000000000000004</v>
          </cell>
        </row>
        <row r="4586">
          <cell r="J4586" t="str">
            <v>JEFE DE GRUPO</v>
          </cell>
          <cell r="K4586" t="str">
            <v>hh</v>
          </cell>
          <cell r="M4586">
            <v>5.2999999999999999E-2</v>
          </cell>
          <cell r="N4586">
            <v>13.01</v>
          </cell>
          <cell r="O4586">
            <v>0.69</v>
          </cell>
          <cell r="P4586">
            <v>2.0499999999999998</v>
          </cell>
          <cell r="Q4586">
            <v>26.72</v>
          </cell>
        </row>
        <row r="4587">
          <cell r="J4587" t="str">
            <v>OPERARIO</v>
          </cell>
          <cell r="K4587" t="str">
            <v>hh</v>
          </cell>
          <cell r="M4587">
            <v>0.53359999999999996</v>
          </cell>
          <cell r="N4587">
            <v>12.2</v>
          </cell>
          <cell r="O4587">
            <v>6.51</v>
          </cell>
          <cell r="P4587">
            <v>20.66</v>
          </cell>
          <cell r="Q4587">
            <v>252.07</v>
          </cell>
        </row>
        <row r="4588">
          <cell r="J4588" t="str">
            <v>OFICIAL</v>
          </cell>
          <cell r="K4588" t="str">
            <v>hh</v>
          </cell>
          <cell r="M4588">
            <v>0.53359999999999996</v>
          </cell>
          <cell r="N4588">
            <v>10.87</v>
          </cell>
          <cell r="O4588">
            <v>5.8</v>
          </cell>
          <cell r="P4588">
            <v>20.66</v>
          </cell>
          <cell r="Q4588">
            <v>224.58</v>
          </cell>
        </row>
        <row r="4589">
          <cell r="J4589" t="str">
            <v>ALAMBRE NEGRO RECOCIDO Nº 8</v>
          </cell>
          <cell r="K4589" t="str">
            <v>Kg</v>
          </cell>
          <cell r="M4589">
            <v>0.1033</v>
          </cell>
          <cell r="N4589">
            <v>3</v>
          </cell>
          <cell r="O4589">
            <v>0.31</v>
          </cell>
          <cell r="P4589">
            <v>4</v>
          </cell>
          <cell r="Q4589">
            <v>12</v>
          </cell>
        </row>
        <row r="4590">
          <cell r="J4590" t="str">
            <v>CLAVOS PARA MADERA CON CABEZA</v>
          </cell>
          <cell r="K4590" t="str">
            <v>Kg</v>
          </cell>
          <cell r="M4590">
            <v>0.1103</v>
          </cell>
          <cell r="N4590">
            <v>2.9</v>
          </cell>
          <cell r="O4590">
            <v>0.32</v>
          </cell>
          <cell r="P4590">
            <v>4.2699999999999996</v>
          </cell>
          <cell r="Q4590">
            <v>12.39</v>
          </cell>
        </row>
        <row r="4591">
          <cell r="J4591" t="str">
            <v>MADERA TORNILLO INC. CORTE</v>
          </cell>
          <cell r="K4591" t="str">
            <v>p2</v>
          </cell>
          <cell r="M4591">
            <v>1.8511</v>
          </cell>
          <cell r="N4591">
            <v>3.7</v>
          </cell>
          <cell r="O4591">
            <v>6.85</v>
          </cell>
          <cell r="P4591">
            <v>71.67</v>
          </cell>
          <cell r="Q4591">
            <v>265.23</v>
          </cell>
        </row>
        <row r="4592">
          <cell r="J4592" t="str">
            <v>IMPLEMENTOS DE SEGURIDAD</v>
          </cell>
          <cell r="K4592" t="str">
            <v>hh</v>
          </cell>
          <cell r="M4592">
            <v>1.1276999999999999</v>
          </cell>
          <cell r="N4592">
            <v>0.47</v>
          </cell>
          <cell r="O4592">
            <v>0.53</v>
          </cell>
          <cell r="P4592">
            <v>43.66</v>
          </cell>
          <cell r="Q4592">
            <v>20.52</v>
          </cell>
        </row>
        <row r="4593">
          <cell r="J4593" t="str">
            <v>HERRAMIENTAS MANUALES</v>
          </cell>
          <cell r="K4593" t="str">
            <v>%MO</v>
          </cell>
          <cell r="M4593">
            <v>3.0200000000000001E-2</v>
          </cell>
          <cell r="N4593">
            <v>13.57</v>
          </cell>
          <cell r="O4593">
            <v>0.41</v>
          </cell>
          <cell r="P4593">
            <v>1.17</v>
          </cell>
          <cell r="Q4593">
            <v>15.88</v>
          </cell>
        </row>
        <row r="4594">
          <cell r="J4594" t="str">
            <v>SERVICIO DE GRUA</v>
          </cell>
          <cell r="K4594" t="str">
            <v>glb</v>
          </cell>
          <cell r="M4594">
            <v>1</v>
          </cell>
          <cell r="N4594">
            <v>3.13</v>
          </cell>
          <cell r="O4594">
            <v>3.13</v>
          </cell>
          <cell r="P4594">
            <v>38.72</v>
          </cell>
          <cell r="Q4594">
            <v>121.19</v>
          </cell>
        </row>
        <row r="4595">
          <cell r="J4595" t="str">
            <v>ALQUILER DE ENCOFRADO</v>
          </cell>
          <cell r="K4595" t="str">
            <v>glb</v>
          </cell>
          <cell r="M4595">
            <v>1</v>
          </cell>
          <cell r="N4595">
            <v>8.25</v>
          </cell>
          <cell r="O4595">
            <v>8.25</v>
          </cell>
          <cell r="P4595">
            <v>38.72</v>
          </cell>
          <cell r="Q4595">
            <v>319.44</v>
          </cell>
        </row>
        <row r="4596">
          <cell r="J4596" t="str">
            <v>SERVICIO DEHABILITADO DE ACERO DE REFUERZO</v>
          </cell>
          <cell r="K4596" t="str">
            <v>Kg</v>
          </cell>
          <cell r="M4596">
            <v>1.1143000000000001</v>
          </cell>
          <cell r="N4596">
            <v>0.35</v>
          </cell>
          <cell r="O4596">
            <v>0.39</v>
          </cell>
          <cell r="P4596">
            <v>146.29</v>
          </cell>
          <cell r="Q4596">
            <v>51.2</v>
          </cell>
        </row>
        <row r="4597">
          <cell r="J4597" t="str">
            <v>JEFE DE GRUPO</v>
          </cell>
          <cell r="K4597" t="str">
            <v>hh</v>
          </cell>
          <cell r="M4597">
            <v>2.3E-3</v>
          </cell>
          <cell r="N4597">
            <v>13.01</v>
          </cell>
          <cell r="O4597">
            <v>0.03</v>
          </cell>
          <cell r="P4597">
            <v>0.3</v>
          </cell>
          <cell r="Q4597">
            <v>3.94</v>
          </cell>
        </row>
        <row r="4598">
          <cell r="J4598" t="str">
            <v>OPERARIO</v>
          </cell>
          <cell r="K4598" t="str">
            <v>hh</v>
          </cell>
          <cell r="M4598">
            <v>2.5399999999999999E-2</v>
          </cell>
          <cell r="N4598">
            <v>12.2</v>
          </cell>
          <cell r="O4598">
            <v>0.31</v>
          </cell>
          <cell r="P4598">
            <v>3.33</v>
          </cell>
          <cell r="Q4598">
            <v>40.700000000000003</v>
          </cell>
        </row>
        <row r="4599">
          <cell r="J4599" t="str">
            <v>OFICIAL</v>
          </cell>
          <cell r="K4599" t="str">
            <v>hh</v>
          </cell>
          <cell r="M4599">
            <v>2.4799999999999999E-2</v>
          </cell>
          <cell r="N4599">
            <v>10.87</v>
          </cell>
          <cell r="O4599">
            <v>0.27</v>
          </cell>
          <cell r="P4599">
            <v>3.26</v>
          </cell>
          <cell r="Q4599">
            <v>35.450000000000003</v>
          </cell>
        </row>
        <row r="4600">
          <cell r="J4600" t="str">
            <v>ACERO CORRUGADO fy=4200 kg/cm2 GRADO 60</v>
          </cell>
          <cell r="K4600" t="str">
            <v>Kg</v>
          </cell>
          <cell r="M4600">
            <v>1.1000000000000001</v>
          </cell>
          <cell r="N4600">
            <v>2.33</v>
          </cell>
          <cell r="O4600">
            <v>2.56</v>
          </cell>
          <cell r="P4600">
            <v>144.41</v>
          </cell>
          <cell r="Q4600">
            <v>336.08</v>
          </cell>
        </row>
        <row r="4601">
          <cell r="J4601" t="str">
            <v>ALAMBRE NEGRO RECOCIDO Nº 16</v>
          </cell>
          <cell r="K4601" t="str">
            <v>Kg</v>
          </cell>
          <cell r="M4601">
            <v>6.1100000000000002E-2</v>
          </cell>
          <cell r="N4601">
            <v>3.11</v>
          </cell>
          <cell r="O4601">
            <v>0.19</v>
          </cell>
          <cell r="P4601">
            <v>8.02</v>
          </cell>
          <cell r="Q4601">
            <v>24.94</v>
          </cell>
        </row>
        <row r="4602">
          <cell r="J4602" t="str">
            <v>PETROLEO D-2</v>
          </cell>
          <cell r="K4602" t="str">
            <v>gal</v>
          </cell>
          <cell r="M4602">
            <v>2.0199999999999999E-2</v>
          </cell>
          <cell r="N4602">
            <v>8.4</v>
          </cell>
          <cell r="O4602">
            <v>0.17</v>
          </cell>
          <cell r="P4602">
            <v>2.65</v>
          </cell>
          <cell r="Q4602">
            <v>22.32</v>
          </cell>
        </row>
        <row r="4603">
          <cell r="J4603" t="str">
            <v>IMPLEMENTOS DE SEGURIDAD</v>
          </cell>
          <cell r="K4603" t="str">
            <v>hh</v>
          </cell>
          <cell r="M4603">
            <v>4.2599999999999999E-2</v>
          </cell>
          <cell r="N4603">
            <v>0.47</v>
          </cell>
          <cell r="O4603">
            <v>0.02</v>
          </cell>
          <cell r="P4603">
            <v>5.59</v>
          </cell>
          <cell r="Q4603">
            <v>2.63</v>
          </cell>
        </row>
        <row r="4604">
          <cell r="J4604" t="str">
            <v>HERRAMIENTAS MANUALES</v>
          </cell>
          <cell r="K4604" t="str">
            <v>%MO</v>
          </cell>
          <cell r="M4604">
            <v>4.41E-2</v>
          </cell>
          <cell r="N4604">
            <v>0.68</v>
          </cell>
          <cell r="O4604">
            <v>0.03</v>
          </cell>
          <cell r="P4604">
            <v>5.79</v>
          </cell>
          <cell r="Q4604">
            <v>3.94</v>
          </cell>
        </row>
        <row r="4605">
          <cell r="J4605" t="str">
            <v>CAMION GRUA DE 5.75TN</v>
          </cell>
          <cell r="K4605" t="str">
            <v>hm</v>
          </cell>
          <cell r="M4605">
            <v>6.4000000000000003E-3</v>
          </cell>
          <cell r="N4605">
            <v>100.8</v>
          </cell>
          <cell r="O4605">
            <v>0.65</v>
          </cell>
          <cell r="P4605">
            <v>0.84</v>
          </cell>
          <cell r="Q4605">
            <v>85.33</v>
          </cell>
        </row>
        <row r="4606">
          <cell r="J4606" t="str">
            <v>JEFE DE GRUPO</v>
          </cell>
          <cell r="K4606" t="str">
            <v>hh</v>
          </cell>
          <cell r="M4606">
            <v>8.0000000000000004E-4</v>
          </cell>
          <cell r="N4606">
            <v>13.01</v>
          </cell>
          <cell r="O4606">
            <v>0.01</v>
          </cell>
          <cell r="P4606">
            <v>0.22</v>
          </cell>
          <cell r="Q4606">
            <v>2.75</v>
          </cell>
        </row>
        <row r="4607">
          <cell r="J4607" t="str">
            <v>OPERARIO</v>
          </cell>
          <cell r="K4607" t="str">
            <v>hh</v>
          </cell>
          <cell r="M4607">
            <v>4.8999999999999998E-3</v>
          </cell>
          <cell r="N4607">
            <v>12.2</v>
          </cell>
          <cell r="O4607">
            <v>0.06</v>
          </cell>
          <cell r="P4607">
            <v>1.35</v>
          </cell>
          <cell r="Q4607">
            <v>16.5</v>
          </cell>
        </row>
        <row r="4608">
          <cell r="J4608" t="str">
            <v>OFICIAL</v>
          </cell>
          <cell r="K4608" t="str">
            <v>hh</v>
          </cell>
          <cell r="M4608">
            <v>4.5999999999999999E-3</v>
          </cell>
          <cell r="N4608">
            <v>10.87</v>
          </cell>
          <cell r="O4608">
            <v>0.05</v>
          </cell>
          <cell r="P4608">
            <v>1.27</v>
          </cell>
          <cell r="Q4608">
            <v>13.75</v>
          </cell>
        </row>
        <row r="4609">
          <cell r="J4609" t="str">
            <v>AYUDANTE</v>
          </cell>
          <cell r="K4609" t="str">
            <v>hh</v>
          </cell>
          <cell r="M4609">
            <v>4.0800000000000003E-2</v>
          </cell>
          <cell r="N4609">
            <v>9.81</v>
          </cell>
          <cell r="O4609">
            <v>0.4</v>
          </cell>
          <cell r="P4609">
            <v>11.22</v>
          </cell>
          <cell r="Q4609">
            <v>110</v>
          </cell>
        </row>
        <row r="4610">
          <cell r="J4610" t="str">
            <v>LADRILLO PARA TECHO 15 X 30 X 30 cm 8 HUECOS REX</v>
          </cell>
          <cell r="K4610" t="str">
            <v>u</v>
          </cell>
          <cell r="M4610">
            <v>1.05</v>
          </cell>
          <cell r="N4610">
            <v>1.6</v>
          </cell>
          <cell r="O4610">
            <v>1.68</v>
          </cell>
          <cell r="P4610">
            <v>288.75</v>
          </cell>
          <cell r="Q4610">
            <v>462</v>
          </cell>
        </row>
        <row r="4611">
          <cell r="J4611" t="str">
            <v>IMPLEMENTOS DE SEGURIDAD</v>
          </cell>
          <cell r="K4611" t="str">
            <v>hh</v>
          </cell>
          <cell r="M4611">
            <v>4.2599999999999999E-2</v>
          </cell>
          <cell r="N4611">
            <v>0.47</v>
          </cell>
          <cell r="O4611">
            <v>0.02</v>
          </cell>
          <cell r="P4611">
            <v>11.72</v>
          </cell>
          <cell r="Q4611">
            <v>5.5</v>
          </cell>
        </row>
        <row r="4612">
          <cell r="J4612" t="str">
            <v>HERRAMIENTAS MANUALES</v>
          </cell>
          <cell r="K4612" t="str">
            <v>%MO</v>
          </cell>
          <cell r="M4612">
            <v>3.6999999999999998E-2</v>
          </cell>
          <cell r="N4612">
            <v>0.54</v>
          </cell>
          <cell r="O4612">
            <v>0.02</v>
          </cell>
          <cell r="P4612">
            <v>10.18</v>
          </cell>
          <cell r="Q4612">
            <v>5.5</v>
          </cell>
        </row>
        <row r="4613">
          <cell r="J4613" t="str">
            <v>SERVICIO DE GRUA</v>
          </cell>
          <cell r="K4613" t="str">
            <v>glb</v>
          </cell>
          <cell r="M4613">
            <v>1</v>
          </cell>
          <cell r="N4613">
            <v>0.14000000000000001</v>
          </cell>
          <cell r="O4613">
            <v>0.14000000000000001</v>
          </cell>
          <cell r="P4613">
            <v>275</v>
          </cell>
          <cell r="Q4613">
            <v>38.5</v>
          </cell>
        </row>
        <row r="4614">
          <cell r="J4614" t="str">
            <v>OPERARIO</v>
          </cell>
          <cell r="K4614" t="str">
            <v>hh</v>
          </cell>
          <cell r="M4614">
            <v>1.9699999999999999E-2</v>
          </cell>
          <cell r="N4614">
            <v>12.2</v>
          </cell>
          <cell r="O4614">
            <v>0.24</v>
          </cell>
          <cell r="P4614">
            <v>4.82</v>
          </cell>
          <cell r="Q4614">
            <v>58.73</v>
          </cell>
        </row>
        <row r="4615">
          <cell r="J4615" t="str">
            <v>AYUDANTE</v>
          </cell>
          <cell r="K4615" t="str">
            <v>hh</v>
          </cell>
          <cell r="M4615">
            <v>0.19980000000000001</v>
          </cell>
          <cell r="N4615">
            <v>9.81</v>
          </cell>
          <cell r="O4615">
            <v>1.96</v>
          </cell>
          <cell r="P4615">
            <v>48.89</v>
          </cell>
          <cell r="Q4615">
            <v>479.63</v>
          </cell>
        </row>
        <row r="4616">
          <cell r="J4616" t="str">
            <v>IMPLEMENTOS DE SEGURIDAD</v>
          </cell>
          <cell r="K4616" t="str">
            <v>hh</v>
          </cell>
          <cell r="M4616">
            <v>0.21279999999999999</v>
          </cell>
          <cell r="N4616">
            <v>0.47</v>
          </cell>
          <cell r="O4616">
            <v>0.1</v>
          </cell>
          <cell r="P4616">
            <v>52.07</v>
          </cell>
          <cell r="Q4616">
            <v>24.47</v>
          </cell>
        </row>
        <row r="4617">
          <cell r="J4617" t="str">
            <v>HERRAMIENTAS MANUALES</v>
          </cell>
          <cell r="K4617" t="str">
            <v>%MO</v>
          </cell>
          <cell r="M4617">
            <v>2.98E-2</v>
          </cell>
          <cell r="N4617">
            <v>2.35</v>
          </cell>
          <cell r="O4617">
            <v>7.0000000000000007E-2</v>
          </cell>
          <cell r="P4617">
            <v>7.29</v>
          </cell>
          <cell r="Q4617">
            <v>17.13</v>
          </cell>
        </row>
        <row r="4618">
          <cell r="J4618" t="str">
            <v>JEFE DE GRUPO</v>
          </cell>
          <cell r="K4618" t="str">
            <v>hh</v>
          </cell>
          <cell r="M4618">
            <v>0.2006</v>
          </cell>
          <cell r="N4618">
            <v>13.01</v>
          </cell>
          <cell r="O4618">
            <v>2.61</v>
          </cell>
          <cell r="P4618">
            <v>39.840000000000003</v>
          </cell>
          <cell r="Q4618">
            <v>518.35</v>
          </cell>
        </row>
        <row r="4619">
          <cell r="J4619" t="str">
            <v>AYUDANTE</v>
          </cell>
          <cell r="K4619" t="str">
            <v>hh</v>
          </cell>
          <cell r="M4619">
            <v>2.0265</v>
          </cell>
          <cell r="N4619">
            <v>9.81</v>
          </cell>
          <cell r="O4619">
            <v>19.88</v>
          </cell>
          <cell r="P4619">
            <v>402.46</v>
          </cell>
          <cell r="Q4619">
            <v>3948.17</v>
          </cell>
        </row>
        <row r="4620">
          <cell r="J4620" t="str">
            <v>IMPLEMENTOS DE SEGURIDAD</v>
          </cell>
          <cell r="K4620" t="str">
            <v>hh</v>
          </cell>
          <cell r="M4620">
            <v>2.234</v>
          </cell>
          <cell r="N4620">
            <v>0.47</v>
          </cell>
          <cell r="O4620">
            <v>1.05</v>
          </cell>
          <cell r="P4620">
            <v>443.67</v>
          </cell>
          <cell r="Q4620">
            <v>208.53</v>
          </cell>
        </row>
        <row r="4621">
          <cell r="J4621" t="str">
            <v>HERRAMIENTAS MANUALES</v>
          </cell>
          <cell r="K4621" t="str">
            <v>%MO</v>
          </cell>
          <cell r="M4621">
            <v>4.99E-2</v>
          </cell>
          <cell r="N4621">
            <v>23.26</v>
          </cell>
          <cell r="O4621">
            <v>1.1599999999999999</v>
          </cell>
          <cell r="P4621">
            <v>9.91</v>
          </cell>
          <cell r="Q4621">
            <v>230.38</v>
          </cell>
        </row>
        <row r="4622">
          <cell r="J4622" t="str">
            <v>JEFE DE GRUPO</v>
          </cell>
          <cell r="K4622" t="str">
            <v>hh</v>
          </cell>
          <cell r="M4622">
            <v>4.9200000000000001E-2</v>
          </cell>
          <cell r="N4622">
            <v>13.01</v>
          </cell>
          <cell r="O4622">
            <v>0.64</v>
          </cell>
          <cell r="P4622">
            <v>1.19</v>
          </cell>
          <cell r="Q4622">
            <v>15.46</v>
          </cell>
        </row>
        <row r="4623">
          <cell r="J4623" t="str">
            <v>OPERARIO</v>
          </cell>
          <cell r="K4623" t="str">
            <v>hh</v>
          </cell>
          <cell r="M4623">
            <v>0.48849999999999999</v>
          </cell>
          <cell r="N4623">
            <v>12.2</v>
          </cell>
          <cell r="O4623">
            <v>5.96</v>
          </cell>
          <cell r="P4623">
            <v>11.8</v>
          </cell>
          <cell r="Q4623">
            <v>143.93</v>
          </cell>
        </row>
        <row r="4624">
          <cell r="J4624" t="str">
            <v>AYUDANTE</v>
          </cell>
          <cell r="K4624" t="str">
            <v>hh</v>
          </cell>
          <cell r="M4624">
            <v>0.97760000000000002</v>
          </cell>
          <cell r="N4624">
            <v>9.81</v>
          </cell>
          <cell r="O4624">
            <v>9.59</v>
          </cell>
          <cell r="P4624">
            <v>23.61</v>
          </cell>
          <cell r="Q4624">
            <v>231.6</v>
          </cell>
        </row>
        <row r="4625">
          <cell r="J4625" t="str">
            <v>AGUA PUESTA EN OBRA</v>
          </cell>
          <cell r="K4625" t="str">
            <v>m3</v>
          </cell>
          <cell r="M4625">
            <v>0.16569999999999999</v>
          </cell>
          <cell r="N4625">
            <v>8.51</v>
          </cell>
          <cell r="O4625">
            <v>1.41</v>
          </cell>
          <cell r="P4625">
            <v>4</v>
          </cell>
          <cell r="Q4625">
            <v>34.049999999999997</v>
          </cell>
        </row>
        <row r="4626">
          <cell r="J4626" t="str">
            <v>IMPLEMENTOS DE SEGURIDAD</v>
          </cell>
          <cell r="K4626" t="str">
            <v>hh</v>
          </cell>
          <cell r="M4626">
            <v>1.5105999999999999</v>
          </cell>
          <cell r="N4626">
            <v>0.47</v>
          </cell>
          <cell r="O4626">
            <v>0.71</v>
          </cell>
          <cell r="P4626">
            <v>36.479999999999997</v>
          </cell>
          <cell r="Q4626">
            <v>17.149999999999999</v>
          </cell>
        </row>
        <row r="4627">
          <cell r="J4627" t="str">
            <v>GASOLINA 84</v>
          </cell>
          <cell r="K4627" t="str">
            <v>gal</v>
          </cell>
          <cell r="M4627">
            <v>0.19520000000000001</v>
          </cell>
          <cell r="N4627">
            <v>8.3000000000000007</v>
          </cell>
          <cell r="O4627">
            <v>1.62</v>
          </cell>
          <cell r="P4627">
            <v>4.71</v>
          </cell>
          <cell r="Q4627">
            <v>39.119999999999997</v>
          </cell>
        </row>
        <row r="4628">
          <cell r="J4628" t="str">
            <v>VIBROAPISONADOR</v>
          </cell>
          <cell r="K4628" t="str">
            <v>hm</v>
          </cell>
          <cell r="M4628">
            <v>0.48849999999999999</v>
          </cell>
          <cell r="N4628">
            <v>2.17</v>
          </cell>
          <cell r="O4628">
            <v>1.06</v>
          </cell>
          <cell r="P4628">
            <v>11.8</v>
          </cell>
          <cell r="Q4628">
            <v>25.6</v>
          </cell>
        </row>
        <row r="4629">
          <cell r="J4629" t="str">
            <v>HERRAMIENTAS MANUALES</v>
          </cell>
          <cell r="K4629" t="str">
            <v>%MO</v>
          </cell>
          <cell r="M4629">
            <v>5.5E-2</v>
          </cell>
          <cell r="N4629">
            <v>14.72</v>
          </cell>
          <cell r="O4629">
            <v>0.81</v>
          </cell>
          <cell r="P4629">
            <v>1.33</v>
          </cell>
          <cell r="Q4629">
            <v>19.559999999999999</v>
          </cell>
        </row>
        <row r="4630">
          <cell r="J4630" t="str">
            <v>JEFE DE GRUPO</v>
          </cell>
          <cell r="K4630" t="str">
            <v>hh</v>
          </cell>
          <cell r="M4630">
            <v>1.5E-3</v>
          </cell>
          <cell r="N4630">
            <v>13.01</v>
          </cell>
          <cell r="O4630">
            <v>0.02</v>
          </cell>
          <cell r="P4630">
            <v>0.34</v>
          </cell>
          <cell r="Q4630">
            <v>4.54</v>
          </cell>
        </row>
        <row r="4631">
          <cell r="J4631" t="str">
            <v>AYUDANTE</v>
          </cell>
          <cell r="K4631" t="str">
            <v>hh</v>
          </cell>
          <cell r="M4631">
            <v>2.0400000000000001E-2</v>
          </cell>
          <cell r="N4631">
            <v>9.81</v>
          </cell>
          <cell r="O4631">
            <v>0.2</v>
          </cell>
          <cell r="P4631">
            <v>4.63</v>
          </cell>
          <cell r="Q4631">
            <v>45.35</v>
          </cell>
        </row>
        <row r="4632">
          <cell r="J4632" t="str">
            <v>OPERADOR DE EQUIPO PESADO</v>
          </cell>
          <cell r="K4632" t="str">
            <v>hh</v>
          </cell>
          <cell r="M4632">
            <v>4.9799999999999997E-2</v>
          </cell>
          <cell r="N4632">
            <v>12.64</v>
          </cell>
          <cell r="O4632">
            <v>0.63</v>
          </cell>
          <cell r="P4632">
            <v>11.29</v>
          </cell>
          <cell r="Q4632">
            <v>142.87</v>
          </cell>
        </row>
        <row r="4633">
          <cell r="J4633" t="str">
            <v>PETROLEO D-2</v>
          </cell>
          <cell r="K4633" t="str">
            <v>gal</v>
          </cell>
          <cell r="M4633">
            <v>0.29759999999999998</v>
          </cell>
          <cell r="N4633">
            <v>8.4</v>
          </cell>
          <cell r="O4633">
            <v>2.5</v>
          </cell>
          <cell r="P4633">
            <v>67.489999999999995</v>
          </cell>
          <cell r="Q4633">
            <v>566.92999999999995</v>
          </cell>
        </row>
        <row r="4634">
          <cell r="J4634" t="str">
            <v>IMPLEMENTOS DE SEGURIDAD</v>
          </cell>
          <cell r="K4634" t="str">
            <v>hh</v>
          </cell>
          <cell r="M4634">
            <v>6.3799999999999996E-2</v>
          </cell>
          <cell r="N4634">
            <v>0.47</v>
          </cell>
          <cell r="O4634">
            <v>0.03</v>
          </cell>
          <cell r="P4634">
            <v>14.47</v>
          </cell>
          <cell r="Q4634">
            <v>6.8</v>
          </cell>
        </row>
        <row r="4635">
          <cell r="J4635" t="str">
            <v>CAMION VOLQUETE 12 m3</v>
          </cell>
          <cell r="K4635" t="str">
            <v>hm</v>
          </cell>
          <cell r="M4635">
            <v>3.2800000000000003E-2</v>
          </cell>
          <cell r="N4635">
            <v>130.97999999999999</v>
          </cell>
          <cell r="O4635">
            <v>4.3</v>
          </cell>
          <cell r="P4635">
            <v>7.44</v>
          </cell>
          <cell r="Q4635">
            <v>975.11</v>
          </cell>
        </row>
        <row r="4636">
          <cell r="J4636" t="str">
            <v>CARGADOR RETROEXCAVADOR 62 HP 1 yd3</v>
          </cell>
          <cell r="K4636" t="str">
            <v>hm</v>
          </cell>
          <cell r="M4636">
            <v>8.6999999999999994E-3</v>
          </cell>
          <cell r="N4636">
            <v>94.09</v>
          </cell>
          <cell r="O4636">
            <v>0.82</v>
          </cell>
          <cell r="P4636">
            <v>1.97</v>
          </cell>
          <cell r="Q4636">
            <v>185.95</v>
          </cell>
        </row>
        <row r="4637">
          <cell r="J4637" t="str">
            <v>JEFE DE GRUPO</v>
          </cell>
          <cell r="K4637" t="str">
            <v>hh</v>
          </cell>
          <cell r="M4637">
            <v>7.7000000000000002E-3</v>
          </cell>
          <cell r="N4637">
            <v>13.01</v>
          </cell>
          <cell r="O4637">
            <v>0.1</v>
          </cell>
          <cell r="P4637">
            <v>0.76</v>
          </cell>
          <cell r="Q4637">
            <v>9.82</v>
          </cell>
        </row>
        <row r="4638">
          <cell r="J4638" t="str">
            <v>OPERARIO</v>
          </cell>
          <cell r="K4638" t="str">
            <v>hh</v>
          </cell>
          <cell r="M4638">
            <v>0.1598</v>
          </cell>
          <cell r="N4638">
            <v>12.2</v>
          </cell>
          <cell r="O4638">
            <v>1.95</v>
          </cell>
          <cell r="P4638">
            <v>15.69</v>
          </cell>
          <cell r="Q4638">
            <v>191.41</v>
          </cell>
        </row>
        <row r="4639">
          <cell r="J4639" t="str">
            <v>AYUDANTE</v>
          </cell>
          <cell r="K4639" t="str">
            <v>hh</v>
          </cell>
          <cell r="M4639">
            <v>7.9500000000000001E-2</v>
          </cell>
          <cell r="N4639">
            <v>9.81</v>
          </cell>
          <cell r="O4639">
            <v>0.78</v>
          </cell>
          <cell r="P4639">
            <v>7.8</v>
          </cell>
          <cell r="Q4639">
            <v>76.56</v>
          </cell>
        </row>
        <row r="4640">
          <cell r="J4640" t="str">
            <v>CONCRETO PREMEZCLADO F'C=100 kg/cm2, PIEDRA DE 1", CEMENTO TIPO I, SLUMP 3"</v>
          </cell>
          <cell r="K4640" t="str">
            <v>m3</v>
          </cell>
          <cell r="M4640">
            <v>0.11</v>
          </cell>
          <cell r="N4640">
            <v>178.29</v>
          </cell>
          <cell r="O4640">
            <v>19.61</v>
          </cell>
          <cell r="P4640">
            <v>10.8</v>
          </cell>
          <cell r="Q4640">
            <v>1924.92</v>
          </cell>
        </row>
        <row r="4641">
          <cell r="J4641" t="str">
            <v>IMPLEMENTOS DE SEGURIDAD</v>
          </cell>
          <cell r="K4641" t="str">
            <v>hh</v>
          </cell>
          <cell r="M4641">
            <v>0.25530000000000003</v>
          </cell>
          <cell r="N4641">
            <v>0.47</v>
          </cell>
          <cell r="O4641">
            <v>0.12</v>
          </cell>
          <cell r="P4641">
            <v>25.06</v>
          </cell>
          <cell r="Q4641">
            <v>11.78</v>
          </cell>
        </row>
        <row r="4642">
          <cell r="J4642" t="str">
            <v>HERRAMIENTAS MANUALES</v>
          </cell>
          <cell r="K4642" t="str">
            <v>%MO</v>
          </cell>
          <cell r="M4642">
            <v>4.9299999999999997E-2</v>
          </cell>
          <cell r="N4642">
            <v>2.84</v>
          </cell>
          <cell r="O4642">
            <v>0.14000000000000001</v>
          </cell>
          <cell r="P4642">
            <v>4.84</v>
          </cell>
          <cell r="Q4642">
            <v>13.74</v>
          </cell>
        </row>
        <row r="4643">
          <cell r="J4643" t="str">
            <v>JEFE DE GRUPO</v>
          </cell>
          <cell r="K4643" t="str">
            <v>hh</v>
          </cell>
          <cell r="M4643">
            <v>6.3799999999999996E-2</v>
          </cell>
          <cell r="N4643">
            <v>13.01</v>
          </cell>
          <cell r="O4643">
            <v>0.83</v>
          </cell>
          <cell r="P4643">
            <v>3.76</v>
          </cell>
          <cell r="Q4643">
            <v>48.88</v>
          </cell>
        </row>
        <row r="4644">
          <cell r="J4644" t="str">
            <v>OPERARIO</v>
          </cell>
          <cell r="K4644" t="str">
            <v>hh</v>
          </cell>
          <cell r="M4644">
            <v>0.63929999999999998</v>
          </cell>
          <cell r="N4644">
            <v>12.2</v>
          </cell>
          <cell r="O4644">
            <v>7.8</v>
          </cell>
          <cell r="P4644">
            <v>37.65</v>
          </cell>
          <cell r="Q4644">
            <v>459.34</v>
          </cell>
        </row>
        <row r="4645">
          <cell r="J4645" t="str">
            <v>OFICIAL</v>
          </cell>
          <cell r="K4645" t="str">
            <v>hh</v>
          </cell>
          <cell r="M4645">
            <v>0.3201</v>
          </cell>
          <cell r="N4645">
            <v>10.87</v>
          </cell>
          <cell r="O4645">
            <v>3.48</v>
          </cell>
          <cell r="P4645">
            <v>18.850000000000001</v>
          </cell>
          <cell r="Q4645">
            <v>204.94</v>
          </cell>
        </row>
        <row r="4646">
          <cell r="J4646" t="str">
            <v>AYUDANTE</v>
          </cell>
          <cell r="K4646" t="str">
            <v>hh</v>
          </cell>
          <cell r="M4646">
            <v>2.5596000000000001</v>
          </cell>
          <cell r="N4646">
            <v>9.81</v>
          </cell>
          <cell r="O4646">
            <v>25.11</v>
          </cell>
          <cell r="P4646">
            <v>150.72999999999999</v>
          </cell>
          <cell r="Q4646">
            <v>1478.73</v>
          </cell>
        </row>
        <row r="4647">
          <cell r="J4647" t="str">
            <v>CONCRETO PREMEZCLADO f'c=100 kg/cm2</v>
          </cell>
          <cell r="K4647" t="str">
            <v>m3</v>
          </cell>
          <cell r="M4647">
            <v>1.05</v>
          </cell>
          <cell r="N4647">
            <v>192</v>
          </cell>
          <cell r="O4647">
            <v>201.6</v>
          </cell>
          <cell r="P4647">
            <v>61.83</v>
          </cell>
          <cell r="Q4647">
            <v>11872.22</v>
          </cell>
        </row>
        <row r="4648">
          <cell r="J4648" t="str">
            <v>IMPLEMENTOS DE SEGURIDAD</v>
          </cell>
          <cell r="K4648" t="str">
            <v>hh</v>
          </cell>
          <cell r="M4648">
            <v>3.5745</v>
          </cell>
          <cell r="N4648">
            <v>0.47</v>
          </cell>
          <cell r="O4648">
            <v>1.68</v>
          </cell>
          <cell r="P4648">
            <v>210.5</v>
          </cell>
          <cell r="Q4648">
            <v>98.94</v>
          </cell>
        </row>
        <row r="4649">
          <cell r="J4649" t="str">
            <v>HERRAMIENTAS MANUALES</v>
          </cell>
          <cell r="K4649" t="str">
            <v>%MO</v>
          </cell>
          <cell r="M4649">
            <v>3.0099999999999998E-2</v>
          </cell>
          <cell r="N4649">
            <v>39.82</v>
          </cell>
          <cell r="O4649">
            <v>1.2</v>
          </cell>
          <cell r="P4649">
            <v>1.77</v>
          </cell>
          <cell r="Q4649">
            <v>70.67</v>
          </cell>
        </row>
        <row r="4650">
          <cell r="J4650" t="str">
            <v>VIBRADOR DE CONCRETO3/4" - 2"</v>
          </cell>
          <cell r="K4650" t="str">
            <v>hm</v>
          </cell>
          <cell r="M4650">
            <v>0.19</v>
          </cell>
          <cell r="N4650">
            <v>5</v>
          </cell>
          <cell r="O4650">
            <v>0.95</v>
          </cell>
          <cell r="P4650">
            <v>11.19</v>
          </cell>
          <cell r="Q4650">
            <v>55.95</v>
          </cell>
        </row>
        <row r="4651">
          <cell r="J4651" t="str">
            <v>JEFE DE GRUPO</v>
          </cell>
          <cell r="K4651" t="str">
            <v>hh</v>
          </cell>
          <cell r="M4651">
            <v>4.4600000000000001E-2</v>
          </cell>
          <cell r="N4651">
            <v>13.01</v>
          </cell>
          <cell r="O4651">
            <v>0.57999999999999996</v>
          </cell>
          <cell r="P4651">
            <v>1.39</v>
          </cell>
          <cell r="Q4651">
            <v>18.13</v>
          </cell>
        </row>
        <row r="4652">
          <cell r="J4652" t="str">
            <v>OPERARIO</v>
          </cell>
          <cell r="K4652" t="str">
            <v>hh</v>
          </cell>
          <cell r="M4652">
            <v>1.3335999999999999</v>
          </cell>
          <cell r="N4652">
            <v>12.2</v>
          </cell>
          <cell r="O4652">
            <v>16.27</v>
          </cell>
          <cell r="P4652">
            <v>41.69</v>
          </cell>
          <cell r="Q4652">
            <v>508.6</v>
          </cell>
        </row>
        <row r="4653">
          <cell r="J4653" t="str">
            <v>AYUDANTE</v>
          </cell>
          <cell r="K4653" t="str">
            <v>hh</v>
          </cell>
          <cell r="M4653">
            <v>0.44440000000000002</v>
          </cell>
          <cell r="N4653">
            <v>9.81</v>
          </cell>
          <cell r="O4653">
            <v>4.3600000000000003</v>
          </cell>
          <cell r="P4653">
            <v>13.89</v>
          </cell>
          <cell r="Q4653">
            <v>136.29</v>
          </cell>
        </row>
        <row r="4654">
          <cell r="J4654" t="str">
            <v>CONCRETO PREMEZCLADO f'c=175 kg/cm2, Piedra 57, Slump 3-4"</v>
          </cell>
          <cell r="K4654" t="str">
            <v>m3</v>
          </cell>
          <cell r="M4654">
            <v>1.05</v>
          </cell>
          <cell r="N4654">
            <v>192.19</v>
          </cell>
          <cell r="O4654">
            <v>201.8</v>
          </cell>
          <cell r="P4654">
            <v>32.82</v>
          </cell>
          <cell r="Q4654">
            <v>6308.27</v>
          </cell>
        </row>
        <row r="4655">
          <cell r="J4655" t="str">
            <v>IMPLEMENTOS DE SEGURIDAD</v>
          </cell>
          <cell r="K4655" t="str">
            <v>hh</v>
          </cell>
          <cell r="M4655">
            <v>1.8298000000000001</v>
          </cell>
          <cell r="N4655">
            <v>0.47</v>
          </cell>
          <cell r="O4655">
            <v>0.86</v>
          </cell>
          <cell r="P4655">
            <v>57.2</v>
          </cell>
          <cell r="Q4655">
            <v>26.88</v>
          </cell>
        </row>
        <row r="4656">
          <cell r="J4656" t="str">
            <v>GASOLINA 84</v>
          </cell>
          <cell r="K4656" t="str">
            <v>gal</v>
          </cell>
          <cell r="M4656">
            <v>0.17829999999999999</v>
          </cell>
          <cell r="N4656">
            <v>8.3000000000000007</v>
          </cell>
          <cell r="O4656">
            <v>1.48</v>
          </cell>
          <cell r="P4656">
            <v>5.57</v>
          </cell>
          <cell r="Q4656">
            <v>46.26</v>
          </cell>
        </row>
        <row r="4657">
          <cell r="J4657" t="str">
            <v>VIBRADOR DE CONCRETO3/4" - 2"</v>
          </cell>
          <cell r="K4657" t="str">
            <v>hm</v>
          </cell>
          <cell r="M4657">
            <v>0.66200000000000003</v>
          </cell>
          <cell r="N4657">
            <v>5</v>
          </cell>
          <cell r="O4657">
            <v>3.31</v>
          </cell>
          <cell r="P4657">
            <v>20.69</v>
          </cell>
          <cell r="Q4657">
            <v>103.47</v>
          </cell>
        </row>
        <row r="4658">
          <cell r="J4658" t="str">
            <v>HERRAMIENTAS MANUALES</v>
          </cell>
          <cell r="K4658" t="str">
            <v>%MO</v>
          </cell>
          <cell r="M4658">
            <v>0.05</v>
          </cell>
          <cell r="N4658">
            <v>21.21</v>
          </cell>
          <cell r="O4658">
            <v>1.06</v>
          </cell>
          <cell r="P4658">
            <v>1.56</v>
          </cell>
          <cell r="Q4658">
            <v>33.14</v>
          </cell>
        </row>
        <row r="4659">
          <cell r="J4659" t="str">
            <v>JEFE DE GRUPO</v>
          </cell>
          <cell r="K4659" t="str">
            <v>hh</v>
          </cell>
          <cell r="M4659">
            <v>6.3799999999999996E-2</v>
          </cell>
          <cell r="N4659">
            <v>13.01</v>
          </cell>
          <cell r="O4659">
            <v>0.83</v>
          </cell>
          <cell r="P4659">
            <v>10.62</v>
          </cell>
          <cell r="Q4659">
            <v>138.15</v>
          </cell>
        </row>
        <row r="4660">
          <cell r="J4660" t="str">
            <v>OPERARIO</v>
          </cell>
          <cell r="K4660" t="str">
            <v>hh</v>
          </cell>
          <cell r="M4660">
            <v>0.64019999999999999</v>
          </cell>
          <cell r="N4660">
            <v>12.2</v>
          </cell>
          <cell r="O4660">
            <v>7.81</v>
          </cell>
          <cell r="P4660">
            <v>106.55</v>
          </cell>
          <cell r="Q4660">
            <v>1299.9000000000001</v>
          </cell>
        </row>
        <row r="4661">
          <cell r="J4661" t="str">
            <v>OFICIAL</v>
          </cell>
          <cell r="K4661" t="str">
            <v>hh</v>
          </cell>
          <cell r="M4661">
            <v>0.64029999999999998</v>
          </cell>
          <cell r="N4661">
            <v>10.87</v>
          </cell>
          <cell r="O4661">
            <v>6.96</v>
          </cell>
          <cell r="P4661">
            <v>106.57</v>
          </cell>
          <cell r="Q4661">
            <v>1158.42</v>
          </cell>
        </row>
        <row r="4662">
          <cell r="J4662" t="str">
            <v>ALAMBRE NEGRO RECOCIDO Nº 8</v>
          </cell>
          <cell r="K4662" t="str">
            <v>Kg</v>
          </cell>
          <cell r="M4662">
            <v>0.26329999999999998</v>
          </cell>
          <cell r="N4662">
            <v>3</v>
          </cell>
          <cell r="O4662">
            <v>0.79</v>
          </cell>
          <cell r="P4662">
            <v>43.82</v>
          </cell>
          <cell r="Q4662">
            <v>131.49</v>
          </cell>
        </row>
        <row r="4663">
          <cell r="J4663" t="str">
            <v>CLAVOS PARA MADERA CON CABEZA</v>
          </cell>
          <cell r="K4663" t="str">
            <v>Kg</v>
          </cell>
          <cell r="M4663">
            <v>0.13100000000000001</v>
          </cell>
          <cell r="N4663">
            <v>2.9</v>
          </cell>
          <cell r="O4663">
            <v>0.38</v>
          </cell>
          <cell r="P4663">
            <v>21.8</v>
          </cell>
          <cell r="Q4663">
            <v>63.25</v>
          </cell>
        </row>
        <row r="4664">
          <cell r="J4664" t="str">
            <v>MADERA TORNILLO INC. CORTE</v>
          </cell>
          <cell r="K4664" t="str">
            <v>p2</v>
          </cell>
          <cell r="M4664">
            <v>4.8312999999999997</v>
          </cell>
          <cell r="N4664">
            <v>3.7</v>
          </cell>
          <cell r="O4664">
            <v>17.88</v>
          </cell>
          <cell r="P4664">
            <v>804.12</v>
          </cell>
          <cell r="Q4664">
            <v>2975.95</v>
          </cell>
        </row>
        <row r="4665">
          <cell r="J4665" t="str">
            <v>IMPLEMENTOS DE SEGURIDAD</v>
          </cell>
          <cell r="K4665" t="str">
            <v>hh</v>
          </cell>
          <cell r="M4665">
            <v>1.3404</v>
          </cell>
          <cell r="N4665">
            <v>0.47</v>
          </cell>
          <cell r="O4665">
            <v>0.63</v>
          </cell>
          <cell r="P4665">
            <v>223.1</v>
          </cell>
          <cell r="Q4665">
            <v>104.86</v>
          </cell>
        </row>
        <row r="4666">
          <cell r="J4666" t="str">
            <v>HERRAMIENTAS MANUALES</v>
          </cell>
          <cell r="K4666" t="str">
            <v>%MO</v>
          </cell>
          <cell r="M4666">
            <v>3.0099999999999998E-2</v>
          </cell>
          <cell r="N4666">
            <v>16.29</v>
          </cell>
          <cell r="O4666">
            <v>0.49</v>
          </cell>
          <cell r="P4666">
            <v>5.01</v>
          </cell>
          <cell r="Q4666">
            <v>81.56</v>
          </cell>
        </row>
        <row r="4667">
          <cell r="J4667" t="str">
            <v>SERVICIO DEHABILITADO DE ACERO DE REFUERZO</v>
          </cell>
          <cell r="K4667" t="str">
            <v>Kg</v>
          </cell>
          <cell r="M4667">
            <v>1.1143000000000001</v>
          </cell>
          <cell r="N4667">
            <v>0.35</v>
          </cell>
          <cell r="O4667">
            <v>0.39</v>
          </cell>
          <cell r="P4667">
            <v>766.59</v>
          </cell>
          <cell r="Q4667">
            <v>268.3</v>
          </cell>
        </row>
        <row r="4668">
          <cell r="J4668" t="str">
            <v>JEFE DE GRUPO</v>
          </cell>
          <cell r="K4668" t="str">
            <v>hh</v>
          </cell>
          <cell r="M4668">
            <v>2.3E-3</v>
          </cell>
          <cell r="N4668">
            <v>13.01</v>
          </cell>
          <cell r="O4668">
            <v>0.03</v>
          </cell>
          <cell r="P4668">
            <v>1.58</v>
          </cell>
          <cell r="Q4668">
            <v>20.64</v>
          </cell>
        </row>
        <row r="4669">
          <cell r="J4669" t="str">
            <v>OPERARIO</v>
          </cell>
          <cell r="K4669" t="str">
            <v>hh</v>
          </cell>
          <cell r="M4669">
            <v>2.5399999999999999E-2</v>
          </cell>
          <cell r="N4669">
            <v>12.2</v>
          </cell>
          <cell r="O4669">
            <v>0.31</v>
          </cell>
          <cell r="P4669">
            <v>17.47</v>
          </cell>
          <cell r="Q4669">
            <v>213.27</v>
          </cell>
        </row>
        <row r="4670">
          <cell r="J4670" t="str">
            <v>OFICIAL</v>
          </cell>
          <cell r="K4670" t="str">
            <v>hh</v>
          </cell>
          <cell r="M4670">
            <v>2.4799999999999999E-2</v>
          </cell>
          <cell r="N4670">
            <v>10.87</v>
          </cell>
          <cell r="O4670">
            <v>0.27</v>
          </cell>
          <cell r="P4670">
            <v>17.059999999999999</v>
          </cell>
          <cell r="Q4670">
            <v>185.75</v>
          </cell>
        </row>
        <row r="4671">
          <cell r="J4671" t="str">
            <v>ACERO CORRUGADO fy=4200 kg/cm2 GRADO 60</v>
          </cell>
          <cell r="K4671" t="str">
            <v>Kg</v>
          </cell>
          <cell r="M4671">
            <v>1.1000000000000001</v>
          </cell>
          <cell r="N4671">
            <v>2.33</v>
          </cell>
          <cell r="O4671">
            <v>2.56</v>
          </cell>
          <cell r="P4671">
            <v>756.76</v>
          </cell>
          <cell r="Q4671">
            <v>1761.18</v>
          </cell>
        </row>
        <row r="4672">
          <cell r="J4672" t="str">
            <v>ALAMBRE NEGRO RECOCIDO Nº 16</v>
          </cell>
          <cell r="K4672" t="str">
            <v>Kg</v>
          </cell>
          <cell r="M4672">
            <v>6.1100000000000002E-2</v>
          </cell>
          <cell r="N4672">
            <v>3.11</v>
          </cell>
          <cell r="O4672">
            <v>0.19</v>
          </cell>
          <cell r="P4672">
            <v>42.03</v>
          </cell>
          <cell r="Q4672">
            <v>130.71</v>
          </cell>
        </row>
        <row r="4673">
          <cell r="J4673" t="str">
            <v>PETROLEO D-2</v>
          </cell>
          <cell r="K4673" t="str">
            <v>gal</v>
          </cell>
          <cell r="M4673">
            <v>2.0199999999999999E-2</v>
          </cell>
          <cell r="N4673">
            <v>8.4</v>
          </cell>
          <cell r="O4673">
            <v>0.17</v>
          </cell>
          <cell r="P4673">
            <v>13.9</v>
          </cell>
          <cell r="Q4673">
            <v>116.95</v>
          </cell>
        </row>
        <row r="4674">
          <cell r="J4674" t="str">
            <v>IMPLEMENTOS DE SEGURIDAD</v>
          </cell>
          <cell r="K4674" t="str">
            <v>hh</v>
          </cell>
          <cell r="M4674">
            <v>4.2599999999999999E-2</v>
          </cell>
          <cell r="N4674">
            <v>0.47</v>
          </cell>
          <cell r="O4674">
            <v>0.02</v>
          </cell>
          <cell r="P4674">
            <v>29.31</v>
          </cell>
          <cell r="Q4674">
            <v>13.76</v>
          </cell>
        </row>
        <row r="4675">
          <cell r="J4675" t="str">
            <v>HERRAMIENTAS MANUALES</v>
          </cell>
          <cell r="K4675" t="str">
            <v>%MO</v>
          </cell>
          <cell r="M4675">
            <v>4.41E-2</v>
          </cell>
          <cell r="N4675">
            <v>0.68</v>
          </cell>
          <cell r="O4675">
            <v>0.03</v>
          </cell>
          <cell r="P4675">
            <v>30.34</v>
          </cell>
          <cell r="Q4675">
            <v>20.64</v>
          </cell>
        </row>
        <row r="4676">
          <cell r="J4676" t="str">
            <v>CAMION GRUA DE 5.75TN</v>
          </cell>
          <cell r="K4676" t="str">
            <v>hm</v>
          </cell>
          <cell r="M4676">
            <v>6.4000000000000003E-3</v>
          </cell>
          <cell r="N4676">
            <v>100.8</v>
          </cell>
          <cell r="O4676">
            <v>0.65</v>
          </cell>
          <cell r="P4676">
            <v>4.4000000000000004</v>
          </cell>
          <cell r="Q4676">
            <v>447.17</v>
          </cell>
        </row>
        <row r="4677">
          <cell r="J4677" t="str">
            <v>OPERARIO</v>
          </cell>
          <cell r="K4677" t="str">
            <v>hh</v>
          </cell>
          <cell r="M4677">
            <v>0.53359999999999996</v>
          </cell>
          <cell r="N4677">
            <v>12.2</v>
          </cell>
          <cell r="O4677">
            <v>6.51</v>
          </cell>
          <cell r="P4677">
            <v>8.74</v>
          </cell>
          <cell r="Q4677">
            <v>106.63</v>
          </cell>
        </row>
        <row r="4678">
          <cell r="J4678" t="str">
            <v>OFICIAL</v>
          </cell>
          <cell r="K4678" t="str">
            <v>hh</v>
          </cell>
          <cell r="M4678">
            <v>0.53359999999999996</v>
          </cell>
          <cell r="N4678">
            <v>10.87</v>
          </cell>
          <cell r="O4678">
            <v>5.8</v>
          </cell>
          <cell r="P4678">
            <v>8.74</v>
          </cell>
          <cell r="Q4678">
            <v>95</v>
          </cell>
        </row>
        <row r="4679">
          <cell r="J4679" t="str">
            <v>AYUDANTE</v>
          </cell>
          <cell r="K4679" t="str">
            <v>hh</v>
          </cell>
          <cell r="M4679">
            <v>1.6004</v>
          </cell>
          <cell r="N4679">
            <v>9.81</v>
          </cell>
          <cell r="O4679">
            <v>15.7</v>
          </cell>
          <cell r="P4679">
            <v>26.21</v>
          </cell>
          <cell r="Q4679">
            <v>257.17</v>
          </cell>
        </row>
        <row r="4680">
          <cell r="J4680" t="str">
            <v>CONCRETO PREMEZCLADO f'c=210 kg/cm2, Piedra 67, Slump 3-4"</v>
          </cell>
          <cell r="K4680" t="str">
            <v>m3</v>
          </cell>
          <cell r="M4680">
            <v>1.05</v>
          </cell>
          <cell r="N4680">
            <v>200.99</v>
          </cell>
          <cell r="O4680">
            <v>211.04</v>
          </cell>
          <cell r="P4680">
            <v>17.2</v>
          </cell>
          <cell r="Q4680">
            <v>3456.84</v>
          </cell>
        </row>
        <row r="4681">
          <cell r="J4681" t="str">
            <v>IMPLEMENTOS DE SEGURIDAD</v>
          </cell>
          <cell r="K4681" t="str">
            <v>hh</v>
          </cell>
          <cell r="M4681">
            <v>2.6596000000000002</v>
          </cell>
          <cell r="N4681">
            <v>0.47</v>
          </cell>
          <cell r="O4681">
            <v>1.25</v>
          </cell>
          <cell r="P4681">
            <v>43.56</v>
          </cell>
          <cell r="Q4681">
            <v>20.48</v>
          </cell>
        </row>
        <row r="4682">
          <cell r="J4682" t="str">
            <v>HERRAMIENTAS MANUALES</v>
          </cell>
          <cell r="K4682" t="str">
            <v>%MO</v>
          </cell>
          <cell r="M4682">
            <v>0.03</v>
          </cell>
          <cell r="N4682">
            <v>29.3</v>
          </cell>
          <cell r="O4682">
            <v>0.88</v>
          </cell>
          <cell r="P4682">
            <v>0.49</v>
          </cell>
          <cell r="Q4682">
            <v>14.41</v>
          </cell>
        </row>
        <row r="4683">
          <cell r="J4683" t="str">
            <v>SERVICIO DE BOMBA P/PREMEZCLADO</v>
          </cell>
          <cell r="K4683" t="str">
            <v>m3</v>
          </cell>
          <cell r="M4683">
            <v>1.05</v>
          </cell>
          <cell r="N4683">
            <v>30</v>
          </cell>
          <cell r="O4683">
            <v>31.5</v>
          </cell>
          <cell r="P4683">
            <v>17.2</v>
          </cell>
          <cell r="Q4683">
            <v>515.97</v>
          </cell>
        </row>
        <row r="4684">
          <cell r="J4684" t="str">
            <v>VIBRADOR DE CONCRETO3/4" - 2"</v>
          </cell>
          <cell r="K4684" t="str">
            <v>hm</v>
          </cell>
          <cell r="M4684">
            <v>0.59599999999999997</v>
          </cell>
          <cell r="N4684">
            <v>5</v>
          </cell>
          <cell r="O4684">
            <v>2.98</v>
          </cell>
          <cell r="P4684">
            <v>9.76</v>
          </cell>
          <cell r="Q4684">
            <v>48.81</v>
          </cell>
        </row>
        <row r="4685">
          <cell r="J4685" t="str">
            <v>GASOLINA 84</v>
          </cell>
          <cell r="K4685" t="str">
            <v>gal</v>
          </cell>
          <cell r="M4685">
            <v>0.31929999999999997</v>
          </cell>
          <cell r="N4685">
            <v>8.3000000000000007</v>
          </cell>
          <cell r="O4685">
            <v>2.65</v>
          </cell>
          <cell r="P4685">
            <v>5.23</v>
          </cell>
          <cell r="Q4685">
            <v>43.41</v>
          </cell>
        </row>
        <row r="4686">
          <cell r="J4686" t="str">
            <v>JEFE DE GRUPO</v>
          </cell>
          <cell r="K4686" t="str">
            <v>hh</v>
          </cell>
          <cell r="M4686">
            <v>8.9200000000000002E-2</v>
          </cell>
          <cell r="N4686">
            <v>13.01</v>
          </cell>
          <cell r="O4686">
            <v>1.1599999999999999</v>
          </cell>
          <cell r="P4686">
            <v>11.51</v>
          </cell>
          <cell r="Q4686">
            <v>149.71</v>
          </cell>
        </row>
        <row r="4687">
          <cell r="J4687" t="str">
            <v>OPERARIO</v>
          </cell>
          <cell r="K4687" t="str">
            <v>hh</v>
          </cell>
          <cell r="M4687">
            <v>0.88849999999999996</v>
          </cell>
          <cell r="N4687">
            <v>12.2</v>
          </cell>
          <cell r="O4687">
            <v>10.84</v>
          </cell>
          <cell r="P4687">
            <v>114.67</v>
          </cell>
          <cell r="Q4687">
            <v>1399.01</v>
          </cell>
        </row>
        <row r="4688">
          <cell r="J4688" t="str">
            <v>OFICIAL</v>
          </cell>
          <cell r="K4688" t="str">
            <v>hh</v>
          </cell>
          <cell r="M4688">
            <v>1.0662</v>
          </cell>
          <cell r="N4688">
            <v>10.87</v>
          </cell>
          <cell r="O4688">
            <v>11.59</v>
          </cell>
          <cell r="P4688">
            <v>137.6</v>
          </cell>
          <cell r="Q4688">
            <v>1495.81</v>
          </cell>
        </row>
        <row r="4689">
          <cell r="J4689" t="str">
            <v>AYUDANTE</v>
          </cell>
          <cell r="K4689" t="str">
            <v>hh</v>
          </cell>
          <cell r="M4689">
            <v>0.35580000000000001</v>
          </cell>
          <cell r="N4689">
            <v>9.81</v>
          </cell>
          <cell r="O4689">
            <v>3.49</v>
          </cell>
          <cell r="P4689">
            <v>45.92</v>
          </cell>
          <cell r="Q4689">
            <v>450.42</v>
          </cell>
        </row>
        <row r="4690">
          <cell r="J4690" t="str">
            <v>ALAMBRE NEGRO RECOCIDO Nº 8</v>
          </cell>
          <cell r="K4690" t="str">
            <v>Kg</v>
          </cell>
          <cell r="M4690">
            <v>0.82669999999999999</v>
          </cell>
          <cell r="N4690">
            <v>3</v>
          </cell>
          <cell r="O4690">
            <v>2.48</v>
          </cell>
          <cell r="P4690">
            <v>106.69</v>
          </cell>
          <cell r="Q4690">
            <v>320.07</v>
          </cell>
        </row>
        <row r="4691">
          <cell r="J4691" t="str">
            <v>MADERA TORNILLO INC. CORTE</v>
          </cell>
          <cell r="K4691" t="str">
            <v>p2</v>
          </cell>
          <cell r="M4691">
            <v>4.1340000000000003</v>
          </cell>
          <cell r="N4691">
            <v>3.7</v>
          </cell>
          <cell r="O4691">
            <v>15.3</v>
          </cell>
          <cell r="P4691">
            <v>533.53</v>
          </cell>
          <cell r="Q4691">
            <v>1974.62</v>
          </cell>
        </row>
        <row r="4692">
          <cell r="J4692" t="str">
            <v>CLAVOS PARA MADERA CON CABEZA</v>
          </cell>
          <cell r="K4692" t="str">
            <v>Kg</v>
          </cell>
          <cell r="M4692">
            <v>5.5199999999999999E-2</v>
          </cell>
          <cell r="N4692">
            <v>2.9</v>
          </cell>
          <cell r="O4692">
            <v>0.16</v>
          </cell>
          <cell r="P4692">
            <v>7.12</v>
          </cell>
          <cell r="Q4692">
            <v>20.65</v>
          </cell>
        </row>
        <row r="4693">
          <cell r="J4693" t="str">
            <v>DESMOLDANTE</v>
          </cell>
          <cell r="K4693" t="str">
            <v>lt</v>
          </cell>
          <cell r="M4693">
            <v>2.3300000000000001E-2</v>
          </cell>
          <cell r="N4693">
            <v>21.05</v>
          </cell>
          <cell r="O4693">
            <v>0.49</v>
          </cell>
          <cell r="P4693">
            <v>3.01</v>
          </cell>
          <cell r="Q4693">
            <v>63.24</v>
          </cell>
        </row>
        <row r="4694">
          <cell r="J4694" t="str">
            <v>IMPLEMENTOS DE SEGURIDAD</v>
          </cell>
          <cell r="K4694" t="str">
            <v>hh</v>
          </cell>
          <cell r="M4694">
            <v>2.4043000000000001</v>
          </cell>
          <cell r="N4694">
            <v>0.47</v>
          </cell>
          <cell r="O4694">
            <v>1.1299999999999999</v>
          </cell>
          <cell r="P4694">
            <v>310.3</v>
          </cell>
          <cell r="Q4694">
            <v>145.84</v>
          </cell>
        </row>
        <row r="4695">
          <cell r="J4695" t="str">
            <v>HERRAMIENTAS MANUALES</v>
          </cell>
          <cell r="K4695" t="str">
            <v>%MO</v>
          </cell>
          <cell r="M4695">
            <v>4.99E-2</v>
          </cell>
          <cell r="N4695">
            <v>27.08</v>
          </cell>
          <cell r="O4695">
            <v>1.35</v>
          </cell>
          <cell r="P4695">
            <v>6.44</v>
          </cell>
          <cell r="Q4695">
            <v>174.23</v>
          </cell>
        </row>
        <row r="4696">
          <cell r="J4696" t="str">
            <v>SERVICIO DEHABILITADO DE ACERO DE REFUERZO</v>
          </cell>
          <cell r="K4696" t="str">
            <v>Kg</v>
          </cell>
          <cell r="M4696">
            <v>1.1143000000000001</v>
          </cell>
          <cell r="N4696">
            <v>0.35</v>
          </cell>
          <cell r="O4696">
            <v>0.39</v>
          </cell>
          <cell r="P4696">
            <v>1741.41</v>
          </cell>
          <cell r="Q4696">
            <v>609.48</v>
          </cell>
        </row>
        <row r="4697">
          <cell r="J4697" t="str">
            <v>JEFE DE GRUPO</v>
          </cell>
          <cell r="K4697" t="str">
            <v>hh</v>
          </cell>
          <cell r="M4697">
            <v>2.3E-3</v>
          </cell>
          <cell r="N4697">
            <v>13.01</v>
          </cell>
          <cell r="O4697">
            <v>0.03</v>
          </cell>
          <cell r="P4697">
            <v>3.59</v>
          </cell>
          <cell r="Q4697">
            <v>46.88</v>
          </cell>
        </row>
        <row r="4698">
          <cell r="J4698" t="str">
            <v>OPERARIO</v>
          </cell>
          <cell r="K4698" t="str">
            <v>hh</v>
          </cell>
          <cell r="M4698">
            <v>2.5399999999999999E-2</v>
          </cell>
          <cell r="N4698">
            <v>12.2</v>
          </cell>
          <cell r="O4698">
            <v>0.31</v>
          </cell>
          <cell r="P4698">
            <v>39.69</v>
          </cell>
          <cell r="Q4698">
            <v>484.46</v>
          </cell>
        </row>
        <row r="4699">
          <cell r="J4699" t="str">
            <v>OFICIAL</v>
          </cell>
          <cell r="K4699" t="str">
            <v>hh</v>
          </cell>
          <cell r="M4699">
            <v>2.4799999999999999E-2</v>
          </cell>
          <cell r="N4699">
            <v>10.87</v>
          </cell>
          <cell r="O4699">
            <v>0.27</v>
          </cell>
          <cell r="P4699">
            <v>38.76</v>
          </cell>
          <cell r="Q4699">
            <v>421.95</v>
          </cell>
        </row>
        <row r="4700">
          <cell r="J4700" t="str">
            <v>ACERO CORRUGADO fy=4200 kg/cm2 GRADO 60</v>
          </cell>
          <cell r="K4700" t="str">
            <v>Kg</v>
          </cell>
          <cell r="M4700">
            <v>1.1000000000000001</v>
          </cell>
          <cell r="N4700">
            <v>2.33</v>
          </cell>
          <cell r="O4700">
            <v>2.56</v>
          </cell>
          <cell r="P4700">
            <v>1719.06</v>
          </cell>
          <cell r="Q4700">
            <v>4000.72</v>
          </cell>
        </row>
        <row r="4701">
          <cell r="J4701" t="str">
            <v>ALAMBRE NEGRO RECOCIDO Nº 16</v>
          </cell>
          <cell r="K4701" t="str">
            <v>Kg</v>
          </cell>
          <cell r="M4701">
            <v>6.1100000000000002E-2</v>
          </cell>
          <cell r="N4701">
            <v>3.11</v>
          </cell>
          <cell r="O4701">
            <v>0.19</v>
          </cell>
          <cell r="P4701">
            <v>95.49</v>
          </cell>
          <cell r="Q4701">
            <v>296.93</v>
          </cell>
        </row>
        <row r="4702">
          <cell r="J4702" t="str">
            <v>PETROLEO D-2</v>
          </cell>
          <cell r="K4702" t="str">
            <v>gal</v>
          </cell>
          <cell r="M4702">
            <v>2.0199999999999999E-2</v>
          </cell>
          <cell r="N4702">
            <v>8.4</v>
          </cell>
          <cell r="O4702">
            <v>0.17</v>
          </cell>
          <cell r="P4702">
            <v>31.57</v>
          </cell>
          <cell r="Q4702">
            <v>265.67</v>
          </cell>
        </row>
        <row r="4703">
          <cell r="J4703" t="str">
            <v>IMPLEMENTOS DE SEGURIDAD</v>
          </cell>
          <cell r="K4703" t="str">
            <v>hh</v>
          </cell>
          <cell r="M4703">
            <v>4.2599999999999999E-2</v>
          </cell>
          <cell r="N4703">
            <v>0.47</v>
          </cell>
          <cell r="O4703">
            <v>0.02</v>
          </cell>
          <cell r="P4703">
            <v>66.569999999999993</v>
          </cell>
          <cell r="Q4703">
            <v>31.26</v>
          </cell>
        </row>
        <row r="4704">
          <cell r="J4704" t="str">
            <v>HERRAMIENTAS MANUALES</v>
          </cell>
          <cell r="K4704" t="str">
            <v>%MO</v>
          </cell>
          <cell r="M4704">
            <v>4.41E-2</v>
          </cell>
          <cell r="N4704">
            <v>0.68</v>
          </cell>
          <cell r="O4704">
            <v>0.03</v>
          </cell>
          <cell r="P4704">
            <v>68.92</v>
          </cell>
          <cell r="Q4704">
            <v>46.88</v>
          </cell>
        </row>
        <row r="4705">
          <cell r="J4705" t="str">
            <v>CAMION GRUA DE 5.75TN</v>
          </cell>
          <cell r="K4705" t="str">
            <v>hm</v>
          </cell>
          <cell r="M4705">
            <v>6.4000000000000003E-3</v>
          </cell>
          <cell r="N4705">
            <v>100.8</v>
          </cell>
          <cell r="O4705">
            <v>0.65</v>
          </cell>
          <cell r="P4705">
            <v>10</v>
          </cell>
          <cell r="Q4705">
            <v>1015.81</v>
          </cell>
        </row>
        <row r="4706">
          <cell r="J4706" t="str">
            <v>JEFE DE GRUPO</v>
          </cell>
          <cell r="K4706" t="str">
            <v>hh</v>
          </cell>
          <cell r="M4706">
            <v>0.3997</v>
          </cell>
          <cell r="N4706">
            <v>13.01</v>
          </cell>
          <cell r="O4706">
            <v>5.2</v>
          </cell>
          <cell r="P4706">
            <v>8.7200000000000006</v>
          </cell>
          <cell r="Q4706">
            <v>113.41</v>
          </cell>
        </row>
        <row r="4707">
          <cell r="J4707" t="str">
            <v>OPERARIO</v>
          </cell>
          <cell r="K4707" t="str">
            <v>hh</v>
          </cell>
          <cell r="M4707">
            <v>0.8</v>
          </cell>
          <cell r="N4707">
            <v>12.2</v>
          </cell>
          <cell r="O4707">
            <v>9.76</v>
          </cell>
          <cell r="P4707">
            <v>17.45</v>
          </cell>
          <cell r="Q4707">
            <v>212.87</v>
          </cell>
        </row>
        <row r="4708">
          <cell r="J4708" t="str">
            <v>OFICIAL</v>
          </cell>
          <cell r="K4708" t="str">
            <v>hh</v>
          </cell>
          <cell r="M4708">
            <v>0.4002</v>
          </cell>
          <cell r="N4708">
            <v>10.87</v>
          </cell>
          <cell r="O4708">
            <v>4.3499999999999996</v>
          </cell>
          <cell r="P4708">
            <v>8.73</v>
          </cell>
          <cell r="Q4708">
            <v>94.87</v>
          </cell>
        </row>
        <row r="4709">
          <cell r="J4709" t="str">
            <v>AYUDANTE</v>
          </cell>
          <cell r="K4709" t="str">
            <v>hh</v>
          </cell>
          <cell r="M4709">
            <v>1.2008000000000001</v>
          </cell>
          <cell r="N4709">
            <v>9.81</v>
          </cell>
          <cell r="O4709">
            <v>11.78</v>
          </cell>
          <cell r="P4709">
            <v>26.19</v>
          </cell>
          <cell r="Q4709">
            <v>256.92</v>
          </cell>
        </row>
        <row r="4710">
          <cell r="J4710" t="str">
            <v>CONCRETO PREMEZCLADO f'c=210 kg/cm2, Piedra 57, Slump 3-4"</v>
          </cell>
          <cell r="K4710" t="str">
            <v>m3</v>
          </cell>
          <cell r="M4710">
            <v>1.05</v>
          </cell>
          <cell r="N4710">
            <v>198.19</v>
          </cell>
          <cell r="O4710">
            <v>208.1</v>
          </cell>
          <cell r="P4710">
            <v>22.9</v>
          </cell>
          <cell r="Q4710">
            <v>4538.66</v>
          </cell>
        </row>
        <row r="4711">
          <cell r="J4711" t="str">
            <v>IMPLEMENTOS DE SEGURIDAD</v>
          </cell>
          <cell r="K4711" t="str">
            <v>hh</v>
          </cell>
          <cell r="M4711">
            <v>2.8085</v>
          </cell>
          <cell r="N4711">
            <v>0.47</v>
          </cell>
          <cell r="O4711">
            <v>1.32</v>
          </cell>
          <cell r="P4711">
            <v>61.25</v>
          </cell>
          <cell r="Q4711">
            <v>28.79</v>
          </cell>
        </row>
        <row r="4712">
          <cell r="J4712" t="str">
            <v>HERRAMIENTAS MANUALES</v>
          </cell>
          <cell r="K4712" t="str">
            <v>%MO</v>
          </cell>
          <cell r="M4712">
            <v>0.05</v>
          </cell>
          <cell r="N4712">
            <v>32.4</v>
          </cell>
          <cell r="O4712">
            <v>1.62</v>
          </cell>
          <cell r="P4712">
            <v>1.0900000000000001</v>
          </cell>
          <cell r="Q4712">
            <v>35.33</v>
          </cell>
        </row>
        <row r="4713">
          <cell r="J4713" t="str">
            <v>SERVICIO DE BOMBA P/PREMEZCLADO</v>
          </cell>
          <cell r="K4713" t="str">
            <v>m3</v>
          </cell>
          <cell r="M4713">
            <v>1.05</v>
          </cell>
          <cell r="N4713">
            <v>30</v>
          </cell>
          <cell r="O4713">
            <v>31.5</v>
          </cell>
          <cell r="P4713">
            <v>22.9</v>
          </cell>
          <cell r="Q4713">
            <v>687.02</v>
          </cell>
        </row>
        <row r="4714">
          <cell r="J4714" t="str">
            <v>VIBRADOR DE CONCRETO3/4" - 2"</v>
          </cell>
          <cell r="K4714" t="str">
            <v>hm</v>
          </cell>
          <cell r="M4714">
            <v>0.71199999999999997</v>
          </cell>
          <cell r="N4714">
            <v>5</v>
          </cell>
          <cell r="O4714">
            <v>3.56</v>
          </cell>
          <cell r="P4714">
            <v>15.53</v>
          </cell>
          <cell r="Q4714">
            <v>77.64</v>
          </cell>
        </row>
        <row r="4715">
          <cell r="J4715" t="str">
            <v>JEFE DE GRUPO</v>
          </cell>
          <cell r="K4715" t="str">
            <v>hh</v>
          </cell>
          <cell r="M4715">
            <v>0.17829999999999999</v>
          </cell>
          <cell r="N4715">
            <v>13.01</v>
          </cell>
          <cell r="O4715">
            <v>2.3199999999999998</v>
          </cell>
          <cell r="P4715">
            <v>51.83</v>
          </cell>
          <cell r="Q4715">
            <v>674.42</v>
          </cell>
        </row>
        <row r="4716">
          <cell r="J4716" t="str">
            <v>OPERARIO</v>
          </cell>
          <cell r="K4716" t="str">
            <v>hh</v>
          </cell>
          <cell r="M4716">
            <v>0.88849999999999996</v>
          </cell>
          <cell r="N4716">
            <v>12.2</v>
          </cell>
          <cell r="O4716">
            <v>10.84</v>
          </cell>
          <cell r="P4716">
            <v>258.29000000000002</v>
          </cell>
          <cell r="Q4716">
            <v>3151.19</v>
          </cell>
        </row>
        <row r="4717">
          <cell r="J4717" t="str">
            <v>OFICIAL</v>
          </cell>
          <cell r="K4717" t="str">
            <v>hh</v>
          </cell>
          <cell r="M4717">
            <v>1.0662</v>
          </cell>
          <cell r="N4717">
            <v>10.87</v>
          </cell>
          <cell r="O4717">
            <v>11.59</v>
          </cell>
          <cell r="P4717">
            <v>309.94</v>
          </cell>
          <cell r="Q4717">
            <v>3369.21</v>
          </cell>
        </row>
        <row r="4718">
          <cell r="J4718" t="str">
            <v>AYUDANTE</v>
          </cell>
          <cell r="K4718" t="str">
            <v>hh</v>
          </cell>
          <cell r="M4718">
            <v>0.35580000000000001</v>
          </cell>
          <cell r="N4718">
            <v>9.81</v>
          </cell>
          <cell r="O4718">
            <v>3.49</v>
          </cell>
          <cell r="P4718">
            <v>103.43</v>
          </cell>
          <cell r="Q4718">
            <v>1014.54</v>
          </cell>
        </row>
        <row r="4719">
          <cell r="J4719" t="str">
            <v>ALAMBRE NEGRO RECOCIDO Nº 8</v>
          </cell>
          <cell r="K4719" t="str">
            <v>Kg</v>
          </cell>
          <cell r="M4719">
            <v>0.12</v>
          </cell>
          <cell r="N4719">
            <v>3</v>
          </cell>
          <cell r="O4719">
            <v>0.36</v>
          </cell>
          <cell r="P4719">
            <v>34.880000000000003</v>
          </cell>
          <cell r="Q4719">
            <v>104.65</v>
          </cell>
        </row>
        <row r="4720">
          <cell r="J4720" t="str">
            <v>CLAVOS PARA MADERA CON CABEZA</v>
          </cell>
          <cell r="K4720" t="str">
            <v>Kg</v>
          </cell>
          <cell r="M4720">
            <v>0.2172</v>
          </cell>
          <cell r="N4720">
            <v>2.9</v>
          </cell>
          <cell r="O4720">
            <v>0.63</v>
          </cell>
          <cell r="P4720">
            <v>63.14</v>
          </cell>
          <cell r="Q4720">
            <v>183.14</v>
          </cell>
        </row>
        <row r="4721">
          <cell r="J4721" t="str">
            <v>MADERA TORNILLO INC. CORTE</v>
          </cell>
          <cell r="K4721" t="str">
            <v>p2</v>
          </cell>
          <cell r="M4721">
            <v>4.0743999999999998</v>
          </cell>
          <cell r="N4721">
            <v>3.7</v>
          </cell>
          <cell r="O4721">
            <v>15.08</v>
          </cell>
          <cell r="P4721">
            <v>1184.43</v>
          </cell>
          <cell r="Q4721">
            <v>4383.76</v>
          </cell>
        </row>
        <row r="4722">
          <cell r="J4722" t="str">
            <v>IMPLEMENTOS DE SEGURIDAD</v>
          </cell>
          <cell r="K4722" t="str">
            <v>hh</v>
          </cell>
          <cell r="M4722">
            <v>2.4893999999999998</v>
          </cell>
          <cell r="N4722">
            <v>0.47</v>
          </cell>
          <cell r="O4722">
            <v>1.17</v>
          </cell>
          <cell r="P4722">
            <v>723.67</v>
          </cell>
          <cell r="Q4722">
            <v>340.12</v>
          </cell>
        </row>
        <row r="4723">
          <cell r="J4723" t="str">
            <v>HERRAMIENTAS MANUALES</v>
          </cell>
          <cell r="K4723" t="str">
            <v>%MO</v>
          </cell>
          <cell r="M4723">
            <v>3.0200000000000001E-2</v>
          </cell>
          <cell r="N4723">
            <v>29.51</v>
          </cell>
          <cell r="O4723">
            <v>0.89</v>
          </cell>
          <cell r="P4723">
            <v>8.7799999999999994</v>
          </cell>
          <cell r="Q4723">
            <v>258.72000000000003</v>
          </cell>
        </row>
        <row r="4724">
          <cell r="J4724" t="str">
            <v>SERVICIO DEHABILITADO DE ACERO DE REFUERZO</v>
          </cell>
          <cell r="K4724" t="str">
            <v>Kg</v>
          </cell>
          <cell r="M4724">
            <v>1.1143000000000001</v>
          </cell>
          <cell r="N4724">
            <v>0.35</v>
          </cell>
          <cell r="O4724">
            <v>0.39</v>
          </cell>
          <cell r="P4724">
            <v>2207.21</v>
          </cell>
          <cell r="Q4724">
            <v>772.51</v>
          </cell>
        </row>
        <row r="4725">
          <cell r="J4725" t="str">
            <v>JEFE DE GRUPO</v>
          </cell>
          <cell r="K4725" t="str">
            <v>hh</v>
          </cell>
          <cell r="M4725">
            <v>2.3E-3</v>
          </cell>
          <cell r="N4725">
            <v>13.01</v>
          </cell>
          <cell r="O4725">
            <v>0.03</v>
          </cell>
          <cell r="P4725">
            <v>4.5599999999999996</v>
          </cell>
          <cell r="Q4725">
            <v>59.42</v>
          </cell>
        </row>
        <row r="4726">
          <cell r="J4726" t="str">
            <v>OPERARIO</v>
          </cell>
          <cell r="K4726" t="str">
            <v>hh</v>
          </cell>
          <cell r="M4726">
            <v>2.5399999999999999E-2</v>
          </cell>
          <cell r="N4726">
            <v>12.2</v>
          </cell>
          <cell r="O4726">
            <v>0.31</v>
          </cell>
          <cell r="P4726">
            <v>50.31</v>
          </cell>
          <cell r="Q4726">
            <v>614.04999999999995</v>
          </cell>
        </row>
        <row r="4727">
          <cell r="J4727" t="str">
            <v>OFICIAL</v>
          </cell>
          <cell r="K4727" t="str">
            <v>hh</v>
          </cell>
          <cell r="M4727">
            <v>2.4799999999999999E-2</v>
          </cell>
          <cell r="N4727">
            <v>10.87</v>
          </cell>
          <cell r="O4727">
            <v>0.27</v>
          </cell>
          <cell r="P4727">
            <v>49.12</v>
          </cell>
          <cell r="Q4727">
            <v>534.82000000000005</v>
          </cell>
        </row>
        <row r="4728">
          <cell r="J4728" t="str">
            <v>ACERO CORRUGADO fy=4200 kg/cm2 GRADO 60</v>
          </cell>
          <cell r="K4728" t="str">
            <v>Kg</v>
          </cell>
          <cell r="M4728">
            <v>1.1000000000000001</v>
          </cell>
          <cell r="N4728">
            <v>2.33</v>
          </cell>
          <cell r="O4728">
            <v>2.56</v>
          </cell>
          <cell r="P4728">
            <v>2178.88</v>
          </cell>
          <cell r="Q4728">
            <v>5070.8500000000004</v>
          </cell>
        </row>
        <row r="4729">
          <cell r="J4729" t="str">
            <v>ALAMBRE NEGRO RECOCIDO Nº 16</v>
          </cell>
          <cell r="K4729" t="str">
            <v>Kg</v>
          </cell>
          <cell r="M4729">
            <v>6.1100000000000002E-2</v>
          </cell>
          <cell r="N4729">
            <v>3.11</v>
          </cell>
          <cell r="O4729">
            <v>0.19</v>
          </cell>
          <cell r="P4729">
            <v>121.03</v>
          </cell>
          <cell r="Q4729">
            <v>376.35</v>
          </cell>
        </row>
        <row r="4730">
          <cell r="J4730" t="str">
            <v>PETROLEO D-2</v>
          </cell>
          <cell r="K4730" t="str">
            <v>gal</v>
          </cell>
          <cell r="M4730">
            <v>2.0199999999999999E-2</v>
          </cell>
          <cell r="N4730">
            <v>8.4</v>
          </cell>
          <cell r="O4730">
            <v>0.17</v>
          </cell>
          <cell r="P4730">
            <v>40.01</v>
          </cell>
          <cell r="Q4730">
            <v>336.74</v>
          </cell>
        </row>
        <row r="4731">
          <cell r="J4731" t="str">
            <v>IMPLEMENTOS DE SEGURIDAD</v>
          </cell>
          <cell r="K4731" t="str">
            <v>hh</v>
          </cell>
          <cell r="M4731">
            <v>4.2599999999999999E-2</v>
          </cell>
          <cell r="N4731">
            <v>0.47</v>
          </cell>
          <cell r="O4731">
            <v>0.02</v>
          </cell>
          <cell r="P4731">
            <v>84.38</v>
          </cell>
          <cell r="Q4731">
            <v>39.619999999999997</v>
          </cell>
        </row>
        <row r="4732">
          <cell r="J4732" t="str">
            <v>HERRAMIENTAS MANUALES</v>
          </cell>
          <cell r="K4732" t="str">
            <v>%MO</v>
          </cell>
          <cell r="M4732">
            <v>4.41E-2</v>
          </cell>
          <cell r="N4732">
            <v>0.68</v>
          </cell>
          <cell r="O4732">
            <v>0.03</v>
          </cell>
          <cell r="P4732">
            <v>87.35</v>
          </cell>
          <cell r="Q4732">
            <v>59.42</v>
          </cell>
        </row>
        <row r="4733">
          <cell r="J4733" t="str">
            <v>CAMION GRUA DE 5.75TN</v>
          </cell>
          <cell r="K4733" t="str">
            <v>hm</v>
          </cell>
          <cell r="M4733">
            <v>6.4000000000000003E-3</v>
          </cell>
          <cell r="N4733">
            <v>100.8</v>
          </cell>
          <cell r="O4733">
            <v>0.65</v>
          </cell>
          <cell r="P4733">
            <v>12.68</v>
          </cell>
          <cell r="Q4733">
            <v>1287.52</v>
          </cell>
        </row>
        <row r="4734">
          <cell r="J4734" t="str">
            <v>OPERARIO</v>
          </cell>
          <cell r="K4734" t="str">
            <v>hh</v>
          </cell>
          <cell r="M4734">
            <v>0.2</v>
          </cell>
          <cell r="N4734">
            <v>12.2</v>
          </cell>
          <cell r="O4734">
            <v>2.44</v>
          </cell>
          <cell r="P4734">
            <v>5.3</v>
          </cell>
          <cell r="Q4734">
            <v>64.64</v>
          </cell>
        </row>
        <row r="4735">
          <cell r="J4735" t="str">
            <v>OFICIAL</v>
          </cell>
          <cell r="K4735" t="str">
            <v>hh</v>
          </cell>
          <cell r="M4735">
            <v>0.2006</v>
          </cell>
          <cell r="N4735">
            <v>10.87</v>
          </cell>
          <cell r="O4735">
            <v>2.1800000000000002</v>
          </cell>
          <cell r="P4735">
            <v>5.31</v>
          </cell>
          <cell r="Q4735">
            <v>57.75</v>
          </cell>
        </row>
        <row r="4736">
          <cell r="J4736" t="str">
            <v>AYUDANTE</v>
          </cell>
          <cell r="K4736" t="str">
            <v>hh</v>
          </cell>
          <cell r="M4736">
            <v>0.60040000000000004</v>
          </cell>
          <cell r="N4736">
            <v>9.81</v>
          </cell>
          <cell r="O4736">
            <v>5.89</v>
          </cell>
          <cell r="P4736">
            <v>15.9</v>
          </cell>
          <cell r="Q4736">
            <v>156.03</v>
          </cell>
        </row>
        <row r="4737">
          <cell r="J4737" t="str">
            <v>CONCRETO PREMEZCLADO f'c=210 kg/cm2, Piedra 67, Slump 3-4"</v>
          </cell>
          <cell r="K4737" t="str">
            <v>m3</v>
          </cell>
          <cell r="M4737">
            <v>1.05</v>
          </cell>
          <cell r="N4737">
            <v>200.99</v>
          </cell>
          <cell r="O4737">
            <v>211.04</v>
          </cell>
          <cell r="P4737">
            <v>27.81</v>
          </cell>
          <cell r="Q4737">
            <v>5590.45</v>
          </cell>
        </row>
        <row r="4738">
          <cell r="J4738" t="str">
            <v>IMPLEMENTOS DE SEGURIDAD</v>
          </cell>
          <cell r="K4738" t="str">
            <v>hh</v>
          </cell>
          <cell r="M4738">
            <v>1</v>
          </cell>
          <cell r="N4738">
            <v>0.47</v>
          </cell>
          <cell r="O4738">
            <v>0.47</v>
          </cell>
          <cell r="P4738">
            <v>26.49</v>
          </cell>
          <cell r="Q4738">
            <v>12.45</v>
          </cell>
        </row>
        <row r="4739">
          <cell r="J4739" t="str">
            <v>HERRAMIENTAS MANUALES</v>
          </cell>
          <cell r="K4739" t="str">
            <v>%MO</v>
          </cell>
          <cell r="M4739">
            <v>0.03</v>
          </cell>
          <cell r="N4739">
            <v>10.99</v>
          </cell>
          <cell r="O4739">
            <v>0.33</v>
          </cell>
          <cell r="P4739">
            <v>0.79</v>
          </cell>
          <cell r="Q4739">
            <v>8.74</v>
          </cell>
        </row>
        <row r="4740">
          <cell r="J4740" t="str">
            <v>SERVICIO DE BOMBA P/PREMEZCLADO</v>
          </cell>
          <cell r="K4740" t="str">
            <v>m3</v>
          </cell>
          <cell r="M4740">
            <v>1.05</v>
          </cell>
          <cell r="N4740">
            <v>30</v>
          </cell>
          <cell r="O4740">
            <v>31.5</v>
          </cell>
          <cell r="P4740">
            <v>27.81</v>
          </cell>
          <cell r="Q4740">
            <v>834.44</v>
          </cell>
        </row>
        <row r="4741">
          <cell r="J4741" t="str">
            <v>VIBRADOR DE CONCRETO3/4" - 2"</v>
          </cell>
          <cell r="K4741" t="str">
            <v>hm</v>
          </cell>
          <cell r="M4741">
            <v>0.29799999999999999</v>
          </cell>
          <cell r="N4741">
            <v>5</v>
          </cell>
          <cell r="O4741">
            <v>1.49</v>
          </cell>
          <cell r="P4741">
            <v>7.89</v>
          </cell>
          <cell r="Q4741">
            <v>39.47</v>
          </cell>
        </row>
        <row r="4742">
          <cell r="J4742" t="str">
            <v>OPERARIO</v>
          </cell>
          <cell r="K4742" t="str">
            <v>hh</v>
          </cell>
          <cell r="M4742">
            <v>0.1</v>
          </cell>
          <cell r="N4742">
            <v>12.2</v>
          </cell>
          <cell r="O4742">
            <v>1.22</v>
          </cell>
          <cell r="P4742">
            <v>14.31</v>
          </cell>
          <cell r="Q4742">
            <v>174.58</v>
          </cell>
        </row>
        <row r="4743">
          <cell r="J4743" t="str">
            <v>OFICIAL</v>
          </cell>
          <cell r="K4743" t="str">
            <v>hh</v>
          </cell>
          <cell r="M4743">
            <v>1</v>
          </cell>
          <cell r="N4743">
            <v>10.87</v>
          </cell>
          <cell r="O4743">
            <v>10.87</v>
          </cell>
          <cell r="P4743">
            <v>143.1</v>
          </cell>
          <cell r="Q4743">
            <v>1555.5</v>
          </cell>
        </row>
        <row r="4744">
          <cell r="J4744" t="str">
            <v>AYUDANTE</v>
          </cell>
          <cell r="K4744" t="str">
            <v>hh</v>
          </cell>
          <cell r="M4744">
            <v>1</v>
          </cell>
          <cell r="N4744">
            <v>9.81</v>
          </cell>
          <cell r="O4744">
            <v>9.81</v>
          </cell>
          <cell r="P4744">
            <v>143.1</v>
          </cell>
          <cell r="Q4744">
            <v>1403.81</v>
          </cell>
        </row>
        <row r="4745">
          <cell r="J4745" t="str">
            <v>ALAMBRE NEGRO RECOCIDO Nº 8</v>
          </cell>
          <cell r="K4745" t="str">
            <v>Kg</v>
          </cell>
          <cell r="M4745">
            <v>0.08</v>
          </cell>
          <cell r="N4745">
            <v>3</v>
          </cell>
          <cell r="O4745">
            <v>0.24</v>
          </cell>
          <cell r="P4745">
            <v>11.45</v>
          </cell>
          <cell r="Q4745">
            <v>34.340000000000003</v>
          </cell>
        </row>
        <row r="4746">
          <cell r="J4746" t="str">
            <v>CLAVOS PARA MADERA CON CABEZA</v>
          </cell>
          <cell r="K4746" t="str">
            <v>Kg</v>
          </cell>
          <cell r="M4746">
            <v>0.2172</v>
          </cell>
          <cell r="N4746">
            <v>2.9</v>
          </cell>
          <cell r="O4746">
            <v>0.63</v>
          </cell>
          <cell r="P4746">
            <v>31.08</v>
          </cell>
          <cell r="Q4746">
            <v>90.15</v>
          </cell>
        </row>
        <row r="4747">
          <cell r="J4747" t="str">
            <v>TRIPLAY LUPUNA DE 4' X8'X10 mm</v>
          </cell>
          <cell r="K4747" t="str">
            <v>pl</v>
          </cell>
          <cell r="M4747">
            <v>4.41E-2</v>
          </cell>
          <cell r="N4747">
            <v>54</v>
          </cell>
          <cell r="O4747">
            <v>2.38</v>
          </cell>
          <cell r="P4747">
            <v>6.31</v>
          </cell>
          <cell r="Q4747">
            <v>340.58</v>
          </cell>
        </row>
        <row r="4748">
          <cell r="J4748" t="str">
            <v>MADERA TORNILLO INC. CORTE</v>
          </cell>
          <cell r="K4748" t="str">
            <v>p2</v>
          </cell>
          <cell r="M4748">
            <v>2.5011999999999999</v>
          </cell>
          <cell r="N4748">
            <v>3.7</v>
          </cell>
          <cell r="O4748">
            <v>9.25</v>
          </cell>
          <cell r="P4748">
            <v>357.92</v>
          </cell>
          <cell r="Q4748">
            <v>1323.68</v>
          </cell>
        </row>
        <row r="4749">
          <cell r="J4749" t="str">
            <v>IMPLEMENTOS DE SEGURIDAD</v>
          </cell>
          <cell r="K4749" t="str">
            <v>hh</v>
          </cell>
          <cell r="M4749">
            <v>2.1063999999999998</v>
          </cell>
          <cell r="N4749">
            <v>0.47</v>
          </cell>
          <cell r="O4749">
            <v>0.99</v>
          </cell>
          <cell r="P4749">
            <v>301.43</v>
          </cell>
          <cell r="Q4749">
            <v>141.66999999999999</v>
          </cell>
        </row>
        <row r="4750">
          <cell r="J4750" t="str">
            <v>HERRAMIENTAS MANUALES</v>
          </cell>
          <cell r="K4750" t="str">
            <v>%MO</v>
          </cell>
          <cell r="M4750">
            <v>2.9899999999999999E-2</v>
          </cell>
          <cell r="N4750">
            <v>25.45</v>
          </cell>
          <cell r="O4750">
            <v>0.76</v>
          </cell>
          <cell r="P4750">
            <v>4.28</v>
          </cell>
          <cell r="Q4750">
            <v>108.76</v>
          </cell>
        </row>
        <row r="4751">
          <cell r="J4751" t="str">
            <v>SERVICIO DE GRUA</v>
          </cell>
          <cell r="K4751" t="str">
            <v>glb</v>
          </cell>
          <cell r="M4751">
            <v>1</v>
          </cell>
          <cell r="N4751">
            <v>5.47</v>
          </cell>
          <cell r="O4751">
            <v>5.47</v>
          </cell>
          <cell r="P4751">
            <v>143.1</v>
          </cell>
          <cell r="Q4751">
            <v>782.76</v>
          </cell>
        </row>
        <row r="4752">
          <cell r="J4752" t="str">
            <v>SERVICIO DEHABILITADO DE ACERO DE REFUERZO</v>
          </cell>
          <cell r="K4752" t="str">
            <v>Kg</v>
          </cell>
          <cell r="M4752">
            <v>1.1143000000000001</v>
          </cell>
          <cell r="N4752">
            <v>0.35</v>
          </cell>
          <cell r="O4752">
            <v>0.39</v>
          </cell>
          <cell r="P4752">
            <v>2389.34</v>
          </cell>
          <cell r="Q4752">
            <v>836.26</v>
          </cell>
        </row>
        <row r="4753">
          <cell r="J4753" t="str">
            <v>JEFE DE GRUPO</v>
          </cell>
          <cell r="K4753" t="str">
            <v>hh</v>
          </cell>
          <cell r="M4753">
            <v>2.3E-3</v>
          </cell>
          <cell r="N4753">
            <v>13.01</v>
          </cell>
          <cell r="O4753">
            <v>0.03</v>
          </cell>
          <cell r="P4753">
            <v>4.93</v>
          </cell>
          <cell r="Q4753">
            <v>64.33</v>
          </cell>
        </row>
        <row r="4754">
          <cell r="J4754" t="str">
            <v>OPERARIO</v>
          </cell>
          <cell r="K4754" t="str">
            <v>hh</v>
          </cell>
          <cell r="M4754">
            <v>2.5399999999999999E-2</v>
          </cell>
          <cell r="N4754">
            <v>12.2</v>
          </cell>
          <cell r="O4754">
            <v>0.31</v>
          </cell>
          <cell r="P4754">
            <v>54.46</v>
          </cell>
          <cell r="Q4754">
            <v>664.72</v>
          </cell>
        </row>
        <row r="4755">
          <cell r="J4755" t="str">
            <v>OFICIAL</v>
          </cell>
          <cell r="K4755" t="str">
            <v>hh</v>
          </cell>
          <cell r="M4755">
            <v>2.4799999999999999E-2</v>
          </cell>
          <cell r="N4755">
            <v>10.87</v>
          </cell>
          <cell r="O4755">
            <v>0.27</v>
          </cell>
          <cell r="P4755">
            <v>53.18</v>
          </cell>
          <cell r="Q4755">
            <v>578.95000000000005</v>
          </cell>
        </row>
        <row r="4756">
          <cell r="J4756" t="str">
            <v>ACERO CORRUGADO fy=4200 kg/cm2 GRADO 60</v>
          </cell>
          <cell r="K4756" t="str">
            <v>Kg</v>
          </cell>
          <cell r="M4756">
            <v>1.1000000000000001</v>
          </cell>
          <cell r="N4756">
            <v>2.33</v>
          </cell>
          <cell r="O4756">
            <v>2.56</v>
          </cell>
          <cell r="P4756">
            <v>2358.6799999999998</v>
          </cell>
          <cell r="Q4756">
            <v>5489.28</v>
          </cell>
        </row>
        <row r="4757">
          <cell r="J4757" t="str">
            <v>ALAMBRE NEGRO RECOCIDO Nº 16</v>
          </cell>
          <cell r="K4757" t="str">
            <v>Kg</v>
          </cell>
          <cell r="M4757">
            <v>6.1100000000000002E-2</v>
          </cell>
          <cell r="N4757">
            <v>3.11</v>
          </cell>
          <cell r="O4757">
            <v>0.19</v>
          </cell>
          <cell r="P4757">
            <v>131.01</v>
          </cell>
          <cell r="Q4757">
            <v>407.41</v>
          </cell>
        </row>
        <row r="4758">
          <cell r="J4758" t="str">
            <v>PETROLEO D-2</v>
          </cell>
          <cell r="K4758" t="str">
            <v>gal</v>
          </cell>
          <cell r="M4758">
            <v>2.0199999999999999E-2</v>
          </cell>
          <cell r="N4758">
            <v>8.4</v>
          </cell>
          <cell r="O4758">
            <v>0.17</v>
          </cell>
          <cell r="P4758">
            <v>43.31</v>
          </cell>
          <cell r="Q4758">
            <v>364.52</v>
          </cell>
        </row>
        <row r="4759">
          <cell r="J4759" t="str">
            <v>IMPLEMENTOS DE SEGURIDAD</v>
          </cell>
          <cell r="K4759" t="str">
            <v>hh</v>
          </cell>
          <cell r="M4759">
            <v>4.2599999999999999E-2</v>
          </cell>
          <cell r="N4759">
            <v>0.47</v>
          </cell>
          <cell r="O4759">
            <v>0.02</v>
          </cell>
          <cell r="P4759">
            <v>91.35</v>
          </cell>
          <cell r="Q4759">
            <v>42.89</v>
          </cell>
        </row>
        <row r="4760">
          <cell r="J4760" t="str">
            <v>HERRAMIENTAS MANUALES</v>
          </cell>
          <cell r="K4760" t="str">
            <v>%MO</v>
          </cell>
          <cell r="M4760">
            <v>4.41E-2</v>
          </cell>
          <cell r="N4760">
            <v>0.68</v>
          </cell>
          <cell r="O4760">
            <v>0.03</v>
          </cell>
          <cell r="P4760">
            <v>94.56</v>
          </cell>
          <cell r="Q4760">
            <v>64.33</v>
          </cell>
        </row>
        <row r="4761">
          <cell r="J4761" t="str">
            <v>CAMION GRUA DE 5.75TN</v>
          </cell>
          <cell r="K4761" t="str">
            <v>hm</v>
          </cell>
          <cell r="M4761">
            <v>6.4000000000000003E-3</v>
          </cell>
          <cell r="N4761">
            <v>100.8</v>
          </cell>
          <cell r="O4761">
            <v>0.65</v>
          </cell>
          <cell r="P4761">
            <v>13.72</v>
          </cell>
          <cell r="Q4761">
            <v>1393.76</v>
          </cell>
        </row>
        <row r="4762">
          <cell r="J4762" t="str">
            <v>JEFE DE GRUPO</v>
          </cell>
          <cell r="K4762" t="str">
            <v>hh</v>
          </cell>
          <cell r="M4762">
            <v>0.2283</v>
          </cell>
          <cell r="N4762">
            <v>13.01</v>
          </cell>
          <cell r="O4762">
            <v>2.97</v>
          </cell>
          <cell r="P4762">
            <v>2.92</v>
          </cell>
          <cell r="Q4762">
            <v>37.96</v>
          </cell>
        </row>
        <row r="4763">
          <cell r="J4763" t="str">
            <v>OPERARIO</v>
          </cell>
          <cell r="K4763" t="str">
            <v>hh</v>
          </cell>
          <cell r="M4763">
            <v>0.68610000000000004</v>
          </cell>
          <cell r="N4763">
            <v>12.2</v>
          </cell>
          <cell r="O4763">
            <v>8.3699999999999992</v>
          </cell>
          <cell r="P4763">
            <v>8.77</v>
          </cell>
          <cell r="Q4763">
            <v>106.97</v>
          </cell>
        </row>
        <row r="4764">
          <cell r="J4764" t="str">
            <v>OFICIAL</v>
          </cell>
          <cell r="K4764" t="str">
            <v>hh</v>
          </cell>
          <cell r="M4764">
            <v>0.22819999999999999</v>
          </cell>
          <cell r="N4764">
            <v>10.87</v>
          </cell>
          <cell r="O4764">
            <v>2.48</v>
          </cell>
          <cell r="P4764">
            <v>2.92</v>
          </cell>
          <cell r="Q4764">
            <v>31.69</v>
          </cell>
        </row>
        <row r="4765">
          <cell r="J4765" t="str">
            <v>AYUDANTE</v>
          </cell>
          <cell r="K4765" t="str">
            <v>hh</v>
          </cell>
          <cell r="M4765">
            <v>0.68600000000000005</v>
          </cell>
          <cell r="N4765">
            <v>9.81</v>
          </cell>
          <cell r="O4765">
            <v>6.73</v>
          </cell>
          <cell r="P4765">
            <v>8.77</v>
          </cell>
          <cell r="Q4765">
            <v>86.01</v>
          </cell>
        </row>
        <row r="4766">
          <cell r="J4766" t="str">
            <v>CONCRETO PREMEZCLADO f'c=210 kg/cm2, Piedra 67, Slump 3-4"</v>
          </cell>
          <cell r="K4766" t="str">
            <v>m3</v>
          </cell>
          <cell r="M4766">
            <v>1.05</v>
          </cell>
          <cell r="N4766">
            <v>200.99</v>
          </cell>
          <cell r="O4766">
            <v>211.04</v>
          </cell>
          <cell r="P4766">
            <v>13.42</v>
          </cell>
          <cell r="Q4766">
            <v>2697.09</v>
          </cell>
        </row>
        <row r="4767">
          <cell r="J4767" t="str">
            <v>IMPLEMENTOS DE SEGURIDAD</v>
          </cell>
          <cell r="K4767" t="str">
            <v>hh</v>
          </cell>
          <cell r="M4767">
            <v>1.8298000000000001</v>
          </cell>
          <cell r="N4767">
            <v>0.47</v>
          </cell>
          <cell r="O4767">
            <v>0.86</v>
          </cell>
          <cell r="P4767">
            <v>23.38</v>
          </cell>
          <cell r="Q4767">
            <v>10.99</v>
          </cell>
        </row>
        <row r="4768">
          <cell r="J4768" t="str">
            <v>HERRAMIENTAS MANUALES</v>
          </cell>
          <cell r="K4768" t="str">
            <v>%MO</v>
          </cell>
          <cell r="M4768">
            <v>4.99E-2</v>
          </cell>
          <cell r="N4768">
            <v>21.43</v>
          </cell>
          <cell r="O4768">
            <v>1.07</v>
          </cell>
          <cell r="P4768">
            <v>0.64</v>
          </cell>
          <cell r="Q4768">
            <v>13.67</v>
          </cell>
        </row>
        <row r="4769">
          <cell r="J4769" t="str">
            <v>SERVICIO DE BOMBA P/PREMEZCLADO</v>
          </cell>
          <cell r="K4769" t="str">
            <v>m3</v>
          </cell>
          <cell r="M4769">
            <v>1.05</v>
          </cell>
          <cell r="N4769">
            <v>30</v>
          </cell>
          <cell r="O4769">
            <v>31.5</v>
          </cell>
          <cell r="P4769">
            <v>13.42</v>
          </cell>
          <cell r="Q4769">
            <v>402.57</v>
          </cell>
        </row>
        <row r="4770">
          <cell r="J4770" t="str">
            <v>VIBRADOR DE CONCRETO3/4" - 2"</v>
          </cell>
          <cell r="K4770" t="str">
            <v>hm</v>
          </cell>
          <cell r="M4770">
            <v>0.34</v>
          </cell>
          <cell r="N4770">
            <v>5</v>
          </cell>
          <cell r="O4770">
            <v>1.7</v>
          </cell>
          <cell r="P4770">
            <v>4.3499999999999996</v>
          </cell>
          <cell r="Q4770">
            <v>21.73</v>
          </cell>
        </row>
        <row r="4771">
          <cell r="J4771" t="str">
            <v>JEFE DE GRUPO</v>
          </cell>
          <cell r="K4771" t="str">
            <v>hh</v>
          </cell>
          <cell r="M4771">
            <v>5.2999999999999999E-2</v>
          </cell>
          <cell r="N4771">
            <v>13.01</v>
          </cell>
          <cell r="O4771">
            <v>0.69</v>
          </cell>
          <cell r="P4771">
            <v>7.74</v>
          </cell>
          <cell r="Q4771">
            <v>100.79</v>
          </cell>
        </row>
        <row r="4772">
          <cell r="J4772" t="str">
            <v>OPERARIO</v>
          </cell>
          <cell r="K4772" t="str">
            <v>hh</v>
          </cell>
          <cell r="M4772">
            <v>0.53359999999999996</v>
          </cell>
          <cell r="N4772">
            <v>12.2</v>
          </cell>
          <cell r="O4772">
            <v>6.51</v>
          </cell>
          <cell r="P4772">
            <v>77.94</v>
          </cell>
          <cell r="Q4772">
            <v>950.92</v>
          </cell>
        </row>
        <row r="4773">
          <cell r="J4773" t="str">
            <v>OFICIAL</v>
          </cell>
          <cell r="K4773" t="str">
            <v>hh</v>
          </cell>
          <cell r="M4773">
            <v>0.53359999999999996</v>
          </cell>
          <cell r="N4773">
            <v>10.87</v>
          </cell>
          <cell r="O4773">
            <v>5.8</v>
          </cell>
          <cell r="P4773">
            <v>77.94</v>
          </cell>
          <cell r="Q4773">
            <v>847.21</v>
          </cell>
        </row>
        <row r="4774">
          <cell r="J4774" t="str">
            <v>ALAMBRE NEGRO RECOCIDO Nº 8</v>
          </cell>
          <cell r="K4774" t="str">
            <v>Kg</v>
          </cell>
          <cell r="M4774">
            <v>0.1033</v>
          </cell>
          <cell r="N4774">
            <v>3</v>
          </cell>
          <cell r="O4774">
            <v>0.31</v>
          </cell>
          <cell r="P4774">
            <v>15.09</v>
          </cell>
          <cell r="Q4774">
            <v>45.28</v>
          </cell>
        </row>
        <row r="4775">
          <cell r="J4775" t="str">
            <v>CLAVOS PARA MADERA CON CABEZA</v>
          </cell>
          <cell r="K4775" t="str">
            <v>Kg</v>
          </cell>
          <cell r="M4775">
            <v>0.1103</v>
          </cell>
          <cell r="N4775">
            <v>2.9</v>
          </cell>
          <cell r="O4775">
            <v>0.32</v>
          </cell>
          <cell r="P4775">
            <v>16.11</v>
          </cell>
          <cell r="Q4775">
            <v>46.74</v>
          </cell>
        </row>
        <row r="4776">
          <cell r="J4776" t="str">
            <v>MADERA TORNILLO INC. CORTE</v>
          </cell>
          <cell r="K4776" t="str">
            <v>p2</v>
          </cell>
          <cell r="M4776">
            <v>1.8511</v>
          </cell>
          <cell r="N4776">
            <v>3.7</v>
          </cell>
          <cell r="O4776">
            <v>6.85</v>
          </cell>
          <cell r="P4776">
            <v>270.39</v>
          </cell>
          <cell r="Q4776">
            <v>1000.58</v>
          </cell>
        </row>
        <row r="4777">
          <cell r="J4777" t="str">
            <v>IMPLEMENTOS DE SEGURIDAD</v>
          </cell>
          <cell r="K4777" t="str">
            <v>hh</v>
          </cell>
          <cell r="M4777">
            <v>1.1276999999999999</v>
          </cell>
          <cell r="N4777">
            <v>0.47</v>
          </cell>
          <cell r="O4777">
            <v>0.53</v>
          </cell>
          <cell r="P4777">
            <v>164.72</v>
          </cell>
          <cell r="Q4777">
            <v>77.42</v>
          </cell>
        </row>
        <row r="4778">
          <cell r="J4778" t="str">
            <v>HERRAMIENTAS MANUALES</v>
          </cell>
          <cell r="K4778" t="str">
            <v>%MO</v>
          </cell>
          <cell r="M4778">
            <v>3.0200000000000001E-2</v>
          </cell>
          <cell r="N4778">
            <v>13.57</v>
          </cell>
          <cell r="O4778">
            <v>0.41</v>
          </cell>
          <cell r="P4778">
            <v>4.41</v>
          </cell>
          <cell r="Q4778">
            <v>59.89</v>
          </cell>
        </row>
        <row r="4779">
          <cell r="J4779" t="str">
            <v>SERVICIO DE GRUA</v>
          </cell>
          <cell r="K4779" t="str">
            <v>glb</v>
          </cell>
          <cell r="M4779">
            <v>1</v>
          </cell>
          <cell r="N4779">
            <v>3.13</v>
          </cell>
          <cell r="O4779">
            <v>3.13</v>
          </cell>
          <cell r="P4779">
            <v>146.07</v>
          </cell>
          <cell r="Q4779">
            <v>457.2</v>
          </cell>
        </row>
        <row r="4780">
          <cell r="J4780" t="str">
            <v>ALQUILER DE ENCOFRADO</v>
          </cell>
          <cell r="K4780" t="str">
            <v>glb</v>
          </cell>
          <cell r="M4780">
            <v>1</v>
          </cell>
          <cell r="N4780">
            <v>8.25</v>
          </cell>
          <cell r="O4780">
            <v>8.25</v>
          </cell>
          <cell r="P4780">
            <v>146.07</v>
          </cell>
          <cell r="Q4780">
            <v>1205.08</v>
          </cell>
        </row>
        <row r="4781">
          <cell r="J4781" t="str">
            <v>SERVICIO DEHABILITADO DE ACERO DE REFUERZO</v>
          </cell>
          <cell r="K4781" t="str">
            <v>Kg</v>
          </cell>
          <cell r="M4781">
            <v>1.1143000000000001</v>
          </cell>
          <cell r="N4781">
            <v>0.35</v>
          </cell>
          <cell r="O4781">
            <v>0.39</v>
          </cell>
          <cell r="P4781">
            <v>668.71</v>
          </cell>
          <cell r="Q4781">
            <v>234.05</v>
          </cell>
        </row>
        <row r="4782">
          <cell r="J4782" t="str">
            <v>JEFE DE GRUPO</v>
          </cell>
          <cell r="K4782" t="str">
            <v>hh</v>
          </cell>
          <cell r="M4782">
            <v>2.3E-3</v>
          </cell>
          <cell r="N4782">
            <v>13.01</v>
          </cell>
          <cell r="O4782">
            <v>0.03</v>
          </cell>
          <cell r="P4782">
            <v>1.38</v>
          </cell>
          <cell r="Q4782">
            <v>18</v>
          </cell>
        </row>
        <row r="4783">
          <cell r="J4783" t="str">
            <v>OPERARIO</v>
          </cell>
          <cell r="K4783" t="str">
            <v>hh</v>
          </cell>
          <cell r="M4783">
            <v>2.5399999999999999E-2</v>
          </cell>
          <cell r="N4783">
            <v>12.2</v>
          </cell>
          <cell r="O4783">
            <v>0.31</v>
          </cell>
          <cell r="P4783">
            <v>15.24</v>
          </cell>
          <cell r="Q4783">
            <v>186.04</v>
          </cell>
        </row>
        <row r="4784">
          <cell r="J4784" t="str">
            <v>OFICIAL</v>
          </cell>
          <cell r="K4784" t="str">
            <v>hh</v>
          </cell>
          <cell r="M4784">
            <v>2.4799999999999999E-2</v>
          </cell>
          <cell r="N4784">
            <v>10.87</v>
          </cell>
          <cell r="O4784">
            <v>0.27</v>
          </cell>
          <cell r="P4784">
            <v>14.88</v>
          </cell>
          <cell r="Q4784">
            <v>162.03</v>
          </cell>
        </row>
        <row r="4785">
          <cell r="J4785" t="str">
            <v>ACERO CORRUGADO fy=4200 kg/cm2 GRADO 60</v>
          </cell>
          <cell r="K4785" t="str">
            <v>Kg</v>
          </cell>
          <cell r="M4785">
            <v>1.1000000000000001</v>
          </cell>
          <cell r="N4785">
            <v>2.33</v>
          </cell>
          <cell r="O4785">
            <v>2.56</v>
          </cell>
          <cell r="P4785">
            <v>660.13</v>
          </cell>
          <cell r="Q4785">
            <v>1536.31</v>
          </cell>
        </row>
        <row r="4786">
          <cell r="J4786" t="str">
            <v>ALAMBRE NEGRO RECOCIDO Nº 16</v>
          </cell>
          <cell r="K4786" t="str">
            <v>Kg</v>
          </cell>
          <cell r="M4786">
            <v>6.1100000000000002E-2</v>
          </cell>
          <cell r="N4786">
            <v>3.11</v>
          </cell>
          <cell r="O4786">
            <v>0.19</v>
          </cell>
          <cell r="P4786">
            <v>36.67</v>
          </cell>
          <cell r="Q4786">
            <v>114.02</v>
          </cell>
        </row>
        <row r="4787">
          <cell r="J4787" t="str">
            <v>PETROLEO D-2</v>
          </cell>
          <cell r="K4787" t="str">
            <v>gal</v>
          </cell>
          <cell r="M4787">
            <v>2.0199999999999999E-2</v>
          </cell>
          <cell r="N4787">
            <v>8.4</v>
          </cell>
          <cell r="O4787">
            <v>0.17</v>
          </cell>
          <cell r="P4787">
            <v>12.12</v>
          </cell>
          <cell r="Q4787">
            <v>102.02</v>
          </cell>
        </row>
        <row r="4788">
          <cell r="J4788" t="str">
            <v>IMPLEMENTOS DE SEGURIDAD</v>
          </cell>
          <cell r="K4788" t="str">
            <v>hh</v>
          </cell>
          <cell r="M4788">
            <v>4.2599999999999999E-2</v>
          </cell>
          <cell r="N4788">
            <v>0.47</v>
          </cell>
          <cell r="O4788">
            <v>0.02</v>
          </cell>
          <cell r="P4788">
            <v>25.57</v>
          </cell>
          <cell r="Q4788">
            <v>12</v>
          </cell>
        </row>
        <row r="4789">
          <cell r="J4789" t="str">
            <v>HERRAMIENTAS MANUALES</v>
          </cell>
          <cell r="K4789" t="str">
            <v>%MO</v>
          </cell>
          <cell r="M4789">
            <v>4.41E-2</v>
          </cell>
          <cell r="N4789">
            <v>0.68</v>
          </cell>
          <cell r="O4789">
            <v>0.03</v>
          </cell>
          <cell r="P4789">
            <v>26.47</v>
          </cell>
          <cell r="Q4789">
            <v>18</v>
          </cell>
        </row>
        <row r="4790">
          <cell r="J4790" t="str">
            <v>CAMION GRUA DE 5.75TN</v>
          </cell>
          <cell r="K4790" t="str">
            <v>hm</v>
          </cell>
          <cell r="M4790">
            <v>6.4000000000000003E-3</v>
          </cell>
          <cell r="N4790">
            <v>100.8</v>
          </cell>
          <cell r="O4790">
            <v>0.65</v>
          </cell>
          <cell r="P4790">
            <v>3.84</v>
          </cell>
          <cell r="Q4790">
            <v>390.08</v>
          </cell>
        </row>
        <row r="4791">
          <cell r="J4791" t="str">
            <v>JEFE DE GRUPO</v>
          </cell>
          <cell r="K4791" t="str">
            <v>hh</v>
          </cell>
          <cell r="M4791">
            <v>8.0000000000000004E-4</v>
          </cell>
          <cell r="N4791">
            <v>13.01</v>
          </cell>
          <cell r="O4791">
            <v>0.01</v>
          </cell>
          <cell r="P4791">
            <v>0.97</v>
          </cell>
          <cell r="Q4791">
            <v>12.18</v>
          </cell>
        </row>
        <row r="4792">
          <cell r="J4792" t="str">
            <v>OPERARIO</v>
          </cell>
          <cell r="K4792" t="str">
            <v>hh</v>
          </cell>
          <cell r="M4792">
            <v>4.8999999999999998E-3</v>
          </cell>
          <cell r="N4792">
            <v>12.2</v>
          </cell>
          <cell r="O4792">
            <v>0.06</v>
          </cell>
          <cell r="P4792">
            <v>5.97</v>
          </cell>
          <cell r="Q4792">
            <v>73.08</v>
          </cell>
        </row>
        <row r="4793">
          <cell r="J4793" t="str">
            <v>OFICIAL</v>
          </cell>
          <cell r="K4793" t="str">
            <v>hh</v>
          </cell>
          <cell r="M4793">
            <v>4.5999999999999999E-3</v>
          </cell>
          <cell r="N4793">
            <v>10.87</v>
          </cell>
          <cell r="O4793">
            <v>0.05</v>
          </cell>
          <cell r="P4793">
            <v>5.6</v>
          </cell>
          <cell r="Q4793">
            <v>60.9</v>
          </cell>
        </row>
        <row r="4794">
          <cell r="J4794" t="str">
            <v>AYUDANTE</v>
          </cell>
          <cell r="K4794" t="str">
            <v>hh</v>
          </cell>
          <cell r="M4794">
            <v>4.0800000000000003E-2</v>
          </cell>
          <cell r="N4794">
            <v>9.81</v>
          </cell>
          <cell r="O4794">
            <v>0.4</v>
          </cell>
          <cell r="P4794">
            <v>49.69</v>
          </cell>
          <cell r="Q4794">
            <v>487.2</v>
          </cell>
        </row>
        <row r="4795">
          <cell r="J4795" t="str">
            <v>LADRILLO PARA TECHO 15 X 30 X 30 cm 8 HUECOS REX</v>
          </cell>
          <cell r="K4795" t="str">
            <v>u</v>
          </cell>
          <cell r="M4795">
            <v>1.05</v>
          </cell>
          <cell r="N4795">
            <v>1.6</v>
          </cell>
          <cell r="O4795">
            <v>1.68</v>
          </cell>
          <cell r="P4795">
            <v>1278.9000000000001</v>
          </cell>
          <cell r="Q4795">
            <v>2046.24</v>
          </cell>
        </row>
        <row r="4796">
          <cell r="J4796" t="str">
            <v>IMPLEMENTOS DE SEGURIDAD</v>
          </cell>
          <cell r="K4796" t="str">
            <v>hh</v>
          </cell>
          <cell r="M4796">
            <v>4.2599999999999999E-2</v>
          </cell>
          <cell r="N4796">
            <v>0.47</v>
          </cell>
          <cell r="O4796">
            <v>0.02</v>
          </cell>
          <cell r="P4796">
            <v>51.89</v>
          </cell>
          <cell r="Q4796">
            <v>24.36</v>
          </cell>
        </row>
        <row r="4797">
          <cell r="J4797" t="str">
            <v>HERRAMIENTAS MANUALES</v>
          </cell>
          <cell r="K4797" t="str">
            <v>%MO</v>
          </cell>
          <cell r="M4797">
            <v>3.6999999999999998E-2</v>
          </cell>
          <cell r="N4797">
            <v>0.54</v>
          </cell>
          <cell r="O4797">
            <v>0.02</v>
          </cell>
          <cell r="P4797">
            <v>45.07</v>
          </cell>
          <cell r="Q4797">
            <v>24.36</v>
          </cell>
        </row>
        <row r="4798">
          <cell r="J4798" t="str">
            <v>SERVICIO DE GRUA</v>
          </cell>
          <cell r="K4798" t="str">
            <v>glb</v>
          </cell>
          <cell r="M4798">
            <v>1</v>
          </cell>
          <cell r="N4798">
            <v>0.14000000000000001</v>
          </cell>
          <cell r="O4798">
            <v>0.14000000000000001</v>
          </cell>
          <cell r="P4798">
            <v>1218</v>
          </cell>
          <cell r="Q4798">
            <v>170.52</v>
          </cell>
        </row>
        <row r="4799">
          <cell r="J4799" t="str">
            <v>JEFE DE GRUPO</v>
          </cell>
          <cell r="K4799" t="str">
            <v>hh</v>
          </cell>
          <cell r="M4799">
            <v>0.2006</v>
          </cell>
          <cell r="N4799">
            <v>13.01</v>
          </cell>
          <cell r="O4799">
            <v>2.61</v>
          </cell>
          <cell r="P4799">
            <v>3.05</v>
          </cell>
          <cell r="Q4799">
            <v>39.700000000000003</v>
          </cell>
        </row>
        <row r="4800">
          <cell r="J4800" t="str">
            <v>OPERARIO</v>
          </cell>
          <cell r="K4800" t="str">
            <v>hh</v>
          </cell>
          <cell r="M4800">
            <v>0.6</v>
          </cell>
          <cell r="N4800">
            <v>12.2</v>
          </cell>
          <cell r="O4800">
            <v>7.32</v>
          </cell>
          <cell r="P4800">
            <v>9.1300000000000008</v>
          </cell>
          <cell r="Q4800">
            <v>111.34</v>
          </cell>
        </row>
        <row r="4801">
          <cell r="J4801" t="str">
            <v>OFICIAL</v>
          </cell>
          <cell r="K4801" t="str">
            <v>hh</v>
          </cell>
          <cell r="M4801">
            <v>0.2006</v>
          </cell>
          <cell r="N4801">
            <v>10.87</v>
          </cell>
          <cell r="O4801">
            <v>2.1800000000000002</v>
          </cell>
          <cell r="P4801">
            <v>3.05</v>
          </cell>
          <cell r="Q4801">
            <v>33.159999999999997</v>
          </cell>
        </row>
        <row r="4802">
          <cell r="J4802" t="str">
            <v>AYUDANTE</v>
          </cell>
          <cell r="K4802" t="str">
            <v>hh</v>
          </cell>
          <cell r="M4802">
            <v>0.60040000000000004</v>
          </cell>
          <cell r="N4802">
            <v>9.81</v>
          </cell>
          <cell r="O4802">
            <v>5.89</v>
          </cell>
          <cell r="P4802">
            <v>9.1300000000000008</v>
          </cell>
          <cell r="Q4802">
            <v>89.59</v>
          </cell>
        </row>
        <row r="4803">
          <cell r="J4803" t="str">
            <v>CONCRETO PREMEZCLADO f'c=210 kg/cm2, Piedra 67, Slump 3-4"</v>
          </cell>
          <cell r="K4803" t="str">
            <v>m3</v>
          </cell>
          <cell r="M4803">
            <v>1.05</v>
          </cell>
          <cell r="N4803">
            <v>200.99</v>
          </cell>
          <cell r="O4803">
            <v>211.04</v>
          </cell>
          <cell r="P4803">
            <v>15.97</v>
          </cell>
          <cell r="Q4803">
            <v>3209.92</v>
          </cell>
        </row>
        <row r="4804">
          <cell r="J4804" t="str">
            <v>IMPLEMENTOS DE SEGURIDAD</v>
          </cell>
          <cell r="K4804" t="str">
            <v>hh</v>
          </cell>
          <cell r="M4804">
            <v>1.5956999999999999</v>
          </cell>
          <cell r="N4804">
            <v>0.47</v>
          </cell>
          <cell r="O4804">
            <v>0.75</v>
          </cell>
          <cell r="P4804">
            <v>24.27</v>
          </cell>
          <cell r="Q4804">
            <v>11.41</v>
          </cell>
        </row>
        <row r="4805">
          <cell r="J4805" t="str">
            <v>HERRAMIENTAS MANUALES</v>
          </cell>
          <cell r="K4805" t="str">
            <v>%MO</v>
          </cell>
          <cell r="M4805">
            <v>4.9599999999999998E-2</v>
          </cell>
          <cell r="N4805">
            <v>18.75</v>
          </cell>
          <cell r="O4805">
            <v>0.93</v>
          </cell>
          <cell r="P4805">
            <v>0.75</v>
          </cell>
          <cell r="Q4805">
            <v>14.15</v>
          </cell>
        </row>
        <row r="4806">
          <cell r="J4806" t="str">
            <v>SERVICIO DE BOMBA P/PREMEZCLADO</v>
          </cell>
          <cell r="K4806" t="str">
            <v>m3</v>
          </cell>
          <cell r="M4806">
            <v>1.05</v>
          </cell>
          <cell r="N4806">
            <v>30</v>
          </cell>
          <cell r="O4806">
            <v>31.5</v>
          </cell>
          <cell r="P4806">
            <v>15.97</v>
          </cell>
          <cell r="Q4806">
            <v>479.12</v>
          </cell>
        </row>
        <row r="4807">
          <cell r="J4807" t="str">
            <v>VIBRADOR DE CONCRETO3/4" - 2"</v>
          </cell>
          <cell r="K4807" t="str">
            <v>hm</v>
          </cell>
          <cell r="M4807">
            <v>0.29799999999999999</v>
          </cell>
          <cell r="N4807">
            <v>5</v>
          </cell>
          <cell r="O4807">
            <v>1.49</v>
          </cell>
          <cell r="P4807">
            <v>4.53</v>
          </cell>
          <cell r="Q4807">
            <v>22.66</v>
          </cell>
        </row>
        <row r="4808">
          <cell r="J4808" t="str">
            <v>JEFE DE GRUPO</v>
          </cell>
          <cell r="K4808" t="str">
            <v>hh</v>
          </cell>
          <cell r="M4808">
            <v>6.6900000000000001E-2</v>
          </cell>
          <cell r="N4808">
            <v>13.01</v>
          </cell>
          <cell r="O4808">
            <v>0.87</v>
          </cell>
          <cell r="P4808">
            <v>5.27</v>
          </cell>
          <cell r="Q4808">
            <v>68.56</v>
          </cell>
        </row>
        <row r="4809">
          <cell r="J4809" t="str">
            <v>OPERARIO</v>
          </cell>
          <cell r="K4809" t="str">
            <v>hh</v>
          </cell>
          <cell r="M4809">
            <v>0.66639999999999999</v>
          </cell>
          <cell r="N4809">
            <v>12.2</v>
          </cell>
          <cell r="O4809">
            <v>8.1300000000000008</v>
          </cell>
          <cell r="P4809">
            <v>52.52</v>
          </cell>
          <cell r="Q4809">
            <v>640.73</v>
          </cell>
        </row>
        <row r="4810">
          <cell r="J4810" t="str">
            <v>OFICIAL</v>
          </cell>
          <cell r="K4810" t="str">
            <v>hh</v>
          </cell>
          <cell r="M4810">
            <v>0.66700000000000004</v>
          </cell>
          <cell r="N4810">
            <v>10.87</v>
          </cell>
          <cell r="O4810">
            <v>7.25</v>
          </cell>
          <cell r="P4810">
            <v>52.57</v>
          </cell>
          <cell r="Q4810">
            <v>571.37</v>
          </cell>
        </row>
        <row r="4811">
          <cell r="J4811" t="str">
            <v>ALAMBRE NEGRO RECOCIDO Nº 8</v>
          </cell>
          <cell r="K4811" t="str">
            <v>Kg</v>
          </cell>
          <cell r="M4811">
            <v>0.1033</v>
          </cell>
          <cell r="N4811">
            <v>3</v>
          </cell>
          <cell r="O4811">
            <v>0.31</v>
          </cell>
          <cell r="P4811">
            <v>8.14</v>
          </cell>
          <cell r="Q4811">
            <v>24.43</v>
          </cell>
        </row>
        <row r="4812">
          <cell r="J4812" t="str">
            <v>CLAVOS PARA MADERA CON CABEZA</v>
          </cell>
          <cell r="K4812" t="str">
            <v>Kg</v>
          </cell>
          <cell r="M4812">
            <v>0.1103</v>
          </cell>
          <cell r="N4812">
            <v>2.9</v>
          </cell>
          <cell r="O4812">
            <v>0.32</v>
          </cell>
          <cell r="P4812">
            <v>8.69</v>
          </cell>
          <cell r="Q4812">
            <v>25.22</v>
          </cell>
        </row>
        <row r="4813">
          <cell r="J4813" t="str">
            <v>MADERA TORNILLO INC. CORTE</v>
          </cell>
          <cell r="K4813" t="str">
            <v>p2</v>
          </cell>
          <cell r="M4813">
            <v>5.9305000000000003</v>
          </cell>
          <cell r="N4813">
            <v>3.7</v>
          </cell>
          <cell r="O4813">
            <v>21.94</v>
          </cell>
          <cell r="P4813">
            <v>467.38</v>
          </cell>
          <cell r="Q4813">
            <v>1729.09</v>
          </cell>
        </row>
        <row r="4814">
          <cell r="J4814" t="str">
            <v>IMPLEMENTOS DE SEGURIDAD</v>
          </cell>
          <cell r="K4814" t="str">
            <v>hh</v>
          </cell>
          <cell r="M4814">
            <v>1.4043000000000001</v>
          </cell>
          <cell r="N4814">
            <v>0.47</v>
          </cell>
          <cell r="O4814">
            <v>0.66</v>
          </cell>
          <cell r="P4814">
            <v>110.67</v>
          </cell>
          <cell r="Q4814">
            <v>52.01</v>
          </cell>
        </row>
        <row r="4815">
          <cell r="J4815" t="str">
            <v>HERRAMIENTAS MANUALES</v>
          </cell>
          <cell r="K4815" t="str">
            <v>%MO</v>
          </cell>
          <cell r="M4815">
            <v>2.9899999999999999E-2</v>
          </cell>
          <cell r="N4815">
            <v>17.39</v>
          </cell>
          <cell r="O4815">
            <v>0.52</v>
          </cell>
          <cell r="P4815">
            <v>2.36</v>
          </cell>
          <cell r="Q4815">
            <v>40.98</v>
          </cell>
        </row>
        <row r="4816">
          <cell r="J4816" t="str">
            <v>SERVICIO DEHABILITADO DE ACERO DE REFUERZO</v>
          </cell>
          <cell r="K4816" t="str">
            <v>Kg</v>
          </cell>
          <cell r="M4816">
            <v>1.1143000000000001</v>
          </cell>
          <cell r="N4816">
            <v>0.35</v>
          </cell>
          <cell r="O4816">
            <v>0.39</v>
          </cell>
          <cell r="P4816">
            <v>580.17999999999995</v>
          </cell>
          <cell r="Q4816">
            <v>203.06</v>
          </cell>
        </row>
        <row r="4817">
          <cell r="J4817" t="str">
            <v>JEFE DE GRUPO</v>
          </cell>
          <cell r="K4817" t="str">
            <v>hh</v>
          </cell>
          <cell r="M4817">
            <v>2.3E-3</v>
          </cell>
          <cell r="N4817">
            <v>13.01</v>
          </cell>
          <cell r="O4817">
            <v>0.03</v>
          </cell>
          <cell r="P4817">
            <v>1.2</v>
          </cell>
          <cell r="Q4817">
            <v>15.62</v>
          </cell>
        </row>
        <row r="4818">
          <cell r="J4818" t="str">
            <v>OPERARIO</v>
          </cell>
          <cell r="K4818" t="str">
            <v>hh</v>
          </cell>
          <cell r="M4818">
            <v>2.5399999999999999E-2</v>
          </cell>
          <cell r="N4818">
            <v>12.2</v>
          </cell>
          <cell r="O4818">
            <v>0.31</v>
          </cell>
          <cell r="P4818">
            <v>13.23</v>
          </cell>
          <cell r="Q4818">
            <v>161.41</v>
          </cell>
        </row>
        <row r="4819">
          <cell r="J4819" t="str">
            <v>OFICIAL</v>
          </cell>
          <cell r="K4819" t="str">
            <v>hh</v>
          </cell>
          <cell r="M4819">
            <v>2.4799999999999999E-2</v>
          </cell>
          <cell r="N4819">
            <v>10.87</v>
          </cell>
          <cell r="O4819">
            <v>0.27</v>
          </cell>
          <cell r="P4819">
            <v>12.91</v>
          </cell>
          <cell r="Q4819">
            <v>140.58000000000001</v>
          </cell>
        </row>
        <row r="4820">
          <cell r="J4820" t="str">
            <v>ACERO CORRUGADO fy=4200 kg/cm2 GRADO 60</v>
          </cell>
          <cell r="K4820" t="str">
            <v>Kg</v>
          </cell>
          <cell r="M4820">
            <v>1.1000000000000001</v>
          </cell>
          <cell r="N4820">
            <v>2.33</v>
          </cell>
          <cell r="O4820">
            <v>2.56</v>
          </cell>
          <cell r="P4820">
            <v>572.74</v>
          </cell>
          <cell r="Q4820">
            <v>1332.92</v>
          </cell>
        </row>
        <row r="4821">
          <cell r="J4821" t="str">
            <v>ALAMBRE NEGRO RECOCIDO Nº 16</v>
          </cell>
          <cell r="K4821" t="str">
            <v>Kg</v>
          </cell>
          <cell r="M4821">
            <v>6.1100000000000002E-2</v>
          </cell>
          <cell r="N4821">
            <v>3.11</v>
          </cell>
          <cell r="O4821">
            <v>0.19</v>
          </cell>
          <cell r="P4821">
            <v>31.81</v>
          </cell>
          <cell r="Q4821">
            <v>98.93</v>
          </cell>
        </row>
        <row r="4822">
          <cell r="J4822" t="str">
            <v>PETROLEO D-2</v>
          </cell>
          <cell r="K4822" t="str">
            <v>gal</v>
          </cell>
          <cell r="M4822">
            <v>2.0199999999999999E-2</v>
          </cell>
          <cell r="N4822">
            <v>8.4</v>
          </cell>
          <cell r="O4822">
            <v>0.17</v>
          </cell>
          <cell r="P4822">
            <v>10.52</v>
          </cell>
          <cell r="Q4822">
            <v>88.51</v>
          </cell>
        </row>
        <row r="4823">
          <cell r="J4823" t="str">
            <v>IMPLEMENTOS DE SEGURIDAD</v>
          </cell>
          <cell r="K4823" t="str">
            <v>hh</v>
          </cell>
          <cell r="M4823">
            <v>4.2599999999999999E-2</v>
          </cell>
          <cell r="N4823">
            <v>0.47</v>
          </cell>
          <cell r="O4823">
            <v>0.02</v>
          </cell>
          <cell r="P4823">
            <v>22.18</v>
          </cell>
          <cell r="Q4823">
            <v>10.41</v>
          </cell>
        </row>
        <row r="4824">
          <cell r="J4824" t="str">
            <v>HERRAMIENTAS MANUALES</v>
          </cell>
          <cell r="K4824" t="str">
            <v>%MO</v>
          </cell>
          <cell r="M4824">
            <v>4.41E-2</v>
          </cell>
          <cell r="N4824">
            <v>0.68</v>
          </cell>
          <cell r="O4824">
            <v>0.03</v>
          </cell>
          <cell r="P4824">
            <v>22.96</v>
          </cell>
          <cell r="Q4824">
            <v>15.62</v>
          </cell>
        </row>
        <row r="4825">
          <cell r="J4825" t="str">
            <v>CAMION GRUA DE 5.75TN</v>
          </cell>
          <cell r="K4825" t="str">
            <v>hm</v>
          </cell>
          <cell r="M4825">
            <v>6.4000000000000003E-3</v>
          </cell>
          <cell r="N4825">
            <v>100.8</v>
          </cell>
          <cell r="O4825">
            <v>0.65</v>
          </cell>
          <cell r="P4825">
            <v>3.33</v>
          </cell>
          <cell r="Q4825">
            <v>338.44</v>
          </cell>
        </row>
        <row r="4826">
          <cell r="J4826" t="str">
            <v>OPERARIO</v>
          </cell>
          <cell r="K4826" t="str">
            <v>hh</v>
          </cell>
          <cell r="M4826">
            <v>0.2</v>
          </cell>
          <cell r="N4826">
            <v>12.2</v>
          </cell>
          <cell r="O4826">
            <v>2.44</v>
          </cell>
          <cell r="P4826">
            <v>0.45</v>
          </cell>
          <cell r="Q4826">
            <v>5.49</v>
          </cell>
        </row>
        <row r="4827">
          <cell r="J4827" t="str">
            <v>OFICIAL</v>
          </cell>
          <cell r="K4827" t="str">
            <v>hh</v>
          </cell>
          <cell r="M4827">
            <v>0.2006</v>
          </cell>
          <cell r="N4827">
            <v>10.87</v>
          </cell>
          <cell r="O4827">
            <v>2.1800000000000002</v>
          </cell>
          <cell r="P4827">
            <v>0.45</v>
          </cell>
          <cell r="Q4827">
            <v>4.91</v>
          </cell>
        </row>
        <row r="4828">
          <cell r="J4828" t="str">
            <v>AYUDANTE</v>
          </cell>
          <cell r="K4828" t="str">
            <v>hh</v>
          </cell>
          <cell r="M4828">
            <v>0.60040000000000004</v>
          </cell>
          <cell r="N4828">
            <v>9.81</v>
          </cell>
          <cell r="O4828">
            <v>5.89</v>
          </cell>
          <cell r="P4828">
            <v>1.35</v>
          </cell>
          <cell r="Q4828">
            <v>13.25</v>
          </cell>
        </row>
        <row r="4829">
          <cell r="J4829" t="str">
            <v>CONCRETO PREMEZCLADO f'c=210 kg/cm2, Piedra 57, Slump 3-4"</v>
          </cell>
          <cell r="K4829" t="str">
            <v>m3</v>
          </cell>
          <cell r="M4829">
            <v>1.05</v>
          </cell>
          <cell r="N4829">
            <v>198.19</v>
          </cell>
          <cell r="O4829">
            <v>208.1</v>
          </cell>
          <cell r="P4829">
            <v>2.36</v>
          </cell>
          <cell r="Q4829">
            <v>468.23</v>
          </cell>
        </row>
        <row r="4830">
          <cell r="J4830" t="str">
            <v>IMPLEMENTOS DE SEGURIDAD</v>
          </cell>
          <cell r="K4830" t="str">
            <v>hh</v>
          </cell>
          <cell r="M4830">
            <v>1</v>
          </cell>
          <cell r="N4830">
            <v>0.47</v>
          </cell>
          <cell r="O4830">
            <v>0.47</v>
          </cell>
          <cell r="P4830">
            <v>2.25</v>
          </cell>
          <cell r="Q4830">
            <v>1.06</v>
          </cell>
        </row>
        <row r="4831">
          <cell r="J4831" t="str">
            <v>HERRAMIENTAS MANUALES</v>
          </cell>
          <cell r="K4831" t="str">
            <v>%MO</v>
          </cell>
          <cell r="M4831">
            <v>0.03</v>
          </cell>
          <cell r="N4831">
            <v>10.99</v>
          </cell>
          <cell r="O4831">
            <v>0.33</v>
          </cell>
          <cell r="P4831">
            <v>7.0000000000000007E-2</v>
          </cell>
          <cell r="Q4831">
            <v>0.74</v>
          </cell>
        </row>
        <row r="4832">
          <cell r="J4832" t="str">
            <v>SERVICIO DE BOMBA P/PREMEZCLADO</v>
          </cell>
          <cell r="K4832" t="str">
            <v>m3</v>
          </cell>
          <cell r="M4832">
            <v>1.05</v>
          </cell>
          <cell r="N4832">
            <v>30</v>
          </cell>
          <cell r="O4832">
            <v>31.5</v>
          </cell>
          <cell r="P4832">
            <v>2.36</v>
          </cell>
          <cell r="Q4832">
            <v>70.88</v>
          </cell>
        </row>
        <row r="4833">
          <cell r="J4833" t="str">
            <v>VIBRADOR DE CONCRETO3/4" - 2"</v>
          </cell>
          <cell r="K4833" t="str">
            <v>hm</v>
          </cell>
          <cell r="M4833">
            <v>0.29799999999999999</v>
          </cell>
          <cell r="N4833">
            <v>5</v>
          </cell>
          <cell r="O4833">
            <v>1.49</v>
          </cell>
          <cell r="P4833">
            <v>0.67</v>
          </cell>
          <cell r="Q4833">
            <v>3.35</v>
          </cell>
        </row>
        <row r="4834">
          <cell r="J4834" t="str">
            <v>JEFE DE GRUPO</v>
          </cell>
          <cell r="K4834" t="str">
            <v>hh</v>
          </cell>
          <cell r="M4834">
            <v>0.1399</v>
          </cell>
          <cell r="N4834">
            <v>13.01</v>
          </cell>
          <cell r="O4834">
            <v>1.82</v>
          </cell>
          <cell r="P4834">
            <v>3.44</v>
          </cell>
          <cell r="Q4834">
            <v>44.77</v>
          </cell>
        </row>
        <row r="4835">
          <cell r="J4835" t="str">
            <v>OPERARIO</v>
          </cell>
          <cell r="K4835" t="str">
            <v>hh</v>
          </cell>
          <cell r="M4835">
            <v>1.4016</v>
          </cell>
          <cell r="N4835">
            <v>12.2</v>
          </cell>
          <cell r="O4835">
            <v>17.100000000000001</v>
          </cell>
          <cell r="P4835">
            <v>34.479999999999997</v>
          </cell>
          <cell r="Q4835">
            <v>420.66</v>
          </cell>
        </row>
        <row r="4836">
          <cell r="J4836" t="str">
            <v>OFICIAL</v>
          </cell>
          <cell r="K4836" t="str">
            <v>hh</v>
          </cell>
          <cell r="M4836">
            <v>1.4019999999999999</v>
          </cell>
          <cell r="N4836">
            <v>10.87</v>
          </cell>
          <cell r="O4836">
            <v>15.24</v>
          </cell>
          <cell r="P4836">
            <v>34.49</v>
          </cell>
          <cell r="Q4836">
            <v>374.9</v>
          </cell>
        </row>
        <row r="4837">
          <cell r="J4837" t="str">
            <v>ALAMBRE NEGRO RECOCIDO Nº 8</v>
          </cell>
          <cell r="K4837" t="str">
            <v>Kg</v>
          </cell>
          <cell r="M4837">
            <v>0.08</v>
          </cell>
          <cell r="N4837">
            <v>3</v>
          </cell>
          <cell r="O4837">
            <v>0.24</v>
          </cell>
          <cell r="P4837">
            <v>1.97</v>
          </cell>
          <cell r="Q4837">
            <v>5.9</v>
          </cell>
        </row>
        <row r="4838">
          <cell r="J4838" t="str">
            <v>CLAVOS PARA MADERA CON CABEZA</v>
          </cell>
          <cell r="K4838" t="str">
            <v>Kg</v>
          </cell>
          <cell r="M4838">
            <v>0.22070000000000001</v>
          </cell>
          <cell r="N4838">
            <v>2.9</v>
          </cell>
          <cell r="O4838">
            <v>0.64</v>
          </cell>
          <cell r="P4838">
            <v>5.43</v>
          </cell>
          <cell r="Q4838">
            <v>15.74</v>
          </cell>
        </row>
        <row r="4839">
          <cell r="J4839" t="str">
            <v>TRIPLAY LUPUNA DE 4' X8'X10 mm</v>
          </cell>
          <cell r="K4839" t="str">
            <v>pl</v>
          </cell>
          <cell r="M4839">
            <v>4.41E-2</v>
          </cell>
          <cell r="N4839">
            <v>54</v>
          </cell>
          <cell r="O4839">
            <v>2.38</v>
          </cell>
          <cell r="P4839">
            <v>1.08</v>
          </cell>
          <cell r="Q4839">
            <v>58.55</v>
          </cell>
        </row>
        <row r="4840">
          <cell r="J4840" t="str">
            <v>MADERA TORNILLO INC. CORTE</v>
          </cell>
          <cell r="K4840" t="str">
            <v>p2</v>
          </cell>
          <cell r="M4840">
            <v>2.5011999999999999</v>
          </cell>
          <cell r="N4840">
            <v>3.7</v>
          </cell>
          <cell r="O4840">
            <v>9.25</v>
          </cell>
          <cell r="P4840">
            <v>61.53</v>
          </cell>
          <cell r="Q4840">
            <v>227.55</v>
          </cell>
        </row>
        <row r="4841">
          <cell r="J4841" t="str">
            <v>IMPLEMENTOS DE SEGURIDAD</v>
          </cell>
          <cell r="K4841" t="str">
            <v>hh</v>
          </cell>
          <cell r="M4841">
            <v>2.9361999999999999</v>
          </cell>
          <cell r="N4841">
            <v>0.47</v>
          </cell>
          <cell r="O4841">
            <v>1.38</v>
          </cell>
          <cell r="P4841">
            <v>72.23</v>
          </cell>
          <cell r="Q4841">
            <v>33.950000000000003</v>
          </cell>
        </row>
        <row r="4842">
          <cell r="J4842" t="str">
            <v>HERRAMIENTAS MANUALES</v>
          </cell>
          <cell r="K4842" t="str">
            <v>%MO</v>
          </cell>
          <cell r="M4842">
            <v>4.99E-2</v>
          </cell>
          <cell r="N4842">
            <v>23.23</v>
          </cell>
          <cell r="O4842">
            <v>1.1599999999999999</v>
          </cell>
          <cell r="P4842">
            <v>1.23</v>
          </cell>
          <cell r="Q4842">
            <v>28.54</v>
          </cell>
        </row>
        <row r="4843">
          <cell r="J4843" t="str">
            <v>SERVICIO DEHABILITADO DE ACERO DE REFUERZO</v>
          </cell>
          <cell r="K4843" t="str">
            <v>Kg</v>
          </cell>
          <cell r="M4843">
            <v>1.1143000000000001</v>
          </cell>
          <cell r="N4843">
            <v>0.35</v>
          </cell>
          <cell r="O4843">
            <v>0.39</v>
          </cell>
          <cell r="P4843">
            <v>137.49</v>
          </cell>
          <cell r="Q4843">
            <v>48.12</v>
          </cell>
        </row>
        <row r="4844">
          <cell r="J4844" t="str">
            <v>JEFE DE GRUPO</v>
          </cell>
          <cell r="K4844" t="str">
            <v>hh</v>
          </cell>
          <cell r="M4844">
            <v>2.3E-3</v>
          </cell>
          <cell r="N4844">
            <v>13.01</v>
          </cell>
          <cell r="O4844">
            <v>0.03</v>
          </cell>
          <cell r="P4844">
            <v>0.28000000000000003</v>
          </cell>
          <cell r="Q4844">
            <v>3.7</v>
          </cell>
        </row>
        <row r="4845">
          <cell r="J4845" t="str">
            <v>OPERARIO</v>
          </cell>
          <cell r="K4845" t="str">
            <v>hh</v>
          </cell>
          <cell r="M4845">
            <v>2.5399999999999999E-2</v>
          </cell>
          <cell r="N4845">
            <v>12.2</v>
          </cell>
          <cell r="O4845">
            <v>0.31</v>
          </cell>
          <cell r="P4845">
            <v>3.13</v>
          </cell>
          <cell r="Q4845">
            <v>38.25</v>
          </cell>
        </row>
        <row r="4846">
          <cell r="J4846" t="str">
            <v>OFICIAL</v>
          </cell>
          <cell r="K4846" t="str">
            <v>hh</v>
          </cell>
          <cell r="M4846">
            <v>2.4799999999999999E-2</v>
          </cell>
          <cell r="N4846">
            <v>10.87</v>
          </cell>
          <cell r="O4846">
            <v>0.27</v>
          </cell>
          <cell r="P4846">
            <v>3.06</v>
          </cell>
          <cell r="Q4846">
            <v>33.32</v>
          </cell>
        </row>
        <row r="4847">
          <cell r="J4847" t="str">
            <v>ACERO CORRUGADO fy=4200 kg/cm2 GRADO 60</v>
          </cell>
          <cell r="K4847" t="str">
            <v>Kg</v>
          </cell>
          <cell r="M4847">
            <v>1.1000000000000001</v>
          </cell>
          <cell r="N4847">
            <v>2.33</v>
          </cell>
          <cell r="O4847">
            <v>2.56</v>
          </cell>
          <cell r="P4847">
            <v>135.72999999999999</v>
          </cell>
          <cell r="Q4847">
            <v>315.88</v>
          </cell>
        </row>
        <row r="4848">
          <cell r="J4848" t="str">
            <v>ALAMBRE NEGRO RECOCIDO Nº 16</v>
          </cell>
          <cell r="K4848" t="str">
            <v>Kg</v>
          </cell>
          <cell r="M4848">
            <v>6.1100000000000002E-2</v>
          </cell>
          <cell r="N4848">
            <v>3.11</v>
          </cell>
          <cell r="O4848">
            <v>0.19</v>
          </cell>
          <cell r="P4848">
            <v>7.54</v>
          </cell>
          <cell r="Q4848">
            <v>23.44</v>
          </cell>
        </row>
        <row r="4849">
          <cell r="J4849" t="str">
            <v>PETROLEO D-2</v>
          </cell>
          <cell r="K4849" t="str">
            <v>gal</v>
          </cell>
          <cell r="M4849">
            <v>2.0199999999999999E-2</v>
          </cell>
          <cell r="N4849">
            <v>8.4</v>
          </cell>
          <cell r="O4849">
            <v>0.17</v>
          </cell>
          <cell r="P4849">
            <v>2.4900000000000002</v>
          </cell>
          <cell r="Q4849">
            <v>20.98</v>
          </cell>
        </row>
        <row r="4850">
          <cell r="J4850" t="str">
            <v>IMPLEMENTOS DE SEGURIDAD</v>
          </cell>
          <cell r="K4850" t="str">
            <v>hh</v>
          </cell>
          <cell r="M4850">
            <v>4.2599999999999999E-2</v>
          </cell>
          <cell r="N4850">
            <v>0.47</v>
          </cell>
          <cell r="O4850">
            <v>0.02</v>
          </cell>
          <cell r="P4850">
            <v>5.26</v>
          </cell>
          <cell r="Q4850">
            <v>2.4700000000000002</v>
          </cell>
        </row>
        <row r="4851">
          <cell r="J4851" t="str">
            <v>HERRAMIENTAS MANUALES</v>
          </cell>
          <cell r="K4851" t="str">
            <v>%MO</v>
          </cell>
          <cell r="M4851">
            <v>4.41E-2</v>
          </cell>
          <cell r="N4851">
            <v>0.68</v>
          </cell>
          <cell r="O4851">
            <v>0.03</v>
          </cell>
          <cell r="P4851">
            <v>5.44</v>
          </cell>
          <cell r="Q4851">
            <v>3.7</v>
          </cell>
        </row>
        <row r="4852">
          <cell r="J4852" t="str">
            <v>CAMION GRUA DE 5.75TN</v>
          </cell>
          <cell r="K4852" t="str">
            <v>hm</v>
          </cell>
          <cell r="M4852">
            <v>6.4000000000000003E-3</v>
          </cell>
          <cell r="N4852">
            <v>100.8</v>
          </cell>
          <cell r="O4852">
            <v>0.65</v>
          </cell>
          <cell r="P4852">
            <v>0.79</v>
          </cell>
          <cell r="Q4852">
            <v>80.2</v>
          </cell>
        </row>
        <row r="4853">
          <cell r="J4853" t="str">
            <v>OPERARIO</v>
          </cell>
          <cell r="K4853" t="str">
            <v>hh</v>
          </cell>
          <cell r="M4853">
            <v>1.9699999999999999E-2</v>
          </cell>
          <cell r="N4853">
            <v>12.2</v>
          </cell>
          <cell r="O4853">
            <v>0.24</v>
          </cell>
          <cell r="P4853">
            <v>3.2</v>
          </cell>
          <cell r="Q4853">
            <v>39.049999999999997</v>
          </cell>
        </row>
        <row r="4854">
          <cell r="J4854" t="str">
            <v>AYUDANTE</v>
          </cell>
          <cell r="K4854" t="str">
            <v>hh</v>
          </cell>
          <cell r="M4854">
            <v>0.19980000000000001</v>
          </cell>
          <cell r="N4854">
            <v>9.81</v>
          </cell>
          <cell r="O4854">
            <v>1.96</v>
          </cell>
          <cell r="P4854">
            <v>32.51</v>
          </cell>
          <cell r="Q4854">
            <v>318.87</v>
          </cell>
        </row>
        <row r="4855">
          <cell r="J4855" t="str">
            <v>IMPLEMENTOS DE SEGURIDAD</v>
          </cell>
          <cell r="K4855" t="str">
            <v>hh</v>
          </cell>
          <cell r="M4855">
            <v>0.21279999999999999</v>
          </cell>
          <cell r="N4855">
            <v>0.47</v>
          </cell>
          <cell r="O4855">
            <v>0.1</v>
          </cell>
          <cell r="P4855">
            <v>34.619999999999997</v>
          </cell>
          <cell r="Q4855">
            <v>16.27</v>
          </cell>
        </row>
        <row r="4856">
          <cell r="J4856" t="str">
            <v>HERRAMIENTAS MANUALES</v>
          </cell>
          <cell r="K4856" t="str">
            <v>%MO</v>
          </cell>
          <cell r="M4856">
            <v>2.98E-2</v>
          </cell>
          <cell r="N4856">
            <v>2.35</v>
          </cell>
          <cell r="O4856">
            <v>7.0000000000000007E-2</v>
          </cell>
          <cell r="P4856">
            <v>4.8499999999999996</v>
          </cell>
          <cell r="Q4856">
            <v>11.39</v>
          </cell>
        </row>
        <row r="4857">
          <cell r="J4857" t="str">
            <v>JEFE DE GRUPO</v>
          </cell>
          <cell r="K4857" t="str">
            <v>hh</v>
          </cell>
          <cell r="M4857">
            <v>0.2006</v>
          </cell>
          <cell r="N4857">
            <v>13.01</v>
          </cell>
          <cell r="O4857">
            <v>2.61</v>
          </cell>
          <cell r="P4857">
            <v>14.54</v>
          </cell>
          <cell r="Q4857">
            <v>189.2</v>
          </cell>
        </row>
        <row r="4858">
          <cell r="J4858" t="str">
            <v>AYUDANTE</v>
          </cell>
          <cell r="K4858" t="str">
            <v>hh</v>
          </cell>
          <cell r="M4858">
            <v>2.0265</v>
          </cell>
          <cell r="N4858">
            <v>9.81</v>
          </cell>
          <cell r="O4858">
            <v>19.88</v>
          </cell>
          <cell r="P4858">
            <v>146.9</v>
          </cell>
          <cell r="Q4858">
            <v>1441.1</v>
          </cell>
        </row>
        <row r="4859">
          <cell r="J4859" t="str">
            <v>IMPLEMENTOS DE SEGURIDAD</v>
          </cell>
          <cell r="K4859" t="str">
            <v>hh</v>
          </cell>
          <cell r="M4859">
            <v>2.234</v>
          </cell>
          <cell r="N4859">
            <v>0.47</v>
          </cell>
          <cell r="O4859">
            <v>1.05</v>
          </cell>
          <cell r="P4859">
            <v>161.94</v>
          </cell>
          <cell r="Q4859">
            <v>76.11</v>
          </cell>
        </row>
        <row r="4860">
          <cell r="J4860" t="str">
            <v>HERRAMIENTAS MANUALES</v>
          </cell>
          <cell r="K4860" t="str">
            <v>%MO</v>
          </cell>
          <cell r="M4860">
            <v>4.99E-2</v>
          </cell>
          <cell r="N4860">
            <v>23.26</v>
          </cell>
          <cell r="O4860">
            <v>1.1599999999999999</v>
          </cell>
          <cell r="P4860">
            <v>3.62</v>
          </cell>
          <cell r="Q4860">
            <v>84.09</v>
          </cell>
        </row>
        <row r="4861">
          <cell r="J4861" t="str">
            <v>JEFE DE GRUPO</v>
          </cell>
          <cell r="K4861" t="str">
            <v>hh</v>
          </cell>
          <cell r="M4861">
            <v>4.9200000000000001E-2</v>
          </cell>
          <cell r="N4861">
            <v>13.01</v>
          </cell>
          <cell r="O4861">
            <v>0.64</v>
          </cell>
          <cell r="P4861">
            <v>2.2400000000000002</v>
          </cell>
          <cell r="Q4861">
            <v>29.12</v>
          </cell>
        </row>
        <row r="4862">
          <cell r="J4862" t="str">
            <v>OPERARIO</v>
          </cell>
          <cell r="K4862" t="str">
            <v>hh</v>
          </cell>
          <cell r="M4862">
            <v>0.48849999999999999</v>
          </cell>
          <cell r="N4862">
            <v>12.2</v>
          </cell>
          <cell r="O4862">
            <v>5.96</v>
          </cell>
          <cell r="P4862">
            <v>22.23</v>
          </cell>
          <cell r="Q4862">
            <v>271.18</v>
          </cell>
        </row>
        <row r="4863">
          <cell r="J4863" t="str">
            <v>AYUDANTE</v>
          </cell>
          <cell r="K4863" t="str">
            <v>hh</v>
          </cell>
          <cell r="M4863">
            <v>0.97760000000000002</v>
          </cell>
          <cell r="N4863">
            <v>9.81</v>
          </cell>
          <cell r="O4863">
            <v>9.59</v>
          </cell>
          <cell r="P4863">
            <v>44.48</v>
          </cell>
          <cell r="Q4863">
            <v>436.35</v>
          </cell>
        </row>
        <row r="4864">
          <cell r="J4864" t="str">
            <v>AGUA PUESTA EN OBRA</v>
          </cell>
          <cell r="K4864" t="str">
            <v>m3</v>
          </cell>
          <cell r="M4864">
            <v>0.16569999999999999</v>
          </cell>
          <cell r="N4864">
            <v>8.51</v>
          </cell>
          <cell r="O4864">
            <v>1.41</v>
          </cell>
          <cell r="P4864">
            <v>7.54</v>
          </cell>
          <cell r="Q4864">
            <v>64.16</v>
          </cell>
        </row>
        <row r="4865">
          <cell r="J4865" t="str">
            <v>IMPLEMENTOS DE SEGURIDAD</v>
          </cell>
          <cell r="K4865" t="str">
            <v>hh</v>
          </cell>
          <cell r="M4865">
            <v>1.5105999999999999</v>
          </cell>
          <cell r="N4865">
            <v>0.47</v>
          </cell>
          <cell r="O4865">
            <v>0.71</v>
          </cell>
          <cell r="P4865">
            <v>68.73</v>
          </cell>
          <cell r="Q4865">
            <v>32.31</v>
          </cell>
        </row>
        <row r="4866">
          <cell r="J4866" t="str">
            <v>GASOLINA 84</v>
          </cell>
          <cell r="K4866" t="str">
            <v>gal</v>
          </cell>
          <cell r="M4866">
            <v>0.19520000000000001</v>
          </cell>
          <cell r="N4866">
            <v>8.3000000000000007</v>
          </cell>
          <cell r="O4866">
            <v>1.62</v>
          </cell>
          <cell r="P4866">
            <v>8.8800000000000008</v>
          </cell>
          <cell r="Q4866">
            <v>73.709999999999994</v>
          </cell>
        </row>
        <row r="4867">
          <cell r="J4867" t="str">
            <v>VIBROAPISONADOR</v>
          </cell>
          <cell r="K4867" t="str">
            <v>hm</v>
          </cell>
          <cell r="M4867">
            <v>0.48849999999999999</v>
          </cell>
          <cell r="N4867">
            <v>2.17</v>
          </cell>
          <cell r="O4867">
            <v>1.06</v>
          </cell>
          <cell r="P4867">
            <v>22.23</v>
          </cell>
          <cell r="Q4867">
            <v>48.23</v>
          </cell>
        </row>
        <row r="4868">
          <cell r="J4868" t="str">
            <v>HERRAMIENTAS MANUALES</v>
          </cell>
          <cell r="K4868" t="str">
            <v>%MO</v>
          </cell>
          <cell r="M4868">
            <v>5.5E-2</v>
          </cell>
          <cell r="N4868">
            <v>14.72</v>
          </cell>
          <cell r="O4868">
            <v>0.81</v>
          </cell>
          <cell r="P4868">
            <v>2.5</v>
          </cell>
          <cell r="Q4868">
            <v>36.86</v>
          </cell>
        </row>
        <row r="4869">
          <cell r="J4869" t="str">
            <v>JEFE DE GRUPO</v>
          </cell>
          <cell r="K4869" t="str">
            <v>hh</v>
          </cell>
          <cell r="M4869">
            <v>1.5E-3</v>
          </cell>
          <cell r="N4869">
            <v>13.01</v>
          </cell>
          <cell r="O4869">
            <v>0.02</v>
          </cell>
          <cell r="P4869">
            <v>0.05</v>
          </cell>
          <cell r="Q4869">
            <v>0.7</v>
          </cell>
        </row>
        <row r="4870">
          <cell r="J4870" t="str">
            <v>AYUDANTE</v>
          </cell>
          <cell r="K4870" t="str">
            <v>hh</v>
          </cell>
          <cell r="M4870">
            <v>2.0400000000000001E-2</v>
          </cell>
          <cell r="N4870">
            <v>9.81</v>
          </cell>
          <cell r="O4870">
            <v>0.2</v>
          </cell>
          <cell r="P4870">
            <v>0.72</v>
          </cell>
          <cell r="Q4870">
            <v>7.02</v>
          </cell>
        </row>
        <row r="4871">
          <cell r="J4871" t="str">
            <v>OPERADOR DE EQUIPO PESADO</v>
          </cell>
          <cell r="K4871" t="str">
            <v>hh</v>
          </cell>
          <cell r="M4871">
            <v>4.9799999999999997E-2</v>
          </cell>
          <cell r="N4871">
            <v>12.64</v>
          </cell>
          <cell r="O4871">
            <v>0.63</v>
          </cell>
          <cell r="P4871">
            <v>1.75</v>
          </cell>
          <cell r="Q4871">
            <v>22.1</v>
          </cell>
        </row>
        <row r="4872">
          <cell r="J4872" t="str">
            <v>PETROLEO D-2</v>
          </cell>
          <cell r="K4872" t="str">
            <v>gal</v>
          </cell>
          <cell r="M4872">
            <v>0.29759999999999998</v>
          </cell>
          <cell r="N4872">
            <v>8.4</v>
          </cell>
          <cell r="O4872">
            <v>2.5</v>
          </cell>
          <cell r="P4872">
            <v>10.44</v>
          </cell>
          <cell r="Q4872">
            <v>87.7</v>
          </cell>
        </row>
        <row r="4873">
          <cell r="J4873" t="str">
            <v>IMPLEMENTOS DE SEGURIDAD</v>
          </cell>
          <cell r="K4873" t="str">
            <v>hh</v>
          </cell>
          <cell r="M4873">
            <v>6.3799999999999996E-2</v>
          </cell>
          <cell r="N4873">
            <v>0.47</v>
          </cell>
          <cell r="O4873">
            <v>0.03</v>
          </cell>
          <cell r="P4873">
            <v>2.2400000000000002</v>
          </cell>
          <cell r="Q4873">
            <v>1.05</v>
          </cell>
        </row>
        <row r="4874">
          <cell r="J4874" t="str">
            <v>CAMION VOLQUETE 12 m3</v>
          </cell>
          <cell r="K4874" t="str">
            <v>hm</v>
          </cell>
          <cell r="M4874">
            <v>3.2800000000000003E-2</v>
          </cell>
          <cell r="N4874">
            <v>130.97999999999999</v>
          </cell>
          <cell r="O4874">
            <v>4.3</v>
          </cell>
          <cell r="P4874">
            <v>1.1499999999999999</v>
          </cell>
          <cell r="Q4874">
            <v>150.84</v>
          </cell>
        </row>
        <row r="4875">
          <cell r="J4875" t="str">
            <v>CARGADOR RETROEXCAVADOR 62 HP 1 yd3</v>
          </cell>
          <cell r="K4875" t="str">
            <v>hm</v>
          </cell>
          <cell r="M4875">
            <v>8.6999999999999994E-3</v>
          </cell>
          <cell r="N4875">
            <v>94.09</v>
          </cell>
          <cell r="O4875">
            <v>0.82</v>
          </cell>
          <cell r="P4875">
            <v>0.31</v>
          </cell>
          <cell r="Q4875">
            <v>28.77</v>
          </cell>
        </row>
        <row r="4876">
          <cell r="J4876" t="str">
            <v>JEFE DE GRUPO</v>
          </cell>
          <cell r="K4876" t="str">
            <v>hh</v>
          </cell>
          <cell r="M4876">
            <v>7.7000000000000002E-3</v>
          </cell>
          <cell r="N4876">
            <v>13.01</v>
          </cell>
          <cell r="O4876">
            <v>0.1</v>
          </cell>
          <cell r="P4876">
            <v>0.49</v>
          </cell>
          <cell r="Q4876">
            <v>6.42</v>
          </cell>
        </row>
        <row r="4877">
          <cell r="J4877" t="str">
            <v>OPERARIO</v>
          </cell>
          <cell r="K4877" t="str">
            <v>hh</v>
          </cell>
          <cell r="M4877">
            <v>0.1598</v>
          </cell>
          <cell r="N4877">
            <v>12.2</v>
          </cell>
          <cell r="O4877">
            <v>1.95</v>
          </cell>
          <cell r="P4877">
            <v>10.26</v>
          </cell>
          <cell r="Q4877">
            <v>125.19</v>
          </cell>
        </row>
        <row r="4878">
          <cell r="J4878" t="str">
            <v>AYUDANTE</v>
          </cell>
          <cell r="K4878" t="str">
            <v>hh</v>
          </cell>
          <cell r="M4878">
            <v>7.9500000000000001E-2</v>
          </cell>
          <cell r="N4878">
            <v>9.81</v>
          </cell>
          <cell r="O4878">
            <v>0.78</v>
          </cell>
          <cell r="P4878">
            <v>5.0999999999999996</v>
          </cell>
          <cell r="Q4878">
            <v>50.08</v>
          </cell>
        </row>
        <row r="4879">
          <cell r="J4879" t="str">
            <v>CONCRETO PREMEZCLADO F'C=100 kg/cm2, PIEDRA DE 1", CEMENTO TIPO I, SLUMP 3"</v>
          </cell>
          <cell r="K4879" t="str">
            <v>m3</v>
          </cell>
          <cell r="M4879">
            <v>0.11</v>
          </cell>
          <cell r="N4879">
            <v>178.29</v>
          </cell>
          <cell r="O4879">
            <v>19.61</v>
          </cell>
          <cell r="P4879">
            <v>7.06</v>
          </cell>
          <cell r="Q4879">
            <v>1258.96</v>
          </cell>
        </row>
        <row r="4880">
          <cell r="J4880" t="str">
            <v>IMPLEMENTOS DE SEGURIDAD</v>
          </cell>
          <cell r="K4880" t="str">
            <v>hh</v>
          </cell>
          <cell r="M4880">
            <v>0.25530000000000003</v>
          </cell>
          <cell r="N4880">
            <v>0.47</v>
          </cell>
          <cell r="O4880">
            <v>0.12</v>
          </cell>
          <cell r="P4880">
            <v>16.39</v>
          </cell>
          <cell r="Q4880">
            <v>7.7</v>
          </cell>
        </row>
        <row r="4881">
          <cell r="J4881" t="str">
            <v>HERRAMIENTAS MANUALES</v>
          </cell>
          <cell r="K4881" t="str">
            <v>%MO</v>
          </cell>
          <cell r="M4881">
            <v>4.9299999999999997E-2</v>
          </cell>
          <cell r="N4881">
            <v>2.84</v>
          </cell>
          <cell r="O4881">
            <v>0.14000000000000001</v>
          </cell>
          <cell r="P4881">
            <v>3.17</v>
          </cell>
          <cell r="Q4881">
            <v>8.99</v>
          </cell>
        </row>
        <row r="4882">
          <cell r="J4882" t="str">
            <v>JEFE DE GRUPO</v>
          </cell>
          <cell r="K4882" t="str">
            <v>hh</v>
          </cell>
          <cell r="M4882">
            <v>3.15E-2</v>
          </cell>
          <cell r="N4882">
            <v>13.01</v>
          </cell>
          <cell r="O4882">
            <v>0.41</v>
          </cell>
          <cell r="P4882">
            <v>1.25</v>
          </cell>
          <cell r="Q4882">
            <v>16.21</v>
          </cell>
        </row>
        <row r="4883">
          <cell r="J4883" t="str">
            <v>OPERARIO</v>
          </cell>
          <cell r="K4883" t="str">
            <v>hh</v>
          </cell>
          <cell r="M4883">
            <v>0.32050000000000001</v>
          </cell>
          <cell r="N4883">
            <v>12.2</v>
          </cell>
          <cell r="O4883">
            <v>3.91</v>
          </cell>
          <cell r="P4883">
            <v>12.67</v>
          </cell>
          <cell r="Q4883">
            <v>154.6</v>
          </cell>
        </row>
        <row r="4884">
          <cell r="J4884" t="str">
            <v>AYUDANTE</v>
          </cell>
          <cell r="K4884" t="str">
            <v>hh</v>
          </cell>
          <cell r="M4884">
            <v>0.96020000000000005</v>
          </cell>
          <cell r="N4884">
            <v>9.81</v>
          </cell>
          <cell r="O4884">
            <v>9.42</v>
          </cell>
          <cell r="P4884">
            <v>37.97</v>
          </cell>
          <cell r="Q4884">
            <v>372.47</v>
          </cell>
        </row>
        <row r="4885">
          <cell r="J4885" t="str">
            <v>PIEDRA GRANDE DE 6"</v>
          </cell>
          <cell r="K4885" t="str">
            <v>m3</v>
          </cell>
          <cell r="M4885">
            <v>0.45290000000000002</v>
          </cell>
          <cell r="N4885">
            <v>35</v>
          </cell>
          <cell r="O4885">
            <v>15.85</v>
          </cell>
          <cell r="P4885">
            <v>17.91</v>
          </cell>
          <cell r="Q4885">
            <v>626.71</v>
          </cell>
        </row>
        <row r="4886">
          <cell r="J4886" t="str">
            <v>CONCRETO PREMEZCLADO f'c=100 kg/cm2</v>
          </cell>
          <cell r="K4886" t="str">
            <v>m3</v>
          </cell>
          <cell r="M4886">
            <v>0.78500000000000003</v>
          </cell>
          <cell r="N4886">
            <v>170.29</v>
          </cell>
          <cell r="O4886">
            <v>133.68</v>
          </cell>
          <cell r="P4886">
            <v>31.04</v>
          </cell>
          <cell r="Q4886">
            <v>5285.71</v>
          </cell>
        </row>
        <row r="4887">
          <cell r="J4887" t="str">
            <v>IMPLEMENTOS DE SEGURIDAD</v>
          </cell>
          <cell r="K4887" t="str">
            <v>hh</v>
          </cell>
          <cell r="M4887">
            <v>1.3190999999999999</v>
          </cell>
          <cell r="N4887">
            <v>0.47</v>
          </cell>
          <cell r="O4887">
            <v>0.62</v>
          </cell>
          <cell r="P4887">
            <v>52.16</v>
          </cell>
          <cell r="Q4887">
            <v>24.51</v>
          </cell>
        </row>
        <row r="4888">
          <cell r="J4888" t="str">
            <v>HERRAMIENTAS MANUALES</v>
          </cell>
          <cell r="K4888" t="str">
            <v>%MO</v>
          </cell>
          <cell r="M4888">
            <v>2.7199999999999998E-2</v>
          </cell>
          <cell r="N4888">
            <v>14.69</v>
          </cell>
          <cell r="O4888">
            <v>0.4</v>
          </cell>
          <cell r="P4888">
            <v>1.08</v>
          </cell>
          <cell r="Q4888">
            <v>15.82</v>
          </cell>
        </row>
        <row r="4889">
          <cell r="J4889" t="str">
            <v>JEFE DE GRUPO</v>
          </cell>
          <cell r="K4889" t="str">
            <v>hh</v>
          </cell>
          <cell r="M4889">
            <v>6.3799999999999996E-2</v>
          </cell>
          <cell r="N4889">
            <v>13.01</v>
          </cell>
          <cell r="O4889">
            <v>0.83</v>
          </cell>
          <cell r="P4889">
            <v>12.14</v>
          </cell>
          <cell r="Q4889">
            <v>157.9</v>
          </cell>
        </row>
        <row r="4890">
          <cell r="J4890" t="str">
            <v>OPERARIO</v>
          </cell>
          <cell r="K4890" t="str">
            <v>hh</v>
          </cell>
          <cell r="M4890">
            <v>0.64019999999999999</v>
          </cell>
          <cell r="N4890">
            <v>12.2</v>
          </cell>
          <cell r="O4890">
            <v>7.81</v>
          </cell>
          <cell r="P4890">
            <v>121.79</v>
          </cell>
          <cell r="Q4890">
            <v>1485.77</v>
          </cell>
        </row>
        <row r="4891">
          <cell r="J4891" t="str">
            <v>OFICIAL</v>
          </cell>
          <cell r="K4891" t="str">
            <v>hh</v>
          </cell>
          <cell r="M4891">
            <v>0.64029999999999998</v>
          </cell>
          <cell r="N4891">
            <v>10.87</v>
          </cell>
          <cell r="O4891">
            <v>6.96</v>
          </cell>
          <cell r="P4891">
            <v>121.81</v>
          </cell>
          <cell r="Q4891">
            <v>1324.07</v>
          </cell>
        </row>
        <row r="4892">
          <cell r="J4892" t="str">
            <v>ALAMBRE NEGRO RECOCIDO Nº 8</v>
          </cell>
          <cell r="K4892" t="str">
            <v>Kg</v>
          </cell>
          <cell r="M4892">
            <v>0.26329999999999998</v>
          </cell>
          <cell r="N4892">
            <v>3</v>
          </cell>
          <cell r="O4892">
            <v>0.79</v>
          </cell>
          <cell r="P4892">
            <v>50.09</v>
          </cell>
          <cell r="Q4892">
            <v>150.29</v>
          </cell>
        </row>
        <row r="4893">
          <cell r="J4893" t="str">
            <v>CLAVOS PARA MADERA CON CABEZA</v>
          </cell>
          <cell r="K4893" t="str">
            <v>Kg</v>
          </cell>
          <cell r="M4893">
            <v>0.13100000000000001</v>
          </cell>
          <cell r="N4893">
            <v>2.9</v>
          </cell>
          <cell r="O4893">
            <v>0.38</v>
          </cell>
          <cell r="P4893">
            <v>24.92</v>
          </cell>
          <cell r="Q4893">
            <v>72.290000000000006</v>
          </cell>
        </row>
        <row r="4894">
          <cell r="J4894" t="str">
            <v>MADERA TORNILLO INC. CORTE</v>
          </cell>
          <cell r="K4894" t="str">
            <v>p2</v>
          </cell>
          <cell r="M4894">
            <v>4.8312999999999997</v>
          </cell>
          <cell r="N4894">
            <v>3.7</v>
          </cell>
          <cell r="O4894">
            <v>17.88</v>
          </cell>
          <cell r="P4894">
            <v>919.11</v>
          </cell>
          <cell r="Q4894">
            <v>3401.49</v>
          </cell>
        </row>
        <row r="4895">
          <cell r="J4895" t="str">
            <v>IMPLEMENTOS DE SEGURIDAD</v>
          </cell>
          <cell r="K4895" t="str">
            <v>hh</v>
          </cell>
          <cell r="M4895">
            <v>1.3404</v>
          </cell>
          <cell r="N4895">
            <v>0.47</v>
          </cell>
          <cell r="O4895">
            <v>0.63</v>
          </cell>
          <cell r="P4895">
            <v>255</v>
          </cell>
          <cell r="Q4895">
            <v>119.85</v>
          </cell>
        </row>
        <row r="4896">
          <cell r="J4896" t="str">
            <v>HERRAMIENTAS MANUALES</v>
          </cell>
          <cell r="K4896" t="str">
            <v>%MO</v>
          </cell>
          <cell r="M4896">
            <v>3.0099999999999998E-2</v>
          </cell>
          <cell r="N4896">
            <v>16.29</v>
          </cell>
          <cell r="O4896">
            <v>0.49</v>
          </cell>
          <cell r="P4896">
            <v>5.73</v>
          </cell>
          <cell r="Q4896">
            <v>93.22</v>
          </cell>
        </row>
        <row r="4897">
          <cell r="J4897" t="str">
            <v>JEFE DE GRUPO</v>
          </cell>
          <cell r="K4897" t="str">
            <v>hh</v>
          </cell>
          <cell r="M4897">
            <v>4.4600000000000001E-2</v>
          </cell>
          <cell r="N4897">
            <v>13.01</v>
          </cell>
          <cell r="O4897">
            <v>0.57999999999999996</v>
          </cell>
          <cell r="P4897">
            <v>0.37</v>
          </cell>
          <cell r="Q4897">
            <v>4.8499999999999996</v>
          </cell>
        </row>
        <row r="4898">
          <cell r="J4898" t="str">
            <v>OPERARIO</v>
          </cell>
          <cell r="K4898" t="str">
            <v>hh</v>
          </cell>
          <cell r="M4898">
            <v>1.3335999999999999</v>
          </cell>
          <cell r="N4898">
            <v>12.2</v>
          </cell>
          <cell r="O4898">
            <v>16.27</v>
          </cell>
          <cell r="P4898">
            <v>11.15</v>
          </cell>
          <cell r="Q4898">
            <v>136.02000000000001</v>
          </cell>
        </row>
        <row r="4899">
          <cell r="J4899" t="str">
            <v>AYUDANTE</v>
          </cell>
          <cell r="K4899" t="str">
            <v>hh</v>
          </cell>
          <cell r="M4899">
            <v>0.44440000000000002</v>
          </cell>
          <cell r="N4899">
            <v>9.81</v>
          </cell>
          <cell r="O4899">
            <v>4.3600000000000003</v>
          </cell>
          <cell r="P4899">
            <v>3.72</v>
          </cell>
          <cell r="Q4899">
            <v>36.450000000000003</v>
          </cell>
        </row>
        <row r="4900">
          <cell r="J4900" t="str">
            <v>CONCRETO PREMEZCLADO f'c=175 kg/cm2, Piedra 57, Slump 3-4"</v>
          </cell>
          <cell r="K4900" t="str">
            <v>m3</v>
          </cell>
          <cell r="M4900">
            <v>1.05</v>
          </cell>
          <cell r="N4900">
            <v>192.19</v>
          </cell>
          <cell r="O4900">
            <v>201.8</v>
          </cell>
          <cell r="P4900">
            <v>8.7799999999999994</v>
          </cell>
          <cell r="Q4900">
            <v>1687.05</v>
          </cell>
        </row>
        <row r="4901">
          <cell r="J4901" t="str">
            <v>IMPLEMENTOS DE SEGURIDAD</v>
          </cell>
          <cell r="K4901" t="str">
            <v>hh</v>
          </cell>
          <cell r="M4901">
            <v>1.8298000000000001</v>
          </cell>
          <cell r="N4901">
            <v>0.47</v>
          </cell>
          <cell r="O4901">
            <v>0.86</v>
          </cell>
          <cell r="P4901">
            <v>15.3</v>
          </cell>
          <cell r="Q4901">
            <v>7.19</v>
          </cell>
        </row>
        <row r="4902">
          <cell r="J4902" t="str">
            <v>GASOLINA 84</v>
          </cell>
          <cell r="K4902" t="str">
            <v>gal</v>
          </cell>
          <cell r="M4902">
            <v>0.17829999999999999</v>
          </cell>
          <cell r="N4902">
            <v>8.3000000000000007</v>
          </cell>
          <cell r="O4902">
            <v>1.48</v>
          </cell>
          <cell r="P4902">
            <v>1.49</v>
          </cell>
          <cell r="Q4902">
            <v>12.37</v>
          </cell>
        </row>
        <row r="4903">
          <cell r="J4903" t="str">
            <v>VIBRADOR DE CONCRETO3/4" - 2"</v>
          </cell>
          <cell r="K4903" t="str">
            <v>hm</v>
          </cell>
          <cell r="M4903">
            <v>0.66200000000000003</v>
          </cell>
          <cell r="N4903">
            <v>5</v>
          </cell>
          <cell r="O4903">
            <v>3.31</v>
          </cell>
          <cell r="P4903">
            <v>5.53</v>
          </cell>
          <cell r="Q4903">
            <v>27.67</v>
          </cell>
        </row>
        <row r="4904">
          <cell r="J4904" t="str">
            <v>HERRAMIENTAS MANUALES</v>
          </cell>
          <cell r="K4904" t="str">
            <v>%MO</v>
          </cell>
          <cell r="M4904">
            <v>0.05</v>
          </cell>
          <cell r="N4904">
            <v>21.21</v>
          </cell>
          <cell r="O4904">
            <v>1.06</v>
          </cell>
          <cell r="P4904">
            <v>0.42</v>
          </cell>
          <cell r="Q4904">
            <v>8.86</v>
          </cell>
        </row>
        <row r="4905">
          <cell r="J4905" t="str">
            <v>SERVICIO DEHABILITADO DE ACERO DE REFUERZO</v>
          </cell>
          <cell r="K4905" t="str">
            <v>Kg</v>
          </cell>
          <cell r="M4905">
            <v>1.1143000000000001</v>
          </cell>
          <cell r="N4905">
            <v>0.35</v>
          </cell>
          <cell r="O4905">
            <v>0.39</v>
          </cell>
          <cell r="P4905">
            <v>640.04999999999995</v>
          </cell>
          <cell r="Q4905">
            <v>224.02</v>
          </cell>
        </row>
        <row r="4906">
          <cell r="J4906" t="str">
            <v>JEFE DE GRUPO</v>
          </cell>
          <cell r="K4906" t="str">
            <v>hh</v>
          </cell>
          <cell r="M4906">
            <v>2.3E-3</v>
          </cell>
          <cell r="N4906">
            <v>13.01</v>
          </cell>
          <cell r="O4906">
            <v>0.03</v>
          </cell>
          <cell r="P4906">
            <v>1.32</v>
          </cell>
          <cell r="Q4906">
            <v>17.23</v>
          </cell>
        </row>
        <row r="4907">
          <cell r="J4907" t="str">
            <v>OPERARIO</v>
          </cell>
          <cell r="K4907" t="str">
            <v>hh</v>
          </cell>
          <cell r="M4907">
            <v>2.5399999999999999E-2</v>
          </cell>
          <cell r="N4907">
            <v>12.2</v>
          </cell>
          <cell r="O4907">
            <v>0.31</v>
          </cell>
          <cell r="P4907">
            <v>14.59</v>
          </cell>
          <cell r="Q4907">
            <v>178.06</v>
          </cell>
        </row>
        <row r="4908">
          <cell r="J4908" t="str">
            <v>OFICIAL</v>
          </cell>
          <cell r="K4908" t="str">
            <v>hh</v>
          </cell>
          <cell r="M4908">
            <v>2.4799999999999999E-2</v>
          </cell>
          <cell r="N4908">
            <v>10.87</v>
          </cell>
          <cell r="O4908">
            <v>0.27</v>
          </cell>
          <cell r="P4908">
            <v>14.25</v>
          </cell>
          <cell r="Q4908">
            <v>155.09</v>
          </cell>
        </row>
        <row r="4909">
          <cell r="J4909" t="str">
            <v>ACERO CORRUGADO fy=4200 kg/cm2 GRADO 60</v>
          </cell>
          <cell r="K4909" t="str">
            <v>Kg</v>
          </cell>
          <cell r="M4909">
            <v>1.1000000000000001</v>
          </cell>
          <cell r="N4909">
            <v>2.33</v>
          </cell>
          <cell r="O4909">
            <v>2.56</v>
          </cell>
          <cell r="P4909">
            <v>631.84</v>
          </cell>
          <cell r="Q4909">
            <v>1470.46</v>
          </cell>
        </row>
        <row r="4910">
          <cell r="J4910" t="str">
            <v>ALAMBRE NEGRO RECOCIDO Nº 16</v>
          </cell>
          <cell r="K4910" t="str">
            <v>Kg</v>
          </cell>
          <cell r="M4910">
            <v>6.1100000000000002E-2</v>
          </cell>
          <cell r="N4910">
            <v>3.11</v>
          </cell>
          <cell r="O4910">
            <v>0.19</v>
          </cell>
          <cell r="P4910">
            <v>35.1</v>
          </cell>
          <cell r="Q4910">
            <v>109.14</v>
          </cell>
        </row>
        <row r="4911">
          <cell r="J4911" t="str">
            <v>PETROLEO D-2</v>
          </cell>
          <cell r="K4911" t="str">
            <v>gal</v>
          </cell>
          <cell r="M4911">
            <v>2.0199999999999999E-2</v>
          </cell>
          <cell r="N4911">
            <v>8.4</v>
          </cell>
          <cell r="O4911">
            <v>0.17</v>
          </cell>
          <cell r="P4911">
            <v>11.6</v>
          </cell>
          <cell r="Q4911">
            <v>97.65</v>
          </cell>
        </row>
        <row r="4912">
          <cell r="J4912" t="str">
            <v>IMPLEMENTOS DE SEGURIDAD</v>
          </cell>
          <cell r="K4912" t="str">
            <v>hh</v>
          </cell>
          <cell r="M4912">
            <v>4.2599999999999999E-2</v>
          </cell>
          <cell r="N4912">
            <v>0.47</v>
          </cell>
          <cell r="O4912">
            <v>0.02</v>
          </cell>
          <cell r="P4912">
            <v>24.47</v>
          </cell>
          <cell r="Q4912">
            <v>11.49</v>
          </cell>
        </row>
        <row r="4913">
          <cell r="J4913" t="str">
            <v>HERRAMIENTAS MANUALES</v>
          </cell>
          <cell r="K4913" t="str">
            <v>%MO</v>
          </cell>
          <cell r="M4913">
            <v>4.41E-2</v>
          </cell>
          <cell r="N4913">
            <v>0.68</v>
          </cell>
          <cell r="O4913">
            <v>0.03</v>
          </cell>
          <cell r="P4913">
            <v>25.33</v>
          </cell>
          <cell r="Q4913">
            <v>17.23</v>
          </cell>
        </row>
        <row r="4914">
          <cell r="J4914" t="str">
            <v>CAMION GRUA DE 5.75TN</v>
          </cell>
          <cell r="K4914" t="str">
            <v>hm</v>
          </cell>
          <cell r="M4914">
            <v>6.4000000000000003E-3</v>
          </cell>
          <cell r="N4914">
            <v>100.8</v>
          </cell>
          <cell r="O4914">
            <v>0.65</v>
          </cell>
          <cell r="P4914">
            <v>3.68</v>
          </cell>
          <cell r="Q4914">
            <v>373.36</v>
          </cell>
        </row>
        <row r="4915">
          <cell r="J4915" t="str">
            <v>JEFE DE GRUPO</v>
          </cell>
          <cell r="K4915" t="str">
            <v>hh</v>
          </cell>
          <cell r="M4915">
            <v>0.17829999999999999</v>
          </cell>
          <cell r="N4915">
            <v>13.01</v>
          </cell>
          <cell r="O4915">
            <v>2.3199999999999998</v>
          </cell>
          <cell r="P4915">
            <v>37.07</v>
          </cell>
          <cell r="Q4915">
            <v>482.33</v>
          </cell>
        </row>
        <row r="4916">
          <cell r="J4916" t="str">
            <v>OPERARIO</v>
          </cell>
          <cell r="K4916" t="str">
            <v>hh</v>
          </cell>
          <cell r="M4916">
            <v>0.88849999999999996</v>
          </cell>
          <cell r="N4916">
            <v>12.2</v>
          </cell>
          <cell r="O4916">
            <v>10.84</v>
          </cell>
          <cell r="P4916">
            <v>184.72</v>
          </cell>
          <cell r="Q4916">
            <v>2253.64</v>
          </cell>
        </row>
        <row r="4917">
          <cell r="J4917" t="str">
            <v>OFICIAL</v>
          </cell>
          <cell r="K4917" t="str">
            <v>hh</v>
          </cell>
          <cell r="M4917">
            <v>1.0662</v>
          </cell>
          <cell r="N4917">
            <v>10.87</v>
          </cell>
          <cell r="O4917">
            <v>11.59</v>
          </cell>
          <cell r="P4917">
            <v>221.66</v>
          </cell>
          <cell r="Q4917">
            <v>2409.56</v>
          </cell>
        </row>
        <row r="4918">
          <cell r="J4918" t="str">
            <v>AYUDANTE</v>
          </cell>
          <cell r="K4918" t="str">
            <v>hh</v>
          </cell>
          <cell r="M4918">
            <v>0.35580000000000001</v>
          </cell>
          <cell r="N4918">
            <v>9.81</v>
          </cell>
          <cell r="O4918">
            <v>3.49</v>
          </cell>
          <cell r="P4918">
            <v>73.97</v>
          </cell>
          <cell r="Q4918">
            <v>725.57</v>
          </cell>
        </row>
        <row r="4919">
          <cell r="J4919" t="str">
            <v>ALAMBRE NEGRO RECOCIDO Nº 8</v>
          </cell>
          <cell r="K4919" t="str">
            <v>Kg</v>
          </cell>
          <cell r="M4919">
            <v>0.12</v>
          </cell>
          <cell r="N4919">
            <v>3</v>
          </cell>
          <cell r="O4919">
            <v>0.36</v>
          </cell>
          <cell r="P4919">
            <v>24.95</v>
          </cell>
          <cell r="Q4919">
            <v>74.84</v>
          </cell>
        </row>
        <row r="4920">
          <cell r="J4920" t="str">
            <v>CLAVOS PARA MADERA CON CABEZA</v>
          </cell>
          <cell r="K4920" t="str">
            <v>Kg</v>
          </cell>
          <cell r="M4920">
            <v>0.2172</v>
          </cell>
          <cell r="N4920">
            <v>2.9</v>
          </cell>
          <cell r="O4920">
            <v>0.63</v>
          </cell>
          <cell r="P4920">
            <v>45.16</v>
          </cell>
          <cell r="Q4920">
            <v>130.97999999999999</v>
          </cell>
        </row>
        <row r="4921">
          <cell r="J4921" t="str">
            <v>MADERA TORNILLO INC. CORTE</v>
          </cell>
          <cell r="K4921" t="str">
            <v>p2</v>
          </cell>
          <cell r="M4921">
            <v>4.0743999999999998</v>
          </cell>
          <cell r="N4921">
            <v>3.7</v>
          </cell>
          <cell r="O4921">
            <v>15.08</v>
          </cell>
          <cell r="P4921">
            <v>847.07</v>
          </cell>
          <cell r="Q4921">
            <v>3135.13</v>
          </cell>
        </row>
        <row r="4922">
          <cell r="J4922" t="str">
            <v>IMPLEMENTOS DE SEGURIDAD</v>
          </cell>
          <cell r="K4922" t="str">
            <v>hh</v>
          </cell>
          <cell r="M4922">
            <v>2.4893999999999998</v>
          </cell>
          <cell r="N4922">
            <v>0.47</v>
          </cell>
          <cell r="O4922">
            <v>1.17</v>
          </cell>
          <cell r="P4922">
            <v>517.54999999999995</v>
          </cell>
          <cell r="Q4922">
            <v>243.24</v>
          </cell>
        </row>
        <row r="4923">
          <cell r="J4923" t="str">
            <v>HERRAMIENTAS MANUALES</v>
          </cell>
          <cell r="K4923" t="str">
            <v>%MO</v>
          </cell>
          <cell r="M4923">
            <v>3.0200000000000001E-2</v>
          </cell>
          <cell r="N4923">
            <v>29.51</v>
          </cell>
          <cell r="O4923">
            <v>0.89</v>
          </cell>
          <cell r="P4923">
            <v>6.28</v>
          </cell>
          <cell r="Q4923">
            <v>185.03</v>
          </cell>
        </row>
        <row r="4924">
          <cell r="J4924" t="str">
            <v>JEFE DE GRUPO</v>
          </cell>
          <cell r="K4924" t="str">
            <v>hh</v>
          </cell>
          <cell r="M4924">
            <v>0.3997</v>
          </cell>
          <cell r="N4924">
            <v>13.01</v>
          </cell>
          <cell r="O4924">
            <v>5.2</v>
          </cell>
          <cell r="P4924">
            <v>6.32</v>
          </cell>
          <cell r="Q4924">
            <v>82.21</v>
          </cell>
        </row>
        <row r="4925">
          <cell r="J4925" t="str">
            <v>OPERARIO</v>
          </cell>
          <cell r="K4925" t="str">
            <v>hh</v>
          </cell>
          <cell r="M4925">
            <v>0.8</v>
          </cell>
          <cell r="N4925">
            <v>12.2</v>
          </cell>
          <cell r="O4925">
            <v>9.76</v>
          </cell>
          <cell r="P4925">
            <v>12.65</v>
          </cell>
          <cell r="Q4925">
            <v>154.31</v>
          </cell>
        </row>
        <row r="4926">
          <cell r="J4926" t="str">
            <v>OFICIAL</v>
          </cell>
          <cell r="K4926" t="str">
            <v>hh</v>
          </cell>
          <cell r="M4926">
            <v>0.4002</v>
          </cell>
          <cell r="N4926">
            <v>10.87</v>
          </cell>
          <cell r="O4926">
            <v>4.3499999999999996</v>
          </cell>
          <cell r="P4926">
            <v>6.33</v>
          </cell>
          <cell r="Q4926">
            <v>68.77</v>
          </cell>
        </row>
        <row r="4927">
          <cell r="J4927" t="str">
            <v>AYUDANTE</v>
          </cell>
          <cell r="K4927" t="str">
            <v>hh</v>
          </cell>
          <cell r="M4927">
            <v>1.2008000000000001</v>
          </cell>
          <cell r="N4927">
            <v>9.81</v>
          </cell>
          <cell r="O4927">
            <v>11.78</v>
          </cell>
          <cell r="P4927">
            <v>18.98</v>
          </cell>
          <cell r="Q4927">
            <v>186.24</v>
          </cell>
        </row>
        <row r="4928">
          <cell r="J4928" t="str">
            <v>CONCRETO PREMEZCLADO f'c=210 kg/cm2, Piedra 57, Slump 3-4"</v>
          </cell>
          <cell r="K4928" t="str">
            <v>m3</v>
          </cell>
          <cell r="M4928">
            <v>1.05</v>
          </cell>
          <cell r="N4928">
            <v>198.19</v>
          </cell>
          <cell r="O4928">
            <v>208.1</v>
          </cell>
          <cell r="P4928">
            <v>16.600000000000001</v>
          </cell>
          <cell r="Q4928">
            <v>3290.06</v>
          </cell>
        </row>
        <row r="4929">
          <cell r="J4929" t="str">
            <v>IMPLEMENTOS DE SEGURIDAD</v>
          </cell>
          <cell r="K4929" t="str">
            <v>hh</v>
          </cell>
          <cell r="M4929">
            <v>2.8085</v>
          </cell>
          <cell r="N4929">
            <v>0.47</v>
          </cell>
          <cell r="O4929">
            <v>1.32</v>
          </cell>
          <cell r="P4929">
            <v>44.4</v>
          </cell>
          <cell r="Q4929">
            <v>20.87</v>
          </cell>
        </row>
        <row r="4930">
          <cell r="J4930" t="str">
            <v>HERRAMIENTAS MANUALES</v>
          </cell>
          <cell r="K4930" t="str">
            <v>%MO</v>
          </cell>
          <cell r="M4930">
            <v>0.05</v>
          </cell>
          <cell r="N4930">
            <v>32.4</v>
          </cell>
          <cell r="O4930">
            <v>1.62</v>
          </cell>
          <cell r="P4930">
            <v>0.79</v>
          </cell>
          <cell r="Q4930">
            <v>25.61</v>
          </cell>
        </row>
        <row r="4931">
          <cell r="J4931" t="str">
            <v>SERVICIO DE BOMBA P/PREMEZCLADO</v>
          </cell>
          <cell r="K4931" t="str">
            <v>m3</v>
          </cell>
          <cell r="M4931">
            <v>1.05</v>
          </cell>
          <cell r="N4931">
            <v>30</v>
          </cell>
          <cell r="O4931">
            <v>31.5</v>
          </cell>
          <cell r="P4931">
            <v>16.600000000000001</v>
          </cell>
          <cell r="Q4931">
            <v>498.02</v>
          </cell>
        </row>
        <row r="4932">
          <cell r="J4932" t="str">
            <v>VIBRADOR DE CONCRETO3/4" - 2"</v>
          </cell>
          <cell r="K4932" t="str">
            <v>hm</v>
          </cell>
          <cell r="M4932">
            <v>0.71199999999999997</v>
          </cell>
          <cell r="N4932">
            <v>5</v>
          </cell>
          <cell r="O4932">
            <v>3.56</v>
          </cell>
          <cell r="P4932">
            <v>11.26</v>
          </cell>
          <cell r="Q4932">
            <v>56.28</v>
          </cell>
        </row>
        <row r="4933">
          <cell r="J4933" t="str">
            <v>SERVICIO DEHABILITADO DE ACERO DE REFUERZO</v>
          </cell>
          <cell r="K4933" t="str">
            <v>Kg</v>
          </cell>
          <cell r="M4933">
            <v>1.1143000000000001</v>
          </cell>
          <cell r="N4933">
            <v>0.35</v>
          </cell>
          <cell r="O4933">
            <v>0.39</v>
          </cell>
          <cell r="P4933">
            <v>1399.61</v>
          </cell>
          <cell r="Q4933">
            <v>489.86</v>
          </cell>
        </row>
        <row r="4934">
          <cell r="J4934" t="str">
            <v>JEFE DE GRUPO</v>
          </cell>
          <cell r="K4934" t="str">
            <v>hh</v>
          </cell>
          <cell r="M4934">
            <v>2.3E-3</v>
          </cell>
          <cell r="N4934">
            <v>13.01</v>
          </cell>
          <cell r="O4934">
            <v>0.03</v>
          </cell>
          <cell r="P4934">
            <v>2.89</v>
          </cell>
          <cell r="Q4934">
            <v>37.68</v>
          </cell>
        </row>
        <row r="4935">
          <cell r="J4935" t="str">
            <v>OPERARIO</v>
          </cell>
          <cell r="K4935" t="str">
            <v>hh</v>
          </cell>
          <cell r="M4935">
            <v>2.5399999999999999E-2</v>
          </cell>
          <cell r="N4935">
            <v>12.2</v>
          </cell>
          <cell r="O4935">
            <v>0.31</v>
          </cell>
          <cell r="P4935">
            <v>31.9</v>
          </cell>
          <cell r="Q4935">
            <v>389.37</v>
          </cell>
        </row>
        <row r="4936">
          <cell r="J4936" t="str">
            <v>OFICIAL</v>
          </cell>
          <cell r="K4936" t="str">
            <v>hh</v>
          </cell>
          <cell r="M4936">
            <v>2.4799999999999999E-2</v>
          </cell>
          <cell r="N4936">
            <v>10.87</v>
          </cell>
          <cell r="O4936">
            <v>0.27</v>
          </cell>
          <cell r="P4936">
            <v>31.15</v>
          </cell>
          <cell r="Q4936">
            <v>339.13</v>
          </cell>
        </row>
        <row r="4937">
          <cell r="J4937" t="str">
            <v>ACERO CORRUGADO fy=4200 kg/cm2 GRADO 60</v>
          </cell>
          <cell r="K4937" t="str">
            <v>Kg</v>
          </cell>
          <cell r="M4937">
            <v>1.1000000000000001</v>
          </cell>
          <cell r="N4937">
            <v>2.33</v>
          </cell>
          <cell r="O4937">
            <v>2.56</v>
          </cell>
          <cell r="P4937">
            <v>1381.64</v>
          </cell>
          <cell r="Q4937">
            <v>3215.46</v>
          </cell>
        </row>
        <row r="4938">
          <cell r="J4938" t="str">
            <v>ALAMBRE NEGRO RECOCIDO Nº 16</v>
          </cell>
          <cell r="K4938" t="str">
            <v>Kg</v>
          </cell>
          <cell r="M4938">
            <v>6.1100000000000002E-2</v>
          </cell>
          <cell r="N4938">
            <v>3.11</v>
          </cell>
          <cell r="O4938">
            <v>0.19</v>
          </cell>
          <cell r="P4938">
            <v>76.739999999999995</v>
          </cell>
          <cell r="Q4938">
            <v>238.65</v>
          </cell>
        </row>
        <row r="4939">
          <cell r="J4939" t="str">
            <v>PETROLEO D-2</v>
          </cell>
          <cell r="K4939" t="str">
            <v>gal</v>
          </cell>
          <cell r="M4939">
            <v>2.0199999999999999E-2</v>
          </cell>
          <cell r="N4939">
            <v>8.4</v>
          </cell>
          <cell r="O4939">
            <v>0.17</v>
          </cell>
          <cell r="P4939">
            <v>25.37</v>
          </cell>
          <cell r="Q4939">
            <v>213.53</v>
          </cell>
        </row>
        <row r="4940">
          <cell r="J4940" t="str">
            <v>IMPLEMENTOS DE SEGURIDAD</v>
          </cell>
          <cell r="K4940" t="str">
            <v>hh</v>
          </cell>
          <cell r="M4940">
            <v>4.2599999999999999E-2</v>
          </cell>
          <cell r="N4940">
            <v>0.47</v>
          </cell>
          <cell r="O4940">
            <v>0.02</v>
          </cell>
          <cell r="P4940">
            <v>53.51</v>
          </cell>
          <cell r="Q4940">
            <v>25.12</v>
          </cell>
        </row>
        <row r="4941">
          <cell r="J4941" t="str">
            <v>HERRAMIENTAS MANUALES</v>
          </cell>
          <cell r="K4941" t="str">
            <v>%MO</v>
          </cell>
          <cell r="M4941">
            <v>4.41E-2</v>
          </cell>
          <cell r="N4941">
            <v>0.68</v>
          </cell>
          <cell r="O4941">
            <v>0.03</v>
          </cell>
          <cell r="P4941">
            <v>55.39</v>
          </cell>
          <cell r="Q4941">
            <v>37.68</v>
          </cell>
        </row>
        <row r="4942">
          <cell r="J4942" t="str">
            <v>CAMION GRUA DE 5.75TN</v>
          </cell>
          <cell r="K4942" t="str">
            <v>hm</v>
          </cell>
          <cell r="M4942">
            <v>6.4000000000000003E-3</v>
          </cell>
          <cell r="N4942">
            <v>100.8</v>
          </cell>
          <cell r="O4942">
            <v>0.65</v>
          </cell>
          <cell r="P4942">
            <v>8.0399999999999991</v>
          </cell>
          <cell r="Q4942">
            <v>816.43</v>
          </cell>
        </row>
        <row r="4943">
          <cell r="J4943" t="str">
            <v>JEFE DE GRUPO</v>
          </cell>
          <cell r="K4943" t="str">
            <v>hh</v>
          </cell>
          <cell r="M4943">
            <v>8.9200000000000002E-2</v>
          </cell>
          <cell r="N4943">
            <v>13.01</v>
          </cell>
          <cell r="O4943">
            <v>1.1599999999999999</v>
          </cell>
          <cell r="P4943">
            <v>11.82</v>
          </cell>
          <cell r="Q4943">
            <v>153.75</v>
          </cell>
        </row>
        <row r="4944">
          <cell r="J4944" t="str">
            <v>OPERARIO</v>
          </cell>
          <cell r="K4944" t="str">
            <v>hh</v>
          </cell>
          <cell r="M4944">
            <v>0.88849999999999996</v>
          </cell>
          <cell r="N4944">
            <v>12.2</v>
          </cell>
          <cell r="O4944">
            <v>10.84</v>
          </cell>
          <cell r="P4944">
            <v>117.76</v>
          </cell>
          <cell r="Q4944">
            <v>1436.73</v>
          </cell>
        </row>
        <row r="4945">
          <cell r="J4945" t="str">
            <v>OFICIAL</v>
          </cell>
          <cell r="K4945" t="str">
            <v>hh</v>
          </cell>
          <cell r="M4945">
            <v>1.0662</v>
          </cell>
          <cell r="N4945">
            <v>10.87</v>
          </cell>
          <cell r="O4945">
            <v>11.59</v>
          </cell>
          <cell r="P4945">
            <v>141.31</v>
          </cell>
          <cell r="Q4945">
            <v>1536.14</v>
          </cell>
        </row>
        <row r="4946">
          <cell r="J4946" t="str">
            <v>AYUDANTE</v>
          </cell>
          <cell r="K4946" t="str">
            <v>hh</v>
          </cell>
          <cell r="M4946">
            <v>0.35580000000000001</v>
          </cell>
          <cell r="N4946">
            <v>9.81</v>
          </cell>
          <cell r="O4946">
            <v>3.49</v>
          </cell>
          <cell r="P4946">
            <v>47.16</v>
          </cell>
          <cell r="Q4946">
            <v>462.56</v>
          </cell>
        </row>
        <row r="4947">
          <cell r="J4947" t="str">
            <v>ALAMBRE NEGRO RECOCIDO Nº 8</v>
          </cell>
          <cell r="K4947" t="str">
            <v>Kg</v>
          </cell>
          <cell r="M4947">
            <v>0.82669999999999999</v>
          </cell>
          <cell r="N4947">
            <v>3</v>
          </cell>
          <cell r="O4947">
            <v>2.48</v>
          </cell>
          <cell r="P4947">
            <v>109.57</v>
          </cell>
          <cell r="Q4947">
            <v>328.7</v>
          </cell>
        </row>
        <row r="4948">
          <cell r="J4948" t="str">
            <v>MADERA TORNILLO INC. CORTE</v>
          </cell>
          <cell r="K4948" t="str">
            <v>p2</v>
          </cell>
          <cell r="M4948">
            <v>4.1340000000000003</v>
          </cell>
          <cell r="N4948">
            <v>3.7</v>
          </cell>
          <cell r="O4948">
            <v>15.3</v>
          </cell>
          <cell r="P4948">
            <v>547.91999999999996</v>
          </cell>
          <cell r="Q4948">
            <v>2027.86</v>
          </cell>
        </row>
        <row r="4949">
          <cell r="J4949" t="str">
            <v>CLAVOS PARA MADERA CON CABEZA</v>
          </cell>
          <cell r="K4949" t="str">
            <v>Kg</v>
          </cell>
          <cell r="M4949">
            <v>5.5199999999999999E-2</v>
          </cell>
          <cell r="N4949">
            <v>2.9</v>
          </cell>
          <cell r="O4949">
            <v>0.16</v>
          </cell>
          <cell r="P4949">
            <v>7.32</v>
          </cell>
          <cell r="Q4949">
            <v>21.21</v>
          </cell>
        </row>
        <row r="4950">
          <cell r="J4950" t="str">
            <v>DESMOLDANTE</v>
          </cell>
          <cell r="K4950" t="str">
            <v>lt</v>
          </cell>
          <cell r="M4950">
            <v>2.3300000000000001E-2</v>
          </cell>
          <cell r="N4950">
            <v>21.05</v>
          </cell>
          <cell r="O4950">
            <v>0.49</v>
          </cell>
          <cell r="P4950">
            <v>3.09</v>
          </cell>
          <cell r="Q4950">
            <v>64.94</v>
          </cell>
        </row>
        <row r="4951">
          <cell r="J4951" t="str">
            <v>IMPLEMENTOS DE SEGURIDAD</v>
          </cell>
          <cell r="K4951" t="str">
            <v>hh</v>
          </cell>
          <cell r="M4951">
            <v>2.4043000000000001</v>
          </cell>
          <cell r="N4951">
            <v>0.47</v>
          </cell>
          <cell r="O4951">
            <v>1.1299999999999999</v>
          </cell>
          <cell r="P4951">
            <v>318.67</v>
          </cell>
          <cell r="Q4951">
            <v>149.77000000000001</v>
          </cell>
        </row>
        <row r="4952">
          <cell r="J4952" t="str">
            <v>HERRAMIENTAS MANUALES</v>
          </cell>
          <cell r="K4952" t="str">
            <v>%MO</v>
          </cell>
          <cell r="M4952">
            <v>4.99E-2</v>
          </cell>
          <cell r="N4952">
            <v>27.08</v>
          </cell>
          <cell r="O4952">
            <v>1.35</v>
          </cell>
          <cell r="P4952">
            <v>6.61</v>
          </cell>
          <cell r="Q4952">
            <v>178.93</v>
          </cell>
        </row>
        <row r="4953">
          <cell r="J4953" t="str">
            <v>OPERARIO</v>
          </cell>
          <cell r="K4953" t="str">
            <v>hh</v>
          </cell>
          <cell r="M4953">
            <v>0.53359999999999996</v>
          </cell>
          <cell r="N4953">
            <v>12.2</v>
          </cell>
          <cell r="O4953">
            <v>6.51</v>
          </cell>
          <cell r="P4953">
            <v>3.67</v>
          </cell>
          <cell r="Q4953">
            <v>44.72</v>
          </cell>
        </row>
        <row r="4954">
          <cell r="J4954" t="str">
            <v>OFICIAL</v>
          </cell>
          <cell r="K4954" t="str">
            <v>hh</v>
          </cell>
          <cell r="M4954">
            <v>0.53359999999999996</v>
          </cell>
          <cell r="N4954">
            <v>10.87</v>
          </cell>
          <cell r="O4954">
            <v>5.8</v>
          </cell>
          <cell r="P4954">
            <v>3.67</v>
          </cell>
          <cell r="Q4954">
            <v>39.85</v>
          </cell>
        </row>
        <row r="4955">
          <cell r="J4955" t="str">
            <v>AYUDANTE</v>
          </cell>
          <cell r="K4955" t="str">
            <v>hh</v>
          </cell>
          <cell r="M4955">
            <v>1.6004</v>
          </cell>
          <cell r="N4955">
            <v>9.81</v>
          </cell>
          <cell r="O4955">
            <v>15.7</v>
          </cell>
          <cell r="P4955">
            <v>10.99</v>
          </cell>
          <cell r="Q4955">
            <v>107.86</v>
          </cell>
        </row>
        <row r="4956">
          <cell r="J4956" t="str">
            <v>CONCRETO PREMEZCLADO f'c=210 kg/cm2, Piedra 67, Slump 3-4"</v>
          </cell>
          <cell r="K4956" t="str">
            <v>m3</v>
          </cell>
          <cell r="M4956">
            <v>1.05</v>
          </cell>
          <cell r="N4956">
            <v>200.99</v>
          </cell>
          <cell r="O4956">
            <v>211.04</v>
          </cell>
          <cell r="P4956">
            <v>7.21</v>
          </cell>
          <cell r="Q4956">
            <v>1449.84</v>
          </cell>
        </row>
        <row r="4957">
          <cell r="J4957" t="str">
            <v>IMPLEMENTOS DE SEGURIDAD</v>
          </cell>
          <cell r="K4957" t="str">
            <v>hh</v>
          </cell>
          <cell r="M4957">
            <v>2.6596000000000002</v>
          </cell>
          <cell r="N4957">
            <v>0.47</v>
          </cell>
          <cell r="O4957">
            <v>1.25</v>
          </cell>
          <cell r="P4957">
            <v>18.27</v>
          </cell>
          <cell r="Q4957">
            <v>8.59</v>
          </cell>
        </row>
        <row r="4958">
          <cell r="J4958" t="str">
            <v>HERRAMIENTAS MANUALES</v>
          </cell>
          <cell r="K4958" t="str">
            <v>%MO</v>
          </cell>
          <cell r="M4958">
            <v>0.03</v>
          </cell>
          <cell r="N4958">
            <v>29.3</v>
          </cell>
          <cell r="O4958">
            <v>0.88</v>
          </cell>
          <cell r="P4958">
            <v>0.21</v>
          </cell>
          <cell r="Q4958">
            <v>6.05</v>
          </cell>
        </row>
        <row r="4959">
          <cell r="J4959" t="str">
            <v>SERVICIO DE BOMBA P/PREMEZCLADO</v>
          </cell>
          <cell r="K4959" t="str">
            <v>m3</v>
          </cell>
          <cell r="M4959">
            <v>1.05</v>
          </cell>
          <cell r="N4959">
            <v>30</v>
          </cell>
          <cell r="O4959">
            <v>31.5</v>
          </cell>
          <cell r="P4959">
            <v>7.21</v>
          </cell>
          <cell r="Q4959">
            <v>216.41</v>
          </cell>
        </row>
        <row r="4960">
          <cell r="J4960" t="str">
            <v>VIBRADOR DE CONCRETO3/4" - 2"</v>
          </cell>
          <cell r="K4960" t="str">
            <v>hm</v>
          </cell>
          <cell r="M4960">
            <v>0.59599999999999997</v>
          </cell>
          <cell r="N4960">
            <v>5</v>
          </cell>
          <cell r="O4960">
            <v>2.98</v>
          </cell>
          <cell r="P4960">
            <v>4.09</v>
          </cell>
          <cell r="Q4960">
            <v>20.47</v>
          </cell>
        </row>
        <row r="4961">
          <cell r="J4961" t="str">
            <v>GASOLINA 84</v>
          </cell>
          <cell r="K4961" t="str">
            <v>gal</v>
          </cell>
          <cell r="M4961">
            <v>0.31929999999999997</v>
          </cell>
          <cell r="N4961">
            <v>8.3000000000000007</v>
          </cell>
          <cell r="O4961">
            <v>2.65</v>
          </cell>
          <cell r="P4961">
            <v>2.19</v>
          </cell>
          <cell r="Q4961">
            <v>18.21</v>
          </cell>
        </row>
        <row r="4962">
          <cell r="J4962" t="str">
            <v>SERVICIO DEHABILITADO DE ACERO DE REFUERZO</v>
          </cell>
          <cell r="K4962" t="str">
            <v>Kg</v>
          </cell>
          <cell r="M4962">
            <v>1.1143000000000001</v>
          </cell>
          <cell r="N4962">
            <v>0.35</v>
          </cell>
          <cell r="O4962">
            <v>0.39</v>
          </cell>
          <cell r="P4962">
            <v>2038.02</v>
          </cell>
          <cell r="Q4962">
            <v>713.3</v>
          </cell>
        </row>
        <row r="4963">
          <cell r="J4963" t="str">
            <v>JEFE DE GRUPO</v>
          </cell>
          <cell r="K4963" t="str">
            <v>hh</v>
          </cell>
          <cell r="M4963">
            <v>2.3E-3</v>
          </cell>
          <cell r="N4963">
            <v>13.01</v>
          </cell>
          <cell r="O4963">
            <v>0.03</v>
          </cell>
          <cell r="P4963">
            <v>4.21</v>
          </cell>
          <cell r="Q4963">
            <v>54.87</v>
          </cell>
        </row>
        <row r="4964">
          <cell r="J4964" t="str">
            <v>OPERARIO</v>
          </cell>
          <cell r="K4964" t="str">
            <v>hh</v>
          </cell>
          <cell r="M4964">
            <v>2.5399999999999999E-2</v>
          </cell>
          <cell r="N4964">
            <v>12.2</v>
          </cell>
          <cell r="O4964">
            <v>0.31</v>
          </cell>
          <cell r="P4964">
            <v>46.46</v>
          </cell>
          <cell r="Q4964">
            <v>566.98</v>
          </cell>
        </row>
        <row r="4965">
          <cell r="J4965" t="str">
            <v>OFICIAL</v>
          </cell>
          <cell r="K4965" t="str">
            <v>hh</v>
          </cell>
          <cell r="M4965">
            <v>2.4799999999999999E-2</v>
          </cell>
          <cell r="N4965">
            <v>10.87</v>
          </cell>
          <cell r="O4965">
            <v>0.27</v>
          </cell>
          <cell r="P4965">
            <v>45.36</v>
          </cell>
          <cell r="Q4965">
            <v>493.82</v>
          </cell>
        </row>
        <row r="4966">
          <cell r="J4966" t="str">
            <v>ACERO CORRUGADO fy=4200 kg/cm2 GRADO 60</v>
          </cell>
          <cell r="K4966" t="str">
            <v>Kg</v>
          </cell>
          <cell r="M4966">
            <v>1.1000000000000001</v>
          </cell>
          <cell r="N4966">
            <v>2.33</v>
          </cell>
          <cell r="O4966">
            <v>2.56</v>
          </cell>
          <cell r="P4966">
            <v>2011.87</v>
          </cell>
          <cell r="Q4966">
            <v>4682.16</v>
          </cell>
        </row>
        <row r="4967">
          <cell r="J4967" t="str">
            <v>ALAMBRE NEGRO RECOCIDO Nº 16</v>
          </cell>
          <cell r="K4967" t="str">
            <v>Kg</v>
          </cell>
          <cell r="M4967">
            <v>6.1100000000000002E-2</v>
          </cell>
          <cell r="N4967">
            <v>3.11</v>
          </cell>
          <cell r="O4967">
            <v>0.19</v>
          </cell>
          <cell r="P4967">
            <v>111.75</v>
          </cell>
          <cell r="Q4967">
            <v>347.5</v>
          </cell>
        </row>
        <row r="4968">
          <cell r="J4968" t="str">
            <v>PETROLEO D-2</v>
          </cell>
          <cell r="K4968" t="str">
            <v>gal</v>
          </cell>
          <cell r="M4968">
            <v>2.0199999999999999E-2</v>
          </cell>
          <cell r="N4968">
            <v>8.4</v>
          </cell>
          <cell r="O4968">
            <v>0.17</v>
          </cell>
          <cell r="P4968">
            <v>36.950000000000003</v>
          </cell>
          <cell r="Q4968">
            <v>310.92</v>
          </cell>
        </row>
        <row r="4969">
          <cell r="J4969" t="str">
            <v>IMPLEMENTOS DE SEGURIDAD</v>
          </cell>
          <cell r="K4969" t="str">
            <v>hh</v>
          </cell>
          <cell r="M4969">
            <v>4.2599999999999999E-2</v>
          </cell>
          <cell r="N4969">
            <v>0.47</v>
          </cell>
          <cell r="O4969">
            <v>0.02</v>
          </cell>
          <cell r="P4969">
            <v>77.91</v>
          </cell>
          <cell r="Q4969">
            <v>36.58</v>
          </cell>
        </row>
        <row r="4970">
          <cell r="J4970" t="str">
            <v>HERRAMIENTAS MANUALES</v>
          </cell>
          <cell r="K4970" t="str">
            <v>%MO</v>
          </cell>
          <cell r="M4970">
            <v>4.41E-2</v>
          </cell>
          <cell r="N4970">
            <v>0.68</v>
          </cell>
          <cell r="O4970">
            <v>0.03</v>
          </cell>
          <cell r="P4970">
            <v>80.66</v>
          </cell>
          <cell r="Q4970">
            <v>54.87</v>
          </cell>
        </row>
        <row r="4971">
          <cell r="J4971" t="str">
            <v>CAMION GRUA DE 5.75TN</v>
          </cell>
          <cell r="K4971" t="str">
            <v>hm</v>
          </cell>
          <cell r="M4971">
            <v>6.4000000000000003E-3</v>
          </cell>
          <cell r="N4971">
            <v>100.8</v>
          </cell>
          <cell r="O4971">
            <v>0.65</v>
          </cell>
          <cell r="P4971">
            <v>11.71</v>
          </cell>
          <cell r="Q4971">
            <v>1188.83</v>
          </cell>
        </row>
        <row r="4972">
          <cell r="J4972" t="str">
            <v>OPERARIO</v>
          </cell>
          <cell r="K4972" t="str">
            <v>hh</v>
          </cell>
          <cell r="M4972">
            <v>0.1</v>
          </cell>
          <cell r="N4972">
            <v>12.2</v>
          </cell>
          <cell r="O4972">
            <v>1.22</v>
          </cell>
          <cell r="P4972">
            <v>10.75</v>
          </cell>
          <cell r="Q4972">
            <v>131.19</v>
          </cell>
        </row>
        <row r="4973">
          <cell r="J4973" t="str">
            <v>OFICIAL</v>
          </cell>
          <cell r="K4973" t="str">
            <v>hh</v>
          </cell>
          <cell r="M4973">
            <v>1</v>
          </cell>
          <cell r="N4973">
            <v>10.87</v>
          </cell>
          <cell r="O4973">
            <v>10.87</v>
          </cell>
          <cell r="P4973">
            <v>107.53</v>
          </cell>
          <cell r="Q4973">
            <v>1168.8499999999999</v>
          </cell>
        </row>
        <row r="4974">
          <cell r="J4974" t="str">
            <v>AYUDANTE</v>
          </cell>
          <cell r="K4974" t="str">
            <v>hh</v>
          </cell>
          <cell r="M4974">
            <v>1</v>
          </cell>
          <cell r="N4974">
            <v>9.81</v>
          </cell>
          <cell r="O4974">
            <v>9.81</v>
          </cell>
          <cell r="P4974">
            <v>107.53</v>
          </cell>
          <cell r="Q4974">
            <v>1054.8699999999999</v>
          </cell>
        </row>
        <row r="4975">
          <cell r="J4975" t="str">
            <v>ALAMBRE NEGRO RECOCIDO Nº 8</v>
          </cell>
          <cell r="K4975" t="str">
            <v>Kg</v>
          </cell>
          <cell r="M4975">
            <v>0.08</v>
          </cell>
          <cell r="N4975">
            <v>3</v>
          </cell>
          <cell r="O4975">
            <v>0.24</v>
          </cell>
          <cell r="P4975">
            <v>8.6</v>
          </cell>
          <cell r="Q4975">
            <v>25.81</v>
          </cell>
        </row>
        <row r="4976">
          <cell r="J4976" t="str">
            <v>CLAVOS PARA MADERA CON CABEZA</v>
          </cell>
          <cell r="K4976" t="str">
            <v>Kg</v>
          </cell>
          <cell r="M4976">
            <v>0.2172</v>
          </cell>
          <cell r="N4976">
            <v>2.9</v>
          </cell>
          <cell r="O4976">
            <v>0.63</v>
          </cell>
          <cell r="P4976">
            <v>23.36</v>
          </cell>
          <cell r="Q4976">
            <v>67.739999999999995</v>
          </cell>
        </row>
        <row r="4977">
          <cell r="J4977" t="str">
            <v>TRIPLAY LUPUNA DE 4' X8'X10 mm</v>
          </cell>
          <cell r="K4977" t="str">
            <v>pl</v>
          </cell>
          <cell r="M4977">
            <v>4.41E-2</v>
          </cell>
          <cell r="N4977">
            <v>54</v>
          </cell>
          <cell r="O4977">
            <v>2.38</v>
          </cell>
          <cell r="P4977">
            <v>4.74</v>
          </cell>
          <cell r="Q4977">
            <v>255.92</v>
          </cell>
        </row>
        <row r="4978">
          <cell r="J4978" t="str">
            <v>MADERA TORNILLO INC. CORTE</v>
          </cell>
          <cell r="K4978" t="str">
            <v>p2</v>
          </cell>
          <cell r="M4978">
            <v>2.5011999999999999</v>
          </cell>
          <cell r="N4978">
            <v>3.7</v>
          </cell>
          <cell r="O4978">
            <v>9.25</v>
          </cell>
          <cell r="P4978">
            <v>268.95</v>
          </cell>
          <cell r="Q4978">
            <v>994.65</v>
          </cell>
        </row>
        <row r="4979">
          <cell r="J4979" t="str">
            <v>IMPLEMENTOS DE SEGURIDAD</v>
          </cell>
          <cell r="K4979" t="str">
            <v>hh</v>
          </cell>
          <cell r="M4979">
            <v>2.1063999999999998</v>
          </cell>
          <cell r="N4979">
            <v>0.47</v>
          </cell>
          <cell r="O4979">
            <v>0.99</v>
          </cell>
          <cell r="P4979">
            <v>226.5</v>
          </cell>
          <cell r="Q4979">
            <v>106.45</v>
          </cell>
        </row>
        <row r="4980">
          <cell r="J4980" t="str">
            <v>HERRAMIENTAS MANUALES</v>
          </cell>
          <cell r="K4980" t="str">
            <v>%MO</v>
          </cell>
          <cell r="M4980">
            <v>2.9899999999999999E-2</v>
          </cell>
          <cell r="N4980">
            <v>25.45</v>
          </cell>
          <cell r="O4980">
            <v>0.76</v>
          </cell>
          <cell r="P4980">
            <v>3.22</v>
          </cell>
          <cell r="Q4980">
            <v>81.72</v>
          </cell>
        </row>
        <row r="4981">
          <cell r="J4981" t="str">
            <v>SERVICIO DE GRUA</v>
          </cell>
          <cell r="K4981" t="str">
            <v>glb</v>
          </cell>
          <cell r="M4981">
            <v>1</v>
          </cell>
          <cell r="N4981">
            <v>5.47</v>
          </cell>
          <cell r="O4981">
            <v>5.47</v>
          </cell>
          <cell r="P4981">
            <v>107.53</v>
          </cell>
          <cell r="Q4981">
            <v>588.19000000000005</v>
          </cell>
        </row>
        <row r="4982">
          <cell r="J4982" t="str">
            <v>OPERARIO</v>
          </cell>
          <cell r="K4982" t="str">
            <v>hh</v>
          </cell>
          <cell r="M4982">
            <v>0.2</v>
          </cell>
          <cell r="N4982">
            <v>12.2</v>
          </cell>
          <cell r="O4982">
            <v>2.44</v>
          </cell>
          <cell r="P4982">
            <v>2.46</v>
          </cell>
          <cell r="Q4982">
            <v>30.04</v>
          </cell>
        </row>
        <row r="4983">
          <cell r="J4983" t="str">
            <v>OFICIAL</v>
          </cell>
          <cell r="K4983" t="str">
            <v>hh</v>
          </cell>
          <cell r="M4983">
            <v>0.2006</v>
          </cell>
          <cell r="N4983">
            <v>10.87</v>
          </cell>
          <cell r="O4983">
            <v>2.1800000000000002</v>
          </cell>
          <cell r="P4983">
            <v>2.4700000000000002</v>
          </cell>
          <cell r="Q4983">
            <v>26.84</v>
          </cell>
        </row>
        <row r="4984">
          <cell r="J4984" t="str">
            <v>AYUDANTE</v>
          </cell>
          <cell r="K4984" t="str">
            <v>hh</v>
          </cell>
          <cell r="M4984">
            <v>0.60040000000000004</v>
          </cell>
          <cell r="N4984">
            <v>9.81</v>
          </cell>
          <cell r="O4984">
            <v>5.89</v>
          </cell>
          <cell r="P4984">
            <v>7.39</v>
          </cell>
          <cell r="Q4984">
            <v>72.510000000000005</v>
          </cell>
        </row>
        <row r="4985">
          <cell r="J4985" t="str">
            <v>CONCRETO PREMEZCLADO f'c=210 kg/cm2, Piedra 67, Slump 3-4"</v>
          </cell>
          <cell r="K4985" t="str">
            <v>m3</v>
          </cell>
          <cell r="M4985">
            <v>1.05</v>
          </cell>
          <cell r="N4985">
            <v>200.99</v>
          </cell>
          <cell r="O4985">
            <v>211.04</v>
          </cell>
          <cell r="P4985">
            <v>12.93</v>
          </cell>
          <cell r="Q4985">
            <v>2597.9</v>
          </cell>
        </row>
        <row r="4986">
          <cell r="J4986" t="str">
            <v>IMPLEMENTOS DE SEGURIDAD</v>
          </cell>
          <cell r="K4986" t="str">
            <v>hh</v>
          </cell>
          <cell r="M4986">
            <v>1</v>
          </cell>
          <cell r="N4986">
            <v>0.47</v>
          </cell>
          <cell r="O4986">
            <v>0.47</v>
          </cell>
          <cell r="P4986">
            <v>12.31</v>
          </cell>
          <cell r="Q4986">
            <v>5.79</v>
          </cell>
        </row>
        <row r="4987">
          <cell r="J4987" t="str">
            <v>HERRAMIENTAS MANUALES</v>
          </cell>
          <cell r="K4987" t="str">
            <v>%MO</v>
          </cell>
          <cell r="M4987">
            <v>0.03</v>
          </cell>
          <cell r="N4987">
            <v>10.99</v>
          </cell>
          <cell r="O4987">
            <v>0.33</v>
          </cell>
          <cell r="P4987">
            <v>0.37</v>
          </cell>
          <cell r="Q4987">
            <v>4.0599999999999996</v>
          </cell>
        </row>
        <row r="4988">
          <cell r="J4988" t="str">
            <v>SERVICIO DE BOMBA P/PREMEZCLADO</v>
          </cell>
          <cell r="K4988" t="str">
            <v>m3</v>
          </cell>
          <cell r="M4988">
            <v>1.05</v>
          </cell>
          <cell r="N4988">
            <v>30</v>
          </cell>
          <cell r="O4988">
            <v>31.5</v>
          </cell>
          <cell r="P4988">
            <v>12.93</v>
          </cell>
          <cell r="Q4988">
            <v>387.77</v>
          </cell>
        </row>
        <row r="4989">
          <cell r="J4989" t="str">
            <v>VIBRADOR DE CONCRETO3/4" - 2"</v>
          </cell>
          <cell r="K4989" t="str">
            <v>hm</v>
          </cell>
          <cell r="M4989">
            <v>0.29799999999999999</v>
          </cell>
          <cell r="N4989">
            <v>5</v>
          </cell>
          <cell r="O4989">
            <v>1.49</v>
          </cell>
          <cell r="P4989">
            <v>3.67</v>
          </cell>
          <cell r="Q4989">
            <v>18.34</v>
          </cell>
        </row>
        <row r="4990">
          <cell r="J4990" t="str">
            <v>SERVICIO DEHABILITADO DE ACERO DE REFUERZO</v>
          </cell>
          <cell r="K4990" t="str">
            <v>Kg</v>
          </cell>
          <cell r="M4990">
            <v>1.1143000000000001</v>
          </cell>
          <cell r="N4990">
            <v>0.35</v>
          </cell>
          <cell r="O4990">
            <v>0.39</v>
          </cell>
          <cell r="P4990">
            <v>1456.59</v>
          </cell>
          <cell r="Q4990">
            <v>509.8</v>
          </cell>
        </row>
        <row r="4991">
          <cell r="J4991" t="str">
            <v>JEFE DE GRUPO</v>
          </cell>
          <cell r="K4991" t="str">
            <v>hh</v>
          </cell>
          <cell r="M4991">
            <v>2.3E-3</v>
          </cell>
          <cell r="N4991">
            <v>13.01</v>
          </cell>
          <cell r="O4991">
            <v>0.03</v>
          </cell>
          <cell r="P4991">
            <v>3.01</v>
          </cell>
          <cell r="Q4991">
            <v>39.22</v>
          </cell>
        </row>
        <row r="4992">
          <cell r="J4992" t="str">
            <v>OPERARIO</v>
          </cell>
          <cell r="K4992" t="str">
            <v>hh</v>
          </cell>
          <cell r="M4992">
            <v>2.5399999999999999E-2</v>
          </cell>
          <cell r="N4992">
            <v>12.2</v>
          </cell>
          <cell r="O4992">
            <v>0.31</v>
          </cell>
          <cell r="P4992">
            <v>33.200000000000003</v>
          </cell>
          <cell r="Q4992">
            <v>405.23</v>
          </cell>
        </row>
        <row r="4993">
          <cell r="J4993" t="str">
            <v>OFICIAL</v>
          </cell>
          <cell r="K4993" t="str">
            <v>hh</v>
          </cell>
          <cell r="M4993">
            <v>2.4799999999999999E-2</v>
          </cell>
          <cell r="N4993">
            <v>10.87</v>
          </cell>
          <cell r="O4993">
            <v>0.27</v>
          </cell>
          <cell r="P4993">
            <v>32.42</v>
          </cell>
          <cell r="Q4993">
            <v>352.94</v>
          </cell>
        </row>
        <row r="4994">
          <cell r="J4994" t="str">
            <v>ACERO CORRUGADO fy=4200 kg/cm2 GRADO 60</v>
          </cell>
          <cell r="K4994" t="str">
            <v>Kg</v>
          </cell>
          <cell r="M4994">
            <v>1.1000000000000001</v>
          </cell>
          <cell r="N4994">
            <v>2.33</v>
          </cell>
          <cell r="O4994">
            <v>2.56</v>
          </cell>
          <cell r="P4994">
            <v>1437.9</v>
          </cell>
          <cell r="Q4994">
            <v>3346.38</v>
          </cell>
        </row>
        <row r="4995">
          <cell r="J4995" t="str">
            <v>ALAMBRE NEGRO RECOCIDO Nº 16</v>
          </cell>
          <cell r="K4995" t="str">
            <v>Kg</v>
          </cell>
          <cell r="M4995">
            <v>6.1100000000000002E-2</v>
          </cell>
          <cell r="N4995">
            <v>3.11</v>
          </cell>
          <cell r="O4995">
            <v>0.19</v>
          </cell>
          <cell r="P4995">
            <v>79.87</v>
          </cell>
          <cell r="Q4995">
            <v>248.36</v>
          </cell>
        </row>
        <row r="4996">
          <cell r="J4996" t="str">
            <v>PETROLEO D-2</v>
          </cell>
          <cell r="K4996" t="str">
            <v>gal</v>
          </cell>
          <cell r="M4996">
            <v>2.0199999999999999E-2</v>
          </cell>
          <cell r="N4996">
            <v>8.4</v>
          </cell>
          <cell r="O4996">
            <v>0.17</v>
          </cell>
          <cell r="P4996">
            <v>26.41</v>
          </cell>
          <cell r="Q4996">
            <v>222.22</v>
          </cell>
        </row>
        <row r="4997">
          <cell r="J4997" t="str">
            <v>IMPLEMENTOS DE SEGURIDAD</v>
          </cell>
          <cell r="K4997" t="str">
            <v>hh</v>
          </cell>
          <cell r="M4997">
            <v>4.2599999999999999E-2</v>
          </cell>
          <cell r="N4997">
            <v>0.47</v>
          </cell>
          <cell r="O4997">
            <v>0.02</v>
          </cell>
          <cell r="P4997">
            <v>55.69</v>
          </cell>
          <cell r="Q4997">
            <v>26.14</v>
          </cell>
        </row>
        <row r="4998">
          <cell r="J4998" t="str">
            <v>HERRAMIENTAS MANUALES</v>
          </cell>
          <cell r="K4998" t="str">
            <v>%MO</v>
          </cell>
          <cell r="M4998">
            <v>4.41E-2</v>
          </cell>
          <cell r="N4998">
            <v>0.68</v>
          </cell>
          <cell r="O4998">
            <v>0.03</v>
          </cell>
          <cell r="P4998">
            <v>57.65</v>
          </cell>
          <cell r="Q4998">
            <v>39.22</v>
          </cell>
        </row>
        <row r="4999">
          <cell r="J4999" t="str">
            <v>CAMION GRUA DE 5.75TN</v>
          </cell>
          <cell r="K4999" t="str">
            <v>hm</v>
          </cell>
          <cell r="M4999">
            <v>6.4000000000000003E-3</v>
          </cell>
          <cell r="N4999">
            <v>100.8</v>
          </cell>
          <cell r="O4999">
            <v>0.65</v>
          </cell>
          <cell r="P4999">
            <v>8.3699999999999992</v>
          </cell>
          <cell r="Q4999">
            <v>849.67</v>
          </cell>
        </row>
        <row r="5000">
          <cell r="J5000" t="str">
            <v>JEFE DE GRUPO</v>
          </cell>
          <cell r="K5000" t="str">
            <v>hh</v>
          </cell>
          <cell r="M5000">
            <v>5.2999999999999999E-2</v>
          </cell>
          <cell r="N5000">
            <v>13.01</v>
          </cell>
          <cell r="O5000">
            <v>0.69</v>
          </cell>
          <cell r="P5000">
            <v>4.8499999999999996</v>
          </cell>
          <cell r="Q5000">
            <v>63.08</v>
          </cell>
        </row>
        <row r="5001">
          <cell r="J5001" t="str">
            <v>OPERARIO</v>
          </cell>
          <cell r="K5001" t="str">
            <v>hh</v>
          </cell>
          <cell r="M5001">
            <v>0.53359999999999996</v>
          </cell>
          <cell r="N5001">
            <v>12.2</v>
          </cell>
          <cell r="O5001">
            <v>6.51</v>
          </cell>
          <cell r="P5001">
            <v>48.78</v>
          </cell>
          <cell r="Q5001">
            <v>595.14</v>
          </cell>
        </row>
        <row r="5002">
          <cell r="J5002" t="str">
            <v>OFICIAL</v>
          </cell>
          <cell r="K5002" t="str">
            <v>hh</v>
          </cell>
          <cell r="M5002">
            <v>0.53359999999999996</v>
          </cell>
          <cell r="N5002">
            <v>10.87</v>
          </cell>
          <cell r="O5002">
            <v>5.8</v>
          </cell>
          <cell r="P5002">
            <v>48.78</v>
          </cell>
          <cell r="Q5002">
            <v>530.24</v>
          </cell>
        </row>
        <row r="5003">
          <cell r="J5003" t="str">
            <v>ALAMBRE NEGRO RECOCIDO Nº 8</v>
          </cell>
          <cell r="K5003" t="str">
            <v>Kg</v>
          </cell>
          <cell r="M5003">
            <v>0.1033</v>
          </cell>
          <cell r="N5003">
            <v>3</v>
          </cell>
          <cell r="O5003">
            <v>0.31</v>
          </cell>
          <cell r="P5003">
            <v>9.44</v>
          </cell>
          <cell r="Q5003">
            <v>28.34</v>
          </cell>
        </row>
        <row r="5004">
          <cell r="J5004" t="str">
            <v>CLAVOS PARA MADERA CON CABEZA</v>
          </cell>
          <cell r="K5004" t="str">
            <v>Kg</v>
          </cell>
          <cell r="M5004">
            <v>0.1103</v>
          </cell>
          <cell r="N5004">
            <v>2.9</v>
          </cell>
          <cell r="O5004">
            <v>0.32</v>
          </cell>
          <cell r="P5004">
            <v>10.08</v>
          </cell>
          <cell r="Q5004">
            <v>29.25</v>
          </cell>
        </row>
        <row r="5005">
          <cell r="J5005" t="str">
            <v>MADERA TORNILLO INC. CORTE</v>
          </cell>
          <cell r="K5005" t="str">
            <v>p2</v>
          </cell>
          <cell r="M5005">
            <v>1.8511</v>
          </cell>
          <cell r="N5005">
            <v>3.7</v>
          </cell>
          <cell r="O5005">
            <v>6.85</v>
          </cell>
          <cell r="P5005">
            <v>169.23</v>
          </cell>
          <cell r="Q5005">
            <v>626.23</v>
          </cell>
        </row>
        <row r="5006">
          <cell r="J5006" t="str">
            <v>IMPLEMENTOS DE SEGURIDAD</v>
          </cell>
          <cell r="K5006" t="str">
            <v>hh</v>
          </cell>
          <cell r="M5006">
            <v>1.1276999999999999</v>
          </cell>
          <cell r="N5006">
            <v>0.47</v>
          </cell>
          <cell r="O5006">
            <v>0.53</v>
          </cell>
          <cell r="P5006">
            <v>103.09</v>
          </cell>
          <cell r="Q5006">
            <v>48.45</v>
          </cell>
        </row>
        <row r="5007">
          <cell r="J5007" t="str">
            <v>HERRAMIENTAS MANUALES</v>
          </cell>
          <cell r="K5007" t="str">
            <v>%MO</v>
          </cell>
          <cell r="M5007">
            <v>3.0200000000000001E-2</v>
          </cell>
          <cell r="N5007">
            <v>13.57</v>
          </cell>
          <cell r="O5007">
            <v>0.41</v>
          </cell>
          <cell r="P5007">
            <v>2.76</v>
          </cell>
          <cell r="Q5007">
            <v>37.479999999999997</v>
          </cell>
        </row>
        <row r="5008">
          <cell r="J5008" t="str">
            <v>SERVICIO DE GRUA</v>
          </cell>
          <cell r="K5008" t="str">
            <v>glb</v>
          </cell>
          <cell r="M5008">
            <v>1</v>
          </cell>
          <cell r="N5008">
            <v>3.13</v>
          </cell>
          <cell r="O5008">
            <v>3.13</v>
          </cell>
          <cell r="P5008">
            <v>91.42</v>
          </cell>
          <cell r="Q5008">
            <v>286.14</v>
          </cell>
        </row>
        <row r="5009">
          <cell r="J5009" t="str">
            <v>ALQUILER DE ENCOFRADO</v>
          </cell>
          <cell r="K5009" t="str">
            <v>glb</v>
          </cell>
          <cell r="M5009">
            <v>1</v>
          </cell>
          <cell r="N5009">
            <v>8.25</v>
          </cell>
          <cell r="O5009">
            <v>8.25</v>
          </cell>
          <cell r="P5009">
            <v>91.42</v>
          </cell>
          <cell r="Q5009">
            <v>754.22</v>
          </cell>
        </row>
        <row r="5010">
          <cell r="J5010" t="str">
            <v>JEFE DE GRUPO</v>
          </cell>
          <cell r="K5010" t="str">
            <v>hh</v>
          </cell>
          <cell r="M5010">
            <v>0.2283</v>
          </cell>
          <cell r="N5010">
            <v>13.01</v>
          </cell>
          <cell r="O5010">
            <v>2.97</v>
          </cell>
          <cell r="P5010">
            <v>1.83</v>
          </cell>
          <cell r="Q5010">
            <v>23.79</v>
          </cell>
        </row>
        <row r="5011">
          <cell r="J5011" t="str">
            <v>OPERARIO</v>
          </cell>
          <cell r="K5011" t="str">
            <v>hh</v>
          </cell>
          <cell r="M5011">
            <v>0.68610000000000004</v>
          </cell>
          <cell r="N5011">
            <v>12.2</v>
          </cell>
          <cell r="O5011">
            <v>8.3699999999999992</v>
          </cell>
          <cell r="P5011">
            <v>5.5</v>
          </cell>
          <cell r="Q5011">
            <v>67.040000000000006</v>
          </cell>
        </row>
        <row r="5012">
          <cell r="J5012" t="str">
            <v>OFICIAL</v>
          </cell>
          <cell r="K5012" t="str">
            <v>hh</v>
          </cell>
          <cell r="M5012">
            <v>0.22819999999999999</v>
          </cell>
          <cell r="N5012">
            <v>10.87</v>
          </cell>
          <cell r="O5012">
            <v>2.48</v>
          </cell>
          <cell r="P5012">
            <v>1.83</v>
          </cell>
          <cell r="Q5012">
            <v>19.86</v>
          </cell>
        </row>
        <row r="5013">
          <cell r="J5013" t="str">
            <v>AYUDANTE</v>
          </cell>
          <cell r="K5013" t="str">
            <v>hh</v>
          </cell>
          <cell r="M5013">
            <v>0.68600000000000005</v>
          </cell>
          <cell r="N5013">
            <v>9.81</v>
          </cell>
          <cell r="O5013">
            <v>6.73</v>
          </cell>
          <cell r="P5013">
            <v>5.49</v>
          </cell>
          <cell r="Q5013">
            <v>53.91</v>
          </cell>
        </row>
        <row r="5014">
          <cell r="J5014" t="str">
            <v>CONCRETO PREMEZCLADO f'c=210 kg/cm2, Piedra 67, Slump 3-4"</v>
          </cell>
          <cell r="K5014" t="str">
            <v>m3</v>
          </cell>
          <cell r="M5014">
            <v>1.05</v>
          </cell>
          <cell r="N5014">
            <v>200.99</v>
          </cell>
          <cell r="O5014">
            <v>211.04</v>
          </cell>
          <cell r="P5014">
            <v>8.41</v>
          </cell>
          <cell r="Q5014">
            <v>1690.43</v>
          </cell>
        </row>
        <row r="5015">
          <cell r="J5015" t="str">
            <v>IMPLEMENTOS DE SEGURIDAD</v>
          </cell>
          <cell r="K5015" t="str">
            <v>hh</v>
          </cell>
          <cell r="M5015">
            <v>1.8298000000000001</v>
          </cell>
          <cell r="N5015">
            <v>0.47</v>
          </cell>
          <cell r="O5015">
            <v>0.86</v>
          </cell>
          <cell r="P5015">
            <v>14.66</v>
          </cell>
          <cell r="Q5015">
            <v>6.89</v>
          </cell>
        </row>
        <row r="5016">
          <cell r="J5016" t="str">
            <v>HERRAMIENTAS MANUALES</v>
          </cell>
          <cell r="K5016" t="str">
            <v>%MO</v>
          </cell>
          <cell r="M5016">
            <v>4.99E-2</v>
          </cell>
          <cell r="N5016">
            <v>21.43</v>
          </cell>
          <cell r="O5016">
            <v>1.07</v>
          </cell>
          <cell r="P5016">
            <v>0.4</v>
          </cell>
          <cell r="Q5016">
            <v>8.57</v>
          </cell>
        </row>
        <row r="5017">
          <cell r="J5017" t="str">
            <v>SERVICIO DE BOMBA P/PREMEZCLADO</v>
          </cell>
          <cell r="K5017" t="str">
            <v>m3</v>
          </cell>
          <cell r="M5017">
            <v>1.05</v>
          </cell>
          <cell r="N5017">
            <v>30</v>
          </cell>
          <cell r="O5017">
            <v>31.5</v>
          </cell>
          <cell r="P5017">
            <v>8.41</v>
          </cell>
          <cell r="Q5017">
            <v>252.32</v>
          </cell>
        </row>
        <row r="5018">
          <cell r="J5018" t="str">
            <v>VIBRADOR DE CONCRETO3/4" - 2"</v>
          </cell>
          <cell r="K5018" t="str">
            <v>hm</v>
          </cell>
          <cell r="M5018">
            <v>0.34</v>
          </cell>
          <cell r="N5018">
            <v>5</v>
          </cell>
          <cell r="O5018">
            <v>1.7</v>
          </cell>
          <cell r="P5018">
            <v>2.72</v>
          </cell>
          <cell r="Q5018">
            <v>13.62</v>
          </cell>
        </row>
        <row r="5019">
          <cell r="J5019" t="str">
            <v>SERVICIO DEHABILITADO DE ACERO DE REFUERZO</v>
          </cell>
          <cell r="K5019" t="str">
            <v>Kg</v>
          </cell>
          <cell r="M5019">
            <v>1.1143000000000001</v>
          </cell>
          <cell r="N5019">
            <v>0.35</v>
          </cell>
          <cell r="O5019">
            <v>0.39</v>
          </cell>
          <cell r="P5019">
            <v>726.6</v>
          </cell>
          <cell r="Q5019">
            <v>254.31</v>
          </cell>
        </row>
        <row r="5020">
          <cell r="J5020" t="str">
            <v>JEFE DE GRUPO</v>
          </cell>
          <cell r="K5020" t="str">
            <v>hh</v>
          </cell>
          <cell r="M5020">
            <v>2.3E-3</v>
          </cell>
          <cell r="N5020">
            <v>13.01</v>
          </cell>
          <cell r="O5020">
            <v>0.03</v>
          </cell>
          <cell r="P5020">
            <v>1.5</v>
          </cell>
          <cell r="Q5020">
            <v>19.559999999999999</v>
          </cell>
        </row>
        <row r="5021">
          <cell r="J5021" t="str">
            <v>OPERARIO</v>
          </cell>
          <cell r="K5021" t="str">
            <v>hh</v>
          </cell>
          <cell r="M5021">
            <v>2.5399999999999999E-2</v>
          </cell>
          <cell r="N5021">
            <v>12.2</v>
          </cell>
          <cell r="O5021">
            <v>0.31</v>
          </cell>
          <cell r="P5021">
            <v>16.559999999999999</v>
          </cell>
          <cell r="Q5021">
            <v>202.14</v>
          </cell>
        </row>
        <row r="5022">
          <cell r="J5022" t="str">
            <v>OFICIAL</v>
          </cell>
          <cell r="K5022" t="str">
            <v>hh</v>
          </cell>
          <cell r="M5022">
            <v>2.4799999999999999E-2</v>
          </cell>
          <cell r="N5022">
            <v>10.87</v>
          </cell>
          <cell r="O5022">
            <v>0.27</v>
          </cell>
          <cell r="P5022">
            <v>16.170000000000002</v>
          </cell>
          <cell r="Q5022">
            <v>176.06</v>
          </cell>
        </row>
        <row r="5023">
          <cell r="J5023" t="str">
            <v>ACERO CORRUGADO fy=4200 kg/cm2 GRADO 60</v>
          </cell>
          <cell r="K5023" t="str">
            <v>Kg</v>
          </cell>
          <cell r="M5023">
            <v>1.1000000000000001</v>
          </cell>
          <cell r="N5023">
            <v>2.33</v>
          </cell>
          <cell r="O5023">
            <v>2.56</v>
          </cell>
          <cell r="P5023">
            <v>717.28</v>
          </cell>
          <cell r="Q5023">
            <v>1669.3</v>
          </cell>
        </row>
        <row r="5024">
          <cell r="J5024" t="str">
            <v>ALAMBRE NEGRO RECOCIDO Nº 16</v>
          </cell>
          <cell r="K5024" t="str">
            <v>Kg</v>
          </cell>
          <cell r="M5024">
            <v>6.1100000000000002E-2</v>
          </cell>
          <cell r="N5024">
            <v>3.11</v>
          </cell>
          <cell r="O5024">
            <v>0.19</v>
          </cell>
          <cell r="P5024">
            <v>39.840000000000003</v>
          </cell>
          <cell r="Q5024">
            <v>123.89</v>
          </cell>
        </row>
        <row r="5025">
          <cell r="J5025" t="str">
            <v>PETROLEO D-2</v>
          </cell>
          <cell r="K5025" t="str">
            <v>gal</v>
          </cell>
          <cell r="M5025">
            <v>2.0199999999999999E-2</v>
          </cell>
          <cell r="N5025">
            <v>8.4</v>
          </cell>
          <cell r="O5025">
            <v>0.17</v>
          </cell>
          <cell r="P5025">
            <v>13.17</v>
          </cell>
          <cell r="Q5025">
            <v>110.85</v>
          </cell>
        </row>
        <row r="5026">
          <cell r="J5026" t="str">
            <v>IMPLEMENTOS DE SEGURIDAD</v>
          </cell>
          <cell r="K5026" t="str">
            <v>hh</v>
          </cell>
          <cell r="M5026">
            <v>4.2599999999999999E-2</v>
          </cell>
          <cell r="N5026">
            <v>0.47</v>
          </cell>
          <cell r="O5026">
            <v>0.02</v>
          </cell>
          <cell r="P5026">
            <v>27.78</v>
          </cell>
          <cell r="Q5026">
            <v>13.04</v>
          </cell>
        </row>
        <row r="5027">
          <cell r="J5027" t="str">
            <v>HERRAMIENTAS MANUALES</v>
          </cell>
          <cell r="K5027" t="str">
            <v>%MO</v>
          </cell>
          <cell r="M5027">
            <v>4.41E-2</v>
          </cell>
          <cell r="N5027">
            <v>0.68</v>
          </cell>
          <cell r="O5027">
            <v>0.03</v>
          </cell>
          <cell r="P5027">
            <v>28.76</v>
          </cell>
          <cell r="Q5027">
            <v>19.559999999999999</v>
          </cell>
        </row>
        <row r="5028">
          <cell r="J5028" t="str">
            <v>CAMION GRUA DE 5.75TN</v>
          </cell>
          <cell r="K5028" t="str">
            <v>hm</v>
          </cell>
          <cell r="M5028">
            <v>6.4000000000000003E-3</v>
          </cell>
          <cell r="N5028">
            <v>100.8</v>
          </cell>
          <cell r="O5028">
            <v>0.65</v>
          </cell>
          <cell r="P5028">
            <v>4.17</v>
          </cell>
          <cell r="Q5028">
            <v>423.85</v>
          </cell>
        </row>
        <row r="5029">
          <cell r="J5029" t="str">
            <v>JEFE DE GRUPO</v>
          </cell>
          <cell r="K5029" t="str">
            <v>hh</v>
          </cell>
          <cell r="M5029">
            <v>8.0000000000000004E-4</v>
          </cell>
          <cell r="N5029">
            <v>13.01</v>
          </cell>
          <cell r="O5029">
            <v>0.01</v>
          </cell>
          <cell r="P5029">
            <v>0.65</v>
          </cell>
          <cell r="Q5029">
            <v>8.1300000000000008</v>
          </cell>
        </row>
        <row r="5030">
          <cell r="J5030" t="str">
            <v>OPERARIO</v>
          </cell>
          <cell r="K5030" t="str">
            <v>hh</v>
          </cell>
          <cell r="M5030">
            <v>4.8999999999999998E-3</v>
          </cell>
          <cell r="N5030">
            <v>12.2</v>
          </cell>
          <cell r="O5030">
            <v>0.06</v>
          </cell>
          <cell r="P5030">
            <v>3.98</v>
          </cell>
          <cell r="Q5030">
            <v>48.76</v>
          </cell>
        </row>
        <row r="5031">
          <cell r="J5031" t="str">
            <v>OFICIAL</v>
          </cell>
          <cell r="K5031" t="str">
            <v>hh</v>
          </cell>
          <cell r="M5031">
            <v>4.5999999999999999E-3</v>
          </cell>
          <cell r="N5031">
            <v>10.87</v>
          </cell>
          <cell r="O5031">
            <v>0.05</v>
          </cell>
          <cell r="P5031">
            <v>3.74</v>
          </cell>
          <cell r="Q5031">
            <v>40.630000000000003</v>
          </cell>
        </row>
        <row r="5032">
          <cell r="J5032" t="str">
            <v>AYUDANTE</v>
          </cell>
          <cell r="K5032" t="str">
            <v>hh</v>
          </cell>
          <cell r="M5032">
            <v>4.0800000000000003E-2</v>
          </cell>
          <cell r="N5032">
            <v>9.81</v>
          </cell>
          <cell r="O5032">
            <v>0.4</v>
          </cell>
          <cell r="P5032">
            <v>33.15</v>
          </cell>
          <cell r="Q5032">
            <v>325.05</v>
          </cell>
        </row>
        <row r="5033">
          <cell r="J5033" t="str">
            <v>LADRILLO PARA TECHO 15 X 30 X 30 cm 8 HUECOS REX</v>
          </cell>
          <cell r="K5033" t="str">
            <v>u</v>
          </cell>
          <cell r="M5033">
            <v>1.05</v>
          </cell>
          <cell r="N5033">
            <v>1.6</v>
          </cell>
          <cell r="O5033">
            <v>1.68</v>
          </cell>
          <cell r="P5033">
            <v>853.25</v>
          </cell>
          <cell r="Q5033">
            <v>1365.2</v>
          </cell>
        </row>
        <row r="5034">
          <cell r="J5034" t="str">
            <v>IMPLEMENTOS DE SEGURIDAD</v>
          </cell>
          <cell r="K5034" t="str">
            <v>hh</v>
          </cell>
          <cell r="M5034">
            <v>4.2599999999999999E-2</v>
          </cell>
          <cell r="N5034">
            <v>0.47</v>
          </cell>
          <cell r="O5034">
            <v>0.02</v>
          </cell>
          <cell r="P5034">
            <v>34.619999999999997</v>
          </cell>
          <cell r="Q5034">
            <v>16.25</v>
          </cell>
        </row>
        <row r="5035">
          <cell r="J5035" t="str">
            <v>HERRAMIENTAS MANUALES</v>
          </cell>
          <cell r="K5035" t="str">
            <v>%MO</v>
          </cell>
          <cell r="M5035">
            <v>3.6999999999999998E-2</v>
          </cell>
          <cell r="N5035">
            <v>0.54</v>
          </cell>
          <cell r="O5035">
            <v>0.02</v>
          </cell>
          <cell r="P5035">
            <v>30.07</v>
          </cell>
          <cell r="Q5035">
            <v>16.25</v>
          </cell>
        </row>
        <row r="5036">
          <cell r="J5036" t="str">
            <v>SERVICIO DE GRUA</v>
          </cell>
          <cell r="K5036" t="str">
            <v>glb</v>
          </cell>
          <cell r="M5036">
            <v>1</v>
          </cell>
          <cell r="N5036">
            <v>0.14000000000000001</v>
          </cell>
          <cell r="O5036">
            <v>0.14000000000000001</v>
          </cell>
          <cell r="P5036">
            <v>812.62</v>
          </cell>
          <cell r="Q5036">
            <v>113.77</v>
          </cell>
        </row>
        <row r="5037">
          <cell r="J5037" t="str">
            <v>JEFE DE GRUPO</v>
          </cell>
          <cell r="K5037" t="str">
            <v>hh</v>
          </cell>
          <cell r="M5037">
            <v>6.6900000000000001E-2</v>
          </cell>
          <cell r="N5037">
            <v>13.01</v>
          </cell>
          <cell r="O5037">
            <v>0.87</v>
          </cell>
          <cell r="P5037">
            <v>1.35</v>
          </cell>
          <cell r="Q5037">
            <v>17.600000000000001</v>
          </cell>
        </row>
        <row r="5038">
          <cell r="J5038" t="str">
            <v>OPERARIO</v>
          </cell>
          <cell r="K5038" t="str">
            <v>hh</v>
          </cell>
          <cell r="M5038">
            <v>0.66639999999999999</v>
          </cell>
          <cell r="N5038">
            <v>12.2</v>
          </cell>
          <cell r="O5038">
            <v>8.1300000000000008</v>
          </cell>
          <cell r="P5038">
            <v>13.48</v>
          </cell>
          <cell r="Q5038">
            <v>164.47</v>
          </cell>
        </row>
        <row r="5039">
          <cell r="J5039" t="str">
            <v>OFICIAL</v>
          </cell>
          <cell r="K5039" t="str">
            <v>hh</v>
          </cell>
          <cell r="M5039">
            <v>0.66700000000000004</v>
          </cell>
          <cell r="N5039">
            <v>10.87</v>
          </cell>
          <cell r="O5039">
            <v>7.25</v>
          </cell>
          <cell r="P5039">
            <v>13.49</v>
          </cell>
          <cell r="Q5039">
            <v>146.66999999999999</v>
          </cell>
        </row>
        <row r="5040">
          <cell r="J5040" t="str">
            <v>ALAMBRE NEGRO RECOCIDO Nº 8</v>
          </cell>
          <cell r="K5040" t="str">
            <v>Kg</v>
          </cell>
          <cell r="M5040">
            <v>0.1033</v>
          </cell>
          <cell r="N5040">
            <v>3</v>
          </cell>
          <cell r="O5040">
            <v>0.31</v>
          </cell>
          <cell r="P5040">
            <v>2.09</v>
          </cell>
          <cell r="Q5040">
            <v>6.27</v>
          </cell>
        </row>
        <row r="5041">
          <cell r="J5041" t="str">
            <v>CLAVOS PARA MADERA CON CABEZA</v>
          </cell>
          <cell r="K5041" t="str">
            <v>Kg</v>
          </cell>
          <cell r="M5041">
            <v>0.1103</v>
          </cell>
          <cell r="N5041">
            <v>2.9</v>
          </cell>
          <cell r="O5041">
            <v>0.32</v>
          </cell>
          <cell r="P5041">
            <v>2.23</v>
          </cell>
          <cell r="Q5041">
            <v>6.47</v>
          </cell>
        </row>
        <row r="5042">
          <cell r="J5042" t="str">
            <v>MADERA TORNILLO INC. CORTE</v>
          </cell>
          <cell r="K5042" t="str">
            <v>p2</v>
          </cell>
          <cell r="M5042">
            <v>5.9305000000000003</v>
          </cell>
          <cell r="N5042">
            <v>3.7</v>
          </cell>
          <cell r="O5042">
            <v>21.94</v>
          </cell>
          <cell r="P5042">
            <v>119.97</v>
          </cell>
          <cell r="Q5042">
            <v>443.85</v>
          </cell>
        </row>
        <row r="5043">
          <cell r="J5043" t="str">
            <v>IMPLEMENTOS DE SEGURIDAD</v>
          </cell>
          <cell r="K5043" t="str">
            <v>hh</v>
          </cell>
          <cell r="M5043">
            <v>1.4043000000000001</v>
          </cell>
          <cell r="N5043">
            <v>0.47</v>
          </cell>
          <cell r="O5043">
            <v>0.66</v>
          </cell>
          <cell r="P5043">
            <v>28.41</v>
          </cell>
          <cell r="Q5043">
            <v>13.35</v>
          </cell>
        </row>
        <row r="5044">
          <cell r="J5044" t="str">
            <v>HERRAMIENTAS MANUALES</v>
          </cell>
          <cell r="K5044" t="str">
            <v>%MO</v>
          </cell>
          <cell r="M5044">
            <v>2.9899999999999999E-2</v>
          </cell>
          <cell r="N5044">
            <v>17.39</v>
          </cell>
          <cell r="O5044">
            <v>0.52</v>
          </cell>
          <cell r="P5044">
            <v>0.6</v>
          </cell>
          <cell r="Q5044">
            <v>10.52</v>
          </cell>
        </row>
        <row r="5045">
          <cell r="J5045" t="str">
            <v>JEFE DE GRUPO</v>
          </cell>
          <cell r="K5045" t="str">
            <v>hh</v>
          </cell>
          <cell r="M5045">
            <v>0.2006</v>
          </cell>
          <cell r="N5045">
            <v>13.01</v>
          </cell>
          <cell r="O5045">
            <v>2.61</v>
          </cell>
          <cell r="P5045">
            <v>0.31</v>
          </cell>
          <cell r="Q5045">
            <v>3.99</v>
          </cell>
        </row>
        <row r="5046">
          <cell r="J5046" t="str">
            <v>OPERARIO</v>
          </cell>
          <cell r="K5046" t="str">
            <v>hh</v>
          </cell>
          <cell r="M5046">
            <v>0.6</v>
          </cell>
          <cell r="N5046">
            <v>12.2</v>
          </cell>
          <cell r="O5046">
            <v>7.32</v>
          </cell>
          <cell r="P5046">
            <v>0.92</v>
          </cell>
          <cell r="Q5046">
            <v>11.2</v>
          </cell>
        </row>
        <row r="5047">
          <cell r="J5047" t="str">
            <v>OFICIAL</v>
          </cell>
          <cell r="K5047" t="str">
            <v>hh</v>
          </cell>
          <cell r="M5047">
            <v>0.2006</v>
          </cell>
          <cell r="N5047">
            <v>10.87</v>
          </cell>
          <cell r="O5047">
            <v>2.1800000000000002</v>
          </cell>
          <cell r="P5047">
            <v>0.31</v>
          </cell>
          <cell r="Q5047">
            <v>3.34</v>
          </cell>
        </row>
        <row r="5048">
          <cell r="J5048" t="str">
            <v>AYUDANTE</v>
          </cell>
          <cell r="K5048" t="str">
            <v>hh</v>
          </cell>
          <cell r="M5048">
            <v>0.60040000000000004</v>
          </cell>
          <cell r="N5048">
            <v>9.81</v>
          </cell>
          <cell r="O5048">
            <v>5.89</v>
          </cell>
          <cell r="P5048">
            <v>0.92</v>
          </cell>
          <cell r="Q5048">
            <v>9.01</v>
          </cell>
        </row>
        <row r="5049">
          <cell r="J5049" t="str">
            <v>CONCRETO PREMEZCLADO f'c=210 kg/cm2, Piedra 67, Slump 3-4"</v>
          </cell>
          <cell r="K5049" t="str">
            <v>m3</v>
          </cell>
          <cell r="M5049">
            <v>1.05</v>
          </cell>
          <cell r="N5049">
            <v>200.99</v>
          </cell>
          <cell r="O5049">
            <v>211.04</v>
          </cell>
          <cell r="P5049">
            <v>1.61</v>
          </cell>
          <cell r="Q5049">
            <v>322.89</v>
          </cell>
        </row>
        <row r="5050">
          <cell r="J5050" t="str">
            <v>IMPLEMENTOS DE SEGURIDAD</v>
          </cell>
          <cell r="K5050" t="str">
            <v>hh</v>
          </cell>
          <cell r="M5050">
            <v>1.5956999999999999</v>
          </cell>
          <cell r="N5050">
            <v>0.47</v>
          </cell>
          <cell r="O5050">
            <v>0.75</v>
          </cell>
          <cell r="P5050">
            <v>2.44</v>
          </cell>
          <cell r="Q5050">
            <v>1.1499999999999999</v>
          </cell>
        </row>
        <row r="5051">
          <cell r="J5051" t="str">
            <v>HERRAMIENTAS MANUALES</v>
          </cell>
          <cell r="K5051" t="str">
            <v>%MO</v>
          </cell>
          <cell r="M5051">
            <v>4.9599999999999998E-2</v>
          </cell>
          <cell r="N5051">
            <v>18.75</v>
          </cell>
          <cell r="O5051">
            <v>0.93</v>
          </cell>
          <cell r="P5051">
            <v>0.08</v>
          </cell>
          <cell r="Q5051">
            <v>1.42</v>
          </cell>
        </row>
        <row r="5052">
          <cell r="J5052" t="str">
            <v>SERVICIO DE BOMBA P/PREMEZCLADO</v>
          </cell>
          <cell r="K5052" t="str">
            <v>m3</v>
          </cell>
          <cell r="M5052">
            <v>1.05</v>
          </cell>
          <cell r="N5052">
            <v>30</v>
          </cell>
          <cell r="O5052">
            <v>31.5</v>
          </cell>
          <cell r="P5052">
            <v>1.61</v>
          </cell>
          <cell r="Q5052">
            <v>48.2</v>
          </cell>
        </row>
        <row r="5053">
          <cell r="J5053" t="str">
            <v>VIBRADOR DE CONCRETO3/4" - 2"</v>
          </cell>
          <cell r="K5053" t="str">
            <v>hm</v>
          </cell>
          <cell r="M5053">
            <v>0.29799999999999999</v>
          </cell>
          <cell r="N5053">
            <v>5</v>
          </cell>
          <cell r="O5053">
            <v>1.49</v>
          </cell>
          <cell r="P5053">
            <v>0.46</v>
          </cell>
          <cell r="Q5053">
            <v>2.2799999999999998</v>
          </cell>
        </row>
        <row r="5054">
          <cell r="J5054" t="str">
            <v>SERVICIO DEHABILITADO DE ACERO DE REFUERZO</v>
          </cell>
          <cell r="K5054" t="str">
            <v>Kg</v>
          </cell>
          <cell r="M5054">
            <v>1.1143000000000001</v>
          </cell>
          <cell r="N5054">
            <v>0.35</v>
          </cell>
          <cell r="O5054">
            <v>0.39</v>
          </cell>
          <cell r="P5054">
            <v>94.35</v>
          </cell>
          <cell r="Q5054">
            <v>33.020000000000003</v>
          </cell>
        </row>
        <row r="5055">
          <cell r="J5055" t="str">
            <v>JEFE DE GRUPO</v>
          </cell>
          <cell r="K5055" t="str">
            <v>hh</v>
          </cell>
          <cell r="M5055">
            <v>2.3E-3</v>
          </cell>
          <cell r="N5055">
            <v>13.01</v>
          </cell>
          <cell r="O5055">
            <v>0.03</v>
          </cell>
          <cell r="P5055">
            <v>0.19</v>
          </cell>
          <cell r="Q5055">
            <v>2.54</v>
          </cell>
        </row>
        <row r="5056">
          <cell r="J5056" t="str">
            <v>OPERARIO</v>
          </cell>
          <cell r="K5056" t="str">
            <v>hh</v>
          </cell>
          <cell r="M5056">
            <v>2.5399999999999999E-2</v>
          </cell>
          <cell r="N5056">
            <v>12.2</v>
          </cell>
          <cell r="O5056">
            <v>0.31</v>
          </cell>
          <cell r="P5056">
            <v>2.15</v>
          </cell>
          <cell r="Q5056">
            <v>26.25</v>
          </cell>
        </row>
        <row r="5057">
          <cell r="J5057" t="str">
            <v>OFICIAL</v>
          </cell>
          <cell r="K5057" t="str">
            <v>hh</v>
          </cell>
          <cell r="M5057">
            <v>2.4799999999999999E-2</v>
          </cell>
          <cell r="N5057">
            <v>10.87</v>
          </cell>
          <cell r="O5057">
            <v>0.27</v>
          </cell>
          <cell r="P5057">
            <v>2.1</v>
          </cell>
          <cell r="Q5057">
            <v>22.86</v>
          </cell>
        </row>
        <row r="5058">
          <cell r="J5058" t="str">
            <v>ACERO CORRUGADO fy=4200 kg/cm2 GRADO 60</v>
          </cell>
          <cell r="K5058" t="str">
            <v>Kg</v>
          </cell>
          <cell r="M5058">
            <v>1.1000000000000001</v>
          </cell>
          <cell r="N5058">
            <v>2.33</v>
          </cell>
          <cell r="O5058">
            <v>2.56</v>
          </cell>
          <cell r="P5058">
            <v>93.14</v>
          </cell>
          <cell r="Q5058">
            <v>216.76</v>
          </cell>
        </row>
        <row r="5059">
          <cell r="J5059" t="str">
            <v>ALAMBRE NEGRO RECOCIDO Nº 16</v>
          </cell>
          <cell r="K5059" t="str">
            <v>Kg</v>
          </cell>
          <cell r="M5059">
            <v>6.1100000000000002E-2</v>
          </cell>
          <cell r="N5059">
            <v>3.11</v>
          </cell>
          <cell r="O5059">
            <v>0.19</v>
          </cell>
          <cell r="P5059">
            <v>5.17</v>
          </cell>
          <cell r="Q5059">
            <v>16.09</v>
          </cell>
        </row>
        <row r="5060">
          <cell r="J5060" t="str">
            <v>PETROLEO D-2</v>
          </cell>
          <cell r="K5060" t="str">
            <v>gal</v>
          </cell>
          <cell r="M5060">
            <v>2.0199999999999999E-2</v>
          </cell>
          <cell r="N5060">
            <v>8.4</v>
          </cell>
          <cell r="O5060">
            <v>0.17</v>
          </cell>
          <cell r="P5060">
            <v>1.71</v>
          </cell>
          <cell r="Q5060">
            <v>14.39</v>
          </cell>
        </row>
        <row r="5061">
          <cell r="J5061" t="str">
            <v>IMPLEMENTOS DE SEGURIDAD</v>
          </cell>
          <cell r="K5061" t="str">
            <v>hh</v>
          </cell>
          <cell r="M5061">
            <v>4.2599999999999999E-2</v>
          </cell>
          <cell r="N5061">
            <v>0.47</v>
          </cell>
          <cell r="O5061">
            <v>0.02</v>
          </cell>
          <cell r="P5061">
            <v>3.61</v>
          </cell>
          <cell r="Q5061">
            <v>1.69</v>
          </cell>
        </row>
        <row r="5062">
          <cell r="J5062" t="str">
            <v>HERRAMIENTAS MANUALES</v>
          </cell>
          <cell r="K5062" t="str">
            <v>%MO</v>
          </cell>
          <cell r="M5062">
            <v>4.41E-2</v>
          </cell>
          <cell r="N5062">
            <v>0.68</v>
          </cell>
          <cell r="O5062">
            <v>0.03</v>
          </cell>
          <cell r="P5062">
            <v>3.73</v>
          </cell>
          <cell r="Q5062">
            <v>2.54</v>
          </cell>
        </row>
        <row r="5063">
          <cell r="J5063" t="str">
            <v>CAMION GRUA DE 5.75TN</v>
          </cell>
          <cell r="K5063" t="str">
            <v>hm</v>
          </cell>
          <cell r="M5063">
            <v>6.4000000000000003E-3</v>
          </cell>
          <cell r="N5063">
            <v>100.8</v>
          </cell>
          <cell r="O5063">
            <v>0.65</v>
          </cell>
          <cell r="P5063">
            <v>0.54</v>
          </cell>
          <cell r="Q5063">
            <v>55.04</v>
          </cell>
        </row>
        <row r="5064">
          <cell r="J5064" t="str">
            <v>OPERARIO</v>
          </cell>
          <cell r="K5064" t="str">
            <v>hh</v>
          </cell>
          <cell r="M5064">
            <v>0.2</v>
          </cell>
          <cell r="N5064">
            <v>12.2</v>
          </cell>
          <cell r="O5064">
            <v>2.44</v>
          </cell>
          <cell r="P5064">
            <v>0.32</v>
          </cell>
          <cell r="Q5064">
            <v>3.93</v>
          </cell>
        </row>
        <row r="5065">
          <cell r="J5065" t="str">
            <v>OFICIAL</v>
          </cell>
          <cell r="K5065" t="str">
            <v>hh</v>
          </cell>
          <cell r="M5065">
            <v>0.2006</v>
          </cell>
          <cell r="N5065">
            <v>10.87</v>
          </cell>
          <cell r="O5065">
            <v>2.1800000000000002</v>
          </cell>
          <cell r="P5065">
            <v>0.32</v>
          </cell>
          <cell r="Q5065">
            <v>3.51</v>
          </cell>
        </row>
        <row r="5066">
          <cell r="J5066" t="str">
            <v>AYUDANTE</v>
          </cell>
          <cell r="K5066" t="str">
            <v>hh</v>
          </cell>
          <cell r="M5066">
            <v>0.60040000000000004</v>
          </cell>
          <cell r="N5066">
            <v>9.81</v>
          </cell>
          <cell r="O5066">
            <v>5.89</v>
          </cell>
          <cell r="P5066">
            <v>0.97</v>
          </cell>
          <cell r="Q5066">
            <v>9.48</v>
          </cell>
        </row>
        <row r="5067">
          <cell r="J5067" t="str">
            <v>CONCRETO PREMEZCLADO f'c=210 kg/cm2, Piedra 57, Slump 3-4"</v>
          </cell>
          <cell r="K5067" t="str">
            <v>m3</v>
          </cell>
          <cell r="M5067">
            <v>1.05</v>
          </cell>
          <cell r="N5067">
            <v>198.19</v>
          </cell>
          <cell r="O5067">
            <v>208.1</v>
          </cell>
          <cell r="P5067">
            <v>1.69</v>
          </cell>
          <cell r="Q5067">
            <v>335.04</v>
          </cell>
        </row>
        <row r="5068">
          <cell r="J5068" t="str">
            <v>IMPLEMENTOS DE SEGURIDAD</v>
          </cell>
          <cell r="K5068" t="str">
            <v>hh</v>
          </cell>
          <cell r="M5068">
            <v>1</v>
          </cell>
          <cell r="N5068">
            <v>0.47</v>
          </cell>
          <cell r="O5068">
            <v>0.47</v>
          </cell>
          <cell r="P5068">
            <v>1.61</v>
          </cell>
          <cell r="Q5068">
            <v>0.76</v>
          </cell>
        </row>
        <row r="5069">
          <cell r="J5069" t="str">
            <v>HERRAMIENTAS MANUALES</v>
          </cell>
          <cell r="K5069" t="str">
            <v>%MO</v>
          </cell>
          <cell r="M5069">
            <v>0.03</v>
          </cell>
          <cell r="N5069">
            <v>10.99</v>
          </cell>
          <cell r="O5069">
            <v>0.33</v>
          </cell>
          <cell r="P5069">
            <v>0.05</v>
          </cell>
          <cell r="Q5069">
            <v>0.53</v>
          </cell>
        </row>
        <row r="5070">
          <cell r="J5070" t="str">
            <v>SERVICIO DE BOMBA P/PREMEZCLADO</v>
          </cell>
          <cell r="K5070" t="str">
            <v>m3</v>
          </cell>
          <cell r="M5070">
            <v>1.05</v>
          </cell>
          <cell r="N5070">
            <v>30</v>
          </cell>
          <cell r="O5070">
            <v>31.5</v>
          </cell>
          <cell r="P5070">
            <v>1.69</v>
          </cell>
          <cell r="Q5070">
            <v>50.72</v>
          </cell>
        </row>
        <row r="5071">
          <cell r="J5071" t="str">
            <v>VIBRADOR DE CONCRETO3/4" - 2"</v>
          </cell>
          <cell r="K5071" t="str">
            <v>hm</v>
          </cell>
          <cell r="M5071">
            <v>0.29799999999999999</v>
          </cell>
          <cell r="N5071">
            <v>5</v>
          </cell>
          <cell r="O5071">
            <v>1.49</v>
          </cell>
          <cell r="P5071">
            <v>0.48</v>
          </cell>
          <cell r="Q5071">
            <v>2.4</v>
          </cell>
        </row>
        <row r="5072">
          <cell r="J5072" t="str">
            <v>JEFE DE GRUPO</v>
          </cell>
          <cell r="K5072" t="str">
            <v>hh</v>
          </cell>
          <cell r="M5072">
            <v>0.1399</v>
          </cell>
          <cell r="N5072">
            <v>13.01</v>
          </cell>
          <cell r="O5072">
            <v>1.82</v>
          </cell>
          <cell r="P5072">
            <v>3.09</v>
          </cell>
          <cell r="Q5072">
            <v>40.26</v>
          </cell>
        </row>
        <row r="5073">
          <cell r="J5073" t="str">
            <v>OPERARIO</v>
          </cell>
          <cell r="K5073" t="str">
            <v>hh</v>
          </cell>
          <cell r="M5073">
            <v>1.4016</v>
          </cell>
          <cell r="N5073">
            <v>12.2</v>
          </cell>
          <cell r="O5073">
            <v>17.100000000000001</v>
          </cell>
          <cell r="P5073">
            <v>31</v>
          </cell>
          <cell r="Q5073">
            <v>378.25</v>
          </cell>
        </row>
        <row r="5074">
          <cell r="J5074" t="str">
            <v>OFICIAL</v>
          </cell>
          <cell r="K5074" t="str">
            <v>hh</v>
          </cell>
          <cell r="M5074">
            <v>1.4019999999999999</v>
          </cell>
          <cell r="N5074">
            <v>10.87</v>
          </cell>
          <cell r="O5074">
            <v>15.24</v>
          </cell>
          <cell r="P5074">
            <v>31.01</v>
          </cell>
          <cell r="Q5074">
            <v>337.11</v>
          </cell>
        </row>
        <row r="5075">
          <cell r="J5075" t="str">
            <v>ALAMBRE NEGRO RECOCIDO Nº 8</v>
          </cell>
          <cell r="K5075" t="str">
            <v>Kg</v>
          </cell>
          <cell r="M5075">
            <v>0.08</v>
          </cell>
          <cell r="N5075">
            <v>3</v>
          </cell>
          <cell r="O5075">
            <v>0.24</v>
          </cell>
          <cell r="P5075">
            <v>1.77</v>
          </cell>
          <cell r="Q5075">
            <v>5.31</v>
          </cell>
        </row>
        <row r="5076">
          <cell r="J5076" t="str">
            <v>CLAVOS PARA MADERA CON CABEZA</v>
          </cell>
          <cell r="K5076" t="str">
            <v>Kg</v>
          </cell>
          <cell r="M5076">
            <v>0.22070000000000001</v>
          </cell>
          <cell r="N5076">
            <v>2.9</v>
          </cell>
          <cell r="O5076">
            <v>0.64</v>
          </cell>
          <cell r="P5076">
            <v>4.88</v>
          </cell>
          <cell r="Q5076">
            <v>14.16</v>
          </cell>
        </row>
        <row r="5077">
          <cell r="J5077" t="str">
            <v>TRIPLAY LUPUNA DE 4' X8'X10 mm</v>
          </cell>
          <cell r="K5077" t="str">
            <v>pl</v>
          </cell>
          <cell r="M5077">
            <v>4.41E-2</v>
          </cell>
          <cell r="N5077">
            <v>54</v>
          </cell>
          <cell r="O5077">
            <v>2.38</v>
          </cell>
          <cell r="P5077">
            <v>0.98</v>
          </cell>
          <cell r="Q5077">
            <v>52.65</v>
          </cell>
        </row>
        <row r="5078">
          <cell r="J5078" t="str">
            <v>MADERA TORNILLO INC. CORTE</v>
          </cell>
          <cell r="K5078" t="str">
            <v>p2</v>
          </cell>
          <cell r="M5078">
            <v>2.5011999999999999</v>
          </cell>
          <cell r="N5078">
            <v>3.7</v>
          </cell>
          <cell r="O5078">
            <v>9.25</v>
          </cell>
          <cell r="P5078">
            <v>55.33</v>
          </cell>
          <cell r="Q5078">
            <v>204.61</v>
          </cell>
        </row>
        <row r="5079">
          <cell r="J5079" t="str">
            <v>IMPLEMENTOS DE SEGURIDAD</v>
          </cell>
          <cell r="K5079" t="str">
            <v>hh</v>
          </cell>
          <cell r="M5079">
            <v>2.9361999999999999</v>
          </cell>
          <cell r="N5079">
            <v>0.47</v>
          </cell>
          <cell r="O5079">
            <v>1.38</v>
          </cell>
          <cell r="P5079">
            <v>64.95</v>
          </cell>
          <cell r="Q5079">
            <v>30.53</v>
          </cell>
        </row>
        <row r="5080">
          <cell r="J5080" t="str">
            <v>HERRAMIENTAS MANUALES</v>
          </cell>
          <cell r="K5080" t="str">
            <v>%MO</v>
          </cell>
          <cell r="M5080">
            <v>4.99E-2</v>
          </cell>
          <cell r="N5080">
            <v>23.23</v>
          </cell>
          <cell r="O5080">
            <v>1.1599999999999999</v>
          </cell>
          <cell r="P5080">
            <v>1.1000000000000001</v>
          </cell>
          <cell r="Q5080">
            <v>25.66</v>
          </cell>
        </row>
        <row r="5081">
          <cell r="J5081" t="str">
            <v>SERVICIO DEHABILITADO DE ACERO DE REFUERZO</v>
          </cell>
          <cell r="K5081" t="str">
            <v>Kg</v>
          </cell>
          <cell r="M5081">
            <v>1.1143000000000001</v>
          </cell>
          <cell r="N5081">
            <v>0.35</v>
          </cell>
          <cell r="O5081">
            <v>0.39</v>
          </cell>
          <cell r="P5081">
            <v>220.36</v>
          </cell>
          <cell r="Q5081">
            <v>77.13</v>
          </cell>
        </row>
        <row r="5082">
          <cell r="J5082" t="str">
            <v>JEFE DE GRUPO</v>
          </cell>
          <cell r="K5082" t="str">
            <v>hh</v>
          </cell>
          <cell r="M5082">
            <v>2.3E-3</v>
          </cell>
          <cell r="N5082">
            <v>13.01</v>
          </cell>
          <cell r="O5082">
            <v>0.03</v>
          </cell>
          <cell r="P5082">
            <v>0.45</v>
          </cell>
          <cell r="Q5082">
            <v>5.93</v>
          </cell>
        </row>
        <row r="5083">
          <cell r="J5083" t="str">
            <v>OPERARIO</v>
          </cell>
          <cell r="K5083" t="str">
            <v>hh</v>
          </cell>
          <cell r="M5083">
            <v>2.5399999999999999E-2</v>
          </cell>
          <cell r="N5083">
            <v>12.2</v>
          </cell>
          <cell r="O5083">
            <v>0.31</v>
          </cell>
          <cell r="P5083">
            <v>5.0199999999999996</v>
          </cell>
          <cell r="Q5083">
            <v>61.31</v>
          </cell>
        </row>
        <row r="5084">
          <cell r="J5084" t="str">
            <v>OFICIAL</v>
          </cell>
          <cell r="K5084" t="str">
            <v>hh</v>
          </cell>
          <cell r="M5084">
            <v>2.4799999999999999E-2</v>
          </cell>
          <cell r="N5084">
            <v>10.87</v>
          </cell>
          <cell r="O5084">
            <v>0.27</v>
          </cell>
          <cell r="P5084">
            <v>4.9000000000000004</v>
          </cell>
          <cell r="Q5084">
            <v>53.4</v>
          </cell>
        </row>
        <row r="5085">
          <cell r="J5085" t="str">
            <v>ACERO CORRUGADO fy=4200 kg/cm2 GRADO 60</v>
          </cell>
          <cell r="K5085" t="str">
            <v>Kg</v>
          </cell>
          <cell r="M5085">
            <v>1.1000000000000001</v>
          </cell>
          <cell r="N5085">
            <v>2.33</v>
          </cell>
          <cell r="O5085">
            <v>2.56</v>
          </cell>
          <cell r="P5085">
            <v>217.54</v>
          </cell>
          <cell r="Q5085">
            <v>506.27</v>
          </cell>
        </row>
        <row r="5086">
          <cell r="J5086" t="str">
            <v>ALAMBRE NEGRO RECOCIDO Nº 16</v>
          </cell>
          <cell r="K5086" t="str">
            <v>Kg</v>
          </cell>
          <cell r="M5086">
            <v>6.1100000000000002E-2</v>
          </cell>
          <cell r="N5086">
            <v>3.11</v>
          </cell>
          <cell r="O5086">
            <v>0.19</v>
          </cell>
          <cell r="P5086">
            <v>12.08</v>
          </cell>
          <cell r="Q5086">
            <v>37.57</v>
          </cell>
        </row>
        <row r="5087">
          <cell r="J5087" t="str">
            <v>PETROLEO D-2</v>
          </cell>
          <cell r="K5087" t="str">
            <v>gal</v>
          </cell>
          <cell r="M5087">
            <v>2.0199999999999999E-2</v>
          </cell>
          <cell r="N5087">
            <v>8.4</v>
          </cell>
          <cell r="O5087">
            <v>0.17</v>
          </cell>
          <cell r="P5087">
            <v>3.99</v>
          </cell>
          <cell r="Q5087">
            <v>33.619999999999997</v>
          </cell>
        </row>
        <row r="5088">
          <cell r="J5088" t="str">
            <v>IMPLEMENTOS DE SEGURIDAD</v>
          </cell>
          <cell r="K5088" t="str">
            <v>hh</v>
          </cell>
          <cell r="M5088">
            <v>4.2599999999999999E-2</v>
          </cell>
          <cell r="N5088">
            <v>0.47</v>
          </cell>
          <cell r="O5088">
            <v>0.02</v>
          </cell>
          <cell r="P5088">
            <v>8.42</v>
          </cell>
          <cell r="Q5088">
            <v>3.96</v>
          </cell>
        </row>
        <row r="5089">
          <cell r="J5089" t="str">
            <v>HERRAMIENTAS MANUALES</v>
          </cell>
          <cell r="K5089" t="str">
            <v>%MO</v>
          </cell>
          <cell r="M5089">
            <v>4.41E-2</v>
          </cell>
          <cell r="N5089">
            <v>0.68</v>
          </cell>
          <cell r="O5089">
            <v>0.03</v>
          </cell>
          <cell r="P5089">
            <v>8.7200000000000006</v>
          </cell>
          <cell r="Q5089">
            <v>5.93</v>
          </cell>
        </row>
        <row r="5090">
          <cell r="J5090" t="str">
            <v>CAMION GRUA DE 5.75TN</v>
          </cell>
          <cell r="K5090" t="str">
            <v>hm</v>
          </cell>
          <cell r="M5090">
            <v>6.4000000000000003E-3</v>
          </cell>
          <cell r="N5090">
            <v>100.8</v>
          </cell>
          <cell r="O5090">
            <v>0.65</v>
          </cell>
          <cell r="P5090">
            <v>1.27</v>
          </cell>
          <cell r="Q5090">
            <v>128.54</v>
          </cell>
        </row>
        <row r="5091">
          <cell r="J5091" t="str">
            <v>OPERARIO</v>
          </cell>
          <cell r="K5091" t="str">
            <v>hh</v>
          </cell>
          <cell r="M5091">
            <v>0.2</v>
          </cell>
          <cell r="N5091">
            <v>12.2</v>
          </cell>
          <cell r="O5091">
            <v>2.44</v>
          </cell>
          <cell r="P5091">
            <v>1.65</v>
          </cell>
          <cell r="Q5091">
            <v>20.11</v>
          </cell>
        </row>
        <row r="5092">
          <cell r="J5092" t="str">
            <v>OFICIAL</v>
          </cell>
          <cell r="K5092" t="str">
            <v>hh</v>
          </cell>
          <cell r="M5092">
            <v>0.2006</v>
          </cell>
          <cell r="N5092">
            <v>10.87</v>
          </cell>
          <cell r="O5092">
            <v>2.1800000000000002</v>
          </cell>
          <cell r="P5092">
            <v>1.65</v>
          </cell>
          <cell r="Q5092">
            <v>17.96</v>
          </cell>
        </row>
        <row r="5093">
          <cell r="J5093" t="str">
            <v>AYUDANTE</v>
          </cell>
          <cell r="K5093" t="str">
            <v>hh</v>
          </cell>
          <cell r="M5093">
            <v>0.60040000000000004</v>
          </cell>
          <cell r="N5093">
            <v>9.81</v>
          </cell>
          <cell r="O5093">
            <v>5.89</v>
          </cell>
          <cell r="P5093">
            <v>4.95</v>
          </cell>
          <cell r="Q5093">
            <v>48.53</v>
          </cell>
        </row>
        <row r="5094">
          <cell r="J5094" t="str">
            <v>CONCRETO PREMEZCLADO f'c=210 kg/cm2, Piedra 57, Slump 3-4"</v>
          </cell>
          <cell r="K5094" t="str">
            <v>m3</v>
          </cell>
          <cell r="M5094">
            <v>1.05</v>
          </cell>
          <cell r="N5094">
            <v>198.19</v>
          </cell>
          <cell r="O5094">
            <v>208.1</v>
          </cell>
          <cell r="P5094">
            <v>8.65</v>
          </cell>
          <cell r="Q5094">
            <v>1714.74</v>
          </cell>
        </row>
        <row r="5095">
          <cell r="J5095" t="str">
            <v>IMPLEMENTOS DE SEGURIDAD</v>
          </cell>
          <cell r="K5095" t="str">
            <v>hh</v>
          </cell>
          <cell r="M5095">
            <v>1</v>
          </cell>
          <cell r="N5095">
            <v>0.47</v>
          </cell>
          <cell r="O5095">
            <v>0.47</v>
          </cell>
          <cell r="P5095">
            <v>8.24</v>
          </cell>
          <cell r="Q5095">
            <v>3.87</v>
          </cell>
        </row>
        <row r="5096">
          <cell r="J5096" t="str">
            <v>HERRAMIENTAS MANUALES</v>
          </cell>
          <cell r="K5096" t="str">
            <v>%MO</v>
          </cell>
          <cell r="M5096">
            <v>0.03</v>
          </cell>
          <cell r="N5096">
            <v>10.99</v>
          </cell>
          <cell r="O5096">
            <v>0.33</v>
          </cell>
          <cell r="P5096">
            <v>0.25</v>
          </cell>
          <cell r="Q5096">
            <v>2.72</v>
          </cell>
        </row>
        <row r="5097">
          <cell r="J5097" t="str">
            <v>SERVICIO DE BOMBA P/PREMEZCLADO</v>
          </cell>
          <cell r="K5097" t="str">
            <v>m3</v>
          </cell>
          <cell r="M5097">
            <v>1.05</v>
          </cell>
          <cell r="N5097">
            <v>30</v>
          </cell>
          <cell r="O5097">
            <v>31.5</v>
          </cell>
          <cell r="P5097">
            <v>8.65</v>
          </cell>
          <cell r="Q5097">
            <v>259.56</v>
          </cell>
        </row>
        <row r="5098">
          <cell r="J5098" t="str">
            <v>VIBRADOR DE CONCRETO3/4" - 2"</v>
          </cell>
          <cell r="K5098" t="str">
            <v>hm</v>
          </cell>
          <cell r="M5098">
            <v>0.29799999999999999</v>
          </cell>
          <cell r="N5098">
            <v>5</v>
          </cell>
          <cell r="O5098">
            <v>1.49</v>
          </cell>
          <cell r="P5098">
            <v>2.46</v>
          </cell>
          <cell r="Q5098">
            <v>12.28</v>
          </cell>
        </row>
        <row r="5099">
          <cell r="J5099" t="str">
            <v>JEFE DE GRUPO</v>
          </cell>
          <cell r="K5099" t="str">
            <v>hh</v>
          </cell>
          <cell r="M5099">
            <v>0.1399</v>
          </cell>
          <cell r="N5099">
            <v>13.01</v>
          </cell>
          <cell r="O5099">
            <v>1.82</v>
          </cell>
          <cell r="P5099">
            <v>5.53</v>
          </cell>
          <cell r="Q5099">
            <v>72</v>
          </cell>
        </row>
        <row r="5100">
          <cell r="J5100" t="str">
            <v>OPERARIO</v>
          </cell>
          <cell r="K5100" t="str">
            <v>hh</v>
          </cell>
          <cell r="M5100">
            <v>1.4016</v>
          </cell>
          <cell r="N5100">
            <v>12.2</v>
          </cell>
          <cell r="O5100">
            <v>17.100000000000001</v>
          </cell>
          <cell r="P5100">
            <v>55.45</v>
          </cell>
          <cell r="Q5100">
            <v>676.48</v>
          </cell>
        </row>
        <row r="5101">
          <cell r="J5101" t="str">
            <v>OFICIAL</v>
          </cell>
          <cell r="K5101" t="str">
            <v>hh</v>
          </cell>
          <cell r="M5101">
            <v>1.4019999999999999</v>
          </cell>
          <cell r="N5101">
            <v>10.87</v>
          </cell>
          <cell r="O5101">
            <v>15.24</v>
          </cell>
          <cell r="P5101">
            <v>55.46</v>
          </cell>
          <cell r="Q5101">
            <v>602.89</v>
          </cell>
        </row>
        <row r="5102">
          <cell r="J5102" t="str">
            <v>ALAMBRE NEGRO RECOCIDO Nº 8</v>
          </cell>
          <cell r="K5102" t="str">
            <v>Kg</v>
          </cell>
          <cell r="M5102">
            <v>0.08</v>
          </cell>
          <cell r="N5102">
            <v>3</v>
          </cell>
          <cell r="O5102">
            <v>0.24</v>
          </cell>
          <cell r="P5102">
            <v>3.16</v>
          </cell>
          <cell r="Q5102">
            <v>9.49</v>
          </cell>
        </row>
        <row r="5103">
          <cell r="J5103" t="str">
            <v>CLAVOS PARA MADERA CON CABEZA</v>
          </cell>
          <cell r="K5103" t="str">
            <v>Kg</v>
          </cell>
          <cell r="M5103">
            <v>0.22070000000000001</v>
          </cell>
          <cell r="N5103">
            <v>2.9</v>
          </cell>
          <cell r="O5103">
            <v>0.64</v>
          </cell>
          <cell r="P5103">
            <v>8.73</v>
          </cell>
          <cell r="Q5103">
            <v>25.32</v>
          </cell>
        </row>
        <row r="5104">
          <cell r="J5104" t="str">
            <v>TRIPLAY LUPUNA DE 4' X8'X10 mm</v>
          </cell>
          <cell r="K5104" t="str">
            <v>pl</v>
          </cell>
          <cell r="M5104">
            <v>4.41E-2</v>
          </cell>
          <cell r="N5104">
            <v>54</v>
          </cell>
          <cell r="O5104">
            <v>2.38</v>
          </cell>
          <cell r="P5104">
            <v>1.74</v>
          </cell>
          <cell r="Q5104">
            <v>94.15</v>
          </cell>
        </row>
        <row r="5105">
          <cell r="J5105" t="str">
            <v>MADERA TORNILLO INC. CORTE</v>
          </cell>
          <cell r="K5105" t="str">
            <v>p2</v>
          </cell>
          <cell r="M5105">
            <v>2.5011999999999999</v>
          </cell>
          <cell r="N5105">
            <v>3.7</v>
          </cell>
          <cell r="O5105">
            <v>9.25</v>
          </cell>
          <cell r="P5105">
            <v>98.95</v>
          </cell>
          <cell r="Q5105">
            <v>365.93</v>
          </cell>
        </row>
        <row r="5106">
          <cell r="J5106" t="str">
            <v>IMPLEMENTOS DE SEGURIDAD</v>
          </cell>
          <cell r="K5106" t="str">
            <v>hh</v>
          </cell>
          <cell r="M5106">
            <v>2.9361999999999999</v>
          </cell>
          <cell r="N5106">
            <v>0.47</v>
          </cell>
          <cell r="O5106">
            <v>1.38</v>
          </cell>
          <cell r="P5106">
            <v>116.16</v>
          </cell>
          <cell r="Q5106">
            <v>54.59</v>
          </cell>
        </row>
        <row r="5107">
          <cell r="J5107" t="str">
            <v>HERRAMIENTAS MANUALES</v>
          </cell>
          <cell r="K5107" t="str">
            <v>%MO</v>
          </cell>
          <cell r="M5107">
            <v>4.99E-2</v>
          </cell>
          <cell r="N5107">
            <v>23.23</v>
          </cell>
          <cell r="O5107">
            <v>1.1599999999999999</v>
          </cell>
          <cell r="P5107">
            <v>1.97</v>
          </cell>
          <cell r="Q5107">
            <v>45.89</v>
          </cell>
        </row>
        <row r="5108">
          <cell r="J5108" t="str">
            <v>SERVICIO DEHABILITADO DE ACERO DE REFUERZO</v>
          </cell>
          <cell r="K5108" t="str">
            <v>Kg</v>
          </cell>
          <cell r="M5108">
            <v>1.1143000000000001</v>
          </cell>
          <cell r="N5108">
            <v>0.35</v>
          </cell>
          <cell r="O5108">
            <v>0.39</v>
          </cell>
          <cell r="P5108">
            <v>918.46</v>
          </cell>
          <cell r="Q5108">
            <v>321.45999999999998</v>
          </cell>
        </row>
        <row r="5109">
          <cell r="J5109" t="str">
            <v>JEFE DE GRUPO</v>
          </cell>
          <cell r="K5109" t="str">
            <v>hh</v>
          </cell>
          <cell r="M5109">
            <v>2.3E-3</v>
          </cell>
          <cell r="N5109">
            <v>13.01</v>
          </cell>
          <cell r="O5109">
            <v>0.03</v>
          </cell>
          <cell r="P5109">
            <v>1.9</v>
          </cell>
          <cell r="Q5109">
            <v>24.73</v>
          </cell>
        </row>
        <row r="5110">
          <cell r="J5110" t="str">
            <v>OPERARIO</v>
          </cell>
          <cell r="K5110" t="str">
            <v>hh</v>
          </cell>
          <cell r="M5110">
            <v>2.5399999999999999E-2</v>
          </cell>
          <cell r="N5110">
            <v>12.2</v>
          </cell>
          <cell r="O5110">
            <v>0.31</v>
          </cell>
          <cell r="P5110">
            <v>20.94</v>
          </cell>
          <cell r="Q5110">
            <v>255.52</v>
          </cell>
        </row>
        <row r="5111">
          <cell r="J5111" t="str">
            <v>OFICIAL</v>
          </cell>
          <cell r="K5111" t="str">
            <v>hh</v>
          </cell>
          <cell r="M5111">
            <v>2.4799999999999999E-2</v>
          </cell>
          <cell r="N5111">
            <v>10.87</v>
          </cell>
          <cell r="O5111">
            <v>0.27</v>
          </cell>
          <cell r="P5111">
            <v>20.440000000000001</v>
          </cell>
          <cell r="Q5111">
            <v>222.55</v>
          </cell>
        </row>
        <row r="5112">
          <cell r="J5112" t="str">
            <v>ACERO CORRUGADO fy=4200 kg/cm2 GRADO 60</v>
          </cell>
          <cell r="K5112" t="str">
            <v>Kg</v>
          </cell>
          <cell r="M5112">
            <v>1.1000000000000001</v>
          </cell>
          <cell r="N5112">
            <v>2.33</v>
          </cell>
          <cell r="O5112">
            <v>2.56</v>
          </cell>
          <cell r="P5112">
            <v>906.68</v>
          </cell>
          <cell r="Q5112">
            <v>2110.08</v>
          </cell>
        </row>
        <row r="5113">
          <cell r="J5113" t="str">
            <v>ALAMBRE NEGRO RECOCIDO Nº 16</v>
          </cell>
          <cell r="K5113" t="str">
            <v>Kg</v>
          </cell>
          <cell r="M5113">
            <v>6.1100000000000002E-2</v>
          </cell>
          <cell r="N5113">
            <v>3.11</v>
          </cell>
          <cell r="O5113">
            <v>0.19</v>
          </cell>
          <cell r="P5113">
            <v>50.36</v>
          </cell>
          <cell r="Q5113">
            <v>156.61000000000001</v>
          </cell>
        </row>
        <row r="5114">
          <cell r="J5114" t="str">
            <v>PETROLEO D-2</v>
          </cell>
          <cell r="K5114" t="str">
            <v>gal</v>
          </cell>
          <cell r="M5114">
            <v>2.0199999999999999E-2</v>
          </cell>
          <cell r="N5114">
            <v>8.4</v>
          </cell>
          <cell r="O5114">
            <v>0.17</v>
          </cell>
          <cell r="P5114">
            <v>16.649999999999999</v>
          </cell>
          <cell r="Q5114">
            <v>140.12</v>
          </cell>
        </row>
        <row r="5115">
          <cell r="J5115" t="str">
            <v>IMPLEMENTOS DE SEGURIDAD</v>
          </cell>
          <cell r="K5115" t="str">
            <v>hh</v>
          </cell>
          <cell r="M5115">
            <v>4.2599999999999999E-2</v>
          </cell>
          <cell r="N5115">
            <v>0.47</v>
          </cell>
          <cell r="O5115">
            <v>0.02</v>
          </cell>
          <cell r="P5115">
            <v>35.11</v>
          </cell>
          <cell r="Q5115">
            <v>16.489999999999998</v>
          </cell>
        </row>
        <row r="5116">
          <cell r="J5116" t="str">
            <v>HERRAMIENTAS MANUALES</v>
          </cell>
          <cell r="K5116" t="str">
            <v>%MO</v>
          </cell>
          <cell r="M5116">
            <v>4.41E-2</v>
          </cell>
          <cell r="N5116">
            <v>0.68</v>
          </cell>
          <cell r="O5116">
            <v>0.03</v>
          </cell>
          <cell r="P5116">
            <v>36.35</v>
          </cell>
          <cell r="Q5116">
            <v>24.73</v>
          </cell>
        </row>
        <row r="5117">
          <cell r="J5117" t="str">
            <v>CAMION GRUA DE 5.75TN</v>
          </cell>
          <cell r="K5117" t="str">
            <v>hm</v>
          </cell>
          <cell r="M5117">
            <v>6.4000000000000003E-3</v>
          </cell>
          <cell r="N5117">
            <v>100.8</v>
          </cell>
          <cell r="O5117">
            <v>0.65</v>
          </cell>
          <cell r="P5117">
            <v>5.28</v>
          </cell>
          <cell r="Q5117">
            <v>535.76</v>
          </cell>
        </row>
        <row r="5118">
          <cell r="J5118" t="str">
            <v>JEFE DE GRUPO</v>
          </cell>
          <cell r="K5118" t="str">
            <v>hh</v>
          </cell>
          <cell r="M5118">
            <v>8.3799999999999999E-2</v>
          </cell>
          <cell r="N5118">
            <v>13.01</v>
          </cell>
          <cell r="O5118">
            <v>1.0900000000000001</v>
          </cell>
          <cell r="P5118">
            <v>5.0199999999999996</v>
          </cell>
          <cell r="Q5118">
            <v>65.3</v>
          </cell>
        </row>
        <row r="5119">
          <cell r="J5119" t="str">
            <v>OFICIAL</v>
          </cell>
          <cell r="K5119" t="str">
            <v>hh</v>
          </cell>
          <cell r="M5119">
            <v>0.84079999999999999</v>
          </cell>
          <cell r="N5119">
            <v>10.87</v>
          </cell>
          <cell r="O5119">
            <v>9.14</v>
          </cell>
          <cell r="P5119">
            <v>50.37</v>
          </cell>
          <cell r="Q5119">
            <v>547.58000000000004</v>
          </cell>
        </row>
        <row r="5120">
          <cell r="J5120" t="str">
            <v>AYUDANTE</v>
          </cell>
          <cell r="K5120" t="str">
            <v>hh</v>
          </cell>
          <cell r="M5120">
            <v>1.6830000000000001</v>
          </cell>
          <cell r="N5120">
            <v>9.81</v>
          </cell>
          <cell r="O5120">
            <v>16.510000000000002</v>
          </cell>
          <cell r="P5120">
            <v>100.83</v>
          </cell>
          <cell r="Q5120">
            <v>989.11</v>
          </cell>
        </row>
        <row r="5121">
          <cell r="J5121" t="str">
            <v>OPERADOR DE EQUIPO PESADO</v>
          </cell>
          <cell r="K5121" t="str">
            <v>hh</v>
          </cell>
          <cell r="M5121">
            <v>0.25240000000000001</v>
          </cell>
          <cell r="N5121">
            <v>12.64</v>
          </cell>
          <cell r="O5121">
            <v>3.19</v>
          </cell>
          <cell r="P5121">
            <v>15.12</v>
          </cell>
          <cell r="Q5121">
            <v>191.11</v>
          </cell>
        </row>
        <row r="5122">
          <cell r="J5122" t="str">
            <v>PETROLEO D-2</v>
          </cell>
          <cell r="K5122" t="str">
            <v>gal</v>
          </cell>
          <cell r="M5122">
            <v>1.2536</v>
          </cell>
          <cell r="N5122">
            <v>8.4</v>
          </cell>
          <cell r="O5122">
            <v>10.53</v>
          </cell>
          <cell r="P5122">
            <v>75.099999999999994</v>
          </cell>
          <cell r="Q5122">
            <v>630.85</v>
          </cell>
        </row>
        <row r="5123">
          <cell r="J5123" t="str">
            <v>IMPLEMENTOS DE SEGURIDAD</v>
          </cell>
          <cell r="K5123" t="str">
            <v>hh</v>
          </cell>
          <cell r="M5123">
            <v>2.8511000000000002</v>
          </cell>
          <cell r="N5123">
            <v>0.47</v>
          </cell>
          <cell r="O5123">
            <v>1.34</v>
          </cell>
          <cell r="P5123">
            <v>170.81</v>
          </cell>
          <cell r="Q5123">
            <v>80.28</v>
          </cell>
        </row>
        <row r="5124">
          <cell r="J5124" t="str">
            <v>HERRAMIENTAS MANUALES</v>
          </cell>
          <cell r="K5124" t="str">
            <v>%MO</v>
          </cell>
          <cell r="M5124">
            <v>0.05</v>
          </cell>
          <cell r="N5124">
            <v>28.78</v>
          </cell>
          <cell r="O5124">
            <v>1.44</v>
          </cell>
          <cell r="P5124">
            <v>3</v>
          </cell>
          <cell r="Q5124">
            <v>86.27</v>
          </cell>
        </row>
        <row r="5125">
          <cell r="J5125" t="str">
            <v>COMPRESORA NEUMATICA 76 HP 125-175 PCM</v>
          </cell>
          <cell r="K5125" t="str">
            <v>hm</v>
          </cell>
          <cell r="M5125">
            <v>0.42070000000000002</v>
          </cell>
          <cell r="N5125">
            <v>18.420000000000002</v>
          </cell>
          <cell r="O5125">
            <v>7.75</v>
          </cell>
          <cell r="P5125">
            <v>25.2</v>
          </cell>
          <cell r="Q5125">
            <v>464.3</v>
          </cell>
        </row>
        <row r="5126">
          <cell r="J5126" t="str">
            <v>RETROEXCAVADOR S/LLANTAS 58 HP 1 YD3.</v>
          </cell>
          <cell r="K5126" t="str">
            <v>hm</v>
          </cell>
          <cell r="M5126">
            <v>0.33800000000000002</v>
          </cell>
          <cell r="N5126">
            <v>46.51</v>
          </cell>
          <cell r="O5126">
            <v>15.72</v>
          </cell>
          <cell r="P5126">
            <v>20.25</v>
          </cell>
          <cell r="Q5126">
            <v>941.79</v>
          </cell>
        </row>
        <row r="5127">
          <cell r="J5127" t="str">
            <v>MARTILLO NEUMATICO DE 24 Kg.</v>
          </cell>
          <cell r="K5127" t="str">
            <v>hm</v>
          </cell>
          <cell r="M5127">
            <v>0.84130000000000005</v>
          </cell>
          <cell r="N5127">
            <v>14.18</v>
          </cell>
          <cell r="O5127">
            <v>11.93</v>
          </cell>
          <cell r="P5127">
            <v>50.4</v>
          </cell>
          <cell r="Q5127">
            <v>714.73</v>
          </cell>
        </row>
        <row r="5128">
          <cell r="J5128" t="str">
            <v>BARRENOS</v>
          </cell>
          <cell r="K5128" t="str">
            <v>hm</v>
          </cell>
          <cell r="M5128">
            <v>8.4099999999999994E-2</v>
          </cell>
          <cell r="N5128">
            <v>80.959999999999994</v>
          </cell>
          <cell r="O5128">
            <v>6.81</v>
          </cell>
          <cell r="P5128">
            <v>5.04</v>
          </cell>
          <cell r="Q5128">
            <v>407.99</v>
          </cell>
        </row>
        <row r="5129">
          <cell r="J5129" t="str">
            <v>JEFE DE GRUPO</v>
          </cell>
          <cell r="K5129" t="str">
            <v>hh</v>
          </cell>
          <cell r="M5129">
            <v>2.23E-2</v>
          </cell>
          <cell r="N5129">
            <v>13.01</v>
          </cell>
          <cell r="O5129">
            <v>0.28999999999999998</v>
          </cell>
          <cell r="P5129">
            <v>6.23</v>
          </cell>
          <cell r="Q5129">
            <v>81.03</v>
          </cell>
        </row>
        <row r="5130">
          <cell r="J5130" t="str">
            <v>OFICIAL</v>
          </cell>
          <cell r="K5130" t="str">
            <v>hh</v>
          </cell>
          <cell r="M5130">
            <v>0.44529999999999997</v>
          </cell>
          <cell r="N5130">
            <v>10.87</v>
          </cell>
          <cell r="O5130">
            <v>4.84</v>
          </cell>
          <cell r="P5130">
            <v>124.42</v>
          </cell>
          <cell r="Q5130">
            <v>1352.34</v>
          </cell>
        </row>
        <row r="5131">
          <cell r="J5131" t="str">
            <v>AYUDANTE</v>
          </cell>
          <cell r="K5131" t="str">
            <v>hh</v>
          </cell>
          <cell r="M5131">
            <v>0.44650000000000001</v>
          </cell>
          <cell r="N5131">
            <v>9.81</v>
          </cell>
          <cell r="O5131">
            <v>4.38</v>
          </cell>
          <cell r="P5131">
            <v>124.76</v>
          </cell>
          <cell r="Q5131">
            <v>1223.82</v>
          </cell>
        </row>
        <row r="5132">
          <cell r="J5132" t="str">
            <v>PETROLEO D-2</v>
          </cell>
          <cell r="K5132" t="str">
            <v>gal</v>
          </cell>
          <cell r="M5132">
            <v>0.11070000000000001</v>
          </cell>
          <cell r="N5132">
            <v>8.4</v>
          </cell>
          <cell r="O5132">
            <v>0.93</v>
          </cell>
          <cell r="P5132">
            <v>30.93</v>
          </cell>
          <cell r="Q5132">
            <v>259.85000000000002</v>
          </cell>
        </row>
        <row r="5133">
          <cell r="J5133" t="str">
            <v>IMPLEMENTOS DE SEGURIDAD</v>
          </cell>
          <cell r="K5133" t="str">
            <v>hh</v>
          </cell>
          <cell r="M5133">
            <v>0.91490000000000005</v>
          </cell>
          <cell r="N5133">
            <v>0.47</v>
          </cell>
          <cell r="O5133">
            <v>0.43</v>
          </cell>
          <cell r="P5133">
            <v>255.63</v>
          </cell>
          <cell r="Q5133">
            <v>120.15</v>
          </cell>
        </row>
        <row r="5134">
          <cell r="J5134" t="str">
            <v>HERRAMIENTAS MANUALES</v>
          </cell>
          <cell r="K5134" t="str">
            <v>%MO</v>
          </cell>
          <cell r="M5134">
            <v>4.9799999999999997E-2</v>
          </cell>
          <cell r="N5134">
            <v>10.24</v>
          </cell>
          <cell r="O5134">
            <v>0.51</v>
          </cell>
          <cell r="P5134">
            <v>13.91</v>
          </cell>
          <cell r="Q5134">
            <v>142.5</v>
          </cell>
        </row>
        <row r="5135">
          <cell r="J5135" t="str">
            <v>COMPRESORA NEUMATICA 76 HP 125-175 PCM</v>
          </cell>
          <cell r="K5135" t="str">
            <v>hm</v>
          </cell>
          <cell r="M5135">
            <v>0.1118</v>
          </cell>
          <cell r="N5135">
            <v>18.420000000000002</v>
          </cell>
          <cell r="O5135">
            <v>2.06</v>
          </cell>
          <cell r="P5135">
            <v>31.24</v>
          </cell>
          <cell r="Q5135">
            <v>575.58000000000004</v>
          </cell>
        </row>
        <row r="5136">
          <cell r="J5136" t="str">
            <v>ROTOTALADRO CON BROCA</v>
          </cell>
          <cell r="K5136" t="str">
            <v>hm</v>
          </cell>
          <cell r="M5136">
            <v>0.1111</v>
          </cell>
          <cell r="N5136">
            <v>6.3</v>
          </cell>
          <cell r="O5136">
            <v>0.7</v>
          </cell>
          <cell r="P5136">
            <v>31.04</v>
          </cell>
          <cell r="Q5136">
            <v>195.59</v>
          </cell>
        </row>
        <row r="5137">
          <cell r="J5137" t="str">
            <v>MARTILLO NEUMATICO DE 24 Kg.</v>
          </cell>
          <cell r="K5137" t="str">
            <v>hm</v>
          </cell>
          <cell r="M5137">
            <v>5.57E-2</v>
          </cell>
          <cell r="N5137">
            <v>14.18</v>
          </cell>
          <cell r="O5137">
            <v>0.79</v>
          </cell>
          <cell r="P5137">
            <v>15.56</v>
          </cell>
          <cell r="Q5137">
            <v>220.73</v>
          </cell>
        </row>
        <row r="5138">
          <cell r="J5138" t="str">
            <v>BARRENOS</v>
          </cell>
          <cell r="K5138" t="str">
            <v>hm</v>
          </cell>
          <cell r="M5138">
            <v>1.11E-2</v>
          </cell>
          <cell r="N5138">
            <v>80.959999999999994</v>
          </cell>
          <cell r="O5138">
            <v>0.9</v>
          </cell>
          <cell r="P5138">
            <v>3.1</v>
          </cell>
          <cell r="Q5138">
            <v>251.47</v>
          </cell>
        </row>
        <row r="5139">
          <cell r="J5139" t="str">
            <v>OFICIAL</v>
          </cell>
          <cell r="K5139" t="str">
            <v>hh</v>
          </cell>
          <cell r="M5139">
            <v>2.4799999999999999E-2</v>
          </cell>
          <cell r="N5139">
            <v>10.87</v>
          </cell>
          <cell r="O5139">
            <v>0.27</v>
          </cell>
          <cell r="P5139">
            <v>3.79</v>
          </cell>
          <cell r="Q5139">
            <v>41.24</v>
          </cell>
        </row>
        <row r="5140">
          <cell r="J5140" t="str">
            <v>OPERADOR DE EQUIPO PESADO</v>
          </cell>
          <cell r="K5140" t="str">
            <v>hh</v>
          </cell>
          <cell r="M5140">
            <v>0.18509999999999999</v>
          </cell>
          <cell r="N5140">
            <v>12.64</v>
          </cell>
          <cell r="O5140">
            <v>2.34</v>
          </cell>
          <cell r="P5140">
            <v>28.27</v>
          </cell>
          <cell r="Q5140">
            <v>357.39</v>
          </cell>
        </row>
        <row r="5141">
          <cell r="J5141" t="str">
            <v>PETROLEO D-2</v>
          </cell>
          <cell r="K5141" t="str">
            <v>gal</v>
          </cell>
          <cell r="M5141">
            <v>0.32140000000000002</v>
          </cell>
          <cell r="N5141">
            <v>8.4</v>
          </cell>
          <cell r="O5141">
            <v>2.7</v>
          </cell>
          <cell r="P5141">
            <v>49.09</v>
          </cell>
          <cell r="Q5141">
            <v>412.37</v>
          </cell>
        </row>
        <row r="5142">
          <cell r="J5142" t="str">
            <v>IMPLEMENTOS DE SEGURIDAD</v>
          </cell>
          <cell r="K5142" t="str">
            <v>hh</v>
          </cell>
          <cell r="M5142">
            <v>0.21279999999999999</v>
          </cell>
          <cell r="N5142">
            <v>0.47</v>
          </cell>
          <cell r="O5142">
            <v>0.1</v>
          </cell>
          <cell r="P5142">
            <v>32.5</v>
          </cell>
          <cell r="Q5142">
            <v>15.27</v>
          </cell>
        </row>
        <row r="5143">
          <cell r="J5143" t="str">
            <v>VOLQUETE 6X4 330 HP 10 M3</v>
          </cell>
          <cell r="K5143" t="str">
            <v>hm</v>
          </cell>
          <cell r="M5143">
            <v>0.1681</v>
          </cell>
          <cell r="N5143">
            <v>62.77</v>
          </cell>
          <cell r="O5143">
            <v>10.55</v>
          </cell>
          <cell r="P5143">
            <v>25.67</v>
          </cell>
          <cell r="Q5143">
            <v>1611.3</v>
          </cell>
        </row>
        <row r="5144">
          <cell r="J5144" t="str">
            <v>CARGADOR S/LLANTAS 100-115 HP 2-2.25 YD3</v>
          </cell>
          <cell r="K5144" t="str">
            <v>hm</v>
          </cell>
          <cell r="M5144">
            <v>1.6899999999999998E-2</v>
          </cell>
          <cell r="N5144">
            <v>86.32</v>
          </cell>
          <cell r="O5144">
            <v>1.46</v>
          </cell>
          <cell r="P5144">
            <v>2.58</v>
          </cell>
          <cell r="Q5144">
            <v>222.99</v>
          </cell>
        </row>
        <row r="5145">
          <cell r="J5145" t="str">
            <v>CARGADOR S/LLANTAS 125-155 HP 3 YD3.</v>
          </cell>
          <cell r="K5145" t="str">
            <v>hm</v>
          </cell>
          <cell r="M5145">
            <v>0.05</v>
          </cell>
          <cell r="N5145">
            <v>86.87</v>
          </cell>
          <cell r="O5145">
            <v>4.34</v>
          </cell>
          <cell r="P5145">
            <v>7.64</v>
          </cell>
          <cell r="Q5145">
            <v>662.85</v>
          </cell>
        </row>
        <row r="5146">
          <cell r="J5146" t="str">
            <v>JEFE DE GRUPO</v>
          </cell>
          <cell r="K5146" t="str">
            <v>hh</v>
          </cell>
          <cell r="M5146">
            <v>6</v>
          </cell>
          <cell r="N5146">
            <v>13.01</v>
          </cell>
          <cell r="O5146">
            <v>78.06</v>
          </cell>
          <cell r="P5146">
            <v>6</v>
          </cell>
          <cell r="Q5146">
            <v>78.06</v>
          </cell>
        </row>
        <row r="5147">
          <cell r="J5147" t="str">
            <v>OPERARIO</v>
          </cell>
          <cell r="K5147" t="str">
            <v>hh</v>
          </cell>
          <cell r="M5147">
            <v>48</v>
          </cell>
          <cell r="N5147">
            <v>12.2</v>
          </cell>
          <cell r="O5147">
            <v>585.6</v>
          </cell>
          <cell r="P5147">
            <v>48</v>
          </cell>
          <cell r="Q5147">
            <v>585.6</v>
          </cell>
        </row>
        <row r="5148">
          <cell r="J5148" t="str">
            <v>OFICIAL</v>
          </cell>
          <cell r="K5148" t="str">
            <v>hh</v>
          </cell>
          <cell r="M5148">
            <v>48</v>
          </cell>
          <cell r="N5148">
            <v>10.87</v>
          </cell>
          <cell r="O5148">
            <v>521.76</v>
          </cell>
          <cell r="P5148">
            <v>48</v>
          </cell>
          <cell r="Q5148">
            <v>521.76</v>
          </cell>
        </row>
        <row r="5149">
          <cell r="J5149" t="str">
            <v>IMPLEMENTOS DE SEGURIDAD</v>
          </cell>
          <cell r="K5149" t="str">
            <v>hh</v>
          </cell>
          <cell r="M5149">
            <v>102</v>
          </cell>
          <cell r="N5149">
            <v>0.47</v>
          </cell>
          <cell r="O5149">
            <v>47.94</v>
          </cell>
          <cell r="P5149">
            <v>102</v>
          </cell>
          <cell r="Q5149">
            <v>47.94</v>
          </cell>
        </row>
        <row r="5150">
          <cell r="J5150" t="str">
            <v>GRUA 30TN</v>
          </cell>
          <cell r="K5150" t="str">
            <v>hm</v>
          </cell>
          <cell r="M5150">
            <v>24</v>
          </cell>
          <cell r="N5150">
            <v>195.54</v>
          </cell>
          <cell r="O5150">
            <v>4692.96</v>
          </cell>
          <cell r="P5150">
            <v>24</v>
          </cell>
          <cell r="Q5150">
            <v>4692.96</v>
          </cell>
        </row>
        <row r="5151">
          <cell r="J5151" t="str">
            <v>ANDAMIO METALICO PARA COLUMNAS C1, C2, C3</v>
          </cell>
          <cell r="K5151" t="str">
            <v>mes</v>
          </cell>
          <cell r="M5151">
            <v>0.1</v>
          </cell>
          <cell r="N5151">
            <v>1079.6500000000001</v>
          </cell>
          <cell r="O5151">
            <v>107.97</v>
          </cell>
          <cell r="P5151">
            <v>0.1</v>
          </cell>
          <cell r="Q5151">
            <v>107.97</v>
          </cell>
        </row>
        <row r="5152">
          <cell r="J5152" t="str">
            <v>TRANSPORTE HACIA EMMSA</v>
          </cell>
          <cell r="K5152" t="str">
            <v>vje</v>
          </cell>
          <cell r="M5152">
            <v>2</v>
          </cell>
          <cell r="N5152">
            <v>1000</v>
          </cell>
          <cell r="O5152">
            <v>2000</v>
          </cell>
          <cell r="P5152">
            <v>2</v>
          </cell>
          <cell r="Q5152">
            <v>2000</v>
          </cell>
        </row>
        <row r="5153">
          <cell r="J5153" t="str">
            <v>HERRAMIENTAS MANUALES</v>
          </cell>
          <cell r="K5153" t="str">
            <v>%MO</v>
          </cell>
          <cell r="M5153">
            <v>2.35E-2</v>
          </cell>
          <cell r="N5153">
            <v>1270.2</v>
          </cell>
          <cell r="O5153">
            <v>29.85</v>
          </cell>
          <cell r="P5153">
            <v>0.02</v>
          </cell>
          <cell r="Q5153">
            <v>29.85</v>
          </cell>
        </row>
        <row r="5154">
          <cell r="J5154" t="str">
            <v>OPERARIO</v>
          </cell>
          <cell r="K5154" t="str">
            <v>hh</v>
          </cell>
          <cell r="M5154">
            <v>1.9699999999999999E-2</v>
          </cell>
          <cell r="N5154">
            <v>12.2</v>
          </cell>
          <cell r="O5154">
            <v>0.24</v>
          </cell>
          <cell r="P5154">
            <v>1.05</v>
          </cell>
          <cell r="Q5154">
            <v>12.79</v>
          </cell>
        </row>
        <row r="5155">
          <cell r="J5155" t="str">
            <v>AYUDANTE</v>
          </cell>
          <cell r="K5155" t="str">
            <v>hh</v>
          </cell>
          <cell r="M5155">
            <v>0.19980000000000001</v>
          </cell>
          <cell r="N5155">
            <v>9.81</v>
          </cell>
          <cell r="O5155">
            <v>1.96</v>
          </cell>
          <cell r="P5155">
            <v>10.65</v>
          </cell>
          <cell r="Q5155">
            <v>104.45</v>
          </cell>
        </row>
        <row r="5156">
          <cell r="J5156" t="str">
            <v>IMPLEMENTOS DE SEGURIDAD</v>
          </cell>
          <cell r="K5156" t="str">
            <v>hh</v>
          </cell>
          <cell r="M5156">
            <v>0.21279999999999999</v>
          </cell>
          <cell r="N5156">
            <v>0.47</v>
          </cell>
          <cell r="O5156">
            <v>0.1</v>
          </cell>
          <cell r="P5156">
            <v>11.34</v>
          </cell>
          <cell r="Q5156">
            <v>5.33</v>
          </cell>
        </row>
        <row r="5157">
          <cell r="J5157" t="str">
            <v>HERRAMIENTAS MANUALES</v>
          </cell>
          <cell r="K5157" t="str">
            <v>%MO</v>
          </cell>
          <cell r="M5157">
            <v>2.98E-2</v>
          </cell>
          <cell r="N5157">
            <v>2.35</v>
          </cell>
          <cell r="O5157">
            <v>7.0000000000000007E-2</v>
          </cell>
          <cell r="P5157">
            <v>1.59</v>
          </cell>
          <cell r="Q5157">
            <v>3.73</v>
          </cell>
        </row>
        <row r="5158">
          <cell r="J5158" t="str">
            <v>JEFE DE GRUPO</v>
          </cell>
          <cell r="K5158" t="str">
            <v>hh</v>
          </cell>
          <cell r="M5158">
            <v>0.2006</v>
          </cell>
          <cell r="N5158">
            <v>13.01</v>
          </cell>
          <cell r="O5158">
            <v>2.61</v>
          </cell>
          <cell r="P5158">
            <v>6.14</v>
          </cell>
          <cell r="Q5158">
            <v>79.92</v>
          </cell>
        </row>
        <row r="5159">
          <cell r="J5159" t="str">
            <v>AYUDANTE</v>
          </cell>
          <cell r="K5159" t="str">
            <v>hh</v>
          </cell>
          <cell r="M5159">
            <v>2.0265</v>
          </cell>
          <cell r="N5159">
            <v>9.81</v>
          </cell>
          <cell r="O5159">
            <v>19.88</v>
          </cell>
          <cell r="P5159">
            <v>62.05</v>
          </cell>
          <cell r="Q5159">
            <v>608.73</v>
          </cell>
        </row>
        <row r="5160">
          <cell r="J5160" t="str">
            <v>IMPLEMENTOS DE SEGURIDAD</v>
          </cell>
          <cell r="K5160" t="str">
            <v>hh</v>
          </cell>
          <cell r="M5160">
            <v>2.234</v>
          </cell>
          <cell r="N5160">
            <v>0.47</v>
          </cell>
          <cell r="O5160">
            <v>1.05</v>
          </cell>
          <cell r="P5160">
            <v>68.41</v>
          </cell>
          <cell r="Q5160">
            <v>32.15</v>
          </cell>
        </row>
        <row r="5161">
          <cell r="J5161" t="str">
            <v>HERRAMIENTAS MANUALES</v>
          </cell>
          <cell r="K5161" t="str">
            <v>%MO</v>
          </cell>
          <cell r="M5161">
            <v>4.99E-2</v>
          </cell>
          <cell r="N5161">
            <v>23.26</v>
          </cell>
          <cell r="O5161">
            <v>1.1599999999999999</v>
          </cell>
          <cell r="P5161">
            <v>1.53</v>
          </cell>
          <cell r="Q5161">
            <v>35.520000000000003</v>
          </cell>
        </row>
        <row r="5162">
          <cell r="J5162" t="str">
            <v>JEFE DE GRUPO</v>
          </cell>
          <cell r="K5162" t="str">
            <v>hh</v>
          </cell>
          <cell r="M5162">
            <v>4.9200000000000001E-2</v>
          </cell>
          <cell r="N5162">
            <v>13.01</v>
          </cell>
          <cell r="O5162">
            <v>0.64</v>
          </cell>
          <cell r="P5162">
            <v>0.46</v>
          </cell>
          <cell r="Q5162">
            <v>5.92</v>
          </cell>
        </row>
        <row r="5163">
          <cell r="J5163" t="str">
            <v>OPERARIO</v>
          </cell>
          <cell r="K5163" t="str">
            <v>hh</v>
          </cell>
          <cell r="M5163">
            <v>0.48849999999999999</v>
          </cell>
          <cell r="N5163">
            <v>12.2</v>
          </cell>
          <cell r="O5163">
            <v>5.96</v>
          </cell>
          <cell r="P5163">
            <v>4.5199999999999996</v>
          </cell>
          <cell r="Q5163">
            <v>55.13</v>
          </cell>
        </row>
        <row r="5164">
          <cell r="J5164" t="str">
            <v>AYUDANTE</v>
          </cell>
          <cell r="K5164" t="str">
            <v>hh</v>
          </cell>
          <cell r="M5164">
            <v>0.97760000000000002</v>
          </cell>
          <cell r="N5164">
            <v>9.81</v>
          </cell>
          <cell r="O5164">
            <v>9.59</v>
          </cell>
          <cell r="P5164">
            <v>9.0399999999999991</v>
          </cell>
          <cell r="Q5164">
            <v>88.71</v>
          </cell>
        </row>
        <row r="5165">
          <cell r="J5165" t="str">
            <v>AGUA PUESTA EN OBRA</v>
          </cell>
          <cell r="K5165" t="str">
            <v>m3</v>
          </cell>
          <cell r="M5165">
            <v>0.16569999999999999</v>
          </cell>
          <cell r="N5165">
            <v>8.51</v>
          </cell>
          <cell r="O5165">
            <v>1.41</v>
          </cell>
          <cell r="P5165">
            <v>1.53</v>
          </cell>
          <cell r="Q5165">
            <v>13.04</v>
          </cell>
        </row>
        <row r="5166">
          <cell r="J5166" t="str">
            <v>IMPLEMENTOS DE SEGURIDAD</v>
          </cell>
          <cell r="K5166" t="str">
            <v>hh</v>
          </cell>
          <cell r="M5166">
            <v>1.5105999999999999</v>
          </cell>
          <cell r="N5166">
            <v>0.47</v>
          </cell>
          <cell r="O5166">
            <v>0.71</v>
          </cell>
          <cell r="P5166">
            <v>13.97</v>
          </cell>
          <cell r="Q5166">
            <v>6.57</v>
          </cell>
        </row>
        <row r="5167">
          <cell r="J5167" t="str">
            <v>GASOLINA 84</v>
          </cell>
          <cell r="K5167" t="str">
            <v>gal</v>
          </cell>
          <cell r="M5167">
            <v>0.19520000000000001</v>
          </cell>
          <cell r="N5167">
            <v>8.3000000000000007</v>
          </cell>
          <cell r="O5167">
            <v>1.62</v>
          </cell>
          <cell r="P5167">
            <v>1.81</v>
          </cell>
          <cell r="Q5167">
            <v>14.99</v>
          </cell>
        </row>
        <row r="5168">
          <cell r="J5168" t="str">
            <v>VIBROAPISONADOR</v>
          </cell>
          <cell r="K5168" t="str">
            <v>hm</v>
          </cell>
          <cell r="M5168">
            <v>0.48849999999999999</v>
          </cell>
          <cell r="N5168">
            <v>2.17</v>
          </cell>
          <cell r="O5168">
            <v>1.06</v>
          </cell>
          <cell r="P5168">
            <v>4.5199999999999996</v>
          </cell>
          <cell r="Q5168">
            <v>9.81</v>
          </cell>
        </row>
        <row r="5169">
          <cell r="J5169" t="str">
            <v>HERRAMIENTAS MANUALES</v>
          </cell>
          <cell r="K5169" t="str">
            <v>%MO</v>
          </cell>
          <cell r="M5169">
            <v>5.5E-2</v>
          </cell>
          <cell r="N5169">
            <v>14.72</v>
          </cell>
          <cell r="O5169">
            <v>0.81</v>
          </cell>
          <cell r="P5169">
            <v>0.51</v>
          </cell>
          <cell r="Q5169">
            <v>7.49</v>
          </cell>
        </row>
        <row r="5170">
          <cell r="J5170" t="str">
            <v>JEFE DE GRUPO</v>
          </cell>
          <cell r="K5170" t="str">
            <v>hh</v>
          </cell>
          <cell r="M5170">
            <v>1.5E-3</v>
          </cell>
          <cell r="N5170">
            <v>13.01</v>
          </cell>
          <cell r="O5170">
            <v>0.02</v>
          </cell>
          <cell r="P5170">
            <v>0.04</v>
          </cell>
          <cell r="Q5170">
            <v>0.53</v>
          </cell>
        </row>
        <row r="5171">
          <cell r="J5171" t="str">
            <v>AYUDANTE</v>
          </cell>
          <cell r="K5171" t="str">
            <v>hh</v>
          </cell>
          <cell r="M5171">
            <v>2.0400000000000001E-2</v>
          </cell>
          <cell r="N5171">
            <v>9.81</v>
          </cell>
          <cell r="O5171">
            <v>0.2</v>
          </cell>
          <cell r="P5171">
            <v>0.54</v>
          </cell>
          <cell r="Q5171">
            <v>5.34</v>
          </cell>
        </row>
        <row r="5172">
          <cell r="J5172" t="str">
            <v>OPERADOR DE EQUIPO PESADO</v>
          </cell>
          <cell r="K5172" t="str">
            <v>hh</v>
          </cell>
          <cell r="M5172">
            <v>4.9799999999999997E-2</v>
          </cell>
          <cell r="N5172">
            <v>12.64</v>
          </cell>
          <cell r="O5172">
            <v>0.63</v>
          </cell>
          <cell r="P5172">
            <v>1.33</v>
          </cell>
          <cell r="Q5172">
            <v>16.82</v>
          </cell>
        </row>
        <row r="5173">
          <cell r="J5173" t="str">
            <v>PETROLEO D-2</v>
          </cell>
          <cell r="K5173" t="str">
            <v>gal</v>
          </cell>
          <cell r="M5173">
            <v>0.29759999999999998</v>
          </cell>
          <cell r="N5173">
            <v>8.4</v>
          </cell>
          <cell r="O5173">
            <v>2.5</v>
          </cell>
          <cell r="P5173">
            <v>7.95</v>
          </cell>
          <cell r="Q5173">
            <v>66.75</v>
          </cell>
        </row>
        <row r="5174">
          <cell r="J5174" t="str">
            <v>IMPLEMENTOS DE SEGURIDAD</v>
          </cell>
          <cell r="K5174" t="str">
            <v>hh</v>
          </cell>
          <cell r="M5174">
            <v>6.3799999999999996E-2</v>
          </cell>
          <cell r="N5174">
            <v>0.47</v>
          </cell>
          <cell r="O5174">
            <v>0.03</v>
          </cell>
          <cell r="P5174">
            <v>1.7</v>
          </cell>
          <cell r="Q5174">
            <v>0.8</v>
          </cell>
        </row>
        <row r="5175">
          <cell r="J5175" t="str">
            <v>CAMION VOLQUETE 12 m3</v>
          </cell>
          <cell r="K5175" t="str">
            <v>hm</v>
          </cell>
          <cell r="M5175">
            <v>3.2800000000000003E-2</v>
          </cell>
          <cell r="N5175">
            <v>130.97999999999999</v>
          </cell>
          <cell r="O5175">
            <v>4.3</v>
          </cell>
          <cell r="P5175">
            <v>0.88</v>
          </cell>
          <cell r="Q5175">
            <v>114.81</v>
          </cell>
        </row>
        <row r="5176">
          <cell r="J5176" t="str">
            <v>CARGADOR RETROEXCAVADOR 62 HP 1 yd3</v>
          </cell>
          <cell r="K5176" t="str">
            <v>hm</v>
          </cell>
          <cell r="M5176">
            <v>8.6999999999999994E-3</v>
          </cell>
          <cell r="N5176">
            <v>94.09</v>
          </cell>
          <cell r="O5176">
            <v>0.82</v>
          </cell>
          <cell r="P5176">
            <v>0.23</v>
          </cell>
          <cell r="Q5176">
            <v>21.89</v>
          </cell>
        </row>
        <row r="5177">
          <cell r="J5177" t="str">
            <v>JEFE DE GRUPO</v>
          </cell>
          <cell r="K5177" t="str">
            <v>hh</v>
          </cell>
          <cell r="M5177">
            <v>7.7000000000000002E-3</v>
          </cell>
          <cell r="N5177">
            <v>13.01</v>
          </cell>
          <cell r="O5177">
            <v>0.1</v>
          </cell>
          <cell r="P5177">
            <v>0.21</v>
          </cell>
          <cell r="Q5177">
            <v>2.75</v>
          </cell>
        </row>
        <row r="5178">
          <cell r="J5178" t="str">
            <v>OPERARIO</v>
          </cell>
          <cell r="K5178" t="str">
            <v>hh</v>
          </cell>
          <cell r="M5178">
            <v>0.1598</v>
          </cell>
          <cell r="N5178">
            <v>12.2</v>
          </cell>
          <cell r="O5178">
            <v>1.95</v>
          </cell>
          <cell r="P5178">
            <v>4.3899999999999997</v>
          </cell>
          <cell r="Q5178">
            <v>53.53</v>
          </cell>
        </row>
        <row r="5179">
          <cell r="J5179" t="str">
            <v>AYUDANTE</v>
          </cell>
          <cell r="K5179" t="str">
            <v>hh</v>
          </cell>
          <cell r="M5179">
            <v>7.9500000000000001E-2</v>
          </cell>
          <cell r="N5179">
            <v>9.81</v>
          </cell>
          <cell r="O5179">
            <v>0.78</v>
          </cell>
          <cell r="P5179">
            <v>2.1800000000000002</v>
          </cell>
          <cell r="Q5179">
            <v>21.41</v>
          </cell>
        </row>
        <row r="5180">
          <cell r="J5180" t="str">
            <v>CONCRETO PREMEZCLADO F'C=100 kg/cm2, PIEDRA DE 1", CEMENTO TIPO I, SLUMP 3"</v>
          </cell>
          <cell r="K5180" t="str">
            <v>m3</v>
          </cell>
          <cell r="M5180">
            <v>0.11</v>
          </cell>
          <cell r="N5180">
            <v>178.29</v>
          </cell>
          <cell r="O5180">
            <v>19.61</v>
          </cell>
          <cell r="P5180">
            <v>3.02</v>
          </cell>
          <cell r="Q5180">
            <v>538.29</v>
          </cell>
        </row>
        <row r="5181">
          <cell r="J5181" t="str">
            <v>IMPLEMENTOS DE SEGURIDAD</v>
          </cell>
          <cell r="K5181" t="str">
            <v>hh</v>
          </cell>
          <cell r="M5181">
            <v>0.25530000000000003</v>
          </cell>
          <cell r="N5181">
            <v>0.47</v>
          </cell>
          <cell r="O5181">
            <v>0.12</v>
          </cell>
          <cell r="P5181">
            <v>7.01</v>
          </cell>
          <cell r="Q5181">
            <v>3.29</v>
          </cell>
        </row>
        <row r="5182">
          <cell r="J5182" t="str">
            <v>HERRAMIENTAS MANUALES</v>
          </cell>
          <cell r="K5182" t="str">
            <v>%MO</v>
          </cell>
          <cell r="M5182">
            <v>4.9299999999999997E-2</v>
          </cell>
          <cell r="N5182">
            <v>2.84</v>
          </cell>
          <cell r="O5182">
            <v>0.14000000000000001</v>
          </cell>
          <cell r="P5182">
            <v>1.35</v>
          </cell>
          <cell r="Q5182">
            <v>3.84</v>
          </cell>
        </row>
        <row r="5183">
          <cell r="J5183" t="str">
            <v>JEFE DE GRUPO</v>
          </cell>
          <cell r="K5183" t="str">
            <v>hh</v>
          </cell>
          <cell r="M5183">
            <v>3.15E-2</v>
          </cell>
          <cell r="N5183">
            <v>13.01</v>
          </cell>
          <cell r="O5183">
            <v>0.41</v>
          </cell>
          <cell r="P5183">
            <v>0.34</v>
          </cell>
          <cell r="Q5183">
            <v>4.4000000000000004</v>
          </cell>
        </row>
        <row r="5184">
          <cell r="J5184" t="str">
            <v>OPERARIO</v>
          </cell>
          <cell r="K5184" t="str">
            <v>hh</v>
          </cell>
          <cell r="M5184">
            <v>0.32050000000000001</v>
          </cell>
          <cell r="N5184">
            <v>12.2</v>
          </cell>
          <cell r="O5184">
            <v>3.91</v>
          </cell>
          <cell r="P5184">
            <v>3.44</v>
          </cell>
          <cell r="Q5184">
            <v>41.92</v>
          </cell>
        </row>
        <row r="5185">
          <cell r="J5185" t="str">
            <v>AYUDANTE</v>
          </cell>
          <cell r="K5185" t="str">
            <v>hh</v>
          </cell>
          <cell r="M5185">
            <v>0.96020000000000005</v>
          </cell>
          <cell r="N5185">
            <v>9.81</v>
          </cell>
          <cell r="O5185">
            <v>9.42</v>
          </cell>
          <cell r="P5185">
            <v>10.29</v>
          </cell>
          <cell r="Q5185">
            <v>100.98</v>
          </cell>
        </row>
        <row r="5186">
          <cell r="J5186" t="str">
            <v>PIEDRA GRANDE DE 6"</v>
          </cell>
          <cell r="K5186" t="str">
            <v>m3</v>
          </cell>
          <cell r="M5186">
            <v>0.45290000000000002</v>
          </cell>
          <cell r="N5186">
            <v>35</v>
          </cell>
          <cell r="O5186">
            <v>15.85</v>
          </cell>
          <cell r="P5186">
            <v>4.8600000000000003</v>
          </cell>
          <cell r="Q5186">
            <v>169.91</v>
          </cell>
        </row>
        <row r="5187">
          <cell r="J5187" t="str">
            <v>CONCRETO PREMEZCLADO f'c=100 kg/cm2</v>
          </cell>
          <cell r="K5187" t="str">
            <v>m3</v>
          </cell>
          <cell r="M5187">
            <v>0.78500000000000003</v>
          </cell>
          <cell r="N5187">
            <v>170.29</v>
          </cell>
          <cell r="O5187">
            <v>133.68</v>
          </cell>
          <cell r="P5187">
            <v>8.42</v>
          </cell>
          <cell r="Q5187">
            <v>1433.05</v>
          </cell>
        </row>
        <row r="5188">
          <cell r="J5188" t="str">
            <v>IMPLEMENTOS DE SEGURIDAD</v>
          </cell>
          <cell r="K5188" t="str">
            <v>hh</v>
          </cell>
          <cell r="M5188">
            <v>1.3190999999999999</v>
          </cell>
          <cell r="N5188">
            <v>0.47</v>
          </cell>
          <cell r="O5188">
            <v>0.62</v>
          </cell>
          <cell r="P5188">
            <v>14.14</v>
          </cell>
          <cell r="Q5188">
            <v>6.65</v>
          </cell>
        </row>
        <row r="5189">
          <cell r="J5189" t="str">
            <v>HERRAMIENTAS MANUALES</v>
          </cell>
          <cell r="K5189" t="str">
            <v>%MO</v>
          </cell>
          <cell r="M5189">
            <v>2.7199999999999998E-2</v>
          </cell>
          <cell r="N5189">
            <v>14.69</v>
          </cell>
          <cell r="O5189">
            <v>0.4</v>
          </cell>
          <cell r="P5189">
            <v>0.28999999999999998</v>
          </cell>
          <cell r="Q5189">
            <v>4.29</v>
          </cell>
        </row>
        <row r="5190">
          <cell r="J5190" t="str">
            <v>JEFE DE GRUPO</v>
          </cell>
          <cell r="K5190" t="str">
            <v>hh</v>
          </cell>
          <cell r="M5190">
            <v>4.4600000000000001E-2</v>
          </cell>
          <cell r="N5190">
            <v>13.01</v>
          </cell>
          <cell r="O5190">
            <v>0.57999999999999996</v>
          </cell>
          <cell r="P5190">
            <v>0.19</v>
          </cell>
          <cell r="Q5190">
            <v>2.48</v>
          </cell>
        </row>
        <row r="5191">
          <cell r="J5191" t="str">
            <v>OPERARIO</v>
          </cell>
          <cell r="K5191" t="str">
            <v>hh</v>
          </cell>
          <cell r="M5191">
            <v>1.3335999999999999</v>
          </cell>
          <cell r="N5191">
            <v>12.2</v>
          </cell>
          <cell r="O5191">
            <v>16.27</v>
          </cell>
          <cell r="P5191">
            <v>5.69</v>
          </cell>
          <cell r="Q5191">
            <v>69.47</v>
          </cell>
        </row>
        <row r="5192">
          <cell r="J5192" t="str">
            <v>AYUDANTE</v>
          </cell>
          <cell r="K5192" t="str">
            <v>hh</v>
          </cell>
          <cell r="M5192">
            <v>0.44440000000000002</v>
          </cell>
          <cell r="N5192">
            <v>9.81</v>
          </cell>
          <cell r="O5192">
            <v>4.3600000000000003</v>
          </cell>
          <cell r="P5192">
            <v>1.9</v>
          </cell>
          <cell r="Q5192">
            <v>18.62</v>
          </cell>
        </row>
        <row r="5193">
          <cell r="J5193" t="str">
            <v>CONCRETO PREMEZCLADO f'c=175 kg/cm2, Piedra 57, Slump 3-4"</v>
          </cell>
          <cell r="K5193" t="str">
            <v>m3</v>
          </cell>
          <cell r="M5193">
            <v>1.05</v>
          </cell>
          <cell r="N5193">
            <v>192.19</v>
          </cell>
          <cell r="O5193">
            <v>201.8</v>
          </cell>
          <cell r="P5193">
            <v>4.4800000000000004</v>
          </cell>
          <cell r="Q5193">
            <v>861.69</v>
          </cell>
        </row>
        <row r="5194">
          <cell r="J5194" t="str">
            <v>IMPLEMENTOS DE SEGURIDAD</v>
          </cell>
          <cell r="K5194" t="str">
            <v>hh</v>
          </cell>
          <cell r="M5194">
            <v>1.8298000000000001</v>
          </cell>
          <cell r="N5194">
            <v>0.47</v>
          </cell>
          <cell r="O5194">
            <v>0.86</v>
          </cell>
          <cell r="P5194">
            <v>7.81</v>
          </cell>
          <cell r="Q5194">
            <v>3.67</v>
          </cell>
        </row>
        <row r="5195">
          <cell r="J5195" t="str">
            <v>GASOLINA 84</v>
          </cell>
          <cell r="K5195" t="str">
            <v>gal</v>
          </cell>
          <cell r="M5195">
            <v>0.17829999999999999</v>
          </cell>
          <cell r="N5195">
            <v>8.3000000000000007</v>
          </cell>
          <cell r="O5195">
            <v>1.48</v>
          </cell>
          <cell r="P5195">
            <v>0.76</v>
          </cell>
          <cell r="Q5195">
            <v>6.32</v>
          </cell>
        </row>
        <row r="5196">
          <cell r="J5196" t="str">
            <v>VIBRADOR DE CONCRETO3/4" - 2"</v>
          </cell>
          <cell r="K5196" t="str">
            <v>hm</v>
          </cell>
          <cell r="M5196">
            <v>0.66200000000000003</v>
          </cell>
          <cell r="N5196">
            <v>5</v>
          </cell>
          <cell r="O5196">
            <v>3.31</v>
          </cell>
          <cell r="P5196">
            <v>2.83</v>
          </cell>
          <cell r="Q5196">
            <v>14.13</v>
          </cell>
        </row>
        <row r="5197">
          <cell r="J5197" t="str">
            <v>HERRAMIENTAS MANUALES</v>
          </cell>
          <cell r="K5197" t="str">
            <v>%MO</v>
          </cell>
          <cell r="M5197">
            <v>0.05</v>
          </cell>
          <cell r="N5197">
            <v>21.21</v>
          </cell>
          <cell r="O5197">
            <v>1.06</v>
          </cell>
          <cell r="P5197">
            <v>0.21</v>
          </cell>
          <cell r="Q5197">
            <v>4.53</v>
          </cell>
        </row>
        <row r="5198">
          <cell r="J5198" t="str">
            <v>JEFE DE GRUPO</v>
          </cell>
          <cell r="K5198" t="str">
            <v>hh</v>
          </cell>
          <cell r="M5198">
            <v>6.3799999999999996E-2</v>
          </cell>
          <cell r="N5198">
            <v>13.01</v>
          </cell>
          <cell r="O5198">
            <v>0.83</v>
          </cell>
          <cell r="P5198">
            <v>1.47</v>
          </cell>
          <cell r="Q5198">
            <v>19.100000000000001</v>
          </cell>
        </row>
        <row r="5199">
          <cell r="J5199" t="str">
            <v>OPERARIO</v>
          </cell>
          <cell r="K5199" t="str">
            <v>hh</v>
          </cell>
          <cell r="M5199">
            <v>0.64019999999999999</v>
          </cell>
          <cell r="N5199">
            <v>12.2</v>
          </cell>
          <cell r="O5199">
            <v>7.81</v>
          </cell>
          <cell r="P5199">
            <v>14.73</v>
          </cell>
          <cell r="Q5199">
            <v>179.71</v>
          </cell>
        </row>
        <row r="5200">
          <cell r="J5200" t="str">
            <v>OFICIAL</v>
          </cell>
          <cell r="K5200" t="str">
            <v>hh</v>
          </cell>
          <cell r="M5200">
            <v>0.64029999999999998</v>
          </cell>
          <cell r="N5200">
            <v>10.87</v>
          </cell>
          <cell r="O5200">
            <v>6.96</v>
          </cell>
          <cell r="P5200">
            <v>14.73</v>
          </cell>
          <cell r="Q5200">
            <v>160.15</v>
          </cell>
        </row>
        <row r="5201">
          <cell r="J5201" t="str">
            <v>ALAMBRE NEGRO RECOCIDO Nº 8</v>
          </cell>
          <cell r="K5201" t="str">
            <v>Kg</v>
          </cell>
          <cell r="M5201">
            <v>0.26329999999999998</v>
          </cell>
          <cell r="N5201">
            <v>3</v>
          </cell>
          <cell r="O5201">
            <v>0.79</v>
          </cell>
          <cell r="P5201">
            <v>6.06</v>
          </cell>
          <cell r="Q5201">
            <v>18.18</v>
          </cell>
        </row>
        <row r="5202">
          <cell r="J5202" t="str">
            <v>CLAVOS PARA MADERA CON CABEZA</v>
          </cell>
          <cell r="K5202" t="str">
            <v>Kg</v>
          </cell>
          <cell r="M5202">
            <v>0.13100000000000001</v>
          </cell>
          <cell r="N5202">
            <v>2.9</v>
          </cell>
          <cell r="O5202">
            <v>0.38</v>
          </cell>
          <cell r="P5202">
            <v>3.01</v>
          </cell>
          <cell r="Q5202">
            <v>8.74</v>
          </cell>
        </row>
        <row r="5203">
          <cell r="J5203" t="str">
            <v>MADERA TORNILLO INC. CORTE</v>
          </cell>
          <cell r="K5203" t="str">
            <v>p2</v>
          </cell>
          <cell r="M5203">
            <v>4.8312999999999997</v>
          </cell>
          <cell r="N5203">
            <v>3.7</v>
          </cell>
          <cell r="O5203">
            <v>17.88</v>
          </cell>
          <cell r="P5203">
            <v>111.17</v>
          </cell>
          <cell r="Q5203">
            <v>411.42</v>
          </cell>
        </row>
        <row r="5204">
          <cell r="J5204" t="str">
            <v>IMPLEMENTOS DE SEGURIDAD</v>
          </cell>
          <cell r="K5204" t="str">
            <v>hh</v>
          </cell>
          <cell r="M5204">
            <v>1.3404</v>
          </cell>
          <cell r="N5204">
            <v>0.47</v>
          </cell>
          <cell r="O5204">
            <v>0.63</v>
          </cell>
          <cell r="P5204">
            <v>30.84</v>
          </cell>
          <cell r="Q5204">
            <v>14.5</v>
          </cell>
        </row>
        <row r="5205">
          <cell r="J5205" t="str">
            <v>HERRAMIENTAS MANUALES</v>
          </cell>
          <cell r="K5205" t="str">
            <v>%MO</v>
          </cell>
          <cell r="M5205">
            <v>3.0099999999999998E-2</v>
          </cell>
          <cell r="N5205">
            <v>16.29</v>
          </cell>
          <cell r="O5205">
            <v>0.49</v>
          </cell>
          <cell r="P5205">
            <v>0.69</v>
          </cell>
          <cell r="Q5205">
            <v>11.27</v>
          </cell>
        </row>
        <row r="5206">
          <cell r="J5206" t="str">
            <v>SERVICIO DEHABILITADO DE ACERO DE REFUERZO</v>
          </cell>
          <cell r="K5206" t="str">
            <v>Kg</v>
          </cell>
          <cell r="M5206">
            <v>1.1143000000000001</v>
          </cell>
          <cell r="N5206">
            <v>0.35</v>
          </cell>
          <cell r="O5206">
            <v>0.39</v>
          </cell>
          <cell r="P5206">
            <v>305.31</v>
          </cell>
          <cell r="Q5206">
            <v>106.86</v>
          </cell>
        </row>
        <row r="5207">
          <cell r="J5207" t="str">
            <v>JEFE DE GRUPO</v>
          </cell>
          <cell r="K5207" t="str">
            <v>hh</v>
          </cell>
          <cell r="M5207">
            <v>2.3E-3</v>
          </cell>
          <cell r="N5207">
            <v>13.01</v>
          </cell>
          <cell r="O5207">
            <v>0.03</v>
          </cell>
          <cell r="P5207">
            <v>0.63</v>
          </cell>
          <cell r="Q5207">
            <v>8.2200000000000006</v>
          </cell>
        </row>
        <row r="5208">
          <cell r="J5208" t="str">
            <v>OPERARIO</v>
          </cell>
          <cell r="K5208" t="str">
            <v>hh</v>
          </cell>
          <cell r="M5208">
            <v>2.5399999999999999E-2</v>
          </cell>
          <cell r="N5208">
            <v>12.2</v>
          </cell>
          <cell r="O5208">
            <v>0.31</v>
          </cell>
          <cell r="P5208">
            <v>6.96</v>
          </cell>
          <cell r="Q5208">
            <v>84.94</v>
          </cell>
        </row>
        <row r="5209">
          <cell r="J5209" t="str">
            <v>OFICIAL</v>
          </cell>
          <cell r="K5209" t="str">
            <v>hh</v>
          </cell>
          <cell r="M5209">
            <v>2.4799999999999999E-2</v>
          </cell>
          <cell r="N5209">
            <v>10.87</v>
          </cell>
          <cell r="O5209">
            <v>0.27</v>
          </cell>
          <cell r="P5209">
            <v>6.79</v>
          </cell>
          <cell r="Q5209">
            <v>73.98</v>
          </cell>
        </row>
        <row r="5210">
          <cell r="J5210" t="str">
            <v>ACERO CORRUGADO fy=4200 kg/cm2 GRADO 60</v>
          </cell>
          <cell r="K5210" t="str">
            <v>Kg</v>
          </cell>
          <cell r="M5210">
            <v>1.1000000000000001</v>
          </cell>
          <cell r="N5210">
            <v>2.33</v>
          </cell>
          <cell r="O5210">
            <v>2.56</v>
          </cell>
          <cell r="P5210">
            <v>301.39</v>
          </cell>
          <cell r="Q5210">
            <v>701.41</v>
          </cell>
        </row>
        <row r="5211">
          <cell r="J5211" t="str">
            <v>ALAMBRE NEGRO RECOCIDO Nº 16</v>
          </cell>
          <cell r="K5211" t="str">
            <v>Kg</v>
          </cell>
          <cell r="M5211">
            <v>6.1100000000000002E-2</v>
          </cell>
          <cell r="N5211">
            <v>3.11</v>
          </cell>
          <cell r="O5211">
            <v>0.19</v>
          </cell>
          <cell r="P5211">
            <v>16.739999999999998</v>
          </cell>
          <cell r="Q5211">
            <v>52.06</v>
          </cell>
        </row>
        <row r="5212">
          <cell r="J5212" t="str">
            <v>PETROLEO D-2</v>
          </cell>
          <cell r="K5212" t="str">
            <v>gal</v>
          </cell>
          <cell r="M5212">
            <v>2.0199999999999999E-2</v>
          </cell>
          <cell r="N5212">
            <v>8.4</v>
          </cell>
          <cell r="O5212">
            <v>0.17</v>
          </cell>
          <cell r="P5212">
            <v>5.53</v>
          </cell>
          <cell r="Q5212">
            <v>46.58</v>
          </cell>
        </row>
        <row r="5213">
          <cell r="J5213" t="str">
            <v>IMPLEMENTOS DE SEGURIDAD</v>
          </cell>
          <cell r="K5213" t="str">
            <v>hh</v>
          </cell>
          <cell r="M5213">
            <v>4.2599999999999999E-2</v>
          </cell>
          <cell r="N5213">
            <v>0.47</v>
          </cell>
          <cell r="O5213">
            <v>0.02</v>
          </cell>
          <cell r="P5213">
            <v>11.67</v>
          </cell>
          <cell r="Q5213">
            <v>5.48</v>
          </cell>
        </row>
        <row r="5214">
          <cell r="J5214" t="str">
            <v>HERRAMIENTAS MANUALES</v>
          </cell>
          <cell r="K5214" t="str">
            <v>%MO</v>
          </cell>
          <cell r="M5214">
            <v>4.41E-2</v>
          </cell>
          <cell r="N5214">
            <v>0.68</v>
          </cell>
          <cell r="O5214">
            <v>0.03</v>
          </cell>
          <cell r="P5214">
            <v>12.08</v>
          </cell>
          <cell r="Q5214">
            <v>8.2200000000000006</v>
          </cell>
        </row>
        <row r="5215">
          <cell r="J5215" t="str">
            <v>CAMION GRUA DE 5.75TN</v>
          </cell>
          <cell r="K5215" t="str">
            <v>hm</v>
          </cell>
          <cell r="M5215">
            <v>6.4000000000000003E-3</v>
          </cell>
          <cell r="N5215">
            <v>100.8</v>
          </cell>
          <cell r="O5215">
            <v>0.65</v>
          </cell>
          <cell r="P5215">
            <v>1.75</v>
          </cell>
          <cell r="Q5215">
            <v>178.09</v>
          </cell>
        </row>
        <row r="5216">
          <cell r="J5216" t="str">
            <v>JEFE DE GRUPO</v>
          </cell>
          <cell r="K5216" t="str">
            <v>hh</v>
          </cell>
          <cell r="M5216">
            <v>3.2300000000000002E-2</v>
          </cell>
          <cell r="N5216">
            <v>13.01</v>
          </cell>
          <cell r="O5216">
            <v>0.42</v>
          </cell>
          <cell r="P5216">
            <v>0.17</v>
          </cell>
          <cell r="Q5216">
            <v>2.17</v>
          </cell>
        </row>
        <row r="5217">
          <cell r="J5217" t="str">
            <v>OPERARIO</v>
          </cell>
          <cell r="K5217" t="str">
            <v>hh</v>
          </cell>
          <cell r="M5217">
            <v>0.64019999999999999</v>
          </cell>
          <cell r="N5217">
            <v>12.2</v>
          </cell>
          <cell r="O5217">
            <v>7.81</v>
          </cell>
          <cell r="P5217">
            <v>3.31</v>
          </cell>
          <cell r="Q5217">
            <v>40.380000000000003</v>
          </cell>
        </row>
        <row r="5218">
          <cell r="J5218" t="str">
            <v>AYUDANTE</v>
          </cell>
          <cell r="K5218" t="str">
            <v>hh</v>
          </cell>
          <cell r="M5218">
            <v>0.64019999999999999</v>
          </cell>
          <cell r="N5218">
            <v>9.81</v>
          </cell>
          <cell r="O5218">
            <v>6.28</v>
          </cell>
          <cell r="P5218">
            <v>3.31</v>
          </cell>
          <cell r="Q5218">
            <v>32.47</v>
          </cell>
        </row>
        <row r="5219">
          <cell r="J5219" t="str">
            <v>CONCRETO PREMEZCLADO f'c=210 kg/cm2, Piedra 67, Slump 3-4"</v>
          </cell>
          <cell r="K5219" t="str">
            <v>m3</v>
          </cell>
          <cell r="M5219">
            <v>1.03</v>
          </cell>
          <cell r="N5219">
            <v>200.99</v>
          </cell>
          <cell r="O5219">
            <v>207.02</v>
          </cell>
          <cell r="P5219">
            <v>5.33</v>
          </cell>
          <cell r="Q5219">
            <v>1070.29</v>
          </cell>
        </row>
        <row r="5220">
          <cell r="J5220" t="str">
            <v>IMPLEMENTOS DE SEGURIDAD</v>
          </cell>
          <cell r="K5220" t="str">
            <v>hh</v>
          </cell>
          <cell r="M5220">
            <v>1.3190999999999999</v>
          </cell>
          <cell r="N5220">
            <v>0.47</v>
          </cell>
          <cell r="O5220">
            <v>0.62</v>
          </cell>
          <cell r="P5220">
            <v>6.82</v>
          </cell>
          <cell r="Q5220">
            <v>3.21</v>
          </cell>
        </row>
        <row r="5221">
          <cell r="J5221" t="str">
            <v>GASOLINA 84</v>
          </cell>
          <cell r="K5221" t="str">
            <v>gal</v>
          </cell>
          <cell r="M5221">
            <v>0.12770000000000001</v>
          </cell>
          <cell r="N5221">
            <v>8.3000000000000007</v>
          </cell>
          <cell r="O5221">
            <v>1.06</v>
          </cell>
          <cell r="P5221">
            <v>0.66</v>
          </cell>
          <cell r="Q5221">
            <v>5.48</v>
          </cell>
        </row>
        <row r="5222">
          <cell r="J5222" t="str">
            <v>VIBRADOR DE CONCRETO3/4" - 2"</v>
          </cell>
          <cell r="K5222" t="str">
            <v>hm</v>
          </cell>
          <cell r="M5222">
            <v>0.47799999999999998</v>
          </cell>
          <cell r="N5222">
            <v>5</v>
          </cell>
          <cell r="O5222">
            <v>2.39</v>
          </cell>
          <cell r="P5222">
            <v>2.4700000000000002</v>
          </cell>
          <cell r="Q5222">
            <v>12.36</v>
          </cell>
        </row>
        <row r="5223">
          <cell r="J5223" t="str">
            <v>HERRAMIENTAS MANUALES</v>
          </cell>
          <cell r="K5223" t="str">
            <v>%MO</v>
          </cell>
          <cell r="M5223">
            <v>5.0299999999999997E-2</v>
          </cell>
          <cell r="N5223">
            <v>14.5</v>
          </cell>
          <cell r="O5223">
            <v>0.73</v>
          </cell>
          <cell r="P5223">
            <v>0.26</v>
          </cell>
          <cell r="Q5223">
            <v>3.77</v>
          </cell>
        </row>
        <row r="5224">
          <cell r="J5224" t="str">
            <v>SERVICIO DEHABILITADO DE ACERO DE REFUERZO</v>
          </cell>
          <cell r="K5224" t="str">
            <v>Kg</v>
          </cell>
          <cell r="M5224">
            <v>1.1143000000000001</v>
          </cell>
          <cell r="N5224">
            <v>0.35</v>
          </cell>
          <cell r="O5224">
            <v>0.39</v>
          </cell>
          <cell r="P5224">
            <v>43.85</v>
          </cell>
          <cell r="Q5224">
            <v>15.35</v>
          </cell>
        </row>
        <row r="5225">
          <cell r="J5225" t="str">
            <v>JEFE DE GRUPO</v>
          </cell>
          <cell r="K5225" t="str">
            <v>hh</v>
          </cell>
          <cell r="M5225">
            <v>2.3E-3</v>
          </cell>
          <cell r="N5225">
            <v>13.01</v>
          </cell>
          <cell r="O5225">
            <v>0.03</v>
          </cell>
          <cell r="P5225">
            <v>0.09</v>
          </cell>
          <cell r="Q5225">
            <v>1.18</v>
          </cell>
        </row>
        <row r="5226">
          <cell r="J5226" t="str">
            <v>OPERARIO</v>
          </cell>
          <cell r="K5226" t="str">
            <v>hh</v>
          </cell>
          <cell r="M5226">
            <v>2.5399999999999999E-2</v>
          </cell>
          <cell r="N5226">
            <v>12.2</v>
          </cell>
          <cell r="O5226">
            <v>0.31</v>
          </cell>
          <cell r="P5226">
            <v>1</v>
          </cell>
          <cell r="Q5226">
            <v>12.2</v>
          </cell>
        </row>
        <row r="5227">
          <cell r="J5227" t="str">
            <v>OFICIAL</v>
          </cell>
          <cell r="K5227" t="str">
            <v>hh</v>
          </cell>
          <cell r="M5227">
            <v>2.4799999999999999E-2</v>
          </cell>
          <cell r="N5227">
            <v>10.87</v>
          </cell>
          <cell r="O5227">
            <v>0.27</v>
          </cell>
          <cell r="P5227">
            <v>0.98</v>
          </cell>
          <cell r="Q5227">
            <v>10.62</v>
          </cell>
        </row>
        <row r="5228">
          <cell r="J5228" t="str">
            <v>ACERO CORRUGADO fy=4200 kg/cm2 GRADO 60</v>
          </cell>
          <cell r="K5228" t="str">
            <v>Kg</v>
          </cell>
          <cell r="M5228">
            <v>1.1000000000000001</v>
          </cell>
          <cell r="N5228">
            <v>2.33</v>
          </cell>
          <cell r="O5228">
            <v>2.56</v>
          </cell>
          <cell r="P5228">
            <v>43.29</v>
          </cell>
          <cell r="Q5228">
            <v>100.74</v>
          </cell>
        </row>
        <row r="5229">
          <cell r="J5229" t="str">
            <v>ALAMBRE NEGRO RECOCIDO Nº 16</v>
          </cell>
          <cell r="K5229" t="str">
            <v>Kg</v>
          </cell>
          <cell r="M5229">
            <v>6.1100000000000002E-2</v>
          </cell>
          <cell r="N5229">
            <v>3.11</v>
          </cell>
          <cell r="O5229">
            <v>0.19</v>
          </cell>
          <cell r="P5229">
            <v>2.4</v>
          </cell>
          <cell r="Q5229">
            <v>7.48</v>
          </cell>
        </row>
        <row r="5230">
          <cell r="J5230" t="str">
            <v>PETROLEO D-2</v>
          </cell>
          <cell r="K5230" t="str">
            <v>gal</v>
          </cell>
          <cell r="M5230">
            <v>2.0199999999999999E-2</v>
          </cell>
          <cell r="N5230">
            <v>8.4</v>
          </cell>
          <cell r="O5230">
            <v>0.17</v>
          </cell>
          <cell r="P5230">
            <v>0.79</v>
          </cell>
          <cell r="Q5230">
            <v>6.69</v>
          </cell>
        </row>
        <row r="5231">
          <cell r="J5231" t="str">
            <v>IMPLEMENTOS DE SEGURIDAD</v>
          </cell>
          <cell r="K5231" t="str">
            <v>hh</v>
          </cell>
          <cell r="M5231">
            <v>4.2599999999999999E-2</v>
          </cell>
          <cell r="N5231">
            <v>0.47</v>
          </cell>
          <cell r="O5231">
            <v>0.02</v>
          </cell>
          <cell r="P5231">
            <v>1.68</v>
          </cell>
          <cell r="Q5231">
            <v>0.79</v>
          </cell>
        </row>
        <row r="5232">
          <cell r="J5232" t="str">
            <v>HERRAMIENTAS MANUALES</v>
          </cell>
          <cell r="K5232" t="str">
            <v>%MO</v>
          </cell>
          <cell r="M5232">
            <v>4.41E-2</v>
          </cell>
          <cell r="N5232">
            <v>0.68</v>
          </cell>
          <cell r="O5232">
            <v>0.03</v>
          </cell>
          <cell r="P5232">
            <v>1.74</v>
          </cell>
          <cell r="Q5232">
            <v>1.18</v>
          </cell>
        </row>
        <row r="5233">
          <cell r="J5233" t="str">
            <v>CAMION GRUA DE 5.75TN</v>
          </cell>
          <cell r="K5233" t="str">
            <v>hm</v>
          </cell>
          <cell r="M5233">
            <v>6.4000000000000003E-3</v>
          </cell>
          <cell r="N5233">
            <v>100.8</v>
          </cell>
          <cell r="O5233">
            <v>0.65</v>
          </cell>
          <cell r="P5233">
            <v>0.25</v>
          </cell>
          <cell r="Q5233">
            <v>25.58</v>
          </cell>
        </row>
        <row r="5234">
          <cell r="J5234" t="str">
            <v>OPERARIO</v>
          </cell>
          <cell r="K5234" t="str">
            <v>hh</v>
          </cell>
          <cell r="M5234">
            <v>0.53359999999999996</v>
          </cell>
          <cell r="N5234">
            <v>12.2</v>
          </cell>
          <cell r="O5234">
            <v>6.51</v>
          </cell>
          <cell r="P5234">
            <v>3.86</v>
          </cell>
          <cell r="Q5234">
            <v>47.07</v>
          </cell>
        </row>
        <row r="5235">
          <cell r="J5235" t="str">
            <v>OFICIAL</v>
          </cell>
          <cell r="K5235" t="str">
            <v>hh</v>
          </cell>
          <cell r="M5235">
            <v>0.53359999999999996</v>
          </cell>
          <cell r="N5235">
            <v>10.87</v>
          </cell>
          <cell r="O5235">
            <v>5.8</v>
          </cell>
          <cell r="P5235">
            <v>3.86</v>
          </cell>
          <cell r="Q5235">
            <v>41.93</v>
          </cell>
        </row>
        <row r="5236">
          <cell r="J5236" t="str">
            <v>AYUDANTE</v>
          </cell>
          <cell r="K5236" t="str">
            <v>hh</v>
          </cell>
          <cell r="M5236">
            <v>1.6004</v>
          </cell>
          <cell r="N5236">
            <v>9.81</v>
          </cell>
          <cell r="O5236">
            <v>15.7</v>
          </cell>
          <cell r="P5236">
            <v>11.57</v>
          </cell>
          <cell r="Q5236">
            <v>113.51</v>
          </cell>
        </row>
        <row r="5237">
          <cell r="J5237" t="str">
            <v>CONCRETO PREMEZCLADO f'c=210 kg/cm2, Piedra 67, Slump 3-4"</v>
          </cell>
          <cell r="K5237" t="str">
            <v>m3</v>
          </cell>
          <cell r="M5237">
            <v>1.05</v>
          </cell>
          <cell r="N5237">
            <v>200.99</v>
          </cell>
          <cell r="O5237">
            <v>211.04</v>
          </cell>
          <cell r="P5237">
            <v>7.59</v>
          </cell>
          <cell r="Q5237">
            <v>1525.82</v>
          </cell>
        </row>
        <row r="5238">
          <cell r="J5238" t="str">
            <v>IMPLEMENTOS DE SEGURIDAD</v>
          </cell>
          <cell r="K5238" t="str">
            <v>hh</v>
          </cell>
          <cell r="M5238">
            <v>2.6596000000000002</v>
          </cell>
          <cell r="N5238">
            <v>0.47</v>
          </cell>
          <cell r="O5238">
            <v>1.25</v>
          </cell>
          <cell r="P5238">
            <v>19.23</v>
          </cell>
          <cell r="Q5238">
            <v>9.0399999999999991</v>
          </cell>
        </row>
        <row r="5239">
          <cell r="J5239" t="str">
            <v>HERRAMIENTAS MANUALES</v>
          </cell>
          <cell r="K5239" t="str">
            <v>%MO</v>
          </cell>
          <cell r="M5239">
            <v>0.03</v>
          </cell>
          <cell r="N5239">
            <v>29.3</v>
          </cell>
          <cell r="O5239">
            <v>0.88</v>
          </cell>
          <cell r="P5239">
            <v>0.22</v>
          </cell>
          <cell r="Q5239">
            <v>6.36</v>
          </cell>
        </row>
        <row r="5240">
          <cell r="J5240" t="str">
            <v>SERVICIO DE BOMBA P/PREMEZCLADO</v>
          </cell>
          <cell r="K5240" t="str">
            <v>m3</v>
          </cell>
          <cell r="M5240">
            <v>1.05</v>
          </cell>
          <cell r="N5240">
            <v>30</v>
          </cell>
          <cell r="O5240">
            <v>31.5</v>
          </cell>
          <cell r="P5240">
            <v>7.59</v>
          </cell>
          <cell r="Q5240">
            <v>227.75</v>
          </cell>
        </row>
        <row r="5241">
          <cell r="J5241" t="str">
            <v>VIBRADOR DE CONCRETO3/4" - 2"</v>
          </cell>
          <cell r="K5241" t="str">
            <v>hm</v>
          </cell>
          <cell r="M5241">
            <v>0.59599999999999997</v>
          </cell>
          <cell r="N5241">
            <v>5</v>
          </cell>
          <cell r="O5241">
            <v>2.98</v>
          </cell>
          <cell r="P5241">
            <v>4.3099999999999996</v>
          </cell>
          <cell r="Q5241">
            <v>21.55</v>
          </cell>
        </row>
        <row r="5242">
          <cell r="J5242" t="str">
            <v>GASOLINA 84</v>
          </cell>
          <cell r="K5242" t="str">
            <v>gal</v>
          </cell>
          <cell r="M5242">
            <v>0.31929999999999997</v>
          </cell>
          <cell r="N5242">
            <v>8.3000000000000007</v>
          </cell>
          <cell r="O5242">
            <v>2.65</v>
          </cell>
          <cell r="P5242">
            <v>2.31</v>
          </cell>
          <cell r="Q5242">
            <v>19.16</v>
          </cell>
        </row>
        <row r="5243">
          <cell r="J5243" t="str">
            <v>JEFE DE GRUPO</v>
          </cell>
          <cell r="K5243" t="str">
            <v>hh</v>
          </cell>
          <cell r="M5243">
            <v>8.9200000000000002E-2</v>
          </cell>
          <cell r="N5243">
            <v>13.01</v>
          </cell>
          <cell r="O5243">
            <v>1.1599999999999999</v>
          </cell>
          <cell r="P5243">
            <v>7.31</v>
          </cell>
          <cell r="Q5243">
            <v>95.05</v>
          </cell>
        </row>
        <row r="5244">
          <cell r="J5244" t="str">
            <v>OPERARIO</v>
          </cell>
          <cell r="K5244" t="str">
            <v>hh</v>
          </cell>
          <cell r="M5244">
            <v>0.88849999999999996</v>
          </cell>
          <cell r="N5244">
            <v>12.2</v>
          </cell>
          <cell r="O5244">
            <v>10.84</v>
          </cell>
          <cell r="P5244">
            <v>72.8</v>
          </cell>
          <cell r="Q5244">
            <v>888.23</v>
          </cell>
        </row>
        <row r="5245">
          <cell r="J5245" t="str">
            <v>OFICIAL</v>
          </cell>
          <cell r="K5245" t="str">
            <v>hh</v>
          </cell>
          <cell r="M5245">
            <v>1.0662</v>
          </cell>
          <cell r="N5245">
            <v>10.87</v>
          </cell>
          <cell r="O5245">
            <v>11.59</v>
          </cell>
          <cell r="P5245">
            <v>87.36</v>
          </cell>
          <cell r="Q5245">
            <v>949.68</v>
          </cell>
        </row>
        <row r="5246">
          <cell r="J5246" t="str">
            <v>AYUDANTE</v>
          </cell>
          <cell r="K5246" t="str">
            <v>hh</v>
          </cell>
          <cell r="M5246">
            <v>0.35580000000000001</v>
          </cell>
          <cell r="N5246">
            <v>9.81</v>
          </cell>
          <cell r="O5246">
            <v>3.49</v>
          </cell>
          <cell r="P5246">
            <v>29.15</v>
          </cell>
          <cell r="Q5246">
            <v>285.97000000000003</v>
          </cell>
        </row>
        <row r="5247">
          <cell r="J5247" t="str">
            <v>ALAMBRE NEGRO RECOCIDO Nº 8</v>
          </cell>
          <cell r="K5247" t="str">
            <v>Kg</v>
          </cell>
          <cell r="M5247">
            <v>0.82669999999999999</v>
          </cell>
          <cell r="N5247">
            <v>3</v>
          </cell>
          <cell r="O5247">
            <v>2.48</v>
          </cell>
          <cell r="P5247">
            <v>67.739999999999995</v>
          </cell>
          <cell r="Q5247">
            <v>203.21</v>
          </cell>
        </row>
        <row r="5248">
          <cell r="J5248" t="str">
            <v>MADERA TORNILLO INC. CORTE</v>
          </cell>
          <cell r="K5248" t="str">
            <v>p2</v>
          </cell>
          <cell r="M5248">
            <v>4.1340000000000003</v>
          </cell>
          <cell r="N5248">
            <v>3.7</v>
          </cell>
          <cell r="O5248">
            <v>15.3</v>
          </cell>
          <cell r="P5248">
            <v>338.74</v>
          </cell>
          <cell r="Q5248">
            <v>1253.68</v>
          </cell>
        </row>
        <row r="5249">
          <cell r="J5249" t="str">
            <v>CLAVOS PARA MADERA CON CABEZA</v>
          </cell>
          <cell r="K5249" t="str">
            <v>Kg</v>
          </cell>
          <cell r="M5249">
            <v>5.5199999999999999E-2</v>
          </cell>
          <cell r="N5249">
            <v>2.9</v>
          </cell>
          <cell r="O5249">
            <v>0.16</v>
          </cell>
          <cell r="P5249">
            <v>4.5199999999999996</v>
          </cell>
          <cell r="Q5249">
            <v>13.11</v>
          </cell>
        </row>
        <row r="5250">
          <cell r="J5250" t="str">
            <v>DESMOLDANTE</v>
          </cell>
          <cell r="K5250" t="str">
            <v>lt</v>
          </cell>
          <cell r="M5250">
            <v>2.3300000000000001E-2</v>
          </cell>
          <cell r="N5250">
            <v>21.05</v>
          </cell>
          <cell r="O5250">
            <v>0.49</v>
          </cell>
          <cell r="P5250">
            <v>1.91</v>
          </cell>
          <cell r="Q5250">
            <v>40.15</v>
          </cell>
        </row>
        <row r="5251">
          <cell r="J5251" t="str">
            <v>IMPLEMENTOS DE SEGURIDAD</v>
          </cell>
          <cell r="K5251" t="str">
            <v>hh</v>
          </cell>
          <cell r="M5251">
            <v>2.4043000000000001</v>
          </cell>
          <cell r="N5251">
            <v>0.47</v>
          </cell>
          <cell r="O5251">
            <v>1.1299999999999999</v>
          </cell>
          <cell r="P5251">
            <v>197.01</v>
          </cell>
          <cell r="Q5251">
            <v>92.59</v>
          </cell>
        </row>
        <row r="5252">
          <cell r="J5252" t="str">
            <v>HERRAMIENTAS MANUALES</v>
          </cell>
          <cell r="K5252" t="str">
            <v>%MO</v>
          </cell>
          <cell r="M5252">
            <v>4.99E-2</v>
          </cell>
          <cell r="N5252">
            <v>27.08</v>
          </cell>
          <cell r="O5252">
            <v>1.35</v>
          </cell>
          <cell r="P5252">
            <v>4.09</v>
          </cell>
          <cell r="Q5252">
            <v>110.62</v>
          </cell>
        </row>
        <row r="5253">
          <cell r="J5253" t="str">
            <v>SERVICIO DEHABILITADO DE ACERO DE REFUERZO</v>
          </cell>
          <cell r="K5253" t="str">
            <v>Kg</v>
          </cell>
          <cell r="M5253">
            <v>1.1143000000000001</v>
          </cell>
          <cell r="N5253">
            <v>0.35</v>
          </cell>
          <cell r="O5253">
            <v>0.39</v>
          </cell>
          <cell r="P5253">
            <v>1253.9100000000001</v>
          </cell>
          <cell r="Q5253">
            <v>438.86</v>
          </cell>
        </row>
        <row r="5254">
          <cell r="J5254" t="str">
            <v>JEFE DE GRUPO</v>
          </cell>
          <cell r="K5254" t="str">
            <v>hh</v>
          </cell>
          <cell r="M5254">
            <v>2.3E-3</v>
          </cell>
          <cell r="N5254">
            <v>13.01</v>
          </cell>
          <cell r="O5254">
            <v>0.03</v>
          </cell>
          <cell r="P5254">
            <v>2.59</v>
          </cell>
          <cell r="Q5254">
            <v>33.76</v>
          </cell>
        </row>
        <row r="5255">
          <cell r="J5255" t="str">
            <v>OPERARIO</v>
          </cell>
          <cell r="K5255" t="str">
            <v>hh</v>
          </cell>
          <cell r="M5255">
            <v>2.5399999999999999E-2</v>
          </cell>
          <cell r="N5255">
            <v>12.2</v>
          </cell>
          <cell r="O5255">
            <v>0.31</v>
          </cell>
          <cell r="P5255">
            <v>28.58</v>
          </cell>
          <cell r="Q5255">
            <v>348.84</v>
          </cell>
        </row>
        <row r="5256">
          <cell r="J5256" t="str">
            <v>OFICIAL</v>
          </cell>
          <cell r="K5256" t="str">
            <v>hh</v>
          </cell>
          <cell r="M5256">
            <v>2.4799999999999999E-2</v>
          </cell>
          <cell r="N5256">
            <v>10.87</v>
          </cell>
          <cell r="O5256">
            <v>0.27</v>
          </cell>
          <cell r="P5256">
            <v>27.91</v>
          </cell>
          <cell r="Q5256">
            <v>303.83</v>
          </cell>
        </row>
        <row r="5257">
          <cell r="J5257" t="str">
            <v>ACERO CORRUGADO fy=4200 kg/cm2 GRADO 60</v>
          </cell>
          <cell r="K5257" t="str">
            <v>Kg</v>
          </cell>
          <cell r="M5257">
            <v>1.1000000000000001</v>
          </cell>
          <cell r="N5257">
            <v>2.33</v>
          </cell>
          <cell r="O5257">
            <v>2.56</v>
          </cell>
          <cell r="P5257">
            <v>1237.82</v>
          </cell>
          <cell r="Q5257">
            <v>2880.74</v>
          </cell>
        </row>
        <row r="5258">
          <cell r="J5258" t="str">
            <v>ALAMBRE NEGRO RECOCIDO Nº 16</v>
          </cell>
          <cell r="K5258" t="str">
            <v>Kg</v>
          </cell>
          <cell r="M5258">
            <v>6.1100000000000002E-2</v>
          </cell>
          <cell r="N5258">
            <v>3.11</v>
          </cell>
          <cell r="O5258">
            <v>0.19</v>
          </cell>
          <cell r="P5258">
            <v>68.760000000000005</v>
          </cell>
          <cell r="Q5258">
            <v>213.81</v>
          </cell>
        </row>
        <row r="5259">
          <cell r="J5259" t="str">
            <v>PETROLEO D-2</v>
          </cell>
          <cell r="K5259" t="str">
            <v>gal</v>
          </cell>
          <cell r="M5259">
            <v>2.0199999999999999E-2</v>
          </cell>
          <cell r="N5259">
            <v>8.4</v>
          </cell>
          <cell r="O5259">
            <v>0.17</v>
          </cell>
          <cell r="P5259">
            <v>22.73</v>
          </cell>
          <cell r="Q5259">
            <v>191.3</v>
          </cell>
        </row>
        <row r="5260">
          <cell r="J5260" t="str">
            <v>IMPLEMENTOS DE SEGURIDAD</v>
          </cell>
          <cell r="K5260" t="str">
            <v>hh</v>
          </cell>
          <cell r="M5260">
            <v>4.2599999999999999E-2</v>
          </cell>
          <cell r="N5260">
            <v>0.47</v>
          </cell>
          <cell r="O5260">
            <v>0.02</v>
          </cell>
          <cell r="P5260">
            <v>47.94</v>
          </cell>
          <cell r="Q5260">
            <v>22.51</v>
          </cell>
        </row>
        <row r="5261">
          <cell r="J5261" t="str">
            <v>HERRAMIENTAS MANUALES</v>
          </cell>
          <cell r="K5261" t="str">
            <v>%MO</v>
          </cell>
          <cell r="M5261">
            <v>4.41E-2</v>
          </cell>
          <cell r="N5261">
            <v>0.68</v>
          </cell>
          <cell r="O5261">
            <v>0.03</v>
          </cell>
          <cell r="P5261">
            <v>49.63</v>
          </cell>
          <cell r="Q5261">
            <v>33.76</v>
          </cell>
        </row>
        <row r="5262">
          <cell r="J5262" t="str">
            <v>CAMION GRUA DE 5.75TN</v>
          </cell>
          <cell r="K5262" t="str">
            <v>hm</v>
          </cell>
          <cell r="M5262">
            <v>6.4000000000000003E-3</v>
          </cell>
          <cell r="N5262">
            <v>100.8</v>
          </cell>
          <cell r="O5262">
            <v>0.65</v>
          </cell>
          <cell r="P5262">
            <v>7.2</v>
          </cell>
          <cell r="Q5262">
            <v>731.44</v>
          </cell>
        </row>
        <row r="5263">
          <cell r="J5263" t="str">
            <v>OPERARIO</v>
          </cell>
          <cell r="K5263" t="str">
            <v>hh</v>
          </cell>
          <cell r="M5263">
            <v>0.2</v>
          </cell>
          <cell r="N5263">
            <v>12.2</v>
          </cell>
          <cell r="O5263">
            <v>2.44</v>
          </cell>
          <cell r="P5263">
            <v>1.1200000000000001</v>
          </cell>
          <cell r="Q5263">
            <v>13.71</v>
          </cell>
        </row>
        <row r="5264">
          <cell r="J5264" t="str">
            <v>OFICIAL</v>
          </cell>
          <cell r="K5264" t="str">
            <v>hh</v>
          </cell>
          <cell r="M5264">
            <v>0.2006</v>
          </cell>
          <cell r="N5264">
            <v>10.87</v>
          </cell>
          <cell r="O5264">
            <v>2.1800000000000002</v>
          </cell>
          <cell r="P5264">
            <v>1.1299999999999999</v>
          </cell>
          <cell r="Q5264">
            <v>12.25</v>
          </cell>
        </row>
        <row r="5265">
          <cell r="J5265" t="str">
            <v>AYUDANTE</v>
          </cell>
          <cell r="K5265" t="str">
            <v>hh</v>
          </cell>
          <cell r="M5265">
            <v>0.60040000000000004</v>
          </cell>
          <cell r="N5265">
            <v>9.81</v>
          </cell>
          <cell r="O5265">
            <v>5.89</v>
          </cell>
          <cell r="P5265">
            <v>3.37</v>
          </cell>
          <cell r="Q5265">
            <v>33.1</v>
          </cell>
        </row>
        <row r="5266">
          <cell r="J5266" t="str">
            <v>CONCRETO PREMEZCLADO f'c=210 kg/cm2, Piedra 67, Slump 3-4"</v>
          </cell>
          <cell r="K5266" t="str">
            <v>m3</v>
          </cell>
          <cell r="M5266">
            <v>1.05</v>
          </cell>
          <cell r="N5266">
            <v>200.99</v>
          </cell>
          <cell r="O5266">
            <v>211.04</v>
          </cell>
          <cell r="P5266">
            <v>5.9</v>
          </cell>
          <cell r="Q5266">
            <v>1186.04</v>
          </cell>
        </row>
        <row r="5267">
          <cell r="J5267" t="str">
            <v>IMPLEMENTOS DE SEGURIDAD</v>
          </cell>
          <cell r="K5267" t="str">
            <v>hh</v>
          </cell>
          <cell r="M5267">
            <v>1</v>
          </cell>
          <cell r="N5267">
            <v>0.47</v>
          </cell>
          <cell r="O5267">
            <v>0.47</v>
          </cell>
          <cell r="P5267">
            <v>5.62</v>
          </cell>
          <cell r="Q5267">
            <v>2.64</v>
          </cell>
        </row>
        <row r="5268">
          <cell r="J5268" t="str">
            <v>HERRAMIENTAS MANUALES</v>
          </cell>
          <cell r="K5268" t="str">
            <v>%MO</v>
          </cell>
          <cell r="M5268">
            <v>0.03</v>
          </cell>
          <cell r="N5268">
            <v>10.99</v>
          </cell>
          <cell r="O5268">
            <v>0.33</v>
          </cell>
          <cell r="P5268">
            <v>0.17</v>
          </cell>
          <cell r="Q5268">
            <v>1.85</v>
          </cell>
        </row>
        <row r="5269">
          <cell r="J5269" t="str">
            <v>SERVICIO DE BOMBA P/PREMEZCLADO</v>
          </cell>
          <cell r="K5269" t="str">
            <v>m3</v>
          </cell>
          <cell r="M5269">
            <v>1.05</v>
          </cell>
          <cell r="N5269">
            <v>30</v>
          </cell>
          <cell r="O5269">
            <v>31.5</v>
          </cell>
          <cell r="P5269">
            <v>5.9</v>
          </cell>
          <cell r="Q5269">
            <v>177.03</v>
          </cell>
        </row>
        <row r="5270">
          <cell r="J5270" t="str">
            <v>VIBRADOR DE CONCRETO3/4" - 2"</v>
          </cell>
          <cell r="K5270" t="str">
            <v>hm</v>
          </cell>
          <cell r="M5270">
            <v>0.29799999999999999</v>
          </cell>
          <cell r="N5270">
            <v>5</v>
          </cell>
          <cell r="O5270">
            <v>1.49</v>
          </cell>
          <cell r="P5270">
            <v>1.67</v>
          </cell>
          <cell r="Q5270">
            <v>8.3699999999999992</v>
          </cell>
        </row>
        <row r="5271">
          <cell r="J5271" t="str">
            <v>OPERARIO</v>
          </cell>
          <cell r="K5271" t="str">
            <v>hh</v>
          </cell>
          <cell r="M5271">
            <v>0.1</v>
          </cell>
          <cell r="N5271">
            <v>12.2</v>
          </cell>
          <cell r="O5271">
            <v>1.22</v>
          </cell>
          <cell r="P5271">
            <v>4.9800000000000004</v>
          </cell>
          <cell r="Q5271">
            <v>60.73</v>
          </cell>
        </row>
        <row r="5272">
          <cell r="J5272" t="str">
            <v>OFICIAL</v>
          </cell>
          <cell r="K5272" t="str">
            <v>hh</v>
          </cell>
          <cell r="M5272">
            <v>1</v>
          </cell>
          <cell r="N5272">
            <v>10.87</v>
          </cell>
          <cell r="O5272">
            <v>10.87</v>
          </cell>
          <cell r="P5272">
            <v>49.78</v>
          </cell>
          <cell r="Q5272">
            <v>541.11</v>
          </cell>
        </row>
        <row r="5273">
          <cell r="J5273" t="str">
            <v>AYUDANTE</v>
          </cell>
          <cell r="K5273" t="str">
            <v>hh</v>
          </cell>
          <cell r="M5273">
            <v>1</v>
          </cell>
          <cell r="N5273">
            <v>9.81</v>
          </cell>
          <cell r="O5273">
            <v>9.81</v>
          </cell>
          <cell r="P5273">
            <v>49.78</v>
          </cell>
          <cell r="Q5273">
            <v>488.34</v>
          </cell>
        </row>
        <row r="5274">
          <cell r="J5274" t="str">
            <v>ALAMBRE NEGRO RECOCIDO Nº 8</v>
          </cell>
          <cell r="K5274" t="str">
            <v>Kg</v>
          </cell>
          <cell r="M5274">
            <v>0.08</v>
          </cell>
          <cell r="N5274">
            <v>3</v>
          </cell>
          <cell r="O5274">
            <v>0.24</v>
          </cell>
          <cell r="P5274">
            <v>3.98</v>
          </cell>
          <cell r="Q5274">
            <v>11.95</v>
          </cell>
        </row>
        <row r="5275">
          <cell r="J5275" t="str">
            <v>CLAVOS PARA MADERA CON CABEZA</v>
          </cell>
          <cell r="K5275" t="str">
            <v>Kg</v>
          </cell>
          <cell r="M5275">
            <v>0.2172</v>
          </cell>
          <cell r="N5275">
            <v>2.9</v>
          </cell>
          <cell r="O5275">
            <v>0.63</v>
          </cell>
          <cell r="P5275">
            <v>10.81</v>
          </cell>
          <cell r="Q5275">
            <v>31.36</v>
          </cell>
        </row>
        <row r="5276">
          <cell r="J5276" t="str">
            <v>TRIPLAY LUPUNA DE 4' X8'X10 mm</v>
          </cell>
          <cell r="K5276" t="str">
            <v>pl</v>
          </cell>
          <cell r="M5276">
            <v>4.41E-2</v>
          </cell>
          <cell r="N5276">
            <v>54</v>
          </cell>
          <cell r="O5276">
            <v>2.38</v>
          </cell>
          <cell r="P5276">
            <v>2.2000000000000002</v>
          </cell>
          <cell r="Q5276">
            <v>118.48</v>
          </cell>
        </row>
        <row r="5277">
          <cell r="J5277" t="str">
            <v>MADERA TORNILLO INC. CORTE</v>
          </cell>
          <cell r="K5277" t="str">
            <v>p2</v>
          </cell>
          <cell r="M5277">
            <v>2.5011999999999999</v>
          </cell>
          <cell r="N5277">
            <v>3.7</v>
          </cell>
          <cell r="O5277">
            <v>9.25</v>
          </cell>
          <cell r="P5277">
            <v>124.51</v>
          </cell>
          <cell r="Q5277">
            <v>460.47</v>
          </cell>
        </row>
        <row r="5278">
          <cell r="J5278" t="str">
            <v>IMPLEMENTOS DE SEGURIDAD</v>
          </cell>
          <cell r="K5278" t="str">
            <v>hh</v>
          </cell>
          <cell r="M5278">
            <v>2.1063999999999998</v>
          </cell>
          <cell r="N5278">
            <v>0.47</v>
          </cell>
          <cell r="O5278">
            <v>0.99</v>
          </cell>
          <cell r="P5278">
            <v>104.86</v>
          </cell>
          <cell r="Q5278">
            <v>49.28</v>
          </cell>
        </row>
        <row r="5279">
          <cell r="J5279" t="str">
            <v>HERRAMIENTAS MANUALES</v>
          </cell>
          <cell r="K5279" t="str">
            <v>%MO</v>
          </cell>
          <cell r="M5279">
            <v>2.9899999999999999E-2</v>
          </cell>
          <cell r="N5279">
            <v>25.45</v>
          </cell>
          <cell r="O5279">
            <v>0.76</v>
          </cell>
          <cell r="P5279">
            <v>1.49</v>
          </cell>
          <cell r="Q5279">
            <v>37.83</v>
          </cell>
        </row>
        <row r="5280">
          <cell r="J5280" t="str">
            <v>SERVICIO DE GRUA</v>
          </cell>
          <cell r="K5280" t="str">
            <v>glb</v>
          </cell>
          <cell r="M5280">
            <v>1</v>
          </cell>
          <cell r="N5280">
            <v>5.47</v>
          </cell>
          <cell r="O5280">
            <v>5.47</v>
          </cell>
          <cell r="P5280">
            <v>49.78</v>
          </cell>
          <cell r="Q5280">
            <v>272.3</v>
          </cell>
        </row>
        <row r="5281">
          <cell r="J5281" t="str">
            <v>SERVICIO DEHABILITADO DE ACERO DE REFUERZO</v>
          </cell>
          <cell r="K5281" t="str">
            <v>Kg</v>
          </cell>
          <cell r="M5281">
            <v>1.1143000000000001</v>
          </cell>
          <cell r="N5281">
            <v>0.35</v>
          </cell>
          <cell r="O5281">
            <v>0.39</v>
          </cell>
          <cell r="P5281">
            <v>628.64</v>
          </cell>
          <cell r="Q5281">
            <v>220.02</v>
          </cell>
        </row>
        <row r="5282">
          <cell r="J5282" t="str">
            <v>JEFE DE GRUPO</v>
          </cell>
          <cell r="K5282" t="str">
            <v>hh</v>
          </cell>
          <cell r="M5282">
            <v>2.3E-3</v>
          </cell>
          <cell r="N5282">
            <v>13.01</v>
          </cell>
          <cell r="O5282">
            <v>0.03</v>
          </cell>
          <cell r="P5282">
            <v>1.3</v>
          </cell>
          <cell r="Q5282">
            <v>16.920000000000002</v>
          </cell>
        </row>
        <row r="5283">
          <cell r="J5283" t="str">
            <v>OPERARIO</v>
          </cell>
          <cell r="K5283" t="str">
            <v>hh</v>
          </cell>
          <cell r="M5283">
            <v>2.5399999999999999E-2</v>
          </cell>
          <cell r="N5283">
            <v>12.2</v>
          </cell>
          <cell r="O5283">
            <v>0.31</v>
          </cell>
          <cell r="P5283">
            <v>14.33</v>
          </cell>
          <cell r="Q5283">
            <v>174.89</v>
          </cell>
        </row>
        <row r="5284">
          <cell r="J5284" t="str">
            <v>OFICIAL</v>
          </cell>
          <cell r="K5284" t="str">
            <v>hh</v>
          </cell>
          <cell r="M5284">
            <v>2.4799999999999999E-2</v>
          </cell>
          <cell r="N5284">
            <v>10.87</v>
          </cell>
          <cell r="O5284">
            <v>0.27</v>
          </cell>
          <cell r="P5284">
            <v>13.99</v>
          </cell>
          <cell r="Q5284">
            <v>152.32</v>
          </cell>
        </row>
        <row r="5285">
          <cell r="J5285" t="str">
            <v>ACERO CORRUGADO fy=4200 kg/cm2 GRADO 60</v>
          </cell>
          <cell r="K5285" t="str">
            <v>Kg</v>
          </cell>
          <cell r="M5285">
            <v>1.1000000000000001</v>
          </cell>
          <cell r="N5285">
            <v>2.33</v>
          </cell>
          <cell r="O5285">
            <v>2.56</v>
          </cell>
          <cell r="P5285">
            <v>620.58000000000004</v>
          </cell>
          <cell r="Q5285">
            <v>1444.25</v>
          </cell>
        </row>
        <row r="5286">
          <cell r="J5286" t="str">
            <v>ALAMBRE NEGRO RECOCIDO Nº 16</v>
          </cell>
          <cell r="K5286" t="str">
            <v>Kg</v>
          </cell>
          <cell r="M5286">
            <v>6.1100000000000002E-2</v>
          </cell>
          <cell r="N5286">
            <v>3.11</v>
          </cell>
          <cell r="O5286">
            <v>0.19</v>
          </cell>
          <cell r="P5286">
            <v>34.47</v>
          </cell>
          <cell r="Q5286">
            <v>107.19</v>
          </cell>
        </row>
        <row r="5287">
          <cell r="J5287" t="str">
            <v>PETROLEO D-2</v>
          </cell>
          <cell r="K5287" t="str">
            <v>gal</v>
          </cell>
          <cell r="M5287">
            <v>2.0199999999999999E-2</v>
          </cell>
          <cell r="N5287">
            <v>8.4</v>
          </cell>
          <cell r="O5287">
            <v>0.17</v>
          </cell>
          <cell r="P5287">
            <v>11.4</v>
          </cell>
          <cell r="Q5287">
            <v>95.91</v>
          </cell>
        </row>
        <row r="5288">
          <cell r="J5288" t="str">
            <v>IMPLEMENTOS DE SEGURIDAD</v>
          </cell>
          <cell r="K5288" t="str">
            <v>hh</v>
          </cell>
          <cell r="M5288">
            <v>4.2599999999999999E-2</v>
          </cell>
          <cell r="N5288">
            <v>0.47</v>
          </cell>
          <cell r="O5288">
            <v>0.02</v>
          </cell>
          <cell r="P5288">
            <v>24.03</v>
          </cell>
          <cell r="Q5288">
            <v>11.28</v>
          </cell>
        </row>
        <row r="5289">
          <cell r="J5289" t="str">
            <v>HERRAMIENTAS MANUALES</v>
          </cell>
          <cell r="K5289" t="str">
            <v>%MO</v>
          </cell>
          <cell r="M5289">
            <v>4.41E-2</v>
          </cell>
          <cell r="N5289">
            <v>0.68</v>
          </cell>
          <cell r="O5289">
            <v>0.03</v>
          </cell>
          <cell r="P5289">
            <v>24.88</v>
          </cell>
          <cell r="Q5289">
            <v>16.920000000000002</v>
          </cell>
        </row>
        <row r="5290">
          <cell r="J5290" t="str">
            <v>CAMION GRUA DE 5.75TN</v>
          </cell>
          <cell r="K5290" t="str">
            <v>hm</v>
          </cell>
          <cell r="M5290">
            <v>6.4000000000000003E-3</v>
          </cell>
          <cell r="N5290">
            <v>100.8</v>
          </cell>
          <cell r="O5290">
            <v>0.65</v>
          </cell>
          <cell r="P5290">
            <v>3.61</v>
          </cell>
          <cell r="Q5290">
            <v>366.7</v>
          </cell>
        </row>
        <row r="5291">
          <cell r="J5291" t="str">
            <v>JEFE DE GRUPO</v>
          </cell>
          <cell r="K5291" t="str">
            <v>hh</v>
          </cell>
          <cell r="M5291">
            <v>0.2283</v>
          </cell>
          <cell r="N5291">
            <v>13.01</v>
          </cell>
          <cell r="O5291">
            <v>2.97</v>
          </cell>
          <cell r="P5291">
            <v>0.47</v>
          </cell>
          <cell r="Q5291">
            <v>6.18</v>
          </cell>
        </row>
        <row r="5292">
          <cell r="J5292" t="str">
            <v>OPERARIO</v>
          </cell>
          <cell r="K5292" t="str">
            <v>hh</v>
          </cell>
          <cell r="M5292">
            <v>0.68610000000000004</v>
          </cell>
          <cell r="N5292">
            <v>12.2</v>
          </cell>
          <cell r="O5292">
            <v>8.3699999999999992</v>
          </cell>
          <cell r="P5292">
            <v>1.43</v>
          </cell>
          <cell r="Q5292">
            <v>17.41</v>
          </cell>
        </row>
        <row r="5293">
          <cell r="J5293" t="str">
            <v>OFICIAL</v>
          </cell>
          <cell r="K5293" t="str">
            <v>hh</v>
          </cell>
          <cell r="M5293">
            <v>0.22819999999999999</v>
          </cell>
          <cell r="N5293">
            <v>10.87</v>
          </cell>
          <cell r="O5293">
            <v>2.48</v>
          </cell>
          <cell r="P5293">
            <v>0.47</v>
          </cell>
          <cell r="Q5293">
            <v>5.16</v>
          </cell>
        </row>
        <row r="5294">
          <cell r="J5294" t="str">
            <v>AYUDANTE</v>
          </cell>
          <cell r="K5294" t="str">
            <v>hh</v>
          </cell>
          <cell r="M5294">
            <v>0.68600000000000005</v>
          </cell>
          <cell r="N5294">
            <v>9.81</v>
          </cell>
          <cell r="O5294">
            <v>6.73</v>
          </cell>
          <cell r="P5294">
            <v>1.43</v>
          </cell>
          <cell r="Q5294">
            <v>14</v>
          </cell>
        </row>
        <row r="5295">
          <cell r="J5295" t="str">
            <v>CONCRETO PREMEZCLADO f'c=210 kg/cm2, Piedra 67, Slump 3-4"</v>
          </cell>
          <cell r="K5295" t="str">
            <v>m3</v>
          </cell>
          <cell r="M5295">
            <v>1.05</v>
          </cell>
          <cell r="N5295">
            <v>200.99</v>
          </cell>
          <cell r="O5295">
            <v>211.04</v>
          </cell>
          <cell r="P5295">
            <v>2.1800000000000002</v>
          </cell>
          <cell r="Q5295">
            <v>438.96</v>
          </cell>
        </row>
        <row r="5296">
          <cell r="J5296" t="str">
            <v>IMPLEMENTOS DE SEGURIDAD</v>
          </cell>
          <cell r="K5296" t="str">
            <v>hh</v>
          </cell>
          <cell r="M5296">
            <v>1.8298000000000001</v>
          </cell>
          <cell r="N5296">
            <v>0.47</v>
          </cell>
          <cell r="O5296">
            <v>0.86</v>
          </cell>
          <cell r="P5296">
            <v>3.81</v>
          </cell>
          <cell r="Q5296">
            <v>1.79</v>
          </cell>
        </row>
        <row r="5297">
          <cell r="J5297" t="str">
            <v>HERRAMIENTAS MANUALES</v>
          </cell>
          <cell r="K5297" t="str">
            <v>%MO</v>
          </cell>
          <cell r="M5297">
            <v>4.99E-2</v>
          </cell>
          <cell r="N5297">
            <v>21.43</v>
          </cell>
          <cell r="O5297">
            <v>1.07</v>
          </cell>
          <cell r="P5297">
            <v>0.1</v>
          </cell>
          <cell r="Q5297">
            <v>2.23</v>
          </cell>
        </row>
        <row r="5298">
          <cell r="J5298" t="str">
            <v>SERVICIO DE BOMBA P/PREMEZCLADO</v>
          </cell>
          <cell r="K5298" t="str">
            <v>m3</v>
          </cell>
          <cell r="M5298">
            <v>1.05</v>
          </cell>
          <cell r="N5298">
            <v>30</v>
          </cell>
          <cell r="O5298">
            <v>31.5</v>
          </cell>
          <cell r="P5298">
            <v>2.1800000000000002</v>
          </cell>
          <cell r="Q5298">
            <v>65.52</v>
          </cell>
        </row>
        <row r="5299">
          <cell r="J5299" t="str">
            <v>VIBRADOR DE CONCRETO3/4" - 2"</v>
          </cell>
          <cell r="K5299" t="str">
            <v>hm</v>
          </cell>
          <cell r="M5299">
            <v>0.34</v>
          </cell>
          <cell r="N5299">
            <v>5</v>
          </cell>
          <cell r="O5299">
            <v>1.7</v>
          </cell>
          <cell r="P5299">
            <v>0.71</v>
          </cell>
          <cell r="Q5299">
            <v>3.54</v>
          </cell>
        </row>
        <row r="5300">
          <cell r="J5300" t="str">
            <v>JEFE DE GRUPO</v>
          </cell>
          <cell r="K5300" t="str">
            <v>hh</v>
          </cell>
          <cell r="M5300">
            <v>5.2999999999999999E-2</v>
          </cell>
          <cell r="N5300">
            <v>13.01</v>
          </cell>
          <cell r="O5300">
            <v>0.69</v>
          </cell>
          <cell r="P5300">
            <v>1.32</v>
          </cell>
          <cell r="Q5300">
            <v>17.239999999999998</v>
          </cell>
        </row>
        <row r="5301">
          <cell r="J5301" t="str">
            <v>OPERARIO</v>
          </cell>
          <cell r="K5301" t="str">
            <v>hh</v>
          </cell>
          <cell r="M5301">
            <v>0.53359999999999996</v>
          </cell>
          <cell r="N5301">
            <v>12.2</v>
          </cell>
          <cell r="O5301">
            <v>6.51</v>
          </cell>
          <cell r="P5301">
            <v>13.33</v>
          </cell>
          <cell r="Q5301">
            <v>162.62</v>
          </cell>
        </row>
        <row r="5302">
          <cell r="J5302" t="str">
            <v>OFICIAL</v>
          </cell>
          <cell r="K5302" t="str">
            <v>hh</v>
          </cell>
          <cell r="M5302">
            <v>0.53359999999999996</v>
          </cell>
          <cell r="N5302">
            <v>10.87</v>
          </cell>
          <cell r="O5302">
            <v>5.8</v>
          </cell>
          <cell r="P5302">
            <v>13.33</v>
          </cell>
          <cell r="Q5302">
            <v>144.88</v>
          </cell>
        </row>
        <row r="5303">
          <cell r="J5303" t="str">
            <v>ALAMBRE NEGRO RECOCIDO Nº 8</v>
          </cell>
          <cell r="K5303" t="str">
            <v>Kg</v>
          </cell>
          <cell r="M5303">
            <v>0.1033</v>
          </cell>
          <cell r="N5303">
            <v>3</v>
          </cell>
          <cell r="O5303">
            <v>0.31</v>
          </cell>
          <cell r="P5303">
            <v>2.58</v>
          </cell>
          <cell r="Q5303">
            <v>7.74</v>
          </cell>
        </row>
        <row r="5304">
          <cell r="J5304" t="str">
            <v>CLAVOS PARA MADERA CON CABEZA</v>
          </cell>
          <cell r="K5304" t="str">
            <v>Kg</v>
          </cell>
          <cell r="M5304">
            <v>0.1103</v>
          </cell>
          <cell r="N5304">
            <v>2.9</v>
          </cell>
          <cell r="O5304">
            <v>0.32</v>
          </cell>
          <cell r="P5304">
            <v>2.76</v>
          </cell>
          <cell r="Q5304">
            <v>7.99</v>
          </cell>
        </row>
        <row r="5305">
          <cell r="J5305" t="str">
            <v>MADERA TORNILLO INC. CORTE</v>
          </cell>
          <cell r="K5305" t="str">
            <v>p2</v>
          </cell>
          <cell r="M5305">
            <v>1.8511</v>
          </cell>
          <cell r="N5305">
            <v>3.7</v>
          </cell>
          <cell r="O5305">
            <v>6.85</v>
          </cell>
          <cell r="P5305">
            <v>46.24</v>
          </cell>
          <cell r="Q5305">
            <v>171.11</v>
          </cell>
        </row>
        <row r="5306">
          <cell r="J5306" t="str">
            <v>IMPLEMENTOS DE SEGURIDAD</v>
          </cell>
          <cell r="K5306" t="str">
            <v>hh</v>
          </cell>
          <cell r="M5306">
            <v>1.1276999999999999</v>
          </cell>
          <cell r="N5306">
            <v>0.47</v>
          </cell>
          <cell r="O5306">
            <v>0.53</v>
          </cell>
          <cell r="P5306">
            <v>28.17</v>
          </cell>
          <cell r="Q5306">
            <v>13.24</v>
          </cell>
        </row>
        <row r="5307">
          <cell r="J5307" t="str">
            <v>HERRAMIENTAS MANUALES</v>
          </cell>
          <cell r="K5307" t="str">
            <v>%MO</v>
          </cell>
          <cell r="M5307">
            <v>3.0200000000000001E-2</v>
          </cell>
          <cell r="N5307">
            <v>13.57</v>
          </cell>
          <cell r="O5307">
            <v>0.41</v>
          </cell>
          <cell r="P5307">
            <v>0.75</v>
          </cell>
          <cell r="Q5307">
            <v>10.24</v>
          </cell>
        </row>
        <row r="5308">
          <cell r="J5308" t="str">
            <v>SERVICIO DE GRUA</v>
          </cell>
          <cell r="K5308" t="str">
            <v>glb</v>
          </cell>
          <cell r="M5308">
            <v>1</v>
          </cell>
          <cell r="N5308">
            <v>3.13</v>
          </cell>
          <cell r="O5308">
            <v>3.13</v>
          </cell>
          <cell r="P5308">
            <v>24.98</v>
          </cell>
          <cell r="Q5308">
            <v>78.19</v>
          </cell>
        </row>
        <row r="5309">
          <cell r="J5309" t="str">
            <v>ALQUILER DE ENCOFRADO</v>
          </cell>
          <cell r="K5309" t="str">
            <v>glb</v>
          </cell>
          <cell r="M5309">
            <v>1</v>
          </cell>
          <cell r="N5309">
            <v>8.25</v>
          </cell>
          <cell r="O5309">
            <v>8.25</v>
          </cell>
          <cell r="P5309">
            <v>24.98</v>
          </cell>
          <cell r="Q5309">
            <v>206.09</v>
          </cell>
        </row>
        <row r="5310">
          <cell r="J5310" t="str">
            <v>SERVICIO DEHABILITADO DE ACERO DE REFUERZO</v>
          </cell>
          <cell r="K5310" t="str">
            <v>Kg</v>
          </cell>
          <cell r="M5310">
            <v>1.1143000000000001</v>
          </cell>
          <cell r="N5310">
            <v>0.35</v>
          </cell>
          <cell r="O5310">
            <v>0.39</v>
          </cell>
          <cell r="P5310">
            <v>148.19999999999999</v>
          </cell>
          <cell r="Q5310">
            <v>51.87</v>
          </cell>
        </row>
        <row r="5311">
          <cell r="J5311" t="str">
            <v>JEFE DE GRUPO</v>
          </cell>
          <cell r="K5311" t="str">
            <v>hh</v>
          </cell>
          <cell r="M5311">
            <v>2.3E-3</v>
          </cell>
          <cell r="N5311">
            <v>13.01</v>
          </cell>
          <cell r="O5311">
            <v>0.03</v>
          </cell>
          <cell r="P5311">
            <v>0.31</v>
          </cell>
          <cell r="Q5311">
            <v>3.99</v>
          </cell>
        </row>
        <row r="5312">
          <cell r="J5312" t="str">
            <v>OPERARIO</v>
          </cell>
          <cell r="K5312" t="str">
            <v>hh</v>
          </cell>
          <cell r="M5312">
            <v>2.5399999999999999E-2</v>
          </cell>
          <cell r="N5312">
            <v>12.2</v>
          </cell>
          <cell r="O5312">
            <v>0.31</v>
          </cell>
          <cell r="P5312">
            <v>3.38</v>
          </cell>
          <cell r="Q5312">
            <v>41.23</v>
          </cell>
        </row>
        <row r="5313">
          <cell r="J5313" t="str">
            <v>OFICIAL</v>
          </cell>
          <cell r="K5313" t="str">
            <v>hh</v>
          </cell>
          <cell r="M5313">
            <v>2.4799999999999999E-2</v>
          </cell>
          <cell r="N5313">
            <v>10.87</v>
          </cell>
          <cell r="O5313">
            <v>0.27</v>
          </cell>
          <cell r="P5313">
            <v>3.3</v>
          </cell>
          <cell r="Q5313">
            <v>35.909999999999997</v>
          </cell>
        </row>
        <row r="5314">
          <cell r="J5314" t="str">
            <v>ACERO CORRUGADO fy=4200 kg/cm2 GRADO 60</v>
          </cell>
          <cell r="K5314" t="str">
            <v>Kg</v>
          </cell>
          <cell r="M5314">
            <v>1.1000000000000001</v>
          </cell>
          <cell r="N5314">
            <v>2.33</v>
          </cell>
          <cell r="O5314">
            <v>2.56</v>
          </cell>
          <cell r="P5314">
            <v>146.30000000000001</v>
          </cell>
          <cell r="Q5314">
            <v>340.48</v>
          </cell>
        </row>
        <row r="5315">
          <cell r="J5315" t="str">
            <v>ALAMBRE NEGRO RECOCIDO Nº 16</v>
          </cell>
          <cell r="K5315" t="str">
            <v>Kg</v>
          </cell>
          <cell r="M5315">
            <v>6.1100000000000002E-2</v>
          </cell>
          <cell r="N5315">
            <v>3.11</v>
          </cell>
          <cell r="O5315">
            <v>0.19</v>
          </cell>
          <cell r="P5315">
            <v>8.1300000000000008</v>
          </cell>
          <cell r="Q5315">
            <v>25.27</v>
          </cell>
        </row>
        <row r="5316">
          <cell r="J5316" t="str">
            <v>PETROLEO D-2</v>
          </cell>
          <cell r="K5316" t="str">
            <v>gal</v>
          </cell>
          <cell r="M5316">
            <v>2.0199999999999999E-2</v>
          </cell>
          <cell r="N5316">
            <v>8.4</v>
          </cell>
          <cell r="O5316">
            <v>0.17</v>
          </cell>
          <cell r="P5316">
            <v>2.69</v>
          </cell>
          <cell r="Q5316">
            <v>22.61</v>
          </cell>
        </row>
        <row r="5317">
          <cell r="J5317" t="str">
            <v>IMPLEMENTOS DE SEGURIDAD</v>
          </cell>
          <cell r="K5317" t="str">
            <v>hh</v>
          </cell>
          <cell r="M5317">
            <v>4.2599999999999999E-2</v>
          </cell>
          <cell r="N5317">
            <v>0.47</v>
          </cell>
          <cell r="O5317">
            <v>0.02</v>
          </cell>
          <cell r="P5317">
            <v>5.67</v>
          </cell>
          <cell r="Q5317">
            <v>2.66</v>
          </cell>
        </row>
        <row r="5318">
          <cell r="J5318" t="str">
            <v>HERRAMIENTAS MANUALES</v>
          </cell>
          <cell r="K5318" t="str">
            <v>%MO</v>
          </cell>
          <cell r="M5318">
            <v>4.41E-2</v>
          </cell>
          <cell r="N5318">
            <v>0.68</v>
          </cell>
          <cell r="O5318">
            <v>0.03</v>
          </cell>
          <cell r="P5318">
            <v>5.87</v>
          </cell>
          <cell r="Q5318">
            <v>3.99</v>
          </cell>
        </row>
        <row r="5319">
          <cell r="J5319" t="str">
            <v>CAMION GRUA DE 5.75TN</v>
          </cell>
          <cell r="K5319" t="str">
            <v>hm</v>
          </cell>
          <cell r="M5319">
            <v>6.4000000000000003E-3</v>
          </cell>
          <cell r="N5319">
            <v>100.8</v>
          </cell>
          <cell r="O5319">
            <v>0.65</v>
          </cell>
          <cell r="P5319">
            <v>0.85</v>
          </cell>
          <cell r="Q5319">
            <v>86.45</v>
          </cell>
        </row>
        <row r="5320">
          <cell r="J5320" t="str">
            <v>JEFE DE GRUPO</v>
          </cell>
          <cell r="K5320" t="str">
            <v>hh</v>
          </cell>
          <cell r="M5320">
            <v>8.0000000000000004E-4</v>
          </cell>
          <cell r="N5320">
            <v>13.01</v>
          </cell>
          <cell r="O5320">
            <v>0.01</v>
          </cell>
          <cell r="P5320">
            <v>0.18</v>
          </cell>
          <cell r="Q5320">
            <v>2.21</v>
          </cell>
        </row>
        <row r="5321">
          <cell r="J5321" t="str">
            <v>OPERARIO</v>
          </cell>
          <cell r="K5321" t="str">
            <v>hh</v>
          </cell>
          <cell r="M5321">
            <v>4.8999999999999998E-3</v>
          </cell>
          <cell r="N5321">
            <v>12.2</v>
          </cell>
          <cell r="O5321">
            <v>0.06</v>
          </cell>
          <cell r="P5321">
            <v>1.08</v>
          </cell>
          <cell r="Q5321">
            <v>13.25</v>
          </cell>
        </row>
        <row r="5322">
          <cell r="J5322" t="str">
            <v>OFICIAL</v>
          </cell>
          <cell r="K5322" t="str">
            <v>hh</v>
          </cell>
          <cell r="M5322">
            <v>4.5999999999999999E-3</v>
          </cell>
          <cell r="N5322">
            <v>10.87</v>
          </cell>
          <cell r="O5322">
            <v>0.05</v>
          </cell>
          <cell r="P5322">
            <v>1.02</v>
          </cell>
          <cell r="Q5322">
            <v>11.04</v>
          </cell>
        </row>
        <row r="5323">
          <cell r="J5323" t="str">
            <v>AYUDANTE</v>
          </cell>
          <cell r="K5323" t="str">
            <v>hh</v>
          </cell>
          <cell r="M5323">
            <v>4.0800000000000003E-2</v>
          </cell>
          <cell r="N5323">
            <v>9.81</v>
          </cell>
          <cell r="O5323">
            <v>0.4</v>
          </cell>
          <cell r="P5323">
            <v>9.01</v>
          </cell>
          <cell r="Q5323">
            <v>88.34</v>
          </cell>
        </row>
        <row r="5324">
          <cell r="J5324" t="str">
            <v>LADRILLO PARA TECHO 15 X 30 X 30 cm 8 HUECOS REX</v>
          </cell>
          <cell r="K5324" t="str">
            <v>u</v>
          </cell>
          <cell r="M5324">
            <v>1.05</v>
          </cell>
          <cell r="N5324">
            <v>1.6</v>
          </cell>
          <cell r="O5324">
            <v>1.68</v>
          </cell>
          <cell r="P5324">
            <v>231.89</v>
          </cell>
          <cell r="Q5324">
            <v>371.03</v>
          </cell>
        </row>
        <row r="5325">
          <cell r="J5325" t="str">
            <v>IMPLEMENTOS DE SEGURIDAD</v>
          </cell>
          <cell r="K5325" t="str">
            <v>hh</v>
          </cell>
          <cell r="M5325">
            <v>4.2599999999999999E-2</v>
          </cell>
          <cell r="N5325">
            <v>0.47</v>
          </cell>
          <cell r="O5325">
            <v>0.02</v>
          </cell>
          <cell r="P5325">
            <v>9.41</v>
          </cell>
          <cell r="Q5325">
            <v>4.42</v>
          </cell>
        </row>
        <row r="5326">
          <cell r="J5326" t="str">
            <v>HERRAMIENTAS MANUALES</v>
          </cell>
          <cell r="K5326" t="str">
            <v>%MO</v>
          </cell>
          <cell r="M5326">
            <v>3.6999999999999998E-2</v>
          </cell>
          <cell r="N5326">
            <v>0.54</v>
          </cell>
          <cell r="O5326">
            <v>0.02</v>
          </cell>
          <cell r="P5326">
            <v>8.17</v>
          </cell>
          <cell r="Q5326">
            <v>4.42</v>
          </cell>
        </row>
        <row r="5327">
          <cell r="J5327" t="str">
            <v>SERVICIO DE GRUA</v>
          </cell>
          <cell r="K5327" t="str">
            <v>glb</v>
          </cell>
          <cell r="M5327">
            <v>1</v>
          </cell>
          <cell r="N5327">
            <v>0.14000000000000001</v>
          </cell>
          <cell r="O5327">
            <v>0.14000000000000001</v>
          </cell>
          <cell r="P5327">
            <v>220.85</v>
          </cell>
          <cell r="Q5327">
            <v>30.92</v>
          </cell>
        </row>
        <row r="5328">
          <cell r="J5328" t="str">
            <v>JEFE DE GRUPO</v>
          </cell>
          <cell r="K5328" t="str">
            <v>hh</v>
          </cell>
          <cell r="M5328">
            <v>5.2999999999999999E-2</v>
          </cell>
          <cell r="N5328">
            <v>13.01</v>
          </cell>
          <cell r="O5328">
            <v>0.69</v>
          </cell>
          <cell r="P5328">
            <v>0.17</v>
          </cell>
          <cell r="Q5328">
            <v>2.2400000000000002</v>
          </cell>
        </row>
        <row r="5329">
          <cell r="J5329" t="str">
            <v>OPERARIO</v>
          </cell>
          <cell r="K5329" t="str">
            <v>hh</v>
          </cell>
          <cell r="M5329">
            <v>1.0664</v>
          </cell>
          <cell r="N5329">
            <v>12.2</v>
          </cell>
          <cell r="O5329">
            <v>13.01</v>
          </cell>
          <cell r="P5329">
            <v>3.47</v>
          </cell>
          <cell r="Q5329">
            <v>42.28</v>
          </cell>
        </row>
        <row r="5330">
          <cell r="J5330" t="str">
            <v>AYUDANTE</v>
          </cell>
          <cell r="K5330" t="str">
            <v>hh</v>
          </cell>
          <cell r="M5330">
            <v>1.0663</v>
          </cell>
          <cell r="N5330">
            <v>9.81</v>
          </cell>
          <cell r="O5330">
            <v>10.46</v>
          </cell>
          <cell r="P5330">
            <v>3.47</v>
          </cell>
          <cell r="Q5330">
            <v>34</v>
          </cell>
        </row>
        <row r="5331">
          <cell r="J5331" t="str">
            <v>OPERADOR DE EQUIPO PESADO</v>
          </cell>
          <cell r="K5331" t="str">
            <v>hh</v>
          </cell>
          <cell r="M5331">
            <v>8.6199999999999999E-2</v>
          </cell>
          <cell r="N5331">
            <v>12.64</v>
          </cell>
          <cell r="O5331">
            <v>1.0900000000000001</v>
          </cell>
          <cell r="P5331">
            <v>0.28000000000000003</v>
          </cell>
          <cell r="Q5331">
            <v>3.54</v>
          </cell>
        </row>
        <row r="5332">
          <cell r="J5332" t="str">
            <v>CONCRETO PREMEZCLADO f'c=210 kg/cm2, Piedra 67, Slump 3-4"</v>
          </cell>
          <cell r="K5332" t="str">
            <v>m3</v>
          </cell>
          <cell r="M5332">
            <v>1.03</v>
          </cell>
          <cell r="N5332">
            <v>200.99</v>
          </cell>
          <cell r="O5332">
            <v>207.02</v>
          </cell>
          <cell r="P5332">
            <v>3.35</v>
          </cell>
          <cell r="Q5332">
            <v>672.82</v>
          </cell>
        </row>
        <row r="5333">
          <cell r="J5333" t="str">
            <v>PETROLEO D-2</v>
          </cell>
          <cell r="K5333" t="str">
            <v>gal</v>
          </cell>
          <cell r="M5333">
            <v>0.6</v>
          </cell>
          <cell r="N5333">
            <v>8.4</v>
          </cell>
          <cell r="O5333">
            <v>5.04</v>
          </cell>
          <cell r="P5333">
            <v>1.95</v>
          </cell>
          <cell r="Q5333">
            <v>16.38</v>
          </cell>
        </row>
        <row r="5334">
          <cell r="J5334" t="str">
            <v>IMPLEMENTOS DE SEGURIDAD</v>
          </cell>
          <cell r="K5334" t="str">
            <v>hh</v>
          </cell>
          <cell r="M5334">
            <v>2.2766000000000002</v>
          </cell>
          <cell r="N5334">
            <v>0.47</v>
          </cell>
          <cell r="O5334">
            <v>1.07</v>
          </cell>
          <cell r="P5334">
            <v>7.4</v>
          </cell>
          <cell r="Q5334">
            <v>3.48</v>
          </cell>
        </row>
        <row r="5335">
          <cell r="J5335" t="str">
            <v>GASOLINA 84</v>
          </cell>
          <cell r="K5335" t="str">
            <v>gal</v>
          </cell>
          <cell r="M5335">
            <v>0.21329999999999999</v>
          </cell>
          <cell r="N5335">
            <v>8.3000000000000007</v>
          </cell>
          <cell r="O5335">
            <v>1.77</v>
          </cell>
          <cell r="P5335">
            <v>0.69</v>
          </cell>
          <cell r="Q5335">
            <v>5.75</v>
          </cell>
        </row>
        <row r="5336">
          <cell r="J5336" t="str">
            <v>VIBRADOR DE CONCRETO3/4" - 2"</v>
          </cell>
          <cell r="K5336" t="str">
            <v>hm</v>
          </cell>
          <cell r="M5336">
            <v>0.79400000000000004</v>
          </cell>
          <cell r="N5336">
            <v>5</v>
          </cell>
          <cell r="O5336">
            <v>3.97</v>
          </cell>
          <cell r="P5336">
            <v>2.58</v>
          </cell>
          <cell r="Q5336">
            <v>12.9</v>
          </cell>
        </row>
        <row r="5337">
          <cell r="J5337" t="str">
            <v>GRUA TORRE MC60</v>
          </cell>
          <cell r="K5337" t="str">
            <v>hm</v>
          </cell>
          <cell r="M5337">
            <v>8.5699999999999998E-2</v>
          </cell>
          <cell r="N5337">
            <v>127.99</v>
          </cell>
          <cell r="O5337">
            <v>10.97</v>
          </cell>
          <cell r="P5337">
            <v>0.28000000000000003</v>
          </cell>
          <cell r="Q5337">
            <v>35.65</v>
          </cell>
        </row>
        <row r="5338">
          <cell r="J5338" t="str">
            <v>HERRAMIENTAS MANUALES</v>
          </cell>
          <cell r="K5338" t="str">
            <v>%MO</v>
          </cell>
          <cell r="M5338">
            <v>5.0099999999999999E-2</v>
          </cell>
          <cell r="N5338">
            <v>24.16</v>
          </cell>
          <cell r="O5338">
            <v>1.21</v>
          </cell>
          <cell r="P5338">
            <v>0.16</v>
          </cell>
          <cell r="Q5338">
            <v>3.93</v>
          </cell>
        </row>
        <row r="5339">
          <cell r="J5339" t="str">
            <v>JEFE DE GRUPO</v>
          </cell>
          <cell r="K5339" t="str">
            <v>hh</v>
          </cell>
          <cell r="M5339">
            <v>0.1729</v>
          </cell>
          <cell r="N5339">
            <v>13.01</v>
          </cell>
          <cell r="O5339">
            <v>2.25</v>
          </cell>
          <cell r="P5339">
            <v>5.24</v>
          </cell>
          <cell r="Q5339">
            <v>68.150000000000006</v>
          </cell>
        </row>
        <row r="5340">
          <cell r="J5340" t="str">
            <v>OPERARIO</v>
          </cell>
          <cell r="K5340" t="str">
            <v>hh</v>
          </cell>
          <cell r="M5340">
            <v>0.86309999999999998</v>
          </cell>
          <cell r="N5340">
            <v>12.2</v>
          </cell>
          <cell r="O5340">
            <v>10.53</v>
          </cell>
          <cell r="P5340">
            <v>26.14</v>
          </cell>
          <cell r="Q5340">
            <v>318.95</v>
          </cell>
        </row>
        <row r="5341">
          <cell r="J5341" t="str">
            <v>OFICIAL</v>
          </cell>
          <cell r="K5341" t="str">
            <v>hh</v>
          </cell>
          <cell r="M5341">
            <v>1.0359</v>
          </cell>
          <cell r="N5341">
            <v>10.87</v>
          </cell>
          <cell r="O5341">
            <v>11.26</v>
          </cell>
          <cell r="P5341">
            <v>31.38</v>
          </cell>
          <cell r="Q5341">
            <v>341.07</v>
          </cell>
        </row>
        <row r="5342">
          <cell r="J5342" t="str">
            <v>AYUDANTE</v>
          </cell>
          <cell r="K5342" t="str">
            <v>hh</v>
          </cell>
          <cell r="M5342">
            <v>0.34560000000000002</v>
          </cell>
          <cell r="N5342">
            <v>9.81</v>
          </cell>
          <cell r="O5342">
            <v>3.39</v>
          </cell>
          <cell r="P5342">
            <v>10.47</v>
          </cell>
          <cell r="Q5342">
            <v>102.68</v>
          </cell>
        </row>
        <row r="5343">
          <cell r="J5343" t="str">
            <v>ALAMBRE NEGRO RECOCIDO Nº 8</v>
          </cell>
          <cell r="K5343" t="str">
            <v>Kg</v>
          </cell>
          <cell r="M5343">
            <v>0.12</v>
          </cell>
          <cell r="N5343">
            <v>3</v>
          </cell>
          <cell r="O5343">
            <v>0.36</v>
          </cell>
          <cell r="P5343">
            <v>3.63</v>
          </cell>
          <cell r="Q5343">
            <v>10.9</v>
          </cell>
        </row>
        <row r="5344">
          <cell r="J5344" t="str">
            <v>CLAVOS PARA MADERA CON CABEZA</v>
          </cell>
          <cell r="K5344" t="str">
            <v>Kg</v>
          </cell>
          <cell r="M5344">
            <v>0.2172</v>
          </cell>
          <cell r="N5344">
            <v>2.9</v>
          </cell>
          <cell r="O5344">
            <v>0.63</v>
          </cell>
          <cell r="P5344">
            <v>6.58</v>
          </cell>
          <cell r="Q5344">
            <v>19.079999999999998</v>
          </cell>
        </row>
        <row r="5345">
          <cell r="J5345" t="str">
            <v>MADERA TORNILLO INC. CORTE</v>
          </cell>
          <cell r="K5345" t="str">
            <v>p2</v>
          </cell>
          <cell r="M5345">
            <v>4.3375000000000004</v>
          </cell>
          <cell r="N5345">
            <v>3.7</v>
          </cell>
          <cell r="O5345">
            <v>16.05</v>
          </cell>
          <cell r="P5345">
            <v>131.38</v>
          </cell>
          <cell r="Q5345">
            <v>486.15</v>
          </cell>
        </row>
        <row r="5346">
          <cell r="J5346" t="str">
            <v>IMPLEMENTOS DE SEGURIDAD</v>
          </cell>
          <cell r="K5346" t="str">
            <v>hh</v>
          </cell>
          <cell r="M5346">
            <v>2.4255</v>
          </cell>
          <cell r="N5346">
            <v>0.47</v>
          </cell>
          <cell r="O5346">
            <v>1.1399999999999999</v>
          </cell>
          <cell r="P5346">
            <v>73.47</v>
          </cell>
          <cell r="Q5346">
            <v>34.53</v>
          </cell>
        </row>
        <row r="5347">
          <cell r="J5347" t="str">
            <v>HERRAMIENTAS MANUALES</v>
          </cell>
          <cell r="K5347" t="str">
            <v>%MO</v>
          </cell>
          <cell r="M5347">
            <v>5.0200000000000002E-2</v>
          </cell>
          <cell r="N5347">
            <v>29.51</v>
          </cell>
          <cell r="O5347">
            <v>1.48</v>
          </cell>
          <cell r="P5347">
            <v>1.52</v>
          </cell>
          <cell r="Q5347">
            <v>44.83</v>
          </cell>
        </row>
        <row r="5348">
          <cell r="J5348" t="str">
            <v>SERVICIO DEHABILITADO DE ACERO DE REFUERZO</v>
          </cell>
          <cell r="K5348" t="str">
            <v>Kg</v>
          </cell>
          <cell r="M5348">
            <v>1.1143000000000001</v>
          </cell>
          <cell r="N5348">
            <v>0.35</v>
          </cell>
          <cell r="O5348">
            <v>0.39</v>
          </cell>
          <cell r="P5348">
            <v>304.33</v>
          </cell>
          <cell r="Q5348">
            <v>106.51</v>
          </cell>
        </row>
        <row r="5349">
          <cell r="J5349" t="str">
            <v>JEFE DE GRUPO</v>
          </cell>
          <cell r="K5349" t="str">
            <v>hh</v>
          </cell>
          <cell r="M5349">
            <v>2.3E-3</v>
          </cell>
          <cell r="N5349">
            <v>13.01</v>
          </cell>
          <cell r="O5349">
            <v>0.03</v>
          </cell>
          <cell r="P5349">
            <v>0.63</v>
          </cell>
          <cell r="Q5349">
            <v>8.19</v>
          </cell>
        </row>
        <row r="5350">
          <cell r="J5350" t="str">
            <v>OPERARIO</v>
          </cell>
          <cell r="K5350" t="str">
            <v>hh</v>
          </cell>
          <cell r="M5350">
            <v>2.5399999999999999E-2</v>
          </cell>
          <cell r="N5350">
            <v>12.2</v>
          </cell>
          <cell r="O5350">
            <v>0.31</v>
          </cell>
          <cell r="P5350">
            <v>6.94</v>
          </cell>
          <cell r="Q5350">
            <v>84.66</v>
          </cell>
        </row>
        <row r="5351">
          <cell r="J5351" t="str">
            <v>OFICIAL</v>
          </cell>
          <cell r="K5351" t="str">
            <v>hh</v>
          </cell>
          <cell r="M5351">
            <v>2.4799999999999999E-2</v>
          </cell>
          <cell r="N5351">
            <v>10.87</v>
          </cell>
          <cell r="O5351">
            <v>0.27</v>
          </cell>
          <cell r="P5351">
            <v>6.77</v>
          </cell>
          <cell r="Q5351">
            <v>73.739999999999995</v>
          </cell>
        </row>
        <row r="5352">
          <cell r="J5352" t="str">
            <v>ACERO CORRUGADO fy=4200 kg/cm2 GRADO 60</v>
          </cell>
          <cell r="K5352" t="str">
            <v>Kg</v>
          </cell>
          <cell r="M5352">
            <v>1.1000000000000001</v>
          </cell>
          <cell r="N5352">
            <v>2.33</v>
          </cell>
          <cell r="O5352">
            <v>2.56</v>
          </cell>
          <cell r="P5352">
            <v>300.42</v>
          </cell>
          <cell r="Q5352">
            <v>699.16</v>
          </cell>
        </row>
        <row r="5353">
          <cell r="J5353" t="str">
            <v>ALAMBRE NEGRO RECOCIDO Nº 16</v>
          </cell>
          <cell r="K5353" t="str">
            <v>Kg</v>
          </cell>
          <cell r="M5353">
            <v>6.1100000000000002E-2</v>
          </cell>
          <cell r="N5353">
            <v>3.11</v>
          </cell>
          <cell r="O5353">
            <v>0.19</v>
          </cell>
          <cell r="P5353">
            <v>16.690000000000001</v>
          </cell>
          <cell r="Q5353">
            <v>51.89</v>
          </cell>
        </row>
        <row r="5354">
          <cell r="J5354" t="str">
            <v>PETROLEO D-2</v>
          </cell>
          <cell r="K5354" t="str">
            <v>gal</v>
          </cell>
          <cell r="M5354">
            <v>2.0199999999999999E-2</v>
          </cell>
          <cell r="N5354">
            <v>8.4</v>
          </cell>
          <cell r="O5354">
            <v>0.17</v>
          </cell>
          <cell r="P5354">
            <v>5.52</v>
          </cell>
          <cell r="Q5354">
            <v>46.43</v>
          </cell>
        </row>
        <row r="5355">
          <cell r="J5355" t="str">
            <v>IMPLEMENTOS DE SEGURIDAD</v>
          </cell>
          <cell r="K5355" t="str">
            <v>hh</v>
          </cell>
          <cell r="M5355">
            <v>4.2599999999999999E-2</v>
          </cell>
          <cell r="N5355">
            <v>0.47</v>
          </cell>
          <cell r="O5355">
            <v>0.02</v>
          </cell>
          <cell r="P5355">
            <v>11.63</v>
          </cell>
          <cell r="Q5355">
            <v>5.46</v>
          </cell>
        </row>
        <row r="5356">
          <cell r="J5356" t="str">
            <v>HERRAMIENTAS MANUALES</v>
          </cell>
          <cell r="K5356" t="str">
            <v>%MO</v>
          </cell>
          <cell r="M5356">
            <v>4.41E-2</v>
          </cell>
          <cell r="N5356">
            <v>0.68</v>
          </cell>
          <cell r="O5356">
            <v>0.03</v>
          </cell>
          <cell r="P5356">
            <v>12.04</v>
          </cell>
          <cell r="Q5356">
            <v>8.19</v>
          </cell>
        </row>
        <row r="5357">
          <cell r="J5357" t="str">
            <v>CAMION GRUA DE 5.75TN</v>
          </cell>
          <cell r="K5357" t="str">
            <v>hm</v>
          </cell>
          <cell r="M5357">
            <v>6.4000000000000003E-3</v>
          </cell>
          <cell r="N5357">
            <v>100.8</v>
          </cell>
          <cell r="O5357">
            <v>0.65</v>
          </cell>
          <cell r="P5357">
            <v>1.75</v>
          </cell>
          <cell r="Q5357">
            <v>177.52</v>
          </cell>
        </row>
        <row r="5358">
          <cell r="J5358" t="str">
            <v>SUMINISTRO Y MONTAJE DE ESTRUCTURA METALICA</v>
          </cell>
          <cell r="K5358" t="str">
            <v>Kg</v>
          </cell>
          <cell r="M5358">
            <v>1</v>
          </cell>
          <cell r="N5358">
            <v>9.82</v>
          </cell>
          <cell r="O5358">
            <v>9.82</v>
          </cell>
          <cell r="P5358">
            <v>149.97</v>
          </cell>
          <cell r="Q5358">
            <v>1472.71</v>
          </cell>
        </row>
        <row r="5359">
          <cell r="J5359" t="str">
            <v>JEFE DE GRUPO</v>
          </cell>
          <cell r="K5359" t="str">
            <v>hh</v>
          </cell>
          <cell r="M5359">
            <v>0.2006</v>
          </cell>
          <cell r="N5359">
            <v>13.01</v>
          </cell>
          <cell r="O5359">
            <v>2.61</v>
          </cell>
          <cell r="P5359">
            <v>42.06</v>
          </cell>
          <cell r="Q5359">
            <v>547.24</v>
          </cell>
        </row>
        <row r="5360">
          <cell r="J5360" t="str">
            <v>AYUDANTE</v>
          </cell>
          <cell r="K5360" t="str">
            <v>hh</v>
          </cell>
          <cell r="M5360">
            <v>2.0265</v>
          </cell>
          <cell r="N5360">
            <v>9.81</v>
          </cell>
          <cell r="O5360">
            <v>19.88</v>
          </cell>
          <cell r="P5360">
            <v>424.9</v>
          </cell>
          <cell r="Q5360">
            <v>4168.24</v>
          </cell>
        </row>
        <row r="5361">
          <cell r="J5361" t="str">
            <v>IMPLEMENTOS DE SEGURIDAD</v>
          </cell>
          <cell r="K5361" t="str">
            <v>hh</v>
          </cell>
          <cell r="M5361">
            <v>2.234</v>
          </cell>
          <cell r="N5361">
            <v>0.47</v>
          </cell>
          <cell r="O5361">
            <v>1.05</v>
          </cell>
          <cell r="P5361">
            <v>468.4</v>
          </cell>
          <cell r="Q5361">
            <v>220.15</v>
          </cell>
        </row>
        <row r="5362">
          <cell r="J5362" t="str">
            <v>HERRAMIENTAS MANUALES</v>
          </cell>
          <cell r="K5362" t="str">
            <v>%MO</v>
          </cell>
          <cell r="M5362">
            <v>4.99E-2</v>
          </cell>
          <cell r="N5362">
            <v>23.26</v>
          </cell>
          <cell r="O5362">
            <v>1.1599999999999999</v>
          </cell>
          <cell r="P5362">
            <v>10.46</v>
          </cell>
          <cell r="Q5362">
            <v>243.22</v>
          </cell>
        </row>
        <row r="5363">
          <cell r="J5363" t="str">
            <v>JEFE DE GRUPO</v>
          </cell>
          <cell r="K5363" t="str">
            <v>hh</v>
          </cell>
          <cell r="M5363">
            <v>1.5E-3</v>
          </cell>
          <cell r="N5363">
            <v>13.01</v>
          </cell>
          <cell r="O5363">
            <v>0.02</v>
          </cell>
          <cell r="P5363">
            <v>0.39</v>
          </cell>
          <cell r="Q5363">
            <v>5.24</v>
          </cell>
        </row>
        <row r="5364">
          <cell r="J5364" t="str">
            <v>AYUDANTE</v>
          </cell>
          <cell r="K5364" t="str">
            <v>hh</v>
          </cell>
          <cell r="M5364">
            <v>2.0400000000000001E-2</v>
          </cell>
          <cell r="N5364">
            <v>9.81</v>
          </cell>
          <cell r="O5364">
            <v>0.2</v>
          </cell>
          <cell r="P5364">
            <v>5.35</v>
          </cell>
          <cell r="Q5364">
            <v>52.42</v>
          </cell>
        </row>
        <row r="5365">
          <cell r="J5365" t="str">
            <v>OPERADOR DE EQUIPO PESADO</v>
          </cell>
          <cell r="K5365" t="str">
            <v>hh</v>
          </cell>
          <cell r="M5365">
            <v>4.9799999999999997E-2</v>
          </cell>
          <cell r="N5365">
            <v>12.64</v>
          </cell>
          <cell r="O5365">
            <v>0.63</v>
          </cell>
          <cell r="P5365">
            <v>13.05</v>
          </cell>
          <cell r="Q5365">
            <v>165.12</v>
          </cell>
        </row>
        <row r="5366">
          <cell r="J5366" t="str">
            <v>PETROLEO D-2</v>
          </cell>
          <cell r="K5366" t="str">
            <v>gal</v>
          </cell>
          <cell r="M5366">
            <v>0.29759999999999998</v>
          </cell>
          <cell r="N5366">
            <v>8.4</v>
          </cell>
          <cell r="O5366">
            <v>2.5</v>
          </cell>
          <cell r="P5366">
            <v>78</v>
          </cell>
          <cell r="Q5366">
            <v>655.23</v>
          </cell>
        </row>
        <row r="5367">
          <cell r="J5367" t="str">
            <v>IMPLEMENTOS DE SEGURIDAD</v>
          </cell>
          <cell r="K5367" t="str">
            <v>hh</v>
          </cell>
          <cell r="M5367">
            <v>6.3799999999999996E-2</v>
          </cell>
          <cell r="N5367">
            <v>0.47</v>
          </cell>
          <cell r="O5367">
            <v>0.03</v>
          </cell>
          <cell r="P5367">
            <v>16.72</v>
          </cell>
          <cell r="Q5367">
            <v>7.86</v>
          </cell>
        </row>
        <row r="5368">
          <cell r="J5368" t="str">
            <v>CAMION VOLQUETE 12 m3</v>
          </cell>
          <cell r="K5368" t="str">
            <v>hm</v>
          </cell>
          <cell r="M5368">
            <v>3.2800000000000003E-2</v>
          </cell>
          <cell r="N5368">
            <v>130.97999999999999</v>
          </cell>
          <cell r="O5368">
            <v>4.3</v>
          </cell>
          <cell r="P5368">
            <v>8.6</v>
          </cell>
          <cell r="Q5368">
            <v>1126.99</v>
          </cell>
        </row>
        <row r="5369">
          <cell r="J5369" t="str">
            <v>CARGADOR RETROEXCAVADOR 62 HP 1 yd3</v>
          </cell>
          <cell r="K5369" t="str">
            <v>hm</v>
          </cell>
          <cell r="M5369">
            <v>8.6999999999999994E-3</v>
          </cell>
          <cell r="N5369">
            <v>94.09</v>
          </cell>
          <cell r="O5369">
            <v>0.82</v>
          </cell>
          <cell r="P5369">
            <v>2.2799999999999998</v>
          </cell>
          <cell r="Q5369">
            <v>214.91</v>
          </cell>
        </row>
        <row r="5370">
          <cell r="J5370" t="str">
            <v>JEFE DE GRUPO</v>
          </cell>
          <cell r="K5370" t="str">
            <v>hh</v>
          </cell>
          <cell r="M5370">
            <v>3.15E-2</v>
          </cell>
          <cell r="N5370">
            <v>13.01</v>
          </cell>
          <cell r="O5370">
            <v>0.41</v>
          </cell>
          <cell r="P5370">
            <v>6.6</v>
          </cell>
          <cell r="Q5370">
            <v>85.96</v>
          </cell>
        </row>
        <row r="5371">
          <cell r="J5371" t="str">
            <v>OPERARIO</v>
          </cell>
          <cell r="K5371" t="str">
            <v>hh</v>
          </cell>
          <cell r="M5371">
            <v>0.32050000000000001</v>
          </cell>
          <cell r="N5371">
            <v>12.2</v>
          </cell>
          <cell r="O5371">
            <v>3.91</v>
          </cell>
          <cell r="P5371">
            <v>67.2</v>
          </cell>
          <cell r="Q5371">
            <v>819.81</v>
          </cell>
        </row>
        <row r="5372">
          <cell r="J5372" t="str">
            <v>AYUDANTE</v>
          </cell>
          <cell r="K5372" t="str">
            <v>hh</v>
          </cell>
          <cell r="M5372">
            <v>0.96020000000000005</v>
          </cell>
          <cell r="N5372">
            <v>9.81</v>
          </cell>
          <cell r="O5372">
            <v>9.42</v>
          </cell>
          <cell r="P5372">
            <v>201.33</v>
          </cell>
          <cell r="Q5372">
            <v>1975.09</v>
          </cell>
        </row>
        <row r="5373">
          <cell r="J5373" t="str">
            <v>PIEDRA GRANDE DE 6"</v>
          </cell>
          <cell r="K5373" t="str">
            <v>m3</v>
          </cell>
          <cell r="M5373">
            <v>0.45290000000000002</v>
          </cell>
          <cell r="N5373">
            <v>35</v>
          </cell>
          <cell r="O5373">
            <v>15.85</v>
          </cell>
          <cell r="P5373">
            <v>94.96</v>
          </cell>
          <cell r="Q5373">
            <v>3323.27</v>
          </cell>
        </row>
        <row r="5374">
          <cell r="J5374" t="str">
            <v>CONCRETO PREMEZCLADO f'c=100 kg/cm2</v>
          </cell>
          <cell r="K5374" t="str">
            <v>m3</v>
          </cell>
          <cell r="M5374">
            <v>0.78500000000000003</v>
          </cell>
          <cell r="N5374">
            <v>170.29</v>
          </cell>
          <cell r="O5374">
            <v>133.68</v>
          </cell>
          <cell r="P5374">
            <v>164.59</v>
          </cell>
          <cell r="Q5374">
            <v>28028.69</v>
          </cell>
        </row>
        <row r="5375">
          <cell r="J5375" t="str">
            <v>IMPLEMENTOS DE SEGURIDAD</v>
          </cell>
          <cell r="K5375" t="str">
            <v>hh</v>
          </cell>
          <cell r="M5375">
            <v>1.3190999999999999</v>
          </cell>
          <cell r="N5375">
            <v>0.47</v>
          </cell>
          <cell r="O5375">
            <v>0.62</v>
          </cell>
          <cell r="P5375">
            <v>276.58</v>
          </cell>
          <cell r="Q5375">
            <v>130</v>
          </cell>
        </row>
        <row r="5376">
          <cell r="J5376" t="str">
            <v>HERRAMIENTAS MANUALES</v>
          </cell>
          <cell r="K5376" t="str">
            <v>%MO</v>
          </cell>
          <cell r="M5376">
            <v>2.7199999999999998E-2</v>
          </cell>
          <cell r="N5376">
            <v>14.69</v>
          </cell>
          <cell r="O5376">
            <v>0.4</v>
          </cell>
          <cell r="P5376">
            <v>5.7</v>
          </cell>
          <cell r="Q5376">
            <v>83.87</v>
          </cell>
        </row>
        <row r="5377">
          <cell r="J5377" t="str">
            <v>JEFE DE GRUPO</v>
          </cell>
          <cell r="K5377" t="str">
            <v>hh</v>
          </cell>
          <cell r="M5377">
            <v>4.4600000000000001E-2</v>
          </cell>
          <cell r="N5377">
            <v>13.01</v>
          </cell>
          <cell r="O5377">
            <v>0.57999999999999996</v>
          </cell>
          <cell r="P5377">
            <v>1.17</v>
          </cell>
          <cell r="Q5377">
            <v>15.2</v>
          </cell>
        </row>
        <row r="5378">
          <cell r="J5378" t="str">
            <v>OPERARIO</v>
          </cell>
          <cell r="K5378" t="str">
            <v>hh</v>
          </cell>
          <cell r="M5378">
            <v>1.3335999999999999</v>
          </cell>
          <cell r="N5378">
            <v>12.2</v>
          </cell>
          <cell r="O5378">
            <v>16.27</v>
          </cell>
          <cell r="P5378">
            <v>34.950000000000003</v>
          </cell>
          <cell r="Q5378">
            <v>426.44</v>
          </cell>
        </row>
        <row r="5379">
          <cell r="J5379" t="str">
            <v>AYUDANTE</v>
          </cell>
          <cell r="K5379" t="str">
            <v>hh</v>
          </cell>
          <cell r="M5379">
            <v>0.44440000000000002</v>
          </cell>
          <cell r="N5379">
            <v>9.81</v>
          </cell>
          <cell r="O5379">
            <v>4.3600000000000003</v>
          </cell>
          <cell r="P5379">
            <v>11.65</v>
          </cell>
          <cell r="Q5379">
            <v>114.28</v>
          </cell>
        </row>
        <row r="5380">
          <cell r="J5380" t="str">
            <v>CONCRETO PREMEZCLADO f'c=175 kg/cm2, Piedra 57, Slump 3-4"</v>
          </cell>
          <cell r="K5380" t="str">
            <v>m3</v>
          </cell>
          <cell r="M5380">
            <v>1.05</v>
          </cell>
          <cell r="N5380">
            <v>192.19</v>
          </cell>
          <cell r="O5380">
            <v>201.8</v>
          </cell>
          <cell r="P5380">
            <v>27.52</v>
          </cell>
          <cell r="Q5380">
            <v>5289.18</v>
          </cell>
        </row>
        <row r="5381">
          <cell r="J5381" t="str">
            <v>IMPLEMENTOS DE SEGURIDAD</v>
          </cell>
          <cell r="K5381" t="str">
            <v>hh</v>
          </cell>
          <cell r="M5381">
            <v>1.8298000000000001</v>
          </cell>
          <cell r="N5381">
            <v>0.47</v>
          </cell>
          <cell r="O5381">
            <v>0.86</v>
          </cell>
          <cell r="P5381">
            <v>47.96</v>
          </cell>
          <cell r="Q5381">
            <v>22.54</v>
          </cell>
        </row>
        <row r="5382">
          <cell r="J5382" t="str">
            <v>GASOLINA 84</v>
          </cell>
          <cell r="K5382" t="str">
            <v>gal</v>
          </cell>
          <cell r="M5382">
            <v>0.17829999999999999</v>
          </cell>
          <cell r="N5382">
            <v>8.3000000000000007</v>
          </cell>
          <cell r="O5382">
            <v>1.48</v>
          </cell>
          <cell r="P5382">
            <v>4.67</v>
          </cell>
          <cell r="Q5382">
            <v>38.79</v>
          </cell>
        </row>
        <row r="5383">
          <cell r="J5383" t="str">
            <v>VIBRADOR DE CONCRETO3/4" - 2"</v>
          </cell>
          <cell r="K5383" t="str">
            <v>hm</v>
          </cell>
          <cell r="M5383">
            <v>0.66200000000000003</v>
          </cell>
          <cell r="N5383">
            <v>5</v>
          </cell>
          <cell r="O5383">
            <v>3.31</v>
          </cell>
          <cell r="P5383">
            <v>17.350000000000001</v>
          </cell>
          <cell r="Q5383">
            <v>86.76</v>
          </cell>
        </row>
        <row r="5384">
          <cell r="J5384" t="str">
            <v>HERRAMIENTAS MANUALES</v>
          </cell>
          <cell r="K5384" t="str">
            <v>%MO</v>
          </cell>
          <cell r="M5384">
            <v>0.05</v>
          </cell>
          <cell r="N5384">
            <v>21.21</v>
          </cell>
          <cell r="O5384">
            <v>1.06</v>
          </cell>
          <cell r="P5384">
            <v>1.31</v>
          </cell>
          <cell r="Q5384">
            <v>27.78</v>
          </cell>
        </row>
        <row r="5385">
          <cell r="J5385" t="str">
            <v>JEFE DE GRUPO</v>
          </cell>
          <cell r="K5385" t="str">
            <v>hh</v>
          </cell>
          <cell r="M5385">
            <v>6.3799999999999996E-2</v>
          </cell>
          <cell r="N5385">
            <v>13.01</v>
          </cell>
          <cell r="O5385">
            <v>0.83</v>
          </cell>
          <cell r="P5385">
            <v>22.29</v>
          </cell>
          <cell r="Q5385">
            <v>290.04000000000002</v>
          </cell>
        </row>
        <row r="5386">
          <cell r="J5386" t="str">
            <v>OPERARIO</v>
          </cell>
          <cell r="K5386" t="str">
            <v>hh</v>
          </cell>
          <cell r="M5386">
            <v>0.64019999999999999</v>
          </cell>
          <cell r="N5386">
            <v>12.2</v>
          </cell>
          <cell r="O5386">
            <v>7.81</v>
          </cell>
          <cell r="P5386">
            <v>223.72</v>
          </cell>
          <cell r="Q5386">
            <v>2729.2</v>
          </cell>
        </row>
        <row r="5387">
          <cell r="J5387" t="str">
            <v>OFICIAL</v>
          </cell>
          <cell r="K5387" t="str">
            <v>hh</v>
          </cell>
          <cell r="M5387">
            <v>0.64029999999999998</v>
          </cell>
          <cell r="N5387">
            <v>10.87</v>
          </cell>
          <cell r="O5387">
            <v>6.96</v>
          </cell>
          <cell r="P5387">
            <v>223.75</v>
          </cell>
          <cell r="Q5387">
            <v>2432.17</v>
          </cell>
        </row>
        <row r="5388">
          <cell r="J5388" t="str">
            <v>ALAMBRE NEGRO RECOCIDO Nº 8</v>
          </cell>
          <cell r="K5388" t="str">
            <v>Kg</v>
          </cell>
          <cell r="M5388">
            <v>0.26329999999999998</v>
          </cell>
          <cell r="N5388">
            <v>3</v>
          </cell>
          <cell r="O5388">
            <v>0.79</v>
          </cell>
          <cell r="P5388">
            <v>92.01</v>
          </cell>
          <cell r="Q5388">
            <v>276.07</v>
          </cell>
        </row>
        <row r="5389">
          <cell r="J5389" t="str">
            <v>CLAVOS PARA MADERA CON CABEZA</v>
          </cell>
          <cell r="K5389" t="str">
            <v>Kg</v>
          </cell>
          <cell r="M5389">
            <v>0.13100000000000001</v>
          </cell>
          <cell r="N5389">
            <v>2.9</v>
          </cell>
          <cell r="O5389">
            <v>0.38</v>
          </cell>
          <cell r="P5389">
            <v>45.78</v>
          </cell>
          <cell r="Q5389">
            <v>132.79</v>
          </cell>
        </row>
        <row r="5390">
          <cell r="J5390" t="str">
            <v>MADERA TORNILLO INC. CORTE</v>
          </cell>
          <cell r="K5390" t="str">
            <v>p2</v>
          </cell>
          <cell r="M5390">
            <v>4.8312999999999997</v>
          </cell>
          <cell r="N5390">
            <v>3.7</v>
          </cell>
          <cell r="O5390">
            <v>17.88</v>
          </cell>
          <cell r="P5390">
            <v>1688.3</v>
          </cell>
          <cell r="Q5390">
            <v>6248.17</v>
          </cell>
        </row>
        <row r="5391">
          <cell r="J5391" t="str">
            <v>IMPLEMENTOS DE SEGURIDAD</v>
          </cell>
          <cell r="K5391" t="str">
            <v>hh</v>
          </cell>
          <cell r="M5391">
            <v>1.3404</v>
          </cell>
          <cell r="N5391">
            <v>0.47</v>
          </cell>
          <cell r="O5391">
            <v>0.63</v>
          </cell>
          <cell r="P5391">
            <v>468.4</v>
          </cell>
          <cell r="Q5391">
            <v>220.15</v>
          </cell>
        </row>
        <row r="5392">
          <cell r="J5392" t="str">
            <v>HERRAMIENTAS MANUALES</v>
          </cell>
          <cell r="K5392" t="str">
            <v>%MO</v>
          </cell>
          <cell r="M5392">
            <v>3.0099999999999998E-2</v>
          </cell>
          <cell r="N5392">
            <v>16.29</v>
          </cell>
          <cell r="O5392">
            <v>0.49</v>
          </cell>
          <cell r="P5392">
            <v>10.52</v>
          </cell>
          <cell r="Q5392">
            <v>171.23</v>
          </cell>
        </row>
        <row r="5393">
          <cell r="J5393" t="str">
            <v>SERVICIO DEHABILITADO DE ACERO DE REFUERZO</v>
          </cell>
          <cell r="K5393" t="str">
            <v>Kg</v>
          </cell>
          <cell r="M5393">
            <v>1.1143000000000001</v>
          </cell>
          <cell r="N5393">
            <v>0.35</v>
          </cell>
          <cell r="O5393">
            <v>0.39</v>
          </cell>
          <cell r="P5393">
            <v>2042.21</v>
          </cell>
          <cell r="Q5393">
            <v>714.76</v>
          </cell>
        </row>
        <row r="5394">
          <cell r="J5394" t="str">
            <v>JEFE DE GRUPO</v>
          </cell>
          <cell r="K5394" t="str">
            <v>hh</v>
          </cell>
          <cell r="M5394">
            <v>2.3E-3</v>
          </cell>
          <cell r="N5394">
            <v>13.01</v>
          </cell>
          <cell r="O5394">
            <v>0.03</v>
          </cell>
          <cell r="P5394">
            <v>4.22</v>
          </cell>
          <cell r="Q5394">
            <v>54.98</v>
          </cell>
        </row>
        <row r="5395">
          <cell r="J5395" t="str">
            <v>OPERARIO</v>
          </cell>
          <cell r="K5395" t="str">
            <v>hh</v>
          </cell>
          <cell r="M5395">
            <v>2.5399999999999999E-2</v>
          </cell>
          <cell r="N5395">
            <v>12.2</v>
          </cell>
          <cell r="O5395">
            <v>0.31</v>
          </cell>
          <cell r="P5395">
            <v>46.55</v>
          </cell>
          <cell r="Q5395">
            <v>568.15</v>
          </cell>
        </row>
        <row r="5396">
          <cell r="J5396" t="str">
            <v>OFICIAL</v>
          </cell>
          <cell r="K5396" t="str">
            <v>hh</v>
          </cell>
          <cell r="M5396">
            <v>2.4799999999999999E-2</v>
          </cell>
          <cell r="N5396">
            <v>10.87</v>
          </cell>
          <cell r="O5396">
            <v>0.27</v>
          </cell>
          <cell r="P5396">
            <v>45.45</v>
          </cell>
          <cell r="Q5396">
            <v>494.84</v>
          </cell>
        </row>
        <row r="5397">
          <cell r="J5397" t="str">
            <v>ACERO CORRUGADO fy=4200 kg/cm2 GRADO 60</v>
          </cell>
          <cell r="K5397" t="str">
            <v>Kg</v>
          </cell>
          <cell r="M5397">
            <v>1.1000000000000001</v>
          </cell>
          <cell r="N5397">
            <v>2.33</v>
          </cell>
          <cell r="O5397">
            <v>2.56</v>
          </cell>
          <cell r="P5397">
            <v>2016</v>
          </cell>
          <cell r="Q5397">
            <v>4691.79</v>
          </cell>
        </row>
        <row r="5398">
          <cell r="J5398" t="str">
            <v>ALAMBRE NEGRO RECOCIDO Nº 16</v>
          </cell>
          <cell r="K5398" t="str">
            <v>Kg</v>
          </cell>
          <cell r="M5398">
            <v>6.1100000000000002E-2</v>
          </cell>
          <cell r="N5398">
            <v>3.11</v>
          </cell>
          <cell r="O5398">
            <v>0.19</v>
          </cell>
          <cell r="P5398">
            <v>111.98</v>
          </cell>
          <cell r="Q5398">
            <v>348.22</v>
          </cell>
        </row>
        <row r="5399">
          <cell r="J5399" t="str">
            <v>PETROLEO D-2</v>
          </cell>
          <cell r="K5399" t="str">
            <v>gal</v>
          </cell>
          <cell r="M5399">
            <v>2.0199999999999999E-2</v>
          </cell>
          <cell r="N5399">
            <v>8.4</v>
          </cell>
          <cell r="O5399">
            <v>0.17</v>
          </cell>
          <cell r="P5399">
            <v>37.020000000000003</v>
          </cell>
          <cell r="Q5399">
            <v>311.56</v>
          </cell>
        </row>
        <row r="5400">
          <cell r="J5400" t="str">
            <v>IMPLEMENTOS DE SEGURIDAD</v>
          </cell>
          <cell r="K5400" t="str">
            <v>hh</v>
          </cell>
          <cell r="M5400">
            <v>4.2599999999999999E-2</v>
          </cell>
          <cell r="N5400">
            <v>0.47</v>
          </cell>
          <cell r="O5400">
            <v>0.02</v>
          </cell>
          <cell r="P5400">
            <v>78.069999999999993</v>
          </cell>
          <cell r="Q5400">
            <v>36.65</v>
          </cell>
        </row>
        <row r="5401">
          <cell r="J5401" t="str">
            <v>HERRAMIENTAS MANUALES</v>
          </cell>
          <cell r="K5401" t="str">
            <v>%MO</v>
          </cell>
          <cell r="M5401">
            <v>4.41E-2</v>
          </cell>
          <cell r="N5401">
            <v>0.68</v>
          </cell>
          <cell r="O5401">
            <v>0.03</v>
          </cell>
          <cell r="P5401">
            <v>80.819999999999993</v>
          </cell>
          <cell r="Q5401">
            <v>54.98</v>
          </cell>
        </row>
        <row r="5402">
          <cell r="J5402" t="str">
            <v>CAMION GRUA DE 5.75TN</v>
          </cell>
          <cell r="K5402" t="str">
            <v>hm</v>
          </cell>
          <cell r="M5402">
            <v>6.4000000000000003E-3</v>
          </cell>
          <cell r="N5402">
            <v>100.8</v>
          </cell>
          <cell r="O5402">
            <v>0.65</v>
          </cell>
          <cell r="P5402">
            <v>11.73</v>
          </cell>
          <cell r="Q5402">
            <v>1191.27</v>
          </cell>
        </row>
        <row r="5403">
          <cell r="J5403" t="str">
            <v>OPERARIO</v>
          </cell>
          <cell r="K5403" t="str">
            <v>hh</v>
          </cell>
          <cell r="M5403">
            <v>0.53359999999999996</v>
          </cell>
          <cell r="N5403">
            <v>12.2</v>
          </cell>
          <cell r="O5403">
            <v>6.51</v>
          </cell>
          <cell r="P5403">
            <v>15.92</v>
          </cell>
          <cell r="Q5403">
            <v>194.26</v>
          </cell>
        </row>
        <row r="5404">
          <cell r="J5404" t="str">
            <v>OFICIAL</v>
          </cell>
          <cell r="K5404" t="str">
            <v>hh</v>
          </cell>
          <cell r="M5404">
            <v>0.53359999999999996</v>
          </cell>
          <cell r="N5404">
            <v>10.87</v>
          </cell>
          <cell r="O5404">
            <v>5.8</v>
          </cell>
          <cell r="P5404">
            <v>15.92</v>
          </cell>
          <cell r="Q5404">
            <v>173.07</v>
          </cell>
        </row>
        <row r="5405">
          <cell r="J5405" t="str">
            <v>AYUDANTE</v>
          </cell>
          <cell r="K5405" t="str">
            <v>hh</v>
          </cell>
          <cell r="M5405">
            <v>1.6004</v>
          </cell>
          <cell r="N5405">
            <v>9.81</v>
          </cell>
          <cell r="O5405">
            <v>15.7</v>
          </cell>
          <cell r="P5405">
            <v>47.76</v>
          </cell>
          <cell r="Q5405">
            <v>468.49</v>
          </cell>
        </row>
        <row r="5406">
          <cell r="J5406" t="str">
            <v>CONCRETO PREMEZCLADO f'c=210 kg/cm2, Piedra 67, Slump 3-4"</v>
          </cell>
          <cell r="K5406" t="str">
            <v>m3</v>
          </cell>
          <cell r="M5406">
            <v>1.05</v>
          </cell>
          <cell r="N5406">
            <v>200.99</v>
          </cell>
          <cell r="O5406">
            <v>211.04</v>
          </cell>
          <cell r="P5406">
            <v>31.33</v>
          </cell>
          <cell r="Q5406">
            <v>6297.43</v>
          </cell>
        </row>
        <row r="5407">
          <cell r="J5407" t="str">
            <v>IMPLEMENTOS DE SEGURIDAD</v>
          </cell>
          <cell r="K5407" t="str">
            <v>hh</v>
          </cell>
          <cell r="M5407">
            <v>2.6596000000000002</v>
          </cell>
          <cell r="N5407">
            <v>0.47</v>
          </cell>
          <cell r="O5407">
            <v>1.25</v>
          </cell>
          <cell r="P5407">
            <v>79.36</v>
          </cell>
          <cell r="Q5407">
            <v>37.299999999999997</v>
          </cell>
        </row>
        <row r="5408">
          <cell r="J5408" t="str">
            <v>HERRAMIENTAS MANUALES</v>
          </cell>
          <cell r="K5408" t="str">
            <v>%MO</v>
          </cell>
          <cell r="M5408">
            <v>0.03</v>
          </cell>
          <cell r="N5408">
            <v>29.3</v>
          </cell>
          <cell r="O5408">
            <v>0.88</v>
          </cell>
          <cell r="P5408">
            <v>0.9</v>
          </cell>
          <cell r="Q5408">
            <v>26.26</v>
          </cell>
        </row>
        <row r="5409">
          <cell r="J5409" t="str">
            <v>SERVICIO DE BOMBA P/PREMEZCLADO</v>
          </cell>
          <cell r="K5409" t="str">
            <v>m3</v>
          </cell>
          <cell r="M5409">
            <v>1.05</v>
          </cell>
          <cell r="N5409">
            <v>30</v>
          </cell>
          <cell r="O5409">
            <v>31.5</v>
          </cell>
          <cell r="P5409">
            <v>31.33</v>
          </cell>
          <cell r="Q5409">
            <v>939.96</v>
          </cell>
        </row>
        <row r="5410">
          <cell r="J5410" t="str">
            <v>VIBRADOR DE CONCRETO3/4" - 2"</v>
          </cell>
          <cell r="K5410" t="str">
            <v>hm</v>
          </cell>
          <cell r="M5410">
            <v>0.59599999999999997</v>
          </cell>
          <cell r="N5410">
            <v>5</v>
          </cell>
          <cell r="O5410">
            <v>2.98</v>
          </cell>
          <cell r="P5410">
            <v>17.78</v>
          </cell>
          <cell r="Q5410">
            <v>88.92</v>
          </cell>
        </row>
        <row r="5411">
          <cell r="J5411" t="str">
            <v>GASOLINA 84</v>
          </cell>
          <cell r="K5411" t="str">
            <v>gal</v>
          </cell>
          <cell r="M5411">
            <v>0.31929999999999997</v>
          </cell>
          <cell r="N5411">
            <v>8.3000000000000007</v>
          </cell>
          <cell r="O5411">
            <v>2.65</v>
          </cell>
          <cell r="P5411">
            <v>9.5299999999999994</v>
          </cell>
          <cell r="Q5411">
            <v>79.08</v>
          </cell>
        </row>
        <row r="5412">
          <cell r="J5412" t="str">
            <v>JEFE DE GRUPO</v>
          </cell>
          <cell r="K5412" t="str">
            <v>hh</v>
          </cell>
          <cell r="M5412">
            <v>8.9200000000000002E-2</v>
          </cell>
          <cell r="N5412">
            <v>13.01</v>
          </cell>
          <cell r="O5412">
            <v>1.1599999999999999</v>
          </cell>
          <cell r="P5412">
            <v>66.010000000000005</v>
          </cell>
          <cell r="Q5412">
            <v>858.37</v>
          </cell>
        </row>
        <row r="5413">
          <cell r="J5413" t="str">
            <v>OPERARIO</v>
          </cell>
          <cell r="K5413" t="str">
            <v>hh</v>
          </cell>
          <cell r="M5413">
            <v>0.88849999999999996</v>
          </cell>
          <cell r="N5413">
            <v>12.2</v>
          </cell>
          <cell r="O5413">
            <v>10.84</v>
          </cell>
          <cell r="P5413">
            <v>657.46</v>
          </cell>
          <cell r="Q5413">
            <v>8021.27</v>
          </cell>
        </row>
        <row r="5414">
          <cell r="J5414" t="str">
            <v>OFICIAL</v>
          </cell>
          <cell r="K5414" t="str">
            <v>hh</v>
          </cell>
          <cell r="M5414">
            <v>1.0662</v>
          </cell>
          <cell r="N5414">
            <v>10.87</v>
          </cell>
          <cell r="O5414">
            <v>11.59</v>
          </cell>
          <cell r="P5414">
            <v>788.96</v>
          </cell>
          <cell r="Q5414">
            <v>8576.25</v>
          </cell>
        </row>
        <row r="5415">
          <cell r="J5415" t="str">
            <v>AYUDANTE</v>
          </cell>
          <cell r="K5415" t="str">
            <v>hh</v>
          </cell>
          <cell r="M5415">
            <v>0.35580000000000001</v>
          </cell>
          <cell r="N5415">
            <v>9.81</v>
          </cell>
          <cell r="O5415">
            <v>3.49</v>
          </cell>
          <cell r="P5415">
            <v>263.27999999999997</v>
          </cell>
          <cell r="Q5415">
            <v>2582.5</v>
          </cell>
        </row>
        <row r="5416">
          <cell r="J5416" t="str">
            <v>ALAMBRE NEGRO RECOCIDO Nº 8</v>
          </cell>
          <cell r="K5416" t="str">
            <v>Kg</v>
          </cell>
          <cell r="M5416">
            <v>0.82669999999999999</v>
          </cell>
          <cell r="N5416">
            <v>3</v>
          </cell>
          <cell r="O5416">
            <v>2.48</v>
          </cell>
          <cell r="P5416">
            <v>611.73</v>
          </cell>
          <cell r="Q5416">
            <v>1835.13</v>
          </cell>
        </row>
        <row r="5417">
          <cell r="J5417" t="str">
            <v>MADERA TORNILLO INC. CORTE</v>
          </cell>
          <cell r="K5417" t="str">
            <v>p2</v>
          </cell>
          <cell r="M5417">
            <v>4.1340000000000003</v>
          </cell>
          <cell r="N5417">
            <v>3.7</v>
          </cell>
          <cell r="O5417">
            <v>15.3</v>
          </cell>
          <cell r="P5417">
            <v>3059.04</v>
          </cell>
          <cell r="Q5417">
            <v>11321.54</v>
          </cell>
        </row>
        <row r="5418">
          <cell r="J5418" t="str">
            <v>CLAVOS PARA MADERA CON CABEZA</v>
          </cell>
          <cell r="K5418" t="str">
            <v>Kg</v>
          </cell>
          <cell r="M5418">
            <v>5.5199999999999999E-2</v>
          </cell>
          <cell r="N5418">
            <v>2.9</v>
          </cell>
          <cell r="O5418">
            <v>0.16</v>
          </cell>
          <cell r="P5418">
            <v>40.85</v>
          </cell>
          <cell r="Q5418">
            <v>118.4</v>
          </cell>
        </row>
        <row r="5419">
          <cell r="J5419" t="str">
            <v>DESMOLDANTE</v>
          </cell>
          <cell r="K5419" t="str">
            <v>lt</v>
          </cell>
          <cell r="M5419">
            <v>2.3300000000000001E-2</v>
          </cell>
          <cell r="N5419">
            <v>21.05</v>
          </cell>
          <cell r="O5419">
            <v>0.49</v>
          </cell>
          <cell r="P5419">
            <v>17.239999999999998</v>
          </cell>
          <cell r="Q5419">
            <v>362.59</v>
          </cell>
        </row>
        <row r="5420">
          <cell r="J5420" t="str">
            <v>IMPLEMENTOS DE SEGURIDAD</v>
          </cell>
          <cell r="K5420" t="str">
            <v>hh</v>
          </cell>
          <cell r="M5420">
            <v>2.4043000000000001</v>
          </cell>
          <cell r="N5420">
            <v>0.47</v>
          </cell>
          <cell r="O5420">
            <v>1.1299999999999999</v>
          </cell>
          <cell r="P5420">
            <v>1779.11</v>
          </cell>
          <cell r="Q5420">
            <v>836.17</v>
          </cell>
        </row>
        <row r="5421">
          <cell r="J5421" t="str">
            <v>HERRAMIENTAS MANUALES</v>
          </cell>
          <cell r="K5421" t="str">
            <v>%MO</v>
          </cell>
          <cell r="M5421">
            <v>4.99E-2</v>
          </cell>
          <cell r="N5421">
            <v>27.08</v>
          </cell>
          <cell r="O5421">
            <v>1.35</v>
          </cell>
          <cell r="P5421">
            <v>36.92</v>
          </cell>
          <cell r="Q5421">
            <v>998.96</v>
          </cell>
        </row>
        <row r="5422">
          <cell r="J5422" t="str">
            <v>SERVICIO DEHABILITADO DE ACERO DE REFUERZO</v>
          </cell>
          <cell r="K5422" t="str">
            <v>Kg</v>
          </cell>
          <cell r="M5422">
            <v>1.1143000000000001</v>
          </cell>
          <cell r="N5422">
            <v>0.35</v>
          </cell>
          <cell r="O5422">
            <v>0.39</v>
          </cell>
          <cell r="P5422">
            <v>3434.07</v>
          </cell>
          <cell r="Q5422">
            <v>1201.9100000000001</v>
          </cell>
        </row>
        <row r="5423">
          <cell r="J5423" t="str">
            <v>JEFE DE GRUPO</v>
          </cell>
          <cell r="K5423" t="str">
            <v>hh</v>
          </cell>
          <cell r="M5423">
            <v>2.3E-3</v>
          </cell>
          <cell r="N5423">
            <v>13.01</v>
          </cell>
          <cell r="O5423">
            <v>0.03</v>
          </cell>
          <cell r="P5423">
            <v>7.09</v>
          </cell>
          <cell r="Q5423">
            <v>92.45</v>
          </cell>
        </row>
        <row r="5424">
          <cell r="J5424" t="str">
            <v>OPERARIO</v>
          </cell>
          <cell r="K5424" t="str">
            <v>hh</v>
          </cell>
          <cell r="M5424">
            <v>2.5399999999999999E-2</v>
          </cell>
          <cell r="N5424">
            <v>12.2</v>
          </cell>
          <cell r="O5424">
            <v>0.31</v>
          </cell>
          <cell r="P5424">
            <v>78.28</v>
          </cell>
          <cell r="Q5424">
            <v>955.36</v>
          </cell>
        </row>
        <row r="5425">
          <cell r="J5425" t="str">
            <v>OFICIAL</v>
          </cell>
          <cell r="K5425" t="str">
            <v>hh</v>
          </cell>
          <cell r="M5425">
            <v>2.4799999999999999E-2</v>
          </cell>
          <cell r="N5425">
            <v>10.87</v>
          </cell>
          <cell r="O5425">
            <v>0.27</v>
          </cell>
          <cell r="P5425">
            <v>76.430000000000007</v>
          </cell>
          <cell r="Q5425">
            <v>832.09</v>
          </cell>
        </row>
        <row r="5426">
          <cell r="J5426" t="str">
            <v>ACERO CORRUGADO fy=4200 kg/cm2 GRADO 60</v>
          </cell>
          <cell r="K5426" t="str">
            <v>Kg</v>
          </cell>
          <cell r="M5426">
            <v>1.1000000000000001</v>
          </cell>
          <cell r="N5426">
            <v>2.33</v>
          </cell>
          <cell r="O5426">
            <v>2.56</v>
          </cell>
          <cell r="P5426">
            <v>3390</v>
          </cell>
          <cell r="Q5426">
            <v>7889.46</v>
          </cell>
        </row>
        <row r="5427">
          <cell r="J5427" t="str">
            <v>ALAMBRE NEGRO RECOCIDO Nº 16</v>
          </cell>
          <cell r="K5427" t="str">
            <v>Kg</v>
          </cell>
          <cell r="M5427">
            <v>6.1100000000000002E-2</v>
          </cell>
          <cell r="N5427">
            <v>3.11</v>
          </cell>
          <cell r="O5427">
            <v>0.19</v>
          </cell>
          <cell r="P5427">
            <v>188.3</v>
          </cell>
          <cell r="Q5427">
            <v>585.54999999999995</v>
          </cell>
        </row>
        <row r="5428">
          <cell r="J5428" t="str">
            <v>PETROLEO D-2</v>
          </cell>
          <cell r="K5428" t="str">
            <v>gal</v>
          </cell>
          <cell r="M5428">
            <v>2.0199999999999999E-2</v>
          </cell>
          <cell r="N5428">
            <v>8.4</v>
          </cell>
          <cell r="O5428">
            <v>0.17</v>
          </cell>
          <cell r="P5428">
            <v>62.25</v>
          </cell>
          <cell r="Q5428">
            <v>523.91</v>
          </cell>
        </row>
        <row r="5429">
          <cell r="J5429" t="str">
            <v>IMPLEMENTOS DE SEGURIDAD</v>
          </cell>
          <cell r="K5429" t="str">
            <v>hh</v>
          </cell>
          <cell r="M5429">
            <v>4.2599999999999999E-2</v>
          </cell>
          <cell r="N5429">
            <v>0.47</v>
          </cell>
          <cell r="O5429">
            <v>0.02</v>
          </cell>
          <cell r="P5429">
            <v>131.29</v>
          </cell>
          <cell r="Q5429">
            <v>61.64</v>
          </cell>
        </row>
        <row r="5430">
          <cell r="J5430" t="str">
            <v>HERRAMIENTAS MANUALES</v>
          </cell>
          <cell r="K5430" t="str">
            <v>%MO</v>
          </cell>
          <cell r="M5430">
            <v>4.41E-2</v>
          </cell>
          <cell r="N5430">
            <v>0.68</v>
          </cell>
          <cell r="O5430">
            <v>0.03</v>
          </cell>
          <cell r="P5430">
            <v>135.91</v>
          </cell>
          <cell r="Q5430">
            <v>92.45</v>
          </cell>
        </row>
        <row r="5431">
          <cell r="J5431" t="str">
            <v>CAMION GRUA DE 5.75TN</v>
          </cell>
          <cell r="K5431" t="str">
            <v>hm</v>
          </cell>
          <cell r="M5431">
            <v>6.4000000000000003E-3</v>
          </cell>
          <cell r="N5431">
            <v>100.8</v>
          </cell>
          <cell r="O5431">
            <v>0.65</v>
          </cell>
          <cell r="P5431">
            <v>19.72</v>
          </cell>
          <cell r="Q5431">
            <v>2003.18</v>
          </cell>
        </row>
        <row r="5432">
          <cell r="J5432" t="str">
            <v>OPERARIO</v>
          </cell>
          <cell r="K5432" t="str">
            <v>hh</v>
          </cell>
          <cell r="M5432">
            <v>0.2</v>
          </cell>
          <cell r="N5432">
            <v>12.2</v>
          </cell>
          <cell r="O5432">
            <v>2.44</v>
          </cell>
          <cell r="P5432">
            <v>2.65</v>
          </cell>
          <cell r="Q5432">
            <v>32.35</v>
          </cell>
        </row>
        <row r="5433">
          <cell r="J5433" t="str">
            <v>OFICIAL</v>
          </cell>
          <cell r="K5433" t="str">
            <v>hh</v>
          </cell>
          <cell r="M5433">
            <v>0.2006</v>
          </cell>
          <cell r="N5433">
            <v>10.87</v>
          </cell>
          <cell r="O5433">
            <v>2.1800000000000002</v>
          </cell>
          <cell r="P5433">
            <v>2.66</v>
          </cell>
          <cell r="Q5433">
            <v>28.91</v>
          </cell>
        </row>
        <row r="5434">
          <cell r="J5434" t="str">
            <v>AYUDANTE</v>
          </cell>
          <cell r="K5434" t="str">
            <v>hh</v>
          </cell>
          <cell r="M5434">
            <v>0.60040000000000004</v>
          </cell>
          <cell r="N5434">
            <v>9.81</v>
          </cell>
          <cell r="O5434">
            <v>5.89</v>
          </cell>
          <cell r="P5434">
            <v>7.96</v>
          </cell>
          <cell r="Q5434">
            <v>78.099999999999994</v>
          </cell>
        </row>
        <row r="5435">
          <cell r="J5435" t="str">
            <v>CONCRETO PREMEZCLADO f'c=210 kg/cm2, Piedra 67, Slump 3-4"</v>
          </cell>
          <cell r="K5435" t="str">
            <v>m3</v>
          </cell>
          <cell r="M5435">
            <v>1.05</v>
          </cell>
          <cell r="N5435">
            <v>200.99</v>
          </cell>
          <cell r="O5435">
            <v>211.04</v>
          </cell>
          <cell r="P5435">
            <v>13.92</v>
          </cell>
          <cell r="Q5435">
            <v>2798.39</v>
          </cell>
        </row>
        <row r="5436">
          <cell r="J5436" t="str">
            <v>IMPLEMENTOS DE SEGURIDAD</v>
          </cell>
          <cell r="K5436" t="str">
            <v>hh</v>
          </cell>
          <cell r="M5436">
            <v>1</v>
          </cell>
          <cell r="N5436">
            <v>0.47</v>
          </cell>
          <cell r="O5436">
            <v>0.47</v>
          </cell>
          <cell r="P5436">
            <v>13.26</v>
          </cell>
          <cell r="Q5436">
            <v>6.23</v>
          </cell>
        </row>
        <row r="5437">
          <cell r="J5437" t="str">
            <v>HERRAMIENTAS MANUALES</v>
          </cell>
          <cell r="K5437" t="str">
            <v>%MO</v>
          </cell>
          <cell r="M5437">
            <v>0.03</v>
          </cell>
          <cell r="N5437">
            <v>10.99</v>
          </cell>
          <cell r="O5437">
            <v>0.33</v>
          </cell>
          <cell r="P5437">
            <v>0.4</v>
          </cell>
          <cell r="Q5437">
            <v>4.38</v>
          </cell>
        </row>
        <row r="5438">
          <cell r="J5438" t="str">
            <v>SERVICIO DE BOMBA P/PREMEZCLADO</v>
          </cell>
          <cell r="K5438" t="str">
            <v>m3</v>
          </cell>
          <cell r="M5438">
            <v>1.05</v>
          </cell>
          <cell r="N5438">
            <v>30</v>
          </cell>
          <cell r="O5438">
            <v>31.5</v>
          </cell>
          <cell r="P5438">
            <v>13.92</v>
          </cell>
          <cell r="Q5438">
            <v>417.69</v>
          </cell>
        </row>
        <row r="5439">
          <cell r="J5439" t="str">
            <v>VIBRADOR DE CONCRETO3/4" - 2"</v>
          </cell>
          <cell r="K5439" t="str">
            <v>hm</v>
          </cell>
          <cell r="M5439">
            <v>0.29799999999999999</v>
          </cell>
          <cell r="N5439">
            <v>5</v>
          </cell>
          <cell r="O5439">
            <v>1.49</v>
          </cell>
          <cell r="P5439">
            <v>3.95</v>
          </cell>
          <cell r="Q5439">
            <v>19.760000000000002</v>
          </cell>
        </row>
        <row r="5440">
          <cell r="J5440" t="str">
            <v>OPERARIO</v>
          </cell>
          <cell r="K5440" t="str">
            <v>hh</v>
          </cell>
          <cell r="M5440">
            <v>0.1</v>
          </cell>
          <cell r="N5440">
            <v>12.2</v>
          </cell>
          <cell r="O5440">
            <v>1.22</v>
          </cell>
          <cell r="P5440">
            <v>17.68</v>
          </cell>
          <cell r="Q5440">
            <v>215.7</v>
          </cell>
        </row>
        <row r="5441">
          <cell r="J5441" t="str">
            <v>OFICIAL</v>
          </cell>
          <cell r="K5441" t="str">
            <v>hh</v>
          </cell>
          <cell r="M5441">
            <v>1</v>
          </cell>
          <cell r="N5441">
            <v>10.87</v>
          </cell>
          <cell r="O5441">
            <v>10.87</v>
          </cell>
          <cell r="P5441">
            <v>176.8</v>
          </cell>
          <cell r="Q5441">
            <v>1921.82</v>
          </cell>
        </row>
        <row r="5442">
          <cell r="J5442" t="str">
            <v>AYUDANTE</v>
          </cell>
          <cell r="K5442" t="str">
            <v>hh</v>
          </cell>
          <cell r="M5442">
            <v>1</v>
          </cell>
          <cell r="N5442">
            <v>9.81</v>
          </cell>
          <cell r="O5442">
            <v>9.81</v>
          </cell>
          <cell r="P5442">
            <v>176.8</v>
          </cell>
          <cell r="Q5442">
            <v>1734.41</v>
          </cell>
        </row>
        <row r="5443">
          <cell r="J5443" t="str">
            <v>ALAMBRE NEGRO RECOCIDO Nº 8</v>
          </cell>
          <cell r="K5443" t="str">
            <v>Kg</v>
          </cell>
          <cell r="M5443">
            <v>0.08</v>
          </cell>
          <cell r="N5443">
            <v>3</v>
          </cell>
          <cell r="O5443">
            <v>0.24</v>
          </cell>
          <cell r="P5443">
            <v>14.14</v>
          </cell>
          <cell r="Q5443">
            <v>42.43</v>
          </cell>
        </row>
        <row r="5444">
          <cell r="J5444" t="str">
            <v>CLAVOS PARA MADERA CON CABEZA</v>
          </cell>
          <cell r="K5444" t="str">
            <v>Kg</v>
          </cell>
          <cell r="M5444">
            <v>0.2172</v>
          </cell>
          <cell r="N5444">
            <v>2.9</v>
          </cell>
          <cell r="O5444">
            <v>0.63</v>
          </cell>
          <cell r="P5444">
            <v>38.4</v>
          </cell>
          <cell r="Q5444">
            <v>111.38</v>
          </cell>
        </row>
        <row r="5445">
          <cell r="J5445" t="str">
            <v>TRIPLAY LUPUNA DE 4' X8'X10 mm</v>
          </cell>
          <cell r="K5445" t="str">
            <v>pl</v>
          </cell>
          <cell r="M5445">
            <v>4.41E-2</v>
          </cell>
          <cell r="N5445">
            <v>54</v>
          </cell>
          <cell r="O5445">
            <v>2.38</v>
          </cell>
          <cell r="P5445">
            <v>7.8</v>
          </cell>
          <cell r="Q5445">
            <v>420.78</v>
          </cell>
        </row>
        <row r="5446">
          <cell r="J5446" t="str">
            <v>MADERA TORNILLO INC. CORTE</v>
          </cell>
          <cell r="K5446" t="str">
            <v>p2</v>
          </cell>
          <cell r="M5446">
            <v>2.5011999999999999</v>
          </cell>
          <cell r="N5446">
            <v>3.7</v>
          </cell>
          <cell r="O5446">
            <v>9.25</v>
          </cell>
          <cell r="P5446">
            <v>442.21</v>
          </cell>
          <cell r="Q5446">
            <v>1635.4</v>
          </cell>
        </row>
        <row r="5447">
          <cell r="J5447" t="str">
            <v>IMPLEMENTOS DE SEGURIDAD</v>
          </cell>
          <cell r="K5447" t="str">
            <v>hh</v>
          </cell>
          <cell r="M5447">
            <v>2.1063999999999998</v>
          </cell>
          <cell r="N5447">
            <v>0.47</v>
          </cell>
          <cell r="O5447">
            <v>0.99</v>
          </cell>
          <cell r="P5447">
            <v>372.41</v>
          </cell>
          <cell r="Q5447">
            <v>175.03</v>
          </cell>
        </row>
        <row r="5448">
          <cell r="J5448" t="str">
            <v>HERRAMIENTAS MANUALES</v>
          </cell>
          <cell r="K5448" t="str">
            <v>%MO</v>
          </cell>
          <cell r="M5448">
            <v>2.9899999999999999E-2</v>
          </cell>
          <cell r="N5448">
            <v>25.45</v>
          </cell>
          <cell r="O5448">
            <v>0.76</v>
          </cell>
          <cell r="P5448">
            <v>5.29</v>
          </cell>
          <cell r="Q5448">
            <v>134.37</v>
          </cell>
        </row>
        <row r="5449">
          <cell r="J5449" t="str">
            <v>SERVICIO DE GRUA</v>
          </cell>
          <cell r="K5449" t="str">
            <v>glb</v>
          </cell>
          <cell r="M5449">
            <v>1</v>
          </cell>
          <cell r="N5449">
            <v>5.47</v>
          </cell>
          <cell r="O5449">
            <v>5.47</v>
          </cell>
          <cell r="P5449">
            <v>176.8</v>
          </cell>
          <cell r="Q5449">
            <v>967.1</v>
          </cell>
        </row>
        <row r="5450">
          <cell r="J5450" t="str">
            <v>SERVICIO DEHABILITADO DE ACERO DE REFUERZO</v>
          </cell>
          <cell r="K5450" t="str">
            <v>Kg</v>
          </cell>
          <cell r="M5450">
            <v>1.1143000000000001</v>
          </cell>
          <cell r="N5450">
            <v>0.35</v>
          </cell>
          <cell r="O5450">
            <v>0.39</v>
          </cell>
          <cell r="P5450">
            <v>2738.5</v>
          </cell>
          <cell r="Q5450">
            <v>958.46</v>
          </cell>
        </row>
        <row r="5451">
          <cell r="J5451" t="str">
            <v>JEFE DE GRUPO</v>
          </cell>
          <cell r="K5451" t="str">
            <v>hh</v>
          </cell>
          <cell r="M5451">
            <v>2.3E-3</v>
          </cell>
          <cell r="N5451">
            <v>13.01</v>
          </cell>
          <cell r="O5451">
            <v>0.03</v>
          </cell>
          <cell r="P5451">
            <v>5.65</v>
          </cell>
          <cell r="Q5451">
            <v>73.73</v>
          </cell>
        </row>
        <row r="5452">
          <cell r="J5452" t="str">
            <v>OPERARIO</v>
          </cell>
          <cell r="K5452" t="str">
            <v>hh</v>
          </cell>
          <cell r="M5452">
            <v>2.5399999999999999E-2</v>
          </cell>
          <cell r="N5452">
            <v>12.2</v>
          </cell>
          <cell r="O5452">
            <v>0.31</v>
          </cell>
          <cell r="P5452">
            <v>62.42</v>
          </cell>
          <cell r="Q5452">
            <v>761.86</v>
          </cell>
        </row>
        <row r="5453">
          <cell r="J5453" t="str">
            <v>OFICIAL</v>
          </cell>
          <cell r="K5453" t="str">
            <v>hh</v>
          </cell>
          <cell r="M5453">
            <v>2.4799999999999999E-2</v>
          </cell>
          <cell r="N5453">
            <v>10.87</v>
          </cell>
          <cell r="O5453">
            <v>0.27</v>
          </cell>
          <cell r="P5453">
            <v>60.95</v>
          </cell>
          <cell r="Q5453">
            <v>663.55</v>
          </cell>
        </row>
        <row r="5454">
          <cell r="J5454" t="str">
            <v>ACERO CORRUGADO fy=4200 kg/cm2 GRADO 60</v>
          </cell>
          <cell r="K5454" t="str">
            <v>Kg</v>
          </cell>
          <cell r="M5454">
            <v>1.1000000000000001</v>
          </cell>
          <cell r="N5454">
            <v>2.33</v>
          </cell>
          <cell r="O5454">
            <v>2.56</v>
          </cell>
          <cell r="P5454">
            <v>2703.36</v>
          </cell>
          <cell r="Q5454">
            <v>6291.46</v>
          </cell>
        </row>
        <row r="5455">
          <cell r="J5455" t="str">
            <v>ALAMBRE NEGRO RECOCIDO Nº 16</v>
          </cell>
          <cell r="K5455" t="str">
            <v>Kg</v>
          </cell>
          <cell r="M5455">
            <v>6.1100000000000002E-2</v>
          </cell>
          <cell r="N5455">
            <v>3.11</v>
          </cell>
          <cell r="O5455">
            <v>0.19</v>
          </cell>
          <cell r="P5455">
            <v>150.16</v>
          </cell>
          <cell r="Q5455">
            <v>466.94</v>
          </cell>
        </row>
        <row r="5456">
          <cell r="J5456" t="str">
            <v>PETROLEO D-2</v>
          </cell>
          <cell r="K5456" t="str">
            <v>gal</v>
          </cell>
          <cell r="M5456">
            <v>2.0199999999999999E-2</v>
          </cell>
          <cell r="N5456">
            <v>8.4</v>
          </cell>
          <cell r="O5456">
            <v>0.17</v>
          </cell>
          <cell r="P5456">
            <v>49.64</v>
          </cell>
          <cell r="Q5456">
            <v>417.79</v>
          </cell>
        </row>
        <row r="5457">
          <cell r="J5457" t="str">
            <v>IMPLEMENTOS DE SEGURIDAD</v>
          </cell>
          <cell r="K5457" t="str">
            <v>hh</v>
          </cell>
          <cell r="M5457">
            <v>4.2599999999999999E-2</v>
          </cell>
          <cell r="N5457">
            <v>0.47</v>
          </cell>
          <cell r="O5457">
            <v>0.02</v>
          </cell>
          <cell r="P5457">
            <v>104.69</v>
          </cell>
          <cell r="Q5457">
            <v>49.15</v>
          </cell>
        </row>
        <row r="5458">
          <cell r="J5458" t="str">
            <v>HERRAMIENTAS MANUALES</v>
          </cell>
          <cell r="K5458" t="str">
            <v>%MO</v>
          </cell>
          <cell r="M5458">
            <v>4.41E-2</v>
          </cell>
          <cell r="N5458">
            <v>0.68</v>
          </cell>
          <cell r="O5458">
            <v>0.03</v>
          </cell>
          <cell r="P5458">
            <v>108.38</v>
          </cell>
          <cell r="Q5458">
            <v>73.73</v>
          </cell>
        </row>
        <row r="5459">
          <cell r="J5459" t="str">
            <v>CAMION GRUA DE 5.75TN</v>
          </cell>
          <cell r="K5459" t="str">
            <v>hm</v>
          </cell>
          <cell r="M5459">
            <v>6.4000000000000003E-3</v>
          </cell>
          <cell r="N5459">
            <v>100.8</v>
          </cell>
          <cell r="O5459">
            <v>0.65</v>
          </cell>
          <cell r="P5459">
            <v>15.73</v>
          </cell>
          <cell r="Q5459">
            <v>1597.44</v>
          </cell>
        </row>
        <row r="5460">
          <cell r="J5460" t="str">
            <v>JEFE DE GRUPO</v>
          </cell>
          <cell r="K5460" t="str">
            <v>hh</v>
          </cell>
          <cell r="M5460">
            <v>0.1145</v>
          </cell>
          <cell r="N5460">
            <v>13.01</v>
          </cell>
          <cell r="O5460">
            <v>1.49</v>
          </cell>
          <cell r="P5460">
            <v>114.07</v>
          </cell>
          <cell r="Q5460">
            <v>1484.41</v>
          </cell>
        </row>
        <row r="5461">
          <cell r="J5461" t="str">
            <v>OPERARIO</v>
          </cell>
          <cell r="K5461" t="str">
            <v>hh</v>
          </cell>
          <cell r="M5461">
            <v>1.1426000000000001</v>
          </cell>
          <cell r="N5461">
            <v>12.2</v>
          </cell>
          <cell r="O5461">
            <v>13.94</v>
          </cell>
          <cell r="P5461">
            <v>1138.32</v>
          </cell>
          <cell r="Q5461">
            <v>13887.73</v>
          </cell>
        </row>
        <row r="5462">
          <cell r="J5462" t="str">
            <v>OFICIAL</v>
          </cell>
          <cell r="K5462" t="str">
            <v>hh</v>
          </cell>
          <cell r="M5462">
            <v>0.57130000000000003</v>
          </cell>
          <cell r="N5462">
            <v>10.87</v>
          </cell>
          <cell r="O5462">
            <v>6.21</v>
          </cell>
          <cell r="P5462">
            <v>569.16</v>
          </cell>
          <cell r="Q5462">
            <v>6186.71</v>
          </cell>
        </row>
        <row r="5463">
          <cell r="J5463" t="str">
            <v>ALAMBRE NEGRO RECOCIDO Nº 8</v>
          </cell>
          <cell r="K5463" t="str">
            <v>Kg</v>
          </cell>
          <cell r="M5463">
            <v>0.30330000000000001</v>
          </cell>
          <cell r="N5463">
            <v>3</v>
          </cell>
          <cell r="O5463">
            <v>0.91</v>
          </cell>
          <cell r="P5463">
            <v>302.16000000000003</v>
          </cell>
          <cell r="Q5463">
            <v>906.59</v>
          </cell>
        </row>
        <row r="5464">
          <cell r="J5464" t="str">
            <v>CEMENTO PORTLAND TIPO I (42.5 Kg)</v>
          </cell>
          <cell r="K5464" t="str">
            <v>bls</v>
          </cell>
          <cell r="M5464">
            <v>0.19719999999999999</v>
          </cell>
          <cell r="N5464">
            <v>13.69</v>
          </cell>
          <cell r="O5464">
            <v>2.7</v>
          </cell>
          <cell r="P5464">
            <v>196.46</v>
          </cell>
          <cell r="Q5464">
            <v>2689.88</v>
          </cell>
        </row>
        <row r="5465">
          <cell r="J5465" t="str">
            <v>AGUA PUESTA EN OBRA</v>
          </cell>
          <cell r="K5465" t="str">
            <v>m3</v>
          </cell>
          <cell r="M5465">
            <v>7.1000000000000004E-3</v>
          </cell>
          <cell r="N5465">
            <v>8.51</v>
          </cell>
          <cell r="O5465">
            <v>0.06</v>
          </cell>
          <cell r="P5465">
            <v>7.07</v>
          </cell>
          <cell r="Q5465">
            <v>59.78</v>
          </cell>
        </row>
        <row r="5466">
          <cell r="J5466" t="str">
            <v>ARENA GRUESA</v>
          </cell>
          <cell r="K5466" t="str">
            <v>m3</v>
          </cell>
          <cell r="M5466">
            <v>2.8000000000000001E-2</v>
          </cell>
          <cell r="N5466">
            <v>31.09</v>
          </cell>
          <cell r="O5466">
            <v>0.87</v>
          </cell>
          <cell r="P5466">
            <v>27.9</v>
          </cell>
          <cell r="Q5466">
            <v>866.74</v>
          </cell>
        </row>
        <row r="5467">
          <cell r="J5467" t="str">
            <v>CLAVOS PARA MADERA CON CABEZA</v>
          </cell>
          <cell r="K5467" t="str">
            <v>Kg</v>
          </cell>
          <cell r="M5467">
            <v>3.3999999999999998E-3</v>
          </cell>
          <cell r="N5467">
            <v>2.9</v>
          </cell>
          <cell r="O5467">
            <v>0.01</v>
          </cell>
          <cell r="P5467">
            <v>3.39</v>
          </cell>
          <cell r="Q5467">
            <v>9.9600000000000009</v>
          </cell>
        </row>
        <row r="5468">
          <cell r="J5468" t="str">
            <v>LADRILLO KK CARAVISTA 9X12.5X23 cm</v>
          </cell>
          <cell r="K5468" t="str">
            <v>mll</v>
          </cell>
          <cell r="M5468">
            <v>0.04</v>
          </cell>
          <cell r="N5468">
            <v>730</v>
          </cell>
          <cell r="O5468">
            <v>29.2</v>
          </cell>
          <cell r="P5468">
            <v>39.85</v>
          </cell>
          <cell r="Q5468">
            <v>29090.5</v>
          </cell>
        </row>
        <row r="5469">
          <cell r="J5469" t="str">
            <v>IMPLEMENTOS DE SEGURIDAD</v>
          </cell>
          <cell r="K5469" t="str">
            <v>hh</v>
          </cell>
          <cell r="M5469">
            <v>1.8298000000000001</v>
          </cell>
          <cell r="N5469">
            <v>0.47</v>
          </cell>
          <cell r="O5469">
            <v>0.86</v>
          </cell>
          <cell r="P5469">
            <v>1822.94</v>
          </cell>
          <cell r="Q5469">
            <v>856.78</v>
          </cell>
        </row>
        <row r="5470">
          <cell r="J5470" t="str">
            <v>ANDAMIO METALICO 2.5mx3.6m</v>
          </cell>
          <cell r="K5470" t="str">
            <v>dia</v>
          </cell>
          <cell r="M5470">
            <v>0.36980000000000002</v>
          </cell>
          <cell r="N5470">
            <v>16.09</v>
          </cell>
          <cell r="O5470">
            <v>5.95</v>
          </cell>
          <cell r="P5470">
            <v>368.41</v>
          </cell>
          <cell r="Q5470">
            <v>5927.69</v>
          </cell>
        </row>
        <row r="5471">
          <cell r="J5471" t="str">
            <v>HERRAMIENTAS MANUALES</v>
          </cell>
          <cell r="K5471" t="str">
            <v>%MO</v>
          </cell>
          <cell r="M5471">
            <v>4.99E-2</v>
          </cell>
          <cell r="N5471">
            <v>21.64</v>
          </cell>
          <cell r="O5471">
            <v>1.08</v>
          </cell>
          <cell r="P5471">
            <v>49.71</v>
          </cell>
          <cell r="Q5471">
            <v>1075.95</v>
          </cell>
        </row>
        <row r="5472">
          <cell r="J5472" t="str">
            <v>OPERARIO</v>
          </cell>
          <cell r="K5472" t="str">
            <v>hh</v>
          </cell>
          <cell r="M5472">
            <v>1.9699999999999999E-2</v>
          </cell>
          <cell r="N5472">
            <v>12.2</v>
          </cell>
          <cell r="O5472">
            <v>0.24</v>
          </cell>
          <cell r="P5472">
            <v>1.55</v>
          </cell>
          <cell r="Q5472">
            <v>18.84</v>
          </cell>
        </row>
        <row r="5473">
          <cell r="J5473" t="str">
            <v>AYUDANTE</v>
          </cell>
          <cell r="K5473" t="str">
            <v>hh</v>
          </cell>
          <cell r="M5473">
            <v>0.19980000000000001</v>
          </cell>
          <cell r="N5473">
            <v>9.81</v>
          </cell>
          <cell r="O5473">
            <v>1.96</v>
          </cell>
          <cell r="P5473">
            <v>15.68</v>
          </cell>
          <cell r="Q5473">
            <v>153.86000000000001</v>
          </cell>
        </row>
        <row r="5474">
          <cell r="J5474" t="str">
            <v>IMPLEMENTOS DE SEGURIDAD</v>
          </cell>
          <cell r="K5474" t="str">
            <v>hh</v>
          </cell>
          <cell r="M5474">
            <v>0.21279999999999999</v>
          </cell>
          <cell r="N5474">
            <v>0.47</v>
          </cell>
          <cell r="O5474">
            <v>0.1</v>
          </cell>
          <cell r="P5474">
            <v>16.7</v>
          </cell>
          <cell r="Q5474">
            <v>7.85</v>
          </cell>
        </row>
        <row r="5475">
          <cell r="J5475" t="str">
            <v>HERRAMIENTAS MANUALES</v>
          </cell>
          <cell r="K5475" t="str">
            <v>%MO</v>
          </cell>
          <cell r="M5475">
            <v>2.98E-2</v>
          </cell>
          <cell r="N5475">
            <v>2.35</v>
          </cell>
          <cell r="O5475">
            <v>7.0000000000000007E-2</v>
          </cell>
          <cell r="P5475">
            <v>2.34</v>
          </cell>
          <cell r="Q5475">
            <v>5.5</v>
          </cell>
        </row>
        <row r="5476">
          <cell r="J5476" t="str">
            <v>JEFE DE GRUPO</v>
          </cell>
          <cell r="K5476" t="str">
            <v>hh</v>
          </cell>
          <cell r="M5476">
            <v>0.2006</v>
          </cell>
          <cell r="N5476">
            <v>13.01</v>
          </cell>
          <cell r="O5476">
            <v>2.61</v>
          </cell>
          <cell r="P5476">
            <v>11.74</v>
          </cell>
          <cell r="Q5476">
            <v>152.69</v>
          </cell>
        </row>
        <row r="5477">
          <cell r="J5477" t="str">
            <v>AYUDANTE</v>
          </cell>
          <cell r="K5477" t="str">
            <v>hh</v>
          </cell>
          <cell r="M5477">
            <v>2.0265</v>
          </cell>
          <cell r="N5477">
            <v>9.81</v>
          </cell>
          <cell r="O5477">
            <v>19.88</v>
          </cell>
          <cell r="P5477">
            <v>118.55</v>
          </cell>
          <cell r="Q5477">
            <v>1162.98</v>
          </cell>
        </row>
        <row r="5478">
          <cell r="J5478" t="str">
            <v>IMPLEMENTOS DE SEGURIDAD</v>
          </cell>
          <cell r="K5478" t="str">
            <v>hh</v>
          </cell>
          <cell r="M5478">
            <v>2.234</v>
          </cell>
          <cell r="N5478">
            <v>0.47</v>
          </cell>
          <cell r="O5478">
            <v>1.05</v>
          </cell>
          <cell r="P5478">
            <v>130.69</v>
          </cell>
          <cell r="Q5478">
            <v>61.43</v>
          </cell>
        </row>
        <row r="5479">
          <cell r="J5479" t="str">
            <v>HERRAMIENTAS MANUALES</v>
          </cell>
          <cell r="K5479" t="str">
            <v>%MO</v>
          </cell>
          <cell r="M5479">
            <v>4.99E-2</v>
          </cell>
          <cell r="N5479">
            <v>23.26</v>
          </cell>
          <cell r="O5479">
            <v>1.1599999999999999</v>
          </cell>
          <cell r="P5479">
            <v>2.92</v>
          </cell>
          <cell r="Q5479">
            <v>67.86</v>
          </cell>
        </row>
        <row r="5480">
          <cell r="J5480" t="str">
            <v>JEFE DE GRUPO</v>
          </cell>
          <cell r="K5480" t="str">
            <v>hh</v>
          </cell>
          <cell r="M5480">
            <v>4.9200000000000001E-2</v>
          </cell>
          <cell r="N5480">
            <v>13.01</v>
          </cell>
          <cell r="O5480">
            <v>0.64</v>
          </cell>
          <cell r="P5480">
            <v>0.11</v>
          </cell>
          <cell r="Q5480">
            <v>1.38</v>
          </cell>
        </row>
        <row r="5481">
          <cell r="J5481" t="str">
            <v>OPERARIO</v>
          </cell>
          <cell r="K5481" t="str">
            <v>hh</v>
          </cell>
          <cell r="M5481">
            <v>0.48849999999999999</v>
          </cell>
          <cell r="N5481">
            <v>12.2</v>
          </cell>
          <cell r="O5481">
            <v>5.96</v>
          </cell>
          <cell r="P5481">
            <v>1.06</v>
          </cell>
          <cell r="Q5481">
            <v>12.87</v>
          </cell>
        </row>
        <row r="5482">
          <cell r="J5482" t="str">
            <v>AYUDANTE</v>
          </cell>
          <cell r="K5482" t="str">
            <v>hh</v>
          </cell>
          <cell r="M5482">
            <v>0.97760000000000002</v>
          </cell>
          <cell r="N5482">
            <v>9.81</v>
          </cell>
          <cell r="O5482">
            <v>9.59</v>
          </cell>
          <cell r="P5482">
            <v>2.11</v>
          </cell>
          <cell r="Q5482">
            <v>20.71</v>
          </cell>
        </row>
        <row r="5483">
          <cell r="J5483" t="str">
            <v>AGUA PUESTA EN OBRA</v>
          </cell>
          <cell r="K5483" t="str">
            <v>m3</v>
          </cell>
          <cell r="M5483">
            <v>0.16569999999999999</v>
          </cell>
          <cell r="N5483">
            <v>8.51</v>
          </cell>
          <cell r="O5483">
            <v>1.41</v>
          </cell>
          <cell r="P5483">
            <v>0.36</v>
          </cell>
          <cell r="Q5483">
            <v>3.05</v>
          </cell>
        </row>
        <row r="5484">
          <cell r="J5484" t="str">
            <v>IMPLEMENTOS DE SEGURIDAD</v>
          </cell>
          <cell r="K5484" t="str">
            <v>hh</v>
          </cell>
          <cell r="M5484">
            <v>1.5105999999999999</v>
          </cell>
          <cell r="N5484">
            <v>0.47</v>
          </cell>
          <cell r="O5484">
            <v>0.71</v>
          </cell>
          <cell r="P5484">
            <v>3.26</v>
          </cell>
          <cell r="Q5484">
            <v>1.53</v>
          </cell>
        </row>
        <row r="5485">
          <cell r="J5485" t="str">
            <v>GASOLINA 84</v>
          </cell>
          <cell r="K5485" t="str">
            <v>gal</v>
          </cell>
          <cell r="M5485">
            <v>0.19520000000000001</v>
          </cell>
          <cell r="N5485">
            <v>8.3000000000000007</v>
          </cell>
          <cell r="O5485">
            <v>1.62</v>
          </cell>
          <cell r="P5485">
            <v>0.42</v>
          </cell>
          <cell r="Q5485">
            <v>3.5</v>
          </cell>
        </row>
        <row r="5486">
          <cell r="J5486" t="str">
            <v>VIBROAPISONADOR</v>
          </cell>
          <cell r="K5486" t="str">
            <v>hm</v>
          </cell>
          <cell r="M5486">
            <v>0.48849999999999999</v>
          </cell>
          <cell r="N5486">
            <v>2.17</v>
          </cell>
          <cell r="O5486">
            <v>1.06</v>
          </cell>
          <cell r="P5486">
            <v>1.06</v>
          </cell>
          <cell r="Q5486">
            <v>2.29</v>
          </cell>
        </row>
        <row r="5487">
          <cell r="J5487" t="str">
            <v>HERRAMIENTAS MANUALES</v>
          </cell>
          <cell r="K5487" t="str">
            <v>%MO</v>
          </cell>
          <cell r="M5487">
            <v>5.5E-2</v>
          </cell>
          <cell r="N5487">
            <v>14.72</v>
          </cell>
          <cell r="O5487">
            <v>0.81</v>
          </cell>
          <cell r="P5487">
            <v>0.12</v>
          </cell>
          <cell r="Q5487">
            <v>1.75</v>
          </cell>
        </row>
        <row r="5488">
          <cell r="J5488" t="str">
            <v>JEFE DE GRUPO</v>
          </cell>
          <cell r="K5488" t="str">
            <v>hh</v>
          </cell>
          <cell r="M5488">
            <v>1.5E-3</v>
          </cell>
          <cell r="N5488">
            <v>13.01</v>
          </cell>
          <cell r="O5488">
            <v>0.02</v>
          </cell>
          <cell r="P5488">
            <v>0.12</v>
          </cell>
          <cell r="Q5488">
            <v>1.55</v>
          </cell>
        </row>
        <row r="5489">
          <cell r="J5489" t="str">
            <v>AYUDANTE</v>
          </cell>
          <cell r="K5489" t="str">
            <v>hh</v>
          </cell>
          <cell r="M5489">
            <v>2.0400000000000001E-2</v>
          </cell>
          <cell r="N5489">
            <v>9.81</v>
          </cell>
          <cell r="O5489">
            <v>0.2</v>
          </cell>
          <cell r="P5489">
            <v>1.58</v>
          </cell>
          <cell r="Q5489">
            <v>15.53</v>
          </cell>
        </row>
        <row r="5490">
          <cell r="J5490" t="str">
            <v>OPERADOR DE EQUIPO PESADO</v>
          </cell>
          <cell r="K5490" t="str">
            <v>hh</v>
          </cell>
          <cell r="M5490">
            <v>4.9799999999999997E-2</v>
          </cell>
          <cell r="N5490">
            <v>12.64</v>
          </cell>
          <cell r="O5490">
            <v>0.63</v>
          </cell>
          <cell r="P5490">
            <v>3.87</v>
          </cell>
          <cell r="Q5490">
            <v>48.91</v>
          </cell>
        </row>
        <row r="5491">
          <cell r="J5491" t="str">
            <v>PETROLEO D-2</v>
          </cell>
          <cell r="K5491" t="str">
            <v>gal</v>
          </cell>
          <cell r="M5491">
            <v>0.29759999999999998</v>
          </cell>
          <cell r="N5491">
            <v>8.4</v>
          </cell>
          <cell r="O5491">
            <v>2.5</v>
          </cell>
          <cell r="P5491">
            <v>23.1</v>
          </cell>
          <cell r="Q5491">
            <v>194.08</v>
          </cell>
        </row>
        <row r="5492">
          <cell r="J5492" t="str">
            <v>IMPLEMENTOS DE SEGURIDAD</v>
          </cell>
          <cell r="K5492" t="str">
            <v>hh</v>
          </cell>
          <cell r="M5492">
            <v>6.3799999999999996E-2</v>
          </cell>
          <cell r="N5492">
            <v>0.47</v>
          </cell>
          <cell r="O5492">
            <v>0.03</v>
          </cell>
          <cell r="P5492">
            <v>4.95</v>
          </cell>
          <cell r="Q5492">
            <v>2.33</v>
          </cell>
        </row>
        <row r="5493">
          <cell r="J5493" t="str">
            <v>CAMION VOLQUETE 12 m3</v>
          </cell>
          <cell r="K5493" t="str">
            <v>hm</v>
          </cell>
          <cell r="M5493">
            <v>3.2800000000000003E-2</v>
          </cell>
          <cell r="N5493">
            <v>130.97999999999999</v>
          </cell>
          <cell r="O5493">
            <v>4.3</v>
          </cell>
          <cell r="P5493">
            <v>2.5499999999999998</v>
          </cell>
          <cell r="Q5493">
            <v>333.81</v>
          </cell>
        </row>
        <row r="5494">
          <cell r="J5494" t="str">
            <v>CARGADOR RETROEXCAVADOR 62 HP 1 yd3</v>
          </cell>
          <cell r="K5494" t="str">
            <v>hm</v>
          </cell>
          <cell r="M5494">
            <v>8.6999999999999994E-3</v>
          </cell>
          <cell r="N5494">
            <v>94.09</v>
          </cell>
          <cell r="O5494">
            <v>0.82</v>
          </cell>
          <cell r="P5494">
            <v>0.68</v>
          </cell>
          <cell r="Q5494">
            <v>63.66</v>
          </cell>
        </row>
        <row r="5495">
          <cell r="J5495" t="str">
            <v>JEFE DE GRUPO</v>
          </cell>
          <cell r="K5495" t="str">
            <v>hh</v>
          </cell>
          <cell r="M5495">
            <v>7.7000000000000002E-3</v>
          </cell>
          <cell r="N5495">
            <v>13.01</v>
          </cell>
          <cell r="O5495">
            <v>0.1</v>
          </cell>
          <cell r="P5495">
            <v>0.36</v>
          </cell>
          <cell r="Q5495">
            <v>4.72</v>
          </cell>
        </row>
        <row r="5496">
          <cell r="J5496" t="str">
            <v>OPERARIO</v>
          </cell>
          <cell r="K5496" t="str">
            <v>hh</v>
          </cell>
          <cell r="M5496">
            <v>0.1598</v>
          </cell>
          <cell r="N5496">
            <v>12.2</v>
          </cell>
          <cell r="O5496">
            <v>1.95</v>
          </cell>
          <cell r="P5496">
            <v>7.54</v>
          </cell>
          <cell r="Q5496">
            <v>91.98</v>
          </cell>
        </row>
        <row r="5497">
          <cell r="J5497" t="str">
            <v>AYUDANTE</v>
          </cell>
          <cell r="K5497" t="str">
            <v>hh</v>
          </cell>
          <cell r="M5497">
            <v>7.9500000000000001E-2</v>
          </cell>
          <cell r="N5497">
            <v>9.81</v>
          </cell>
          <cell r="O5497">
            <v>0.78</v>
          </cell>
          <cell r="P5497">
            <v>3.75</v>
          </cell>
          <cell r="Q5497">
            <v>36.79</v>
          </cell>
        </row>
        <row r="5498">
          <cell r="J5498" t="str">
            <v>CONCRETO PREMEZCLADO F'C=100 kg/cm2, PIEDRA DE 1", CEMENTO TIPO I, SLUMP 3"</v>
          </cell>
          <cell r="K5498" t="str">
            <v>m3</v>
          </cell>
          <cell r="M5498">
            <v>0.22</v>
          </cell>
          <cell r="N5498">
            <v>178.29</v>
          </cell>
          <cell r="O5498">
            <v>39.22</v>
          </cell>
          <cell r="P5498">
            <v>10.38</v>
          </cell>
          <cell r="Q5498">
            <v>1850.01</v>
          </cell>
        </row>
        <row r="5499">
          <cell r="J5499" t="str">
            <v>IMPLEMENTOS DE SEGURIDAD</v>
          </cell>
          <cell r="K5499" t="str">
            <v>hh</v>
          </cell>
          <cell r="M5499">
            <v>0.25530000000000003</v>
          </cell>
          <cell r="N5499">
            <v>0.47</v>
          </cell>
          <cell r="O5499">
            <v>0.12</v>
          </cell>
          <cell r="P5499">
            <v>12.04</v>
          </cell>
          <cell r="Q5499">
            <v>5.66</v>
          </cell>
        </row>
        <row r="5500">
          <cell r="J5500" t="str">
            <v>GASOLINA 84</v>
          </cell>
          <cell r="K5500" t="str">
            <v>gal</v>
          </cell>
          <cell r="M5500">
            <v>0.53249999999999997</v>
          </cell>
          <cell r="N5500">
            <v>8.3000000000000007</v>
          </cell>
          <cell r="O5500">
            <v>4.42</v>
          </cell>
          <cell r="P5500">
            <v>25.12</v>
          </cell>
          <cell r="Q5500">
            <v>208.49</v>
          </cell>
        </row>
        <row r="5501">
          <cell r="J5501" t="str">
            <v>VIBRADOR DE CONCRETO3/4" - 2"</v>
          </cell>
          <cell r="K5501" t="str">
            <v>hm</v>
          </cell>
          <cell r="M5501">
            <v>0.12</v>
          </cell>
          <cell r="N5501">
            <v>5</v>
          </cell>
          <cell r="O5501">
            <v>0.6</v>
          </cell>
          <cell r="P5501">
            <v>5.66</v>
          </cell>
          <cell r="Q5501">
            <v>28.3</v>
          </cell>
        </row>
        <row r="5502">
          <cell r="J5502" t="str">
            <v>HERRAMIENTAS MANUALES</v>
          </cell>
          <cell r="K5502" t="str">
            <v>%MO</v>
          </cell>
          <cell r="M5502">
            <v>4.9500000000000002E-2</v>
          </cell>
          <cell r="N5502">
            <v>2.83</v>
          </cell>
          <cell r="O5502">
            <v>0.14000000000000001</v>
          </cell>
          <cell r="P5502">
            <v>2.33</v>
          </cell>
          <cell r="Q5502">
            <v>6.6</v>
          </cell>
        </row>
        <row r="5503">
          <cell r="J5503" t="str">
            <v>JEFE DE GRUPO</v>
          </cell>
          <cell r="K5503" t="str">
            <v>hh</v>
          </cell>
          <cell r="M5503">
            <v>0.19980000000000001</v>
          </cell>
          <cell r="N5503">
            <v>13.01</v>
          </cell>
          <cell r="O5503">
            <v>2.6</v>
          </cell>
          <cell r="P5503">
            <v>4.53</v>
          </cell>
          <cell r="Q5503">
            <v>58.97</v>
          </cell>
        </row>
        <row r="5504">
          <cell r="J5504" t="str">
            <v>OPERARIO</v>
          </cell>
          <cell r="K5504" t="str">
            <v>hh</v>
          </cell>
          <cell r="M5504">
            <v>0.8</v>
          </cell>
          <cell r="N5504">
            <v>12.2</v>
          </cell>
          <cell r="O5504">
            <v>9.76</v>
          </cell>
          <cell r="P5504">
            <v>18.14</v>
          </cell>
          <cell r="Q5504">
            <v>221.36</v>
          </cell>
        </row>
        <row r="5505">
          <cell r="J5505" t="str">
            <v>AYUDANTE</v>
          </cell>
          <cell r="K5505" t="str">
            <v>hh</v>
          </cell>
          <cell r="M5505">
            <v>1.6004</v>
          </cell>
          <cell r="N5505">
            <v>9.81</v>
          </cell>
          <cell r="O5505">
            <v>15.7</v>
          </cell>
          <cell r="P5505">
            <v>36.299999999999997</v>
          </cell>
          <cell r="Q5505">
            <v>356.08</v>
          </cell>
        </row>
        <row r="5506">
          <cell r="J5506" t="str">
            <v>CONCRETO PREMEZCLADO f'c=210 kg/cm2, Piedra 57, Slump 3-4"</v>
          </cell>
          <cell r="K5506" t="str">
            <v>m3</v>
          </cell>
          <cell r="M5506">
            <v>1.03</v>
          </cell>
          <cell r="N5506">
            <v>198.19</v>
          </cell>
          <cell r="O5506">
            <v>204.14</v>
          </cell>
          <cell r="P5506">
            <v>23.36</v>
          </cell>
          <cell r="Q5506">
            <v>4629.8999999999996</v>
          </cell>
        </row>
        <row r="5507">
          <cell r="J5507" t="str">
            <v>IMPLEMENTOS DE SEGURIDAD</v>
          </cell>
          <cell r="K5507" t="str">
            <v>hh</v>
          </cell>
          <cell r="M5507">
            <v>2.5956999999999999</v>
          </cell>
          <cell r="N5507">
            <v>0.47</v>
          </cell>
          <cell r="O5507">
            <v>1.22</v>
          </cell>
          <cell r="P5507">
            <v>58.87</v>
          </cell>
          <cell r="Q5507">
            <v>27.67</v>
          </cell>
        </row>
        <row r="5508">
          <cell r="J5508" t="str">
            <v>GASOLINA 84</v>
          </cell>
          <cell r="K5508" t="str">
            <v>gal</v>
          </cell>
          <cell r="M5508">
            <v>0.16020000000000001</v>
          </cell>
          <cell r="N5508">
            <v>8.3000000000000007</v>
          </cell>
          <cell r="O5508">
            <v>1.33</v>
          </cell>
          <cell r="P5508">
            <v>3.63</v>
          </cell>
          <cell r="Q5508">
            <v>30.16</v>
          </cell>
        </row>
        <row r="5509">
          <cell r="J5509" t="str">
            <v>VIBRADOR DE CONCRETO3/4" - 2"</v>
          </cell>
          <cell r="K5509" t="str">
            <v>hm</v>
          </cell>
          <cell r="M5509">
            <v>0.59399999999999997</v>
          </cell>
          <cell r="N5509">
            <v>5</v>
          </cell>
          <cell r="O5509">
            <v>2.97</v>
          </cell>
          <cell r="P5509">
            <v>13.47</v>
          </cell>
          <cell r="Q5509">
            <v>67.36</v>
          </cell>
        </row>
        <row r="5510">
          <cell r="J5510" t="str">
            <v>SERVICIO DE BOMBA P/PREMEZCLADO</v>
          </cell>
          <cell r="K5510" t="str">
            <v>m3</v>
          </cell>
          <cell r="M5510">
            <v>1.03</v>
          </cell>
          <cell r="N5510">
            <v>30</v>
          </cell>
          <cell r="O5510">
            <v>30.9</v>
          </cell>
          <cell r="P5510">
            <v>23.36</v>
          </cell>
          <cell r="Q5510">
            <v>700.81</v>
          </cell>
        </row>
        <row r="5511">
          <cell r="J5511" t="str">
            <v>HERRAMIENTAS MANUALES</v>
          </cell>
          <cell r="K5511" t="str">
            <v>%MO</v>
          </cell>
          <cell r="M5511">
            <v>4.99E-2</v>
          </cell>
          <cell r="N5511">
            <v>28.06</v>
          </cell>
          <cell r="O5511">
            <v>1.4</v>
          </cell>
          <cell r="P5511">
            <v>1.1299999999999999</v>
          </cell>
          <cell r="Q5511">
            <v>31.75</v>
          </cell>
        </row>
        <row r="5512">
          <cell r="J5512" t="str">
            <v>JEFE DE GRUPO</v>
          </cell>
          <cell r="K5512" t="str">
            <v>hh</v>
          </cell>
          <cell r="M5512">
            <v>0.17829999999999999</v>
          </cell>
          <cell r="N5512">
            <v>13.01</v>
          </cell>
          <cell r="O5512">
            <v>2.3199999999999998</v>
          </cell>
          <cell r="P5512">
            <v>32.35</v>
          </cell>
          <cell r="Q5512">
            <v>420.92</v>
          </cell>
        </row>
        <row r="5513">
          <cell r="J5513" t="str">
            <v>OPERARIO</v>
          </cell>
          <cell r="K5513" t="str">
            <v>hh</v>
          </cell>
          <cell r="M5513">
            <v>0.88849999999999996</v>
          </cell>
          <cell r="N5513">
            <v>12.2</v>
          </cell>
          <cell r="O5513">
            <v>10.84</v>
          </cell>
          <cell r="P5513">
            <v>161.19999999999999</v>
          </cell>
          <cell r="Q5513">
            <v>1966.7</v>
          </cell>
        </row>
        <row r="5514">
          <cell r="J5514" t="str">
            <v>OFICIAL</v>
          </cell>
          <cell r="K5514" t="str">
            <v>hh</v>
          </cell>
          <cell r="M5514">
            <v>1.0662</v>
          </cell>
          <cell r="N5514">
            <v>10.87</v>
          </cell>
          <cell r="O5514">
            <v>11.59</v>
          </cell>
          <cell r="P5514">
            <v>193.44</v>
          </cell>
          <cell r="Q5514">
            <v>2102.77</v>
          </cell>
        </row>
        <row r="5515">
          <cell r="J5515" t="str">
            <v>AYUDANTE</v>
          </cell>
          <cell r="K5515" t="str">
            <v>hh</v>
          </cell>
          <cell r="M5515">
            <v>0.35580000000000001</v>
          </cell>
          <cell r="N5515">
            <v>9.81</v>
          </cell>
          <cell r="O5515">
            <v>3.49</v>
          </cell>
          <cell r="P5515">
            <v>64.55</v>
          </cell>
          <cell r="Q5515">
            <v>633.19000000000005</v>
          </cell>
        </row>
        <row r="5516">
          <cell r="J5516" t="str">
            <v>ALAMBRE NEGRO RECOCIDO Nº 8</v>
          </cell>
          <cell r="K5516" t="str">
            <v>Kg</v>
          </cell>
          <cell r="M5516">
            <v>0.12</v>
          </cell>
          <cell r="N5516">
            <v>3</v>
          </cell>
          <cell r="O5516">
            <v>0.36</v>
          </cell>
          <cell r="P5516">
            <v>21.77</v>
          </cell>
          <cell r="Q5516">
            <v>65.31</v>
          </cell>
        </row>
        <row r="5517">
          <cell r="J5517" t="str">
            <v>CLAVOS PARA MADERA CON CABEZA</v>
          </cell>
          <cell r="K5517" t="str">
            <v>Kg</v>
          </cell>
          <cell r="M5517">
            <v>0.2172</v>
          </cell>
          <cell r="N5517">
            <v>2.9</v>
          </cell>
          <cell r="O5517">
            <v>0.63</v>
          </cell>
          <cell r="P5517">
            <v>39.409999999999997</v>
          </cell>
          <cell r="Q5517">
            <v>114.3</v>
          </cell>
        </row>
        <row r="5518">
          <cell r="J5518" t="str">
            <v>MADERA TORNILLO INC. CORTE</v>
          </cell>
          <cell r="K5518" t="str">
            <v>p2</v>
          </cell>
          <cell r="M5518">
            <v>4.0743999999999998</v>
          </cell>
          <cell r="N5518">
            <v>3.7</v>
          </cell>
          <cell r="O5518">
            <v>15.08</v>
          </cell>
          <cell r="P5518">
            <v>739.22</v>
          </cell>
          <cell r="Q5518">
            <v>2735.96</v>
          </cell>
        </row>
        <row r="5519">
          <cell r="J5519" t="str">
            <v>IMPLEMENTOS DE SEGURIDAD</v>
          </cell>
          <cell r="K5519" t="str">
            <v>hh</v>
          </cell>
          <cell r="M5519">
            <v>2.4893999999999998</v>
          </cell>
          <cell r="N5519">
            <v>0.47</v>
          </cell>
          <cell r="O5519">
            <v>1.17</v>
          </cell>
          <cell r="P5519">
            <v>451.65</v>
          </cell>
          <cell r="Q5519">
            <v>212.27</v>
          </cell>
        </row>
        <row r="5520">
          <cell r="J5520" t="str">
            <v>HERRAMIENTAS MANUALES</v>
          </cell>
          <cell r="K5520" t="str">
            <v>%MO</v>
          </cell>
          <cell r="M5520">
            <v>3.0200000000000001E-2</v>
          </cell>
          <cell r="N5520">
            <v>29.51</v>
          </cell>
          <cell r="O5520">
            <v>0.89</v>
          </cell>
          <cell r="P5520">
            <v>5.48</v>
          </cell>
          <cell r="Q5520">
            <v>161.47</v>
          </cell>
        </row>
        <row r="5521">
          <cell r="J5521" t="str">
            <v>SERVICIO DEHABILITADO DE ACERO DE REFUERZO</v>
          </cell>
          <cell r="K5521" t="str">
            <v>Kg</v>
          </cell>
          <cell r="M5521">
            <v>1.1143000000000001</v>
          </cell>
          <cell r="N5521">
            <v>0.35</v>
          </cell>
          <cell r="O5521">
            <v>0.39</v>
          </cell>
          <cell r="P5521">
            <v>1424.43</v>
          </cell>
          <cell r="Q5521">
            <v>498.54</v>
          </cell>
        </row>
        <row r="5522">
          <cell r="J5522" t="str">
            <v>JEFE DE GRUPO</v>
          </cell>
          <cell r="K5522" t="str">
            <v>hh</v>
          </cell>
          <cell r="M5522">
            <v>2.3E-3</v>
          </cell>
          <cell r="N5522">
            <v>13.01</v>
          </cell>
          <cell r="O5522">
            <v>0.03</v>
          </cell>
          <cell r="P5522">
            <v>2.94</v>
          </cell>
          <cell r="Q5522">
            <v>38.35</v>
          </cell>
        </row>
        <row r="5523">
          <cell r="J5523" t="str">
            <v>OPERARIO</v>
          </cell>
          <cell r="K5523" t="str">
            <v>hh</v>
          </cell>
          <cell r="M5523">
            <v>2.5399999999999999E-2</v>
          </cell>
          <cell r="N5523">
            <v>12.2</v>
          </cell>
          <cell r="O5523">
            <v>0.31</v>
          </cell>
          <cell r="P5523">
            <v>32.47</v>
          </cell>
          <cell r="Q5523">
            <v>396.28</v>
          </cell>
        </row>
        <row r="5524">
          <cell r="J5524" t="str">
            <v>OFICIAL</v>
          </cell>
          <cell r="K5524" t="str">
            <v>hh</v>
          </cell>
          <cell r="M5524">
            <v>2.4799999999999999E-2</v>
          </cell>
          <cell r="N5524">
            <v>10.87</v>
          </cell>
          <cell r="O5524">
            <v>0.27</v>
          </cell>
          <cell r="P5524">
            <v>31.7</v>
          </cell>
          <cell r="Q5524">
            <v>345.15</v>
          </cell>
        </row>
        <row r="5525">
          <cell r="J5525" t="str">
            <v>ACERO CORRUGADO fy=4200 kg/cm2 GRADO 60</v>
          </cell>
          <cell r="K5525" t="str">
            <v>Kg</v>
          </cell>
          <cell r="M5525">
            <v>1.1000000000000001</v>
          </cell>
          <cell r="N5525">
            <v>2.33</v>
          </cell>
          <cell r="O5525">
            <v>2.56</v>
          </cell>
          <cell r="P5525">
            <v>1406.15</v>
          </cell>
          <cell r="Q5525">
            <v>3272.5</v>
          </cell>
        </row>
        <row r="5526">
          <cell r="J5526" t="str">
            <v>ALAMBRE NEGRO RECOCIDO Nº 16</v>
          </cell>
          <cell r="K5526" t="str">
            <v>Kg</v>
          </cell>
          <cell r="M5526">
            <v>6.1100000000000002E-2</v>
          </cell>
          <cell r="N5526">
            <v>3.11</v>
          </cell>
          <cell r="O5526">
            <v>0.19</v>
          </cell>
          <cell r="P5526">
            <v>78.11</v>
          </cell>
          <cell r="Q5526">
            <v>242.88</v>
          </cell>
        </row>
        <row r="5527">
          <cell r="J5527" t="str">
            <v>PETROLEO D-2</v>
          </cell>
          <cell r="K5527" t="str">
            <v>gal</v>
          </cell>
          <cell r="M5527">
            <v>2.0199999999999999E-2</v>
          </cell>
          <cell r="N5527">
            <v>8.4</v>
          </cell>
          <cell r="O5527">
            <v>0.17</v>
          </cell>
          <cell r="P5527">
            <v>25.82</v>
          </cell>
          <cell r="Q5527">
            <v>217.31</v>
          </cell>
        </row>
        <row r="5528">
          <cell r="J5528" t="str">
            <v>IMPLEMENTOS DE SEGURIDAD</v>
          </cell>
          <cell r="K5528" t="str">
            <v>hh</v>
          </cell>
          <cell r="M5528">
            <v>4.2599999999999999E-2</v>
          </cell>
          <cell r="N5528">
            <v>0.47</v>
          </cell>
          <cell r="O5528">
            <v>0.02</v>
          </cell>
          <cell r="P5528">
            <v>54.46</v>
          </cell>
          <cell r="Q5528">
            <v>25.57</v>
          </cell>
        </row>
        <row r="5529">
          <cell r="J5529" t="str">
            <v>HERRAMIENTAS MANUALES</v>
          </cell>
          <cell r="K5529" t="str">
            <v>%MO</v>
          </cell>
          <cell r="M5529">
            <v>4.41E-2</v>
          </cell>
          <cell r="N5529">
            <v>0.68</v>
          </cell>
          <cell r="O5529">
            <v>0.03</v>
          </cell>
          <cell r="P5529">
            <v>56.37</v>
          </cell>
          <cell r="Q5529">
            <v>38.35</v>
          </cell>
        </row>
        <row r="5530">
          <cell r="J5530" t="str">
            <v>CAMION GRUA DE 5.75TN</v>
          </cell>
          <cell r="K5530" t="str">
            <v>hm</v>
          </cell>
          <cell r="M5530">
            <v>6.4000000000000003E-3</v>
          </cell>
          <cell r="N5530">
            <v>100.8</v>
          </cell>
          <cell r="O5530">
            <v>0.65</v>
          </cell>
          <cell r="P5530">
            <v>8.18</v>
          </cell>
          <cell r="Q5530">
            <v>830.91</v>
          </cell>
        </row>
        <row r="5531">
          <cell r="J5531" t="str">
            <v>OPERARIO</v>
          </cell>
          <cell r="K5531" t="str">
            <v>hh</v>
          </cell>
          <cell r="M5531">
            <v>0.2</v>
          </cell>
          <cell r="N5531">
            <v>12.2</v>
          </cell>
          <cell r="O5531">
            <v>2.44</v>
          </cell>
          <cell r="P5531">
            <v>0.14000000000000001</v>
          </cell>
          <cell r="Q5531">
            <v>1.73</v>
          </cell>
        </row>
        <row r="5532">
          <cell r="J5532" t="str">
            <v>OFICIAL</v>
          </cell>
          <cell r="K5532" t="str">
            <v>hh</v>
          </cell>
          <cell r="M5532">
            <v>0.2006</v>
          </cell>
          <cell r="N5532">
            <v>10.87</v>
          </cell>
          <cell r="O5532">
            <v>2.1800000000000002</v>
          </cell>
          <cell r="P5532">
            <v>0.14000000000000001</v>
          </cell>
          <cell r="Q5532">
            <v>1.55</v>
          </cell>
        </row>
        <row r="5533">
          <cell r="J5533" t="str">
            <v>AYUDANTE</v>
          </cell>
          <cell r="K5533" t="str">
            <v>hh</v>
          </cell>
          <cell r="M5533">
            <v>0.60040000000000004</v>
          </cell>
          <cell r="N5533">
            <v>9.81</v>
          </cell>
          <cell r="O5533">
            <v>5.89</v>
          </cell>
          <cell r="P5533">
            <v>0.43</v>
          </cell>
          <cell r="Q5533">
            <v>4.18</v>
          </cell>
        </row>
        <row r="5534">
          <cell r="J5534" t="str">
            <v>CONCRETO PREMEZCLADO f'c=210 kg/cm2, Piedra 67, Slump 3-4"</v>
          </cell>
          <cell r="K5534" t="str">
            <v>m3</v>
          </cell>
          <cell r="M5534">
            <v>1.05</v>
          </cell>
          <cell r="N5534">
            <v>200.99</v>
          </cell>
          <cell r="O5534">
            <v>211.04</v>
          </cell>
          <cell r="P5534">
            <v>0.75</v>
          </cell>
          <cell r="Q5534">
            <v>149.84</v>
          </cell>
        </row>
        <row r="5535">
          <cell r="J5535" t="str">
            <v>IMPLEMENTOS DE SEGURIDAD</v>
          </cell>
          <cell r="K5535" t="str">
            <v>hh</v>
          </cell>
          <cell r="M5535">
            <v>1</v>
          </cell>
          <cell r="N5535">
            <v>0.47</v>
          </cell>
          <cell r="O5535">
            <v>0.47</v>
          </cell>
          <cell r="P5535">
            <v>0.71</v>
          </cell>
          <cell r="Q5535">
            <v>0.33</v>
          </cell>
        </row>
        <row r="5536">
          <cell r="J5536" t="str">
            <v>HERRAMIENTAS MANUALES</v>
          </cell>
          <cell r="K5536" t="str">
            <v>%MO</v>
          </cell>
          <cell r="M5536">
            <v>0.03</v>
          </cell>
          <cell r="N5536">
            <v>10.99</v>
          </cell>
          <cell r="O5536">
            <v>0.33</v>
          </cell>
          <cell r="P5536">
            <v>0.02</v>
          </cell>
          <cell r="Q5536">
            <v>0.23</v>
          </cell>
        </row>
        <row r="5537">
          <cell r="J5537" t="str">
            <v>SERVICIO DE BOMBA P/PREMEZCLADO</v>
          </cell>
          <cell r="K5537" t="str">
            <v>m3</v>
          </cell>
          <cell r="M5537">
            <v>1.05</v>
          </cell>
          <cell r="N5537">
            <v>30</v>
          </cell>
          <cell r="O5537">
            <v>31.5</v>
          </cell>
          <cell r="P5537">
            <v>0.75</v>
          </cell>
          <cell r="Q5537">
            <v>22.37</v>
          </cell>
        </row>
        <row r="5538">
          <cell r="J5538" t="str">
            <v>VIBRADOR DE CONCRETO3/4" - 2"</v>
          </cell>
          <cell r="K5538" t="str">
            <v>hm</v>
          </cell>
          <cell r="M5538">
            <v>0.29799999999999999</v>
          </cell>
          <cell r="N5538">
            <v>5</v>
          </cell>
          <cell r="O5538">
            <v>1.49</v>
          </cell>
          <cell r="P5538">
            <v>0.21</v>
          </cell>
          <cell r="Q5538">
            <v>1.06</v>
          </cell>
        </row>
        <row r="5539">
          <cell r="J5539" t="str">
            <v>OPERARIO</v>
          </cell>
          <cell r="K5539" t="str">
            <v>hh</v>
          </cell>
          <cell r="M5539">
            <v>0.1</v>
          </cell>
          <cell r="N5539">
            <v>12.2</v>
          </cell>
          <cell r="O5539">
            <v>1.22</v>
          </cell>
          <cell r="P5539">
            <v>1.72</v>
          </cell>
          <cell r="Q5539">
            <v>20.97</v>
          </cell>
        </row>
        <row r="5540">
          <cell r="J5540" t="str">
            <v>OFICIAL</v>
          </cell>
          <cell r="K5540" t="str">
            <v>hh</v>
          </cell>
          <cell r="M5540">
            <v>1</v>
          </cell>
          <cell r="N5540">
            <v>10.87</v>
          </cell>
          <cell r="O5540">
            <v>10.87</v>
          </cell>
          <cell r="P5540">
            <v>17.190000000000001</v>
          </cell>
          <cell r="Q5540">
            <v>186.86</v>
          </cell>
        </row>
        <row r="5541">
          <cell r="J5541" t="str">
            <v>AYUDANTE</v>
          </cell>
          <cell r="K5541" t="str">
            <v>hh</v>
          </cell>
          <cell r="M5541">
            <v>1</v>
          </cell>
          <cell r="N5541">
            <v>9.81</v>
          </cell>
          <cell r="O5541">
            <v>9.81</v>
          </cell>
          <cell r="P5541">
            <v>17.190000000000001</v>
          </cell>
          <cell r="Q5541">
            <v>168.63</v>
          </cell>
        </row>
        <row r="5542">
          <cell r="J5542" t="str">
            <v>ALAMBRE NEGRO RECOCIDO Nº 8</v>
          </cell>
          <cell r="K5542" t="str">
            <v>Kg</v>
          </cell>
          <cell r="M5542">
            <v>0.08</v>
          </cell>
          <cell r="N5542">
            <v>3</v>
          </cell>
          <cell r="O5542">
            <v>0.24</v>
          </cell>
          <cell r="P5542">
            <v>1.38</v>
          </cell>
          <cell r="Q5542">
            <v>4.13</v>
          </cell>
        </row>
        <row r="5543">
          <cell r="J5543" t="str">
            <v>CLAVOS PARA MADERA CON CABEZA</v>
          </cell>
          <cell r="K5543" t="str">
            <v>Kg</v>
          </cell>
          <cell r="M5543">
            <v>0.2172</v>
          </cell>
          <cell r="N5543">
            <v>2.9</v>
          </cell>
          <cell r="O5543">
            <v>0.63</v>
          </cell>
          <cell r="P5543">
            <v>3.73</v>
          </cell>
          <cell r="Q5543">
            <v>10.83</v>
          </cell>
        </row>
        <row r="5544">
          <cell r="J5544" t="str">
            <v>TRIPLAY LUPUNA DE 4' X8'X10 mm</v>
          </cell>
          <cell r="K5544" t="str">
            <v>pl</v>
          </cell>
          <cell r="M5544">
            <v>4.41E-2</v>
          </cell>
          <cell r="N5544">
            <v>54</v>
          </cell>
          <cell r="O5544">
            <v>2.38</v>
          </cell>
          <cell r="P5544">
            <v>0.76</v>
          </cell>
          <cell r="Q5544">
            <v>40.909999999999997</v>
          </cell>
        </row>
        <row r="5545">
          <cell r="J5545" t="str">
            <v>MADERA TORNILLO INC. CORTE</v>
          </cell>
          <cell r="K5545" t="str">
            <v>p2</v>
          </cell>
          <cell r="M5545">
            <v>2.5011999999999999</v>
          </cell>
          <cell r="N5545">
            <v>3.7</v>
          </cell>
          <cell r="O5545">
            <v>9.25</v>
          </cell>
          <cell r="P5545">
            <v>43</v>
          </cell>
          <cell r="Q5545">
            <v>159.01</v>
          </cell>
        </row>
        <row r="5546">
          <cell r="J5546" t="str">
            <v>IMPLEMENTOS DE SEGURIDAD</v>
          </cell>
          <cell r="K5546" t="str">
            <v>hh</v>
          </cell>
          <cell r="M5546">
            <v>2.1063999999999998</v>
          </cell>
          <cell r="N5546">
            <v>0.47</v>
          </cell>
          <cell r="O5546">
            <v>0.99</v>
          </cell>
          <cell r="P5546">
            <v>36.21</v>
          </cell>
          <cell r="Q5546">
            <v>17.02</v>
          </cell>
        </row>
        <row r="5547">
          <cell r="J5547" t="str">
            <v>HERRAMIENTAS MANUALES</v>
          </cell>
          <cell r="K5547" t="str">
            <v>%MO</v>
          </cell>
          <cell r="M5547">
            <v>2.9899999999999999E-2</v>
          </cell>
          <cell r="N5547">
            <v>25.45</v>
          </cell>
          <cell r="O5547">
            <v>0.76</v>
          </cell>
          <cell r="P5547">
            <v>0.51</v>
          </cell>
          <cell r="Q5547">
            <v>13.06</v>
          </cell>
        </row>
        <row r="5548">
          <cell r="J5548" t="str">
            <v>SERVICIO DE GRUA</v>
          </cell>
          <cell r="K5548" t="str">
            <v>glb</v>
          </cell>
          <cell r="M5548">
            <v>1</v>
          </cell>
          <cell r="N5548">
            <v>5.47</v>
          </cell>
          <cell r="O5548">
            <v>5.47</v>
          </cell>
          <cell r="P5548">
            <v>17.190000000000001</v>
          </cell>
          <cell r="Q5548">
            <v>94.03</v>
          </cell>
        </row>
        <row r="5549">
          <cell r="J5549" t="str">
            <v>SERVICIO DEHABILITADO DE ACERO DE REFUERZO</v>
          </cell>
          <cell r="K5549" t="str">
            <v>Kg</v>
          </cell>
          <cell r="M5549">
            <v>1.1143000000000001</v>
          </cell>
          <cell r="N5549">
            <v>0.35</v>
          </cell>
          <cell r="O5549">
            <v>0.39</v>
          </cell>
          <cell r="P5549">
            <v>10.47</v>
          </cell>
          <cell r="Q5549">
            <v>3.67</v>
          </cell>
        </row>
        <row r="5550">
          <cell r="J5550" t="str">
            <v>JEFE DE GRUPO</v>
          </cell>
          <cell r="K5550" t="str">
            <v>hh</v>
          </cell>
          <cell r="M5550">
            <v>2.3E-3</v>
          </cell>
          <cell r="N5550">
            <v>13.01</v>
          </cell>
          <cell r="O5550">
            <v>0.03</v>
          </cell>
          <cell r="P5550">
            <v>0.02</v>
          </cell>
          <cell r="Q5550">
            <v>0.28000000000000003</v>
          </cell>
        </row>
        <row r="5551">
          <cell r="J5551" t="str">
            <v>OPERARIO</v>
          </cell>
          <cell r="K5551" t="str">
            <v>hh</v>
          </cell>
          <cell r="M5551">
            <v>2.5399999999999999E-2</v>
          </cell>
          <cell r="N5551">
            <v>12.2</v>
          </cell>
          <cell r="O5551">
            <v>0.31</v>
          </cell>
          <cell r="P5551">
            <v>0.24</v>
          </cell>
          <cell r="Q5551">
            <v>2.91</v>
          </cell>
        </row>
        <row r="5552">
          <cell r="J5552" t="str">
            <v>OFICIAL</v>
          </cell>
          <cell r="K5552" t="str">
            <v>hh</v>
          </cell>
          <cell r="M5552">
            <v>2.4799999999999999E-2</v>
          </cell>
          <cell r="N5552">
            <v>10.87</v>
          </cell>
          <cell r="O5552">
            <v>0.27</v>
          </cell>
          <cell r="P5552">
            <v>0.23</v>
          </cell>
          <cell r="Q5552">
            <v>2.54</v>
          </cell>
        </row>
        <row r="5553">
          <cell r="J5553" t="str">
            <v>ACERO CORRUGADO fy=4200 kg/cm2 GRADO 60</v>
          </cell>
          <cell r="K5553" t="str">
            <v>Kg</v>
          </cell>
          <cell r="M5553">
            <v>1.1000000000000001</v>
          </cell>
          <cell r="N5553">
            <v>2.33</v>
          </cell>
          <cell r="O5553">
            <v>2.56</v>
          </cell>
          <cell r="P5553">
            <v>10.34</v>
          </cell>
          <cell r="Q5553">
            <v>24.06</v>
          </cell>
        </row>
        <row r="5554">
          <cell r="J5554" t="str">
            <v>ALAMBRE NEGRO RECOCIDO Nº 16</v>
          </cell>
          <cell r="K5554" t="str">
            <v>Kg</v>
          </cell>
          <cell r="M5554">
            <v>6.1100000000000002E-2</v>
          </cell>
          <cell r="N5554">
            <v>3.11</v>
          </cell>
          <cell r="O5554">
            <v>0.19</v>
          </cell>
          <cell r="P5554">
            <v>0.56999999999999995</v>
          </cell>
          <cell r="Q5554">
            <v>1.79</v>
          </cell>
        </row>
        <row r="5555">
          <cell r="J5555" t="str">
            <v>PETROLEO D-2</v>
          </cell>
          <cell r="K5555" t="str">
            <v>gal</v>
          </cell>
          <cell r="M5555">
            <v>2.0199999999999999E-2</v>
          </cell>
          <cell r="N5555">
            <v>8.4</v>
          </cell>
          <cell r="O5555">
            <v>0.17</v>
          </cell>
          <cell r="P5555">
            <v>0.19</v>
          </cell>
          <cell r="Q5555">
            <v>1.6</v>
          </cell>
        </row>
        <row r="5556">
          <cell r="J5556" t="str">
            <v>IMPLEMENTOS DE SEGURIDAD</v>
          </cell>
          <cell r="K5556" t="str">
            <v>hh</v>
          </cell>
          <cell r="M5556">
            <v>4.2599999999999999E-2</v>
          </cell>
          <cell r="N5556">
            <v>0.47</v>
          </cell>
          <cell r="O5556">
            <v>0.02</v>
          </cell>
          <cell r="P5556">
            <v>0.4</v>
          </cell>
          <cell r="Q5556">
            <v>0.19</v>
          </cell>
        </row>
        <row r="5557">
          <cell r="J5557" t="str">
            <v>HERRAMIENTAS MANUALES</v>
          </cell>
          <cell r="K5557" t="str">
            <v>%MO</v>
          </cell>
          <cell r="M5557">
            <v>4.41E-2</v>
          </cell>
          <cell r="N5557">
            <v>0.68</v>
          </cell>
          <cell r="O5557">
            <v>0.03</v>
          </cell>
          <cell r="P5557">
            <v>0.41</v>
          </cell>
          <cell r="Q5557">
            <v>0.28000000000000003</v>
          </cell>
        </row>
        <row r="5558">
          <cell r="J5558" t="str">
            <v>CAMION GRUA DE 5.75TN</v>
          </cell>
          <cell r="K5558" t="str">
            <v>hm</v>
          </cell>
          <cell r="M5558">
            <v>6.4000000000000003E-3</v>
          </cell>
          <cell r="N5558">
            <v>100.8</v>
          </cell>
          <cell r="O5558">
            <v>0.65</v>
          </cell>
          <cell r="P5558">
            <v>0.06</v>
          </cell>
          <cell r="Q5558">
            <v>6.11</v>
          </cell>
        </row>
        <row r="5559">
          <cell r="J5559" t="str">
            <v>JEFE DE GRUPO</v>
          </cell>
          <cell r="K5559" t="str">
            <v>hh</v>
          </cell>
          <cell r="M5559">
            <v>0.2006</v>
          </cell>
          <cell r="N5559">
            <v>13.01</v>
          </cell>
          <cell r="O5559">
            <v>2.61</v>
          </cell>
          <cell r="P5559">
            <v>0.95</v>
          </cell>
          <cell r="Q5559">
            <v>12.42</v>
          </cell>
        </row>
        <row r="5560">
          <cell r="J5560" t="str">
            <v>OPERARIO</v>
          </cell>
          <cell r="K5560" t="str">
            <v>hh</v>
          </cell>
          <cell r="M5560">
            <v>0.6</v>
          </cell>
          <cell r="N5560">
            <v>12.2</v>
          </cell>
          <cell r="O5560">
            <v>7.32</v>
          </cell>
          <cell r="P5560">
            <v>2.86</v>
          </cell>
          <cell r="Q5560">
            <v>34.840000000000003</v>
          </cell>
        </row>
        <row r="5561">
          <cell r="J5561" t="str">
            <v>OFICIAL</v>
          </cell>
          <cell r="K5561" t="str">
            <v>hh</v>
          </cell>
          <cell r="M5561">
            <v>0.2006</v>
          </cell>
          <cell r="N5561">
            <v>10.87</v>
          </cell>
          <cell r="O5561">
            <v>2.1800000000000002</v>
          </cell>
          <cell r="P5561">
            <v>0.95</v>
          </cell>
          <cell r="Q5561">
            <v>10.38</v>
          </cell>
        </row>
        <row r="5562">
          <cell r="J5562" t="str">
            <v>AYUDANTE</v>
          </cell>
          <cell r="K5562" t="str">
            <v>hh</v>
          </cell>
          <cell r="M5562">
            <v>0.60040000000000004</v>
          </cell>
          <cell r="N5562">
            <v>9.81</v>
          </cell>
          <cell r="O5562">
            <v>5.89</v>
          </cell>
          <cell r="P5562">
            <v>2.86</v>
          </cell>
          <cell r="Q5562">
            <v>28.04</v>
          </cell>
        </row>
        <row r="5563">
          <cell r="J5563" t="str">
            <v>CONCRETO PREMEZCLADO f'c=210 kg/cm2, Piedra 67, Slump 3-4"</v>
          </cell>
          <cell r="K5563" t="str">
            <v>m3</v>
          </cell>
          <cell r="M5563">
            <v>1.05</v>
          </cell>
          <cell r="N5563">
            <v>200.99</v>
          </cell>
          <cell r="O5563">
            <v>211.04</v>
          </cell>
          <cell r="P5563">
            <v>5</v>
          </cell>
          <cell r="Q5563">
            <v>1004.55</v>
          </cell>
        </row>
        <row r="5564">
          <cell r="J5564" t="str">
            <v>IMPLEMENTOS DE SEGURIDAD</v>
          </cell>
          <cell r="K5564" t="str">
            <v>hh</v>
          </cell>
          <cell r="M5564">
            <v>1.5956999999999999</v>
          </cell>
          <cell r="N5564">
            <v>0.47</v>
          </cell>
          <cell r="O5564">
            <v>0.75</v>
          </cell>
          <cell r="P5564">
            <v>7.6</v>
          </cell>
          <cell r="Q5564">
            <v>3.57</v>
          </cell>
        </row>
        <row r="5565">
          <cell r="J5565" t="str">
            <v>HERRAMIENTAS MANUALES</v>
          </cell>
          <cell r="K5565" t="str">
            <v>%MO</v>
          </cell>
          <cell r="M5565">
            <v>4.9599999999999998E-2</v>
          </cell>
          <cell r="N5565">
            <v>18.75</v>
          </cell>
          <cell r="O5565">
            <v>0.93</v>
          </cell>
          <cell r="P5565">
            <v>0.24</v>
          </cell>
          <cell r="Q5565">
            <v>4.43</v>
          </cell>
        </row>
        <row r="5566">
          <cell r="J5566" t="str">
            <v>SERVICIO DE BOMBA P/PREMEZCLADO</v>
          </cell>
          <cell r="K5566" t="str">
            <v>m3</v>
          </cell>
          <cell r="M5566">
            <v>1.05</v>
          </cell>
          <cell r="N5566">
            <v>30</v>
          </cell>
          <cell r="O5566">
            <v>31.5</v>
          </cell>
          <cell r="P5566">
            <v>5</v>
          </cell>
          <cell r="Q5566">
            <v>149.94</v>
          </cell>
        </row>
        <row r="5567">
          <cell r="J5567" t="str">
            <v>VIBRADOR DE CONCRETO3/4" - 2"</v>
          </cell>
          <cell r="K5567" t="str">
            <v>hm</v>
          </cell>
          <cell r="M5567">
            <v>0.29799999999999999</v>
          </cell>
          <cell r="N5567">
            <v>5</v>
          </cell>
          <cell r="O5567">
            <v>1.49</v>
          </cell>
          <cell r="P5567">
            <v>1.42</v>
          </cell>
          <cell r="Q5567">
            <v>7.09</v>
          </cell>
        </row>
        <row r="5568">
          <cell r="J5568" t="str">
            <v>JEFE DE GRUPO</v>
          </cell>
          <cell r="K5568" t="str">
            <v>hh</v>
          </cell>
          <cell r="M5568">
            <v>6.6900000000000001E-2</v>
          </cell>
          <cell r="N5568">
            <v>13.01</v>
          </cell>
          <cell r="O5568">
            <v>0.87</v>
          </cell>
          <cell r="P5568">
            <v>3.98</v>
          </cell>
          <cell r="Q5568">
            <v>51.76</v>
          </cell>
        </row>
        <row r="5569">
          <cell r="J5569" t="str">
            <v>OPERARIO</v>
          </cell>
          <cell r="K5569" t="str">
            <v>hh</v>
          </cell>
          <cell r="M5569">
            <v>0.66639999999999999</v>
          </cell>
          <cell r="N5569">
            <v>12.2</v>
          </cell>
          <cell r="O5569">
            <v>8.1300000000000008</v>
          </cell>
          <cell r="P5569">
            <v>39.64</v>
          </cell>
          <cell r="Q5569">
            <v>483.65</v>
          </cell>
        </row>
        <row r="5570">
          <cell r="J5570" t="str">
            <v>OFICIAL</v>
          </cell>
          <cell r="K5570" t="str">
            <v>hh</v>
          </cell>
          <cell r="M5570">
            <v>0.66700000000000004</v>
          </cell>
          <cell r="N5570">
            <v>10.87</v>
          </cell>
          <cell r="O5570">
            <v>7.25</v>
          </cell>
          <cell r="P5570">
            <v>39.68</v>
          </cell>
          <cell r="Q5570">
            <v>431.3</v>
          </cell>
        </row>
        <row r="5571">
          <cell r="J5571" t="str">
            <v>ALAMBRE NEGRO RECOCIDO Nº 8</v>
          </cell>
          <cell r="K5571" t="str">
            <v>Kg</v>
          </cell>
          <cell r="M5571">
            <v>0.1033</v>
          </cell>
          <cell r="N5571">
            <v>3</v>
          </cell>
          <cell r="O5571">
            <v>0.31</v>
          </cell>
          <cell r="P5571">
            <v>6.15</v>
          </cell>
          <cell r="Q5571">
            <v>18.440000000000001</v>
          </cell>
        </row>
        <row r="5572">
          <cell r="J5572" t="str">
            <v>CLAVOS PARA MADERA CON CABEZA</v>
          </cell>
          <cell r="K5572" t="str">
            <v>Kg</v>
          </cell>
          <cell r="M5572">
            <v>0.1103</v>
          </cell>
          <cell r="N5572">
            <v>2.9</v>
          </cell>
          <cell r="O5572">
            <v>0.32</v>
          </cell>
          <cell r="P5572">
            <v>6.56</v>
          </cell>
          <cell r="Q5572">
            <v>19.04</v>
          </cell>
        </row>
        <row r="5573">
          <cell r="J5573" t="str">
            <v>MADERA TORNILLO INC. CORTE</v>
          </cell>
          <cell r="K5573" t="str">
            <v>p2</v>
          </cell>
          <cell r="M5573">
            <v>5.9305000000000003</v>
          </cell>
          <cell r="N5573">
            <v>3.7</v>
          </cell>
          <cell r="O5573">
            <v>21.94</v>
          </cell>
          <cell r="P5573">
            <v>352.81</v>
          </cell>
          <cell r="Q5573">
            <v>1305.21</v>
          </cell>
        </row>
        <row r="5574">
          <cell r="J5574" t="str">
            <v>IMPLEMENTOS DE SEGURIDAD</v>
          </cell>
          <cell r="K5574" t="str">
            <v>hh</v>
          </cell>
          <cell r="M5574">
            <v>1.4043000000000001</v>
          </cell>
          <cell r="N5574">
            <v>0.47</v>
          </cell>
          <cell r="O5574">
            <v>0.66</v>
          </cell>
          <cell r="P5574">
            <v>83.54</v>
          </cell>
          <cell r="Q5574">
            <v>39.26</v>
          </cell>
        </row>
        <row r="5575">
          <cell r="J5575" t="str">
            <v>HERRAMIENTAS MANUALES</v>
          </cell>
          <cell r="K5575" t="str">
            <v>%MO</v>
          </cell>
          <cell r="M5575">
            <v>2.9899999999999999E-2</v>
          </cell>
          <cell r="N5575">
            <v>17.39</v>
          </cell>
          <cell r="O5575">
            <v>0.52</v>
          </cell>
          <cell r="P5575">
            <v>1.78</v>
          </cell>
          <cell r="Q5575">
            <v>30.93</v>
          </cell>
        </row>
        <row r="5576">
          <cell r="J5576" t="str">
            <v>SERVICIO DEHABILITADO DE ACERO DE REFUERZO</v>
          </cell>
          <cell r="K5576" t="str">
            <v>Kg</v>
          </cell>
          <cell r="M5576">
            <v>1.1143000000000001</v>
          </cell>
          <cell r="N5576">
            <v>0.35</v>
          </cell>
          <cell r="O5576">
            <v>0.39</v>
          </cell>
          <cell r="P5576">
            <v>763.27</v>
          </cell>
          <cell r="Q5576">
            <v>267.14</v>
          </cell>
        </row>
        <row r="5577">
          <cell r="J5577" t="str">
            <v>JEFE DE GRUPO</v>
          </cell>
          <cell r="K5577" t="str">
            <v>hh</v>
          </cell>
          <cell r="M5577">
            <v>2.3E-3</v>
          </cell>
          <cell r="N5577">
            <v>13.01</v>
          </cell>
          <cell r="O5577">
            <v>0.03</v>
          </cell>
          <cell r="P5577">
            <v>1.58</v>
          </cell>
          <cell r="Q5577">
            <v>20.55</v>
          </cell>
        </row>
        <row r="5578">
          <cell r="J5578" t="str">
            <v>OPERARIO</v>
          </cell>
          <cell r="K5578" t="str">
            <v>hh</v>
          </cell>
          <cell r="M5578">
            <v>2.5399999999999999E-2</v>
          </cell>
          <cell r="N5578">
            <v>12.2</v>
          </cell>
          <cell r="O5578">
            <v>0.31</v>
          </cell>
          <cell r="P5578">
            <v>17.399999999999999</v>
          </cell>
          <cell r="Q5578">
            <v>212.34</v>
          </cell>
        </row>
        <row r="5579">
          <cell r="J5579" t="str">
            <v>OFICIAL</v>
          </cell>
          <cell r="K5579" t="str">
            <v>hh</v>
          </cell>
          <cell r="M5579">
            <v>2.4799999999999999E-2</v>
          </cell>
          <cell r="N5579">
            <v>10.87</v>
          </cell>
          <cell r="O5579">
            <v>0.27</v>
          </cell>
          <cell r="P5579">
            <v>16.989999999999998</v>
          </cell>
          <cell r="Q5579">
            <v>184.94</v>
          </cell>
        </row>
        <row r="5580">
          <cell r="J5580" t="str">
            <v>ACERO CORRUGADO fy=4200 kg/cm2 GRADO 60</v>
          </cell>
          <cell r="K5580" t="str">
            <v>Kg</v>
          </cell>
          <cell r="M5580">
            <v>1.1000000000000001</v>
          </cell>
          <cell r="N5580">
            <v>2.33</v>
          </cell>
          <cell r="O5580">
            <v>2.56</v>
          </cell>
          <cell r="P5580">
            <v>753.48</v>
          </cell>
          <cell r="Q5580">
            <v>1753.55</v>
          </cell>
        </row>
        <row r="5581">
          <cell r="J5581" t="str">
            <v>ALAMBRE NEGRO RECOCIDO Nº 16</v>
          </cell>
          <cell r="K5581" t="str">
            <v>Kg</v>
          </cell>
          <cell r="M5581">
            <v>6.1100000000000002E-2</v>
          </cell>
          <cell r="N5581">
            <v>3.11</v>
          </cell>
          <cell r="O5581">
            <v>0.19</v>
          </cell>
          <cell r="P5581">
            <v>41.85</v>
          </cell>
          <cell r="Q5581">
            <v>130.15</v>
          </cell>
        </row>
        <row r="5582">
          <cell r="J5582" t="str">
            <v>PETROLEO D-2</v>
          </cell>
          <cell r="K5582" t="str">
            <v>gal</v>
          </cell>
          <cell r="M5582">
            <v>2.0199999999999999E-2</v>
          </cell>
          <cell r="N5582">
            <v>8.4</v>
          </cell>
          <cell r="O5582">
            <v>0.17</v>
          </cell>
          <cell r="P5582">
            <v>13.84</v>
          </cell>
          <cell r="Q5582">
            <v>116.45</v>
          </cell>
        </row>
        <row r="5583">
          <cell r="J5583" t="str">
            <v>IMPLEMENTOS DE SEGURIDAD</v>
          </cell>
          <cell r="K5583" t="str">
            <v>hh</v>
          </cell>
          <cell r="M5583">
            <v>4.2599999999999999E-2</v>
          </cell>
          <cell r="N5583">
            <v>0.47</v>
          </cell>
          <cell r="O5583">
            <v>0.02</v>
          </cell>
          <cell r="P5583">
            <v>29.18</v>
          </cell>
          <cell r="Q5583">
            <v>13.7</v>
          </cell>
        </row>
        <row r="5584">
          <cell r="J5584" t="str">
            <v>HERRAMIENTAS MANUALES</v>
          </cell>
          <cell r="K5584" t="str">
            <v>%MO</v>
          </cell>
          <cell r="M5584">
            <v>4.41E-2</v>
          </cell>
          <cell r="N5584">
            <v>0.68</v>
          </cell>
          <cell r="O5584">
            <v>0.03</v>
          </cell>
          <cell r="P5584">
            <v>30.21</v>
          </cell>
          <cell r="Q5584">
            <v>20.55</v>
          </cell>
        </row>
        <row r="5585">
          <cell r="J5585" t="str">
            <v>CAMION GRUA DE 5.75TN</v>
          </cell>
          <cell r="K5585" t="str">
            <v>hm</v>
          </cell>
          <cell r="M5585">
            <v>6.4000000000000003E-3</v>
          </cell>
          <cell r="N5585">
            <v>100.8</v>
          </cell>
          <cell r="O5585">
            <v>0.65</v>
          </cell>
          <cell r="P5585">
            <v>4.38</v>
          </cell>
          <cell r="Q5585">
            <v>445.24</v>
          </cell>
        </row>
        <row r="5586">
          <cell r="J5586" t="str">
            <v>OPERARIO</v>
          </cell>
          <cell r="K5586" t="str">
            <v>hh</v>
          </cell>
          <cell r="M5586">
            <v>0.53359999999999996</v>
          </cell>
          <cell r="N5586">
            <v>12.2</v>
          </cell>
          <cell r="O5586">
            <v>6.51</v>
          </cell>
          <cell r="P5586">
            <v>0.47</v>
          </cell>
          <cell r="Q5586">
            <v>5.79</v>
          </cell>
        </row>
        <row r="5587">
          <cell r="J5587" t="str">
            <v>OFICIAL</v>
          </cell>
          <cell r="K5587" t="str">
            <v>hh</v>
          </cell>
          <cell r="M5587">
            <v>0.53359999999999996</v>
          </cell>
          <cell r="N5587">
            <v>10.87</v>
          </cell>
          <cell r="O5587">
            <v>5.8</v>
          </cell>
          <cell r="P5587">
            <v>0.47</v>
          </cell>
          <cell r="Q5587">
            <v>5.16</v>
          </cell>
        </row>
        <row r="5588">
          <cell r="J5588" t="str">
            <v>AYUDANTE</v>
          </cell>
          <cell r="K5588" t="str">
            <v>hh</v>
          </cell>
          <cell r="M5588">
            <v>1.6004</v>
          </cell>
          <cell r="N5588">
            <v>9.81</v>
          </cell>
          <cell r="O5588">
            <v>15.7</v>
          </cell>
          <cell r="P5588">
            <v>1.42</v>
          </cell>
          <cell r="Q5588">
            <v>13.97</v>
          </cell>
        </row>
        <row r="5589">
          <cell r="J5589" t="str">
            <v>CONCRETO PREMEZCLADO f'c=210 kg/cm2, Piedra 67, Slump 3-4"</v>
          </cell>
          <cell r="K5589" t="str">
            <v>m3</v>
          </cell>
          <cell r="M5589">
            <v>1.03</v>
          </cell>
          <cell r="N5589">
            <v>200.99</v>
          </cell>
          <cell r="O5589">
            <v>207.02</v>
          </cell>
          <cell r="P5589">
            <v>0.92</v>
          </cell>
          <cell r="Q5589">
            <v>184.25</v>
          </cell>
        </row>
        <row r="5590">
          <cell r="J5590" t="str">
            <v>IMPLEMENTOS DE SEGURIDAD</v>
          </cell>
          <cell r="K5590" t="str">
            <v>hh</v>
          </cell>
          <cell r="M5590">
            <v>2.6596000000000002</v>
          </cell>
          <cell r="N5590">
            <v>0.47</v>
          </cell>
          <cell r="O5590">
            <v>1.25</v>
          </cell>
          <cell r="P5590">
            <v>2.37</v>
          </cell>
          <cell r="Q5590">
            <v>1.1100000000000001</v>
          </cell>
        </row>
        <row r="5591">
          <cell r="J5591" t="str">
            <v>HERRAMIENTAS MANUALES</v>
          </cell>
          <cell r="K5591" t="str">
            <v>%MO</v>
          </cell>
          <cell r="M5591">
            <v>2.9700000000000001E-2</v>
          </cell>
          <cell r="N5591">
            <v>29.3</v>
          </cell>
          <cell r="O5591">
            <v>0.87</v>
          </cell>
          <cell r="P5591">
            <v>0.03</v>
          </cell>
          <cell r="Q5591">
            <v>0.77</v>
          </cell>
        </row>
        <row r="5592">
          <cell r="J5592" t="str">
            <v>SERVICIO DE BOMBA P/PREMEZCLADO</v>
          </cell>
          <cell r="K5592" t="str">
            <v>m3</v>
          </cell>
          <cell r="M5592">
            <v>1.05</v>
          </cell>
          <cell r="N5592">
            <v>30</v>
          </cell>
          <cell r="O5592">
            <v>31.5</v>
          </cell>
          <cell r="P5592">
            <v>0.93</v>
          </cell>
          <cell r="Q5592">
            <v>28.04</v>
          </cell>
        </row>
        <row r="5593">
          <cell r="J5593" t="str">
            <v>VIBRADOR DE CONCRETO3/4" - 2"</v>
          </cell>
          <cell r="K5593" t="str">
            <v>hm</v>
          </cell>
          <cell r="M5593">
            <v>0.59599999999999997</v>
          </cell>
          <cell r="N5593">
            <v>5</v>
          </cell>
          <cell r="O5593">
            <v>2.98</v>
          </cell>
          <cell r="P5593">
            <v>0.53</v>
          </cell>
          <cell r="Q5593">
            <v>2.65</v>
          </cell>
        </row>
        <row r="5594">
          <cell r="J5594" t="str">
            <v>GASOLINA 84</v>
          </cell>
          <cell r="K5594" t="str">
            <v>gal</v>
          </cell>
          <cell r="M5594">
            <v>0.32050000000000001</v>
          </cell>
          <cell r="N5594">
            <v>8.3000000000000007</v>
          </cell>
          <cell r="O5594">
            <v>2.66</v>
          </cell>
          <cell r="P5594">
            <v>0.28999999999999998</v>
          </cell>
          <cell r="Q5594">
            <v>2.37</v>
          </cell>
        </row>
        <row r="5595">
          <cell r="J5595" t="str">
            <v>SERVICIO DEHABILITADO DE ACERO DE REFUERZO</v>
          </cell>
          <cell r="K5595" t="str">
            <v>Kg</v>
          </cell>
          <cell r="M5595">
            <v>1.1143000000000001</v>
          </cell>
          <cell r="N5595">
            <v>0.35</v>
          </cell>
          <cell r="O5595">
            <v>0.39</v>
          </cell>
          <cell r="P5595">
            <v>92.67</v>
          </cell>
          <cell r="Q5595">
            <v>32.43</v>
          </cell>
        </row>
        <row r="5596">
          <cell r="J5596" t="str">
            <v>JEFE DE GRUPO</v>
          </cell>
          <cell r="K5596" t="str">
            <v>hh</v>
          </cell>
          <cell r="M5596">
            <v>2.3E-3</v>
          </cell>
          <cell r="N5596">
            <v>13.01</v>
          </cell>
          <cell r="O5596">
            <v>0.03</v>
          </cell>
          <cell r="P5596">
            <v>0.19</v>
          </cell>
          <cell r="Q5596">
            <v>2.4900000000000002</v>
          </cell>
        </row>
        <row r="5597">
          <cell r="J5597" t="str">
            <v>OPERARIO</v>
          </cell>
          <cell r="K5597" t="str">
            <v>hh</v>
          </cell>
          <cell r="M5597">
            <v>2.5399999999999999E-2</v>
          </cell>
          <cell r="N5597">
            <v>12.2</v>
          </cell>
          <cell r="O5597">
            <v>0.31</v>
          </cell>
          <cell r="P5597">
            <v>2.11</v>
          </cell>
          <cell r="Q5597">
            <v>25.78</v>
          </cell>
        </row>
        <row r="5598">
          <cell r="J5598" t="str">
            <v>OFICIAL</v>
          </cell>
          <cell r="K5598" t="str">
            <v>hh</v>
          </cell>
          <cell r="M5598">
            <v>2.4799999999999999E-2</v>
          </cell>
          <cell r="N5598">
            <v>10.87</v>
          </cell>
          <cell r="O5598">
            <v>0.27</v>
          </cell>
          <cell r="P5598">
            <v>2.06</v>
          </cell>
          <cell r="Q5598">
            <v>22.45</v>
          </cell>
        </row>
        <row r="5599">
          <cell r="J5599" t="str">
            <v>ACERO CORRUGADO fy=4200 kg/cm2 GRADO 60</v>
          </cell>
          <cell r="K5599" t="str">
            <v>Kg</v>
          </cell>
          <cell r="M5599">
            <v>1.1000000000000001</v>
          </cell>
          <cell r="N5599">
            <v>2.33</v>
          </cell>
          <cell r="O5599">
            <v>2.56</v>
          </cell>
          <cell r="P5599">
            <v>91.48</v>
          </cell>
          <cell r="Q5599">
            <v>212.89</v>
          </cell>
        </row>
        <row r="5600">
          <cell r="J5600" t="str">
            <v>ALAMBRE NEGRO RECOCIDO Nº 16</v>
          </cell>
          <cell r="K5600" t="str">
            <v>Kg</v>
          </cell>
          <cell r="M5600">
            <v>6.1100000000000002E-2</v>
          </cell>
          <cell r="N5600">
            <v>3.11</v>
          </cell>
          <cell r="O5600">
            <v>0.19</v>
          </cell>
          <cell r="P5600">
            <v>5.08</v>
          </cell>
          <cell r="Q5600">
            <v>15.8</v>
          </cell>
        </row>
        <row r="5601">
          <cell r="J5601" t="str">
            <v>PETROLEO D-2</v>
          </cell>
          <cell r="K5601" t="str">
            <v>gal</v>
          </cell>
          <cell r="M5601">
            <v>2.0199999999999999E-2</v>
          </cell>
          <cell r="N5601">
            <v>8.4</v>
          </cell>
          <cell r="O5601">
            <v>0.17</v>
          </cell>
          <cell r="P5601">
            <v>1.68</v>
          </cell>
          <cell r="Q5601">
            <v>14.14</v>
          </cell>
        </row>
        <row r="5602">
          <cell r="J5602" t="str">
            <v>IMPLEMENTOS DE SEGURIDAD</v>
          </cell>
          <cell r="K5602" t="str">
            <v>hh</v>
          </cell>
          <cell r="M5602">
            <v>4.2599999999999999E-2</v>
          </cell>
          <cell r="N5602">
            <v>0.47</v>
          </cell>
          <cell r="O5602">
            <v>0.02</v>
          </cell>
          <cell r="P5602">
            <v>3.54</v>
          </cell>
          <cell r="Q5602">
            <v>1.66</v>
          </cell>
        </row>
        <row r="5603">
          <cell r="J5603" t="str">
            <v>HERRAMIENTAS MANUALES</v>
          </cell>
          <cell r="K5603" t="str">
            <v>%MO</v>
          </cell>
          <cell r="M5603">
            <v>4.41E-2</v>
          </cell>
          <cell r="N5603">
            <v>0.68</v>
          </cell>
          <cell r="O5603">
            <v>0.03</v>
          </cell>
          <cell r="P5603">
            <v>3.67</v>
          </cell>
          <cell r="Q5603">
            <v>2.4900000000000002</v>
          </cell>
        </row>
        <row r="5604">
          <cell r="J5604" t="str">
            <v>CAMION GRUA DE 5.75TN</v>
          </cell>
          <cell r="K5604" t="str">
            <v>hm</v>
          </cell>
          <cell r="M5604">
            <v>6.4000000000000003E-3</v>
          </cell>
          <cell r="N5604">
            <v>100.8</v>
          </cell>
          <cell r="O5604">
            <v>0.65</v>
          </cell>
          <cell r="P5604">
            <v>0.53</v>
          </cell>
          <cell r="Q5604">
            <v>54.05</v>
          </cell>
        </row>
        <row r="5605">
          <cell r="J5605" t="str">
            <v>JEFE DE GRUPO</v>
          </cell>
          <cell r="K5605" t="str">
            <v>hh</v>
          </cell>
          <cell r="M5605">
            <v>8.9200000000000002E-2</v>
          </cell>
          <cell r="N5605">
            <v>13.01</v>
          </cell>
          <cell r="O5605">
            <v>1.1599999999999999</v>
          </cell>
          <cell r="P5605">
            <v>0.7</v>
          </cell>
          <cell r="Q5605">
            <v>9.06</v>
          </cell>
        </row>
        <row r="5606">
          <cell r="J5606" t="str">
            <v>OPERARIO</v>
          </cell>
          <cell r="K5606" t="str">
            <v>hh</v>
          </cell>
          <cell r="M5606">
            <v>0.88849999999999996</v>
          </cell>
          <cell r="N5606">
            <v>12.2</v>
          </cell>
          <cell r="O5606">
            <v>10.84</v>
          </cell>
          <cell r="P5606">
            <v>6.94</v>
          </cell>
          <cell r="Q5606">
            <v>84.66</v>
          </cell>
        </row>
        <row r="5607">
          <cell r="J5607" t="str">
            <v>OFICIAL</v>
          </cell>
          <cell r="K5607" t="str">
            <v>hh</v>
          </cell>
          <cell r="M5607">
            <v>1.0662</v>
          </cell>
          <cell r="N5607">
            <v>10.87</v>
          </cell>
          <cell r="O5607">
            <v>11.59</v>
          </cell>
          <cell r="P5607">
            <v>8.33</v>
          </cell>
          <cell r="Q5607">
            <v>90.52</v>
          </cell>
        </row>
        <row r="5608">
          <cell r="J5608" t="str">
            <v>AYUDANTE</v>
          </cell>
          <cell r="K5608" t="str">
            <v>hh</v>
          </cell>
          <cell r="M5608">
            <v>0.35580000000000001</v>
          </cell>
          <cell r="N5608">
            <v>9.81</v>
          </cell>
          <cell r="O5608">
            <v>3.49</v>
          </cell>
          <cell r="P5608">
            <v>2.78</v>
          </cell>
          <cell r="Q5608">
            <v>27.26</v>
          </cell>
        </row>
        <row r="5609">
          <cell r="J5609" t="str">
            <v>ALAMBRE NEGRO RECOCIDO Nº 8</v>
          </cell>
          <cell r="K5609" t="str">
            <v>Kg</v>
          </cell>
          <cell r="M5609">
            <v>0.82669999999999999</v>
          </cell>
          <cell r="N5609">
            <v>3</v>
          </cell>
          <cell r="O5609">
            <v>2.48</v>
          </cell>
          <cell r="P5609">
            <v>6.46</v>
          </cell>
          <cell r="Q5609">
            <v>19.37</v>
          </cell>
        </row>
        <row r="5610">
          <cell r="J5610" t="str">
            <v>MADERA TORNILLO INC. CORTE</v>
          </cell>
          <cell r="K5610" t="str">
            <v>p2</v>
          </cell>
          <cell r="M5610">
            <v>4.1340000000000003</v>
          </cell>
          <cell r="N5610">
            <v>3.7</v>
          </cell>
          <cell r="O5610">
            <v>15.3</v>
          </cell>
          <cell r="P5610">
            <v>32.29</v>
          </cell>
          <cell r="Q5610">
            <v>119.49</v>
          </cell>
        </row>
        <row r="5611">
          <cell r="J5611" t="str">
            <v>CLAVOS PARA MADERA CON CABEZA</v>
          </cell>
          <cell r="K5611" t="str">
            <v>Kg</v>
          </cell>
          <cell r="M5611">
            <v>5.5199999999999999E-2</v>
          </cell>
          <cell r="N5611">
            <v>2.9</v>
          </cell>
          <cell r="O5611">
            <v>0.16</v>
          </cell>
          <cell r="P5611">
            <v>0.43</v>
          </cell>
          <cell r="Q5611">
            <v>1.25</v>
          </cell>
        </row>
        <row r="5612">
          <cell r="J5612" t="str">
            <v>DESMOLDANTE</v>
          </cell>
          <cell r="K5612" t="str">
            <v>lt</v>
          </cell>
          <cell r="M5612">
            <v>2.3300000000000001E-2</v>
          </cell>
          <cell r="N5612">
            <v>21.05</v>
          </cell>
          <cell r="O5612">
            <v>0.49</v>
          </cell>
          <cell r="P5612">
            <v>0.18</v>
          </cell>
          <cell r="Q5612">
            <v>3.83</v>
          </cell>
        </row>
        <row r="5613">
          <cell r="J5613" t="str">
            <v>IMPLEMENTOS DE SEGURIDAD</v>
          </cell>
          <cell r="K5613" t="str">
            <v>hh</v>
          </cell>
          <cell r="M5613">
            <v>2.4043000000000001</v>
          </cell>
          <cell r="N5613">
            <v>0.47</v>
          </cell>
          <cell r="O5613">
            <v>1.1299999999999999</v>
          </cell>
          <cell r="P5613">
            <v>18.78</v>
          </cell>
          <cell r="Q5613">
            <v>8.83</v>
          </cell>
        </row>
        <row r="5614">
          <cell r="J5614" t="str">
            <v>HERRAMIENTAS MANUALES</v>
          </cell>
          <cell r="K5614" t="str">
            <v>%MO</v>
          </cell>
          <cell r="M5614">
            <v>4.99E-2</v>
          </cell>
          <cell r="N5614">
            <v>27.08</v>
          </cell>
          <cell r="O5614">
            <v>1.35</v>
          </cell>
          <cell r="P5614">
            <v>0.39</v>
          </cell>
          <cell r="Q5614">
            <v>10.54</v>
          </cell>
        </row>
        <row r="5615">
          <cell r="J5615" t="str">
            <v>JEFE DE GRUPO</v>
          </cell>
          <cell r="K5615" t="str">
            <v>hh</v>
          </cell>
          <cell r="M5615">
            <v>0.04</v>
          </cell>
          <cell r="N5615">
            <v>13.01</v>
          </cell>
          <cell r="O5615">
            <v>0.52</v>
          </cell>
          <cell r="P5615">
            <v>0.2</v>
          </cell>
          <cell r="Q5615">
            <v>2.62</v>
          </cell>
        </row>
        <row r="5616">
          <cell r="J5616" t="str">
            <v>OPERARIO</v>
          </cell>
          <cell r="K5616" t="str">
            <v>hh</v>
          </cell>
          <cell r="M5616">
            <v>0.8</v>
          </cell>
          <cell r="N5616">
            <v>12.2</v>
          </cell>
          <cell r="O5616">
            <v>9.76</v>
          </cell>
          <cell r="P5616">
            <v>4.0199999999999996</v>
          </cell>
          <cell r="Q5616">
            <v>49.09</v>
          </cell>
        </row>
        <row r="5617">
          <cell r="J5617" t="str">
            <v>AYUDANTE</v>
          </cell>
          <cell r="K5617" t="str">
            <v>hh</v>
          </cell>
          <cell r="M5617">
            <v>0.80020000000000002</v>
          </cell>
          <cell r="N5617">
            <v>9.81</v>
          </cell>
          <cell r="O5617">
            <v>7.85</v>
          </cell>
          <cell r="P5617">
            <v>4.03</v>
          </cell>
          <cell r="Q5617">
            <v>39.49</v>
          </cell>
        </row>
        <row r="5618">
          <cell r="J5618" t="str">
            <v>JEFE DE GRUPO</v>
          </cell>
          <cell r="K5618" t="str">
            <v>hh</v>
          </cell>
          <cell r="M5618">
            <v>1.6379999999999999</v>
          </cell>
          <cell r="N5618">
            <v>13.01</v>
          </cell>
          <cell r="O5618">
            <v>21.31</v>
          </cell>
          <cell r="P5618">
            <v>8.24</v>
          </cell>
          <cell r="Q5618">
            <v>107.19</v>
          </cell>
        </row>
        <row r="5619">
          <cell r="J5619" t="str">
            <v>OPERARIO</v>
          </cell>
          <cell r="K5619" t="str">
            <v>hh</v>
          </cell>
          <cell r="M5619">
            <v>1.0303</v>
          </cell>
          <cell r="N5619">
            <v>12.2</v>
          </cell>
          <cell r="O5619">
            <v>12.57</v>
          </cell>
          <cell r="P5619">
            <v>5.18</v>
          </cell>
          <cell r="Q5619">
            <v>63.23</v>
          </cell>
        </row>
        <row r="5620">
          <cell r="J5620" t="str">
            <v>AYUDANTE</v>
          </cell>
          <cell r="K5620" t="str">
            <v>hh</v>
          </cell>
          <cell r="M5620">
            <v>0.16</v>
          </cell>
          <cell r="N5620">
            <v>9.81</v>
          </cell>
          <cell r="O5620">
            <v>1.57</v>
          </cell>
          <cell r="P5620">
            <v>0.8</v>
          </cell>
          <cell r="Q5620">
            <v>7.9</v>
          </cell>
        </row>
        <row r="5621">
          <cell r="J5621" t="str">
            <v>OPERADOR DE EQUIPO PESADO</v>
          </cell>
          <cell r="K5621" t="str">
            <v>hh</v>
          </cell>
          <cell r="M5621">
            <v>8.6199999999999999E-2</v>
          </cell>
          <cell r="N5621">
            <v>12.64</v>
          </cell>
          <cell r="O5621">
            <v>1.0900000000000001</v>
          </cell>
          <cell r="P5621">
            <v>0.43</v>
          </cell>
          <cell r="Q5621">
            <v>5.48</v>
          </cell>
        </row>
        <row r="5622">
          <cell r="J5622" t="str">
            <v>PETROLEO D-2</v>
          </cell>
          <cell r="K5622" t="str">
            <v>gal</v>
          </cell>
          <cell r="M5622">
            <v>0.6</v>
          </cell>
          <cell r="N5622">
            <v>8.4</v>
          </cell>
          <cell r="O5622">
            <v>5.04</v>
          </cell>
          <cell r="P5622">
            <v>3.02</v>
          </cell>
          <cell r="Q5622">
            <v>25.35</v>
          </cell>
        </row>
        <row r="5623">
          <cell r="J5623" t="str">
            <v>IMPLEMENTOS DE SEGURIDAD</v>
          </cell>
          <cell r="K5623" t="str">
            <v>hh</v>
          </cell>
          <cell r="M5623">
            <v>4.5532000000000004</v>
          </cell>
          <cell r="N5623">
            <v>0.47</v>
          </cell>
          <cell r="O5623">
            <v>2.14</v>
          </cell>
          <cell r="P5623">
            <v>22.9</v>
          </cell>
          <cell r="Q5623">
            <v>10.76</v>
          </cell>
        </row>
        <row r="5624">
          <cell r="J5624" t="str">
            <v>VIBRADOR DE CONCRETO3/4" - 2"</v>
          </cell>
          <cell r="K5624" t="str">
            <v>hm</v>
          </cell>
          <cell r="M5624">
            <v>0.59399999999999997</v>
          </cell>
          <cell r="N5624">
            <v>5</v>
          </cell>
          <cell r="O5624">
            <v>2.97</v>
          </cell>
          <cell r="P5624">
            <v>2.99</v>
          </cell>
          <cell r="Q5624">
            <v>14.94</v>
          </cell>
        </row>
        <row r="5625">
          <cell r="J5625" t="str">
            <v>GRUA TORRE MC60</v>
          </cell>
          <cell r="K5625" t="str">
            <v>hm</v>
          </cell>
          <cell r="M5625">
            <v>8.5699999999999998E-2</v>
          </cell>
          <cell r="N5625">
            <v>127.99</v>
          </cell>
          <cell r="O5625">
            <v>10.97</v>
          </cell>
          <cell r="P5625">
            <v>0.43</v>
          </cell>
          <cell r="Q5625">
            <v>55.18</v>
          </cell>
        </row>
        <row r="5626">
          <cell r="J5626" t="str">
            <v>HERRAMIENTAS MANUALES</v>
          </cell>
          <cell r="K5626" t="str">
            <v>%MO</v>
          </cell>
          <cell r="M5626">
            <v>5.0200000000000002E-2</v>
          </cell>
          <cell r="N5626">
            <v>18.13</v>
          </cell>
          <cell r="O5626">
            <v>0.91</v>
          </cell>
          <cell r="P5626">
            <v>0.25</v>
          </cell>
          <cell r="Q5626">
            <v>4.58</v>
          </cell>
        </row>
        <row r="5627">
          <cell r="J5627" t="str">
            <v>SERVICIO DEHABILITADO DE ACERO DE REFUERZO</v>
          </cell>
          <cell r="K5627" t="str">
            <v>Kg</v>
          </cell>
          <cell r="M5627">
            <v>1.1143000000000001</v>
          </cell>
          <cell r="N5627">
            <v>0.35</v>
          </cell>
          <cell r="O5627">
            <v>0.39</v>
          </cell>
          <cell r="P5627">
            <v>767.47</v>
          </cell>
          <cell r="Q5627">
            <v>268.61</v>
          </cell>
        </row>
        <row r="5628">
          <cell r="J5628" t="str">
            <v>JEFE DE GRUPO</v>
          </cell>
          <cell r="K5628" t="str">
            <v>hh</v>
          </cell>
          <cell r="M5628">
            <v>2.3E-3</v>
          </cell>
          <cell r="N5628">
            <v>13.01</v>
          </cell>
          <cell r="O5628">
            <v>0.03</v>
          </cell>
          <cell r="P5628">
            <v>1.58</v>
          </cell>
          <cell r="Q5628">
            <v>20.66</v>
          </cell>
        </row>
        <row r="5629">
          <cell r="J5629" t="str">
            <v>OPERARIO</v>
          </cell>
          <cell r="K5629" t="str">
            <v>hh</v>
          </cell>
          <cell r="M5629">
            <v>2.5399999999999999E-2</v>
          </cell>
          <cell r="N5629">
            <v>12.2</v>
          </cell>
          <cell r="O5629">
            <v>0.31</v>
          </cell>
          <cell r="P5629">
            <v>17.489999999999998</v>
          </cell>
          <cell r="Q5629">
            <v>213.51</v>
          </cell>
        </row>
        <row r="5630">
          <cell r="J5630" t="str">
            <v>OFICIAL</v>
          </cell>
          <cell r="K5630" t="str">
            <v>hh</v>
          </cell>
          <cell r="M5630">
            <v>2.4799999999999999E-2</v>
          </cell>
          <cell r="N5630">
            <v>10.87</v>
          </cell>
          <cell r="O5630">
            <v>0.27</v>
          </cell>
          <cell r="P5630">
            <v>17.079999999999998</v>
          </cell>
          <cell r="Q5630">
            <v>185.96</v>
          </cell>
        </row>
        <row r="5631">
          <cell r="J5631" t="str">
            <v>ACERO CORRUGADO fy=4200 kg/cm2 GRADO 60</v>
          </cell>
          <cell r="K5631" t="str">
            <v>Kg</v>
          </cell>
          <cell r="M5631">
            <v>1.1000000000000001</v>
          </cell>
          <cell r="N5631">
            <v>2.33</v>
          </cell>
          <cell r="O5631">
            <v>2.56</v>
          </cell>
          <cell r="P5631">
            <v>757.63</v>
          </cell>
          <cell r="Q5631">
            <v>1763.2</v>
          </cell>
        </row>
        <row r="5632">
          <cell r="J5632" t="str">
            <v>ALAMBRE NEGRO RECOCIDO Nº 16</v>
          </cell>
          <cell r="K5632" t="str">
            <v>Kg</v>
          </cell>
          <cell r="M5632">
            <v>6.1100000000000002E-2</v>
          </cell>
          <cell r="N5632">
            <v>3.11</v>
          </cell>
          <cell r="O5632">
            <v>0.19</v>
          </cell>
          <cell r="P5632">
            <v>42.08</v>
          </cell>
          <cell r="Q5632">
            <v>130.86000000000001</v>
          </cell>
        </row>
        <row r="5633">
          <cell r="J5633" t="str">
            <v>PETROLEO D-2</v>
          </cell>
          <cell r="K5633" t="str">
            <v>gal</v>
          </cell>
          <cell r="M5633">
            <v>2.0199999999999999E-2</v>
          </cell>
          <cell r="N5633">
            <v>8.4</v>
          </cell>
          <cell r="O5633">
            <v>0.17</v>
          </cell>
          <cell r="P5633">
            <v>13.91</v>
          </cell>
          <cell r="Q5633">
            <v>117.09</v>
          </cell>
        </row>
        <row r="5634">
          <cell r="J5634" t="str">
            <v>IMPLEMENTOS DE SEGURIDAD</v>
          </cell>
          <cell r="K5634" t="str">
            <v>hh</v>
          </cell>
          <cell r="M5634">
            <v>4.2599999999999999E-2</v>
          </cell>
          <cell r="N5634">
            <v>0.47</v>
          </cell>
          <cell r="O5634">
            <v>0.02</v>
          </cell>
          <cell r="P5634">
            <v>29.34</v>
          </cell>
          <cell r="Q5634">
            <v>13.78</v>
          </cell>
        </row>
        <row r="5635">
          <cell r="J5635" t="str">
            <v>HERRAMIENTAS MANUALES</v>
          </cell>
          <cell r="K5635" t="str">
            <v>%MO</v>
          </cell>
          <cell r="M5635">
            <v>4.41E-2</v>
          </cell>
          <cell r="N5635">
            <v>0.68</v>
          </cell>
          <cell r="O5635">
            <v>0.03</v>
          </cell>
          <cell r="P5635">
            <v>30.37</v>
          </cell>
          <cell r="Q5635">
            <v>20.66</v>
          </cell>
        </row>
        <row r="5636">
          <cell r="J5636" t="str">
            <v>CAMION GRUA DE 5.75TN</v>
          </cell>
          <cell r="K5636" t="str">
            <v>hm</v>
          </cell>
          <cell r="M5636">
            <v>6.4000000000000003E-3</v>
          </cell>
          <cell r="N5636">
            <v>100.8</v>
          </cell>
          <cell r="O5636">
            <v>0.65</v>
          </cell>
          <cell r="P5636">
            <v>4.41</v>
          </cell>
          <cell r="Q5636">
            <v>447.69</v>
          </cell>
        </row>
        <row r="5637">
          <cell r="J5637" t="str">
            <v>WATER STOP PVC DE 8"</v>
          </cell>
          <cell r="K5637" t="str">
            <v>m</v>
          </cell>
          <cell r="M5637">
            <v>0.30640000000000001</v>
          </cell>
          <cell r="N5637">
            <v>25</v>
          </cell>
          <cell r="O5637">
            <v>7.66</v>
          </cell>
          <cell r="P5637">
            <v>9.84</v>
          </cell>
          <cell r="Q5637">
            <v>246.04</v>
          </cell>
        </row>
        <row r="5638">
          <cell r="J5638" t="str">
            <v>JEFE DE GRUPO</v>
          </cell>
          <cell r="K5638" t="str">
            <v>hh</v>
          </cell>
          <cell r="M5638">
            <v>0.2006</v>
          </cell>
          <cell r="N5638">
            <v>13.01</v>
          </cell>
          <cell r="O5638">
            <v>2.61</v>
          </cell>
          <cell r="P5638">
            <v>1.37</v>
          </cell>
          <cell r="Q5638">
            <v>17.829999999999998</v>
          </cell>
        </row>
        <row r="5639">
          <cell r="J5639" t="str">
            <v>AYUDANTE</v>
          </cell>
          <cell r="K5639" t="str">
            <v>hh</v>
          </cell>
          <cell r="M5639">
            <v>2.0265</v>
          </cell>
          <cell r="N5639">
            <v>9.81</v>
          </cell>
          <cell r="O5639">
            <v>19.88</v>
          </cell>
          <cell r="P5639">
            <v>13.84</v>
          </cell>
          <cell r="Q5639">
            <v>135.78</v>
          </cell>
        </row>
        <row r="5640">
          <cell r="J5640" t="str">
            <v>IMPLEMENTOS DE SEGURIDAD</v>
          </cell>
          <cell r="K5640" t="str">
            <v>hh</v>
          </cell>
          <cell r="M5640">
            <v>2.234</v>
          </cell>
          <cell r="N5640">
            <v>0.47</v>
          </cell>
          <cell r="O5640">
            <v>1.05</v>
          </cell>
          <cell r="P5640">
            <v>15.26</v>
          </cell>
          <cell r="Q5640">
            <v>7.17</v>
          </cell>
        </row>
        <row r="5641">
          <cell r="J5641" t="str">
            <v>HERRAMIENTAS MANUALES</v>
          </cell>
          <cell r="K5641" t="str">
            <v>%MO</v>
          </cell>
          <cell r="M5641">
            <v>4.99E-2</v>
          </cell>
          <cell r="N5641">
            <v>23.26</v>
          </cell>
          <cell r="O5641">
            <v>1.1599999999999999</v>
          </cell>
          <cell r="P5641">
            <v>0.34</v>
          </cell>
          <cell r="Q5641">
            <v>7.92</v>
          </cell>
        </row>
        <row r="5642">
          <cell r="J5642" t="str">
            <v>JEFE DE GRUPO</v>
          </cell>
          <cell r="K5642" t="str">
            <v>hh</v>
          </cell>
          <cell r="M5642">
            <v>4.9200000000000001E-2</v>
          </cell>
          <cell r="N5642">
            <v>13.01</v>
          </cell>
          <cell r="O5642">
            <v>0.64</v>
          </cell>
          <cell r="P5642">
            <v>0.05</v>
          </cell>
          <cell r="Q5642">
            <v>0.68</v>
          </cell>
        </row>
        <row r="5643">
          <cell r="J5643" t="str">
            <v>OPERARIO</v>
          </cell>
          <cell r="K5643" t="str">
            <v>hh</v>
          </cell>
          <cell r="M5643">
            <v>0.48849999999999999</v>
          </cell>
          <cell r="N5643">
            <v>12.2</v>
          </cell>
          <cell r="O5643">
            <v>5.96</v>
          </cell>
          <cell r="P5643">
            <v>0.52</v>
          </cell>
          <cell r="Q5643">
            <v>6.38</v>
          </cell>
        </row>
        <row r="5644">
          <cell r="J5644" t="str">
            <v>AYUDANTE</v>
          </cell>
          <cell r="K5644" t="str">
            <v>hh</v>
          </cell>
          <cell r="M5644">
            <v>0.97760000000000002</v>
          </cell>
          <cell r="N5644">
            <v>9.81</v>
          </cell>
          <cell r="O5644">
            <v>9.59</v>
          </cell>
          <cell r="P5644">
            <v>1.05</v>
          </cell>
          <cell r="Q5644">
            <v>10.26</v>
          </cell>
        </row>
        <row r="5645">
          <cell r="J5645" t="str">
            <v>AGUA PUESTA EN OBRA</v>
          </cell>
          <cell r="K5645" t="str">
            <v>m3</v>
          </cell>
          <cell r="M5645">
            <v>0.16569999999999999</v>
          </cell>
          <cell r="N5645">
            <v>8.51</v>
          </cell>
          <cell r="O5645">
            <v>1.41</v>
          </cell>
          <cell r="P5645">
            <v>0.18</v>
          </cell>
          <cell r="Q5645">
            <v>1.51</v>
          </cell>
        </row>
        <row r="5646">
          <cell r="J5646" t="str">
            <v>IMPLEMENTOS DE SEGURIDAD</v>
          </cell>
          <cell r="K5646" t="str">
            <v>hh</v>
          </cell>
          <cell r="M5646">
            <v>1.5105999999999999</v>
          </cell>
          <cell r="N5646">
            <v>0.47</v>
          </cell>
          <cell r="O5646">
            <v>0.71</v>
          </cell>
          <cell r="P5646">
            <v>1.62</v>
          </cell>
          <cell r="Q5646">
            <v>0.76</v>
          </cell>
        </row>
        <row r="5647">
          <cell r="J5647" t="str">
            <v>GASOLINA 84</v>
          </cell>
          <cell r="K5647" t="str">
            <v>gal</v>
          </cell>
          <cell r="M5647">
            <v>0.19520000000000001</v>
          </cell>
          <cell r="N5647">
            <v>8.3000000000000007</v>
          </cell>
          <cell r="O5647">
            <v>1.62</v>
          </cell>
          <cell r="P5647">
            <v>0.21</v>
          </cell>
          <cell r="Q5647">
            <v>1.73</v>
          </cell>
        </row>
        <row r="5648">
          <cell r="J5648" t="str">
            <v>VIBROAPISONADOR</v>
          </cell>
          <cell r="K5648" t="str">
            <v>hm</v>
          </cell>
          <cell r="M5648">
            <v>0.48849999999999999</v>
          </cell>
          <cell r="N5648">
            <v>2.17</v>
          </cell>
          <cell r="O5648">
            <v>1.06</v>
          </cell>
          <cell r="P5648">
            <v>0.52</v>
          </cell>
          <cell r="Q5648">
            <v>1.1299999999999999</v>
          </cell>
        </row>
        <row r="5649">
          <cell r="J5649" t="str">
            <v>HERRAMIENTAS MANUALES</v>
          </cell>
          <cell r="K5649" t="str">
            <v>%MO</v>
          </cell>
          <cell r="M5649">
            <v>5.5E-2</v>
          </cell>
          <cell r="N5649">
            <v>14.72</v>
          </cell>
          <cell r="O5649">
            <v>0.81</v>
          </cell>
          <cell r="P5649">
            <v>0.06</v>
          </cell>
          <cell r="Q5649">
            <v>0.87</v>
          </cell>
        </row>
        <row r="5650">
          <cell r="J5650" t="str">
            <v>JEFE DE GRUPO</v>
          </cell>
          <cell r="K5650" t="str">
            <v>hh</v>
          </cell>
          <cell r="M5650">
            <v>1.5E-3</v>
          </cell>
          <cell r="N5650">
            <v>13.01</v>
          </cell>
          <cell r="O5650">
            <v>0.02</v>
          </cell>
          <cell r="P5650">
            <v>0.01</v>
          </cell>
          <cell r="Q5650">
            <v>0.14000000000000001</v>
          </cell>
        </row>
        <row r="5651">
          <cell r="J5651" t="str">
            <v>AYUDANTE</v>
          </cell>
          <cell r="K5651" t="str">
            <v>hh</v>
          </cell>
          <cell r="M5651">
            <v>2.0400000000000001E-2</v>
          </cell>
          <cell r="N5651">
            <v>9.81</v>
          </cell>
          <cell r="O5651">
            <v>0.2</v>
          </cell>
          <cell r="P5651">
            <v>0.15</v>
          </cell>
          <cell r="Q5651">
            <v>1.44</v>
          </cell>
        </row>
        <row r="5652">
          <cell r="J5652" t="str">
            <v>OPERADOR DE EQUIPO PESADO</v>
          </cell>
          <cell r="K5652" t="str">
            <v>hh</v>
          </cell>
          <cell r="M5652">
            <v>4.9799999999999997E-2</v>
          </cell>
          <cell r="N5652">
            <v>12.64</v>
          </cell>
          <cell r="O5652">
            <v>0.63</v>
          </cell>
          <cell r="P5652">
            <v>0.36</v>
          </cell>
          <cell r="Q5652">
            <v>4.54</v>
          </cell>
        </row>
        <row r="5653">
          <cell r="J5653" t="str">
            <v>PETROLEO D-2</v>
          </cell>
          <cell r="K5653" t="str">
            <v>gal</v>
          </cell>
          <cell r="M5653">
            <v>0.29759999999999998</v>
          </cell>
          <cell r="N5653">
            <v>8.4</v>
          </cell>
          <cell r="O5653">
            <v>2.5</v>
          </cell>
          <cell r="P5653">
            <v>2.14</v>
          </cell>
          <cell r="Q5653">
            <v>18</v>
          </cell>
        </row>
        <row r="5654">
          <cell r="J5654" t="str">
            <v>IMPLEMENTOS DE SEGURIDAD</v>
          </cell>
          <cell r="K5654" t="str">
            <v>hh</v>
          </cell>
          <cell r="M5654">
            <v>6.3799999999999996E-2</v>
          </cell>
          <cell r="N5654">
            <v>0.47</v>
          </cell>
          <cell r="O5654">
            <v>0.03</v>
          </cell>
          <cell r="P5654">
            <v>0.46</v>
          </cell>
          <cell r="Q5654">
            <v>0.22</v>
          </cell>
        </row>
        <row r="5655">
          <cell r="J5655" t="str">
            <v>CAMION VOLQUETE 12 m3</v>
          </cell>
          <cell r="K5655" t="str">
            <v>hm</v>
          </cell>
          <cell r="M5655">
            <v>3.2800000000000003E-2</v>
          </cell>
          <cell r="N5655">
            <v>130.97999999999999</v>
          </cell>
          <cell r="O5655">
            <v>4.3</v>
          </cell>
          <cell r="P5655">
            <v>0.24</v>
          </cell>
          <cell r="Q5655">
            <v>30.96</v>
          </cell>
        </row>
        <row r="5656">
          <cell r="J5656" t="str">
            <v>CARGADOR RETROEXCAVADOR 62 HP 1 yd3</v>
          </cell>
          <cell r="K5656" t="str">
            <v>hm</v>
          </cell>
          <cell r="M5656">
            <v>8.6999999999999994E-3</v>
          </cell>
          <cell r="N5656">
            <v>94.09</v>
          </cell>
          <cell r="O5656">
            <v>0.82</v>
          </cell>
          <cell r="P5656">
            <v>0.06</v>
          </cell>
          <cell r="Q5656">
            <v>5.9</v>
          </cell>
        </row>
        <row r="5657">
          <cell r="J5657" t="str">
            <v>OPERARIO</v>
          </cell>
          <cell r="K5657" t="str">
            <v>hh</v>
          </cell>
          <cell r="M5657">
            <v>0.53359999999999996</v>
          </cell>
          <cell r="N5657">
            <v>12.2</v>
          </cell>
          <cell r="O5657">
            <v>6.51</v>
          </cell>
          <cell r="P5657">
            <v>0.94</v>
          </cell>
          <cell r="Q5657">
            <v>11.52</v>
          </cell>
        </row>
        <row r="5658">
          <cell r="J5658" t="str">
            <v>OFICIAL</v>
          </cell>
          <cell r="K5658" t="str">
            <v>hh</v>
          </cell>
          <cell r="M5658">
            <v>0.53359999999999996</v>
          </cell>
          <cell r="N5658">
            <v>10.87</v>
          </cell>
          <cell r="O5658">
            <v>5.8</v>
          </cell>
          <cell r="P5658">
            <v>0.94</v>
          </cell>
          <cell r="Q5658">
            <v>10.27</v>
          </cell>
        </row>
        <row r="5659">
          <cell r="J5659" t="str">
            <v>AYUDANTE</v>
          </cell>
          <cell r="K5659" t="str">
            <v>hh</v>
          </cell>
          <cell r="M5659">
            <v>1.6004</v>
          </cell>
          <cell r="N5659">
            <v>9.81</v>
          </cell>
          <cell r="O5659">
            <v>15.7</v>
          </cell>
          <cell r="P5659">
            <v>2.83</v>
          </cell>
          <cell r="Q5659">
            <v>27.79</v>
          </cell>
        </row>
        <row r="5660">
          <cell r="J5660" t="str">
            <v>CONCRETO PREMEZCLADO f'c=210 kg/cm2, Piedra 67, Slump 3-4"</v>
          </cell>
          <cell r="K5660" t="str">
            <v>m3</v>
          </cell>
          <cell r="M5660">
            <v>1.05</v>
          </cell>
          <cell r="N5660">
            <v>200.99</v>
          </cell>
          <cell r="O5660">
            <v>211.04</v>
          </cell>
          <cell r="P5660">
            <v>1.86</v>
          </cell>
          <cell r="Q5660">
            <v>373.54</v>
          </cell>
        </row>
        <row r="5661">
          <cell r="J5661" t="str">
            <v>IMPLEMENTOS DE SEGURIDAD</v>
          </cell>
          <cell r="K5661" t="str">
            <v>hh</v>
          </cell>
          <cell r="M5661">
            <v>2.6596000000000002</v>
          </cell>
          <cell r="N5661">
            <v>0.47</v>
          </cell>
          <cell r="O5661">
            <v>1.25</v>
          </cell>
          <cell r="P5661">
            <v>4.71</v>
          </cell>
          <cell r="Q5661">
            <v>2.21</v>
          </cell>
        </row>
        <row r="5662">
          <cell r="J5662" t="str">
            <v>HERRAMIENTAS MANUALES</v>
          </cell>
          <cell r="K5662" t="str">
            <v>%MO</v>
          </cell>
          <cell r="M5662">
            <v>0.03</v>
          </cell>
          <cell r="N5662">
            <v>29.3</v>
          </cell>
          <cell r="O5662">
            <v>0.88</v>
          </cell>
          <cell r="P5662">
            <v>0.05</v>
          </cell>
          <cell r="Q5662">
            <v>1.56</v>
          </cell>
        </row>
        <row r="5663">
          <cell r="J5663" t="str">
            <v>SERVICIO DE BOMBA P/PREMEZCLADO</v>
          </cell>
          <cell r="K5663" t="str">
            <v>m3</v>
          </cell>
          <cell r="M5663">
            <v>1.05</v>
          </cell>
          <cell r="N5663">
            <v>30</v>
          </cell>
          <cell r="O5663">
            <v>31.5</v>
          </cell>
          <cell r="P5663">
            <v>1.86</v>
          </cell>
          <cell r="Q5663">
            <v>55.76</v>
          </cell>
        </row>
        <row r="5664">
          <cell r="J5664" t="str">
            <v>VIBRADOR DE CONCRETO3/4" - 2"</v>
          </cell>
          <cell r="K5664" t="str">
            <v>hm</v>
          </cell>
          <cell r="M5664">
            <v>0.59599999999999997</v>
          </cell>
          <cell r="N5664">
            <v>5</v>
          </cell>
          <cell r="O5664">
            <v>2.98</v>
          </cell>
          <cell r="P5664">
            <v>1.05</v>
          </cell>
          <cell r="Q5664">
            <v>5.27</v>
          </cell>
        </row>
        <row r="5665">
          <cell r="J5665" t="str">
            <v>GASOLINA 84</v>
          </cell>
          <cell r="K5665" t="str">
            <v>gal</v>
          </cell>
          <cell r="M5665">
            <v>0.31929999999999997</v>
          </cell>
          <cell r="N5665">
            <v>8.3000000000000007</v>
          </cell>
          <cell r="O5665">
            <v>2.65</v>
          </cell>
          <cell r="P5665">
            <v>0.56999999999999995</v>
          </cell>
          <cell r="Q5665">
            <v>4.6900000000000004</v>
          </cell>
        </row>
        <row r="5666">
          <cell r="J5666" t="str">
            <v>JEFE DE GRUPO</v>
          </cell>
          <cell r="K5666" t="str">
            <v>hh</v>
          </cell>
          <cell r="M5666">
            <v>8.9200000000000002E-2</v>
          </cell>
          <cell r="N5666">
            <v>13.01</v>
          </cell>
          <cell r="O5666">
            <v>1.1599999999999999</v>
          </cell>
          <cell r="P5666">
            <v>1.57</v>
          </cell>
          <cell r="Q5666">
            <v>20.43</v>
          </cell>
        </row>
        <row r="5667">
          <cell r="J5667" t="str">
            <v>OPERARIO</v>
          </cell>
          <cell r="K5667" t="str">
            <v>hh</v>
          </cell>
          <cell r="M5667">
            <v>0.88849999999999996</v>
          </cell>
          <cell r="N5667">
            <v>12.2</v>
          </cell>
          <cell r="O5667">
            <v>10.84</v>
          </cell>
          <cell r="P5667">
            <v>15.65</v>
          </cell>
          <cell r="Q5667">
            <v>190.89</v>
          </cell>
        </row>
        <row r="5668">
          <cell r="J5668" t="str">
            <v>OFICIAL</v>
          </cell>
          <cell r="K5668" t="str">
            <v>hh</v>
          </cell>
          <cell r="M5668">
            <v>1.0662</v>
          </cell>
          <cell r="N5668">
            <v>10.87</v>
          </cell>
          <cell r="O5668">
            <v>11.59</v>
          </cell>
          <cell r="P5668">
            <v>18.78</v>
          </cell>
          <cell r="Q5668">
            <v>204.1</v>
          </cell>
        </row>
        <row r="5669">
          <cell r="J5669" t="str">
            <v>AYUDANTE</v>
          </cell>
          <cell r="K5669" t="str">
            <v>hh</v>
          </cell>
          <cell r="M5669">
            <v>0.35580000000000001</v>
          </cell>
          <cell r="N5669">
            <v>9.81</v>
          </cell>
          <cell r="O5669">
            <v>3.49</v>
          </cell>
          <cell r="P5669">
            <v>6.27</v>
          </cell>
          <cell r="Q5669">
            <v>61.46</v>
          </cell>
        </row>
        <row r="5670">
          <cell r="J5670" t="str">
            <v>ALAMBRE NEGRO RECOCIDO Nº 8</v>
          </cell>
          <cell r="K5670" t="str">
            <v>Kg</v>
          </cell>
          <cell r="M5670">
            <v>0.82669999999999999</v>
          </cell>
          <cell r="N5670">
            <v>3</v>
          </cell>
          <cell r="O5670">
            <v>2.48</v>
          </cell>
          <cell r="P5670">
            <v>14.56</v>
          </cell>
          <cell r="Q5670">
            <v>43.67</v>
          </cell>
        </row>
        <row r="5671">
          <cell r="J5671" t="str">
            <v>MADERA TORNILLO INC. CORTE</v>
          </cell>
          <cell r="K5671" t="str">
            <v>p2</v>
          </cell>
          <cell r="M5671">
            <v>4.1340000000000003</v>
          </cell>
          <cell r="N5671">
            <v>3.7</v>
          </cell>
          <cell r="O5671">
            <v>15.3</v>
          </cell>
          <cell r="P5671">
            <v>72.8</v>
          </cell>
          <cell r="Q5671">
            <v>269.43</v>
          </cell>
        </row>
        <row r="5672">
          <cell r="J5672" t="str">
            <v>CLAVOS PARA MADERA CON CABEZA</v>
          </cell>
          <cell r="K5672" t="str">
            <v>Kg</v>
          </cell>
          <cell r="M5672">
            <v>5.5199999999999999E-2</v>
          </cell>
          <cell r="N5672">
            <v>2.9</v>
          </cell>
          <cell r="O5672">
            <v>0.16</v>
          </cell>
          <cell r="P5672">
            <v>0.97</v>
          </cell>
          <cell r="Q5672">
            <v>2.82</v>
          </cell>
        </row>
        <row r="5673">
          <cell r="J5673" t="str">
            <v>DESMOLDANTE</v>
          </cell>
          <cell r="K5673" t="str">
            <v>lt</v>
          </cell>
          <cell r="M5673">
            <v>2.3300000000000001E-2</v>
          </cell>
          <cell r="N5673">
            <v>21.05</v>
          </cell>
          <cell r="O5673">
            <v>0.49</v>
          </cell>
          <cell r="P5673">
            <v>0.41</v>
          </cell>
          <cell r="Q5673">
            <v>8.6300000000000008</v>
          </cell>
        </row>
        <row r="5674">
          <cell r="J5674" t="str">
            <v>IMPLEMENTOS DE SEGURIDAD</v>
          </cell>
          <cell r="K5674" t="str">
            <v>hh</v>
          </cell>
          <cell r="M5674">
            <v>2.4043000000000001</v>
          </cell>
          <cell r="N5674">
            <v>0.47</v>
          </cell>
          <cell r="O5674">
            <v>1.1299999999999999</v>
          </cell>
          <cell r="P5674">
            <v>42.34</v>
          </cell>
          <cell r="Q5674">
            <v>19.899999999999999</v>
          </cell>
        </row>
        <row r="5675">
          <cell r="J5675" t="str">
            <v>HERRAMIENTAS MANUALES</v>
          </cell>
          <cell r="K5675" t="str">
            <v>%MO</v>
          </cell>
          <cell r="M5675">
            <v>4.99E-2</v>
          </cell>
          <cell r="N5675">
            <v>27.08</v>
          </cell>
          <cell r="O5675">
            <v>1.35</v>
          </cell>
          <cell r="P5675">
            <v>0.88</v>
          </cell>
          <cell r="Q5675">
            <v>23.77</v>
          </cell>
        </row>
        <row r="5676">
          <cell r="J5676" t="str">
            <v>SERVICIO DEHABILITADO DE ACERO DE REFUERZO</v>
          </cell>
          <cell r="K5676" t="str">
            <v>Kg</v>
          </cell>
          <cell r="M5676">
            <v>1.1143000000000001</v>
          </cell>
          <cell r="N5676">
            <v>0.35</v>
          </cell>
          <cell r="O5676">
            <v>0.39</v>
          </cell>
          <cell r="P5676">
            <v>208.92</v>
          </cell>
          <cell r="Q5676">
            <v>73.12</v>
          </cell>
        </row>
        <row r="5677">
          <cell r="J5677" t="str">
            <v>JEFE DE GRUPO</v>
          </cell>
          <cell r="K5677" t="str">
            <v>hh</v>
          </cell>
          <cell r="M5677">
            <v>2.3E-3</v>
          </cell>
          <cell r="N5677">
            <v>13.01</v>
          </cell>
          <cell r="O5677">
            <v>0.03</v>
          </cell>
          <cell r="P5677">
            <v>0.43</v>
          </cell>
          <cell r="Q5677">
            <v>5.62</v>
          </cell>
        </row>
        <row r="5678">
          <cell r="J5678" t="str">
            <v>OPERARIO</v>
          </cell>
          <cell r="K5678" t="str">
            <v>hh</v>
          </cell>
          <cell r="M5678">
            <v>2.5399999999999999E-2</v>
          </cell>
          <cell r="N5678">
            <v>12.2</v>
          </cell>
          <cell r="O5678">
            <v>0.31</v>
          </cell>
          <cell r="P5678">
            <v>4.76</v>
          </cell>
          <cell r="Q5678">
            <v>58.12</v>
          </cell>
        </row>
        <row r="5679">
          <cell r="J5679" t="str">
            <v>OFICIAL</v>
          </cell>
          <cell r="K5679" t="str">
            <v>hh</v>
          </cell>
          <cell r="M5679">
            <v>2.4799999999999999E-2</v>
          </cell>
          <cell r="N5679">
            <v>10.87</v>
          </cell>
          <cell r="O5679">
            <v>0.27</v>
          </cell>
          <cell r="P5679">
            <v>4.6500000000000004</v>
          </cell>
          <cell r="Q5679">
            <v>50.62</v>
          </cell>
        </row>
        <row r="5680">
          <cell r="J5680" t="str">
            <v>ACERO CORRUGADO fy=4200 kg/cm2 GRADO 60</v>
          </cell>
          <cell r="K5680" t="str">
            <v>Kg</v>
          </cell>
          <cell r="M5680">
            <v>1.1000000000000001</v>
          </cell>
          <cell r="N5680">
            <v>2.33</v>
          </cell>
          <cell r="O5680">
            <v>2.56</v>
          </cell>
          <cell r="P5680">
            <v>206.24</v>
          </cell>
          <cell r="Q5680">
            <v>479.97</v>
          </cell>
        </row>
        <row r="5681">
          <cell r="J5681" t="str">
            <v>ALAMBRE NEGRO RECOCIDO Nº 16</v>
          </cell>
          <cell r="K5681" t="str">
            <v>Kg</v>
          </cell>
          <cell r="M5681">
            <v>6.1100000000000002E-2</v>
          </cell>
          <cell r="N5681">
            <v>3.11</v>
          </cell>
          <cell r="O5681">
            <v>0.19</v>
          </cell>
          <cell r="P5681">
            <v>11.46</v>
          </cell>
          <cell r="Q5681">
            <v>35.619999999999997</v>
          </cell>
        </row>
        <row r="5682">
          <cell r="J5682" t="str">
            <v>PETROLEO D-2</v>
          </cell>
          <cell r="K5682" t="str">
            <v>gal</v>
          </cell>
          <cell r="M5682">
            <v>2.0199999999999999E-2</v>
          </cell>
          <cell r="N5682">
            <v>8.4</v>
          </cell>
          <cell r="O5682">
            <v>0.17</v>
          </cell>
          <cell r="P5682">
            <v>3.79</v>
          </cell>
          <cell r="Q5682">
            <v>31.87</v>
          </cell>
        </row>
        <row r="5683">
          <cell r="J5683" t="str">
            <v>IMPLEMENTOS DE SEGURIDAD</v>
          </cell>
          <cell r="K5683" t="str">
            <v>hh</v>
          </cell>
          <cell r="M5683">
            <v>4.2599999999999999E-2</v>
          </cell>
          <cell r="N5683">
            <v>0.47</v>
          </cell>
          <cell r="O5683">
            <v>0.02</v>
          </cell>
          <cell r="P5683">
            <v>7.99</v>
          </cell>
          <cell r="Q5683">
            <v>3.75</v>
          </cell>
        </row>
        <row r="5684">
          <cell r="J5684" t="str">
            <v>HERRAMIENTAS MANUALES</v>
          </cell>
          <cell r="K5684" t="str">
            <v>%MO</v>
          </cell>
          <cell r="M5684">
            <v>4.41E-2</v>
          </cell>
          <cell r="N5684">
            <v>0.68</v>
          </cell>
          <cell r="O5684">
            <v>0.03</v>
          </cell>
          <cell r="P5684">
            <v>8.27</v>
          </cell>
          <cell r="Q5684">
            <v>5.62</v>
          </cell>
        </row>
        <row r="5685">
          <cell r="J5685" t="str">
            <v>CAMION GRUA DE 5.75TN</v>
          </cell>
          <cell r="K5685" t="str">
            <v>hm</v>
          </cell>
          <cell r="M5685">
            <v>6.4000000000000003E-3</v>
          </cell>
          <cell r="N5685">
            <v>100.8</v>
          </cell>
          <cell r="O5685">
            <v>0.65</v>
          </cell>
          <cell r="P5685">
            <v>1.2</v>
          </cell>
          <cell r="Q5685">
            <v>121.87</v>
          </cell>
        </row>
        <row r="5686">
          <cell r="J5686" t="str">
            <v>OPERARIO</v>
          </cell>
          <cell r="K5686" t="str">
            <v>hh</v>
          </cell>
          <cell r="M5686">
            <v>0.2</v>
          </cell>
          <cell r="N5686">
            <v>12.2</v>
          </cell>
          <cell r="O5686">
            <v>2.44</v>
          </cell>
          <cell r="P5686">
            <v>0.13</v>
          </cell>
          <cell r="Q5686">
            <v>1.63</v>
          </cell>
        </row>
        <row r="5687">
          <cell r="J5687" t="str">
            <v>OFICIAL</v>
          </cell>
          <cell r="K5687" t="str">
            <v>hh</v>
          </cell>
          <cell r="M5687">
            <v>0.2006</v>
          </cell>
          <cell r="N5687">
            <v>10.87</v>
          </cell>
          <cell r="O5687">
            <v>2.1800000000000002</v>
          </cell>
          <cell r="P5687">
            <v>0.13</v>
          </cell>
          <cell r="Q5687">
            <v>1.46</v>
          </cell>
        </row>
        <row r="5688">
          <cell r="J5688" t="str">
            <v>AYUDANTE</v>
          </cell>
          <cell r="K5688" t="str">
            <v>hh</v>
          </cell>
          <cell r="M5688">
            <v>0.60040000000000004</v>
          </cell>
          <cell r="N5688">
            <v>9.81</v>
          </cell>
          <cell r="O5688">
            <v>5.89</v>
          </cell>
          <cell r="P5688">
            <v>0.4</v>
          </cell>
          <cell r="Q5688">
            <v>3.95</v>
          </cell>
        </row>
        <row r="5689">
          <cell r="J5689" t="str">
            <v>CONCRETO PREMEZCLADO f'c=210 kg/cm2, Piedra 67, Slump 3-4"</v>
          </cell>
          <cell r="K5689" t="str">
            <v>m3</v>
          </cell>
          <cell r="M5689">
            <v>1.05</v>
          </cell>
          <cell r="N5689">
            <v>200.99</v>
          </cell>
          <cell r="O5689">
            <v>211.04</v>
          </cell>
          <cell r="P5689">
            <v>0.7</v>
          </cell>
          <cell r="Q5689">
            <v>141.4</v>
          </cell>
        </row>
        <row r="5690">
          <cell r="J5690" t="str">
            <v>IMPLEMENTOS DE SEGURIDAD</v>
          </cell>
          <cell r="K5690" t="str">
            <v>hh</v>
          </cell>
          <cell r="M5690">
            <v>1</v>
          </cell>
          <cell r="N5690">
            <v>0.47</v>
          </cell>
          <cell r="O5690">
            <v>0.47</v>
          </cell>
          <cell r="P5690">
            <v>0.67</v>
          </cell>
          <cell r="Q5690">
            <v>0.31</v>
          </cell>
        </row>
        <row r="5691">
          <cell r="J5691" t="str">
            <v>HERRAMIENTAS MANUALES</v>
          </cell>
          <cell r="K5691" t="str">
            <v>%MO</v>
          </cell>
          <cell r="M5691">
            <v>0.03</v>
          </cell>
          <cell r="N5691">
            <v>10.99</v>
          </cell>
          <cell r="O5691">
            <v>0.33</v>
          </cell>
          <cell r="P5691">
            <v>0.02</v>
          </cell>
          <cell r="Q5691">
            <v>0.22</v>
          </cell>
        </row>
        <row r="5692">
          <cell r="J5692" t="str">
            <v>SERVICIO DE BOMBA P/PREMEZCLADO</v>
          </cell>
          <cell r="K5692" t="str">
            <v>m3</v>
          </cell>
          <cell r="M5692">
            <v>1.05</v>
          </cell>
          <cell r="N5692">
            <v>30</v>
          </cell>
          <cell r="O5692">
            <v>31.5</v>
          </cell>
          <cell r="P5692">
            <v>0.7</v>
          </cell>
          <cell r="Q5692">
            <v>21.11</v>
          </cell>
        </row>
        <row r="5693">
          <cell r="J5693" t="str">
            <v>VIBRADOR DE CONCRETO3/4" - 2"</v>
          </cell>
          <cell r="K5693" t="str">
            <v>hm</v>
          </cell>
          <cell r="M5693">
            <v>0.29799999999999999</v>
          </cell>
          <cell r="N5693">
            <v>5</v>
          </cell>
          <cell r="O5693">
            <v>1.49</v>
          </cell>
          <cell r="P5693">
            <v>0.2</v>
          </cell>
          <cell r="Q5693">
            <v>1</v>
          </cell>
        </row>
        <row r="5694">
          <cell r="J5694" t="str">
            <v>OPERARIO</v>
          </cell>
          <cell r="K5694" t="str">
            <v>hh</v>
          </cell>
          <cell r="M5694">
            <v>0.1</v>
          </cell>
          <cell r="N5694">
            <v>12.2</v>
          </cell>
          <cell r="O5694">
            <v>1.22</v>
          </cell>
          <cell r="P5694">
            <v>0.45</v>
          </cell>
          <cell r="Q5694">
            <v>5.51</v>
          </cell>
        </row>
        <row r="5695">
          <cell r="J5695" t="str">
            <v>OFICIAL</v>
          </cell>
          <cell r="K5695" t="str">
            <v>hh</v>
          </cell>
          <cell r="M5695">
            <v>1</v>
          </cell>
          <cell r="N5695">
            <v>10.87</v>
          </cell>
          <cell r="O5695">
            <v>10.87</v>
          </cell>
          <cell r="P5695">
            <v>4.5199999999999996</v>
          </cell>
          <cell r="Q5695">
            <v>49.13</v>
          </cell>
        </row>
        <row r="5696">
          <cell r="J5696" t="str">
            <v>AYUDANTE</v>
          </cell>
          <cell r="K5696" t="str">
            <v>hh</v>
          </cell>
          <cell r="M5696">
            <v>1</v>
          </cell>
          <cell r="N5696">
            <v>9.81</v>
          </cell>
          <cell r="O5696">
            <v>9.81</v>
          </cell>
          <cell r="P5696">
            <v>4.5199999999999996</v>
          </cell>
          <cell r="Q5696">
            <v>44.34</v>
          </cell>
        </row>
        <row r="5697">
          <cell r="J5697" t="str">
            <v>ALAMBRE NEGRO RECOCIDO Nº 8</v>
          </cell>
          <cell r="K5697" t="str">
            <v>Kg</v>
          </cell>
          <cell r="M5697">
            <v>0.08</v>
          </cell>
          <cell r="N5697">
            <v>3</v>
          </cell>
          <cell r="O5697">
            <v>0.24</v>
          </cell>
          <cell r="P5697">
            <v>0.36</v>
          </cell>
          <cell r="Q5697">
            <v>1.08</v>
          </cell>
        </row>
        <row r="5698">
          <cell r="J5698" t="str">
            <v>CLAVOS PARA MADERA CON CABEZA</v>
          </cell>
          <cell r="K5698" t="str">
            <v>Kg</v>
          </cell>
          <cell r="M5698">
            <v>0.2172</v>
          </cell>
          <cell r="N5698">
            <v>2.9</v>
          </cell>
          <cell r="O5698">
            <v>0.63</v>
          </cell>
          <cell r="P5698">
            <v>0.98</v>
          </cell>
          <cell r="Q5698">
            <v>2.85</v>
          </cell>
        </row>
        <row r="5699">
          <cell r="J5699" t="str">
            <v>TRIPLAY LUPUNA DE 4' X8'X10 mm</v>
          </cell>
          <cell r="K5699" t="str">
            <v>pl</v>
          </cell>
          <cell r="M5699">
            <v>4.41E-2</v>
          </cell>
          <cell r="N5699">
            <v>54</v>
          </cell>
          <cell r="O5699">
            <v>2.38</v>
          </cell>
          <cell r="P5699">
            <v>0.2</v>
          </cell>
          <cell r="Q5699">
            <v>10.76</v>
          </cell>
        </row>
        <row r="5700">
          <cell r="J5700" t="str">
            <v>MADERA TORNILLO INC. CORTE</v>
          </cell>
          <cell r="K5700" t="str">
            <v>p2</v>
          </cell>
          <cell r="M5700">
            <v>2.5011999999999999</v>
          </cell>
          <cell r="N5700">
            <v>3.7</v>
          </cell>
          <cell r="O5700">
            <v>9.25</v>
          </cell>
          <cell r="P5700">
            <v>11.31</v>
          </cell>
          <cell r="Q5700">
            <v>41.81</v>
          </cell>
        </row>
        <row r="5701">
          <cell r="J5701" t="str">
            <v>IMPLEMENTOS DE SEGURIDAD</v>
          </cell>
          <cell r="K5701" t="str">
            <v>hh</v>
          </cell>
          <cell r="M5701">
            <v>2.1063999999999998</v>
          </cell>
          <cell r="N5701">
            <v>0.47</v>
          </cell>
          <cell r="O5701">
            <v>0.99</v>
          </cell>
          <cell r="P5701">
            <v>9.52</v>
          </cell>
          <cell r="Q5701">
            <v>4.47</v>
          </cell>
        </row>
        <row r="5702">
          <cell r="J5702" t="str">
            <v>HERRAMIENTAS MANUALES</v>
          </cell>
          <cell r="K5702" t="str">
            <v>%MO</v>
          </cell>
          <cell r="M5702">
            <v>2.9899999999999999E-2</v>
          </cell>
          <cell r="N5702">
            <v>25.45</v>
          </cell>
          <cell r="O5702">
            <v>0.76</v>
          </cell>
          <cell r="P5702">
            <v>0.14000000000000001</v>
          </cell>
          <cell r="Q5702">
            <v>3.44</v>
          </cell>
        </row>
        <row r="5703">
          <cell r="J5703" t="str">
            <v>SERVICIO DE GRUA</v>
          </cell>
          <cell r="K5703" t="str">
            <v>glb</v>
          </cell>
          <cell r="M5703">
            <v>1</v>
          </cell>
          <cell r="N5703">
            <v>5.47</v>
          </cell>
          <cell r="O5703">
            <v>5.47</v>
          </cell>
          <cell r="P5703">
            <v>4.5199999999999996</v>
          </cell>
          <cell r="Q5703">
            <v>24.72</v>
          </cell>
        </row>
        <row r="5704">
          <cell r="J5704" t="str">
            <v>SERVICIO DEHABILITADO DE ACERO DE REFUERZO</v>
          </cell>
          <cell r="K5704" t="str">
            <v>Kg</v>
          </cell>
          <cell r="M5704">
            <v>1.1143000000000001</v>
          </cell>
          <cell r="N5704">
            <v>0.35</v>
          </cell>
          <cell r="O5704">
            <v>0.39</v>
          </cell>
          <cell r="P5704">
            <v>90.16</v>
          </cell>
          <cell r="Q5704">
            <v>31.55</v>
          </cell>
        </row>
        <row r="5705">
          <cell r="J5705" t="str">
            <v>JEFE DE GRUPO</v>
          </cell>
          <cell r="K5705" t="str">
            <v>hh</v>
          </cell>
          <cell r="M5705">
            <v>2.3E-3</v>
          </cell>
          <cell r="N5705">
            <v>13.01</v>
          </cell>
          <cell r="O5705">
            <v>0.03</v>
          </cell>
          <cell r="P5705">
            <v>0.19</v>
          </cell>
          <cell r="Q5705">
            <v>2.4300000000000002</v>
          </cell>
        </row>
        <row r="5706">
          <cell r="J5706" t="str">
            <v>OPERARIO</v>
          </cell>
          <cell r="K5706" t="str">
            <v>hh</v>
          </cell>
          <cell r="M5706">
            <v>2.5399999999999999E-2</v>
          </cell>
          <cell r="N5706">
            <v>12.2</v>
          </cell>
          <cell r="O5706">
            <v>0.31</v>
          </cell>
          <cell r="P5706">
            <v>2.06</v>
          </cell>
          <cell r="Q5706">
            <v>25.08</v>
          </cell>
        </row>
        <row r="5707">
          <cell r="J5707" t="str">
            <v>OFICIAL</v>
          </cell>
          <cell r="K5707" t="str">
            <v>hh</v>
          </cell>
          <cell r="M5707">
            <v>2.4799999999999999E-2</v>
          </cell>
          <cell r="N5707">
            <v>10.87</v>
          </cell>
          <cell r="O5707">
            <v>0.27</v>
          </cell>
          <cell r="P5707">
            <v>2.0099999999999998</v>
          </cell>
          <cell r="Q5707">
            <v>21.85</v>
          </cell>
        </row>
        <row r="5708">
          <cell r="J5708" t="str">
            <v>ACERO CORRUGADO fy=4200 kg/cm2 GRADO 60</v>
          </cell>
          <cell r="K5708" t="str">
            <v>Kg</v>
          </cell>
          <cell r="M5708">
            <v>1.1000000000000001</v>
          </cell>
          <cell r="N5708">
            <v>2.33</v>
          </cell>
          <cell r="O5708">
            <v>2.56</v>
          </cell>
          <cell r="P5708">
            <v>89</v>
          </cell>
          <cell r="Q5708">
            <v>207.13</v>
          </cell>
        </row>
        <row r="5709">
          <cell r="J5709" t="str">
            <v>ALAMBRE NEGRO RECOCIDO Nº 16</v>
          </cell>
          <cell r="K5709" t="str">
            <v>Kg</v>
          </cell>
          <cell r="M5709">
            <v>6.1100000000000002E-2</v>
          </cell>
          <cell r="N5709">
            <v>3.11</v>
          </cell>
          <cell r="O5709">
            <v>0.19</v>
          </cell>
          <cell r="P5709">
            <v>4.9400000000000004</v>
          </cell>
          <cell r="Q5709">
            <v>15.37</v>
          </cell>
        </row>
        <row r="5710">
          <cell r="J5710" t="str">
            <v>PETROLEO D-2</v>
          </cell>
          <cell r="K5710" t="str">
            <v>gal</v>
          </cell>
          <cell r="M5710">
            <v>2.0199999999999999E-2</v>
          </cell>
          <cell r="N5710">
            <v>8.4</v>
          </cell>
          <cell r="O5710">
            <v>0.17</v>
          </cell>
          <cell r="P5710">
            <v>1.63</v>
          </cell>
          <cell r="Q5710">
            <v>13.75</v>
          </cell>
        </row>
        <row r="5711">
          <cell r="J5711" t="str">
            <v>IMPLEMENTOS DE SEGURIDAD</v>
          </cell>
          <cell r="K5711" t="str">
            <v>hh</v>
          </cell>
          <cell r="M5711">
            <v>4.2599999999999999E-2</v>
          </cell>
          <cell r="N5711">
            <v>0.47</v>
          </cell>
          <cell r="O5711">
            <v>0.02</v>
          </cell>
          <cell r="P5711">
            <v>3.45</v>
          </cell>
          <cell r="Q5711">
            <v>1.62</v>
          </cell>
        </row>
        <row r="5712">
          <cell r="J5712" t="str">
            <v>HERRAMIENTAS MANUALES</v>
          </cell>
          <cell r="K5712" t="str">
            <v>%MO</v>
          </cell>
          <cell r="M5712">
            <v>4.41E-2</v>
          </cell>
          <cell r="N5712">
            <v>0.68</v>
          </cell>
          <cell r="O5712">
            <v>0.03</v>
          </cell>
          <cell r="P5712">
            <v>3.57</v>
          </cell>
          <cell r="Q5712">
            <v>2.4300000000000002</v>
          </cell>
        </row>
        <row r="5713">
          <cell r="J5713" t="str">
            <v>CAMION GRUA DE 5.75TN</v>
          </cell>
          <cell r="K5713" t="str">
            <v>hm</v>
          </cell>
          <cell r="M5713">
            <v>6.4000000000000003E-3</v>
          </cell>
          <cell r="N5713">
            <v>100.8</v>
          </cell>
          <cell r="O5713">
            <v>0.65</v>
          </cell>
          <cell r="P5713">
            <v>0.52</v>
          </cell>
          <cell r="Q5713">
            <v>52.59</v>
          </cell>
        </row>
        <row r="5714">
          <cell r="J5714" t="str">
            <v>JEFE DE GRUPO</v>
          </cell>
          <cell r="K5714" t="str">
            <v>hh</v>
          </cell>
          <cell r="M5714">
            <v>0.2283</v>
          </cell>
          <cell r="N5714">
            <v>13.01</v>
          </cell>
          <cell r="O5714">
            <v>2.97</v>
          </cell>
          <cell r="P5714">
            <v>0.67</v>
          </cell>
          <cell r="Q5714">
            <v>8.73</v>
          </cell>
        </row>
        <row r="5715">
          <cell r="J5715" t="str">
            <v>OPERARIO</v>
          </cell>
          <cell r="K5715" t="str">
            <v>hh</v>
          </cell>
          <cell r="M5715">
            <v>0.68610000000000004</v>
          </cell>
          <cell r="N5715">
            <v>12.2</v>
          </cell>
          <cell r="O5715">
            <v>8.3699999999999992</v>
          </cell>
          <cell r="P5715">
            <v>2.02</v>
          </cell>
          <cell r="Q5715">
            <v>24.61</v>
          </cell>
        </row>
        <row r="5716">
          <cell r="J5716" t="str">
            <v>OFICIAL</v>
          </cell>
          <cell r="K5716" t="str">
            <v>hh</v>
          </cell>
          <cell r="M5716">
            <v>0.22819999999999999</v>
          </cell>
          <cell r="N5716">
            <v>10.87</v>
          </cell>
          <cell r="O5716">
            <v>2.48</v>
          </cell>
          <cell r="P5716">
            <v>0.67</v>
          </cell>
          <cell r="Q5716">
            <v>7.29</v>
          </cell>
        </row>
        <row r="5717">
          <cell r="J5717" t="str">
            <v>AYUDANTE</v>
          </cell>
          <cell r="K5717" t="str">
            <v>hh</v>
          </cell>
          <cell r="M5717">
            <v>0.68600000000000005</v>
          </cell>
          <cell r="N5717">
            <v>9.81</v>
          </cell>
          <cell r="O5717">
            <v>6.73</v>
          </cell>
          <cell r="P5717">
            <v>2.02</v>
          </cell>
          <cell r="Q5717">
            <v>19.79</v>
          </cell>
        </row>
        <row r="5718">
          <cell r="J5718" t="str">
            <v>CONCRETO PREMEZCLADO f'c=210 kg/cm2, Piedra 67, Slump 3-4"</v>
          </cell>
          <cell r="K5718" t="str">
            <v>m3</v>
          </cell>
          <cell r="M5718">
            <v>1.05</v>
          </cell>
          <cell r="N5718">
            <v>200.99</v>
          </cell>
          <cell r="O5718">
            <v>211.04</v>
          </cell>
          <cell r="P5718">
            <v>3.09</v>
          </cell>
          <cell r="Q5718">
            <v>620.46</v>
          </cell>
        </row>
        <row r="5719">
          <cell r="J5719" t="str">
            <v>IMPLEMENTOS DE SEGURIDAD</v>
          </cell>
          <cell r="K5719" t="str">
            <v>hh</v>
          </cell>
          <cell r="M5719">
            <v>1.8298000000000001</v>
          </cell>
          <cell r="N5719">
            <v>0.47</v>
          </cell>
          <cell r="O5719">
            <v>0.86</v>
          </cell>
          <cell r="P5719">
            <v>5.38</v>
          </cell>
          <cell r="Q5719">
            <v>2.5299999999999998</v>
          </cell>
        </row>
        <row r="5720">
          <cell r="J5720" t="str">
            <v>HERRAMIENTAS MANUALES</v>
          </cell>
          <cell r="K5720" t="str">
            <v>%MO</v>
          </cell>
          <cell r="M5720">
            <v>4.99E-2</v>
          </cell>
          <cell r="N5720">
            <v>21.43</v>
          </cell>
          <cell r="O5720">
            <v>1.07</v>
          </cell>
          <cell r="P5720">
            <v>0.15</v>
          </cell>
          <cell r="Q5720">
            <v>3.15</v>
          </cell>
        </row>
        <row r="5721">
          <cell r="J5721" t="str">
            <v>SERVICIO DE BOMBA P/PREMEZCLADO</v>
          </cell>
          <cell r="K5721" t="str">
            <v>m3</v>
          </cell>
          <cell r="M5721">
            <v>1.05</v>
          </cell>
          <cell r="N5721">
            <v>30</v>
          </cell>
          <cell r="O5721">
            <v>31.5</v>
          </cell>
          <cell r="P5721">
            <v>3.09</v>
          </cell>
          <cell r="Q5721">
            <v>92.61</v>
          </cell>
        </row>
        <row r="5722">
          <cell r="J5722" t="str">
            <v>VIBRADOR DE CONCRETO3/4" - 2"</v>
          </cell>
          <cell r="K5722" t="str">
            <v>hm</v>
          </cell>
          <cell r="M5722">
            <v>0.34</v>
          </cell>
          <cell r="N5722">
            <v>5</v>
          </cell>
          <cell r="O5722">
            <v>1.7</v>
          </cell>
          <cell r="P5722">
            <v>1</v>
          </cell>
          <cell r="Q5722">
            <v>5</v>
          </cell>
        </row>
        <row r="5723">
          <cell r="J5723" t="str">
            <v>JEFE DE GRUPO</v>
          </cell>
          <cell r="K5723" t="str">
            <v>hh</v>
          </cell>
          <cell r="M5723">
            <v>5.2999999999999999E-2</v>
          </cell>
          <cell r="N5723">
            <v>13.01</v>
          </cell>
          <cell r="O5723">
            <v>0.69</v>
          </cell>
          <cell r="P5723">
            <v>1.55</v>
          </cell>
          <cell r="Q5723">
            <v>20.149999999999999</v>
          </cell>
        </row>
        <row r="5724">
          <cell r="J5724" t="str">
            <v>OPERARIO</v>
          </cell>
          <cell r="K5724" t="str">
            <v>hh</v>
          </cell>
          <cell r="M5724">
            <v>0.53359999999999996</v>
          </cell>
          <cell r="N5724">
            <v>12.2</v>
          </cell>
          <cell r="O5724">
            <v>6.51</v>
          </cell>
          <cell r="P5724">
            <v>15.58</v>
          </cell>
          <cell r="Q5724">
            <v>190.09</v>
          </cell>
        </row>
        <row r="5725">
          <cell r="J5725" t="str">
            <v>OFICIAL</v>
          </cell>
          <cell r="K5725" t="str">
            <v>hh</v>
          </cell>
          <cell r="M5725">
            <v>0.53359999999999996</v>
          </cell>
          <cell r="N5725">
            <v>10.87</v>
          </cell>
          <cell r="O5725">
            <v>5.8</v>
          </cell>
          <cell r="P5725">
            <v>15.58</v>
          </cell>
          <cell r="Q5725">
            <v>169.36</v>
          </cell>
        </row>
        <row r="5726">
          <cell r="J5726" t="str">
            <v>ALAMBRE NEGRO RECOCIDO Nº 8</v>
          </cell>
          <cell r="K5726" t="str">
            <v>Kg</v>
          </cell>
          <cell r="M5726">
            <v>0.1033</v>
          </cell>
          <cell r="N5726">
            <v>3</v>
          </cell>
          <cell r="O5726">
            <v>0.31</v>
          </cell>
          <cell r="P5726">
            <v>3.02</v>
          </cell>
          <cell r="Q5726">
            <v>9.0500000000000007</v>
          </cell>
        </row>
        <row r="5727">
          <cell r="J5727" t="str">
            <v>CLAVOS PARA MADERA CON CABEZA</v>
          </cell>
          <cell r="K5727" t="str">
            <v>Kg</v>
          </cell>
          <cell r="M5727">
            <v>0.1103</v>
          </cell>
          <cell r="N5727">
            <v>2.9</v>
          </cell>
          <cell r="O5727">
            <v>0.32</v>
          </cell>
          <cell r="P5727">
            <v>3.22</v>
          </cell>
          <cell r="Q5727">
            <v>9.34</v>
          </cell>
        </row>
        <row r="5728">
          <cell r="J5728" t="str">
            <v>MADERA TORNILLO INC. CORTE</v>
          </cell>
          <cell r="K5728" t="str">
            <v>p2</v>
          </cell>
          <cell r="M5728">
            <v>1.8511</v>
          </cell>
          <cell r="N5728">
            <v>3.7</v>
          </cell>
          <cell r="O5728">
            <v>6.85</v>
          </cell>
          <cell r="P5728">
            <v>54.05</v>
          </cell>
          <cell r="Q5728">
            <v>200.02</v>
          </cell>
        </row>
        <row r="5729">
          <cell r="J5729" t="str">
            <v>IMPLEMENTOS DE SEGURIDAD</v>
          </cell>
          <cell r="K5729" t="str">
            <v>hh</v>
          </cell>
          <cell r="M5729">
            <v>1.1276999999999999</v>
          </cell>
          <cell r="N5729">
            <v>0.47</v>
          </cell>
          <cell r="O5729">
            <v>0.53</v>
          </cell>
          <cell r="P5729">
            <v>32.93</v>
          </cell>
          <cell r="Q5729">
            <v>15.48</v>
          </cell>
        </row>
        <row r="5730">
          <cell r="J5730" t="str">
            <v>HERRAMIENTAS MANUALES</v>
          </cell>
          <cell r="K5730" t="str">
            <v>%MO</v>
          </cell>
          <cell r="M5730">
            <v>3.0200000000000001E-2</v>
          </cell>
          <cell r="N5730">
            <v>13.57</v>
          </cell>
          <cell r="O5730">
            <v>0.41</v>
          </cell>
          <cell r="P5730">
            <v>0.88</v>
          </cell>
          <cell r="Q5730">
            <v>11.97</v>
          </cell>
        </row>
        <row r="5731">
          <cell r="J5731" t="str">
            <v>SERVICIO DE GRUA</v>
          </cell>
          <cell r="K5731" t="str">
            <v>glb</v>
          </cell>
          <cell r="M5731">
            <v>1</v>
          </cell>
          <cell r="N5731">
            <v>3.13</v>
          </cell>
          <cell r="O5731">
            <v>3.13</v>
          </cell>
          <cell r="P5731">
            <v>29.2</v>
          </cell>
          <cell r="Q5731">
            <v>91.4</v>
          </cell>
        </row>
        <row r="5732">
          <cell r="J5732" t="str">
            <v>ALQUILER DE ENCOFRADO</v>
          </cell>
          <cell r="K5732" t="str">
            <v>glb</v>
          </cell>
          <cell r="M5732">
            <v>1</v>
          </cell>
          <cell r="N5732">
            <v>8.25</v>
          </cell>
          <cell r="O5732">
            <v>8.25</v>
          </cell>
          <cell r="P5732">
            <v>29.2</v>
          </cell>
          <cell r="Q5732">
            <v>240.9</v>
          </cell>
        </row>
        <row r="5733">
          <cell r="J5733" t="str">
            <v>SERVICIO DEHABILITADO DE ACERO DE REFUERZO</v>
          </cell>
          <cell r="K5733" t="str">
            <v>Kg</v>
          </cell>
          <cell r="M5733">
            <v>1.1143000000000001</v>
          </cell>
          <cell r="N5733">
            <v>0.35</v>
          </cell>
          <cell r="O5733">
            <v>0.39</v>
          </cell>
          <cell r="P5733">
            <v>363.11</v>
          </cell>
          <cell r="Q5733">
            <v>127.09</v>
          </cell>
        </row>
        <row r="5734">
          <cell r="J5734" t="str">
            <v>JEFE DE GRUPO</v>
          </cell>
          <cell r="K5734" t="str">
            <v>hh</v>
          </cell>
          <cell r="M5734">
            <v>2.3E-3</v>
          </cell>
          <cell r="N5734">
            <v>13.01</v>
          </cell>
          <cell r="O5734">
            <v>0.03</v>
          </cell>
          <cell r="P5734">
            <v>0.75</v>
          </cell>
          <cell r="Q5734">
            <v>9.7799999999999994</v>
          </cell>
        </row>
        <row r="5735">
          <cell r="J5735" t="str">
            <v>OPERARIO</v>
          </cell>
          <cell r="K5735" t="str">
            <v>hh</v>
          </cell>
          <cell r="M5735">
            <v>2.5399999999999999E-2</v>
          </cell>
          <cell r="N5735">
            <v>12.2</v>
          </cell>
          <cell r="O5735">
            <v>0.31</v>
          </cell>
          <cell r="P5735">
            <v>8.2799999999999994</v>
          </cell>
          <cell r="Q5735">
            <v>101.02</v>
          </cell>
        </row>
        <row r="5736">
          <cell r="J5736" t="str">
            <v>OFICIAL</v>
          </cell>
          <cell r="K5736" t="str">
            <v>hh</v>
          </cell>
          <cell r="M5736">
            <v>2.4799999999999999E-2</v>
          </cell>
          <cell r="N5736">
            <v>10.87</v>
          </cell>
          <cell r="O5736">
            <v>0.27</v>
          </cell>
          <cell r="P5736">
            <v>8.08</v>
          </cell>
          <cell r="Q5736">
            <v>87.98</v>
          </cell>
        </row>
        <row r="5737">
          <cell r="J5737" t="str">
            <v>ACERO CORRUGADO fy=4200 kg/cm2 GRADO 60</v>
          </cell>
          <cell r="K5737" t="str">
            <v>Kg</v>
          </cell>
          <cell r="M5737">
            <v>1.1000000000000001</v>
          </cell>
          <cell r="N5737">
            <v>2.33</v>
          </cell>
          <cell r="O5737">
            <v>2.56</v>
          </cell>
          <cell r="P5737">
            <v>358.45</v>
          </cell>
          <cell r="Q5737">
            <v>834.2</v>
          </cell>
        </row>
        <row r="5738">
          <cell r="J5738" t="str">
            <v>ALAMBRE NEGRO RECOCIDO Nº 16</v>
          </cell>
          <cell r="K5738" t="str">
            <v>Kg</v>
          </cell>
          <cell r="M5738">
            <v>6.1100000000000002E-2</v>
          </cell>
          <cell r="N5738">
            <v>3.11</v>
          </cell>
          <cell r="O5738">
            <v>0.19</v>
          </cell>
          <cell r="P5738">
            <v>19.91</v>
          </cell>
          <cell r="Q5738">
            <v>61.91</v>
          </cell>
        </row>
        <row r="5739">
          <cell r="J5739" t="str">
            <v>PETROLEO D-2</v>
          </cell>
          <cell r="K5739" t="str">
            <v>gal</v>
          </cell>
          <cell r="M5739">
            <v>2.0199999999999999E-2</v>
          </cell>
          <cell r="N5739">
            <v>8.4</v>
          </cell>
          <cell r="O5739">
            <v>0.17</v>
          </cell>
          <cell r="P5739">
            <v>6.58</v>
          </cell>
          <cell r="Q5739">
            <v>55.4</v>
          </cell>
        </row>
        <row r="5740">
          <cell r="J5740" t="str">
            <v>IMPLEMENTOS DE SEGURIDAD</v>
          </cell>
          <cell r="K5740" t="str">
            <v>hh</v>
          </cell>
          <cell r="M5740">
            <v>4.2599999999999999E-2</v>
          </cell>
          <cell r="N5740">
            <v>0.47</v>
          </cell>
          <cell r="O5740">
            <v>0.02</v>
          </cell>
          <cell r="P5740">
            <v>13.88</v>
          </cell>
          <cell r="Q5740">
            <v>6.52</v>
          </cell>
        </row>
        <row r="5741">
          <cell r="J5741" t="str">
            <v>HERRAMIENTAS MANUALES</v>
          </cell>
          <cell r="K5741" t="str">
            <v>%MO</v>
          </cell>
          <cell r="M5741">
            <v>4.41E-2</v>
          </cell>
          <cell r="N5741">
            <v>0.68</v>
          </cell>
          <cell r="O5741">
            <v>0.03</v>
          </cell>
          <cell r="P5741">
            <v>14.37</v>
          </cell>
          <cell r="Q5741">
            <v>9.7799999999999994</v>
          </cell>
        </row>
        <row r="5742">
          <cell r="J5742" t="str">
            <v>CAMION GRUA DE 5.75TN</v>
          </cell>
          <cell r="K5742" t="str">
            <v>hm</v>
          </cell>
          <cell r="M5742">
            <v>6.4000000000000003E-3</v>
          </cell>
          <cell r="N5742">
            <v>100.8</v>
          </cell>
          <cell r="O5742">
            <v>0.65</v>
          </cell>
          <cell r="P5742">
            <v>2.09</v>
          </cell>
          <cell r="Q5742">
            <v>211.81</v>
          </cell>
        </row>
        <row r="5743">
          <cell r="J5743" t="str">
            <v>JEFE DE GRUPO</v>
          </cell>
          <cell r="K5743" t="str">
            <v>hh</v>
          </cell>
          <cell r="M5743">
            <v>8.0000000000000004E-4</v>
          </cell>
          <cell r="N5743">
            <v>13.01</v>
          </cell>
          <cell r="O5743">
            <v>0.01</v>
          </cell>
          <cell r="P5743">
            <v>0.18</v>
          </cell>
          <cell r="Q5743">
            <v>2.2799999999999998</v>
          </cell>
        </row>
        <row r="5744">
          <cell r="J5744" t="str">
            <v>OPERARIO</v>
          </cell>
          <cell r="K5744" t="str">
            <v>hh</v>
          </cell>
          <cell r="M5744">
            <v>4.8999999999999998E-3</v>
          </cell>
          <cell r="N5744">
            <v>12.2</v>
          </cell>
          <cell r="O5744">
            <v>0.06</v>
          </cell>
          <cell r="P5744">
            <v>1.1200000000000001</v>
          </cell>
          <cell r="Q5744">
            <v>13.68</v>
          </cell>
        </row>
        <row r="5745">
          <cell r="J5745" t="str">
            <v>OFICIAL</v>
          </cell>
          <cell r="K5745" t="str">
            <v>hh</v>
          </cell>
          <cell r="M5745">
            <v>4.5999999999999999E-3</v>
          </cell>
          <cell r="N5745">
            <v>10.87</v>
          </cell>
          <cell r="O5745">
            <v>0.05</v>
          </cell>
          <cell r="P5745">
            <v>1.05</v>
          </cell>
          <cell r="Q5745">
            <v>11.4</v>
          </cell>
        </row>
        <row r="5746">
          <cell r="J5746" t="str">
            <v>AYUDANTE</v>
          </cell>
          <cell r="K5746" t="str">
            <v>hh</v>
          </cell>
          <cell r="M5746">
            <v>4.0800000000000003E-2</v>
          </cell>
          <cell r="N5746">
            <v>9.81</v>
          </cell>
          <cell r="O5746">
            <v>0.4</v>
          </cell>
          <cell r="P5746">
            <v>9.3000000000000007</v>
          </cell>
          <cell r="Q5746">
            <v>91.2</v>
          </cell>
        </row>
        <row r="5747">
          <cell r="J5747" t="str">
            <v>LADRILLO PARA TECHO 15 X 30 X 30 cm 8 HUECOS REX</v>
          </cell>
          <cell r="K5747" t="str">
            <v>u</v>
          </cell>
          <cell r="M5747">
            <v>1.05</v>
          </cell>
          <cell r="N5747">
            <v>1.6</v>
          </cell>
          <cell r="O5747">
            <v>1.68</v>
          </cell>
          <cell r="P5747">
            <v>239.4</v>
          </cell>
          <cell r="Q5747">
            <v>383.04</v>
          </cell>
        </row>
        <row r="5748">
          <cell r="J5748" t="str">
            <v>IMPLEMENTOS DE SEGURIDAD</v>
          </cell>
          <cell r="K5748" t="str">
            <v>hh</v>
          </cell>
          <cell r="M5748">
            <v>4.2599999999999999E-2</v>
          </cell>
          <cell r="N5748">
            <v>0.47</v>
          </cell>
          <cell r="O5748">
            <v>0.02</v>
          </cell>
          <cell r="P5748">
            <v>9.7100000000000009</v>
          </cell>
          <cell r="Q5748">
            <v>4.5599999999999996</v>
          </cell>
        </row>
        <row r="5749">
          <cell r="J5749" t="str">
            <v>HERRAMIENTAS MANUALES</v>
          </cell>
          <cell r="K5749" t="str">
            <v>%MO</v>
          </cell>
          <cell r="M5749">
            <v>3.6999999999999998E-2</v>
          </cell>
          <cell r="N5749">
            <v>0.54</v>
          </cell>
          <cell r="O5749">
            <v>0.02</v>
          </cell>
          <cell r="P5749">
            <v>8.44</v>
          </cell>
          <cell r="Q5749">
            <v>4.5599999999999996</v>
          </cell>
        </row>
        <row r="5750">
          <cell r="J5750" t="str">
            <v>SERVICIO DE GRUA</v>
          </cell>
          <cell r="K5750" t="str">
            <v>glb</v>
          </cell>
          <cell r="M5750">
            <v>1</v>
          </cell>
          <cell r="N5750">
            <v>0.14000000000000001</v>
          </cell>
          <cell r="O5750">
            <v>0.14000000000000001</v>
          </cell>
          <cell r="P5750">
            <v>228</v>
          </cell>
          <cell r="Q5750">
            <v>31.92</v>
          </cell>
        </row>
        <row r="5751">
          <cell r="J5751" t="str">
            <v>JEFE DE GRUPO</v>
          </cell>
          <cell r="K5751" t="str">
            <v>hh</v>
          </cell>
          <cell r="M5751">
            <v>0.2006</v>
          </cell>
          <cell r="N5751">
            <v>13.01</v>
          </cell>
          <cell r="O5751">
            <v>2.61</v>
          </cell>
          <cell r="P5751">
            <v>12.86</v>
          </cell>
          <cell r="Q5751">
            <v>167.27</v>
          </cell>
        </row>
        <row r="5752">
          <cell r="J5752" t="str">
            <v>AYUDANTE</v>
          </cell>
          <cell r="K5752" t="str">
            <v>hh</v>
          </cell>
          <cell r="M5752">
            <v>2.0265</v>
          </cell>
          <cell r="N5752">
            <v>9.81</v>
          </cell>
          <cell r="O5752">
            <v>19.88</v>
          </cell>
          <cell r="P5752">
            <v>129.88</v>
          </cell>
          <cell r="Q5752">
            <v>1274.1099999999999</v>
          </cell>
        </row>
        <row r="5753">
          <cell r="J5753" t="str">
            <v>IMPLEMENTOS DE SEGURIDAD</v>
          </cell>
          <cell r="K5753" t="str">
            <v>hh</v>
          </cell>
          <cell r="M5753">
            <v>2.234</v>
          </cell>
          <cell r="N5753">
            <v>0.47</v>
          </cell>
          <cell r="O5753">
            <v>1.05</v>
          </cell>
          <cell r="P5753">
            <v>143.18</v>
          </cell>
          <cell r="Q5753">
            <v>67.290000000000006</v>
          </cell>
        </row>
        <row r="5754">
          <cell r="J5754" t="str">
            <v>HERRAMIENTAS MANUALES</v>
          </cell>
          <cell r="K5754" t="str">
            <v>%MO</v>
          </cell>
          <cell r="M5754">
            <v>4.99E-2</v>
          </cell>
          <cell r="N5754">
            <v>23.26</v>
          </cell>
          <cell r="O5754">
            <v>1.1599999999999999</v>
          </cell>
          <cell r="P5754">
            <v>3.2</v>
          </cell>
          <cell r="Q5754">
            <v>74.34</v>
          </cell>
        </row>
        <row r="5755">
          <cell r="J5755" t="str">
            <v>JEFE DE GRUPO</v>
          </cell>
          <cell r="K5755" t="str">
            <v>hh</v>
          </cell>
          <cell r="M5755">
            <v>1.5E-3</v>
          </cell>
          <cell r="N5755">
            <v>13.01</v>
          </cell>
          <cell r="O5755">
            <v>0.02</v>
          </cell>
          <cell r="P5755">
            <v>0.12</v>
          </cell>
          <cell r="Q5755">
            <v>1.6</v>
          </cell>
        </row>
        <row r="5756">
          <cell r="J5756" t="str">
            <v>AYUDANTE</v>
          </cell>
          <cell r="K5756" t="str">
            <v>hh</v>
          </cell>
          <cell r="M5756">
            <v>2.0400000000000001E-2</v>
          </cell>
          <cell r="N5756">
            <v>9.81</v>
          </cell>
          <cell r="O5756">
            <v>0.2</v>
          </cell>
          <cell r="P5756">
            <v>1.63</v>
          </cell>
          <cell r="Q5756">
            <v>16.02</v>
          </cell>
        </row>
        <row r="5757">
          <cell r="J5757" t="str">
            <v>OPERADOR DE EQUIPO PESADO</v>
          </cell>
          <cell r="K5757" t="str">
            <v>hh</v>
          </cell>
          <cell r="M5757">
            <v>4.9799999999999997E-2</v>
          </cell>
          <cell r="N5757">
            <v>12.64</v>
          </cell>
          <cell r="O5757">
            <v>0.63</v>
          </cell>
          <cell r="P5757">
            <v>3.99</v>
          </cell>
          <cell r="Q5757">
            <v>50.48</v>
          </cell>
        </row>
        <row r="5758">
          <cell r="J5758" t="str">
            <v>PETROLEO D-2</v>
          </cell>
          <cell r="K5758" t="str">
            <v>gal</v>
          </cell>
          <cell r="M5758">
            <v>0.29759999999999998</v>
          </cell>
          <cell r="N5758">
            <v>8.4</v>
          </cell>
          <cell r="O5758">
            <v>2.5</v>
          </cell>
          <cell r="P5758">
            <v>23.84</v>
          </cell>
          <cell r="Q5758">
            <v>200.3</v>
          </cell>
        </row>
        <row r="5759">
          <cell r="J5759" t="str">
            <v>IMPLEMENTOS DE SEGURIDAD</v>
          </cell>
          <cell r="K5759" t="str">
            <v>hh</v>
          </cell>
          <cell r="M5759">
            <v>6.3799999999999996E-2</v>
          </cell>
          <cell r="N5759">
            <v>0.47</v>
          </cell>
          <cell r="O5759">
            <v>0.03</v>
          </cell>
          <cell r="P5759">
            <v>5.1100000000000003</v>
          </cell>
          <cell r="Q5759">
            <v>2.4</v>
          </cell>
        </row>
        <row r="5760">
          <cell r="J5760" t="str">
            <v>CAMION VOLQUETE 12 m3</v>
          </cell>
          <cell r="K5760" t="str">
            <v>hm</v>
          </cell>
          <cell r="M5760">
            <v>3.2800000000000003E-2</v>
          </cell>
          <cell r="N5760">
            <v>130.97999999999999</v>
          </cell>
          <cell r="O5760">
            <v>4.3</v>
          </cell>
          <cell r="P5760">
            <v>2.63</v>
          </cell>
          <cell r="Q5760">
            <v>344.52</v>
          </cell>
        </row>
        <row r="5761">
          <cell r="J5761" t="str">
            <v>CARGADOR RETROEXCAVADOR 62 HP 1 yd3</v>
          </cell>
          <cell r="K5761" t="str">
            <v>hm</v>
          </cell>
          <cell r="M5761">
            <v>8.6999999999999994E-3</v>
          </cell>
          <cell r="N5761">
            <v>94.09</v>
          </cell>
          <cell r="O5761">
            <v>0.82</v>
          </cell>
          <cell r="P5761">
            <v>0.7</v>
          </cell>
          <cell r="Q5761">
            <v>65.7</v>
          </cell>
        </row>
        <row r="5762">
          <cell r="J5762" t="str">
            <v>JEFE DE GRUPO</v>
          </cell>
          <cell r="K5762" t="str">
            <v>hh</v>
          </cell>
          <cell r="M5762">
            <v>3.15E-2</v>
          </cell>
          <cell r="N5762">
            <v>13.01</v>
          </cell>
          <cell r="O5762">
            <v>0.41</v>
          </cell>
          <cell r="P5762">
            <v>2.02</v>
          </cell>
          <cell r="Q5762">
            <v>26.28</v>
          </cell>
        </row>
        <row r="5763">
          <cell r="J5763" t="str">
            <v>OPERARIO</v>
          </cell>
          <cell r="K5763" t="str">
            <v>hh</v>
          </cell>
          <cell r="M5763">
            <v>0.32050000000000001</v>
          </cell>
          <cell r="N5763">
            <v>12.2</v>
          </cell>
          <cell r="O5763">
            <v>3.91</v>
          </cell>
          <cell r="P5763">
            <v>20.54</v>
          </cell>
          <cell r="Q5763">
            <v>250.59</v>
          </cell>
        </row>
        <row r="5764">
          <cell r="J5764" t="str">
            <v>AYUDANTE</v>
          </cell>
          <cell r="K5764" t="str">
            <v>hh</v>
          </cell>
          <cell r="M5764">
            <v>0.96020000000000005</v>
          </cell>
          <cell r="N5764">
            <v>9.81</v>
          </cell>
          <cell r="O5764">
            <v>9.42</v>
          </cell>
          <cell r="P5764">
            <v>61.54</v>
          </cell>
          <cell r="Q5764">
            <v>603.73</v>
          </cell>
        </row>
        <row r="5765">
          <cell r="J5765" t="str">
            <v>PIEDRA GRANDE DE 6"</v>
          </cell>
          <cell r="K5765" t="str">
            <v>m3</v>
          </cell>
          <cell r="M5765">
            <v>0.45290000000000002</v>
          </cell>
          <cell r="N5765">
            <v>35</v>
          </cell>
          <cell r="O5765">
            <v>15.85</v>
          </cell>
          <cell r="P5765">
            <v>29.03</v>
          </cell>
          <cell r="Q5765">
            <v>1015.83</v>
          </cell>
        </row>
        <row r="5766">
          <cell r="J5766" t="str">
            <v>CONCRETO PREMEZCLADO f'c=100 kg/cm2</v>
          </cell>
          <cell r="K5766" t="str">
            <v>m3</v>
          </cell>
          <cell r="M5766">
            <v>0.78500000000000003</v>
          </cell>
          <cell r="N5766">
            <v>170.29</v>
          </cell>
          <cell r="O5766">
            <v>133.68</v>
          </cell>
          <cell r="P5766">
            <v>50.31</v>
          </cell>
          <cell r="Q5766">
            <v>8567.5499999999993</v>
          </cell>
        </row>
        <row r="5767">
          <cell r="J5767" t="str">
            <v>IMPLEMENTOS DE SEGURIDAD</v>
          </cell>
          <cell r="K5767" t="str">
            <v>hh</v>
          </cell>
          <cell r="M5767">
            <v>1.3190999999999999</v>
          </cell>
          <cell r="N5767">
            <v>0.47</v>
          </cell>
          <cell r="O5767">
            <v>0.62</v>
          </cell>
          <cell r="P5767">
            <v>84.54</v>
          </cell>
          <cell r="Q5767">
            <v>39.74</v>
          </cell>
        </row>
        <row r="5768">
          <cell r="J5768" t="str">
            <v>HERRAMIENTAS MANUALES</v>
          </cell>
          <cell r="K5768" t="str">
            <v>%MO</v>
          </cell>
          <cell r="M5768">
            <v>2.7199999999999998E-2</v>
          </cell>
          <cell r="N5768">
            <v>14.69</v>
          </cell>
          <cell r="O5768">
            <v>0.4</v>
          </cell>
          <cell r="P5768">
            <v>1.74</v>
          </cell>
          <cell r="Q5768">
            <v>25.64</v>
          </cell>
        </row>
        <row r="5769">
          <cell r="J5769" t="str">
            <v>JEFE DE GRUPO</v>
          </cell>
          <cell r="K5769" t="str">
            <v>hh</v>
          </cell>
          <cell r="M5769">
            <v>4.4600000000000001E-2</v>
          </cell>
          <cell r="N5769">
            <v>13.01</v>
          </cell>
          <cell r="O5769">
            <v>0.57999999999999996</v>
          </cell>
          <cell r="P5769">
            <v>0.36</v>
          </cell>
          <cell r="Q5769">
            <v>4.6500000000000004</v>
          </cell>
        </row>
        <row r="5770">
          <cell r="J5770" t="str">
            <v>OPERARIO</v>
          </cell>
          <cell r="K5770" t="str">
            <v>hh</v>
          </cell>
          <cell r="M5770">
            <v>1.3335999999999999</v>
          </cell>
          <cell r="N5770">
            <v>12.2</v>
          </cell>
          <cell r="O5770">
            <v>16.27</v>
          </cell>
          <cell r="P5770">
            <v>10.68</v>
          </cell>
          <cell r="Q5770">
            <v>130.32</v>
          </cell>
        </row>
        <row r="5771">
          <cell r="J5771" t="str">
            <v>AYUDANTE</v>
          </cell>
          <cell r="K5771" t="str">
            <v>hh</v>
          </cell>
          <cell r="M5771">
            <v>0.44440000000000002</v>
          </cell>
          <cell r="N5771">
            <v>9.81</v>
          </cell>
          <cell r="O5771">
            <v>4.3600000000000003</v>
          </cell>
          <cell r="P5771">
            <v>3.56</v>
          </cell>
          <cell r="Q5771">
            <v>34.92</v>
          </cell>
        </row>
        <row r="5772">
          <cell r="J5772" t="str">
            <v>CONCRETO PREMEZCLADO f'c=175 kg/cm2, Piedra 57, Slump 3-4"</v>
          </cell>
          <cell r="K5772" t="str">
            <v>m3</v>
          </cell>
          <cell r="M5772">
            <v>1.05</v>
          </cell>
          <cell r="N5772">
            <v>192.19</v>
          </cell>
          <cell r="O5772">
            <v>201.8</v>
          </cell>
          <cell r="P5772">
            <v>8.41</v>
          </cell>
          <cell r="Q5772">
            <v>1616.42</v>
          </cell>
        </row>
        <row r="5773">
          <cell r="J5773" t="str">
            <v>IMPLEMENTOS DE SEGURIDAD</v>
          </cell>
          <cell r="K5773" t="str">
            <v>hh</v>
          </cell>
          <cell r="M5773">
            <v>1.8298000000000001</v>
          </cell>
          <cell r="N5773">
            <v>0.47</v>
          </cell>
          <cell r="O5773">
            <v>0.86</v>
          </cell>
          <cell r="P5773">
            <v>14.66</v>
          </cell>
          <cell r="Q5773">
            <v>6.89</v>
          </cell>
        </row>
        <row r="5774">
          <cell r="J5774" t="str">
            <v>GASOLINA 84</v>
          </cell>
          <cell r="K5774" t="str">
            <v>gal</v>
          </cell>
          <cell r="M5774">
            <v>0.17829999999999999</v>
          </cell>
          <cell r="N5774">
            <v>8.3000000000000007</v>
          </cell>
          <cell r="O5774">
            <v>1.48</v>
          </cell>
          <cell r="P5774">
            <v>1.43</v>
          </cell>
          <cell r="Q5774">
            <v>11.85</v>
          </cell>
        </row>
        <row r="5775">
          <cell r="J5775" t="str">
            <v>VIBRADOR DE CONCRETO3/4" - 2"</v>
          </cell>
          <cell r="K5775" t="str">
            <v>hm</v>
          </cell>
          <cell r="M5775">
            <v>0.66200000000000003</v>
          </cell>
          <cell r="N5775">
            <v>5</v>
          </cell>
          <cell r="O5775">
            <v>3.31</v>
          </cell>
          <cell r="P5775">
            <v>5.3</v>
          </cell>
          <cell r="Q5775">
            <v>26.51</v>
          </cell>
        </row>
        <row r="5776">
          <cell r="J5776" t="str">
            <v>HERRAMIENTAS MANUALES</v>
          </cell>
          <cell r="K5776" t="str">
            <v>%MO</v>
          </cell>
          <cell r="M5776">
            <v>0.05</v>
          </cell>
          <cell r="N5776">
            <v>21.21</v>
          </cell>
          <cell r="O5776">
            <v>1.06</v>
          </cell>
          <cell r="P5776">
            <v>0.4</v>
          </cell>
          <cell r="Q5776">
            <v>8.49</v>
          </cell>
        </row>
        <row r="5777">
          <cell r="J5777" t="str">
            <v>JEFE DE GRUPO</v>
          </cell>
          <cell r="K5777" t="str">
            <v>hh</v>
          </cell>
          <cell r="M5777">
            <v>6.3799999999999996E-2</v>
          </cell>
          <cell r="N5777">
            <v>13.01</v>
          </cell>
          <cell r="O5777">
            <v>0.83</v>
          </cell>
          <cell r="P5777">
            <v>6.82</v>
          </cell>
          <cell r="Q5777">
            <v>88.66</v>
          </cell>
        </row>
        <row r="5778">
          <cell r="J5778" t="str">
            <v>OPERARIO</v>
          </cell>
          <cell r="K5778" t="str">
            <v>hh</v>
          </cell>
          <cell r="M5778">
            <v>0.64019999999999999</v>
          </cell>
          <cell r="N5778">
            <v>12.2</v>
          </cell>
          <cell r="O5778">
            <v>7.81</v>
          </cell>
          <cell r="P5778">
            <v>68.39</v>
          </cell>
          <cell r="Q5778">
            <v>834.26</v>
          </cell>
        </row>
        <row r="5779">
          <cell r="J5779" t="str">
            <v>OFICIAL</v>
          </cell>
          <cell r="K5779" t="str">
            <v>hh</v>
          </cell>
          <cell r="M5779">
            <v>0.64029999999999998</v>
          </cell>
          <cell r="N5779">
            <v>10.87</v>
          </cell>
          <cell r="O5779">
            <v>6.96</v>
          </cell>
          <cell r="P5779">
            <v>68.400000000000006</v>
          </cell>
          <cell r="Q5779">
            <v>743.47</v>
          </cell>
        </row>
        <row r="5780">
          <cell r="J5780" t="str">
            <v>ALAMBRE NEGRO RECOCIDO Nº 8</v>
          </cell>
          <cell r="K5780" t="str">
            <v>Kg</v>
          </cell>
          <cell r="M5780">
            <v>0.26329999999999998</v>
          </cell>
          <cell r="N5780">
            <v>3</v>
          </cell>
          <cell r="O5780">
            <v>0.79</v>
          </cell>
          <cell r="P5780">
            <v>28.13</v>
          </cell>
          <cell r="Q5780">
            <v>84.39</v>
          </cell>
        </row>
        <row r="5781">
          <cell r="J5781" t="str">
            <v>CLAVOS PARA MADERA CON CABEZA</v>
          </cell>
          <cell r="K5781" t="str">
            <v>Kg</v>
          </cell>
          <cell r="M5781">
            <v>0.13100000000000001</v>
          </cell>
          <cell r="N5781">
            <v>2.9</v>
          </cell>
          <cell r="O5781">
            <v>0.38</v>
          </cell>
          <cell r="P5781">
            <v>13.99</v>
          </cell>
          <cell r="Q5781">
            <v>40.590000000000003</v>
          </cell>
        </row>
        <row r="5782">
          <cell r="J5782" t="str">
            <v>MADERA TORNILLO INC. CORTE</v>
          </cell>
          <cell r="K5782" t="str">
            <v>p2</v>
          </cell>
          <cell r="M5782">
            <v>4.8312999999999997</v>
          </cell>
          <cell r="N5782">
            <v>3.7</v>
          </cell>
          <cell r="O5782">
            <v>17.88</v>
          </cell>
          <cell r="P5782">
            <v>516.08000000000004</v>
          </cell>
          <cell r="Q5782">
            <v>1909.94</v>
          </cell>
        </row>
        <row r="5783">
          <cell r="J5783" t="str">
            <v>IMPLEMENTOS DE SEGURIDAD</v>
          </cell>
          <cell r="K5783" t="str">
            <v>hh</v>
          </cell>
          <cell r="M5783">
            <v>1.3404</v>
          </cell>
          <cell r="N5783">
            <v>0.47</v>
          </cell>
          <cell r="O5783">
            <v>0.63</v>
          </cell>
          <cell r="P5783">
            <v>143.18</v>
          </cell>
          <cell r="Q5783">
            <v>67.3</v>
          </cell>
        </row>
        <row r="5784">
          <cell r="J5784" t="str">
            <v>HERRAMIENTAS MANUALES</v>
          </cell>
          <cell r="K5784" t="str">
            <v>%MO</v>
          </cell>
          <cell r="M5784">
            <v>3.0099999999999998E-2</v>
          </cell>
          <cell r="N5784">
            <v>16.29</v>
          </cell>
          <cell r="O5784">
            <v>0.49</v>
          </cell>
          <cell r="P5784">
            <v>3.22</v>
          </cell>
          <cell r="Q5784">
            <v>52.34</v>
          </cell>
        </row>
        <row r="5785">
          <cell r="J5785" t="str">
            <v>OPERARIO</v>
          </cell>
          <cell r="K5785" t="str">
            <v>hh</v>
          </cell>
          <cell r="M5785">
            <v>0.53359999999999996</v>
          </cell>
          <cell r="N5785">
            <v>12.2</v>
          </cell>
          <cell r="O5785">
            <v>6.51</v>
          </cell>
          <cell r="P5785">
            <v>4.75</v>
          </cell>
          <cell r="Q5785">
            <v>58</v>
          </cell>
        </row>
        <row r="5786">
          <cell r="J5786" t="str">
            <v>OFICIAL</v>
          </cell>
          <cell r="K5786" t="str">
            <v>hh</v>
          </cell>
          <cell r="M5786">
            <v>0.53359999999999996</v>
          </cell>
          <cell r="N5786">
            <v>10.87</v>
          </cell>
          <cell r="O5786">
            <v>5.8</v>
          </cell>
          <cell r="P5786">
            <v>4.75</v>
          </cell>
          <cell r="Q5786">
            <v>51.68</v>
          </cell>
        </row>
        <row r="5787">
          <cell r="J5787" t="str">
            <v>AYUDANTE</v>
          </cell>
          <cell r="K5787" t="str">
            <v>hh</v>
          </cell>
          <cell r="M5787">
            <v>1.6004</v>
          </cell>
          <cell r="N5787">
            <v>9.81</v>
          </cell>
          <cell r="O5787">
            <v>15.7</v>
          </cell>
          <cell r="P5787">
            <v>14.26</v>
          </cell>
          <cell r="Q5787">
            <v>139.88999999999999</v>
          </cell>
        </row>
        <row r="5788">
          <cell r="J5788" t="str">
            <v>CONCRETO PREMEZCLADO f'c=210 kg/cm2, Piedra 67, Slump 3-4"</v>
          </cell>
          <cell r="K5788" t="str">
            <v>m3</v>
          </cell>
          <cell r="M5788">
            <v>1.05</v>
          </cell>
          <cell r="N5788">
            <v>200.99</v>
          </cell>
          <cell r="O5788">
            <v>211.04</v>
          </cell>
          <cell r="P5788">
            <v>9.36</v>
          </cell>
          <cell r="Q5788">
            <v>1880.37</v>
          </cell>
        </row>
        <row r="5789">
          <cell r="J5789" t="str">
            <v>IMPLEMENTOS DE SEGURIDAD</v>
          </cell>
          <cell r="K5789" t="str">
            <v>hh</v>
          </cell>
          <cell r="M5789">
            <v>2.6596000000000002</v>
          </cell>
          <cell r="N5789">
            <v>0.47</v>
          </cell>
          <cell r="O5789">
            <v>1.25</v>
          </cell>
          <cell r="P5789">
            <v>23.7</v>
          </cell>
          <cell r="Q5789">
            <v>11.14</v>
          </cell>
        </row>
        <row r="5790">
          <cell r="J5790" t="str">
            <v>HERRAMIENTAS MANUALES</v>
          </cell>
          <cell r="K5790" t="str">
            <v>%MO</v>
          </cell>
          <cell r="M5790">
            <v>0.03</v>
          </cell>
          <cell r="N5790">
            <v>29.3</v>
          </cell>
          <cell r="O5790">
            <v>0.88</v>
          </cell>
          <cell r="P5790">
            <v>0.27</v>
          </cell>
          <cell r="Q5790">
            <v>7.84</v>
          </cell>
        </row>
        <row r="5791">
          <cell r="J5791" t="str">
            <v>SERVICIO DE BOMBA P/PREMEZCLADO</v>
          </cell>
          <cell r="K5791" t="str">
            <v>m3</v>
          </cell>
          <cell r="M5791">
            <v>1.05</v>
          </cell>
          <cell r="N5791">
            <v>30</v>
          </cell>
          <cell r="O5791">
            <v>31.5</v>
          </cell>
          <cell r="P5791">
            <v>9.36</v>
          </cell>
          <cell r="Q5791">
            <v>280.67</v>
          </cell>
        </row>
        <row r="5792">
          <cell r="J5792" t="str">
            <v>VIBRADOR DE CONCRETO3/4" - 2"</v>
          </cell>
          <cell r="K5792" t="str">
            <v>hm</v>
          </cell>
          <cell r="M5792">
            <v>0.59599999999999997</v>
          </cell>
          <cell r="N5792">
            <v>5</v>
          </cell>
          <cell r="O5792">
            <v>2.98</v>
          </cell>
          <cell r="P5792">
            <v>5.31</v>
          </cell>
          <cell r="Q5792">
            <v>26.55</v>
          </cell>
        </row>
        <row r="5793">
          <cell r="J5793" t="str">
            <v>GASOLINA 84</v>
          </cell>
          <cell r="K5793" t="str">
            <v>gal</v>
          </cell>
          <cell r="M5793">
            <v>0.31929999999999997</v>
          </cell>
          <cell r="N5793">
            <v>8.3000000000000007</v>
          </cell>
          <cell r="O5793">
            <v>2.65</v>
          </cell>
          <cell r="P5793">
            <v>2.84</v>
          </cell>
          <cell r="Q5793">
            <v>23.61</v>
          </cell>
        </row>
        <row r="5794">
          <cell r="J5794" t="str">
            <v>JEFE DE GRUPO</v>
          </cell>
          <cell r="K5794" t="str">
            <v>hh</v>
          </cell>
          <cell r="M5794">
            <v>8.9200000000000002E-2</v>
          </cell>
          <cell r="N5794">
            <v>13.01</v>
          </cell>
          <cell r="O5794">
            <v>1.1599999999999999</v>
          </cell>
          <cell r="P5794">
            <v>9.73</v>
          </cell>
          <cell r="Q5794">
            <v>126.58</v>
          </cell>
        </row>
        <row r="5795">
          <cell r="J5795" t="str">
            <v>OPERARIO</v>
          </cell>
          <cell r="K5795" t="str">
            <v>hh</v>
          </cell>
          <cell r="M5795">
            <v>0.88849999999999996</v>
          </cell>
          <cell r="N5795">
            <v>12.2</v>
          </cell>
          <cell r="O5795">
            <v>10.84</v>
          </cell>
          <cell r="P5795">
            <v>96.95</v>
          </cell>
          <cell r="Q5795">
            <v>1182.8599999999999</v>
          </cell>
        </row>
        <row r="5796">
          <cell r="J5796" t="str">
            <v>OFICIAL</v>
          </cell>
          <cell r="K5796" t="str">
            <v>hh</v>
          </cell>
          <cell r="M5796">
            <v>1.0662</v>
          </cell>
          <cell r="N5796">
            <v>10.87</v>
          </cell>
          <cell r="O5796">
            <v>11.59</v>
          </cell>
          <cell r="P5796">
            <v>116.34</v>
          </cell>
          <cell r="Q5796">
            <v>1264.7</v>
          </cell>
        </row>
        <row r="5797">
          <cell r="J5797" t="str">
            <v>AYUDANTE</v>
          </cell>
          <cell r="K5797" t="str">
            <v>hh</v>
          </cell>
          <cell r="M5797">
            <v>0.35580000000000001</v>
          </cell>
          <cell r="N5797">
            <v>9.81</v>
          </cell>
          <cell r="O5797">
            <v>3.49</v>
          </cell>
          <cell r="P5797">
            <v>38.82</v>
          </cell>
          <cell r="Q5797">
            <v>380.83</v>
          </cell>
        </row>
        <row r="5798">
          <cell r="J5798" t="str">
            <v>ALAMBRE NEGRO RECOCIDO Nº 8</v>
          </cell>
          <cell r="K5798" t="str">
            <v>Kg</v>
          </cell>
          <cell r="M5798">
            <v>0.82669999999999999</v>
          </cell>
          <cell r="N5798">
            <v>3</v>
          </cell>
          <cell r="O5798">
            <v>2.48</v>
          </cell>
          <cell r="P5798">
            <v>90.21</v>
          </cell>
          <cell r="Q5798">
            <v>270.62</v>
          </cell>
        </row>
        <row r="5799">
          <cell r="J5799" t="str">
            <v>MADERA TORNILLO INC. CORTE</v>
          </cell>
          <cell r="K5799" t="str">
            <v>p2</v>
          </cell>
          <cell r="M5799">
            <v>4.1340000000000003</v>
          </cell>
          <cell r="N5799">
            <v>3.7</v>
          </cell>
          <cell r="O5799">
            <v>15.3</v>
          </cell>
          <cell r="P5799">
            <v>451.1</v>
          </cell>
          <cell r="Q5799">
            <v>1669.54</v>
          </cell>
        </row>
        <row r="5800">
          <cell r="J5800" t="str">
            <v>CLAVOS PARA MADERA CON CABEZA</v>
          </cell>
          <cell r="K5800" t="str">
            <v>Kg</v>
          </cell>
          <cell r="M5800">
            <v>5.5199999999999999E-2</v>
          </cell>
          <cell r="N5800">
            <v>2.9</v>
          </cell>
          <cell r="O5800">
            <v>0.16</v>
          </cell>
          <cell r="P5800">
            <v>6.02</v>
          </cell>
          <cell r="Q5800">
            <v>17.46</v>
          </cell>
        </row>
        <row r="5801">
          <cell r="J5801" t="str">
            <v>DESMOLDANTE</v>
          </cell>
          <cell r="K5801" t="str">
            <v>lt</v>
          </cell>
          <cell r="M5801">
            <v>2.3300000000000001E-2</v>
          </cell>
          <cell r="N5801">
            <v>21.05</v>
          </cell>
          <cell r="O5801">
            <v>0.49</v>
          </cell>
          <cell r="P5801">
            <v>2.54</v>
          </cell>
          <cell r="Q5801">
            <v>53.47</v>
          </cell>
        </row>
        <row r="5802">
          <cell r="J5802" t="str">
            <v>IMPLEMENTOS DE SEGURIDAD</v>
          </cell>
          <cell r="K5802" t="str">
            <v>hh</v>
          </cell>
          <cell r="M5802">
            <v>2.4043000000000001</v>
          </cell>
          <cell r="N5802">
            <v>0.47</v>
          </cell>
          <cell r="O5802">
            <v>1.1299999999999999</v>
          </cell>
          <cell r="P5802">
            <v>262.36</v>
          </cell>
          <cell r="Q5802">
            <v>123.31</v>
          </cell>
        </row>
        <row r="5803">
          <cell r="J5803" t="str">
            <v>HERRAMIENTAS MANUALES</v>
          </cell>
          <cell r="K5803" t="str">
            <v>%MO</v>
          </cell>
          <cell r="M5803">
            <v>4.99E-2</v>
          </cell>
          <cell r="N5803">
            <v>27.08</v>
          </cell>
          <cell r="O5803">
            <v>1.35</v>
          </cell>
          <cell r="P5803">
            <v>5.45</v>
          </cell>
          <cell r="Q5803">
            <v>147.31</v>
          </cell>
        </row>
        <row r="5804">
          <cell r="J5804" t="str">
            <v>SERVICIO DEHABILITADO DE ACERO DE REFUERZO</v>
          </cell>
          <cell r="K5804" t="str">
            <v>Kg</v>
          </cell>
          <cell r="M5804">
            <v>1.1143000000000001</v>
          </cell>
          <cell r="N5804">
            <v>0.35</v>
          </cell>
          <cell r="O5804">
            <v>0.39</v>
          </cell>
          <cell r="P5804">
            <v>858.46</v>
          </cell>
          <cell r="Q5804">
            <v>300.45999999999998</v>
          </cell>
        </row>
        <row r="5805">
          <cell r="J5805" t="str">
            <v>JEFE DE GRUPO</v>
          </cell>
          <cell r="K5805" t="str">
            <v>hh</v>
          </cell>
          <cell r="M5805">
            <v>2.3E-3</v>
          </cell>
          <cell r="N5805">
            <v>13.01</v>
          </cell>
          <cell r="O5805">
            <v>0.03</v>
          </cell>
          <cell r="P5805">
            <v>1.77</v>
          </cell>
          <cell r="Q5805">
            <v>23.11</v>
          </cell>
        </row>
        <row r="5806">
          <cell r="J5806" t="str">
            <v>OPERARIO</v>
          </cell>
          <cell r="K5806" t="str">
            <v>hh</v>
          </cell>
          <cell r="M5806">
            <v>2.5399999999999999E-2</v>
          </cell>
          <cell r="N5806">
            <v>12.2</v>
          </cell>
          <cell r="O5806">
            <v>0.31</v>
          </cell>
          <cell r="P5806">
            <v>19.57</v>
          </cell>
          <cell r="Q5806">
            <v>238.82</v>
          </cell>
        </row>
        <row r="5807">
          <cell r="J5807" t="str">
            <v>OFICIAL</v>
          </cell>
          <cell r="K5807" t="str">
            <v>hh</v>
          </cell>
          <cell r="M5807">
            <v>2.4799999999999999E-2</v>
          </cell>
          <cell r="N5807">
            <v>10.87</v>
          </cell>
          <cell r="O5807">
            <v>0.27</v>
          </cell>
          <cell r="P5807">
            <v>19.11</v>
          </cell>
          <cell r="Q5807">
            <v>208.01</v>
          </cell>
        </row>
        <row r="5808">
          <cell r="J5808" t="str">
            <v>ACERO CORRUGADO fy=4200 kg/cm2 GRADO 60</v>
          </cell>
          <cell r="K5808" t="str">
            <v>Kg</v>
          </cell>
          <cell r="M5808">
            <v>1.1000000000000001</v>
          </cell>
          <cell r="N5808">
            <v>2.33</v>
          </cell>
          <cell r="O5808">
            <v>2.56</v>
          </cell>
          <cell r="P5808">
            <v>847.44</v>
          </cell>
          <cell r="Q5808">
            <v>1972.22</v>
          </cell>
        </row>
        <row r="5809">
          <cell r="J5809" t="str">
            <v>ALAMBRE NEGRO RECOCIDO Nº 16</v>
          </cell>
          <cell r="K5809" t="str">
            <v>Kg</v>
          </cell>
          <cell r="M5809">
            <v>6.1100000000000002E-2</v>
          </cell>
          <cell r="N5809">
            <v>3.11</v>
          </cell>
          <cell r="O5809">
            <v>0.19</v>
          </cell>
          <cell r="P5809">
            <v>47.07</v>
          </cell>
          <cell r="Q5809">
            <v>146.38</v>
          </cell>
        </row>
        <row r="5810">
          <cell r="J5810" t="str">
            <v>PETROLEO D-2</v>
          </cell>
          <cell r="K5810" t="str">
            <v>gal</v>
          </cell>
          <cell r="M5810">
            <v>2.0199999999999999E-2</v>
          </cell>
          <cell r="N5810">
            <v>8.4</v>
          </cell>
          <cell r="O5810">
            <v>0.17</v>
          </cell>
          <cell r="P5810">
            <v>15.56</v>
          </cell>
          <cell r="Q5810">
            <v>130.97</v>
          </cell>
        </row>
        <row r="5811">
          <cell r="J5811" t="str">
            <v>IMPLEMENTOS DE SEGURIDAD</v>
          </cell>
          <cell r="K5811" t="str">
            <v>hh</v>
          </cell>
          <cell r="M5811">
            <v>4.2599999999999999E-2</v>
          </cell>
          <cell r="N5811">
            <v>0.47</v>
          </cell>
          <cell r="O5811">
            <v>0.02</v>
          </cell>
          <cell r="P5811">
            <v>32.82</v>
          </cell>
          <cell r="Q5811">
            <v>15.41</v>
          </cell>
        </row>
        <row r="5812">
          <cell r="J5812" t="str">
            <v>HERRAMIENTAS MANUALES</v>
          </cell>
          <cell r="K5812" t="str">
            <v>%MO</v>
          </cell>
          <cell r="M5812">
            <v>4.41E-2</v>
          </cell>
          <cell r="N5812">
            <v>0.68</v>
          </cell>
          <cell r="O5812">
            <v>0.03</v>
          </cell>
          <cell r="P5812">
            <v>33.97</v>
          </cell>
          <cell r="Q5812">
            <v>23.11</v>
          </cell>
        </row>
        <row r="5813">
          <cell r="J5813" t="str">
            <v>CAMION GRUA DE 5.75TN</v>
          </cell>
          <cell r="K5813" t="str">
            <v>hm</v>
          </cell>
          <cell r="M5813">
            <v>6.4000000000000003E-3</v>
          </cell>
          <cell r="N5813">
            <v>100.8</v>
          </cell>
          <cell r="O5813">
            <v>0.65</v>
          </cell>
          <cell r="P5813">
            <v>4.93</v>
          </cell>
          <cell r="Q5813">
            <v>500.76</v>
          </cell>
        </row>
        <row r="5814">
          <cell r="J5814" t="str">
            <v>OPERARIO</v>
          </cell>
          <cell r="K5814" t="str">
            <v>hh</v>
          </cell>
          <cell r="M5814">
            <v>0.2</v>
          </cell>
          <cell r="N5814">
            <v>12.2</v>
          </cell>
          <cell r="O5814">
            <v>2.44</v>
          </cell>
          <cell r="P5814">
            <v>0.73</v>
          </cell>
          <cell r="Q5814">
            <v>8.93</v>
          </cell>
        </row>
        <row r="5815">
          <cell r="J5815" t="str">
            <v>OFICIAL</v>
          </cell>
          <cell r="K5815" t="str">
            <v>hh</v>
          </cell>
          <cell r="M5815">
            <v>0.2006</v>
          </cell>
          <cell r="N5815">
            <v>10.87</v>
          </cell>
          <cell r="O5815">
            <v>2.1800000000000002</v>
          </cell>
          <cell r="P5815">
            <v>0.73</v>
          </cell>
          <cell r="Q5815">
            <v>7.98</v>
          </cell>
        </row>
        <row r="5816">
          <cell r="J5816" t="str">
            <v>AYUDANTE</v>
          </cell>
          <cell r="K5816" t="str">
            <v>hh</v>
          </cell>
          <cell r="M5816">
            <v>0.60040000000000004</v>
          </cell>
          <cell r="N5816">
            <v>9.81</v>
          </cell>
          <cell r="O5816">
            <v>5.89</v>
          </cell>
          <cell r="P5816">
            <v>2.2000000000000002</v>
          </cell>
          <cell r="Q5816">
            <v>21.56</v>
          </cell>
        </row>
        <row r="5817">
          <cell r="J5817" t="str">
            <v>CONCRETO PREMEZCLADO f'c=210 kg/cm2, Piedra 67, Slump 3-4"</v>
          </cell>
          <cell r="K5817" t="str">
            <v>m3</v>
          </cell>
          <cell r="M5817">
            <v>1.05</v>
          </cell>
          <cell r="N5817">
            <v>200.99</v>
          </cell>
          <cell r="O5817">
            <v>211.04</v>
          </cell>
          <cell r="P5817">
            <v>3.84</v>
          </cell>
          <cell r="Q5817">
            <v>772.41</v>
          </cell>
        </row>
        <row r="5818">
          <cell r="J5818" t="str">
            <v>IMPLEMENTOS DE SEGURIDAD</v>
          </cell>
          <cell r="K5818" t="str">
            <v>hh</v>
          </cell>
          <cell r="M5818">
            <v>1</v>
          </cell>
          <cell r="N5818">
            <v>0.47</v>
          </cell>
          <cell r="O5818">
            <v>0.47</v>
          </cell>
          <cell r="P5818">
            <v>3.66</v>
          </cell>
          <cell r="Q5818">
            <v>1.72</v>
          </cell>
        </row>
        <row r="5819">
          <cell r="J5819" t="str">
            <v>HERRAMIENTAS MANUALES</v>
          </cell>
          <cell r="K5819" t="str">
            <v>%MO</v>
          </cell>
          <cell r="M5819">
            <v>0.03</v>
          </cell>
          <cell r="N5819">
            <v>10.99</v>
          </cell>
          <cell r="O5819">
            <v>0.33</v>
          </cell>
          <cell r="P5819">
            <v>0.11</v>
          </cell>
          <cell r="Q5819">
            <v>1.21</v>
          </cell>
        </row>
        <row r="5820">
          <cell r="J5820" t="str">
            <v>SERVICIO DE BOMBA P/PREMEZCLADO</v>
          </cell>
          <cell r="K5820" t="str">
            <v>m3</v>
          </cell>
          <cell r="M5820">
            <v>1.05</v>
          </cell>
          <cell r="N5820">
            <v>30</v>
          </cell>
          <cell r="O5820">
            <v>31.5</v>
          </cell>
          <cell r="P5820">
            <v>3.84</v>
          </cell>
          <cell r="Q5820">
            <v>115.29</v>
          </cell>
        </row>
        <row r="5821">
          <cell r="J5821" t="str">
            <v>VIBRADOR DE CONCRETO3/4" - 2"</v>
          </cell>
          <cell r="K5821" t="str">
            <v>hm</v>
          </cell>
          <cell r="M5821">
            <v>0.29799999999999999</v>
          </cell>
          <cell r="N5821">
            <v>5</v>
          </cell>
          <cell r="O5821">
            <v>1.49</v>
          </cell>
          <cell r="P5821">
            <v>1.0900000000000001</v>
          </cell>
          <cell r="Q5821">
            <v>5.45</v>
          </cell>
        </row>
        <row r="5822">
          <cell r="J5822" t="str">
            <v>OPERARIO</v>
          </cell>
          <cell r="K5822" t="str">
            <v>hh</v>
          </cell>
          <cell r="M5822">
            <v>0.1</v>
          </cell>
          <cell r="N5822">
            <v>12.2</v>
          </cell>
          <cell r="O5822">
            <v>1.22</v>
          </cell>
          <cell r="P5822">
            <v>4.88</v>
          </cell>
          <cell r="Q5822">
            <v>59.54</v>
          </cell>
        </row>
        <row r="5823">
          <cell r="J5823" t="str">
            <v>OFICIAL</v>
          </cell>
          <cell r="K5823" t="str">
            <v>hh</v>
          </cell>
          <cell r="M5823">
            <v>1</v>
          </cell>
          <cell r="N5823">
            <v>10.87</v>
          </cell>
          <cell r="O5823">
            <v>10.87</v>
          </cell>
          <cell r="P5823">
            <v>48.8</v>
          </cell>
          <cell r="Q5823">
            <v>530.46</v>
          </cell>
        </row>
        <row r="5824">
          <cell r="J5824" t="str">
            <v>AYUDANTE</v>
          </cell>
          <cell r="K5824" t="str">
            <v>hh</v>
          </cell>
          <cell r="M5824">
            <v>1</v>
          </cell>
          <cell r="N5824">
            <v>9.81</v>
          </cell>
          <cell r="O5824">
            <v>9.81</v>
          </cell>
          <cell r="P5824">
            <v>48.8</v>
          </cell>
          <cell r="Q5824">
            <v>478.73</v>
          </cell>
        </row>
        <row r="5825">
          <cell r="J5825" t="str">
            <v>ALAMBRE NEGRO RECOCIDO Nº 8</v>
          </cell>
          <cell r="K5825" t="str">
            <v>Kg</v>
          </cell>
          <cell r="M5825">
            <v>0.08</v>
          </cell>
          <cell r="N5825">
            <v>3</v>
          </cell>
          <cell r="O5825">
            <v>0.24</v>
          </cell>
          <cell r="P5825">
            <v>3.9</v>
          </cell>
          <cell r="Q5825">
            <v>11.71</v>
          </cell>
        </row>
        <row r="5826">
          <cell r="J5826" t="str">
            <v>CLAVOS PARA MADERA CON CABEZA</v>
          </cell>
          <cell r="K5826" t="str">
            <v>Kg</v>
          </cell>
          <cell r="M5826">
            <v>0.2172</v>
          </cell>
          <cell r="N5826">
            <v>2.9</v>
          </cell>
          <cell r="O5826">
            <v>0.63</v>
          </cell>
          <cell r="P5826">
            <v>10.6</v>
          </cell>
          <cell r="Q5826">
            <v>30.74</v>
          </cell>
        </row>
        <row r="5827">
          <cell r="J5827" t="str">
            <v>TRIPLAY LUPUNA DE 4' X8'X10 mm</v>
          </cell>
          <cell r="K5827" t="str">
            <v>pl</v>
          </cell>
          <cell r="M5827">
            <v>4.41E-2</v>
          </cell>
          <cell r="N5827">
            <v>54</v>
          </cell>
          <cell r="O5827">
            <v>2.38</v>
          </cell>
          <cell r="P5827">
            <v>2.15</v>
          </cell>
          <cell r="Q5827">
            <v>116.14</v>
          </cell>
        </row>
        <row r="5828">
          <cell r="J5828" t="str">
            <v>MADERA TORNILLO INC. CORTE</v>
          </cell>
          <cell r="K5828" t="str">
            <v>p2</v>
          </cell>
          <cell r="M5828">
            <v>2.5011999999999999</v>
          </cell>
          <cell r="N5828">
            <v>3.7</v>
          </cell>
          <cell r="O5828">
            <v>9.25</v>
          </cell>
          <cell r="P5828">
            <v>122.06</v>
          </cell>
          <cell r="Q5828">
            <v>451.4</v>
          </cell>
        </row>
        <row r="5829">
          <cell r="J5829" t="str">
            <v>IMPLEMENTOS DE SEGURIDAD</v>
          </cell>
          <cell r="K5829" t="str">
            <v>hh</v>
          </cell>
          <cell r="M5829">
            <v>2.1063999999999998</v>
          </cell>
          <cell r="N5829">
            <v>0.47</v>
          </cell>
          <cell r="O5829">
            <v>0.99</v>
          </cell>
          <cell r="P5829">
            <v>102.79</v>
          </cell>
          <cell r="Q5829">
            <v>48.31</v>
          </cell>
        </row>
        <row r="5830">
          <cell r="J5830" t="str">
            <v>HERRAMIENTAS MANUALES</v>
          </cell>
          <cell r="K5830" t="str">
            <v>%MO</v>
          </cell>
          <cell r="M5830">
            <v>2.9899999999999999E-2</v>
          </cell>
          <cell r="N5830">
            <v>25.45</v>
          </cell>
          <cell r="O5830">
            <v>0.76</v>
          </cell>
          <cell r="P5830">
            <v>1.46</v>
          </cell>
          <cell r="Q5830">
            <v>37.090000000000003</v>
          </cell>
        </row>
        <row r="5831">
          <cell r="J5831" t="str">
            <v>SERVICIO DE GRUA</v>
          </cell>
          <cell r="K5831" t="str">
            <v>glb</v>
          </cell>
          <cell r="M5831">
            <v>1</v>
          </cell>
          <cell r="N5831">
            <v>5.47</v>
          </cell>
          <cell r="O5831">
            <v>5.47</v>
          </cell>
          <cell r="P5831">
            <v>48.8</v>
          </cell>
          <cell r="Q5831">
            <v>266.94</v>
          </cell>
        </row>
        <row r="5832">
          <cell r="J5832" t="str">
            <v>SERVICIO DEHABILITADO DE ACERO DE REFUERZO</v>
          </cell>
          <cell r="K5832" t="str">
            <v>Kg</v>
          </cell>
          <cell r="M5832">
            <v>1.1143000000000001</v>
          </cell>
          <cell r="N5832">
            <v>0.35</v>
          </cell>
          <cell r="O5832">
            <v>0.39</v>
          </cell>
          <cell r="P5832">
            <v>661.66</v>
          </cell>
          <cell r="Q5832">
            <v>231.58</v>
          </cell>
        </row>
        <row r="5833">
          <cell r="J5833" t="str">
            <v>JEFE DE GRUPO</v>
          </cell>
          <cell r="K5833" t="str">
            <v>hh</v>
          </cell>
          <cell r="M5833">
            <v>2.3E-3</v>
          </cell>
          <cell r="N5833">
            <v>13.01</v>
          </cell>
          <cell r="O5833">
            <v>0.03</v>
          </cell>
          <cell r="P5833">
            <v>1.37</v>
          </cell>
          <cell r="Q5833">
            <v>17.809999999999999</v>
          </cell>
        </row>
        <row r="5834">
          <cell r="J5834" t="str">
            <v>OPERARIO</v>
          </cell>
          <cell r="K5834" t="str">
            <v>hh</v>
          </cell>
          <cell r="M5834">
            <v>2.5399999999999999E-2</v>
          </cell>
          <cell r="N5834">
            <v>12.2</v>
          </cell>
          <cell r="O5834">
            <v>0.31</v>
          </cell>
          <cell r="P5834">
            <v>15.08</v>
          </cell>
          <cell r="Q5834">
            <v>184.07</v>
          </cell>
        </row>
        <row r="5835">
          <cell r="J5835" t="str">
            <v>OFICIAL</v>
          </cell>
          <cell r="K5835" t="str">
            <v>hh</v>
          </cell>
          <cell r="M5835">
            <v>2.4799999999999999E-2</v>
          </cell>
          <cell r="N5835">
            <v>10.87</v>
          </cell>
          <cell r="O5835">
            <v>0.27</v>
          </cell>
          <cell r="P5835">
            <v>14.73</v>
          </cell>
          <cell r="Q5835">
            <v>160.32</v>
          </cell>
        </row>
        <row r="5836">
          <cell r="J5836" t="str">
            <v>ACERO CORRUGADO fy=4200 kg/cm2 GRADO 60</v>
          </cell>
          <cell r="K5836" t="str">
            <v>Kg</v>
          </cell>
          <cell r="M5836">
            <v>1.1000000000000001</v>
          </cell>
          <cell r="N5836">
            <v>2.33</v>
          </cell>
          <cell r="O5836">
            <v>2.56</v>
          </cell>
          <cell r="P5836">
            <v>653.16999999999996</v>
          </cell>
          <cell r="Q5836">
            <v>1520.1</v>
          </cell>
        </row>
        <row r="5837">
          <cell r="J5837" t="str">
            <v>ALAMBRE NEGRO RECOCIDO Nº 16</v>
          </cell>
          <cell r="K5837" t="str">
            <v>Kg</v>
          </cell>
          <cell r="M5837">
            <v>6.1100000000000002E-2</v>
          </cell>
          <cell r="N5837">
            <v>3.11</v>
          </cell>
          <cell r="O5837">
            <v>0.19</v>
          </cell>
          <cell r="P5837">
            <v>36.28</v>
          </cell>
          <cell r="Q5837">
            <v>112.82</v>
          </cell>
        </row>
        <row r="5838">
          <cell r="J5838" t="str">
            <v>PETROLEO D-2</v>
          </cell>
          <cell r="K5838" t="str">
            <v>gal</v>
          </cell>
          <cell r="M5838">
            <v>2.0199999999999999E-2</v>
          </cell>
          <cell r="N5838">
            <v>8.4</v>
          </cell>
          <cell r="O5838">
            <v>0.17</v>
          </cell>
          <cell r="P5838">
            <v>11.99</v>
          </cell>
          <cell r="Q5838">
            <v>100.94</v>
          </cell>
        </row>
        <row r="5839">
          <cell r="J5839" t="str">
            <v>IMPLEMENTOS DE SEGURIDAD</v>
          </cell>
          <cell r="K5839" t="str">
            <v>hh</v>
          </cell>
          <cell r="M5839">
            <v>4.2599999999999999E-2</v>
          </cell>
          <cell r="N5839">
            <v>0.47</v>
          </cell>
          <cell r="O5839">
            <v>0.02</v>
          </cell>
          <cell r="P5839">
            <v>25.3</v>
          </cell>
          <cell r="Q5839">
            <v>11.88</v>
          </cell>
        </row>
        <row r="5840">
          <cell r="J5840" t="str">
            <v>HERRAMIENTAS MANUALES</v>
          </cell>
          <cell r="K5840" t="str">
            <v>%MO</v>
          </cell>
          <cell r="M5840">
            <v>4.41E-2</v>
          </cell>
          <cell r="N5840">
            <v>0.68</v>
          </cell>
          <cell r="O5840">
            <v>0.03</v>
          </cell>
          <cell r="P5840">
            <v>26.19</v>
          </cell>
          <cell r="Q5840">
            <v>17.809999999999999</v>
          </cell>
        </row>
        <row r="5841">
          <cell r="J5841" t="str">
            <v>CAMION GRUA DE 5.75TN</v>
          </cell>
          <cell r="K5841" t="str">
            <v>hm</v>
          </cell>
          <cell r="M5841">
            <v>6.4000000000000003E-3</v>
          </cell>
          <cell r="N5841">
            <v>100.8</v>
          </cell>
          <cell r="O5841">
            <v>0.65</v>
          </cell>
          <cell r="P5841">
            <v>3.8</v>
          </cell>
          <cell r="Q5841">
            <v>385.96</v>
          </cell>
        </row>
        <row r="5842">
          <cell r="J5842" t="str">
            <v>SERVICIO DEHABILITADO DE ACERO DE REFUERZO</v>
          </cell>
          <cell r="K5842" t="str">
            <v>Kg</v>
          </cell>
          <cell r="M5842">
            <v>1.1143000000000001</v>
          </cell>
          <cell r="N5842">
            <v>0.35</v>
          </cell>
          <cell r="O5842">
            <v>0.39</v>
          </cell>
          <cell r="P5842">
            <v>600.55999999999995</v>
          </cell>
          <cell r="Q5842">
            <v>210.19</v>
          </cell>
        </row>
        <row r="5843">
          <cell r="J5843" t="str">
            <v>JEFE DE GRUPO</v>
          </cell>
          <cell r="K5843" t="str">
            <v>hh</v>
          </cell>
          <cell r="M5843">
            <v>2.3E-3</v>
          </cell>
          <cell r="N5843">
            <v>13.01</v>
          </cell>
          <cell r="O5843">
            <v>0.03</v>
          </cell>
          <cell r="P5843">
            <v>1.24</v>
          </cell>
          <cell r="Q5843">
            <v>16.170000000000002</v>
          </cell>
        </row>
        <row r="5844">
          <cell r="J5844" t="str">
            <v>OPERARIO</v>
          </cell>
          <cell r="K5844" t="str">
            <v>hh</v>
          </cell>
          <cell r="M5844">
            <v>2.5399999999999999E-2</v>
          </cell>
          <cell r="N5844">
            <v>12.2</v>
          </cell>
          <cell r="O5844">
            <v>0.31</v>
          </cell>
          <cell r="P5844">
            <v>13.69</v>
          </cell>
          <cell r="Q5844">
            <v>167.08</v>
          </cell>
        </row>
        <row r="5845">
          <cell r="J5845" t="str">
            <v>OFICIAL</v>
          </cell>
          <cell r="K5845" t="str">
            <v>hh</v>
          </cell>
          <cell r="M5845">
            <v>2.4799999999999999E-2</v>
          </cell>
          <cell r="N5845">
            <v>10.87</v>
          </cell>
          <cell r="O5845">
            <v>0.27</v>
          </cell>
          <cell r="P5845">
            <v>13.37</v>
          </cell>
          <cell r="Q5845">
            <v>145.52000000000001</v>
          </cell>
        </row>
        <row r="5846">
          <cell r="J5846" t="str">
            <v>ACERO CORRUGADO fy=4200 kg/cm2 GRADO 60</v>
          </cell>
          <cell r="K5846" t="str">
            <v>Kg</v>
          </cell>
          <cell r="M5846">
            <v>1.1000000000000001</v>
          </cell>
          <cell r="N5846">
            <v>2.33</v>
          </cell>
          <cell r="O5846">
            <v>2.56</v>
          </cell>
          <cell r="P5846">
            <v>592.86</v>
          </cell>
          <cell r="Q5846">
            <v>1379.74</v>
          </cell>
        </row>
        <row r="5847">
          <cell r="J5847" t="str">
            <v>ALAMBRE NEGRO RECOCIDO Nº 16</v>
          </cell>
          <cell r="K5847" t="str">
            <v>Kg</v>
          </cell>
          <cell r="M5847">
            <v>6.1100000000000002E-2</v>
          </cell>
          <cell r="N5847">
            <v>3.11</v>
          </cell>
          <cell r="O5847">
            <v>0.19</v>
          </cell>
          <cell r="P5847">
            <v>32.93</v>
          </cell>
          <cell r="Q5847">
            <v>102.4</v>
          </cell>
        </row>
        <row r="5848">
          <cell r="J5848" t="str">
            <v>PETROLEO D-2</v>
          </cell>
          <cell r="K5848" t="str">
            <v>gal</v>
          </cell>
          <cell r="M5848">
            <v>2.0199999999999999E-2</v>
          </cell>
          <cell r="N5848">
            <v>8.4</v>
          </cell>
          <cell r="O5848">
            <v>0.17</v>
          </cell>
          <cell r="P5848">
            <v>10.89</v>
          </cell>
          <cell r="Q5848">
            <v>91.62</v>
          </cell>
        </row>
        <row r="5849">
          <cell r="J5849" t="str">
            <v>IMPLEMENTOS DE SEGURIDAD</v>
          </cell>
          <cell r="K5849" t="str">
            <v>hh</v>
          </cell>
          <cell r="M5849">
            <v>4.2599999999999999E-2</v>
          </cell>
          <cell r="N5849">
            <v>0.47</v>
          </cell>
          <cell r="O5849">
            <v>0.02</v>
          </cell>
          <cell r="P5849">
            <v>22.96</v>
          </cell>
          <cell r="Q5849">
            <v>10.78</v>
          </cell>
        </row>
        <row r="5850">
          <cell r="J5850" t="str">
            <v>HERRAMIENTAS MANUALES</v>
          </cell>
          <cell r="K5850" t="str">
            <v>%MO</v>
          </cell>
          <cell r="M5850">
            <v>4.41E-2</v>
          </cell>
          <cell r="N5850">
            <v>0.68</v>
          </cell>
          <cell r="O5850">
            <v>0.03</v>
          </cell>
          <cell r="P5850">
            <v>23.77</v>
          </cell>
          <cell r="Q5850">
            <v>16.170000000000002</v>
          </cell>
        </row>
        <row r="5851">
          <cell r="J5851" t="str">
            <v>CAMION GRUA DE 5.75TN</v>
          </cell>
          <cell r="K5851" t="str">
            <v>hm</v>
          </cell>
          <cell r="M5851">
            <v>6.4000000000000003E-3</v>
          </cell>
          <cell r="N5851">
            <v>100.8</v>
          </cell>
          <cell r="O5851">
            <v>0.65</v>
          </cell>
          <cell r="P5851">
            <v>3.45</v>
          </cell>
          <cell r="Q5851">
            <v>350.32</v>
          </cell>
        </row>
        <row r="5852">
          <cell r="J5852" t="str">
            <v>JEFE DE GRUPO</v>
          </cell>
          <cell r="K5852" t="str">
            <v>hh</v>
          </cell>
          <cell r="M5852">
            <v>7.7600000000000002E-2</v>
          </cell>
          <cell r="N5852">
            <v>13.01</v>
          </cell>
          <cell r="O5852">
            <v>1.01</v>
          </cell>
          <cell r="P5852">
            <v>1.35</v>
          </cell>
          <cell r="Q5852">
            <v>17.559999999999999</v>
          </cell>
        </row>
        <row r="5853">
          <cell r="J5853" t="str">
            <v>OPERARIO</v>
          </cell>
          <cell r="K5853" t="str">
            <v>hh</v>
          </cell>
          <cell r="M5853">
            <v>0.38769999999999999</v>
          </cell>
          <cell r="N5853">
            <v>12.2</v>
          </cell>
          <cell r="O5853">
            <v>4.7300000000000004</v>
          </cell>
          <cell r="P5853">
            <v>6.74</v>
          </cell>
          <cell r="Q5853">
            <v>82.25</v>
          </cell>
        </row>
        <row r="5854">
          <cell r="J5854" t="str">
            <v>OFICIAL</v>
          </cell>
          <cell r="K5854" t="str">
            <v>hh</v>
          </cell>
          <cell r="M5854">
            <v>0.38819999999999999</v>
          </cell>
          <cell r="N5854">
            <v>10.87</v>
          </cell>
          <cell r="O5854">
            <v>4.22</v>
          </cell>
          <cell r="P5854">
            <v>6.75</v>
          </cell>
          <cell r="Q5854">
            <v>73.39</v>
          </cell>
        </row>
        <row r="5855">
          <cell r="J5855" t="str">
            <v>AYUDANTE</v>
          </cell>
          <cell r="K5855" t="str">
            <v>hh</v>
          </cell>
          <cell r="M5855">
            <v>0.77569999999999995</v>
          </cell>
          <cell r="N5855">
            <v>9.81</v>
          </cell>
          <cell r="O5855">
            <v>7.61</v>
          </cell>
          <cell r="P5855">
            <v>13.49</v>
          </cell>
          <cell r="Q5855">
            <v>132.34</v>
          </cell>
        </row>
        <row r="5856">
          <cell r="J5856" t="str">
            <v>MADERA TORNILLO INC. CORTE</v>
          </cell>
          <cell r="K5856" t="str">
            <v>p2</v>
          </cell>
          <cell r="M5856">
            <v>4.0743999999999998</v>
          </cell>
          <cell r="N5856">
            <v>3.7</v>
          </cell>
          <cell r="O5856">
            <v>15.08</v>
          </cell>
          <cell r="P5856">
            <v>70.849999999999994</v>
          </cell>
          <cell r="Q5856">
            <v>262.24</v>
          </cell>
        </row>
        <row r="5857">
          <cell r="J5857" t="str">
            <v>CLAVOS PARA MADERA CON CABEZA</v>
          </cell>
          <cell r="K5857" t="str">
            <v>Kg</v>
          </cell>
          <cell r="M5857">
            <v>0.32069999999999999</v>
          </cell>
          <cell r="N5857">
            <v>2.9</v>
          </cell>
          <cell r="O5857">
            <v>0.93</v>
          </cell>
          <cell r="P5857">
            <v>5.58</v>
          </cell>
          <cell r="Q5857">
            <v>16.170000000000002</v>
          </cell>
        </row>
        <row r="5858">
          <cell r="J5858" t="str">
            <v>ALAMBRE NEGRO RECOCIDO Nº 8</v>
          </cell>
          <cell r="K5858" t="str">
            <v>Kg</v>
          </cell>
          <cell r="M5858">
            <v>0.28670000000000001</v>
          </cell>
          <cell r="N5858">
            <v>3</v>
          </cell>
          <cell r="O5858">
            <v>0.86</v>
          </cell>
          <cell r="P5858">
            <v>4.99</v>
          </cell>
          <cell r="Q5858">
            <v>14.96</v>
          </cell>
        </row>
        <row r="5859">
          <cell r="J5859" t="str">
            <v>IMPLEMENTOS DE SEGURIDAD</v>
          </cell>
          <cell r="K5859" t="str">
            <v>hh</v>
          </cell>
          <cell r="M5859">
            <v>1.6383000000000001</v>
          </cell>
          <cell r="N5859">
            <v>0.47</v>
          </cell>
          <cell r="O5859">
            <v>0.77</v>
          </cell>
          <cell r="P5859">
            <v>28.49</v>
          </cell>
          <cell r="Q5859">
            <v>13.39</v>
          </cell>
        </row>
        <row r="5860">
          <cell r="J5860" t="str">
            <v>SIERRA CIRCULAR ELÉCTRICA PARA MADERA</v>
          </cell>
          <cell r="K5860" t="str">
            <v>hm</v>
          </cell>
          <cell r="M5860">
            <v>0.38850000000000001</v>
          </cell>
          <cell r="N5860">
            <v>1.57</v>
          </cell>
          <cell r="O5860">
            <v>0.61</v>
          </cell>
          <cell r="P5860">
            <v>6.76</v>
          </cell>
          <cell r="Q5860">
            <v>10.61</v>
          </cell>
        </row>
        <row r="5861">
          <cell r="J5861" t="str">
            <v>OPERARIO</v>
          </cell>
          <cell r="K5861" t="str">
            <v>hh</v>
          </cell>
          <cell r="M5861">
            <v>0.19589999999999999</v>
          </cell>
          <cell r="N5861">
            <v>12.2</v>
          </cell>
          <cell r="O5861">
            <v>2.39</v>
          </cell>
          <cell r="P5861">
            <v>452.79</v>
          </cell>
          <cell r="Q5861">
            <v>5524.05</v>
          </cell>
        </row>
        <row r="5862">
          <cell r="J5862" t="str">
            <v>OFICIAL</v>
          </cell>
          <cell r="K5862" t="str">
            <v>hh</v>
          </cell>
          <cell r="M5862">
            <v>9.8400000000000001E-2</v>
          </cell>
          <cell r="N5862">
            <v>10.87</v>
          </cell>
          <cell r="O5862">
            <v>1.07</v>
          </cell>
          <cell r="P5862">
            <v>227.43</v>
          </cell>
          <cell r="Q5862">
            <v>2473.11</v>
          </cell>
        </row>
        <row r="5863">
          <cell r="J5863" t="str">
            <v>AYUDANTE</v>
          </cell>
          <cell r="K5863" t="str">
            <v>hh</v>
          </cell>
          <cell r="M5863">
            <v>1.1783999999999999</v>
          </cell>
          <cell r="N5863">
            <v>9.81</v>
          </cell>
          <cell r="O5863">
            <v>11.56</v>
          </cell>
          <cell r="P5863">
            <v>2723.66</v>
          </cell>
          <cell r="Q5863">
            <v>26718.86</v>
          </cell>
        </row>
        <row r="5864">
          <cell r="J5864" t="str">
            <v>CONCRETO PREMEZCLADO f'c=175 kg/cm2, Piedra 67, Slump 3-4"</v>
          </cell>
          <cell r="K5864" t="str">
            <v>m3</v>
          </cell>
          <cell r="M5864">
            <v>0.1575</v>
          </cell>
          <cell r="N5864">
            <v>194.59</v>
          </cell>
          <cell r="O5864">
            <v>30.65</v>
          </cell>
          <cell r="P5864">
            <v>364.03</v>
          </cell>
          <cell r="Q5864">
            <v>70841.960000000006</v>
          </cell>
        </row>
        <row r="5865">
          <cell r="J5865" t="str">
            <v>IMPLEMENTOS DE SEGURIDAD</v>
          </cell>
          <cell r="K5865" t="str">
            <v>hh</v>
          </cell>
          <cell r="M5865">
            <v>1.4681</v>
          </cell>
          <cell r="N5865">
            <v>0.47</v>
          </cell>
          <cell r="O5865">
            <v>0.69</v>
          </cell>
          <cell r="P5865">
            <v>3393.25</v>
          </cell>
          <cell r="Q5865">
            <v>1594.81</v>
          </cell>
        </row>
        <row r="5866">
          <cell r="J5866" t="str">
            <v>HERRAMIENTAS MANUALES</v>
          </cell>
          <cell r="K5866" t="str">
            <v>%MO</v>
          </cell>
          <cell r="M5866">
            <v>0.03</v>
          </cell>
          <cell r="N5866">
            <v>130.56</v>
          </cell>
          <cell r="O5866">
            <v>3.92</v>
          </cell>
          <cell r="P5866">
            <v>69.34</v>
          </cell>
          <cell r="Q5866">
            <v>9060.3700000000008</v>
          </cell>
        </row>
        <row r="5867">
          <cell r="J5867" t="str">
            <v>OPERARIO</v>
          </cell>
          <cell r="K5867" t="str">
            <v>hh</v>
          </cell>
          <cell r="M5867">
            <v>0.19750000000000001</v>
          </cell>
          <cell r="N5867">
            <v>12.2</v>
          </cell>
          <cell r="O5867">
            <v>2.41</v>
          </cell>
          <cell r="P5867">
            <v>77.78</v>
          </cell>
          <cell r="Q5867">
            <v>949.13</v>
          </cell>
        </row>
        <row r="5868">
          <cell r="J5868" t="str">
            <v>OFICIAL</v>
          </cell>
          <cell r="K5868" t="str">
            <v>hh</v>
          </cell>
          <cell r="M5868">
            <v>0.1978</v>
          </cell>
          <cell r="N5868">
            <v>10.87</v>
          </cell>
          <cell r="O5868">
            <v>2.15</v>
          </cell>
          <cell r="P5868">
            <v>77.900000000000006</v>
          </cell>
          <cell r="Q5868">
            <v>846.73</v>
          </cell>
        </row>
        <row r="5869">
          <cell r="J5869" t="str">
            <v>AYUDANTE</v>
          </cell>
          <cell r="K5869" t="str">
            <v>hh</v>
          </cell>
          <cell r="M5869">
            <v>0.1978</v>
          </cell>
          <cell r="N5869">
            <v>9.81</v>
          </cell>
          <cell r="O5869">
            <v>1.94</v>
          </cell>
          <cell r="P5869">
            <v>77.900000000000006</v>
          </cell>
          <cell r="Q5869">
            <v>764.03</v>
          </cell>
        </row>
        <row r="5870">
          <cell r="J5870" t="str">
            <v>ALAMBRE NEGRO RECOCIDO Nº 8</v>
          </cell>
          <cell r="K5870" t="str">
            <v>Kg</v>
          </cell>
          <cell r="M5870">
            <v>0.32</v>
          </cell>
          <cell r="N5870">
            <v>3</v>
          </cell>
          <cell r="O5870">
            <v>0.96</v>
          </cell>
          <cell r="P5870">
            <v>126.03</v>
          </cell>
          <cell r="Q5870">
            <v>378.08</v>
          </cell>
        </row>
        <row r="5871">
          <cell r="J5871" t="str">
            <v>CLAVOS PARA MADERA CON CABEZA</v>
          </cell>
          <cell r="K5871" t="str">
            <v>Kg</v>
          </cell>
          <cell r="M5871">
            <v>0.13789999999999999</v>
          </cell>
          <cell r="N5871">
            <v>2.9</v>
          </cell>
          <cell r="O5871">
            <v>0.4</v>
          </cell>
          <cell r="P5871">
            <v>54.31</v>
          </cell>
          <cell r="Q5871">
            <v>157.53</v>
          </cell>
        </row>
        <row r="5872">
          <cell r="J5872" t="str">
            <v>MADERA TORNILLO INC. CORTE</v>
          </cell>
          <cell r="K5872" t="str">
            <v>p2</v>
          </cell>
          <cell r="M5872">
            <v>5.3250999999999999</v>
          </cell>
          <cell r="N5872">
            <v>3.7</v>
          </cell>
          <cell r="O5872">
            <v>19.7</v>
          </cell>
          <cell r="P5872">
            <v>2097.1799999999998</v>
          </cell>
          <cell r="Q5872">
            <v>7758.45</v>
          </cell>
        </row>
        <row r="5873">
          <cell r="J5873" t="str">
            <v>IMPLEMENTOS DE SEGURIDAD</v>
          </cell>
          <cell r="K5873" t="str">
            <v>hh</v>
          </cell>
          <cell r="M5873">
            <v>0.59570000000000001</v>
          </cell>
          <cell r="N5873">
            <v>0.47</v>
          </cell>
          <cell r="O5873">
            <v>0.28000000000000003</v>
          </cell>
          <cell r="P5873">
            <v>234.6</v>
          </cell>
          <cell r="Q5873">
            <v>110.27</v>
          </cell>
        </row>
        <row r="5874">
          <cell r="J5874" t="str">
            <v>HERRAMIENTAS MANUALES</v>
          </cell>
          <cell r="K5874" t="str">
            <v>%MO</v>
          </cell>
          <cell r="M5874">
            <v>0.05</v>
          </cell>
          <cell r="N5874">
            <v>20.02</v>
          </cell>
          <cell r="O5874">
            <v>1</v>
          </cell>
          <cell r="P5874">
            <v>19.690000000000001</v>
          </cell>
          <cell r="Q5874">
            <v>393.83</v>
          </cell>
        </row>
        <row r="5875">
          <cell r="J5875" t="str">
            <v>ANDAMIO METALICO 2.5mx3.6m</v>
          </cell>
          <cell r="K5875" t="str">
            <v>dia</v>
          </cell>
          <cell r="M5875">
            <v>0.89990000000000003</v>
          </cell>
          <cell r="N5875">
            <v>16.09</v>
          </cell>
          <cell r="O5875">
            <v>14.48</v>
          </cell>
          <cell r="P5875">
            <v>354.41</v>
          </cell>
          <cell r="Q5875">
            <v>5702.66</v>
          </cell>
        </row>
        <row r="5876">
          <cell r="J5876" t="str">
            <v>OPERARIO</v>
          </cell>
          <cell r="K5876" t="str">
            <v>hh</v>
          </cell>
          <cell r="M5876">
            <v>1.0671999999999999</v>
          </cell>
          <cell r="N5876">
            <v>12.2</v>
          </cell>
          <cell r="O5876">
            <v>13.02</v>
          </cell>
          <cell r="P5876">
            <v>56.04</v>
          </cell>
          <cell r="Q5876">
            <v>683.68</v>
          </cell>
        </row>
        <row r="5877">
          <cell r="J5877" t="str">
            <v>OFICIAL</v>
          </cell>
          <cell r="K5877" t="str">
            <v>hh</v>
          </cell>
          <cell r="M5877">
            <v>0.53359999999999996</v>
          </cell>
          <cell r="N5877">
            <v>10.87</v>
          </cell>
          <cell r="O5877">
            <v>5.8</v>
          </cell>
          <cell r="P5877">
            <v>28.02</v>
          </cell>
          <cell r="Q5877">
            <v>304.56</v>
          </cell>
        </row>
        <row r="5878">
          <cell r="J5878" t="str">
            <v>AYUDANTE</v>
          </cell>
          <cell r="K5878" t="str">
            <v>hh</v>
          </cell>
          <cell r="M5878">
            <v>6.4005999999999998</v>
          </cell>
          <cell r="N5878">
            <v>9.81</v>
          </cell>
          <cell r="O5878">
            <v>62.79</v>
          </cell>
          <cell r="P5878">
            <v>336.1</v>
          </cell>
          <cell r="Q5878">
            <v>3297.1</v>
          </cell>
        </row>
        <row r="5879">
          <cell r="J5879" t="str">
            <v>CONCRETO PREMEZCLADO f'c=175 kg/cm2, Piedra 67, Slump 3-4"</v>
          </cell>
          <cell r="K5879" t="str">
            <v>m3</v>
          </cell>
          <cell r="M5879">
            <v>1.05</v>
          </cell>
          <cell r="N5879">
            <v>194.59</v>
          </cell>
          <cell r="O5879">
            <v>204.32</v>
          </cell>
          <cell r="P5879">
            <v>55.14</v>
          </cell>
          <cell r="Q5879">
            <v>10728.84</v>
          </cell>
        </row>
        <row r="5880">
          <cell r="J5880" t="str">
            <v>IMPLEMENTOS DE SEGURIDAD</v>
          </cell>
          <cell r="K5880" t="str">
            <v>hh</v>
          </cell>
          <cell r="M5880">
            <v>8</v>
          </cell>
          <cell r="N5880">
            <v>0.47</v>
          </cell>
          <cell r="O5880">
            <v>3.76</v>
          </cell>
          <cell r="P5880">
            <v>420.08</v>
          </cell>
          <cell r="Q5880">
            <v>197.44</v>
          </cell>
        </row>
        <row r="5881">
          <cell r="J5881" t="str">
            <v>HERRAMIENTAS MANUALES</v>
          </cell>
          <cell r="K5881" t="str">
            <v>%MO</v>
          </cell>
          <cell r="M5881">
            <v>2.9899999999999999E-2</v>
          </cell>
          <cell r="N5881">
            <v>87.04</v>
          </cell>
          <cell r="O5881">
            <v>2.6</v>
          </cell>
          <cell r="P5881">
            <v>1.57</v>
          </cell>
          <cell r="Q5881">
            <v>136.53</v>
          </cell>
        </row>
        <row r="5882">
          <cell r="J5882" t="str">
            <v>JEFE DE GRUPO</v>
          </cell>
          <cell r="K5882" t="str">
            <v>hh</v>
          </cell>
          <cell r="M5882">
            <v>1.0800000000000001E-2</v>
          </cell>
          <cell r="N5882">
            <v>13.01</v>
          </cell>
          <cell r="O5882">
            <v>0.14000000000000001</v>
          </cell>
          <cell r="P5882">
            <v>11.39</v>
          </cell>
          <cell r="Q5882">
            <v>147.68</v>
          </cell>
        </row>
        <row r="5883">
          <cell r="J5883" t="str">
            <v>OPERARIO</v>
          </cell>
          <cell r="K5883" t="str">
            <v>hh</v>
          </cell>
          <cell r="M5883">
            <v>0.10489999999999999</v>
          </cell>
          <cell r="N5883">
            <v>12.2</v>
          </cell>
          <cell r="O5883">
            <v>1.28</v>
          </cell>
          <cell r="P5883">
            <v>110.66</v>
          </cell>
          <cell r="Q5883">
            <v>1350.26</v>
          </cell>
        </row>
        <row r="5884">
          <cell r="J5884" t="str">
            <v>AYUDANTE</v>
          </cell>
          <cell r="K5884" t="str">
            <v>hh</v>
          </cell>
          <cell r="M5884">
            <v>0.21</v>
          </cell>
          <cell r="N5884">
            <v>9.81</v>
          </cell>
          <cell r="O5884">
            <v>2.06</v>
          </cell>
          <cell r="P5884">
            <v>221.53</v>
          </cell>
          <cell r="Q5884">
            <v>2173.0700000000002</v>
          </cell>
        </row>
        <row r="5885">
          <cell r="J5885" t="str">
            <v>ARENA GRUESA</v>
          </cell>
          <cell r="K5885" t="str">
            <v>m3</v>
          </cell>
          <cell r="M5885">
            <v>4.3099999999999999E-2</v>
          </cell>
          <cell r="N5885">
            <v>31.09</v>
          </cell>
          <cell r="O5885">
            <v>1.34</v>
          </cell>
          <cell r="P5885">
            <v>45.47</v>
          </cell>
          <cell r="Q5885">
            <v>1413.55</v>
          </cell>
        </row>
        <row r="5886">
          <cell r="J5886" t="str">
            <v>PETROLEO D-2</v>
          </cell>
          <cell r="K5886" t="str">
            <v>gal</v>
          </cell>
          <cell r="M5886">
            <v>1.67E-2</v>
          </cell>
          <cell r="N5886">
            <v>8.4</v>
          </cell>
          <cell r="O5886">
            <v>0.14000000000000001</v>
          </cell>
          <cell r="P5886">
            <v>17.62</v>
          </cell>
          <cell r="Q5886">
            <v>147.68</v>
          </cell>
        </row>
        <row r="5887">
          <cell r="J5887" t="str">
            <v>IMPLEMENTOS DE SEGURIDAD</v>
          </cell>
          <cell r="K5887" t="str">
            <v>hh</v>
          </cell>
          <cell r="M5887">
            <v>0.31909999999999999</v>
          </cell>
          <cell r="N5887">
            <v>0.47</v>
          </cell>
          <cell r="O5887">
            <v>0.15</v>
          </cell>
          <cell r="P5887">
            <v>336.62</v>
          </cell>
          <cell r="Q5887">
            <v>158.22999999999999</v>
          </cell>
        </row>
        <row r="5888">
          <cell r="J5888" t="str">
            <v>HERRAMIENTAS MANUALES</v>
          </cell>
          <cell r="K5888" t="str">
            <v>%MO</v>
          </cell>
          <cell r="M5888">
            <v>4.9399999999999999E-2</v>
          </cell>
          <cell r="N5888">
            <v>5.67</v>
          </cell>
          <cell r="O5888">
            <v>0.28000000000000003</v>
          </cell>
          <cell r="P5888">
            <v>52.11</v>
          </cell>
          <cell r="Q5888">
            <v>295.37</v>
          </cell>
        </row>
        <row r="5889">
          <cell r="J5889" t="str">
            <v>CARGADOR SOBRE LLANTAS 125-155 HP 3 yd3</v>
          </cell>
          <cell r="K5889" t="str">
            <v>hm</v>
          </cell>
          <cell r="M5889">
            <v>0.1051</v>
          </cell>
          <cell r="N5889">
            <v>17.32</v>
          </cell>
          <cell r="O5889">
            <v>1.82</v>
          </cell>
          <cell r="P5889">
            <v>110.87</v>
          </cell>
          <cell r="Q5889">
            <v>1919.9</v>
          </cell>
        </row>
        <row r="5890">
          <cell r="J5890" t="str">
            <v>JEFE DE GRUPO</v>
          </cell>
          <cell r="K5890" t="str">
            <v>hh</v>
          </cell>
          <cell r="M5890">
            <v>3.0700000000000002E-2</v>
          </cell>
          <cell r="N5890">
            <v>13.01</v>
          </cell>
          <cell r="O5890">
            <v>0.4</v>
          </cell>
          <cell r="P5890">
            <v>24.32</v>
          </cell>
          <cell r="Q5890">
            <v>316.94</v>
          </cell>
        </row>
        <row r="5891">
          <cell r="J5891" t="str">
            <v>OPERARIO</v>
          </cell>
          <cell r="K5891" t="str">
            <v>hh</v>
          </cell>
          <cell r="M5891">
            <v>0.30819999999999997</v>
          </cell>
          <cell r="N5891">
            <v>12.2</v>
          </cell>
          <cell r="O5891">
            <v>3.76</v>
          </cell>
          <cell r="P5891">
            <v>244.2</v>
          </cell>
          <cell r="Q5891">
            <v>2979.2</v>
          </cell>
        </row>
        <row r="5892">
          <cell r="J5892" t="str">
            <v>OFICIAL</v>
          </cell>
          <cell r="K5892" t="str">
            <v>hh</v>
          </cell>
          <cell r="M5892">
            <v>0.61639999999999995</v>
          </cell>
          <cell r="N5892">
            <v>10.87</v>
          </cell>
          <cell r="O5892">
            <v>6.7</v>
          </cell>
          <cell r="P5892">
            <v>488.4</v>
          </cell>
          <cell r="Q5892">
            <v>5308.68</v>
          </cell>
        </row>
        <row r="5893">
          <cell r="J5893" t="str">
            <v>ADOQUINES DE CONCRETO 10x20x6.0cm ROJO</v>
          </cell>
          <cell r="K5893" t="str">
            <v>m2</v>
          </cell>
          <cell r="M5893">
            <v>1</v>
          </cell>
          <cell r="N5893">
            <v>27.01</v>
          </cell>
          <cell r="O5893">
            <v>27.01</v>
          </cell>
          <cell r="P5893">
            <v>792.34</v>
          </cell>
          <cell r="Q5893">
            <v>21401.1</v>
          </cell>
        </row>
        <row r="5894">
          <cell r="J5894" t="str">
            <v>IMPLEMENTOS DE SEGURIDAD</v>
          </cell>
          <cell r="K5894" t="str">
            <v>hh</v>
          </cell>
          <cell r="M5894">
            <v>0.95740000000000003</v>
          </cell>
          <cell r="N5894">
            <v>0.47</v>
          </cell>
          <cell r="O5894">
            <v>0.45</v>
          </cell>
          <cell r="P5894">
            <v>758.59</v>
          </cell>
          <cell r="Q5894">
            <v>356.55</v>
          </cell>
        </row>
        <row r="5895">
          <cell r="J5895" t="str">
            <v>HERRAMIENTAS MANUALES</v>
          </cell>
          <cell r="K5895" t="str">
            <v>%MO</v>
          </cell>
          <cell r="M5895">
            <v>4.9799999999999997E-2</v>
          </cell>
          <cell r="N5895">
            <v>10.039999999999999</v>
          </cell>
          <cell r="O5895">
            <v>0.5</v>
          </cell>
          <cell r="P5895">
            <v>39.46</v>
          </cell>
          <cell r="Q5895">
            <v>396.17</v>
          </cell>
        </row>
        <row r="5896">
          <cell r="J5896" t="str">
            <v>JEFE DE GRUPO</v>
          </cell>
          <cell r="K5896" t="str">
            <v>hh</v>
          </cell>
          <cell r="M5896">
            <v>0.2006</v>
          </cell>
          <cell r="N5896">
            <v>13.01</v>
          </cell>
          <cell r="O5896">
            <v>2.61</v>
          </cell>
          <cell r="P5896">
            <v>658.07</v>
          </cell>
          <cell r="Q5896">
            <v>8562.16</v>
          </cell>
        </row>
        <row r="5897">
          <cell r="J5897" t="str">
            <v>AYUDANTE</v>
          </cell>
          <cell r="K5897" t="str">
            <v>hh</v>
          </cell>
          <cell r="M5897">
            <v>2.0265</v>
          </cell>
          <cell r="N5897">
            <v>9.81</v>
          </cell>
          <cell r="O5897">
            <v>19.88</v>
          </cell>
          <cell r="P5897">
            <v>6647.97</v>
          </cell>
          <cell r="Q5897">
            <v>65216.74</v>
          </cell>
        </row>
        <row r="5898">
          <cell r="J5898" t="str">
            <v>IMPLEMENTOS DE SEGURIDAD</v>
          </cell>
          <cell r="K5898" t="str">
            <v>hh</v>
          </cell>
          <cell r="M5898">
            <v>2.234</v>
          </cell>
          <cell r="N5898">
            <v>0.47</v>
          </cell>
          <cell r="O5898">
            <v>1.05</v>
          </cell>
          <cell r="P5898">
            <v>7328.68</v>
          </cell>
          <cell r="Q5898">
            <v>3444.55</v>
          </cell>
        </row>
        <row r="5899">
          <cell r="J5899" t="str">
            <v>HERRAMIENTAS MANUALES</v>
          </cell>
          <cell r="K5899" t="str">
            <v>%MO</v>
          </cell>
          <cell r="M5899">
            <v>4.99E-2</v>
          </cell>
          <cell r="N5899">
            <v>23.26</v>
          </cell>
          <cell r="O5899">
            <v>1.1599999999999999</v>
          </cell>
          <cell r="P5899">
            <v>163.69999999999999</v>
          </cell>
          <cell r="Q5899">
            <v>3805.4</v>
          </cell>
        </row>
        <row r="5900">
          <cell r="J5900" t="str">
            <v>JEFE DE GRUPO</v>
          </cell>
          <cell r="K5900" t="str">
            <v>hh</v>
          </cell>
          <cell r="M5900">
            <v>4.9200000000000001E-2</v>
          </cell>
          <cell r="N5900">
            <v>13.01</v>
          </cell>
          <cell r="O5900">
            <v>0.64</v>
          </cell>
          <cell r="P5900">
            <v>122.26</v>
          </cell>
          <cell r="Q5900">
            <v>1590.42</v>
          </cell>
        </row>
        <row r="5901">
          <cell r="J5901" t="str">
            <v>OPERARIO</v>
          </cell>
          <cell r="K5901" t="str">
            <v>hh</v>
          </cell>
          <cell r="M5901">
            <v>0.48849999999999999</v>
          </cell>
          <cell r="N5901">
            <v>12.2</v>
          </cell>
          <cell r="O5901">
            <v>5.96</v>
          </cell>
          <cell r="P5901">
            <v>1213.94</v>
          </cell>
          <cell r="Q5901">
            <v>14810.78</v>
          </cell>
        </row>
        <row r="5902">
          <cell r="J5902" t="str">
            <v>AYUDANTE</v>
          </cell>
          <cell r="K5902" t="str">
            <v>hh</v>
          </cell>
          <cell r="M5902">
            <v>0.97760000000000002</v>
          </cell>
          <cell r="N5902">
            <v>9.81</v>
          </cell>
          <cell r="O5902">
            <v>9.59</v>
          </cell>
          <cell r="P5902">
            <v>2429.37</v>
          </cell>
          <cell r="Q5902">
            <v>23831.439999999999</v>
          </cell>
        </row>
        <row r="5903">
          <cell r="J5903" t="str">
            <v>AGUA PUESTA EN OBRA</v>
          </cell>
          <cell r="K5903" t="str">
            <v>m3</v>
          </cell>
          <cell r="M5903">
            <v>0.16569999999999999</v>
          </cell>
          <cell r="N5903">
            <v>8.51</v>
          </cell>
          <cell r="O5903">
            <v>1.41</v>
          </cell>
          <cell r="P5903">
            <v>411.77</v>
          </cell>
          <cell r="Q5903">
            <v>3503.89</v>
          </cell>
        </row>
        <row r="5904">
          <cell r="J5904" t="str">
            <v>IMPLEMENTOS DE SEGURIDAD</v>
          </cell>
          <cell r="K5904" t="str">
            <v>hh</v>
          </cell>
          <cell r="M5904">
            <v>1.5105999999999999</v>
          </cell>
          <cell r="N5904">
            <v>0.47</v>
          </cell>
          <cell r="O5904">
            <v>0.71</v>
          </cell>
          <cell r="P5904">
            <v>3753.89</v>
          </cell>
          <cell r="Q5904">
            <v>1764.37</v>
          </cell>
        </row>
        <row r="5905">
          <cell r="J5905" t="str">
            <v>GASOLINA 84</v>
          </cell>
          <cell r="K5905" t="str">
            <v>gal</v>
          </cell>
          <cell r="M5905">
            <v>0.19520000000000001</v>
          </cell>
          <cell r="N5905">
            <v>8.3000000000000007</v>
          </cell>
          <cell r="O5905">
            <v>1.62</v>
          </cell>
          <cell r="P5905">
            <v>485.08</v>
          </cell>
          <cell r="Q5905">
            <v>4025.75</v>
          </cell>
        </row>
        <row r="5906">
          <cell r="J5906" t="str">
            <v>VIBROAPISONADOR</v>
          </cell>
          <cell r="K5906" t="str">
            <v>hm</v>
          </cell>
          <cell r="M5906">
            <v>0.48849999999999999</v>
          </cell>
          <cell r="N5906">
            <v>2.17</v>
          </cell>
          <cell r="O5906">
            <v>1.06</v>
          </cell>
          <cell r="P5906">
            <v>1213.94</v>
          </cell>
          <cell r="Q5906">
            <v>2634.13</v>
          </cell>
        </row>
        <row r="5907">
          <cell r="J5907" t="str">
            <v>HERRAMIENTAS MANUALES</v>
          </cell>
          <cell r="K5907" t="str">
            <v>%MO</v>
          </cell>
          <cell r="M5907">
            <v>5.5E-2</v>
          </cell>
          <cell r="N5907">
            <v>14.72</v>
          </cell>
          <cell r="O5907">
            <v>0.81</v>
          </cell>
          <cell r="P5907">
            <v>136.68</v>
          </cell>
          <cell r="Q5907">
            <v>2012.87</v>
          </cell>
        </row>
        <row r="5908">
          <cell r="J5908" t="str">
            <v>JEFE DE GRUPO</v>
          </cell>
          <cell r="K5908" t="str">
            <v>hh</v>
          </cell>
          <cell r="M5908">
            <v>1.5E-3</v>
          </cell>
          <cell r="N5908">
            <v>13.01</v>
          </cell>
          <cell r="O5908">
            <v>0.02</v>
          </cell>
          <cell r="P5908">
            <v>1.55</v>
          </cell>
          <cell r="Q5908">
            <v>20.68</v>
          </cell>
        </row>
        <row r="5909">
          <cell r="J5909" t="str">
            <v>AYUDANTE</v>
          </cell>
          <cell r="K5909" t="str">
            <v>hh</v>
          </cell>
          <cell r="M5909">
            <v>2.0400000000000001E-2</v>
          </cell>
          <cell r="N5909">
            <v>9.81</v>
          </cell>
          <cell r="O5909">
            <v>0.2</v>
          </cell>
          <cell r="P5909">
            <v>21.1</v>
          </cell>
          <cell r="Q5909">
            <v>206.83</v>
          </cell>
        </row>
        <row r="5910">
          <cell r="J5910" t="str">
            <v>OPERADOR DE EQUIPO PESADO</v>
          </cell>
          <cell r="K5910" t="str">
            <v>hh</v>
          </cell>
          <cell r="M5910">
            <v>4.9799999999999997E-2</v>
          </cell>
          <cell r="N5910">
            <v>12.64</v>
          </cell>
          <cell r="O5910">
            <v>0.63</v>
          </cell>
          <cell r="P5910">
            <v>51.5</v>
          </cell>
          <cell r="Q5910">
            <v>651.51</v>
          </cell>
        </row>
        <row r="5911">
          <cell r="J5911" t="str">
            <v>PETROLEO D-2</v>
          </cell>
          <cell r="K5911" t="str">
            <v>gal</v>
          </cell>
          <cell r="M5911">
            <v>0.29759999999999998</v>
          </cell>
          <cell r="N5911">
            <v>8.4</v>
          </cell>
          <cell r="O5911">
            <v>2.5</v>
          </cell>
          <cell r="P5911">
            <v>307.76</v>
          </cell>
          <cell r="Q5911">
            <v>2585.38</v>
          </cell>
        </row>
        <row r="5912">
          <cell r="J5912" t="str">
            <v>IMPLEMENTOS DE SEGURIDAD</v>
          </cell>
          <cell r="K5912" t="str">
            <v>hh</v>
          </cell>
          <cell r="M5912">
            <v>6.3799999999999996E-2</v>
          </cell>
          <cell r="N5912">
            <v>0.47</v>
          </cell>
          <cell r="O5912">
            <v>0.03</v>
          </cell>
          <cell r="P5912">
            <v>65.98</v>
          </cell>
          <cell r="Q5912">
            <v>31.02</v>
          </cell>
        </row>
        <row r="5913">
          <cell r="J5913" t="str">
            <v>CAMION VOLQUETE 12 m3</v>
          </cell>
          <cell r="K5913" t="str">
            <v>hm</v>
          </cell>
          <cell r="M5913">
            <v>3.2800000000000003E-2</v>
          </cell>
          <cell r="N5913">
            <v>130.97999999999999</v>
          </cell>
          <cell r="O5913">
            <v>4.3</v>
          </cell>
          <cell r="P5913">
            <v>33.92</v>
          </cell>
          <cell r="Q5913">
            <v>4446.8500000000004</v>
          </cell>
        </row>
        <row r="5914">
          <cell r="J5914" t="str">
            <v>CARGADOR RETROEXCAVADOR 62 HP 1 yd3</v>
          </cell>
          <cell r="K5914" t="str">
            <v>hm</v>
          </cell>
          <cell r="M5914">
            <v>8.6999999999999994E-3</v>
          </cell>
          <cell r="N5914">
            <v>94.09</v>
          </cell>
          <cell r="O5914">
            <v>0.82</v>
          </cell>
          <cell r="P5914">
            <v>9</v>
          </cell>
          <cell r="Q5914">
            <v>848</v>
          </cell>
        </row>
        <row r="5915">
          <cell r="J5915" t="str">
            <v>JEFE DE GRUPO</v>
          </cell>
          <cell r="K5915" t="str">
            <v>hh</v>
          </cell>
          <cell r="M5915">
            <v>7.7600000000000002E-2</v>
          </cell>
          <cell r="N5915">
            <v>13.01</v>
          </cell>
          <cell r="O5915">
            <v>1.01</v>
          </cell>
          <cell r="P5915">
            <v>780.74</v>
          </cell>
          <cell r="Q5915">
            <v>10161.73</v>
          </cell>
        </row>
        <row r="5916">
          <cell r="J5916" t="str">
            <v>OPERARIO</v>
          </cell>
          <cell r="K5916" t="str">
            <v>hh</v>
          </cell>
          <cell r="M5916">
            <v>0.38769999999999999</v>
          </cell>
          <cell r="N5916">
            <v>12.2</v>
          </cell>
          <cell r="O5916">
            <v>4.7300000000000004</v>
          </cell>
          <cell r="P5916">
            <v>3900.7</v>
          </cell>
          <cell r="Q5916">
            <v>47589.1</v>
          </cell>
        </row>
        <row r="5917">
          <cell r="J5917" t="str">
            <v>OFICIAL</v>
          </cell>
          <cell r="K5917" t="str">
            <v>hh</v>
          </cell>
          <cell r="M5917">
            <v>0.38819999999999999</v>
          </cell>
          <cell r="N5917">
            <v>10.87</v>
          </cell>
          <cell r="O5917">
            <v>4.22</v>
          </cell>
          <cell r="P5917">
            <v>3905.73</v>
          </cell>
          <cell r="Q5917">
            <v>42457.93</v>
          </cell>
        </row>
        <row r="5918">
          <cell r="J5918" t="str">
            <v>AYUDANTE</v>
          </cell>
          <cell r="K5918" t="str">
            <v>hh</v>
          </cell>
          <cell r="M5918">
            <v>0.77569999999999995</v>
          </cell>
          <cell r="N5918">
            <v>9.81</v>
          </cell>
          <cell r="O5918">
            <v>7.61</v>
          </cell>
          <cell r="P5918">
            <v>7804.41</v>
          </cell>
          <cell r="Q5918">
            <v>76565.119999999995</v>
          </cell>
        </row>
        <row r="5919">
          <cell r="J5919" t="str">
            <v>MADERA TORNILLO INC. CORTE</v>
          </cell>
          <cell r="K5919" t="str">
            <v>p2</v>
          </cell>
          <cell r="M5919">
            <v>4.0743999999999998</v>
          </cell>
          <cell r="N5919">
            <v>3.7</v>
          </cell>
          <cell r="O5919">
            <v>15.08</v>
          </cell>
          <cell r="P5919">
            <v>40993.03</v>
          </cell>
          <cell r="Q5919">
            <v>151721.69</v>
          </cell>
        </row>
        <row r="5920">
          <cell r="J5920" t="str">
            <v>CLAVOS PARA MADERA CON CABEZA</v>
          </cell>
          <cell r="K5920" t="str">
            <v>Kg</v>
          </cell>
          <cell r="M5920">
            <v>0.32069999999999999</v>
          </cell>
          <cell r="N5920">
            <v>2.9</v>
          </cell>
          <cell r="O5920">
            <v>0.93</v>
          </cell>
          <cell r="P5920">
            <v>3226.6</v>
          </cell>
          <cell r="Q5920">
            <v>9356.84</v>
          </cell>
        </row>
        <row r="5921">
          <cell r="J5921" t="str">
            <v>ALAMBRE NEGRO RECOCIDO Nº 8</v>
          </cell>
          <cell r="K5921" t="str">
            <v>Kg</v>
          </cell>
          <cell r="M5921">
            <v>0.28670000000000001</v>
          </cell>
          <cell r="N5921">
            <v>3</v>
          </cell>
          <cell r="O5921">
            <v>0.86</v>
          </cell>
          <cell r="P5921">
            <v>2884.52</v>
          </cell>
          <cell r="Q5921">
            <v>8652.56</v>
          </cell>
        </row>
        <row r="5922">
          <cell r="J5922" t="str">
            <v>IMPLEMENTOS DE SEGURIDAD</v>
          </cell>
          <cell r="K5922" t="str">
            <v>hh</v>
          </cell>
          <cell r="M5922">
            <v>1.6383000000000001</v>
          </cell>
          <cell r="N5922">
            <v>0.47</v>
          </cell>
          <cell r="O5922">
            <v>0.77</v>
          </cell>
          <cell r="P5922">
            <v>16483.13</v>
          </cell>
          <cell r="Q5922">
            <v>7747.06</v>
          </cell>
        </row>
        <row r="5923">
          <cell r="J5923" t="str">
            <v>SIERRA CIRCULAR ELÉCTRICA PARA MADERA</v>
          </cell>
          <cell r="K5923" t="str">
            <v>hm</v>
          </cell>
          <cell r="M5923">
            <v>0.38850000000000001</v>
          </cell>
          <cell r="N5923">
            <v>1.57</v>
          </cell>
          <cell r="O5923">
            <v>0.61</v>
          </cell>
          <cell r="P5923">
            <v>3908.75</v>
          </cell>
          <cell r="Q5923">
            <v>6137.28</v>
          </cell>
        </row>
        <row r="5924">
          <cell r="J5924" t="str">
            <v>OPERARIO</v>
          </cell>
          <cell r="K5924" t="str">
            <v>hh</v>
          </cell>
          <cell r="M5924">
            <v>1.0671999999999999</v>
          </cell>
          <cell r="N5924">
            <v>12.2</v>
          </cell>
          <cell r="O5924">
            <v>13.02</v>
          </cell>
          <cell r="P5924">
            <v>1000.49</v>
          </cell>
          <cell r="Q5924">
            <v>12206.12</v>
          </cell>
        </row>
        <row r="5925">
          <cell r="J5925" t="str">
            <v>OFICIAL</v>
          </cell>
          <cell r="K5925" t="str">
            <v>hh</v>
          </cell>
          <cell r="M5925">
            <v>0.53359999999999996</v>
          </cell>
          <cell r="N5925">
            <v>10.87</v>
          </cell>
          <cell r="O5925">
            <v>5.8</v>
          </cell>
          <cell r="P5925">
            <v>500.24</v>
          </cell>
          <cell r="Q5925">
            <v>5437.44</v>
          </cell>
        </row>
        <row r="5926">
          <cell r="J5926" t="str">
            <v>AYUDANTE</v>
          </cell>
          <cell r="K5926" t="str">
            <v>hh</v>
          </cell>
          <cell r="M5926">
            <v>6.4005999999999998</v>
          </cell>
          <cell r="N5926">
            <v>9.81</v>
          </cell>
          <cell r="O5926">
            <v>62.79</v>
          </cell>
          <cell r="P5926">
            <v>6000.5</v>
          </cell>
          <cell r="Q5926">
            <v>58865</v>
          </cell>
        </row>
        <row r="5927">
          <cell r="J5927" t="str">
            <v>CONCRETO PREMEZCLADO f'c=175 kg/cm2, Piedra 57, Slump 3-4"</v>
          </cell>
          <cell r="K5927" t="str">
            <v>m3</v>
          </cell>
          <cell r="M5927">
            <v>1.05</v>
          </cell>
          <cell r="N5927">
            <v>192.19</v>
          </cell>
          <cell r="O5927">
            <v>201.8</v>
          </cell>
          <cell r="P5927">
            <v>984.36</v>
          </cell>
          <cell r="Q5927">
            <v>189185.48</v>
          </cell>
        </row>
        <row r="5928">
          <cell r="J5928" t="str">
            <v>IMPLEMENTOS DE SEGURIDAD</v>
          </cell>
          <cell r="K5928" t="str">
            <v>hh</v>
          </cell>
          <cell r="M5928">
            <v>8</v>
          </cell>
          <cell r="N5928">
            <v>0.47</v>
          </cell>
          <cell r="O5928">
            <v>3.76</v>
          </cell>
          <cell r="P5928">
            <v>7499.92</v>
          </cell>
          <cell r="Q5928">
            <v>3524.96</v>
          </cell>
        </row>
        <row r="5929">
          <cell r="J5929" t="str">
            <v>HERRAMIENTAS MANUALES</v>
          </cell>
          <cell r="K5929" t="str">
            <v>%MO</v>
          </cell>
          <cell r="M5929">
            <v>0.03</v>
          </cell>
          <cell r="N5929">
            <v>87.04</v>
          </cell>
          <cell r="O5929">
            <v>2.61</v>
          </cell>
          <cell r="P5929">
            <v>28.12</v>
          </cell>
          <cell r="Q5929">
            <v>2446.85</v>
          </cell>
        </row>
        <row r="5930">
          <cell r="J5930" t="str">
            <v>JEFE DE GRUPO</v>
          </cell>
          <cell r="K5930" t="str">
            <v>hh</v>
          </cell>
          <cell r="M5930">
            <v>0.2006</v>
          </cell>
          <cell r="N5930">
            <v>13.01</v>
          </cell>
          <cell r="O5930">
            <v>2.61</v>
          </cell>
          <cell r="P5930">
            <v>11.82</v>
          </cell>
          <cell r="Q5930">
            <v>153.81</v>
          </cell>
        </row>
        <row r="5931">
          <cell r="J5931" t="str">
            <v>AYUDANTE</v>
          </cell>
          <cell r="K5931" t="str">
            <v>hh</v>
          </cell>
          <cell r="M5931">
            <v>2.0265</v>
          </cell>
          <cell r="N5931">
            <v>9.81</v>
          </cell>
          <cell r="O5931">
            <v>19.88</v>
          </cell>
          <cell r="P5931">
            <v>119.42</v>
          </cell>
          <cell r="Q5931">
            <v>1171.53</v>
          </cell>
        </row>
        <row r="5932">
          <cell r="J5932" t="str">
            <v>IMPLEMENTOS DE SEGURIDAD</v>
          </cell>
          <cell r="K5932" t="str">
            <v>hh</v>
          </cell>
          <cell r="M5932">
            <v>2.234</v>
          </cell>
          <cell r="N5932">
            <v>0.47</v>
          </cell>
          <cell r="O5932">
            <v>1.05</v>
          </cell>
          <cell r="P5932">
            <v>131.65</v>
          </cell>
          <cell r="Q5932">
            <v>61.88</v>
          </cell>
        </row>
        <row r="5933">
          <cell r="J5933" t="str">
            <v>HERRAMIENTAS MANUALES</v>
          </cell>
          <cell r="K5933" t="str">
            <v>%MO</v>
          </cell>
          <cell r="M5933">
            <v>4.99E-2</v>
          </cell>
          <cell r="N5933">
            <v>23.26</v>
          </cell>
          <cell r="O5933">
            <v>1.1599999999999999</v>
          </cell>
          <cell r="P5933">
            <v>2.94</v>
          </cell>
          <cell r="Q5933">
            <v>68.36</v>
          </cell>
        </row>
        <row r="5934">
          <cell r="J5934" t="str">
            <v>JEFE DE GRUPO</v>
          </cell>
          <cell r="K5934" t="str">
            <v>hh</v>
          </cell>
          <cell r="M5934">
            <v>4.9200000000000001E-2</v>
          </cell>
          <cell r="N5934">
            <v>13.01</v>
          </cell>
          <cell r="O5934">
            <v>0.64</v>
          </cell>
          <cell r="P5934">
            <v>2.59</v>
          </cell>
          <cell r="Q5934">
            <v>33.68</v>
          </cell>
        </row>
        <row r="5935">
          <cell r="J5935" t="str">
            <v>OPERARIO</v>
          </cell>
          <cell r="K5935" t="str">
            <v>hh</v>
          </cell>
          <cell r="M5935">
            <v>0.48849999999999999</v>
          </cell>
          <cell r="N5935">
            <v>12.2</v>
          </cell>
          <cell r="O5935">
            <v>5.96</v>
          </cell>
          <cell r="P5935">
            <v>25.7</v>
          </cell>
          <cell r="Q5935">
            <v>313.62</v>
          </cell>
        </row>
        <row r="5936">
          <cell r="J5936" t="str">
            <v>AYUDANTE</v>
          </cell>
          <cell r="K5936" t="str">
            <v>hh</v>
          </cell>
          <cell r="M5936">
            <v>0.97760000000000002</v>
          </cell>
          <cell r="N5936">
            <v>9.81</v>
          </cell>
          <cell r="O5936">
            <v>9.59</v>
          </cell>
          <cell r="P5936">
            <v>51.44</v>
          </cell>
          <cell r="Q5936">
            <v>504.63</v>
          </cell>
        </row>
        <row r="5937">
          <cell r="J5937" t="str">
            <v>AGUA PUESTA EN OBRA</v>
          </cell>
          <cell r="K5937" t="str">
            <v>m3</v>
          </cell>
          <cell r="M5937">
            <v>0.16569999999999999</v>
          </cell>
          <cell r="N5937">
            <v>8.51</v>
          </cell>
          <cell r="O5937">
            <v>1.41</v>
          </cell>
          <cell r="P5937">
            <v>8.7200000000000006</v>
          </cell>
          <cell r="Q5937">
            <v>74.19</v>
          </cell>
        </row>
        <row r="5938">
          <cell r="J5938" t="str">
            <v>IMPLEMENTOS DE SEGURIDAD</v>
          </cell>
          <cell r="K5938" t="str">
            <v>hh</v>
          </cell>
          <cell r="M5938">
            <v>1.5105999999999999</v>
          </cell>
          <cell r="N5938">
            <v>0.47</v>
          </cell>
          <cell r="O5938">
            <v>0.71</v>
          </cell>
          <cell r="P5938">
            <v>79.489999999999995</v>
          </cell>
          <cell r="Q5938">
            <v>37.36</v>
          </cell>
        </row>
        <row r="5939">
          <cell r="J5939" t="str">
            <v>GASOLINA 84</v>
          </cell>
          <cell r="K5939" t="str">
            <v>gal</v>
          </cell>
          <cell r="M5939">
            <v>0.19520000000000001</v>
          </cell>
          <cell r="N5939">
            <v>8.3000000000000007</v>
          </cell>
          <cell r="O5939">
            <v>1.62</v>
          </cell>
          <cell r="P5939">
            <v>10.27</v>
          </cell>
          <cell r="Q5939">
            <v>85.24</v>
          </cell>
        </row>
        <row r="5940">
          <cell r="J5940" t="str">
            <v>VIBROAPISONADOR</v>
          </cell>
          <cell r="K5940" t="str">
            <v>hm</v>
          </cell>
          <cell r="M5940">
            <v>0.48849999999999999</v>
          </cell>
          <cell r="N5940">
            <v>2.17</v>
          </cell>
          <cell r="O5940">
            <v>1.06</v>
          </cell>
          <cell r="P5940">
            <v>25.7</v>
          </cell>
          <cell r="Q5940">
            <v>55.78</v>
          </cell>
        </row>
        <row r="5941">
          <cell r="J5941" t="str">
            <v>HERRAMIENTAS MANUALES</v>
          </cell>
          <cell r="K5941" t="str">
            <v>%MO</v>
          </cell>
          <cell r="M5941">
            <v>5.5E-2</v>
          </cell>
          <cell r="N5941">
            <v>14.72</v>
          </cell>
          <cell r="O5941">
            <v>0.81</v>
          </cell>
          <cell r="P5941">
            <v>2.89</v>
          </cell>
          <cell r="Q5941">
            <v>42.62</v>
          </cell>
        </row>
        <row r="5942">
          <cell r="J5942" t="str">
            <v>JEFE DE GRUPO</v>
          </cell>
          <cell r="K5942" t="str">
            <v>hh</v>
          </cell>
          <cell r="M5942">
            <v>1.5E-3</v>
          </cell>
          <cell r="N5942">
            <v>13.01</v>
          </cell>
          <cell r="O5942">
            <v>0.02</v>
          </cell>
          <cell r="P5942">
            <v>0.01</v>
          </cell>
          <cell r="Q5942">
            <v>0.16</v>
          </cell>
        </row>
        <row r="5943">
          <cell r="J5943" t="str">
            <v>AYUDANTE</v>
          </cell>
          <cell r="K5943" t="str">
            <v>hh</v>
          </cell>
          <cell r="M5943">
            <v>2.0400000000000001E-2</v>
          </cell>
          <cell r="N5943">
            <v>9.81</v>
          </cell>
          <cell r="O5943">
            <v>0.2</v>
          </cell>
          <cell r="P5943">
            <v>0.17</v>
          </cell>
          <cell r="Q5943">
            <v>1.64</v>
          </cell>
        </row>
        <row r="5944">
          <cell r="J5944" t="str">
            <v>OPERADOR DE EQUIPO PESADO</v>
          </cell>
          <cell r="K5944" t="str">
            <v>hh</v>
          </cell>
          <cell r="M5944">
            <v>4.9799999999999997E-2</v>
          </cell>
          <cell r="N5944">
            <v>12.64</v>
          </cell>
          <cell r="O5944">
            <v>0.63</v>
          </cell>
          <cell r="P5944">
            <v>0.41</v>
          </cell>
          <cell r="Q5944">
            <v>5.17</v>
          </cell>
        </row>
        <row r="5945">
          <cell r="J5945" t="str">
            <v>PETROLEO D-2</v>
          </cell>
          <cell r="K5945" t="str">
            <v>gal</v>
          </cell>
          <cell r="M5945">
            <v>0.29759999999999998</v>
          </cell>
          <cell r="N5945">
            <v>8.4</v>
          </cell>
          <cell r="O5945">
            <v>2.5</v>
          </cell>
          <cell r="P5945">
            <v>2.44</v>
          </cell>
          <cell r="Q5945">
            <v>20.53</v>
          </cell>
        </row>
        <row r="5946">
          <cell r="J5946" t="str">
            <v>IMPLEMENTOS DE SEGURIDAD</v>
          </cell>
          <cell r="K5946" t="str">
            <v>hh</v>
          </cell>
          <cell r="M5946">
            <v>6.3799999999999996E-2</v>
          </cell>
          <cell r="N5946">
            <v>0.47</v>
          </cell>
          <cell r="O5946">
            <v>0.03</v>
          </cell>
          <cell r="P5946">
            <v>0.52</v>
          </cell>
          <cell r="Q5946">
            <v>0.25</v>
          </cell>
        </row>
        <row r="5947">
          <cell r="J5947" t="str">
            <v>CAMION VOLQUETE 12 m3</v>
          </cell>
          <cell r="K5947" t="str">
            <v>hm</v>
          </cell>
          <cell r="M5947">
            <v>3.2800000000000003E-2</v>
          </cell>
          <cell r="N5947">
            <v>130.97999999999999</v>
          </cell>
          <cell r="O5947">
            <v>4.3</v>
          </cell>
          <cell r="P5947">
            <v>0.27</v>
          </cell>
          <cell r="Q5947">
            <v>35.299999999999997</v>
          </cell>
        </row>
        <row r="5948">
          <cell r="J5948" t="str">
            <v>CARGADOR RETROEXCAVADOR 62 HP 1 yd3</v>
          </cell>
          <cell r="K5948" t="str">
            <v>hm</v>
          </cell>
          <cell r="M5948">
            <v>8.6999999999999994E-3</v>
          </cell>
          <cell r="N5948">
            <v>94.09</v>
          </cell>
          <cell r="O5948">
            <v>0.82</v>
          </cell>
          <cell r="P5948">
            <v>7.0000000000000007E-2</v>
          </cell>
          <cell r="Q5948">
            <v>6.73</v>
          </cell>
        </row>
        <row r="5949">
          <cell r="J5949" t="str">
            <v>JEFE DE GRUPO</v>
          </cell>
          <cell r="K5949" t="str">
            <v>hh</v>
          </cell>
          <cell r="M5949">
            <v>7.7600000000000002E-2</v>
          </cell>
          <cell r="N5949">
            <v>13.01</v>
          </cell>
          <cell r="O5949">
            <v>1.01</v>
          </cell>
          <cell r="P5949">
            <v>26.13</v>
          </cell>
          <cell r="Q5949">
            <v>340.13</v>
          </cell>
        </row>
        <row r="5950">
          <cell r="J5950" t="str">
            <v>OPERARIO</v>
          </cell>
          <cell r="K5950" t="str">
            <v>hh</v>
          </cell>
          <cell r="M5950">
            <v>0.38769999999999999</v>
          </cell>
          <cell r="N5950">
            <v>12.2</v>
          </cell>
          <cell r="O5950">
            <v>4.7300000000000004</v>
          </cell>
          <cell r="P5950">
            <v>130.56</v>
          </cell>
          <cell r="Q5950">
            <v>1592.87</v>
          </cell>
        </row>
        <row r="5951">
          <cell r="J5951" t="str">
            <v>OFICIAL</v>
          </cell>
          <cell r="K5951" t="str">
            <v>hh</v>
          </cell>
          <cell r="M5951">
            <v>0.38819999999999999</v>
          </cell>
          <cell r="N5951">
            <v>10.87</v>
          </cell>
          <cell r="O5951">
            <v>4.22</v>
          </cell>
          <cell r="P5951">
            <v>130.72999999999999</v>
          </cell>
          <cell r="Q5951">
            <v>1421.13</v>
          </cell>
        </row>
        <row r="5952">
          <cell r="J5952" t="str">
            <v>AYUDANTE</v>
          </cell>
          <cell r="K5952" t="str">
            <v>hh</v>
          </cell>
          <cell r="M5952">
            <v>0.77569999999999995</v>
          </cell>
          <cell r="N5952">
            <v>9.81</v>
          </cell>
          <cell r="O5952">
            <v>7.61</v>
          </cell>
          <cell r="P5952">
            <v>261.22000000000003</v>
          </cell>
          <cell r="Q5952">
            <v>2562.7399999999998</v>
          </cell>
        </row>
        <row r="5953">
          <cell r="J5953" t="str">
            <v>MADERA TORNILLO INC. CORTE</v>
          </cell>
          <cell r="K5953" t="str">
            <v>p2</v>
          </cell>
          <cell r="M5953">
            <v>4.0743999999999998</v>
          </cell>
          <cell r="N5953">
            <v>3.7</v>
          </cell>
          <cell r="O5953">
            <v>15.08</v>
          </cell>
          <cell r="P5953">
            <v>1372.09</v>
          </cell>
          <cell r="Q5953">
            <v>5078.34</v>
          </cell>
        </row>
        <row r="5954">
          <cell r="J5954" t="str">
            <v>CLAVOS PARA MADERA CON CABEZA</v>
          </cell>
          <cell r="K5954" t="str">
            <v>Kg</v>
          </cell>
          <cell r="M5954">
            <v>0.32069999999999999</v>
          </cell>
          <cell r="N5954">
            <v>2.9</v>
          </cell>
          <cell r="O5954">
            <v>0.93</v>
          </cell>
          <cell r="P5954">
            <v>108</v>
          </cell>
          <cell r="Q5954">
            <v>313.19</v>
          </cell>
        </row>
        <row r="5955">
          <cell r="J5955" t="str">
            <v>ALAMBRE NEGRO RECOCIDO Nº 8</v>
          </cell>
          <cell r="K5955" t="str">
            <v>Kg</v>
          </cell>
          <cell r="M5955">
            <v>0.28670000000000001</v>
          </cell>
          <cell r="N5955">
            <v>3</v>
          </cell>
          <cell r="O5955">
            <v>0.86</v>
          </cell>
          <cell r="P5955">
            <v>96.55</v>
          </cell>
          <cell r="Q5955">
            <v>289.61</v>
          </cell>
        </row>
        <row r="5956">
          <cell r="J5956" t="str">
            <v>IMPLEMENTOS DE SEGURIDAD</v>
          </cell>
          <cell r="K5956" t="str">
            <v>hh</v>
          </cell>
          <cell r="M5956">
            <v>1.6383000000000001</v>
          </cell>
          <cell r="N5956">
            <v>0.47</v>
          </cell>
          <cell r="O5956">
            <v>0.77</v>
          </cell>
          <cell r="P5956">
            <v>551.71</v>
          </cell>
          <cell r="Q5956">
            <v>259.31</v>
          </cell>
        </row>
        <row r="5957">
          <cell r="J5957" t="str">
            <v>SIERRA CIRCULAR ELÉCTRICA PARA MADERA</v>
          </cell>
          <cell r="K5957" t="str">
            <v>hm</v>
          </cell>
          <cell r="M5957">
            <v>0.38850000000000001</v>
          </cell>
          <cell r="N5957">
            <v>1.57</v>
          </cell>
          <cell r="O5957">
            <v>0.61</v>
          </cell>
          <cell r="P5957">
            <v>130.83000000000001</v>
          </cell>
          <cell r="Q5957">
            <v>205.42</v>
          </cell>
        </row>
        <row r="5958">
          <cell r="J5958" t="str">
            <v>OPERARIO</v>
          </cell>
          <cell r="K5958" t="str">
            <v>hh</v>
          </cell>
          <cell r="M5958">
            <v>1.0671999999999999</v>
          </cell>
          <cell r="N5958">
            <v>12.2</v>
          </cell>
          <cell r="O5958">
            <v>13.02</v>
          </cell>
          <cell r="P5958">
            <v>17.97</v>
          </cell>
          <cell r="Q5958">
            <v>219.26</v>
          </cell>
        </row>
        <row r="5959">
          <cell r="J5959" t="str">
            <v>OFICIAL</v>
          </cell>
          <cell r="K5959" t="str">
            <v>hh</v>
          </cell>
          <cell r="M5959">
            <v>0.53359999999999996</v>
          </cell>
          <cell r="N5959">
            <v>10.87</v>
          </cell>
          <cell r="O5959">
            <v>5.8</v>
          </cell>
          <cell r="P5959">
            <v>8.99</v>
          </cell>
          <cell r="Q5959">
            <v>97.67</v>
          </cell>
        </row>
        <row r="5960">
          <cell r="J5960" t="str">
            <v>AYUDANTE</v>
          </cell>
          <cell r="K5960" t="str">
            <v>hh</v>
          </cell>
          <cell r="M5960">
            <v>6.4005999999999998</v>
          </cell>
          <cell r="N5960">
            <v>9.81</v>
          </cell>
          <cell r="O5960">
            <v>62.79</v>
          </cell>
          <cell r="P5960">
            <v>107.79</v>
          </cell>
          <cell r="Q5960">
            <v>1057.3800000000001</v>
          </cell>
        </row>
        <row r="5961">
          <cell r="J5961" t="str">
            <v>CONCRETO PREMEZCLADO f'c=175 kg/cm2, Piedra 57, Slump 3-4"</v>
          </cell>
          <cell r="K5961" t="str">
            <v>m3</v>
          </cell>
          <cell r="M5961">
            <v>1.05</v>
          </cell>
          <cell r="N5961">
            <v>192.19</v>
          </cell>
          <cell r="O5961">
            <v>201.8</v>
          </cell>
          <cell r="P5961">
            <v>17.68</v>
          </cell>
          <cell r="Q5961">
            <v>3398.31</v>
          </cell>
        </row>
        <row r="5962">
          <cell r="J5962" t="str">
            <v>IMPLEMENTOS DE SEGURIDAD</v>
          </cell>
          <cell r="K5962" t="str">
            <v>hh</v>
          </cell>
          <cell r="M5962">
            <v>8</v>
          </cell>
          <cell r="N5962">
            <v>0.47</v>
          </cell>
          <cell r="O5962">
            <v>3.76</v>
          </cell>
          <cell r="P5962">
            <v>134.72</v>
          </cell>
          <cell r="Q5962">
            <v>63.32</v>
          </cell>
        </row>
        <row r="5963">
          <cell r="J5963" t="str">
            <v>HERRAMIENTAS MANUALES</v>
          </cell>
          <cell r="K5963" t="str">
            <v>%MO</v>
          </cell>
          <cell r="M5963">
            <v>0.03</v>
          </cell>
          <cell r="N5963">
            <v>87.04</v>
          </cell>
          <cell r="O5963">
            <v>2.61</v>
          </cell>
          <cell r="P5963">
            <v>0.51</v>
          </cell>
          <cell r="Q5963">
            <v>43.95</v>
          </cell>
        </row>
        <row r="5964">
          <cell r="J5964" t="str">
            <v>JEFE DE GRUPO</v>
          </cell>
          <cell r="K5964" t="str">
            <v>hh</v>
          </cell>
          <cell r="M5964">
            <v>0.80020000000000002</v>
          </cell>
          <cell r="N5964">
            <v>13.01</v>
          </cell>
          <cell r="O5964">
            <v>10.41</v>
          </cell>
          <cell r="P5964">
            <v>0.69</v>
          </cell>
          <cell r="Q5964">
            <v>8.9499999999999993</v>
          </cell>
        </row>
        <row r="5965">
          <cell r="J5965" t="str">
            <v>OPERARIO</v>
          </cell>
          <cell r="K5965" t="str">
            <v>hh</v>
          </cell>
          <cell r="M5965">
            <v>8</v>
          </cell>
          <cell r="N5965">
            <v>12.2</v>
          </cell>
          <cell r="O5965">
            <v>97.6</v>
          </cell>
          <cell r="P5965">
            <v>6.88</v>
          </cell>
          <cell r="Q5965">
            <v>83.94</v>
          </cell>
        </row>
        <row r="5966">
          <cell r="J5966" t="str">
            <v>OFICIAL</v>
          </cell>
          <cell r="K5966" t="str">
            <v>hh</v>
          </cell>
          <cell r="M5966">
            <v>8</v>
          </cell>
          <cell r="N5966">
            <v>10.87</v>
          </cell>
          <cell r="O5966">
            <v>86.96</v>
          </cell>
          <cell r="P5966">
            <v>6.88</v>
          </cell>
          <cell r="Q5966">
            <v>74.790000000000006</v>
          </cell>
        </row>
        <row r="5967">
          <cell r="J5967" t="str">
            <v>AYUDANTE</v>
          </cell>
          <cell r="K5967" t="str">
            <v>hh</v>
          </cell>
          <cell r="M5967">
            <v>24</v>
          </cell>
          <cell r="N5967">
            <v>9.81</v>
          </cell>
          <cell r="O5967">
            <v>235.44</v>
          </cell>
          <cell r="P5967">
            <v>20.64</v>
          </cell>
          <cell r="Q5967">
            <v>202.48</v>
          </cell>
        </row>
        <row r="5968">
          <cell r="J5968" t="str">
            <v>CLAVOS PARA MADERA CON CABEZA</v>
          </cell>
          <cell r="K5968" t="str">
            <v>Kg</v>
          </cell>
          <cell r="M5968">
            <v>0.5</v>
          </cell>
          <cell r="N5968">
            <v>2.9</v>
          </cell>
          <cell r="O5968">
            <v>1.45</v>
          </cell>
          <cell r="P5968">
            <v>0.43</v>
          </cell>
          <cell r="Q5968">
            <v>1.25</v>
          </cell>
        </row>
        <row r="5969">
          <cell r="J5969" t="str">
            <v>BOLSA DE YESO 18 Kg.</v>
          </cell>
          <cell r="K5969" t="str">
            <v>bls</v>
          </cell>
          <cell r="M5969">
            <v>0.99860000000000004</v>
          </cell>
          <cell r="N5969">
            <v>20.84</v>
          </cell>
          <cell r="O5969">
            <v>20.81</v>
          </cell>
          <cell r="P5969">
            <v>0.86</v>
          </cell>
          <cell r="Q5969">
            <v>17.899999999999999</v>
          </cell>
        </row>
        <row r="5970">
          <cell r="J5970" t="str">
            <v>ESTACA DE MADERA</v>
          </cell>
          <cell r="K5970" t="str">
            <v>P2</v>
          </cell>
          <cell r="M5970">
            <v>6.9973999999999998</v>
          </cell>
          <cell r="N5970">
            <v>22.92</v>
          </cell>
          <cell r="O5970">
            <v>160.38</v>
          </cell>
          <cell r="P5970">
            <v>6.02</v>
          </cell>
          <cell r="Q5970">
            <v>137.93</v>
          </cell>
        </row>
        <row r="5971">
          <cell r="J5971" t="str">
            <v>PINTURA ESMALTE SINTETICO</v>
          </cell>
          <cell r="K5971" t="str">
            <v>gal</v>
          </cell>
          <cell r="M5971">
            <v>0.25</v>
          </cell>
          <cell r="N5971">
            <v>32</v>
          </cell>
          <cell r="O5971">
            <v>8</v>
          </cell>
          <cell r="P5971">
            <v>0.22</v>
          </cell>
          <cell r="Q5971">
            <v>6.88</v>
          </cell>
        </row>
        <row r="5972">
          <cell r="J5972" t="str">
            <v>IMPLEMENTOS DE SEGURIDAD</v>
          </cell>
          <cell r="K5972" t="str">
            <v>hh</v>
          </cell>
          <cell r="M5972">
            <v>40.808500000000002</v>
          </cell>
          <cell r="N5972">
            <v>0.47</v>
          </cell>
          <cell r="O5972">
            <v>19.18</v>
          </cell>
          <cell r="P5972">
            <v>35.1</v>
          </cell>
          <cell r="Q5972">
            <v>16.489999999999998</v>
          </cell>
        </row>
        <row r="5973">
          <cell r="J5973" t="str">
            <v>HERRAMIENTAS MANUALES</v>
          </cell>
          <cell r="K5973" t="str">
            <v>%MO</v>
          </cell>
          <cell r="M5973">
            <v>0.05</v>
          </cell>
          <cell r="N5973">
            <v>458.36</v>
          </cell>
          <cell r="O5973">
            <v>22.92</v>
          </cell>
          <cell r="P5973">
            <v>0.04</v>
          </cell>
          <cell r="Q5973">
            <v>19.71</v>
          </cell>
        </row>
        <row r="5974">
          <cell r="J5974" t="str">
            <v>TEODOLITO</v>
          </cell>
          <cell r="K5974" t="str">
            <v>hm</v>
          </cell>
          <cell r="M5974">
            <v>7.9989999999999997</v>
          </cell>
          <cell r="N5974">
            <v>39.380000000000003</v>
          </cell>
          <cell r="O5974">
            <v>315</v>
          </cell>
          <cell r="P5974">
            <v>6.88</v>
          </cell>
          <cell r="Q5974">
            <v>270.89999999999998</v>
          </cell>
        </row>
        <row r="5975">
          <cell r="J5975" t="str">
            <v>JEFE DE GRUPO</v>
          </cell>
          <cell r="K5975" t="str">
            <v>hh</v>
          </cell>
          <cell r="M5975">
            <v>9.1999999999999998E-3</v>
          </cell>
          <cell r="N5975">
            <v>13.01</v>
          </cell>
          <cell r="O5975">
            <v>0.12</v>
          </cell>
          <cell r="P5975">
            <v>7.95</v>
          </cell>
          <cell r="Q5975">
            <v>103.68</v>
          </cell>
        </row>
        <row r="5976">
          <cell r="J5976" t="str">
            <v>OPERARIO</v>
          </cell>
          <cell r="K5976" t="str">
            <v>hh</v>
          </cell>
          <cell r="M5976">
            <v>9.0999999999999998E-2</v>
          </cell>
          <cell r="N5976">
            <v>12.2</v>
          </cell>
          <cell r="O5976">
            <v>1.1100000000000001</v>
          </cell>
          <cell r="P5976">
            <v>78.62</v>
          </cell>
          <cell r="Q5976">
            <v>959.04</v>
          </cell>
        </row>
        <row r="5977">
          <cell r="J5977" t="str">
            <v>OFICIAL</v>
          </cell>
          <cell r="K5977" t="str">
            <v>hh</v>
          </cell>
          <cell r="M5977">
            <v>0</v>
          </cell>
          <cell r="N5977">
            <v>10.87</v>
          </cell>
          <cell r="O5977">
            <v>0</v>
          </cell>
          <cell r="P5977">
            <v>0</v>
          </cell>
          <cell r="Q5977">
            <v>0</v>
          </cell>
        </row>
        <row r="5978">
          <cell r="J5978" t="str">
            <v>AYUDANTE</v>
          </cell>
          <cell r="K5978" t="str">
            <v>hh</v>
          </cell>
          <cell r="M5978">
            <v>0.18140000000000001</v>
          </cell>
          <cell r="N5978">
            <v>9.81</v>
          </cell>
          <cell r="O5978">
            <v>1.78</v>
          </cell>
          <cell r="P5978">
            <v>156.72999999999999</v>
          </cell>
          <cell r="Q5978">
            <v>1537.92</v>
          </cell>
        </row>
        <row r="5979">
          <cell r="J5979" t="str">
            <v>IMPLEMENTOS DE SEGURIDAD</v>
          </cell>
          <cell r="K5979" t="str">
            <v>hh</v>
          </cell>
          <cell r="M5979">
            <v>0.27660000000000001</v>
          </cell>
          <cell r="N5979">
            <v>0.47</v>
          </cell>
          <cell r="O5979">
            <v>0.13</v>
          </cell>
          <cell r="P5979">
            <v>238.98</v>
          </cell>
          <cell r="Q5979">
            <v>112.32</v>
          </cell>
        </row>
        <row r="5980">
          <cell r="J5980" t="str">
            <v>HERRAMIENTAS MANUALES</v>
          </cell>
          <cell r="K5980" t="str">
            <v>%MO</v>
          </cell>
          <cell r="M5980">
            <v>4.9799999999999997E-2</v>
          </cell>
          <cell r="N5980">
            <v>3.21</v>
          </cell>
          <cell r="O5980">
            <v>0.16</v>
          </cell>
          <cell r="P5980">
            <v>43.03</v>
          </cell>
          <cell r="Q5980">
            <v>138.24</v>
          </cell>
        </row>
        <row r="5981">
          <cell r="J5981" t="str">
            <v>RETROEXCAVADORA SOBRE LLANTAS 58 HP yd3</v>
          </cell>
          <cell r="K5981" t="str">
            <v>hm</v>
          </cell>
          <cell r="M5981">
            <v>9.0899999999999995E-2</v>
          </cell>
          <cell r="N5981">
            <v>134.82</v>
          </cell>
          <cell r="O5981">
            <v>12.26</v>
          </cell>
          <cell r="P5981">
            <v>78.540000000000006</v>
          </cell>
          <cell r="Q5981">
            <v>10592.64</v>
          </cell>
        </row>
        <row r="5982">
          <cell r="J5982" t="str">
            <v>JEFE DE GRUPO</v>
          </cell>
          <cell r="K5982" t="str">
            <v>hh</v>
          </cell>
          <cell r="M5982">
            <v>0.02</v>
          </cell>
          <cell r="N5982">
            <v>13.01</v>
          </cell>
          <cell r="O5982">
            <v>0.26</v>
          </cell>
          <cell r="P5982">
            <v>17.28</v>
          </cell>
          <cell r="Q5982">
            <v>224.64</v>
          </cell>
        </row>
        <row r="5983">
          <cell r="J5983" t="str">
            <v>OPERARIO</v>
          </cell>
          <cell r="K5983" t="str">
            <v>hh</v>
          </cell>
          <cell r="M5983">
            <v>0.2</v>
          </cell>
          <cell r="N5983">
            <v>12.2</v>
          </cell>
          <cell r="O5983">
            <v>2.44</v>
          </cell>
          <cell r="P5983">
            <v>172.8</v>
          </cell>
          <cell r="Q5983">
            <v>2108.16</v>
          </cell>
        </row>
        <row r="5984">
          <cell r="J5984" t="str">
            <v>OFICIAL</v>
          </cell>
          <cell r="K5984" t="str">
            <v>hh</v>
          </cell>
          <cell r="M5984">
            <v>0</v>
          </cell>
          <cell r="N5984">
            <v>10.87</v>
          </cell>
          <cell r="O5984">
            <v>0</v>
          </cell>
          <cell r="P5984">
            <v>0</v>
          </cell>
          <cell r="Q5984">
            <v>0</v>
          </cell>
        </row>
        <row r="5985">
          <cell r="J5985" t="str">
            <v>AYUDANTE</v>
          </cell>
          <cell r="K5985" t="str">
            <v>hh</v>
          </cell>
          <cell r="M5985">
            <v>0.39960000000000001</v>
          </cell>
          <cell r="N5985">
            <v>9.81</v>
          </cell>
          <cell r="O5985">
            <v>3.92</v>
          </cell>
          <cell r="P5985">
            <v>345.25</v>
          </cell>
          <cell r="Q5985">
            <v>3386.88</v>
          </cell>
        </row>
        <row r="5986">
          <cell r="J5986" t="str">
            <v>AGUA PUESTA EN OBRA</v>
          </cell>
          <cell r="K5986" t="str">
            <v>m3</v>
          </cell>
          <cell r="M5986">
            <v>0.04</v>
          </cell>
          <cell r="N5986">
            <v>8.51</v>
          </cell>
          <cell r="O5986">
            <v>0.34</v>
          </cell>
          <cell r="P5986">
            <v>34.56</v>
          </cell>
          <cell r="Q5986">
            <v>293.76</v>
          </cell>
        </row>
        <row r="5987">
          <cell r="J5987" t="str">
            <v>IMPLEMENTOS DE SEGURIDAD</v>
          </cell>
          <cell r="K5987" t="str">
            <v>hh</v>
          </cell>
          <cell r="M5987">
            <v>0.61699999999999999</v>
          </cell>
          <cell r="N5987">
            <v>0.47</v>
          </cell>
          <cell r="O5987">
            <v>0.28999999999999998</v>
          </cell>
          <cell r="P5987">
            <v>533.09</v>
          </cell>
          <cell r="Q5987">
            <v>250.56</v>
          </cell>
        </row>
        <row r="5988">
          <cell r="J5988" t="str">
            <v>HERRAMIENTAS MANUALES</v>
          </cell>
          <cell r="K5988" t="str">
            <v>%MO</v>
          </cell>
          <cell r="M5988">
            <v>4.9599999999999998E-2</v>
          </cell>
          <cell r="N5988">
            <v>7.06</v>
          </cell>
          <cell r="O5988">
            <v>0.35</v>
          </cell>
          <cell r="P5988">
            <v>42.85</v>
          </cell>
          <cell r="Q5988">
            <v>302.39999999999998</v>
          </cell>
        </row>
        <row r="5989">
          <cell r="J5989" t="str">
            <v>COMPACTADOR VIVRATORIO TIPO PLANCHA</v>
          </cell>
          <cell r="K5989" t="str">
            <v>hm</v>
          </cell>
          <cell r="M5989">
            <v>0.2</v>
          </cell>
          <cell r="N5989">
            <v>10.3</v>
          </cell>
          <cell r="O5989">
            <v>2.06</v>
          </cell>
          <cell r="P5989">
            <v>172.8</v>
          </cell>
          <cell r="Q5989">
            <v>1779.84</v>
          </cell>
        </row>
        <row r="5990">
          <cell r="J5990" t="str">
            <v>JEFE DE GRUPO</v>
          </cell>
          <cell r="K5990" t="str">
            <v>hh</v>
          </cell>
          <cell r="M5990">
            <v>1.5E-3</v>
          </cell>
          <cell r="N5990">
            <v>13.01</v>
          </cell>
          <cell r="O5990">
            <v>0.02</v>
          </cell>
          <cell r="P5990">
            <v>0.39</v>
          </cell>
          <cell r="Q5990">
            <v>5.18</v>
          </cell>
        </row>
        <row r="5991">
          <cell r="J5991" t="str">
            <v>AYUDANTE</v>
          </cell>
          <cell r="K5991" t="str">
            <v>hh</v>
          </cell>
          <cell r="M5991">
            <v>2.0400000000000001E-2</v>
          </cell>
          <cell r="N5991">
            <v>9.81</v>
          </cell>
          <cell r="O5991">
            <v>0.2</v>
          </cell>
          <cell r="P5991">
            <v>5.29</v>
          </cell>
          <cell r="Q5991">
            <v>51.84</v>
          </cell>
        </row>
        <row r="5992">
          <cell r="J5992" t="str">
            <v>OPERADOR DE EQUIPO PESADO</v>
          </cell>
          <cell r="K5992" t="str">
            <v>hh</v>
          </cell>
          <cell r="M5992">
            <v>4.9799999999999997E-2</v>
          </cell>
          <cell r="N5992">
            <v>12.64</v>
          </cell>
          <cell r="O5992">
            <v>0.63</v>
          </cell>
          <cell r="P5992">
            <v>12.91</v>
          </cell>
          <cell r="Q5992">
            <v>163.30000000000001</v>
          </cell>
        </row>
        <row r="5993">
          <cell r="J5993" t="str">
            <v>PETROLEO D-2</v>
          </cell>
          <cell r="K5993" t="str">
            <v>gal</v>
          </cell>
          <cell r="M5993">
            <v>0.29759999999999998</v>
          </cell>
          <cell r="N5993">
            <v>8.4</v>
          </cell>
          <cell r="O5993">
            <v>2.5</v>
          </cell>
          <cell r="P5993">
            <v>77.14</v>
          </cell>
          <cell r="Q5993">
            <v>648</v>
          </cell>
        </row>
        <row r="5994">
          <cell r="J5994" t="str">
            <v>IMPLEMENTOS DE SEGURIDAD</v>
          </cell>
          <cell r="K5994" t="str">
            <v>hh</v>
          </cell>
          <cell r="M5994">
            <v>6.3799999999999996E-2</v>
          </cell>
          <cell r="N5994">
            <v>0.47</v>
          </cell>
          <cell r="O5994">
            <v>0.03</v>
          </cell>
          <cell r="P5994">
            <v>16.54</v>
          </cell>
          <cell r="Q5994">
            <v>7.78</v>
          </cell>
        </row>
        <row r="5995">
          <cell r="J5995" t="str">
            <v>CAMION VOLQUETE 12 m3</v>
          </cell>
          <cell r="K5995" t="str">
            <v>hm</v>
          </cell>
          <cell r="M5995">
            <v>3.2800000000000003E-2</v>
          </cell>
          <cell r="N5995">
            <v>130.97999999999999</v>
          </cell>
          <cell r="O5995">
            <v>4.3</v>
          </cell>
          <cell r="P5995">
            <v>8.5</v>
          </cell>
          <cell r="Q5995">
            <v>1114.56</v>
          </cell>
        </row>
        <row r="5996">
          <cell r="J5996" t="str">
            <v>CARGADOR RETROEXCAVADOR 62 HP 1 yd3</v>
          </cell>
          <cell r="K5996" t="str">
            <v>hm</v>
          </cell>
          <cell r="M5996">
            <v>8.6999999999999994E-3</v>
          </cell>
          <cell r="N5996">
            <v>94.09</v>
          </cell>
          <cell r="O5996">
            <v>0.82</v>
          </cell>
          <cell r="P5996">
            <v>2.2599999999999998</v>
          </cell>
          <cell r="Q5996">
            <v>212.54</v>
          </cell>
        </row>
        <row r="5997">
          <cell r="J5997" t="str">
            <v>JEFE DE GRUPO</v>
          </cell>
          <cell r="K5997" t="str">
            <v>hh</v>
          </cell>
          <cell r="M5997">
            <v>7.9899999999999999E-2</v>
          </cell>
          <cell r="N5997">
            <v>13.01</v>
          </cell>
          <cell r="O5997">
            <v>1.04</v>
          </cell>
          <cell r="P5997">
            <v>6.71</v>
          </cell>
          <cell r="Q5997">
            <v>87.36</v>
          </cell>
        </row>
        <row r="5998">
          <cell r="J5998" t="str">
            <v>OPERARIO</v>
          </cell>
          <cell r="K5998" t="str">
            <v>hh</v>
          </cell>
          <cell r="M5998">
            <v>0.8</v>
          </cell>
          <cell r="N5998">
            <v>12.2</v>
          </cell>
          <cell r="O5998">
            <v>9.76</v>
          </cell>
          <cell r="P5998">
            <v>67.2</v>
          </cell>
          <cell r="Q5998">
            <v>819.84</v>
          </cell>
        </row>
        <row r="5999">
          <cell r="J5999" t="str">
            <v>OFICIAL</v>
          </cell>
          <cell r="K5999" t="str">
            <v>hh</v>
          </cell>
          <cell r="M5999">
            <v>0</v>
          </cell>
          <cell r="N5999">
            <v>10.87</v>
          </cell>
          <cell r="O5999">
            <v>0</v>
          </cell>
          <cell r="P5999">
            <v>0</v>
          </cell>
          <cell r="Q5999">
            <v>0</v>
          </cell>
        </row>
        <row r="6000">
          <cell r="J6000" t="str">
            <v>AYUDANTE</v>
          </cell>
          <cell r="K6000" t="str">
            <v>hh</v>
          </cell>
          <cell r="M6000">
            <v>1.6004</v>
          </cell>
          <cell r="N6000">
            <v>9.81</v>
          </cell>
          <cell r="O6000">
            <v>15.7</v>
          </cell>
          <cell r="P6000">
            <v>134.43</v>
          </cell>
          <cell r="Q6000">
            <v>1318.8</v>
          </cell>
        </row>
        <row r="6001">
          <cell r="J6001" t="str">
            <v>DUCTO DE CONCRETO DE 4 VIAS</v>
          </cell>
          <cell r="K6001" t="str">
            <v>u</v>
          </cell>
          <cell r="M6001">
            <v>1</v>
          </cell>
          <cell r="N6001">
            <v>35</v>
          </cell>
          <cell r="O6001">
            <v>35</v>
          </cell>
          <cell r="P6001">
            <v>84</v>
          </cell>
          <cell r="Q6001">
            <v>2940</v>
          </cell>
        </row>
        <row r="6002">
          <cell r="J6002" t="str">
            <v>CONCRETO PREMEZCLADO f'c=100 kg/cm2, Piedra 57, Slump 3-4"</v>
          </cell>
          <cell r="K6002" t="str">
            <v>m3</v>
          </cell>
          <cell r="M6002">
            <v>1.2500000000000001E-2</v>
          </cell>
          <cell r="N6002">
            <v>178.29</v>
          </cell>
          <cell r="O6002">
            <v>2.23</v>
          </cell>
          <cell r="P6002">
            <v>1.05</v>
          </cell>
          <cell r="Q6002">
            <v>187.32</v>
          </cell>
        </row>
        <row r="6003">
          <cell r="J6003" t="str">
            <v>IMPLEMENTOS DE SEGURIDAD</v>
          </cell>
          <cell r="K6003" t="str">
            <v>hh</v>
          </cell>
          <cell r="M6003">
            <v>2.4893999999999998</v>
          </cell>
          <cell r="N6003">
            <v>0.47</v>
          </cell>
          <cell r="O6003">
            <v>1.17</v>
          </cell>
          <cell r="P6003">
            <v>209.11</v>
          </cell>
          <cell r="Q6003">
            <v>98.28</v>
          </cell>
        </row>
        <row r="6004">
          <cell r="J6004" t="str">
            <v>HERRAMIENTAS MANUALES</v>
          </cell>
          <cell r="K6004" t="str">
            <v>%MO</v>
          </cell>
          <cell r="M6004">
            <v>0.05</v>
          </cell>
          <cell r="N6004">
            <v>28.22</v>
          </cell>
          <cell r="O6004">
            <v>1.41</v>
          </cell>
          <cell r="P6004">
            <v>4.2</v>
          </cell>
          <cell r="Q6004">
            <v>118.44</v>
          </cell>
        </row>
        <row r="6005">
          <cell r="J6005" t="str">
            <v>CABLE TIPO N2XSY - 24 KV 3-1X50 MM2.</v>
          </cell>
          <cell r="K6005" t="str">
            <v>m</v>
          </cell>
          <cell r="M6005">
            <v>1</v>
          </cell>
          <cell r="N6005">
            <v>124.79</v>
          </cell>
          <cell r="O6005">
            <v>124.79</v>
          </cell>
          <cell r="P6005">
            <v>1000</v>
          </cell>
          <cell r="Q6005">
            <v>124790</v>
          </cell>
        </row>
        <row r="6006">
          <cell r="J6006" t="str">
            <v>TERMINALES PARA CABLE N2XSY 3x1-50 MM2</v>
          </cell>
          <cell r="K6006" t="str">
            <v>GLB</v>
          </cell>
          <cell r="M6006">
            <v>1</v>
          </cell>
          <cell r="N6006">
            <v>1756.96</v>
          </cell>
          <cell r="O6006">
            <v>1756.96</v>
          </cell>
          <cell r="P6006">
            <v>6</v>
          </cell>
          <cell r="Q6006">
            <v>10541.76</v>
          </cell>
        </row>
        <row r="6007">
          <cell r="J6007" t="str">
            <v>SUBESTACION CONVENCIONAL 2x630KVA-22.9 KV - TIPO 1</v>
          </cell>
          <cell r="K6007" t="str">
            <v>u</v>
          </cell>
          <cell r="M6007">
            <v>1</v>
          </cell>
          <cell r="N6007">
            <v>285887</v>
          </cell>
          <cell r="O6007">
            <v>285887</v>
          </cell>
          <cell r="P6007">
            <v>1</v>
          </cell>
          <cell r="Q6007">
            <v>285887</v>
          </cell>
        </row>
        <row r="6008">
          <cell r="J6008" t="str">
            <v>SUBESTACION CONVENCIONAL 2X630KVA-22.9 KV</v>
          </cell>
          <cell r="K6008" t="str">
            <v>u</v>
          </cell>
          <cell r="M6008">
            <v>1</v>
          </cell>
          <cell r="N6008">
            <v>279419</v>
          </cell>
          <cell r="O6008">
            <v>279419</v>
          </cell>
          <cell r="P6008">
            <v>2</v>
          </cell>
          <cell r="Q6008">
            <v>558838</v>
          </cell>
        </row>
        <row r="6009">
          <cell r="J6009" t="str">
            <v>GRUPO ELECTROGENO TRIFASICO DE 50 KW</v>
          </cell>
          <cell r="K6009" t="str">
            <v>u</v>
          </cell>
          <cell r="M6009">
            <v>1</v>
          </cell>
          <cell r="N6009">
            <v>82365</v>
          </cell>
          <cell r="O6009">
            <v>82365</v>
          </cell>
          <cell r="P6009">
            <v>1</v>
          </cell>
          <cell r="Q6009">
            <v>82365</v>
          </cell>
        </row>
        <row r="6010">
          <cell r="J6010" t="str">
            <v>TRANSFORMADOR TRIFASICO 380 / 220 V</v>
          </cell>
          <cell r="K6010" t="str">
            <v>u</v>
          </cell>
          <cell r="M6010">
            <v>1</v>
          </cell>
          <cell r="N6010">
            <v>5975.42</v>
          </cell>
          <cell r="O6010">
            <v>5975.42</v>
          </cell>
          <cell r="P6010">
            <v>1</v>
          </cell>
          <cell r="Q6010">
            <v>5975.42</v>
          </cell>
        </row>
        <row r="6011">
          <cell r="J6011" t="str">
            <v>TABLERO TRANSFERENCIA AUTOMATICA</v>
          </cell>
          <cell r="K6011" t="str">
            <v>u</v>
          </cell>
          <cell r="M6011">
            <v>1</v>
          </cell>
          <cell r="N6011">
            <v>10362</v>
          </cell>
          <cell r="O6011">
            <v>10362</v>
          </cell>
          <cell r="P6011">
            <v>1</v>
          </cell>
          <cell r="Q6011">
            <v>10362</v>
          </cell>
        </row>
        <row r="6012">
          <cell r="J6012" t="str">
            <v>SISTEMA DE PUESTA A TIERRA COMPLETO</v>
          </cell>
          <cell r="K6012" t="str">
            <v>u</v>
          </cell>
          <cell r="M6012">
            <v>1</v>
          </cell>
          <cell r="N6012">
            <v>1299.06</v>
          </cell>
          <cell r="O6012">
            <v>1299.06</v>
          </cell>
          <cell r="P6012">
            <v>6</v>
          </cell>
          <cell r="Q6012">
            <v>7794.36</v>
          </cell>
        </row>
        <row r="6013">
          <cell r="J6013" t="str">
            <v>JEFE DE GRUPO</v>
          </cell>
          <cell r="K6013" t="str">
            <v>hh</v>
          </cell>
          <cell r="M6013">
            <v>0.80020000000000002</v>
          </cell>
          <cell r="N6013">
            <v>13.01</v>
          </cell>
          <cell r="O6013">
            <v>10.41</v>
          </cell>
          <cell r="P6013">
            <v>2.2599999999999998</v>
          </cell>
          <cell r="Q6013">
            <v>29.46</v>
          </cell>
        </row>
        <row r="6014">
          <cell r="J6014" t="str">
            <v>OPERARIO</v>
          </cell>
          <cell r="K6014" t="str">
            <v>hh</v>
          </cell>
          <cell r="M6014">
            <v>7.9992000000000001</v>
          </cell>
          <cell r="N6014">
            <v>12.2</v>
          </cell>
          <cell r="O6014">
            <v>97.59</v>
          </cell>
          <cell r="P6014">
            <v>22.64</v>
          </cell>
          <cell r="Q6014">
            <v>276.18</v>
          </cell>
        </row>
        <row r="6015">
          <cell r="J6015" t="str">
            <v>OFICIAL</v>
          </cell>
          <cell r="K6015" t="str">
            <v>hh</v>
          </cell>
          <cell r="M6015">
            <v>8.0008999999999997</v>
          </cell>
          <cell r="N6015">
            <v>10.87</v>
          </cell>
          <cell r="O6015">
            <v>86.97</v>
          </cell>
          <cell r="P6015">
            <v>22.64</v>
          </cell>
          <cell r="Q6015">
            <v>246.13</v>
          </cell>
        </row>
        <row r="6016">
          <cell r="J6016" t="str">
            <v>AYUDANTE</v>
          </cell>
          <cell r="K6016" t="str">
            <v>hh</v>
          </cell>
          <cell r="M6016">
            <v>24</v>
          </cell>
          <cell r="N6016">
            <v>9.81</v>
          </cell>
          <cell r="O6016">
            <v>235.44</v>
          </cell>
          <cell r="P6016">
            <v>67.92</v>
          </cell>
          <cell r="Q6016">
            <v>666.3</v>
          </cell>
        </row>
        <row r="6017">
          <cell r="J6017" t="str">
            <v>CLAVOS PARA MADERA CON CABEZA</v>
          </cell>
          <cell r="K6017" t="str">
            <v>Kg</v>
          </cell>
          <cell r="M6017">
            <v>0.5</v>
          </cell>
          <cell r="N6017">
            <v>2.9</v>
          </cell>
          <cell r="O6017">
            <v>1.45</v>
          </cell>
          <cell r="P6017">
            <v>1.42</v>
          </cell>
          <cell r="Q6017">
            <v>4.0999999999999996</v>
          </cell>
        </row>
        <row r="6018">
          <cell r="J6018" t="str">
            <v>BOLSA DE YESO 18 Kg.</v>
          </cell>
          <cell r="K6018" t="str">
            <v>bls</v>
          </cell>
          <cell r="M6018">
            <v>1</v>
          </cell>
          <cell r="N6018">
            <v>20.84</v>
          </cell>
          <cell r="O6018">
            <v>20.84</v>
          </cell>
          <cell r="P6018">
            <v>2.83</v>
          </cell>
          <cell r="Q6018">
            <v>58.98</v>
          </cell>
        </row>
        <row r="6019">
          <cell r="J6019" t="str">
            <v>ESTACA DE MADERA</v>
          </cell>
          <cell r="K6019" t="str">
            <v>P2</v>
          </cell>
          <cell r="M6019">
            <v>7.0004</v>
          </cell>
          <cell r="N6019">
            <v>22.92</v>
          </cell>
          <cell r="O6019">
            <v>160.44999999999999</v>
          </cell>
          <cell r="P6019">
            <v>19.809999999999999</v>
          </cell>
          <cell r="Q6019">
            <v>454.07</v>
          </cell>
        </row>
        <row r="6020">
          <cell r="J6020" t="str">
            <v>PINTURA ESMALTE SINTETICO</v>
          </cell>
          <cell r="K6020" t="str">
            <v>gal</v>
          </cell>
          <cell r="M6020">
            <v>0.25</v>
          </cell>
          <cell r="N6020">
            <v>100.79</v>
          </cell>
          <cell r="O6020">
            <v>25.2</v>
          </cell>
          <cell r="P6020">
            <v>0.71</v>
          </cell>
          <cell r="Q6020">
            <v>71.319999999999993</v>
          </cell>
        </row>
        <row r="6021">
          <cell r="J6021" t="str">
            <v>IMPLEMENTOS DE SEGURIDAD</v>
          </cell>
          <cell r="K6021" t="str">
            <v>hh</v>
          </cell>
          <cell r="M6021">
            <v>40.808500000000002</v>
          </cell>
          <cell r="N6021">
            <v>0.47</v>
          </cell>
          <cell r="O6021">
            <v>19.18</v>
          </cell>
          <cell r="P6021">
            <v>115.49</v>
          </cell>
          <cell r="Q6021">
            <v>54.28</v>
          </cell>
        </row>
        <row r="6022">
          <cell r="J6022" t="str">
            <v>HERRAMIENTAS MANUALES</v>
          </cell>
          <cell r="K6022" t="str">
            <v>%MO</v>
          </cell>
          <cell r="M6022">
            <v>0.05</v>
          </cell>
          <cell r="N6022">
            <v>1443.83</v>
          </cell>
          <cell r="O6022">
            <v>72.19</v>
          </cell>
          <cell r="P6022">
            <v>0.14000000000000001</v>
          </cell>
          <cell r="Q6022">
            <v>204.3</v>
          </cell>
        </row>
        <row r="6023">
          <cell r="J6023" t="str">
            <v>TEODOLITO</v>
          </cell>
          <cell r="K6023" t="str">
            <v>hm</v>
          </cell>
          <cell r="M6023">
            <v>8.0000999999999998</v>
          </cell>
          <cell r="N6023">
            <v>124.03</v>
          </cell>
          <cell r="O6023">
            <v>992.25</v>
          </cell>
          <cell r="P6023">
            <v>22.64</v>
          </cell>
          <cell r="Q6023">
            <v>2808.07</v>
          </cell>
        </row>
        <row r="6024">
          <cell r="J6024" t="str">
            <v>JEFE DE GRUPO</v>
          </cell>
          <cell r="K6024" t="str">
            <v>hh</v>
          </cell>
          <cell r="M6024">
            <v>4.5999999999999999E-3</v>
          </cell>
          <cell r="N6024">
            <v>13.01</v>
          </cell>
          <cell r="O6024">
            <v>0.06</v>
          </cell>
          <cell r="P6024">
            <v>13.03</v>
          </cell>
          <cell r="Q6024">
            <v>169.98</v>
          </cell>
        </row>
        <row r="6025">
          <cell r="J6025" t="str">
            <v>OPERARIO</v>
          </cell>
          <cell r="K6025" t="str">
            <v>hh</v>
          </cell>
          <cell r="M6025">
            <v>4.7500000000000001E-2</v>
          </cell>
          <cell r="N6025">
            <v>12.2</v>
          </cell>
          <cell r="O6025">
            <v>0.57999999999999996</v>
          </cell>
          <cell r="P6025">
            <v>134.57</v>
          </cell>
          <cell r="Q6025">
            <v>1643.14</v>
          </cell>
        </row>
        <row r="6026">
          <cell r="J6026" t="str">
            <v>OFICIAL</v>
          </cell>
          <cell r="K6026" t="str">
            <v>hh</v>
          </cell>
          <cell r="M6026">
            <v>0</v>
          </cell>
          <cell r="N6026">
            <v>10.87</v>
          </cell>
          <cell r="O6026">
            <v>0</v>
          </cell>
          <cell r="P6026">
            <v>0</v>
          </cell>
          <cell r="Q6026">
            <v>0</v>
          </cell>
        </row>
        <row r="6027">
          <cell r="J6027" t="str">
            <v>AYUDANTE</v>
          </cell>
          <cell r="K6027" t="str">
            <v>hh</v>
          </cell>
          <cell r="M6027">
            <v>9.4799999999999995E-2</v>
          </cell>
          <cell r="N6027">
            <v>9.81</v>
          </cell>
          <cell r="O6027">
            <v>0.93</v>
          </cell>
          <cell r="P6027">
            <v>268.57</v>
          </cell>
          <cell r="Q6027">
            <v>2634.69</v>
          </cell>
        </row>
        <row r="6028">
          <cell r="J6028" t="str">
            <v>IMPLEMENTOS DE SEGURIDAD</v>
          </cell>
          <cell r="K6028" t="str">
            <v>hh</v>
          </cell>
          <cell r="M6028">
            <v>0.1489</v>
          </cell>
          <cell r="N6028">
            <v>0.47</v>
          </cell>
          <cell r="O6028">
            <v>7.0000000000000007E-2</v>
          </cell>
          <cell r="P6028">
            <v>421.83</v>
          </cell>
          <cell r="Q6028">
            <v>198.31</v>
          </cell>
        </row>
        <row r="6029">
          <cell r="J6029" t="str">
            <v>HERRAMIENTAS MANUALES</v>
          </cell>
          <cell r="K6029" t="str">
            <v>%MO</v>
          </cell>
          <cell r="M6029">
            <v>4.7600000000000003E-2</v>
          </cell>
          <cell r="N6029">
            <v>1.68</v>
          </cell>
          <cell r="O6029">
            <v>0.08</v>
          </cell>
          <cell r="P6029">
            <v>134.85</v>
          </cell>
          <cell r="Q6029">
            <v>226.64</v>
          </cell>
        </row>
        <row r="6030">
          <cell r="J6030" t="str">
            <v>RETROEXCAVADORA SOBRE LLANTAS 58 HP yd3</v>
          </cell>
          <cell r="K6030" t="str">
            <v>hm</v>
          </cell>
          <cell r="M6030">
            <v>4.7600000000000003E-2</v>
          </cell>
          <cell r="N6030">
            <v>134.82</v>
          </cell>
          <cell r="O6030">
            <v>6.42</v>
          </cell>
          <cell r="P6030">
            <v>134.85</v>
          </cell>
          <cell r="Q6030">
            <v>18187.86</v>
          </cell>
        </row>
        <row r="6031">
          <cell r="J6031" t="str">
            <v>JEFE DE GRUPO</v>
          </cell>
          <cell r="K6031" t="str">
            <v>hh</v>
          </cell>
          <cell r="M6031">
            <v>1.0800000000000001E-2</v>
          </cell>
          <cell r="N6031">
            <v>13.01</v>
          </cell>
          <cell r="O6031">
            <v>0.14000000000000001</v>
          </cell>
          <cell r="P6031">
            <v>30.6</v>
          </cell>
          <cell r="Q6031">
            <v>396.62</v>
          </cell>
        </row>
        <row r="6032">
          <cell r="J6032" t="str">
            <v>OPERARIO</v>
          </cell>
          <cell r="K6032" t="str">
            <v>hh</v>
          </cell>
          <cell r="M6032">
            <v>0.1139</v>
          </cell>
          <cell r="N6032">
            <v>12.2</v>
          </cell>
          <cell r="O6032">
            <v>1.39</v>
          </cell>
          <cell r="P6032">
            <v>322.68</v>
          </cell>
          <cell r="Q6032">
            <v>3937.87</v>
          </cell>
        </row>
        <row r="6033">
          <cell r="J6033" t="str">
            <v>OFICIAL</v>
          </cell>
          <cell r="K6033" t="str">
            <v>hh</v>
          </cell>
          <cell r="M6033">
            <v>0</v>
          </cell>
          <cell r="N6033">
            <v>10.87</v>
          </cell>
          <cell r="O6033">
            <v>0</v>
          </cell>
          <cell r="P6033">
            <v>0</v>
          </cell>
          <cell r="Q6033">
            <v>0</v>
          </cell>
        </row>
        <row r="6034">
          <cell r="J6034" t="str">
            <v>AYUDANTE</v>
          </cell>
          <cell r="K6034" t="str">
            <v>hh</v>
          </cell>
          <cell r="M6034">
            <v>0.2283</v>
          </cell>
          <cell r="N6034">
            <v>9.81</v>
          </cell>
          <cell r="O6034">
            <v>2.2400000000000002</v>
          </cell>
          <cell r="P6034">
            <v>646.77</v>
          </cell>
          <cell r="Q6034">
            <v>6345.92</v>
          </cell>
        </row>
        <row r="6035">
          <cell r="J6035" t="str">
            <v>AGUA PUESTA EN OBRA</v>
          </cell>
          <cell r="K6035" t="str">
            <v>m3</v>
          </cell>
          <cell r="M6035">
            <v>0.04</v>
          </cell>
          <cell r="N6035">
            <v>8.51</v>
          </cell>
          <cell r="O6035">
            <v>0.34</v>
          </cell>
          <cell r="P6035">
            <v>113.32</v>
          </cell>
          <cell r="Q6035">
            <v>963.22</v>
          </cell>
        </row>
        <row r="6036">
          <cell r="J6036" t="str">
            <v>IMPLEMENTOS DE SEGURIDAD</v>
          </cell>
          <cell r="K6036" t="str">
            <v>hh</v>
          </cell>
          <cell r="M6036">
            <v>0.36170000000000002</v>
          </cell>
          <cell r="N6036">
            <v>0.47</v>
          </cell>
          <cell r="O6036">
            <v>0.17</v>
          </cell>
          <cell r="P6036">
            <v>1024.7</v>
          </cell>
          <cell r="Q6036">
            <v>481.61</v>
          </cell>
        </row>
        <row r="6037">
          <cell r="J6037" t="str">
            <v>HERRAMIENTAS MANUALES</v>
          </cell>
          <cell r="K6037" t="str">
            <v>%MO</v>
          </cell>
          <cell r="M6037">
            <v>4.9599999999999998E-2</v>
          </cell>
          <cell r="N6037">
            <v>4.03</v>
          </cell>
          <cell r="O6037">
            <v>0.2</v>
          </cell>
          <cell r="P6037">
            <v>140.52000000000001</v>
          </cell>
          <cell r="Q6037">
            <v>566.6</v>
          </cell>
        </row>
        <row r="6038">
          <cell r="J6038" t="str">
            <v>COMPACTADOR VIVRATORIO TIPO PLANCHA</v>
          </cell>
          <cell r="K6038" t="str">
            <v>hm</v>
          </cell>
          <cell r="M6038">
            <v>0.11459999999999999</v>
          </cell>
          <cell r="N6038">
            <v>10.3</v>
          </cell>
          <cell r="O6038">
            <v>1.18</v>
          </cell>
          <cell r="P6038">
            <v>324.66000000000003</v>
          </cell>
          <cell r="Q6038">
            <v>3342.94</v>
          </cell>
        </row>
        <row r="6039">
          <cell r="J6039" t="str">
            <v>JEFE DE GRUPO</v>
          </cell>
          <cell r="K6039" t="str">
            <v>hh</v>
          </cell>
          <cell r="M6039">
            <v>1.5E-3</v>
          </cell>
          <cell r="N6039">
            <v>13.01</v>
          </cell>
          <cell r="O6039">
            <v>0.02</v>
          </cell>
          <cell r="P6039">
            <v>0.64</v>
          </cell>
          <cell r="Q6039">
            <v>8.5</v>
          </cell>
        </row>
        <row r="6040">
          <cell r="J6040" t="str">
            <v>AYUDANTE</v>
          </cell>
          <cell r="K6040" t="str">
            <v>hh</v>
          </cell>
          <cell r="M6040">
            <v>2.0400000000000001E-2</v>
          </cell>
          <cell r="N6040">
            <v>9.81</v>
          </cell>
          <cell r="O6040">
            <v>0.2</v>
          </cell>
          <cell r="P6040">
            <v>8.67</v>
          </cell>
          <cell r="Q6040">
            <v>84.99</v>
          </cell>
        </row>
        <row r="6041">
          <cell r="J6041" t="str">
            <v>OPERADOR DE EQUIPO PESADO</v>
          </cell>
          <cell r="K6041" t="str">
            <v>hh</v>
          </cell>
          <cell r="M6041">
            <v>4.9799999999999997E-2</v>
          </cell>
          <cell r="N6041">
            <v>12.64</v>
          </cell>
          <cell r="O6041">
            <v>0.63</v>
          </cell>
          <cell r="P6041">
            <v>21.16</v>
          </cell>
          <cell r="Q6041">
            <v>267.72000000000003</v>
          </cell>
        </row>
        <row r="6042">
          <cell r="J6042" t="str">
            <v>PETROLEO D-2</v>
          </cell>
          <cell r="K6042" t="str">
            <v>gal</v>
          </cell>
          <cell r="M6042">
            <v>0.29759999999999998</v>
          </cell>
          <cell r="N6042">
            <v>8.4</v>
          </cell>
          <cell r="O6042">
            <v>2.5</v>
          </cell>
          <cell r="P6042">
            <v>126.47</v>
          </cell>
          <cell r="Q6042">
            <v>1062.3800000000001</v>
          </cell>
        </row>
        <row r="6043">
          <cell r="J6043" t="str">
            <v>IMPLEMENTOS DE SEGURIDAD</v>
          </cell>
          <cell r="K6043" t="str">
            <v>hh</v>
          </cell>
          <cell r="M6043">
            <v>6.3799999999999996E-2</v>
          </cell>
          <cell r="N6043">
            <v>0.47</v>
          </cell>
          <cell r="O6043">
            <v>0.03</v>
          </cell>
          <cell r="P6043">
            <v>27.11</v>
          </cell>
          <cell r="Q6043">
            <v>12.75</v>
          </cell>
        </row>
        <row r="6044">
          <cell r="J6044" t="str">
            <v>CAMION VOLQUETE 12 m3</v>
          </cell>
          <cell r="K6044" t="str">
            <v>hm</v>
          </cell>
          <cell r="M6044">
            <v>3.2800000000000003E-2</v>
          </cell>
          <cell r="N6044">
            <v>130.97999999999999</v>
          </cell>
          <cell r="O6044">
            <v>4.3</v>
          </cell>
          <cell r="P6044">
            <v>13.94</v>
          </cell>
          <cell r="Q6044">
            <v>1827.29</v>
          </cell>
        </row>
        <row r="6045">
          <cell r="J6045" t="str">
            <v>CARGADOR RETROEXCAVADOR 62 HP 1 yd3</v>
          </cell>
          <cell r="K6045" t="str">
            <v>hm</v>
          </cell>
          <cell r="M6045">
            <v>8.6999999999999994E-3</v>
          </cell>
          <cell r="N6045">
            <v>94.09</v>
          </cell>
          <cell r="O6045">
            <v>0.82</v>
          </cell>
          <cell r="P6045">
            <v>3.7</v>
          </cell>
          <cell r="Q6045">
            <v>348.46</v>
          </cell>
        </row>
        <row r="6046">
          <cell r="J6046" t="str">
            <v>JEFE DE GRUPO</v>
          </cell>
          <cell r="K6046" t="str">
            <v>hh</v>
          </cell>
          <cell r="M6046">
            <v>7.9899999999999999E-2</v>
          </cell>
          <cell r="N6046">
            <v>13.01</v>
          </cell>
          <cell r="O6046">
            <v>1.04</v>
          </cell>
          <cell r="P6046">
            <v>2.4</v>
          </cell>
          <cell r="Q6046">
            <v>31.2</v>
          </cell>
        </row>
        <row r="6047">
          <cell r="J6047" t="str">
            <v>OPERARIO</v>
          </cell>
          <cell r="K6047" t="str">
            <v>hh</v>
          </cell>
          <cell r="M6047">
            <v>0.8</v>
          </cell>
          <cell r="N6047">
            <v>12.2</v>
          </cell>
          <cell r="O6047">
            <v>9.76</v>
          </cell>
          <cell r="P6047">
            <v>24</v>
          </cell>
          <cell r="Q6047">
            <v>292.8</v>
          </cell>
        </row>
        <row r="6048">
          <cell r="J6048" t="str">
            <v>OFICIAL</v>
          </cell>
          <cell r="K6048" t="str">
            <v>hh</v>
          </cell>
          <cell r="M6048">
            <v>0</v>
          </cell>
          <cell r="N6048">
            <v>10.87</v>
          </cell>
          <cell r="O6048">
            <v>0</v>
          </cell>
          <cell r="P6048">
            <v>0</v>
          </cell>
          <cell r="Q6048">
            <v>0</v>
          </cell>
        </row>
        <row r="6049">
          <cell r="J6049" t="str">
            <v>AYUDANTE</v>
          </cell>
          <cell r="K6049" t="str">
            <v>hh</v>
          </cell>
          <cell r="M6049">
            <v>1.6004</v>
          </cell>
          <cell r="N6049">
            <v>9.81</v>
          </cell>
          <cell r="O6049">
            <v>15.7</v>
          </cell>
          <cell r="P6049">
            <v>48.01</v>
          </cell>
          <cell r="Q6049">
            <v>471</v>
          </cell>
        </row>
        <row r="6050">
          <cell r="J6050" t="str">
            <v>DUCTO DE CONCRETO DE 2 VIAS</v>
          </cell>
          <cell r="K6050" t="str">
            <v>u</v>
          </cell>
          <cell r="M6050">
            <v>1</v>
          </cell>
          <cell r="N6050">
            <v>25</v>
          </cell>
          <cell r="O6050">
            <v>25</v>
          </cell>
          <cell r="P6050">
            <v>30</v>
          </cell>
          <cell r="Q6050">
            <v>750</v>
          </cell>
        </row>
        <row r="6051">
          <cell r="J6051" t="str">
            <v>CONCRETO PREMEZCLADO f'c=100 kg/cm2, Piedra 57, Slump 3-4"</v>
          </cell>
          <cell r="K6051" t="str">
            <v>m3</v>
          </cell>
          <cell r="M6051">
            <v>1.11E-2</v>
          </cell>
          <cell r="N6051">
            <v>178.29</v>
          </cell>
          <cell r="O6051">
            <v>1.98</v>
          </cell>
          <cell r="P6051">
            <v>0.33</v>
          </cell>
          <cell r="Q6051">
            <v>59.4</v>
          </cell>
        </row>
        <row r="6052">
          <cell r="J6052" t="str">
            <v>IMPLEMENTOS DE SEGURIDAD</v>
          </cell>
          <cell r="K6052" t="str">
            <v>hh</v>
          </cell>
          <cell r="M6052">
            <v>2.4893999999999998</v>
          </cell>
          <cell r="N6052">
            <v>0.47</v>
          </cell>
          <cell r="O6052">
            <v>1.17</v>
          </cell>
          <cell r="P6052">
            <v>74.680000000000007</v>
          </cell>
          <cell r="Q6052">
            <v>35.1</v>
          </cell>
        </row>
        <row r="6053">
          <cell r="J6053" t="str">
            <v>HERRAMIENTAS MANUALES</v>
          </cell>
          <cell r="K6053" t="str">
            <v>%MO</v>
          </cell>
          <cell r="M6053">
            <v>0.05</v>
          </cell>
          <cell r="N6053">
            <v>28.22</v>
          </cell>
          <cell r="O6053">
            <v>1.41</v>
          </cell>
          <cell r="P6053">
            <v>1.5</v>
          </cell>
          <cell r="Q6053">
            <v>42.3</v>
          </cell>
        </row>
        <row r="6054">
          <cell r="J6054" t="str">
            <v>JEFE DE GRUPO</v>
          </cell>
          <cell r="K6054" t="str">
            <v>hh</v>
          </cell>
          <cell r="M6054">
            <v>7.9899999999999999E-2</v>
          </cell>
          <cell r="N6054">
            <v>13.01</v>
          </cell>
          <cell r="O6054">
            <v>1.04</v>
          </cell>
          <cell r="P6054">
            <v>25.97</v>
          </cell>
          <cell r="Q6054">
            <v>338</v>
          </cell>
        </row>
        <row r="6055">
          <cell r="J6055" t="str">
            <v>OPERARIO</v>
          </cell>
          <cell r="K6055" t="str">
            <v>hh</v>
          </cell>
          <cell r="M6055">
            <v>0.8</v>
          </cell>
          <cell r="N6055">
            <v>12.2</v>
          </cell>
          <cell r="O6055">
            <v>9.76</v>
          </cell>
          <cell r="P6055">
            <v>260</v>
          </cell>
          <cell r="Q6055">
            <v>3172</v>
          </cell>
        </row>
        <row r="6056">
          <cell r="J6056" t="str">
            <v>OFICIAL</v>
          </cell>
          <cell r="K6056" t="str">
            <v>hh</v>
          </cell>
          <cell r="M6056">
            <v>0</v>
          </cell>
          <cell r="N6056">
            <v>10.87</v>
          </cell>
          <cell r="O6056">
            <v>0</v>
          </cell>
          <cell r="P6056">
            <v>0</v>
          </cell>
          <cell r="Q6056">
            <v>0</v>
          </cell>
        </row>
        <row r="6057">
          <cell r="J6057" t="str">
            <v>AYUDANTE</v>
          </cell>
          <cell r="K6057" t="str">
            <v>hh</v>
          </cell>
          <cell r="M6057">
            <v>1.6004</v>
          </cell>
          <cell r="N6057">
            <v>9.81</v>
          </cell>
          <cell r="O6057">
            <v>15.7</v>
          </cell>
          <cell r="P6057">
            <v>520.13</v>
          </cell>
          <cell r="Q6057">
            <v>5102.5</v>
          </cell>
        </row>
        <row r="6058">
          <cell r="J6058" t="str">
            <v>DUCTO DE CONCRETO DE 4 VIAS</v>
          </cell>
          <cell r="K6058" t="str">
            <v>u</v>
          </cell>
          <cell r="M6058">
            <v>1</v>
          </cell>
          <cell r="N6058">
            <v>35</v>
          </cell>
          <cell r="O6058">
            <v>35</v>
          </cell>
          <cell r="P6058">
            <v>325</v>
          </cell>
          <cell r="Q6058">
            <v>11375</v>
          </cell>
        </row>
        <row r="6059">
          <cell r="J6059" t="str">
            <v>CONCRETO PREMEZCLADO f'c=100 kg/cm2, Piedra 57, Slump 3-4"</v>
          </cell>
          <cell r="K6059" t="str">
            <v>m3</v>
          </cell>
          <cell r="M6059">
            <v>1.2500000000000001E-2</v>
          </cell>
          <cell r="N6059">
            <v>178.29</v>
          </cell>
          <cell r="O6059">
            <v>2.23</v>
          </cell>
          <cell r="P6059">
            <v>4.0599999999999996</v>
          </cell>
          <cell r="Q6059">
            <v>724.75</v>
          </cell>
        </row>
        <row r="6060">
          <cell r="J6060" t="str">
            <v>IMPLEMENTOS DE SEGURIDAD</v>
          </cell>
          <cell r="K6060" t="str">
            <v>hh</v>
          </cell>
          <cell r="M6060">
            <v>2.4893999999999998</v>
          </cell>
          <cell r="N6060">
            <v>0.47</v>
          </cell>
          <cell r="O6060">
            <v>1.17</v>
          </cell>
          <cell r="P6060">
            <v>809.06</v>
          </cell>
          <cell r="Q6060">
            <v>380.25</v>
          </cell>
        </row>
        <row r="6061">
          <cell r="J6061" t="str">
            <v>HERRAMIENTAS MANUALES</v>
          </cell>
          <cell r="K6061" t="str">
            <v>%MO</v>
          </cell>
          <cell r="M6061">
            <v>0.05</v>
          </cell>
          <cell r="N6061">
            <v>28.22</v>
          </cell>
          <cell r="O6061">
            <v>1.41</v>
          </cell>
          <cell r="P6061">
            <v>16.25</v>
          </cell>
          <cell r="Q6061">
            <v>458.25</v>
          </cell>
        </row>
        <row r="6062">
          <cell r="J6062" t="str">
            <v>CONDUCTOR 3-1 X 240 MM2.</v>
          </cell>
          <cell r="K6062" t="str">
            <v>m</v>
          </cell>
          <cell r="M6062">
            <v>1</v>
          </cell>
          <cell r="N6062">
            <v>392.7</v>
          </cell>
          <cell r="O6062">
            <v>392.7</v>
          </cell>
          <cell r="P6062">
            <v>736</v>
          </cell>
          <cell r="Q6062">
            <v>289027.20000000001</v>
          </cell>
        </row>
        <row r="6063">
          <cell r="J6063" t="str">
            <v>CONDUCTOR 3-1 X 35 MM2.</v>
          </cell>
          <cell r="K6063" t="str">
            <v>m</v>
          </cell>
          <cell r="M6063">
            <v>1</v>
          </cell>
          <cell r="N6063">
            <v>65.06</v>
          </cell>
          <cell r="O6063">
            <v>65.06</v>
          </cell>
          <cell r="P6063">
            <v>280</v>
          </cell>
          <cell r="Q6063">
            <v>18216.8</v>
          </cell>
        </row>
        <row r="6064">
          <cell r="J6064" t="str">
            <v>CONDUCTOR 3-1 X 16 MM2.</v>
          </cell>
          <cell r="K6064" t="str">
            <v>m</v>
          </cell>
          <cell r="M6064">
            <v>1</v>
          </cell>
          <cell r="N6064">
            <v>27.01</v>
          </cell>
          <cell r="O6064">
            <v>27.01</v>
          </cell>
          <cell r="P6064">
            <v>292</v>
          </cell>
          <cell r="Q6064">
            <v>7886.92</v>
          </cell>
        </row>
        <row r="6065">
          <cell r="J6065" t="str">
            <v>CONDUCTOR 3-1 X 10 MM2.</v>
          </cell>
          <cell r="K6065" t="str">
            <v>m</v>
          </cell>
          <cell r="M6065">
            <v>1</v>
          </cell>
          <cell r="N6065">
            <v>18.079999999999998</v>
          </cell>
          <cell r="O6065">
            <v>18.079999999999998</v>
          </cell>
          <cell r="P6065">
            <v>192</v>
          </cell>
          <cell r="Q6065">
            <v>3471.36</v>
          </cell>
        </row>
        <row r="6066">
          <cell r="J6066" t="str">
            <v>CONDUCTOR 3-1 X 6 MM2.</v>
          </cell>
          <cell r="K6066" t="str">
            <v>m</v>
          </cell>
          <cell r="M6066">
            <v>1</v>
          </cell>
          <cell r="N6066">
            <v>14.9</v>
          </cell>
          <cell r="O6066">
            <v>14.9</v>
          </cell>
          <cell r="P6066">
            <v>68</v>
          </cell>
          <cell r="Q6066">
            <v>1013.2</v>
          </cell>
        </row>
        <row r="6067">
          <cell r="J6067" t="str">
            <v>EMPALME 3M</v>
          </cell>
          <cell r="K6067" t="str">
            <v>u</v>
          </cell>
          <cell r="M6067">
            <v>1</v>
          </cell>
          <cell r="N6067">
            <v>51.08</v>
          </cell>
          <cell r="O6067">
            <v>51.08</v>
          </cell>
          <cell r="P6067">
            <v>18</v>
          </cell>
          <cell r="Q6067">
            <v>919.44</v>
          </cell>
        </row>
        <row r="6068">
          <cell r="J6068" t="str">
            <v>JEFE DE GRUPO</v>
          </cell>
          <cell r="K6068" t="str">
            <v>hh</v>
          </cell>
          <cell r="M6068">
            <v>0.80020000000000002</v>
          </cell>
          <cell r="N6068">
            <v>13.01</v>
          </cell>
          <cell r="O6068">
            <v>10.41</v>
          </cell>
          <cell r="P6068">
            <v>3.15</v>
          </cell>
          <cell r="Q6068">
            <v>41.02</v>
          </cell>
        </row>
        <row r="6069">
          <cell r="J6069" t="str">
            <v>OPERARIO</v>
          </cell>
          <cell r="K6069" t="str">
            <v>hh</v>
          </cell>
          <cell r="M6069">
            <v>7.9992000000000001</v>
          </cell>
          <cell r="N6069">
            <v>12.2</v>
          </cell>
          <cell r="O6069">
            <v>97.59</v>
          </cell>
          <cell r="P6069">
            <v>31.52</v>
          </cell>
          <cell r="Q6069">
            <v>384.5</v>
          </cell>
        </row>
        <row r="6070">
          <cell r="J6070" t="str">
            <v>OFICIAL</v>
          </cell>
          <cell r="K6070" t="str">
            <v>hh</v>
          </cell>
          <cell r="M6070">
            <v>8.0008999999999997</v>
          </cell>
          <cell r="N6070">
            <v>10.87</v>
          </cell>
          <cell r="O6070">
            <v>86.97</v>
          </cell>
          <cell r="P6070">
            <v>31.52</v>
          </cell>
          <cell r="Q6070">
            <v>342.66</v>
          </cell>
        </row>
        <row r="6071">
          <cell r="J6071" t="str">
            <v>AYUDANTE</v>
          </cell>
          <cell r="K6071" t="str">
            <v>hh</v>
          </cell>
          <cell r="M6071">
            <v>24</v>
          </cell>
          <cell r="N6071">
            <v>9.81</v>
          </cell>
          <cell r="O6071">
            <v>235.44</v>
          </cell>
          <cell r="P6071">
            <v>94.56</v>
          </cell>
          <cell r="Q6071">
            <v>927.63</v>
          </cell>
        </row>
        <row r="6072">
          <cell r="J6072" t="str">
            <v>CLAVOS PARA MADERA CON CABEZA</v>
          </cell>
          <cell r="K6072" t="str">
            <v>Kg</v>
          </cell>
          <cell r="M6072">
            <v>0.5</v>
          </cell>
          <cell r="N6072">
            <v>2.9</v>
          </cell>
          <cell r="O6072">
            <v>1.45</v>
          </cell>
          <cell r="P6072">
            <v>1.97</v>
          </cell>
          <cell r="Q6072">
            <v>5.71</v>
          </cell>
        </row>
        <row r="6073">
          <cell r="J6073" t="str">
            <v>BOLSA DE YESO 18 Kg.</v>
          </cell>
          <cell r="K6073" t="str">
            <v>bls</v>
          </cell>
          <cell r="M6073">
            <v>1</v>
          </cell>
          <cell r="N6073">
            <v>20.84</v>
          </cell>
          <cell r="O6073">
            <v>20.84</v>
          </cell>
          <cell r="P6073">
            <v>3.94</v>
          </cell>
          <cell r="Q6073">
            <v>82.11</v>
          </cell>
        </row>
        <row r="6074">
          <cell r="J6074" t="str">
            <v>ESTACA DE MADERA</v>
          </cell>
          <cell r="K6074" t="str">
            <v>P2</v>
          </cell>
          <cell r="M6074">
            <v>7.0004</v>
          </cell>
          <cell r="N6074">
            <v>22.92</v>
          </cell>
          <cell r="O6074">
            <v>160.44999999999999</v>
          </cell>
          <cell r="P6074">
            <v>27.58</v>
          </cell>
          <cell r="Q6074">
            <v>632.16999999999996</v>
          </cell>
        </row>
        <row r="6075">
          <cell r="J6075" t="str">
            <v>PINTURA ESMALTE SINTETICO</v>
          </cell>
          <cell r="K6075" t="str">
            <v>gal</v>
          </cell>
          <cell r="M6075">
            <v>0.25</v>
          </cell>
          <cell r="N6075">
            <v>100.79</v>
          </cell>
          <cell r="O6075">
            <v>25.2</v>
          </cell>
          <cell r="P6075">
            <v>0.99</v>
          </cell>
          <cell r="Q6075">
            <v>99.29</v>
          </cell>
        </row>
        <row r="6076">
          <cell r="J6076" t="str">
            <v>IMPLEMENTOS DE SEGURIDAD</v>
          </cell>
          <cell r="K6076" t="str">
            <v>hh</v>
          </cell>
          <cell r="M6076">
            <v>40.808500000000002</v>
          </cell>
          <cell r="N6076">
            <v>0.47</v>
          </cell>
          <cell r="O6076">
            <v>19.18</v>
          </cell>
          <cell r="P6076">
            <v>160.79</v>
          </cell>
          <cell r="Q6076">
            <v>75.569999999999993</v>
          </cell>
        </row>
        <row r="6077">
          <cell r="J6077" t="str">
            <v>HERRAMIENTAS MANUALES</v>
          </cell>
          <cell r="K6077" t="str">
            <v>%MO</v>
          </cell>
          <cell r="M6077">
            <v>0.05</v>
          </cell>
          <cell r="N6077">
            <v>1443.83</v>
          </cell>
          <cell r="O6077">
            <v>72.19</v>
          </cell>
          <cell r="P6077">
            <v>0.2</v>
          </cell>
          <cell r="Q6077">
            <v>284.43</v>
          </cell>
        </row>
        <row r="6078">
          <cell r="J6078" t="str">
            <v>TEODOLITO</v>
          </cell>
          <cell r="K6078" t="str">
            <v>hm</v>
          </cell>
          <cell r="M6078">
            <v>8.0000999999999998</v>
          </cell>
          <cell r="N6078">
            <v>124.03</v>
          </cell>
          <cell r="O6078">
            <v>992.25</v>
          </cell>
          <cell r="P6078">
            <v>31.52</v>
          </cell>
          <cell r="Q6078">
            <v>3909.47</v>
          </cell>
        </row>
        <row r="6079">
          <cell r="J6079" t="str">
            <v>JEFE DE GRUPO</v>
          </cell>
          <cell r="K6079" t="str">
            <v>hh</v>
          </cell>
          <cell r="M6079">
            <v>1.0800000000000001E-2</v>
          </cell>
          <cell r="N6079">
            <v>13.01</v>
          </cell>
          <cell r="O6079">
            <v>0.14000000000000001</v>
          </cell>
          <cell r="P6079">
            <v>42.56</v>
          </cell>
          <cell r="Q6079">
            <v>551.74</v>
          </cell>
        </row>
        <row r="6080">
          <cell r="J6080" t="str">
            <v>OPERARIO</v>
          </cell>
          <cell r="K6080" t="str">
            <v>hh</v>
          </cell>
          <cell r="M6080">
            <v>0.1139</v>
          </cell>
          <cell r="N6080">
            <v>12.2</v>
          </cell>
          <cell r="O6080">
            <v>1.39</v>
          </cell>
          <cell r="P6080">
            <v>448.88</v>
          </cell>
          <cell r="Q6080">
            <v>5477.99</v>
          </cell>
        </row>
        <row r="6081">
          <cell r="J6081" t="str">
            <v>OFICIAL</v>
          </cell>
          <cell r="K6081" t="str">
            <v>hh</v>
          </cell>
          <cell r="M6081">
            <v>0</v>
          </cell>
          <cell r="N6081">
            <v>10.87</v>
          </cell>
          <cell r="O6081">
            <v>0</v>
          </cell>
          <cell r="P6081">
            <v>0</v>
          </cell>
          <cell r="Q6081">
            <v>0</v>
          </cell>
        </row>
        <row r="6082">
          <cell r="J6082" t="str">
            <v>AYUDANTE</v>
          </cell>
          <cell r="K6082" t="str">
            <v>hh</v>
          </cell>
          <cell r="M6082">
            <v>0.2283</v>
          </cell>
          <cell r="N6082">
            <v>9.81</v>
          </cell>
          <cell r="O6082">
            <v>2.2400000000000002</v>
          </cell>
          <cell r="P6082">
            <v>899.73</v>
          </cell>
          <cell r="Q6082">
            <v>8827.84</v>
          </cell>
        </row>
        <row r="6083">
          <cell r="J6083" t="str">
            <v>AGUA PUESTA EN OBRA</v>
          </cell>
          <cell r="K6083" t="str">
            <v>m3</v>
          </cell>
          <cell r="M6083">
            <v>0.04</v>
          </cell>
          <cell r="N6083">
            <v>8.51</v>
          </cell>
          <cell r="O6083">
            <v>0.34</v>
          </cell>
          <cell r="P6083">
            <v>157.63999999999999</v>
          </cell>
          <cell r="Q6083">
            <v>1339.94</v>
          </cell>
        </row>
        <row r="6084">
          <cell r="J6084" t="str">
            <v>IMPLEMENTOS DE SEGURIDAD</v>
          </cell>
          <cell r="K6084" t="str">
            <v>hh</v>
          </cell>
          <cell r="M6084">
            <v>0.36170000000000002</v>
          </cell>
          <cell r="N6084">
            <v>0.47</v>
          </cell>
          <cell r="O6084">
            <v>0.17</v>
          </cell>
          <cell r="P6084">
            <v>1425.46</v>
          </cell>
          <cell r="Q6084">
            <v>669.97</v>
          </cell>
        </row>
        <row r="6085">
          <cell r="J6085" t="str">
            <v>HERRAMIENTAS MANUALES</v>
          </cell>
          <cell r="K6085" t="str">
            <v>%MO</v>
          </cell>
          <cell r="M6085">
            <v>4.9599999999999998E-2</v>
          </cell>
          <cell r="N6085">
            <v>4.03</v>
          </cell>
          <cell r="O6085">
            <v>0.2</v>
          </cell>
          <cell r="P6085">
            <v>195.47</v>
          </cell>
          <cell r="Q6085">
            <v>788.2</v>
          </cell>
        </row>
        <row r="6086">
          <cell r="J6086" t="str">
            <v>COMPACTADOR VIVRATORIO TIPO PLANCHA</v>
          </cell>
          <cell r="K6086" t="str">
            <v>hm</v>
          </cell>
          <cell r="M6086">
            <v>0.11459999999999999</v>
          </cell>
          <cell r="N6086">
            <v>10.3</v>
          </cell>
          <cell r="O6086">
            <v>1.18</v>
          </cell>
          <cell r="P6086">
            <v>451.64</v>
          </cell>
          <cell r="Q6086">
            <v>4650.38</v>
          </cell>
        </row>
        <row r="6087">
          <cell r="J6087" t="str">
            <v>JEFE DE GRUPO</v>
          </cell>
          <cell r="K6087" t="str">
            <v>hh</v>
          </cell>
          <cell r="M6087">
            <v>8.9899999999999994E-2</v>
          </cell>
          <cell r="N6087">
            <v>13.01</v>
          </cell>
          <cell r="O6087">
            <v>1.17</v>
          </cell>
          <cell r="P6087">
            <v>7.73</v>
          </cell>
          <cell r="Q6087">
            <v>100.62</v>
          </cell>
        </row>
        <row r="6088">
          <cell r="J6088" t="str">
            <v>OPERARIO</v>
          </cell>
          <cell r="K6088" t="str">
            <v>hh</v>
          </cell>
          <cell r="M6088">
            <v>0.44919999999999999</v>
          </cell>
          <cell r="N6088">
            <v>12.2</v>
          </cell>
          <cell r="O6088">
            <v>5.48</v>
          </cell>
          <cell r="P6088">
            <v>38.630000000000003</v>
          </cell>
          <cell r="Q6088">
            <v>471.28</v>
          </cell>
        </row>
        <row r="6089">
          <cell r="J6089" t="str">
            <v>OFICIAL</v>
          </cell>
          <cell r="K6089" t="str">
            <v>hh</v>
          </cell>
          <cell r="M6089">
            <v>0</v>
          </cell>
          <cell r="N6089">
            <v>10.87</v>
          </cell>
          <cell r="O6089">
            <v>0</v>
          </cell>
          <cell r="P6089">
            <v>0</v>
          </cell>
          <cell r="Q6089">
            <v>0</v>
          </cell>
        </row>
        <row r="6090">
          <cell r="J6090" t="str">
            <v>AYUDANTE</v>
          </cell>
          <cell r="K6090" t="str">
            <v>hh</v>
          </cell>
          <cell r="M6090">
            <v>1.7982</v>
          </cell>
          <cell r="N6090">
            <v>9.81</v>
          </cell>
          <cell r="O6090">
            <v>17.64</v>
          </cell>
          <cell r="P6090">
            <v>154.65</v>
          </cell>
          <cell r="Q6090">
            <v>1517.04</v>
          </cell>
        </row>
        <row r="6091">
          <cell r="J6091" t="str">
            <v>IMPLEMENTOS DE SEGURIDAD</v>
          </cell>
          <cell r="K6091" t="str">
            <v>hh</v>
          </cell>
          <cell r="M6091">
            <v>2.3403999999999998</v>
          </cell>
          <cell r="N6091">
            <v>0.47</v>
          </cell>
          <cell r="O6091">
            <v>1.1000000000000001</v>
          </cell>
          <cell r="P6091">
            <v>201.27</v>
          </cell>
          <cell r="Q6091">
            <v>94.6</v>
          </cell>
        </row>
        <row r="6092">
          <cell r="J6092" t="str">
            <v>HERRAMIENTAS MANUALES</v>
          </cell>
          <cell r="K6092" t="str">
            <v>%MO</v>
          </cell>
          <cell r="M6092">
            <v>4.99E-2</v>
          </cell>
          <cell r="N6092">
            <v>25.85</v>
          </cell>
          <cell r="O6092">
            <v>1.29</v>
          </cell>
          <cell r="P6092">
            <v>4.29</v>
          </cell>
          <cell r="Q6092">
            <v>110.94</v>
          </cell>
        </row>
        <row r="6093">
          <cell r="J6093" t="str">
            <v>JEFE DE GRUPO</v>
          </cell>
          <cell r="K6093" t="str">
            <v>hh</v>
          </cell>
          <cell r="M6093">
            <v>1.0800000000000001E-2</v>
          </cell>
          <cell r="N6093">
            <v>13.01</v>
          </cell>
          <cell r="O6093">
            <v>0.14000000000000001</v>
          </cell>
          <cell r="P6093">
            <v>42.56</v>
          </cell>
          <cell r="Q6093">
            <v>551.74</v>
          </cell>
        </row>
        <row r="6094">
          <cell r="J6094" t="str">
            <v>OPERARIO</v>
          </cell>
          <cell r="K6094" t="str">
            <v>hh</v>
          </cell>
          <cell r="M6094">
            <v>0.1139</v>
          </cell>
          <cell r="N6094">
            <v>12.2</v>
          </cell>
          <cell r="O6094">
            <v>1.39</v>
          </cell>
          <cell r="P6094">
            <v>448.88</v>
          </cell>
          <cell r="Q6094">
            <v>5477.99</v>
          </cell>
        </row>
        <row r="6095">
          <cell r="J6095" t="str">
            <v>OFICIAL</v>
          </cell>
          <cell r="K6095" t="str">
            <v>hh</v>
          </cell>
          <cell r="M6095">
            <v>0</v>
          </cell>
          <cell r="N6095">
            <v>10.87</v>
          </cell>
          <cell r="O6095">
            <v>0</v>
          </cell>
          <cell r="P6095">
            <v>0</v>
          </cell>
          <cell r="Q6095">
            <v>0</v>
          </cell>
        </row>
        <row r="6096">
          <cell r="J6096" t="str">
            <v>AYUDANTE</v>
          </cell>
          <cell r="K6096" t="str">
            <v>hh</v>
          </cell>
          <cell r="M6096">
            <v>0.2283</v>
          </cell>
          <cell r="N6096">
            <v>9.81</v>
          </cell>
          <cell r="O6096">
            <v>2.2400000000000002</v>
          </cell>
          <cell r="P6096">
            <v>899.73</v>
          </cell>
          <cell r="Q6096">
            <v>8827.84</v>
          </cell>
        </row>
        <row r="6097">
          <cell r="J6097" t="str">
            <v>AGUA PUESTA EN OBRA</v>
          </cell>
          <cell r="K6097" t="str">
            <v>m3</v>
          </cell>
          <cell r="M6097">
            <v>0.04</v>
          </cell>
          <cell r="N6097">
            <v>8.51</v>
          </cell>
          <cell r="O6097">
            <v>0.34</v>
          </cell>
          <cell r="P6097">
            <v>157.63999999999999</v>
          </cell>
          <cell r="Q6097">
            <v>1339.94</v>
          </cell>
        </row>
        <row r="6098">
          <cell r="J6098" t="str">
            <v>IMPLEMENTOS DE SEGURIDAD</v>
          </cell>
          <cell r="K6098" t="str">
            <v>hh</v>
          </cell>
          <cell r="M6098">
            <v>0.36170000000000002</v>
          </cell>
          <cell r="N6098">
            <v>0.47</v>
          </cell>
          <cell r="O6098">
            <v>0.17</v>
          </cell>
          <cell r="P6098">
            <v>1425.46</v>
          </cell>
          <cell r="Q6098">
            <v>669.97</v>
          </cell>
        </row>
        <row r="6099">
          <cell r="J6099" t="str">
            <v>HERRAMIENTAS MANUALES</v>
          </cell>
          <cell r="K6099" t="str">
            <v>%MO</v>
          </cell>
          <cell r="M6099">
            <v>4.9599999999999998E-2</v>
          </cell>
          <cell r="N6099">
            <v>4.03</v>
          </cell>
          <cell r="O6099">
            <v>0.2</v>
          </cell>
          <cell r="P6099">
            <v>195.47</v>
          </cell>
          <cell r="Q6099">
            <v>788.2</v>
          </cell>
        </row>
        <row r="6100">
          <cell r="J6100" t="str">
            <v>COMPACTADOR VIVRATORIO TIPO PLANCHA</v>
          </cell>
          <cell r="K6100" t="str">
            <v>hm</v>
          </cell>
          <cell r="M6100">
            <v>0.11459999999999999</v>
          </cell>
          <cell r="N6100">
            <v>10.3</v>
          </cell>
          <cell r="O6100">
            <v>1.18</v>
          </cell>
          <cell r="P6100">
            <v>451.64</v>
          </cell>
          <cell r="Q6100">
            <v>4650.38</v>
          </cell>
        </row>
        <row r="6101">
          <cell r="J6101" t="str">
            <v>JEFE DE GRUPO</v>
          </cell>
          <cell r="K6101" t="str">
            <v>hh</v>
          </cell>
          <cell r="M6101">
            <v>1.5E-3</v>
          </cell>
          <cell r="N6101">
            <v>13.01</v>
          </cell>
          <cell r="O6101">
            <v>0.02</v>
          </cell>
          <cell r="P6101">
            <v>1.1100000000000001</v>
          </cell>
          <cell r="Q6101">
            <v>14.78</v>
          </cell>
        </row>
        <row r="6102">
          <cell r="J6102" t="str">
            <v>AYUDANTE</v>
          </cell>
          <cell r="K6102" t="str">
            <v>hh</v>
          </cell>
          <cell r="M6102">
            <v>2.0400000000000001E-2</v>
          </cell>
          <cell r="N6102">
            <v>9.81</v>
          </cell>
          <cell r="O6102">
            <v>0.2</v>
          </cell>
          <cell r="P6102">
            <v>15.07</v>
          </cell>
          <cell r="Q6102">
            <v>147.79</v>
          </cell>
        </row>
        <row r="6103">
          <cell r="J6103" t="str">
            <v>OPERADOR DE EQUIPO PESADO</v>
          </cell>
          <cell r="K6103" t="str">
            <v>hh</v>
          </cell>
          <cell r="M6103">
            <v>4.9799999999999997E-2</v>
          </cell>
          <cell r="N6103">
            <v>12.64</v>
          </cell>
          <cell r="O6103">
            <v>0.63</v>
          </cell>
          <cell r="P6103">
            <v>36.799999999999997</v>
          </cell>
          <cell r="Q6103">
            <v>465.53</v>
          </cell>
        </row>
        <row r="6104">
          <cell r="J6104" t="str">
            <v>PETROLEO D-2</v>
          </cell>
          <cell r="K6104" t="str">
            <v>gal</v>
          </cell>
          <cell r="M6104">
            <v>0.29759999999999998</v>
          </cell>
          <cell r="N6104">
            <v>8.4</v>
          </cell>
          <cell r="O6104">
            <v>2.5</v>
          </cell>
          <cell r="P6104">
            <v>219.91</v>
          </cell>
          <cell r="Q6104">
            <v>1847.35</v>
          </cell>
        </row>
        <row r="6105">
          <cell r="J6105" t="str">
            <v>IMPLEMENTOS DE SEGURIDAD</v>
          </cell>
          <cell r="K6105" t="str">
            <v>hh</v>
          </cell>
          <cell r="M6105">
            <v>6.3799999999999996E-2</v>
          </cell>
          <cell r="N6105">
            <v>0.47</v>
          </cell>
          <cell r="O6105">
            <v>0.03</v>
          </cell>
          <cell r="P6105">
            <v>47.14</v>
          </cell>
          <cell r="Q6105">
            <v>22.17</v>
          </cell>
        </row>
        <row r="6106">
          <cell r="J6106" t="str">
            <v>CAMION VOLQUETE 12 m3</v>
          </cell>
          <cell r="K6106" t="str">
            <v>hm</v>
          </cell>
          <cell r="M6106">
            <v>3.2800000000000003E-2</v>
          </cell>
          <cell r="N6106">
            <v>130.97999999999999</v>
          </cell>
          <cell r="O6106">
            <v>4.3</v>
          </cell>
          <cell r="P6106">
            <v>24.24</v>
          </cell>
          <cell r="Q6106">
            <v>3177.44</v>
          </cell>
        </row>
        <row r="6107">
          <cell r="J6107" t="str">
            <v>CARGADOR RETROEXCAVADOR 62 HP 1 yd3</v>
          </cell>
          <cell r="K6107" t="str">
            <v>hm</v>
          </cell>
          <cell r="M6107">
            <v>8.6999999999999994E-3</v>
          </cell>
          <cell r="N6107">
            <v>94.09</v>
          </cell>
          <cell r="O6107">
            <v>0.82</v>
          </cell>
          <cell r="P6107">
            <v>6.43</v>
          </cell>
          <cell r="Q6107">
            <v>605.92999999999995</v>
          </cell>
        </row>
        <row r="6108">
          <cell r="J6108" t="str">
            <v>JEFE DE GRUPO</v>
          </cell>
          <cell r="K6108" t="str">
            <v>hh</v>
          </cell>
          <cell r="M6108">
            <v>7.9899999999999999E-2</v>
          </cell>
          <cell r="N6108">
            <v>13.01</v>
          </cell>
          <cell r="O6108">
            <v>1.04</v>
          </cell>
          <cell r="P6108">
            <v>38.590000000000003</v>
          </cell>
          <cell r="Q6108">
            <v>502.32</v>
          </cell>
        </row>
        <row r="6109">
          <cell r="J6109" t="str">
            <v>OPERARIO</v>
          </cell>
          <cell r="K6109" t="str">
            <v>hh</v>
          </cell>
          <cell r="M6109">
            <v>0.8</v>
          </cell>
          <cell r="N6109">
            <v>12.2</v>
          </cell>
          <cell r="O6109">
            <v>9.76</v>
          </cell>
          <cell r="P6109">
            <v>386.4</v>
          </cell>
          <cell r="Q6109">
            <v>4714.08</v>
          </cell>
        </row>
        <row r="6110">
          <cell r="J6110" t="str">
            <v>OFICIAL</v>
          </cell>
          <cell r="K6110" t="str">
            <v>hh</v>
          </cell>
          <cell r="M6110">
            <v>0</v>
          </cell>
          <cell r="N6110">
            <v>10.87</v>
          </cell>
          <cell r="O6110">
            <v>0</v>
          </cell>
          <cell r="P6110">
            <v>0</v>
          </cell>
          <cell r="Q6110">
            <v>0</v>
          </cell>
        </row>
        <row r="6111">
          <cell r="J6111" t="str">
            <v>AYUDANTE</v>
          </cell>
          <cell r="K6111" t="str">
            <v>hh</v>
          </cell>
          <cell r="M6111">
            <v>1.6004</v>
          </cell>
          <cell r="N6111">
            <v>9.81</v>
          </cell>
          <cell r="O6111">
            <v>15.7</v>
          </cell>
          <cell r="P6111">
            <v>772.99</v>
          </cell>
          <cell r="Q6111">
            <v>7583.1</v>
          </cell>
        </row>
        <row r="6112">
          <cell r="J6112" t="str">
            <v>DUCTO DE CONCRETO DE 4 VIAS</v>
          </cell>
          <cell r="K6112" t="str">
            <v>u</v>
          </cell>
          <cell r="M6112">
            <v>1</v>
          </cell>
          <cell r="N6112">
            <v>35</v>
          </cell>
          <cell r="O6112">
            <v>35</v>
          </cell>
          <cell r="P6112">
            <v>483</v>
          </cell>
          <cell r="Q6112">
            <v>16905</v>
          </cell>
        </row>
        <row r="6113">
          <cell r="J6113" t="str">
            <v>CONCRETO PREMEZCLADO f'c=100 kg/cm2, Piedra 57, Slump 3-4"</v>
          </cell>
          <cell r="K6113" t="str">
            <v>m3</v>
          </cell>
          <cell r="M6113">
            <v>1.2500000000000001E-2</v>
          </cell>
          <cell r="N6113">
            <v>178.29</v>
          </cell>
          <cell r="O6113">
            <v>2.23</v>
          </cell>
          <cell r="P6113">
            <v>6.04</v>
          </cell>
          <cell r="Q6113">
            <v>1077.0899999999999</v>
          </cell>
        </row>
        <row r="6114">
          <cell r="J6114" t="str">
            <v>IMPLEMENTOS DE SEGURIDAD</v>
          </cell>
          <cell r="K6114" t="str">
            <v>hh</v>
          </cell>
          <cell r="M6114">
            <v>2.4893999999999998</v>
          </cell>
          <cell r="N6114">
            <v>0.47</v>
          </cell>
          <cell r="O6114">
            <v>1.17</v>
          </cell>
          <cell r="P6114">
            <v>1202.3800000000001</v>
          </cell>
          <cell r="Q6114">
            <v>565.11</v>
          </cell>
        </row>
        <row r="6115">
          <cell r="J6115" t="str">
            <v>HERRAMIENTAS MANUALES</v>
          </cell>
          <cell r="K6115" t="str">
            <v>%MO</v>
          </cell>
          <cell r="M6115">
            <v>0.05</v>
          </cell>
          <cell r="N6115">
            <v>28.22</v>
          </cell>
          <cell r="O6115">
            <v>1.41</v>
          </cell>
          <cell r="P6115">
            <v>24.15</v>
          </cell>
          <cell r="Q6115">
            <v>681.03</v>
          </cell>
        </row>
        <row r="6116">
          <cell r="J6116" t="str">
            <v>JEFE DE GRUPO</v>
          </cell>
          <cell r="K6116" t="str">
            <v>hh</v>
          </cell>
          <cell r="M6116">
            <v>7.9899999999999999E-2</v>
          </cell>
          <cell r="N6116">
            <v>13.01</v>
          </cell>
          <cell r="O6116">
            <v>1.04</v>
          </cell>
          <cell r="P6116">
            <v>1.2</v>
          </cell>
          <cell r="Q6116">
            <v>15.6</v>
          </cell>
        </row>
        <row r="6117">
          <cell r="J6117" t="str">
            <v>OPERARIO</v>
          </cell>
          <cell r="K6117" t="str">
            <v>hh</v>
          </cell>
          <cell r="M6117">
            <v>0.8</v>
          </cell>
          <cell r="N6117">
            <v>12.2</v>
          </cell>
          <cell r="O6117">
            <v>9.76</v>
          </cell>
          <cell r="P6117">
            <v>12</v>
          </cell>
          <cell r="Q6117">
            <v>146.4</v>
          </cell>
        </row>
        <row r="6118">
          <cell r="J6118" t="str">
            <v>OFICIAL</v>
          </cell>
          <cell r="K6118" t="str">
            <v>hh</v>
          </cell>
          <cell r="M6118">
            <v>0</v>
          </cell>
          <cell r="N6118">
            <v>10.87</v>
          </cell>
          <cell r="O6118">
            <v>0</v>
          </cell>
          <cell r="P6118">
            <v>0</v>
          </cell>
          <cell r="Q6118">
            <v>0</v>
          </cell>
        </row>
        <row r="6119">
          <cell r="J6119" t="str">
            <v>AYUDANTE</v>
          </cell>
          <cell r="K6119" t="str">
            <v>hh</v>
          </cell>
          <cell r="M6119">
            <v>1.6004</v>
          </cell>
          <cell r="N6119">
            <v>9.81</v>
          </cell>
          <cell r="O6119">
            <v>15.7</v>
          </cell>
          <cell r="P6119">
            <v>24.01</v>
          </cell>
          <cell r="Q6119">
            <v>235.5</v>
          </cell>
        </row>
        <row r="6120">
          <cell r="J6120" t="str">
            <v>DUCTO DE CONCRETO DE 2 VIAS</v>
          </cell>
          <cell r="K6120" t="str">
            <v>u</v>
          </cell>
          <cell r="M6120">
            <v>1</v>
          </cell>
          <cell r="N6120">
            <v>25</v>
          </cell>
          <cell r="O6120">
            <v>25</v>
          </cell>
          <cell r="P6120">
            <v>15</v>
          </cell>
          <cell r="Q6120">
            <v>375</v>
          </cell>
        </row>
        <row r="6121">
          <cell r="J6121" t="str">
            <v>CONCRETO PREMEZCLADO f'c=100 kg/cm2, Piedra 57, Slump 3-4"</v>
          </cell>
          <cell r="K6121" t="str">
            <v>m3</v>
          </cell>
          <cell r="M6121">
            <v>1.11E-2</v>
          </cell>
          <cell r="N6121">
            <v>178.29</v>
          </cell>
          <cell r="O6121">
            <v>1.98</v>
          </cell>
          <cell r="P6121">
            <v>0.17</v>
          </cell>
          <cell r="Q6121">
            <v>29.7</v>
          </cell>
        </row>
        <row r="6122">
          <cell r="J6122" t="str">
            <v>IMPLEMENTOS DE SEGURIDAD</v>
          </cell>
          <cell r="K6122" t="str">
            <v>hh</v>
          </cell>
          <cell r="M6122">
            <v>2.4893999999999998</v>
          </cell>
          <cell r="N6122">
            <v>0.47</v>
          </cell>
          <cell r="O6122">
            <v>1.17</v>
          </cell>
          <cell r="P6122">
            <v>37.340000000000003</v>
          </cell>
          <cell r="Q6122">
            <v>17.55</v>
          </cell>
        </row>
        <row r="6123">
          <cell r="J6123" t="str">
            <v>HERRAMIENTAS MANUALES</v>
          </cell>
          <cell r="K6123" t="str">
            <v>%MO</v>
          </cell>
          <cell r="M6123">
            <v>0.05</v>
          </cell>
          <cell r="N6123">
            <v>28.22</v>
          </cell>
          <cell r="O6123">
            <v>1.41</v>
          </cell>
          <cell r="P6123">
            <v>0.75</v>
          </cell>
          <cell r="Q6123">
            <v>21.15</v>
          </cell>
        </row>
        <row r="6124">
          <cell r="J6124" t="str">
            <v>CONDUCTOR 3-1 X 25 MM2.</v>
          </cell>
          <cell r="K6124" t="str">
            <v>m</v>
          </cell>
          <cell r="M6124">
            <v>1</v>
          </cell>
          <cell r="N6124">
            <v>40.15</v>
          </cell>
          <cell r="O6124">
            <v>40.15</v>
          </cell>
          <cell r="P6124">
            <v>200</v>
          </cell>
          <cell r="Q6124">
            <v>8030</v>
          </cell>
        </row>
        <row r="6125">
          <cell r="J6125" t="str">
            <v>CONDUCTOR 3-1 X 16 MM2.</v>
          </cell>
          <cell r="K6125" t="str">
            <v>m</v>
          </cell>
          <cell r="M6125">
            <v>1</v>
          </cell>
          <cell r="N6125">
            <v>27.01</v>
          </cell>
          <cell r="O6125">
            <v>27.01</v>
          </cell>
          <cell r="P6125">
            <v>1040</v>
          </cell>
          <cell r="Q6125">
            <v>28090.400000000001</v>
          </cell>
        </row>
        <row r="6126">
          <cell r="J6126" t="str">
            <v>CONDUCTOR 3-1 X 10 MM2.</v>
          </cell>
          <cell r="K6126" t="str">
            <v>m</v>
          </cell>
          <cell r="M6126">
            <v>1</v>
          </cell>
          <cell r="N6126">
            <v>18.079999999999998</v>
          </cell>
          <cell r="O6126">
            <v>18.079999999999998</v>
          </cell>
          <cell r="P6126">
            <v>625</v>
          </cell>
          <cell r="Q6126">
            <v>11300</v>
          </cell>
        </row>
        <row r="6127">
          <cell r="J6127" t="str">
            <v>CONDUCTOR 3-1 X 6 MM2.</v>
          </cell>
          <cell r="K6127" t="str">
            <v>m</v>
          </cell>
          <cell r="M6127">
            <v>1</v>
          </cell>
          <cell r="N6127">
            <v>14.9</v>
          </cell>
          <cell r="O6127">
            <v>14.9</v>
          </cell>
          <cell r="P6127">
            <v>2230</v>
          </cell>
          <cell r="Q6127">
            <v>33227</v>
          </cell>
        </row>
        <row r="6128">
          <cell r="J6128" t="str">
            <v>CONDUCTOR 2-1 X 6 MM2.</v>
          </cell>
          <cell r="K6128" t="str">
            <v>m</v>
          </cell>
          <cell r="M6128">
            <v>1</v>
          </cell>
          <cell r="N6128">
            <v>14.35</v>
          </cell>
          <cell r="O6128">
            <v>14.35</v>
          </cell>
          <cell r="P6128">
            <v>42</v>
          </cell>
          <cell r="Q6128">
            <v>602.70000000000005</v>
          </cell>
        </row>
        <row r="6129">
          <cell r="J6129" t="str">
            <v>POSTE CAC 11/200/150/315</v>
          </cell>
          <cell r="K6129" t="str">
            <v>u</v>
          </cell>
          <cell r="M6129">
            <v>1</v>
          </cell>
          <cell r="N6129">
            <v>1012.44</v>
          </cell>
          <cell r="O6129">
            <v>1012.44</v>
          </cell>
          <cell r="P6129">
            <v>100</v>
          </cell>
          <cell r="Q6129">
            <v>101244</v>
          </cell>
        </row>
        <row r="6130">
          <cell r="J6130" t="str">
            <v>PASTORAL DE ACERO SIMPLE PS/1.2/1.7/37.5MM EQUIPO VS 150 W</v>
          </cell>
          <cell r="K6130" t="str">
            <v>u</v>
          </cell>
          <cell r="M6130">
            <v>1</v>
          </cell>
          <cell r="N6130">
            <v>252.45</v>
          </cell>
          <cell r="O6130">
            <v>252.45</v>
          </cell>
          <cell r="P6130">
            <v>6</v>
          </cell>
          <cell r="Q6130">
            <v>1514.7</v>
          </cell>
        </row>
        <row r="6131">
          <cell r="J6131" t="str">
            <v>PASTORAL DE ACERO SIMPLE PS/3.2/3.4/37.5MM EQUIPO VS 250 W</v>
          </cell>
          <cell r="K6131" t="str">
            <v>u</v>
          </cell>
          <cell r="M6131">
            <v>1</v>
          </cell>
          <cell r="N6131">
            <v>252.45</v>
          </cell>
          <cell r="O6131">
            <v>252.45</v>
          </cell>
          <cell r="P6131">
            <v>55</v>
          </cell>
          <cell r="Q6131">
            <v>13884.75</v>
          </cell>
        </row>
        <row r="6132">
          <cell r="J6132" t="str">
            <v>PASTORAL DE ACERO DOBLE PD/3.2/3.4/37.5MM EQUIPO VS 250 W</v>
          </cell>
          <cell r="K6132" t="str">
            <v>u</v>
          </cell>
          <cell r="M6132">
            <v>1</v>
          </cell>
          <cell r="N6132">
            <v>411.03</v>
          </cell>
          <cell r="O6132">
            <v>411.03</v>
          </cell>
          <cell r="P6132">
            <v>38</v>
          </cell>
          <cell r="Q6132">
            <v>15619.14</v>
          </cell>
        </row>
        <row r="6133">
          <cell r="J6133" t="str">
            <v>PASTORAL DE ACERO TRIPLE PT/3.2/3.4/37.5MM EQUIPO VS 250 W</v>
          </cell>
          <cell r="K6133" t="str">
            <v>u</v>
          </cell>
          <cell r="M6133">
            <v>1</v>
          </cell>
          <cell r="N6133">
            <v>632.63</v>
          </cell>
          <cell r="O6133">
            <v>632.63</v>
          </cell>
          <cell r="P6133">
            <v>1</v>
          </cell>
          <cell r="Q6133">
            <v>632.63</v>
          </cell>
        </row>
        <row r="6134">
          <cell r="J6134" t="str">
            <v>LUMINARIA CON EQUIPO VS 150 W</v>
          </cell>
          <cell r="K6134" t="str">
            <v>u</v>
          </cell>
          <cell r="M6134">
            <v>1</v>
          </cell>
          <cell r="N6134">
            <v>316.61</v>
          </cell>
          <cell r="O6134">
            <v>316.61</v>
          </cell>
          <cell r="P6134">
            <v>36</v>
          </cell>
          <cell r="Q6134">
            <v>11397.96</v>
          </cell>
        </row>
        <row r="6135">
          <cell r="J6135" t="str">
            <v>LUMINARIA CON EQUIPO VS 250 W</v>
          </cell>
          <cell r="K6135" t="str">
            <v>u</v>
          </cell>
          <cell r="M6135">
            <v>1</v>
          </cell>
          <cell r="N6135">
            <v>601.20000000000005</v>
          </cell>
          <cell r="O6135">
            <v>601.20000000000005</v>
          </cell>
          <cell r="P6135">
            <v>104</v>
          </cell>
          <cell r="Q6135">
            <v>62524.800000000003</v>
          </cell>
        </row>
        <row r="6136">
          <cell r="J6136" t="str">
            <v>ACOMETIDA SIMPLE</v>
          </cell>
          <cell r="K6136" t="str">
            <v>u</v>
          </cell>
          <cell r="M6136">
            <v>1</v>
          </cell>
          <cell r="N6136">
            <v>125.37</v>
          </cell>
          <cell r="O6136">
            <v>125.37</v>
          </cell>
          <cell r="P6136">
            <v>61</v>
          </cell>
          <cell r="Q6136">
            <v>7647.57</v>
          </cell>
        </row>
        <row r="6137">
          <cell r="J6137" t="str">
            <v>ACOMETIDA DOBLE</v>
          </cell>
          <cell r="K6137" t="str">
            <v>u</v>
          </cell>
          <cell r="M6137">
            <v>1</v>
          </cell>
          <cell r="N6137">
            <v>128.47</v>
          </cell>
          <cell r="O6137">
            <v>128.47</v>
          </cell>
          <cell r="P6137">
            <v>38</v>
          </cell>
          <cell r="Q6137">
            <v>4881.8599999999997</v>
          </cell>
        </row>
        <row r="6138">
          <cell r="J6138" t="str">
            <v>ACOMETIDA TRIPLE</v>
          </cell>
          <cell r="K6138" t="str">
            <v>u</v>
          </cell>
          <cell r="M6138">
            <v>1</v>
          </cell>
          <cell r="N6138">
            <v>131.57</v>
          </cell>
          <cell r="O6138">
            <v>131.57</v>
          </cell>
          <cell r="P6138">
            <v>1</v>
          </cell>
          <cell r="Q6138">
            <v>131.57</v>
          </cell>
        </row>
        <row r="6139">
          <cell r="J6139" t="str">
            <v>JEFE DE GRUPO</v>
          </cell>
          <cell r="K6139" t="str">
            <v>hh</v>
          </cell>
          <cell r="M6139">
            <v>0.80020000000000002</v>
          </cell>
          <cell r="N6139">
            <v>13.01</v>
          </cell>
          <cell r="O6139">
            <v>10.41</v>
          </cell>
          <cell r="P6139">
            <v>1.08</v>
          </cell>
          <cell r="Q6139">
            <v>14.05</v>
          </cell>
        </row>
        <row r="6140">
          <cell r="J6140" t="str">
            <v>OPERARIO</v>
          </cell>
          <cell r="K6140" t="str">
            <v>hh</v>
          </cell>
          <cell r="M6140">
            <v>7.9992000000000001</v>
          </cell>
          <cell r="N6140">
            <v>12.2</v>
          </cell>
          <cell r="O6140">
            <v>97.59</v>
          </cell>
          <cell r="P6140">
            <v>10.8</v>
          </cell>
          <cell r="Q6140">
            <v>131.75</v>
          </cell>
        </row>
        <row r="6141">
          <cell r="J6141" t="str">
            <v>OFICIAL</v>
          </cell>
          <cell r="K6141" t="str">
            <v>hh</v>
          </cell>
          <cell r="M6141">
            <v>8.0008999999999997</v>
          </cell>
          <cell r="N6141">
            <v>10.87</v>
          </cell>
          <cell r="O6141">
            <v>86.97</v>
          </cell>
          <cell r="P6141">
            <v>10.8</v>
          </cell>
          <cell r="Q6141">
            <v>117.41</v>
          </cell>
        </row>
        <row r="6142">
          <cell r="J6142" t="str">
            <v>AYUDANTE</v>
          </cell>
          <cell r="K6142" t="str">
            <v>hh</v>
          </cell>
          <cell r="M6142">
            <v>24</v>
          </cell>
          <cell r="N6142">
            <v>9.81</v>
          </cell>
          <cell r="O6142">
            <v>235.44</v>
          </cell>
          <cell r="P6142">
            <v>32.4</v>
          </cell>
          <cell r="Q6142">
            <v>317.83999999999997</v>
          </cell>
        </row>
        <row r="6143">
          <cell r="J6143" t="str">
            <v>CLAVOS PARA MADERA CON CABEZA</v>
          </cell>
          <cell r="K6143" t="str">
            <v>Kg</v>
          </cell>
          <cell r="M6143">
            <v>0.5</v>
          </cell>
          <cell r="N6143">
            <v>2.9</v>
          </cell>
          <cell r="O6143">
            <v>1.45</v>
          </cell>
          <cell r="P6143">
            <v>0.68</v>
          </cell>
          <cell r="Q6143">
            <v>1.96</v>
          </cell>
        </row>
        <row r="6144">
          <cell r="J6144" t="str">
            <v>BOLSA DE YESO 18 Kg.</v>
          </cell>
          <cell r="K6144" t="str">
            <v>bls</v>
          </cell>
          <cell r="M6144">
            <v>1</v>
          </cell>
          <cell r="N6144">
            <v>20.84</v>
          </cell>
          <cell r="O6144">
            <v>20.84</v>
          </cell>
          <cell r="P6144">
            <v>1.35</v>
          </cell>
          <cell r="Q6144">
            <v>28.13</v>
          </cell>
        </row>
        <row r="6145">
          <cell r="J6145" t="str">
            <v>ESTACA DE MADERA</v>
          </cell>
          <cell r="K6145" t="str">
            <v>P2</v>
          </cell>
          <cell r="M6145">
            <v>7.0004</v>
          </cell>
          <cell r="N6145">
            <v>22.92</v>
          </cell>
          <cell r="O6145">
            <v>160.44999999999999</v>
          </cell>
          <cell r="P6145">
            <v>9.4499999999999993</v>
          </cell>
          <cell r="Q6145">
            <v>216.61</v>
          </cell>
        </row>
        <row r="6146">
          <cell r="J6146" t="str">
            <v>PINTURA ESMALTE SINTETICO</v>
          </cell>
          <cell r="K6146" t="str">
            <v>gal</v>
          </cell>
          <cell r="M6146">
            <v>0.25</v>
          </cell>
          <cell r="N6146">
            <v>100.79</v>
          </cell>
          <cell r="O6146">
            <v>25.2</v>
          </cell>
          <cell r="P6146">
            <v>0.34</v>
          </cell>
          <cell r="Q6146">
            <v>34.020000000000003</v>
          </cell>
        </row>
        <row r="6147">
          <cell r="J6147" t="str">
            <v>IMPLEMENTOS DE SEGURIDAD</v>
          </cell>
          <cell r="K6147" t="str">
            <v>hh</v>
          </cell>
          <cell r="M6147">
            <v>40.808500000000002</v>
          </cell>
          <cell r="N6147">
            <v>0.47</v>
          </cell>
          <cell r="O6147">
            <v>19.18</v>
          </cell>
          <cell r="P6147">
            <v>55.09</v>
          </cell>
          <cell r="Q6147">
            <v>25.89</v>
          </cell>
        </row>
        <row r="6148">
          <cell r="J6148" t="str">
            <v>HERRAMIENTAS MANUALES</v>
          </cell>
          <cell r="K6148" t="str">
            <v>%MO</v>
          </cell>
          <cell r="M6148">
            <v>0.05</v>
          </cell>
          <cell r="N6148">
            <v>1443.83</v>
          </cell>
          <cell r="O6148">
            <v>72.19</v>
          </cell>
          <cell r="P6148">
            <v>7.0000000000000007E-2</v>
          </cell>
          <cell r="Q6148">
            <v>97.46</v>
          </cell>
        </row>
        <row r="6149">
          <cell r="J6149" t="str">
            <v>TEODOLITO</v>
          </cell>
          <cell r="K6149" t="str">
            <v>hm</v>
          </cell>
          <cell r="M6149">
            <v>8.0000999999999998</v>
          </cell>
          <cell r="N6149">
            <v>124.03</v>
          </cell>
          <cell r="O6149">
            <v>992.25</v>
          </cell>
          <cell r="P6149">
            <v>10.8</v>
          </cell>
          <cell r="Q6149">
            <v>1339.54</v>
          </cell>
        </row>
        <row r="6150">
          <cell r="J6150" t="str">
            <v>JEFE DE GRUPO</v>
          </cell>
          <cell r="K6150" t="str">
            <v>hh</v>
          </cell>
          <cell r="M6150">
            <v>4.5999999999999999E-3</v>
          </cell>
          <cell r="N6150">
            <v>13.01</v>
          </cell>
          <cell r="O6150">
            <v>0.06</v>
          </cell>
          <cell r="P6150">
            <v>5.4</v>
          </cell>
          <cell r="Q6150">
            <v>70.44</v>
          </cell>
        </row>
        <row r="6151">
          <cell r="J6151" t="str">
            <v>OPERARIO</v>
          </cell>
          <cell r="K6151" t="str">
            <v>hh</v>
          </cell>
          <cell r="M6151">
            <v>4.7500000000000001E-2</v>
          </cell>
          <cell r="N6151">
            <v>12.2</v>
          </cell>
          <cell r="O6151">
            <v>0.57999999999999996</v>
          </cell>
          <cell r="P6151">
            <v>55.77</v>
          </cell>
          <cell r="Q6151">
            <v>680.92</v>
          </cell>
        </row>
        <row r="6152">
          <cell r="J6152" t="str">
            <v>OFICIAL</v>
          </cell>
          <cell r="K6152" t="str">
            <v>hh</v>
          </cell>
          <cell r="M6152">
            <v>0</v>
          </cell>
          <cell r="N6152">
            <v>10.87</v>
          </cell>
          <cell r="O6152">
            <v>0</v>
          </cell>
          <cell r="P6152">
            <v>0</v>
          </cell>
          <cell r="Q6152">
            <v>0</v>
          </cell>
        </row>
        <row r="6153">
          <cell r="J6153" t="str">
            <v>AYUDANTE</v>
          </cell>
          <cell r="K6153" t="str">
            <v>hh</v>
          </cell>
          <cell r="M6153">
            <v>9.4799999999999995E-2</v>
          </cell>
          <cell r="N6153">
            <v>9.81</v>
          </cell>
          <cell r="O6153">
            <v>0.93</v>
          </cell>
          <cell r="P6153">
            <v>111.3</v>
          </cell>
          <cell r="Q6153">
            <v>1091.82</v>
          </cell>
        </row>
        <row r="6154">
          <cell r="J6154" t="str">
            <v>IMPLEMENTOS DE SEGURIDAD</v>
          </cell>
          <cell r="K6154" t="str">
            <v>hh</v>
          </cell>
          <cell r="M6154">
            <v>0.1489</v>
          </cell>
          <cell r="N6154">
            <v>0.47</v>
          </cell>
          <cell r="O6154">
            <v>7.0000000000000007E-2</v>
          </cell>
          <cell r="P6154">
            <v>174.81</v>
          </cell>
          <cell r="Q6154">
            <v>82.18</v>
          </cell>
        </row>
        <row r="6155">
          <cell r="J6155" t="str">
            <v>HERRAMIENTAS MANUALES</v>
          </cell>
          <cell r="K6155" t="str">
            <v>%MO</v>
          </cell>
          <cell r="M6155">
            <v>4.7600000000000003E-2</v>
          </cell>
          <cell r="N6155">
            <v>1.68</v>
          </cell>
          <cell r="O6155">
            <v>0.08</v>
          </cell>
          <cell r="P6155">
            <v>55.88</v>
          </cell>
          <cell r="Q6155">
            <v>93.92</v>
          </cell>
        </row>
        <row r="6156">
          <cell r="J6156" t="str">
            <v>RETROEXCAVADORA SOBRE LLANTAS 58 HP yd3</v>
          </cell>
          <cell r="K6156" t="str">
            <v>hm</v>
          </cell>
          <cell r="M6156">
            <v>4.7600000000000003E-2</v>
          </cell>
          <cell r="N6156">
            <v>134.82</v>
          </cell>
          <cell r="O6156">
            <v>6.42</v>
          </cell>
          <cell r="P6156">
            <v>55.88</v>
          </cell>
          <cell r="Q6156">
            <v>7537.08</v>
          </cell>
        </row>
        <row r="6157">
          <cell r="J6157" t="str">
            <v>JEFE DE GRUPO</v>
          </cell>
          <cell r="K6157" t="str">
            <v>hh</v>
          </cell>
          <cell r="M6157">
            <v>9.1999999999999998E-3</v>
          </cell>
          <cell r="N6157">
            <v>13.01</v>
          </cell>
          <cell r="O6157">
            <v>0.12</v>
          </cell>
          <cell r="P6157">
            <v>1.64</v>
          </cell>
          <cell r="Q6157">
            <v>21.36</v>
          </cell>
        </row>
        <row r="6158">
          <cell r="J6158" t="str">
            <v>OPERARIO</v>
          </cell>
          <cell r="K6158" t="str">
            <v>hh</v>
          </cell>
          <cell r="M6158">
            <v>9.0999999999999998E-2</v>
          </cell>
          <cell r="N6158">
            <v>12.2</v>
          </cell>
          <cell r="O6158">
            <v>1.1100000000000001</v>
          </cell>
          <cell r="P6158">
            <v>16.2</v>
          </cell>
          <cell r="Q6158">
            <v>197.58</v>
          </cell>
        </row>
        <row r="6159">
          <cell r="J6159" t="str">
            <v>OFICIAL</v>
          </cell>
          <cell r="K6159" t="str">
            <v>hh</v>
          </cell>
          <cell r="M6159">
            <v>0</v>
          </cell>
          <cell r="N6159">
            <v>10.87</v>
          </cell>
          <cell r="O6159">
            <v>0</v>
          </cell>
          <cell r="P6159">
            <v>0</v>
          </cell>
          <cell r="Q6159">
            <v>0</v>
          </cell>
        </row>
        <row r="6160">
          <cell r="J6160" t="str">
            <v>AYUDANTE</v>
          </cell>
          <cell r="K6160" t="str">
            <v>hh</v>
          </cell>
          <cell r="M6160">
            <v>0.18140000000000001</v>
          </cell>
          <cell r="N6160">
            <v>9.81</v>
          </cell>
          <cell r="O6160">
            <v>1.78</v>
          </cell>
          <cell r="P6160">
            <v>32.29</v>
          </cell>
          <cell r="Q6160">
            <v>316.83999999999997</v>
          </cell>
        </row>
        <row r="6161">
          <cell r="J6161" t="str">
            <v>IMPLEMENTOS DE SEGURIDAD</v>
          </cell>
          <cell r="K6161" t="str">
            <v>hh</v>
          </cell>
          <cell r="M6161">
            <v>0.27660000000000001</v>
          </cell>
          <cell r="N6161">
            <v>0.47</v>
          </cell>
          <cell r="O6161">
            <v>0.13</v>
          </cell>
          <cell r="P6161">
            <v>49.23</v>
          </cell>
          <cell r="Q6161">
            <v>23.14</v>
          </cell>
        </row>
        <row r="6162">
          <cell r="J6162" t="str">
            <v>HERRAMIENTAS MANUALES</v>
          </cell>
          <cell r="K6162" t="str">
            <v>%MO</v>
          </cell>
          <cell r="M6162">
            <v>4.9799999999999997E-2</v>
          </cell>
          <cell r="N6162">
            <v>3.21</v>
          </cell>
          <cell r="O6162">
            <v>0.16</v>
          </cell>
          <cell r="P6162">
            <v>8.86</v>
          </cell>
          <cell r="Q6162">
            <v>28.48</v>
          </cell>
        </row>
        <row r="6163">
          <cell r="J6163" t="str">
            <v>RETROEXCAVADORA SOBRE LLANTAS 58 HP yd3</v>
          </cell>
          <cell r="K6163" t="str">
            <v>hm</v>
          </cell>
          <cell r="M6163">
            <v>9.0899999999999995E-2</v>
          </cell>
          <cell r="N6163">
            <v>134.82</v>
          </cell>
          <cell r="O6163">
            <v>12.26</v>
          </cell>
          <cell r="P6163">
            <v>16.18</v>
          </cell>
          <cell r="Q6163">
            <v>2182.2800000000002</v>
          </cell>
        </row>
        <row r="6164">
          <cell r="J6164" t="str">
            <v>JEFE DE GRUPO</v>
          </cell>
          <cell r="K6164" t="str">
            <v>hh</v>
          </cell>
          <cell r="M6164">
            <v>1.0800000000000001E-2</v>
          </cell>
          <cell r="N6164">
            <v>13.01</v>
          </cell>
          <cell r="O6164">
            <v>0.14000000000000001</v>
          </cell>
          <cell r="P6164">
            <v>14.6</v>
          </cell>
          <cell r="Q6164">
            <v>189.28</v>
          </cell>
        </row>
        <row r="6165">
          <cell r="J6165" t="str">
            <v>OPERARIO</v>
          </cell>
          <cell r="K6165" t="str">
            <v>hh</v>
          </cell>
          <cell r="M6165">
            <v>0.1139</v>
          </cell>
          <cell r="N6165">
            <v>12.2</v>
          </cell>
          <cell r="O6165">
            <v>1.39</v>
          </cell>
          <cell r="P6165">
            <v>153.99</v>
          </cell>
          <cell r="Q6165">
            <v>1879.28</v>
          </cell>
        </row>
        <row r="6166">
          <cell r="J6166" t="str">
            <v>OFICIAL</v>
          </cell>
          <cell r="K6166" t="str">
            <v>hh</v>
          </cell>
          <cell r="M6166">
            <v>0</v>
          </cell>
          <cell r="N6166">
            <v>10.87</v>
          </cell>
          <cell r="O6166">
            <v>0</v>
          </cell>
          <cell r="P6166">
            <v>0</v>
          </cell>
          <cell r="Q6166">
            <v>0</v>
          </cell>
        </row>
        <row r="6167">
          <cell r="J6167" t="str">
            <v>AYUDANTE</v>
          </cell>
          <cell r="K6167" t="str">
            <v>hh</v>
          </cell>
          <cell r="M6167">
            <v>0.2283</v>
          </cell>
          <cell r="N6167">
            <v>9.81</v>
          </cell>
          <cell r="O6167">
            <v>2.2400000000000002</v>
          </cell>
          <cell r="P6167">
            <v>308.66000000000003</v>
          </cell>
          <cell r="Q6167">
            <v>3028.48</v>
          </cell>
        </row>
        <row r="6168">
          <cell r="J6168" t="str">
            <v>AGUA PUESTA EN OBRA</v>
          </cell>
          <cell r="K6168" t="str">
            <v>m3</v>
          </cell>
          <cell r="M6168">
            <v>0.04</v>
          </cell>
          <cell r="N6168">
            <v>8.51</v>
          </cell>
          <cell r="O6168">
            <v>0.34</v>
          </cell>
          <cell r="P6168">
            <v>54.08</v>
          </cell>
          <cell r="Q6168">
            <v>459.68</v>
          </cell>
        </row>
        <row r="6169">
          <cell r="J6169" t="str">
            <v>IMPLEMENTOS DE SEGURIDAD</v>
          </cell>
          <cell r="K6169" t="str">
            <v>hh</v>
          </cell>
          <cell r="M6169">
            <v>0.36170000000000002</v>
          </cell>
          <cell r="N6169">
            <v>0.47</v>
          </cell>
          <cell r="O6169">
            <v>0.17</v>
          </cell>
          <cell r="P6169">
            <v>489.02</v>
          </cell>
          <cell r="Q6169">
            <v>229.84</v>
          </cell>
        </row>
        <row r="6170">
          <cell r="J6170" t="str">
            <v>HERRAMIENTAS MANUALES</v>
          </cell>
          <cell r="K6170" t="str">
            <v>%MO</v>
          </cell>
          <cell r="M6170">
            <v>4.9599999999999998E-2</v>
          </cell>
          <cell r="N6170">
            <v>4.03</v>
          </cell>
          <cell r="O6170">
            <v>0.2</v>
          </cell>
          <cell r="P6170">
            <v>67.06</v>
          </cell>
          <cell r="Q6170">
            <v>270.39999999999998</v>
          </cell>
        </row>
        <row r="6171">
          <cell r="J6171" t="str">
            <v>COMPACTADOR VIVRATORIO TIPO PLANCHA</v>
          </cell>
          <cell r="K6171" t="str">
            <v>hm</v>
          </cell>
          <cell r="M6171">
            <v>0.11459999999999999</v>
          </cell>
          <cell r="N6171">
            <v>10.3</v>
          </cell>
          <cell r="O6171">
            <v>1.18</v>
          </cell>
          <cell r="P6171">
            <v>154.94</v>
          </cell>
          <cell r="Q6171">
            <v>1595.36</v>
          </cell>
        </row>
        <row r="6172">
          <cell r="J6172" t="str">
            <v>JEFE DE GRUPO</v>
          </cell>
          <cell r="K6172" t="str">
            <v>hh</v>
          </cell>
          <cell r="M6172">
            <v>1.5E-3</v>
          </cell>
          <cell r="N6172">
            <v>13.01</v>
          </cell>
          <cell r="O6172">
            <v>0.02</v>
          </cell>
          <cell r="P6172">
            <v>0.61</v>
          </cell>
          <cell r="Q6172">
            <v>8.11</v>
          </cell>
        </row>
        <row r="6173">
          <cell r="J6173" t="str">
            <v>AYUDANTE</v>
          </cell>
          <cell r="K6173" t="str">
            <v>hh</v>
          </cell>
          <cell r="M6173">
            <v>2.0400000000000001E-2</v>
          </cell>
          <cell r="N6173">
            <v>9.81</v>
          </cell>
          <cell r="O6173">
            <v>0.2</v>
          </cell>
          <cell r="P6173">
            <v>8.27</v>
          </cell>
          <cell r="Q6173">
            <v>81.12</v>
          </cell>
        </row>
        <row r="6174">
          <cell r="J6174" t="str">
            <v>OPERADOR DE EQUIPO PESADO</v>
          </cell>
          <cell r="K6174" t="str">
            <v>hh</v>
          </cell>
          <cell r="M6174">
            <v>4.9799999999999997E-2</v>
          </cell>
          <cell r="N6174">
            <v>12.64</v>
          </cell>
          <cell r="O6174">
            <v>0.63</v>
          </cell>
          <cell r="P6174">
            <v>20.2</v>
          </cell>
          <cell r="Q6174">
            <v>255.53</v>
          </cell>
        </row>
        <row r="6175">
          <cell r="J6175" t="str">
            <v>PETROLEO D-2</v>
          </cell>
          <cell r="K6175" t="str">
            <v>gal</v>
          </cell>
          <cell r="M6175">
            <v>0.29759999999999998</v>
          </cell>
          <cell r="N6175">
            <v>8.4</v>
          </cell>
          <cell r="O6175">
            <v>2.5</v>
          </cell>
          <cell r="P6175">
            <v>120.71</v>
          </cell>
          <cell r="Q6175">
            <v>1014</v>
          </cell>
        </row>
        <row r="6176">
          <cell r="J6176" t="str">
            <v>IMPLEMENTOS DE SEGURIDAD</v>
          </cell>
          <cell r="K6176" t="str">
            <v>hh</v>
          </cell>
          <cell r="M6176">
            <v>6.3799999999999996E-2</v>
          </cell>
          <cell r="N6176">
            <v>0.47</v>
          </cell>
          <cell r="O6176">
            <v>0.03</v>
          </cell>
          <cell r="P6176">
            <v>25.88</v>
          </cell>
          <cell r="Q6176">
            <v>12.17</v>
          </cell>
        </row>
        <row r="6177">
          <cell r="J6177" t="str">
            <v>CAMION VOLQUETE 12 m3</v>
          </cell>
          <cell r="K6177" t="str">
            <v>hm</v>
          </cell>
          <cell r="M6177">
            <v>3.2800000000000003E-2</v>
          </cell>
          <cell r="N6177">
            <v>130.97999999999999</v>
          </cell>
          <cell r="O6177">
            <v>4.3</v>
          </cell>
          <cell r="P6177">
            <v>13.3</v>
          </cell>
          <cell r="Q6177">
            <v>1744.08</v>
          </cell>
        </row>
        <row r="6178">
          <cell r="J6178" t="str">
            <v>CARGADOR RETROEXCAVADOR 62 HP 1 yd3</v>
          </cell>
          <cell r="K6178" t="str">
            <v>hm</v>
          </cell>
          <cell r="M6178">
            <v>8.6999999999999994E-3</v>
          </cell>
          <cell r="N6178">
            <v>94.09</v>
          </cell>
          <cell r="O6178">
            <v>0.82</v>
          </cell>
          <cell r="P6178">
            <v>3.53</v>
          </cell>
          <cell r="Q6178">
            <v>332.59</v>
          </cell>
        </row>
        <row r="6179">
          <cell r="J6179" t="str">
            <v>CABLE ELECTRICO 3x1x240 MM2 NYY</v>
          </cell>
          <cell r="K6179" t="str">
            <v>m</v>
          </cell>
          <cell r="M6179">
            <v>1</v>
          </cell>
          <cell r="N6179">
            <v>392.7</v>
          </cell>
          <cell r="O6179">
            <v>392.7</v>
          </cell>
          <cell r="P6179">
            <v>107</v>
          </cell>
          <cell r="Q6179">
            <v>42018.9</v>
          </cell>
        </row>
        <row r="6180">
          <cell r="J6180" t="str">
            <v>CABLE ELECTRICO 3x1x10 MM NYY</v>
          </cell>
          <cell r="K6180" t="str">
            <v>m</v>
          </cell>
          <cell r="M6180">
            <v>1</v>
          </cell>
          <cell r="N6180">
            <v>18.079999999999998</v>
          </cell>
          <cell r="O6180">
            <v>18.079999999999998</v>
          </cell>
          <cell r="P6180">
            <v>576</v>
          </cell>
          <cell r="Q6180">
            <v>10414.08</v>
          </cell>
        </row>
        <row r="6181">
          <cell r="J6181" t="str">
            <v>CABLE ELECTRICO 3x1x50 MM NYY + 1x25MM2 NYY</v>
          </cell>
          <cell r="K6181" t="str">
            <v>m</v>
          </cell>
          <cell r="M6181">
            <v>1</v>
          </cell>
          <cell r="N6181">
            <v>270.14999999999998</v>
          </cell>
          <cell r="O6181">
            <v>270.14999999999998</v>
          </cell>
          <cell r="P6181">
            <v>683</v>
          </cell>
          <cell r="Q6181">
            <v>184512.45</v>
          </cell>
        </row>
        <row r="6182">
          <cell r="J6182" t="str">
            <v>CABLE ELECTRICO 2x1x10 MM NYY</v>
          </cell>
          <cell r="K6182" t="str">
            <v>m</v>
          </cell>
          <cell r="M6182">
            <v>1</v>
          </cell>
          <cell r="N6182">
            <v>17.72</v>
          </cell>
          <cell r="O6182">
            <v>17.72</v>
          </cell>
          <cell r="P6182">
            <v>380</v>
          </cell>
          <cell r="Q6182">
            <v>6733.6</v>
          </cell>
        </row>
        <row r="6183">
          <cell r="J6183" t="str">
            <v>CABLE ELECTRICO 3x1x6 MM NYY</v>
          </cell>
          <cell r="K6183" t="str">
            <v>m</v>
          </cell>
          <cell r="M6183">
            <v>1</v>
          </cell>
          <cell r="N6183">
            <v>14.9</v>
          </cell>
          <cell r="O6183">
            <v>14.9</v>
          </cell>
          <cell r="P6183">
            <v>975</v>
          </cell>
          <cell r="Q6183">
            <v>14527.5</v>
          </cell>
        </row>
        <row r="6184">
          <cell r="J6184" t="str">
            <v>CABLE ELECTRICO 2x1x6 MM NYY</v>
          </cell>
          <cell r="K6184" t="str">
            <v>m</v>
          </cell>
          <cell r="M6184">
            <v>1</v>
          </cell>
          <cell r="N6184">
            <v>13.21</v>
          </cell>
          <cell r="O6184">
            <v>13.21</v>
          </cell>
          <cell r="P6184">
            <v>136</v>
          </cell>
          <cell r="Q6184">
            <v>1796.56</v>
          </cell>
        </row>
        <row r="6185">
          <cell r="J6185" t="str">
            <v>CABLE ELECTRICO 3x1x16 MM NYY</v>
          </cell>
          <cell r="K6185" t="str">
            <v>m</v>
          </cell>
          <cell r="M6185">
            <v>1</v>
          </cell>
          <cell r="N6185">
            <v>27.01</v>
          </cell>
          <cell r="O6185">
            <v>27.01</v>
          </cell>
          <cell r="P6185">
            <v>173</v>
          </cell>
          <cell r="Q6185">
            <v>4672.7299999999996</v>
          </cell>
        </row>
        <row r="6186">
          <cell r="J6186" t="str">
            <v>SC CONCRETO PREMEZCLADO F'C=175 SIN ACARREO</v>
          </cell>
          <cell r="K6186" t="str">
            <v>m3</v>
          </cell>
          <cell r="M6186">
            <v>1.022</v>
          </cell>
          <cell r="N6186">
            <v>250</v>
          </cell>
          <cell r="O6186">
            <v>255.5</v>
          </cell>
          <cell r="P6186">
            <v>3.07</v>
          </cell>
          <cell r="Q6186">
            <v>766.5</v>
          </cell>
        </row>
        <row r="6187">
          <cell r="J6187" t="str">
            <v>JEFE DE GRUPO</v>
          </cell>
          <cell r="K6187" t="str">
            <v>hh</v>
          </cell>
          <cell r="M6187">
            <v>1.7779</v>
          </cell>
          <cell r="N6187">
            <v>13.01</v>
          </cell>
          <cell r="O6187">
            <v>23.13</v>
          </cell>
          <cell r="P6187">
            <v>5.33</v>
          </cell>
          <cell r="Q6187">
            <v>69.39</v>
          </cell>
        </row>
        <row r="6188">
          <cell r="J6188" t="str">
            <v>OPERARIO</v>
          </cell>
          <cell r="K6188" t="str">
            <v>hh</v>
          </cell>
          <cell r="M6188">
            <v>17.777899999999999</v>
          </cell>
          <cell r="N6188">
            <v>12.2</v>
          </cell>
          <cell r="O6188">
            <v>216.89</v>
          </cell>
          <cell r="P6188">
            <v>53.33</v>
          </cell>
          <cell r="Q6188">
            <v>650.66999999999996</v>
          </cell>
        </row>
        <row r="6189">
          <cell r="J6189" t="str">
            <v>OFICIAL</v>
          </cell>
          <cell r="K6189" t="str">
            <v>hh</v>
          </cell>
          <cell r="M6189">
            <v>8.8887</v>
          </cell>
          <cell r="N6189">
            <v>10.87</v>
          </cell>
          <cell r="O6189">
            <v>96.62</v>
          </cell>
          <cell r="P6189">
            <v>26.67</v>
          </cell>
          <cell r="Q6189">
            <v>289.86</v>
          </cell>
        </row>
        <row r="6190">
          <cell r="J6190" t="str">
            <v>AYUDANTE</v>
          </cell>
          <cell r="K6190" t="str">
            <v>hh</v>
          </cell>
          <cell r="M6190">
            <v>71.111099999999993</v>
          </cell>
          <cell r="N6190">
            <v>9.81</v>
          </cell>
          <cell r="O6190">
            <v>697.6</v>
          </cell>
          <cell r="P6190">
            <v>213.33</v>
          </cell>
          <cell r="Q6190">
            <v>2092.8000000000002</v>
          </cell>
        </row>
        <row r="6191">
          <cell r="J6191" t="str">
            <v>OPERADOR DE EQUIPO PESADO</v>
          </cell>
          <cell r="K6191" t="str">
            <v>hh</v>
          </cell>
          <cell r="M6191">
            <v>1.1108</v>
          </cell>
          <cell r="N6191">
            <v>12.64</v>
          </cell>
          <cell r="O6191">
            <v>14.04</v>
          </cell>
          <cell r="P6191">
            <v>3.33</v>
          </cell>
          <cell r="Q6191">
            <v>42.12</v>
          </cell>
        </row>
        <row r="6192">
          <cell r="J6192" t="str">
            <v>ALAMBRE NEGRO RECOCIDO Nº 16</v>
          </cell>
          <cell r="K6192" t="str">
            <v>Kg</v>
          </cell>
          <cell r="M6192">
            <v>0.50160000000000005</v>
          </cell>
          <cell r="N6192">
            <v>3.11</v>
          </cell>
          <cell r="O6192">
            <v>1.56</v>
          </cell>
          <cell r="P6192">
            <v>1.5</v>
          </cell>
          <cell r="Q6192">
            <v>4.68</v>
          </cell>
        </row>
        <row r="6193">
          <cell r="J6193" t="str">
            <v>ALAMBRE NEGRO RECOCIDO Nº 8</v>
          </cell>
          <cell r="K6193" t="str">
            <v>Kg</v>
          </cell>
          <cell r="M6193">
            <v>0.5</v>
          </cell>
          <cell r="N6193">
            <v>3</v>
          </cell>
          <cell r="O6193">
            <v>1.5</v>
          </cell>
          <cell r="P6193">
            <v>1.5</v>
          </cell>
          <cell r="Q6193">
            <v>4.5</v>
          </cell>
        </row>
        <row r="6194">
          <cell r="J6194" t="str">
            <v>CLAVOS PARA CEMENTO CON CABEZA</v>
          </cell>
          <cell r="K6194" t="str">
            <v>Kg</v>
          </cell>
          <cell r="M6194">
            <v>0.5</v>
          </cell>
          <cell r="N6194">
            <v>4</v>
          </cell>
          <cell r="O6194">
            <v>2</v>
          </cell>
          <cell r="P6194">
            <v>1.5</v>
          </cell>
          <cell r="Q6194">
            <v>6</v>
          </cell>
        </row>
        <row r="6195">
          <cell r="J6195" t="str">
            <v>ACERO CORRUGADO fy=4200 kg/cm2 GRADO 60</v>
          </cell>
          <cell r="K6195" t="str">
            <v>Kg</v>
          </cell>
          <cell r="M6195">
            <v>10.0207</v>
          </cell>
          <cell r="N6195">
            <v>2.33</v>
          </cell>
          <cell r="O6195">
            <v>23.35</v>
          </cell>
          <cell r="P6195">
            <v>30.06</v>
          </cell>
          <cell r="Q6195">
            <v>70.05</v>
          </cell>
        </row>
        <row r="6196">
          <cell r="J6196" t="str">
            <v>ARENA FINA</v>
          </cell>
          <cell r="K6196" t="str">
            <v>m3</v>
          </cell>
          <cell r="M6196">
            <v>0.09</v>
          </cell>
          <cell r="N6196">
            <v>31.54</v>
          </cell>
          <cell r="O6196">
            <v>2.84</v>
          </cell>
          <cell r="P6196">
            <v>0.27</v>
          </cell>
          <cell r="Q6196">
            <v>8.52</v>
          </cell>
        </row>
        <row r="6197">
          <cell r="J6197" t="str">
            <v>TAPA DE CONCRETO ARMADO PARA BUZON</v>
          </cell>
          <cell r="K6197" t="str">
            <v>u</v>
          </cell>
          <cell r="M6197">
            <v>1</v>
          </cell>
          <cell r="N6197">
            <v>132</v>
          </cell>
          <cell r="O6197">
            <v>132</v>
          </cell>
          <cell r="P6197">
            <v>3</v>
          </cell>
          <cell r="Q6197">
            <v>396</v>
          </cell>
        </row>
        <row r="6198">
          <cell r="J6198" t="str">
            <v>FLETE TRANSPORTE LOCAL</v>
          </cell>
          <cell r="K6198" t="str">
            <v>Kg</v>
          </cell>
          <cell r="M6198">
            <v>120</v>
          </cell>
          <cell r="N6198">
            <v>0.15</v>
          </cell>
          <cell r="O6198">
            <v>18</v>
          </cell>
          <cell r="P6198">
            <v>360</v>
          </cell>
          <cell r="Q6198">
            <v>54</v>
          </cell>
        </row>
        <row r="6199">
          <cell r="J6199" t="str">
            <v>AGUA PUESTA EN OBRA</v>
          </cell>
          <cell r="K6199" t="str">
            <v>m3</v>
          </cell>
          <cell r="M6199">
            <v>0.15040000000000001</v>
          </cell>
          <cell r="N6199">
            <v>8.51</v>
          </cell>
          <cell r="O6199">
            <v>1.28</v>
          </cell>
          <cell r="P6199">
            <v>0.45</v>
          </cell>
          <cell r="Q6199">
            <v>3.84</v>
          </cell>
        </row>
        <row r="6200">
          <cell r="J6200" t="str">
            <v>MADERA TORNILLO INC. CORTE</v>
          </cell>
          <cell r="K6200" t="str">
            <v>p2</v>
          </cell>
          <cell r="M6200">
            <v>17</v>
          </cell>
          <cell r="N6200">
            <v>3.7</v>
          </cell>
          <cell r="O6200">
            <v>62.9</v>
          </cell>
          <cell r="P6200">
            <v>51</v>
          </cell>
          <cell r="Q6200">
            <v>188.7</v>
          </cell>
        </row>
        <row r="6201">
          <cell r="J6201" t="str">
            <v>PETROLEO D-2</v>
          </cell>
          <cell r="K6201" t="str">
            <v>gal</v>
          </cell>
          <cell r="M6201">
            <v>3.6655000000000002</v>
          </cell>
          <cell r="N6201">
            <v>8.4</v>
          </cell>
          <cell r="O6201">
            <v>30.79</v>
          </cell>
          <cell r="P6201">
            <v>11</v>
          </cell>
          <cell r="Q6201">
            <v>92.37</v>
          </cell>
        </row>
        <row r="6202">
          <cell r="J6202" t="str">
            <v>IMPLEMENTOS DE SEGURIDAD</v>
          </cell>
          <cell r="K6202" t="str">
            <v>hh</v>
          </cell>
          <cell r="M6202">
            <v>100.6596</v>
          </cell>
          <cell r="N6202">
            <v>0.47</v>
          </cell>
          <cell r="O6202">
            <v>47.31</v>
          </cell>
          <cell r="P6202">
            <v>301.98</v>
          </cell>
          <cell r="Q6202">
            <v>141.93</v>
          </cell>
        </row>
        <row r="6203">
          <cell r="J6203" t="str">
            <v>HERRAMIENTAS MANUALES</v>
          </cell>
          <cell r="K6203" t="str">
            <v>%MO</v>
          </cell>
          <cell r="M6203">
            <v>0.05</v>
          </cell>
          <cell r="N6203">
            <v>1100.18</v>
          </cell>
          <cell r="O6203">
            <v>55.01</v>
          </cell>
          <cell r="P6203">
            <v>0.15</v>
          </cell>
          <cell r="Q6203">
            <v>165.03</v>
          </cell>
        </row>
        <row r="6204">
          <cell r="J6204" t="str">
            <v>MOLDE METALICO PARA BUZON</v>
          </cell>
          <cell r="K6204" t="str">
            <v>m2</v>
          </cell>
          <cell r="M6204">
            <v>12</v>
          </cell>
          <cell r="N6204">
            <v>10</v>
          </cell>
          <cell r="O6204">
            <v>120</v>
          </cell>
          <cell r="P6204">
            <v>36</v>
          </cell>
          <cell r="Q6204">
            <v>360</v>
          </cell>
        </row>
        <row r="6205">
          <cell r="J6205" t="str">
            <v>ANDAMIO METALICO 2.5mx3.6m</v>
          </cell>
          <cell r="K6205" t="str">
            <v>dia</v>
          </cell>
          <cell r="M6205">
            <v>0.50029999999999997</v>
          </cell>
          <cell r="N6205">
            <v>16.09</v>
          </cell>
          <cell r="O6205">
            <v>8.0500000000000007</v>
          </cell>
          <cell r="P6205">
            <v>1.5</v>
          </cell>
          <cell r="Q6205">
            <v>24.15</v>
          </cell>
        </row>
        <row r="6206">
          <cell r="J6206" t="str">
            <v>COMPACTADOR VIBRATORIO TIPO PLANCHA 4 HP</v>
          </cell>
          <cell r="K6206" t="str">
            <v>hm</v>
          </cell>
          <cell r="M6206">
            <v>0.8</v>
          </cell>
          <cell r="N6206">
            <v>5</v>
          </cell>
          <cell r="O6206">
            <v>4</v>
          </cell>
          <cell r="P6206">
            <v>2.4</v>
          </cell>
          <cell r="Q6206">
            <v>12</v>
          </cell>
        </row>
        <row r="6207">
          <cell r="J6207" t="str">
            <v>RETROEXCAVADOR S/LLANTAS 58 HP 1 YD3.</v>
          </cell>
          <cell r="K6207" t="str">
            <v>hm</v>
          </cell>
          <cell r="M6207">
            <v>1.4876</v>
          </cell>
          <cell r="N6207">
            <v>46.51</v>
          </cell>
          <cell r="O6207">
            <v>69.19</v>
          </cell>
          <cell r="P6207">
            <v>4.46</v>
          </cell>
          <cell r="Q6207">
            <v>207.57</v>
          </cell>
        </row>
        <row r="6208">
          <cell r="J6208" t="str">
            <v>VIBRADOR DE CONCRETO3/4" - 2"</v>
          </cell>
          <cell r="K6208" t="str">
            <v>hm</v>
          </cell>
          <cell r="M6208">
            <v>3.2</v>
          </cell>
          <cell r="N6208">
            <v>5</v>
          </cell>
          <cell r="O6208">
            <v>16</v>
          </cell>
          <cell r="P6208">
            <v>9.6</v>
          </cell>
          <cell r="Q6208">
            <v>48</v>
          </cell>
        </row>
        <row r="6209">
          <cell r="J6209" t="str">
            <v>JEFE DE GRUPO</v>
          </cell>
          <cell r="K6209" t="str">
            <v>hh</v>
          </cell>
          <cell r="M6209">
            <v>7.9899999999999999E-2</v>
          </cell>
          <cell r="N6209">
            <v>13.01</v>
          </cell>
          <cell r="O6209">
            <v>1.04</v>
          </cell>
          <cell r="P6209">
            <v>7.99</v>
          </cell>
          <cell r="Q6209">
            <v>104</v>
          </cell>
        </row>
        <row r="6210">
          <cell r="J6210" t="str">
            <v>OPERARIO</v>
          </cell>
          <cell r="K6210" t="str">
            <v>hh</v>
          </cell>
          <cell r="M6210">
            <v>0.8</v>
          </cell>
          <cell r="N6210">
            <v>12.2</v>
          </cell>
          <cell r="O6210">
            <v>9.76</v>
          </cell>
          <cell r="P6210">
            <v>80</v>
          </cell>
          <cell r="Q6210">
            <v>976</v>
          </cell>
        </row>
        <row r="6211">
          <cell r="J6211" t="str">
            <v>OFICIAL</v>
          </cell>
          <cell r="K6211" t="str">
            <v>hh</v>
          </cell>
          <cell r="M6211">
            <v>0</v>
          </cell>
          <cell r="N6211">
            <v>10.87</v>
          </cell>
          <cell r="O6211">
            <v>0</v>
          </cell>
          <cell r="P6211">
            <v>0</v>
          </cell>
          <cell r="Q6211">
            <v>0</v>
          </cell>
        </row>
        <row r="6212">
          <cell r="J6212" t="str">
            <v>AYUDANTE</v>
          </cell>
          <cell r="K6212" t="str">
            <v>hh</v>
          </cell>
          <cell r="M6212">
            <v>1.6004</v>
          </cell>
          <cell r="N6212">
            <v>9.81</v>
          </cell>
          <cell r="O6212">
            <v>15.7</v>
          </cell>
          <cell r="P6212">
            <v>160.04</v>
          </cell>
          <cell r="Q6212">
            <v>1570</v>
          </cell>
        </row>
        <row r="6213">
          <cell r="J6213" t="str">
            <v>DUCTO DE CONCRETO DE 4 VIAS</v>
          </cell>
          <cell r="K6213" t="str">
            <v>u</v>
          </cell>
          <cell r="M6213">
            <v>1</v>
          </cell>
          <cell r="N6213">
            <v>35</v>
          </cell>
          <cell r="O6213">
            <v>35</v>
          </cell>
          <cell r="P6213">
            <v>100</v>
          </cell>
          <cell r="Q6213">
            <v>3500</v>
          </cell>
        </row>
        <row r="6214">
          <cell r="J6214" t="str">
            <v>CONCRETO PREMEZCLADO f'c=100 kg/cm2, Piedra 57, Slump 3-4"</v>
          </cell>
          <cell r="K6214" t="str">
            <v>m3</v>
          </cell>
          <cell r="M6214">
            <v>1.2500000000000001E-2</v>
          </cell>
          <cell r="N6214">
            <v>178.29</v>
          </cell>
          <cell r="O6214">
            <v>2.23</v>
          </cell>
          <cell r="P6214">
            <v>1.25</v>
          </cell>
          <cell r="Q6214">
            <v>223</v>
          </cell>
        </row>
        <row r="6215">
          <cell r="J6215" t="str">
            <v>IMPLEMENTOS DE SEGURIDAD</v>
          </cell>
          <cell r="K6215" t="str">
            <v>hh</v>
          </cell>
          <cell r="M6215">
            <v>2.4893999999999998</v>
          </cell>
          <cell r="N6215">
            <v>0.47</v>
          </cell>
          <cell r="O6215">
            <v>1.17</v>
          </cell>
          <cell r="P6215">
            <v>248.94</v>
          </cell>
          <cell r="Q6215">
            <v>117</v>
          </cell>
        </row>
        <row r="6216">
          <cell r="J6216" t="str">
            <v>HERRAMIENTAS MANUALES</v>
          </cell>
          <cell r="K6216" t="str">
            <v>%MO</v>
          </cell>
          <cell r="M6216">
            <v>0.05</v>
          </cell>
          <cell r="N6216">
            <v>28.22</v>
          </cell>
          <cell r="O6216">
            <v>1.41</v>
          </cell>
          <cell r="P6216">
            <v>5</v>
          </cell>
          <cell r="Q6216">
            <v>141</v>
          </cell>
        </row>
        <row r="6217">
          <cell r="J6217" t="str">
            <v>JEFE DE GRUPO</v>
          </cell>
          <cell r="K6217" t="str">
            <v>hh</v>
          </cell>
          <cell r="M6217">
            <v>7.9899999999999999E-2</v>
          </cell>
          <cell r="N6217">
            <v>13.01</v>
          </cell>
          <cell r="O6217">
            <v>1.04</v>
          </cell>
          <cell r="P6217">
            <v>7.35</v>
          </cell>
          <cell r="Q6217">
            <v>95.68</v>
          </cell>
        </row>
        <row r="6218">
          <cell r="J6218" t="str">
            <v>OPERARIO</v>
          </cell>
          <cell r="K6218" t="str">
            <v>hh</v>
          </cell>
          <cell r="M6218">
            <v>0.8</v>
          </cell>
          <cell r="N6218">
            <v>12.2</v>
          </cell>
          <cell r="O6218">
            <v>9.76</v>
          </cell>
          <cell r="P6218">
            <v>73.599999999999994</v>
          </cell>
          <cell r="Q6218">
            <v>897.92</v>
          </cell>
        </row>
        <row r="6219">
          <cell r="J6219" t="str">
            <v>OFICIAL</v>
          </cell>
          <cell r="K6219" t="str">
            <v>hh</v>
          </cell>
          <cell r="M6219">
            <v>0.8004</v>
          </cell>
          <cell r="N6219">
            <v>10.87</v>
          </cell>
          <cell r="O6219">
            <v>8.6999999999999993</v>
          </cell>
          <cell r="P6219">
            <v>73.64</v>
          </cell>
          <cell r="Q6219">
            <v>800.4</v>
          </cell>
        </row>
        <row r="6220">
          <cell r="J6220" t="str">
            <v>AYUDANTE</v>
          </cell>
          <cell r="K6220" t="str">
            <v>hh</v>
          </cell>
          <cell r="M6220">
            <v>2.3996</v>
          </cell>
          <cell r="N6220">
            <v>9.81</v>
          </cell>
          <cell r="O6220">
            <v>23.54</v>
          </cell>
          <cell r="P6220">
            <v>220.76</v>
          </cell>
          <cell r="Q6220">
            <v>2165.6799999999998</v>
          </cell>
        </row>
        <row r="6221">
          <cell r="J6221" t="str">
            <v>DUCTOS DE 12 VIAS PVC-P 100 MM</v>
          </cell>
          <cell r="K6221" t="str">
            <v>m3</v>
          </cell>
          <cell r="M6221">
            <v>12.422499999999999</v>
          </cell>
          <cell r="N6221">
            <v>17.04</v>
          </cell>
          <cell r="O6221">
            <v>211.68</v>
          </cell>
          <cell r="P6221">
            <v>1142.8699999999999</v>
          </cell>
          <cell r="Q6221">
            <v>19474.560000000001</v>
          </cell>
        </row>
        <row r="6222">
          <cell r="J6222" t="str">
            <v>CONCRETO PREMEZCLADO f'c=100 kg/cm2, Piedra 57, Slump 3-4"</v>
          </cell>
          <cell r="K6222" t="str">
            <v>m3</v>
          </cell>
          <cell r="M6222">
            <v>0.42</v>
          </cell>
          <cell r="N6222">
            <v>178.29</v>
          </cell>
          <cell r="O6222">
            <v>74.88</v>
          </cell>
          <cell r="P6222">
            <v>38.64</v>
          </cell>
          <cell r="Q6222">
            <v>6888.96</v>
          </cell>
        </row>
        <row r="6223">
          <cell r="J6223" t="str">
            <v>PEGAMENTO PARA PVC AGUA FORDUIT 1/4 GL</v>
          </cell>
          <cell r="K6223" t="str">
            <v>gal</v>
          </cell>
          <cell r="M6223">
            <v>0.82</v>
          </cell>
          <cell r="N6223">
            <v>25.83</v>
          </cell>
          <cell r="O6223">
            <v>21.18</v>
          </cell>
          <cell r="P6223">
            <v>75.44</v>
          </cell>
          <cell r="Q6223">
            <v>1948.56</v>
          </cell>
        </row>
        <row r="6224">
          <cell r="J6224" t="str">
            <v>HOJA DE SIERRA</v>
          </cell>
          <cell r="K6224" t="str">
            <v>u</v>
          </cell>
          <cell r="M6224">
            <v>0.10100000000000001</v>
          </cell>
          <cell r="N6224">
            <v>4.16</v>
          </cell>
          <cell r="O6224">
            <v>0.42</v>
          </cell>
          <cell r="P6224">
            <v>9.2899999999999991</v>
          </cell>
          <cell r="Q6224">
            <v>38.64</v>
          </cell>
        </row>
        <row r="6225">
          <cell r="J6225" t="str">
            <v>WAIPE/TRAPO INDUSTRIAL</v>
          </cell>
          <cell r="K6225" t="str">
            <v>KG</v>
          </cell>
          <cell r="M6225">
            <v>4.9799999999999997E-2</v>
          </cell>
          <cell r="N6225">
            <v>9.23</v>
          </cell>
          <cell r="O6225">
            <v>0.46</v>
          </cell>
          <cell r="P6225">
            <v>4.58</v>
          </cell>
          <cell r="Q6225">
            <v>42.32</v>
          </cell>
        </row>
        <row r="6226">
          <cell r="J6226" t="str">
            <v>AGUA PUESTA EN OBRA</v>
          </cell>
          <cell r="K6226" t="str">
            <v>m3</v>
          </cell>
          <cell r="M6226">
            <v>0.15040000000000001</v>
          </cell>
          <cell r="N6226">
            <v>8.51</v>
          </cell>
          <cell r="O6226">
            <v>1.28</v>
          </cell>
          <cell r="P6226">
            <v>13.84</v>
          </cell>
          <cell r="Q6226">
            <v>117.76</v>
          </cell>
        </row>
        <row r="6227">
          <cell r="J6227" t="str">
            <v>IMPLEMENTOS DE SEGURIDAD</v>
          </cell>
          <cell r="K6227" t="str">
            <v>hh</v>
          </cell>
          <cell r="M6227">
            <v>4.0850999999999997</v>
          </cell>
          <cell r="N6227">
            <v>0.47</v>
          </cell>
          <cell r="O6227">
            <v>1.92</v>
          </cell>
          <cell r="P6227">
            <v>375.83</v>
          </cell>
          <cell r="Q6227">
            <v>176.64</v>
          </cell>
        </row>
        <row r="6228">
          <cell r="J6228" t="str">
            <v>HERRAMIENTAS MANUALES</v>
          </cell>
          <cell r="K6228" t="str">
            <v>%MO</v>
          </cell>
          <cell r="M6228">
            <v>0.05</v>
          </cell>
          <cell r="N6228">
            <v>45.84</v>
          </cell>
          <cell r="O6228">
            <v>2.29</v>
          </cell>
          <cell r="P6228">
            <v>4.5999999999999996</v>
          </cell>
          <cell r="Q6228">
            <v>210.68</v>
          </cell>
        </row>
        <row r="6229">
          <cell r="J6229" t="str">
            <v>ANDAMIO METALICO 2.5mx3.6m</v>
          </cell>
          <cell r="K6229" t="str">
            <v>dia</v>
          </cell>
          <cell r="M6229">
            <v>0.50029999999999997</v>
          </cell>
          <cell r="N6229">
            <v>16.09</v>
          </cell>
          <cell r="O6229">
            <v>8.0500000000000007</v>
          </cell>
          <cell r="P6229">
            <v>46.03</v>
          </cell>
          <cell r="Q6229">
            <v>740.6</v>
          </cell>
        </row>
        <row r="6230">
          <cell r="J6230" t="str">
            <v>VIBRADOR DE CONCRETO3/4" - 2"</v>
          </cell>
          <cell r="K6230" t="str">
            <v>hm</v>
          </cell>
          <cell r="M6230">
            <v>0.8</v>
          </cell>
          <cell r="N6230">
            <v>5</v>
          </cell>
          <cell r="O6230">
            <v>4</v>
          </cell>
          <cell r="P6230">
            <v>73.599999999999994</v>
          </cell>
          <cell r="Q6230">
            <v>368</v>
          </cell>
        </row>
        <row r="6231">
          <cell r="J6231" t="str">
            <v>TABLERO DE TRANSFERENCIA Y LUMINARIAS</v>
          </cell>
          <cell r="K6231" t="str">
            <v>glb</v>
          </cell>
          <cell r="M6231">
            <v>1</v>
          </cell>
          <cell r="N6231">
            <v>48000</v>
          </cell>
          <cell r="O6231">
            <v>48000</v>
          </cell>
          <cell r="P6231">
            <v>1</v>
          </cell>
          <cell r="Q6231">
            <v>48000</v>
          </cell>
        </row>
        <row r="6232">
          <cell r="J6232" t="str">
            <v>BANDEJA TIPO BFP DE 200 X 51 X 2400 MM</v>
          </cell>
          <cell r="K6232" t="str">
            <v>u</v>
          </cell>
          <cell r="M6232">
            <v>1</v>
          </cell>
          <cell r="N6232">
            <v>158.07</v>
          </cell>
          <cell r="O6232">
            <v>158.07</v>
          </cell>
          <cell r="P6232">
            <v>2116</v>
          </cell>
          <cell r="Q6232">
            <v>334476.12</v>
          </cell>
        </row>
        <row r="6233">
          <cell r="J6233" t="str">
            <v>BANDEJA TIPO BFP DE 300 X 51 X 2400 MM</v>
          </cell>
          <cell r="K6233" t="str">
            <v>u</v>
          </cell>
          <cell r="M6233">
            <v>1</v>
          </cell>
          <cell r="N6233">
            <v>181.07</v>
          </cell>
          <cell r="O6233">
            <v>181.07</v>
          </cell>
          <cell r="P6233">
            <v>64</v>
          </cell>
          <cell r="Q6233">
            <v>11588.48</v>
          </cell>
        </row>
        <row r="6234">
          <cell r="J6234" t="str">
            <v>TUBERIAS PVC-P 20 MM</v>
          </cell>
          <cell r="K6234" t="str">
            <v>m</v>
          </cell>
          <cell r="M6234">
            <v>1</v>
          </cell>
          <cell r="N6234">
            <v>8.34</v>
          </cell>
          <cell r="O6234">
            <v>8.34</v>
          </cell>
          <cell r="P6234">
            <v>9344</v>
          </cell>
          <cell r="Q6234">
            <v>77928.960000000006</v>
          </cell>
        </row>
        <row r="6235">
          <cell r="J6235" t="str">
            <v>TUBERIA FºGº 25 MM INCLUYE TUERCA Y CONTRATUERCA</v>
          </cell>
          <cell r="K6235" t="str">
            <v>m</v>
          </cell>
          <cell r="M6235">
            <v>1</v>
          </cell>
          <cell r="N6235">
            <v>19.829999999999998</v>
          </cell>
          <cell r="O6235">
            <v>19.829999999999998</v>
          </cell>
          <cell r="P6235">
            <v>4122</v>
          </cell>
          <cell r="Q6235">
            <v>81739.259999999995</v>
          </cell>
        </row>
        <row r="6236">
          <cell r="J6236" t="str">
            <v>CABLE ELECTRICO 1 X 25 MM2. THW</v>
          </cell>
          <cell r="K6236" t="str">
            <v>m</v>
          </cell>
          <cell r="M6236">
            <v>1</v>
          </cell>
          <cell r="N6236">
            <v>16.989999999999998</v>
          </cell>
          <cell r="O6236">
            <v>16.989999999999998</v>
          </cell>
          <cell r="P6236">
            <v>960</v>
          </cell>
          <cell r="Q6236">
            <v>16310.4</v>
          </cell>
        </row>
        <row r="6237">
          <cell r="J6237" t="str">
            <v>CABLE ELECTRICO 1 X 16 MM2. THW</v>
          </cell>
          <cell r="K6237" t="str">
            <v>m</v>
          </cell>
          <cell r="M6237">
            <v>1</v>
          </cell>
          <cell r="N6237">
            <v>11.22</v>
          </cell>
          <cell r="O6237">
            <v>11.22</v>
          </cell>
          <cell r="P6237">
            <v>9624</v>
          </cell>
          <cell r="Q6237">
            <v>107981.28</v>
          </cell>
        </row>
        <row r="6238">
          <cell r="J6238" t="str">
            <v>CABLE ELECTRICO 1 X 10 MM2. THW</v>
          </cell>
          <cell r="K6238" t="str">
            <v>m</v>
          </cell>
          <cell r="M6238">
            <v>1</v>
          </cell>
          <cell r="N6238">
            <v>7.48</v>
          </cell>
          <cell r="O6238">
            <v>7.48</v>
          </cell>
          <cell r="P6238">
            <v>660</v>
          </cell>
          <cell r="Q6238">
            <v>4936.8</v>
          </cell>
        </row>
        <row r="6239">
          <cell r="J6239" t="str">
            <v>CABLE ELECTRICO 1 X 6 MM2. THW</v>
          </cell>
          <cell r="K6239" t="str">
            <v>m</v>
          </cell>
          <cell r="M6239">
            <v>1</v>
          </cell>
          <cell r="N6239">
            <v>5.2</v>
          </cell>
          <cell r="O6239">
            <v>5.2</v>
          </cell>
          <cell r="P6239">
            <v>4248</v>
          </cell>
          <cell r="Q6239">
            <v>22089.599999999999</v>
          </cell>
        </row>
        <row r="6240">
          <cell r="J6240" t="str">
            <v>CABLE ELECTRICO 1 X 4 MM2. THW</v>
          </cell>
          <cell r="K6240" t="str">
            <v>m</v>
          </cell>
          <cell r="M6240">
            <v>1</v>
          </cell>
          <cell r="N6240">
            <v>4.0999999999999996</v>
          </cell>
          <cell r="O6240">
            <v>4.0999999999999996</v>
          </cell>
          <cell r="P6240">
            <v>10400</v>
          </cell>
          <cell r="Q6240">
            <v>42640</v>
          </cell>
        </row>
        <row r="6241">
          <cell r="J6241" t="str">
            <v>CABLE ELECTRICO 1 X 2.5 MM2. THW</v>
          </cell>
          <cell r="K6241" t="str">
            <v>m</v>
          </cell>
          <cell r="M6241">
            <v>1</v>
          </cell>
          <cell r="N6241">
            <v>3.16</v>
          </cell>
          <cell r="O6241">
            <v>3.16</v>
          </cell>
          <cell r="P6241">
            <v>33376</v>
          </cell>
          <cell r="Q6241">
            <v>105468.16</v>
          </cell>
        </row>
        <row r="6242">
          <cell r="J6242" t="str">
            <v>CABLE ELECTRICO TW AWG-MCM NO. 14 -2.5 MM2.</v>
          </cell>
          <cell r="K6242" t="str">
            <v>m</v>
          </cell>
          <cell r="M6242">
            <v>1</v>
          </cell>
          <cell r="N6242">
            <v>2.48</v>
          </cell>
          <cell r="O6242">
            <v>2.48</v>
          </cell>
          <cell r="P6242">
            <v>888</v>
          </cell>
          <cell r="Q6242">
            <v>2202.2399999999998</v>
          </cell>
        </row>
        <row r="6243">
          <cell r="J6243" t="str">
            <v>CABLE ELECTRICO TW AWG-MCM NO. 8 -10 MM2.</v>
          </cell>
          <cell r="K6243" t="str">
            <v>m</v>
          </cell>
          <cell r="M6243">
            <v>1</v>
          </cell>
          <cell r="N6243">
            <v>5.85</v>
          </cell>
          <cell r="O6243">
            <v>5.85</v>
          </cell>
          <cell r="P6243">
            <v>1633</v>
          </cell>
          <cell r="Q6243">
            <v>9553.0499999999993</v>
          </cell>
        </row>
        <row r="6244">
          <cell r="J6244" t="str">
            <v>SALIDA TOMACORRIENTE SIMPLE</v>
          </cell>
          <cell r="K6244" t="str">
            <v>u</v>
          </cell>
          <cell r="M6244">
            <v>1</v>
          </cell>
          <cell r="N6244">
            <v>23.99</v>
          </cell>
          <cell r="O6244">
            <v>23.99</v>
          </cell>
          <cell r="P6244">
            <v>1280</v>
          </cell>
          <cell r="Q6244">
            <v>30707.200000000001</v>
          </cell>
        </row>
        <row r="6245">
          <cell r="J6245" t="str">
            <v>SALIDA DE INTERRUPTOR UNIPOLAR</v>
          </cell>
          <cell r="K6245" t="str">
            <v>u</v>
          </cell>
          <cell r="M6245">
            <v>1</v>
          </cell>
          <cell r="N6245">
            <v>38.06</v>
          </cell>
          <cell r="O6245">
            <v>38.06</v>
          </cell>
          <cell r="P6245">
            <v>640</v>
          </cell>
          <cell r="Q6245">
            <v>24358.400000000001</v>
          </cell>
        </row>
        <row r="6246">
          <cell r="J6246" t="str">
            <v>LUMINARIA DE SUSPENSION CON EQUIPO VM 250 W</v>
          </cell>
          <cell r="K6246" t="str">
            <v>u</v>
          </cell>
          <cell r="M6246">
            <v>1</v>
          </cell>
          <cell r="N6246">
            <v>494.22</v>
          </cell>
          <cell r="O6246">
            <v>494.22</v>
          </cell>
          <cell r="P6246">
            <v>1640</v>
          </cell>
          <cell r="Q6246">
            <v>810520.8</v>
          </cell>
        </row>
        <row r="6247">
          <cell r="J6247" t="str">
            <v>SISTEMA DE MEDICION CONCENTRADA</v>
          </cell>
          <cell r="K6247" t="str">
            <v>u</v>
          </cell>
          <cell r="M6247">
            <v>1</v>
          </cell>
          <cell r="N6247">
            <v>366.7</v>
          </cell>
          <cell r="O6247">
            <v>366.7</v>
          </cell>
          <cell r="P6247">
            <v>640</v>
          </cell>
          <cell r="Q6247">
            <v>234688</v>
          </cell>
        </row>
        <row r="6248">
          <cell r="J6248" t="str">
            <v>TABLERO DE DISTRIBUCION TIPO MURAL 24 POLOS</v>
          </cell>
          <cell r="K6248" t="str">
            <v>GLB</v>
          </cell>
          <cell r="M6248">
            <v>1</v>
          </cell>
          <cell r="N6248">
            <v>260.41000000000003</v>
          </cell>
          <cell r="O6248">
            <v>260.41000000000003</v>
          </cell>
          <cell r="P6248">
            <v>4</v>
          </cell>
          <cell r="Q6248">
            <v>1041.6400000000001</v>
          </cell>
        </row>
        <row r="6249">
          <cell r="J6249" t="str">
            <v>TABLERO METALICO P/DISTRIBUCION INTERIOR 3-2X16 A</v>
          </cell>
          <cell r="K6249" t="str">
            <v>u</v>
          </cell>
          <cell r="M6249">
            <v>1</v>
          </cell>
          <cell r="N6249">
            <v>192.23</v>
          </cell>
          <cell r="O6249">
            <v>192.23</v>
          </cell>
          <cell r="P6249">
            <v>640</v>
          </cell>
          <cell r="Q6249">
            <v>123027.2</v>
          </cell>
        </row>
        <row r="6250">
          <cell r="J6250" t="str">
            <v>SISTEMA DE PUESTA A TIERRA COMPLETO</v>
          </cell>
          <cell r="K6250" t="str">
            <v>u</v>
          </cell>
          <cell r="M6250">
            <v>1</v>
          </cell>
          <cell r="N6250">
            <v>1299.06</v>
          </cell>
          <cell r="O6250">
            <v>1299.06</v>
          </cell>
          <cell r="P6250">
            <v>4</v>
          </cell>
          <cell r="Q6250">
            <v>5196.24</v>
          </cell>
        </row>
        <row r="6251">
          <cell r="J6251" t="str">
            <v>TUBERIAS PVC-P 20 MM</v>
          </cell>
          <cell r="K6251" t="str">
            <v>m</v>
          </cell>
          <cell r="M6251">
            <v>1</v>
          </cell>
          <cell r="N6251">
            <v>8.34</v>
          </cell>
          <cell r="O6251">
            <v>8.34</v>
          </cell>
          <cell r="P6251">
            <v>556</v>
          </cell>
          <cell r="Q6251">
            <v>4637.04</v>
          </cell>
        </row>
        <row r="6252">
          <cell r="J6252" t="str">
            <v>TUBERIAS PVC-P 25 MM</v>
          </cell>
          <cell r="K6252" t="str">
            <v>m</v>
          </cell>
          <cell r="M6252">
            <v>1</v>
          </cell>
          <cell r="N6252">
            <v>10.46</v>
          </cell>
          <cell r="O6252">
            <v>10.46</v>
          </cell>
          <cell r="P6252">
            <v>720</v>
          </cell>
          <cell r="Q6252">
            <v>7531.2</v>
          </cell>
        </row>
        <row r="6253">
          <cell r="J6253" t="str">
            <v>CONDUCTOR ALIMENTADOR PRINCIPAL 1 X 16 MM2. THW</v>
          </cell>
          <cell r="K6253" t="str">
            <v>m</v>
          </cell>
          <cell r="M6253">
            <v>1</v>
          </cell>
          <cell r="N6253">
            <v>19.190000000000001</v>
          </cell>
          <cell r="O6253">
            <v>19.190000000000001</v>
          </cell>
          <cell r="P6253">
            <v>1754</v>
          </cell>
          <cell r="Q6253">
            <v>33659.26</v>
          </cell>
        </row>
        <row r="6254">
          <cell r="J6254" t="str">
            <v>CONDUCTOR ALIMENTADOR PRINCIPAL1 X 6 MM2. THW</v>
          </cell>
          <cell r="K6254" t="str">
            <v>m</v>
          </cell>
          <cell r="M6254">
            <v>1</v>
          </cell>
          <cell r="N6254">
            <v>13.55</v>
          </cell>
          <cell r="O6254">
            <v>13.55</v>
          </cell>
          <cell r="P6254">
            <v>584</v>
          </cell>
          <cell r="Q6254">
            <v>7913.2</v>
          </cell>
        </row>
        <row r="6255">
          <cell r="J6255" t="str">
            <v>CABLEADO SALIDA DE TECHO 1 X 2.5 MM2. TW</v>
          </cell>
          <cell r="K6255" t="str">
            <v>m</v>
          </cell>
          <cell r="M6255">
            <v>1</v>
          </cell>
          <cell r="N6255">
            <v>43.44</v>
          </cell>
          <cell r="O6255">
            <v>43.44</v>
          </cell>
          <cell r="P6255">
            <v>1252</v>
          </cell>
          <cell r="Q6255">
            <v>54386.879999999997</v>
          </cell>
        </row>
        <row r="6256">
          <cell r="J6256" t="str">
            <v>CABLEADO SALIDA DE TOMACORRIENTE 1 X 2.5 MM2. TW</v>
          </cell>
          <cell r="K6256" t="str">
            <v>m</v>
          </cell>
          <cell r="M6256">
            <v>1</v>
          </cell>
          <cell r="N6256">
            <v>43.44</v>
          </cell>
          <cell r="O6256">
            <v>43.44</v>
          </cell>
          <cell r="P6256">
            <v>500</v>
          </cell>
          <cell r="Q6256">
            <v>21720</v>
          </cell>
        </row>
        <row r="6257">
          <cell r="J6257" t="str">
            <v>SALIDA DE TECHO</v>
          </cell>
          <cell r="K6257" t="str">
            <v>pto</v>
          </cell>
          <cell r="M6257">
            <v>1</v>
          </cell>
          <cell r="N6257">
            <v>56.96</v>
          </cell>
          <cell r="O6257">
            <v>56.96</v>
          </cell>
          <cell r="P6257">
            <v>96</v>
          </cell>
          <cell r="Q6257">
            <v>5468.16</v>
          </cell>
        </row>
        <row r="6258">
          <cell r="J6258" t="str">
            <v>SALIDA DE PARED</v>
          </cell>
          <cell r="K6258" t="str">
            <v>u</v>
          </cell>
          <cell r="M6258">
            <v>1</v>
          </cell>
          <cell r="N6258">
            <v>57.4</v>
          </cell>
          <cell r="O6258">
            <v>57.4</v>
          </cell>
          <cell r="P6258">
            <v>48</v>
          </cell>
          <cell r="Q6258">
            <v>2755.2</v>
          </cell>
        </row>
        <row r="6259">
          <cell r="J6259" t="str">
            <v>SALIDA PARA TOMACORRIENTES</v>
          </cell>
          <cell r="K6259" t="str">
            <v>pto</v>
          </cell>
          <cell r="M6259">
            <v>1</v>
          </cell>
          <cell r="N6259">
            <v>44.82</v>
          </cell>
          <cell r="O6259">
            <v>44.82</v>
          </cell>
          <cell r="P6259">
            <v>72</v>
          </cell>
          <cell r="Q6259">
            <v>3227.04</v>
          </cell>
        </row>
        <row r="6260">
          <cell r="J6260" t="str">
            <v>INTERRUPTOR UNIPOLAR SIMPLE</v>
          </cell>
          <cell r="K6260" t="str">
            <v>pto</v>
          </cell>
          <cell r="M6260">
            <v>1</v>
          </cell>
          <cell r="N6260">
            <v>38.17</v>
          </cell>
          <cell r="O6260">
            <v>38.17</v>
          </cell>
          <cell r="P6260">
            <v>12</v>
          </cell>
          <cell r="Q6260">
            <v>458.04</v>
          </cell>
        </row>
        <row r="6261">
          <cell r="J6261" t="str">
            <v>INTERRUPTOR UNIPOLAR DOBLE</v>
          </cell>
          <cell r="K6261" t="str">
            <v>pto</v>
          </cell>
          <cell r="M6261">
            <v>1</v>
          </cell>
          <cell r="N6261">
            <v>44.19</v>
          </cell>
          <cell r="O6261">
            <v>44.19</v>
          </cell>
          <cell r="P6261">
            <v>20</v>
          </cell>
          <cell r="Q6261">
            <v>883.8</v>
          </cell>
        </row>
        <row r="6262">
          <cell r="J6262" t="str">
            <v>TOMACORRIENTE MONOFASICO DOBLE</v>
          </cell>
          <cell r="K6262" t="str">
            <v>pto</v>
          </cell>
          <cell r="M6262">
            <v>1</v>
          </cell>
          <cell r="N6262">
            <v>18.72</v>
          </cell>
          <cell r="O6262">
            <v>18.72</v>
          </cell>
          <cell r="P6262">
            <v>72</v>
          </cell>
          <cell r="Q6262">
            <v>1347.84</v>
          </cell>
        </row>
        <row r="6263">
          <cell r="J6263" t="str">
            <v>ARTEFACTO FLUORESCENTE 2 X 36 W</v>
          </cell>
          <cell r="K6263" t="str">
            <v>u</v>
          </cell>
          <cell r="M6263">
            <v>1</v>
          </cell>
          <cell r="N6263">
            <v>128.12</v>
          </cell>
          <cell r="O6263">
            <v>128.12</v>
          </cell>
          <cell r="P6263">
            <v>96</v>
          </cell>
          <cell r="Q6263">
            <v>12299.52</v>
          </cell>
        </row>
        <row r="6264">
          <cell r="J6264" t="str">
            <v>ARTEFACTO BRAQUETE CON LAMPARA 100 W</v>
          </cell>
          <cell r="K6264" t="str">
            <v>u</v>
          </cell>
          <cell r="M6264">
            <v>1</v>
          </cell>
          <cell r="N6264">
            <v>102.66</v>
          </cell>
          <cell r="O6264">
            <v>102.66</v>
          </cell>
          <cell r="P6264">
            <v>48</v>
          </cell>
          <cell r="Q6264">
            <v>4927.68</v>
          </cell>
        </row>
        <row r="6265">
          <cell r="J6265" t="str">
            <v>TABLERO METALICO 1-3x30A, 5-2x15A</v>
          </cell>
          <cell r="K6265" t="str">
            <v>u</v>
          </cell>
          <cell r="M6265">
            <v>1</v>
          </cell>
          <cell r="N6265">
            <v>301.33999999999997</v>
          </cell>
          <cell r="O6265">
            <v>301.33999999999997</v>
          </cell>
          <cell r="P6265">
            <v>4</v>
          </cell>
          <cell r="Q6265">
            <v>1205.3599999999999</v>
          </cell>
        </row>
        <row r="6266">
          <cell r="J6266" t="str">
            <v>SISTEMA DE PUESTA A TIERRA COMPLETO</v>
          </cell>
          <cell r="K6266" t="str">
            <v>u</v>
          </cell>
          <cell r="M6266">
            <v>1</v>
          </cell>
          <cell r="N6266">
            <v>1299.06</v>
          </cell>
          <cell r="O6266">
            <v>1299.06</v>
          </cell>
          <cell r="P6266">
            <v>4</v>
          </cell>
          <cell r="Q6266">
            <v>5196.24</v>
          </cell>
        </row>
        <row r="6267">
          <cell r="J6267" t="str">
            <v>TUBERIAS PVC-P 20 MM</v>
          </cell>
          <cell r="K6267" t="str">
            <v>m</v>
          </cell>
          <cell r="M6267">
            <v>1</v>
          </cell>
          <cell r="N6267">
            <v>8.34</v>
          </cell>
          <cell r="O6267">
            <v>8.34</v>
          </cell>
          <cell r="P6267">
            <v>1401</v>
          </cell>
          <cell r="Q6267">
            <v>11684.34</v>
          </cell>
        </row>
        <row r="6268">
          <cell r="J6268" t="str">
            <v>TUBERIAS PVC-P 25 MM</v>
          </cell>
          <cell r="K6268" t="str">
            <v>m</v>
          </cell>
          <cell r="M6268">
            <v>1</v>
          </cell>
          <cell r="N6268">
            <v>10.46</v>
          </cell>
          <cell r="O6268">
            <v>10.46</v>
          </cell>
          <cell r="P6268">
            <v>3380</v>
          </cell>
          <cell r="Q6268">
            <v>35354.800000000003</v>
          </cell>
        </row>
        <row r="6269">
          <cell r="J6269" t="str">
            <v>CONDUCTOR ALIMENTADOR TG-TD1 1 X 6 MM2 THW</v>
          </cell>
          <cell r="K6269" t="str">
            <v>m</v>
          </cell>
          <cell r="M6269">
            <v>1</v>
          </cell>
          <cell r="N6269">
            <v>13.55</v>
          </cell>
          <cell r="O6269">
            <v>13.55</v>
          </cell>
          <cell r="P6269">
            <v>3024</v>
          </cell>
          <cell r="Q6269">
            <v>40975.199999999997</v>
          </cell>
        </row>
        <row r="6270">
          <cell r="J6270" t="str">
            <v>CONDUCTOR ALIMENTADOR TG-TD1 1 X 4 MM2 THW</v>
          </cell>
          <cell r="K6270" t="str">
            <v>m</v>
          </cell>
          <cell r="M6270">
            <v>1</v>
          </cell>
          <cell r="N6270">
            <v>12.49</v>
          </cell>
          <cell r="O6270">
            <v>12.49</v>
          </cell>
          <cell r="P6270">
            <v>1436</v>
          </cell>
          <cell r="Q6270">
            <v>17935.64</v>
          </cell>
        </row>
        <row r="6271">
          <cell r="J6271" t="str">
            <v>CONDUCTOR ALIMENTADOR LAMP. vm 250 W 1 X 6 MM2. THW</v>
          </cell>
          <cell r="K6271" t="str">
            <v>m</v>
          </cell>
          <cell r="M6271">
            <v>1</v>
          </cell>
          <cell r="N6271">
            <v>13.55</v>
          </cell>
          <cell r="O6271">
            <v>13.55</v>
          </cell>
          <cell r="P6271">
            <v>705</v>
          </cell>
          <cell r="Q6271">
            <v>9552.75</v>
          </cell>
        </row>
        <row r="6272">
          <cell r="J6272" t="str">
            <v>CONDUCTOR ALIMENTADOR LAMP. 100 W 1 X 6 MM2. THW</v>
          </cell>
          <cell r="K6272" t="str">
            <v>m</v>
          </cell>
          <cell r="M6272">
            <v>1</v>
          </cell>
          <cell r="N6272">
            <v>13.55</v>
          </cell>
          <cell r="O6272">
            <v>13.55</v>
          </cell>
          <cell r="P6272">
            <v>1149</v>
          </cell>
          <cell r="Q6272">
            <v>15568.95</v>
          </cell>
        </row>
        <row r="6273">
          <cell r="J6273" t="str">
            <v>CABLEADO SALIDA DE TECHO 1 X 2.5 MM2. TW</v>
          </cell>
          <cell r="K6273" t="str">
            <v>m</v>
          </cell>
          <cell r="M6273">
            <v>1</v>
          </cell>
          <cell r="N6273">
            <v>43.44</v>
          </cell>
          <cell r="O6273">
            <v>43.44</v>
          </cell>
          <cell r="P6273">
            <v>4926</v>
          </cell>
          <cell r="Q6273">
            <v>213985.44</v>
          </cell>
        </row>
        <row r="6274">
          <cell r="J6274" t="str">
            <v>CABLEADO SALIDA DE TOMACORRIENTE 1 X 2.5 MM2. TW</v>
          </cell>
          <cell r="K6274" t="str">
            <v>m</v>
          </cell>
          <cell r="M6274">
            <v>1</v>
          </cell>
          <cell r="N6274">
            <v>43.44</v>
          </cell>
          <cell r="O6274">
            <v>43.44</v>
          </cell>
          <cell r="P6274">
            <v>3011</v>
          </cell>
          <cell r="Q6274">
            <v>130797.84</v>
          </cell>
        </row>
        <row r="6275">
          <cell r="J6275" t="str">
            <v>CABLEADO SALIDA DE TOMACORRIENTE 1 X 2.5 MM2. THW</v>
          </cell>
          <cell r="K6275" t="str">
            <v>m</v>
          </cell>
          <cell r="M6275">
            <v>1</v>
          </cell>
          <cell r="N6275">
            <v>43.2</v>
          </cell>
          <cell r="O6275">
            <v>43.2</v>
          </cell>
          <cell r="P6275">
            <v>1345</v>
          </cell>
          <cell r="Q6275">
            <v>58104</v>
          </cell>
        </row>
        <row r="6276">
          <cell r="J6276" t="str">
            <v>SALIDA DE TECHO</v>
          </cell>
          <cell r="K6276" t="str">
            <v>pto</v>
          </cell>
          <cell r="M6276">
            <v>1</v>
          </cell>
          <cell r="N6276">
            <v>56.96</v>
          </cell>
          <cell r="O6276">
            <v>56.96</v>
          </cell>
          <cell r="P6276">
            <v>680</v>
          </cell>
          <cell r="Q6276">
            <v>38732.800000000003</v>
          </cell>
        </row>
        <row r="6277">
          <cell r="J6277" t="str">
            <v>SALIDA DE PARED</v>
          </cell>
          <cell r="K6277" t="str">
            <v>u</v>
          </cell>
          <cell r="M6277">
            <v>1</v>
          </cell>
          <cell r="N6277">
            <v>57.4</v>
          </cell>
          <cell r="O6277">
            <v>57.4</v>
          </cell>
          <cell r="P6277">
            <v>35</v>
          </cell>
          <cell r="Q6277">
            <v>2009</v>
          </cell>
        </row>
        <row r="6278">
          <cell r="J6278" t="str">
            <v>SALIDA PARA TOMACORRIENTES</v>
          </cell>
          <cell r="K6278" t="str">
            <v>pto</v>
          </cell>
          <cell r="M6278">
            <v>1</v>
          </cell>
          <cell r="N6278">
            <v>44.82</v>
          </cell>
          <cell r="O6278">
            <v>44.82</v>
          </cell>
          <cell r="P6278">
            <v>241</v>
          </cell>
          <cell r="Q6278">
            <v>10801.62</v>
          </cell>
        </row>
        <row r="6279">
          <cell r="J6279" t="str">
            <v>INTERRUPTOR UNIPOLAR SIMPLE</v>
          </cell>
          <cell r="K6279" t="str">
            <v>pto</v>
          </cell>
          <cell r="M6279">
            <v>1</v>
          </cell>
          <cell r="N6279">
            <v>38.17</v>
          </cell>
          <cell r="O6279">
            <v>38.17</v>
          </cell>
          <cell r="P6279">
            <v>50</v>
          </cell>
          <cell r="Q6279">
            <v>1908.5</v>
          </cell>
        </row>
        <row r="6280">
          <cell r="J6280" t="str">
            <v>INTERRUPTOR UNIPOLAR DOBLE</v>
          </cell>
          <cell r="K6280" t="str">
            <v>pto</v>
          </cell>
          <cell r="M6280">
            <v>1</v>
          </cell>
          <cell r="N6280">
            <v>44.19</v>
          </cell>
          <cell r="O6280">
            <v>44.19</v>
          </cell>
          <cell r="P6280">
            <v>85</v>
          </cell>
          <cell r="Q6280">
            <v>3756.15</v>
          </cell>
        </row>
        <row r="6281">
          <cell r="J6281" t="str">
            <v>TOMACORRIENTE MONOFASICO DOBLE</v>
          </cell>
          <cell r="K6281" t="str">
            <v>pto</v>
          </cell>
          <cell r="M6281">
            <v>1</v>
          </cell>
          <cell r="N6281">
            <v>18.72</v>
          </cell>
          <cell r="O6281">
            <v>18.72</v>
          </cell>
          <cell r="P6281">
            <v>241</v>
          </cell>
          <cell r="Q6281">
            <v>4511.5200000000004</v>
          </cell>
        </row>
        <row r="6282">
          <cell r="J6282" t="str">
            <v>SISTEMA DE MEDICION CONCENTRADA</v>
          </cell>
          <cell r="K6282" t="str">
            <v>u</v>
          </cell>
          <cell r="M6282">
            <v>1</v>
          </cell>
          <cell r="N6282">
            <v>366.7</v>
          </cell>
          <cell r="O6282">
            <v>366.7</v>
          </cell>
          <cell r="P6282">
            <v>45</v>
          </cell>
          <cell r="Q6282">
            <v>16501.5</v>
          </cell>
        </row>
        <row r="6283">
          <cell r="J6283" t="str">
            <v>ARTEFACTO FLUORESCENTE 2 X 36 W</v>
          </cell>
          <cell r="K6283" t="str">
            <v>u</v>
          </cell>
          <cell r="M6283">
            <v>1</v>
          </cell>
          <cell r="N6283">
            <v>128.12</v>
          </cell>
          <cell r="O6283">
            <v>128.12</v>
          </cell>
          <cell r="P6283">
            <v>291</v>
          </cell>
          <cell r="Q6283">
            <v>37282.92</v>
          </cell>
        </row>
        <row r="6284">
          <cell r="J6284" t="str">
            <v>ARTEFACTO BRAQUETE CON LAMPARA 100 W</v>
          </cell>
          <cell r="K6284" t="str">
            <v>u</v>
          </cell>
          <cell r="M6284">
            <v>1</v>
          </cell>
          <cell r="N6284">
            <v>102.66</v>
          </cell>
          <cell r="O6284">
            <v>102.66</v>
          </cell>
          <cell r="P6284">
            <v>30</v>
          </cell>
          <cell r="Q6284">
            <v>3079.8</v>
          </cell>
        </row>
        <row r="6285">
          <cell r="J6285" t="str">
            <v>FAROLA LAMPARA LUZ MIXTA 160 W</v>
          </cell>
          <cell r="K6285" t="str">
            <v>u</v>
          </cell>
          <cell r="M6285">
            <v>1</v>
          </cell>
          <cell r="N6285">
            <v>478.67</v>
          </cell>
          <cell r="O6285">
            <v>478.67</v>
          </cell>
          <cell r="P6285">
            <v>5</v>
          </cell>
          <cell r="Q6285">
            <v>2393.35</v>
          </cell>
        </row>
        <row r="6286">
          <cell r="J6286" t="str">
            <v>LUMINARIA DE SUSPENSION CON EQUIPO VM 250 W</v>
          </cell>
          <cell r="K6286" t="str">
            <v>u</v>
          </cell>
          <cell r="M6286">
            <v>1</v>
          </cell>
          <cell r="N6286">
            <v>494.22</v>
          </cell>
          <cell r="O6286">
            <v>494.22</v>
          </cell>
          <cell r="P6286">
            <v>38</v>
          </cell>
          <cell r="Q6286">
            <v>18780.36</v>
          </cell>
        </row>
        <row r="6287">
          <cell r="J6287" t="str">
            <v>SPOT LIGHT - LAMPARA 100 W</v>
          </cell>
          <cell r="K6287" t="str">
            <v>u</v>
          </cell>
          <cell r="M6287">
            <v>1</v>
          </cell>
          <cell r="N6287">
            <v>91.16</v>
          </cell>
          <cell r="O6287">
            <v>91.16</v>
          </cell>
          <cell r="P6287">
            <v>76</v>
          </cell>
          <cell r="Q6287">
            <v>6928.16</v>
          </cell>
        </row>
        <row r="6288">
          <cell r="J6288" t="str">
            <v>TABLERO METALICO TIPO D-1 1-3x16A, 2-2x10A</v>
          </cell>
          <cell r="K6288" t="str">
            <v>u</v>
          </cell>
          <cell r="M6288">
            <v>1</v>
          </cell>
          <cell r="N6288">
            <v>235.93</v>
          </cell>
          <cell r="O6288">
            <v>235.93</v>
          </cell>
          <cell r="P6288">
            <v>2</v>
          </cell>
          <cell r="Q6288">
            <v>471.86</v>
          </cell>
        </row>
        <row r="6289">
          <cell r="J6289" t="str">
            <v>TABLERO METALICO TIPO D-2 1-3x16A, 3-2x10A</v>
          </cell>
          <cell r="K6289" t="str">
            <v>u</v>
          </cell>
          <cell r="M6289">
            <v>1</v>
          </cell>
          <cell r="N6289">
            <v>258.43</v>
          </cell>
          <cell r="O6289">
            <v>258.43</v>
          </cell>
          <cell r="P6289">
            <v>21</v>
          </cell>
          <cell r="Q6289">
            <v>5427.03</v>
          </cell>
        </row>
        <row r="6290">
          <cell r="J6290" t="str">
            <v>TABLERO METALICO TIPO D-3 1-3x16A, 4-2x10A_</v>
          </cell>
          <cell r="K6290" t="str">
            <v>u</v>
          </cell>
          <cell r="M6290">
            <v>1</v>
          </cell>
          <cell r="N6290">
            <v>280.93</v>
          </cell>
          <cell r="O6290">
            <v>280.93</v>
          </cell>
          <cell r="P6290">
            <v>1</v>
          </cell>
          <cell r="Q6290">
            <v>280.93</v>
          </cell>
        </row>
        <row r="6291">
          <cell r="J6291" t="str">
            <v>TABLERO METALICO TIPO 1-3x400A, 1-3x15A,3-3x20A, 7-2x15A</v>
          </cell>
          <cell r="K6291" t="str">
            <v>u</v>
          </cell>
          <cell r="M6291">
            <v>1</v>
          </cell>
          <cell r="N6291">
            <v>1217.76</v>
          </cell>
          <cell r="O6291">
            <v>1217.76</v>
          </cell>
          <cell r="P6291">
            <v>1</v>
          </cell>
          <cell r="Q6291">
            <v>1217.76</v>
          </cell>
        </row>
        <row r="6292">
          <cell r="J6292" t="str">
            <v>TABLERO METALICO TIPO 1-3x63A, 7-3x15A,6-2x15A, 1-2x20A, 1-3X15A</v>
          </cell>
          <cell r="K6292" t="str">
            <v>u</v>
          </cell>
          <cell r="M6292">
            <v>1</v>
          </cell>
          <cell r="N6292">
            <v>815.86</v>
          </cell>
          <cell r="O6292">
            <v>815.86</v>
          </cell>
          <cell r="P6292">
            <v>1</v>
          </cell>
          <cell r="Q6292">
            <v>815.86</v>
          </cell>
        </row>
        <row r="6293">
          <cell r="J6293" t="str">
            <v>TABLERO METALICO TIPO D-1 1-2x16A, 3-2x10A</v>
          </cell>
          <cell r="K6293" t="str">
            <v>u</v>
          </cell>
          <cell r="M6293">
            <v>1</v>
          </cell>
          <cell r="N6293">
            <v>243.23</v>
          </cell>
          <cell r="O6293">
            <v>243.23</v>
          </cell>
          <cell r="P6293">
            <v>15</v>
          </cell>
          <cell r="Q6293">
            <v>3648.45</v>
          </cell>
        </row>
        <row r="6294">
          <cell r="J6294" t="str">
            <v>TABLERO METALICO TIPO 1-3x150A, 10-3x15A,1-3x20A, 1-2x20A, 6-2x15A</v>
          </cell>
          <cell r="K6294" t="str">
            <v>u</v>
          </cell>
          <cell r="M6294">
            <v>1</v>
          </cell>
          <cell r="N6294">
            <v>1118.58</v>
          </cell>
          <cell r="O6294">
            <v>1118.58</v>
          </cell>
          <cell r="P6294">
            <v>1</v>
          </cell>
          <cell r="Q6294">
            <v>1118.58</v>
          </cell>
        </row>
        <row r="6295">
          <cell r="J6295" t="str">
            <v>TABLERO METALICO TIPO 1-3x200A, 12-3x15A,6-2x15A, 1-2x20A, 1-3x40A</v>
          </cell>
          <cell r="K6295" t="str">
            <v>u</v>
          </cell>
          <cell r="M6295">
            <v>1</v>
          </cell>
          <cell r="N6295">
            <v>1312.98</v>
          </cell>
          <cell r="O6295">
            <v>1312.98</v>
          </cell>
          <cell r="P6295">
            <v>1</v>
          </cell>
          <cell r="Q6295">
            <v>1312.98</v>
          </cell>
        </row>
        <row r="6296">
          <cell r="J6296" t="str">
            <v>SISTEMA DE PUESTA A TIERRA COMPLETO</v>
          </cell>
          <cell r="K6296" t="str">
            <v>u</v>
          </cell>
          <cell r="M6296">
            <v>1</v>
          </cell>
          <cell r="N6296">
            <v>1299.06</v>
          </cell>
          <cell r="O6296">
            <v>1299.06</v>
          </cell>
          <cell r="P6296">
            <v>1</v>
          </cell>
          <cell r="Q6296">
            <v>1299.06</v>
          </cell>
        </row>
        <row r="6297">
          <cell r="J6297" t="str">
            <v>CABLE 1 X 6 MM2. TW</v>
          </cell>
          <cell r="K6297" t="str">
            <v>m</v>
          </cell>
          <cell r="M6297">
            <v>1</v>
          </cell>
          <cell r="N6297">
            <v>5.0999999999999996</v>
          </cell>
          <cell r="O6297">
            <v>5.0999999999999996</v>
          </cell>
          <cell r="P6297">
            <v>25</v>
          </cell>
          <cell r="Q6297">
            <v>127.5</v>
          </cell>
        </row>
        <row r="6298">
          <cell r="J6298" t="str">
            <v>ASCENSOR</v>
          </cell>
          <cell r="K6298" t="str">
            <v>GLB</v>
          </cell>
          <cell r="M6298">
            <v>1</v>
          </cell>
          <cell r="N6298">
            <v>128058.82</v>
          </cell>
          <cell r="O6298">
            <v>128058.82</v>
          </cell>
          <cell r="P6298">
            <v>1</v>
          </cell>
          <cell r="Q6298">
            <v>128058.82</v>
          </cell>
        </row>
        <row r="6299">
          <cell r="J6299" t="str">
            <v>TUBERIAS PVC-P 20 MM</v>
          </cell>
          <cell r="K6299" t="str">
            <v>m</v>
          </cell>
          <cell r="M6299">
            <v>1</v>
          </cell>
          <cell r="N6299">
            <v>8.34</v>
          </cell>
          <cell r="O6299">
            <v>8.34</v>
          </cell>
          <cell r="P6299">
            <v>201</v>
          </cell>
          <cell r="Q6299">
            <v>1676.34</v>
          </cell>
        </row>
        <row r="6300">
          <cell r="J6300" t="str">
            <v>CABLEADO SALIDA DE TOMACORRIENTE 1 X 2.5 MM2. TW</v>
          </cell>
          <cell r="K6300" t="str">
            <v>m</v>
          </cell>
          <cell r="M6300">
            <v>1</v>
          </cell>
          <cell r="N6300">
            <v>43.44</v>
          </cell>
          <cell r="O6300">
            <v>43.44</v>
          </cell>
          <cell r="P6300">
            <v>406</v>
          </cell>
          <cell r="Q6300">
            <v>17636.64</v>
          </cell>
        </row>
        <row r="6301">
          <cell r="J6301" t="str">
            <v>CABLEADO SALIDA DE TOMACORRIENTE 1 X 2.5 MM2. THW</v>
          </cell>
          <cell r="K6301" t="str">
            <v>m</v>
          </cell>
          <cell r="M6301">
            <v>1</v>
          </cell>
          <cell r="N6301">
            <v>43.2</v>
          </cell>
          <cell r="O6301">
            <v>43.2</v>
          </cell>
          <cell r="P6301">
            <v>203</v>
          </cell>
          <cell r="Q6301">
            <v>8769.6</v>
          </cell>
        </row>
        <row r="6302">
          <cell r="J6302" t="str">
            <v>SALIDA DE TECHO</v>
          </cell>
          <cell r="K6302" t="str">
            <v>pto</v>
          </cell>
          <cell r="M6302">
            <v>1</v>
          </cell>
          <cell r="N6302">
            <v>56.96</v>
          </cell>
          <cell r="O6302">
            <v>56.96</v>
          </cell>
          <cell r="P6302">
            <v>8</v>
          </cell>
          <cell r="Q6302">
            <v>455.68</v>
          </cell>
        </row>
        <row r="6303">
          <cell r="J6303" t="str">
            <v>SALIDA PARA TOMACORRIENTES</v>
          </cell>
          <cell r="K6303" t="str">
            <v>pto</v>
          </cell>
          <cell r="M6303">
            <v>1</v>
          </cell>
          <cell r="N6303">
            <v>44.82</v>
          </cell>
          <cell r="O6303">
            <v>44.82</v>
          </cell>
          <cell r="P6303">
            <v>24</v>
          </cell>
          <cell r="Q6303">
            <v>1075.68</v>
          </cell>
        </row>
        <row r="6304">
          <cell r="J6304" t="str">
            <v>SALIDA CPU</v>
          </cell>
          <cell r="K6304" t="str">
            <v>pto</v>
          </cell>
          <cell r="M6304">
            <v>1</v>
          </cell>
          <cell r="N6304">
            <v>61.13</v>
          </cell>
          <cell r="O6304">
            <v>61.13</v>
          </cell>
          <cell r="P6304">
            <v>8</v>
          </cell>
          <cell r="Q6304">
            <v>489.04</v>
          </cell>
        </row>
        <row r="6305">
          <cell r="J6305" t="str">
            <v>INTERRUPTOR UNIPOLAR SIMPLE</v>
          </cell>
          <cell r="K6305" t="str">
            <v>pto</v>
          </cell>
          <cell r="M6305">
            <v>1</v>
          </cell>
          <cell r="N6305">
            <v>38.17</v>
          </cell>
          <cell r="O6305">
            <v>38.17</v>
          </cell>
          <cell r="P6305">
            <v>8</v>
          </cell>
          <cell r="Q6305">
            <v>305.36</v>
          </cell>
        </row>
        <row r="6306">
          <cell r="J6306" t="str">
            <v>TOMACORRIENTE MONOFASICO DOBLE</v>
          </cell>
          <cell r="K6306" t="str">
            <v>pto</v>
          </cell>
          <cell r="M6306">
            <v>1</v>
          </cell>
          <cell r="N6306">
            <v>18.72</v>
          </cell>
          <cell r="O6306">
            <v>18.72</v>
          </cell>
          <cell r="P6306">
            <v>24</v>
          </cell>
          <cell r="Q6306">
            <v>449.28</v>
          </cell>
        </row>
        <row r="6307">
          <cell r="J6307" t="str">
            <v>INTERRUPTOR PARA CPU</v>
          </cell>
          <cell r="K6307" t="str">
            <v>pto</v>
          </cell>
          <cell r="M6307">
            <v>1</v>
          </cell>
          <cell r="N6307">
            <v>76.88</v>
          </cell>
          <cell r="O6307">
            <v>76.88</v>
          </cell>
          <cell r="P6307">
            <v>8</v>
          </cell>
          <cell r="Q6307">
            <v>615.04</v>
          </cell>
        </row>
        <row r="6308">
          <cell r="J6308" t="str">
            <v>ARTEFACTO FLUORESCENTE 2 X 36 W</v>
          </cell>
          <cell r="K6308" t="str">
            <v>u</v>
          </cell>
          <cell r="M6308">
            <v>1</v>
          </cell>
          <cell r="N6308">
            <v>128.12</v>
          </cell>
          <cell r="O6308">
            <v>128.12</v>
          </cell>
          <cell r="P6308">
            <v>8</v>
          </cell>
          <cell r="Q6308">
            <v>1024.96</v>
          </cell>
        </row>
        <row r="6309">
          <cell r="J6309" t="str">
            <v>TABLERO METALICO TIPO D-1 1-2x16A, 2-2x10A</v>
          </cell>
          <cell r="K6309" t="str">
            <v>u</v>
          </cell>
          <cell r="M6309">
            <v>1</v>
          </cell>
          <cell r="N6309">
            <v>192.23</v>
          </cell>
          <cell r="O6309">
            <v>192.23</v>
          </cell>
          <cell r="P6309">
            <v>8</v>
          </cell>
          <cell r="Q6309">
            <v>1537.84</v>
          </cell>
        </row>
        <row r="6310">
          <cell r="J6310" t="str">
            <v>SISTEMA DE PUESTA A TIERRA COMPLETO</v>
          </cell>
          <cell r="K6310" t="str">
            <v>u</v>
          </cell>
          <cell r="M6310">
            <v>1</v>
          </cell>
          <cell r="N6310">
            <v>1299.06</v>
          </cell>
          <cell r="O6310">
            <v>1299.06</v>
          </cell>
          <cell r="P6310">
            <v>1</v>
          </cell>
          <cell r="Q6310">
            <v>1299.06</v>
          </cell>
        </row>
        <row r="6311">
          <cell r="J6311" t="str">
            <v>CABLE 1 X 6 MM2. TW</v>
          </cell>
          <cell r="K6311" t="str">
            <v>m</v>
          </cell>
          <cell r="M6311">
            <v>1</v>
          </cell>
          <cell r="N6311">
            <v>5.0999999999999996</v>
          </cell>
          <cell r="O6311">
            <v>5.0999999999999996</v>
          </cell>
          <cell r="P6311">
            <v>2</v>
          </cell>
          <cell r="Q6311">
            <v>10.199999999999999</v>
          </cell>
        </row>
        <row r="6312">
          <cell r="J6312" t="str">
            <v>JEFE DE GRUPO</v>
          </cell>
          <cell r="K6312" t="str">
            <v>hh</v>
          </cell>
          <cell r="M6312">
            <v>0.06</v>
          </cell>
          <cell r="N6312">
            <v>13.01</v>
          </cell>
          <cell r="O6312">
            <v>0.78</v>
          </cell>
          <cell r="P6312">
            <v>49.2</v>
          </cell>
          <cell r="Q6312">
            <v>639.6</v>
          </cell>
        </row>
        <row r="6313">
          <cell r="J6313" t="str">
            <v>AYUDANTE</v>
          </cell>
          <cell r="K6313" t="str">
            <v>hh</v>
          </cell>
          <cell r="M6313">
            <v>0.60750000000000004</v>
          </cell>
          <cell r="N6313">
            <v>9.81</v>
          </cell>
          <cell r="O6313">
            <v>5.96</v>
          </cell>
          <cell r="P6313">
            <v>498.15</v>
          </cell>
          <cell r="Q6313">
            <v>4887.2</v>
          </cell>
        </row>
        <row r="6314">
          <cell r="J6314" t="str">
            <v>IMPLEMENTOS DE SEGURIDAD</v>
          </cell>
          <cell r="K6314" t="str">
            <v>hh</v>
          </cell>
          <cell r="M6314">
            <v>0.65959999999999996</v>
          </cell>
          <cell r="N6314">
            <v>0.47</v>
          </cell>
          <cell r="O6314">
            <v>0.31</v>
          </cell>
          <cell r="P6314">
            <v>540.87</v>
          </cell>
          <cell r="Q6314">
            <v>254.2</v>
          </cell>
        </row>
        <row r="6315">
          <cell r="J6315" t="str">
            <v>HERRAMIENTAS MANUALES</v>
          </cell>
          <cell r="K6315" t="str">
            <v>%MO</v>
          </cell>
          <cell r="M6315">
            <v>1.4999999999999999E-2</v>
          </cell>
          <cell r="N6315">
            <v>23.26</v>
          </cell>
          <cell r="O6315">
            <v>0.35</v>
          </cell>
          <cell r="P6315">
            <v>12.3</v>
          </cell>
          <cell r="Q6315">
            <v>287</v>
          </cell>
        </row>
        <row r="6316">
          <cell r="J6316" t="str">
            <v>JEFE DE GRUPO</v>
          </cell>
          <cell r="K6316" t="str">
            <v>hh</v>
          </cell>
          <cell r="M6316">
            <v>1.46E-2</v>
          </cell>
          <cell r="N6316">
            <v>13.01</v>
          </cell>
          <cell r="O6316">
            <v>0.19</v>
          </cell>
          <cell r="P6316">
            <v>11.97</v>
          </cell>
          <cell r="Q6316">
            <v>155.80000000000001</v>
          </cell>
        </row>
        <row r="6317">
          <cell r="J6317" t="str">
            <v>OPERARIO</v>
          </cell>
          <cell r="K6317" t="str">
            <v>hh</v>
          </cell>
          <cell r="M6317">
            <v>0.1467</v>
          </cell>
          <cell r="N6317">
            <v>12.2</v>
          </cell>
          <cell r="O6317">
            <v>1.79</v>
          </cell>
          <cell r="P6317">
            <v>120.29</v>
          </cell>
          <cell r="Q6317">
            <v>1467.8</v>
          </cell>
        </row>
        <row r="6318">
          <cell r="J6318" t="str">
            <v>AYUDANTE</v>
          </cell>
          <cell r="K6318" t="str">
            <v>hh</v>
          </cell>
          <cell r="M6318">
            <v>0.29360000000000003</v>
          </cell>
          <cell r="N6318">
            <v>9.81</v>
          </cell>
          <cell r="O6318">
            <v>2.88</v>
          </cell>
          <cell r="P6318">
            <v>240.75</v>
          </cell>
          <cell r="Q6318">
            <v>2361.6</v>
          </cell>
        </row>
        <row r="6319">
          <cell r="J6319" t="str">
            <v>AGUA PUESTA EN OBRA</v>
          </cell>
          <cell r="K6319" t="str">
            <v>m3</v>
          </cell>
          <cell r="M6319">
            <v>5.0500000000000003E-2</v>
          </cell>
          <cell r="N6319">
            <v>8.51</v>
          </cell>
          <cell r="O6319">
            <v>0.43</v>
          </cell>
          <cell r="P6319">
            <v>41.41</v>
          </cell>
          <cell r="Q6319">
            <v>352.6</v>
          </cell>
        </row>
        <row r="6320">
          <cell r="J6320" t="str">
            <v>IMPLEMENTOS DE SEGURIDAD</v>
          </cell>
          <cell r="K6320" t="str">
            <v>hh</v>
          </cell>
          <cell r="M6320">
            <v>0.44679999999999997</v>
          </cell>
          <cell r="N6320">
            <v>0.47</v>
          </cell>
          <cell r="O6320">
            <v>0.21</v>
          </cell>
          <cell r="P6320">
            <v>366.38</v>
          </cell>
          <cell r="Q6320">
            <v>172.2</v>
          </cell>
        </row>
      </sheetData>
      <sheetData sheetId="3" refreshError="1"/>
      <sheetData sheetId="4">
        <row r="5">
          <cell r="B5" t="str">
            <v>GERENTE DE INGENIERIA</v>
          </cell>
          <cell r="D5" t="str">
            <v>JEFE DE OFICINA TÉCNICA</v>
          </cell>
          <cell r="F5" t="str">
            <v>JEFE Ó INSPECTOR DE SEGURIDAD</v>
          </cell>
          <cell r="H5" t="str">
            <v>LIDER - DISCIPLINA ARQUITECTURA</v>
          </cell>
        </row>
        <row r="6">
          <cell r="B6" t="str">
            <v>COORDINADOR DE INGENIERÍA</v>
          </cell>
          <cell r="D6" t="str">
            <v>ING. DE OFICINA TÉCNICA</v>
          </cell>
          <cell r="F6" t="str">
            <v>JEFE Ó INSPECTOR DE MEDIO AMB.</v>
          </cell>
          <cell r="H6" t="str">
            <v>ARQ. DE DISEÑO - DISCIPLINA ARQUITECTURA</v>
          </cell>
        </row>
        <row r="7">
          <cell r="B7" t="str">
            <v>GERENTE DE PROYECTO</v>
          </cell>
          <cell r="D7" t="str">
            <v>ARQ. DE OFICINA TÉCNICA</v>
          </cell>
          <cell r="F7" t="str">
            <v>ING. SUP. DE SEGURIDAD</v>
          </cell>
          <cell r="H7" t="str">
            <v>ARQ. ASIST. DE DISEÑO - DISCIPLINA ARQUITECTURA</v>
          </cell>
        </row>
        <row r="8">
          <cell r="B8" t="str">
            <v>GERENTE DE CONSTRUCCIÓN</v>
          </cell>
          <cell r="D8" t="str">
            <v>ING. ASIST. DE OFICINA TÉCNICA</v>
          </cell>
          <cell r="F8" t="str">
            <v>ING. SUP. DE MEDIO AMB.</v>
          </cell>
          <cell r="H8" t="str">
            <v>PROYECTISTA - DISCIPLINA ARQUITECTURA</v>
          </cell>
        </row>
        <row r="9">
          <cell r="B9" t="str">
            <v>JEFE DE OBRA</v>
          </cell>
          <cell r="D9" t="str">
            <v>ARQ. ASIST. DE OFICINA TÉCNICA</v>
          </cell>
          <cell r="F9" t="str">
            <v>ING. ASIST. DE SEGURIDAD</v>
          </cell>
          <cell r="H9" t="str">
            <v>DIBUJANTE - DISCIPLINA ARQUITECTURA</v>
          </cell>
        </row>
        <row r="10">
          <cell r="D10" t="str">
            <v>JEFE DE CONTROL DOCUMENTARIO</v>
          </cell>
          <cell r="F10" t="str">
            <v>ING. ASIST. DE MEDIO AMB.</v>
          </cell>
          <cell r="H10">
            <v>0</v>
          </cell>
        </row>
        <row r="11">
          <cell r="D11" t="str">
            <v>ING. DE CONTROL DOCUMENTARIO</v>
          </cell>
          <cell r="F11" t="str">
            <v>SUP. DE SEGURIDAD</v>
          </cell>
          <cell r="H11">
            <v>0</v>
          </cell>
        </row>
        <row r="12">
          <cell r="D12" t="str">
            <v>ING. ASIST. DE CONTROL DOCUMENTARIO</v>
          </cell>
          <cell r="F12" t="str">
            <v>SUP. DE MEDIO AMB.</v>
          </cell>
        </row>
        <row r="13">
          <cell r="D13" t="str">
            <v>TÉC. METRADOR</v>
          </cell>
          <cell r="F13" t="str">
            <v>ENFERMERO</v>
          </cell>
        </row>
        <row r="14">
          <cell r="B14" t="str">
            <v>JEFE DE CONSTRUCCIÓN</v>
          </cell>
          <cell r="D14" t="str">
            <v>JEFE DE TOPOGRAFIA</v>
          </cell>
          <cell r="H14" t="str">
            <v>LIDER - DISCIPLINA CIVIL / ESTRUCTURAS</v>
          </cell>
        </row>
        <row r="15">
          <cell r="B15" t="str">
            <v>JEFE DE OBRAS DE ARTE</v>
          </cell>
          <cell r="D15" t="str">
            <v>SUP. TOPÓGRAFO</v>
          </cell>
          <cell r="H15" t="str">
            <v>ING. DE DISEÑO - DISCIPLINA CIVIL / ESTRUCTURAS</v>
          </cell>
        </row>
        <row r="16">
          <cell r="B16" t="str">
            <v>JEFE DE EXPLANACIONES</v>
          </cell>
          <cell r="D16" t="str">
            <v>TOPÓGRAFO</v>
          </cell>
          <cell r="H16" t="str">
            <v>ING. ASIST. DE DISEÑO - DISCIPLINA CIVIL / ESTRUCTURAS</v>
          </cell>
        </row>
        <row r="17">
          <cell r="B17" t="str">
            <v>ARQ. DE CONSTRUCCIÓN</v>
          </cell>
          <cell r="D17" t="str">
            <v>TOPÓGRAFO - DISCIPLINA CIVIL / ESTRUCTURAS</v>
          </cell>
          <cell r="H17" t="str">
            <v>PROYECTISTA - DISCIPLINA CIVIL / ESTRUCTURAS</v>
          </cell>
        </row>
        <row r="18">
          <cell r="B18" t="str">
            <v>ING. DE CONSTRUCCIÓN - CIVIL / ESTRUCTURAS</v>
          </cell>
          <cell r="D18" t="str">
            <v>TOPÓGRAFO - DISCIPLINA MECÁNICA</v>
          </cell>
          <cell r="F18" t="str">
            <v>JEFE Ó INSPECTOR DE CALIDAD</v>
          </cell>
          <cell r="H18" t="str">
            <v>DIBUJANTE - DISCIPLINA CIVIL / ESTRUCTURAS</v>
          </cell>
        </row>
        <row r="19">
          <cell r="B19" t="str">
            <v>ING. DE OBRAS DE ARTE</v>
          </cell>
          <cell r="F19" t="str">
            <v>ING. SUP. DE CALIDAD</v>
          </cell>
        </row>
        <row r="20">
          <cell r="B20" t="str">
            <v>ING. DE EXPLANACIONES</v>
          </cell>
          <cell r="F20" t="str">
            <v>ING. ASIST. DE CALIDAD</v>
          </cell>
        </row>
        <row r="21">
          <cell r="B21" t="str">
            <v>ING. DE CONST. - MONTAJES</v>
          </cell>
          <cell r="F21" t="str">
            <v>TEC. SUP. DE CALIDAD - SOLDADURA</v>
          </cell>
        </row>
        <row r="22">
          <cell r="B22" t="str">
            <v xml:space="preserve">ING. DE CONST. - HVAC </v>
          </cell>
          <cell r="F22" t="str">
            <v>TEC. SUP. DE CALIDAD - TUBERIAS</v>
          </cell>
        </row>
        <row r="23">
          <cell r="B23" t="str">
            <v>ING. DE CONST. - SISTEMAS ESPECIALES</v>
          </cell>
          <cell r="D23" t="str">
            <v>JEFE ADMINISTRADOR DE CONTRATOS</v>
          </cell>
          <cell r="F23" t="str">
            <v>JEFE DE LABORATORIO</v>
          </cell>
        </row>
        <row r="24">
          <cell r="B24" t="str">
            <v>ING. DE CONST. - TELECOMUNICACIONES</v>
          </cell>
          <cell r="D24" t="str">
            <v>ADMINISTRADOR DE CONTRATOS</v>
          </cell>
          <cell r="F24" t="str">
            <v>TEC. ASIST. DE LABORATORIO</v>
          </cell>
        </row>
        <row r="25">
          <cell r="B25" t="str">
            <v>ING. DE CONST. - PIPING</v>
          </cell>
          <cell r="D25" t="str">
            <v>ASIST. DE ADMINISTRADOR DE CONTRATOS</v>
          </cell>
          <cell r="F25" t="str">
            <v>TEC. DE LABORATORIO - CONCRETO</v>
          </cell>
        </row>
        <row r="26">
          <cell r="B26" t="str">
            <v>ING. DE CONST. - INST. SANITARIAS</v>
          </cell>
          <cell r="D26">
            <v>0</v>
          </cell>
          <cell r="F26" t="str">
            <v>TEC. DE LABORATORIO - SUELOS</v>
          </cell>
        </row>
        <row r="27">
          <cell r="B27" t="str">
            <v>ING. DE CONST. - INST. ELÉCTRICAS</v>
          </cell>
          <cell r="D27">
            <v>0</v>
          </cell>
          <cell r="F27" t="str">
            <v>TEC. DE LABORATORIO - ASFALTO</v>
          </cell>
        </row>
        <row r="28">
          <cell r="B28" t="str">
            <v>ARQ. ASIST. DE CONSTRUCCIÓN</v>
          </cell>
          <cell r="F28">
            <v>0</v>
          </cell>
        </row>
        <row r="29">
          <cell r="B29" t="str">
            <v>ING. ASIST. DE CONST. - CIVIL / ESTRUCTURAS</v>
          </cell>
          <cell r="F29">
            <v>0</v>
          </cell>
        </row>
        <row r="30">
          <cell r="B30" t="str">
            <v>ING. ASIST. DE CONST. - MONTAJES</v>
          </cell>
          <cell r="D30" t="str">
            <v>JEFE DE CONTROL DE PROYECTO</v>
          </cell>
        </row>
        <row r="31">
          <cell r="B31" t="str">
            <v xml:space="preserve">ING. ASIST. DE CONST. - HVAC </v>
          </cell>
          <cell r="D31" t="str">
            <v>JEFE DE COSTOS</v>
          </cell>
        </row>
        <row r="32">
          <cell r="B32" t="str">
            <v>ING. ASIST. DE CONST. - SISTEMAS ESPECIALES</v>
          </cell>
          <cell r="D32" t="str">
            <v>JEFE DE PLANEAMIENTO</v>
          </cell>
        </row>
        <row r="33">
          <cell r="B33" t="str">
            <v>ING. ASIST. DE CONST. - TELECOMUNICACIONES</v>
          </cell>
          <cell r="D33" t="str">
            <v>JEFE DE PRODUCTIVIDAD</v>
          </cell>
        </row>
        <row r="34">
          <cell r="B34" t="str">
            <v>ING. ASIST. DE CONST. - PIPING</v>
          </cell>
          <cell r="D34" t="str">
            <v>ING. DE CONTROL DE PROYECTOS</v>
          </cell>
        </row>
        <row r="35">
          <cell r="B35" t="str">
            <v>ING. ASIST. DE CONST. - INST. SANITARIAS</v>
          </cell>
          <cell r="D35" t="str">
            <v>ING. DE COSTOS</v>
          </cell>
        </row>
        <row r="36">
          <cell r="B36" t="str">
            <v>ING. ASIST. DE CONST. - INST. ELÉCTRICAS</v>
          </cell>
          <cell r="D36" t="str">
            <v>ING. DE VALORIZACIONES Y METRADOS</v>
          </cell>
        </row>
        <row r="37">
          <cell r="B37" t="str">
            <v>ING. ASIST. DE EXPLANACIONES</v>
          </cell>
          <cell r="D37" t="str">
            <v>ING. DE PLANEAMIENTO</v>
          </cell>
        </row>
        <row r="38">
          <cell r="B38" t="str">
            <v>SUP. DE CONST. - CIVIL / ESTRUCTURAS</v>
          </cell>
          <cell r="D38" t="str">
            <v>ING. DE PRODUCTIVIDAD</v>
          </cell>
        </row>
        <row r="39">
          <cell r="B39" t="str">
            <v>SUP. DE CONST. - MONTAJES</v>
          </cell>
          <cell r="D39" t="str">
            <v>ING. ASIST. DE CONTROL DE PROYECTOS</v>
          </cell>
        </row>
        <row r="40">
          <cell r="B40" t="str">
            <v xml:space="preserve">SUP. DE CONST. - HVAC </v>
          </cell>
          <cell r="D40" t="str">
            <v>ING. ASIST. DE COSTOS</v>
          </cell>
        </row>
        <row r="41">
          <cell r="B41" t="str">
            <v>SUP. DE CONST. - SISTEMAS ESPECIALES</v>
          </cell>
          <cell r="D41" t="str">
            <v>ING. ASIST. DE PLANEAMIENTO</v>
          </cell>
          <cell r="J41" t="str">
            <v>ESTIMADOR - DISCIPLINA ARQUITECTURA</v>
          </cell>
        </row>
        <row r="42">
          <cell r="B42" t="str">
            <v>SUP. DE CONST. - TELECOMUNICACIONES</v>
          </cell>
          <cell r="D42" t="str">
            <v>ING. ASIST. DE PRODUCTIVIDAD</v>
          </cell>
          <cell r="J42" t="str">
            <v>ESTIMADOR - DISCIPLINA CIVIL / ESTRUCTURAS</v>
          </cell>
        </row>
        <row r="43">
          <cell r="B43" t="str">
            <v>SUP. DE CONST. - PIPING</v>
          </cell>
          <cell r="J43" t="str">
            <v>ESTIMADOR - DISCIPLINA MECÁNICA</v>
          </cell>
        </row>
        <row r="44">
          <cell r="B44" t="str">
            <v>SUP. DE CONST. - INST. SANITARIAS</v>
          </cell>
          <cell r="J44" t="str">
            <v xml:space="preserve">ESTIMADOR - DISCIPLINA HVAC </v>
          </cell>
        </row>
        <row r="45">
          <cell r="B45" t="str">
            <v>SUP. DE CONST. - INST. ELÉCTRICAS</v>
          </cell>
          <cell r="J45" t="str">
            <v>ESTIMADOR - DISCIPLINA SISTEMAS ESPECIALES</v>
          </cell>
        </row>
        <row r="46">
          <cell r="B46" t="str">
            <v>SUP. DE PLANTA DE ASFALTO</v>
          </cell>
          <cell r="J46" t="str">
            <v>ESTIMADOR - DISCIPLINA TELECOMUNICACIONES</v>
          </cell>
        </row>
        <row r="47">
          <cell r="B47" t="str">
            <v>SUP. DE CHANCADORA PRIMARIA</v>
          </cell>
          <cell r="J47" t="str">
            <v>ESTIMADOR - DISCIPLINA PIPING</v>
          </cell>
        </row>
        <row r="48">
          <cell r="B48" t="str">
            <v>SUP. TEC. INSTRUMENTISTA</v>
          </cell>
          <cell r="J48" t="str">
            <v>ESTIMADOR - DISCIPLINA INST. SANITARIAS</v>
          </cell>
        </row>
        <row r="49">
          <cell r="J49" t="str">
            <v>ESTIMADOR - DISCIPLINA INST. ELÉCTRICAS</v>
          </cell>
        </row>
        <row r="50">
          <cell r="J50">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ob"/>
      <sheetName val="mt"/>
      <sheetName val="eq"/>
      <sheetName val="puni"/>
      <sheetName val="presu"/>
      <sheetName val="gg"/>
      <sheetName val="EQUIPMENT -2"/>
      <sheetName val="EQUIPMENT_-2"/>
      <sheetName val="P2"/>
      <sheetName val="P3"/>
      <sheetName val="Base_datos"/>
      <sheetName val="Sens.agua"/>
      <sheetName val="RESUMEN"/>
      <sheetName val="Hoja1"/>
      <sheetName val="Informacion"/>
      <sheetName val="POB07"/>
      <sheetName val="PUNTUAL DPTO07"/>
      <sheetName val="Risk"/>
      <sheetName val="Infra"/>
      <sheetName val="FINAL"/>
      <sheetName val="ANALISIS ALQUILER FERREYROS"/>
    </sheetNames>
    <sheetDataSet>
      <sheetData sheetId="0" refreshError="1"/>
      <sheetData sheetId="1" refreshError="1"/>
      <sheetData sheetId="2" refreshError="1"/>
      <sheetData sheetId="3" refreshError="1">
        <row r="51">
          <cell r="H51">
            <v>247.68</v>
          </cell>
        </row>
        <row r="143">
          <cell r="H143">
            <v>116.34</v>
          </cell>
        </row>
        <row r="281">
          <cell r="H281">
            <v>256.11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olicitud"/>
      <sheetName val="Reporte"/>
      <sheetName val="Padrón"/>
      <sheetName val="Areas&amp;Funciones"/>
      <sheetName val="Vacaciones"/>
      <sheetName val="Instrucciones"/>
      <sheetName val="Listas"/>
      <sheetName val="datos"/>
      <sheetName val="P2"/>
      <sheetName val="Minsa_Estandares- Fuente "/>
      <sheetName val="P3"/>
      <sheetName val="P1"/>
      <sheetName val="Tablas"/>
      <sheetName val="Flota"/>
      <sheetName val="Sens.agua"/>
      <sheetName val="MAESTRO DE CLAVES FINAL"/>
      <sheetName val="sensibilidad.proliv"/>
      <sheetName val="POLINOMICA"/>
      <sheetName val="Demanda"/>
      <sheetName val="SHEET1"/>
      <sheetName val="FINAL"/>
      <sheetName val="INFORM."/>
      <sheetName val="A.SENSIBILIDAD"/>
      <sheetName val="FLUJOS"/>
      <sheetName val="Wind Loads"/>
      <sheetName val="Hoja91"/>
    </sheetNames>
    <sheetDataSet>
      <sheetData sheetId="0"/>
      <sheetData sheetId="1" refreshError="1"/>
      <sheetData sheetId="2" refreshError="1"/>
      <sheetData sheetId="3" refreshError="1"/>
      <sheetData sheetId="4" refreshError="1"/>
      <sheetData sheetId="5" refreshError="1"/>
      <sheetData sheetId="6">
        <row r="2">
          <cell r="F2" t="str">
            <v>GERENCIA DE PROYECTO</v>
          </cell>
        </row>
        <row r="3">
          <cell r="F3" t="str">
            <v>CONSTRUCCIÓN</v>
          </cell>
        </row>
        <row r="4">
          <cell r="F4" t="str">
            <v>CONSTRUCCIÓN FRENTE 1</v>
          </cell>
        </row>
        <row r="5">
          <cell r="F5" t="str">
            <v>CONSTRUCCIÓN FRENTE 2</v>
          </cell>
        </row>
        <row r="6">
          <cell r="F6" t="str">
            <v>CONSTRUCCIÓN FRENTE 3</v>
          </cell>
        </row>
        <row r="7">
          <cell r="F7" t="str">
            <v>CONSTRUCCIÓN FRENTE 4</v>
          </cell>
        </row>
        <row r="8">
          <cell r="F8" t="str">
            <v>CONSTRUCCIÓN FRENTE 5</v>
          </cell>
        </row>
        <row r="9">
          <cell r="F9" t="str">
            <v>OFICINA TÉCNICA</v>
          </cell>
        </row>
        <row r="10">
          <cell r="F10" t="str">
            <v>OFICINA TÉCNICA FRENTE 1</v>
          </cell>
        </row>
        <row r="11">
          <cell r="F11" t="str">
            <v>OFICINA TÉCNICA FRENTE 2</v>
          </cell>
        </row>
        <row r="12">
          <cell r="F12" t="str">
            <v>OFICINA TÉCNICA FRENTE 3</v>
          </cell>
        </row>
        <row r="13">
          <cell r="F13" t="str">
            <v>OFICINA TÉCNICA FRENTE 4</v>
          </cell>
        </row>
        <row r="14">
          <cell r="F14" t="str">
            <v>OFICINA TÉCNICA FRENTE 5</v>
          </cell>
        </row>
        <row r="15">
          <cell r="F15" t="str">
            <v>ADM. DE CONTRATOS</v>
          </cell>
        </row>
        <row r="16">
          <cell r="F16" t="str">
            <v>ADM. DE CONTRATOS FRENTE 1</v>
          </cell>
        </row>
        <row r="17">
          <cell r="F17" t="str">
            <v>ADM. DE CONTRATOS FRENTE 2</v>
          </cell>
        </row>
        <row r="18">
          <cell r="F18" t="str">
            <v>ADM. DE CONTRATOS FRENTE 3</v>
          </cell>
        </row>
        <row r="19">
          <cell r="F19" t="str">
            <v>ADM. DE CONTRATOS FRENTE 4</v>
          </cell>
        </row>
        <row r="20">
          <cell r="F20" t="str">
            <v>ADM. DE CONTRATOS FRENTE 5</v>
          </cell>
        </row>
        <row r="21">
          <cell r="F21" t="str">
            <v>CONTROL DE PROYECTOS</v>
          </cell>
        </row>
        <row r="22">
          <cell r="F22" t="str">
            <v>CONTROL DE PROYECTOS FRENTE 1</v>
          </cell>
        </row>
        <row r="23">
          <cell r="F23" t="str">
            <v>CONTROL DE PROYECTOS FRENTE 2</v>
          </cell>
        </row>
        <row r="24">
          <cell r="F24" t="str">
            <v>CONTROL DE PROYECTOS FRENTE 3</v>
          </cell>
        </row>
        <row r="25">
          <cell r="F25" t="str">
            <v>CONTROL DE PROYECTOS FRENTE 4</v>
          </cell>
        </row>
        <row r="26">
          <cell r="F26" t="str">
            <v>CONTROL DE PROYECTOS FRENTE 5</v>
          </cell>
        </row>
        <row r="27">
          <cell r="F27" t="str">
            <v>SSOMA</v>
          </cell>
        </row>
        <row r="28">
          <cell r="F28" t="str">
            <v>SSOMA FRENTE 1</v>
          </cell>
        </row>
        <row r="29">
          <cell r="F29" t="str">
            <v>SSOMA FRENTE 2</v>
          </cell>
        </row>
        <row r="30">
          <cell r="F30" t="str">
            <v>SSOMA FRENTE 3</v>
          </cell>
        </row>
        <row r="31">
          <cell r="F31" t="str">
            <v>SSOMA FRENTE 4</v>
          </cell>
        </row>
        <row r="32">
          <cell r="F32" t="str">
            <v>SSOMA FRENTE 5</v>
          </cell>
        </row>
        <row r="33">
          <cell r="F33" t="str">
            <v>CALIDAD</v>
          </cell>
        </row>
        <row r="34">
          <cell r="F34" t="str">
            <v>CALIDAD FRENTE 1</v>
          </cell>
        </row>
        <row r="35">
          <cell r="F35" t="str">
            <v>CALIDAD FRENTE 2</v>
          </cell>
        </row>
        <row r="36">
          <cell r="F36" t="str">
            <v>CALIDAD FRENTE 3</v>
          </cell>
        </row>
        <row r="37">
          <cell r="F37" t="str">
            <v>CALIDAD FRENTE 4</v>
          </cell>
        </row>
        <row r="38">
          <cell r="F38" t="str">
            <v>CALIDAD FRENTE 5</v>
          </cell>
        </row>
        <row r="39">
          <cell r="F39" t="str">
            <v>DISCIPLINA ARQUITECTURA</v>
          </cell>
        </row>
        <row r="40">
          <cell r="F40" t="str">
            <v>DISCIPLINA CIVIL / ESTRUCTURAS</v>
          </cell>
        </row>
        <row r="41">
          <cell r="F41" t="str">
            <v>DISCIPLINA MECÁNICA</v>
          </cell>
        </row>
        <row r="42">
          <cell r="F42" t="str">
            <v xml:space="preserve">DISCIPLINA HVAC </v>
          </cell>
        </row>
        <row r="43">
          <cell r="F43" t="str">
            <v>DISCIPLINA SISTEMAS ESPECIALES</v>
          </cell>
        </row>
        <row r="44">
          <cell r="F44" t="str">
            <v>DISCIPLINA TELECOMUNICACIONES</v>
          </cell>
        </row>
        <row r="45">
          <cell r="F45" t="str">
            <v>DISCIPLINA PIPING</v>
          </cell>
        </row>
        <row r="46">
          <cell r="F46" t="str">
            <v>DISCIPLINA INST. SANITARIAS</v>
          </cell>
        </row>
        <row r="47">
          <cell r="F47" t="str">
            <v>DISCIPLINA INST. ELÉCTRICAS</v>
          </cell>
        </row>
        <row r="48">
          <cell r="F48" t="str">
            <v>ESTIMACIONES</v>
          </cell>
        </row>
        <row r="49">
          <cell r="F49" t="str">
            <v>ADMINISTRACIÓN</v>
          </cell>
        </row>
        <row r="50">
          <cell r="F50" t="str">
            <v>EQUIPOS</v>
          </cell>
        </row>
        <row r="51">
          <cell r="F51" t="str">
            <v>SOPORTE TÉCNICO</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VAL ESTRUCTURAS "/>
      <sheetName val="REIT_REAJ_"/>
      <sheetName val="RESUM_VAL_"/>
      <sheetName val="VAL ARQUITECTURA"/>
      <sheetName val="VAL_RES."/>
      <sheetName val="D_MAT_"/>
      <sheetName val="1A"/>
      <sheetName val="1B"/>
      <sheetName val="1C"/>
      <sheetName val="2A"/>
      <sheetName val="2B"/>
      <sheetName val="2C"/>
      <sheetName val="3A"/>
      <sheetName val="3B"/>
      <sheetName val="3C"/>
      <sheetName val="4A"/>
      <sheetName val="4B"/>
      <sheetName val="4C"/>
      <sheetName val="Costos"/>
      <sheetName val="Resumen"/>
      <sheetName val="LP y RP"/>
      <sheetName val="Proy. Abonados 3.1c"/>
      <sheetName val="Cuenta x API"/>
      <sheetName val="Hoja2"/>
      <sheetName val="Hoja3"/>
      <sheetName val="CALEND C."/>
      <sheetName val="14 PIAS"/>
      <sheetName val="13 TUCARI"/>
      <sheetName val="4  VOTORANTIM 501"/>
      <sheetName val="CAM.MT"/>
      <sheetName val="Datos"/>
      <sheetName val="#¡REF"/>
      <sheetName val="DATOS DE CAMPO"/>
      <sheetName val="HAMAR"/>
      <sheetName val="POLILINEA"/>
      <sheetName val="Impuestos"/>
      <sheetName val="CAP-120mm2"/>
      <sheetName val="POBLACION"/>
      <sheetName val="1"/>
      <sheetName val="CAP_120mm2"/>
      <sheetName val="Anexo F.1"/>
      <sheetName val="Anexo F.2.1"/>
      <sheetName val="Anexo F.2.2"/>
      <sheetName val="Anexo F.3.1 "/>
      <sheetName val="Postes de concreto 3ø 85mm²_CG"/>
      <sheetName val="Postes de concreto 3ø 35mm²_N"/>
      <sheetName val="CMC"/>
      <sheetName val="Anexo F.3.2"/>
      <sheetName val="Resumen de cálculos"/>
      <sheetName val="Base de Datos"/>
      <sheetName val="18 cmc 35"/>
      <sheetName val="15 cmc 35"/>
      <sheetName val="15cmc 35 old"/>
      <sheetName val="15 cmc 16 old"/>
      <sheetName val="Postes de concreto 3ø 85mm² old"/>
      <sheetName val="Cálculo Mecánico de Conduct _2_"/>
      <sheetName val="Base de Datos _2_"/>
      <sheetName val="Resumen de cálculos _2_"/>
      <sheetName val="Sheet1"/>
      <sheetName val="SNIP"/>
      <sheetName val="4. Ingeniería"/>
      <sheetName val="Replanteo"/>
      <sheetName val="Caminos"/>
      <sheetName val="RCA"/>
      <sheetName val="7.I Faenas"/>
      <sheetName val="8.Campamentos"/>
      <sheetName val="IF y Camp"/>
      <sheetName val="Faena 428"/>
      <sheetName val="Faena 245"/>
      <sheetName val="Cert. Solmex"/>
      <sheetName val="IF Vallenar"/>
      <sheetName val="LP_y_RP"/>
      <sheetName val="Proy__Abonados_3_1c"/>
      <sheetName val="Cuenta_x_API"/>
      <sheetName val="CALEND_C_"/>
      <sheetName val="14_PIAS"/>
      <sheetName val="13_TUCARI"/>
      <sheetName val="4__VOTORANTIM_501"/>
      <sheetName val="CAM_MT"/>
      <sheetName val="DATOS_DE_CAMPO"/>
      <sheetName val="RS METRADO"/>
      <sheetName val="Mensual - Acumulado"/>
      <sheetName val="RESUMEN (LP)"/>
      <sheetName val="RESUMEN (RP)"/>
      <sheetName val="SUMINISTRO (LP)"/>
      <sheetName val="MONTAJE (LP)"/>
      <sheetName val="TRANSPORTE (LP)"/>
      <sheetName val="SUMINISTRO (RP)"/>
      <sheetName val="MONTAJE (RP)"/>
      <sheetName val="TRANSPORTE (RP)"/>
      <sheetName val="Hoja1"/>
      <sheetName val="4__Ingeniería"/>
      <sheetName val="7_I_Faenas"/>
      <sheetName val="8_Campamentos"/>
      <sheetName val="IF_y_Camp"/>
      <sheetName val="Faena_428"/>
      <sheetName val="Faena_245"/>
      <sheetName val="Cert__Solmex"/>
      <sheetName val="IF_Vallenar"/>
      <sheetName val="FORMA-LM1"/>
      <sheetName val="FORMA-(SE1)"/>
      <sheetName val="FORMA-LM3"/>
      <sheetName val="FORMA-LS1-LS2"/>
      <sheetName val="FORMA-LS3"/>
      <sheetName val="FORMA-_RE1"/>
      <sheetName val="FORMA-SE2"/>
      <sheetName val="REV3"/>
      <sheetName val="TRAMOS"/>
      <sheetName val="STRUCT"/>
      <sheetName val="Fundacion"/>
      <sheetName val="CANT_UNITARIAS"/>
      <sheetName val="CuadroIyII"/>
      <sheetName val="Consun_Energ___Anexo_5_2_5_"/>
      <sheetName val="3_1"/>
      <sheetName val="Excav__Postes"/>
      <sheetName val="Aux__Disgregados"/>
      <sheetName val="Datos_de_Entrada"/>
      <sheetName val="Costos_Alt2"/>
      <sheetName val="FORMA-RL1"/>
      <sheetName val="Analisis_de_la_T_C__-_2_2"/>
      <sheetName val="CIVIL"/>
      <sheetName val="ENTR_F"/>
      <sheetName val="AnexoVI"/>
      <sheetName val="CENSO93"/>
      <sheetName val="FORMA-ST1"/>
      <sheetName val="LINEAS"/>
      <sheetName val="cantidades"/>
      <sheetName val="0. DATOS GENERALES"/>
      <sheetName val="APU-RP ADICIONAL"/>
      <sheetName val="APU-RS-CD ADICIONAL"/>
      <sheetName val="Base_Insumos_Servicios"/>
      <sheetName val="Res-Val 6"/>
      <sheetName val="CONSID"/>
      <sheetName val="LP_y_RP1"/>
      <sheetName val="Proy__Abonados_3_1c1"/>
      <sheetName val="Cuenta_x_API1"/>
      <sheetName val="CALEND_C_1"/>
      <sheetName val="14_PIAS1"/>
      <sheetName val="13_TUCARI1"/>
      <sheetName val="4__VOTORANTIM_5011"/>
      <sheetName val="CAM_MT1"/>
      <sheetName val="DATOS_DE_CAMPO1"/>
      <sheetName val="4__Ingeniería1"/>
      <sheetName val="7_I_Faenas1"/>
      <sheetName val="8_Campamentos1"/>
      <sheetName val="IF_y_Camp1"/>
      <sheetName val="Faena_4281"/>
      <sheetName val="Faena_2451"/>
      <sheetName val="Cert__Solmex1"/>
      <sheetName val="IF_Vallenar1"/>
      <sheetName val="RS_METRADO"/>
      <sheetName val="Anexo_F_1"/>
      <sheetName val="Anexo_F_2_1"/>
      <sheetName val="Anexo_F_2_2"/>
      <sheetName val="Anexo_F_3_1_"/>
      <sheetName val="Postes_de_concreto_3ø_85mm²_CG"/>
      <sheetName val="Postes_de_concreto_3ø_35mm²_N"/>
      <sheetName val="Anexo_F_3_2"/>
      <sheetName val="Resumen_de_cálculos"/>
      <sheetName val="Base_de_Datos"/>
      <sheetName val="18_cmc_35"/>
      <sheetName val="15_cmc_35"/>
      <sheetName val="15cmc_35_old"/>
      <sheetName val="15_cmc_16_old"/>
      <sheetName val="Postes_de_concreto_3ø_85mm²_old"/>
      <sheetName val="Cálculo_Mecánico_de_Conduct__2_"/>
      <sheetName val="Base_de_Datos__2_"/>
      <sheetName val="Resumen_de_cálculos__2_"/>
      <sheetName val="Mensual_-_Acumulado"/>
      <sheetName val="RESUMEN_(LP)"/>
      <sheetName val="RESUMEN_(RP)"/>
      <sheetName val="SUMINISTRO_(LP)"/>
      <sheetName val="MONTAJE_(LP)"/>
      <sheetName val="TRANSPORTE_(LP)"/>
      <sheetName val="SUMINISTRO_(RP)"/>
      <sheetName val="MONTAJE_(RP)"/>
      <sheetName val="TRANSPORTE_(RP)"/>
      <sheetName val="VAL_ESTRUCTURAS_"/>
      <sheetName val="VAL_ARQUITECTURA"/>
      <sheetName val="VAL_RES_"/>
      <sheetName val="Caja 20"/>
      <sheetName val="Caja 01"/>
      <sheetName val="Caja 02"/>
      <sheetName val="Caja 03"/>
      <sheetName val="Caja 04"/>
      <sheetName val="Caja 05"/>
      <sheetName val="Caja 06"/>
      <sheetName val="Caja 07"/>
      <sheetName val="Caja 08"/>
      <sheetName val="Caja 09"/>
      <sheetName val="Caja 10"/>
      <sheetName val="Caja 11"/>
      <sheetName val="Caja 12"/>
      <sheetName val="Caja 13"/>
      <sheetName val="Caja 14"/>
      <sheetName val="Caja 15"/>
      <sheetName val="Caja 16"/>
      <sheetName val="Caja 17"/>
      <sheetName val="Caja 18"/>
      <sheetName val="Caja 19"/>
      <sheetName val="Caja 20 "/>
      <sheetName val="Caja 21"/>
      <sheetName val="Caja 22"/>
      <sheetName val="Caja 23"/>
      <sheetName val="Caja 24"/>
      <sheetName val="Caja 25"/>
      <sheetName val="Caja 26"/>
      <sheetName val="Caja 27"/>
      <sheetName val="Caja 28"/>
      <sheetName val="Caja 29"/>
      <sheetName val="Caja 30"/>
      <sheetName val="Caja 31"/>
      <sheetName val="Caja 32"/>
      <sheetName val="Caja 33"/>
      <sheetName val="Caja 34"/>
      <sheetName val="Caja 35"/>
      <sheetName val="Caja 36"/>
      <sheetName val="Eduardo"/>
      <sheetName val="Rossana"/>
      <sheetName val="En caja"/>
      <sheetName val="Caja 21 (2)"/>
      <sheetName val="Hoja4"/>
      <sheetName val="PRESUPUESTO"/>
      <sheetName val="Metrados"/>
      <sheetName val="Res. Metrados"/>
      <sheetName val="90%"/>
      <sheetName val="Total - 150 Dias"/>
      <sheetName val="1er Mes Setiembre (5dias)"/>
      <sheetName val="2do Mes Octubre (31 dias)"/>
      <sheetName val="1er Mes"/>
      <sheetName val="2do Mes"/>
      <sheetName val="Consolidado"/>
      <sheetName val="Sensib. IE-VACSN"/>
      <sheetName val="Requerimiento"/>
      <sheetName val="P2"/>
      <sheetName val="P3"/>
      <sheetName val="Viguetas 36 REAL"/>
      <sheetName val="Com-102"/>
      <sheetName val="POB07"/>
      <sheetName val="1. Time &amp; Esc"/>
      <sheetName val="Input"/>
      <sheetName val="Fcst"/>
      <sheetName val="7 &amp; 8A. SandU"/>
      <sheetName val="2&amp;3 AeroRevs"/>
      <sheetName val="4. Non-AeroRevs"/>
      <sheetName val="ListEq"/>
      <sheetName val="Transporte"/>
      <sheetName val="Portada"/>
      <sheetName val="ESS JV"/>
      <sheetName val="Pesos"/>
      <sheetName val="Units"/>
      <sheetName val="ListEqJV"/>
      <sheetName val="ResumInstrum"/>
      <sheetName val="ResumElect"/>
      <sheetName val="ResumTub"/>
      <sheetName val="ESS"/>
      <sheetName val="ADI6427"/>
      <sheetName val="AXENS"/>
      <sheetName val="UOP"/>
      <sheetName val="SHELL"/>
      <sheetName val="INSTRUM"/>
      <sheetName val="Precios"/>
      <sheetName val="Administrative Prices"/>
      <sheetName val="Calc"/>
      <sheetName val="산근"/>
      <sheetName val="Cover"/>
      <sheetName val="PROPOSAL"/>
      <sheetName val="Multi-currency"/>
      <sheetName val="당초"/>
      <sheetName val="Equipment List"/>
      <sheetName val="Bond &amp; Stamp"/>
      <sheetName val="CAT_5"/>
      <sheetName val="1.0"/>
      <sheetName val="집계표(OPTION)"/>
      <sheetName val="TSP4"/>
      <sheetName val="VIZ4"/>
      <sheetName val="VIZ7"/>
      <sheetName val="Parametros"/>
      <sheetName val="BASE"/>
      <sheetName val="ANALISIS"/>
      <sheetName val="Stl-B"/>
      <sheetName val="Basis"/>
      <sheetName val="PRECIOS_MATERIALES"/>
      <sheetName val="Consumibles"/>
      <sheetName val="civ_roma"/>
      <sheetName val="Datos_generales"/>
      <sheetName val="CIERRE"/>
      <sheetName val="EFICIENCIAS"/>
      <sheetName val="Calculos"/>
      <sheetName val="Equipos"/>
      <sheetName val="steel"/>
      <sheetName val="Plani"/>
      <sheetName val="A-50"/>
      <sheetName val="ESTAD_ACC_99"/>
      <sheetName val="INSUGEN"/>
      <sheetName val="INVOICE"/>
      <sheetName val="O_15"/>
      <sheetName val="Denver"/>
      <sheetName val="expats"/>
      <sheetName val="locals"/>
      <sheetName val="office4"/>
      <sheetName val="c-expats"/>
      <sheetName val="c-nationals"/>
      <sheetName val="Office7"/>
      <sheetName val="Others"/>
      <sheetName val="PISO1_-_EST"/>
      <sheetName val="PARTIDAS"/>
      <sheetName val="Comparativa"/>
      <sheetName val="Vers_C"/>
      <sheetName val="resoc"/>
      <sheetName val="Tabla"/>
      <sheetName val="Misc"/>
      <sheetName val="REG_REVIS_"/>
      <sheetName val="RO_1"/>
      <sheetName val="RO_3"/>
      <sheetName val="RO_4"/>
      <sheetName val="RO_5"/>
      <sheetName val="RO_7"/>
      <sheetName val="T1_1"/>
      <sheetName val="T1_2"/>
      <sheetName val="T1_3"/>
      <sheetName val="T1_4"/>
      <sheetName val="T1_5"/>
      <sheetName val="T4_2"/>
      <sheetName val="T4_4"/>
      <sheetName val="tank_number"/>
      <sheetName val="Summary"/>
      <sheetName val="CP_TU_AD"/>
      <sheetName val="UZ"/>
      <sheetName val="C-WATT"/>
      <sheetName val="EyF"/>
      <sheetName val="JE"/>
      <sheetName val="MANTTO"/>
      <sheetName val="Progress Report by Discipline"/>
      <sheetName val="Avance financiero"/>
      <sheetName val="N°1"/>
      <sheetName val="N°10"/>
      <sheetName val="N°2"/>
      <sheetName val="N°3"/>
      <sheetName val="N°4"/>
      <sheetName val="N°5"/>
      <sheetName val="N°6"/>
      <sheetName val="N°7"/>
      <sheetName val="N°8"/>
      <sheetName val="N°9"/>
      <sheetName val="B"/>
      <sheetName val="Minsa_Estandares- Fuente "/>
      <sheetName val="P1"/>
      <sheetName val="Limit_ACC_A"/>
      <sheetName val="Risk"/>
      <sheetName val="Tablas"/>
      <sheetName val="Definitions"/>
      <sheetName val="MAQUINARIA"/>
      <sheetName val="puni"/>
      <sheetName val="IN_Services"/>
      <sheetName val="Call Load Data"/>
      <sheetName val="Signalling"/>
      <sheetName val="Results"/>
      <sheetName val="SUS_Services"/>
      <sheetName val="RESUMEN DE COTIZACION"/>
      <sheetName val="OBRA CIVIL"/>
      <sheetName val="ESTRUCTURA DE HORMIGON"/>
      <sheetName val="INSTALACION ELECTRICA"/>
      <sheetName val="Datos Entrada"/>
      <sheetName val="RESUMEN F"/>
      <sheetName val="GASTOS GENERALES"/>
      <sheetName val="IIIB-Supervisión"/>
      <sheetName val="POLINOMICA"/>
      <sheetName val="Metrado Armados"/>
      <sheetName val="PLANILLA"/>
      <sheetName val="SUMINISTRO"/>
      <sheetName val="MONTAJE"/>
      <sheetName val="SICODI - SECTOR 5"/>
      <sheetName val="APU-RS-1"/>
      <sheetName val="APU-TRANSPORTE"/>
      <sheetName val="PU-RS-2"/>
      <sheetName val="BD-MONTAJE"/>
      <sheetName val="BD-SUMINISTRO"/>
      <sheetName val="TABLAS_"/>
      <sheetName val="INDICES"/>
      <sheetName val="VAL_ESTRUCTURAS_2"/>
      <sheetName val="VAL_ARQUITECTURA2"/>
      <sheetName val="VAL_RES_2"/>
      <sheetName val="LP_y_RP2"/>
      <sheetName val="Proy__Abonados_3_1c2"/>
      <sheetName val="Cuenta_x_API2"/>
      <sheetName val="VAL_ESTRUCTURAS_1"/>
      <sheetName val="VAL_ARQUITECTURA1"/>
      <sheetName val="VAL_RES_1"/>
      <sheetName val="VAL_ESTRUCTURAS_5"/>
      <sheetName val="VAL_ARQUITECTURA5"/>
      <sheetName val="VAL_RES_5"/>
      <sheetName val="LP_y_RP5"/>
      <sheetName val="Proy__Abonados_3_1c5"/>
      <sheetName val="Cuenta_x_API5"/>
      <sheetName val="CALEND_C_3"/>
      <sheetName val="14_PIAS3"/>
      <sheetName val="13_TUCARI3"/>
      <sheetName val="4__VOTORANTIM_5013"/>
      <sheetName val="CAM_MT3"/>
      <sheetName val="DATOS_DE_CAMPO3"/>
      <sheetName val="VAL_ESTRUCTURAS_3"/>
      <sheetName val="VAL_ARQUITECTURA3"/>
      <sheetName val="VAL_RES_3"/>
      <sheetName val="LP_y_RP3"/>
      <sheetName val="Proy__Abonados_3_1c3"/>
      <sheetName val="Cuenta_x_API3"/>
      <sheetName val="VAL_ESTRUCTURAS_4"/>
      <sheetName val="VAL_ARQUITECTURA4"/>
      <sheetName val="VAL_RES_4"/>
      <sheetName val="LP_y_RP4"/>
      <sheetName val="Proy__Abonados_3_1c4"/>
      <sheetName val="Cuenta_x_API4"/>
      <sheetName val="CALEND_C_2"/>
      <sheetName val="14_PIAS2"/>
      <sheetName val="13_TUCARI2"/>
      <sheetName val="4__VOTORANTIM_5012"/>
      <sheetName val="CAM_MT2"/>
      <sheetName val="DATOS_DE_CAMPO2"/>
      <sheetName val="VAL_ESTRUCTURAS_6"/>
      <sheetName val="VAL_ARQUITECTURA6"/>
      <sheetName val="VAL_RES_6"/>
      <sheetName val="LP_y_RP6"/>
      <sheetName val="Proy__Abonados_3_1c6"/>
      <sheetName val="Cuenta_x_API6"/>
      <sheetName val="CALEND_C_4"/>
      <sheetName val="14_PIAS4"/>
      <sheetName val="13_TUCARI4"/>
      <sheetName val="4__VOTORANTIM_5014"/>
      <sheetName val="CAM_MT4"/>
      <sheetName val="DATOS_DE_CAMPO4"/>
      <sheetName val="VAL_ESTRUCTURAS_7"/>
      <sheetName val="VAL_ARQUITECTURA7"/>
      <sheetName val="VAL_RES_7"/>
      <sheetName val="LP_y_RP7"/>
      <sheetName val="Proy__Abonados_3_1c7"/>
      <sheetName val="Cuenta_x_API7"/>
      <sheetName val="CALEND_C_5"/>
      <sheetName val="14_PIAS5"/>
      <sheetName val="13_TUCARI5"/>
      <sheetName val="4__VOTORANTIM_5015"/>
      <sheetName val="CAM_MT5"/>
      <sheetName val="DATOS_DE_CAMPO5"/>
      <sheetName val="OS"/>
      <sheetName val="Applications"/>
      <sheetName val="IISS"/>
      <sheetName val="FORMA- RE1"/>
      <sheetName val="TUNEL"/>
      <sheetName val="Claves"/>
      <sheetName val="Arq."/>
      <sheetName val="Master_act"/>
      <sheetName val="BD"/>
      <sheetName val="Cuadro de indices"/>
      <sheetName val="Cuadro HH"/>
      <sheetName val="Gráfica"/>
      <sheetName val="4__Ingeniería2"/>
      <sheetName val="7_I_Faenas2"/>
      <sheetName val="8_Campamentos2"/>
      <sheetName val="IF_y_Camp2"/>
      <sheetName val="Faena_4282"/>
      <sheetName val="Faena_2452"/>
      <sheetName val="Cert__Solmex2"/>
      <sheetName val="IF_Vallenar2"/>
      <sheetName val="RS_METRADO1"/>
      <sheetName val="Anexo_F_11"/>
      <sheetName val="Anexo_F_2_11"/>
      <sheetName val="Anexo_F_2_21"/>
      <sheetName val="Anexo_F_3_1_1"/>
      <sheetName val="Postes_de_concreto_3ø_85mm²_CG1"/>
      <sheetName val="Postes_de_concreto_3ø_35mm²_N1"/>
      <sheetName val="Anexo_F_3_21"/>
      <sheetName val="Resumen_de_cálculos1"/>
      <sheetName val="Base_de_Datos1"/>
      <sheetName val="18_cmc_351"/>
      <sheetName val="15_cmc_351"/>
      <sheetName val="15cmc_35_old1"/>
      <sheetName val="15_cmc_16_old1"/>
      <sheetName val="Postes_de_concreto_3ø_85mm²_ol1"/>
      <sheetName val="Cálculo_Mecánico_de_Conduct__21"/>
      <sheetName val="Base_de_Datos__2_1"/>
      <sheetName val="Resumen_de_cálculos__2_1"/>
      <sheetName val="RESUMEN_(LP)1"/>
      <sheetName val="RESUMEN_(RP)1"/>
      <sheetName val="SUMINISTRO_(LP)1"/>
      <sheetName val="MONTAJE_(LP)1"/>
      <sheetName val="TRANSPORTE_(LP)1"/>
      <sheetName val="SUMINISTRO_(RP)1"/>
      <sheetName val="MONTAJE_(RP)1"/>
      <sheetName val="TRANSPORTE_(RP)1"/>
      <sheetName val="Mensual_-_Acumulado1"/>
      <sheetName val="0__DATOS_GENERALES"/>
      <sheetName val="APU-RP_ADICIONAL"/>
      <sheetName val="APU-RS-CD_ADICIONAL"/>
      <sheetName val="ESS_JV"/>
      <sheetName val="Administrative_Prices"/>
      <sheetName val="Equipment_List"/>
      <sheetName val="Bond_&amp;_Stamp"/>
      <sheetName val="1_0"/>
      <sheetName val="Progress_Report_by_Discipline"/>
      <sheetName val="Caja_20"/>
      <sheetName val="Caja_01"/>
      <sheetName val="Caja_02"/>
      <sheetName val="Caja_03"/>
      <sheetName val="Caja_04"/>
      <sheetName val="Caja_05"/>
      <sheetName val="Caja_06"/>
      <sheetName val="Caja_07"/>
      <sheetName val="Caja_08"/>
      <sheetName val="Caja_09"/>
      <sheetName val="Caja_10"/>
      <sheetName val="Caja_11"/>
      <sheetName val="Caja_12"/>
      <sheetName val="Caja_13"/>
      <sheetName val="Caja_14"/>
      <sheetName val="Caja_15"/>
      <sheetName val="Caja_16"/>
      <sheetName val="Caja_17"/>
      <sheetName val="Caja_18"/>
      <sheetName val="Caja_19"/>
      <sheetName val="Caja_20_"/>
      <sheetName val="Caja_21"/>
      <sheetName val="Caja_22"/>
      <sheetName val="Caja_23"/>
      <sheetName val="Caja_24"/>
      <sheetName val="Caja_25"/>
      <sheetName val="Caja_26"/>
      <sheetName val="Caja_27"/>
      <sheetName val="Caja_28"/>
      <sheetName val="Caja_29"/>
      <sheetName val="Caja_30"/>
      <sheetName val="Caja_31"/>
      <sheetName val="Caja_32"/>
      <sheetName val="Caja_33"/>
      <sheetName val="Caja_34"/>
      <sheetName val="Caja_35"/>
      <sheetName val="Caja_36"/>
      <sheetName val="En_caja"/>
      <sheetName val="Caja_21_(2)"/>
      <sheetName val="Res-Val_6"/>
      <sheetName val="Res__Metrados"/>
      <sheetName val="CONST. Peligrosos"/>
      <sheetName val="CONST. recicl"/>
      <sheetName val="CONST. comun"/>
      <sheetName val="INFORME NO REC "/>
      <sheetName val="LIQUIDACIÓN "/>
      <sheetName val="C"/>
      <sheetName val="E"/>
      <sheetName val="D"/>
      <sheetName val="LT-ME"/>
      <sheetName val="LT-OC(Huall-Sihu)"/>
      <sheetName val="LT-OC(Sihuas-Tayab)"/>
      <sheetName val="SE-ME Huallanca"/>
      <sheetName val="OC-SE Huallanca"/>
      <sheetName val="SE-ME Tayabamba"/>
      <sheetName val="SE-OC Tayabamba"/>
      <sheetName val="Telecomunicaciones-ME"/>
      <sheetName val="base-datos"/>
      <sheetName val="W-torres"/>
      <sheetName val="LT-OC"/>
      <sheetName val="Santuario-OC"/>
      <sheetName val="Santuario-ME"/>
      <sheetName val="Chilina-OC"/>
      <sheetName val="Chilina-ME"/>
      <sheetName val="Resumen General"/>
      <sheetName val="F"/>
      <sheetName val="H"/>
      <sheetName val="FLUJO"/>
      <sheetName val="$ UN. COMERC."/>
      <sheetName val="Montaje Presentacion $Col "/>
      <sheetName val="Montaje Presentacion $Col (3)"/>
      <sheetName val="Equipo"/>
      <sheetName val="LISTA DE DATOS"/>
      <sheetName val="Factor Nodo"/>
      <sheetName val="Datos_Entrada"/>
      <sheetName val="RESUMEN_F"/>
      <sheetName val="GASTOS_GENERALES"/>
      <sheetName val="Metrado_Armados"/>
      <sheetName val="SICODI_-_SECTOR_5"/>
      <sheetName val="Total_-_150_Dias"/>
      <sheetName val="1er_Mes_Setiembre_(5dias)"/>
      <sheetName val="2do_Mes_Octubre_(31_dias)"/>
      <sheetName val="1er_Mes"/>
      <sheetName val="2do_Mes"/>
      <sheetName val="FORMA-_RE11"/>
      <sheetName val="T.I. COSTOS FIJOS Y VARIABLES"/>
    </sheetNames>
    <sheetDataSet>
      <sheetData sheetId="0" refreshError="1">
        <row r="9">
          <cell r="D9">
            <v>0</v>
          </cell>
        </row>
        <row r="21">
          <cell r="D21">
            <v>0</v>
          </cell>
        </row>
        <row r="22">
          <cell r="D22">
            <v>0</v>
          </cell>
        </row>
        <row r="24">
          <cell r="D24">
            <v>0</v>
          </cell>
        </row>
        <row r="25">
          <cell r="D25">
            <v>0</v>
          </cell>
        </row>
        <row r="27">
          <cell r="D27">
            <v>0</v>
          </cell>
        </row>
        <row r="28">
          <cell r="D28">
            <v>0</v>
          </cell>
        </row>
        <row r="30">
          <cell r="D30">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ow r="9">
          <cell r="D9" t="str">
            <v>TORRES</v>
          </cell>
        </row>
      </sheetData>
      <sheetData sheetId="43" refreshError="1"/>
      <sheetData sheetId="44">
        <row r="9">
          <cell r="D9" t="str">
            <v>TORRES</v>
          </cell>
        </row>
      </sheetData>
      <sheetData sheetId="45" refreshError="1"/>
      <sheetData sheetId="46">
        <row r="9">
          <cell r="D9" t="str">
            <v>TORRES</v>
          </cell>
        </row>
      </sheetData>
      <sheetData sheetId="47">
        <row r="9">
          <cell r="D9" t="str">
            <v>TORRES</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ow r="9">
          <cell r="D9" t="str">
            <v>TORRES</v>
          </cell>
        </row>
      </sheetData>
      <sheetData sheetId="62">
        <row r="9">
          <cell r="D9" t="str">
            <v>TORRES</v>
          </cell>
        </row>
      </sheetData>
      <sheetData sheetId="63">
        <row r="9">
          <cell r="D9" t="str">
            <v>TORRES</v>
          </cell>
        </row>
      </sheetData>
      <sheetData sheetId="64">
        <row r="9">
          <cell r="D9" t="str">
            <v>TORRES</v>
          </cell>
        </row>
      </sheetData>
      <sheetData sheetId="65">
        <row r="9">
          <cell r="D9" t="str">
            <v>TORRES</v>
          </cell>
        </row>
      </sheetData>
      <sheetData sheetId="66">
        <row r="9">
          <cell r="D9" t="str">
            <v>TORRES</v>
          </cell>
        </row>
      </sheetData>
      <sheetData sheetId="67">
        <row r="9">
          <cell r="D9" t="str">
            <v>TORRES</v>
          </cell>
        </row>
      </sheetData>
      <sheetData sheetId="68">
        <row r="9">
          <cell r="D9" t="str">
            <v>TORRES</v>
          </cell>
        </row>
      </sheetData>
      <sheetData sheetId="69">
        <row r="9">
          <cell r="D9" t="str">
            <v>TORRES</v>
          </cell>
        </row>
      </sheetData>
      <sheetData sheetId="70">
        <row r="9">
          <cell r="D9" t="str">
            <v>TORRES</v>
          </cell>
        </row>
      </sheetData>
      <sheetData sheetId="71" refreshError="1"/>
      <sheetData sheetId="72">
        <row r="9">
          <cell r="D9" t="str">
            <v>TORRES</v>
          </cell>
        </row>
      </sheetData>
      <sheetData sheetId="73">
        <row r="9">
          <cell r="D9" t="str">
            <v>TORRES</v>
          </cell>
        </row>
      </sheetData>
      <sheetData sheetId="74">
        <row r="9">
          <cell r="D9" t="str">
            <v>TORRES</v>
          </cell>
        </row>
      </sheetData>
      <sheetData sheetId="75">
        <row r="9">
          <cell r="D9" t="str">
            <v>TORRES</v>
          </cell>
        </row>
      </sheetData>
      <sheetData sheetId="76">
        <row r="9">
          <cell r="D9" t="str">
            <v>TORRES</v>
          </cell>
        </row>
      </sheetData>
      <sheetData sheetId="77">
        <row r="9">
          <cell r="D9" t="str">
            <v>TORRES</v>
          </cell>
        </row>
      </sheetData>
      <sheetData sheetId="78">
        <row r="9">
          <cell r="D9" t="str">
            <v>TORRES</v>
          </cell>
        </row>
      </sheetData>
      <sheetData sheetId="79">
        <row r="9">
          <cell r="D9" t="str">
            <v>TORRES</v>
          </cell>
        </row>
      </sheetData>
      <sheetData sheetId="80">
        <row r="9">
          <cell r="D9" t="str">
            <v>TORRES</v>
          </cell>
        </row>
      </sheetData>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ow r="9">
          <cell r="D9" t="str">
            <v>TORRES</v>
          </cell>
        </row>
      </sheetData>
      <sheetData sheetId="135"/>
      <sheetData sheetId="136"/>
      <sheetData sheetId="137">
        <row r="9">
          <cell r="D9" t="str">
            <v>TORRES</v>
          </cell>
        </row>
      </sheetData>
      <sheetData sheetId="138">
        <row r="9">
          <cell r="D9" t="str">
            <v>TORRES</v>
          </cell>
        </row>
      </sheetData>
      <sheetData sheetId="139">
        <row r="9">
          <cell r="D9" t="str">
            <v>TORRES</v>
          </cell>
        </row>
      </sheetData>
      <sheetData sheetId="140">
        <row r="9">
          <cell r="D9" t="str">
            <v>TORRES</v>
          </cell>
        </row>
      </sheetData>
      <sheetData sheetId="141"/>
      <sheetData sheetId="142">
        <row r="9">
          <cell r="D9" t="str">
            <v>TORRES</v>
          </cell>
        </row>
      </sheetData>
      <sheetData sheetId="143">
        <row r="9">
          <cell r="D9" t="str">
            <v>TORRES</v>
          </cell>
        </row>
      </sheetData>
      <sheetData sheetId="144">
        <row r="9">
          <cell r="D9" t="str">
            <v>TORRES</v>
          </cell>
        </row>
      </sheetData>
      <sheetData sheetId="145">
        <row r="9">
          <cell r="D9" t="str">
            <v>TORRES</v>
          </cell>
        </row>
      </sheetData>
      <sheetData sheetId="146">
        <row r="9">
          <cell r="D9" t="str">
            <v>TORRES</v>
          </cell>
        </row>
      </sheetData>
      <sheetData sheetId="147">
        <row r="9">
          <cell r="D9" t="str">
            <v>TORRES</v>
          </cell>
        </row>
      </sheetData>
      <sheetData sheetId="148">
        <row r="9">
          <cell r="D9" t="str">
            <v>TORRES</v>
          </cell>
        </row>
      </sheetData>
      <sheetData sheetId="149">
        <row r="9">
          <cell r="D9" t="str">
            <v>TORRES</v>
          </cell>
        </row>
      </sheetData>
      <sheetData sheetId="150">
        <row r="9">
          <cell r="D9" t="str">
            <v>TORRES</v>
          </cell>
        </row>
      </sheetData>
      <sheetData sheetId="151">
        <row r="9">
          <cell r="D9" t="str">
            <v>TORRES</v>
          </cell>
        </row>
      </sheetData>
      <sheetData sheetId="152">
        <row r="9">
          <cell r="D9" t="str">
            <v>TORRES</v>
          </cell>
        </row>
      </sheetData>
      <sheetData sheetId="153">
        <row r="9">
          <cell r="D9" t="str">
            <v>TORRES</v>
          </cell>
        </row>
      </sheetData>
      <sheetData sheetId="154">
        <row r="9">
          <cell r="D9" t="str">
            <v>TORRES</v>
          </cell>
        </row>
      </sheetData>
      <sheetData sheetId="155">
        <row r="9">
          <cell r="D9" t="str">
            <v>TORRES</v>
          </cell>
        </row>
      </sheetData>
      <sheetData sheetId="156">
        <row r="9">
          <cell r="D9" t="str">
            <v>TORRES</v>
          </cell>
        </row>
      </sheetData>
      <sheetData sheetId="157"/>
      <sheetData sheetId="158"/>
      <sheetData sheetId="159"/>
      <sheetData sheetId="160">
        <row r="9">
          <cell r="D9" t="str">
            <v>TORRES</v>
          </cell>
        </row>
      </sheetData>
      <sheetData sheetId="161">
        <row r="9">
          <cell r="D9" t="str">
            <v>TORRES</v>
          </cell>
        </row>
      </sheetData>
      <sheetData sheetId="162"/>
      <sheetData sheetId="163"/>
      <sheetData sheetId="164"/>
      <sheetData sheetId="165"/>
      <sheetData sheetId="166"/>
      <sheetData sheetId="167"/>
      <sheetData sheetId="168"/>
      <sheetData sheetId="169">
        <row r="9">
          <cell r="D9" t="str">
            <v>TORRES</v>
          </cell>
        </row>
      </sheetData>
      <sheetData sheetId="170">
        <row r="9">
          <cell r="D9" t="str">
            <v>TORRES</v>
          </cell>
        </row>
      </sheetData>
      <sheetData sheetId="171"/>
      <sheetData sheetId="172"/>
      <sheetData sheetId="173"/>
      <sheetData sheetId="174"/>
      <sheetData sheetId="175"/>
      <sheetData sheetId="176"/>
      <sheetData sheetId="177"/>
      <sheetData sheetId="178">
        <row r="9">
          <cell r="D9" t="str">
            <v>Und</v>
          </cell>
        </row>
      </sheetData>
      <sheetData sheetId="179">
        <row r="9">
          <cell r="D9" t="str">
            <v>TORRES</v>
          </cell>
        </row>
      </sheetData>
      <sheetData sheetId="180"/>
      <sheetData sheetId="181">
        <row r="9">
          <cell r="D9" t="str">
            <v>TORRES</v>
          </cell>
        </row>
      </sheetData>
      <sheetData sheetId="182">
        <row r="9">
          <cell r="D9" t="str">
            <v>TORRES</v>
          </cell>
        </row>
      </sheetData>
      <sheetData sheetId="183">
        <row r="9">
          <cell r="D9" t="str">
            <v>TORRES</v>
          </cell>
        </row>
      </sheetData>
      <sheetData sheetId="184">
        <row r="9">
          <cell r="D9" t="str">
            <v>TORRES</v>
          </cell>
        </row>
      </sheetData>
      <sheetData sheetId="185">
        <row r="9">
          <cell r="D9" t="str">
            <v>TORRES</v>
          </cell>
        </row>
      </sheetData>
      <sheetData sheetId="186">
        <row r="9">
          <cell r="D9" t="str">
            <v>TORRES</v>
          </cell>
        </row>
      </sheetData>
      <sheetData sheetId="187">
        <row r="9">
          <cell r="D9" t="str">
            <v>TORRES</v>
          </cell>
        </row>
      </sheetData>
      <sheetData sheetId="188">
        <row r="9">
          <cell r="D9" t="str">
            <v>TORRES</v>
          </cell>
        </row>
      </sheetData>
      <sheetData sheetId="189">
        <row r="9">
          <cell r="D9" t="str">
            <v>TORRES</v>
          </cell>
        </row>
      </sheetData>
      <sheetData sheetId="190">
        <row r="9">
          <cell r="D9" t="str">
            <v>TORRES</v>
          </cell>
        </row>
      </sheetData>
      <sheetData sheetId="191">
        <row r="9">
          <cell r="D9" t="str">
            <v>TORRES</v>
          </cell>
        </row>
      </sheetData>
      <sheetData sheetId="192">
        <row r="9">
          <cell r="D9" t="str">
            <v>TORRES</v>
          </cell>
        </row>
      </sheetData>
      <sheetData sheetId="193">
        <row r="9">
          <cell r="D9" t="str">
            <v>TORRES</v>
          </cell>
        </row>
      </sheetData>
      <sheetData sheetId="194">
        <row r="9">
          <cell r="D9" t="str">
            <v>TORRES</v>
          </cell>
        </row>
      </sheetData>
      <sheetData sheetId="195">
        <row r="9">
          <cell r="D9" t="str">
            <v>TORRES</v>
          </cell>
        </row>
      </sheetData>
      <sheetData sheetId="196">
        <row r="9">
          <cell r="D9" t="str">
            <v>TORRES</v>
          </cell>
        </row>
      </sheetData>
      <sheetData sheetId="197">
        <row r="9">
          <cell r="D9" t="str">
            <v>TORRES</v>
          </cell>
        </row>
      </sheetData>
      <sheetData sheetId="198">
        <row r="9">
          <cell r="D9" t="str">
            <v>TORRES</v>
          </cell>
        </row>
      </sheetData>
      <sheetData sheetId="199">
        <row r="9">
          <cell r="D9" t="str">
            <v>TORRES</v>
          </cell>
        </row>
      </sheetData>
      <sheetData sheetId="200">
        <row r="9">
          <cell r="D9" t="str">
            <v>TORRES</v>
          </cell>
        </row>
      </sheetData>
      <sheetData sheetId="201">
        <row r="9">
          <cell r="D9" t="str">
            <v>TORRES</v>
          </cell>
        </row>
      </sheetData>
      <sheetData sheetId="202">
        <row r="9">
          <cell r="D9" t="str">
            <v>TORRES</v>
          </cell>
        </row>
      </sheetData>
      <sheetData sheetId="203">
        <row r="9">
          <cell r="D9" t="str">
            <v>TORRES</v>
          </cell>
        </row>
      </sheetData>
      <sheetData sheetId="204">
        <row r="9">
          <cell r="D9" t="str">
            <v>TORRES</v>
          </cell>
        </row>
      </sheetData>
      <sheetData sheetId="205"/>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2">
          <cell r="D12" t="str">
            <v>UND</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sheetData sheetId="428"/>
      <sheetData sheetId="429"/>
      <sheetData sheetId="430">
        <row r="12">
          <cell r="D12" t="str">
            <v>UND</v>
          </cell>
        </row>
      </sheetData>
      <sheetData sheetId="431">
        <row r="12">
          <cell r="D12" t="str">
            <v>UND</v>
          </cell>
        </row>
      </sheetData>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row r="70">
          <cell r="D70">
            <v>0</v>
          </cell>
        </row>
      </sheetData>
      <sheetData sheetId="452"/>
      <sheetData sheetId="453"/>
      <sheetData sheetId="454"/>
      <sheetData sheetId="455"/>
      <sheetData sheetId="456">
        <row r="9">
          <cell r="D9" t="str">
            <v>TORRES</v>
          </cell>
        </row>
      </sheetData>
      <sheetData sheetId="457">
        <row r="9">
          <cell r="D9" t="str">
            <v>TORRES</v>
          </cell>
        </row>
      </sheetData>
      <sheetData sheetId="458">
        <row r="9">
          <cell r="D9" t="str">
            <v>TORRES</v>
          </cell>
        </row>
      </sheetData>
      <sheetData sheetId="459">
        <row r="9">
          <cell r="D9" t="str">
            <v>TORRES</v>
          </cell>
        </row>
      </sheetData>
      <sheetData sheetId="460">
        <row r="9">
          <cell r="D9" t="str">
            <v>TORRES</v>
          </cell>
        </row>
      </sheetData>
      <sheetData sheetId="461">
        <row r="9">
          <cell r="D9" t="str">
            <v>TORRES</v>
          </cell>
        </row>
      </sheetData>
      <sheetData sheetId="462">
        <row r="9">
          <cell r="D9" t="str">
            <v>TORRES</v>
          </cell>
        </row>
      </sheetData>
      <sheetData sheetId="463"/>
      <sheetData sheetId="464"/>
      <sheetData sheetId="465"/>
      <sheetData sheetId="466">
        <row r="9">
          <cell r="D9" t="str">
            <v>TORRES</v>
          </cell>
        </row>
      </sheetData>
      <sheetData sheetId="467"/>
      <sheetData sheetId="468">
        <row r="9">
          <cell r="D9" t="str">
            <v>TORRES</v>
          </cell>
        </row>
      </sheetData>
      <sheetData sheetId="469"/>
      <sheetData sheetId="470">
        <row r="9">
          <cell r="D9" t="str">
            <v>TORRES</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2">
          <cell r="D12" t="str">
            <v>UND</v>
          </cell>
        </row>
      </sheetData>
      <sheetData sheetId="495"/>
      <sheetData sheetId="496"/>
      <sheetData sheetId="497"/>
      <sheetData sheetId="498"/>
      <sheetData sheetId="499"/>
      <sheetData sheetId="500">
        <row r="9">
          <cell r="D9" t="str">
            <v>TORRES</v>
          </cell>
        </row>
      </sheetData>
      <sheetData sheetId="501">
        <row r="9">
          <cell r="D9" t="str">
            <v>TORRES</v>
          </cell>
        </row>
      </sheetData>
      <sheetData sheetId="502">
        <row r="9">
          <cell r="D9" t="str">
            <v>TORRES</v>
          </cell>
        </row>
      </sheetData>
      <sheetData sheetId="503">
        <row r="9">
          <cell r="D9" t="str">
            <v>TORRES</v>
          </cell>
        </row>
      </sheetData>
      <sheetData sheetId="504">
        <row r="9">
          <cell r="D9" t="str">
            <v>TORRES</v>
          </cell>
        </row>
      </sheetData>
      <sheetData sheetId="505">
        <row r="9">
          <cell r="D9" t="str">
            <v>TORRES</v>
          </cell>
        </row>
      </sheetData>
      <sheetData sheetId="506">
        <row r="9">
          <cell r="D9" t="str">
            <v>TORRES</v>
          </cell>
        </row>
      </sheetData>
      <sheetData sheetId="507">
        <row r="9">
          <cell r="D9" t="str">
            <v>TORRES</v>
          </cell>
        </row>
      </sheetData>
      <sheetData sheetId="508">
        <row r="9">
          <cell r="D9" t="str">
            <v>TORRES</v>
          </cell>
        </row>
      </sheetData>
      <sheetData sheetId="509">
        <row r="9">
          <cell r="D9" t="str">
            <v>TORRES</v>
          </cell>
        </row>
      </sheetData>
      <sheetData sheetId="510">
        <row r="9">
          <cell r="D9" t="str">
            <v>TORRES</v>
          </cell>
        </row>
      </sheetData>
      <sheetData sheetId="511">
        <row r="9">
          <cell r="D9" t="str">
            <v>TORRES</v>
          </cell>
        </row>
      </sheetData>
      <sheetData sheetId="512">
        <row r="9">
          <cell r="D9" t="str">
            <v>TORRES</v>
          </cell>
        </row>
      </sheetData>
      <sheetData sheetId="513">
        <row r="9">
          <cell r="D9" t="str">
            <v>TORRES</v>
          </cell>
        </row>
      </sheetData>
      <sheetData sheetId="514">
        <row r="9">
          <cell r="D9" t="str">
            <v>TORRES</v>
          </cell>
        </row>
      </sheetData>
      <sheetData sheetId="515">
        <row r="9">
          <cell r="D9" t="str">
            <v>TORRES</v>
          </cell>
        </row>
      </sheetData>
      <sheetData sheetId="516">
        <row r="9">
          <cell r="D9" t="str">
            <v>TORRES</v>
          </cell>
        </row>
      </sheetData>
      <sheetData sheetId="517">
        <row r="9">
          <cell r="D9" t="str">
            <v>TORRES</v>
          </cell>
        </row>
      </sheetData>
      <sheetData sheetId="518">
        <row r="9">
          <cell r="D9" t="str">
            <v>TORRES</v>
          </cell>
        </row>
      </sheetData>
      <sheetData sheetId="519">
        <row r="9">
          <cell r="D9" t="str">
            <v>TORRES</v>
          </cell>
        </row>
      </sheetData>
      <sheetData sheetId="520"/>
      <sheetData sheetId="521">
        <row r="9">
          <cell r="D9" t="str">
            <v>TORRES</v>
          </cell>
        </row>
      </sheetData>
      <sheetData sheetId="522"/>
      <sheetData sheetId="523">
        <row r="9">
          <cell r="D9" t="str">
            <v>TORRES</v>
          </cell>
        </row>
      </sheetData>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refreshError="1"/>
      <sheetData sheetId="574"/>
      <sheetData sheetId="575"/>
      <sheetData sheetId="576"/>
      <sheetData sheetId="577"/>
      <sheetData sheetId="578"/>
      <sheetData sheetId="579"/>
      <sheetData sheetId="580"/>
      <sheetData sheetId="581"/>
      <sheetData sheetId="582"/>
      <sheetData sheetId="583"/>
      <sheetData sheetId="584"/>
      <sheetData sheetId="585"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a de Partidas"/>
      <sheetName val="INSUMOS"/>
      <sheetName val="Resumen de APUS"/>
      <sheetName val="1.00"/>
      <sheetName val="2.00"/>
      <sheetName val="4.00"/>
      <sheetName val="6.0"/>
      <sheetName val="7.0"/>
      <sheetName val="8.0"/>
      <sheetName val="9.0"/>
      <sheetName val="9.0.1"/>
      <sheetName val="10"/>
      <sheetName val="11.0"/>
      <sheetName val="12.0"/>
      <sheetName val="13.0"/>
      <sheetName val="14.0"/>
      <sheetName val="15.0"/>
      <sheetName val="16.0"/>
      <sheetName val="17.0"/>
      <sheetName val="18.0"/>
      <sheetName val="19.0"/>
      <sheetName val="20"/>
      <sheetName val="21.0"/>
      <sheetName val="22.0"/>
      <sheetName val="23.0"/>
      <sheetName val="24.0"/>
      <sheetName val="25.0"/>
      <sheetName val="26.0"/>
      <sheetName val="27.0"/>
      <sheetName val="28.0"/>
      <sheetName val="29.0"/>
      <sheetName val="30.0"/>
      <sheetName val="31.0"/>
      <sheetName val="32.0"/>
      <sheetName val="32.1"/>
      <sheetName val="33.0"/>
      <sheetName val="33.1"/>
      <sheetName val="34.0"/>
      <sheetName val="42 V"/>
      <sheetName val="43 V"/>
      <sheetName val="47 V"/>
      <sheetName val="53 V"/>
      <sheetName val="49"/>
      <sheetName val="50"/>
      <sheetName val="51"/>
    </sheetNames>
    <sheetDataSet>
      <sheetData sheetId="0">
        <row r="3">
          <cell r="C3">
            <v>4.26</v>
          </cell>
        </row>
        <row r="4">
          <cell r="C4">
            <v>12.485025</v>
          </cell>
        </row>
        <row r="7">
          <cell r="C7">
            <v>13.91</v>
          </cell>
        </row>
        <row r="8">
          <cell r="C8">
            <v>27.82</v>
          </cell>
        </row>
        <row r="9">
          <cell r="C9">
            <v>94.08</v>
          </cell>
        </row>
        <row r="10">
          <cell r="C10">
            <v>313.37</v>
          </cell>
        </row>
        <row r="13">
          <cell r="C13">
            <v>367.08</v>
          </cell>
        </row>
        <row r="14">
          <cell r="C14">
            <v>367.08</v>
          </cell>
        </row>
        <row r="15">
          <cell r="C15">
            <v>313.37</v>
          </cell>
        </row>
        <row r="16">
          <cell r="C16">
            <v>298.58</v>
          </cell>
        </row>
        <row r="17">
          <cell r="C17">
            <v>313.37</v>
          </cell>
        </row>
        <row r="18">
          <cell r="C18">
            <v>200.82</v>
          </cell>
        </row>
        <row r="20">
          <cell r="C20">
            <v>483.05</v>
          </cell>
        </row>
        <row r="21">
          <cell r="C21">
            <v>483.05</v>
          </cell>
        </row>
        <row r="22">
          <cell r="C22">
            <v>497.84</v>
          </cell>
        </row>
        <row r="23">
          <cell r="C23">
            <v>497.84</v>
          </cell>
        </row>
        <row r="24">
          <cell r="C24">
            <v>497.84</v>
          </cell>
        </row>
        <row r="25">
          <cell r="C25">
            <v>346.45</v>
          </cell>
        </row>
        <row r="29">
          <cell r="C29">
            <v>320.04000000000002</v>
          </cell>
        </row>
        <row r="30">
          <cell r="C30">
            <v>346.45</v>
          </cell>
        </row>
        <row r="32">
          <cell r="C32">
            <v>346.45</v>
          </cell>
        </row>
        <row r="34">
          <cell r="C34">
            <v>361.24</v>
          </cell>
        </row>
        <row r="35">
          <cell r="C35">
            <v>361.24</v>
          </cell>
        </row>
        <row r="36">
          <cell r="C36">
            <v>320.04000000000002</v>
          </cell>
        </row>
        <row r="37">
          <cell r="C37">
            <v>473</v>
          </cell>
        </row>
        <row r="41">
          <cell r="C41">
            <v>353.04</v>
          </cell>
        </row>
        <row r="42">
          <cell r="C42">
            <v>361.24</v>
          </cell>
        </row>
        <row r="43">
          <cell r="C43">
            <v>361.24</v>
          </cell>
        </row>
        <row r="44">
          <cell r="C44">
            <v>279.01</v>
          </cell>
        </row>
        <row r="45">
          <cell r="C45">
            <v>346.45</v>
          </cell>
        </row>
        <row r="46">
          <cell r="C46">
            <v>61.571249999999999</v>
          </cell>
        </row>
        <row r="47">
          <cell r="C47">
            <v>6.929415333333333</v>
          </cell>
        </row>
        <row r="50">
          <cell r="C50">
            <v>6.929415333333333</v>
          </cell>
        </row>
        <row r="51">
          <cell r="C51">
            <v>49.7</v>
          </cell>
        </row>
        <row r="52">
          <cell r="C52">
            <v>313.37</v>
          </cell>
        </row>
        <row r="53">
          <cell r="C53">
            <v>24.93</v>
          </cell>
        </row>
        <row r="54">
          <cell r="C54">
            <v>19.37</v>
          </cell>
        </row>
        <row r="56">
          <cell r="C56">
            <v>42.83</v>
          </cell>
        </row>
        <row r="57">
          <cell r="C57">
            <v>33.369999999999997</v>
          </cell>
        </row>
        <row r="58">
          <cell r="C58">
            <v>57.83</v>
          </cell>
        </row>
        <row r="59">
          <cell r="C59">
            <v>67.91</v>
          </cell>
        </row>
        <row r="61">
          <cell r="C61">
            <v>62.05</v>
          </cell>
        </row>
        <row r="62">
          <cell r="C62">
            <v>57.83</v>
          </cell>
        </row>
        <row r="66">
          <cell r="C66">
            <v>57.83</v>
          </cell>
        </row>
        <row r="67">
          <cell r="C67">
            <v>49.95</v>
          </cell>
        </row>
        <row r="68">
          <cell r="C68">
            <v>60.92</v>
          </cell>
        </row>
        <row r="69">
          <cell r="C69">
            <v>49.95</v>
          </cell>
        </row>
        <row r="70">
          <cell r="C70">
            <v>42.83</v>
          </cell>
        </row>
        <row r="71">
          <cell r="C71">
            <v>42.83</v>
          </cell>
        </row>
        <row r="72">
          <cell r="C72">
            <v>54.06</v>
          </cell>
        </row>
        <row r="73">
          <cell r="C73">
            <v>70.7</v>
          </cell>
        </row>
        <row r="74">
          <cell r="C74">
            <v>70.7</v>
          </cell>
        </row>
        <row r="76">
          <cell r="C76">
            <v>49.85</v>
          </cell>
        </row>
        <row r="77">
          <cell r="C77">
            <v>49.85</v>
          </cell>
        </row>
        <row r="78">
          <cell r="C78">
            <v>49.85</v>
          </cell>
        </row>
        <row r="79">
          <cell r="C79">
            <v>31.48</v>
          </cell>
        </row>
        <row r="80">
          <cell r="C80">
            <v>15.400000000000002</v>
          </cell>
        </row>
        <row r="82">
          <cell r="C82">
            <v>15.400000000000002</v>
          </cell>
        </row>
        <row r="83">
          <cell r="C83">
            <v>15.400000000000002</v>
          </cell>
        </row>
        <row r="86">
          <cell r="C86">
            <v>21.3</v>
          </cell>
        </row>
        <row r="87">
          <cell r="C87">
            <v>3.65</v>
          </cell>
        </row>
        <row r="88">
          <cell r="C88">
            <v>64.739999999999995</v>
          </cell>
        </row>
        <row r="89">
          <cell r="C89">
            <v>4.3</v>
          </cell>
        </row>
        <row r="90">
          <cell r="C90">
            <v>4.3</v>
          </cell>
        </row>
        <row r="91">
          <cell r="C91">
            <v>4.3</v>
          </cell>
        </row>
        <row r="93">
          <cell r="C93">
            <v>28.360000000000003</v>
          </cell>
        </row>
        <row r="95">
          <cell r="C95">
            <v>10.4</v>
          </cell>
        </row>
        <row r="96">
          <cell r="C96">
            <v>14.24</v>
          </cell>
        </row>
        <row r="98">
          <cell r="C98">
            <v>4.6500000000000004</v>
          </cell>
        </row>
        <row r="99">
          <cell r="C99">
            <v>16.646699999999999</v>
          </cell>
        </row>
        <row r="100">
          <cell r="C100">
            <v>79.27</v>
          </cell>
        </row>
        <row r="101">
          <cell r="C101">
            <v>53.64</v>
          </cell>
        </row>
        <row r="102">
          <cell r="C102">
            <v>45.73</v>
          </cell>
        </row>
        <row r="103">
          <cell r="C103">
            <v>80.540000000000006</v>
          </cell>
        </row>
        <row r="104">
          <cell r="C104">
            <v>7.1</v>
          </cell>
        </row>
        <row r="106">
          <cell r="C106">
            <v>25.6</v>
          </cell>
        </row>
        <row r="107">
          <cell r="C107">
            <v>35.090000000000003</v>
          </cell>
        </row>
        <row r="108">
          <cell r="C108">
            <v>35.67</v>
          </cell>
        </row>
        <row r="109">
          <cell r="C109">
            <v>35.424999999999997</v>
          </cell>
        </row>
        <row r="110">
          <cell r="C110">
            <v>24.69</v>
          </cell>
        </row>
        <row r="111">
          <cell r="C111">
            <v>26.43</v>
          </cell>
        </row>
        <row r="112">
          <cell r="C112">
            <v>20.16</v>
          </cell>
        </row>
        <row r="113">
          <cell r="C113">
            <v>22.8</v>
          </cell>
        </row>
        <row r="114">
          <cell r="C114">
            <v>34.74</v>
          </cell>
        </row>
        <row r="115">
          <cell r="C115">
            <v>2.72</v>
          </cell>
        </row>
        <row r="116">
          <cell r="C116">
            <v>2.72</v>
          </cell>
        </row>
      </sheetData>
      <sheetData sheetId="1">
        <row r="7">
          <cell r="D7">
            <v>22.110000000000003</v>
          </cell>
        </row>
        <row r="9">
          <cell r="D9">
            <v>20.100000000000001</v>
          </cell>
        </row>
        <row r="10">
          <cell r="D10">
            <v>15.93</v>
          </cell>
        </row>
        <row r="11">
          <cell r="D11">
            <v>14.28</v>
          </cell>
        </row>
        <row r="14">
          <cell r="D14">
            <v>23.056000000000004</v>
          </cell>
        </row>
        <row r="16">
          <cell r="D16">
            <v>20.96</v>
          </cell>
        </row>
        <row r="17">
          <cell r="D17">
            <v>16.989999999999998</v>
          </cell>
        </row>
        <row r="18">
          <cell r="D18">
            <v>15.29</v>
          </cell>
        </row>
        <row r="24">
          <cell r="D24">
            <v>18.899999999999999</v>
          </cell>
        </row>
        <row r="25">
          <cell r="D25">
            <v>23.05</v>
          </cell>
        </row>
        <row r="27">
          <cell r="D27">
            <v>2.2639518000000001</v>
          </cell>
        </row>
        <row r="28">
          <cell r="D28">
            <v>2.8776000000000002</v>
          </cell>
        </row>
        <row r="29">
          <cell r="D29">
            <v>2.8776000000000002</v>
          </cell>
        </row>
        <row r="30">
          <cell r="D30">
            <v>3.0084</v>
          </cell>
        </row>
        <row r="31">
          <cell r="D31">
            <v>5.8</v>
          </cell>
        </row>
        <row r="36">
          <cell r="D36">
            <v>50.85</v>
          </cell>
        </row>
        <row r="39">
          <cell r="D39">
            <v>38.050847457627121</v>
          </cell>
        </row>
        <row r="40">
          <cell r="D40">
            <v>65</v>
          </cell>
        </row>
        <row r="41">
          <cell r="D41">
            <v>51.61</v>
          </cell>
        </row>
        <row r="66">
          <cell r="D66">
            <v>23.5</v>
          </cell>
        </row>
        <row r="78">
          <cell r="D78">
            <v>10.71</v>
          </cell>
        </row>
        <row r="79">
          <cell r="D79">
            <v>358.96</v>
          </cell>
        </row>
        <row r="81">
          <cell r="D81">
            <v>158.85</v>
          </cell>
        </row>
        <row r="82">
          <cell r="D82">
            <v>210.02</v>
          </cell>
        </row>
        <row r="83">
          <cell r="D83">
            <v>100.54</v>
          </cell>
        </row>
        <row r="84">
          <cell r="D84">
            <v>265.01</v>
          </cell>
        </row>
        <row r="86">
          <cell r="D86">
            <v>263.02999999999997</v>
          </cell>
        </row>
        <row r="87">
          <cell r="D87">
            <v>5.6</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ow r="2">
          <cell r="I2">
            <v>7.8</v>
          </cell>
        </row>
      </sheetData>
      <sheetData sheetId="41"/>
      <sheetData sheetId="42"/>
      <sheetData sheetId="43"/>
      <sheetData sheetId="4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ferencias"/>
      <sheetName val="Emerg"/>
      <sheetName val="Refencias"/>
      <sheetName val="ExamLab"/>
      <sheetName val="Prodv"/>
      <sheetName val="Tasa Cesarea"/>
      <sheetName val="C.EXT"/>
      <sheetName val="Atenciones (2)"/>
      <sheetName val="%ER"/>
      <sheetName val="ATC-ATD"/>
      <sheetName val="RX"/>
      <sheetName val="Eco"/>
      <sheetName val="Farmacia"/>
      <sheetName val="Laboratorio"/>
      <sheetName val="Nac"/>
      <sheetName val="SOP"/>
      <sheetName val="AASS"/>
      <sheetName val="S.Inter (4)"/>
      <sheetName val="CAMA X SERV"/>
      <sheetName val="INTERV"/>
      <sheetName val="PROM"/>
      <sheetName val="REND"/>
      <sheetName val="A.SENSIBILIDAD"/>
      <sheetName val="FLUJOS"/>
      <sheetName val="FINAL"/>
      <sheetName val="plani"/>
      <sheetName val="Relacion de INSUMOS"/>
      <sheetName val="Datos"/>
      <sheetName val="Estructuras"/>
      <sheetName val="Hoja2"/>
      <sheetName val="Equipo"/>
      <sheetName val="Vehículo"/>
      <sheetName val="Gtos Gen"/>
      <sheetName val="Materiales"/>
      <sheetName val="Subcontratos"/>
      <sheetName val="Sensibilidad"/>
      <sheetName val="puni"/>
      <sheetName val="Estimate"/>
      <sheetName val="BASES"/>
      <sheetName val="Sensib. IE-VACSN"/>
      <sheetName val="P2"/>
      <sheetName val="Minsa_Estandares- Fuente "/>
      <sheetName val="P3"/>
      <sheetName val="P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CTAS"/>
      <sheetName val="Base"/>
      <sheetName val="Pob. Referencial"/>
      <sheetName val="Dda Potencial"/>
      <sheetName val="Dda Efectiva SP"/>
      <sheetName val="Dda Efectiva CP"/>
      <sheetName val="Oferta Optimizada"/>
      <sheetName val="Brecha"/>
      <sheetName val="METAS GENERALES"/>
      <sheetName val="AF"/>
      <sheetName val="Costos_Inv"/>
      <sheetName val="OyM"/>
      <sheetName val="RRHH"/>
      <sheetName val="GASTOS PERSONAL"/>
      <sheetName val="Plan de implementacion"/>
      <sheetName val="Cronogramas"/>
      <sheetName val="Fujos de inversion"/>
      <sheetName val="Rentabilidad"/>
      <sheetName val="Sensibilidad"/>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ADI1.TVII"/>
      <sheetName val="RES,MET,ADI1"/>
      <sheetName val="MET. ADICIONAL1"/>
      <sheetName val="RES.EXPLA."/>
      <sheetName val="transporte general"/>
      <sheetName val="TRANSPORTE BOTADERO"/>
      <sheetName val="TRANS.GEN.PRO"/>
      <sheetName val="TRANS.BOT.PROADI1-TVII"/>
      <sheetName val="MET.BAN.PRO.ADI1"/>
      <sheetName val="Costo Indirecto"/>
      <sheetName val="Presupuesto Obras Civiles"/>
      <sheetName val="PRESUP_ADI1_TVII"/>
      <sheetName val="MET__ADICIONAL1"/>
      <sheetName val="RES_EXPLA_"/>
      <sheetName val="transporte_general"/>
      <sheetName val="TRANSPORTE_BOTADERO"/>
      <sheetName val="TRANS_GEN_PRO"/>
      <sheetName val="TRANS_BOT_PROADI1-TVII"/>
      <sheetName val="MET_BAN_PRO_ADI1"/>
      <sheetName val="Equipo Alquilado"/>
      <sheetName val="PISO1 - EST"/>
      <sheetName val="PARTIDAS"/>
      <sheetName val="RES_MET_ADI1"/>
      <sheetName val="METRADOS"/>
      <sheetName val="Datos"/>
      <sheetName val="LIMA-CANTA"/>
      <sheetName val="A2"/>
      <sheetName val="A3"/>
      <sheetName val="ACTIVIDADES"/>
      <sheetName val="precio"/>
      <sheetName val="P.Obras Varias"/>
      <sheetName val="GASTOS GENERALES"/>
      <sheetName val="PER,COM.PRO.ADI1"/>
      <sheetName val="ELEMENTOS DE CURVAS"/>
      <sheetName val="II.3"/>
      <sheetName val="DATOS GENERALES"/>
      <sheetName val="Proyeccion del Saldo"/>
      <sheetName val="PRESUP_ADI1_TVII1"/>
      <sheetName val="MET__ADICIONAL11"/>
      <sheetName val="RES_EXPLA_1"/>
      <sheetName val="transporte_general1"/>
      <sheetName val="TRANSPORTE_BOTADERO1"/>
      <sheetName val="TRANS_GEN_PRO1"/>
      <sheetName val="TRANS_BOT_PROADI1-TVII1"/>
      <sheetName val="MET_BAN_PRO_ADI11"/>
      <sheetName val="Presupuesto_Obras_Civiles"/>
      <sheetName val="Costo_Indirecto"/>
      <sheetName val="Equipo_Alquilado"/>
      <sheetName val="PISO1_-_EST"/>
      <sheetName val="P_Obras_Varias"/>
      <sheetName val="GASTOS_GENERALES"/>
      <sheetName val="PER,COM_PRO_ADI1"/>
      <sheetName val="ELEMENTOS_DE_CURVAS"/>
      <sheetName val="Data"/>
      <sheetName val="NO IMPRIMIR"/>
      <sheetName val="PL"/>
      <sheetName val="REC"/>
      <sheetName val="STN"/>
      <sheetName val="ST"/>
      <sheetName val="GENERAL"/>
      <sheetName val="Sensib. IE-VACSN"/>
      <sheetName val="P2"/>
      <sheetName val="Minsa_Estandares- Fuente "/>
      <sheetName val="P3"/>
      <sheetName val="P1"/>
      <sheetName val="Areas&amp;Funciones"/>
      <sheetName val="Costo Directo"/>
      <sheetName val="Estimate"/>
      <sheetName val="Hoja3"/>
      <sheetName val="Hoja2"/>
      <sheetName val="Viguetas 36 REAL"/>
      <sheetName val="APU"/>
      <sheetName val="Limit_ACC_A"/>
      <sheetName val="Ratios"/>
      <sheetName val="FINAL"/>
      <sheetName val="A.SENSIBILIDAD"/>
      <sheetName val="FLUJOS"/>
      <sheetName val="Población por edades"/>
      <sheetName val="Com-102"/>
      <sheetName val="datos base"/>
      <sheetName val="II-MOI"/>
      <sheetName val="Imprimacion_Planilla"/>
      <sheetName val="Série EMBI"/>
      <sheetName val="II-MOD"/>
      <sheetName val="Tabla"/>
      <sheetName val="Vers C"/>
      <sheetName val="Comparativa"/>
      <sheetName val="PRESUP_ADI1_TVII3"/>
      <sheetName val="MET__ADICIONAL13"/>
      <sheetName val="RES_EXPLA_3"/>
      <sheetName val="transporte_general3"/>
      <sheetName val="TRANSPORTE_BOTADERO3"/>
      <sheetName val="TRANS_GEN_PRO3"/>
      <sheetName val="TRANS_BOT_PROADI1-TVII3"/>
      <sheetName val="MET_BAN_PRO_ADI13"/>
      <sheetName val="Presupuesto_Obras_Civiles2"/>
      <sheetName val="Costo_Indirecto2"/>
      <sheetName val="Equipo_Alquilado2"/>
      <sheetName val="PISO1_-_EST2"/>
      <sheetName val="P_Obras_Varias2"/>
      <sheetName val="GASTOS_GENERALES2"/>
      <sheetName val="PER,COM_PRO_ADI12"/>
      <sheetName val="ELEMENTOS_DE_CURVAS2"/>
      <sheetName val="DATOS_GENERALES1"/>
      <sheetName val="Proyeccion_del_Saldo1"/>
      <sheetName val="II_31"/>
      <sheetName val="NO_IMPRIMIR1"/>
      <sheetName val="PRESUP_ADI1_TVII2"/>
      <sheetName val="MET__ADICIONAL12"/>
      <sheetName val="RES_EXPLA_2"/>
      <sheetName val="transporte_general2"/>
      <sheetName val="TRANSPORTE_BOTADERO2"/>
      <sheetName val="TRANS_GEN_PRO2"/>
      <sheetName val="TRANS_BOT_PROADI1-TVII2"/>
      <sheetName val="MET_BAN_PRO_ADI12"/>
      <sheetName val="Presupuesto_Obras_Civiles1"/>
      <sheetName val="Costo_Indirecto1"/>
      <sheetName val="Equipo_Alquilado1"/>
      <sheetName val="PISO1_-_EST1"/>
      <sheetName val="P_Obras_Varias1"/>
      <sheetName val="GASTOS_GENERALES1"/>
      <sheetName val="PER,COM_PRO_ADI11"/>
      <sheetName val="ELEMENTOS_DE_CURVAS1"/>
      <sheetName val="DATOS_GENERALES"/>
      <sheetName val="Proyeccion_del_Saldo"/>
      <sheetName val="II_3"/>
      <sheetName val="NO_IMPRIMIR"/>
      <sheetName val="Presupuesto"/>
      <sheetName val="PLACA"/>
      <sheetName val="Nvo 45+7520-740"/>
      <sheetName val="Base Acu"/>
      <sheetName val="Base Pago"/>
      <sheetName val="ORGANIGRAMA"/>
      <sheetName val="fp-principal1 OK A4"/>
      <sheetName val="RES.MET"/>
      <sheetName val="1000.A_REPL"/>
      <sheetName val="1000.B_REPL"/>
      <sheetName val="1000.C_REPL"/>
      <sheetName val="1000.A_PROY"/>
      <sheetName val="1000.B_PROY"/>
      <sheetName val="1000.C_PROY"/>
      <sheetName val="Datos-No imprimir"/>
      <sheetName val="Weekly"/>
      <sheetName val="ENTREGAS NC"/>
      <sheetName val="DATOS_GENERALES2"/>
      <sheetName val="Proyeccion_del_Saldo2"/>
      <sheetName val="datos_base2"/>
      <sheetName val="II_32"/>
      <sheetName val="datos_base"/>
      <sheetName val="datos_base1"/>
      <sheetName val="Vers_C"/>
      <sheetName val="Série_EMBI"/>
      <sheetName val="Datos-No_imprimir"/>
      <sheetName val="ENTREGAS_NC"/>
      <sheetName val="F-05"/>
      <sheetName val="EXP"/>
      <sheetName val="Vers_C1"/>
      <sheetName val="RES_MET1"/>
      <sheetName val="1000_A_REPL1"/>
      <sheetName val="1000_B_REPL1"/>
      <sheetName val="1000_C_REPL1"/>
      <sheetName val="1000_A_PROY1"/>
      <sheetName val="1000_B_PROY1"/>
      <sheetName val="1000_C_PROY1"/>
      <sheetName val="RES_MET"/>
      <sheetName val="1000_A_REPL"/>
      <sheetName val="1000_B_REPL"/>
      <sheetName val="1000_C_REPL"/>
      <sheetName val="1000_A_PROY"/>
      <sheetName val="1000_B_PROY"/>
      <sheetName val="1000_C_PROY"/>
      <sheetName val="PRESUP_ADI1_TVII4"/>
      <sheetName val="MET__ADICIONAL14"/>
      <sheetName val="RES_EXPLA_4"/>
      <sheetName val="transporte_general4"/>
      <sheetName val="TRANSPORTE_BOTADERO4"/>
      <sheetName val="TRANS_GEN_PRO4"/>
      <sheetName val="TRANS_BOT_PROADI1-TVII4"/>
      <sheetName val="MET_BAN_PRO_ADI14"/>
      <sheetName val="Costo_Indirecto3"/>
      <sheetName val="PISO1_-_EST3"/>
      <sheetName val="P_Obras_Varias3"/>
      <sheetName val="Equipo_Alquilado3"/>
      <sheetName val="GASTOS_GENERALES3"/>
      <sheetName val="PER,COM_PRO_ADI13"/>
      <sheetName val="ELEMENTOS_DE_CURVAS3"/>
      <sheetName val="Presupuesto_Obras_Civiles3"/>
      <sheetName val="NO_IMPRIMIR2"/>
      <sheetName val="Vers_C2"/>
      <sheetName val="RES_MET2"/>
      <sheetName val="1000_A_REPL2"/>
      <sheetName val="1000_B_REPL2"/>
      <sheetName val="1000_C_REPL2"/>
      <sheetName val="1000_A_PROY2"/>
      <sheetName val="1000_B_PROY2"/>
      <sheetName val="1000_C_PROY2"/>
      <sheetName val="PRESUP_ADI1_TVII6"/>
      <sheetName val="MET__ADICIONAL16"/>
      <sheetName val="RES_EXPLA_6"/>
      <sheetName val="transporte_general6"/>
      <sheetName val="TRANSPORTE_BOTADERO6"/>
      <sheetName val="TRANS_GEN_PRO6"/>
      <sheetName val="TRANS_BOT_PROADI1-TVII6"/>
      <sheetName val="MET_BAN_PRO_ADI16"/>
      <sheetName val="Costo_Indirecto5"/>
      <sheetName val="PISO1_-_EST5"/>
      <sheetName val="P_Obras_Varias5"/>
      <sheetName val="Equipo_Alquilado5"/>
      <sheetName val="GASTOS_GENERALES5"/>
      <sheetName val="PER,COM_PRO_ADI15"/>
      <sheetName val="ELEMENTOS_DE_CURVAS5"/>
      <sheetName val="II_34"/>
      <sheetName val="Presupuesto_Obras_Civiles5"/>
      <sheetName val="NO_IMPRIMIR4"/>
      <sheetName val="datos_base4"/>
      <sheetName val="DATOS_GENERALES4"/>
      <sheetName val="Proyeccion_del_Saldo4"/>
      <sheetName val="Vers_C4"/>
      <sheetName val="RES_MET4"/>
      <sheetName val="1000_A_REPL4"/>
      <sheetName val="1000_B_REPL4"/>
      <sheetName val="1000_C_REPL4"/>
      <sheetName val="1000_A_PROY4"/>
      <sheetName val="1000_B_PROY4"/>
      <sheetName val="1000_C_PROY4"/>
      <sheetName val="PRESUP_ADI1_TVII5"/>
      <sheetName val="MET__ADICIONAL15"/>
      <sheetName val="RES_EXPLA_5"/>
      <sheetName val="transporte_general5"/>
      <sheetName val="TRANSPORTE_BOTADERO5"/>
      <sheetName val="TRANS_GEN_PRO5"/>
      <sheetName val="TRANS_BOT_PROADI1-TVII5"/>
      <sheetName val="MET_BAN_PRO_ADI15"/>
      <sheetName val="Costo_Indirecto4"/>
      <sheetName val="PISO1_-_EST4"/>
      <sheetName val="P_Obras_Varias4"/>
      <sheetName val="Equipo_Alquilado4"/>
      <sheetName val="GASTOS_GENERALES4"/>
      <sheetName val="PER,COM_PRO_ADI14"/>
      <sheetName val="ELEMENTOS_DE_CURVAS4"/>
      <sheetName val="II_33"/>
      <sheetName val="Presupuesto_Obras_Civiles4"/>
      <sheetName val="NO_IMPRIMIR3"/>
      <sheetName val="datos_base3"/>
      <sheetName val="DATOS_GENERALES3"/>
      <sheetName val="Proyeccion_del_Saldo3"/>
      <sheetName val="Vers_C3"/>
      <sheetName val="RES_MET3"/>
      <sheetName val="1000_A_REPL3"/>
      <sheetName val="1000_B_REPL3"/>
      <sheetName val="1000_C_REPL3"/>
      <sheetName val="1000_A_PROY3"/>
      <sheetName val="1000_B_PROY3"/>
      <sheetName val="1000_C_PROY3"/>
      <sheetName val="PRESUP_ADI1_TVII11"/>
      <sheetName val="MET__ADICIONAL111"/>
      <sheetName val="RES_EXPLA_11"/>
      <sheetName val="transporte_general11"/>
      <sheetName val="TRANSPORTE_BOTADERO11"/>
      <sheetName val="TRANS_GEN_PRO11"/>
      <sheetName val="TRANS_BOT_PROADI1-TVII11"/>
      <sheetName val="MET_BAN_PRO_ADI111"/>
      <sheetName val="Costo_Indirecto10"/>
      <sheetName val="PISO1_-_EST10"/>
      <sheetName val="P_Obras_Varias10"/>
      <sheetName val="Equipo_Alquilado10"/>
      <sheetName val="GASTOS_GENERALES10"/>
      <sheetName val="PER,COM_PRO_ADI110"/>
      <sheetName val="ELEMENTOS_DE_CURVAS10"/>
      <sheetName val="II_39"/>
      <sheetName val="Presupuesto_Obras_Civiles10"/>
      <sheetName val="NO_IMPRIMIR9"/>
      <sheetName val="datos_base9"/>
      <sheetName val="DATOS_GENERALES9"/>
      <sheetName val="Proyeccion_del_Saldo9"/>
      <sheetName val="Vers_C9"/>
      <sheetName val="RES_MET9"/>
      <sheetName val="1000_A_REPL9"/>
      <sheetName val="1000_B_REPL9"/>
      <sheetName val="1000_C_REPL9"/>
      <sheetName val="1000_A_PROY9"/>
      <sheetName val="1000_B_PROY9"/>
      <sheetName val="1000_C_PROY9"/>
      <sheetName val="PRESUP_ADI1_TVII7"/>
      <sheetName val="MET__ADICIONAL17"/>
      <sheetName val="RES_EXPLA_7"/>
      <sheetName val="transporte_general7"/>
      <sheetName val="TRANSPORTE_BOTADERO7"/>
      <sheetName val="TRANS_GEN_PRO7"/>
      <sheetName val="TRANS_BOT_PROADI1-TVII7"/>
      <sheetName val="MET_BAN_PRO_ADI17"/>
      <sheetName val="Costo_Indirecto6"/>
      <sheetName val="PISO1_-_EST6"/>
      <sheetName val="P_Obras_Varias6"/>
      <sheetName val="Equipo_Alquilado6"/>
      <sheetName val="GASTOS_GENERALES6"/>
      <sheetName val="PER,COM_PRO_ADI16"/>
      <sheetName val="ELEMENTOS_DE_CURVAS6"/>
      <sheetName val="II_35"/>
      <sheetName val="Presupuesto_Obras_Civiles6"/>
      <sheetName val="NO_IMPRIMIR5"/>
      <sheetName val="datos_base5"/>
      <sheetName val="DATOS_GENERALES5"/>
      <sheetName val="Proyeccion_del_Saldo5"/>
      <sheetName val="Vers_C5"/>
      <sheetName val="RES_MET5"/>
      <sheetName val="1000_A_REPL5"/>
      <sheetName val="1000_B_REPL5"/>
      <sheetName val="1000_C_REPL5"/>
      <sheetName val="1000_A_PROY5"/>
      <sheetName val="1000_B_PROY5"/>
      <sheetName val="1000_C_PROY5"/>
      <sheetName val="PRESUP_ADI1_TVII8"/>
      <sheetName val="MET__ADICIONAL18"/>
      <sheetName val="RES_EXPLA_8"/>
      <sheetName val="transporte_general8"/>
      <sheetName val="TRANSPORTE_BOTADERO8"/>
      <sheetName val="TRANS_GEN_PRO8"/>
      <sheetName val="TRANS_BOT_PROADI1-TVII8"/>
      <sheetName val="MET_BAN_PRO_ADI18"/>
      <sheetName val="Costo_Indirecto7"/>
      <sheetName val="PISO1_-_EST7"/>
      <sheetName val="P_Obras_Varias7"/>
      <sheetName val="Equipo_Alquilado7"/>
      <sheetName val="GASTOS_GENERALES7"/>
      <sheetName val="PER,COM_PRO_ADI17"/>
      <sheetName val="ELEMENTOS_DE_CURVAS7"/>
      <sheetName val="II_36"/>
      <sheetName val="Presupuesto_Obras_Civiles7"/>
      <sheetName val="NO_IMPRIMIR6"/>
      <sheetName val="datos_base6"/>
      <sheetName val="DATOS_GENERALES6"/>
      <sheetName val="Proyeccion_del_Saldo6"/>
      <sheetName val="Vers_C6"/>
      <sheetName val="RES_MET6"/>
      <sheetName val="1000_A_REPL6"/>
      <sheetName val="1000_B_REPL6"/>
      <sheetName val="1000_C_REPL6"/>
      <sheetName val="1000_A_PROY6"/>
      <sheetName val="1000_B_PROY6"/>
      <sheetName val="1000_C_PROY6"/>
      <sheetName val="PRESUP_ADI1_TVII9"/>
      <sheetName val="MET__ADICIONAL19"/>
      <sheetName val="RES_EXPLA_9"/>
      <sheetName val="transporte_general9"/>
      <sheetName val="TRANSPORTE_BOTADERO9"/>
      <sheetName val="TRANS_GEN_PRO9"/>
      <sheetName val="TRANS_BOT_PROADI1-TVII9"/>
      <sheetName val="MET_BAN_PRO_ADI19"/>
      <sheetName val="Costo_Indirecto8"/>
      <sheetName val="PISO1_-_EST8"/>
      <sheetName val="P_Obras_Varias8"/>
      <sheetName val="Equipo_Alquilado8"/>
      <sheetName val="GASTOS_GENERALES8"/>
      <sheetName val="PER,COM_PRO_ADI18"/>
      <sheetName val="ELEMENTOS_DE_CURVAS8"/>
      <sheetName val="II_37"/>
      <sheetName val="Presupuesto_Obras_Civiles8"/>
      <sheetName val="NO_IMPRIMIR7"/>
      <sheetName val="datos_base7"/>
      <sheetName val="DATOS_GENERALES7"/>
      <sheetName val="Proyeccion_del_Saldo7"/>
      <sheetName val="Vers_C7"/>
      <sheetName val="RES_MET7"/>
      <sheetName val="1000_A_REPL7"/>
      <sheetName val="1000_B_REPL7"/>
      <sheetName val="1000_C_REPL7"/>
      <sheetName val="1000_A_PROY7"/>
      <sheetName val="1000_B_PROY7"/>
      <sheetName val="1000_C_PROY7"/>
      <sheetName val="PRESUP_ADI1_TVII10"/>
      <sheetName val="MET__ADICIONAL110"/>
      <sheetName val="RES_EXPLA_10"/>
      <sheetName val="transporte_general10"/>
      <sheetName val="TRANSPORTE_BOTADERO10"/>
      <sheetName val="TRANS_GEN_PRO10"/>
      <sheetName val="TRANS_BOT_PROADI1-TVII10"/>
      <sheetName val="MET_BAN_PRO_ADI110"/>
      <sheetName val="Costo_Indirecto9"/>
      <sheetName val="PISO1_-_EST9"/>
      <sheetName val="P_Obras_Varias9"/>
      <sheetName val="Equipo_Alquilado9"/>
      <sheetName val="GASTOS_GENERALES9"/>
      <sheetName val="PER,COM_PRO_ADI19"/>
      <sheetName val="ELEMENTOS_DE_CURVAS9"/>
      <sheetName val="II_38"/>
      <sheetName val="Presupuesto_Obras_Civiles9"/>
      <sheetName val="NO_IMPRIMIR8"/>
      <sheetName val="datos_base8"/>
      <sheetName val="DATOS_GENERALES8"/>
      <sheetName val="Proyeccion_del_Saldo8"/>
      <sheetName val="Vers_C8"/>
      <sheetName val="RES_MET8"/>
      <sheetName val="1000_A_REPL8"/>
      <sheetName val="1000_B_REPL8"/>
      <sheetName val="1000_C_REPL8"/>
      <sheetName val="1000_A_PROY8"/>
      <sheetName val="1000_B_PROY8"/>
      <sheetName val="1000_C_PROY8"/>
      <sheetName val="PRESUP_ADI1_TVII12"/>
      <sheetName val="MET__ADICIONAL112"/>
      <sheetName val="RES_EXPLA_12"/>
      <sheetName val="transporte_general12"/>
      <sheetName val="TRANSPORTE_BOTADERO12"/>
      <sheetName val="TRANS_GEN_PRO12"/>
      <sheetName val="TRANS_BOT_PROADI1-TVII12"/>
      <sheetName val="MET_BAN_PRO_ADI112"/>
      <sheetName val="Costo_Indirecto11"/>
      <sheetName val="PISO1_-_EST11"/>
      <sheetName val="P_Obras_Varias11"/>
      <sheetName val="Equipo_Alquilado11"/>
      <sheetName val="GASTOS_GENERALES11"/>
      <sheetName val="PER,COM_PRO_ADI111"/>
      <sheetName val="ELEMENTOS_DE_CURVAS11"/>
      <sheetName val="II_310"/>
      <sheetName val="Presupuesto_Obras_Civiles11"/>
      <sheetName val="NO_IMPRIMIR10"/>
      <sheetName val="datos_base10"/>
      <sheetName val="DATOS_GENERALES10"/>
      <sheetName val="Proyeccion_del_Saldo10"/>
      <sheetName val="Vers_C10"/>
      <sheetName val="RES_MET10"/>
      <sheetName val="1000_A_REPL10"/>
      <sheetName val="1000_B_REPL10"/>
      <sheetName val="1000_C_REPL10"/>
      <sheetName val="1000_A_PROY10"/>
      <sheetName val="1000_B_PROY10"/>
      <sheetName val="1000_C_PROY10"/>
      <sheetName val="PRESUP_ADI1_TVII13"/>
      <sheetName val="MET__ADICIONAL113"/>
      <sheetName val="RES_EXPLA_13"/>
      <sheetName val="transporte_general13"/>
      <sheetName val="TRANSPORTE_BOTADERO13"/>
      <sheetName val="TRANS_GEN_PRO13"/>
      <sheetName val="TRANS_BOT_PROADI1-TVII13"/>
      <sheetName val="MET_BAN_PRO_ADI113"/>
      <sheetName val="Costo_Indirecto12"/>
      <sheetName val="PISO1_-_EST12"/>
      <sheetName val="P_Obras_Varias12"/>
      <sheetName val="Equipo_Alquilado12"/>
      <sheetName val="GASTOS_GENERALES12"/>
      <sheetName val="PER,COM_PRO_ADI112"/>
      <sheetName val="ELEMENTOS_DE_CURVAS12"/>
      <sheetName val="II_311"/>
      <sheetName val="Presupuesto_Obras_Civiles12"/>
      <sheetName val="NO_IMPRIMIR11"/>
      <sheetName val="datos_base11"/>
      <sheetName val="DATOS_GENERALES11"/>
      <sheetName val="Proyeccion_del_Saldo11"/>
      <sheetName val="Vers_C11"/>
      <sheetName val="RES_MET11"/>
      <sheetName val="1000_A_REPL11"/>
      <sheetName val="1000_B_REPL11"/>
      <sheetName val="1000_C_REPL11"/>
      <sheetName val="1000_A_PROY11"/>
      <sheetName val="1000_B_PROY11"/>
      <sheetName val="1000_C_PROY11"/>
      <sheetName val="PRESUP_ADI1_TVII14"/>
      <sheetName val="MET__ADICIONAL114"/>
      <sheetName val="RES_EXPLA_14"/>
      <sheetName val="transporte_general14"/>
      <sheetName val="TRANSPORTE_BOTADERO14"/>
      <sheetName val="TRANS_GEN_PRO14"/>
      <sheetName val="TRANS_BOT_PROADI1-TVII14"/>
      <sheetName val="MET_BAN_PRO_ADI114"/>
      <sheetName val="Costo_Indirecto13"/>
      <sheetName val="PISO1_-_EST13"/>
      <sheetName val="P_Obras_Varias13"/>
      <sheetName val="Equipo_Alquilado13"/>
      <sheetName val="GASTOS_GENERALES13"/>
      <sheetName val="PER,COM_PRO_ADI113"/>
      <sheetName val="ELEMENTOS_DE_CURVAS13"/>
      <sheetName val="II_312"/>
      <sheetName val="Presupuesto_Obras_Civiles13"/>
      <sheetName val="NO_IMPRIMIR12"/>
      <sheetName val="datos_base12"/>
      <sheetName val="DATOS_GENERALES12"/>
      <sheetName val="Proyeccion_del_Saldo12"/>
      <sheetName val="Vers_C12"/>
      <sheetName val="RES_MET12"/>
      <sheetName val="1000_A_REPL12"/>
      <sheetName val="1000_B_REPL12"/>
      <sheetName val="1000_C_REPL12"/>
      <sheetName val="1000_A_PROY12"/>
      <sheetName val="1000_B_PROY12"/>
      <sheetName val="1000_C_PROY12"/>
      <sheetName val="PRESUP_ADI1_TVII15"/>
      <sheetName val="MET__ADICIONAL115"/>
      <sheetName val="RES_EXPLA_15"/>
      <sheetName val="transporte_general1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sheetData sheetId="139"/>
      <sheetData sheetId="140"/>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isclaimer"/>
      <sheetName val="Graphs"/>
      <sheetName val="Summary"/>
      <sheetName val="Summary Calcs"/>
      <sheetName val="Input"/>
      <sheetName val="Inputs-NonAeroRevs"/>
      <sheetName val="1. Time &amp; Esc"/>
      <sheetName val="Fcst"/>
      <sheetName val="2&amp;3 AeroRevs"/>
      <sheetName val="4. Non-AeroRevs"/>
      <sheetName val="5. Govt Revs"/>
      <sheetName val="6. OpEx"/>
      <sheetName val="7 &amp; 8A. SandU"/>
      <sheetName val="8b-8e. Debt"/>
      <sheetName val="9&amp;11. WC&amp;Tax"/>
      <sheetName val="10. Assets"/>
      <sheetName val="CashF"/>
      <sheetName val="P&amp;L"/>
      <sheetName val="Bal"/>
      <sheetName val="$Fin's"/>
      <sheetName val="Module2"/>
      <sheetName val="Introduction"/>
      <sheetName val="Module1"/>
      <sheetName val="Module3"/>
      <sheetName val="Wind Loads"/>
      <sheetName val="Sensib. IE-VACSN"/>
      <sheetName val="Requerimiento"/>
      <sheetName val="2843 DATA"/>
      <sheetName val="PPTOALT1"/>
      <sheetName val="RESUMEN"/>
      <sheetName val="FINAL"/>
      <sheetName val="Relacion de INSUMOS"/>
      <sheetName val="POLINOMICA"/>
      <sheetName val="sensibilidad propoli"/>
      <sheetName val="sensibilidad.proliv"/>
      <sheetName val="Demanda"/>
      <sheetName val="xie"/>
      <sheetName val="Com-102"/>
      <sheetName val="Equipo"/>
      <sheetName val="Vehículo"/>
      <sheetName val="Gtos Gen"/>
      <sheetName val="Materiales"/>
      <sheetName val="Subcontratos"/>
      <sheetName val="puni"/>
      <sheetName val="ANALISIS ALQUILER FERREYROS"/>
      <sheetName val="Hoja91"/>
    </sheetNames>
    <sheetDataSet>
      <sheetData sheetId="0" refreshError="1"/>
      <sheetData sheetId="1" refreshError="1"/>
      <sheetData sheetId="2" refreshError="1"/>
      <sheetData sheetId="3" refreshError="1"/>
      <sheetData sheetId="4" refreshError="1">
        <row r="3">
          <cell r="C3" t="str">
            <v>Nuevo Sol</v>
          </cell>
        </row>
        <row r="14">
          <cell r="C14">
            <v>3.49</v>
          </cell>
        </row>
        <row r="20">
          <cell r="A20" t="str">
            <v>Year Index</v>
          </cell>
          <cell r="C20">
            <v>1</v>
          </cell>
          <cell r="D20" t="e">
            <v>#NAME?</v>
          </cell>
          <cell r="E20" t="e">
            <v>#NAME?</v>
          </cell>
          <cell r="F20" t="e">
            <v>#NAME?</v>
          </cell>
          <cell r="G20" t="e">
            <v>#NAME?</v>
          </cell>
          <cell r="H20" t="e">
            <v>#NAME?</v>
          </cell>
          <cell r="I20" t="e">
            <v>#NAME?</v>
          </cell>
          <cell r="J20" t="e">
            <v>#NAME?</v>
          </cell>
          <cell r="K20" t="e">
            <v>#NAME?</v>
          </cell>
          <cell r="L20" t="e">
            <v>#NAME?</v>
          </cell>
          <cell r="M20" t="e">
            <v>#NAME?</v>
          </cell>
          <cell r="N20" t="e">
            <v>#NAME?</v>
          </cell>
          <cell r="O20" t="e">
            <v>#NAME?</v>
          </cell>
          <cell r="P20" t="e">
            <v>#NAME?</v>
          </cell>
          <cell r="Q20" t="e">
            <v>#NAME?</v>
          </cell>
          <cell r="R20" t="e">
            <v>#NAME?</v>
          </cell>
          <cell r="S20" t="e">
            <v>#NAME?</v>
          </cell>
          <cell r="T20" t="e">
            <v>#NAME?</v>
          </cell>
          <cell r="U20" t="e">
            <v>#NAME?</v>
          </cell>
          <cell r="V20" t="e">
            <v>#NAME?</v>
          </cell>
          <cell r="W20" t="e">
            <v>#NAME?</v>
          </cell>
          <cell r="X20" t="e">
            <v>#NAME?</v>
          </cell>
          <cell r="Y20" t="e">
            <v>#NAME?</v>
          </cell>
          <cell r="Z20" t="e">
            <v>#NAME?</v>
          </cell>
          <cell r="AA20" t="e">
            <v>#NAME?</v>
          </cell>
          <cell r="AB20" t="e">
            <v>#NAME?</v>
          </cell>
          <cell r="AC20" t="e">
            <v>#NAME?</v>
          </cell>
          <cell r="AD20" t="e">
            <v>#NAME?</v>
          </cell>
          <cell r="AE20" t="e">
            <v>#NAME?</v>
          </cell>
          <cell r="AF20" t="e">
            <v>#NAME?</v>
          </cell>
          <cell r="AG20" t="e">
            <v>#NAME?</v>
          </cell>
          <cell r="AH20" t="e">
            <v>#NAME?</v>
          </cell>
          <cell r="AI20" t="e">
            <v>#NAME?</v>
          </cell>
          <cell r="AJ20" t="e">
            <v>#NAME?</v>
          </cell>
          <cell r="AK20" t="e">
            <v>#NAME?</v>
          </cell>
          <cell r="AL20" t="e">
            <v>#NAME?</v>
          </cell>
          <cell r="AM20" t="e">
            <v>#NAME?</v>
          </cell>
          <cell r="AN20" t="e">
            <v>#NAME?</v>
          </cell>
          <cell r="AO20" t="e">
            <v>#NAME?</v>
          </cell>
          <cell r="AP20" t="e">
            <v>#NAME?</v>
          </cell>
          <cell r="AQ20" t="e">
            <v>#NAME?</v>
          </cell>
          <cell r="AR20" t="e">
            <v>#NAME?</v>
          </cell>
        </row>
        <row r="21">
          <cell r="C21">
            <v>2001</v>
          </cell>
          <cell r="D21" t="e">
            <v>#NAME?</v>
          </cell>
          <cell r="E21" t="e">
            <v>#NAME?</v>
          </cell>
          <cell r="F21" t="e">
            <v>#NAME?</v>
          </cell>
          <cell r="G21" t="e">
            <v>#NAME?</v>
          </cell>
          <cell r="H21" t="e">
            <v>#NAME?</v>
          </cell>
          <cell r="I21" t="e">
            <v>#NAME?</v>
          </cell>
          <cell r="J21" t="e">
            <v>#NAME?</v>
          </cell>
          <cell r="K21" t="e">
            <v>#NAME?</v>
          </cell>
          <cell r="L21" t="e">
            <v>#NAME?</v>
          </cell>
          <cell r="M21" t="e">
            <v>#NAME?</v>
          </cell>
          <cell r="N21" t="e">
            <v>#NAME?</v>
          </cell>
          <cell r="O21" t="e">
            <v>#NAME?</v>
          </cell>
          <cell r="P21" t="e">
            <v>#NAME?</v>
          </cell>
          <cell r="Q21" t="e">
            <v>#NAME?</v>
          </cell>
          <cell r="R21" t="e">
            <v>#NAME?</v>
          </cell>
          <cell r="S21" t="e">
            <v>#NAME?</v>
          </cell>
          <cell r="T21" t="e">
            <v>#NAME?</v>
          </cell>
          <cell r="U21" t="e">
            <v>#NAME?</v>
          </cell>
          <cell r="V21" t="e">
            <v>#NAME?</v>
          </cell>
          <cell r="W21" t="e">
            <v>#NAME?</v>
          </cell>
          <cell r="X21" t="e">
            <v>#NAME?</v>
          </cell>
          <cell r="Y21" t="e">
            <v>#NAME?</v>
          </cell>
          <cell r="Z21" t="e">
            <v>#NAME?</v>
          </cell>
          <cell r="AA21" t="e">
            <v>#NAME?</v>
          </cell>
          <cell r="AB21" t="e">
            <v>#NAME?</v>
          </cell>
          <cell r="AC21" t="e">
            <v>#NAME?</v>
          </cell>
          <cell r="AD21" t="e">
            <v>#NAME?</v>
          </cell>
          <cell r="AE21" t="e">
            <v>#NAME?</v>
          </cell>
          <cell r="AF21" t="e">
            <v>#NAME?</v>
          </cell>
          <cell r="AG21" t="e">
            <v>#NAME?</v>
          </cell>
          <cell r="AH21" t="e">
            <v>#NAME?</v>
          </cell>
          <cell r="AI21" t="e">
            <v>#NAME?</v>
          </cell>
          <cell r="AJ21" t="e">
            <v>#NAME?</v>
          </cell>
          <cell r="AK21" t="e">
            <v>#NAME?</v>
          </cell>
          <cell r="AL21" t="e">
            <v>#NAME?</v>
          </cell>
          <cell r="AM21" t="e">
            <v>#NAME?</v>
          </cell>
          <cell r="AN21" t="e">
            <v>#NAME?</v>
          </cell>
          <cell r="AO21" t="e">
            <v>#NAME?</v>
          </cell>
          <cell r="AP21" t="e">
            <v>#NAME?</v>
          </cell>
          <cell r="AQ21" t="e">
            <v>#NAME?</v>
          </cell>
          <cell r="AR21" t="e">
            <v>#NAME?</v>
          </cell>
        </row>
        <row r="22">
          <cell r="C22">
            <v>1</v>
          </cell>
          <cell r="D22" t="e">
            <v>#NAME?</v>
          </cell>
          <cell r="E22" t="e">
            <v>#NAME?</v>
          </cell>
          <cell r="F22" t="e">
            <v>#NAME?</v>
          </cell>
          <cell r="G22" t="e">
            <v>#NAME?</v>
          </cell>
          <cell r="H22" t="e">
            <v>#NAME?</v>
          </cell>
          <cell r="I22" t="e">
            <v>#NAME?</v>
          </cell>
          <cell r="J22" t="e">
            <v>#NAME?</v>
          </cell>
          <cell r="K22" t="e">
            <v>#NAME?</v>
          </cell>
          <cell r="L22" t="e">
            <v>#NAME?</v>
          </cell>
          <cell r="M22" t="e">
            <v>#NAME?</v>
          </cell>
          <cell r="N22" t="e">
            <v>#NAME?</v>
          </cell>
          <cell r="O22" t="e">
            <v>#NAME?</v>
          </cell>
          <cell r="P22" t="e">
            <v>#NAME?</v>
          </cell>
          <cell r="Q22" t="e">
            <v>#NAME?</v>
          </cell>
          <cell r="R22" t="e">
            <v>#NAME?</v>
          </cell>
          <cell r="S22" t="e">
            <v>#NAME?</v>
          </cell>
          <cell r="T22" t="e">
            <v>#NAME?</v>
          </cell>
          <cell r="U22" t="e">
            <v>#NAME?</v>
          </cell>
          <cell r="V22" t="e">
            <v>#NAME?</v>
          </cell>
          <cell r="W22" t="e">
            <v>#NAME?</v>
          </cell>
          <cell r="X22" t="e">
            <v>#NAME?</v>
          </cell>
          <cell r="Y22" t="e">
            <v>#NAME?</v>
          </cell>
          <cell r="Z22" t="e">
            <v>#NAME?</v>
          </cell>
          <cell r="AA22" t="e">
            <v>#NAME?</v>
          </cell>
          <cell r="AB22" t="e">
            <v>#NAME?</v>
          </cell>
          <cell r="AC22" t="e">
            <v>#NAME?</v>
          </cell>
          <cell r="AD22" t="e">
            <v>#NAME?</v>
          </cell>
          <cell r="AE22" t="e">
            <v>#NAME?</v>
          </cell>
          <cell r="AF22" t="e">
            <v>#NAME?</v>
          </cell>
          <cell r="AG22" t="e">
            <v>#NAME?</v>
          </cell>
          <cell r="AH22" t="e">
            <v>#NAME?</v>
          </cell>
          <cell r="AI22" t="e">
            <v>#NAME?</v>
          </cell>
          <cell r="AJ22" t="e">
            <v>#NAME?</v>
          </cell>
          <cell r="AK22" t="e">
            <v>#NAME?</v>
          </cell>
          <cell r="AL22" t="e">
            <v>#NAME?</v>
          </cell>
          <cell r="AM22" t="e">
            <v>#NAME?</v>
          </cell>
          <cell r="AN22" t="e">
            <v>#NAME?</v>
          </cell>
          <cell r="AO22" t="e">
            <v>#NAME?</v>
          </cell>
          <cell r="AP22" t="e">
            <v>#NAME?</v>
          </cell>
          <cell r="AQ22" t="e">
            <v>#NAME?</v>
          </cell>
        </row>
        <row r="25">
          <cell r="C25" t="e">
            <v>#NAME?</v>
          </cell>
          <cell r="D25" t="e">
            <v>#NAME?</v>
          </cell>
          <cell r="E25" t="e">
            <v>#NAME?</v>
          </cell>
          <cell r="F25" t="e">
            <v>#NAME?</v>
          </cell>
          <cell r="G25" t="e">
            <v>#NAME?</v>
          </cell>
          <cell r="H25" t="e">
            <v>#NAME?</v>
          </cell>
          <cell r="I25" t="e">
            <v>#NAME?</v>
          </cell>
          <cell r="J25" t="e">
            <v>#NAME?</v>
          </cell>
          <cell r="K25" t="e">
            <v>#NAME?</v>
          </cell>
          <cell r="L25" t="e">
            <v>#NAME?</v>
          </cell>
          <cell r="M25" t="e">
            <v>#NAME?</v>
          </cell>
          <cell r="N25" t="e">
            <v>#NAME?</v>
          </cell>
          <cell r="O25" t="e">
            <v>#NAME?</v>
          </cell>
          <cell r="P25" t="e">
            <v>#NAME?</v>
          </cell>
          <cell r="Q25" t="e">
            <v>#NAME?</v>
          </cell>
          <cell r="R25" t="e">
            <v>#NAME?</v>
          </cell>
          <cell r="S25" t="e">
            <v>#NAME?</v>
          </cell>
          <cell r="T25" t="e">
            <v>#NAME?</v>
          </cell>
          <cell r="U25" t="e">
            <v>#NAME?</v>
          </cell>
          <cell r="V25" t="e">
            <v>#NAME?</v>
          </cell>
          <cell r="W25" t="e">
            <v>#NAME?</v>
          </cell>
          <cell r="X25" t="e">
            <v>#NAME?</v>
          </cell>
          <cell r="Y25" t="e">
            <v>#NAME?</v>
          </cell>
          <cell r="Z25" t="e">
            <v>#NAME?</v>
          </cell>
          <cell r="AA25" t="e">
            <v>#NAME?</v>
          </cell>
          <cell r="AB25" t="e">
            <v>#NAME?</v>
          </cell>
          <cell r="AC25" t="e">
            <v>#NAME?</v>
          </cell>
          <cell r="AD25" t="e">
            <v>#NAME?</v>
          </cell>
          <cell r="AE25" t="e">
            <v>#NAME?</v>
          </cell>
          <cell r="AF25" t="e">
            <v>#NAME?</v>
          </cell>
          <cell r="AG25" t="e">
            <v>#NAME?</v>
          </cell>
          <cell r="AH25" t="e">
            <v>#NAME?</v>
          </cell>
          <cell r="AI25" t="e">
            <v>#NAME?</v>
          </cell>
          <cell r="AJ25" t="e">
            <v>#NAME?</v>
          </cell>
          <cell r="AK25" t="e">
            <v>#NAME?</v>
          </cell>
          <cell r="AL25" t="e">
            <v>#NAME?</v>
          </cell>
          <cell r="AM25" t="e">
            <v>#NAME?</v>
          </cell>
          <cell r="AN25" t="e">
            <v>#NAME?</v>
          </cell>
          <cell r="AO25" t="e">
            <v>#NAME?</v>
          </cell>
          <cell r="AP25" t="e">
            <v>#NAME?</v>
          </cell>
          <cell r="AQ25" t="e">
            <v>#NAME?</v>
          </cell>
        </row>
        <row r="67">
          <cell r="C67">
            <v>1</v>
          </cell>
        </row>
        <row r="68">
          <cell r="C68">
            <v>0.15</v>
          </cell>
        </row>
        <row r="72">
          <cell r="C72">
            <v>0.1</v>
          </cell>
        </row>
        <row r="73">
          <cell r="C73">
            <v>2.5000000000000001E-2</v>
          </cell>
        </row>
        <row r="76">
          <cell r="C76">
            <v>249.63</v>
          </cell>
        </row>
        <row r="77">
          <cell r="C77">
            <v>350</v>
          </cell>
        </row>
        <row r="78">
          <cell r="C78">
            <v>405.14</v>
          </cell>
        </row>
        <row r="79">
          <cell r="C79">
            <v>785.29</v>
          </cell>
        </row>
        <row r="81">
          <cell r="C81">
            <v>249.63</v>
          </cell>
        </row>
        <row r="82">
          <cell r="C82">
            <v>350</v>
          </cell>
        </row>
        <row r="83">
          <cell r="C83">
            <v>405.14</v>
          </cell>
        </row>
        <row r="84">
          <cell r="C84">
            <v>785.29</v>
          </cell>
        </row>
        <row r="86">
          <cell r="C86">
            <v>0.15</v>
          </cell>
        </row>
        <row r="87">
          <cell r="C87">
            <v>7.4999999999999997E-2</v>
          </cell>
        </row>
        <row r="90">
          <cell r="C90">
            <v>80</v>
          </cell>
        </row>
        <row r="91">
          <cell r="C91">
            <v>80</v>
          </cell>
        </row>
        <row r="95">
          <cell r="C95">
            <v>2003</v>
          </cell>
        </row>
        <row r="96">
          <cell r="C96">
            <v>0.01</v>
          </cell>
          <cell r="D96">
            <v>0.01</v>
          </cell>
          <cell r="E96">
            <v>0.02</v>
          </cell>
        </row>
        <row r="97">
          <cell r="C97">
            <v>0.02</v>
          </cell>
        </row>
        <row r="102">
          <cell r="C102">
            <v>0.02</v>
          </cell>
        </row>
        <row r="106">
          <cell r="C106">
            <v>1</v>
          </cell>
        </row>
        <row r="108">
          <cell r="C108">
            <v>0.3</v>
          </cell>
        </row>
        <row r="109">
          <cell r="C109">
            <v>2001</v>
          </cell>
        </row>
        <row r="111">
          <cell r="C111">
            <v>0.35</v>
          </cell>
        </row>
        <row r="112">
          <cell r="C112">
            <v>2001</v>
          </cell>
        </row>
        <row r="115">
          <cell r="C115">
            <v>154428.57142857142</v>
          </cell>
        </row>
        <row r="116">
          <cell r="C116">
            <v>181185.71428571426</v>
          </cell>
        </row>
        <row r="117">
          <cell r="C117">
            <v>207942.85714285713</v>
          </cell>
        </row>
        <row r="118">
          <cell r="C118">
            <v>234700</v>
          </cell>
        </row>
        <row r="119">
          <cell r="C119">
            <v>0</v>
          </cell>
        </row>
        <row r="162">
          <cell r="C162">
            <v>22</v>
          </cell>
          <cell r="D162">
            <v>22</v>
          </cell>
          <cell r="E162">
            <v>22</v>
          </cell>
          <cell r="F162">
            <v>22</v>
          </cell>
          <cell r="G162">
            <v>22</v>
          </cell>
          <cell r="H162">
            <v>22</v>
          </cell>
          <cell r="I162">
            <v>22</v>
          </cell>
          <cell r="J162">
            <v>22</v>
          </cell>
          <cell r="K162">
            <v>22</v>
          </cell>
          <cell r="L162">
            <v>22</v>
          </cell>
          <cell r="M162">
            <v>22</v>
          </cell>
          <cell r="N162">
            <v>22</v>
          </cell>
          <cell r="O162">
            <v>22</v>
          </cell>
          <cell r="P162">
            <v>22</v>
          </cell>
          <cell r="Q162">
            <v>22</v>
          </cell>
          <cell r="R162">
            <v>22</v>
          </cell>
          <cell r="S162">
            <v>22</v>
          </cell>
          <cell r="T162">
            <v>22</v>
          </cell>
          <cell r="U162">
            <v>22</v>
          </cell>
          <cell r="V162">
            <v>22</v>
          </cell>
          <cell r="W162">
            <v>22</v>
          </cell>
          <cell r="X162">
            <v>22</v>
          </cell>
          <cell r="Y162">
            <v>22</v>
          </cell>
          <cell r="Z162">
            <v>22</v>
          </cell>
          <cell r="AA162">
            <v>22</v>
          </cell>
          <cell r="AB162">
            <v>22</v>
          </cell>
          <cell r="AC162">
            <v>22</v>
          </cell>
          <cell r="AD162">
            <v>22</v>
          </cell>
          <cell r="AE162">
            <v>22</v>
          </cell>
          <cell r="AF162">
            <v>22</v>
          </cell>
          <cell r="AG162">
            <v>30</v>
          </cell>
          <cell r="AH162">
            <v>30</v>
          </cell>
          <cell r="AI162">
            <v>30</v>
          </cell>
          <cell r="AJ162">
            <v>30</v>
          </cell>
          <cell r="AK162">
            <v>30</v>
          </cell>
          <cell r="AL162">
            <v>30</v>
          </cell>
          <cell r="AM162">
            <v>30</v>
          </cell>
          <cell r="AN162">
            <v>30</v>
          </cell>
          <cell r="AO162">
            <v>30</v>
          </cell>
          <cell r="AP162">
            <v>30</v>
          </cell>
          <cell r="AQ162">
            <v>30</v>
          </cell>
        </row>
        <row r="163">
          <cell r="C163">
            <v>60</v>
          </cell>
          <cell r="D163">
            <v>60</v>
          </cell>
          <cell r="E163">
            <v>60</v>
          </cell>
          <cell r="F163">
            <v>60</v>
          </cell>
          <cell r="G163">
            <v>60</v>
          </cell>
          <cell r="H163">
            <v>60</v>
          </cell>
          <cell r="I163">
            <v>60</v>
          </cell>
          <cell r="J163">
            <v>60</v>
          </cell>
          <cell r="K163">
            <v>60</v>
          </cell>
          <cell r="L163">
            <v>60</v>
          </cell>
          <cell r="M163">
            <v>60</v>
          </cell>
          <cell r="N163">
            <v>60</v>
          </cell>
          <cell r="O163">
            <v>60</v>
          </cell>
          <cell r="P163">
            <v>60</v>
          </cell>
          <cell r="Q163">
            <v>60</v>
          </cell>
          <cell r="R163">
            <v>60</v>
          </cell>
          <cell r="S163">
            <v>60</v>
          </cell>
          <cell r="T163">
            <v>60</v>
          </cell>
          <cell r="U163">
            <v>60</v>
          </cell>
          <cell r="V163">
            <v>60</v>
          </cell>
          <cell r="W163">
            <v>60</v>
          </cell>
          <cell r="X163">
            <v>60</v>
          </cell>
          <cell r="Y163">
            <v>60</v>
          </cell>
          <cell r="Z163">
            <v>60</v>
          </cell>
          <cell r="AA163">
            <v>60</v>
          </cell>
          <cell r="AB163">
            <v>60</v>
          </cell>
          <cell r="AC163">
            <v>60</v>
          </cell>
          <cell r="AD163">
            <v>60</v>
          </cell>
          <cell r="AE163">
            <v>60</v>
          </cell>
          <cell r="AF163">
            <v>60</v>
          </cell>
          <cell r="AG163">
            <v>65</v>
          </cell>
          <cell r="AH163">
            <v>65</v>
          </cell>
          <cell r="AI163">
            <v>65</v>
          </cell>
          <cell r="AJ163">
            <v>65</v>
          </cell>
          <cell r="AK163">
            <v>65</v>
          </cell>
          <cell r="AL163">
            <v>65</v>
          </cell>
          <cell r="AM163">
            <v>65</v>
          </cell>
          <cell r="AN163">
            <v>65</v>
          </cell>
          <cell r="AO163">
            <v>65</v>
          </cell>
          <cell r="AP163">
            <v>65</v>
          </cell>
          <cell r="AQ163">
            <v>65</v>
          </cell>
        </row>
        <row r="164">
          <cell r="C164">
            <v>89</v>
          </cell>
          <cell r="D164">
            <v>89</v>
          </cell>
          <cell r="E164">
            <v>89</v>
          </cell>
          <cell r="F164">
            <v>89</v>
          </cell>
          <cell r="G164">
            <v>89</v>
          </cell>
          <cell r="H164">
            <v>89</v>
          </cell>
          <cell r="I164">
            <v>89</v>
          </cell>
          <cell r="J164">
            <v>89</v>
          </cell>
          <cell r="K164">
            <v>89</v>
          </cell>
          <cell r="L164">
            <v>89</v>
          </cell>
          <cell r="M164">
            <v>89</v>
          </cell>
          <cell r="N164">
            <v>89</v>
          </cell>
          <cell r="O164">
            <v>89</v>
          </cell>
          <cell r="P164">
            <v>89</v>
          </cell>
          <cell r="Q164">
            <v>89</v>
          </cell>
          <cell r="R164">
            <v>89</v>
          </cell>
          <cell r="S164">
            <v>89</v>
          </cell>
          <cell r="T164">
            <v>89</v>
          </cell>
          <cell r="U164">
            <v>89</v>
          </cell>
          <cell r="V164">
            <v>89</v>
          </cell>
          <cell r="W164">
            <v>89</v>
          </cell>
          <cell r="X164">
            <v>89</v>
          </cell>
          <cell r="Y164">
            <v>89</v>
          </cell>
          <cell r="Z164">
            <v>89</v>
          </cell>
          <cell r="AA164">
            <v>89</v>
          </cell>
          <cell r="AB164">
            <v>89</v>
          </cell>
          <cell r="AC164">
            <v>89</v>
          </cell>
          <cell r="AD164">
            <v>89</v>
          </cell>
          <cell r="AE164">
            <v>89</v>
          </cell>
          <cell r="AF164">
            <v>89</v>
          </cell>
          <cell r="AG164">
            <v>90</v>
          </cell>
          <cell r="AH164">
            <v>90</v>
          </cell>
          <cell r="AI164">
            <v>90</v>
          </cell>
          <cell r="AJ164">
            <v>90</v>
          </cell>
          <cell r="AK164">
            <v>90</v>
          </cell>
          <cell r="AL164">
            <v>90</v>
          </cell>
          <cell r="AM164">
            <v>90</v>
          </cell>
          <cell r="AN164">
            <v>90</v>
          </cell>
          <cell r="AO164">
            <v>90</v>
          </cell>
          <cell r="AP164">
            <v>90</v>
          </cell>
          <cell r="AQ164">
            <v>90</v>
          </cell>
        </row>
        <row r="165">
          <cell r="C165">
            <v>189</v>
          </cell>
          <cell r="D165">
            <v>189</v>
          </cell>
          <cell r="E165">
            <v>189</v>
          </cell>
          <cell r="F165">
            <v>189</v>
          </cell>
          <cell r="G165">
            <v>189</v>
          </cell>
          <cell r="H165">
            <v>189</v>
          </cell>
          <cell r="I165">
            <v>189</v>
          </cell>
          <cell r="J165">
            <v>189</v>
          </cell>
          <cell r="K165">
            <v>189</v>
          </cell>
          <cell r="L165">
            <v>189</v>
          </cell>
          <cell r="M165">
            <v>189</v>
          </cell>
          <cell r="N165">
            <v>189</v>
          </cell>
          <cell r="O165">
            <v>189</v>
          </cell>
          <cell r="P165">
            <v>189</v>
          </cell>
          <cell r="Q165">
            <v>189</v>
          </cell>
          <cell r="R165">
            <v>189</v>
          </cell>
          <cell r="S165">
            <v>189</v>
          </cell>
          <cell r="T165">
            <v>189</v>
          </cell>
          <cell r="U165">
            <v>189</v>
          </cell>
          <cell r="V165">
            <v>189</v>
          </cell>
          <cell r="W165">
            <v>189</v>
          </cell>
          <cell r="X165">
            <v>189</v>
          </cell>
          <cell r="Y165">
            <v>189</v>
          </cell>
          <cell r="Z165">
            <v>189</v>
          </cell>
          <cell r="AA165">
            <v>189</v>
          </cell>
          <cell r="AB165">
            <v>189</v>
          </cell>
          <cell r="AC165">
            <v>189</v>
          </cell>
          <cell r="AD165">
            <v>189</v>
          </cell>
          <cell r="AE165">
            <v>189</v>
          </cell>
          <cell r="AF165">
            <v>189</v>
          </cell>
          <cell r="AG165">
            <v>200</v>
          </cell>
          <cell r="AH165">
            <v>200</v>
          </cell>
          <cell r="AI165">
            <v>200</v>
          </cell>
          <cell r="AJ165">
            <v>200</v>
          </cell>
          <cell r="AK165">
            <v>200</v>
          </cell>
          <cell r="AL165">
            <v>200</v>
          </cell>
          <cell r="AM165">
            <v>200</v>
          </cell>
          <cell r="AN165">
            <v>200</v>
          </cell>
          <cell r="AO165">
            <v>200</v>
          </cell>
          <cell r="AP165">
            <v>200</v>
          </cell>
          <cell r="AQ165">
            <v>200</v>
          </cell>
        </row>
        <row r="168">
          <cell r="C168">
            <v>22</v>
          </cell>
          <cell r="D168">
            <v>22</v>
          </cell>
          <cell r="E168">
            <v>22</v>
          </cell>
          <cell r="F168">
            <v>22</v>
          </cell>
          <cell r="G168">
            <v>22</v>
          </cell>
          <cell r="H168">
            <v>22</v>
          </cell>
          <cell r="I168">
            <v>22</v>
          </cell>
          <cell r="J168">
            <v>22</v>
          </cell>
          <cell r="K168">
            <v>22</v>
          </cell>
          <cell r="L168">
            <v>22</v>
          </cell>
          <cell r="M168">
            <v>22</v>
          </cell>
          <cell r="N168">
            <v>22</v>
          </cell>
          <cell r="O168">
            <v>22</v>
          </cell>
          <cell r="P168">
            <v>22</v>
          </cell>
          <cell r="Q168">
            <v>22</v>
          </cell>
          <cell r="R168">
            <v>22</v>
          </cell>
          <cell r="S168">
            <v>22</v>
          </cell>
          <cell r="T168">
            <v>22</v>
          </cell>
          <cell r="U168">
            <v>22</v>
          </cell>
          <cell r="V168">
            <v>22</v>
          </cell>
          <cell r="W168">
            <v>22</v>
          </cell>
          <cell r="X168">
            <v>22</v>
          </cell>
          <cell r="Y168">
            <v>22</v>
          </cell>
          <cell r="Z168">
            <v>22</v>
          </cell>
          <cell r="AA168">
            <v>22</v>
          </cell>
          <cell r="AB168">
            <v>22</v>
          </cell>
          <cell r="AC168">
            <v>22</v>
          </cell>
          <cell r="AD168">
            <v>22</v>
          </cell>
          <cell r="AE168">
            <v>22</v>
          </cell>
          <cell r="AF168">
            <v>22</v>
          </cell>
          <cell r="AG168">
            <v>30</v>
          </cell>
          <cell r="AH168">
            <v>30</v>
          </cell>
          <cell r="AI168">
            <v>30</v>
          </cell>
          <cell r="AJ168">
            <v>30</v>
          </cell>
          <cell r="AK168">
            <v>30</v>
          </cell>
          <cell r="AL168">
            <v>30</v>
          </cell>
          <cell r="AM168">
            <v>30</v>
          </cell>
          <cell r="AN168">
            <v>30</v>
          </cell>
          <cell r="AO168">
            <v>30</v>
          </cell>
          <cell r="AP168">
            <v>30</v>
          </cell>
          <cell r="AQ168">
            <v>30</v>
          </cell>
        </row>
        <row r="169">
          <cell r="C169">
            <v>58</v>
          </cell>
          <cell r="D169">
            <v>58</v>
          </cell>
          <cell r="E169">
            <v>58</v>
          </cell>
          <cell r="F169">
            <v>58</v>
          </cell>
          <cell r="G169">
            <v>58</v>
          </cell>
          <cell r="H169">
            <v>58</v>
          </cell>
          <cell r="I169">
            <v>58</v>
          </cell>
          <cell r="J169">
            <v>58</v>
          </cell>
          <cell r="K169">
            <v>58</v>
          </cell>
          <cell r="L169">
            <v>58</v>
          </cell>
          <cell r="M169">
            <v>58</v>
          </cell>
          <cell r="N169">
            <v>58</v>
          </cell>
          <cell r="O169">
            <v>58</v>
          </cell>
          <cell r="P169">
            <v>58</v>
          </cell>
          <cell r="Q169">
            <v>58</v>
          </cell>
          <cell r="R169">
            <v>58</v>
          </cell>
          <cell r="S169">
            <v>58</v>
          </cell>
          <cell r="T169">
            <v>58</v>
          </cell>
          <cell r="U169">
            <v>58</v>
          </cell>
          <cell r="V169">
            <v>58</v>
          </cell>
          <cell r="W169">
            <v>58</v>
          </cell>
          <cell r="X169">
            <v>58</v>
          </cell>
          <cell r="Y169">
            <v>58</v>
          </cell>
          <cell r="Z169">
            <v>58</v>
          </cell>
          <cell r="AA169">
            <v>58</v>
          </cell>
          <cell r="AB169">
            <v>58</v>
          </cell>
          <cell r="AC169">
            <v>58</v>
          </cell>
          <cell r="AD169">
            <v>58</v>
          </cell>
          <cell r="AE169">
            <v>58</v>
          </cell>
          <cell r="AF169">
            <v>58</v>
          </cell>
          <cell r="AG169">
            <v>65</v>
          </cell>
          <cell r="AH169">
            <v>65</v>
          </cell>
          <cell r="AI169">
            <v>65</v>
          </cell>
          <cell r="AJ169">
            <v>65</v>
          </cell>
          <cell r="AK169">
            <v>65</v>
          </cell>
          <cell r="AL169">
            <v>65</v>
          </cell>
          <cell r="AM169">
            <v>65</v>
          </cell>
          <cell r="AN169">
            <v>65</v>
          </cell>
          <cell r="AO169">
            <v>65</v>
          </cell>
          <cell r="AP169">
            <v>65</v>
          </cell>
          <cell r="AQ169">
            <v>65</v>
          </cell>
        </row>
        <row r="170">
          <cell r="C170">
            <v>95</v>
          </cell>
          <cell r="D170">
            <v>95</v>
          </cell>
          <cell r="E170">
            <v>95</v>
          </cell>
          <cell r="F170">
            <v>95</v>
          </cell>
          <cell r="G170">
            <v>95</v>
          </cell>
          <cell r="H170">
            <v>95</v>
          </cell>
          <cell r="I170">
            <v>95</v>
          </cell>
          <cell r="J170">
            <v>95</v>
          </cell>
          <cell r="K170">
            <v>95</v>
          </cell>
          <cell r="L170">
            <v>95</v>
          </cell>
          <cell r="M170">
            <v>95</v>
          </cell>
          <cell r="N170">
            <v>95</v>
          </cell>
          <cell r="O170">
            <v>95</v>
          </cell>
          <cell r="P170">
            <v>95</v>
          </cell>
          <cell r="Q170">
            <v>95</v>
          </cell>
          <cell r="R170">
            <v>95</v>
          </cell>
          <cell r="S170">
            <v>95</v>
          </cell>
          <cell r="T170">
            <v>95</v>
          </cell>
          <cell r="U170">
            <v>95</v>
          </cell>
          <cell r="V170">
            <v>95</v>
          </cell>
          <cell r="W170">
            <v>95</v>
          </cell>
          <cell r="X170">
            <v>95</v>
          </cell>
          <cell r="Y170">
            <v>95</v>
          </cell>
          <cell r="Z170">
            <v>95</v>
          </cell>
          <cell r="AA170">
            <v>95</v>
          </cell>
          <cell r="AB170">
            <v>95</v>
          </cell>
          <cell r="AC170">
            <v>95</v>
          </cell>
          <cell r="AD170">
            <v>95</v>
          </cell>
          <cell r="AE170">
            <v>95</v>
          </cell>
          <cell r="AF170">
            <v>95</v>
          </cell>
          <cell r="AG170">
            <v>90</v>
          </cell>
          <cell r="AH170">
            <v>90</v>
          </cell>
          <cell r="AI170">
            <v>90</v>
          </cell>
          <cell r="AJ170">
            <v>90</v>
          </cell>
          <cell r="AK170">
            <v>90</v>
          </cell>
          <cell r="AL170">
            <v>90</v>
          </cell>
          <cell r="AM170">
            <v>90</v>
          </cell>
          <cell r="AN170">
            <v>90</v>
          </cell>
          <cell r="AO170">
            <v>90</v>
          </cell>
          <cell r="AP170">
            <v>90</v>
          </cell>
          <cell r="AQ170">
            <v>90</v>
          </cell>
        </row>
        <row r="171">
          <cell r="C171">
            <v>0</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200</v>
          </cell>
          <cell r="AH171">
            <v>200</v>
          </cell>
          <cell r="AI171">
            <v>200</v>
          </cell>
          <cell r="AJ171">
            <v>200</v>
          </cell>
          <cell r="AK171">
            <v>200</v>
          </cell>
          <cell r="AL171">
            <v>200</v>
          </cell>
          <cell r="AM171">
            <v>200</v>
          </cell>
          <cell r="AN171">
            <v>200</v>
          </cell>
          <cell r="AO171">
            <v>200</v>
          </cell>
          <cell r="AP171">
            <v>200</v>
          </cell>
          <cell r="AQ171">
            <v>200</v>
          </cell>
        </row>
        <row r="174">
          <cell r="C174">
            <v>42</v>
          </cell>
          <cell r="D174">
            <v>42</v>
          </cell>
          <cell r="E174">
            <v>42</v>
          </cell>
          <cell r="F174">
            <v>42</v>
          </cell>
          <cell r="G174">
            <v>42</v>
          </cell>
          <cell r="H174">
            <v>42</v>
          </cell>
          <cell r="I174">
            <v>42</v>
          </cell>
          <cell r="J174">
            <v>42</v>
          </cell>
          <cell r="K174">
            <v>42</v>
          </cell>
          <cell r="L174">
            <v>42</v>
          </cell>
          <cell r="M174">
            <v>42</v>
          </cell>
          <cell r="N174">
            <v>42</v>
          </cell>
          <cell r="O174">
            <v>42</v>
          </cell>
          <cell r="P174">
            <v>42</v>
          </cell>
          <cell r="Q174">
            <v>42</v>
          </cell>
          <cell r="R174">
            <v>42</v>
          </cell>
          <cell r="S174">
            <v>42</v>
          </cell>
          <cell r="T174">
            <v>42</v>
          </cell>
          <cell r="U174">
            <v>42</v>
          </cell>
          <cell r="V174">
            <v>42</v>
          </cell>
          <cell r="W174">
            <v>42</v>
          </cell>
          <cell r="X174">
            <v>42</v>
          </cell>
          <cell r="Y174">
            <v>42</v>
          </cell>
          <cell r="Z174">
            <v>42</v>
          </cell>
          <cell r="AA174">
            <v>42</v>
          </cell>
          <cell r="AB174">
            <v>42</v>
          </cell>
          <cell r="AC174">
            <v>42</v>
          </cell>
          <cell r="AD174">
            <v>42</v>
          </cell>
          <cell r="AE174">
            <v>42</v>
          </cell>
          <cell r="AF174">
            <v>42</v>
          </cell>
          <cell r="AG174">
            <v>42</v>
          </cell>
          <cell r="AH174">
            <v>42</v>
          </cell>
          <cell r="AI174">
            <v>42</v>
          </cell>
          <cell r="AJ174">
            <v>42</v>
          </cell>
          <cell r="AK174">
            <v>42</v>
          </cell>
          <cell r="AL174">
            <v>42</v>
          </cell>
          <cell r="AM174">
            <v>42</v>
          </cell>
          <cell r="AN174">
            <v>42</v>
          </cell>
          <cell r="AO174">
            <v>42</v>
          </cell>
          <cell r="AP174">
            <v>42</v>
          </cell>
          <cell r="AQ174">
            <v>42</v>
          </cell>
        </row>
        <row r="175">
          <cell r="C175">
            <v>60</v>
          </cell>
          <cell r="D175">
            <v>60</v>
          </cell>
          <cell r="E175">
            <v>60</v>
          </cell>
          <cell r="F175">
            <v>60</v>
          </cell>
          <cell r="G175">
            <v>60</v>
          </cell>
          <cell r="H175">
            <v>60</v>
          </cell>
          <cell r="I175">
            <v>60</v>
          </cell>
          <cell r="J175">
            <v>60</v>
          </cell>
          <cell r="K175">
            <v>60</v>
          </cell>
          <cell r="L175">
            <v>60</v>
          </cell>
          <cell r="M175">
            <v>60</v>
          </cell>
          <cell r="N175">
            <v>60</v>
          </cell>
          <cell r="O175">
            <v>60</v>
          </cell>
          <cell r="P175">
            <v>60</v>
          </cell>
          <cell r="Q175">
            <v>60</v>
          </cell>
          <cell r="R175">
            <v>60</v>
          </cell>
          <cell r="S175">
            <v>60</v>
          </cell>
          <cell r="T175">
            <v>60</v>
          </cell>
          <cell r="U175">
            <v>60</v>
          </cell>
          <cell r="V175">
            <v>60</v>
          </cell>
          <cell r="W175">
            <v>60</v>
          </cell>
          <cell r="X175">
            <v>60</v>
          </cell>
          <cell r="Y175">
            <v>60</v>
          </cell>
          <cell r="Z175">
            <v>60</v>
          </cell>
          <cell r="AA175">
            <v>60</v>
          </cell>
          <cell r="AB175">
            <v>60</v>
          </cell>
          <cell r="AC175">
            <v>60</v>
          </cell>
          <cell r="AD175">
            <v>60</v>
          </cell>
          <cell r="AE175">
            <v>60</v>
          </cell>
          <cell r="AF175">
            <v>60</v>
          </cell>
          <cell r="AG175">
            <v>60</v>
          </cell>
          <cell r="AH175">
            <v>60</v>
          </cell>
          <cell r="AI175">
            <v>60</v>
          </cell>
          <cell r="AJ175">
            <v>60</v>
          </cell>
          <cell r="AK175">
            <v>60</v>
          </cell>
          <cell r="AL175">
            <v>60</v>
          </cell>
          <cell r="AM175">
            <v>60</v>
          </cell>
          <cell r="AN175">
            <v>60</v>
          </cell>
          <cell r="AO175">
            <v>60</v>
          </cell>
          <cell r="AP175">
            <v>60</v>
          </cell>
          <cell r="AQ175">
            <v>60</v>
          </cell>
        </row>
        <row r="176">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row>
        <row r="177">
          <cell r="C177">
            <v>397</v>
          </cell>
          <cell r="D177">
            <v>397</v>
          </cell>
          <cell r="E177">
            <v>397</v>
          </cell>
          <cell r="F177">
            <v>397</v>
          </cell>
          <cell r="G177">
            <v>397</v>
          </cell>
          <cell r="H177">
            <v>397</v>
          </cell>
          <cell r="I177">
            <v>397</v>
          </cell>
          <cell r="J177">
            <v>397</v>
          </cell>
          <cell r="K177">
            <v>397</v>
          </cell>
          <cell r="L177">
            <v>397</v>
          </cell>
          <cell r="M177">
            <v>397</v>
          </cell>
          <cell r="N177">
            <v>397</v>
          </cell>
          <cell r="O177">
            <v>397</v>
          </cell>
          <cell r="P177">
            <v>397</v>
          </cell>
          <cell r="Q177">
            <v>397</v>
          </cell>
          <cell r="R177">
            <v>397</v>
          </cell>
          <cell r="S177">
            <v>397</v>
          </cell>
          <cell r="T177">
            <v>397</v>
          </cell>
          <cell r="U177">
            <v>397</v>
          </cell>
          <cell r="V177">
            <v>397</v>
          </cell>
          <cell r="W177">
            <v>397</v>
          </cell>
          <cell r="X177">
            <v>397</v>
          </cell>
          <cell r="Y177">
            <v>397</v>
          </cell>
          <cell r="Z177">
            <v>397</v>
          </cell>
          <cell r="AA177">
            <v>397</v>
          </cell>
          <cell r="AB177">
            <v>397</v>
          </cell>
          <cell r="AC177">
            <v>397</v>
          </cell>
          <cell r="AD177">
            <v>397</v>
          </cell>
          <cell r="AE177">
            <v>397</v>
          </cell>
          <cell r="AF177">
            <v>397</v>
          </cell>
          <cell r="AG177">
            <v>397</v>
          </cell>
          <cell r="AH177">
            <v>397</v>
          </cell>
          <cell r="AI177">
            <v>397</v>
          </cell>
          <cell r="AJ177">
            <v>397</v>
          </cell>
          <cell r="AK177">
            <v>397</v>
          </cell>
          <cell r="AL177">
            <v>397</v>
          </cell>
          <cell r="AM177">
            <v>397</v>
          </cell>
          <cell r="AN177">
            <v>397</v>
          </cell>
          <cell r="AO177">
            <v>397</v>
          </cell>
          <cell r="AP177">
            <v>397</v>
          </cell>
          <cell r="AQ177">
            <v>397</v>
          </cell>
        </row>
        <row r="179">
          <cell r="C179">
            <v>20</v>
          </cell>
          <cell r="D179">
            <v>20</v>
          </cell>
          <cell r="E179">
            <v>20</v>
          </cell>
          <cell r="F179">
            <v>20</v>
          </cell>
          <cell r="G179">
            <v>20</v>
          </cell>
          <cell r="H179">
            <v>20</v>
          </cell>
          <cell r="I179">
            <v>20</v>
          </cell>
          <cell r="J179">
            <v>20</v>
          </cell>
          <cell r="K179">
            <v>20</v>
          </cell>
          <cell r="L179">
            <v>20</v>
          </cell>
          <cell r="M179">
            <v>20</v>
          </cell>
          <cell r="N179">
            <v>20</v>
          </cell>
          <cell r="O179">
            <v>20</v>
          </cell>
          <cell r="P179">
            <v>20</v>
          </cell>
          <cell r="Q179">
            <v>20</v>
          </cell>
          <cell r="R179">
            <v>20</v>
          </cell>
          <cell r="S179">
            <v>20</v>
          </cell>
          <cell r="T179">
            <v>20</v>
          </cell>
          <cell r="U179">
            <v>20</v>
          </cell>
          <cell r="V179">
            <v>20</v>
          </cell>
          <cell r="W179">
            <v>20</v>
          </cell>
          <cell r="X179">
            <v>20</v>
          </cell>
          <cell r="Y179">
            <v>20</v>
          </cell>
          <cell r="Z179">
            <v>20</v>
          </cell>
          <cell r="AA179">
            <v>20</v>
          </cell>
          <cell r="AB179">
            <v>20</v>
          </cell>
          <cell r="AC179">
            <v>20</v>
          </cell>
          <cell r="AD179">
            <v>20</v>
          </cell>
          <cell r="AE179">
            <v>20</v>
          </cell>
          <cell r="AF179">
            <v>20</v>
          </cell>
          <cell r="AG179">
            <v>20</v>
          </cell>
          <cell r="AH179">
            <v>20</v>
          </cell>
          <cell r="AI179">
            <v>20</v>
          </cell>
          <cell r="AJ179">
            <v>20</v>
          </cell>
          <cell r="AK179">
            <v>20</v>
          </cell>
          <cell r="AL179">
            <v>20</v>
          </cell>
          <cell r="AM179">
            <v>20</v>
          </cell>
          <cell r="AN179">
            <v>20</v>
          </cell>
          <cell r="AO179">
            <v>20</v>
          </cell>
          <cell r="AP179">
            <v>20</v>
          </cell>
          <cell r="AQ179">
            <v>20</v>
          </cell>
        </row>
        <row r="182">
          <cell r="C182">
            <v>0.61</v>
          </cell>
          <cell r="D182">
            <v>0.61</v>
          </cell>
          <cell r="E182">
            <v>0.61</v>
          </cell>
          <cell r="F182">
            <v>0.61</v>
          </cell>
          <cell r="G182">
            <v>0.61</v>
          </cell>
          <cell r="H182">
            <v>0.61</v>
          </cell>
          <cell r="I182">
            <v>0.61</v>
          </cell>
          <cell r="J182">
            <v>0.61</v>
          </cell>
          <cell r="K182">
            <v>0.61</v>
          </cell>
          <cell r="L182">
            <v>0.61</v>
          </cell>
          <cell r="M182">
            <v>0.61</v>
          </cell>
          <cell r="N182">
            <v>0.61</v>
          </cell>
          <cell r="O182">
            <v>0.61</v>
          </cell>
          <cell r="P182">
            <v>0.61</v>
          </cell>
          <cell r="Q182">
            <v>0.61</v>
          </cell>
          <cell r="R182">
            <v>0.61</v>
          </cell>
          <cell r="S182">
            <v>0.61</v>
          </cell>
          <cell r="T182">
            <v>0.61</v>
          </cell>
          <cell r="U182">
            <v>0.61</v>
          </cell>
          <cell r="V182">
            <v>0.61</v>
          </cell>
          <cell r="W182">
            <v>0.61</v>
          </cell>
          <cell r="X182">
            <v>0.61</v>
          </cell>
          <cell r="Y182">
            <v>0.61</v>
          </cell>
          <cell r="Z182">
            <v>0.61</v>
          </cell>
          <cell r="AA182">
            <v>0.61</v>
          </cell>
          <cell r="AB182">
            <v>0.61</v>
          </cell>
          <cell r="AC182">
            <v>0.61</v>
          </cell>
          <cell r="AD182">
            <v>0.61</v>
          </cell>
          <cell r="AE182">
            <v>0.61</v>
          </cell>
          <cell r="AF182">
            <v>0.61</v>
          </cell>
          <cell r="AG182">
            <v>0.61</v>
          </cell>
          <cell r="AH182">
            <v>0.61</v>
          </cell>
          <cell r="AI182">
            <v>0.61</v>
          </cell>
          <cell r="AJ182">
            <v>0.61</v>
          </cell>
          <cell r="AK182">
            <v>0.61</v>
          </cell>
          <cell r="AL182">
            <v>0.61</v>
          </cell>
          <cell r="AM182">
            <v>0.61</v>
          </cell>
          <cell r="AN182">
            <v>0.61</v>
          </cell>
          <cell r="AO182">
            <v>0.61</v>
          </cell>
          <cell r="AP182">
            <v>0.61</v>
          </cell>
          <cell r="AQ182">
            <v>0.61</v>
          </cell>
        </row>
        <row r="183">
          <cell r="C183">
            <v>0.31</v>
          </cell>
          <cell r="D183">
            <v>0.31</v>
          </cell>
          <cell r="E183">
            <v>0.31</v>
          </cell>
          <cell r="F183">
            <v>0.31</v>
          </cell>
          <cell r="G183">
            <v>0.31</v>
          </cell>
          <cell r="H183">
            <v>0.31</v>
          </cell>
          <cell r="I183">
            <v>0.31</v>
          </cell>
          <cell r="J183">
            <v>0.31</v>
          </cell>
          <cell r="K183">
            <v>0.31</v>
          </cell>
          <cell r="L183">
            <v>0.31</v>
          </cell>
          <cell r="M183">
            <v>0.31</v>
          </cell>
          <cell r="N183">
            <v>0.31</v>
          </cell>
          <cell r="O183">
            <v>0.31</v>
          </cell>
          <cell r="P183">
            <v>0.31</v>
          </cell>
          <cell r="Q183">
            <v>0.31</v>
          </cell>
          <cell r="R183">
            <v>0.31</v>
          </cell>
          <cell r="S183">
            <v>0.31</v>
          </cell>
          <cell r="T183">
            <v>0.31</v>
          </cell>
          <cell r="U183">
            <v>0.31</v>
          </cell>
          <cell r="V183">
            <v>0.31</v>
          </cell>
          <cell r="W183">
            <v>0.31</v>
          </cell>
          <cell r="X183">
            <v>0.31</v>
          </cell>
          <cell r="Y183">
            <v>0.31</v>
          </cell>
          <cell r="Z183">
            <v>0.31</v>
          </cell>
          <cell r="AA183">
            <v>0.31</v>
          </cell>
          <cell r="AB183">
            <v>0.31</v>
          </cell>
          <cell r="AC183">
            <v>0.31</v>
          </cell>
          <cell r="AD183">
            <v>0.31</v>
          </cell>
          <cell r="AE183">
            <v>0.31</v>
          </cell>
          <cell r="AF183">
            <v>0.31</v>
          </cell>
          <cell r="AG183">
            <v>0.31</v>
          </cell>
          <cell r="AH183">
            <v>0.31</v>
          </cell>
          <cell r="AI183">
            <v>0.31</v>
          </cell>
          <cell r="AJ183">
            <v>0.31</v>
          </cell>
          <cell r="AK183">
            <v>0.31</v>
          </cell>
          <cell r="AL183">
            <v>0.31</v>
          </cell>
          <cell r="AM183">
            <v>0.31</v>
          </cell>
          <cell r="AN183">
            <v>0.31</v>
          </cell>
          <cell r="AO183">
            <v>0.31</v>
          </cell>
          <cell r="AP183">
            <v>0.31</v>
          </cell>
          <cell r="AQ183">
            <v>0.31</v>
          </cell>
        </row>
        <row r="186">
          <cell r="C186">
            <v>0.32200000000000001</v>
          </cell>
        </row>
        <row r="187">
          <cell r="C187">
            <v>0.47199999999999998</v>
          </cell>
        </row>
        <row r="188">
          <cell r="C188">
            <v>4</v>
          </cell>
        </row>
        <row r="191">
          <cell r="C191">
            <v>0</v>
          </cell>
          <cell r="D191">
            <v>0</v>
          </cell>
          <cell r="E191">
            <v>0.92500000000000004</v>
          </cell>
          <cell r="F191">
            <v>0.85</v>
          </cell>
          <cell r="G191">
            <v>0.69</v>
          </cell>
          <cell r="H191">
            <v>0.69</v>
          </cell>
          <cell r="I191">
            <v>0.69</v>
          </cell>
          <cell r="J191">
            <v>0.69</v>
          </cell>
          <cell r="K191">
            <v>0.19999999999999996</v>
          </cell>
          <cell r="L191">
            <v>0.19999999999999996</v>
          </cell>
          <cell r="M191">
            <v>0.19999999999999996</v>
          </cell>
          <cell r="N191">
            <v>0.19999999999999996</v>
          </cell>
          <cell r="O191">
            <v>0.19999999999999996</v>
          </cell>
          <cell r="P191">
            <v>0.19999999999999996</v>
          </cell>
          <cell r="Q191">
            <v>0.19999999999999996</v>
          </cell>
          <cell r="R191">
            <v>9.9999999999999978E-2</v>
          </cell>
          <cell r="S191">
            <v>9.9999999999999978E-2</v>
          </cell>
          <cell r="T191">
            <v>9.9999999999999978E-2</v>
          </cell>
          <cell r="U191">
            <v>9.9999999999999978E-2</v>
          </cell>
          <cell r="V191">
            <v>9.9999999999999978E-2</v>
          </cell>
          <cell r="W191">
            <v>9.9999999999999978E-2</v>
          </cell>
          <cell r="X191">
            <v>9.9999999999999978E-2</v>
          </cell>
          <cell r="Y191">
            <v>9.9999999999999978E-2</v>
          </cell>
          <cell r="Z191">
            <v>9.9999999999999978E-2</v>
          </cell>
          <cell r="AA191">
            <v>9.9999999999999978E-2</v>
          </cell>
          <cell r="AB191">
            <v>9.9999999999999978E-2</v>
          </cell>
          <cell r="AC191">
            <v>9.9999999999999978E-2</v>
          </cell>
          <cell r="AD191">
            <v>9.9999999999999978E-2</v>
          </cell>
          <cell r="AE191">
            <v>9.9999999999999978E-2</v>
          </cell>
          <cell r="AF191">
            <v>0</v>
          </cell>
          <cell r="AG191">
            <v>0</v>
          </cell>
          <cell r="AH191">
            <v>0</v>
          </cell>
          <cell r="AI191">
            <v>0</v>
          </cell>
          <cell r="AJ191">
            <v>0</v>
          </cell>
          <cell r="AK191">
            <v>0</v>
          </cell>
          <cell r="AL191">
            <v>0</v>
          </cell>
          <cell r="AM191">
            <v>0</v>
          </cell>
          <cell r="AN191">
            <v>0</v>
          </cell>
          <cell r="AO191">
            <v>0</v>
          </cell>
          <cell r="AP191">
            <v>0</v>
          </cell>
          <cell r="AQ191">
            <v>0</v>
          </cell>
        </row>
        <row r="194">
          <cell r="C194">
            <v>0</v>
          </cell>
          <cell r="D194">
            <v>0</v>
          </cell>
          <cell r="E194">
            <v>2</v>
          </cell>
          <cell r="F194">
            <v>2</v>
          </cell>
          <cell r="G194">
            <v>7</v>
          </cell>
          <cell r="H194">
            <v>7</v>
          </cell>
          <cell r="I194">
            <v>7</v>
          </cell>
          <cell r="J194">
            <v>7</v>
          </cell>
          <cell r="K194">
            <v>19</v>
          </cell>
          <cell r="L194">
            <v>19</v>
          </cell>
          <cell r="M194">
            <v>19</v>
          </cell>
          <cell r="N194">
            <v>19</v>
          </cell>
          <cell r="O194">
            <v>19</v>
          </cell>
          <cell r="P194">
            <v>19</v>
          </cell>
          <cell r="Q194">
            <v>19</v>
          </cell>
          <cell r="R194">
            <v>32</v>
          </cell>
          <cell r="S194">
            <v>32</v>
          </cell>
          <cell r="T194">
            <v>32</v>
          </cell>
          <cell r="U194">
            <v>32</v>
          </cell>
          <cell r="V194">
            <v>32</v>
          </cell>
          <cell r="W194">
            <v>37</v>
          </cell>
          <cell r="X194">
            <v>37</v>
          </cell>
          <cell r="Y194">
            <v>37</v>
          </cell>
          <cell r="Z194">
            <v>37</v>
          </cell>
          <cell r="AA194">
            <v>37</v>
          </cell>
          <cell r="AB194">
            <v>37</v>
          </cell>
          <cell r="AC194">
            <v>37</v>
          </cell>
          <cell r="AD194">
            <v>37</v>
          </cell>
          <cell r="AE194">
            <v>37</v>
          </cell>
          <cell r="AF194">
            <v>40</v>
          </cell>
          <cell r="AG194">
            <v>40</v>
          </cell>
          <cell r="AH194">
            <v>40</v>
          </cell>
          <cell r="AI194">
            <v>40</v>
          </cell>
          <cell r="AJ194">
            <v>40</v>
          </cell>
          <cell r="AK194">
            <v>40</v>
          </cell>
          <cell r="AL194">
            <v>40</v>
          </cell>
          <cell r="AM194">
            <v>40</v>
          </cell>
          <cell r="AN194">
            <v>40</v>
          </cell>
          <cell r="AO194">
            <v>40</v>
          </cell>
          <cell r="AP194">
            <v>40</v>
          </cell>
          <cell r="AQ194">
            <v>40</v>
          </cell>
        </row>
        <row r="195">
          <cell r="C195">
            <v>0</v>
          </cell>
          <cell r="D195">
            <v>0</v>
          </cell>
          <cell r="E195">
            <v>7.4999999999999997E-2</v>
          </cell>
          <cell r="F195">
            <v>0.15</v>
          </cell>
          <cell r="G195">
            <v>0.31</v>
          </cell>
          <cell r="H195">
            <v>0.31</v>
          </cell>
          <cell r="I195">
            <v>0.31</v>
          </cell>
          <cell r="J195">
            <v>0.31</v>
          </cell>
          <cell r="K195">
            <v>0.8</v>
          </cell>
          <cell r="L195">
            <v>0.8</v>
          </cell>
          <cell r="M195">
            <v>0.8</v>
          </cell>
          <cell r="N195">
            <v>0.8</v>
          </cell>
          <cell r="O195">
            <v>0.8</v>
          </cell>
          <cell r="P195">
            <v>0.8</v>
          </cell>
          <cell r="Q195">
            <v>0.8</v>
          </cell>
          <cell r="R195">
            <v>0.9</v>
          </cell>
          <cell r="S195">
            <v>0.9</v>
          </cell>
          <cell r="T195">
            <v>0.9</v>
          </cell>
          <cell r="U195">
            <v>0.9</v>
          </cell>
          <cell r="V195">
            <v>0.9</v>
          </cell>
          <cell r="W195">
            <v>0.9</v>
          </cell>
          <cell r="X195">
            <v>0.9</v>
          </cell>
          <cell r="Y195">
            <v>0.9</v>
          </cell>
          <cell r="Z195">
            <v>0.9</v>
          </cell>
          <cell r="AA195">
            <v>0.9</v>
          </cell>
          <cell r="AB195">
            <v>0.9</v>
          </cell>
          <cell r="AC195">
            <v>0.9</v>
          </cell>
          <cell r="AD195">
            <v>0.9</v>
          </cell>
          <cell r="AE195">
            <v>0.9</v>
          </cell>
          <cell r="AF195">
            <v>1</v>
          </cell>
          <cell r="AG195">
            <v>1</v>
          </cell>
          <cell r="AH195">
            <v>1</v>
          </cell>
          <cell r="AI195">
            <v>1</v>
          </cell>
          <cell r="AJ195">
            <v>1</v>
          </cell>
          <cell r="AK195">
            <v>1</v>
          </cell>
          <cell r="AL195">
            <v>1</v>
          </cell>
          <cell r="AM195">
            <v>1</v>
          </cell>
          <cell r="AN195">
            <v>1</v>
          </cell>
          <cell r="AO195">
            <v>1</v>
          </cell>
          <cell r="AP195">
            <v>1</v>
          </cell>
          <cell r="AQ195">
            <v>1</v>
          </cell>
        </row>
        <row r="198">
          <cell r="B198">
            <v>79992198.109022141</v>
          </cell>
          <cell r="C198">
            <v>79992198.109022141</v>
          </cell>
          <cell r="D198">
            <v>84890940.232529044</v>
          </cell>
          <cell r="E198">
            <v>90025573.28980428</v>
          </cell>
          <cell r="F198">
            <v>95407891.827536345</v>
          </cell>
          <cell r="G198">
            <v>101050280.11974788</v>
          </cell>
          <cell r="H198">
            <v>106965741.65416309</v>
          </cell>
          <cell r="I198">
            <v>113167930.09289196</v>
          </cell>
          <cell r="J198">
            <v>119671181.78115028</v>
          </cell>
          <cell r="K198">
            <v>126490549.88141462</v>
          </cell>
          <cell r="L198">
            <v>133058792.53370634</v>
          </cell>
          <cell r="M198">
            <v>139921621.61978108</v>
          </cell>
          <cell r="N198">
            <v>147092713.33145487</v>
          </cell>
          <cell r="O198">
            <v>154586382.91211507</v>
          </cell>
          <cell r="P198">
            <v>162417614.70708296</v>
          </cell>
          <cell r="Q198">
            <v>170602093.63565019</v>
          </cell>
          <cell r="R198">
            <v>179156238.15243796</v>
          </cell>
          <cell r="S198">
            <v>188097234.76896054</v>
          </cell>
          <cell r="T198">
            <v>197443074.20967263</v>
          </cell>
          <cell r="U198">
            <v>207212589.28032902</v>
          </cell>
          <cell r="V198">
            <v>216541469.20135522</v>
          </cell>
          <cell r="W198">
            <v>226265865.17300558</v>
          </cell>
          <cell r="X198">
            <v>236403387.13575551</v>
          </cell>
          <cell r="Y198">
            <v>246972449.72193235</v>
          </cell>
          <cell r="Z198">
            <v>257992309.83712688</v>
          </cell>
          <cell r="AA198">
            <v>269483106.02781391</v>
          </cell>
          <cell r="AB198">
            <v>281465899.7212432</v>
          </cell>
          <cell r="AC198">
            <v>293962718.42784816</v>
          </cell>
          <cell r="AD198">
            <v>306996601.00081944</v>
          </cell>
          <cell r="AE198">
            <v>320591645.05209613</v>
          </cell>
          <cell r="AF198">
            <v>335063062.93910342</v>
          </cell>
          <cell r="AG198">
            <v>335063062.93910342</v>
          </cell>
          <cell r="AH198">
            <v>335063062.93910342</v>
          </cell>
          <cell r="AI198">
            <v>335063062.93910342</v>
          </cell>
          <cell r="AJ198">
            <v>335063062.93910342</v>
          </cell>
          <cell r="AK198">
            <v>335063062.93910342</v>
          </cell>
          <cell r="AL198">
            <v>335063062.93910342</v>
          </cell>
          <cell r="AM198">
            <v>335063062.93910342</v>
          </cell>
          <cell r="AN198">
            <v>335063062.93910342</v>
          </cell>
          <cell r="AO198">
            <v>335063062.93910342</v>
          </cell>
          <cell r="AP198">
            <v>335063062.93910342</v>
          </cell>
          <cell r="AQ198">
            <v>335063062.93910342</v>
          </cell>
        </row>
        <row r="199">
          <cell r="B199">
            <v>32935286.910845704</v>
          </cell>
          <cell r="C199">
            <v>32935286.910845704</v>
          </cell>
          <cell r="D199">
            <v>37996607.704430066</v>
          </cell>
          <cell r="E199">
            <v>43287768.269795835</v>
          </cell>
          <cell r="F199">
            <v>48819912.201513611</v>
          </cell>
          <cell r="G199">
            <v>54604735.047972262</v>
          </cell>
          <cell r="H199">
            <v>60654511.83068116</v>
          </cell>
          <cell r="I199">
            <v>66982125.938361712</v>
          </cell>
          <cell r="J199">
            <v>73601099.464550048</v>
          </cell>
          <cell r="K199">
            <v>80525625.060868397</v>
          </cell>
          <cell r="L199">
            <v>86795985.599034786</v>
          </cell>
          <cell r="M199">
            <v>93312278.859743789</v>
          </cell>
          <cell r="N199">
            <v>100084648.61969852</v>
          </cell>
          <cell r="O199">
            <v>107123665.14065185</v>
          </cell>
          <cell r="P199">
            <v>114440343.22563927</v>
          </cell>
          <cell r="Q199">
            <v>122046161.04156063</v>
          </cell>
          <cell r="R199">
            <v>129953079.74066542</v>
          </cell>
          <cell r="S199">
            <v>138173563.91487908</v>
          </cell>
          <cell r="T199">
            <v>146720602.91834968</v>
          </cell>
          <cell r="U199">
            <v>155607733.09509844</v>
          </cell>
          <cell r="V199">
            <v>163371337.432134</v>
          </cell>
          <cell r="W199">
            <v>171389316.69591349</v>
          </cell>
          <cell r="X199">
            <v>179670313.74049723</v>
          </cell>
          <cell r="Y199">
            <v>188223270.01581183</v>
          </cell>
          <cell r="Z199">
            <v>197057435.9599455</v>
          </cell>
          <cell r="AA199">
            <v>206182381.75429463</v>
          </cell>
          <cell r="AB199">
            <v>215608008.45424941</v>
          </cell>
          <cell r="AC199">
            <v>225344559.50854796</v>
          </cell>
          <cell r="AD199">
            <v>235402632.68089008</v>
          </cell>
          <cell r="AE199">
            <v>245793192.38787436</v>
          </cell>
          <cell r="AF199">
            <v>256527582.46781754</v>
          </cell>
          <cell r="AG199">
            <v>256527582.46781754</v>
          </cell>
          <cell r="AH199">
            <v>256527582.46781754</v>
          </cell>
          <cell r="AI199">
            <v>256527582.46781754</v>
          </cell>
          <cell r="AJ199">
            <v>256527582.46781754</v>
          </cell>
          <cell r="AK199">
            <v>256527582.46781754</v>
          </cell>
          <cell r="AL199">
            <v>256527582.46781754</v>
          </cell>
          <cell r="AM199">
            <v>256527582.46781754</v>
          </cell>
          <cell r="AN199">
            <v>256527582.46781754</v>
          </cell>
          <cell r="AO199">
            <v>256527582.46781754</v>
          </cell>
          <cell r="AP199">
            <v>256527582.46781754</v>
          </cell>
          <cell r="AQ199">
            <v>256527582.46781754</v>
          </cell>
        </row>
        <row r="209">
          <cell r="C209">
            <v>0</v>
          </cell>
          <cell r="D209">
            <v>0</v>
          </cell>
          <cell r="E209">
            <v>2.3000000000000004E-3</v>
          </cell>
          <cell r="F209">
            <v>2.7000000000000001E-3</v>
          </cell>
          <cell r="G209">
            <v>3.1000000000000003E-3</v>
          </cell>
          <cell r="H209">
            <v>3.5000000000000001E-3</v>
          </cell>
          <cell r="I209">
            <v>3.5000000000000001E-3</v>
          </cell>
          <cell r="J209">
            <v>3.5000000000000001E-3</v>
          </cell>
          <cell r="K209">
            <v>3.5000000000000001E-3</v>
          </cell>
          <cell r="L209">
            <v>3.5000000000000001E-3</v>
          </cell>
          <cell r="M209">
            <v>3.5000000000000001E-3</v>
          </cell>
          <cell r="N209">
            <v>3.5000000000000001E-3</v>
          </cell>
          <cell r="O209">
            <v>3.5000000000000001E-3</v>
          </cell>
          <cell r="P209">
            <v>3.5000000000000001E-3</v>
          </cell>
          <cell r="Q209">
            <v>3.5000000000000001E-3</v>
          </cell>
          <cell r="R209">
            <v>3.5000000000000001E-3</v>
          </cell>
          <cell r="S209">
            <v>3.5000000000000001E-3</v>
          </cell>
          <cell r="T209">
            <v>3.5000000000000001E-3</v>
          </cell>
          <cell r="U209">
            <v>3.5000000000000001E-3</v>
          </cell>
          <cell r="V209">
            <v>3.5000000000000001E-3</v>
          </cell>
          <cell r="W209">
            <v>3.5000000000000001E-3</v>
          </cell>
          <cell r="X209">
            <v>3.5000000000000001E-3</v>
          </cell>
          <cell r="Y209">
            <v>3.5000000000000001E-3</v>
          </cell>
          <cell r="Z209">
            <v>3.5000000000000001E-3</v>
          </cell>
          <cell r="AA209">
            <v>3.5000000000000001E-3</v>
          </cell>
          <cell r="AB209">
            <v>3.5000000000000001E-3</v>
          </cell>
          <cell r="AC209">
            <v>3.5000000000000001E-3</v>
          </cell>
          <cell r="AD209">
            <v>3.5000000000000001E-3</v>
          </cell>
          <cell r="AE209">
            <v>3.5000000000000001E-3</v>
          </cell>
          <cell r="AF209">
            <v>3.5000000000000001E-3</v>
          </cell>
          <cell r="AG209">
            <v>3.5000000000000001E-3</v>
          </cell>
          <cell r="AH209">
            <v>3.5000000000000001E-3</v>
          </cell>
          <cell r="AI209">
            <v>3.5000000000000001E-3</v>
          </cell>
          <cell r="AJ209">
            <v>3.5000000000000001E-3</v>
          </cell>
          <cell r="AK209">
            <v>3.5000000000000001E-3</v>
          </cell>
          <cell r="AL209">
            <v>3.5000000000000001E-3</v>
          </cell>
          <cell r="AM209">
            <v>3.5000000000000001E-3</v>
          </cell>
          <cell r="AN209">
            <v>3.5000000000000001E-3</v>
          </cell>
          <cell r="AO209">
            <v>3.5000000000000001E-3</v>
          </cell>
          <cell r="AP209">
            <v>3.5000000000000001E-3</v>
          </cell>
          <cell r="AQ209">
            <v>3.5000000000000001E-3</v>
          </cell>
        </row>
        <row r="210">
          <cell r="C210">
            <v>0</v>
          </cell>
          <cell r="D210">
            <v>0</v>
          </cell>
          <cell r="E210">
            <v>1.4000000000000002E-3</v>
          </cell>
          <cell r="F210">
            <v>1.6999999999999999E-3</v>
          </cell>
          <cell r="G210">
            <v>2E-3</v>
          </cell>
          <cell r="H210">
            <v>2.3E-3</v>
          </cell>
          <cell r="I210">
            <v>2.3E-3</v>
          </cell>
          <cell r="J210">
            <v>2.3E-3</v>
          </cell>
          <cell r="K210">
            <v>2.3E-3</v>
          </cell>
          <cell r="L210">
            <v>2.3E-3</v>
          </cell>
          <cell r="M210">
            <v>2.3E-3</v>
          </cell>
          <cell r="N210">
            <v>2.3E-3</v>
          </cell>
          <cell r="O210">
            <v>2.3E-3</v>
          </cell>
          <cell r="P210">
            <v>2.3E-3</v>
          </cell>
          <cell r="Q210">
            <v>2.3E-3</v>
          </cell>
          <cell r="R210">
            <v>2.3E-3</v>
          </cell>
          <cell r="S210">
            <v>2.3E-3</v>
          </cell>
          <cell r="T210">
            <v>2.3E-3</v>
          </cell>
          <cell r="U210">
            <v>2.3E-3</v>
          </cell>
          <cell r="V210">
            <v>2.3E-3</v>
          </cell>
          <cell r="W210">
            <v>2.3E-3</v>
          </cell>
          <cell r="X210">
            <v>2.3E-3</v>
          </cell>
          <cell r="Y210">
            <v>2.3E-3</v>
          </cell>
          <cell r="Z210">
            <v>2.3E-3</v>
          </cell>
          <cell r="AA210">
            <v>2.3E-3</v>
          </cell>
          <cell r="AB210">
            <v>2.3E-3</v>
          </cell>
          <cell r="AC210">
            <v>2.3E-3</v>
          </cell>
          <cell r="AD210">
            <v>2.3E-3</v>
          </cell>
          <cell r="AE210">
            <v>2.3E-3</v>
          </cell>
          <cell r="AF210">
            <v>2.3E-3</v>
          </cell>
          <cell r="AG210">
            <v>2.3E-3</v>
          </cell>
          <cell r="AH210">
            <v>2.3E-3</v>
          </cell>
          <cell r="AI210">
            <v>2.3E-3</v>
          </cell>
          <cell r="AJ210">
            <v>2.3E-3</v>
          </cell>
          <cell r="AK210">
            <v>2.3E-3</v>
          </cell>
          <cell r="AL210">
            <v>2.3E-3</v>
          </cell>
          <cell r="AM210">
            <v>2.3E-3</v>
          </cell>
          <cell r="AN210">
            <v>2.3E-3</v>
          </cell>
          <cell r="AO210">
            <v>2.3E-3</v>
          </cell>
          <cell r="AP210">
            <v>2.3E-3</v>
          </cell>
          <cell r="AQ210">
            <v>2.3E-3</v>
          </cell>
        </row>
        <row r="211">
          <cell r="C211">
            <v>0</v>
          </cell>
          <cell r="D211">
            <v>0</v>
          </cell>
          <cell r="E211">
            <v>1.5E-3</v>
          </cell>
          <cell r="F211">
            <v>1.8E-3</v>
          </cell>
          <cell r="G211">
            <v>2.1000000000000003E-3</v>
          </cell>
          <cell r="H211">
            <v>2.4000000000000002E-3</v>
          </cell>
          <cell r="I211">
            <v>2.4000000000000002E-3</v>
          </cell>
          <cell r="J211">
            <v>2.4000000000000002E-3</v>
          </cell>
          <cell r="K211">
            <v>2.4000000000000002E-3</v>
          </cell>
          <cell r="L211">
            <v>2.4000000000000002E-3</v>
          </cell>
          <cell r="M211">
            <v>2.4000000000000002E-3</v>
          </cell>
          <cell r="N211">
            <v>2.4000000000000002E-3</v>
          </cell>
          <cell r="O211">
            <v>2.4000000000000002E-3</v>
          </cell>
          <cell r="P211">
            <v>2.4000000000000002E-3</v>
          </cell>
          <cell r="Q211">
            <v>2.4000000000000002E-3</v>
          </cell>
          <cell r="R211">
            <v>2.4000000000000002E-3</v>
          </cell>
          <cell r="S211">
            <v>2.4000000000000002E-3</v>
          </cell>
          <cell r="T211">
            <v>2.4000000000000002E-3</v>
          </cell>
          <cell r="U211">
            <v>2.4000000000000002E-3</v>
          </cell>
          <cell r="V211">
            <v>2.4000000000000002E-3</v>
          </cell>
          <cell r="W211">
            <v>2.4000000000000002E-3</v>
          </cell>
          <cell r="X211">
            <v>2.4000000000000002E-3</v>
          </cell>
          <cell r="Y211">
            <v>2.4000000000000002E-3</v>
          </cell>
          <cell r="Z211">
            <v>2.4000000000000002E-3</v>
          </cell>
          <cell r="AA211">
            <v>2.4000000000000002E-3</v>
          </cell>
          <cell r="AB211">
            <v>2.4000000000000002E-3</v>
          </cell>
          <cell r="AC211">
            <v>2.4000000000000002E-3</v>
          </cell>
          <cell r="AD211">
            <v>2.4000000000000002E-3</v>
          </cell>
          <cell r="AE211">
            <v>2.4000000000000002E-3</v>
          </cell>
          <cell r="AF211">
            <v>2.4000000000000002E-3</v>
          </cell>
          <cell r="AG211">
            <v>2.4000000000000002E-3</v>
          </cell>
          <cell r="AH211">
            <v>2.4000000000000002E-3</v>
          </cell>
          <cell r="AI211">
            <v>2.4000000000000002E-3</v>
          </cell>
          <cell r="AJ211">
            <v>2.4000000000000002E-3</v>
          </cell>
          <cell r="AK211">
            <v>2.4000000000000002E-3</v>
          </cell>
          <cell r="AL211">
            <v>2.4000000000000002E-3</v>
          </cell>
          <cell r="AM211">
            <v>2.4000000000000002E-3</v>
          </cell>
          <cell r="AN211">
            <v>2.4000000000000002E-3</v>
          </cell>
          <cell r="AO211">
            <v>2.4000000000000002E-3</v>
          </cell>
          <cell r="AP211">
            <v>2.4000000000000002E-3</v>
          </cell>
          <cell r="AQ211">
            <v>2.4000000000000002E-3</v>
          </cell>
        </row>
        <row r="212">
          <cell r="C212">
            <v>0</v>
          </cell>
          <cell r="D212">
            <v>0</v>
          </cell>
          <cell r="E212">
            <v>1.9000000000000002E-3</v>
          </cell>
          <cell r="F212">
            <v>2.1999999999999997E-3</v>
          </cell>
          <cell r="G212">
            <v>2.5000000000000001E-3</v>
          </cell>
          <cell r="H212">
            <v>2.8E-3</v>
          </cell>
          <cell r="I212">
            <v>2.8E-3</v>
          </cell>
          <cell r="J212">
            <v>2.8E-3</v>
          </cell>
          <cell r="K212">
            <v>2.8E-3</v>
          </cell>
          <cell r="L212">
            <v>2.8E-3</v>
          </cell>
          <cell r="M212">
            <v>2.8E-3</v>
          </cell>
          <cell r="N212">
            <v>2.8E-3</v>
          </cell>
          <cell r="O212">
            <v>2.8E-3</v>
          </cell>
          <cell r="P212">
            <v>2.8E-3</v>
          </cell>
          <cell r="Q212">
            <v>2.8E-3</v>
          </cell>
          <cell r="R212">
            <v>2.8E-3</v>
          </cell>
          <cell r="S212">
            <v>2.8E-3</v>
          </cell>
          <cell r="T212">
            <v>2.8E-3</v>
          </cell>
          <cell r="U212">
            <v>2.8E-3</v>
          </cell>
          <cell r="V212">
            <v>2.8E-3</v>
          </cell>
          <cell r="W212">
            <v>2.8E-3</v>
          </cell>
          <cell r="X212">
            <v>2.8E-3</v>
          </cell>
          <cell r="Y212">
            <v>2.8E-3</v>
          </cell>
          <cell r="Z212">
            <v>2.8E-3</v>
          </cell>
          <cell r="AA212">
            <v>2.8E-3</v>
          </cell>
          <cell r="AB212">
            <v>2.8E-3</v>
          </cell>
          <cell r="AC212">
            <v>2.8E-3</v>
          </cell>
          <cell r="AD212">
            <v>2.8E-3</v>
          </cell>
          <cell r="AE212">
            <v>2.8E-3</v>
          </cell>
          <cell r="AF212">
            <v>2.8E-3</v>
          </cell>
          <cell r="AG212">
            <v>2.8E-3</v>
          </cell>
          <cell r="AH212">
            <v>2.8E-3</v>
          </cell>
          <cell r="AI212">
            <v>2.8E-3</v>
          </cell>
          <cell r="AJ212">
            <v>2.8E-3</v>
          </cell>
          <cell r="AK212">
            <v>2.8E-3</v>
          </cell>
          <cell r="AL212">
            <v>2.8E-3</v>
          </cell>
          <cell r="AM212">
            <v>2.8E-3</v>
          </cell>
          <cell r="AN212">
            <v>2.8E-3</v>
          </cell>
          <cell r="AO212">
            <v>2.8E-3</v>
          </cell>
          <cell r="AP212">
            <v>2.8E-3</v>
          </cell>
          <cell r="AQ212">
            <v>2.8E-3</v>
          </cell>
        </row>
        <row r="234">
          <cell r="F234">
            <v>127000</v>
          </cell>
        </row>
        <row r="235">
          <cell r="C235">
            <v>4</v>
          </cell>
          <cell r="F235">
            <v>228375</v>
          </cell>
        </row>
        <row r="236">
          <cell r="F236">
            <v>60000</v>
          </cell>
        </row>
        <row r="237">
          <cell r="C237">
            <v>1</v>
          </cell>
          <cell r="F237">
            <v>177625</v>
          </cell>
        </row>
        <row r="238">
          <cell r="F238">
            <v>25000</v>
          </cell>
        </row>
        <row r="240">
          <cell r="F240">
            <v>60000</v>
          </cell>
        </row>
        <row r="241">
          <cell r="F241">
            <v>25000</v>
          </cell>
        </row>
        <row r="242">
          <cell r="F242">
            <v>25000</v>
          </cell>
        </row>
        <row r="243">
          <cell r="F243">
            <v>20000</v>
          </cell>
        </row>
        <row r="246">
          <cell r="C246">
            <v>2005</v>
          </cell>
        </row>
        <row r="247">
          <cell r="C247">
            <v>0.5</v>
          </cell>
        </row>
        <row r="249">
          <cell r="C249">
            <v>0.1</v>
          </cell>
        </row>
        <row r="250">
          <cell r="C250">
            <v>4</v>
          </cell>
        </row>
        <row r="251">
          <cell r="C251">
            <v>0.1</v>
          </cell>
        </row>
        <row r="252">
          <cell r="C252">
            <v>8</v>
          </cell>
        </row>
        <row r="254">
          <cell r="C254">
            <v>0.6</v>
          </cell>
        </row>
        <row r="255">
          <cell r="C255">
            <v>0.2</v>
          </cell>
        </row>
        <row r="257">
          <cell r="C257">
            <v>60000</v>
          </cell>
        </row>
        <row r="298">
          <cell r="C298">
            <v>0.5</v>
          </cell>
        </row>
        <row r="299">
          <cell r="C299">
            <v>0.5</v>
          </cell>
        </row>
        <row r="300">
          <cell r="C300">
            <v>0.2</v>
          </cell>
        </row>
        <row r="301">
          <cell r="C301">
            <v>0.1</v>
          </cell>
        </row>
        <row r="304">
          <cell r="C304">
            <v>4.3</v>
          </cell>
        </row>
        <row r="305">
          <cell r="C305">
            <v>1.4</v>
          </cell>
        </row>
        <row r="308">
          <cell r="C308">
            <v>0.16239999999999999</v>
          </cell>
        </row>
        <row r="309">
          <cell r="C309">
            <v>1</v>
          </cell>
        </row>
        <row r="310">
          <cell r="C310">
            <v>2.8216999999999994</v>
          </cell>
        </row>
        <row r="311">
          <cell r="C311">
            <v>6.6786999999999992</v>
          </cell>
        </row>
        <row r="312">
          <cell r="C312">
            <v>0.1</v>
          </cell>
        </row>
        <row r="313">
          <cell r="C313">
            <v>3.0449999999999999</v>
          </cell>
        </row>
        <row r="314">
          <cell r="C314">
            <v>3.5</v>
          </cell>
        </row>
        <row r="315">
          <cell r="C315">
            <v>6</v>
          </cell>
        </row>
        <row r="316">
          <cell r="C316">
            <v>0.48719999999999991</v>
          </cell>
        </row>
        <row r="317">
          <cell r="C317">
            <v>0.16239999999999999</v>
          </cell>
        </row>
        <row r="321">
          <cell r="C321">
            <v>0.02</v>
          </cell>
          <cell r="D321">
            <v>0.02</v>
          </cell>
          <cell r="E321">
            <v>0.02</v>
          </cell>
          <cell r="F321">
            <v>0.02</v>
          </cell>
          <cell r="G321">
            <v>0.02</v>
          </cell>
          <cell r="H321">
            <v>0.01</v>
          </cell>
          <cell r="I321">
            <v>0.01</v>
          </cell>
          <cell r="J321">
            <v>0.01</v>
          </cell>
          <cell r="K321">
            <v>0.01</v>
          </cell>
          <cell r="L321">
            <v>0.01</v>
          </cell>
          <cell r="M321">
            <v>0.01</v>
          </cell>
          <cell r="N321">
            <v>0.01</v>
          </cell>
          <cell r="O321">
            <v>0.01</v>
          </cell>
          <cell r="P321">
            <v>0.01</v>
          </cell>
          <cell r="Q321">
            <v>0.01</v>
          </cell>
          <cell r="R321">
            <v>0.01</v>
          </cell>
          <cell r="S321">
            <v>0.01</v>
          </cell>
          <cell r="T321">
            <v>0.01</v>
          </cell>
          <cell r="U321">
            <v>0.01</v>
          </cell>
          <cell r="V321">
            <v>0.01</v>
          </cell>
          <cell r="W321">
            <v>0.01</v>
          </cell>
          <cell r="X321">
            <v>0.01</v>
          </cell>
          <cell r="Y321">
            <v>0.01</v>
          </cell>
          <cell r="Z321">
            <v>0.01</v>
          </cell>
          <cell r="AA321">
            <v>0.01</v>
          </cell>
          <cell r="AB321">
            <v>0.01</v>
          </cell>
          <cell r="AC321">
            <v>0.01</v>
          </cell>
          <cell r="AD321">
            <v>0.01</v>
          </cell>
          <cell r="AE321">
            <v>0.01</v>
          </cell>
          <cell r="AF321">
            <v>0.01</v>
          </cell>
          <cell r="AG321">
            <v>0.01</v>
          </cell>
          <cell r="AH321">
            <v>0.01</v>
          </cell>
          <cell r="AI321">
            <v>0.01</v>
          </cell>
          <cell r="AJ321">
            <v>0.01</v>
          </cell>
          <cell r="AK321">
            <v>0.01</v>
          </cell>
          <cell r="AL321">
            <v>0.01</v>
          </cell>
          <cell r="AM321">
            <v>0.01</v>
          </cell>
          <cell r="AN321">
            <v>0.01</v>
          </cell>
          <cell r="AO321">
            <v>0.01</v>
          </cell>
          <cell r="AP321">
            <v>0.01</v>
          </cell>
          <cell r="AQ321">
            <v>0.01</v>
          </cell>
          <cell r="AR321">
            <v>0.01</v>
          </cell>
        </row>
        <row r="323">
          <cell r="C323">
            <v>50000</v>
          </cell>
        </row>
        <row r="324">
          <cell r="C324">
            <v>1.15E-3</v>
          </cell>
        </row>
        <row r="325">
          <cell r="C325">
            <v>120</v>
          </cell>
        </row>
        <row r="326">
          <cell r="C326">
            <v>200</v>
          </cell>
        </row>
        <row r="328">
          <cell r="C328">
            <v>1.536</v>
          </cell>
        </row>
        <row r="329">
          <cell r="C329">
            <v>0.154</v>
          </cell>
        </row>
        <row r="330">
          <cell r="C330">
            <v>0.06</v>
          </cell>
        </row>
        <row r="331">
          <cell r="C331">
            <v>1</v>
          </cell>
        </row>
        <row r="332">
          <cell r="C332">
            <v>1</v>
          </cell>
        </row>
        <row r="333">
          <cell r="C333">
            <v>2002</v>
          </cell>
        </row>
        <row r="334">
          <cell r="C334">
            <v>0.75</v>
          </cell>
        </row>
        <row r="336">
          <cell r="C336">
            <v>1200000</v>
          </cell>
        </row>
        <row r="337">
          <cell r="C337">
            <v>1</v>
          </cell>
        </row>
        <row r="340">
          <cell r="C340">
            <v>30</v>
          </cell>
        </row>
        <row r="341">
          <cell r="C341">
            <v>10</v>
          </cell>
        </row>
        <row r="342">
          <cell r="C342">
            <v>5.0000000000000001E-3</v>
          </cell>
        </row>
        <row r="343">
          <cell r="C343">
            <v>0</v>
          </cell>
        </row>
        <row r="348">
          <cell r="C348">
            <v>1</v>
          </cell>
        </row>
        <row r="350">
          <cell r="C350">
            <v>0.35</v>
          </cell>
        </row>
        <row r="351">
          <cell r="C351">
            <v>0.5</v>
          </cell>
        </row>
        <row r="353">
          <cell r="C353">
            <v>0.05</v>
          </cell>
        </row>
        <row r="354">
          <cell r="C354">
            <v>0.01</v>
          </cell>
        </row>
        <row r="355">
          <cell r="C355">
            <v>0.01</v>
          </cell>
        </row>
        <row r="358">
          <cell r="C358">
            <v>0.25</v>
          </cell>
        </row>
        <row r="362">
          <cell r="C362">
            <v>-3.4355888572042463E-2</v>
          </cell>
          <cell r="D362">
            <v>1.3963433099439384</v>
          </cell>
          <cell r="E362">
            <v>1.9067917649428257</v>
          </cell>
          <cell r="F362">
            <v>3.1530396305165329</v>
          </cell>
          <cell r="G362">
            <v>1.9402056166118602</v>
          </cell>
          <cell r="H362">
            <v>2.8217193074160329</v>
          </cell>
          <cell r="I362">
            <v>3.6516548553735322</v>
          </cell>
          <cell r="J362">
            <v>4.4680890033621194</v>
          </cell>
          <cell r="K362">
            <v>4.0375312989058818</v>
          </cell>
          <cell r="L362">
            <v>4.3568407151389188</v>
          </cell>
          <cell r="M362">
            <v>4.8494912297034523</v>
          </cell>
          <cell r="N362">
            <v>3.912729901163587</v>
          </cell>
          <cell r="O362">
            <v>4.9246080964757768</v>
          </cell>
          <cell r="P362">
            <v>5.1129325705592228</v>
          </cell>
          <cell r="Q362">
            <v>6.1880948890403031</v>
          </cell>
          <cell r="R362">
            <v>4.6470439151624277</v>
          </cell>
          <cell r="S362">
            <v>-0.64381742278131693</v>
          </cell>
          <cell r="T362">
            <v>2.3708994928807012</v>
          </cell>
          <cell r="U362">
            <v>4.0231402167257366</v>
          </cell>
          <cell r="V362">
            <v>5.0674031298555668</v>
          </cell>
          <cell r="W362">
            <v>4.5081087476573689</v>
          </cell>
          <cell r="X362">
            <v>4.9785102333966655</v>
          </cell>
          <cell r="Y362">
            <v>6.7446489966552834</v>
          </cell>
          <cell r="Z362">
            <v>10.628713102241987</v>
          </cell>
          <cell r="AA362">
            <v>13.307725414620515</v>
          </cell>
          <cell r="AB362">
            <v>15.142842079463746</v>
          </cell>
          <cell r="AC362">
            <v>18.452819636867009</v>
          </cell>
          <cell r="AD362">
            <v>19.863479841936886</v>
          </cell>
          <cell r="AE362">
            <v>22.363061366670546</v>
          </cell>
          <cell r="AF362">
            <v>26.800631896308232</v>
          </cell>
          <cell r="AG362">
            <v>26.37368356694488</v>
          </cell>
          <cell r="AH362">
            <v>29.222576485197834</v>
          </cell>
          <cell r="AI362">
            <v>34.534338153393051</v>
          </cell>
          <cell r="AJ362">
            <v>38.173629309370789</v>
          </cell>
          <cell r="AK362">
            <v>42.34426922604743</v>
          </cell>
          <cell r="AL362">
            <v>46.686056326530945</v>
          </cell>
          <cell r="AM362">
            <v>48.053572127019734</v>
          </cell>
          <cell r="AN362">
            <v>49.833554047812669</v>
          </cell>
          <cell r="AO362">
            <v>54.478592713188405</v>
          </cell>
          <cell r="AP362">
            <v>55.382738065783762</v>
          </cell>
          <cell r="AQ362">
            <v>-3.9468653093040382</v>
          </cell>
          <cell r="AR362" t="e">
            <v>#DIV/0!</v>
          </cell>
        </row>
        <row r="445">
          <cell r="C445">
            <v>37376</v>
          </cell>
        </row>
        <row r="446">
          <cell r="C446">
            <v>0</v>
          </cell>
        </row>
        <row r="447">
          <cell r="C447">
            <v>0</v>
          </cell>
        </row>
        <row r="448">
          <cell r="C448">
            <v>36981</v>
          </cell>
        </row>
        <row r="596">
          <cell r="C596">
            <v>2005</v>
          </cell>
          <cell r="D596">
            <v>2013</v>
          </cell>
          <cell r="E596">
            <v>2019</v>
          </cell>
        </row>
        <row r="601">
          <cell r="D601">
            <v>4</v>
          </cell>
          <cell r="E601">
            <v>2</v>
          </cell>
        </row>
        <row r="602">
          <cell r="C602">
            <v>5</v>
          </cell>
        </row>
        <row r="655">
          <cell r="C655">
            <v>0.18</v>
          </cell>
        </row>
        <row r="667">
          <cell r="C667">
            <v>0.34399999999999997</v>
          </cell>
        </row>
        <row r="673">
          <cell r="C673">
            <v>1</v>
          </cell>
          <cell r="D673">
            <v>0.95</v>
          </cell>
          <cell r="E673">
            <v>0.9</v>
          </cell>
          <cell r="F673">
            <v>0.9</v>
          </cell>
          <cell r="G673">
            <v>0.9</v>
          </cell>
          <cell r="H673">
            <v>0.9</v>
          </cell>
          <cell r="I673">
            <v>0.9</v>
          </cell>
          <cell r="J673">
            <v>0.9</v>
          </cell>
          <cell r="K673">
            <v>0.9</v>
          </cell>
          <cell r="L673">
            <v>0.9</v>
          </cell>
          <cell r="M673">
            <v>0.9</v>
          </cell>
          <cell r="N673">
            <v>0.9</v>
          </cell>
          <cell r="O673">
            <v>0.9</v>
          </cell>
          <cell r="P673">
            <v>0.9</v>
          </cell>
          <cell r="Q673">
            <v>0.9</v>
          </cell>
          <cell r="R673">
            <v>0.9</v>
          </cell>
          <cell r="S673">
            <v>0.9</v>
          </cell>
          <cell r="T673">
            <v>0.9</v>
          </cell>
          <cell r="U673">
            <v>0.9</v>
          </cell>
          <cell r="V673">
            <v>0.9</v>
          </cell>
          <cell r="W673">
            <v>0.9</v>
          </cell>
          <cell r="X673">
            <v>0.9</v>
          </cell>
          <cell r="Y673">
            <v>0.9</v>
          </cell>
          <cell r="Z673">
            <v>0.9</v>
          </cell>
          <cell r="AA673">
            <v>0.9</v>
          </cell>
          <cell r="AB673">
            <v>0.9</v>
          </cell>
          <cell r="AC673">
            <v>0.9</v>
          </cell>
          <cell r="AD673">
            <v>0.9</v>
          </cell>
          <cell r="AE673">
            <v>0.9</v>
          </cell>
          <cell r="AF673">
            <v>0.9</v>
          </cell>
          <cell r="AG673">
            <v>0.9</v>
          </cell>
          <cell r="AH673">
            <v>0.9</v>
          </cell>
          <cell r="AI673">
            <v>0.9</v>
          </cell>
          <cell r="AJ673">
            <v>0.9</v>
          </cell>
          <cell r="AK673">
            <v>0.9</v>
          </cell>
          <cell r="AL673">
            <v>0.9</v>
          </cell>
          <cell r="AM673">
            <v>0.9</v>
          </cell>
          <cell r="AN673">
            <v>0.9</v>
          </cell>
          <cell r="AO673">
            <v>0.9</v>
          </cell>
          <cell r="AP673">
            <v>0.9</v>
          </cell>
          <cell r="AQ673">
            <v>0.9</v>
          </cell>
          <cell r="AR673">
            <v>0.9</v>
          </cell>
        </row>
      </sheetData>
      <sheetData sheetId="5" refreshError="1"/>
      <sheetData sheetId="6" refreshError="1">
        <row r="8">
          <cell r="C8" t="e">
            <v>#NAME?</v>
          </cell>
          <cell r="D8" t="e">
            <v>#NAME?</v>
          </cell>
          <cell r="E8" t="e">
            <v>#NAME?</v>
          </cell>
          <cell r="F8" t="e">
            <v>#NAME?</v>
          </cell>
          <cell r="G8" t="e">
            <v>#NAME?</v>
          </cell>
          <cell r="H8" t="e">
            <v>#NAME?</v>
          </cell>
          <cell r="I8" t="e">
            <v>#NAME?</v>
          </cell>
          <cell r="J8" t="e">
            <v>#NAME?</v>
          </cell>
          <cell r="K8" t="e">
            <v>#NAME?</v>
          </cell>
          <cell r="L8" t="e">
            <v>#NAME?</v>
          </cell>
          <cell r="M8" t="e">
            <v>#NAME?</v>
          </cell>
          <cell r="N8" t="e">
            <v>#NAME?</v>
          </cell>
          <cell r="O8" t="e">
            <v>#NAME?</v>
          </cell>
          <cell r="P8" t="e">
            <v>#NAME?</v>
          </cell>
          <cell r="Q8" t="e">
            <v>#NAME?</v>
          </cell>
          <cell r="R8" t="e">
            <v>#NAME?</v>
          </cell>
          <cell r="S8" t="e">
            <v>#NAME?</v>
          </cell>
          <cell r="T8" t="e">
            <v>#NAME?</v>
          </cell>
          <cell r="U8" t="e">
            <v>#NAME?</v>
          </cell>
          <cell r="V8" t="e">
            <v>#NAME?</v>
          </cell>
          <cell r="W8" t="e">
            <v>#NAME?</v>
          </cell>
          <cell r="X8" t="e">
            <v>#NAME?</v>
          </cell>
          <cell r="Y8" t="e">
            <v>#NAME?</v>
          </cell>
          <cell r="Z8" t="e">
            <v>#NAME?</v>
          </cell>
          <cell r="AA8" t="e">
            <v>#NAME?</v>
          </cell>
          <cell r="AB8" t="e">
            <v>#NAME?</v>
          </cell>
          <cell r="AC8" t="e">
            <v>#NAME?</v>
          </cell>
          <cell r="AD8" t="e">
            <v>#NAME?</v>
          </cell>
          <cell r="AE8" t="e">
            <v>#NAME?</v>
          </cell>
          <cell r="AF8" t="e">
            <v>#NAME?</v>
          </cell>
          <cell r="AG8" t="e">
            <v>#NAME?</v>
          </cell>
          <cell r="AH8" t="e">
            <v>#NAME?</v>
          </cell>
          <cell r="AI8" t="e">
            <v>#NAME?</v>
          </cell>
          <cell r="AJ8" t="e">
            <v>#NAME?</v>
          </cell>
          <cell r="AK8" t="e">
            <v>#NAME?</v>
          </cell>
          <cell r="AL8" t="e">
            <v>#NAME?</v>
          </cell>
          <cell r="AM8" t="e">
            <v>#NAME?</v>
          </cell>
          <cell r="AN8" t="e">
            <v>#NAME?</v>
          </cell>
          <cell r="AO8" t="e">
            <v>#NAME?</v>
          </cell>
          <cell r="AP8" t="e">
            <v>#NAME?</v>
          </cell>
          <cell r="AQ8" t="e">
            <v>#NAME?</v>
          </cell>
          <cell r="AR8" t="e">
            <v>#NAME?</v>
          </cell>
        </row>
        <row r="9">
          <cell r="C9" t="e">
            <v>#NAME?</v>
          </cell>
          <cell r="D9" t="e">
            <v>#NAME?</v>
          </cell>
          <cell r="E9" t="e">
            <v>#NAME?</v>
          </cell>
          <cell r="F9" t="e">
            <v>#NAME?</v>
          </cell>
          <cell r="G9" t="e">
            <v>#NAME?</v>
          </cell>
          <cell r="H9" t="e">
            <v>#NAME?</v>
          </cell>
          <cell r="I9" t="e">
            <v>#NAME?</v>
          </cell>
          <cell r="J9" t="e">
            <v>#NAME?</v>
          </cell>
          <cell r="K9" t="e">
            <v>#NAME?</v>
          </cell>
          <cell r="L9" t="e">
            <v>#NAME?</v>
          </cell>
          <cell r="M9" t="e">
            <v>#NAME?</v>
          </cell>
          <cell r="N9" t="e">
            <v>#NAME?</v>
          </cell>
          <cell r="O9" t="e">
            <v>#NAME?</v>
          </cell>
          <cell r="P9" t="e">
            <v>#NAME?</v>
          </cell>
          <cell r="Q9" t="e">
            <v>#NAME?</v>
          </cell>
          <cell r="R9" t="e">
            <v>#NAME?</v>
          </cell>
          <cell r="S9" t="e">
            <v>#NAME?</v>
          </cell>
          <cell r="T9" t="e">
            <v>#NAME?</v>
          </cell>
          <cell r="U9" t="e">
            <v>#NAME?</v>
          </cell>
          <cell r="V9" t="e">
            <v>#NAME?</v>
          </cell>
          <cell r="W9" t="e">
            <v>#NAME?</v>
          </cell>
          <cell r="X9" t="e">
            <v>#NAME?</v>
          </cell>
          <cell r="Y9" t="e">
            <v>#NAME?</v>
          </cell>
          <cell r="Z9" t="e">
            <v>#NAME?</v>
          </cell>
          <cell r="AA9" t="e">
            <v>#NAME?</v>
          </cell>
          <cell r="AB9" t="e">
            <v>#NAME?</v>
          </cell>
          <cell r="AC9" t="e">
            <v>#NAME?</v>
          </cell>
          <cell r="AD9" t="e">
            <v>#NAME?</v>
          </cell>
          <cell r="AE9" t="e">
            <v>#NAME?</v>
          </cell>
          <cell r="AF9" t="e">
            <v>#NAME?</v>
          </cell>
          <cell r="AG9" t="e">
            <v>#NAME?</v>
          </cell>
          <cell r="AH9" t="e">
            <v>#NAME?</v>
          </cell>
          <cell r="AI9" t="e">
            <v>#NAME?</v>
          </cell>
          <cell r="AJ9" t="e">
            <v>#NAME?</v>
          </cell>
          <cell r="AK9" t="e">
            <v>#NAME?</v>
          </cell>
          <cell r="AL9" t="e">
            <v>#NAME?</v>
          </cell>
          <cell r="AM9" t="e">
            <v>#NAME?</v>
          </cell>
          <cell r="AN9" t="e">
            <v>#NAME?</v>
          </cell>
          <cell r="AO9" t="e">
            <v>#NAME?</v>
          </cell>
          <cell r="AP9" t="e">
            <v>#NAME?</v>
          </cell>
          <cell r="AQ9" t="e">
            <v>#NAME?</v>
          </cell>
          <cell r="AR9" t="e">
            <v>#NAME?</v>
          </cell>
        </row>
        <row r="16">
          <cell r="C16" t="e">
            <v>#NAME?</v>
          </cell>
          <cell r="D16" t="e">
            <v>#NAME?</v>
          </cell>
          <cell r="E16" t="e">
            <v>#NAME?</v>
          </cell>
          <cell r="F16" t="e">
            <v>#NAME?</v>
          </cell>
          <cell r="G16" t="e">
            <v>#NAME?</v>
          </cell>
          <cell r="H16" t="e">
            <v>#NAME?</v>
          </cell>
          <cell r="I16" t="e">
            <v>#NAME?</v>
          </cell>
          <cell r="J16" t="e">
            <v>#NAME?</v>
          </cell>
          <cell r="K16" t="e">
            <v>#NAME?</v>
          </cell>
          <cell r="L16" t="e">
            <v>#NAME?</v>
          </cell>
          <cell r="M16" t="e">
            <v>#NAME?</v>
          </cell>
          <cell r="N16" t="e">
            <v>#NAME?</v>
          </cell>
          <cell r="O16" t="e">
            <v>#NAME?</v>
          </cell>
          <cell r="P16" t="e">
            <v>#NAME?</v>
          </cell>
          <cell r="Q16" t="e">
            <v>#NAME?</v>
          </cell>
          <cell r="R16" t="e">
            <v>#NAME?</v>
          </cell>
          <cell r="S16" t="e">
            <v>#NAME?</v>
          </cell>
          <cell r="T16" t="e">
            <v>#NAME?</v>
          </cell>
          <cell r="U16" t="e">
            <v>#NAME?</v>
          </cell>
          <cell r="V16" t="e">
            <v>#NAME?</v>
          </cell>
          <cell r="W16" t="e">
            <v>#NAME?</v>
          </cell>
          <cell r="X16" t="e">
            <v>#NAME?</v>
          </cell>
          <cell r="Y16" t="e">
            <v>#NAME?</v>
          </cell>
          <cell r="Z16" t="e">
            <v>#NAME?</v>
          </cell>
          <cell r="AA16" t="e">
            <v>#NAME?</v>
          </cell>
          <cell r="AB16" t="e">
            <v>#NAME?</v>
          </cell>
          <cell r="AC16" t="e">
            <v>#NAME?</v>
          </cell>
          <cell r="AD16" t="e">
            <v>#NAME?</v>
          </cell>
          <cell r="AE16" t="e">
            <v>#NAME?</v>
          </cell>
          <cell r="AF16" t="e">
            <v>#NAME?</v>
          </cell>
          <cell r="AG16" t="e">
            <v>#NAME?</v>
          </cell>
          <cell r="AH16" t="e">
            <v>#NAME?</v>
          </cell>
          <cell r="AI16" t="e">
            <v>#NAME?</v>
          </cell>
          <cell r="AJ16" t="e">
            <v>#NAME?</v>
          </cell>
          <cell r="AK16" t="e">
            <v>#NAME?</v>
          </cell>
          <cell r="AL16" t="e">
            <v>#NAME?</v>
          </cell>
          <cell r="AM16" t="e">
            <v>#NAME?</v>
          </cell>
          <cell r="AN16" t="e">
            <v>#NAME?</v>
          </cell>
          <cell r="AO16" t="e">
            <v>#NAME?</v>
          </cell>
          <cell r="AP16" t="e">
            <v>#NAME?</v>
          </cell>
          <cell r="AQ16" t="e">
            <v>#NAME?</v>
          </cell>
          <cell r="AR16" t="e">
            <v>#NAME?</v>
          </cell>
        </row>
        <row r="24">
          <cell r="C24" t="e">
            <v>#NAME?</v>
          </cell>
          <cell r="D24" t="e">
            <v>#NAME?</v>
          </cell>
          <cell r="E24" t="e">
            <v>#NAME?</v>
          </cell>
          <cell r="F24" t="e">
            <v>#NAME?</v>
          </cell>
          <cell r="G24" t="e">
            <v>#NAME?</v>
          </cell>
          <cell r="H24" t="e">
            <v>#NAME?</v>
          </cell>
          <cell r="I24" t="e">
            <v>#NAME?</v>
          </cell>
          <cell r="J24" t="e">
            <v>#NAME?</v>
          </cell>
          <cell r="K24" t="e">
            <v>#NAME?</v>
          </cell>
          <cell r="L24" t="e">
            <v>#NAME?</v>
          </cell>
          <cell r="M24" t="e">
            <v>#NAME?</v>
          </cell>
          <cell r="N24" t="e">
            <v>#NAME?</v>
          </cell>
          <cell r="O24" t="e">
            <v>#NAME?</v>
          </cell>
          <cell r="P24" t="e">
            <v>#NAME?</v>
          </cell>
          <cell r="Q24" t="e">
            <v>#NAME?</v>
          </cell>
          <cell r="R24" t="e">
            <v>#NAME?</v>
          </cell>
          <cell r="S24" t="e">
            <v>#NAME?</v>
          </cell>
          <cell r="T24" t="e">
            <v>#NAME?</v>
          </cell>
          <cell r="U24" t="e">
            <v>#NAME?</v>
          </cell>
          <cell r="V24" t="e">
            <v>#NAME?</v>
          </cell>
          <cell r="W24" t="e">
            <v>#NAME?</v>
          </cell>
          <cell r="X24" t="e">
            <v>#NAME?</v>
          </cell>
          <cell r="Y24" t="e">
            <v>#NAME?</v>
          </cell>
          <cell r="Z24" t="e">
            <v>#NAME?</v>
          </cell>
          <cell r="AA24" t="e">
            <v>#NAME?</v>
          </cell>
          <cell r="AB24" t="e">
            <v>#NAME?</v>
          </cell>
          <cell r="AC24" t="e">
            <v>#NAME?</v>
          </cell>
          <cell r="AD24" t="e">
            <v>#NAME?</v>
          </cell>
          <cell r="AE24" t="e">
            <v>#NAME?</v>
          </cell>
          <cell r="AF24" t="e">
            <v>#NAME?</v>
          </cell>
          <cell r="AG24" t="e">
            <v>#NAME?</v>
          </cell>
          <cell r="AH24" t="e">
            <v>#NAME?</v>
          </cell>
          <cell r="AI24" t="e">
            <v>#NAME?</v>
          </cell>
          <cell r="AJ24" t="e">
            <v>#NAME?</v>
          </cell>
          <cell r="AK24" t="e">
            <v>#NAME?</v>
          </cell>
          <cell r="AL24" t="e">
            <v>#NAME?</v>
          </cell>
          <cell r="AM24" t="e">
            <v>#NAME?</v>
          </cell>
          <cell r="AN24" t="e">
            <v>#NAME?</v>
          </cell>
          <cell r="AO24" t="e">
            <v>#NAME?</v>
          </cell>
          <cell r="AP24" t="e">
            <v>#NAME?</v>
          </cell>
          <cell r="AQ24" t="e">
            <v>#NAME?</v>
          </cell>
          <cell r="AR24" t="e">
            <v>#NAME?</v>
          </cell>
        </row>
        <row r="28">
          <cell r="C28" t="e">
            <v>#NAME?</v>
          </cell>
          <cell r="D28" t="e">
            <v>#NAME?</v>
          </cell>
          <cell r="E28" t="e">
            <v>#NAME?</v>
          </cell>
          <cell r="F28" t="e">
            <v>#NAME?</v>
          </cell>
          <cell r="G28" t="e">
            <v>#NAME?</v>
          </cell>
          <cell r="H28" t="e">
            <v>#NAME?</v>
          </cell>
          <cell r="I28" t="e">
            <v>#NAME?</v>
          </cell>
          <cell r="J28" t="e">
            <v>#NAME?</v>
          </cell>
          <cell r="K28" t="e">
            <v>#NAME?</v>
          </cell>
          <cell r="L28" t="e">
            <v>#NAME?</v>
          </cell>
          <cell r="M28" t="e">
            <v>#NAME?</v>
          </cell>
          <cell r="N28" t="e">
            <v>#NAME?</v>
          </cell>
          <cell r="O28" t="e">
            <v>#NAME?</v>
          </cell>
          <cell r="P28" t="e">
            <v>#NAME?</v>
          </cell>
          <cell r="Q28" t="e">
            <v>#NAME?</v>
          </cell>
          <cell r="R28" t="e">
            <v>#NAME?</v>
          </cell>
          <cell r="S28" t="e">
            <v>#NAME?</v>
          </cell>
          <cell r="T28" t="e">
            <v>#NAME?</v>
          </cell>
          <cell r="U28" t="e">
            <v>#NAME?</v>
          </cell>
          <cell r="V28" t="e">
            <v>#NAME?</v>
          </cell>
          <cell r="W28" t="e">
            <v>#NAME?</v>
          </cell>
          <cell r="X28" t="e">
            <v>#NAME?</v>
          </cell>
          <cell r="Y28" t="e">
            <v>#NAME?</v>
          </cell>
          <cell r="Z28" t="e">
            <v>#NAME?</v>
          </cell>
          <cell r="AA28" t="e">
            <v>#NAME?</v>
          </cell>
          <cell r="AB28" t="e">
            <v>#NAME?</v>
          </cell>
          <cell r="AC28" t="e">
            <v>#NAME?</v>
          </cell>
          <cell r="AD28" t="e">
            <v>#NAME?</v>
          </cell>
          <cell r="AE28" t="e">
            <v>#NAME?</v>
          </cell>
          <cell r="AF28" t="e">
            <v>#NAME?</v>
          </cell>
          <cell r="AG28" t="e">
            <v>#NAME?</v>
          </cell>
          <cell r="AH28" t="e">
            <v>#NAME?</v>
          </cell>
          <cell r="AI28" t="e">
            <v>#NAME?</v>
          </cell>
          <cell r="AJ28" t="e">
            <v>#NAME?</v>
          </cell>
          <cell r="AK28" t="e">
            <v>#NAME?</v>
          </cell>
          <cell r="AL28" t="e">
            <v>#NAME?</v>
          </cell>
          <cell r="AM28" t="e">
            <v>#NAME?</v>
          </cell>
          <cell r="AN28" t="e">
            <v>#NAME?</v>
          </cell>
          <cell r="AO28" t="e">
            <v>#NAME?</v>
          </cell>
          <cell r="AP28" t="e">
            <v>#NAME?</v>
          </cell>
          <cell r="AQ28" t="e">
            <v>#NAME?</v>
          </cell>
          <cell r="AR28" t="e">
            <v>#NAME?</v>
          </cell>
        </row>
        <row r="32">
          <cell r="C32" t="e">
            <v>#NAME?</v>
          </cell>
          <cell r="D32" t="e">
            <v>#NAME?</v>
          </cell>
          <cell r="E32" t="e">
            <v>#NAME?</v>
          </cell>
          <cell r="F32" t="e">
            <v>#NAME?</v>
          </cell>
          <cell r="G32" t="e">
            <v>#NAME?</v>
          </cell>
          <cell r="H32" t="e">
            <v>#NAME?</v>
          </cell>
          <cell r="I32" t="e">
            <v>#NAME?</v>
          </cell>
          <cell r="J32" t="e">
            <v>#NAME?</v>
          </cell>
          <cell r="K32" t="e">
            <v>#NAME?</v>
          </cell>
          <cell r="L32" t="e">
            <v>#NAME?</v>
          </cell>
          <cell r="M32" t="e">
            <v>#NAME?</v>
          </cell>
          <cell r="N32" t="e">
            <v>#NAME?</v>
          </cell>
          <cell r="O32" t="e">
            <v>#NAME?</v>
          </cell>
          <cell r="P32" t="e">
            <v>#NAME?</v>
          </cell>
          <cell r="Q32" t="e">
            <v>#NAME?</v>
          </cell>
          <cell r="R32" t="e">
            <v>#NAME?</v>
          </cell>
          <cell r="S32" t="e">
            <v>#NAME?</v>
          </cell>
          <cell r="T32" t="e">
            <v>#NAME?</v>
          </cell>
          <cell r="U32" t="e">
            <v>#NAME?</v>
          </cell>
          <cell r="V32" t="e">
            <v>#NAME?</v>
          </cell>
          <cell r="W32" t="e">
            <v>#NAME?</v>
          </cell>
          <cell r="X32" t="e">
            <v>#NAME?</v>
          </cell>
          <cell r="Y32" t="e">
            <v>#NAME?</v>
          </cell>
          <cell r="Z32" t="e">
            <v>#NAME?</v>
          </cell>
          <cell r="AA32" t="e">
            <v>#NAME?</v>
          </cell>
          <cell r="AB32" t="e">
            <v>#NAME?</v>
          </cell>
          <cell r="AC32" t="e">
            <v>#NAME?</v>
          </cell>
          <cell r="AD32" t="e">
            <v>#NAME?</v>
          </cell>
          <cell r="AE32" t="e">
            <v>#NAME?</v>
          </cell>
          <cell r="AF32" t="e">
            <v>#NAME?</v>
          </cell>
          <cell r="AG32" t="e">
            <v>#NAME?</v>
          </cell>
          <cell r="AH32" t="e">
            <v>#NAME?</v>
          </cell>
          <cell r="AI32" t="e">
            <v>#NAME?</v>
          </cell>
          <cell r="AJ32" t="e">
            <v>#NAME?</v>
          </cell>
          <cell r="AK32" t="e">
            <v>#NAME?</v>
          </cell>
          <cell r="AL32" t="e">
            <v>#NAME?</v>
          </cell>
          <cell r="AM32" t="e">
            <v>#NAME?</v>
          </cell>
          <cell r="AN32" t="e">
            <v>#NAME?</v>
          </cell>
          <cell r="AO32" t="e">
            <v>#NAME?</v>
          </cell>
          <cell r="AP32" t="e">
            <v>#NAME?</v>
          </cell>
          <cell r="AQ32" t="e">
            <v>#NAME?</v>
          </cell>
          <cell r="AR32" t="e">
            <v>#NAME?</v>
          </cell>
        </row>
        <row r="40">
          <cell r="C40">
            <v>21.186440677966104</v>
          </cell>
          <cell r="D40" t="e">
            <v>#NAME?</v>
          </cell>
          <cell r="E40" t="e">
            <v>#NAME?</v>
          </cell>
          <cell r="F40" t="e">
            <v>#NAME?</v>
          </cell>
          <cell r="G40" t="e">
            <v>#NAME?</v>
          </cell>
          <cell r="H40" t="e">
            <v>#NAME?</v>
          </cell>
          <cell r="I40" t="e">
            <v>#NAME?</v>
          </cell>
          <cell r="J40" t="e">
            <v>#NAME?</v>
          </cell>
          <cell r="K40" t="e">
            <v>#NAME?</v>
          </cell>
          <cell r="L40" t="e">
            <v>#NAME?</v>
          </cell>
          <cell r="M40" t="e">
            <v>#NAME?</v>
          </cell>
          <cell r="N40" t="e">
            <v>#NAME?</v>
          </cell>
          <cell r="O40" t="e">
            <v>#NAME?</v>
          </cell>
          <cell r="P40" t="e">
            <v>#NAME?</v>
          </cell>
          <cell r="Q40" t="e">
            <v>#NAME?</v>
          </cell>
          <cell r="R40" t="e">
            <v>#NAME?</v>
          </cell>
          <cell r="S40" t="e">
            <v>#NAME?</v>
          </cell>
          <cell r="T40" t="e">
            <v>#NAME?</v>
          </cell>
          <cell r="U40" t="e">
            <v>#NAME?</v>
          </cell>
          <cell r="V40" t="e">
            <v>#NAME?</v>
          </cell>
          <cell r="W40" t="e">
            <v>#NAME?</v>
          </cell>
          <cell r="X40" t="e">
            <v>#NAME?</v>
          </cell>
          <cell r="Y40" t="e">
            <v>#NAME?</v>
          </cell>
          <cell r="Z40" t="e">
            <v>#NAME?</v>
          </cell>
          <cell r="AA40" t="e">
            <v>#NAME?</v>
          </cell>
          <cell r="AB40" t="e">
            <v>#NAME?</v>
          </cell>
          <cell r="AC40" t="e">
            <v>#NAME?</v>
          </cell>
          <cell r="AD40" t="e">
            <v>#NAME?</v>
          </cell>
          <cell r="AE40" t="e">
            <v>#NAME?</v>
          </cell>
          <cell r="AF40" t="e">
            <v>#NAME?</v>
          </cell>
          <cell r="AG40" t="e">
            <v>#NAME?</v>
          </cell>
          <cell r="AH40" t="e">
            <v>#NAME?</v>
          </cell>
          <cell r="AI40" t="e">
            <v>#NAME?</v>
          </cell>
          <cell r="AJ40" t="e">
            <v>#NAME?</v>
          </cell>
          <cell r="AK40" t="e">
            <v>#NAME?</v>
          </cell>
          <cell r="AL40" t="e">
            <v>#NAME?</v>
          </cell>
          <cell r="AM40" t="e">
            <v>#NAME?</v>
          </cell>
          <cell r="AN40" t="e">
            <v>#NAME?</v>
          </cell>
          <cell r="AO40" t="e">
            <v>#NAME?</v>
          </cell>
          <cell r="AP40" t="e">
            <v>#NAME?</v>
          </cell>
          <cell r="AQ40" t="e">
            <v>#NAME?</v>
          </cell>
          <cell r="AR40" t="e">
            <v>#NAME?</v>
          </cell>
        </row>
        <row r="41">
          <cell r="C41" t="e">
            <v>#NAME?</v>
          </cell>
          <cell r="D41" t="e">
            <v>#NAME?</v>
          </cell>
          <cell r="E41" t="e">
            <v>#NAME?</v>
          </cell>
          <cell r="F41" t="e">
            <v>#NAME?</v>
          </cell>
          <cell r="G41" t="e">
            <v>#NAME?</v>
          </cell>
          <cell r="H41" t="e">
            <v>#NAME?</v>
          </cell>
          <cell r="I41" t="e">
            <v>#NAME?</v>
          </cell>
          <cell r="J41" t="e">
            <v>#NAME?</v>
          </cell>
          <cell r="K41" t="e">
            <v>#NAME?</v>
          </cell>
          <cell r="L41" t="e">
            <v>#NAME?</v>
          </cell>
          <cell r="M41" t="e">
            <v>#NAME?</v>
          </cell>
          <cell r="N41" t="e">
            <v>#NAME?</v>
          </cell>
          <cell r="O41" t="e">
            <v>#NAME?</v>
          </cell>
          <cell r="P41" t="e">
            <v>#NAME?</v>
          </cell>
          <cell r="Q41" t="e">
            <v>#NAME?</v>
          </cell>
          <cell r="R41" t="e">
            <v>#NAME?</v>
          </cell>
          <cell r="S41" t="e">
            <v>#NAME?</v>
          </cell>
          <cell r="T41" t="e">
            <v>#NAME?</v>
          </cell>
          <cell r="U41" t="e">
            <v>#NAME?</v>
          </cell>
          <cell r="V41" t="e">
            <v>#NAME?</v>
          </cell>
          <cell r="W41" t="e">
            <v>#NAME?</v>
          </cell>
          <cell r="X41" t="e">
            <v>#NAME?</v>
          </cell>
          <cell r="Y41" t="e">
            <v>#NAME?</v>
          </cell>
          <cell r="Z41" t="e">
            <v>#NAME?</v>
          </cell>
          <cell r="AA41" t="e">
            <v>#NAME?</v>
          </cell>
          <cell r="AB41" t="e">
            <v>#NAME?</v>
          </cell>
          <cell r="AC41" t="e">
            <v>#NAME?</v>
          </cell>
          <cell r="AD41" t="e">
            <v>#NAME?</v>
          </cell>
          <cell r="AE41" t="e">
            <v>#NAME?</v>
          </cell>
          <cell r="AF41" t="e">
            <v>#NAME?</v>
          </cell>
          <cell r="AG41" t="e">
            <v>#NAME?</v>
          </cell>
          <cell r="AH41" t="e">
            <v>#NAME?</v>
          </cell>
          <cell r="AI41" t="e">
            <v>#NAME?</v>
          </cell>
          <cell r="AJ41" t="e">
            <v>#NAME?</v>
          </cell>
          <cell r="AK41" t="e">
            <v>#NAME?</v>
          </cell>
          <cell r="AL41" t="e">
            <v>#NAME?</v>
          </cell>
          <cell r="AM41" t="e">
            <v>#NAME?</v>
          </cell>
          <cell r="AN41" t="e">
            <v>#NAME?</v>
          </cell>
          <cell r="AO41" t="e">
            <v>#NAME?</v>
          </cell>
          <cell r="AP41" t="e">
            <v>#NAME?</v>
          </cell>
          <cell r="AQ41" t="e">
            <v>#NAME?</v>
          </cell>
          <cell r="AR41" t="e">
            <v>#NAME?</v>
          </cell>
        </row>
        <row r="55">
          <cell r="C55">
            <v>1</v>
          </cell>
          <cell r="D55" t="e">
            <v>#NAME?</v>
          </cell>
          <cell r="E55" t="e">
            <v>#NAME?</v>
          </cell>
          <cell r="F55" t="e">
            <v>#NAME?</v>
          </cell>
          <cell r="G55" t="e">
            <v>#NAME?</v>
          </cell>
          <cell r="H55" t="e">
            <v>#NAME?</v>
          </cell>
          <cell r="I55" t="e">
            <v>#NAME?</v>
          </cell>
          <cell r="J55" t="e">
            <v>#NAME?</v>
          </cell>
          <cell r="K55" t="e">
            <v>#NAME?</v>
          </cell>
          <cell r="L55" t="e">
            <v>#NAME?</v>
          </cell>
          <cell r="M55" t="e">
            <v>#NAME?</v>
          </cell>
          <cell r="N55" t="e">
            <v>#NAME?</v>
          </cell>
          <cell r="O55" t="e">
            <v>#NAME?</v>
          </cell>
          <cell r="P55" t="e">
            <v>#NAME?</v>
          </cell>
          <cell r="Q55" t="e">
            <v>#NAME?</v>
          </cell>
          <cell r="R55" t="e">
            <v>#NAME?</v>
          </cell>
          <cell r="S55" t="e">
            <v>#NAME?</v>
          </cell>
          <cell r="T55" t="e">
            <v>#NAME?</v>
          </cell>
          <cell r="U55" t="e">
            <v>#NAME?</v>
          </cell>
          <cell r="V55" t="e">
            <v>#NAME?</v>
          </cell>
          <cell r="W55" t="e">
            <v>#NAME?</v>
          </cell>
          <cell r="X55" t="e">
            <v>#NAME?</v>
          </cell>
          <cell r="Y55" t="e">
            <v>#NAME?</v>
          </cell>
          <cell r="Z55" t="e">
            <v>#NAME?</v>
          </cell>
          <cell r="AA55" t="e">
            <v>#NAME?</v>
          </cell>
          <cell r="AB55" t="e">
            <v>#NAME?</v>
          </cell>
          <cell r="AC55" t="e">
            <v>#NAME?</v>
          </cell>
          <cell r="AD55" t="e">
            <v>#NAME?</v>
          </cell>
          <cell r="AE55" t="e">
            <v>#NAME?</v>
          </cell>
          <cell r="AF55" t="e">
            <v>#NAME?</v>
          </cell>
          <cell r="AG55" t="e">
            <v>#NAME?</v>
          </cell>
          <cell r="AH55" t="e">
            <v>#NAME?</v>
          </cell>
          <cell r="AI55" t="e">
            <v>#NAME?</v>
          </cell>
          <cell r="AJ55" t="e">
            <v>#NAME?</v>
          </cell>
          <cell r="AK55" t="e">
            <v>#NAME?</v>
          </cell>
          <cell r="AL55" t="e">
            <v>#NAME?</v>
          </cell>
          <cell r="AM55" t="e">
            <v>#NAME?</v>
          </cell>
          <cell r="AN55" t="e">
            <v>#NAME?</v>
          </cell>
          <cell r="AO55" t="e">
            <v>#NAME?</v>
          </cell>
          <cell r="AP55" t="e">
            <v>#NAME?</v>
          </cell>
          <cell r="AQ55" t="e">
            <v>#NAME?</v>
          </cell>
          <cell r="AR55" t="e">
            <v>#NAME?</v>
          </cell>
        </row>
        <row r="61">
          <cell r="C61">
            <v>0.09</v>
          </cell>
          <cell r="D61" t="e">
            <v>#NAME?</v>
          </cell>
          <cell r="E61" t="e">
            <v>#NAME?</v>
          </cell>
          <cell r="F61" t="e">
            <v>#NAME?</v>
          </cell>
          <cell r="G61" t="e">
            <v>#NAME?</v>
          </cell>
          <cell r="H61" t="e">
            <v>#NAME?</v>
          </cell>
          <cell r="I61" t="e">
            <v>#NAME?</v>
          </cell>
          <cell r="J61" t="e">
            <v>#NAME?</v>
          </cell>
          <cell r="K61" t="e">
            <v>#NAME?</v>
          </cell>
          <cell r="L61" t="e">
            <v>#NAME?</v>
          </cell>
          <cell r="M61" t="e">
            <v>#NAME?</v>
          </cell>
          <cell r="N61" t="e">
            <v>#NAME?</v>
          </cell>
          <cell r="O61" t="e">
            <v>#NAME?</v>
          </cell>
          <cell r="P61" t="e">
            <v>#NAME?</v>
          </cell>
          <cell r="Q61" t="e">
            <v>#NAME?</v>
          </cell>
          <cell r="R61" t="e">
            <v>#NAME?</v>
          </cell>
          <cell r="S61" t="e">
            <v>#NAME?</v>
          </cell>
          <cell r="T61" t="e">
            <v>#NAME?</v>
          </cell>
          <cell r="U61" t="e">
            <v>#NAME?</v>
          </cell>
          <cell r="V61" t="e">
            <v>#NAME?</v>
          </cell>
          <cell r="W61" t="e">
            <v>#NAME?</v>
          </cell>
          <cell r="X61" t="e">
            <v>#NAME?</v>
          </cell>
          <cell r="Y61" t="e">
            <v>#NAME?</v>
          </cell>
          <cell r="Z61" t="e">
            <v>#NAME?</v>
          </cell>
          <cell r="AA61" t="e">
            <v>#NAME?</v>
          </cell>
          <cell r="AB61" t="e">
            <v>#NAME?</v>
          </cell>
          <cell r="AC61" t="e">
            <v>#NAME?</v>
          </cell>
          <cell r="AD61" t="e">
            <v>#NAME?</v>
          </cell>
          <cell r="AE61" t="e">
            <v>#NAME?</v>
          </cell>
          <cell r="AF61" t="e">
            <v>#NAME?</v>
          </cell>
          <cell r="AG61" t="e">
            <v>#NAME?</v>
          </cell>
          <cell r="AH61" t="e">
            <v>#NAME?</v>
          </cell>
          <cell r="AI61" t="e">
            <v>#NAME?</v>
          </cell>
          <cell r="AJ61" t="e">
            <v>#NAME?</v>
          </cell>
          <cell r="AK61" t="e">
            <v>#NAME?</v>
          </cell>
          <cell r="AL61" t="e">
            <v>#NAME?</v>
          </cell>
          <cell r="AM61" t="e">
            <v>#NAME?</v>
          </cell>
          <cell r="AN61" t="e">
            <v>#NAME?</v>
          </cell>
          <cell r="AO61" t="e">
            <v>#NAME?</v>
          </cell>
          <cell r="AP61" t="e">
            <v>#NAME?</v>
          </cell>
          <cell r="AQ61" t="e">
            <v>#NAME?</v>
          </cell>
          <cell r="AR61" t="e">
            <v>#NAME?</v>
          </cell>
        </row>
        <row r="65">
          <cell r="C65">
            <v>1</v>
          </cell>
          <cell r="D65" t="e">
            <v>#NAME?</v>
          </cell>
          <cell r="E65" t="e">
            <v>#NAME?</v>
          </cell>
          <cell r="F65" t="e">
            <v>#NAME?</v>
          </cell>
          <cell r="G65" t="e">
            <v>#NAME?</v>
          </cell>
          <cell r="H65" t="e">
            <v>#NAME?</v>
          </cell>
          <cell r="I65" t="e">
            <v>#NAME?</v>
          </cell>
          <cell r="J65" t="e">
            <v>#NAME?</v>
          </cell>
          <cell r="K65" t="e">
            <v>#NAME?</v>
          </cell>
          <cell r="L65" t="e">
            <v>#NAME?</v>
          </cell>
          <cell r="M65" t="e">
            <v>#NAME?</v>
          </cell>
          <cell r="N65" t="e">
            <v>#NAME?</v>
          </cell>
          <cell r="O65" t="e">
            <v>#NAME?</v>
          </cell>
          <cell r="P65" t="e">
            <v>#NAME?</v>
          </cell>
          <cell r="Q65" t="e">
            <v>#NAME?</v>
          </cell>
          <cell r="R65" t="e">
            <v>#NAME?</v>
          </cell>
          <cell r="S65" t="e">
            <v>#NAME?</v>
          </cell>
          <cell r="T65" t="e">
            <v>#NAME?</v>
          </cell>
          <cell r="U65" t="e">
            <v>#NAME?</v>
          </cell>
          <cell r="V65" t="e">
            <v>#NAME?</v>
          </cell>
          <cell r="W65" t="e">
            <v>#NAME?</v>
          </cell>
          <cell r="X65" t="e">
            <v>#NAME?</v>
          </cell>
          <cell r="Y65" t="e">
            <v>#NAME?</v>
          </cell>
          <cell r="Z65" t="e">
            <v>#NAME?</v>
          </cell>
          <cell r="AA65" t="e">
            <v>#NAME?</v>
          </cell>
          <cell r="AB65" t="e">
            <v>#NAME?</v>
          </cell>
          <cell r="AC65" t="e">
            <v>#NAME?</v>
          </cell>
          <cell r="AD65" t="e">
            <v>#NAME?</v>
          </cell>
          <cell r="AE65" t="e">
            <v>#NAME?</v>
          </cell>
          <cell r="AF65" t="e">
            <v>#NAME?</v>
          </cell>
          <cell r="AG65" t="e">
            <v>#NAME?</v>
          </cell>
          <cell r="AH65" t="e">
            <v>#NAME?</v>
          </cell>
          <cell r="AI65" t="e">
            <v>#NAME?</v>
          </cell>
          <cell r="AJ65" t="e">
            <v>#NAME?</v>
          </cell>
          <cell r="AK65" t="e">
            <v>#NAME?</v>
          </cell>
          <cell r="AL65" t="e">
            <v>#NAME?</v>
          </cell>
          <cell r="AM65" t="e">
            <v>#NAME?</v>
          </cell>
          <cell r="AN65" t="e">
            <v>#NAME?</v>
          </cell>
          <cell r="AO65" t="e">
            <v>#NAME?</v>
          </cell>
          <cell r="AP65" t="e">
            <v>#NAME?</v>
          </cell>
          <cell r="AQ65" t="e">
            <v>#NAME?</v>
          </cell>
          <cell r="AR65" t="e">
            <v>#NUM!</v>
          </cell>
        </row>
        <row r="67">
          <cell r="C67">
            <v>1</v>
          </cell>
          <cell r="D67" t="e">
            <v>#NAME?</v>
          </cell>
          <cell r="E67" t="e">
            <v>#NAME?</v>
          </cell>
          <cell r="F67" t="e">
            <v>#NAME?</v>
          </cell>
          <cell r="G67" t="e">
            <v>#NAME?</v>
          </cell>
          <cell r="H67" t="e">
            <v>#NAME?</v>
          </cell>
          <cell r="I67" t="e">
            <v>#NAME?</v>
          </cell>
          <cell r="J67" t="e">
            <v>#NAME?</v>
          </cell>
          <cell r="K67" t="e">
            <v>#NAME?</v>
          </cell>
          <cell r="L67" t="e">
            <v>#NAME?</v>
          </cell>
          <cell r="M67" t="e">
            <v>#NAME?</v>
          </cell>
          <cell r="N67" t="e">
            <v>#NAME?</v>
          </cell>
          <cell r="O67" t="e">
            <v>#NAME?</v>
          </cell>
          <cell r="P67" t="e">
            <v>#NAME?</v>
          </cell>
          <cell r="Q67" t="e">
            <v>#NAME?</v>
          </cell>
          <cell r="R67" t="e">
            <v>#NAME?</v>
          </cell>
          <cell r="S67" t="e">
            <v>#NAME?</v>
          </cell>
          <cell r="T67" t="e">
            <v>#NAME?</v>
          </cell>
          <cell r="U67" t="e">
            <v>#NAME?</v>
          </cell>
          <cell r="V67" t="e">
            <v>#NAME?</v>
          </cell>
          <cell r="W67" t="e">
            <v>#NAME?</v>
          </cell>
          <cell r="X67" t="e">
            <v>#NAME?</v>
          </cell>
          <cell r="Y67" t="e">
            <v>#NAME?</v>
          </cell>
          <cell r="Z67" t="e">
            <v>#NAME?</v>
          </cell>
          <cell r="AA67" t="e">
            <v>#NAME?</v>
          </cell>
          <cell r="AB67" t="e">
            <v>#NAME?</v>
          </cell>
          <cell r="AC67" t="e">
            <v>#NAME?</v>
          </cell>
          <cell r="AD67" t="e">
            <v>#NAME?</v>
          </cell>
          <cell r="AE67" t="e">
            <v>#NAME?</v>
          </cell>
          <cell r="AF67" t="e">
            <v>#NAME?</v>
          </cell>
          <cell r="AG67" t="e">
            <v>#NAME?</v>
          </cell>
          <cell r="AH67" t="e">
            <v>#NAME?</v>
          </cell>
          <cell r="AI67" t="e">
            <v>#NAME?</v>
          </cell>
          <cell r="AJ67" t="e">
            <v>#NAME?</v>
          </cell>
          <cell r="AK67" t="e">
            <v>#NAME?</v>
          </cell>
          <cell r="AL67" t="e">
            <v>#NAME?</v>
          </cell>
          <cell r="AM67" t="e">
            <v>#NAME?</v>
          </cell>
          <cell r="AN67" t="e">
            <v>#NAME?</v>
          </cell>
          <cell r="AO67" t="e">
            <v>#NAME?</v>
          </cell>
          <cell r="AP67" t="e">
            <v>#NAME?</v>
          </cell>
          <cell r="AQ67" t="e">
            <v>#NAME?</v>
          </cell>
          <cell r="AR67">
            <v>0</v>
          </cell>
        </row>
        <row r="72">
          <cell r="C72">
            <v>1</v>
          </cell>
          <cell r="D72" t="e">
            <v>#NAME?</v>
          </cell>
          <cell r="E72" t="e">
            <v>#NAME?</v>
          </cell>
          <cell r="F72" t="e">
            <v>#NAME?</v>
          </cell>
          <cell r="G72" t="e">
            <v>#NAME?</v>
          </cell>
          <cell r="H72" t="e">
            <v>#NAME?</v>
          </cell>
          <cell r="I72" t="e">
            <v>#NAME?</v>
          </cell>
          <cell r="J72" t="e">
            <v>#NAME?</v>
          </cell>
          <cell r="K72" t="e">
            <v>#NAME?</v>
          </cell>
          <cell r="L72" t="e">
            <v>#NAME?</v>
          </cell>
          <cell r="M72" t="e">
            <v>#NAME?</v>
          </cell>
          <cell r="N72" t="e">
            <v>#NAME?</v>
          </cell>
          <cell r="O72" t="e">
            <v>#NAME?</v>
          </cell>
          <cell r="P72" t="e">
            <v>#NAME?</v>
          </cell>
          <cell r="Q72" t="e">
            <v>#NAME?</v>
          </cell>
          <cell r="R72" t="e">
            <v>#NAME?</v>
          </cell>
          <cell r="S72" t="e">
            <v>#NAME?</v>
          </cell>
          <cell r="T72" t="e">
            <v>#NAME?</v>
          </cell>
          <cell r="U72" t="e">
            <v>#NAME?</v>
          </cell>
          <cell r="V72" t="e">
            <v>#NAME?</v>
          </cell>
          <cell r="W72" t="e">
            <v>#NAME?</v>
          </cell>
          <cell r="X72" t="e">
            <v>#NAME?</v>
          </cell>
          <cell r="Y72" t="e">
            <v>#NAME?</v>
          </cell>
          <cell r="Z72" t="e">
            <v>#NAME?</v>
          </cell>
          <cell r="AA72" t="e">
            <v>#NAME?</v>
          </cell>
          <cell r="AB72" t="e">
            <v>#NAME?</v>
          </cell>
          <cell r="AC72" t="e">
            <v>#NAME?</v>
          </cell>
          <cell r="AD72" t="e">
            <v>#NAME?</v>
          </cell>
          <cell r="AE72" t="e">
            <v>#NAME?</v>
          </cell>
          <cell r="AF72" t="e">
            <v>#NAME?</v>
          </cell>
          <cell r="AG72" t="e">
            <v>#NAME?</v>
          </cell>
          <cell r="AH72" t="e">
            <v>#NAME?</v>
          </cell>
          <cell r="AI72" t="e">
            <v>#NAME?</v>
          </cell>
          <cell r="AJ72" t="e">
            <v>#NAME?</v>
          </cell>
          <cell r="AK72" t="e">
            <v>#NAME?</v>
          </cell>
          <cell r="AL72" t="e">
            <v>#NAME?</v>
          </cell>
          <cell r="AM72" t="e">
            <v>#NAME?</v>
          </cell>
          <cell r="AN72" t="e">
            <v>#NAME?</v>
          </cell>
          <cell r="AO72" t="e">
            <v>#NAME?</v>
          </cell>
          <cell r="AP72" t="e">
            <v>#NAME?</v>
          </cell>
          <cell r="AQ72" t="e">
            <v>#NAME?</v>
          </cell>
          <cell r="AR72">
            <v>0</v>
          </cell>
        </row>
        <row r="76">
          <cell r="C76">
            <v>1</v>
          </cell>
          <cell r="D76" t="e">
            <v>#NAME?</v>
          </cell>
          <cell r="E76" t="e">
            <v>#NAME?</v>
          </cell>
          <cell r="F76" t="e">
            <v>#NAME?</v>
          </cell>
          <cell r="G76" t="e">
            <v>#NAME?</v>
          </cell>
          <cell r="H76" t="e">
            <v>#NAME?</v>
          </cell>
          <cell r="I76" t="e">
            <v>#NAME?</v>
          </cell>
          <cell r="J76" t="e">
            <v>#NAME?</v>
          </cell>
          <cell r="K76" t="e">
            <v>#NAME?</v>
          </cell>
          <cell r="L76" t="e">
            <v>#NAME?</v>
          </cell>
          <cell r="M76" t="e">
            <v>#NAME?</v>
          </cell>
          <cell r="N76" t="e">
            <v>#NAME?</v>
          </cell>
          <cell r="O76" t="e">
            <v>#NAME?</v>
          </cell>
          <cell r="P76" t="e">
            <v>#NAME?</v>
          </cell>
          <cell r="Q76" t="e">
            <v>#NAME?</v>
          </cell>
          <cell r="R76" t="e">
            <v>#NAME?</v>
          </cell>
          <cell r="S76" t="e">
            <v>#NAME?</v>
          </cell>
          <cell r="T76" t="e">
            <v>#NAME?</v>
          </cell>
          <cell r="U76" t="e">
            <v>#NAME?</v>
          </cell>
          <cell r="V76" t="e">
            <v>#NAME?</v>
          </cell>
          <cell r="W76" t="e">
            <v>#NAME?</v>
          </cell>
          <cell r="X76" t="e">
            <v>#NAME?</v>
          </cell>
          <cell r="Y76" t="e">
            <v>#NAME?</v>
          </cell>
          <cell r="Z76" t="e">
            <v>#NAME?</v>
          </cell>
          <cell r="AA76" t="e">
            <v>#NAME?</v>
          </cell>
          <cell r="AB76" t="e">
            <v>#NAME?</v>
          </cell>
          <cell r="AC76" t="e">
            <v>#NAME?</v>
          </cell>
          <cell r="AD76" t="e">
            <v>#NAME?</v>
          </cell>
          <cell r="AE76" t="e">
            <v>#NAME?</v>
          </cell>
          <cell r="AF76" t="e">
            <v>#NAME?</v>
          </cell>
          <cell r="AG76" t="e">
            <v>#NAME?</v>
          </cell>
          <cell r="AH76" t="e">
            <v>#NAME?</v>
          </cell>
          <cell r="AI76" t="e">
            <v>#NAME?</v>
          </cell>
          <cell r="AJ76" t="e">
            <v>#NAME?</v>
          </cell>
          <cell r="AK76" t="e">
            <v>#NAME?</v>
          </cell>
          <cell r="AL76" t="e">
            <v>#NAME?</v>
          </cell>
          <cell r="AM76" t="e">
            <v>#NAME?</v>
          </cell>
          <cell r="AN76" t="e">
            <v>#NAME?</v>
          </cell>
          <cell r="AO76" t="e">
            <v>#NAME?</v>
          </cell>
          <cell r="AP76" t="e">
            <v>#NAME?</v>
          </cell>
          <cell r="AQ76" t="e">
            <v>#NAME?</v>
          </cell>
          <cell r="AR76" t="e">
            <v>#NAME?</v>
          </cell>
        </row>
      </sheetData>
      <sheetData sheetId="7" refreshError="1">
        <row r="10">
          <cell r="C10" t="e">
            <v>#NAME?</v>
          </cell>
          <cell r="D10" t="e">
            <v>#NAME?</v>
          </cell>
          <cell r="E10" t="e">
            <v>#NAME?</v>
          </cell>
          <cell r="F10" t="e">
            <v>#NAME?</v>
          </cell>
          <cell r="G10" t="e">
            <v>#NAME?</v>
          </cell>
          <cell r="H10" t="e">
            <v>#NAME?</v>
          </cell>
          <cell r="I10" t="e">
            <v>#NAME?</v>
          </cell>
          <cell r="J10" t="e">
            <v>#NAME?</v>
          </cell>
          <cell r="K10" t="e">
            <v>#NAME?</v>
          </cell>
          <cell r="L10" t="e">
            <v>#NAME?</v>
          </cell>
          <cell r="M10" t="e">
            <v>#NAME?</v>
          </cell>
          <cell r="N10" t="e">
            <v>#NAME?</v>
          </cell>
          <cell r="O10" t="e">
            <v>#NAME?</v>
          </cell>
          <cell r="P10" t="e">
            <v>#NAME?</v>
          </cell>
          <cell r="Q10" t="e">
            <v>#NAME?</v>
          </cell>
          <cell r="R10" t="e">
            <v>#NAME?</v>
          </cell>
          <cell r="S10" t="e">
            <v>#NAME?</v>
          </cell>
          <cell r="T10" t="e">
            <v>#NAME?</v>
          </cell>
          <cell r="U10" t="e">
            <v>#NAME?</v>
          </cell>
          <cell r="V10" t="e">
            <v>#NAME?</v>
          </cell>
          <cell r="W10" t="e">
            <v>#NAME?</v>
          </cell>
          <cell r="X10" t="e">
            <v>#NAME?</v>
          </cell>
          <cell r="Y10" t="e">
            <v>#NAME?</v>
          </cell>
          <cell r="Z10" t="e">
            <v>#NAME?</v>
          </cell>
          <cell r="AA10" t="e">
            <v>#NAME?</v>
          </cell>
          <cell r="AB10" t="e">
            <v>#NAME?</v>
          </cell>
          <cell r="AC10" t="e">
            <v>#NAME?</v>
          </cell>
          <cell r="AD10" t="e">
            <v>#NAME?</v>
          </cell>
          <cell r="AE10" t="e">
            <v>#NAME?</v>
          </cell>
          <cell r="AF10" t="e">
            <v>#NAME?</v>
          </cell>
          <cell r="AG10" t="e">
            <v>#NAME?</v>
          </cell>
          <cell r="AH10" t="e">
            <v>#NAME?</v>
          </cell>
          <cell r="AI10" t="e">
            <v>#NAME?</v>
          </cell>
          <cell r="AJ10" t="e">
            <v>#NAME?</v>
          </cell>
          <cell r="AK10" t="e">
            <v>#NAME?</v>
          </cell>
          <cell r="AL10" t="e">
            <v>#NAME?</v>
          </cell>
          <cell r="AM10" t="e">
            <v>#NAME?</v>
          </cell>
          <cell r="AN10" t="e">
            <v>#NAME?</v>
          </cell>
          <cell r="AO10" t="e">
            <v>#NAME?</v>
          </cell>
          <cell r="AP10" t="e">
            <v>#NAME?</v>
          </cell>
          <cell r="AQ10" t="e">
            <v>#NAME?</v>
          </cell>
          <cell r="AR10">
            <v>0</v>
          </cell>
        </row>
        <row r="11">
          <cell r="C11" t="e">
            <v>#NAME?</v>
          </cell>
          <cell r="D11" t="e">
            <v>#NAME?</v>
          </cell>
          <cell r="E11" t="e">
            <v>#NAME?</v>
          </cell>
          <cell r="F11" t="e">
            <v>#NAME?</v>
          </cell>
          <cell r="G11" t="e">
            <v>#NAME?</v>
          </cell>
          <cell r="H11" t="e">
            <v>#NAME?</v>
          </cell>
          <cell r="I11" t="e">
            <v>#NAME?</v>
          </cell>
          <cell r="J11" t="e">
            <v>#NAME?</v>
          </cell>
          <cell r="K11" t="e">
            <v>#NAME?</v>
          </cell>
          <cell r="L11" t="e">
            <v>#NAME?</v>
          </cell>
          <cell r="M11" t="e">
            <v>#NAME?</v>
          </cell>
          <cell r="N11" t="e">
            <v>#NAME?</v>
          </cell>
          <cell r="O11" t="e">
            <v>#NAME?</v>
          </cell>
          <cell r="P11" t="e">
            <v>#NAME?</v>
          </cell>
          <cell r="Q11" t="e">
            <v>#NAME?</v>
          </cell>
          <cell r="R11" t="e">
            <v>#NAME?</v>
          </cell>
          <cell r="S11" t="e">
            <v>#NAME?</v>
          </cell>
          <cell r="T11" t="e">
            <v>#NAME?</v>
          </cell>
          <cell r="U11" t="e">
            <v>#NAME?</v>
          </cell>
          <cell r="V11" t="e">
            <v>#NAME?</v>
          </cell>
          <cell r="W11" t="e">
            <v>#NAME?</v>
          </cell>
          <cell r="X11" t="e">
            <v>#NAME?</v>
          </cell>
          <cell r="Y11" t="e">
            <v>#NAME?</v>
          </cell>
          <cell r="Z11" t="e">
            <v>#NAME?</v>
          </cell>
          <cell r="AA11" t="e">
            <v>#NAME?</v>
          </cell>
          <cell r="AB11" t="e">
            <v>#NAME?</v>
          </cell>
          <cell r="AC11" t="e">
            <v>#NAME?</v>
          </cell>
          <cell r="AD11" t="e">
            <v>#NAME?</v>
          </cell>
          <cell r="AE11" t="e">
            <v>#NAME?</v>
          </cell>
          <cell r="AF11" t="e">
            <v>#NAME?</v>
          </cell>
          <cell r="AG11" t="e">
            <v>#NAME?</v>
          </cell>
          <cell r="AH11" t="e">
            <v>#NAME?</v>
          </cell>
          <cell r="AI11" t="e">
            <v>#NAME?</v>
          </cell>
          <cell r="AJ11" t="e">
            <v>#NAME?</v>
          </cell>
          <cell r="AK11" t="e">
            <v>#NAME?</v>
          </cell>
          <cell r="AL11" t="e">
            <v>#NAME?</v>
          </cell>
          <cell r="AM11" t="e">
            <v>#NAME?</v>
          </cell>
          <cell r="AN11" t="e">
            <v>#NAME?</v>
          </cell>
          <cell r="AO11" t="e">
            <v>#NAME?</v>
          </cell>
          <cell r="AP11" t="e">
            <v>#NAME?</v>
          </cell>
          <cell r="AQ11" t="e">
            <v>#NAME?</v>
          </cell>
          <cell r="AR11">
            <v>0</v>
          </cell>
        </row>
        <row r="20">
          <cell r="C20" t="e">
            <v>#NAME?</v>
          </cell>
          <cell r="D20" t="e">
            <v>#NAME?</v>
          </cell>
          <cell r="E20" t="e">
            <v>#NAME?</v>
          </cell>
          <cell r="F20" t="e">
            <v>#NAME?</v>
          </cell>
          <cell r="G20" t="e">
            <v>#NAME?</v>
          </cell>
          <cell r="H20" t="e">
            <v>#NAME?</v>
          </cell>
          <cell r="I20" t="e">
            <v>#NAME?</v>
          </cell>
          <cell r="J20" t="e">
            <v>#NAME?</v>
          </cell>
          <cell r="K20" t="e">
            <v>#NAME?</v>
          </cell>
          <cell r="L20" t="e">
            <v>#NAME?</v>
          </cell>
          <cell r="M20" t="e">
            <v>#NAME?</v>
          </cell>
          <cell r="N20" t="e">
            <v>#NAME?</v>
          </cell>
          <cell r="O20" t="e">
            <v>#NAME?</v>
          </cell>
          <cell r="P20" t="e">
            <v>#NAME?</v>
          </cell>
          <cell r="Q20" t="e">
            <v>#NAME?</v>
          </cell>
          <cell r="R20" t="e">
            <v>#NAME?</v>
          </cell>
          <cell r="S20" t="e">
            <v>#NAME?</v>
          </cell>
          <cell r="T20" t="e">
            <v>#NAME?</v>
          </cell>
          <cell r="U20" t="e">
            <v>#NAME?</v>
          </cell>
          <cell r="V20" t="e">
            <v>#NAME?</v>
          </cell>
          <cell r="W20" t="e">
            <v>#NAME?</v>
          </cell>
          <cell r="X20" t="e">
            <v>#NAME?</v>
          </cell>
          <cell r="Y20" t="e">
            <v>#NAME?</v>
          </cell>
          <cell r="Z20" t="e">
            <v>#NAME?</v>
          </cell>
          <cell r="AA20" t="e">
            <v>#NAME?</v>
          </cell>
          <cell r="AB20" t="e">
            <v>#NAME?</v>
          </cell>
          <cell r="AC20" t="e">
            <v>#NAME?</v>
          </cell>
          <cell r="AD20" t="e">
            <v>#NAME?</v>
          </cell>
          <cell r="AE20" t="e">
            <v>#NAME?</v>
          </cell>
          <cell r="AF20" t="e">
            <v>#NAME?</v>
          </cell>
          <cell r="AG20" t="e">
            <v>#NAME?</v>
          </cell>
          <cell r="AH20" t="e">
            <v>#NAME?</v>
          </cell>
          <cell r="AI20" t="e">
            <v>#NAME?</v>
          </cell>
          <cell r="AJ20" t="e">
            <v>#NAME?</v>
          </cell>
          <cell r="AK20" t="e">
            <v>#NAME?</v>
          </cell>
          <cell r="AL20" t="e">
            <v>#NAME?</v>
          </cell>
          <cell r="AM20" t="e">
            <v>#NAME?</v>
          </cell>
          <cell r="AN20" t="e">
            <v>#NAME?</v>
          </cell>
          <cell r="AO20" t="e">
            <v>#NAME?</v>
          </cell>
          <cell r="AP20" t="e">
            <v>#NAME?</v>
          </cell>
          <cell r="AQ20" t="e">
            <v>#NAME?</v>
          </cell>
          <cell r="AR20">
            <v>0</v>
          </cell>
        </row>
        <row r="21">
          <cell r="C21" t="e">
            <v>#NAME?</v>
          </cell>
          <cell r="D21" t="e">
            <v>#NAME?</v>
          </cell>
          <cell r="E21" t="e">
            <v>#NAME?</v>
          </cell>
          <cell r="F21" t="e">
            <v>#NAME?</v>
          </cell>
          <cell r="G21" t="e">
            <v>#NAME?</v>
          </cell>
          <cell r="H21" t="e">
            <v>#NAME?</v>
          </cell>
          <cell r="I21" t="e">
            <v>#NAME?</v>
          </cell>
          <cell r="J21" t="e">
            <v>#NAME?</v>
          </cell>
          <cell r="K21" t="e">
            <v>#NAME?</v>
          </cell>
          <cell r="L21" t="e">
            <v>#NAME?</v>
          </cell>
          <cell r="M21" t="e">
            <v>#NAME?</v>
          </cell>
          <cell r="N21" t="e">
            <v>#NAME?</v>
          </cell>
          <cell r="O21" t="e">
            <v>#NAME?</v>
          </cell>
          <cell r="P21" t="e">
            <v>#NAME?</v>
          </cell>
          <cell r="Q21" t="e">
            <v>#NAME?</v>
          </cell>
          <cell r="R21" t="e">
            <v>#NAME?</v>
          </cell>
          <cell r="S21" t="e">
            <v>#NAME?</v>
          </cell>
          <cell r="T21" t="e">
            <v>#NAME?</v>
          </cell>
          <cell r="U21" t="e">
            <v>#NAME?</v>
          </cell>
          <cell r="V21" t="e">
            <v>#NAME?</v>
          </cell>
          <cell r="W21" t="e">
            <v>#NAME?</v>
          </cell>
          <cell r="X21" t="e">
            <v>#NAME?</v>
          </cell>
          <cell r="Y21" t="e">
            <v>#NAME?</v>
          </cell>
          <cell r="Z21" t="e">
            <v>#NAME?</v>
          </cell>
          <cell r="AA21" t="e">
            <v>#NAME?</v>
          </cell>
          <cell r="AB21" t="e">
            <v>#NAME?</v>
          </cell>
          <cell r="AC21" t="e">
            <v>#NAME?</v>
          </cell>
          <cell r="AD21" t="e">
            <v>#NAME?</v>
          </cell>
          <cell r="AE21" t="e">
            <v>#NAME?</v>
          </cell>
          <cell r="AF21" t="e">
            <v>#NAME?</v>
          </cell>
          <cell r="AG21" t="e">
            <v>#NAME?</v>
          </cell>
          <cell r="AH21" t="e">
            <v>#NAME?</v>
          </cell>
          <cell r="AI21" t="e">
            <v>#NAME?</v>
          </cell>
          <cell r="AJ21" t="e">
            <v>#NAME?</v>
          </cell>
          <cell r="AK21" t="e">
            <v>#NAME?</v>
          </cell>
          <cell r="AL21" t="e">
            <v>#NAME?</v>
          </cell>
          <cell r="AM21" t="e">
            <v>#NAME?</v>
          </cell>
          <cell r="AN21" t="e">
            <v>#NAME?</v>
          </cell>
          <cell r="AO21" t="e">
            <v>#NAME?</v>
          </cell>
          <cell r="AP21" t="e">
            <v>#NAME?</v>
          </cell>
          <cell r="AQ21" t="e">
            <v>#NAME?</v>
          </cell>
          <cell r="AR21">
            <v>0</v>
          </cell>
        </row>
        <row r="22">
          <cell r="C22" t="e">
            <v>#NAME?</v>
          </cell>
          <cell r="D22" t="e">
            <v>#NAME?</v>
          </cell>
          <cell r="E22" t="e">
            <v>#NAME?</v>
          </cell>
          <cell r="F22" t="e">
            <v>#NAME?</v>
          </cell>
          <cell r="G22" t="e">
            <v>#NAME?</v>
          </cell>
          <cell r="H22" t="e">
            <v>#NAME?</v>
          </cell>
          <cell r="I22" t="e">
            <v>#NAME?</v>
          </cell>
          <cell r="J22" t="e">
            <v>#NAME?</v>
          </cell>
          <cell r="K22" t="e">
            <v>#NAME?</v>
          </cell>
          <cell r="L22" t="e">
            <v>#NAME?</v>
          </cell>
          <cell r="M22" t="e">
            <v>#NAME?</v>
          </cell>
          <cell r="N22" t="e">
            <v>#NAME?</v>
          </cell>
          <cell r="O22" t="e">
            <v>#NAME?</v>
          </cell>
          <cell r="P22" t="e">
            <v>#NAME?</v>
          </cell>
          <cell r="Q22" t="e">
            <v>#NAME?</v>
          </cell>
          <cell r="R22" t="e">
            <v>#NAME?</v>
          </cell>
          <cell r="S22" t="e">
            <v>#NAME?</v>
          </cell>
          <cell r="T22" t="e">
            <v>#NAME?</v>
          </cell>
          <cell r="U22" t="e">
            <v>#NAME?</v>
          </cell>
          <cell r="V22" t="e">
            <v>#NAME?</v>
          </cell>
          <cell r="W22" t="e">
            <v>#NAME?</v>
          </cell>
          <cell r="X22" t="e">
            <v>#NAME?</v>
          </cell>
          <cell r="Y22" t="e">
            <v>#NAME?</v>
          </cell>
          <cell r="Z22" t="e">
            <v>#NAME?</v>
          </cell>
          <cell r="AA22" t="e">
            <v>#NAME?</v>
          </cell>
          <cell r="AB22" t="e">
            <v>#NAME?</v>
          </cell>
          <cell r="AC22" t="e">
            <v>#NAME?</v>
          </cell>
          <cell r="AD22" t="e">
            <v>#NAME?</v>
          </cell>
          <cell r="AE22" t="e">
            <v>#NAME?</v>
          </cell>
          <cell r="AF22" t="e">
            <v>#NAME?</v>
          </cell>
          <cell r="AG22" t="e">
            <v>#NAME?</v>
          </cell>
          <cell r="AH22" t="e">
            <v>#NAME?</v>
          </cell>
          <cell r="AI22" t="e">
            <v>#NAME?</v>
          </cell>
          <cell r="AJ22" t="e">
            <v>#NAME?</v>
          </cell>
          <cell r="AK22" t="e">
            <v>#NAME?</v>
          </cell>
          <cell r="AL22" t="e">
            <v>#NAME?</v>
          </cell>
          <cell r="AM22" t="e">
            <v>#NAME?</v>
          </cell>
          <cell r="AN22" t="e">
            <v>#NAME?</v>
          </cell>
          <cell r="AO22" t="e">
            <v>#NAME?</v>
          </cell>
          <cell r="AP22" t="e">
            <v>#NAME?</v>
          </cell>
          <cell r="AQ22" t="e">
            <v>#NAME?</v>
          </cell>
          <cell r="AR22">
            <v>0</v>
          </cell>
        </row>
        <row r="23">
          <cell r="C23" t="e">
            <v>#NAME?</v>
          </cell>
          <cell r="D23" t="e">
            <v>#NAME?</v>
          </cell>
          <cell r="E23" t="e">
            <v>#NAME?</v>
          </cell>
          <cell r="F23" t="e">
            <v>#NAME?</v>
          </cell>
          <cell r="G23" t="e">
            <v>#NAME?</v>
          </cell>
          <cell r="H23" t="e">
            <v>#NAME?</v>
          </cell>
          <cell r="I23" t="e">
            <v>#NAME?</v>
          </cell>
          <cell r="J23" t="e">
            <v>#NAME?</v>
          </cell>
          <cell r="K23" t="e">
            <v>#NAME?</v>
          </cell>
          <cell r="L23" t="e">
            <v>#NAME?</v>
          </cell>
          <cell r="M23" t="e">
            <v>#NAME?</v>
          </cell>
          <cell r="N23" t="e">
            <v>#NAME?</v>
          </cell>
          <cell r="O23" t="e">
            <v>#NAME?</v>
          </cell>
          <cell r="P23" t="e">
            <v>#NAME?</v>
          </cell>
          <cell r="Q23" t="e">
            <v>#NAME?</v>
          </cell>
          <cell r="R23" t="e">
            <v>#NAME?</v>
          </cell>
          <cell r="S23" t="e">
            <v>#NAME?</v>
          </cell>
          <cell r="T23" t="e">
            <v>#NAME?</v>
          </cell>
          <cell r="U23" t="e">
            <v>#NAME?</v>
          </cell>
          <cell r="V23" t="e">
            <v>#NAME?</v>
          </cell>
          <cell r="W23" t="e">
            <v>#NAME?</v>
          </cell>
          <cell r="X23" t="e">
            <v>#NAME?</v>
          </cell>
          <cell r="Y23" t="e">
            <v>#NAME?</v>
          </cell>
          <cell r="Z23" t="e">
            <v>#NAME?</v>
          </cell>
          <cell r="AA23" t="e">
            <v>#NAME?</v>
          </cell>
          <cell r="AB23" t="e">
            <v>#NAME?</v>
          </cell>
          <cell r="AC23" t="e">
            <v>#NAME?</v>
          </cell>
          <cell r="AD23" t="e">
            <v>#NAME?</v>
          </cell>
          <cell r="AE23" t="e">
            <v>#NAME?</v>
          </cell>
          <cell r="AF23" t="e">
            <v>#NAME?</v>
          </cell>
          <cell r="AG23" t="e">
            <v>#NAME?</v>
          </cell>
          <cell r="AH23" t="e">
            <v>#NAME?</v>
          </cell>
          <cell r="AI23" t="e">
            <v>#NAME?</v>
          </cell>
          <cell r="AJ23" t="e">
            <v>#NAME?</v>
          </cell>
          <cell r="AK23" t="e">
            <v>#NAME?</v>
          </cell>
          <cell r="AL23" t="e">
            <v>#NAME?</v>
          </cell>
          <cell r="AM23" t="e">
            <v>#NAME?</v>
          </cell>
          <cell r="AN23" t="e">
            <v>#NAME?</v>
          </cell>
          <cell r="AO23" t="e">
            <v>#NAME?</v>
          </cell>
          <cell r="AP23" t="e">
            <v>#NAME?</v>
          </cell>
          <cell r="AQ23" t="e">
            <v>#NAME?</v>
          </cell>
          <cell r="AR23">
            <v>0</v>
          </cell>
        </row>
        <row r="24">
          <cell r="C24" t="e">
            <v>#NAME?</v>
          </cell>
          <cell r="D24" t="e">
            <v>#NAME?</v>
          </cell>
          <cell r="E24" t="e">
            <v>#NAME?</v>
          </cell>
          <cell r="F24" t="e">
            <v>#NAME?</v>
          </cell>
          <cell r="G24" t="e">
            <v>#NAME?</v>
          </cell>
          <cell r="H24" t="e">
            <v>#NAME?</v>
          </cell>
          <cell r="I24" t="e">
            <v>#NAME?</v>
          </cell>
          <cell r="J24" t="e">
            <v>#NAME?</v>
          </cell>
          <cell r="K24" t="e">
            <v>#NAME?</v>
          </cell>
          <cell r="L24" t="e">
            <v>#NAME?</v>
          </cell>
          <cell r="M24" t="e">
            <v>#NAME?</v>
          </cell>
          <cell r="N24" t="e">
            <v>#NAME?</v>
          </cell>
          <cell r="O24" t="e">
            <v>#NAME?</v>
          </cell>
          <cell r="P24" t="e">
            <v>#NAME?</v>
          </cell>
          <cell r="Q24" t="e">
            <v>#NAME?</v>
          </cell>
          <cell r="R24" t="e">
            <v>#NAME?</v>
          </cell>
          <cell r="S24" t="e">
            <v>#NAME?</v>
          </cell>
          <cell r="T24" t="e">
            <v>#NAME?</v>
          </cell>
          <cell r="U24" t="e">
            <v>#NAME?</v>
          </cell>
          <cell r="V24" t="e">
            <v>#NAME?</v>
          </cell>
          <cell r="W24" t="e">
            <v>#NAME?</v>
          </cell>
          <cell r="X24" t="e">
            <v>#NAME?</v>
          </cell>
          <cell r="Y24" t="e">
            <v>#NAME?</v>
          </cell>
          <cell r="Z24" t="e">
            <v>#NAME?</v>
          </cell>
          <cell r="AA24" t="e">
            <v>#NAME?</v>
          </cell>
          <cell r="AB24" t="e">
            <v>#NAME?</v>
          </cell>
          <cell r="AC24" t="e">
            <v>#NAME?</v>
          </cell>
          <cell r="AD24" t="e">
            <v>#NAME?</v>
          </cell>
          <cell r="AE24" t="e">
            <v>#NAME?</v>
          </cell>
          <cell r="AF24" t="e">
            <v>#NAME?</v>
          </cell>
          <cell r="AG24" t="e">
            <v>#NAME?</v>
          </cell>
          <cell r="AH24" t="e">
            <v>#NAME?</v>
          </cell>
          <cell r="AI24" t="e">
            <v>#NAME?</v>
          </cell>
          <cell r="AJ24" t="e">
            <v>#NAME?</v>
          </cell>
          <cell r="AK24" t="e">
            <v>#NAME?</v>
          </cell>
          <cell r="AL24" t="e">
            <v>#NAME?</v>
          </cell>
          <cell r="AM24" t="e">
            <v>#NAME?</v>
          </cell>
          <cell r="AN24" t="e">
            <v>#NAME?</v>
          </cell>
          <cell r="AO24" t="e">
            <v>#NAME?</v>
          </cell>
          <cell r="AP24" t="e">
            <v>#NAME?</v>
          </cell>
          <cell r="AQ24" t="e">
            <v>#NAME?</v>
          </cell>
          <cell r="AR24">
            <v>0</v>
          </cell>
        </row>
        <row r="25">
          <cell r="C25" t="e">
            <v>#NAME?</v>
          </cell>
          <cell r="D25" t="e">
            <v>#NAME?</v>
          </cell>
          <cell r="E25" t="e">
            <v>#NAME?</v>
          </cell>
          <cell r="F25" t="e">
            <v>#NAME?</v>
          </cell>
          <cell r="G25" t="e">
            <v>#NAME?</v>
          </cell>
          <cell r="H25" t="e">
            <v>#NAME?</v>
          </cell>
          <cell r="I25" t="e">
            <v>#NAME?</v>
          </cell>
          <cell r="J25" t="e">
            <v>#NAME?</v>
          </cell>
          <cell r="K25" t="e">
            <v>#NAME?</v>
          </cell>
          <cell r="L25" t="e">
            <v>#NAME?</v>
          </cell>
          <cell r="M25" t="e">
            <v>#NAME?</v>
          </cell>
          <cell r="N25" t="e">
            <v>#NAME?</v>
          </cell>
          <cell r="O25" t="e">
            <v>#NAME?</v>
          </cell>
          <cell r="P25" t="e">
            <v>#NAME?</v>
          </cell>
          <cell r="Q25" t="e">
            <v>#NAME?</v>
          </cell>
          <cell r="R25" t="e">
            <v>#NAME?</v>
          </cell>
          <cell r="S25" t="e">
            <v>#NAME?</v>
          </cell>
          <cell r="T25" t="e">
            <v>#NAME?</v>
          </cell>
          <cell r="U25" t="e">
            <v>#NAME?</v>
          </cell>
          <cell r="V25" t="e">
            <v>#NAME?</v>
          </cell>
          <cell r="W25" t="e">
            <v>#NAME?</v>
          </cell>
          <cell r="X25" t="e">
            <v>#NAME?</v>
          </cell>
          <cell r="Y25" t="e">
            <v>#NAME?</v>
          </cell>
          <cell r="Z25" t="e">
            <v>#NAME?</v>
          </cell>
          <cell r="AA25" t="e">
            <v>#NAME?</v>
          </cell>
          <cell r="AB25" t="e">
            <v>#NAME?</v>
          </cell>
          <cell r="AC25" t="e">
            <v>#NAME?</v>
          </cell>
          <cell r="AD25" t="e">
            <v>#NAME?</v>
          </cell>
          <cell r="AE25" t="e">
            <v>#NAME?</v>
          </cell>
          <cell r="AF25" t="e">
            <v>#NAME?</v>
          </cell>
          <cell r="AG25" t="e">
            <v>#NAME?</v>
          </cell>
          <cell r="AH25" t="e">
            <v>#NAME?</v>
          </cell>
          <cell r="AI25" t="e">
            <v>#NAME?</v>
          </cell>
          <cell r="AJ25" t="e">
            <v>#NAME?</v>
          </cell>
          <cell r="AK25" t="e">
            <v>#NAME?</v>
          </cell>
          <cell r="AL25" t="e">
            <v>#NAME?</v>
          </cell>
          <cell r="AM25" t="e">
            <v>#NAME?</v>
          </cell>
          <cell r="AN25" t="e">
            <v>#NAME?</v>
          </cell>
          <cell r="AO25" t="e">
            <v>#NAME?</v>
          </cell>
          <cell r="AP25" t="e">
            <v>#NAME?</v>
          </cell>
          <cell r="AQ25" t="e">
            <v>#NAME?</v>
          </cell>
          <cell r="AR25">
            <v>0</v>
          </cell>
        </row>
        <row r="27">
          <cell r="C27" t="e">
            <v>#NAME?</v>
          </cell>
          <cell r="D27" t="e">
            <v>#NAME?</v>
          </cell>
          <cell r="E27" t="e">
            <v>#NAME?</v>
          </cell>
          <cell r="F27" t="e">
            <v>#NAME?</v>
          </cell>
          <cell r="G27" t="e">
            <v>#NAME?</v>
          </cell>
          <cell r="H27" t="e">
            <v>#NAME?</v>
          </cell>
          <cell r="I27" t="e">
            <v>#NAME?</v>
          </cell>
          <cell r="J27" t="e">
            <v>#NAME?</v>
          </cell>
          <cell r="K27" t="e">
            <v>#NAME?</v>
          </cell>
          <cell r="L27" t="e">
            <v>#NAME?</v>
          </cell>
          <cell r="M27" t="e">
            <v>#NAME?</v>
          </cell>
          <cell r="N27" t="e">
            <v>#NAME?</v>
          </cell>
          <cell r="O27" t="e">
            <v>#NAME?</v>
          </cell>
          <cell r="P27" t="e">
            <v>#NAME?</v>
          </cell>
          <cell r="Q27" t="e">
            <v>#NAME?</v>
          </cell>
          <cell r="R27" t="e">
            <v>#NAME?</v>
          </cell>
          <cell r="S27" t="e">
            <v>#NAME?</v>
          </cell>
          <cell r="T27" t="e">
            <v>#NAME?</v>
          </cell>
          <cell r="U27" t="e">
            <v>#NAME?</v>
          </cell>
          <cell r="V27" t="e">
            <v>#NAME?</v>
          </cell>
          <cell r="W27" t="e">
            <v>#NAME?</v>
          </cell>
          <cell r="X27" t="e">
            <v>#NAME?</v>
          </cell>
          <cell r="Y27" t="e">
            <v>#NAME?</v>
          </cell>
          <cell r="Z27" t="e">
            <v>#NAME?</v>
          </cell>
          <cell r="AA27" t="e">
            <v>#NAME?</v>
          </cell>
          <cell r="AB27" t="e">
            <v>#NAME?</v>
          </cell>
          <cell r="AC27" t="e">
            <v>#NAME?</v>
          </cell>
          <cell r="AD27" t="e">
            <v>#NAME?</v>
          </cell>
          <cell r="AE27" t="e">
            <v>#NAME?</v>
          </cell>
          <cell r="AF27" t="e">
            <v>#NAME?</v>
          </cell>
          <cell r="AG27" t="e">
            <v>#NAME?</v>
          </cell>
          <cell r="AH27" t="e">
            <v>#NAME?</v>
          </cell>
          <cell r="AI27" t="e">
            <v>#NAME?</v>
          </cell>
          <cell r="AJ27" t="e">
            <v>#NAME?</v>
          </cell>
          <cell r="AK27" t="e">
            <v>#NAME?</v>
          </cell>
          <cell r="AL27" t="e">
            <v>#NAME?</v>
          </cell>
          <cell r="AM27" t="e">
            <v>#NAME?</v>
          </cell>
          <cell r="AN27" t="e">
            <v>#NAME?</v>
          </cell>
          <cell r="AO27" t="e">
            <v>#NAME?</v>
          </cell>
          <cell r="AP27" t="e">
            <v>#NAME?</v>
          </cell>
          <cell r="AQ27" t="e">
            <v>#NAME?</v>
          </cell>
          <cell r="AR27">
            <v>0</v>
          </cell>
        </row>
        <row r="28">
          <cell r="C28" t="e">
            <v>#NAME?</v>
          </cell>
          <cell r="D28" t="e">
            <v>#NAME?</v>
          </cell>
          <cell r="E28" t="e">
            <v>#NAME?</v>
          </cell>
          <cell r="F28" t="e">
            <v>#NAME?</v>
          </cell>
          <cell r="G28" t="e">
            <v>#NAME?</v>
          </cell>
          <cell r="H28" t="e">
            <v>#NAME?</v>
          </cell>
          <cell r="I28" t="e">
            <v>#NAME?</v>
          </cell>
          <cell r="J28" t="e">
            <v>#NAME?</v>
          </cell>
          <cell r="K28" t="e">
            <v>#NAME?</v>
          </cell>
          <cell r="L28" t="e">
            <v>#NAME?</v>
          </cell>
          <cell r="M28" t="e">
            <v>#NAME?</v>
          </cell>
          <cell r="N28" t="e">
            <v>#NAME?</v>
          </cell>
          <cell r="O28" t="e">
            <v>#NAME?</v>
          </cell>
          <cell r="P28" t="e">
            <v>#NAME?</v>
          </cell>
          <cell r="Q28" t="e">
            <v>#NAME?</v>
          </cell>
          <cell r="R28" t="e">
            <v>#NAME?</v>
          </cell>
          <cell r="S28" t="e">
            <v>#NAME?</v>
          </cell>
          <cell r="T28" t="e">
            <v>#NAME?</v>
          </cell>
          <cell r="U28" t="e">
            <v>#NAME?</v>
          </cell>
          <cell r="V28" t="e">
            <v>#NAME?</v>
          </cell>
          <cell r="W28" t="e">
            <v>#NAME?</v>
          </cell>
          <cell r="X28" t="e">
            <v>#NAME?</v>
          </cell>
          <cell r="Y28" t="e">
            <v>#NAME?</v>
          </cell>
          <cell r="Z28" t="e">
            <v>#NAME?</v>
          </cell>
          <cell r="AA28" t="e">
            <v>#NAME?</v>
          </cell>
          <cell r="AB28" t="e">
            <v>#NAME?</v>
          </cell>
          <cell r="AC28" t="e">
            <v>#NAME?</v>
          </cell>
          <cell r="AD28" t="e">
            <v>#NAME?</v>
          </cell>
          <cell r="AE28" t="e">
            <v>#NAME?</v>
          </cell>
          <cell r="AF28" t="e">
            <v>#NAME?</v>
          </cell>
          <cell r="AG28" t="e">
            <v>#NAME?</v>
          </cell>
          <cell r="AH28" t="e">
            <v>#NAME?</v>
          </cell>
          <cell r="AI28" t="e">
            <v>#NAME?</v>
          </cell>
          <cell r="AJ28" t="e">
            <v>#NAME?</v>
          </cell>
          <cell r="AK28" t="e">
            <v>#NAME?</v>
          </cell>
          <cell r="AL28" t="e">
            <v>#NAME?</v>
          </cell>
          <cell r="AM28" t="e">
            <v>#NAME?</v>
          </cell>
          <cell r="AN28" t="e">
            <v>#NAME?</v>
          </cell>
          <cell r="AO28" t="e">
            <v>#NAME?</v>
          </cell>
          <cell r="AP28" t="e">
            <v>#NAME?</v>
          </cell>
          <cell r="AQ28" t="e">
            <v>#NAME?</v>
          </cell>
          <cell r="AR28">
            <v>0</v>
          </cell>
        </row>
        <row r="29">
          <cell r="C29" t="e">
            <v>#NAME?</v>
          </cell>
          <cell r="D29" t="e">
            <v>#NAME?</v>
          </cell>
          <cell r="E29" t="e">
            <v>#NAME?</v>
          </cell>
          <cell r="F29" t="e">
            <v>#NAME?</v>
          </cell>
          <cell r="G29" t="e">
            <v>#NAME?</v>
          </cell>
          <cell r="H29" t="e">
            <v>#NAME?</v>
          </cell>
          <cell r="I29" t="e">
            <v>#NAME?</v>
          </cell>
          <cell r="J29" t="e">
            <v>#NAME?</v>
          </cell>
          <cell r="K29" t="e">
            <v>#NAME?</v>
          </cell>
          <cell r="L29" t="e">
            <v>#NAME?</v>
          </cell>
          <cell r="M29" t="e">
            <v>#NAME?</v>
          </cell>
          <cell r="N29" t="e">
            <v>#NAME?</v>
          </cell>
          <cell r="O29" t="e">
            <v>#NAME?</v>
          </cell>
          <cell r="P29" t="e">
            <v>#NAME?</v>
          </cell>
          <cell r="Q29" t="e">
            <v>#NAME?</v>
          </cell>
          <cell r="R29" t="e">
            <v>#NAME?</v>
          </cell>
          <cell r="S29" t="e">
            <v>#NAME?</v>
          </cell>
          <cell r="T29" t="e">
            <v>#NAME?</v>
          </cell>
          <cell r="U29" t="e">
            <v>#NAME?</v>
          </cell>
          <cell r="V29" t="e">
            <v>#NAME?</v>
          </cell>
          <cell r="W29" t="e">
            <v>#NAME?</v>
          </cell>
          <cell r="X29" t="e">
            <v>#NAME?</v>
          </cell>
          <cell r="Y29" t="e">
            <v>#NAME?</v>
          </cell>
          <cell r="Z29" t="e">
            <v>#NAME?</v>
          </cell>
          <cell r="AA29" t="e">
            <v>#NAME?</v>
          </cell>
          <cell r="AB29" t="e">
            <v>#NAME?</v>
          </cell>
          <cell r="AC29" t="e">
            <v>#NAME?</v>
          </cell>
          <cell r="AD29" t="e">
            <v>#NAME?</v>
          </cell>
          <cell r="AE29" t="e">
            <v>#NAME?</v>
          </cell>
          <cell r="AF29" t="e">
            <v>#NAME?</v>
          </cell>
          <cell r="AG29" t="e">
            <v>#NAME?</v>
          </cell>
          <cell r="AH29" t="e">
            <v>#NAME?</v>
          </cell>
          <cell r="AI29" t="e">
            <v>#NAME?</v>
          </cell>
          <cell r="AJ29" t="e">
            <v>#NAME?</v>
          </cell>
          <cell r="AK29" t="e">
            <v>#NAME?</v>
          </cell>
          <cell r="AL29" t="e">
            <v>#NAME?</v>
          </cell>
          <cell r="AM29" t="e">
            <v>#NAME?</v>
          </cell>
          <cell r="AN29" t="e">
            <v>#NAME?</v>
          </cell>
          <cell r="AO29" t="e">
            <v>#NAME?</v>
          </cell>
          <cell r="AP29" t="e">
            <v>#NAME?</v>
          </cell>
          <cell r="AQ29" t="e">
            <v>#NAME?</v>
          </cell>
          <cell r="AR29">
            <v>0</v>
          </cell>
        </row>
        <row r="30">
          <cell r="C30" t="e">
            <v>#NAME?</v>
          </cell>
          <cell r="D30" t="e">
            <v>#NAME?</v>
          </cell>
          <cell r="E30" t="e">
            <v>#NAME?</v>
          </cell>
          <cell r="F30" t="e">
            <v>#NAME?</v>
          </cell>
          <cell r="G30" t="e">
            <v>#NAME?</v>
          </cell>
          <cell r="H30" t="e">
            <v>#NAME?</v>
          </cell>
          <cell r="I30" t="e">
            <v>#NAME?</v>
          </cell>
          <cell r="J30" t="e">
            <v>#NAME?</v>
          </cell>
          <cell r="K30" t="e">
            <v>#NAME?</v>
          </cell>
          <cell r="L30" t="e">
            <v>#NAME?</v>
          </cell>
          <cell r="M30" t="e">
            <v>#NAME?</v>
          </cell>
          <cell r="N30" t="e">
            <v>#NAME?</v>
          </cell>
          <cell r="O30" t="e">
            <v>#NAME?</v>
          </cell>
          <cell r="P30" t="e">
            <v>#NAME?</v>
          </cell>
          <cell r="Q30" t="e">
            <v>#NAME?</v>
          </cell>
          <cell r="R30" t="e">
            <v>#NAME?</v>
          </cell>
          <cell r="S30" t="e">
            <v>#NAME?</v>
          </cell>
          <cell r="T30" t="e">
            <v>#NAME?</v>
          </cell>
          <cell r="U30" t="e">
            <v>#NAME?</v>
          </cell>
          <cell r="V30" t="e">
            <v>#NAME?</v>
          </cell>
          <cell r="W30" t="e">
            <v>#NAME?</v>
          </cell>
          <cell r="X30" t="e">
            <v>#NAME?</v>
          </cell>
          <cell r="Y30" t="e">
            <v>#NAME?</v>
          </cell>
          <cell r="Z30" t="e">
            <v>#NAME?</v>
          </cell>
          <cell r="AA30" t="e">
            <v>#NAME?</v>
          </cell>
          <cell r="AB30" t="e">
            <v>#NAME?</v>
          </cell>
          <cell r="AC30" t="e">
            <v>#NAME?</v>
          </cell>
          <cell r="AD30" t="e">
            <v>#NAME?</v>
          </cell>
          <cell r="AE30" t="e">
            <v>#NAME?</v>
          </cell>
          <cell r="AF30" t="e">
            <v>#NAME?</v>
          </cell>
          <cell r="AG30" t="e">
            <v>#NAME?</v>
          </cell>
          <cell r="AH30" t="e">
            <v>#NAME?</v>
          </cell>
          <cell r="AI30" t="e">
            <v>#NAME?</v>
          </cell>
          <cell r="AJ30" t="e">
            <v>#NAME?</v>
          </cell>
          <cell r="AK30" t="e">
            <v>#NAME?</v>
          </cell>
          <cell r="AL30" t="e">
            <v>#NAME?</v>
          </cell>
          <cell r="AM30" t="e">
            <v>#NAME?</v>
          </cell>
          <cell r="AN30" t="e">
            <v>#NAME?</v>
          </cell>
          <cell r="AO30" t="e">
            <v>#NAME?</v>
          </cell>
          <cell r="AP30" t="e">
            <v>#NAME?</v>
          </cell>
          <cell r="AQ30" t="e">
            <v>#NAME?</v>
          </cell>
          <cell r="AR30">
            <v>0</v>
          </cell>
        </row>
        <row r="31">
          <cell r="C31" t="e">
            <v>#NAME?</v>
          </cell>
          <cell r="D31" t="e">
            <v>#NAME?</v>
          </cell>
          <cell r="E31" t="e">
            <v>#NAME?</v>
          </cell>
          <cell r="F31" t="e">
            <v>#NAME?</v>
          </cell>
          <cell r="G31" t="e">
            <v>#NAME?</v>
          </cell>
          <cell r="H31" t="e">
            <v>#NAME?</v>
          </cell>
          <cell r="I31" t="e">
            <v>#NAME?</v>
          </cell>
          <cell r="J31" t="e">
            <v>#NAME?</v>
          </cell>
          <cell r="K31" t="e">
            <v>#NAME?</v>
          </cell>
          <cell r="L31" t="e">
            <v>#NAME?</v>
          </cell>
          <cell r="M31" t="e">
            <v>#NAME?</v>
          </cell>
          <cell r="N31" t="e">
            <v>#NAME?</v>
          </cell>
          <cell r="O31" t="e">
            <v>#NAME?</v>
          </cell>
          <cell r="P31" t="e">
            <v>#NAME?</v>
          </cell>
          <cell r="Q31" t="e">
            <v>#NAME?</v>
          </cell>
          <cell r="R31" t="e">
            <v>#NAME?</v>
          </cell>
          <cell r="S31" t="e">
            <v>#NAME?</v>
          </cell>
          <cell r="T31" t="e">
            <v>#NAME?</v>
          </cell>
          <cell r="U31" t="e">
            <v>#NAME?</v>
          </cell>
          <cell r="V31" t="e">
            <v>#NAME?</v>
          </cell>
          <cell r="W31" t="e">
            <v>#NAME?</v>
          </cell>
          <cell r="X31" t="e">
            <v>#NAME?</v>
          </cell>
          <cell r="Y31" t="e">
            <v>#NAME?</v>
          </cell>
          <cell r="Z31" t="e">
            <v>#NAME?</v>
          </cell>
          <cell r="AA31" t="e">
            <v>#NAME?</v>
          </cell>
          <cell r="AB31" t="e">
            <v>#NAME?</v>
          </cell>
          <cell r="AC31" t="e">
            <v>#NAME?</v>
          </cell>
          <cell r="AD31" t="e">
            <v>#NAME?</v>
          </cell>
          <cell r="AE31" t="e">
            <v>#NAME?</v>
          </cell>
          <cell r="AF31" t="e">
            <v>#NAME?</v>
          </cell>
          <cell r="AG31" t="e">
            <v>#NAME?</v>
          </cell>
          <cell r="AH31" t="e">
            <v>#NAME?</v>
          </cell>
          <cell r="AI31" t="e">
            <v>#NAME?</v>
          </cell>
          <cell r="AJ31" t="e">
            <v>#NAME?</v>
          </cell>
          <cell r="AK31" t="e">
            <v>#NAME?</v>
          </cell>
          <cell r="AL31" t="e">
            <v>#NAME?</v>
          </cell>
          <cell r="AM31" t="e">
            <v>#NAME?</v>
          </cell>
          <cell r="AN31" t="e">
            <v>#NAME?</v>
          </cell>
          <cell r="AO31" t="e">
            <v>#NAME?</v>
          </cell>
          <cell r="AP31" t="e">
            <v>#NAME?</v>
          </cell>
          <cell r="AQ31" t="e">
            <v>#NAME?</v>
          </cell>
          <cell r="AR31">
            <v>0</v>
          </cell>
        </row>
        <row r="32">
          <cell r="C32" t="e">
            <v>#NAME?</v>
          </cell>
          <cell r="D32" t="e">
            <v>#NAME?</v>
          </cell>
          <cell r="E32" t="e">
            <v>#NAME?</v>
          </cell>
          <cell r="F32" t="e">
            <v>#NAME?</v>
          </cell>
          <cell r="G32" t="e">
            <v>#NAME?</v>
          </cell>
          <cell r="H32" t="e">
            <v>#NAME?</v>
          </cell>
          <cell r="I32" t="e">
            <v>#NAME?</v>
          </cell>
          <cell r="J32" t="e">
            <v>#NAME?</v>
          </cell>
          <cell r="K32" t="e">
            <v>#NAME?</v>
          </cell>
          <cell r="L32" t="e">
            <v>#NAME?</v>
          </cell>
          <cell r="M32" t="e">
            <v>#NAME?</v>
          </cell>
          <cell r="N32" t="e">
            <v>#NAME?</v>
          </cell>
          <cell r="O32" t="e">
            <v>#NAME?</v>
          </cell>
          <cell r="P32" t="e">
            <v>#NAME?</v>
          </cell>
          <cell r="Q32" t="e">
            <v>#NAME?</v>
          </cell>
          <cell r="R32" t="e">
            <v>#NAME?</v>
          </cell>
          <cell r="S32" t="e">
            <v>#NAME?</v>
          </cell>
          <cell r="T32" t="e">
            <v>#NAME?</v>
          </cell>
          <cell r="U32" t="e">
            <v>#NAME?</v>
          </cell>
          <cell r="V32" t="e">
            <v>#NAME?</v>
          </cell>
          <cell r="W32" t="e">
            <v>#NAME?</v>
          </cell>
          <cell r="X32" t="e">
            <v>#NAME?</v>
          </cell>
          <cell r="Y32" t="e">
            <v>#NAME?</v>
          </cell>
          <cell r="Z32" t="e">
            <v>#NAME?</v>
          </cell>
          <cell r="AA32" t="e">
            <v>#NAME?</v>
          </cell>
          <cell r="AB32" t="e">
            <v>#NAME?</v>
          </cell>
          <cell r="AC32" t="e">
            <v>#NAME?</v>
          </cell>
          <cell r="AD32" t="e">
            <v>#NAME?</v>
          </cell>
          <cell r="AE32" t="e">
            <v>#NAME?</v>
          </cell>
          <cell r="AF32" t="e">
            <v>#NAME?</v>
          </cell>
          <cell r="AG32" t="e">
            <v>#NAME?</v>
          </cell>
          <cell r="AH32" t="e">
            <v>#NAME?</v>
          </cell>
          <cell r="AI32" t="e">
            <v>#NAME?</v>
          </cell>
          <cell r="AJ32" t="e">
            <v>#NAME?</v>
          </cell>
          <cell r="AK32" t="e">
            <v>#NAME?</v>
          </cell>
          <cell r="AL32" t="e">
            <v>#NAME?</v>
          </cell>
          <cell r="AM32" t="e">
            <v>#NAME?</v>
          </cell>
          <cell r="AN32" t="e">
            <v>#NAME?</v>
          </cell>
          <cell r="AO32" t="e">
            <v>#NAME?</v>
          </cell>
          <cell r="AP32" t="e">
            <v>#NAME?</v>
          </cell>
          <cell r="AQ32" t="e">
            <v>#NAME?</v>
          </cell>
          <cell r="AR32">
            <v>0</v>
          </cell>
        </row>
        <row r="34">
          <cell r="C34" t="e">
            <v>#NAME?</v>
          </cell>
          <cell r="D34" t="e">
            <v>#NAME?</v>
          </cell>
          <cell r="E34" t="e">
            <v>#NAME?</v>
          </cell>
          <cell r="F34" t="e">
            <v>#NAME?</v>
          </cell>
          <cell r="G34" t="e">
            <v>#NAME?</v>
          </cell>
          <cell r="H34" t="e">
            <v>#NAME?</v>
          </cell>
          <cell r="I34" t="e">
            <v>#NAME?</v>
          </cell>
          <cell r="J34" t="e">
            <v>#NAME?</v>
          </cell>
          <cell r="K34" t="e">
            <v>#NAME?</v>
          </cell>
          <cell r="L34" t="e">
            <v>#NAME?</v>
          </cell>
          <cell r="M34" t="e">
            <v>#NAME?</v>
          </cell>
          <cell r="N34" t="e">
            <v>#NAME?</v>
          </cell>
          <cell r="O34" t="e">
            <v>#NAME?</v>
          </cell>
          <cell r="P34" t="e">
            <v>#NAME?</v>
          </cell>
          <cell r="Q34" t="e">
            <v>#NAME?</v>
          </cell>
          <cell r="R34" t="e">
            <v>#NAME?</v>
          </cell>
          <cell r="S34" t="e">
            <v>#NAME?</v>
          </cell>
          <cell r="T34" t="e">
            <v>#NAME?</v>
          </cell>
          <cell r="U34" t="e">
            <v>#NAME?</v>
          </cell>
          <cell r="V34" t="e">
            <v>#NAME?</v>
          </cell>
          <cell r="W34" t="e">
            <v>#NAME?</v>
          </cell>
          <cell r="X34" t="e">
            <v>#NAME?</v>
          </cell>
          <cell r="Y34" t="e">
            <v>#NAME?</v>
          </cell>
          <cell r="Z34" t="e">
            <v>#NAME?</v>
          </cell>
          <cell r="AA34" t="e">
            <v>#NAME?</v>
          </cell>
          <cell r="AB34" t="e">
            <v>#NAME?</v>
          </cell>
          <cell r="AC34" t="e">
            <v>#NAME?</v>
          </cell>
          <cell r="AD34" t="e">
            <v>#NAME?</v>
          </cell>
          <cell r="AE34" t="e">
            <v>#NAME?</v>
          </cell>
          <cell r="AF34" t="e">
            <v>#NAME?</v>
          </cell>
          <cell r="AG34" t="e">
            <v>#NAME?</v>
          </cell>
          <cell r="AH34" t="e">
            <v>#NAME?</v>
          </cell>
          <cell r="AI34" t="e">
            <v>#NAME?</v>
          </cell>
          <cell r="AJ34" t="e">
            <v>#NAME?</v>
          </cell>
          <cell r="AK34" t="e">
            <v>#NAME?</v>
          </cell>
          <cell r="AL34" t="e">
            <v>#NAME?</v>
          </cell>
          <cell r="AM34" t="e">
            <v>#NAME?</v>
          </cell>
          <cell r="AN34" t="e">
            <v>#NAME?</v>
          </cell>
          <cell r="AO34" t="e">
            <v>#NAME?</v>
          </cell>
          <cell r="AP34" t="e">
            <v>#NAME?</v>
          </cell>
          <cell r="AQ34" t="e">
            <v>#NAME?</v>
          </cell>
          <cell r="AR34">
            <v>0</v>
          </cell>
        </row>
        <row r="35">
          <cell r="C35" t="e">
            <v>#NAME?</v>
          </cell>
          <cell r="D35" t="e">
            <v>#NAME?</v>
          </cell>
          <cell r="E35" t="e">
            <v>#NAME?</v>
          </cell>
          <cell r="F35" t="e">
            <v>#NAME?</v>
          </cell>
          <cell r="G35" t="e">
            <v>#NAME?</v>
          </cell>
          <cell r="H35" t="e">
            <v>#NAME?</v>
          </cell>
          <cell r="I35" t="e">
            <v>#NAME?</v>
          </cell>
          <cell r="J35" t="e">
            <v>#NAME?</v>
          </cell>
          <cell r="K35" t="e">
            <v>#NAME?</v>
          </cell>
          <cell r="L35" t="e">
            <v>#NAME?</v>
          </cell>
          <cell r="M35" t="e">
            <v>#NAME?</v>
          </cell>
          <cell r="N35" t="e">
            <v>#NAME?</v>
          </cell>
          <cell r="O35" t="e">
            <v>#NAME?</v>
          </cell>
          <cell r="P35" t="e">
            <v>#NAME?</v>
          </cell>
          <cell r="Q35" t="e">
            <v>#NAME?</v>
          </cell>
          <cell r="R35" t="e">
            <v>#NAME?</v>
          </cell>
          <cell r="S35" t="e">
            <v>#NAME?</v>
          </cell>
          <cell r="T35" t="e">
            <v>#NAME?</v>
          </cell>
          <cell r="U35" t="e">
            <v>#NAME?</v>
          </cell>
          <cell r="V35" t="e">
            <v>#NAME?</v>
          </cell>
          <cell r="W35" t="e">
            <v>#NAME?</v>
          </cell>
          <cell r="X35" t="e">
            <v>#NAME?</v>
          </cell>
          <cell r="Y35" t="e">
            <v>#NAME?</v>
          </cell>
          <cell r="Z35" t="e">
            <v>#NAME?</v>
          </cell>
          <cell r="AA35" t="e">
            <v>#NAME?</v>
          </cell>
          <cell r="AB35" t="e">
            <v>#NAME?</v>
          </cell>
          <cell r="AC35" t="e">
            <v>#NAME?</v>
          </cell>
          <cell r="AD35" t="e">
            <v>#NAME?</v>
          </cell>
          <cell r="AE35" t="e">
            <v>#NAME?</v>
          </cell>
          <cell r="AF35" t="e">
            <v>#NAME?</v>
          </cell>
          <cell r="AG35" t="e">
            <v>#NAME?</v>
          </cell>
          <cell r="AH35" t="e">
            <v>#NAME?</v>
          </cell>
          <cell r="AI35" t="e">
            <v>#NAME?</v>
          </cell>
          <cell r="AJ35" t="e">
            <v>#NAME?</v>
          </cell>
          <cell r="AK35" t="e">
            <v>#NAME?</v>
          </cell>
          <cell r="AL35" t="e">
            <v>#NAME?</v>
          </cell>
          <cell r="AM35" t="e">
            <v>#NAME?</v>
          </cell>
          <cell r="AN35" t="e">
            <v>#NAME?</v>
          </cell>
          <cell r="AO35" t="e">
            <v>#NAME?</v>
          </cell>
          <cell r="AP35" t="e">
            <v>#NAME?</v>
          </cell>
          <cell r="AQ35" t="e">
            <v>#NAME?</v>
          </cell>
          <cell r="AR35">
            <v>0</v>
          </cell>
        </row>
        <row r="36">
          <cell r="C36" t="e">
            <v>#NAME?</v>
          </cell>
          <cell r="D36" t="e">
            <v>#NAME?</v>
          </cell>
          <cell r="E36" t="e">
            <v>#NAME?</v>
          </cell>
          <cell r="F36" t="e">
            <v>#NAME?</v>
          </cell>
          <cell r="G36" t="e">
            <v>#NAME?</v>
          </cell>
          <cell r="H36" t="e">
            <v>#NAME?</v>
          </cell>
          <cell r="I36" t="e">
            <v>#NAME?</v>
          </cell>
          <cell r="J36" t="e">
            <v>#NAME?</v>
          </cell>
          <cell r="K36" t="e">
            <v>#NAME?</v>
          </cell>
          <cell r="L36" t="e">
            <v>#NAME?</v>
          </cell>
          <cell r="M36" t="e">
            <v>#NAME?</v>
          </cell>
          <cell r="N36" t="e">
            <v>#NAME?</v>
          </cell>
          <cell r="O36" t="e">
            <v>#NAME?</v>
          </cell>
          <cell r="P36" t="e">
            <v>#NAME?</v>
          </cell>
          <cell r="Q36" t="e">
            <v>#NAME?</v>
          </cell>
          <cell r="R36" t="e">
            <v>#NAME?</v>
          </cell>
          <cell r="S36" t="e">
            <v>#NAME?</v>
          </cell>
          <cell r="T36" t="e">
            <v>#NAME?</v>
          </cell>
          <cell r="U36" t="e">
            <v>#NAME?</v>
          </cell>
          <cell r="V36" t="e">
            <v>#NAME?</v>
          </cell>
          <cell r="W36" t="e">
            <v>#NAME?</v>
          </cell>
          <cell r="X36" t="e">
            <v>#NAME?</v>
          </cell>
          <cell r="Y36" t="e">
            <v>#NAME?</v>
          </cell>
          <cell r="Z36" t="e">
            <v>#NAME?</v>
          </cell>
          <cell r="AA36" t="e">
            <v>#NAME?</v>
          </cell>
          <cell r="AB36" t="e">
            <v>#NAME?</v>
          </cell>
          <cell r="AC36" t="e">
            <v>#NAME?</v>
          </cell>
          <cell r="AD36" t="e">
            <v>#NAME?</v>
          </cell>
          <cell r="AE36" t="e">
            <v>#NAME?</v>
          </cell>
          <cell r="AF36" t="e">
            <v>#NAME?</v>
          </cell>
          <cell r="AG36" t="e">
            <v>#NAME?</v>
          </cell>
          <cell r="AH36" t="e">
            <v>#NAME?</v>
          </cell>
          <cell r="AI36" t="e">
            <v>#NAME?</v>
          </cell>
          <cell r="AJ36" t="e">
            <v>#NAME?</v>
          </cell>
          <cell r="AK36" t="e">
            <v>#NAME?</v>
          </cell>
          <cell r="AL36" t="e">
            <v>#NAME?</v>
          </cell>
          <cell r="AM36" t="e">
            <v>#NAME?</v>
          </cell>
          <cell r="AN36" t="e">
            <v>#NAME?</v>
          </cell>
          <cell r="AO36" t="e">
            <v>#NAME?</v>
          </cell>
          <cell r="AP36" t="e">
            <v>#NAME?</v>
          </cell>
          <cell r="AQ36" t="e">
            <v>#NAME?</v>
          </cell>
          <cell r="AR36">
            <v>0</v>
          </cell>
        </row>
        <row r="37">
          <cell r="C37" t="e">
            <v>#NAME?</v>
          </cell>
          <cell r="D37" t="e">
            <v>#NAME?</v>
          </cell>
          <cell r="E37" t="e">
            <v>#NAME?</v>
          </cell>
          <cell r="F37" t="e">
            <v>#NAME?</v>
          </cell>
          <cell r="G37" t="e">
            <v>#NAME?</v>
          </cell>
          <cell r="H37" t="e">
            <v>#NAME?</v>
          </cell>
          <cell r="I37" t="e">
            <v>#NAME?</v>
          </cell>
          <cell r="J37" t="e">
            <v>#NAME?</v>
          </cell>
          <cell r="K37" t="e">
            <v>#NAME?</v>
          </cell>
          <cell r="L37" t="e">
            <v>#NAME?</v>
          </cell>
          <cell r="M37" t="e">
            <v>#NAME?</v>
          </cell>
          <cell r="N37" t="e">
            <v>#NAME?</v>
          </cell>
          <cell r="O37" t="e">
            <v>#NAME?</v>
          </cell>
          <cell r="P37" t="e">
            <v>#NAME?</v>
          </cell>
          <cell r="Q37" t="e">
            <v>#NAME?</v>
          </cell>
          <cell r="R37" t="e">
            <v>#NAME?</v>
          </cell>
          <cell r="S37" t="e">
            <v>#NAME?</v>
          </cell>
          <cell r="T37" t="e">
            <v>#NAME?</v>
          </cell>
          <cell r="U37" t="e">
            <v>#NAME?</v>
          </cell>
          <cell r="V37" t="e">
            <v>#NAME?</v>
          </cell>
          <cell r="W37" t="e">
            <v>#NAME?</v>
          </cell>
          <cell r="X37" t="e">
            <v>#NAME?</v>
          </cell>
          <cell r="Y37" t="e">
            <v>#NAME?</v>
          </cell>
          <cell r="Z37" t="e">
            <v>#NAME?</v>
          </cell>
          <cell r="AA37" t="e">
            <v>#NAME?</v>
          </cell>
          <cell r="AB37" t="e">
            <v>#NAME?</v>
          </cell>
          <cell r="AC37" t="e">
            <v>#NAME?</v>
          </cell>
          <cell r="AD37" t="e">
            <v>#NAME?</v>
          </cell>
          <cell r="AE37" t="e">
            <v>#NAME?</v>
          </cell>
          <cell r="AF37" t="e">
            <v>#NAME?</v>
          </cell>
          <cell r="AG37" t="e">
            <v>#NAME?</v>
          </cell>
          <cell r="AH37" t="e">
            <v>#NAME?</v>
          </cell>
          <cell r="AI37" t="e">
            <v>#NAME?</v>
          </cell>
          <cell r="AJ37" t="e">
            <v>#NAME?</v>
          </cell>
          <cell r="AK37" t="e">
            <v>#NAME?</v>
          </cell>
          <cell r="AL37" t="e">
            <v>#NAME?</v>
          </cell>
          <cell r="AM37" t="e">
            <v>#NAME?</v>
          </cell>
          <cell r="AN37" t="e">
            <v>#NAME?</v>
          </cell>
          <cell r="AO37" t="e">
            <v>#NAME?</v>
          </cell>
          <cell r="AP37" t="e">
            <v>#NAME?</v>
          </cell>
          <cell r="AQ37" t="e">
            <v>#NAME?</v>
          </cell>
          <cell r="AR37">
            <v>0</v>
          </cell>
        </row>
        <row r="38">
          <cell r="C38" t="e">
            <v>#NAME?</v>
          </cell>
          <cell r="D38" t="e">
            <v>#NAME?</v>
          </cell>
          <cell r="E38" t="e">
            <v>#NAME?</v>
          </cell>
          <cell r="F38" t="e">
            <v>#NAME?</v>
          </cell>
          <cell r="G38" t="e">
            <v>#NAME?</v>
          </cell>
          <cell r="H38" t="e">
            <v>#NAME?</v>
          </cell>
          <cell r="I38" t="e">
            <v>#NAME?</v>
          </cell>
          <cell r="J38" t="e">
            <v>#NAME?</v>
          </cell>
          <cell r="K38" t="e">
            <v>#NAME?</v>
          </cell>
          <cell r="L38" t="e">
            <v>#NAME?</v>
          </cell>
          <cell r="M38" t="e">
            <v>#NAME?</v>
          </cell>
          <cell r="N38" t="e">
            <v>#NAME?</v>
          </cell>
          <cell r="O38" t="e">
            <v>#NAME?</v>
          </cell>
          <cell r="P38" t="e">
            <v>#NAME?</v>
          </cell>
          <cell r="Q38" t="e">
            <v>#NAME?</v>
          </cell>
          <cell r="R38" t="e">
            <v>#NAME?</v>
          </cell>
          <cell r="S38" t="e">
            <v>#NAME?</v>
          </cell>
          <cell r="T38" t="e">
            <v>#NAME?</v>
          </cell>
          <cell r="U38" t="e">
            <v>#NAME?</v>
          </cell>
          <cell r="V38" t="e">
            <v>#NAME?</v>
          </cell>
          <cell r="W38" t="e">
            <v>#NAME?</v>
          </cell>
          <cell r="X38" t="e">
            <v>#NAME?</v>
          </cell>
          <cell r="Y38" t="e">
            <v>#NAME?</v>
          </cell>
          <cell r="Z38" t="e">
            <v>#NAME?</v>
          </cell>
          <cell r="AA38" t="e">
            <v>#NAME?</v>
          </cell>
          <cell r="AB38" t="e">
            <v>#NAME?</v>
          </cell>
          <cell r="AC38" t="e">
            <v>#NAME?</v>
          </cell>
          <cell r="AD38" t="e">
            <v>#NAME?</v>
          </cell>
          <cell r="AE38" t="e">
            <v>#NAME?</v>
          </cell>
          <cell r="AF38" t="e">
            <v>#NAME?</v>
          </cell>
          <cell r="AG38" t="e">
            <v>#NAME?</v>
          </cell>
          <cell r="AH38" t="e">
            <v>#NAME?</v>
          </cell>
          <cell r="AI38" t="e">
            <v>#NAME?</v>
          </cell>
          <cell r="AJ38" t="e">
            <v>#NAME?</v>
          </cell>
          <cell r="AK38" t="e">
            <v>#NAME?</v>
          </cell>
          <cell r="AL38" t="e">
            <v>#NAME?</v>
          </cell>
          <cell r="AM38" t="e">
            <v>#NAME?</v>
          </cell>
          <cell r="AN38" t="e">
            <v>#NAME?</v>
          </cell>
          <cell r="AO38" t="e">
            <v>#NAME?</v>
          </cell>
          <cell r="AP38" t="e">
            <v>#NAME?</v>
          </cell>
          <cell r="AQ38" t="e">
            <v>#NAME?</v>
          </cell>
          <cell r="AR38">
            <v>0</v>
          </cell>
        </row>
        <row r="39">
          <cell r="C39" t="e">
            <v>#NAME?</v>
          </cell>
          <cell r="D39" t="e">
            <v>#NAME?</v>
          </cell>
          <cell r="E39" t="e">
            <v>#NAME?</v>
          </cell>
          <cell r="F39" t="e">
            <v>#NAME?</v>
          </cell>
          <cell r="G39" t="e">
            <v>#NAME?</v>
          </cell>
          <cell r="H39" t="e">
            <v>#NAME?</v>
          </cell>
          <cell r="I39" t="e">
            <v>#NAME?</v>
          </cell>
          <cell r="J39" t="e">
            <v>#NAME?</v>
          </cell>
          <cell r="K39" t="e">
            <v>#NAME?</v>
          </cell>
          <cell r="L39" t="e">
            <v>#NAME?</v>
          </cell>
          <cell r="M39" t="e">
            <v>#NAME?</v>
          </cell>
          <cell r="N39" t="e">
            <v>#NAME?</v>
          </cell>
          <cell r="O39" t="e">
            <v>#NAME?</v>
          </cell>
          <cell r="P39" t="e">
            <v>#NAME?</v>
          </cell>
          <cell r="Q39" t="e">
            <v>#NAME?</v>
          </cell>
          <cell r="R39" t="e">
            <v>#NAME?</v>
          </cell>
          <cell r="S39" t="e">
            <v>#NAME?</v>
          </cell>
          <cell r="T39" t="e">
            <v>#NAME?</v>
          </cell>
          <cell r="U39" t="e">
            <v>#NAME?</v>
          </cell>
          <cell r="V39" t="e">
            <v>#NAME?</v>
          </cell>
          <cell r="W39" t="e">
            <v>#NAME?</v>
          </cell>
          <cell r="X39" t="e">
            <v>#NAME?</v>
          </cell>
          <cell r="Y39" t="e">
            <v>#NAME?</v>
          </cell>
          <cell r="Z39" t="e">
            <v>#NAME?</v>
          </cell>
          <cell r="AA39" t="e">
            <v>#NAME?</v>
          </cell>
          <cell r="AB39" t="e">
            <v>#NAME?</v>
          </cell>
          <cell r="AC39" t="e">
            <v>#NAME?</v>
          </cell>
          <cell r="AD39" t="e">
            <v>#NAME?</v>
          </cell>
          <cell r="AE39" t="e">
            <v>#NAME?</v>
          </cell>
          <cell r="AF39" t="e">
            <v>#NAME?</v>
          </cell>
          <cell r="AG39" t="e">
            <v>#NAME?</v>
          </cell>
          <cell r="AH39" t="e">
            <v>#NAME?</v>
          </cell>
          <cell r="AI39" t="e">
            <v>#NAME?</v>
          </cell>
          <cell r="AJ39" t="e">
            <v>#NAME?</v>
          </cell>
          <cell r="AK39" t="e">
            <v>#NAME?</v>
          </cell>
          <cell r="AL39" t="e">
            <v>#NAME?</v>
          </cell>
          <cell r="AM39" t="e">
            <v>#NAME?</v>
          </cell>
          <cell r="AN39" t="e">
            <v>#NAME?</v>
          </cell>
          <cell r="AO39" t="e">
            <v>#NAME?</v>
          </cell>
          <cell r="AP39" t="e">
            <v>#NAME?</v>
          </cell>
          <cell r="AQ39" t="e">
            <v>#NAME?</v>
          </cell>
          <cell r="AR39">
            <v>0</v>
          </cell>
        </row>
        <row r="41">
          <cell r="C41" t="e">
            <v>#NAME?</v>
          </cell>
          <cell r="D41" t="e">
            <v>#NAME?</v>
          </cell>
          <cell r="E41" t="e">
            <v>#NAME?</v>
          </cell>
          <cell r="F41" t="e">
            <v>#NAME?</v>
          </cell>
          <cell r="G41" t="e">
            <v>#NAME?</v>
          </cell>
          <cell r="H41" t="e">
            <v>#NAME?</v>
          </cell>
          <cell r="I41" t="e">
            <v>#NAME?</v>
          </cell>
          <cell r="J41" t="e">
            <v>#NAME?</v>
          </cell>
          <cell r="K41" t="e">
            <v>#NAME?</v>
          </cell>
          <cell r="L41" t="e">
            <v>#NAME?</v>
          </cell>
          <cell r="M41" t="e">
            <v>#NAME?</v>
          </cell>
          <cell r="N41" t="e">
            <v>#NAME?</v>
          </cell>
          <cell r="O41" t="e">
            <v>#NAME?</v>
          </cell>
          <cell r="P41" t="e">
            <v>#NAME?</v>
          </cell>
          <cell r="Q41" t="e">
            <v>#NAME?</v>
          </cell>
          <cell r="R41" t="e">
            <v>#NAME?</v>
          </cell>
          <cell r="S41" t="e">
            <v>#NAME?</v>
          </cell>
          <cell r="T41" t="e">
            <v>#NAME?</v>
          </cell>
          <cell r="U41" t="e">
            <v>#NAME?</v>
          </cell>
          <cell r="V41" t="e">
            <v>#NAME?</v>
          </cell>
          <cell r="W41" t="e">
            <v>#NAME?</v>
          </cell>
          <cell r="X41" t="e">
            <v>#NAME?</v>
          </cell>
          <cell r="Y41" t="e">
            <v>#NAME?</v>
          </cell>
          <cell r="Z41" t="e">
            <v>#NAME?</v>
          </cell>
          <cell r="AA41" t="e">
            <v>#NAME?</v>
          </cell>
          <cell r="AB41" t="e">
            <v>#NAME?</v>
          </cell>
          <cell r="AC41" t="e">
            <v>#NAME?</v>
          </cell>
          <cell r="AD41" t="e">
            <v>#NAME?</v>
          </cell>
          <cell r="AE41" t="e">
            <v>#NAME?</v>
          </cell>
          <cell r="AF41" t="e">
            <v>#NAME?</v>
          </cell>
          <cell r="AG41" t="e">
            <v>#NAME?</v>
          </cell>
          <cell r="AH41" t="e">
            <v>#NAME?</v>
          </cell>
          <cell r="AI41" t="e">
            <v>#NAME?</v>
          </cell>
          <cell r="AJ41" t="e">
            <v>#NAME?</v>
          </cell>
          <cell r="AK41" t="e">
            <v>#NAME?</v>
          </cell>
          <cell r="AL41" t="e">
            <v>#NAME?</v>
          </cell>
          <cell r="AM41" t="e">
            <v>#NAME?</v>
          </cell>
          <cell r="AN41" t="e">
            <v>#NAME?</v>
          </cell>
          <cell r="AO41" t="e">
            <v>#NAME?</v>
          </cell>
          <cell r="AP41" t="e">
            <v>#NAME?</v>
          </cell>
          <cell r="AQ41" t="e">
            <v>#NAME?</v>
          </cell>
          <cell r="AR41">
            <v>0</v>
          </cell>
        </row>
        <row r="46">
          <cell r="C46" t="e">
            <v>#NAME?</v>
          </cell>
          <cell r="D46" t="e">
            <v>#NAME?</v>
          </cell>
          <cell r="E46" t="e">
            <v>#NAME?</v>
          </cell>
          <cell r="F46" t="e">
            <v>#NAME?</v>
          </cell>
          <cell r="G46" t="e">
            <v>#NAME?</v>
          </cell>
          <cell r="H46" t="e">
            <v>#NAME?</v>
          </cell>
          <cell r="I46" t="e">
            <v>#NAME?</v>
          </cell>
          <cell r="J46" t="e">
            <v>#NAME?</v>
          </cell>
          <cell r="K46" t="e">
            <v>#NAME?</v>
          </cell>
          <cell r="L46" t="e">
            <v>#NAME?</v>
          </cell>
          <cell r="M46" t="e">
            <v>#NAME?</v>
          </cell>
          <cell r="N46" t="e">
            <v>#NAME?</v>
          </cell>
          <cell r="O46" t="e">
            <v>#NAME?</v>
          </cell>
          <cell r="P46" t="e">
            <v>#NAME?</v>
          </cell>
          <cell r="Q46" t="e">
            <v>#NAME?</v>
          </cell>
          <cell r="R46" t="e">
            <v>#NAME?</v>
          </cell>
          <cell r="S46" t="e">
            <v>#NAME?</v>
          </cell>
          <cell r="T46" t="e">
            <v>#NAME?</v>
          </cell>
          <cell r="U46" t="e">
            <v>#NAME?</v>
          </cell>
          <cell r="V46" t="e">
            <v>#NAME?</v>
          </cell>
          <cell r="W46" t="e">
            <v>#NAME?</v>
          </cell>
          <cell r="X46" t="e">
            <v>#NAME?</v>
          </cell>
          <cell r="Y46" t="e">
            <v>#NAME?</v>
          </cell>
          <cell r="Z46" t="e">
            <v>#NAME?</v>
          </cell>
          <cell r="AA46" t="e">
            <v>#NAME?</v>
          </cell>
          <cell r="AB46" t="e">
            <v>#NAME?</v>
          </cell>
          <cell r="AC46" t="e">
            <v>#NAME?</v>
          </cell>
          <cell r="AD46" t="e">
            <v>#NAME?</v>
          </cell>
          <cell r="AE46" t="e">
            <v>#NAME?</v>
          </cell>
          <cell r="AF46" t="e">
            <v>#NAME?</v>
          </cell>
          <cell r="AG46" t="e">
            <v>#NAME?</v>
          </cell>
          <cell r="AH46" t="e">
            <v>#NAME?</v>
          </cell>
          <cell r="AI46" t="e">
            <v>#NAME?</v>
          </cell>
          <cell r="AJ46" t="e">
            <v>#NAME?</v>
          </cell>
          <cell r="AK46" t="e">
            <v>#NAME?</v>
          </cell>
          <cell r="AL46" t="e">
            <v>#NAME?</v>
          </cell>
          <cell r="AM46" t="e">
            <v>#NAME?</v>
          </cell>
          <cell r="AN46" t="e">
            <v>#NAME?</v>
          </cell>
          <cell r="AO46" t="e">
            <v>#NAME?</v>
          </cell>
          <cell r="AP46" t="e">
            <v>#NAME?</v>
          </cell>
          <cell r="AQ46" t="e">
            <v>#NAME?</v>
          </cell>
          <cell r="AR46" t="e">
            <v>#NAME?</v>
          </cell>
        </row>
        <row r="67">
          <cell r="C67">
            <v>7</v>
          </cell>
          <cell r="D67" t="e">
            <v>#NAME?</v>
          </cell>
          <cell r="E67" t="e">
            <v>#NAME?</v>
          </cell>
          <cell r="F67" t="e">
            <v>#NAME?</v>
          </cell>
          <cell r="G67" t="e">
            <v>#NAME?</v>
          </cell>
          <cell r="H67" t="e">
            <v>#NAME?</v>
          </cell>
          <cell r="I67" t="e">
            <v>#NAME?</v>
          </cell>
          <cell r="J67" t="e">
            <v>#NAME?</v>
          </cell>
          <cell r="K67" t="e">
            <v>#NAME?</v>
          </cell>
          <cell r="L67" t="e">
            <v>#NAME?</v>
          </cell>
          <cell r="M67" t="e">
            <v>#NAME?</v>
          </cell>
          <cell r="N67" t="e">
            <v>#NAME?</v>
          </cell>
          <cell r="O67" t="e">
            <v>#NAME?</v>
          </cell>
          <cell r="P67" t="e">
            <v>#NAME?</v>
          </cell>
          <cell r="Q67" t="e">
            <v>#NAME?</v>
          </cell>
          <cell r="R67" t="e">
            <v>#NAME?</v>
          </cell>
          <cell r="S67" t="e">
            <v>#NAME?</v>
          </cell>
          <cell r="T67" t="e">
            <v>#NAME?</v>
          </cell>
          <cell r="U67" t="e">
            <v>#NAME?</v>
          </cell>
          <cell r="V67" t="e">
            <v>#NAME?</v>
          </cell>
          <cell r="W67" t="e">
            <v>#NAME?</v>
          </cell>
          <cell r="X67" t="e">
            <v>#NAME?</v>
          </cell>
          <cell r="Y67" t="e">
            <v>#NAME?</v>
          </cell>
          <cell r="Z67" t="e">
            <v>#NAME?</v>
          </cell>
          <cell r="AA67" t="e">
            <v>#NAME?</v>
          </cell>
          <cell r="AB67" t="e">
            <v>#NAME?</v>
          </cell>
          <cell r="AC67" t="e">
            <v>#NAME?</v>
          </cell>
          <cell r="AD67" t="e">
            <v>#NAME?</v>
          </cell>
          <cell r="AE67" t="e">
            <v>#NAME?</v>
          </cell>
          <cell r="AF67" t="e">
            <v>#NAME?</v>
          </cell>
          <cell r="AG67" t="e">
            <v>#NAME?</v>
          </cell>
          <cell r="AH67" t="e">
            <v>#NAME?</v>
          </cell>
          <cell r="AI67" t="e">
            <v>#NAME?</v>
          </cell>
          <cell r="AJ67" t="e">
            <v>#NAME?</v>
          </cell>
          <cell r="AK67" t="e">
            <v>#NAME?</v>
          </cell>
          <cell r="AL67" t="e">
            <v>#NAME?</v>
          </cell>
          <cell r="AM67" t="e">
            <v>#NAME?</v>
          </cell>
          <cell r="AN67" t="e">
            <v>#NAME?</v>
          </cell>
          <cell r="AO67" t="e">
            <v>#NAME?</v>
          </cell>
          <cell r="AP67" t="e">
            <v>#NAME?</v>
          </cell>
          <cell r="AQ67" t="e">
            <v>#NAME?</v>
          </cell>
          <cell r="AR67" t="e">
            <v>#NAME?</v>
          </cell>
        </row>
        <row r="68">
          <cell r="C68">
            <v>4</v>
          </cell>
          <cell r="D68" t="e">
            <v>#NAME?</v>
          </cell>
          <cell r="E68" t="e">
            <v>#NAME?</v>
          </cell>
          <cell r="F68" t="e">
            <v>#NAME?</v>
          </cell>
          <cell r="G68" t="e">
            <v>#NAME?</v>
          </cell>
          <cell r="H68" t="e">
            <v>#NAME?</v>
          </cell>
          <cell r="I68" t="e">
            <v>#NAME?</v>
          </cell>
          <cell r="J68" t="e">
            <v>#NAME?</v>
          </cell>
          <cell r="K68" t="e">
            <v>#NAME?</v>
          </cell>
          <cell r="L68" t="e">
            <v>#NAME?</v>
          </cell>
          <cell r="M68" t="e">
            <v>#NAME?</v>
          </cell>
          <cell r="N68" t="e">
            <v>#NAME?</v>
          </cell>
          <cell r="O68" t="e">
            <v>#NAME?</v>
          </cell>
          <cell r="P68" t="e">
            <v>#NAME?</v>
          </cell>
          <cell r="Q68" t="e">
            <v>#NAME?</v>
          </cell>
          <cell r="R68" t="e">
            <v>#NAME?</v>
          </cell>
          <cell r="S68" t="e">
            <v>#NAME?</v>
          </cell>
          <cell r="T68" t="e">
            <v>#NAME?</v>
          </cell>
          <cell r="U68" t="e">
            <v>#NAME?</v>
          </cell>
          <cell r="V68" t="e">
            <v>#NAME?</v>
          </cell>
          <cell r="W68" t="e">
            <v>#NAME?</v>
          </cell>
          <cell r="X68" t="e">
            <v>#NAME?</v>
          </cell>
          <cell r="Y68" t="e">
            <v>#NAME?</v>
          </cell>
          <cell r="Z68" t="e">
            <v>#NAME?</v>
          </cell>
          <cell r="AA68" t="e">
            <v>#NAME?</v>
          </cell>
          <cell r="AB68" t="e">
            <v>#NAME?</v>
          </cell>
          <cell r="AC68" t="e">
            <v>#NAME?</v>
          </cell>
          <cell r="AD68" t="e">
            <v>#NAME?</v>
          </cell>
          <cell r="AE68" t="e">
            <v>#NAME?</v>
          </cell>
          <cell r="AF68" t="e">
            <v>#NAME?</v>
          </cell>
          <cell r="AG68" t="e">
            <v>#NAME?</v>
          </cell>
          <cell r="AH68" t="e">
            <v>#NAME?</v>
          </cell>
          <cell r="AI68" t="e">
            <v>#NAME?</v>
          </cell>
          <cell r="AJ68" t="e">
            <v>#NAME?</v>
          </cell>
          <cell r="AK68" t="e">
            <v>#NAME?</v>
          </cell>
          <cell r="AL68" t="e">
            <v>#NAME?</v>
          </cell>
          <cell r="AM68" t="e">
            <v>#NAME?</v>
          </cell>
          <cell r="AN68" t="e">
            <v>#NAME?</v>
          </cell>
          <cell r="AO68" t="e">
            <v>#NAME?</v>
          </cell>
          <cell r="AP68" t="e">
            <v>#NAME?</v>
          </cell>
          <cell r="AQ68" t="e">
            <v>#NAME?</v>
          </cell>
          <cell r="AR68" t="e">
            <v>#NAME?</v>
          </cell>
        </row>
        <row r="69">
          <cell r="C69">
            <v>53</v>
          </cell>
          <cell r="D69" t="e">
            <v>#NAME?</v>
          </cell>
          <cell r="E69" t="e">
            <v>#NAME?</v>
          </cell>
          <cell r="F69" t="e">
            <v>#NAME?</v>
          </cell>
          <cell r="G69" t="e">
            <v>#NAME?</v>
          </cell>
          <cell r="H69" t="e">
            <v>#NAME?</v>
          </cell>
          <cell r="I69" t="e">
            <v>#NAME?</v>
          </cell>
          <cell r="J69" t="e">
            <v>#NAME?</v>
          </cell>
          <cell r="K69" t="e">
            <v>#NAME?</v>
          </cell>
          <cell r="L69" t="e">
            <v>#NAME?</v>
          </cell>
          <cell r="M69" t="e">
            <v>#NAME?</v>
          </cell>
          <cell r="N69" t="e">
            <v>#NAME?</v>
          </cell>
          <cell r="O69" t="e">
            <v>#NAME?</v>
          </cell>
          <cell r="P69" t="e">
            <v>#NAME?</v>
          </cell>
          <cell r="Q69" t="e">
            <v>#NAME?</v>
          </cell>
          <cell r="R69" t="e">
            <v>#NAME?</v>
          </cell>
          <cell r="S69" t="e">
            <v>#NAME?</v>
          </cell>
          <cell r="T69" t="e">
            <v>#NAME?</v>
          </cell>
          <cell r="U69" t="e">
            <v>#NAME?</v>
          </cell>
          <cell r="V69" t="e">
            <v>#NAME?</v>
          </cell>
          <cell r="W69" t="e">
            <v>#NAME?</v>
          </cell>
          <cell r="X69" t="e">
            <v>#NAME?</v>
          </cell>
          <cell r="Y69" t="e">
            <v>#NAME?</v>
          </cell>
          <cell r="Z69" t="e">
            <v>#NAME?</v>
          </cell>
          <cell r="AA69" t="e">
            <v>#NAME?</v>
          </cell>
          <cell r="AB69" t="e">
            <v>#NAME?</v>
          </cell>
          <cell r="AC69" t="e">
            <v>#NAME?</v>
          </cell>
          <cell r="AD69" t="e">
            <v>#NAME?</v>
          </cell>
          <cell r="AE69" t="e">
            <v>#NAME?</v>
          </cell>
          <cell r="AF69" t="e">
            <v>#NAME?</v>
          </cell>
          <cell r="AG69" t="e">
            <v>#NAME?</v>
          </cell>
          <cell r="AH69" t="e">
            <v>#NAME?</v>
          </cell>
          <cell r="AI69" t="e">
            <v>#NAME?</v>
          </cell>
          <cell r="AJ69" t="e">
            <v>#NAME?</v>
          </cell>
          <cell r="AK69" t="e">
            <v>#NAME?</v>
          </cell>
          <cell r="AL69" t="e">
            <v>#NAME?</v>
          </cell>
          <cell r="AM69" t="e">
            <v>#NAME?</v>
          </cell>
          <cell r="AN69" t="e">
            <v>#NAME?</v>
          </cell>
          <cell r="AO69" t="e">
            <v>#NAME?</v>
          </cell>
          <cell r="AP69" t="e">
            <v>#NAME?</v>
          </cell>
          <cell r="AQ69" t="e">
            <v>#NAME?</v>
          </cell>
          <cell r="AR69" t="e">
            <v>#NAME?</v>
          </cell>
        </row>
        <row r="70">
          <cell r="C70">
            <v>1</v>
          </cell>
          <cell r="D70" t="e">
            <v>#NAME?</v>
          </cell>
          <cell r="E70" t="e">
            <v>#NAME?</v>
          </cell>
          <cell r="F70" t="e">
            <v>#NAME?</v>
          </cell>
          <cell r="G70" t="e">
            <v>#NAME?</v>
          </cell>
          <cell r="H70" t="e">
            <v>#NAME?</v>
          </cell>
          <cell r="I70" t="e">
            <v>#NAME?</v>
          </cell>
          <cell r="J70" t="e">
            <v>#NAME?</v>
          </cell>
          <cell r="K70" t="e">
            <v>#NAME?</v>
          </cell>
          <cell r="L70" t="e">
            <v>#NAME?</v>
          </cell>
          <cell r="M70" t="e">
            <v>#NAME?</v>
          </cell>
          <cell r="N70" t="e">
            <v>#NAME?</v>
          </cell>
          <cell r="O70" t="e">
            <v>#NAME?</v>
          </cell>
          <cell r="P70" t="e">
            <v>#NAME?</v>
          </cell>
          <cell r="Q70" t="e">
            <v>#NAME?</v>
          </cell>
          <cell r="R70" t="e">
            <v>#NAME?</v>
          </cell>
          <cell r="S70" t="e">
            <v>#NAME?</v>
          </cell>
          <cell r="T70" t="e">
            <v>#NAME?</v>
          </cell>
          <cell r="U70" t="e">
            <v>#NAME?</v>
          </cell>
          <cell r="V70" t="e">
            <v>#NAME?</v>
          </cell>
          <cell r="W70" t="e">
            <v>#NAME?</v>
          </cell>
          <cell r="X70" t="e">
            <v>#NAME?</v>
          </cell>
          <cell r="Y70" t="e">
            <v>#NAME?</v>
          </cell>
          <cell r="Z70" t="e">
            <v>#NAME?</v>
          </cell>
          <cell r="AA70" t="e">
            <v>#NAME?</v>
          </cell>
          <cell r="AB70" t="e">
            <v>#NAME?</v>
          </cell>
          <cell r="AC70" t="e">
            <v>#NAME?</v>
          </cell>
          <cell r="AD70" t="e">
            <v>#NAME?</v>
          </cell>
          <cell r="AE70" t="e">
            <v>#NAME?</v>
          </cell>
          <cell r="AF70" t="e">
            <v>#NAME?</v>
          </cell>
          <cell r="AG70" t="e">
            <v>#NAME?</v>
          </cell>
          <cell r="AH70" t="e">
            <v>#NAME?</v>
          </cell>
          <cell r="AI70" t="e">
            <v>#NAME?</v>
          </cell>
          <cell r="AJ70" t="e">
            <v>#NAME?</v>
          </cell>
          <cell r="AK70" t="e">
            <v>#NAME?</v>
          </cell>
          <cell r="AL70" t="e">
            <v>#NAME?</v>
          </cell>
          <cell r="AM70" t="e">
            <v>#NAME?</v>
          </cell>
          <cell r="AN70" t="e">
            <v>#NAME?</v>
          </cell>
          <cell r="AO70" t="e">
            <v>#NAME?</v>
          </cell>
          <cell r="AP70" t="e">
            <v>#NAME?</v>
          </cell>
          <cell r="AQ70" t="e">
            <v>#NAME?</v>
          </cell>
          <cell r="AR70" t="e">
            <v>#NAME?</v>
          </cell>
        </row>
        <row r="71">
          <cell r="C71">
            <v>18</v>
          </cell>
          <cell r="D71" t="e">
            <v>#NAME?</v>
          </cell>
          <cell r="E71" t="e">
            <v>#NAME?</v>
          </cell>
          <cell r="F71" t="e">
            <v>#NAME?</v>
          </cell>
          <cell r="G71" t="e">
            <v>#NAME?</v>
          </cell>
          <cell r="H71" t="e">
            <v>#NAME?</v>
          </cell>
          <cell r="I71" t="e">
            <v>#NAME?</v>
          </cell>
          <cell r="J71" t="e">
            <v>#NAME?</v>
          </cell>
          <cell r="K71" t="e">
            <v>#NAME?</v>
          </cell>
          <cell r="L71" t="e">
            <v>#NAME?</v>
          </cell>
          <cell r="M71" t="e">
            <v>#NAME?</v>
          </cell>
          <cell r="N71" t="e">
            <v>#NAME?</v>
          </cell>
          <cell r="O71" t="e">
            <v>#NAME?</v>
          </cell>
          <cell r="P71" t="e">
            <v>#NAME?</v>
          </cell>
          <cell r="Q71" t="e">
            <v>#NAME?</v>
          </cell>
          <cell r="R71" t="e">
            <v>#NAME?</v>
          </cell>
          <cell r="S71" t="e">
            <v>#NAME?</v>
          </cell>
          <cell r="T71" t="e">
            <v>#NAME?</v>
          </cell>
          <cell r="U71" t="e">
            <v>#NAME?</v>
          </cell>
          <cell r="V71" t="e">
            <v>#NAME?</v>
          </cell>
          <cell r="W71" t="e">
            <v>#NAME?</v>
          </cell>
          <cell r="X71" t="e">
            <v>#NAME?</v>
          </cell>
          <cell r="Y71" t="e">
            <v>#NAME?</v>
          </cell>
          <cell r="Z71" t="e">
            <v>#NAME?</v>
          </cell>
          <cell r="AA71" t="e">
            <v>#NAME?</v>
          </cell>
          <cell r="AB71" t="e">
            <v>#NAME?</v>
          </cell>
          <cell r="AC71" t="e">
            <v>#NAME?</v>
          </cell>
          <cell r="AD71" t="e">
            <v>#NAME?</v>
          </cell>
          <cell r="AE71" t="e">
            <v>#NAME?</v>
          </cell>
          <cell r="AF71" t="e">
            <v>#NAME?</v>
          </cell>
          <cell r="AG71" t="e">
            <v>#NAME?</v>
          </cell>
          <cell r="AH71" t="e">
            <v>#NAME?</v>
          </cell>
          <cell r="AI71" t="e">
            <v>#NAME?</v>
          </cell>
          <cell r="AJ71" t="e">
            <v>#NAME?</v>
          </cell>
          <cell r="AK71" t="e">
            <v>#NAME?</v>
          </cell>
          <cell r="AL71" t="e">
            <v>#NAME?</v>
          </cell>
          <cell r="AM71" t="e">
            <v>#NAME?</v>
          </cell>
          <cell r="AN71" t="e">
            <v>#NAME?</v>
          </cell>
          <cell r="AO71" t="e">
            <v>#NAME?</v>
          </cell>
          <cell r="AP71" t="e">
            <v>#NAME?</v>
          </cell>
          <cell r="AQ71" t="e">
            <v>#NAME?</v>
          </cell>
          <cell r="AR71" t="e">
            <v>#NAME?</v>
          </cell>
        </row>
        <row r="72">
          <cell r="C72">
            <v>48</v>
          </cell>
          <cell r="D72" t="e">
            <v>#NAME?</v>
          </cell>
          <cell r="E72" t="e">
            <v>#NAME?</v>
          </cell>
          <cell r="F72" t="e">
            <v>#NAME?</v>
          </cell>
          <cell r="G72" t="e">
            <v>#NAME?</v>
          </cell>
          <cell r="H72" t="e">
            <v>#NAME?</v>
          </cell>
          <cell r="I72" t="e">
            <v>#NAME?</v>
          </cell>
          <cell r="J72" t="e">
            <v>#NAME?</v>
          </cell>
          <cell r="K72" t="e">
            <v>#NAME?</v>
          </cell>
          <cell r="L72" t="e">
            <v>#NAME?</v>
          </cell>
          <cell r="M72" t="e">
            <v>#NAME?</v>
          </cell>
          <cell r="N72" t="e">
            <v>#NAME?</v>
          </cell>
          <cell r="O72" t="e">
            <v>#NAME?</v>
          </cell>
          <cell r="P72" t="e">
            <v>#NAME?</v>
          </cell>
          <cell r="Q72" t="e">
            <v>#NAME?</v>
          </cell>
          <cell r="R72" t="e">
            <v>#NAME?</v>
          </cell>
          <cell r="S72" t="e">
            <v>#NAME?</v>
          </cell>
          <cell r="T72" t="e">
            <v>#NAME?</v>
          </cell>
          <cell r="U72" t="e">
            <v>#NAME?</v>
          </cell>
          <cell r="V72" t="e">
            <v>#NAME?</v>
          </cell>
          <cell r="W72" t="e">
            <v>#NAME?</v>
          </cell>
          <cell r="X72" t="e">
            <v>#NAME?</v>
          </cell>
          <cell r="Y72" t="e">
            <v>#NAME?</v>
          </cell>
          <cell r="Z72" t="e">
            <v>#NAME?</v>
          </cell>
          <cell r="AA72" t="e">
            <v>#NAME?</v>
          </cell>
          <cell r="AB72" t="e">
            <v>#NAME?</v>
          </cell>
          <cell r="AC72" t="e">
            <v>#NAME?</v>
          </cell>
          <cell r="AD72" t="e">
            <v>#NAME?</v>
          </cell>
          <cell r="AE72" t="e">
            <v>#NAME?</v>
          </cell>
          <cell r="AF72" t="e">
            <v>#NAME?</v>
          </cell>
          <cell r="AG72" t="e">
            <v>#NAME?</v>
          </cell>
          <cell r="AH72" t="e">
            <v>#NAME?</v>
          </cell>
          <cell r="AI72" t="e">
            <v>#NAME?</v>
          </cell>
          <cell r="AJ72" t="e">
            <v>#NAME?</v>
          </cell>
          <cell r="AK72" t="e">
            <v>#NAME?</v>
          </cell>
          <cell r="AL72" t="e">
            <v>#NAME?</v>
          </cell>
          <cell r="AM72" t="e">
            <v>#NAME?</v>
          </cell>
          <cell r="AN72" t="e">
            <v>#NAME?</v>
          </cell>
          <cell r="AO72" t="e">
            <v>#NAME?</v>
          </cell>
          <cell r="AP72" t="e">
            <v>#NAME?</v>
          </cell>
          <cell r="AQ72" t="e">
            <v>#NAME?</v>
          </cell>
          <cell r="AR72" t="e">
            <v>#NAME?</v>
          </cell>
        </row>
        <row r="73">
          <cell r="C73">
            <v>42</v>
          </cell>
          <cell r="D73" t="e">
            <v>#NAME?</v>
          </cell>
          <cell r="E73" t="e">
            <v>#NAME?</v>
          </cell>
          <cell r="F73" t="e">
            <v>#NAME?</v>
          </cell>
          <cell r="G73" t="e">
            <v>#NAME?</v>
          </cell>
          <cell r="H73" t="e">
            <v>#NAME?</v>
          </cell>
          <cell r="I73" t="e">
            <v>#NAME?</v>
          </cell>
          <cell r="J73" t="e">
            <v>#NAME?</v>
          </cell>
          <cell r="K73" t="e">
            <v>#NAME?</v>
          </cell>
          <cell r="L73" t="e">
            <v>#NAME?</v>
          </cell>
          <cell r="M73" t="e">
            <v>#NAME?</v>
          </cell>
          <cell r="N73" t="e">
            <v>#NAME?</v>
          </cell>
          <cell r="O73" t="e">
            <v>#NAME?</v>
          </cell>
          <cell r="P73" t="e">
            <v>#NAME?</v>
          </cell>
          <cell r="Q73" t="e">
            <v>#NAME?</v>
          </cell>
          <cell r="R73" t="e">
            <v>#NAME?</v>
          </cell>
          <cell r="S73" t="e">
            <v>#NAME?</v>
          </cell>
          <cell r="T73" t="e">
            <v>#NAME?</v>
          </cell>
          <cell r="U73" t="e">
            <v>#NAME?</v>
          </cell>
          <cell r="V73" t="e">
            <v>#NAME?</v>
          </cell>
          <cell r="W73" t="e">
            <v>#NAME?</v>
          </cell>
          <cell r="X73" t="e">
            <v>#NAME?</v>
          </cell>
          <cell r="Y73" t="e">
            <v>#NAME?</v>
          </cell>
          <cell r="Z73" t="e">
            <v>#NAME?</v>
          </cell>
          <cell r="AA73" t="e">
            <v>#NAME?</v>
          </cell>
          <cell r="AB73" t="e">
            <v>#NAME?</v>
          </cell>
          <cell r="AC73" t="e">
            <v>#NAME?</v>
          </cell>
          <cell r="AD73" t="e">
            <v>#NAME?</v>
          </cell>
          <cell r="AE73" t="e">
            <v>#NAME?</v>
          </cell>
          <cell r="AF73" t="e">
            <v>#NAME?</v>
          </cell>
          <cell r="AG73" t="e">
            <v>#NAME?</v>
          </cell>
          <cell r="AH73" t="e">
            <v>#NAME?</v>
          </cell>
          <cell r="AI73" t="e">
            <v>#NAME?</v>
          </cell>
          <cell r="AJ73" t="e">
            <v>#NAME?</v>
          </cell>
          <cell r="AK73" t="e">
            <v>#NAME?</v>
          </cell>
          <cell r="AL73" t="e">
            <v>#NAME?</v>
          </cell>
          <cell r="AM73" t="e">
            <v>#NAME?</v>
          </cell>
          <cell r="AN73" t="e">
            <v>#NAME?</v>
          </cell>
          <cell r="AO73" t="e">
            <v>#NAME?</v>
          </cell>
          <cell r="AP73" t="e">
            <v>#NAME?</v>
          </cell>
          <cell r="AQ73" t="e">
            <v>#NAME?</v>
          </cell>
          <cell r="AR73" t="e">
            <v>#NAME?</v>
          </cell>
        </row>
        <row r="74">
          <cell r="C74">
            <v>94</v>
          </cell>
          <cell r="D74" t="e">
            <v>#NAME?</v>
          </cell>
          <cell r="E74" t="e">
            <v>#NAME?</v>
          </cell>
          <cell r="F74" t="e">
            <v>#NAME?</v>
          </cell>
          <cell r="G74" t="e">
            <v>#NAME?</v>
          </cell>
          <cell r="H74" t="e">
            <v>#NAME?</v>
          </cell>
          <cell r="I74" t="e">
            <v>#NAME?</v>
          </cell>
          <cell r="J74" t="e">
            <v>#NAME?</v>
          </cell>
          <cell r="K74" t="e">
            <v>#NAME?</v>
          </cell>
          <cell r="L74" t="e">
            <v>#NAME?</v>
          </cell>
          <cell r="M74" t="e">
            <v>#NAME?</v>
          </cell>
          <cell r="N74" t="e">
            <v>#NAME?</v>
          </cell>
          <cell r="O74" t="e">
            <v>#NAME?</v>
          </cell>
          <cell r="P74" t="e">
            <v>#NAME?</v>
          </cell>
          <cell r="Q74" t="e">
            <v>#NAME?</v>
          </cell>
          <cell r="R74" t="e">
            <v>#NAME?</v>
          </cell>
          <cell r="S74" t="e">
            <v>#NAME?</v>
          </cell>
          <cell r="T74" t="e">
            <v>#NAME?</v>
          </cell>
          <cell r="U74" t="e">
            <v>#NAME?</v>
          </cell>
          <cell r="V74" t="e">
            <v>#NAME?</v>
          </cell>
          <cell r="W74" t="e">
            <v>#NAME?</v>
          </cell>
          <cell r="X74" t="e">
            <v>#NAME?</v>
          </cell>
          <cell r="Y74" t="e">
            <v>#NAME?</v>
          </cell>
          <cell r="Z74" t="e">
            <v>#NAME?</v>
          </cell>
          <cell r="AA74" t="e">
            <v>#NAME?</v>
          </cell>
          <cell r="AB74" t="e">
            <v>#NAME?</v>
          </cell>
          <cell r="AC74" t="e">
            <v>#NAME?</v>
          </cell>
          <cell r="AD74" t="e">
            <v>#NAME?</v>
          </cell>
          <cell r="AE74" t="e">
            <v>#NAME?</v>
          </cell>
          <cell r="AF74" t="e">
            <v>#NAME?</v>
          </cell>
          <cell r="AG74" t="e">
            <v>#NAME?</v>
          </cell>
          <cell r="AH74" t="e">
            <v>#NAME?</v>
          </cell>
          <cell r="AI74" t="e">
            <v>#NAME?</v>
          </cell>
          <cell r="AJ74" t="e">
            <v>#NAME?</v>
          </cell>
          <cell r="AK74" t="e">
            <v>#NAME?</v>
          </cell>
          <cell r="AL74" t="e">
            <v>#NAME?</v>
          </cell>
          <cell r="AM74" t="e">
            <v>#NAME?</v>
          </cell>
          <cell r="AN74" t="e">
            <v>#NAME?</v>
          </cell>
          <cell r="AO74" t="e">
            <v>#NAME?</v>
          </cell>
          <cell r="AP74" t="e">
            <v>#NAME?</v>
          </cell>
          <cell r="AQ74" t="e">
            <v>#NAME?</v>
          </cell>
          <cell r="AR74" t="e">
            <v>#NAME?</v>
          </cell>
        </row>
        <row r="75">
          <cell r="C75">
            <v>12</v>
          </cell>
          <cell r="D75" t="e">
            <v>#NAME?</v>
          </cell>
          <cell r="E75" t="e">
            <v>#NAME?</v>
          </cell>
          <cell r="F75" t="e">
            <v>#NAME?</v>
          </cell>
          <cell r="G75" t="e">
            <v>#NAME?</v>
          </cell>
          <cell r="H75" t="e">
            <v>#NAME?</v>
          </cell>
          <cell r="I75" t="e">
            <v>#NAME?</v>
          </cell>
          <cell r="J75" t="e">
            <v>#NAME?</v>
          </cell>
          <cell r="K75" t="e">
            <v>#NAME?</v>
          </cell>
          <cell r="L75" t="e">
            <v>#NAME?</v>
          </cell>
          <cell r="M75" t="e">
            <v>#NAME?</v>
          </cell>
          <cell r="N75" t="e">
            <v>#NAME?</v>
          </cell>
          <cell r="O75" t="e">
            <v>#NAME?</v>
          </cell>
          <cell r="P75" t="e">
            <v>#NAME?</v>
          </cell>
          <cell r="Q75" t="e">
            <v>#NAME?</v>
          </cell>
          <cell r="R75" t="e">
            <v>#NAME?</v>
          </cell>
          <cell r="S75" t="e">
            <v>#NAME?</v>
          </cell>
          <cell r="T75" t="e">
            <v>#NAME?</v>
          </cell>
          <cell r="U75" t="e">
            <v>#NAME?</v>
          </cell>
          <cell r="V75" t="e">
            <v>#NAME?</v>
          </cell>
          <cell r="W75" t="e">
            <v>#NAME?</v>
          </cell>
          <cell r="X75" t="e">
            <v>#NAME?</v>
          </cell>
          <cell r="Y75" t="e">
            <v>#NAME?</v>
          </cell>
          <cell r="Z75" t="e">
            <v>#NAME?</v>
          </cell>
          <cell r="AA75" t="e">
            <v>#NAME?</v>
          </cell>
          <cell r="AB75" t="e">
            <v>#NAME?</v>
          </cell>
          <cell r="AC75" t="e">
            <v>#NAME?</v>
          </cell>
          <cell r="AD75" t="e">
            <v>#NAME?</v>
          </cell>
          <cell r="AE75" t="e">
            <v>#NAME?</v>
          </cell>
          <cell r="AF75" t="e">
            <v>#NAME?</v>
          </cell>
          <cell r="AG75" t="e">
            <v>#NAME?</v>
          </cell>
          <cell r="AH75" t="e">
            <v>#NAME?</v>
          </cell>
          <cell r="AI75" t="e">
            <v>#NAME?</v>
          </cell>
          <cell r="AJ75" t="e">
            <v>#NAME?</v>
          </cell>
          <cell r="AK75" t="e">
            <v>#NAME?</v>
          </cell>
          <cell r="AL75" t="e">
            <v>#NAME?</v>
          </cell>
          <cell r="AM75" t="e">
            <v>#NAME?</v>
          </cell>
          <cell r="AN75" t="e">
            <v>#NAME?</v>
          </cell>
          <cell r="AO75" t="e">
            <v>#NAME?</v>
          </cell>
          <cell r="AP75" t="e">
            <v>#NAME?</v>
          </cell>
          <cell r="AQ75" t="e">
            <v>#NAME?</v>
          </cell>
          <cell r="AR75" t="e">
            <v>#NAME?</v>
          </cell>
        </row>
      </sheetData>
      <sheetData sheetId="8" refreshError="1">
        <row r="99">
          <cell r="C99" t="e">
            <v>#NAME?</v>
          </cell>
          <cell r="D99" t="e">
            <v>#NAME?</v>
          </cell>
          <cell r="E99" t="e">
            <v>#NAME?</v>
          </cell>
          <cell r="F99" t="e">
            <v>#NAME?</v>
          </cell>
          <cell r="G99" t="e">
            <v>#NAME?</v>
          </cell>
          <cell r="H99" t="e">
            <v>#NAME?</v>
          </cell>
          <cell r="I99" t="e">
            <v>#NAME?</v>
          </cell>
          <cell r="J99" t="e">
            <v>#NAME?</v>
          </cell>
          <cell r="K99" t="e">
            <v>#NAME?</v>
          </cell>
          <cell r="L99" t="e">
            <v>#NAME?</v>
          </cell>
          <cell r="M99" t="e">
            <v>#NAME?</v>
          </cell>
          <cell r="N99" t="e">
            <v>#NAME?</v>
          </cell>
          <cell r="O99" t="e">
            <v>#NAME?</v>
          </cell>
          <cell r="P99" t="e">
            <v>#NAME?</v>
          </cell>
          <cell r="Q99" t="e">
            <v>#NAME?</v>
          </cell>
          <cell r="R99" t="e">
            <v>#NAME?</v>
          </cell>
          <cell r="S99" t="e">
            <v>#NAME?</v>
          </cell>
          <cell r="T99" t="e">
            <v>#NAME?</v>
          </cell>
          <cell r="U99" t="e">
            <v>#NAME?</v>
          </cell>
          <cell r="V99" t="e">
            <v>#NAME?</v>
          </cell>
          <cell r="W99" t="e">
            <v>#NAME?</v>
          </cell>
          <cell r="X99" t="e">
            <v>#NAME?</v>
          </cell>
          <cell r="Y99" t="e">
            <v>#NAME?</v>
          </cell>
          <cell r="Z99" t="e">
            <v>#NAME?</v>
          </cell>
          <cell r="AA99" t="e">
            <v>#NAME?</v>
          </cell>
          <cell r="AB99" t="e">
            <v>#NAME?</v>
          </cell>
          <cell r="AC99" t="e">
            <v>#NAME?</v>
          </cell>
          <cell r="AD99" t="e">
            <v>#NAME?</v>
          </cell>
          <cell r="AE99" t="e">
            <v>#NAME?</v>
          </cell>
          <cell r="AF99" t="e">
            <v>#NAME?</v>
          </cell>
          <cell r="AG99" t="e">
            <v>#NAME?</v>
          </cell>
          <cell r="AH99" t="e">
            <v>#NAME?</v>
          </cell>
          <cell r="AI99" t="e">
            <v>#NAME?</v>
          </cell>
          <cell r="AJ99" t="e">
            <v>#NAME?</v>
          </cell>
          <cell r="AK99" t="e">
            <v>#NAME?</v>
          </cell>
          <cell r="AL99" t="e">
            <v>#NAME?</v>
          </cell>
          <cell r="AM99" t="e">
            <v>#NAME?</v>
          </cell>
          <cell r="AN99" t="e">
            <v>#NAME?</v>
          </cell>
          <cell r="AO99" t="e">
            <v>#NAME?</v>
          </cell>
          <cell r="AP99" t="e">
            <v>#NAME?</v>
          </cell>
          <cell r="AQ99" t="e">
            <v>#NAME?</v>
          </cell>
          <cell r="AR99" t="e">
            <v>#NAME?</v>
          </cell>
        </row>
      </sheetData>
      <sheetData sheetId="9" refreshError="1">
        <row r="208">
          <cell r="C208" t="e">
            <v>#NAME?</v>
          </cell>
          <cell r="D208" t="e">
            <v>#NAME?</v>
          </cell>
          <cell r="E208" t="e">
            <v>#NAME?</v>
          </cell>
          <cell r="F208" t="e">
            <v>#NAME?</v>
          </cell>
          <cell r="G208" t="e">
            <v>#NAME?</v>
          </cell>
          <cell r="H208" t="e">
            <v>#NAME?</v>
          </cell>
          <cell r="I208" t="e">
            <v>#NAME?</v>
          </cell>
          <cell r="J208" t="e">
            <v>#NAME?</v>
          </cell>
          <cell r="K208" t="e">
            <v>#NAME?</v>
          </cell>
          <cell r="L208" t="e">
            <v>#NAME?</v>
          </cell>
          <cell r="M208" t="e">
            <v>#NAME?</v>
          </cell>
          <cell r="N208" t="e">
            <v>#NAME?</v>
          </cell>
          <cell r="O208" t="e">
            <v>#NAME?</v>
          </cell>
          <cell r="P208" t="e">
            <v>#NAME?</v>
          </cell>
          <cell r="Q208" t="e">
            <v>#NAME?</v>
          </cell>
          <cell r="R208" t="e">
            <v>#NAME?</v>
          </cell>
          <cell r="S208" t="e">
            <v>#NAME?</v>
          </cell>
          <cell r="T208" t="e">
            <v>#NAME?</v>
          </cell>
          <cell r="U208" t="e">
            <v>#NAME?</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t="e">
            <v>#NAME?</v>
          </cell>
          <cell r="AG208" t="e">
            <v>#NAME?</v>
          </cell>
          <cell r="AH208" t="e">
            <v>#NAME?</v>
          </cell>
          <cell r="AI208" t="e">
            <v>#NAME?</v>
          </cell>
          <cell r="AJ208" t="e">
            <v>#NAME?</v>
          </cell>
          <cell r="AK208" t="e">
            <v>#NAME?</v>
          </cell>
          <cell r="AL208" t="e">
            <v>#NAME?</v>
          </cell>
          <cell r="AM208" t="e">
            <v>#NAME?</v>
          </cell>
          <cell r="AN208" t="e">
            <v>#NAME?</v>
          </cell>
          <cell r="AO208" t="e">
            <v>#NAME?</v>
          </cell>
          <cell r="AP208" t="e">
            <v>#NAME?</v>
          </cell>
          <cell r="AQ208" t="e">
            <v>#NAME?</v>
          </cell>
          <cell r="AR208" t="e">
            <v>#NAME?</v>
          </cell>
        </row>
      </sheetData>
      <sheetData sheetId="10" refreshError="1"/>
      <sheetData sheetId="11" refreshError="1"/>
      <sheetData sheetId="12" refreshError="1">
        <row r="533">
          <cell r="C533" t="e">
            <v>#NAME?</v>
          </cell>
          <cell r="D533" t="e">
            <v>#NAME?</v>
          </cell>
          <cell r="E533" t="e">
            <v>#NAME?</v>
          </cell>
          <cell r="F533" t="e">
            <v>#NAME?</v>
          </cell>
          <cell r="G533" t="e">
            <v>#NAME?</v>
          </cell>
          <cell r="H533" t="e">
            <v>#NAME?</v>
          </cell>
          <cell r="I533" t="e">
            <v>#NAME?</v>
          </cell>
          <cell r="J533" t="e">
            <v>#NAME?</v>
          </cell>
          <cell r="K533" t="e">
            <v>#NAME?</v>
          </cell>
          <cell r="L533" t="e">
            <v>#NAME?</v>
          </cell>
          <cell r="M533" t="e">
            <v>#NAME?</v>
          </cell>
          <cell r="N533" t="e">
            <v>#NAME?</v>
          </cell>
          <cell r="O533" t="e">
            <v>#NAME?</v>
          </cell>
          <cell r="P533" t="e">
            <v>#NAME?</v>
          </cell>
          <cell r="Q533" t="e">
            <v>#NAME?</v>
          </cell>
          <cell r="R533" t="e">
            <v>#NAME?</v>
          </cell>
          <cell r="S533" t="e">
            <v>#NAME?</v>
          </cell>
          <cell r="T533" t="e">
            <v>#NAME?</v>
          </cell>
          <cell r="U533" t="e">
            <v>#NAME?</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t="e">
            <v>#NAME?</v>
          </cell>
          <cell r="AG533" t="e">
            <v>#NAME?</v>
          </cell>
          <cell r="AH533" t="e">
            <v>#NAME?</v>
          </cell>
          <cell r="AI533" t="e">
            <v>#NAME?</v>
          </cell>
          <cell r="AJ533" t="e">
            <v>#NAME?</v>
          </cell>
          <cell r="AK533" t="e">
            <v>#NAME?</v>
          </cell>
          <cell r="AL533" t="e">
            <v>#NAME?</v>
          </cell>
          <cell r="AM533" t="e">
            <v>#NAME?</v>
          </cell>
          <cell r="AN533" t="e">
            <v>#NAME?</v>
          </cell>
          <cell r="AO533" t="e">
            <v>#NAME?</v>
          </cell>
          <cell r="AP533" t="e">
            <v>#NAME?</v>
          </cell>
          <cell r="AQ533" t="e">
            <v>#NAME?</v>
          </cell>
          <cell r="AR533" t="e">
            <v>#NAME?</v>
          </cell>
        </row>
        <row r="534">
          <cell r="C534" t="e">
            <v>#NAME?</v>
          </cell>
          <cell r="D534" t="e">
            <v>#NAME?</v>
          </cell>
          <cell r="E534" t="e">
            <v>#NAME?</v>
          </cell>
          <cell r="F534" t="e">
            <v>#NAME?</v>
          </cell>
          <cell r="G534" t="e">
            <v>#NAME?</v>
          </cell>
          <cell r="H534" t="e">
            <v>#NAME?</v>
          </cell>
          <cell r="I534" t="e">
            <v>#NAME?</v>
          </cell>
          <cell r="J534" t="e">
            <v>#NAME?</v>
          </cell>
          <cell r="K534" t="e">
            <v>#NAME?</v>
          </cell>
          <cell r="L534" t="e">
            <v>#NAME?</v>
          </cell>
          <cell r="M534" t="e">
            <v>#NAME?</v>
          </cell>
          <cell r="N534" t="e">
            <v>#NAME?</v>
          </cell>
          <cell r="O534" t="e">
            <v>#NAME?</v>
          </cell>
          <cell r="P534" t="e">
            <v>#NAME?</v>
          </cell>
          <cell r="Q534" t="e">
            <v>#NAME?</v>
          </cell>
          <cell r="R534" t="e">
            <v>#NAME?</v>
          </cell>
          <cell r="S534" t="e">
            <v>#NAME?</v>
          </cell>
          <cell r="T534" t="e">
            <v>#NAME?</v>
          </cell>
          <cell r="U534" t="e">
            <v>#NAME?</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t="e">
            <v>#NAME?</v>
          </cell>
          <cell r="AG534" t="e">
            <v>#NAME?</v>
          </cell>
          <cell r="AH534" t="e">
            <v>#NAME?</v>
          </cell>
          <cell r="AI534" t="e">
            <v>#NAME?</v>
          </cell>
          <cell r="AJ534" t="e">
            <v>#NAME?</v>
          </cell>
          <cell r="AK534" t="e">
            <v>#NAME?</v>
          </cell>
          <cell r="AL534" t="e">
            <v>#NAME?</v>
          </cell>
          <cell r="AM534" t="e">
            <v>#NAME?</v>
          </cell>
          <cell r="AN534" t="e">
            <v>#NAME?</v>
          </cell>
          <cell r="AO534" t="e">
            <v>#NAME?</v>
          </cell>
          <cell r="AP534" t="e">
            <v>#NAME?</v>
          </cell>
          <cell r="AQ534" t="e">
            <v>#NAME?</v>
          </cell>
          <cell r="AR534" t="e">
            <v>#NAME?</v>
          </cell>
        </row>
      </sheetData>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LBaseBV"/>
      <sheetName val="Hoja2"/>
      <sheetName val="Workspace"/>
      <sheetName val="Hose"/>
      <sheetName val="Accesorios"/>
      <sheetName val="Hoja4"/>
      <sheetName val="tank2"/>
      <sheetName val="Pump Calcs"/>
      <sheetName val="Fluid"/>
      <sheetName val="Pump"/>
      <sheetName val="tank1"/>
      <sheetName val="DATA"/>
      <sheetName val="Calculations"/>
      <sheetName val="EspTubo1"/>
      <sheetName val="Hoja1"/>
      <sheetName val="EspTubo"/>
      <sheetName val="conv"/>
      <sheetName val="fittings"/>
      <sheetName val="DuctileIron"/>
      <sheetName val="Concrete"/>
      <sheetName val="CS"/>
      <sheetName val="SSteelPipe"/>
      <sheetName val="pipeHDPE"/>
      <sheetName val="PipePVC"/>
      <sheetName val="PipePVCPeru"/>
      <sheetName val="FRPPipe"/>
      <sheetName val="CooperPipe"/>
      <sheetName val="CooperTubing"/>
      <sheetName val="Duct"/>
      <sheetName val="Rouhness"/>
      <sheetName val="Material"/>
      <sheetName val="Wind Loads"/>
      <sheetName val="Sensib. IE-VACSN"/>
      <sheetName val="Requerimiento"/>
      <sheetName val="Sheet1"/>
      <sheetName val="PPTOALT1"/>
      <sheetName val="POSESIÓN"/>
      <sheetName val="Resumen"/>
      <sheetName val="sensibilidad propoli"/>
      <sheetName val="sensibilidad.proliv"/>
      <sheetName val="POLINOMICA"/>
      <sheetName val="BD"/>
      <sheetName val="N°1"/>
      <sheetName val="Com-102"/>
      <sheetName val="FINAL"/>
      <sheetName val="Listas"/>
      <sheetName val="P2"/>
      <sheetName val="P3"/>
      <sheetName val="Base_datos"/>
    </sheetNames>
    <sheetDataSet>
      <sheetData sheetId="0" refreshError="1"/>
      <sheetData sheetId="1" refreshError="1"/>
      <sheetData sheetId="2" refreshError="1"/>
      <sheetData sheetId="3" refreshError="1">
        <row r="1">
          <cell r="A1" t="str">
            <v>LP SAE100R5</v>
          </cell>
          <cell r="B1">
            <v>3</v>
          </cell>
        </row>
        <row r="2">
          <cell r="A2" t="str">
            <v>MP SAE100R2</v>
          </cell>
          <cell r="B2">
            <v>5</v>
          </cell>
        </row>
        <row r="3">
          <cell r="A3" t="str">
            <v>HP SAE100R9</v>
          </cell>
          <cell r="B3">
            <v>7</v>
          </cell>
        </row>
        <row r="21">
          <cell r="A21">
            <v>0.1875</v>
          </cell>
        </row>
        <row r="22">
          <cell r="A22">
            <v>0.25</v>
          </cell>
        </row>
        <row r="23">
          <cell r="A23">
            <v>0.3125</v>
          </cell>
        </row>
        <row r="24">
          <cell r="A24">
            <v>0.375</v>
          </cell>
        </row>
        <row r="25">
          <cell r="A25">
            <v>0.40625</v>
          </cell>
        </row>
        <row r="26">
          <cell r="A26">
            <v>0.5</v>
          </cell>
        </row>
        <row r="27">
          <cell r="A27">
            <v>0.625</v>
          </cell>
        </row>
        <row r="28">
          <cell r="A28">
            <v>0.75</v>
          </cell>
        </row>
        <row r="29">
          <cell r="A29">
            <v>0.875</v>
          </cell>
        </row>
        <row r="30">
          <cell r="A30">
            <v>1</v>
          </cell>
        </row>
        <row r="31">
          <cell r="A31">
            <v>1.125</v>
          </cell>
        </row>
        <row r="32">
          <cell r="A32">
            <v>1.25</v>
          </cell>
        </row>
        <row r="33">
          <cell r="A33">
            <v>1.375</v>
          </cell>
        </row>
        <row r="34">
          <cell r="A34">
            <v>1.5</v>
          </cell>
        </row>
        <row r="35">
          <cell r="A35">
            <v>1.8125</v>
          </cell>
        </row>
        <row r="36">
          <cell r="A36">
            <v>2</v>
          </cell>
        </row>
        <row r="37">
          <cell r="A37">
            <v>2.375</v>
          </cell>
        </row>
        <row r="38">
          <cell r="A38">
            <v>2.5</v>
          </cell>
        </row>
        <row r="39">
          <cell r="A39">
            <v>3</v>
          </cell>
        </row>
        <row r="40">
          <cell r="A40">
            <v>3.5</v>
          </cell>
        </row>
        <row r="41">
          <cell r="A41">
            <v>4</v>
          </cell>
        </row>
        <row r="42">
          <cell r="A42">
            <v>4.5</v>
          </cell>
        </row>
        <row r="43">
          <cell r="A43">
            <v>5</v>
          </cell>
        </row>
        <row r="44">
          <cell r="A44">
            <v>6</v>
          </cell>
        </row>
        <row r="45">
          <cell r="A45">
            <v>7</v>
          </cell>
        </row>
        <row r="46">
          <cell r="A46">
            <v>8</v>
          </cell>
        </row>
        <row r="47">
          <cell r="A47">
            <v>9</v>
          </cell>
        </row>
        <row r="48">
          <cell r="A48">
            <v>10</v>
          </cell>
        </row>
        <row r="49">
          <cell r="A49">
            <v>11</v>
          </cell>
        </row>
        <row r="50">
          <cell r="A50">
            <v>12</v>
          </cell>
        </row>
        <row r="51">
          <cell r="A51">
            <v>14</v>
          </cell>
        </row>
        <row r="52">
          <cell r="A52">
            <v>16</v>
          </cell>
        </row>
        <row r="53">
          <cell r="A53">
            <v>18</v>
          </cell>
        </row>
        <row r="54">
          <cell r="A54">
            <v>20</v>
          </cell>
        </row>
        <row r="55">
          <cell r="A55">
            <v>24</v>
          </cell>
        </row>
        <row r="56">
          <cell r="A56">
            <v>30</v>
          </cell>
        </row>
        <row r="57">
          <cell r="A57">
            <v>32</v>
          </cell>
        </row>
        <row r="58">
          <cell r="A58">
            <v>34</v>
          </cell>
        </row>
        <row r="59">
          <cell r="A59">
            <v>36</v>
          </cell>
        </row>
        <row r="60">
          <cell r="A60">
            <v>42</v>
          </cell>
        </row>
        <row r="61">
          <cell r="A61">
            <v>45</v>
          </cell>
        </row>
        <row r="62">
          <cell r="A62">
            <v>48</v>
          </cell>
        </row>
        <row r="63">
          <cell r="A63">
            <v>51</v>
          </cell>
        </row>
        <row r="64">
          <cell r="A64">
            <v>54</v>
          </cell>
        </row>
        <row r="65">
          <cell r="A65">
            <v>57</v>
          </cell>
        </row>
        <row r="66">
          <cell r="A66">
            <v>60</v>
          </cell>
        </row>
        <row r="67">
          <cell r="A67">
            <v>63</v>
          </cell>
        </row>
        <row r="68">
          <cell r="A68">
            <v>66</v>
          </cell>
        </row>
        <row r="69">
          <cell r="A69">
            <v>69</v>
          </cell>
        </row>
        <row r="70">
          <cell r="A70">
            <v>72</v>
          </cell>
        </row>
        <row r="71">
          <cell r="A71">
            <v>75</v>
          </cell>
        </row>
        <row r="72">
          <cell r="A72">
            <v>78</v>
          </cell>
        </row>
        <row r="73">
          <cell r="A73">
            <v>81</v>
          </cell>
        </row>
        <row r="74">
          <cell r="A74">
            <v>84</v>
          </cell>
        </row>
        <row r="75">
          <cell r="A75">
            <v>87</v>
          </cell>
        </row>
        <row r="76">
          <cell r="A76">
            <v>90</v>
          </cell>
        </row>
        <row r="77">
          <cell r="A77">
            <v>96</v>
          </cell>
        </row>
        <row r="78">
          <cell r="A78">
            <v>102</v>
          </cell>
        </row>
        <row r="79">
          <cell r="A79">
            <v>108</v>
          </cell>
        </row>
        <row r="80">
          <cell r="A80">
            <v>114</v>
          </cell>
        </row>
        <row r="81">
          <cell r="A81">
            <v>120</v>
          </cell>
        </row>
        <row r="82">
          <cell r="A82">
            <v>126</v>
          </cell>
        </row>
        <row r="83">
          <cell r="A83">
            <v>132</v>
          </cell>
        </row>
        <row r="84">
          <cell r="A84">
            <v>138</v>
          </cell>
        </row>
        <row r="85">
          <cell r="A85">
            <v>144</v>
          </cell>
        </row>
      </sheetData>
      <sheetData sheetId="4" refreshError="1">
        <row r="4">
          <cell r="B4" t="str">
            <v>Standard Threaded(C)</v>
          </cell>
          <cell r="C4">
            <v>24</v>
          </cell>
          <cell r="D4">
            <v>0</v>
          </cell>
          <cell r="E4">
            <v>0</v>
          </cell>
          <cell r="F4">
            <v>0</v>
          </cell>
          <cell r="G4">
            <v>30</v>
          </cell>
          <cell r="H4" t="str">
            <v>A-29</v>
          </cell>
        </row>
        <row r="5">
          <cell r="B5" t="str">
            <v>Standard Threaded 45 deg.(C)</v>
          </cell>
          <cell r="C5">
            <v>24</v>
          </cell>
          <cell r="D5">
            <v>0</v>
          </cell>
          <cell r="E5">
            <v>0</v>
          </cell>
          <cell r="F5">
            <v>0</v>
          </cell>
          <cell r="G5">
            <v>30</v>
          </cell>
          <cell r="H5" t="str">
            <v>A-30</v>
          </cell>
        </row>
        <row r="6">
          <cell r="B6" t="str">
            <v>Mitre(C)</v>
          </cell>
          <cell r="C6">
            <v>24</v>
          </cell>
          <cell r="D6">
            <v>0</v>
          </cell>
          <cell r="E6">
            <v>0</v>
          </cell>
          <cell r="F6">
            <v>0</v>
          </cell>
          <cell r="G6">
            <v>50</v>
          </cell>
          <cell r="H6" t="str">
            <v>A-29</v>
          </cell>
        </row>
        <row r="7">
          <cell r="B7" t="str">
            <v>Mitre 15 deg.(C)</v>
          </cell>
          <cell r="C7">
            <v>24</v>
          </cell>
          <cell r="D7">
            <v>0</v>
          </cell>
          <cell r="E7">
            <v>0</v>
          </cell>
          <cell r="F7">
            <v>0</v>
          </cell>
          <cell r="G7">
            <v>50</v>
          </cell>
          <cell r="H7" t="str">
            <v>A-29</v>
          </cell>
        </row>
        <row r="8">
          <cell r="B8" t="str">
            <v>Mitre 30 deg.(C)</v>
          </cell>
          <cell r="C8">
            <v>24</v>
          </cell>
          <cell r="D8">
            <v>0</v>
          </cell>
          <cell r="E8">
            <v>0</v>
          </cell>
          <cell r="F8">
            <v>0</v>
          </cell>
          <cell r="G8">
            <v>50</v>
          </cell>
          <cell r="H8" t="str">
            <v>A-29</v>
          </cell>
        </row>
        <row r="9">
          <cell r="B9" t="str">
            <v>Mitre 45 deg.(C)</v>
          </cell>
          <cell r="C9">
            <v>24</v>
          </cell>
          <cell r="D9">
            <v>0</v>
          </cell>
          <cell r="E9">
            <v>0</v>
          </cell>
          <cell r="F9">
            <v>0</v>
          </cell>
          <cell r="G9">
            <v>50</v>
          </cell>
          <cell r="H9" t="str">
            <v>A-29</v>
          </cell>
        </row>
        <row r="10">
          <cell r="B10" t="str">
            <v>Mitre 60 deg.(C)</v>
          </cell>
          <cell r="C10">
            <v>24</v>
          </cell>
          <cell r="D10">
            <v>0</v>
          </cell>
          <cell r="E10">
            <v>0</v>
          </cell>
          <cell r="F10">
            <v>0</v>
          </cell>
          <cell r="G10">
            <v>50</v>
          </cell>
          <cell r="H10" t="str">
            <v>A-29</v>
          </cell>
        </row>
        <row r="11">
          <cell r="B11" t="str">
            <v>Mitre 75 deg.(C)</v>
          </cell>
          <cell r="C11">
            <v>24</v>
          </cell>
          <cell r="D11">
            <v>0</v>
          </cell>
          <cell r="E11">
            <v>0</v>
          </cell>
          <cell r="F11">
            <v>0</v>
          </cell>
          <cell r="G11">
            <v>50</v>
          </cell>
          <cell r="H11" t="str">
            <v>A-29</v>
          </cell>
        </row>
        <row r="12">
          <cell r="B12" t="str">
            <v>Smooth Flanged r/D=1(C)</v>
          </cell>
          <cell r="C12">
            <v>24</v>
          </cell>
          <cell r="D12">
            <v>0</v>
          </cell>
          <cell r="E12">
            <v>0</v>
          </cell>
          <cell r="F12">
            <v>0</v>
          </cell>
          <cell r="G12">
            <v>20</v>
          </cell>
          <cell r="H12" t="str">
            <v>A-29</v>
          </cell>
        </row>
        <row r="13">
          <cell r="B13" t="str">
            <v>Smooth Flanged r/D=1 - 15 deg.(C)</v>
          </cell>
          <cell r="C13">
            <v>24</v>
          </cell>
          <cell r="D13">
            <v>0</v>
          </cell>
          <cell r="E13">
            <v>0</v>
          </cell>
          <cell r="F13">
            <v>0</v>
          </cell>
          <cell r="G13">
            <v>20</v>
          </cell>
          <cell r="H13" t="str">
            <v>A-29</v>
          </cell>
        </row>
        <row r="14">
          <cell r="B14" t="str">
            <v>Smooth Flanged r/D=1 - 30 deg.(C)</v>
          </cell>
          <cell r="C14">
            <v>24</v>
          </cell>
          <cell r="D14">
            <v>0</v>
          </cell>
          <cell r="E14">
            <v>0</v>
          </cell>
          <cell r="F14">
            <v>0</v>
          </cell>
          <cell r="G14">
            <v>20</v>
          </cell>
          <cell r="H14" t="str">
            <v>A-29</v>
          </cell>
        </row>
        <row r="15">
          <cell r="B15" t="str">
            <v>Smooth Flanged r/D=1 - 45 deg.(C)</v>
          </cell>
          <cell r="C15">
            <v>24</v>
          </cell>
          <cell r="D15">
            <v>0</v>
          </cell>
          <cell r="E15">
            <v>0</v>
          </cell>
          <cell r="F15">
            <v>0</v>
          </cell>
          <cell r="G15">
            <v>20</v>
          </cell>
          <cell r="H15" t="str">
            <v>A-29</v>
          </cell>
        </row>
        <row r="16">
          <cell r="B16" t="str">
            <v>Smooth Flanged r/D=1 - 60 deg.(C)</v>
          </cell>
          <cell r="C16">
            <v>24</v>
          </cell>
          <cell r="D16">
            <v>0</v>
          </cell>
          <cell r="E16">
            <v>0</v>
          </cell>
          <cell r="F16">
            <v>0</v>
          </cell>
          <cell r="G16">
            <v>20</v>
          </cell>
          <cell r="H16" t="str">
            <v>A-29</v>
          </cell>
        </row>
        <row r="17">
          <cell r="B17" t="str">
            <v>Smooth Flanged r/D=1 - 75 deg.(C)</v>
          </cell>
          <cell r="C17">
            <v>24</v>
          </cell>
          <cell r="D17">
            <v>0</v>
          </cell>
          <cell r="E17">
            <v>0</v>
          </cell>
          <cell r="F17">
            <v>0</v>
          </cell>
          <cell r="G17">
            <v>20</v>
          </cell>
          <cell r="H17" t="str">
            <v>A-29</v>
          </cell>
        </row>
        <row r="18">
          <cell r="B18" t="str">
            <v>Smooth Flanged r/D=1 - 105 deg.(C)</v>
          </cell>
          <cell r="C18">
            <v>24</v>
          </cell>
          <cell r="D18">
            <v>0</v>
          </cell>
          <cell r="E18">
            <v>0</v>
          </cell>
          <cell r="F18">
            <v>0</v>
          </cell>
          <cell r="G18">
            <v>20</v>
          </cell>
          <cell r="H18" t="str">
            <v>A-29</v>
          </cell>
        </row>
        <row r="19">
          <cell r="B19" t="str">
            <v>Smooth Flanged r/D=1 - 120 deg.(C)</v>
          </cell>
          <cell r="C19">
            <v>24</v>
          </cell>
          <cell r="D19">
            <v>0</v>
          </cell>
          <cell r="E19">
            <v>0</v>
          </cell>
          <cell r="F19">
            <v>0</v>
          </cell>
          <cell r="G19">
            <v>20</v>
          </cell>
          <cell r="H19" t="str">
            <v>A-29</v>
          </cell>
        </row>
        <row r="20">
          <cell r="B20" t="str">
            <v>Smooth Flanged r/D=1 - 135 deg.(C)</v>
          </cell>
          <cell r="C20">
            <v>24</v>
          </cell>
          <cell r="D20">
            <v>0</v>
          </cell>
          <cell r="E20">
            <v>0</v>
          </cell>
          <cell r="F20">
            <v>0</v>
          </cell>
          <cell r="G20">
            <v>20</v>
          </cell>
          <cell r="H20" t="str">
            <v>A-29</v>
          </cell>
        </row>
        <row r="21">
          <cell r="B21" t="str">
            <v>Smooth Flanged r/D=1 - 150 deg.(C)</v>
          </cell>
          <cell r="C21">
            <v>24</v>
          </cell>
          <cell r="D21">
            <v>0</v>
          </cell>
          <cell r="E21">
            <v>0</v>
          </cell>
          <cell r="F21">
            <v>0</v>
          </cell>
          <cell r="G21">
            <v>20</v>
          </cell>
          <cell r="H21" t="str">
            <v>A-29</v>
          </cell>
        </row>
        <row r="22">
          <cell r="B22" t="str">
            <v>Smooth Flanged r/D=1 - 165 deg.(C)</v>
          </cell>
          <cell r="C22">
            <v>24</v>
          </cell>
          <cell r="D22">
            <v>0</v>
          </cell>
          <cell r="E22">
            <v>0</v>
          </cell>
          <cell r="F22">
            <v>0</v>
          </cell>
          <cell r="G22">
            <v>20</v>
          </cell>
          <cell r="H22" t="str">
            <v>A-29</v>
          </cell>
        </row>
        <row r="23">
          <cell r="B23" t="str">
            <v>Smooth Flanged r/D=1.5(C)</v>
          </cell>
          <cell r="C23">
            <v>24</v>
          </cell>
          <cell r="D23">
            <v>0</v>
          </cell>
          <cell r="E23">
            <v>0</v>
          </cell>
          <cell r="F23">
            <v>0</v>
          </cell>
          <cell r="G23">
            <v>14</v>
          </cell>
          <cell r="H23" t="str">
            <v>A-29</v>
          </cell>
        </row>
        <row r="24">
          <cell r="B24" t="str">
            <v>Smooth Flanged r/D=1.5 - 15 deg.(C)</v>
          </cell>
          <cell r="C24">
            <v>24</v>
          </cell>
          <cell r="D24">
            <v>0</v>
          </cell>
          <cell r="E24">
            <v>0</v>
          </cell>
          <cell r="F24">
            <v>0</v>
          </cell>
          <cell r="G24">
            <v>14</v>
          </cell>
          <cell r="H24" t="str">
            <v>A-29</v>
          </cell>
        </row>
        <row r="25">
          <cell r="B25" t="str">
            <v>Smooth Flanged r/D=1.5 - 30 deg.(C)</v>
          </cell>
          <cell r="C25">
            <v>24</v>
          </cell>
          <cell r="D25">
            <v>0</v>
          </cell>
          <cell r="E25">
            <v>0</v>
          </cell>
          <cell r="F25">
            <v>0</v>
          </cell>
          <cell r="G25">
            <v>14</v>
          </cell>
          <cell r="H25" t="str">
            <v>A-29</v>
          </cell>
        </row>
        <row r="26">
          <cell r="B26" t="str">
            <v>Smooth Flanged r/D=1.5 - 45 deg.(C)</v>
          </cell>
          <cell r="C26">
            <v>24</v>
          </cell>
          <cell r="D26">
            <v>0</v>
          </cell>
          <cell r="E26">
            <v>0</v>
          </cell>
          <cell r="F26">
            <v>0</v>
          </cell>
          <cell r="G26">
            <v>14</v>
          </cell>
          <cell r="H26" t="str">
            <v>A-29</v>
          </cell>
        </row>
        <row r="27">
          <cell r="B27" t="str">
            <v>Smooth Flanged r/D=1.5 - 60 deg.(C)</v>
          </cell>
          <cell r="C27">
            <v>24</v>
          </cell>
          <cell r="D27">
            <v>0</v>
          </cell>
          <cell r="E27">
            <v>0</v>
          </cell>
          <cell r="F27">
            <v>0</v>
          </cell>
          <cell r="G27">
            <v>14</v>
          </cell>
          <cell r="H27" t="str">
            <v>A-29</v>
          </cell>
        </row>
        <row r="28">
          <cell r="B28" t="str">
            <v>Smooth Flanged r/D=1.5 - 75 deg.(C)</v>
          </cell>
          <cell r="C28">
            <v>24</v>
          </cell>
          <cell r="D28">
            <v>0</v>
          </cell>
          <cell r="E28">
            <v>0</v>
          </cell>
          <cell r="F28">
            <v>0</v>
          </cell>
          <cell r="G28">
            <v>14</v>
          </cell>
          <cell r="H28" t="str">
            <v>A-29</v>
          </cell>
        </row>
        <row r="29">
          <cell r="B29" t="str">
            <v>Smooth Flanged r/D=1.5 - 105 deg.(C)</v>
          </cell>
          <cell r="C29">
            <v>24</v>
          </cell>
          <cell r="D29">
            <v>0</v>
          </cell>
          <cell r="E29">
            <v>0</v>
          </cell>
          <cell r="F29">
            <v>0</v>
          </cell>
          <cell r="G29">
            <v>14</v>
          </cell>
          <cell r="H29" t="str">
            <v>A-29</v>
          </cell>
        </row>
        <row r="30">
          <cell r="B30" t="str">
            <v>Smooth Flanged r/D=1.5 - 120 deg.(C)</v>
          </cell>
          <cell r="C30">
            <v>24</v>
          </cell>
          <cell r="D30">
            <v>0</v>
          </cell>
          <cell r="E30">
            <v>0</v>
          </cell>
          <cell r="F30">
            <v>0</v>
          </cell>
          <cell r="G30">
            <v>14</v>
          </cell>
          <cell r="H30" t="str">
            <v>A-29</v>
          </cell>
        </row>
        <row r="31">
          <cell r="B31" t="str">
            <v>Smooth Flanged r/D=1.5 - 135 deg.(C)</v>
          </cell>
          <cell r="C31">
            <v>24</v>
          </cell>
          <cell r="D31">
            <v>0</v>
          </cell>
          <cell r="E31">
            <v>0</v>
          </cell>
          <cell r="F31">
            <v>0</v>
          </cell>
          <cell r="G31">
            <v>14</v>
          </cell>
          <cell r="H31" t="str">
            <v>A-29</v>
          </cell>
        </row>
        <row r="32">
          <cell r="B32" t="str">
            <v>Smooth Flanged r/D=1.5 - 150 deg.(C)</v>
          </cell>
          <cell r="C32">
            <v>24</v>
          </cell>
          <cell r="D32">
            <v>0</v>
          </cell>
          <cell r="E32">
            <v>0</v>
          </cell>
          <cell r="F32">
            <v>0</v>
          </cell>
          <cell r="G32">
            <v>14</v>
          </cell>
          <cell r="H32" t="str">
            <v>A-29</v>
          </cell>
        </row>
        <row r="33">
          <cell r="B33" t="str">
            <v>Smooth Flanged r/D=1.5 - 165 deg.(C)</v>
          </cell>
          <cell r="C33">
            <v>24</v>
          </cell>
          <cell r="D33">
            <v>0</v>
          </cell>
          <cell r="E33">
            <v>0</v>
          </cell>
          <cell r="F33">
            <v>0</v>
          </cell>
          <cell r="G33">
            <v>14</v>
          </cell>
          <cell r="H33" t="str">
            <v>A-29</v>
          </cell>
        </row>
        <row r="34">
          <cell r="B34" t="str">
            <v>Smooth Flanged r/D=2(C)</v>
          </cell>
          <cell r="C34">
            <v>24</v>
          </cell>
          <cell r="D34">
            <v>0</v>
          </cell>
          <cell r="E34">
            <v>0</v>
          </cell>
          <cell r="F34">
            <v>0</v>
          </cell>
          <cell r="G34">
            <v>12</v>
          </cell>
          <cell r="H34" t="str">
            <v>A-29</v>
          </cell>
        </row>
        <row r="35">
          <cell r="B35" t="str">
            <v>Smooth Flanged r/D=2 - 15 deg.(C)</v>
          </cell>
          <cell r="C35">
            <v>24</v>
          </cell>
          <cell r="D35">
            <v>0</v>
          </cell>
          <cell r="E35">
            <v>0</v>
          </cell>
          <cell r="F35">
            <v>0</v>
          </cell>
          <cell r="G35">
            <v>12</v>
          </cell>
          <cell r="H35" t="str">
            <v>A-29</v>
          </cell>
        </row>
        <row r="36">
          <cell r="B36" t="str">
            <v>Smooth Flanged r/D=2 - 30 deg.(C)</v>
          </cell>
          <cell r="C36">
            <v>24</v>
          </cell>
          <cell r="D36">
            <v>0</v>
          </cell>
          <cell r="E36">
            <v>0</v>
          </cell>
          <cell r="F36">
            <v>0</v>
          </cell>
          <cell r="G36">
            <v>12</v>
          </cell>
          <cell r="H36" t="str">
            <v>A-29</v>
          </cell>
        </row>
        <row r="37">
          <cell r="B37" t="str">
            <v>Smooth Flanged r/D=2 - 45 deg.(C)</v>
          </cell>
          <cell r="C37">
            <v>24</v>
          </cell>
          <cell r="D37">
            <v>0</v>
          </cell>
          <cell r="E37">
            <v>0</v>
          </cell>
          <cell r="F37">
            <v>0</v>
          </cell>
          <cell r="G37">
            <v>12</v>
          </cell>
          <cell r="H37" t="str">
            <v>A-29</v>
          </cell>
        </row>
        <row r="38">
          <cell r="B38" t="str">
            <v>Smooth Flanged r/D=2 - 60 deg.(C)</v>
          </cell>
          <cell r="C38">
            <v>24</v>
          </cell>
          <cell r="D38">
            <v>0</v>
          </cell>
          <cell r="E38">
            <v>0</v>
          </cell>
          <cell r="F38">
            <v>0</v>
          </cell>
          <cell r="G38">
            <v>12</v>
          </cell>
          <cell r="H38" t="str">
            <v>A-29</v>
          </cell>
        </row>
        <row r="39">
          <cell r="B39" t="str">
            <v>Smooth Flanged r/D=2 - 75 deg.(C)</v>
          </cell>
          <cell r="C39">
            <v>24</v>
          </cell>
          <cell r="D39">
            <v>0</v>
          </cell>
          <cell r="E39">
            <v>0</v>
          </cell>
          <cell r="F39">
            <v>0</v>
          </cell>
          <cell r="G39">
            <v>12</v>
          </cell>
          <cell r="H39" t="str">
            <v>A-29</v>
          </cell>
        </row>
        <row r="40">
          <cell r="B40" t="str">
            <v>Smooth Flanged r/D=2 - 105 deg.(C)</v>
          </cell>
          <cell r="C40">
            <v>24</v>
          </cell>
          <cell r="D40">
            <v>0</v>
          </cell>
          <cell r="E40">
            <v>0</v>
          </cell>
          <cell r="F40">
            <v>0</v>
          </cell>
          <cell r="G40">
            <v>12</v>
          </cell>
          <cell r="H40" t="str">
            <v>A-29</v>
          </cell>
        </row>
        <row r="41">
          <cell r="B41" t="str">
            <v>Smooth Flanged r/D=2 - 120 deg.(C)</v>
          </cell>
          <cell r="C41">
            <v>24</v>
          </cell>
          <cell r="D41">
            <v>0</v>
          </cell>
          <cell r="E41">
            <v>0</v>
          </cell>
          <cell r="F41">
            <v>0</v>
          </cell>
          <cell r="G41">
            <v>12</v>
          </cell>
          <cell r="H41" t="str">
            <v>A-29</v>
          </cell>
        </row>
        <row r="42">
          <cell r="B42" t="str">
            <v>Smooth Flanged r/D=2 - 135 deg.(C)</v>
          </cell>
          <cell r="C42">
            <v>24</v>
          </cell>
          <cell r="D42">
            <v>0</v>
          </cell>
          <cell r="E42">
            <v>0</v>
          </cell>
          <cell r="F42">
            <v>0</v>
          </cell>
          <cell r="G42">
            <v>12</v>
          </cell>
          <cell r="H42" t="str">
            <v>A-29</v>
          </cell>
        </row>
        <row r="43">
          <cell r="B43" t="str">
            <v>Smooth Flanged r/D=2 - 150 deg.(C)</v>
          </cell>
          <cell r="C43">
            <v>24</v>
          </cell>
          <cell r="D43">
            <v>0</v>
          </cell>
          <cell r="E43">
            <v>0</v>
          </cell>
          <cell r="F43">
            <v>0</v>
          </cell>
          <cell r="G43">
            <v>12</v>
          </cell>
          <cell r="H43" t="str">
            <v>A-29</v>
          </cell>
        </row>
        <row r="44">
          <cell r="B44" t="str">
            <v>Smooth Flanged r/D=2 - 165 deg.(C)</v>
          </cell>
          <cell r="C44">
            <v>24</v>
          </cell>
          <cell r="D44">
            <v>0</v>
          </cell>
          <cell r="E44">
            <v>0</v>
          </cell>
          <cell r="F44">
            <v>0</v>
          </cell>
          <cell r="G44">
            <v>12</v>
          </cell>
          <cell r="H44" t="str">
            <v>A-29</v>
          </cell>
        </row>
        <row r="45">
          <cell r="B45" t="str">
            <v>Smooth Flanged r/D=3(C)</v>
          </cell>
          <cell r="C45">
            <v>24</v>
          </cell>
          <cell r="D45">
            <v>0</v>
          </cell>
          <cell r="E45">
            <v>0</v>
          </cell>
          <cell r="F45">
            <v>0</v>
          </cell>
          <cell r="G45">
            <v>12</v>
          </cell>
          <cell r="H45" t="str">
            <v>A-29</v>
          </cell>
        </row>
        <row r="46">
          <cell r="B46" t="str">
            <v>Smooth Flanged r/D=3 - 15 deg.(C)</v>
          </cell>
          <cell r="C46">
            <v>24</v>
          </cell>
          <cell r="D46">
            <v>0</v>
          </cell>
          <cell r="E46">
            <v>0</v>
          </cell>
          <cell r="F46">
            <v>0</v>
          </cell>
          <cell r="G46">
            <v>12</v>
          </cell>
          <cell r="H46" t="str">
            <v>A-29</v>
          </cell>
        </row>
        <row r="47">
          <cell r="B47" t="str">
            <v>Smooth Flanged r/D=3 - 30 deg.(C)</v>
          </cell>
          <cell r="C47">
            <v>24</v>
          </cell>
          <cell r="D47">
            <v>0</v>
          </cell>
          <cell r="E47">
            <v>0</v>
          </cell>
          <cell r="F47">
            <v>0</v>
          </cell>
          <cell r="G47">
            <v>12</v>
          </cell>
          <cell r="H47" t="str">
            <v>A-29</v>
          </cell>
        </row>
        <row r="48">
          <cell r="B48" t="str">
            <v>Smooth Flanged r/D=3 - 45 deg.(C)</v>
          </cell>
          <cell r="C48">
            <v>24</v>
          </cell>
          <cell r="D48">
            <v>0</v>
          </cell>
          <cell r="E48">
            <v>0</v>
          </cell>
          <cell r="F48">
            <v>0</v>
          </cell>
          <cell r="G48">
            <v>12</v>
          </cell>
          <cell r="H48" t="str">
            <v>A-29</v>
          </cell>
        </row>
        <row r="49">
          <cell r="B49" t="str">
            <v>Smooth Flanged r/D=3 - 60 deg.(C)</v>
          </cell>
          <cell r="C49">
            <v>24</v>
          </cell>
          <cell r="D49">
            <v>0</v>
          </cell>
          <cell r="E49">
            <v>0</v>
          </cell>
          <cell r="F49">
            <v>0</v>
          </cell>
          <cell r="G49">
            <v>12</v>
          </cell>
          <cell r="H49" t="str">
            <v>A-29</v>
          </cell>
        </row>
        <row r="50">
          <cell r="B50" t="str">
            <v>Smooth Flanged r/D=3 - 75 deg.(C)</v>
          </cell>
          <cell r="C50">
            <v>24</v>
          </cell>
          <cell r="D50">
            <v>0</v>
          </cell>
          <cell r="E50">
            <v>0</v>
          </cell>
          <cell r="F50">
            <v>0</v>
          </cell>
          <cell r="G50">
            <v>12</v>
          </cell>
          <cell r="H50" t="str">
            <v>A-29</v>
          </cell>
        </row>
        <row r="51">
          <cell r="B51" t="str">
            <v>Smooth Flanged r/D=3 - 105 deg.(C)</v>
          </cell>
          <cell r="C51">
            <v>24</v>
          </cell>
          <cell r="D51">
            <v>0</v>
          </cell>
          <cell r="E51">
            <v>0</v>
          </cell>
          <cell r="F51">
            <v>0</v>
          </cell>
          <cell r="G51">
            <v>12</v>
          </cell>
          <cell r="H51" t="str">
            <v>A-29</v>
          </cell>
        </row>
        <row r="52">
          <cell r="B52" t="str">
            <v>Smooth Flanged r/D=3 - 120 deg.(C)</v>
          </cell>
          <cell r="C52">
            <v>24</v>
          </cell>
          <cell r="D52">
            <v>0</v>
          </cell>
          <cell r="E52">
            <v>0</v>
          </cell>
          <cell r="F52">
            <v>0</v>
          </cell>
          <cell r="G52">
            <v>12</v>
          </cell>
          <cell r="H52" t="str">
            <v>A-29</v>
          </cell>
        </row>
        <row r="53">
          <cell r="B53" t="str">
            <v>Smooth Flanged r/D=3 - 135 deg.(C)</v>
          </cell>
          <cell r="C53">
            <v>24</v>
          </cell>
          <cell r="D53">
            <v>0</v>
          </cell>
          <cell r="E53">
            <v>0</v>
          </cell>
          <cell r="F53">
            <v>0</v>
          </cell>
          <cell r="G53">
            <v>12</v>
          </cell>
          <cell r="H53" t="str">
            <v>A-29</v>
          </cell>
        </row>
        <row r="54">
          <cell r="B54" t="str">
            <v>Smooth Flanged r/D=3 - 150 deg.(C)</v>
          </cell>
          <cell r="C54">
            <v>24</v>
          </cell>
          <cell r="D54">
            <v>0</v>
          </cell>
          <cell r="E54">
            <v>0</v>
          </cell>
          <cell r="F54">
            <v>0</v>
          </cell>
          <cell r="G54">
            <v>12</v>
          </cell>
          <cell r="H54" t="str">
            <v>A-29</v>
          </cell>
        </row>
        <row r="55">
          <cell r="B55" t="str">
            <v>Smooth Flanged r/D=3 - 165 deg.(C)</v>
          </cell>
          <cell r="C55">
            <v>24</v>
          </cell>
          <cell r="D55">
            <v>0</v>
          </cell>
          <cell r="E55">
            <v>0</v>
          </cell>
          <cell r="F55">
            <v>0</v>
          </cell>
          <cell r="G55">
            <v>12</v>
          </cell>
          <cell r="H55" t="str">
            <v>A-29</v>
          </cell>
        </row>
        <row r="56">
          <cell r="B56" t="str">
            <v>Smooth Flanged r/D=4(C)</v>
          </cell>
          <cell r="C56">
            <v>24</v>
          </cell>
          <cell r="D56">
            <v>0</v>
          </cell>
          <cell r="E56">
            <v>0</v>
          </cell>
          <cell r="F56">
            <v>0</v>
          </cell>
          <cell r="G56">
            <v>14</v>
          </cell>
          <cell r="H56" t="str">
            <v>A-29</v>
          </cell>
        </row>
        <row r="57">
          <cell r="B57" t="str">
            <v>Smooth Flanged r/D=4 - 15 deg.(C)</v>
          </cell>
          <cell r="C57">
            <v>24</v>
          </cell>
          <cell r="D57">
            <v>0</v>
          </cell>
          <cell r="E57">
            <v>0</v>
          </cell>
          <cell r="F57">
            <v>0</v>
          </cell>
          <cell r="G57">
            <v>14</v>
          </cell>
          <cell r="H57" t="str">
            <v>A-29</v>
          </cell>
        </row>
        <row r="58">
          <cell r="B58" t="str">
            <v>Smooth Flanged r/D=4 - 30 deg.(C)</v>
          </cell>
          <cell r="C58">
            <v>24</v>
          </cell>
          <cell r="D58">
            <v>0</v>
          </cell>
          <cell r="E58">
            <v>0</v>
          </cell>
          <cell r="F58">
            <v>0</v>
          </cell>
          <cell r="G58">
            <v>14</v>
          </cell>
          <cell r="H58" t="str">
            <v>A-29</v>
          </cell>
        </row>
        <row r="59">
          <cell r="B59" t="str">
            <v>Smooth Flanged r/D=4 - 45 deg.(C)</v>
          </cell>
          <cell r="C59">
            <v>24</v>
          </cell>
          <cell r="D59">
            <v>0</v>
          </cell>
          <cell r="E59">
            <v>0</v>
          </cell>
          <cell r="F59">
            <v>0</v>
          </cell>
          <cell r="G59">
            <v>14</v>
          </cell>
          <cell r="H59" t="str">
            <v>A-29</v>
          </cell>
        </row>
        <row r="60">
          <cell r="B60" t="str">
            <v>Smooth Flanged r/D=4 - 60 deg.(C)</v>
          </cell>
          <cell r="C60">
            <v>24</v>
          </cell>
          <cell r="D60">
            <v>0</v>
          </cell>
          <cell r="E60">
            <v>0</v>
          </cell>
          <cell r="F60">
            <v>0</v>
          </cell>
          <cell r="G60">
            <v>14</v>
          </cell>
          <cell r="H60" t="str">
            <v>A-29</v>
          </cell>
        </row>
        <row r="61">
          <cell r="B61" t="str">
            <v>Smooth Flanged r/D=4 - 75 deg.(C)</v>
          </cell>
          <cell r="C61">
            <v>24</v>
          </cell>
          <cell r="D61">
            <v>0</v>
          </cell>
          <cell r="E61">
            <v>0</v>
          </cell>
          <cell r="F61">
            <v>0</v>
          </cell>
          <cell r="G61">
            <v>14</v>
          </cell>
          <cell r="H61" t="str">
            <v>A-29</v>
          </cell>
        </row>
        <row r="62">
          <cell r="B62" t="str">
            <v>Smooth Flanged r/D=4 - 105 deg.(C)</v>
          </cell>
          <cell r="C62">
            <v>24</v>
          </cell>
          <cell r="D62">
            <v>0</v>
          </cell>
          <cell r="E62">
            <v>0</v>
          </cell>
          <cell r="F62">
            <v>0</v>
          </cell>
          <cell r="G62">
            <v>14</v>
          </cell>
          <cell r="H62" t="str">
            <v>A-29</v>
          </cell>
        </row>
        <row r="63">
          <cell r="B63" t="str">
            <v>Smooth Flanged r/D=4 - 120 deg.(C)</v>
          </cell>
          <cell r="C63">
            <v>24</v>
          </cell>
          <cell r="D63">
            <v>0</v>
          </cell>
          <cell r="E63">
            <v>0</v>
          </cell>
          <cell r="F63">
            <v>0</v>
          </cell>
          <cell r="G63">
            <v>14</v>
          </cell>
          <cell r="H63" t="str">
            <v>A-29</v>
          </cell>
        </row>
        <row r="64">
          <cell r="B64" t="str">
            <v>Smooth Flanged r/D=4 - 135 deg.(C)</v>
          </cell>
          <cell r="C64">
            <v>24</v>
          </cell>
          <cell r="D64">
            <v>0</v>
          </cell>
          <cell r="E64">
            <v>0</v>
          </cell>
          <cell r="F64">
            <v>0</v>
          </cell>
          <cell r="G64">
            <v>14</v>
          </cell>
          <cell r="H64" t="str">
            <v>A-29</v>
          </cell>
        </row>
        <row r="65">
          <cell r="B65" t="str">
            <v>Smooth Flanged r/D=4 - 150 deg.(C)</v>
          </cell>
          <cell r="C65">
            <v>24</v>
          </cell>
          <cell r="D65">
            <v>0</v>
          </cell>
          <cell r="E65">
            <v>0</v>
          </cell>
          <cell r="F65">
            <v>0</v>
          </cell>
          <cell r="G65">
            <v>14</v>
          </cell>
          <cell r="H65" t="str">
            <v>A-29</v>
          </cell>
        </row>
        <row r="66">
          <cell r="B66" t="str">
            <v>Smooth Flanged r/D=4 - 165 deg.(C)</v>
          </cell>
          <cell r="C66">
            <v>24</v>
          </cell>
          <cell r="D66">
            <v>0</v>
          </cell>
          <cell r="E66">
            <v>0</v>
          </cell>
          <cell r="F66">
            <v>0</v>
          </cell>
          <cell r="G66">
            <v>14</v>
          </cell>
          <cell r="H66" t="str">
            <v>A-29</v>
          </cell>
        </row>
        <row r="67">
          <cell r="B67" t="str">
            <v>Smooth Flanged r/D=6(C)</v>
          </cell>
          <cell r="C67">
            <v>24</v>
          </cell>
          <cell r="D67">
            <v>0</v>
          </cell>
          <cell r="E67">
            <v>0</v>
          </cell>
          <cell r="F67">
            <v>0</v>
          </cell>
          <cell r="G67">
            <v>17</v>
          </cell>
          <cell r="H67" t="str">
            <v>A-29</v>
          </cell>
        </row>
        <row r="68">
          <cell r="B68" t="str">
            <v>Smooth Flanged r/D=6 - 15 deg.(C)</v>
          </cell>
          <cell r="C68">
            <v>24</v>
          </cell>
          <cell r="D68">
            <v>0</v>
          </cell>
          <cell r="E68">
            <v>0</v>
          </cell>
          <cell r="F68">
            <v>0</v>
          </cell>
          <cell r="G68">
            <v>17</v>
          </cell>
          <cell r="H68" t="str">
            <v>A-29</v>
          </cell>
        </row>
        <row r="69">
          <cell r="B69" t="str">
            <v>Smooth Flanged r/D=6 - 30 deg.(C)</v>
          </cell>
          <cell r="C69">
            <v>24</v>
          </cell>
          <cell r="D69">
            <v>0</v>
          </cell>
          <cell r="E69">
            <v>0</v>
          </cell>
          <cell r="F69">
            <v>0</v>
          </cell>
          <cell r="G69">
            <v>17</v>
          </cell>
          <cell r="H69" t="str">
            <v>A-29</v>
          </cell>
        </row>
        <row r="70">
          <cell r="B70" t="str">
            <v>Smooth Flanged r/D=6 - 45 deg.(C)</v>
          </cell>
          <cell r="C70">
            <v>24</v>
          </cell>
          <cell r="D70">
            <v>0</v>
          </cell>
          <cell r="E70">
            <v>0</v>
          </cell>
          <cell r="F70">
            <v>0</v>
          </cell>
          <cell r="G70">
            <v>17</v>
          </cell>
          <cell r="H70" t="str">
            <v>A-29</v>
          </cell>
        </row>
        <row r="71">
          <cell r="B71" t="str">
            <v>Smooth Flanged r/D=6 - 60 deg.(C)</v>
          </cell>
          <cell r="C71">
            <v>24</v>
          </cell>
          <cell r="D71">
            <v>0</v>
          </cell>
          <cell r="E71">
            <v>0</v>
          </cell>
          <cell r="F71">
            <v>0</v>
          </cell>
          <cell r="G71">
            <v>17</v>
          </cell>
          <cell r="H71" t="str">
            <v>A-29</v>
          </cell>
        </row>
        <row r="72">
          <cell r="B72" t="str">
            <v>Smooth Flanged r/D=6 - 75 deg.(C)</v>
          </cell>
          <cell r="C72">
            <v>24</v>
          </cell>
          <cell r="D72">
            <v>0</v>
          </cell>
          <cell r="E72">
            <v>0</v>
          </cell>
          <cell r="F72">
            <v>0</v>
          </cell>
          <cell r="G72">
            <v>17</v>
          </cell>
          <cell r="H72" t="str">
            <v>A-29</v>
          </cell>
        </row>
        <row r="73">
          <cell r="B73" t="str">
            <v>Smooth Flanged r/D=6 - 105 deg.(C)</v>
          </cell>
          <cell r="C73">
            <v>24</v>
          </cell>
          <cell r="D73">
            <v>0</v>
          </cell>
          <cell r="E73">
            <v>0</v>
          </cell>
          <cell r="F73">
            <v>0</v>
          </cell>
          <cell r="G73">
            <v>17</v>
          </cell>
          <cell r="H73" t="str">
            <v>A-29</v>
          </cell>
        </row>
        <row r="74">
          <cell r="B74" t="str">
            <v>Smooth Flanged r/D=6 - 120 deg.(C)</v>
          </cell>
          <cell r="C74">
            <v>24</v>
          </cell>
          <cell r="D74">
            <v>0</v>
          </cell>
          <cell r="E74">
            <v>0</v>
          </cell>
          <cell r="F74">
            <v>0</v>
          </cell>
          <cell r="G74">
            <v>17</v>
          </cell>
          <cell r="H74" t="str">
            <v>A-29</v>
          </cell>
        </row>
        <row r="75">
          <cell r="B75" t="str">
            <v>Smooth Flanged r/D=6 - 135 deg.(C)</v>
          </cell>
          <cell r="C75">
            <v>24</v>
          </cell>
          <cell r="D75">
            <v>0</v>
          </cell>
          <cell r="E75">
            <v>0</v>
          </cell>
          <cell r="F75">
            <v>0</v>
          </cell>
          <cell r="G75">
            <v>17</v>
          </cell>
          <cell r="H75" t="str">
            <v>A-29</v>
          </cell>
        </row>
        <row r="76">
          <cell r="B76" t="str">
            <v>Smooth Flanged r/D=6 - 150 deg.(C)</v>
          </cell>
          <cell r="C76">
            <v>24</v>
          </cell>
          <cell r="D76">
            <v>0</v>
          </cell>
          <cell r="E76">
            <v>0</v>
          </cell>
          <cell r="F76">
            <v>0</v>
          </cell>
          <cell r="G76">
            <v>17</v>
          </cell>
          <cell r="H76" t="str">
            <v>A-29</v>
          </cell>
        </row>
        <row r="77">
          <cell r="B77" t="str">
            <v>Smooth Flanged r/D=6 - 165 deg.(C)</v>
          </cell>
          <cell r="C77">
            <v>24</v>
          </cell>
          <cell r="D77">
            <v>0</v>
          </cell>
          <cell r="E77">
            <v>0</v>
          </cell>
          <cell r="F77">
            <v>0</v>
          </cell>
          <cell r="G77">
            <v>17</v>
          </cell>
          <cell r="H77" t="str">
            <v>A-29</v>
          </cell>
        </row>
        <row r="78">
          <cell r="B78" t="str">
            <v>Smooth Flanged r/D=8(C)</v>
          </cell>
          <cell r="C78">
            <v>24</v>
          </cell>
          <cell r="D78">
            <v>0</v>
          </cell>
          <cell r="E78">
            <v>0</v>
          </cell>
          <cell r="F78">
            <v>0</v>
          </cell>
          <cell r="G78">
            <v>24</v>
          </cell>
          <cell r="H78" t="str">
            <v>A-29</v>
          </cell>
        </row>
        <row r="79">
          <cell r="B79" t="str">
            <v>Smooth Flanged r/D=8 - 15 deg.(C)</v>
          </cell>
          <cell r="C79">
            <v>24</v>
          </cell>
          <cell r="D79">
            <v>0</v>
          </cell>
          <cell r="E79">
            <v>0</v>
          </cell>
          <cell r="F79">
            <v>0</v>
          </cell>
          <cell r="G79">
            <v>24</v>
          </cell>
          <cell r="H79" t="str">
            <v>A-29</v>
          </cell>
        </row>
        <row r="80">
          <cell r="B80" t="str">
            <v>Smooth Flanged r/D=8 - 30 deg.(C)</v>
          </cell>
          <cell r="C80">
            <v>24</v>
          </cell>
          <cell r="D80">
            <v>0</v>
          </cell>
          <cell r="E80">
            <v>0</v>
          </cell>
          <cell r="F80">
            <v>0</v>
          </cell>
          <cell r="G80">
            <v>24</v>
          </cell>
          <cell r="H80" t="str">
            <v>A-29</v>
          </cell>
        </row>
        <row r="81">
          <cell r="B81" t="str">
            <v>Smooth Flanged r/D=8 - 45 deg.(C)</v>
          </cell>
          <cell r="C81">
            <v>24</v>
          </cell>
          <cell r="D81">
            <v>0</v>
          </cell>
          <cell r="E81">
            <v>0</v>
          </cell>
          <cell r="F81">
            <v>0</v>
          </cell>
          <cell r="G81">
            <v>24</v>
          </cell>
          <cell r="H81" t="str">
            <v>A-29</v>
          </cell>
        </row>
        <row r="82">
          <cell r="B82" t="str">
            <v>Smooth Flanged r/D=8 - 60 deg.(C)</v>
          </cell>
          <cell r="C82">
            <v>24</v>
          </cell>
          <cell r="D82">
            <v>0</v>
          </cell>
          <cell r="E82">
            <v>0</v>
          </cell>
          <cell r="F82">
            <v>0</v>
          </cell>
          <cell r="G82">
            <v>24</v>
          </cell>
          <cell r="H82" t="str">
            <v>A-29</v>
          </cell>
        </row>
        <row r="83">
          <cell r="B83" t="str">
            <v>Smooth Flanged r/D=8 - 75 deg.(C)</v>
          </cell>
          <cell r="C83">
            <v>24</v>
          </cell>
          <cell r="D83">
            <v>0</v>
          </cell>
          <cell r="E83">
            <v>0</v>
          </cell>
          <cell r="F83">
            <v>0</v>
          </cell>
          <cell r="G83">
            <v>24</v>
          </cell>
          <cell r="H83" t="str">
            <v>A-29</v>
          </cell>
        </row>
        <row r="84">
          <cell r="B84" t="str">
            <v>Smooth Flanged r/D=8 - 105 deg.(C)</v>
          </cell>
          <cell r="C84">
            <v>24</v>
          </cell>
          <cell r="D84">
            <v>0</v>
          </cell>
          <cell r="E84">
            <v>0</v>
          </cell>
          <cell r="F84">
            <v>0</v>
          </cell>
          <cell r="G84">
            <v>24</v>
          </cell>
          <cell r="H84" t="str">
            <v>A-29</v>
          </cell>
        </row>
        <row r="85">
          <cell r="B85" t="str">
            <v>Smooth Flanged r/D=8 - 120 deg.(C)</v>
          </cell>
          <cell r="C85">
            <v>24</v>
          </cell>
          <cell r="D85">
            <v>0</v>
          </cell>
          <cell r="E85">
            <v>0</v>
          </cell>
          <cell r="F85">
            <v>0</v>
          </cell>
          <cell r="G85">
            <v>24</v>
          </cell>
          <cell r="H85" t="str">
            <v>A-29</v>
          </cell>
        </row>
        <row r="86">
          <cell r="B86" t="str">
            <v>Smooth Flanged r/D=8 - 135 deg.(C)</v>
          </cell>
          <cell r="C86">
            <v>24</v>
          </cell>
          <cell r="D86">
            <v>0</v>
          </cell>
          <cell r="E86">
            <v>0</v>
          </cell>
          <cell r="F86">
            <v>0</v>
          </cell>
          <cell r="G86">
            <v>24</v>
          </cell>
          <cell r="H86" t="str">
            <v>A-29</v>
          </cell>
        </row>
        <row r="87">
          <cell r="B87" t="str">
            <v>Smooth Flanged r/D=8 - 150 deg.(C)</v>
          </cell>
          <cell r="C87">
            <v>24</v>
          </cell>
          <cell r="D87">
            <v>0</v>
          </cell>
          <cell r="E87">
            <v>0</v>
          </cell>
          <cell r="F87">
            <v>0</v>
          </cell>
          <cell r="G87">
            <v>24</v>
          </cell>
          <cell r="H87" t="str">
            <v>A-29</v>
          </cell>
        </row>
        <row r="88">
          <cell r="B88" t="str">
            <v>Smooth Flanged r/D=8 - 165 deg.(C)</v>
          </cell>
          <cell r="C88">
            <v>24</v>
          </cell>
          <cell r="D88">
            <v>0</v>
          </cell>
          <cell r="E88">
            <v>0</v>
          </cell>
          <cell r="F88">
            <v>0</v>
          </cell>
          <cell r="G88">
            <v>24</v>
          </cell>
          <cell r="H88" t="str">
            <v>A-29</v>
          </cell>
        </row>
        <row r="89">
          <cell r="B89" t="str">
            <v>Smooth Flanged r/D=10(C)</v>
          </cell>
          <cell r="C89">
            <v>24</v>
          </cell>
          <cell r="D89">
            <v>0</v>
          </cell>
          <cell r="E89">
            <v>0</v>
          </cell>
          <cell r="F89">
            <v>0</v>
          </cell>
          <cell r="G89">
            <v>30</v>
          </cell>
          <cell r="H89" t="str">
            <v>A-29</v>
          </cell>
        </row>
        <row r="90">
          <cell r="B90" t="str">
            <v>Smooth Flanged r/D=10 - 15 deg.(C)</v>
          </cell>
          <cell r="C90">
            <v>24</v>
          </cell>
          <cell r="D90">
            <v>0</v>
          </cell>
          <cell r="E90">
            <v>0</v>
          </cell>
          <cell r="F90">
            <v>0</v>
          </cell>
          <cell r="G90">
            <v>30</v>
          </cell>
          <cell r="H90" t="str">
            <v>A-29</v>
          </cell>
        </row>
        <row r="91">
          <cell r="B91" t="str">
            <v>Smooth Flanged r/D=10 - 30 deg.(C)</v>
          </cell>
          <cell r="C91">
            <v>24</v>
          </cell>
          <cell r="D91">
            <v>0</v>
          </cell>
          <cell r="E91">
            <v>0</v>
          </cell>
          <cell r="F91">
            <v>0</v>
          </cell>
          <cell r="G91">
            <v>30</v>
          </cell>
          <cell r="H91" t="str">
            <v>A-29</v>
          </cell>
        </row>
        <row r="92">
          <cell r="B92" t="str">
            <v>Smooth Flanged r/D=10 - 45 deg.(C)</v>
          </cell>
          <cell r="C92">
            <v>24</v>
          </cell>
          <cell r="D92">
            <v>0</v>
          </cell>
          <cell r="E92">
            <v>0</v>
          </cell>
          <cell r="F92">
            <v>0</v>
          </cell>
          <cell r="G92">
            <v>30</v>
          </cell>
          <cell r="H92" t="str">
            <v>A-29</v>
          </cell>
        </row>
        <row r="93">
          <cell r="B93" t="str">
            <v>Smooth Flanged r/D=10 - 60 deg.(C)</v>
          </cell>
          <cell r="C93">
            <v>24</v>
          </cell>
          <cell r="D93">
            <v>0</v>
          </cell>
          <cell r="E93">
            <v>0</v>
          </cell>
          <cell r="F93">
            <v>0</v>
          </cell>
          <cell r="G93">
            <v>30</v>
          </cell>
          <cell r="H93" t="str">
            <v>A-29</v>
          </cell>
        </row>
        <row r="94">
          <cell r="B94" t="str">
            <v>Smooth Flanged r/D=10 - 75 deg.(C)</v>
          </cell>
          <cell r="C94">
            <v>24</v>
          </cell>
          <cell r="D94">
            <v>0</v>
          </cell>
          <cell r="E94">
            <v>0</v>
          </cell>
          <cell r="F94">
            <v>0</v>
          </cell>
          <cell r="G94">
            <v>30</v>
          </cell>
          <cell r="H94" t="str">
            <v>A-29</v>
          </cell>
        </row>
        <row r="95">
          <cell r="B95" t="str">
            <v>Smooth Flanged r/D=10 - 105 deg.(C)</v>
          </cell>
          <cell r="C95">
            <v>24</v>
          </cell>
          <cell r="D95">
            <v>0</v>
          </cell>
          <cell r="E95">
            <v>0</v>
          </cell>
          <cell r="F95">
            <v>0</v>
          </cell>
          <cell r="G95">
            <v>30</v>
          </cell>
          <cell r="H95" t="str">
            <v>A-29</v>
          </cell>
        </row>
        <row r="96">
          <cell r="B96" t="str">
            <v>Smooth Flanged r/D=10 - 120 deg.(C)</v>
          </cell>
          <cell r="C96">
            <v>24</v>
          </cell>
          <cell r="D96">
            <v>0</v>
          </cell>
          <cell r="E96">
            <v>0</v>
          </cell>
          <cell r="F96">
            <v>0</v>
          </cell>
          <cell r="G96">
            <v>30</v>
          </cell>
          <cell r="H96" t="str">
            <v>A-29</v>
          </cell>
        </row>
        <row r="97">
          <cell r="B97" t="str">
            <v>Smooth Flanged r/D=10 - 135 deg.(C)</v>
          </cell>
          <cell r="C97">
            <v>24</v>
          </cell>
          <cell r="D97">
            <v>0</v>
          </cell>
          <cell r="E97">
            <v>0</v>
          </cell>
          <cell r="F97">
            <v>0</v>
          </cell>
          <cell r="G97">
            <v>30</v>
          </cell>
          <cell r="H97" t="str">
            <v>A-29</v>
          </cell>
        </row>
        <row r="98">
          <cell r="B98" t="str">
            <v>Smooth Flanged r/D=10 - 150 deg.(C)</v>
          </cell>
          <cell r="C98">
            <v>24</v>
          </cell>
          <cell r="D98">
            <v>0</v>
          </cell>
          <cell r="E98">
            <v>0</v>
          </cell>
          <cell r="F98">
            <v>0</v>
          </cell>
          <cell r="G98">
            <v>30</v>
          </cell>
          <cell r="H98" t="str">
            <v>A-29</v>
          </cell>
        </row>
        <row r="99">
          <cell r="B99" t="str">
            <v>Smooth Flanged r/D=10 - 165 deg.(C)</v>
          </cell>
          <cell r="C99">
            <v>24</v>
          </cell>
          <cell r="D99">
            <v>0</v>
          </cell>
          <cell r="E99">
            <v>0</v>
          </cell>
          <cell r="F99">
            <v>0</v>
          </cell>
          <cell r="G99">
            <v>30</v>
          </cell>
          <cell r="H99" t="str">
            <v>A-29</v>
          </cell>
        </row>
        <row r="100">
          <cell r="B100" t="str">
            <v>Smooth Flanged r/D=12(C)</v>
          </cell>
          <cell r="C100">
            <v>24</v>
          </cell>
          <cell r="D100">
            <v>0</v>
          </cell>
          <cell r="E100">
            <v>0</v>
          </cell>
          <cell r="F100">
            <v>0</v>
          </cell>
          <cell r="G100">
            <v>34</v>
          </cell>
          <cell r="H100" t="str">
            <v>A-29</v>
          </cell>
        </row>
        <row r="101">
          <cell r="B101" t="str">
            <v>Smooth Flanged r/D=12 - 15 deg.(C)</v>
          </cell>
          <cell r="C101">
            <v>24</v>
          </cell>
          <cell r="D101">
            <v>0</v>
          </cell>
          <cell r="E101">
            <v>0</v>
          </cell>
          <cell r="F101">
            <v>0</v>
          </cell>
          <cell r="G101">
            <v>34</v>
          </cell>
          <cell r="H101" t="str">
            <v>A-29</v>
          </cell>
        </row>
        <row r="102">
          <cell r="B102" t="str">
            <v>Smooth Flanged r/D=12 - 30 deg.(C)</v>
          </cell>
          <cell r="C102">
            <v>24</v>
          </cell>
          <cell r="D102">
            <v>0</v>
          </cell>
          <cell r="E102">
            <v>0</v>
          </cell>
          <cell r="F102">
            <v>0</v>
          </cell>
          <cell r="G102">
            <v>34</v>
          </cell>
          <cell r="H102" t="str">
            <v>A-29</v>
          </cell>
        </row>
        <row r="103">
          <cell r="B103" t="str">
            <v>Smooth Flanged r/D=12 - 45 deg.(C)</v>
          </cell>
          <cell r="C103">
            <v>24</v>
          </cell>
          <cell r="D103">
            <v>0</v>
          </cell>
          <cell r="E103">
            <v>0</v>
          </cell>
          <cell r="F103">
            <v>0</v>
          </cell>
          <cell r="G103">
            <v>34</v>
          </cell>
          <cell r="H103" t="str">
            <v>A-29</v>
          </cell>
        </row>
        <row r="104">
          <cell r="B104" t="str">
            <v>Smooth Flanged r/D=12 - 60 deg.(C)</v>
          </cell>
          <cell r="C104">
            <v>24</v>
          </cell>
          <cell r="D104">
            <v>0</v>
          </cell>
          <cell r="E104">
            <v>0</v>
          </cell>
          <cell r="F104">
            <v>0</v>
          </cell>
          <cell r="G104">
            <v>34</v>
          </cell>
          <cell r="H104" t="str">
            <v>A-29</v>
          </cell>
        </row>
        <row r="105">
          <cell r="B105" t="str">
            <v>Smooth Flanged r/D=12 - 75 deg.(C)</v>
          </cell>
          <cell r="C105">
            <v>24</v>
          </cell>
          <cell r="D105">
            <v>0</v>
          </cell>
          <cell r="E105">
            <v>0</v>
          </cell>
          <cell r="F105">
            <v>0</v>
          </cell>
          <cell r="G105">
            <v>34</v>
          </cell>
          <cell r="H105" t="str">
            <v>A-29</v>
          </cell>
        </row>
        <row r="106">
          <cell r="B106" t="str">
            <v>Smooth Flanged r/D=12 - 105 deg.(C)</v>
          </cell>
          <cell r="C106">
            <v>24</v>
          </cell>
          <cell r="D106">
            <v>0</v>
          </cell>
          <cell r="E106">
            <v>0</v>
          </cell>
          <cell r="F106">
            <v>0</v>
          </cell>
          <cell r="G106">
            <v>34</v>
          </cell>
          <cell r="H106" t="str">
            <v>A-29</v>
          </cell>
        </row>
        <row r="107">
          <cell r="B107" t="str">
            <v>Smooth Flanged r/D=12 - 120 deg.(C)</v>
          </cell>
          <cell r="C107">
            <v>24</v>
          </cell>
          <cell r="D107">
            <v>0</v>
          </cell>
          <cell r="E107">
            <v>0</v>
          </cell>
          <cell r="F107">
            <v>0</v>
          </cell>
          <cell r="G107">
            <v>34</v>
          </cell>
          <cell r="H107" t="str">
            <v>A-29</v>
          </cell>
        </row>
        <row r="108">
          <cell r="B108" t="str">
            <v>Smooth Flanged r/D=12 - 135 deg.(C)</v>
          </cell>
          <cell r="C108">
            <v>24</v>
          </cell>
          <cell r="D108">
            <v>0</v>
          </cell>
          <cell r="E108">
            <v>0</v>
          </cell>
          <cell r="F108">
            <v>0</v>
          </cell>
          <cell r="G108">
            <v>34</v>
          </cell>
          <cell r="H108" t="str">
            <v>A-29</v>
          </cell>
        </row>
        <row r="109">
          <cell r="B109" t="str">
            <v>Smooth Flanged r/D=12 - 150 deg.(C)</v>
          </cell>
          <cell r="C109">
            <v>24</v>
          </cell>
          <cell r="D109">
            <v>0</v>
          </cell>
          <cell r="E109">
            <v>0</v>
          </cell>
          <cell r="F109">
            <v>0</v>
          </cell>
          <cell r="G109">
            <v>34</v>
          </cell>
          <cell r="H109" t="str">
            <v>A-29</v>
          </cell>
        </row>
        <row r="110">
          <cell r="B110" t="str">
            <v>Smooth Flanged r/D=12 - 165 deg.(C)</v>
          </cell>
          <cell r="C110">
            <v>24</v>
          </cell>
          <cell r="D110">
            <v>0</v>
          </cell>
          <cell r="E110">
            <v>0</v>
          </cell>
          <cell r="F110">
            <v>0</v>
          </cell>
          <cell r="G110">
            <v>34</v>
          </cell>
          <cell r="H110" t="str">
            <v>A-29</v>
          </cell>
        </row>
        <row r="111">
          <cell r="B111" t="str">
            <v>Smooth Flanged r/D=14(C)</v>
          </cell>
          <cell r="C111">
            <v>24</v>
          </cell>
          <cell r="D111">
            <v>0</v>
          </cell>
          <cell r="E111">
            <v>0</v>
          </cell>
          <cell r="F111">
            <v>0</v>
          </cell>
          <cell r="G111">
            <v>38</v>
          </cell>
          <cell r="H111" t="str">
            <v>A-29</v>
          </cell>
        </row>
        <row r="112">
          <cell r="B112" t="str">
            <v>Smooth Flanged r/D=14 - 15 deg.(C)</v>
          </cell>
          <cell r="C112">
            <v>24</v>
          </cell>
          <cell r="D112">
            <v>0</v>
          </cell>
          <cell r="E112">
            <v>0</v>
          </cell>
          <cell r="F112">
            <v>0</v>
          </cell>
          <cell r="G112">
            <v>38</v>
          </cell>
          <cell r="H112" t="str">
            <v>A-29</v>
          </cell>
        </row>
        <row r="113">
          <cell r="B113" t="str">
            <v>Smooth Flanged r/D=14 - 30 deg.(C)</v>
          </cell>
          <cell r="C113">
            <v>24</v>
          </cell>
          <cell r="D113">
            <v>0</v>
          </cell>
          <cell r="E113">
            <v>0</v>
          </cell>
          <cell r="F113">
            <v>0</v>
          </cell>
          <cell r="G113">
            <v>38</v>
          </cell>
          <cell r="H113" t="str">
            <v>A-29</v>
          </cell>
        </row>
        <row r="114">
          <cell r="B114" t="str">
            <v>Smooth Flanged r/D=14 - 45 deg.(C)</v>
          </cell>
          <cell r="C114">
            <v>24</v>
          </cell>
          <cell r="D114">
            <v>0</v>
          </cell>
          <cell r="E114">
            <v>0</v>
          </cell>
          <cell r="F114">
            <v>0</v>
          </cell>
          <cell r="G114">
            <v>38</v>
          </cell>
          <cell r="H114" t="str">
            <v>A-29</v>
          </cell>
        </row>
        <row r="115">
          <cell r="B115" t="str">
            <v>Smooth Flanged r/D=14 - 60 deg.(C)</v>
          </cell>
          <cell r="C115">
            <v>24</v>
          </cell>
          <cell r="D115">
            <v>0</v>
          </cell>
          <cell r="E115">
            <v>0</v>
          </cell>
          <cell r="F115">
            <v>0</v>
          </cell>
          <cell r="G115">
            <v>38</v>
          </cell>
          <cell r="H115" t="str">
            <v>A-29</v>
          </cell>
        </row>
        <row r="116">
          <cell r="B116" t="str">
            <v>Smooth Flanged r/D=14 - 75 deg.(C)</v>
          </cell>
          <cell r="C116">
            <v>24</v>
          </cell>
          <cell r="D116">
            <v>0</v>
          </cell>
          <cell r="E116">
            <v>0</v>
          </cell>
          <cell r="F116">
            <v>0</v>
          </cell>
          <cell r="G116">
            <v>38</v>
          </cell>
          <cell r="H116" t="str">
            <v>A-29</v>
          </cell>
        </row>
        <row r="117">
          <cell r="B117" t="str">
            <v>Smooth Flanged r/D=14 - 105 deg.(C)</v>
          </cell>
          <cell r="C117">
            <v>24</v>
          </cell>
          <cell r="D117">
            <v>0</v>
          </cell>
          <cell r="E117">
            <v>0</v>
          </cell>
          <cell r="F117">
            <v>0</v>
          </cell>
          <cell r="G117">
            <v>38</v>
          </cell>
          <cell r="H117" t="str">
            <v>A-29</v>
          </cell>
        </row>
        <row r="118">
          <cell r="B118" t="str">
            <v>Smooth Flanged r/D=14 - 120 deg.(C)</v>
          </cell>
          <cell r="C118">
            <v>24</v>
          </cell>
          <cell r="D118">
            <v>0</v>
          </cell>
          <cell r="E118">
            <v>0</v>
          </cell>
          <cell r="F118">
            <v>0</v>
          </cell>
          <cell r="G118">
            <v>38</v>
          </cell>
          <cell r="H118" t="str">
            <v>A-29</v>
          </cell>
        </row>
        <row r="119">
          <cell r="B119" t="str">
            <v>Smooth Flanged r/D=14 - 135 deg.(C)</v>
          </cell>
          <cell r="C119">
            <v>24</v>
          </cell>
          <cell r="D119">
            <v>0</v>
          </cell>
          <cell r="E119">
            <v>0</v>
          </cell>
          <cell r="F119">
            <v>0</v>
          </cell>
          <cell r="G119">
            <v>38</v>
          </cell>
          <cell r="H119" t="str">
            <v>A-29</v>
          </cell>
        </row>
        <row r="120">
          <cell r="B120" t="str">
            <v>Smooth Flanged r/D=14 - 150 deg.(C)</v>
          </cell>
          <cell r="C120">
            <v>24</v>
          </cell>
          <cell r="D120">
            <v>0</v>
          </cell>
          <cell r="E120">
            <v>0</v>
          </cell>
          <cell r="F120">
            <v>0</v>
          </cell>
          <cell r="G120">
            <v>38</v>
          </cell>
          <cell r="H120" t="str">
            <v>A-29</v>
          </cell>
        </row>
        <row r="121">
          <cell r="B121" t="str">
            <v>Smooth Flanged r/D=14 - 165 deg.(C)</v>
          </cell>
          <cell r="C121">
            <v>24</v>
          </cell>
          <cell r="D121">
            <v>0</v>
          </cell>
          <cell r="E121">
            <v>0</v>
          </cell>
          <cell r="F121">
            <v>0</v>
          </cell>
          <cell r="G121">
            <v>38</v>
          </cell>
          <cell r="H121" t="str">
            <v>A-29</v>
          </cell>
        </row>
        <row r="122">
          <cell r="B122" t="str">
            <v>Smooth Flanged r/D=16(C)</v>
          </cell>
          <cell r="C122">
            <v>24</v>
          </cell>
          <cell r="D122">
            <v>0</v>
          </cell>
          <cell r="E122">
            <v>0</v>
          </cell>
          <cell r="F122">
            <v>0</v>
          </cell>
          <cell r="G122">
            <v>42</v>
          </cell>
          <cell r="H122" t="str">
            <v>A-29</v>
          </cell>
        </row>
        <row r="123">
          <cell r="B123" t="str">
            <v>Smooth Flanged r/D=16 - 15 deg.(C)</v>
          </cell>
          <cell r="C123">
            <v>24</v>
          </cell>
          <cell r="D123">
            <v>0</v>
          </cell>
          <cell r="E123">
            <v>0</v>
          </cell>
          <cell r="F123">
            <v>0</v>
          </cell>
          <cell r="G123">
            <v>42</v>
          </cell>
          <cell r="H123" t="str">
            <v>A-29</v>
          </cell>
        </row>
        <row r="124">
          <cell r="B124" t="str">
            <v>Smooth Flanged r/D=16 - 30 deg.(C)</v>
          </cell>
          <cell r="C124">
            <v>24</v>
          </cell>
          <cell r="D124">
            <v>0</v>
          </cell>
          <cell r="E124">
            <v>0</v>
          </cell>
          <cell r="F124">
            <v>0</v>
          </cell>
          <cell r="G124">
            <v>42</v>
          </cell>
          <cell r="H124" t="str">
            <v>A-29</v>
          </cell>
        </row>
        <row r="125">
          <cell r="B125" t="str">
            <v>Smooth Flanged r/D=16 - 45 deg.(C)</v>
          </cell>
          <cell r="C125">
            <v>24</v>
          </cell>
          <cell r="D125">
            <v>0</v>
          </cell>
          <cell r="E125">
            <v>0</v>
          </cell>
          <cell r="F125">
            <v>0</v>
          </cell>
          <cell r="G125">
            <v>42</v>
          </cell>
          <cell r="H125" t="str">
            <v>A-29</v>
          </cell>
        </row>
        <row r="126">
          <cell r="B126" t="str">
            <v>Smooth Flanged r/D=16 - 60 deg.(C)</v>
          </cell>
          <cell r="C126">
            <v>24</v>
          </cell>
          <cell r="D126">
            <v>0</v>
          </cell>
          <cell r="E126">
            <v>0</v>
          </cell>
          <cell r="F126">
            <v>0</v>
          </cell>
          <cell r="G126">
            <v>42</v>
          </cell>
          <cell r="H126" t="str">
            <v>A-29</v>
          </cell>
        </row>
        <row r="127">
          <cell r="B127" t="str">
            <v>Smooth Flanged r/D=16 - 75 deg.(C)</v>
          </cell>
          <cell r="C127">
            <v>24</v>
          </cell>
          <cell r="D127">
            <v>0</v>
          </cell>
          <cell r="E127">
            <v>0</v>
          </cell>
          <cell r="F127">
            <v>0</v>
          </cell>
          <cell r="G127">
            <v>42</v>
          </cell>
          <cell r="H127" t="str">
            <v>A-29</v>
          </cell>
        </row>
        <row r="128">
          <cell r="B128" t="str">
            <v>Smooth Flanged r/D=16 - 105 deg.(C)</v>
          </cell>
          <cell r="C128">
            <v>24</v>
          </cell>
          <cell r="D128">
            <v>0</v>
          </cell>
          <cell r="E128">
            <v>0</v>
          </cell>
          <cell r="F128">
            <v>0</v>
          </cell>
          <cell r="G128">
            <v>42</v>
          </cell>
          <cell r="H128" t="str">
            <v>A-29</v>
          </cell>
        </row>
        <row r="129">
          <cell r="B129" t="str">
            <v>Smooth Flanged r/D=16 - 120 deg.(C)</v>
          </cell>
          <cell r="C129">
            <v>24</v>
          </cell>
          <cell r="D129">
            <v>0</v>
          </cell>
          <cell r="E129">
            <v>0</v>
          </cell>
          <cell r="F129">
            <v>0</v>
          </cell>
          <cell r="G129">
            <v>42</v>
          </cell>
          <cell r="H129" t="str">
            <v>A-29</v>
          </cell>
        </row>
        <row r="130">
          <cell r="B130" t="str">
            <v>Smooth Flanged r/D=16 - 135 deg.(C)</v>
          </cell>
          <cell r="C130">
            <v>24</v>
          </cell>
          <cell r="D130">
            <v>0</v>
          </cell>
          <cell r="E130">
            <v>0</v>
          </cell>
          <cell r="F130">
            <v>0</v>
          </cell>
          <cell r="G130">
            <v>42</v>
          </cell>
          <cell r="H130" t="str">
            <v>A-29</v>
          </cell>
        </row>
        <row r="131">
          <cell r="B131" t="str">
            <v>Smooth Flanged r/D=16 - 150 deg.(C)</v>
          </cell>
          <cell r="C131">
            <v>24</v>
          </cell>
          <cell r="D131">
            <v>0</v>
          </cell>
          <cell r="E131">
            <v>0</v>
          </cell>
          <cell r="F131">
            <v>0</v>
          </cell>
          <cell r="G131">
            <v>42</v>
          </cell>
          <cell r="H131" t="str">
            <v>A-29</v>
          </cell>
        </row>
        <row r="132">
          <cell r="B132" t="str">
            <v>Smooth Flanged r/D=16 - 165 deg.(C)</v>
          </cell>
          <cell r="C132">
            <v>24</v>
          </cell>
          <cell r="D132">
            <v>0</v>
          </cell>
          <cell r="E132">
            <v>0</v>
          </cell>
          <cell r="F132">
            <v>0</v>
          </cell>
          <cell r="G132">
            <v>42</v>
          </cell>
          <cell r="H132" t="str">
            <v>A-29</v>
          </cell>
        </row>
        <row r="133">
          <cell r="B133" t="str">
            <v>Smooth Flanged r/D=20(C)</v>
          </cell>
          <cell r="C133">
            <v>24</v>
          </cell>
          <cell r="D133">
            <v>0</v>
          </cell>
          <cell r="E133">
            <v>0</v>
          </cell>
          <cell r="F133">
            <v>0</v>
          </cell>
          <cell r="G133">
            <v>50</v>
          </cell>
          <cell r="H133" t="str">
            <v>A-29</v>
          </cell>
        </row>
        <row r="134">
          <cell r="B134" t="str">
            <v>Smooth Flanged r/D=20 - 15 deg.(C)</v>
          </cell>
          <cell r="C134">
            <v>24</v>
          </cell>
          <cell r="D134">
            <v>0</v>
          </cell>
          <cell r="E134">
            <v>0</v>
          </cell>
          <cell r="F134">
            <v>0</v>
          </cell>
          <cell r="G134">
            <v>50</v>
          </cell>
          <cell r="H134" t="str">
            <v>A-29</v>
          </cell>
        </row>
        <row r="135">
          <cell r="B135" t="str">
            <v>Smooth Flanged r/D=20 - 30 deg.(C)</v>
          </cell>
          <cell r="C135">
            <v>24</v>
          </cell>
          <cell r="D135">
            <v>0</v>
          </cell>
          <cell r="E135">
            <v>0</v>
          </cell>
          <cell r="F135">
            <v>0</v>
          </cell>
          <cell r="G135">
            <v>50</v>
          </cell>
          <cell r="H135" t="str">
            <v>A-29</v>
          </cell>
        </row>
        <row r="136">
          <cell r="B136" t="str">
            <v>Smooth Flanged r/D=20 - 45 deg.(C)</v>
          </cell>
          <cell r="C136">
            <v>24</v>
          </cell>
          <cell r="D136">
            <v>0</v>
          </cell>
          <cell r="E136">
            <v>0</v>
          </cell>
          <cell r="F136">
            <v>0</v>
          </cell>
          <cell r="G136">
            <v>50</v>
          </cell>
          <cell r="H136" t="str">
            <v>A-29</v>
          </cell>
        </row>
        <row r="137">
          <cell r="B137" t="str">
            <v>Smooth Flanged r/D=20 - 60 deg.(C)</v>
          </cell>
          <cell r="C137">
            <v>24</v>
          </cell>
          <cell r="D137">
            <v>0</v>
          </cell>
          <cell r="E137">
            <v>0</v>
          </cell>
          <cell r="F137">
            <v>0</v>
          </cell>
          <cell r="G137">
            <v>50</v>
          </cell>
          <cell r="H137" t="str">
            <v>A-29</v>
          </cell>
        </row>
        <row r="138">
          <cell r="B138" t="str">
            <v>Smooth Flanged r/D=20 - 75 deg.(C)</v>
          </cell>
          <cell r="C138">
            <v>24</v>
          </cell>
          <cell r="D138">
            <v>0</v>
          </cell>
          <cell r="E138">
            <v>0</v>
          </cell>
          <cell r="F138">
            <v>0</v>
          </cell>
          <cell r="G138">
            <v>50</v>
          </cell>
          <cell r="H138" t="str">
            <v>A-29</v>
          </cell>
        </row>
        <row r="139">
          <cell r="B139" t="str">
            <v>Smooth Flanged r/D=20 - 105 deg.(C)</v>
          </cell>
          <cell r="C139">
            <v>24</v>
          </cell>
          <cell r="D139">
            <v>0</v>
          </cell>
          <cell r="E139">
            <v>0</v>
          </cell>
          <cell r="F139">
            <v>0</v>
          </cell>
          <cell r="G139">
            <v>50</v>
          </cell>
          <cell r="H139" t="str">
            <v>A-29</v>
          </cell>
        </row>
        <row r="140">
          <cell r="B140" t="str">
            <v>Smooth Flanged r/D=20 - 120 deg.(C)</v>
          </cell>
          <cell r="C140">
            <v>24</v>
          </cell>
          <cell r="D140">
            <v>0</v>
          </cell>
          <cell r="E140">
            <v>0</v>
          </cell>
          <cell r="F140">
            <v>0</v>
          </cell>
          <cell r="G140">
            <v>50</v>
          </cell>
          <cell r="H140" t="str">
            <v>A-29</v>
          </cell>
        </row>
        <row r="141">
          <cell r="B141" t="str">
            <v>Smooth Flanged r/D=20 - 135 deg.(C)</v>
          </cell>
          <cell r="C141">
            <v>24</v>
          </cell>
          <cell r="D141">
            <v>0</v>
          </cell>
          <cell r="E141">
            <v>0</v>
          </cell>
          <cell r="F141">
            <v>0</v>
          </cell>
          <cell r="G141">
            <v>50</v>
          </cell>
          <cell r="H141" t="str">
            <v>A-29</v>
          </cell>
        </row>
        <row r="142">
          <cell r="B142" t="str">
            <v>Smooth Flanged r/D=20 - 150 deg.(C)</v>
          </cell>
          <cell r="C142">
            <v>24</v>
          </cell>
          <cell r="D142">
            <v>0</v>
          </cell>
          <cell r="E142">
            <v>0</v>
          </cell>
          <cell r="F142">
            <v>0</v>
          </cell>
          <cell r="G142">
            <v>50</v>
          </cell>
          <cell r="H142" t="str">
            <v>A-29</v>
          </cell>
        </row>
        <row r="143">
          <cell r="B143" t="str">
            <v>Smooth Flanged r/D=20 - 165 deg.(C)</v>
          </cell>
          <cell r="C143">
            <v>24</v>
          </cell>
          <cell r="D143">
            <v>0</v>
          </cell>
          <cell r="E143">
            <v>0</v>
          </cell>
          <cell r="F143">
            <v>0</v>
          </cell>
          <cell r="G143">
            <v>50</v>
          </cell>
          <cell r="H143" t="str">
            <v>A-29</v>
          </cell>
        </row>
        <row r="144">
          <cell r="B144" t="str">
            <v>Angle - Type 1(C)</v>
          </cell>
          <cell r="C144">
            <v>24</v>
          </cell>
          <cell r="D144">
            <v>0</v>
          </cell>
          <cell r="E144">
            <v>0</v>
          </cell>
          <cell r="F144">
            <v>0</v>
          </cell>
          <cell r="G144">
            <v>50</v>
          </cell>
          <cell r="H144" t="str">
            <v>A-27</v>
          </cell>
        </row>
        <row r="145">
          <cell r="B145" t="str">
            <v>Angle - Type 2(C)</v>
          </cell>
          <cell r="C145">
            <v>24</v>
          </cell>
          <cell r="D145">
            <v>0</v>
          </cell>
          <cell r="E145">
            <v>0</v>
          </cell>
          <cell r="F145">
            <v>0</v>
          </cell>
          <cell r="G145">
            <v>50</v>
          </cell>
          <cell r="H145" t="str">
            <v>A-27</v>
          </cell>
        </row>
        <row r="146">
          <cell r="B146" t="str">
            <v>Angle - Direct flow(I)</v>
          </cell>
          <cell r="C146">
            <v>-25</v>
          </cell>
          <cell r="D146">
            <v>-1</v>
          </cell>
          <cell r="E146">
            <v>100</v>
          </cell>
          <cell r="F146">
            <v>0</v>
          </cell>
          <cell r="G146">
            <v>1.04</v>
          </cell>
          <cell r="H146">
            <v>552</v>
          </cell>
        </row>
        <row r="147">
          <cell r="B147" t="str">
            <v>Angle - Direct flow(I)</v>
          </cell>
          <cell r="C147">
            <v>-38</v>
          </cell>
          <cell r="D147">
            <v>-1</v>
          </cell>
          <cell r="E147">
            <v>100</v>
          </cell>
          <cell r="F147">
            <v>0</v>
          </cell>
          <cell r="G147">
            <v>0.85</v>
          </cell>
          <cell r="H147">
            <v>552</v>
          </cell>
        </row>
        <row r="148">
          <cell r="B148" t="str">
            <v>Angle - Direct flow(I)</v>
          </cell>
          <cell r="C148">
            <v>-50</v>
          </cell>
          <cell r="D148">
            <v>-1</v>
          </cell>
          <cell r="E148">
            <v>100</v>
          </cell>
          <cell r="F148">
            <v>0</v>
          </cell>
          <cell r="G148">
            <v>0.73</v>
          </cell>
          <cell r="H148">
            <v>552</v>
          </cell>
        </row>
        <row r="149">
          <cell r="B149" t="str">
            <v>Angle - Direct flow(I)</v>
          </cell>
          <cell r="C149">
            <v>-65</v>
          </cell>
          <cell r="D149">
            <v>-1</v>
          </cell>
          <cell r="E149">
            <v>100</v>
          </cell>
          <cell r="F149">
            <v>0</v>
          </cell>
          <cell r="G149">
            <v>0.65</v>
          </cell>
          <cell r="H149">
            <v>552</v>
          </cell>
        </row>
        <row r="150">
          <cell r="B150" t="str">
            <v>Angle - Direct flow(I)</v>
          </cell>
          <cell r="C150">
            <v>-75</v>
          </cell>
          <cell r="D150">
            <v>-1</v>
          </cell>
          <cell r="E150">
            <v>100</v>
          </cell>
          <cell r="F150">
            <v>0</v>
          </cell>
          <cell r="G150">
            <v>0.6</v>
          </cell>
          <cell r="H150">
            <v>552</v>
          </cell>
        </row>
        <row r="151">
          <cell r="B151" t="str">
            <v>Angle - Direct flow(I)</v>
          </cell>
          <cell r="C151">
            <v>-100</v>
          </cell>
          <cell r="D151">
            <v>-1</v>
          </cell>
          <cell r="E151">
            <v>100</v>
          </cell>
          <cell r="F151">
            <v>0</v>
          </cell>
          <cell r="G151">
            <v>0.5</v>
          </cell>
          <cell r="H151">
            <v>552</v>
          </cell>
        </row>
        <row r="152">
          <cell r="B152" t="str">
            <v>Angle - Direct flow(I)</v>
          </cell>
          <cell r="C152">
            <v>-125</v>
          </cell>
          <cell r="D152">
            <v>-1</v>
          </cell>
          <cell r="E152">
            <v>100</v>
          </cell>
          <cell r="F152">
            <v>0</v>
          </cell>
          <cell r="G152">
            <v>0.46</v>
          </cell>
          <cell r="H152">
            <v>552</v>
          </cell>
        </row>
        <row r="153">
          <cell r="B153" t="str">
            <v>Angle - Direct flow(I)</v>
          </cell>
          <cell r="C153">
            <v>-150</v>
          </cell>
          <cell r="D153">
            <v>-1</v>
          </cell>
          <cell r="E153">
            <v>100</v>
          </cell>
          <cell r="F153">
            <v>0</v>
          </cell>
          <cell r="G153">
            <v>0.42</v>
          </cell>
          <cell r="H153">
            <v>552</v>
          </cell>
        </row>
        <row r="154">
          <cell r="B154" t="str">
            <v>Angle - Direct flow(I)</v>
          </cell>
          <cell r="C154">
            <v>-200</v>
          </cell>
          <cell r="D154">
            <v>-1</v>
          </cell>
          <cell r="E154">
            <v>100</v>
          </cell>
          <cell r="F154">
            <v>0</v>
          </cell>
          <cell r="G154">
            <v>0.36</v>
          </cell>
          <cell r="H154">
            <v>552</v>
          </cell>
        </row>
        <row r="155">
          <cell r="B155" t="str">
            <v>Angle - Direct flow(I)</v>
          </cell>
          <cell r="C155">
            <v>-250</v>
          </cell>
          <cell r="D155">
            <v>-1</v>
          </cell>
          <cell r="E155">
            <v>100</v>
          </cell>
          <cell r="F155">
            <v>0</v>
          </cell>
          <cell r="G155">
            <v>0.32</v>
          </cell>
          <cell r="H155">
            <v>552</v>
          </cell>
        </row>
        <row r="156">
          <cell r="B156" t="str">
            <v>Angle(M)</v>
          </cell>
          <cell r="C156">
            <v>0</v>
          </cell>
          <cell r="D156">
            <v>-1</v>
          </cell>
          <cell r="E156">
            <v>0</v>
          </cell>
          <cell r="F156">
            <v>100</v>
          </cell>
          <cell r="G156">
            <v>2</v>
          </cell>
          <cell r="H156">
            <v>381</v>
          </cell>
        </row>
        <row r="157">
          <cell r="B157" t="str">
            <v>Angle(M)</v>
          </cell>
          <cell r="C157">
            <v>0</v>
          </cell>
          <cell r="D157">
            <v>-1</v>
          </cell>
          <cell r="E157">
            <v>0</v>
          </cell>
          <cell r="F157">
            <v>90</v>
          </cell>
          <cell r="G157">
            <v>2.2000000000000002</v>
          </cell>
          <cell r="H157">
            <v>381</v>
          </cell>
        </row>
        <row r="158">
          <cell r="B158" t="str">
            <v>Angle(M)</v>
          </cell>
          <cell r="C158">
            <v>0</v>
          </cell>
          <cell r="D158">
            <v>-1</v>
          </cell>
          <cell r="E158">
            <v>0</v>
          </cell>
          <cell r="F158">
            <v>80</v>
          </cell>
          <cell r="G158">
            <v>2.4</v>
          </cell>
          <cell r="H158">
            <v>381</v>
          </cell>
        </row>
        <row r="159">
          <cell r="B159" t="str">
            <v>Angle(M)</v>
          </cell>
          <cell r="C159">
            <v>0</v>
          </cell>
          <cell r="D159">
            <v>-1</v>
          </cell>
          <cell r="E159">
            <v>0</v>
          </cell>
          <cell r="F159">
            <v>70</v>
          </cell>
          <cell r="G159">
            <v>2.5</v>
          </cell>
          <cell r="H159">
            <v>381</v>
          </cell>
        </row>
        <row r="160">
          <cell r="B160" t="str">
            <v>Angle(M)</v>
          </cell>
          <cell r="C160">
            <v>0</v>
          </cell>
          <cell r="D160">
            <v>-1</v>
          </cell>
          <cell r="E160">
            <v>0</v>
          </cell>
          <cell r="F160">
            <v>60</v>
          </cell>
          <cell r="G160">
            <v>2.9</v>
          </cell>
          <cell r="H160">
            <v>381</v>
          </cell>
        </row>
        <row r="161">
          <cell r="B161" t="str">
            <v>Angle(M)</v>
          </cell>
          <cell r="C161">
            <v>0</v>
          </cell>
          <cell r="D161">
            <v>-1</v>
          </cell>
          <cell r="E161">
            <v>0</v>
          </cell>
          <cell r="F161">
            <v>50</v>
          </cell>
          <cell r="G161">
            <v>3.2</v>
          </cell>
          <cell r="H161">
            <v>381</v>
          </cell>
        </row>
        <row r="162">
          <cell r="B162" t="str">
            <v>Angle(M)</v>
          </cell>
          <cell r="C162">
            <v>0</v>
          </cell>
          <cell r="D162">
            <v>-1</v>
          </cell>
          <cell r="E162">
            <v>0</v>
          </cell>
          <cell r="F162">
            <v>40</v>
          </cell>
          <cell r="G162">
            <v>4</v>
          </cell>
          <cell r="H162">
            <v>381</v>
          </cell>
        </row>
        <row r="163">
          <cell r="B163" t="str">
            <v>Angle(M)</v>
          </cell>
          <cell r="C163">
            <v>0</v>
          </cell>
          <cell r="D163">
            <v>-1</v>
          </cell>
          <cell r="E163">
            <v>0</v>
          </cell>
          <cell r="F163">
            <v>30</v>
          </cell>
          <cell r="G163">
            <v>5.5</v>
          </cell>
          <cell r="H163">
            <v>381</v>
          </cell>
        </row>
        <row r="164">
          <cell r="B164" t="str">
            <v>Angle(M)</v>
          </cell>
          <cell r="C164">
            <v>0</v>
          </cell>
          <cell r="D164">
            <v>-1</v>
          </cell>
          <cell r="E164">
            <v>0</v>
          </cell>
          <cell r="F164">
            <v>20</v>
          </cell>
          <cell r="G164">
            <v>10</v>
          </cell>
          <cell r="H164">
            <v>381</v>
          </cell>
        </row>
        <row r="165">
          <cell r="B165" t="str">
            <v>Angle(M)</v>
          </cell>
          <cell r="C165">
            <v>0</v>
          </cell>
          <cell r="D165">
            <v>-1</v>
          </cell>
          <cell r="E165">
            <v>0</v>
          </cell>
          <cell r="F165">
            <v>10</v>
          </cell>
          <cell r="G165">
            <v>38</v>
          </cell>
          <cell r="H165">
            <v>381</v>
          </cell>
        </row>
        <row r="166">
          <cell r="B166" t="str">
            <v>Ball(C)</v>
          </cell>
          <cell r="C166">
            <v>24</v>
          </cell>
          <cell r="D166">
            <v>-1</v>
          </cell>
          <cell r="E166">
            <v>100</v>
          </cell>
          <cell r="F166">
            <v>0</v>
          </cell>
          <cell r="G166">
            <v>3</v>
          </cell>
          <cell r="H166" t="str">
            <v>A-28</v>
          </cell>
        </row>
        <row r="167">
          <cell r="B167" t="str">
            <v>Ball(I)</v>
          </cell>
          <cell r="C167">
            <v>0</v>
          </cell>
          <cell r="D167">
            <v>0</v>
          </cell>
          <cell r="E167">
            <v>0</v>
          </cell>
          <cell r="F167">
            <v>0</v>
          </cell>
          <cell r="G167">
            <v>0.02</v>
          </cell>
          <cell r="H167">
            <v>565</v>
          </cell>
        </row>
        <row r="168">
          <cell r="B168" t="str">
            <v>Ball(I)</v>
          </cell>
          <cell r="C168">
            <v>0</v>
          </cell>
          <cell r="D168">
            <v>10</v>
          </cell>
          <cell r="E168">
            <v>0</v>
          </cell>
          <cell r="F168">
            <v>0</v>
          </cell>
          <cell r="G168">
            <v>0.21</v>
          </cell>
          <cell r="H168">
            <v>565</v>
          </cell>
        </row>
        <row r="169">
          <cell r="B169" t="str">
            <v>Ball(I)</v>
          </cell>
          <cell r="C169">
            <v>0</v>
          </cell>
          <cell r="D169">
            <v>20</v>
          </cell>
          <cell r="E169">
            <v>0</v>
          </cell>
          <cell r="F169">
            <v>0</v>
          </cell>
          <cell r="G169">
            <v>1.07</v>
          </cell>
          <cell r="H169">
            <v>565</v>
          </cell>
        </row>
        <row r="170">
          <cell r="B170" t="str">
            <v>Ball(I)</v>
          </cell>
          <cell r="C170">
            <v>0</v>
          </cell>
          <cell r="D170">
            <v>30</v>
          </cell>
          <cell r="E170">
            <v>0</v>
          </cell>
          <cell r="F170">
            <v>0</v>
          </cell>
          <cell r="G170">
            <v>3.35</v>
          </cell>
          <cell r="H170">
            <v>565</v>
          </cell>
        </row>
        <row r="171">
          <cell r="B171" t="str">
            <v>Ball(I)</v>
          </cell>
          <cell r="C171">
            <v>0</v>
          </cell>
          <cell r="D171">
            <v>40</v>
          </cell>
          <cell r="E171">
            <v>0</v>
          </cell>
          <cell r="F171">
            <v>0</v>
          </cell>
          <cell r="G171">
            <v>9.1999999999999993</v>
          </cell>
          <cell r="H171">
            <v>565</v>
          </cell>
        </row>
        <row r="172">
          <cell r="B172" t="str">
            <v>Ball(I)</v>
          </cell>
          <cell r="C172">
            <v>0</v>
          </cell>
          <cell r="D172">
            <v>50</v>
          </cell>
          <cell r="E172">
            <v>0</v>
          </cell>
          <cell r="F172">
            <v>0</v>
          </cell>
          <cell r="G172">
            <v>24</v>
          </cell>
          <cell r="H172">
            <v>565</v>
          </cell>
        </row>
        <row r="173">
          <cell r="B173" t="str">
            <v>Ball(I)</v>
          </cell>
          <cell r="C173">
            <v>0</v>
          </cell>
          <cell r="D173">
            <v>60</v>
          </cell>
          <cell r="E173">
            <v>0</v>
          </cell>
          <cell r="F173">
            <v>0</v>
          </cell>
          <cell r="G173">
            <v>65</v>
          </cell>
          <cell r="H173">
            <v>565</v>
          </cell>
        </row>
        <row r="174">
          <cell r="B174" t="str">
            <v>Ball(I)</v>
          </cell>
          <cell r="C174">
            <v>0</v>
          </cell>
          <cell r="D174">
            <v>70</v>
          </cell>
          <cell r="E174">
            <v>0</v>
          </cell>
          <cell r="F174">
            <v>0</v>
          </cell>
          <cell r="G174">
            <v>204</v>
          </cell>
          <cell r="H174">
            <v>565</v>
          </cell>
        </row>
        <row r="175">
          <cell r="B175" t="str">
            <v>Ball(I)</v>
          </cell>
          <cell r="C175">
            <v>0</v>
          </cell>
          <cell r="D175">
            <v>80</v>
          </cell>
          <cell r="E175">
            <v>0</v>
          </cell>
          <cell r="F175">
            <v>0</v>
          </cell>
          <cell r="G175">
            <v>330</v>
          </cell>
          <cell r="H175">
            <v>565</v>
          </cell>
        </row>
        <row r="176">
          <cell r="B176" t="str">
            <v>Ball(I)</v>
          </cell>
          <cell r="C176">
            <v>0</v>
          </cell>
          <cell r="D176">
            <v>85</v>
          </cell>
          <cell r="E176">
            <v>0</v>
          </cell>
          <cell r="F176">
            <v>0</v>
          </cell>
          <cell r="G176">
            <v>624</v>
          </cell>
          <cell r="H176">
            <v>565</v>
          </cell>
        </row>
        <row r="177">
          <cell r="B177" t="str">
            <v>Ball(M)</v>
          </cell>
          <cell r="C177">
            <v>0</v>
          </cell>
          <cell r="D177">
            <v>5</v>
          </cell>
          <cell r="E177">
            <v>0</v>
          </cell>
          <cell r="F177">
            <v>0</v>
          </cell>
          <cell r="G177">
            <v>0.2</v>
          </cell>
          <cell r="H177">
            <v>377</v>
          </cell>
        </row>
        <row r="178">
          <cell r="B178" t="str">
            <v>Ball(M)</v>
          </cell>
          <cell r="C178">
            <v>0</v>
          </cell>
          <cell r="D178">
            <v>10</v>
          </cell>
          <cell r="E178">
            <v>0</v>
          </cell>
          <cell r="F178">
            <v>0</v>
          </cell>
          <cell r="G178">
            <v>0.48</v>
          </cell>
          <cell r="H178">
            <v>377</v>
          </cell>
        </row>
        <row r="179">
          <cell r="B179" t="str">
            <v>Ball(M)</v>
          </cell>
          <cell r="C179">
            <v>0</v>
          </cell>
          <cell r="D179">
            <v>20</v>
          </cell>
          <cell r="E179">
            <v>0</v>
          </cell>
          <cell r="F179">
            <v>0</v>
          </cell>
          <cell r="G179">
            <v>1.4</v>
          </cell>
          <cell r="H179">
            <v>377</v>
          </cell>
        </row>
        <row r="180">
          <cell r="B180" t="str">
            <v>Ball(M)</v>
          </cell>
          <cell r="C180">
            <v>0</v>
          </cell>
          <cell r="D180">
            <v>30</v>
          </cell>
          <cell r="E180">
            <v>0</v>
          </cell>
          <cell r="F180">
            <v>0</v>
          </cell>
          <cell r="G180">
            <v>3.2</v>
          </cell>
          <cell r="H180">
            <v>377</v>
          </cell>
        </row>
        <row r="181">
          <cell r="B181" t="str">
            <v>Ball(M)</v>
          </cell>
          <cell r="C181">
            <v>0</v>
          </cell>
          <cell r="D181">
            <v>40</v>
          </cell>
          <cell r="E181">
            <v>0</v>
          </cell>
          <cell r="F181">
            <v>0</v>
          </cell>
          <cell r="G181">
            <v>7.5</v>
          </cell>
          <cell r="H181">
            <v>377</v>
          </cell>
        </row>
        <row r="182">
          <cell r="B182" t="str">
            <v>Ball(M)</v>
          </cell>
          <cell r="C182">
            <v>0</v>
          </cell>
          <cell r="D182">
            <v>50</v>
          </cell>
          <cell r="E182">
            <v>0</v>
          </cell>
          <cell r="F182">
            <v>0</v>
          </cell>
          <cell r="G182">
            <v>16</v>
          </cell>
          <cell r="H182">
            <v>377</v>
          </cell>
        </row>
        <row r="183">
          <cell r="B183" t="str">
            <v>Ball(M)</v>
          </cell>
          <cell r="C183">
            <v>0</v>
          </cell>
          <cell r="D183">
            <v>60</v>
          </cell>
          <cell r="E183">
            <v>0</v>
          </cell>
          <cell r="F183">
            <v>0</v>
          </cell>
          <cell r="G183">
            <v>36</v>
          </cell>
          <cell r="H183">
            <v>377</v>
          </cell>
        </row>
        <row r="184">
          <cell r="B184" t="str">
            <v>Ball(M)</v>
          </cell>
          <cell r="C184">
            <v>0</v>
          </cell>
          <cell r="D184">
            <v>70</v>
          </cell>
          <cell r="E184">
            <v>0</v>
          </cell>
          <cell r="F184">
            <v>0</v>
          </cell>
          <cell r="G184">
            <v>100</v>
          </cell>
          <cell r="H184">
            <v>377</v>
          </cell>
        </row>
        <row r="185">
          <cell r="B185" t="str">
            <v>Ball(M)</v>
          </cell>
          <cell r="C185">
            <v>0</v>
          </cell>
          <cell r="D185">
            <v>80</v>
          </cell>
          <cell r="E185">
            <v>0</v>
          </cell>
          <cell r="F185">
            <v>0</v>
          </cell>
          <cell r="G185">
            <v>300</v>
          </cell>
          <cell r="H185">
            <v>377</v>
          </cell>
        </row>
        <row r="186">
          <cell r="B186" t="str">
            <v>Butterfly(C)</v>
          </cell>
          <cell r="C186">
            <v>8</v>
          </cell>
          <cell r="D186">
            <v>-1</v>
          </cell>
          <cell r="E186">
            <v>100</v>
          </cell>
          <cell r="F186">
            <v>0</v>
          </cell>
          <cell r="G186">
            <v>45</v>
          </cell>
          <cell r="H186" t="str">
            <v>A-28</v>
          </cell>
        </row>
        <row r="187">
          <cell r="B187" t="str">
            <v>Butterfly(C)</v>
          </cell>
          <cell r="C187">
            <v>14</v>
          </cell>
          <cell r="D187">
            <v>-1</v>
          </cell>
          <cell r="E187">
            <v>100</v>
          </cell>
          <cell r="F187">
            <v>0</v>
          </cell>
          <cell r="G187">
            <v>35</v>
          </cell>
          <cell r="H187" t="str">
            <v>A-28</v>
          </cell>
        </row>
        <row r="188">
          <cell r="B188" t="str">
            <v>Butterfly(C)</v>
          </cell>
          <cell r="C188">
            <v>24</v>
          </cell>
          <cell r="D188">
            <v>-1</v>
          </cell>
          <cell r="E188">
            <v>100</v>
          </cell>
          <cell r="F188">
            <v>0</v>
          </cell>
          <cell r="G188">
            <v>25</v>
          </cell>
          <cell r="H188" t="str">
            <v>A-28</v>
          </cell>
        </row>
        <row r="189">
          <cell r="B189" t="str">
            <v>Butterfly(C)</v>
          </cell>
          <cell r="C189">
            <v>0</v>
          </cell>
          <cell r="D189">
            <v>0</v>
          </cell>
          <cell r="E189">
            <v>100</v>
          </cell>
          <cell r="F189">
            <v>0.92</v>
          </cell>
          <cell r="G189">
            <v>0.6</v>
          </cell>
          <cell r="H189">
            <v>569</v>
          </cell>
        </row>
        <row r="190">
          <cell r="B190" t="str">
            <v>Butterfly - plane disk(I)</v>
          </cell>
          <cell r="C190">
            <v>0</v>
          </cell>
          <cell r="D190">
            <v>10</v>
          </cell>
          <cell r="E190">
            <v>-1</v>
          </cell>
          <cell r="F190">
            <v>0.92</v>
          </cell>
          <cell r="G190">
            <v>0.85</v>
          </cell>
          <cell r="H190">
            <v>569</v>
          </cell>
        </row>
        <row r="191">
          <cell r="B191" t="str">
            <v>Butterfly - plane disk(I)</v>
          </cell>
          <cell r="C191">
            <v>0</v>
          </cell>
          <cell r="D191">
            <v>20</v>
          </cell>
          <cell r="E191">
            <v>-1</v>
          </cell>
          <cell r="F191">
            <v>0.92</v>
          </cell>
          <cell r="G191">
            <v>1.7</v>
          </cell>
          <cell r="H191">
            <v>569</v>
          </cell>
        </row>
        <row r="192">
          <cell r="B192" t="str">
            <v>Butterfly - plane disk(I)</v>
          </cell>
          <cell r="C192">
            <v>0</v>
          </cell>
          <cell r="D192">
            <v>30</v>
          </cell>
          <cell r="E192">
            <v>-1</v>
          </cell>
          <cell r="F192">
            <v>0.92</v>
          </cell>
          <cell r="G192">
            <v>4</v>
          </cell>
          <cell r="H192">
            <v>569</v>
          </cell>
        </row>
        <row r="193">
          <cell r="B193" t="str">
            <v>Butterfly - plane disk(I)</v>
          </cell>
          <cell r="C193">
            <v>0</v>
          </cell>
          <cell r="D193">
            <v>40</v>
          </cell>
          <cell r="E193">
            <v>-1</v>
          </cell>
          <cell r="F193">
            <v>0.92</v>
          </cell>
          <cell r="G193">
            <v>9.4</v>
          </cell>
          <cell r="H193">
            <v>569</v>
          </cell>
        </row>
        <row r="194">
          <cell r="B194" t="str">
            <v>Butterfly - plane disk(I)</v>
          </cell>
          <cell r="C194">
            <v>0</v>
          </cell>
          <cell r="D194">
            <v>50</v>
          </cell>
          <cell r="E194">
            <v>-1</v>
          </cell>
          <cell r="F194">
            <v>0.92</v>
          </cell>
          <cell r="G194">
            <v>24</v>
          </cell>
          <cell r="H194">
            <v>569</v>
          </cell>
        </row>
        <row r="195">
          <cell r="B195" t="str">
            <v>Butterfly - plane disk(I)</v>
          </cell>
          <cell r="C195">
            <v>0</v>
          </cell>
          <cell r="D195">
            <v>60</v>
          </cell>
          <cell r="E195">
            <v>-1</v>
          </cell>
          <cell r="F195">
            <v>0.92</v>
          </cell>
          <cell r="G195">
            <v>67</v>
          </cell>
          <cell r="H195">
            <v>569</v>
          </cell>
        </row>
        <row r="196">
          <cell r="B196" t="str">
            <v>Butterfly - plane disk(I)</v>
          </cell>
          <cell r="C196">
            <v>0</v>
          </cell>
          <cell r="D196">
            <v>70</v>
          </cell>
          <cell r="E196">
            <v>-1</v>
          </cell>
          <cell r="F196">
            <v>0.92</v>
          </cell>
          <cell r="G196">
            <v>215</v>
          </cell>
          <cell r="H196">
            <v>569</v>
          </cell>
        </row>
        <row r="197">
          <cell r="B197" t="str">
            <v>Butterfly - plane disk(I)</v>
          </cell>
          <cell r="C197">
            <v>0</v>
          </cell>
          <cell r="D197">
            <v>75</v>
          </cell>
          <cell r="E197">
            <v>-1</v>
          </cell>
          <cell r="F197">
            <v>0.92</v>
          </cell>
          <cell r="G197">
            <v>400</v>
          </cell>
          <cell r="H197">
            <v>569</v>
          </cell>
        </row>
        <row r="198">
          <cell r="B198" t="str">
            <v>Butterfly - plane disk(I)</v>
          </cell>
          <cell r="C198">
            <v>0</v>
          </cell>
          <cell r="D198">
            <v>10</v>
          </cell>
          <cell r="E198">
            <v>97</v>
          </cell>
          <cell r="F198">
            <v>1</v>
          </cell>
          <cell r="G198">
            <v>0.52</v>
          </cell>
          <cell r="H198">
            <v>569</v>
          </cell>
        </row>
        <row r="199">
          <cell r="B199" t="str">
            <v>Butterfly - plane disk(I)</v>
          </cell>
          <cell r="C199">
            <v>0</v>
          </cell>
          <cell r="D199">
            <v>20</v>
          </cell>
          <cell r="E199">
            <v>89</v>
          </cell>
          <cell r="F199">
            <v>1</v>
          </cell>
          <cell r="G199">
            <v>1.54</v>
          </cell>
          <cell r="H199">
            <v>569</v>
          </cell>
        </row>
        <row r="200">
          <cell r="B200" t="str">
            <v>Butterfly - plane disk(I)</v>
          </cell>
          <cell r="C200">
            <v>0</v>
          </cell>
          <cell r="D200">
            <v>30</v>
          </cell>
          <cell r="E200">
            <v>76</v>
          </cell>
          <cell r="F200">
            <v>1</v>
          </cell>
          <cell r="G200">
            <v>4.5</v>
          </cell>
          <cell r="H200">
            <v>569</v>
          </cell>
        </row>
        <row r="201">
          <cell r="B201" t="str">
            <v>Butterfly - plane disk(I)</v>
          </cell>
          <cell r="C201">
            <v>0</v>
          </cell>
          <cell r="D201">
            <v>40</v>
          </cell>
          <cell r="E201">
            <v>60</v>
          </cell>
          <cell r="F201">
            <v>1</v>
          </cell>
          <cell r="G201">
            <v>11</v>
          </cell>
          <cell r="H201">
            <v>569</v>
          </cell>
        </row>
        <row r="202">
          <cell r="B202" t="str">
            <v>Butterfly - plane disk(I)</v>
          </cell>
          <cell r="C202">
            <v>0</v>
          </cell>
          <cell r="D202">
            <v>50</v>
          </cell>
          <cell r="E202">
            <v>44</v>
          </cell>
          <cell r="F202">
            <v>1</v>
          </cell>
          <cell r="G202">
            <v>29</v>
          </cell>
          <cell r="H202">
            <v>569</v>
          </cell>
        </row>
        <row r="203">
          <cell r="B203" t="str">
            <v>Butterfly - plane disk(I)</v>
          </cell>
          <cell r="C203">
            <v>0</v>
          </cell>
          <cell r="D203">
            <v>60</v>
          </cell>
          <cell r="E203">
            <v>28</v>
          </cell>
          <cell r="F203">
            <v>1</v>
          </cell>
          <cell r="G203">
            <v>108</v>
          </cell>
          <cell r="H203">
            <v>569</v>
          </cell>
        </row>
        <row r="204">
          <cell r="B204" t="str">
            <v>Butterfly - plane disk(I)</v>
          </cell>
          <cell r="C204">
            <v>0</v>
          </cell>
          <cell r="D204">
            <v>70</v>
          </cell>
          <cell r="E204">
            <v>15</v>
          </cell>
          <cell r="F204">
            <v>1</v>
          </cell>
          <cell r="G204">
            <v>625</v>
          </cell>
          <cell r="H204">
            <v>569</v>
          </cell>
        </row>
        <row r="205">
          <cell r="B205" t="str">
            <v>Butterfly - t/D=0.1(M)</v>
          </cell>
          <cell r="C205">
            <v>0</v>
          </cell>
          <cell r="D205">
            <v>0</v>
          </cell>
          <cell r="E205">
            <v>100</v>
          </cell>
          <cell r="F205">
            <v>0</v>
          </cell>
          <cell r="G205">
            <v>0.17</v>
          </cell>
          <cell r="H205">
            <v>377</v>
          </cell>
        </row>
        <row r="206">
          <cell r="B206" t="str">
            <v>Butterfly - t/D=0.15(M)</v>
          </cell>
          <cell r="C206">
            <v>0</v>
          </cell>
          <cell r="D206">
            <v>0</v>
          </cell>
          <cell r="E206">
            <v>100</v>
          </cell>
          <cell r="F206">
            <v>0</v>
          </cell>
          <cell r="G206">
            <v>0.28000000000000003</v>
          </cell>
          <cell r="H206">
            <v>377</v>
          </cell>
        </row>
        <row r="207">
          <cell r="B207" t="str">
            <v>Butterfly - t/D=0.2(M)</v>
          </cell>
          <cell r="C207">
            <v>0</v>
          </cell>
          <cell r="D207">
            <v>0</v>
          </cell>
          <cell r="E207">
            <v>100</v>
          </cell>
          <cell r="F207">
            <v>0</v>
          </cell>
          <cell r="G207">
            <v>0.45</v>
          </cell>
          <cell r="H207">
            <v>377</v>
          </cell>
        </row>
        <row r="208">
          <cell r="B208" t="str">
            <v>Butterfly - t/D=0.25(M)</v>
          </cell>
          <cell r="C208">
            <v>0</v>
          </cell>
          <cell r="D208">
            <v>0</v>
          </cell>
          <cell r="E208">
            <v>100</v>
          </cell>
          <cell r="F208">
            <v>0</v>
          </cell>
          <cell r="G208">
            <v>0.7</v>
          </cell>
          <cell r="H208">
            <v>377</v>
          </cell>
        </row>
        <row r="209">
          <cell r="B209" t="str">
            <v>Butterfly - t/D=0.3(M)</v>
          </cell>
          <cell r="C209">
            <v>0</v>
          </cell>
          <cell r="D209">
            <v>0</v>
          </cell>
          <cell r="E209">
            <v>100</v>
          </cell>
          <cell r="F209">
            <v>0</v>
          </cell>
          <cell r="G209">
            <v>1.2</v>
          </cell>
          <cell r="H209">
            <v>377</v>
          </cell>
        </row>
        <row r="210">
          <cell r="B210" t="str">
            <v>Butterfly - t/D=0.35(M)</v>
          </cell>
          <cell r="C210">
            <v>0</v>
          </cell>
          <cell r="D210">
            <v>0</v>
          </cell>
          <cell r="E210">
            <v>100</v>
          </cell>
          <cell r="F210">
            <v>0</v>
          </cell>
          <cell r="G210">
            <v>1.8</v>
          </cell>
          <cell r="H210">
            <v>377</v>
          </cell>
        </row>
        <row r="211">
          <cell r="B211" t="str">
            <v>Butterfly - Type A(M)</v>
          </cell>
          <cell r="C211">
            <v>0</v>
          </cell>
          <cell r="D211">
            <v>0</v>
          </cell>
          <cell r="E211">
            <v>0</v>
          </cell>
          <cell r="F211">
            <v>0</v>
          </cell>
          <cell r="G211">
            <v>0.7</v>
          </cell>
          <cell r="H211">
            <v>378</v>
          </cell>
        </row>
        <row r="212">
          <cell r="B212" t="str">
            <v>Butterfly - Type A(M)</v>
          </cell>
          <cell r="C212">
            <v>0</v>
          </cell>
          <cell r="D212">
            <v>10</v>
          </cell>
          <cell r="E212">
            <v>0</v>
          </cell>
          <cell r="F212">
            <v>0</v>
          </cell>
          <cell r="G212">
            <v>1.1000000000000001</v>
          </cell>
          <cell r="H212">
            <v>378</v>
          </cell>
        </row>
        <row r="213">
          <cell r="B213" t="str">
            <v>Butterfly - Type A(M)</v>
          </cell>
          <cell r="C213">
            <v>0</v>
          </cell>
          <cell r="D213">
            <v>20</v>
          </cell>
          <cell r="E213">
            <v>0</v>
          </cell>
          <cell r="F213">
            <v>0</v>
          </cell>
          <cell r="G213">
            <v>2</v>
          </cell>
          <cell r="H213">
            <v>378</v>
          </cell>
        </row>
        <row r="214">
          <cell r="B214" t="str">
            <v>Butterfly - Type A(M)</v>
          </cell>
          <cell r="C214">
            <v>0</v>
          </cell>
          <cell r="D214">
            <v>30</v>
          </cell>
          <cell r="E214">
            <v>0</v>
          </cell>
          <cell r="F214">
            <v>0</v>
          </cell>
          <cell r="G214">
            <v>3</v>
          </cell>
          <cell r="H214">
            <v>378</v>
          </cell>
        </row>
        <row r="215">
          <cell r="B215" t="str">
            <v>Butterfly - Type A(M)</v>
          </cell>
          <cell r="C215">
            <v>0</v>
          </cell>
          <cell r="D215">
            <v>40</v>
          </cell>
          <cell r="E215">
            <v>0</v>
          </cell>
          <cell r="F215">
            <v>0</v>
          </cell>
          <cell r="G215">
            <v>5</v>
          </cell>
          <cell r="H215">
            <v>378</v>
          </cell>
        </row>
        <row r="216">
          <cell r="B216" t="str">
            <v>Butterfly - Type A(M)</v>
          </cell>
          <cell r="C216">
            <v>0</v>
          </cell>
          <cell r="D216">
            <v>50</v>
          </cell>
          <cell r="E216">
            <v>0</v>
          </cell>
          <cell r="F216">
            <v>0</v>
          </cell>
          <cell r="G216">
            <v>15</v>
          </cell>
          <cell r="H216">
            <v>378</v>
          </cell>
        </row>
        <row r="217">
          <cell r="B217" t="str">
            <v>Butterfly - Type A(M)</v>
          </cell>
          <cell r="C217">
            <v>0</v>
          </cell>
          <cell r="D217">
            <v>60</v>
          </cell>
          <cell r="E217">
            <v>0</v>
          </cell>
          <cell r="F217">
            <v>0</v>
          </cell>
          <cell r="G217">
            <v>38</v>
          </cell>
          <cell r="H217">
            <v>378</v>
          </cell>
        </row>
        <row r="218">
          <cell r="B218" t="str">
            <v>Butterfly - Type A(M)</v>
          </cell>
          <cell r="C218">
            <v>0</v>
          </cell>
          <cell r="D218">
            <v>70</v>
          </cell>
          <cell r="E218">
            <v>0</v>
          </cell>
          <cell r="F218">
            <v>0</v>
          </cell>
          <cell r="G218">
            <v>100</v>
          </cell>
          <cell r="H218">
            <v>378</v>
          </cell>
        </row>
        <row r="219">
          <cell r="B219" t="str">
            <v>Butterfly - Type B(M)</v>
          </cell>
          <cell r="C219">
            <v>0</v>
          </cell>
          <cell r="D219">
            <v>0</v>
          </cell>
          <cell r="E219">
            <v>0</v>
          </cell>
          <cell r="F219">
            <v>0</v>
          </cell>
          <cell r="G219">
            <v>0.2</v>
          </cell>
          <cell r="H219">
            <v>378</v>
          </cell>
        </row>
        <row r="220">
          <cell r="B220" t="str">
            <v>Butterfly - Type B(M)</v>
          </cell>
          <cell r="C220">
            <v>0</v>
          </cell>
          <cell r="D220">
            <v>10</v>
          </cell>
          <cell r="E220">
            <v>0</v>
          </cell>
          <cell r="F220">
            <v>0</v>
          </cell>
          <cell r="G220">
            <v>0.5</v>
          </cell>
          <cell r="H220">
            <v>378</v>
          </cell>
        </row>
        <row r="221">
          <cell r="B221" t="str">
            <v>Butterfly - Type B(M)</v>
          </cell>
          <cell r="C221">
            <v>0</v>
          </cell>
          <cell r="D221">
            <v>20</v>
          </cell>
          <cell r="E221">
            <v>0</v>
          </cell>
          <cell r="F221">
            <v>0</v>
          </cell>
          <cell r="G221">
            <v>1.4</v>
          </cell>
          <cell r="H221">
            <v>378</v>
          </cell>
        </row>
        <row r="222">
          <cell r="B222" t="str">
            <v>Butterfly - Type B(M)</v>
          </cell>
          <cell r="C222">
            <v>0</v>
          </cell>
          <cell r="D222">
            <v>30</v>
          </cell>
          <cell r="E222">
            <v>0</v>
          </cell>
          <cell r="F222">
            <v>0</v>
          </cell>
          <cell r="G222">
            <v>3.5</v>
          </cell>
          <cell r="H222">
            <v>378</v>
          </cell>
        </row>
        <row r="223">
          <cell r="B223" t="str">
            <v>Butterfly - Type B(M)</v>
          </cell>
          <cell r="C223">
            <v>0</v>
          </cell>
          <cell r="D223">
            <v>40</v>
          </cell>
          <cell r="E223">
            <v>0</v>
          </cell>
          <cell r="F223">
            <v>0</v>
          </cell>
          <cell r="G223">
            <v>9</v>
          </cell>
          <cell r="H223">
            <v>378</v>
          </cell>
        </row>
        <row r="224">
          <cell r="B224" t="str">
            <v>Butterfly - Type B(M)</v>
          </cell>
          <cell r="C224">
            <v>0</v>
          </cell>
          <cell r="D224">
            <v>50</v>
          </cell>
          <cell r="E224">
            <v>0</v>
          </cell>
          <cell r="F224">
            <v>0</v>
          </cell>
          <cell r="G224">
            <v>22</v>
          </cell>
          <cell r="H224">
            <v>378</v>
          </cell>
        </row>
        <row r="225">
          <cell r="B225" t="str">
            <v>Butterfly - Type B(M)</v>
          </cell>
          <cell r="C225">
            <v>0</v>
          </cell>
          <cell r="D225">
            <v>60</v>
          </cell>
          <cell r="E225">
            <v>0</v>
          </cell>
          <cell r="F225">
            <v>0</v>
          </cell>
          <cell r="G225">
            <v>60</v>
          </cell>
          <cell r="H225">
            <v>378</v>
          </cell>
        </row>
        <row r="226">
          <cell r="B226" t="str">
            <v>Butterfly - Type B(M)</v>
          </cell>
          <cell r="C226">
            <v>0</v>
          </cell>
          <cell r="D226">
            <v>70</v>
          </cell>
          <cell r="E226">
            <v>0</v>
          </cell>
          <cell r="F226">
            <v>0</v>
          </cell>
          <cell r="G226">
            <v>170</v>
          </cell>
          <cell r="H226">
            <v>378</v>
          </cell>
        </row>
        <row r="227">
          <cell r="B227" t="str">
            <v>Butterfly - Type C(M)</v>
          </cell>
          <cell r="C227">
            <v>0</v>
          </cell>
          <cell r="D227">
            <v>0</v>
          </cell>
          <cell r="E227">
            <v>0</v>
          </cell>
          <cell r="F227">
            <v>0</v>
          </cell>
          <cell r="G227">
            <v>0.13</v>
          </cell>
          <cell r="H227">
            <v>378</v>
          </cell>
        </row>
        <row r="228">
          <cell r="B228" t="str">
            <v>Butterfly - Type C(M)</v>
          </cell>
          <cell r="C228">
            <v>0</v>
          </cell>
          <cell r="D228">
            <v>10</v>
          </cell>
          <cell r="E228">
            <v>0</v>
          </cell>
          <cell r="F228">
            <v>0</v>
          </cell>
          <cell r="G228">
            <v>0.25</v>
          </cell>
          <cell r="H228">
            <v>378</v>
          </cell>
        </row>
        <row r="229">
          <cell r="B229" t="str">
            <v>Butterfly - Type C(M)</v>
          </cell>
          <cell r="C229">
            <v>0</v>
          </cell>
          <cell r="D229">
            <v>20</v>
          </cell>
          <cell r="E229">
            <v>0</v>
          </cell>
          <cell r="F229">
            <v>0</v>
          </cell>
          <cell r="G229">
            <v>0.75</v>
          </cell>
          <cell r="H229">
            <v>378</v>
          </cell>
        </row>
        <row r="230">
          <cell r="B230" t="str">
            <v>Butterfly - Type C(M)</v>
          </cell>
          <cell r="C230">
            <v>0</v>
          </cell>
          <cell r="D230">
            <v>30</v>
          </cell>
          <cell r="E230">
            <v>0</v>
          </cell>
          <cell r="F230">
            <v>0</v>
          </cell>
          <cell r="G230">
            <v>2.2000000000000002</v>
          </cell>
          <cell r="H230">
            <v>378</v>
          </cell>
        </row>
        <row r="231">
          <cell r="B231" t="str">
            <v>Butterfly - Type C(M)</v>
          </cell>
          <cell r="C231">
            <v>0</v>
          </cell>
          <cell r="D231">
            <v>40</v>
          </cell>
          <cell r="E231">
            <v>0</v>
          </cell>
          <cell r="F231">
            <v>0</v>
          </cell>
          <cell r="G231">
            <v>7</v>
          </cell>
          <cell r="H231">
            <v>378</v>
          </cell>
        </row>
        <row r="232">
          <cell r="B232" t="str">
            <v>Butterfly - Type C(M)</v>
          </cell>
          <cell r="C232">
            <v>0</v>
          </cell>
          <cell r="D232">
            <v>50</v>
          </cell>
          <cell r="E232">
            <v>0</v>
          </cell>
          <cell r="F232">
            <v>0</v>
          </cell>
          <cell r="G232">
            <v>20</v>
          </cell>
          <cell r="H232">
            <v>378</v>
          </cell>
        </row>
        <row r="233">
          <cell r="B233" t="str">
            <v>Butterfly - Type C(M)</v>
          </cell>
          <cell r="C233">
            <v>0</v>
          </cell>
          <cell r="D233">
            <v>60</v>
          </cell>
          <cell r="E233">
            <v>0</v>
          </cell>
          <cell r="F233">
            <v>0</v>
          </cell>
          <cell r="G233">
            <v>65</v>
          </cell>
          <cell r="H233">
            <v>378</v>
          </cell>
        </row>
        <row r="234">
          <cell r="B234" t="str">
            <v>Butterfly - Type C(M)</v>
          </cell>
          <cell r="C234">
            <v>0</v>
          </cell>
          <cell r="D234">
            <v>70</v>
          </cell>
          <cell r="E234">
            <v>0</v>
          </cell>
          <cell r="F234">
            <v>0</v>
          </cell>
          <cell r="G234">
            <v>200</v>
          </cell>
          <cell r="H234">
            <v>378</v>
          </cell>
        </row>
        <row r="235">
          <cell r="B235" t="str">
            <v>Cylindrical(I)</v>
          </cell>
          <cell r="C235">
            <v>0</v>
          </cell>
          <cell r="D235">
            <v>5</v>
          </cell>
          <cell r="E235">
            <v>0</v>
          </cell>
          <cell r="F235">
            <v>0.93</v>
          </cell>
          <cell r="G235">
            <v>0.05</v>
          </cell>
          <cell r="H235">
            <v>568</v>
          </cell>
        </row>
        <row r="236">
          <cell r="B236" t="str">
            <v>Cylindrical(I)</v>
          </cell>
          <cell r="C236">
            <v>0</v>
          </cell>
          <cell r="D236">
            <v>10</v>
          </cell>
          <cell r="E236">
            <v>0</v>
          </cell>
          <cell r="F236">
            <v>0.85</v>
          </cell>
          <cell r="G236">
            <v>0.31</v>
          </cell>
          <cell r="H236">
            <v>568</v>
          </cell>
        </row>
        <row r="237">
          <cell r="B237" t="str">
            <v>Cylindrical(I)</v>
          </cell>
          <cell r="C237">
            <v>0</v>
          </cell>
          <cell r="D237">
            <v>20</v>
          </cell>
          <cell r="E237">
            <v>0</v>
          </cell>
          <cell r="F237">
            <v>0.69</v>
          </cell>
          <cell r="G237">
            <v>1.84</v>
          </cell>
          <cell r="H237">
            <v>568</v>
          </cell>
        </row>
        <row r="238">
          <cell r="B238" t="str">
            <v>Cylindrical(I)</v>
          </cell>
          <cell r="C238">
            <v>0</v>
          </cell>
          <cell r="D238">
            <v>30</v>
          </cell>
          <cell r="E238">
            <v>0</v>
          </cell>
          <cell r="F238">
            <v>0.52</v>
          </cell>
          <cell r="G238">
            <v>6.15</v>
          </cell>
          <cell r="H238">
            <v>568</v>
          </cell>
        </row>
        <row r="239">
          <cell r="B239" t="str">
            <v>Cylindrical(I)</v>
          </cell>
          <cell r="C239">
            <v>0</v>
          </cell>
          <cell r="D239">
            <v>40</v>
          </cell>
          <cell r="E239">
            <v>0</v>
          </cell>
          <cell r="F239">
            <v>0.35</v>
          </cell>
          <cell r="G239">
            <v>20.7</v>
          </cell>
          <cell r="H239">
            <v>568</v>
          </cell>
        </row>
        <row r="240">
          <cell r="B240" t="str">
            <v>Cylindrical(I)</v>
          </cell>
          <cell r="C240">
            <v>0</v>
          </cell>
          <cell r="D240">
            <v>50</v>
          </cell>
          <cell r="E240">
            <v>0</v>
          </cell>
          <cell r="F240">
            <v>0.19</v>
          </cell>
          <cell r="G240">
            <v>95.3</v>
          </cell>
          <cell r="H240">
            <v>568</v>
          </cell>
        </row>
        <row r="241">
          <cell r="B241" t="str">
            <v>Cylindrical(I)</v>
          </cell>
          <cell r="C241">
            <v>0</v>
          </cell>
          <cell r="D241">
            <v>55</v>
          </cell>
          <cell r="E241">
            <v>0</v>
          </cell>
          <cell r="F241">
            <v>0.11</v>
          </cell>
          <cell r="G241">
            <v>275</v>
          </cell>
          <cell r="H241">
            <v>568</v>
          </cell>
        </row>
        <row r="242">
          <cell r="B242" t="str">
            <v>Cylindrical (Rect. tube)(I)</v>
          </cell>
          <cell r="C242">
            <v>0</v>
          </cell>
          <cell r="D242">
            <v>5</v>
          </cell>
          <cell r="E242">
            <v>0</v>
          </cell>
          <cell r="F242">
            <v>0.93</v>
          </cell>
          <cell r="G242">
            <v>0.05</v>
          </cell>
          <cell r="H242">
            <v>568</v>
          </cell>
        </row>
        <row r="243">
          <cell r="B243" t="str">
            <v>Cylindrical (Rect. tube)(I)</v>
          </cell>
          <cell r="C243">
            <v>0</v>
          </cell>
          <cell r="D243">
            <v>10</v>
          </cell>
          <cell r="E243">
            <v>0</v>
          </cell>
          <cell r="F243">
            <v>0.85</v>
          </cell>
          <cell r="G243">
            <v>0.28999999999999998</v>
          </cell>
          <cell r="H243">
            <v>568</v>
          </cell>
        </row>
        <row r="244">
          <cell r="B244" t="str">
            <v>Cylindrical (Rect. tube)(I)</v>
          </cell>
          <cell r="C244">
            <v>0</v>
          </cell>
          <cell r="D244">
            <v>20</v>
          </cell>
          <cell r="E244">
            <v>0</v>
          </cell>
          <cell r="F244">
            <v>0.69</v>
          </cell>
          <cell r="G244">
            <v>1.56</v>
          </cell>
          <cell r="H244">
            <v>568</v>
          </cell>
        </row>
        <row r="245">
          <cell r="B245" t="str">
            <v>Cylindrical (Rect. tube)(I)</v>
          </cell>
          <cell r="C245">
            <v>0</v>
          </cell>
          <cell r="D245">
            <v>30</v>
          </cell>
          <cell r="E245">
            <v>0</v>
          </cell>
          <cell r="F245">
            <v>0.53</v>
          </cell>
          <cell r="G245">
            <v>5.47</v>
          </cell>
          <cell r="H245">
            <v>568</v>
          </cell>
        </row>
        <row r="246">
          <cell r="B246" t="str">
            <v>Cylindrical (Rect. tube)(I)</v>
          </cell>
          <cell r="C246">
            <v>0</v>
          </cell>
          <cell r="D246">
            <v>40</v>
          </cell>
          <cell r="E246">
            <v>0</v>
          </cell>
          <cell r="F246">
            <v>0.38</v>
          </cell>
          <cell r="G246">
            <v>17.3</v>
          </cell>
          <cell r="H246">
            <v>568</v>
          </cell>
        </row>
        <row r="247">
          <cell r="B247" t="str">
            <v>Cylindrical (Rect. tube)(I)</v>
          </cell>
          <cell r="C247">
            <v>0</v>
          </cell>
          <cell r="D247">
            <v>50</v>
          </cell>
          <cell r="E247">
            <v>0</v>
          </cell>
          <cell r="F247">
            <v>0.25</v>
          </cell>
          <cell r="G247">
            <v>52.6</v>
          </cell>
          <cell r="H247">
            <v>568</v>
          </cell>
        </row>
        <row r="248">
          <cell r="B248" t="str">
            <v>Cylindrical (Rect. tube)(I)</v>
          </cell>
          <cell r="C248">
            <v>0</v>
          </cell>
          <cell r="D248">
            <v>60</v>
          </cell>
          <cell r="E248">
            <v>0</v>
          </cell>
          <cell r="F248">
            <v>0.14000000000000001</v>
          </cell>
          <cell r="G248">
            <v>206</v>
          </cell>
          <cell r="H248">
            <v>568</v>
          </cell>
        </row>
        <row r="249">
          <cell r="B249" t="str">
            <v>Gate - Wedge/Plug(C)</v>
          </cell>
          <cell r="C249">
            <v>24</v>
          </cell>
          <cell r="D249">
            <v>-1</v>
          </cell>
          <cell r="E249">
            <v>100</v>
          </cell>
          <cell r="F249">
            <v>0</v>
          </cell>
          <cell r="G249">
            <v>8</v>
          </cell>
          <cell r="H249" t="str">
            <v>A-27</v>
          </cell>
        </row>
        <row r="250">
          <cell r="B250" t="str">
            <v>Gate - Wedge(I)</v>
          </cell>
          <cell r="C250">
            <v>0</v>
          </cell>
          <cell r="D250">
            <v>-1</v>
          </cell>
          <cell r="E250">
            <v>100</v>
          </cell>
          <cell r="F250">
            <v>0</v>
          </cell>
          <cell r="G250">
            <v>0.2</v>
          </cell>
          <cell r="H250">
            <v>550</v>
          </cell>
        </row>
        <row r="251">
          <cell r="B251" t="str">
            <v>Gate - Disk w/o recess(I)</v>
          </cell>
          <cell r="C251">
            <v>0</v>
          </cell>
          <cell r="D251">
            <v>-1</v>
          </cell>
          <cell r="E251">
            <v>90</v>
          </cell>
          <cell r="F251">
            <v>0.96</v>
          </cell>
          <cell r="G251">
            <v>0.06</v>
          </cell>
          <cell r="H251">
            <v>554</v>
          </cell>
        </row>
        <row r="252">
          <cell r="B252" t="str">
            <v>Gate - Disk w/o recess(I)</v>
          </cell>
          <cell r="C252">
            <v>0</v>
          </cell>
          <cell r="D252">
            <v>-1</v>
          </cell>
          <cell r="E252">
            <v>80</v>
          </cell>
          <cell r="F252">
            <v>0.9</v>
          </cell>
          <cell r="G252">
            <v>0.17</v>
          </cell>
          <cell r="H252">
            <v>554</v>
          </cell>
        </row>
        <row r="253">
          <cell r="B253" t="str">
            <v>Gate - Disk w/o recess(I)</v>
          </cell>
          <cell r="C253">
            <v>0</v>
          </cell>
          <cell r="D253">
            <v>-1</v>
          </cell>
          <cell r="E253">
            <v>70</v>
          </cell>
          <cell r="F253">
            <v>0.81</v>
          </cell>
          <cell r="G253">
            <v>0.44</v>
          </cell>
          <cell r="H253">
            <v>554</v>
          </cell>
        </row>
        <row r="254">
          <cell r="B254" t="str">
            <v>Gate - Disk w/o recess(I)</v>
          </cell>
          <cell r="C254">
            <v>0</v>
          </cell>
          <cell r="D254">
            <v>-1</v>
          </cell>
          <cell r="E254">
            <v>60</v>
          </cell>
          <cell r="F254">
            <v>0.71</v>
          </cell>
          <cell r="G254">
            <v>0.98</v>
          </cell>
          <cell r="H254">
            <v>554</v>
          </cell>
        </row>
        <row r="255">
          <cell r="B255" t="str">
            <v>Gate - Disk w/o recess(I)</v>
          </cell>
          <cell r="C255">
            <v>0</v>
          </cell>
          <cell r="D255">
            <v>-1</v>
          </cell>
          <cell r="E255">
            <v>50</v>
          </cell>
          <cell r="F255">
            <v>0.61</v>
          </cell>
          <cell r="G255">
            <v>2.06</v>
          </cell>
          <cell r="H255">
            <v>554</v>
          </cell>
        </row>
        <row r="256">
          <cell r="B256" t="str">
            <v>Gate - Disk w/o recess(I)</v>
          </cell>
          <cell r="C256">
            <v>0</v>
          </cell>
          <cell r="D256">
            <v>-1</v>
          </cell>
          <cell r="E256">
            <v>40</v>
          </cell>
          <cell r="F256">
            <v>0.5</v>
          </cell>
          <cell r="G256">
            <v>4.5999999999999996</v>
          </cell>
          <cell r="H256">
            <v>554</v>
          </cell>
        </row>
        <row r="257">
          <cell r="B257" t="str">
            <v>Gate - Disk w/o recess(I)</v>
          </cell>
          <cell r="C257">
            <v>0</v>
          </cell>
          <cell r="D257">
            <v>-1</v>
          </cell>
          <cell r="E257">
            <v>30</v>
          </cell>
          <cell r="F257">
            <v>0.38</v>
          </cell>
          <cell r="G257">
            <v>10</v>
          </cell>
          <cell r="H257">
            <v>554</v>
          </cell>
        </row>
        <row r="258">
          <cell r="B258" t="str">
            <v>Gate - Disk w/o recess(I)</v>
          </cell>
          <cell r="C258">
            <v>0</v>
          </cell>
          <cell r="D258">
            <v>-1</v>
          </cell>
          <cell r="E258">
            <v>20</v>
          </cell>
          <cell r="F258">
            <v>0.25</v>
          </cell>
          <cell r="G258">
            <v>35</v>
          </cell>
          <cell r="H258">
            <v>554</v>
          </cell>
        </row>
        <row r="259">
          <cell r="B259" t="str">
            <v>Gate - Disk with recess(I)</v>
          </cell>
          <cell r="C259">
            <v>0</v>
          </cell>
          <cell r="D259">
            <v>-1</v>
          </cell>
          <cell r="E259">
            <v>90</v>
          </cell>
          <cell r="F259">
            <v>-1</v>
          </cell>
          <cell r="G259">
            <v>0.11</v>
          </cell>
          <cell r="H259">
            <v>556</v>
          </cell>
        </row>
        <row r="260">
          <cell r="B260" t="str">
            <v>Gate - Disk with recess(I)</v>
          </cell>
          <cell r="C260">
            <v>0</v>
          </cell>
          <cell r="D260">
            <v>-1</v>
          </cell>
          <cell r="E260">
            <v>80</v>
          </cell>
          <cell r="F260">
            <v>-1</v>
          </cell>
          <cell r="G260">
            <v>0.31</v>
          </cell>
          <cell r="H260">
            <v>556</v>
          </cell>
        </row>
        <row r="261">
          <cell r="B261" t="str">
            <v>Gate - Disk with recess(I)</v>
          </cell>
          <cell r="C261">
            <v>0</v>
          </cell>
          <cell r="D261">
            <v>-1</v>
          </cell>
          <cell r="E261">
            <v>70</v>
          </cell>
          <cell r="F261">
            <v>-1</v>
          </cell>
          <cell r="G261">
            <v>0.67</v>
          </cell>
          <cell r="H261">
            <v>556</v>
          </cell>
        </row>
        <row r="262">
          <cell r="B262" t="str">
            <v>Gate - Disk with recess(I)</v>
          </cell>
          <cell r="C262">
            <v>0</v>
          </cell>
          <cell r="D262">
            <v>-1</v>
          </cell>
          <cell r="E262">
            <v>60</v>
          </cell>
          <cell r="F262">
            <v>-1</v>
          </cell>
          <cell r="G262">
            <v>1.23</v>
          </cell>
          <cell r="H262">
            <v>556</v>
          </cell>
        </row>
        <row r="263">
          <cell r="B263" t="str">
            <v>Gate - Disk with recess(I)</v>
          </cell>
          <cell r="C263">
            <v>0</v>
          </cell>
          <cell r="D263">
            <v>-1</v>
          </cell>
          <cell r="E263">
            <v>50</v>
          </cell>
          <cell r="F263">
            <v>-1</v>
          </cell>
          <cell r="G263">
            <v>2.35</v>
          </cell>
          <cell r="H263">
            <v>556</v>
          </cell>
        </row>
        <row r="264">
          <cell r="B264" t="str">
            <v>Gate - Disk with recess(I)</v>
          </cell>
          <cell r="C264">
            <v>0</v>
          </cell>
          <cell r="D264">
            <v>-1</v>
          </cell>
          <cell r="E264">
            <v>40</v>
          </cell>
          <cell r="F264">
            <v>-1</v>
          </cell>
          <cell r="G264">
            <v>4.7</v>
          </cell>
          <cell r="H264">
            <v>556</v>
          </cell>
        </row>
        <row r="265">
          <cell r="B265" t="str">
            <v>Gate - Disk with recess(I)</v>
          </cell>
          <cell r="C265">
            <v>0</v>
          </cell>
          <cell r="D265">
            <v>-1</v>
          </cell>
          <cell r="E265">
            <v>30</v>
          </cell>
          <cell r="F265">
            <v>-1</v>
          </cell>
          <cell r="G265">
            <v>11</v>
          </cell>
          <cell r="H265">
            <v>556</v>
          </cell>
        </row>
        <row r="266">
          <cell r="B266" t="str">
            <v>Gate - Disk with recess(I)</v>
          </cell>
          <cell r="C266">
            <v>0</v>
          </cell>
          <cell r="D266">
            <v>-1</v>
          </cell>
          <cell r="E266">
            <v>20</v>
          </cell>
          <cell r="F266">
            <v>-1</v>
          </cell>
          <cell r="G266">
            <v>33</v>
          </cell>
          <cell r="H266">
            <v>556</v>
          </cell>
        </row>
        <row r="267">
          <cell r="B267" t="str">
            <v>Gate - Disk with recess(I)</v>
          </cell>
          <cell r="C267">
            <v>0</v>
          </cell>
          <cell r="D267">
            <v>-1</v>
          </cell>
          <cell r="E267">
            <v>15</v>
          </cell>
          <cell r="F267">
            <v>-1</v>
          </cell>
          <cell r="G267">
            <v>77</v>
          </cell>
          <cell r="H267">
            <v>556</v>
          </cell>
        </row>
        <row r="268">
          <cell r="B268" t="str">
            <v>Gate - Disk with recess(I)</v>
          </cell>
          <cell r="C268">
            <v>0</v>
          </cell>
          <cell r="D268">
            <v>-1</v>
          </cell>
          <cell r="E268">
            <v>10</v>
          </cell>
          <cell r="F268">
            <v>-1</v>
          </cell>
          <cell r="G268">
            <v>200</v>
          </cell>
          <cell r="H268">
            <v>556</v>
          </cell>
        </row>
        <row r="269">
          <cell r="B269" t="str">
            <v>Gate - Disk(M)</v>
          </cell>
          <cell r="C269">
            <v>0</v>
          </cell>
          <cell r="D269">
            <v>-1</v>
          </cell>
          <cell r="E269">
            <v>100</v>
          </cell>
          <cell r="F269">
            <v>0</v>
          </cell>
          <cell r="G269">
            <v>0.17</v>
          </cell>
          <cell r="H269">
            <v>380</v>
          </cell>
        </row>
        <row r="270">
          <cell r="B270" t="str">
            <v>Gate - Disk(M)</v>
          </cell>
          <cell r="C270">
            <v>0</v>
          </cell>
          <cell r="D270">
            <v>-1</v>
          </cell>
          <cell r="E270">
            <v>90</v>
          </cell>
          <cell r="F270">
            <v>0</v>
          </cell>
          <cell r="G270">
            <v>0.25</v>
          </cell>
          <cell r="H270">
            <v>380</v>
          </cell>
        </row>
        <row r="271">
          <cell r="B271" t="str">
            <v>Gate - Disk(M)</v>
          </cell>
          <cell r="C271">
            <v>0</v>
          </cell>
          <cell r="D271">
            <v>-1</v>
          </cell>
          <cell r="E271">
            <v>80</v>
          </cell>
          <cell r="F271">
            <v>0</v>
          </cell>
          <cell r="G271">
            <v>0.4</v>
          </cell>
          <cell r="H271">
            <v>380</v>
          </cell>
        </row>
        <row r="272">
          <cell r="B272" t="str">
            <v>Gate - Disk(M)</v>
          </cell>
          <cell r="C272">
            <v>0</v>
          </cell>
          <cell r="D272">
            <v>-1</v>
          </cell>
          <cell r="E272">
            <v>70</v>
          </cell>
          <cell r="F272">
            <v>0</v>
          </cell>
          <cell r="G272">
            <v>0.65</v>
          </cell>
          <cell r="H272">
            <v>380</v>
          </cell>
        </row>
        <row r="273">
          <cell r="B273" t="str">
            <v>Gate - Disk(M)</v>
          </cell>
          <cell r="C273">
            <v>0</v>
          </cell>
          <cell r="D273">
            <v>-1</v>
          </cell>
          <cell r="E273">
            <v>60</v>
          </cell>
          <cell r="F273">
            <v>0</v>
          </cell>
          <cell r="G273">
            <v>1.1000000000000001</v>
          </cell>
          <cell r="H273">
            <v>380</v>
          </cell>
        </row>
        <row r="274">
          <cell r="B274" t="str">
            <v>Gate - Disk(M)</v>
          </cell>
          <cell r="C274">
            <v>0</v>
          </cell>
          <cell r="D274">
            <v>-1</v>
          </cell>
          <cell r="E274">
            <v>50</v>
          </cell>
          <cell r="F274">
            <v>0</v>
          </cell>
          <cell r="G274">
            <v>2</v>
          </cell>
          <cell r="H274">
            <v>380</v>
          </cell>
        </row>
        <row r="275">
          <cell r="B275" t="str">
            <v>Gate - Disk(M)</v>
          </cell>
          <cell r="C275">
            <v>0</v>
          </cell>
          <cell r="D275">
            <v>-1</v>
          </cell>
          <cell r="E275">
            <v>40</v>
          </cell>
          <cell r="F275">
            <v>0</v>
          </cell>
          <cell r="G275">
            <v>3.5</v>
          </cell>
          <cell r="H275">
            <v>380</v>
          </cell>
        </row>
        <row r="276">
          <cell r="B276" t="str">
            <v>Gate - Disk(M)</v>
          </cell>
          <cell r="C276">
            <v>0</v>
          </cell>
          <cell r="D276">
            <v>-1</v>
          </cell>
          <cell r="E276">
            <v>30</v>
          </cell>
          <cell r="F276">
            <v>0</v>
          </cell>
          <cell r="G276">
            <v>6.5</v>
          </cell>
          <cell r="H276">
            <v>380</v>
          </cell>
        </row>
        <row r="277">
          <cell r="B277" t="str">
            <v>Gate - Disk(M)</v>
          </cell>
          <cell r="C277">
            <v>0</v>
          </cell>
          <cell r="D277">
            <v>-1</v>
          </cell>
          <cell r="E277">
            <v>20</v>
          </cell>
          <cell r="F277">
            <v>0</v>
          </cell>
          <cell r="G277">
            <v>15</v>
          </cell>
          <cell r="H277">
            <v>380</v>
          </cell>
        </row>
        <row r="278">
          <cell r="B278" t="str">
            <v>Gate - Disk(M)</v>
          </cell>
          <cell r="C278">
            <v>0</v>
          </cell>
          <cell r="D278">
            <v>-1</v>
          </cell>
          <cell r="E278">
            <v>10</v>
          </cell>
          <cell r="F278">
            <v>0</v>
          </cell>
          <cell r="G278">
            <v>50</v>
          </cell>
          <cell r="H278">
            <v>380</v>
          </cell>
        </row>
        <row r="279">
          <cell r="B279" t="str">
            <v>Gate - Wedge(M)</v>
          </cell>
          <cell r="C279">
            <v>0</v>
          </cell>
          <cell r="D279">
            <v>10</v>
          </cell>
          <cell r="E279">
            <v>100</v>
          </cell>
          <cell r="F279">
            <v>0.8</v>
          </cell>
          <cell r="G279">
            <v>0.19</v>
          </cell>
          <cell r="H279">
            <v>379</v>
          </cell>
        </row>
        <row r="280">
          <cell r="B280" t="str">
            <v>Gate - Wedge(M)</v>
          </cell>
          <cell r="C280">
            <v>0</v>
          </cell>
          <cell r="D280">
            <v>10</v>
          </cell>
          <cell r="E280">
            <v>100</v>
          </cell>
          <cell r="F280">
            <v>0.7</v>
          </cell>
          <cell r="G280">
            <v>0.27</v>
          </cell>
          <cell r="H280">
            <v>379</v>
          </cell>
        </row>
        <row r="281">
          <cell r="B281" t="str">
            <v>Gate - Wedge(M)</v>
          </cell>
          <cell r="C281">
            <v>0</v>
          </cell>
          <cell r="D281">
            <v>10</v>
          </cell>
          <cell r="E281">
            <v>100</v>
          </cell>
          <cell r="F281">
            <v>0.6</v>
          </cell>
          <cell r="G281">
            <v>0.48</v>
          </cell>
          <cell r="H281">
            <v>379</v>
          </cell>
        </row>
        <row r="282">
          <cell r="B282" t="str">
            <v>Gate - Wedge(M)</v>
          </cell>
          <cell r="C282">
            <v>0</v>
          </cell>
          <cell r="D282">
            <v>10</v>
          </cell>
          <cell r="E282">
            <v>100</v>
          </cell>
          <cell r="F282">
            <v>0.55000000000000004</v>
          </cell>
          <cell r="G282">
            <v>0.7</v>
          </cell>
          <cell r="H282">
            <v>379</v>
          </cell>
        </row>
        <row r="283">
          <cell r="B283" t="str">
            <v>Gate - Wedge(M)</v>
          </cell>
          <cell r="C283">
            <v>0</v>
          </cell>
          <cell r="D283">
            <v>20</v>
          </cell>
          <cell r="E283">
            <v>100</v>
          </cell>
          <cell r="F283">
            <v>1</v>
          </cell>
          <cell r="G283">
            <v>0.15</v>
          </cell>
          <cell r="H283">
            <v>379</v>
          </cell>
        </row>
        <row r="284">
          <cell r="B284" t="str">
            <v>Gate - Wedge(M)</v>
          </cell>
          <cell r="C284">
            <v>0</v>
          </cell>
          <cell r="D284">
            <v>20</v>
          </cell>
          <cell r="E284">
            <v>100</v>
          </cell>
          <cell r="F284">
            <v>0.9</v>
          </cell>
          <cell r="G284">
            <v>0.18</v>
          </cell>
          <cell r="H284">
            <v>379</v>
          </cell>
        </row>
        <row r="285">
          <cell r="B285" t="str">
            <v>Gate - Wedge(M)</v>
          </cell>
          <cell r="C285">
            <v>0</v>
          </cell>
          <cell r="D285">
            <v>20</v>
          </cell>
          <cell r="E285">
            <v>100</v>
          </cell>
          <cell r="F285">
            <v>0.8</v>
          </cell>
          <cell r="G285">
            <v>0.27</v>
          </cell>
          <cell r="H285">
            <v>379</v>
          </cell>
        </row>
        <row r="286">
          <cell r="B286" t="str">
            <v>Gate - Wedge(M)</v>
          </cell>
          <cell r="C286">
            <v>0</v>
          </cell>
          <cell r="D286">
            <v>20</v>
          </cell>
          <cell r="E286">
            <v>100</v>
          </cell>
          <cell r="F286">
            <v>0.7</v>
          </cell>
          <cell r="G286">
            <v>45</v>
          </cell>
          <cell r="H286">
            <v>379</v>
          </cell>
        </row>
        <row r="287">
          <cell r="B287" t="str">
            <v>Gate - Wedge(M)</v>
          </cell>
          <cell r="C287">
            <v>0</v>
          </cell>
          <cell r="D287">
            <v>20</v>
          </cell>
          <cell r="E287">
            <v>100</v>
          </cell>
          <cell r="F287">
            <v>0.6</v>
          </cell>
          <cell r="G287">
            <v>0.85</v>
          </cell>
          <cell r="H287">
            <v>379</v>
          </cell>
        </row>
        <row r="288">
          <cell r="B288" t="str">
            <v>Gate - Wedge(M)</v>
          </cell>
          <cell r="C288">
            <v>0</v>
          </cell>
          <cell r="D288">
            <v>20</v>
          </cell>
          <cell r="E288">
            <v>100</v>
          </cell>
          <cell r="F288">
            <v>0.5</v>
          </cell>
          <cell r="G288">
            <v>1.5</v>
          </cell>
          <cell r="H288">
            <v>379</v>
          </cell>
        </row>
        <row r="289">
          <cell r="B289" t="str">
            <v>Sluice(M)</v>
          </cell>
          <cell r="C289">
            <v>0</v>
          </cell>
          <cell r="D289">
            <v>-1</v>
          </cell>
          <cell r="E289">
            <v>100</v>
          </cell>
          <cell r="F289">
            <v>0</v>
          </cell>
          <cell r="G289">
            <v>0.11</v>
          </cell>
          <cell r="H289">
            <v>380</v>
          </cell>
        </row>
        <row r="290">
          <cell r="B290" t="str">
            <v>Sluice(M)</v>
          </cell>
          <cell r="C290">
            <v>0</v>
          </cell>
          <cell r="D290">
            <v>-1</v>
          </cell>
          <cell r="E290">
            <v>90</v>
          </cell>
          <cell r="F290">
            <v>0</v>
          </cell>
          <cell r="G290">
            <v>0.25</v>
          </cell>
          <cell r="H290">
            <v>380</v>
          </cell>
        </row>
        <row r="291">
          <cell r="B291" t="str">
            <v>Sluice(M)</v>
          </cell>
          <cell r="C291">
            <v>0</v>
          </cell>
          <cell r="D291">
            <v>-1</v>
          </cell>
          <cell r="E291">
            <v>80</v>
          </cell>
          <cell r="F291">
            <v>0</v>
          </cell>
          <cell r="G291">
            <v>0.5</v>
          </cell>
          <cell r="H291">
            <v>380</v>
          </cell>
        </row>
        <row r="292">
          <cell r="B292" t="str">
            <v>Sluice(M)</v>
          </cell>
          <cell r="C292">
            <v>0</v>
          </cell>
          <cell r="D292">
            <v>-1</v>
          </cell>
          <cell r="E292">
            <v>70</v>
          </cell>
          <cell r="F292">
            <v>0</v>
          </cell>
          <cell r="G292">
            <v>1</v>
          </cell>
          <cell r="H292">
            <v>380</v>
          </cell>
        </row>
        <row r="293">
          <cell r="B293" t="str">
            <v>Sluice(M)</v>
          </cell>
          <cell r="C293">
            <v>0</v>
          </cell>
          <cell r="D293">
            <v>-1</v>
          </cell>
          <cell r="E293">
            <v>60</v>
          </cell>
          <cell r="F293">
            <v>0</v>
          </cell>
          <cell r="G293">
            <v>2</v>
          </cell>
          <cell r="H293">
            <v>380</v>
          </cell>
        </row>
        <row r="294">
          <cell r="B294" t="str">
            <v>Sluice(M)</v>
          </cell>
          <cell r="C294">
            <v>0</v>
          </cell>
          <cell r="D294">
            <v>-1</v>
          </cell>
          <cell r="E294">
            <v>50</v>
          </cell>
          <cell r="F294">
            <v>0</v>
          </cell>
          <cell r="G294">
            <v>4</v>
          </cell>
          <cell r="H294">
            <v>380</v>
          </cell>
        </row>
        <row r="295">
          <cell r="B295" t="str">
            <v>Sluice(M)</v>
          </cell>
          <cell r="C295">
            <v>0</v>
          </cell>
          <cell r="D295">
            <v>-1</v>
          </cell>
          <cell r="E295">
            <v>40</v>
          </cell>
          <cell r="F295">
            <v>0</v>
          </cell>
          <cell r="G295">
            <v>8</v>
          </cell>
          <cell r="H295">
            <v>380</v>
          </cell>
        </row>
        <row r="296">
          <cell r="B296" t="str">
            <v>Sluice(M)</v>
          </cell>
          <cell r="C296">
            <v>0</v>
          </cell>
          <cell r="D296">
            <v>-1</v>
          </cell>
          <cell r="E296">
            <v>30</v>
          </cell>
          <cell r="F296">
            <v>0</v>
          </cell>
          <cell r="G296">
            <v>18</v>
          </cell>
          <cell r="H296">
            <v>380</v>
          </cell>
        </row>
        <row r="297">
          <cell r="B297" t="str">
            <v>Sluice(M)</v>
          </cell>
          <cell r="C297">
            <v>0</v>
          </cell>
          <cell r="D297">
            <v>-1</v>
          </cell>
          <cell r="E297">
            <v>20</v>
          </cell>
          <cell r="F297">
            <v>0</v>
          </cell>
          <cell r="G297">
            <v>50</v>
          </cell>
          <cell r="H297">
            <v>380</v>
          </cell>
        </row>
        <row r="298">
          <cell r="B298" t="str">
            <v>Sluice(M)</v>
          </cell>
          <cell r="C298">
            <v>0</v>
          </cell>
          <cell r="D298">
            <v>-1</v>
          </cell>
          <cell r="E298">
            <v>10</v>
          </cell>
          <cell r="F298">
            <v>0</v>
          </cell>
          <cell r="G298">
            <v>200</v>
          </cell>
          <cell r="H298">
            <v>380</v>
          </cell>
        </row>
        <row r="299">
          <cell r="B299" t="str">
            <v>Gate - Disk with recess(I)</v>
          </cell>
          <cell r="C299">
            <v>0</v>
          </cell>
          <cell r="D299">
            <v>-1</v>
          </cell>
          <cell r="E299">
            <v>100</v>
          </cell>
          <cell r="F299">
            <v>-1</v>
          </cell>
          <cell r="G299">
            <v>0.05</v>
          </cell>
          <cell r="H299">
            <v>556</v>
          </cell>
        </row>
        <row r="300">
          <cell r="B300" t="str">
            <v>Globe 90 degree wall(C)</v>
          </cell>
          <cell r="C300">
            <v>24</v>
          </cell>
          <cell r="D300">
            <v>-1</v>
          </cell>
          <cell r="E300">
            <v>100</v>
          </cell>
          <cell r="F300">
            <v>0</v>
          </cell>
          <cell r="G300">
            <v>340</v>
          </cell>
          <cell r="H300" t="str">
            <v>A-27</v>
          </cell>
        </row>
        <row r="301">
          <cell r="B301" t="str">
            <v>Globe 45 degree wall(C)</v>
          </cell>
          <cell r="C301">
            <v>24</v>
          </cell>
          <cell r="D301">
            <v>-1</v>
          </cell>
          <cell r="E301">
            <v>100</v>
          </cell>
          <cell r="F301">
            <v>0</v>
          </cell>
          <cell r="G301">
            <v>340</v>
          </cell>
          <cell r="H301" t="str">
            <v>A-27</v>
          </cell>
        </row>
        <row r="302">
          <cell r="B302" t="str">
            <v>Globe Y Type(C)</v>
          </cell>
          <cell r="C302">
            <v>24</v>
          </cell>
          <cell r="D302">
            <v>-1</v>
          </cell>
          <cell r="E302">
            <v>100</v>
          </cell>
          <cell r="F302">
            <v>0</v>
          </cell>
          <cell r="G302">
            <v>55</v>
          </cell>
          <cell r="H302" t="str">
            <v>A-27</v>
          </cell>
        </row>
        <row r="303">
          <cell r="B303" t="str">
            <v>Globe -Standard 45 deg. Wall(I)</v>
          </cell>
          <cell r="C303">
            <v>-13</v>
          </cell>
          <cell r="D303">
            <v>-1</v>
          </cell>
          <cell r="E303">
            <v>100</v>
          </cell>
          <cell r="F303">
            <v>0</v>
          </cell>
          <cell r="G303">
            <v>10.8</v>
          </cell>
          <cell r="H303">
            <v>553</v>
          </cell>
        </row>
        <row r="304">
          <cell r="B304" t="str">
            <v>Globe -Standard 45 deg. Wall(I)</v>
          </cell>
          <cell r="C304">
            <v>-20</v>
          </cell>
          <cell r="D304">
            <v>-1</v>
          </cell>
          <cell r="E304">
            <v>100</v>
          </cell>
          <cell r="F304">
            <v>0</v>
          </cell>
          <cell r="G304">
            <v>8</v>
          </cell>
          <cell r="H304">
            <v>553</v>
          </cell>
        </row>
        <row r="305">
          <cell r="B305" t="str">
            <v>Globe -Standard 45 deg. Wall(I)</v>
          </cell>
          <cell r="C305">
            <v>-40</v>
          </cell>
          <cell r="D305">
            <v>-1</v>
          </cell>
          <cell r="E305">
            <v>100</v>
          </cell>
          <cell r="F305">
            <v>0</v>
          </cell>
          <cell r="G305">
            <v>4.9000000000000004</v>
          </cell>
          <cell r="H305">
            <v>553</v>
          </cell>
        </row>
        <row r="306">
          <cell r="B306" t="str">
            <v>Globe -Standard 45 deg. Wall(I)</v>
          </cell>
          <cell r="C306">
            <v>-80</v>
          </cell>
          <cell r="D306">
            <v>-1</v>
          </cell>
          <cell r="E306">
            <v>100</v>
          </cell>
          <cell r="F306">
            <v>0</v>
          </cell>
          <cell r="G306">
            <v>4</v>
          </cell>
          <cell r="H306">
            <v>553</v>
          </cell>
        </row>
        <row r="307">
          <cell r="B307" t="str">
            <v>Globe -Standard 45 deg. Wall(I)</v>
          </cell>
          <cell r="C307">
            <v>-100</v>
          </cell>
          <cell r="D307">
            <v>-1</v>
          </cell>
          <cell r="E307">
            <v>100</v>
          </cell>
          <cell r="F307">
            <v>0</v>
          </cell>
          <cell r="G307">
            <v>4.0999999999999996</v>
          </cell>
          <cell r="H307">
            <v>553</v>
          </cell>
        </row>
        <row r="308">
          <cell r="B308" t="str">
            <v>Globe -Standard 45 deg. Wall(I)</v>
          </cell>
          <cell r="C308">
            <v>-150</v>
          </cell>
          <cell r="D308">
            <v>-1</v>
          </cell>
          <cell r="E308">
            <v>100</v>
          </cell>
          <cell r="F308">
            <v>0</v>
          </cell>
          <cell r="G308">
            <v>4.4000000000000004</v>
          </cell>
          <cell r="H308">
            <v>553</v>
          </cell>
        </row>
        <row r="309">
          <cell r="B309" t="str">
            <v>Globe -Standard 45 deg. Wall(I)</v>
          </cell>
          <cell r="C309">
            <v>-200</v>
          </cell>
          <cell r="D309">
            <v>-1</v>
          </cell>
          <cell r="E309">
            <v>100</v>
          </cell>
          <cell r="F309">
            <v>0</v>
          </cell>
          <cell r="G309">
            <v>4.7</v>
          </cell>
          <cell r="H309">
            <v>553</v>
          </cell>
        </row>
        <row r="310">
          <cell r="B310" t="str">
            <v>Globe -Standard 45 deg. Wall(I)</v>
          </cell>
          <cell r="C310">
            <v>-250</v>
          </cell>
          <cell r="D310">
            <v>-1</v>
          </cell>
          <cell r="E310">
            <v>100</v>
          </cell>
          <cell r="F310">
            <v>0</v>
          </cell>
          <cell r="G310">
            <v>5.0999999999999996</v>
          </cell>
          <cell r="H310">
            <v>553</v>
          </cell>
        </row>
        <row r="311">
          <cell r="B311" t="str">
            <v>Globe -Standard 45 deg. Wall(I)</v>
          </cell>
          <cell r="C311">
            <v>-300</v>
          </cell>
          <cell r="D311">
            <v>-1</v>
          </cell>
          <cell r="E311">
            <v>100</v>
          </cell>
          <cell r="F311">
            <v>0</v>
          </cell>
          <cell r="G311">
            <v>5.4</v>
          </cell>
          <cell r="H311">
            <v>553</v>
          </cell>
        </row>
        <row r="312">
          <cell r="B312" t="str">
            <v>Globe -Standard 45 deg. Wall(I)</v>
          </cell>
          <cell r="C312">
            <v>-350</v>
          </cell>
          <cell r="D312">
            <v>-1</v>
          </cell>
          <cell r="E312">
            <v>100</v>
          </cell>
          <cell r="F312">
            <v>0</v>
          </cell>
          <cell r="G312">
            <v>5.5</v>
          </cell>
          <cell r="H312">
            <v>553</v>
          </cell>
        </row>
        <row r="313">
          <cell r="B313" t="str">
            <v>Globe -Standard 90 deg. Wall(I)</v>
          </cell>
          <cell r="C313">
            <v>-13</v>
          </cell>
          <cell r="D313">
            <v>-1</v>
          </cell>
          <cell r="E313">
            <v>100</v>
          </cell>
          <cell r="F313">
            <v>0</v>
          </cell>
          <cell r="G313">
            <v>15.9</v>
          </cell>
          <cell r="H313">
            <v>553</v>
          </cell>
        </row>
        <row r="314">
          <cell r="B314" t="str">
            <v>Globe -Standard 90 deg. Wall(I)</v>
          </cell>
          <cell r="C314">
            <v>-20</v>
          </cell>
          <cell r="D314">
            <v>-1</v>
          </cell>
          <cell r="E314">
            <v>100</v>
          </cell>
          <cell r="F314">
            <v>0</v>
          </cell>
          <cell r="G314">
            <v>10.5</v>
          </cell>
          <cell r="H314">
            <v>553</v>
          </cell>
        </row>
        <row r="315">
          <cell r="B315" t="str">
            <v>Globe -Standard 90 deg. Wall(I)</v>
          </cell>
          <cell r="C315">
            <v>-25</v>
          </cell>
          <cell r="D315">
            <v>-1</v>
          </cell>
          <cell r="E315">
            <v>100</v>
          </cell>
          <cell r="F315">
            <v>0</v>
          </cell>
          <cell r="G315">
            <v>9.3000000000000007</v>
          </cell>
          <cell r="H315">
            <v>553</v>
          </cell>
        </row>
        <row r="316">
          <cell r="B316" t="str">
            <v>Globe -Standard 90 deg. Wall(I)</v>
          </cell>
          <cell r="C316">
            <v>-30</v>
          </cell>
          <cell r="D316">
            <v>-1</v>
          </cell>
          <cell r="E316">
            <v>100</v>
          </cell>
          <cell r="F316">
            <v>0</v>
          </cell>
          <cell r="G316">
            <v>8.6</v>
          </cell>
          <cell r="H316">
            <v>553</v>
          </cell>
        </row>
        <row r="317">
          <cell r="B317" t="str">
            <v>Globe -Standard 90 deg. Wall(I)</v>
          </cell>
          <cell r="C317">
            <v>-40</v>
          </cell>
          <cell r="D317">
            <v>-1</v>
          </cell>
          <cell r="E317">
            <v>100</v>
          </cell>
          <cell r="F317">
            <v>0</v>
          </cell>
          <cell r="G317">
            <v>7.6</v>
          </cell>
          <cell r="H317">
            <v>553</v>
          </cell>
        </row>
        <row r="318">
          <cell r="B318" t="str">
            <v>Globe -Standard 90 deg. Wall(I)</v>
          </cell>
          <cell r="C318">
            <v>-50</v>
          </cell>
          <cell r="D318">
            <v>-1</v>
          </cell>
          <cell r="E318">
            <v>100</v>
          </cell>
          <cell r="F318">
            <v>0</v>
          </cell>
          <cell r="G318">
            <v>6.9</v>
          </cell>
          <cell r="H318">
            <v>553</v>
          </cell>
        </row>
        <row r="319">
          <cell r="B319" t="str">
            <v>Globe -Standard(M)</v>
          </cell>
          <cell r="C319">
            <v>0</v>
          </cell>
          <cell r="D319">
            <v>-1</v>
          </cell>
          <cell r="E319">
            <v>0</v>
          </cell>
          <cell r="F319">
            <v>100</v>
          </cell>
          <cell r="G319">
            <v>4</v>
          </cell>
          <cell r="H319">
            <v>381</v>
          </cell>
        </row>
        <row r="320">
          <cell r="B320" t="str">
            <v>Globe -Standard(M)</v>
          </cell>
          <cell r="C320">
            <v>0</v>
          </cell>
          <cell r="D320">
            <v>-1</v>
          </cell>
          <cell r="E320">
            <v>0</v>
          </cell>
          <cell r="F320">
            <v>90</v>
          </cell>
          <cell r="G320">
            <v>4</v>
          </cell>
          <cell r="H320">
            <v>381</v>
          </cell>
        </row>
        <row r="321">
          <cell r="B321" t="str">
            <v>Globe -Standard(M)</v>
          </cell>
          <cell r="C321">
            <v>0</v>
          </cell>
          <cell r="D321">
            <v>-1</v>
          </cell>
          <cell r="E321">
            <v>0</v>
          </cell>
          <cell r="F321">
            <v>80</v>
          </cell>
          <cell r="G321">
            <v>4</v>
          </cell>
          <cell r="H321">
            <v>381</v>
          </cell>
        </row>
        <row r="322">
          <cell r="B322" t="str">
            <v>Globe -Standard(M)</v>
          </cell>
          <cell r="C322">
            <v>0</v>
          </cell>
          <cell r="D322">
            <v>-1</v>
          </cell>
          <cell r="E322">
            <v>0</v>
          </cell>
          <cell r="F322">
            <v>70</v>
          </cell>
          <cell r="G322">
            <v>4</v>
          </cell>
          <cell r="H322">
            <v>381</v>
          </cell>
        </row>
        <row r="323">
          <cell r="B323" t="str">
            <v>Globe -Standard(M)</v>
          </cell>
          <cell r="C323">
            <v>0</v>
          </cell>
          <cell r="D323">
            <v>-1</v>
          </cell>
          <cell r="E323">
            <v>0</v>
          </cell>
          <cell r="F323">
            <v>60</v>
          </cell>
          <cell r="G323">
            <v>4.5</v>
          </cell>
          <cell r="H323">
            <v>381</v>
          </cell>
        </row>
        <row r="324">
          <cell r="B324" t="str">
            <v>Globe -Standard(M)</v>
          </cell>
          <cell r="C324">
            <v>0</v>
          </cell>
          <cell r="D324">
            <v>-1</v>
          </cell>
          <cell r="E324">
            <v>0</v>
          </cell>
          <cell r="F324">
            <v>50</v>
          </cell>
          <cell r="G324">
            <v>5.5</v>
          </cell>
          <cell r="H324">
            <v>381</v>
          </cell>
        </row>
        <row r="325">
          <cell r="B325" t="str">
            <v>Globe -Standard(M)</v>
          </cell>
          <cell r="C325">
            <v>0</v>
          </cell>
          <cell r="D325">
            <v>-1</v>
          </cell>
          <cell r="E325">
            <v>0</v>
          </cell>
          <cell r="F325">
            <v>40</v>
          </cell>
          <cell r="G325">
            <v>7.5</v>
          </cell>
          <cell r="H325">
            <v>381</v>
          </cell>
        </row>
        <row r="326">
          <cell r="B326" t="str">
            <v>Globe -Standard(M)</v>
          </cell>
          <cell r="C326">
            <v>0</v>
          </cell>
          <cell r="D326">
            <v>-1</v>
          </cell>
          <cell r="E326">
            <v>0</v>
          </cell>
          <cell r="F326">
            <v>30</v>
          </cell>
          <cell r="G326">
            <v>11</v>
          </cell>
          <cell r="H326">
            <v>381</v>
          </cell>
        </row>
        <row r="327">
          <cell r="B327" t="str">
            <v>Globe -Standard(M)</v>
          </cell>
          <cell r="C327">
            <v>0</v>
          </cell>
          <cell r="D327">
            <v>-1</v>
          </cell>
          <cell r="E327">
            <v>0</v>
          </cell>
          <cell r="F327">
            <v>20</v>
          </cell>
          <cell r="G327">
            <v>25</v>
          </cell>
          <cell r="H327">
            <v>381</v>
          </cell>
        </row>
        <row r="328">
          <cell r="B328" t="str">
            <v>Globe -Standard(M)</v>
          </cell>
          <cell r="C328">
            <v>0</v>
          </cell>
          <cell r="D328">
            <v>-1</v>
          </cell>
          <cell r="E328">
            <v>0</v>
          </cell>
          <cell r="F328">
            <v>10</v>
          </cell>
          <cell r="G328">
            <v>100</v>
          </cell>
          <cell r="H328">
            <v>381</v>
          </cell>
        </row>
        <row r="329">
          <cell r="B329" t="str">
            <v>Globe Y Type(M)</v>
          </cell>
          <cell r="C329">
            <v>0</v>
          </cell>
          <cell r="D329">
            <v>-1</v>
          </cell>
          <cell r="E329">
            <v>0</v>
          </cell>
          <cell r="F329">
            <v>100</v>
          </cell>
          <cell r="G329">
            <v>1.3</v>
          </cell>
          <cell r="H329">
            <v>381</v>
          </cell>
        </row>
        <row r="330">
          <cell r="B330" t="str">
            <v>Globe Y Type(M)</v>
          </cell>
          <cell r="C330">
            <v>0</v>
          </cell>
          <cell r="D330">
            <v>-1</v>
          </cell>
          <cell r="E330">
            <v>0</v>
          </cell>
          <cell r="F330">
            <v>90</v>
          </cell>
          <cell r="G330">
            <v>1.3</v>
          </cell>
          <cell r="H330">
            <v>381</v>
          </cell>
        </row>
        <row r="331">
          <cell r="B331" t="str">
            <v>Globe Y Type(M)</v>
          </cell>
          <cell r="C331">
            <v>0</v>
          </cell>
          <cell r="D331">
            <v>-1</v>
          </cell>
          <cell r="E331">
            <v>0</v>
          </cell>
          <cell r="F331">
            <v>80</v>
          </cell>
          <cell r="G331">
            <v>1.4</v>
          </cell>
          <cell r="H331">
            <v>381</v>
          </cell>
        </row>
        <row r="332">
          <cell r="B332" t="str">
            <v>Globe Y Type(M)</v>
          </cell>
          <cell r="C332">
            <v>0</v>
          </cell>
          <cell r="D332">
            <v>-1</v>
          </cell>
          <cell r="E332">
            <v>0</v>
          </cell>
          <cell r="F332">
            <v>70</v>
          </cell>
          <cell r="G332">
            <v>1.5</v>
          </cell>
          <cell r="H332">
            <v>381</v>
          </cell>
        </row>
        <row r="333">
          <cell r="B333" t="str">
            <v>Globe Y Type(M)</v>
          </cell>
          <cell r="C333">
            <v>0</v>
          </cell>
          <cell r="D333">
            <v>-1</v>
          </cell>
          <cell r="E333">
            <v>0</v>
          </cell>
          <cell r="F333">
            <v>60</v>
          </cell>
          <cell r="G333">
            <v>1.8</v>
          </cell>
          <cell r="H333">
            <v>381</v>
          </cell>
        </row>
        <row r="334">
          <cell r="B334" t="str">
            <v>Globe Y Type(M)</v>
          </cell>
          <cell r="C334">
            <v>0</v>
          </cell>
          <cell r="D334">
            <v>-1</v>
          </cell>
          <cell r="E334">
            <v>0</v>
          </cell>
          <cell r="F334">
            <v>50</v>
          </cell>
          <cell r="G334">
            <v>2</v>
          </cell>
          <cell r="H334">
            <v>381</v>
          </cell>
        </row>
        <row r="335">
          <cell r="B335" t="str">
            <v>Globe Y Type(M)</v>
          </cell>
          <cell r="C335">
            <v>0</v>
          </cell>
          <cell r="D335">
            <v>-1</v>
          </cell>
          <cell r="E335">
            <v>0</v>
          </cell>
          <cell r="F335">
            <v>40</v>
          </cell>
          <cell r="G335">
            <v>2.5</v>
          </cell>
          <cell r="H335">
            <v>381</v>
          </cell>
        </row>
        <row r="336">
          <cell r="B336" t="str">
            <v>Globe Y Type(M)</v>
          </cell>
          <cell r="C336">
            <v>0</v>
          </cell>
          <cell r="D336">
            <v>-1</v>
          </cell>
          <cell r="E336">
            <v>0</v>
          </cell>
          <cell r="F336">
            <v>30</v>
          </cell>
          <cell r="G336">
            <v>3.2</v>
          </cell>
          <cell r="H336">
            <v>381</v>
          </cell>
        </row>
        <row r="337">
          <cell r="B337" t="str">
            <v>Globe Y Type(M)</v>
          </cell>
          <cell r="C337">
            <v>0</v>
          </cell>
          <cell r="D337">
            <v>-1</v>
          </cell>
          <cell r="E337">
            <v>0</v>
          </cell>
          <cell r="F337">
            <v>20</v>
          </cell>
          <cell r="G337">
            <v>6</v>
          </cell>
          <cell r="H337">
            <v>381</v>
          </cell>
        </row>
        <row r="338">
          <cell r="B338" t="str">
            <v>Globe Y Type(M)</v>
          </cell>
          <cell r="C338">
            <v>0</v>
          </cell>
          <cell r="D338">
            <v>-1</v>
          </cell>
          <cell r="E338">
            <v>0</v>
          </cell>
          <cell r="F338">
            <v>10</v>
          </cell>
          <cell r="G338">
            <v>19</v>
          </cell>
          <cell r="H338">
            <v>381</v>
          </cell>
        </row>
        <row r="339">
          <cell r="B339" t="str">
            <v>Plug - Straight-way(C)</v>
          </cell>
          <cell r="C339">
            <v>24</v>
          </cell>
          <cell r="D339">
            <v>-1</v>
          </cell>
          <cell r="E339">
            <v>100</v>
          </cell>
          <cell r="F339">
            <v>0</v>
          </cell>
          <cell r="G339">
            <v>18</v>
          </cell>
          <cell r="H339" t="str">
            <v>A-29</v>
          </cell>
        </row>
        <row r="340">
          <cell r="B340" t="str">
            <v>Poppet - W/D=.035 L/D=.05(M)</v>
          </cell>
          <cell r="C340">
            <v>0</v>
          </cell>
          <cell r="D340">
            <v>-1</v>
          </cell>
          <cell r="E340">
            <v>0</v>
          </cell>
          <cell r="F340">
            <v>0</v>
          </cell>
          <cell r="G340">
            <v>2.9</v>
          </cell>
          <cell r="H340">
            <v>381</v>
          </cell>
        </row>
        <row r="341">
          <cell r="B341" t="str">
            <v>Poppet - W/D=.035 L/D=.1(M)</v>
          </cell>
          <cell r="C341">
            <v>0</v>
          </cell>
          <cell r="D341">
            <v>-1</v>
          </cell>
          <cell r="E341">
            <v>0</v>
          </cell>
          <cell r="F341">
            <v>0</v>
          </cell>
          <cell r="G341">
            <v>3.2</v>
          </cell>
          <cell r="H341">
            <v>381</v>
          </cell>
        </row>
        <row r="342">
          <cell r="B342" t="str">
            <v>Poppet - W/D=.035 L/D=.15(M)</v>
          </cell>
          <cell r="C342">
            <v>0</v>
          </cell>
          <cell r="D342">
            <v>-1</v>
          </cell>
          <cell r="E342">
            <v>0</v>
          </cell>
          <cell r="F342">
            <v>0</v>
          </cell>
          <cell r="G342">
            <v>2.5</v>
          </cell>
          <cell r="H342">
            <v>381</v>
          </cell>
        </row>
        <row r="343">
          <cell r="B343" t="str">
            <v>Poppet - W/D=.035 L/D=.2(M)</v>
          </cell>
          <cell r="C343">
            <v>0</v>
          </cell>
          <cell r="D343">
            <v>-1</v>
          </cell>
          <cell r="E343">
            <v>0</v>
          </cell>
          <cell r="F343">
            <v>0</v>
          </cell>
          <cell r="G343">
            <v>2.8</v>
          </cell>
          <cell r="H343">
            <v>381</v>
          </cell>
        </row>
        <row r="344">
          <cell r="B344" t="str">
            <v>Poppet - W/D=.035 L/D=.25(M)</v>
          </cell>
          <cell r="C344">
            <v>0</v>
          </cell>
          <cell r="D344">
            <v>-1</v>
          </cell>
          <cell r="E344">
            <v>0</v>
          </cell>
          <cell r="F344">
            <v>0</v>
          </cell>
          <cell r="G344">
            <v>3.9</v>
          </cell>
          <cell r="H344">
            <v>381</v>
          </cell>
        </row>
        <row r="345">
          <cell r="B345" t="str">
            <v>Poppet - W/D=.035 L/D=.3(M)</v>
          </cell>
          <cell r="C345">
            <v>0</v>
          </cell>
          <cell r="D345">
            <v>-1</v>
          </cell>
          <cell r="E345">
            <v>0</v>
          </cell>
          <cell r="F345">
            <v>0</v>
          </cell>
          <cell r="G345">
            <v>4.7</v>
          </cell>
          <cell r="H345">
            <v>381</v>
          </cell>
        </row>
        <row r="346">
          <cell r="B346" t="str">
            <v>Poppet - W/D=.035 L/D=.05(M)</v>
          </cell>
          <cell r="C346">
            <v>0</v>
          </cell>
          <cell r="D346">
            <v>-1</v>
          </cell>
          <cell r="E346">
            <v>0</v>
          </cell>
          <cell r="F346">
            <v>0</v>
          </cell>
          <cell r="G346">
            <v>2.1</v>
          </cell>
          <cell r="H346">
            <v>381</v>
          </cell>
        </row>
        <row r="347">
          <cell r="B347" t="str">
            <v>Poppet - W/D=.035 L/D=.1(M)</v>
          </cell>
          <cell r="C347">
            <v>0</v>
          </cell>
          <cell r="D347">
            <v>-1</v>
          </cell>
          <cell r="E347">
            <v>0</v>
          </cell>
          <cell r="F347">
            <v>0</v>
          </cell>
          <cell r="G347">
            <v>1.6</v>
          </cell>
          <cell r="H347">
            <v>381</v>
          </cell>
        </row>
        <row r="348">
          <cell r="B348" t="str">
            <v>Poppet - W/D=.035 L/D=.15(M)</v>
          </cell>
          <cell r="C348">
            <v>0</v>
          </cell>
          <cell r="D348">
            <v>-1</v>
          </cell>
          <cell r="E348">
            <v>0</v>
          </cell>
          <cell r="F348">
            <v>0</v>
          </cell>
          <cell r="G348">
            <v>2.1</v>
          </cell>
          <cell r="H348">
            <v>381</v>
          </cell>
        </row>
        <row r="349">
          <cell r="B349" t="str">
            <v>Poppet - W/D=.035 L/D=.2(M)</v>
          </cell>
          <cell r="C349">
            <v>0</v>
          </cell>
          <cell r="D349">
            <v>-1</v>
          </cell>
          <cell r="E349">
            <v>0</v>
          </cell>
          <cell r="F349">
            <v>0</v>
          </cell>
          <cell r="G349">
            <v>3</v>
          </cell>
          <cell r="H349">
            <v>381</v>
          </cell>
        </row>
        <row r="350">
          <cell r="B350" t="str">
            <v>Poppet - W/D=.035 L/D=.25(M)</v>
          </cell>
          <cell r="C350">
            <v>0</v>
          </cell>
          <cell r="D350">
            <v>-1</v>
          </cell>
          <cell r="E350">
            <v>0</v>
          </cell>
          <cell r="F350">
            <v>0</v>
          </cell>
          <cell r="G350">
            <v>3.6</v>
          </cell>
          <cell r="H350">
            <v>381</v>
          </cell>
        </row>
        <row r="351">
          <cell r="B351" t="str">
            <v>Poppet - W/D=.035 L/D=.3(M)</v>
          </cell>
          <cell r="C351">
            <v>0</v>
          </cell>
          <cell r="D351">
            <v>-1</v>
          </cell>
          <cell r="E351">
            <v>0</v>
          </cell>
          <cell r="F351">
            <v>0</v>
          </cell>
          <cell r="G351">
            <v>4.2</v>
          </cell>
          <cell r="H351">
            <v>381</v>
          </cell>
        </row>
        <row r="352">
          <cell r="B352" t="str">
            <v>Poppet - No seat width L/D=.05(M)</v>
          </cell>
          <cell r="C352">
            <v>0</v>
          </cell>
          <cell r="D352">
            <v>-1</v>
          </cell>
          <cell r="E352">
            <v>0</v>
          </cell>
          <cell r="F352">
            <v>0</v>
          </cell>
          <cell r="G352">
            <v>1.9</v>
          </cell>
          <cell r="H352">
            <v>381</v>
          </cell>
        </row>
        <row r="353">
          <cell r="B353" t="str">
            <v>Poppet - No seat width L/D=.1(M)</v>
          </cell>
          <cell r="C353">
            <v>0</v>
          </cell>
          <cell r="D353">
            <v>-1</v>
          </cell>
          <cell r="E353">
            <v>0</v>
          </cell>
          <cell r="F353">
            <v>0</v>
          </cell>
          <cell r="G353">
            <v>2</v>
          </cell>
          <cell r="H353">
            <v>381</v>
          </cell>
        </row>
        <row r="354">
          <cell r="B354" t="str">
            <v>Poppet - No seat width L/D=.15(M)</v>
          </cell>
          <cell r="C354">
            <v>0</v>
          </cell>
          <cell r="D354">
            <v>-1</v>
          </cell>
          <cell r="E354">
            <v>0</v>
          </cell>
          <cell r="F354">
            <v>0</v>
          </cell>
          <cell r="G354">
            <v>2.1</v>
          </cell>
          <cell r="H354">
            <v>381</v>
          </cell>
        </row>
        <row r="355">
          <cell r="B355" t="str">
            <v>Poppet - No seat width L/D=.2(M)</v>
          </cell>
          <cell r="C355">
            <v>0</v>
          </cell>
          <cell r="D355">
            <v>-1</v>
          </cell>
          <cell r="E355">
            <v>0</v>
          </cell>
          <cell r="F355">
            <v>0</v>
          </cell>
          <cell r="G355">
            <v>2.5</v>
          </cell>
          <cell r="H355">
            <v>381</v>
          </cell>
        </row>
        <row r="356">
          <cell r="B356" t="str">
            <v>Poppet - No seat width L/D=.25(M)</v>
          </cell>
          <cell r="C356">
            <v>0</v>
          </cell>
          <cell r="D356">
            <v>-1</v>
          </cell>
          <cell r="E356">
            <v>0</v>
          </cell>
          <cell r="F356">
            <v>0</v>
          </cell>
          <cell r="G356">
            <v>2.9</v>
          </cell>
          <cell r="H356">
            <v>381</v>
          </cell>
        </row>
        <row r="357">
          <cell r="B357" t="str">
            <v>Poppet - No seat width L/D=.3(M)</v>
          </cell>
          <cell r="C357">
            <v>0</v>
          </cell>
          <cell r="D357">
            <v>-1</v>
          </cell>
          <cell r="E357">
            <v>0</v>
          </cell>
          <cell r="F357">
            <v>0</v>
          </cell>
          <cell r="G357">
            <v>3.3</v>
          </cell>
          <cell r="H357">
            <v>381</v>
          </cell>
        </row>
        <row r="358">
          <cell r="B358" t="str">
            <v>Three-way through flow(C)</v>
          </cell>
          <cell r="C358">
            <v>24</v>
          </cell>
          <cell r="D358">
            <v>-1</v>
          </cell>
          <cell r="E358">
            <v>100</v>
          </cell>
          <cell r="F358">
            <v>0</v>
          </cell>
          <cell r="G358">
            <v>30</v>
          </cell>
          <cell r="H358" t="str">
            <v>A-29</v>
          </cell>
        </row>
        <row r="359">
          <cell r="B359" t="str">
            <v>Three-way through flow(C)</v>
          </cell>
          <cell r="C359">
            <v>24</v>
          </cell>
          <cell r="D359">
            <v>-1</v>
          </cell>
          <cell r="E359">
            <v>100</v>
          </cell>
          <cell r="F359">
            <v>0</v>
          </cell>
          <cell r="G359">
            <v>90</v>
          </cell>
          <cell r="H359" t="str">
            <v>A-29</v>
          </cell>
        </row>
        <row r="360">
          <cell r="B360" t="str">
            <v>Swing - seat at 90 deg.(C)</v>
          </cell>
          <cell r="C360">
            <v>24</v>
          </cell>
          <cell r="D360">
            <v>-1</v>
          </cell>
          <cell r="E360">
            <v>100</v>
          </cell>
          <cell r="F360">
            <v>0</v>
          </cell>
          <cell r="G360">
            <v>50</v>
          </cell>
          <cell r="H360" t="str">
            <v>A-27</v>
          </cell>
        </row>
        <row r="361">
          <cell r="B361" t="str">
            <v>Swing - seat at 45 deg.(C)</v>
          </cell>
          <cell r="C361">
            <v>24</v>
          </cell>
          <cell r="D361">
            <v>-1</v>
          </cell>
          <cell r="E361">
            <v>100</v>
          </cell>
          <cell r="F361">
            <v>0</v>
          </cell>
          <cell r="G361">
            <v>100</v>
          </cell>
          <cell r="H361" t="str">
            <v>A-27</v>
          </cell>
        </row>
        <row r="362">
          <cell r="B362" t="str">
            <v>Swing - seat at 90 deg.(I)</v>
          </cell>
          <cell r="C362">
            <v>-40</v>
          </cell>
          <cell r="D362">
            <v>-1</v>
          </cell>
          <cell r="E362">
            <v>100</v>
          </cell>
          <cell r="F362">
            <v>0</v>
          </cell>
          <cell r="G362">
            <v>1.3</v>
          </cell>
          <cell r="H362">
            <v>574</v>
          </cell>
        </row>
        <row r="363">
          <cell r="B363" t="str">
            <v>Swing - seat at 90 deg.(I)</v>
          </cell>
          <cell r="C363">
            <v>-70</v>
          </cell>
          <cell r="D363">
            <v>-1</v>
          </cell>
          <cell r="E363">
            <v>100</v>
          </cell>
          <cell r="F363">
            <v>0</v>
          </cell>
          <cell r="G363">
            <v>1.4</v>
          </cell>
          <cell r="H363">
            <v>574</v>
          </cell>
        </row>
        <row r="364">
          <cell r="B364" t="str">
            <v>Swing - seat at 90 deg.(I)</v>
          </cell>
          <cell r="C364">
            <v>-100</v>
          </cell>
          <cell r="D364">
            <v>-1</v>
          </cell>
          <cell r="E364">
            <v>100</v>
          </cell>
          <cell r="F364">
            <v>0</v>
          </cell>
          <cell r="G364">
            <v>1.5</v>
          </cell>
          <cell r="H364">
            <v>574</v>
          </cell>
        </row>
        <row r="365">
          <cell r="B365" t="str">
            <v>Swing - seat at 90 deg.(I)</v>
          </cell>
          <cell r="C365">
            <v>-200</v>
          </cell>
          <cell r="D365">
            <v>-1</v>
          </cell>
          <cell r="E365">
            <v>100</v>
          </cell>
          <cell r="F365">
            <v>0</v>
          </cell>
          <cell r="G365">
            <v>1.9</v>
          </cell>
          <cell r="H365">
            <v>574</v>
          </cell>
        </row>
        <row r="366">
          <cell r="B366" t="str">
            <v>Swing - seat at 90 deg.(I)</v>
          </cell>
          <cell r="C366">
            <v>-300</v>
          </cell>
          <cell r="D366">
            <v>-1</v>
          </cell>
          <cell r="E366">
            <v>100</v>
          </cell>
          <cell r="F366">
            <v>0</v>
          </cell>
          <cell r="G366">
            <v>2.1</v>
          </cell>
          <cell r="H366">
            <v>574</v>
          </cell>
        </row>
        <row r="367">
          <cell r="B367" t="str">
            <v>Swing - seat at 90 deg.(I)</v>
          </cell>
          <cell r="C367">
            <v>-500</v>
          </cell>
          <cell r="D367">
            <v>-1</v>
          </cell>
          <cell r="E367">
            <v>100</v>
          </cell>
          <cell r="F367">
            <v>0</v>
          </cell>
          <cell r="G367">
            <v>2.5</v>
          </cell>
          <cell r="H367">
            <v>574</v>
          </cell>
        </row>
        <row r="368">
          <cell r="B368" t="str">
            <v>Swing - seat at 90 deg.(I)</v>
          </cell>
          <cell r="C368">
            <v>-750</v>
          </cell>
          <cell r="D368">
            <v>-1</v>
          </cell>
          <cell r="E368">
            <v>100</v>
          </cell>
          <cell r="F368">
            <v>0</v>
          </cell>
          <cell r="G368">
            <v>2.9</v>
          </cell>
          <cell r="H368">
            <v>574</v>
          </cell>
        </row>
        <row r="369">
          <cell r="B369" t="str">
            <v>Lift - walls at 90 deg.(C)</v>
          </cell>
          <cell r="C369">
            <v>24</v>
          </cell>
          <cell r="D369">
            <v>-1</v>
          </cell>
          <cell r="E369">
            <v>100</v>
          </cell>
          <cell r="F369">
            <v>0</v>
          </cell>
          <cell r="G369">
            <v>600</v>
          </cell>
          <cell r="H369" t="str">
            <v>A-27</v>
          </cell>
        </row>
        <row r="370">
          <cell r="B370" t="str">
            <v>Lift - walls at 45 deg.(C)</v>
          </cell>
          <cell r="C370">
            <v>24</v>
          </cell>
          <cell r="D370">
            <v>-1</v>
          </cell>
          <cell r="E370">
            <v>100</v>
          </cell>
          <cell r="F370">
            <v>0</v>
          </cell>
          <cell r="G370">
            <v>55</v>
          </cell>
          <cell r="H370" t="str">
            <v>A-27</v>
          </cell>
        </row>
        <row r="371">
          <cell r="B371" t="str">
            <v>Tilting disc(C)</v>
          </cell>
          <cell r="C371">
            <v>8</v>
          </cell>
          <cell r="D371">
            <v>5</v>
          </cell>
          <cell r="E371">
            <v>100</v>
          </cell>
          <cell r="F371">
            <v>0</v>
          </cell>
          <cell r="G371">
            <v>40</v>
          </cell>
          <cell r="H371" t="str">
            <v>A-27</v>
          </cell>
        </row>
        <row r="372">
          <cell r="B372" t="str">
            <v>Tilting disc(C)</v>
          </cell>
          <cell r="C372">
            <v>14</v>
          </cell>
          <cell r="D372">
            <v>5</v>
          </cell>
          <cell r="E372">
            <v>100</v>
          </cell>
          <cell r="F372">
            <v>0</v>
          </cell>
          <cell r="G372">
            <v>30</v>
          </cell>
          <cell r="H372" t="str">
            <v>A-27</v>
          </cell>
        </row>
        <row r="373">
          <cell r="B373" t="str">
            <v>Tilting disc(C)</v>
          </cell>
          <cell r="C373">
            <v>24</v>
          </cell>
          <cell r="D373">
            <v>5</v>
          </cell>
          <cell r="E373">
            <v>100</v>
          </cell>
          <cell r="F373">
            <v>0</v>
          </cell>
          <cell r="G373">
            <v>20</v>
          </cell>
          <cell r="H373" t="str">
            <v>A-27</v>
          </cell>
        </row>
        <row r="374">
          <cell r="B374" t="str">
            <v>Tilting disc(C)</v>
          </cell>
          <cell r="C374">
            <v>8</v>
          </cell>
          <cell r="D374">
            <v>15</v>
          </cell>
          <cell r="E374">
            <v>100</v>
          </cell>
          <cell r="F374">
            <v>0</v>
          </cell>
          <cell r="G374">
            <v>120</v>
          </cell>
          <cell r="H374" t="str">
            <v>A-27</v>
          </cell>
        </row>
        <row r="375">
          <cell r="B375" t="str">
            <v>Tilting disc(C)</v>
          </cell>
          <cell r="C375">
            <v>14</v>
          </cell>
          <cell r="D375">
            <v>15</v>
          </cell>
          <cell r="E375">
            <v>100</v>
          </cell>
          <cell r="F375">
            <v>0</v>
          </cell>
          <cell r="G375">
            <v>90</v>
          </cell>
          <cell r="H375" t="str">
            <v>A-27</v>
          </cell>
        </row>
        <row r="376">
          <cell r="B376" t="str">
            <v>Tilting disc(C)</v>
          </cell>
          <cell r="C376">
            <v>24</v>
          </cell>
          <cell r="D376">
            <v>15</v>
          </cell>
          <cell r="E376">
            <v>100</v>
          </cell>
          <cell r="F376">
            <v>0</v>
          </cell>
          <cell r="G376">
            <v>60</v>
          </cell>
          <cell r="H376" t="str">
            <v>A-27</v>
          </cell>
        </row>
        <row r="377">
          <cell r="B377" t="str">
            <v>Stop-check - globe 90 deg.(C)</v>
          </cell>
          <cell r="C377">
            <v>24</v>
          </cell>
          <cell r="D377">
            <v>-1</v>
          </cell>
          <cell r="E377">
            <v>100</v>
          </cell>
          <cell r="F377">
            <v>0</v>
          </cell>
          <cell r="G377">
            <v>400</v>
          </cell>
          <cell r="H377" t="str">
            <v>A-28</v>
          </cell>
        </row>
        <row r="378">
          <cell r="B378" t="str">
            <v>Stop-check - globe 45 deg.(C)</v>
          </cell>
          <cell r="C378">
            <v>24</v>
          </cell>
          <cell r="D378">
            <v>-1</v>
          </cell>
          <cell r="E378">
            <v>100</v>
          </cell>
          <cell r="F378">
            <v>0</v>
          </cell>
          <cell r="G378">
            <v>300</v>
          </cell>
          <cell r="H378" t="str">
            <v>A-28</v>
          </cell>
        </row>
        <row r="379">
          <cell r="B379" t="str">
            <v>Stop-check - globe thru flow(C)</v>
          </cell>
          <cell r="C379">
            <v>24</v>
          </cell>
          <cell r="D379">
            <v>-1</v>
          </cell>
          <cell r="E379">
            <v>100</v>
          </cell>
          <cell r="F379">
            <v>0</v>
          </cell>
          <cell r="G379">
            <v>55</v>
          </cell>
          <cell r="H379" t="str">
            <v>A-28</v>
          </cell>
        </row>
        <row r="380">
          <cell r="B380" t="str">
            <v>Stop-check - angle 90 deg.(C)</v>
          </cell>
          <cell r="C380">
            <v>24</v>
          </cell>
          <cell r="D380">
            <v>-1</v>
          </cell>
          <cell r="E380">
            <v>100</v>
          </cell>
          <cell r="F380">
            <v>0</v>
          </cell>
          <cell r="G380">
            <v>200</v>
          </cell>
          <cell r="H380" t="str">
            <v>A-28</v>
          </cell>
        </row>
        <row r="381">
          <cell r="B381" t="str">
            <v>Stop-check - angle 45 deg.(C)</v>
          </cell>
          <cell r="C381">
            <v>24</v>
          </cell>
          <cell r="D381">
            <v>-1</v>
          </cell>
          <cell r="E381">
            <v>100</v>
          </cell>
          <cell r="F381">
            <v>0</v>
          </cell>
          <cell r="G381">
            <v>350</v>
          </cell>
          <cell r="H381" t="str">
            <v>A-28</v>
          </cell>
        </row>
        <row r="382">
          <cell r="B382" t="str">
            <v>Stop-check - angle thru flow(C)</v>
          </cell>
          <cell r="C382">
            <v>24</v>
          </cell>
          <cell r="D382">
            <v>-1</v>
          </cell>
          <cell r="E382">
            <v>100</v>
          </cell>
          <cell r="F382">
            <v>0</v>
          </cell>
          <cell r="G382">
            <v>55</v>
          </cell>
          <cell r="H382" t="str">
            <v>A-28</v>
          </cell>
        </row>
        <row r="414">
          <cell r="B414" t="str">
            <v>Entrance Sharp-Edged Flush(C)</v>
          </cell>
          <cell r="C414">
            <v>0</v>
          </cell>
          <cell r="D414">
            <v>0</v>
          </cell>
          <cell r="E414">
            <v>0</v>
          </cell>
          <cell r="F414">
            <v>0</v>
          </cell>
          <cell r="G414">
            <v>0.5</v>
          </cell>
          <cell r="H414" t="str">
            <v>A-29</v>
          </cell>
        </row>
        <row r="415">
          <cell r="B415" t="str">
            <v>Entrance Reentrant(C)</v>
          </cell>
          <cell r="C415">
            <v>0</v>
          </cell>
          <cell r="D415">
            <v>0</v>
          </cell>
          <cell r="E415">
            <v>0</v>
          </cell>
          <cell r="F415">
            <v>0</v>
          </cell>
          <cell r="G415">
            <v>0.78</v>
          </cell>
          <cell r="H415" t="str">
            <v>A-29</v>
          </cell>
        </row>
        <row r="416">
          <cell r="B416" t="str">
            <v>Entrance Rounded flush r/D=.02(C)</v>
          </cell>
          <cell r="C416">
            <v>0</v>
          </cell>
          <cell r="D416">
            <v>0</v>
          </cell>
          <cell r="E416">
            <v>0</v>
          </cell>
          <cell r="F416">
            <v>0</v>
          </cell>
          <cell r="G416">
            <v>0.28000000000000003</v>
          </cell>
          <cell r="H416" t="str">
            <v>A-29</v>
          </cell>
        </row>
        <row r="417">
          <cell r="B417" t="str">
            <v>Entrance Rounded flush r/D=.04(C)</v>
          </cell>
          <cell r="C417">
            <v>0</v>
          </cell>
          <cell r="D417">
            <v>0</v>
          </cell>
          <cell r="E417">
            <v>0</v>
          </cell>
          <cell r="F417">
            <v>0</v>
          </cell>
          <cell r="G417">
            <v>0.24</v>
          </cell>
          <cell r="H417" t="str">
            <v>A-29</v>
          </cell>
        </row>
        <row r="418">
          <cell r="B418" t="str">
            <v>Entrance Rounded flush r/D=.06(C)</v>
          </cell>
          <cell r="C418">
            <v>0</v>
          </cell>
          <cell r="D418">
            <v>0</v>
          </cell>
          <cell r="E418">
            <v>0</v>
          </cell>
          <cell r="F418">
            <v>0</v>
          </cell>
          <cell r="G418">
            <v>0.15</v>
          </cell>
          <cell r="H418" t="str">
            <v>A-29</v>
          </cell>
        </row>
        <row r="419">
          <cell r="B419" t="str">
            <v>Entrance Rounded flush r/D=.08(C)</v>
          </cell>
          <cell r="C419">
            <v>0</v>
          </cell>
          <cell r="D419">
            <v>0</v>
          </cell>
          <cell r="E419">
            <v>0</v>
          </cell>
          <cell r="F419">
            <v>0</v>
          </cell>
          <cell r="G419">
            <v>0.12</v>
          </cell>
          <cell r="H419" t="str">
            <v>A-29</v>
          </cell>
        </row>
        <row r="420">
          <cell r="B420" t="str">
            <v>Entrance Rounded flush r/D=.1(C)</v>
          </cell>
          <cell r="C420">
            <v>0</v>
          </cell>
          <cell r="D420">
            <v>0</v>
          </cell>
          <cell r="E420">
            <v>0</v>
          </cell>
          <cell r="F420">
            <v>0</v>
          </cell>
          <cell r="G420">
            <v>0.09</v>
          </cell>
          <cell r="H420" t="str">
            <v>A-29</v>
          </cell>
        </row>
        <row r="421">
          <cell r="B421" t="str">
            <v>Entrance Rounded flush r/D=.12(C)</v>
          </cell>
          <cell r="C421">
            <v>0</v>
          </cell>
          <cell r="D421">
            <v>0</v>
          </cell>
          <cell r="E421">
            <v>0</v>
          </cell>
          <cell r="F421">
            <v>0</v>
          </cell>
          <cell r="G421">
            <v>7.0000000000000007E-2</v>
          </cell>
          <cell r="H421" t="str">
            <v>A-29</v>
          </cell>
        </row>
        <row r="422">
          <cell r="B422" t="str">
            <v>Entrance Rounded flush r/D&gt;.15(C)</v>
          </cell>
          <cell r="C422">
            <v>0</v>
          </cell>
          <cell r="D422">
            <v>0</v>
          </cell>
          <cell r="E422">
            <v>0</v>
          </cell>
          <cell r="F422">
            <v>0</v>
          </cell>
          <cell r="G422">
            <v>0.04</v>
          </cell>
          <cell r="H422" t="str">
            <v>A-29</v>
          </cell>
        </row>
        <row r="423">
          <cell r="B423" t="str">
            <v>Exit(C)</v>
          </cell>
          <cell r="C423">
            <v>0</v>
          </cell>
          <cell r="D423">
            <v>0</v>
          </cell>
          <cell r="E423">
            <v>0</v>
          </cell>
          <cell r="F423">
            <v>0</v>
          </cell>
          <cell r="G423">
            <v>1</v>
          </cell>
          <cell r="H423" t="str">
            <v>A-29</v>
          </cell>
        </row>
        <row r="424">
          <cell r="B424" t="str">
            <v>Diff Flowmtr - Orifice Plate(M)</v>
          </cell>
          <cell r="C424">
            <v>0</v>
          </cell>
          <cell r="D424">
            <v>0</v>
          </cell>
          <cell r="E424">
            <v>0</v>
          </cell>
          <cell r="F424">
            <v>0.7</v>
          </cell>
          <cell r="G424">
            <v>0.95</v>
          </cell>
          <cell r="H424">
            <v>371</v>
          </cell>
        </row>
        <row r="425">
          <cell r="B425" t="str">
            <v>Diff Flowmtr - Orifice Plate(M)</v>
          </cell>
          <cell r="C425">
            <v>0</v>
          </cell>
          <cell r="D425">
            <v>0</v>
          </cell>
          <cell r="E425">
            <v>0</v>
          </cell>
          <cell r="F425">
            <v>0.6</v>
          </cell>
          <cell r="G425">
            <v>1.95</v>
          </cell>
          <cell r="H425">
            <v>371</v>
          </cell>
        </row>
        <row r="426">
          <cell r="B426" t="str">
            <v>Diff Flowmtr - Orifice Plate(M)</v>
          </cell>
          <cell r="C426">
            <v>0</v>
          </cell>
          <cell r="D426">
            <v>0</v>
          </cell>
          <cell r="E426">
            <v>0</v>
          </cell>
          <cell r="F426">
            <v>0.5</v>
          </cell>
          <cell r="G426">
            <v>4</v>
          </cell>
          <cell r="H426">
            <v>371</v>
          </cell>
        </row>
        <row r="427">
          <cell r="B427" t="str">
            <v>Diff Flowmtr - Orifice Plate(M)</v>
          </cell>
          <cell r="C427">
            <v>0</v>
          </cell>
          <cell r="D427">
            <v>0</v>
          </cell>
          <cell r="E427">
            <v>0</v>
          </cell>
          <cell r="F427">
            <v>0.4</v>
          </cell>
          <cell r="G427">
            <v>8</v>
          </cell>
          <cell r="H427">
            <v>371</v>
          </cell>
        </row>
        <row r="428">
          <cell r="B428" t="str">
            <v>Diff Flowmtr - Orifice Plate(M)</v>
          </cell>
          <cell r="C428">
            <v>0</v>
          </cell>
          <cell r="D428">
            <v>0</v>
          </cell>
          <cell r="E428">
            <v>0</v>
          </cell>
          <cell r="F428">
            <v>0.3</v>
          </cell>
          <cell r="G428">
            <v>18</v>
          </cell>
          <cell r="H428">
            <v>371</v>
          </cell>
        </row>
        <row r="429">
          <cell r="B429" t="str">
            <v>Diff Flowmtr - Orifice Plate(M)</v>
          </cell>
          <cell r="C429">
            <v>0</v>
          </cell>
          <cell r="D429">
            <v>0</v>
          </cell>
          <cell r="E429">
            <v>0</v>
          </cell>
          <cell r="F429">
            <v>0.2</v>
          </cell>
          <cell r="G429">
            <v>50</v>
          </cell>
          <cell r="H429">
            <v>371</v>
          </cell>
        </row>
        <row r="430">
          <cell r="B430" t="str">
            <v>Diff Flowmtr - Nozzle(M)</v>
          </cell>
          <cell r="C430">
            <v>0</v>
          </cell>
          <cell r="D430">
            <v>0</v>
          </cell>
          <cell r="E430">
            <v>0</v>
          </cell>
          <cell r="F430">
            <v>0.5</v>
          </cell>
          <cell r="G430">
            <v>1</v>
          </cell>
          <cell r="H430">
            <v>371</v>
          </cell>
        </row>
        <row r="431">
          <cell r="B431" t="str">
            <v>Diff Flowmtr - Nozzle(M)</v>
          </cell>
          <cell r="C431">
            <v>0</v>
          </cell>
          <cell r="D431">
            <v>0</v>
          </cell>
          <cell r="E431">
            <v>0</v>
          </cell>
          <cell r="F431">
            <v>0.4</v>
          </cell>
          <cell r="G431">
            <v>2.2999999999999998</v>
          </cell>
          <cell r="H431">
            <v>371</v>
          </cell>
        </row>
        <row r="432">
          <cell r="B432" t="str">
            <v>Diff Flowmtr - Nozzle(M)</v>
          </cell>
          <cell r="C432">
            <v>0</v>
          </cell>
          <cell r="D432">
            <v>0</v>
          </cell>
          <cell r="E432">
            <v>0</v>
          </cell>
          <cell r="F432">
            <v>0.3</v>
          </cell>
          <cell r="G432">
            <v>6</v>
          </cell>
          <cell r="H432">
            <v>371</v>
          </cell>
        </row>
        <row r="433">
          <cell r="B433" t="str">
            <v>Diff Flowmtr - Nozzle(M)</v>
          </cell>
          <cell r="C433">
            <v>0</v>
          </cell>
          <cell r="D433">
            <v>0</v>
          </cell>
          <cell r="E433">
            <v>0</v>
          </cell>
          <cell r="F433">
            <v>0.2</v>
          </cell>
          <cell r="G433">
            <v>17</v>
          </cell>
          <cell r="H433">
            <v>371</v>
          </cell>
        </row>
        <row r="434">
          <cell r="B434" t="str">
            <v>Diff Flowmtr - Nozzle(M)</v>
          </cell>
          <cell r="C434">
            <v>0</v>
          </cell>
          <cell r="D434">
            <v>0</v>
          </cell>
          <cell r="E434">
            <v>0</v>
          </cell>
          <cell r="F434">
            <v>0.1</v>
          </cell>
          <cell r="G434">
            <v>80</v>
          </cell>
          <cell r="H434">
            <v>371</v>
          </cell>
        </row>
        <row r="435">
          <cell r="B435" t="str">
            <v>Diff Flowmtr - Venturi 7 deg.(M)</v>
          </cell>
          <cell r="C435">
            <v>0</v>
          </cell>
          <cell r="D435">
            <v>0</v>
          </cell>
          <cell r="E435">
            <v>0</v>
          </cell>
          <cell r="F435">
            <v>0.5</v>
          </cell>
          <cell r="G435">
            <v>0.3</v>
          </cell>
          <cell r="H435">
            <v>371</v>
          </cell>
        </row>
        <row r="436">
          <cell r="B436" t="str">
            <v>Diff Flowmtr - Venturi 7 deg.(M)</v>
          </cell>
          <cell r="C436">
            <v>0</v>
          </cell>
          <cell r="D436">
            <v>0</v>
          </cell>
          <cell r="E436">
            <v>0</v>
          </cell>
          <cell r="F436">
            <v>0.4</v>
          </cell>
          <cell r="G436">
            <v>0.65</v>
          </cell>
          <cell r="H436">
            <v>371</v>
          </cell>
        </row>
        <row r="437">
          <cell r="B437" t="str">
            <v>Diff Flowmtr - Venturi 7 deg.(M)</v>
          </cell>
          <cell r="C437">
            <v>0</v>
          </cell>
          <cell r="D437">
            <v>0</v>
          </cell>
          <cell r="E437">
            <v>0</v>
          </cell>
          <cell r="F437">
            <v>0.3</v>
          </cell>
          <cell r="G437">
            <v>1.6</v>
          </cell>
          <cell r="H437">
            <v>371</v>
          </cell>
        </row>
        <row r="438">
          <cell r="B438" t="str">
            <v>Diff Flowmtr - Venturi 7 deg.(M)</v>
          </cell>
          <cell r="C438">
            <v>0</v>
          </cell>
          <cell r="D438">
            <v>0</v>
          </cell>
          <cell r="E438">
            <v>0</v>
          </cell>
          <cell r="F438">
            <v>0.2</v>
          </cell>
          <cell r="G438">
            <v>5</v>
          </cell>
          <cell r="H438">
            <v>371</v>
          </cell>
        </row>
        <row r="439">
          <cell r="B439" t="str">
            <v>Diff Flowmtr - Venturi 7 deg.(M)</v>
          </cell>
          <cell r="C439">
            <v>0</v>
          </cell>
          <cell r="D439">
            <v>0</v>
          </cell>
          <cell r="E439">
            <v>0</v>
          </cell>
          <cell r="F439">
            <v>0.1</v>
          </cell>
          <cell r="G439">
            <v>25</v>
          </cell>
          <cell r="H439">
            <v>371</v>
          </cell>
        </row>
        <row r="440">
          <cell r="B440" t="str">
            <v>Diff Flowmtr - Venturi 3 deg.(M)</v>
          </cell>
          <cell r="C440">
            <v>0</v>
          </cell>
          <cell r="D440">
            <v>0</v>
          </cell>
          <cell r="E440">
            <v>0</v>
          </cell>
          <cell r="F440">
            <v>0.5</v>
          </cell>
          <cell r="G440">
            <v>0.2</v>
          </cell>
          <cell r="H440">
            <v>371</v>
          </cell>
        </row>
        <row r="441">
          <cell r="B441" t="str">
            <v>Diff Flowmtr - Venturi 3 deg.(M)</v>
          </cell>
          <cell r="C441">
            <v>0</v>
          </cell>
          <cell r="D441">
            <v>0</v>
          </cell>
          <cell r="E441">
            <v>0</v>
          </cell>
          <cell r="F441">
            <v>0.4</v>
          </cell>
          <cell r="G441">
            <v>0.4</v>
          </cell>
          <cell r="H441">
            <v>371</v>
          </cell>
        </row>
        <row r="442">
          <cell r="B442" t="str">
            <v>Diff Flowmtr - Venturi 3 deg.(M)</v>
          </cell>
          <cell r="C442">
            <v>0</v>
          </cell>
          <cell r="D442">
            <v>0</v>
          </cell>
          <cell r="E442">
            <v>0</v>
          </cell>
          <cell r="F442">
            <v>0.3</v>
          </cell>
          <cell r="G442">
            <v>1</v>
          </cell>
          <cell r="H442">
            <v>371</v>
          </cell>
        </row>
        <row r="443">
          <cell r="B443" t="str">
            <v>Diff Flowmtr - Venturi 3 deg.(M)</v>
          </cell>
          <cell r="C443">
            <v>0</v>
          </cell>
          <cell r="D443">
            <v>0</v>
          </cell>
          <cell r="E443">
            <v>0</v>
          </cell>
          <cell r="F443">
            <v>0.2</v>
          </cell>
          <cell r="G443">
            <v>2.8</v>
          </cell>
          <cell r="H443">
            <v>371</v>
          </cell>
        </row>
        <row r="444">
          <cell r="B444" t="str">
            <v>Diff Flowmtr - Venturi 3 deg.(M)</v>
          </cell>
          <cell r="C444">
            <v>0</v>
          </cell>
          <cell r="D444">
            <v>0</v>
          </cell>
          <cell r="E444">
            <v>0</v>
          </cell>
          <cell r="F444">
            <v>0.1</v>
          </cell>
          <cell r="G444">
            <v>14</v>
          </cell>
          <cell r="H444">
            <v>371</v>
          </cell>
        </row>
        <row r="445">
          <cell r="B445" t="str">
            <v>Diff Flowmtr - Dall tube(M)</v>
          </cell>
          <cell r="C445">
            <v>0</v>
          </cell>
          <cell r="D445">
            <v>0</v>
          </cell>
          <cell r="E445">
            <v>0</v>
          </cell>
          <cell r="F445">
            <v>0.5</v>
          </cell>
          <cell r="G445">
            <v>0.15</v>
          </cell>
          <cell r="H445">
            <v>371</v>
          </cell>
        </row>
        <row r="446">
          <cell r="B446" t="str">
            <v>Diff Flowmtr - Dall tube(M)</v>
          </cell>
          <cell r="C446">
            <v>0</v>
          </cell>
          <cell r="D446">
            <v>0</v>
          </cell>
          <cell r="E446">
            <v>0</v>
          </cell>
          <cell r="F446">
            <v>0.4</v>
          </cell>
          <cell r="G446">
            <v>0.35</v>
          </cell>
          <cell r="H446">
            <v>371</v>
          </cell>
        </row>
        <row r="447">
          <cell r="B447" t="str">
            <v>Diff Flowmtr - Dall tube(M)</v>
          </cell>
          <cell r="C447">
            <v>0</v>
          </cell>
          <cell r="D447">
            <v>0</v>
          </cell>
          <cell r="E447">
            <v>0</v>
          </cell>
          <cell r="F447">
            <v>0.3</v>
          </cell>
          <cell r="G447">
            <v>1</v>
          </cell>
          <cell r="H447">
            <v>371</v>
          </cell>
        </row>
        <row r="448">
          <cell r="B448" t="str">
            <v>Honeycomb cell L/D=2(M)</v>
          </cell>
          <cell r="C448">
            <v>0</v>
          </cell>
          <cell r="D448">
            <v>0</v>
          </cell>
          <cell r="E448">
            <v>0</v>
          </cell>
          <cell r="F448">
            <v>0.85</v>
          </cell>
          <cell r="G448">
            <v>0.21</v>
          </cell>
          <cell r="H448">
            <v>370</v>
          </cell>
        </row>
        <row r="449">
          <cell r="B449" t="str">
            <v>Honeycomb cell L/D=4(M)</v>
          </cell>
          <cell r="C449">
            <v>0</v>
          </cell>
          <cell r="D449">
            <v>0</v>
          </cell>
          <cell r="E449">
            <v>0</v>
          </cell>
          <cell r="F449">
            <v>0.85</v>
          </cell>
          <cell r="G449">
            <v>0.26</v>
          </cell>
          <cell r="H449">
            <v>370</v>
          </cell>
        </row>
        <row r="450">
          <cell r="B450" t="str">
            <v>Honeycomb cell L/D=6(M)</v>
          </cell>
          <cell r="C450">
            <v>0</v>
          </cell>
          <cell r="D450">
            <v>0</v>
          </cell>
          <cell r="E450">
            <v>0</v>
          </cell>
          <cell r="F450">
            <v>0.85</v>
          </cell>
          <cell r="G450">
            <v>0.31</v>
          </cell>
          <cell r="H450">
            <v>370</v>
          </cell>
        </row>
        <row r="451">
          <cell r="B451" t="str">
            <v>Honeycomb cell L/D=8(M)</v>
          </cell>
          <cell r="C451">
            <v>0</v>
          </cell>
          <cell r="D451">
            <v>0</v>
          </cell>
          <cell r="E451">
            <v>0</v>
          </cell>
          <cell r="F451">
            <v>0.85</v>
          </cell>
          <cell r="G451">
            <v>0.36</v>
          </cell>
          <cell r="H451">
            <v>370</v>
          </cell>
        </row>
        <row r="452">
          <cell r="B452" t="str">
            <v>Honeycomb cell L/D=10(M)</v>
          </cell>
          <cell r="C452">
            <v>0</v>
          </cell>
          <cell r="D452">
            <v>0</v>
          </cell>
          <cell r="E452">
            <v>0</v>
          </cell>
          <cell r="F452">
            <v>0.85</v>
          </cell>
          <cell r="G452">
            <v>0.42</v>
          </cell>
          <cell r="H452">
            <v>370</v>
          </cell>
        </row>
        <row r="453">
          <cell r="B453" t="str">
            <v>Honeycomb cell L/D=12(M)</v>
          </cell>
          <cell r="C453">
            <v>0</v>
          </cell>
          <cell r="D453">
            <v>0</v>
          </cell>
          <cell r="E453">
            <v>0</v>
          </cell>
          <cell r="F453">
            <v>0.85</v>
          </cell>
          <cell r="G453">
            <v>0.48</v>
          </cell>
          <cell r="H453">
            <v>370</v>
          </cell>
        </row>
        <row r="454">
          <cell r="B454" t="str">
            <v>Honeycomb cell L/D=4(M)</v>
          </cell>
          <cell r="C454">
            <v>0</v>
          </cell>
          <cell r="D454">
            <v>0</v>
          </cell>
          <cell r="E454">
            <v>0</v>
          </cell>
          <cell r="F454">
            <v>0.95</v>
          </cell>
          <cell r="G454">
            <v>0.2</v>
          </cell>
          <cell r="H454">
            <v>370</v>
          </cell>
        </row>
        <row r="455">
          <cell r="B455" t="str">
            <v>Honeycomb cell L/D=6(M)</v>
          </cell>
          <cell r="C455">
            <v>0</v>
          </cell>
          <cell r="D455">
            <v>0</v>
          </cell>
          <cell r="E455">
            <v>0</v>
          </cell>
          <cell r="F455">
            <v>0.95</v>
          </cell>
          <cell r="G455">
            <v>0.25</v>
          </cell>
          <cell r="H455">
            <v>370</v>
          </cell>
        </row>
        <row r="456">
          <cell r="B456" t="str">
            <v>Honeycomb cell L/D=8(M)</v>
          </cell>
          <cell r="C456">
            <v>0</v>
          </cell>
          <cell r="D456">
            <v>0</v>
          </cell>
          <cell r="E456">
            <v>0</v>
          </cell>
          <cell r="F456">
            <v>0.95</v>
          </cell>
          <cell r="G456">
            <v>0.31</v>
          </cell>
          <cell r="H456">
            <v>370</v>
          </cell>
        </row>
        <row r="457">
          <cell r="B457" t="str">
            <v>Honeycomb cell L/D=10(M)</v>
          </cell>
          <cell r="C457">
            <v>0</v>
          </cell>
          <cell r="D457">
            <v>0</v>
          </cell>
          <cell r="E457">
            <v>0</v>
          </cell>
          <cell r="F457">
            <v>0.95</v>
          </cell>
          <cell r="G457">
            <v>0.37</v>
          </cell>
          <cell r="H457">
            <v>370</v>
          </cell>
        </row>
        <row r="458">
          <cell r="B458" t="str">
            <v>Honeycomb cell L/D=12(M)</v>
          </cell>
          <cell r="C458">
            <v>0</v>
          </cell>
          <cell r="D458">
            <v>0</v>
          </cell>
          <cell r="E458">
            <v>0</v>
          </cell>
          <cell r="F458">
            <v>0.95</v>
          </cell>
          <cell r="G458">
            <v>0.43</v>
          </cell>
          <cell r="H458">
            <v>370</v>
          </cell>
        </row>
        <row r="459">
          <cell r="B459" t="str">
            <v>Screen - Perforated Plate(I)</v>
          </cell>
          <cell r="C459">
            <v>0</v>
          </cell>
          <cell r="D459">
            <v>0</v>
          </cell>
          <cell r="E459">
            <v>0</v>
          </cell>
          <cell r="F459">
            <v>0.9</v>
          </cell>
          <cell r="G459">
            <v>0.19600000000000001</v>
          </cell>
          <cell r="H459">
            <v>516</v>
          </cell>
        </row>
        <row r="460">
          <cell r="B460" t="str">
            <v>Screen - Perforated Plate(I)</v>
          </cell>
          <cell r="C460">
            <v>0</v>
          </cell>
          <cell r="D460">
            <v>0</v>
          </cell>
          <cell r="E460">
            <v>0</v>
          </cell>
          <cell r="F460">
            <v>0.8</v>
          </cell>
          <cell r="G460">
            <v>0.53800000000000003</v>
          </cell>
          <cell r="H460">
            <v>516</v>
          </cell>
        </row>
        <row r="461">
          <cell r="B461" t="str">
            <v>Screen - Perforated Plate(I)</v>
          </cell>
          <cell r="C461">
            <v>0</v>
          </cell>
          <cell r="D461">
            <v>0</v>
          </cell>
          <cell r="E461">
            <v>0</v>
          </cell>
          <cell r="F461">
            <v>0.7</v>
          </cell>
          <cell r="G461">
            <v>1.1479999999999999</v>
          </cell>
          <cell r="H461">
            <v>516</v>
          </cell>
        </row>
        <row r="462">
          <cell r="B462" t="str">
            <v>Screen - Perforated Plate(I)</v>
          </cell>
          <cell r="C462">
            <v>0</v>
          </cell>
          <cell r="D462">
            <v>0</v>
          </cell>
          <cell r="E462">
            <v>0</v>
          </cell>
          <cell r="F462">
            <v>0.6</v>
          </cell>
          <cell r="G462">
            <v>2.2570000000000001</v>
          </cell>
          <cell r="H462">
            <v>516</v>
          </cell>
        </row>
        <row r="463">
          <cell r="B463" t="str">
            <v>Screen - Perforated Plate(I)</v>
          </cell>
          <cell r="C463">
            <v>0</v>
          </cell>
          <cell r="D463">
            <v>0</v>
          </cell>
          <cell r="E463">
            <v>0</v>
          </cell>
          <cell r="F463">
            <v>0.5</v>
          </cell>
          <cell r="G463">
            <v>4.37</v>
          </cell>
          <cell r="H463">
            <v>516</v>
          </cell>
        </row>
        <row r="464">
          <cell r="B464" t="str">
            <v>Screen - Perforated Plate(I)</v>
          </cell>
          <cell r="C464">
            <v>0</v>
          </cell>
          <cell r="D464">
            <v>0</v>
          </cell>
          <cell r="E464">
            <v>0</v>
          </cell>
          <cell r="F464">
            <v>0.4</v>
          </cell>
          <cell r="G464">
            <v>8.7579999999999991</v>
          </cell>
          <cell r="H464">
            <v>516</v>
          </cell>
        </row>
        <row r="465">
          <cell r="B465" t="str">
            <v>Screen - Perforated Plate(I)</v>
          </cell>
          <cell r="C465">
            <v>0</v>
          </cell>
          <cell r="D465">
            <v>0</v>
          </cell>
          <cell r="E465">
            <v>0</v>
          </cell>
          <cell r="F465">
            <v>0.3</v>
          </cell>
          <cell r="G465">
            <v>19.315999999999999</v>
          </cell>
          <cell r="H465">
            <v>516</v>
          </cell>
        </row>
        <row r="466">
          <cell r="B466" t="str">
            <v>Screen - Perforated Plate(I)</v>
          </cell>
          <cell r="C466">
            <v>0</v>
          </cell>
          <cell r="D466">
            <v>0</v>
          </cell>
          <cell r="E466">
            <v>0</v>
          </cell>
          <cell r="F466">
            <v>0.2</v>
          </cell>
          <cell r="G466">
            <v>52.58</v>
          </cell>
          <cell r="H466">
            <v>516</v>
          </cell>
        </row>
        <row r="467">
          <cell r="B467" t="str">
            <v>Screen - Perforated Plate(I)</v>
          </cell>
          <cell r="C467">
            <v>0</v>
          </cell>
          <cell r="D467">
            <v>0</v>
          </cell>
          <cell r="E467">
            <v>0</v>
          </cell>
          <cell r="F467">
            <v>0.1</v>
          </cell>
          <cell r="G467">
            <v>249.517</v>
          </cell>
          <cell r="H467">
            <v>516</v>
          </cell>
        </row>
        <row r="468">
          <cell r="B468" t="str">
            <v>Screen - Circular wire(I)</v>
          </cell>
          <cell r="C468">
            <v>0</v>
          </cell>
          <cell r="D468">
            <v>0</v>
          </cell>
          <cell r="E468">
            <v>0</v>
          </cell>
          <cell r="F468">
            <v>0.9</v>
          </cell>
          <cell r="G468">
            <v>0.14230000000000001</v>
          </cell>
          <cell r="H468">
            <v>522</v>
          </cell>
        </row>
        <row r="469">
          <cell r="B469" t="str">
            <v>Screen - Circular wire(I)</v>
          </cell>
          <cell r="C469">
            <v>0</v>
          </cell>
          <cell r="D469">
            <v>0</v>
          </cell>
          <cell r="E469">
            <v>0</v>
          </cell>
          <cell r="F469">
            <v>0.8</v>
          </cell>
          <cell r="G469">
            <v>0.32250000000000001</v>
          </cell>
          <cell r="H469">
            <v>522</v>
          </cell>
        </row>
        <row r="470">
          <cell r="B470" t="str">
            <v>Screen - Circular wire(I)</v>
          </cell>
          <cell r="C470">
            <v>0</v>
          </cell>
          <cell r="D470">
            <v>0</v>
          </cell>
          <cell r="E470">
            <v>0</v>
          </cell>
          <cell r="F470">
            <v>0.7</v>
          </cell>
          <cell r="G470">
            <v>0.57369999999999999</v>
          </cell>
          <cell r="H470">
            <v>522</v>
          </cell>
        </row>
        <row r="471">
          <cell r="B471" t="str">
            <v>Screen - Circular wire(I)</v>
          </cell>
          <cell r="C471">
            <v>0</v>
          </cell>
          <cell r="D471">
            <v>0</v>
          </cell>
          <cell r="E471">
            <v>0</v>
          </cell>
          <cell r="F471">
            <v>0.6</v>
          </cell>
          <cell r="G471">
            <v>0.96440000000000003</v>
          </cell>
          <cell r="H471">
            <v>522</v>
          </cell>
        </row>
        <row r="472">
          <cell r="B472" t="str">
            <v>Screen - Circular wire(I)</v>
          </cell>
          <cell r="C472">
            <v>0</v>
          </cell>
          <cell r="D472">
            <v>0</v>
          </cell>
          <cell r="E472">
            <v>0</v>
          </cell>
          <cell r="F472">
            <v>0.5</v>
          </cell>
          <cell r="G472">
            <v>1.65</v>
          </cell>
          <cell r="H472">
            <v>522</v>
          </cell>
        </row>
        <row r="473">
          <cell r="B473" t="str">
            <v>Screen - Circular wire(I)</v>
          </cell>
          <cell r="C473">
            <v>0</v>
          </cell>
          <cell r="D473">
            <v>0</v>
          </cell>
          <cell r="E473">
            <v>0</v>
          </cell>
          <cell r="F473">
            <v>0.4</v>
          </cell>
          <cell r="G473">
            <v>3.03</v>
          </cell>
          <cell r="H473">
            <v>522</v>
          </cell>
        </row>
        <row r="474">
          <cell r="B474" t="str">
            <v>Screen - Circular wire(I)</v>
          </cell>
          <cell r="C474">
            <v>0</v>
          </cell>
          <cell r="D474">
            <v>0</v>
          </cell>
          <cell r="E474">
            <v>0</v>
          </cell>
          <cell r="F474">
            <v>0.3</v>
          </cell>
          <cell r="G474">
            <v>6.3544</v>
          </cell>
          <cell r="H474">
            <v>522</v>
          </cell>
        </row>
        <row r="475">
          <cell r="B475" t="str">
            <v>Screen - Circular wire(I)</v>
          </cell>
          <cell r="C475">
            <v>0</v>
          </cell>
          <cell r="D475">
            <v>0</v>
          </cell>
          <cell r="E475">
            <v>0</v>
          </cell>
          <cell r="F475">
            <v>0.2</v>
          </cell>
          <cell r="G475">
            <v>17.04</v>
          </cell>
          <cell r="H475">
            <v>522</v>
          </cell>
        </row>
        <row r="476">
          <cell r="B476" t="str">
            <v>Screen - Circular wire(I)</v>
          </cell>
          <cell r="C476">
            <v>0</v>
          </cell>
          <cell r="D476">
            <v>0</v>
          </cell>
          <cell r="E476">
            <v>0</v>
          </cell>
          <cell r="F476">
            <v>0.1</v>
          </cell>
          <cell r="G476">
            <v>82.17</v>
          </cell>
          <cell r="H476">
            <v>522</v>
          </cell>
        </row>
        <row r="477">
          <cell r="B477" t="str">
            <v>Screen - Silk Thread(I)</v>
          </cell>
          <cell r="C477">
            <v>0</v>
          </cell>
          <cell r="D477">
            <v>0</v>
          </cell>
          <cell r="E477">
            <v>0</v>
          </cell>
          <cell r="F477">
            <v>0.9</v>
          </cell>
          <cell r="G477">
            <v>0.2223</v>
          </cell>
          <cell r="H477">
            <v>522</v>
          </cell>
        </row>
        <row r="478">
          <cell r="B478" t="str">
            <v>Screen - Silk Thread(I)</v>
          </cell>
          <cell r="C478">
            <v>0</v>
          </cell>
          <cell r="D478">
            <v>0</v>
          </cell>
          <cell r="E478">
            <v>0</v>
          </cell>
          <cell r="F478">
            <v>0.8</v>
          </cell>
          <cell r="G478">
            <v>0.48249999999999998</v>
          </cell>
          <cell r="H478">
            <v>522</v>
          </cell>
        </row>
        <row r="479">
          <cell r="B479" t="str">
            <v>Screen - Silk Thread(I)</v>
          </cell>
          <cell r="C479">
            <v>0</v>
          </cell>
          <cell r="D479">
            <v>0</v>
          </cell>
          <cell r="E479">
            <v>0</v>
          </cell>
          <cell r="F479">
            <v>0.7</v>
          </cell>
          <cell r="G479">
            <v>0.81369999999999998</v>
          </cell>
          <cell r="H479">
            <v>522</v>
          </cell>
        </row>
        <row r="480">
          <cell r="B480" t="str">
            <v>Screen - Silk Thread(I)</v>
          </cell>
          <cell r="C480">
            <v>0</v>
          </cell>
          <cell r="D480">
            <v>0</v>
          </cell>
          <cell r="E480">
            <v>0</v>
          </cell>
          <cell r="F480">
            <v>0.6</v>
          </cell>
          <cell r="G480">
            <v>1.2844</v>
          </cell>
          <cell r="H480">
            <v>522</v>
          </cell>
        </row>
        <row r="481">
          <cell r="B481" t="str">
            <v>Screen - Silk Thread(I)</v>
          </cell>
          <cell r="C481">
            <v>0</v>
          </cell>
          <cell r="D481">
            <v>0</v>
          </cell>
          <cell r="E481">
            <v>0</v>
          </cell>
          <cell r="F481">
            <v>0.5</v>
          </cell>
          <cell r="G481">
            <v>2.0499999999999998</v>
          </cell>
          <cell r="H481">
            <v>522</v>
          </cell>
        </row>
        <row r="482">
          <cell r="B482" t="str">
            <v>Screen - Silk Thread(I)</v>
          </cell>
          <cell r="C482">
            <v>0</v>
          </cell>
          <cell r="D482">
            <v>0</v>
          </cell>
          <cell r="E482">
            <v>0</v>
          </cell>
          <cell r="F482">
            <v>0.4</v>
          </cell>
          <cell r="G482">
            <v>3.51</v>
          </cell>
          <cell r="H482">
            <v>522</v>
          </cell>
        </row>
        <row r="483">
          <cell r="B483" t="str">
            <v>Screen - Silk Thread(I)</v>
          </cell>
          <cell r="C483">
            <v>0</v>
          </cell>
          <cell r="D483">
            <v>0</v>
          </cell>
          <cell r="E483">
            <v>0</v>
          </cell>
          <cell r="F483">
            <v>0.3</v>
          </cell>
          <cell r="G483">
            <v>6.9143999999999997</v>
          </cell>
          <cell r="H483">
            <v>522</v>
          </cell>
        </row>
        <row r="484">
          <cell r="B484" t="str">
            <v>Screen - Silk Thread(I)</v>
          </cell>
          <cell r="C484">
            <v>0</v>
          </cell>
          <cell r="D484">
            <v>0</v>
          </cell>
          <cell r="E484">
            <v>0</v>
          </cell>
          <cell r="F484">
            <v>0.2</v>
          </cell>
          <cell r="G484">
            <v>17.68</v>
          </cell>
          <cell r="H484">
            <v>522</v>
          </cell>
        </row>
        <row r="485">
          <cell r="B485" t="str">
            <v>Screen - Silk Thread(I)</v>
          </cell>
          <cell r="C485">
            <v>0</v>
          </cell>
          <cell r="D485">
            <v>0</v>
          </cell>
          <cell r="E485">
            <v>0</v>
          </cell>
          <cell r="F485">
            <v>0.1</v>
          </cell>
          <cell r="G485">
            <v>82.89</v>
          </cell>
          <cell r="H485">
            <v>522</v>
          </cell>
        </row>
        <row r="486">
          <cell r="B486" t="str">
            <v>Screen - round wire or netting(M)</v>
          </cell>
          <cell r="C486">
            <v>0</v>
          </cell>
          <cell r="D486">
            <v>0</v>
          </cell>
          <cell r="E486">
            <v>0</v>
          </cell>
          <cell r="F486">
            <v>0.9</v>
          </cell>
          <cell r="G486">
            <v>0.13</v>
          </cell>
          <cell r="H486">
            <v>369</v>
          </cell>
        </row>
        <row r="487">
          <cell r="B487" t="str">
            <v>Screen - round wire or netting(M)</v>
          </cell>
          <cell r="C487">
            <v>0</v>
          </cell>
          <cell r="D487">
            <v>0</v>
          </cell>
          <cell r="E487">
            <v>0</v>
          </cell>
          <cell r="F487">
            <v>0.8</v>
          </cell>
          <cell r="G487">
            <v>0.3</v>
          </cell>
          <cell r="H487">
            <v>369</v>
          </cell>
        </row>
        <row r="488">
          <cell r="B488" t="str">
            <v>Screen - round wire or netting(M)</v>
          </cell>
          <cell r="C488">
            <v>0</v>
          </cell>
          <cell r="D488">
            <v>0</v>
          </cell>
          <cell r="E488">
            <v>0</v>
          </cell>
          <cell r="F488">
            <v>0.7</v>
          </cell>
          <cell r="G488">
            <v>0.6</v>
          </cell>
          <cell r="H488">
            <v>369</v>
          </cell>
        </row>
        <row r="489">
          <cell r="B489" t="str">
            <v>Screen - round wire or netting(M)</v>
          </cell>
          <cell r="C489">
            <v>0</v>
          </cell>
          <cell r="D489">
            <v>0</v>
          </cell>
          <cell r="E489">
            <v>0</v>
          </cell>
          <cell r="F489">
            <v>0.6</v>
          </cell>
          <cell r="G489">
            <v>1</v>
          </cell>
          <cell r="H489">
            <v>369</v>
          </cell>
        </row>
        <row r="490">
          <cell r="B490" t="str">
            <v>Screen - round wire or netting(M)</v>
          </cell>
          <cell r="C490">
            <v>0</v>
          </cell>
          <cell r="D490">
            <v>0</v>
          </cell>
          <cell r="E490">
            <v>0</v>
          </cell>
          <cell r="F490">
            <v>0.5</v>
          </cell>
          <cell r="G490">
            <v>1.95</v>
          </cell>
          <cell r="H490">
            <v>369</v>
          </cell>
        </row>
        <row r="491">
          <cell r="B491" t="str">
            <v>Screen - round wire or netting(M)</v>
          </cell>
          <cell r="C491">
            <v>0</v>
          </cell>
          <cell r="D491">
            <v>0</v>
          </cell>
          <cell r="E491">
            <v>0</v>
          </cell>
          <cell r="F491">
            <v>0.4</v>
          </cell>
          <cell r="G491">
            <v>3.8</v>
          </cell>
          <cell r="H491">
            <v>369</v>
          </cell>
        </row>
        <row r="492">
          <cell r="B492" t="str">
            <v>Screen - round wire or netting(M)</v>
          </cell>
          <cell r="C492">
            <v>0</v>
          </cell>
          <cell r="D492">
            <v>0</v>
          </cell>
          <cell r="E492">
            <v>0</v>
          </cell>
          <cell r="F492">
            <v>0.3</v>
          </cell>
          <cell r="G492">
            <v>8</v>
          </cell>
          <cell r="H492">
            <v>369</v>
          </cell>
        </row>
        <row r="493">
          <cell r="B493" t="str">
            <v>Screen - round wire or netting(M)</v>
          </cell>
          <cell r="C493">
            <v>0</v>
          </cell>
          <cell r="D493">
            <v>0</v>
          </cell>
          <cell r="E493">
            <v>0</v>
          </cell>
          <cell r="F493">
            <v>0.2</v>
          </cell>
          <cell r="G493">
            <v>20</v>
          </cell>
          <cell r="H493">
            <v>369</v>
          </cell>
        </row>
        <row r="494">
          <cell r="B494" t="str">
            <v>Screen - round wire or netting(M)</v>
          </cell>
          <cell r="C494">
            <v>0</v>
          </cell>
          <cell r="D494">
            <v>0</v>
          </cell>
          <cell r="E494">
            <v>0</v>
          </cell>
          <cell r="F494">
            <v>0.1</v>
          </cell>
          <cell r="G494">
            <v>100</v>
          </cell>
          <cell r="H494">
            <v>369</v>
          </cell>
        </row>
        <row r="495">
          <cell r="B495" t="str">
            <v>Tee through flow (dead branch)(M)</v>
          </cell>
          <cell r="C495">
            <v>0</v>
          </cell>
          <cell r="D495">
            <v>0</v>
          </cell>
          <cell r="E495">
            <v>0</v>
          </cell>
          <cell r="F495">
            <v>0.04</v>
          </cell>
          <cell r="G495">
            <v>0.04</v>
          </cell>
          <cell r="H495">
            <v>319</v>
          </cell>
        </row>
        <row r="496">
          <cell r="B496" t="str">
            <v>Tee branch flow (dead run)(M)</v>
          </cell>
          <cell r="C496">
            <v>0</v>
          </cell>
          <cell r="D496">
            <v>0</v>
          </cell>
          <cell r="E496">
            <v>0</v>
          </cell>
          <cell r="F496">
            <v>0</v>
          </cell>
          <cell r="G496">
            <v>1.1000000000000001</v>
          </cell>
          <cell r="H496">
            <v>318</v>
          </cell>
        </row>
        <row r="502">
          <cell r="B502" t="str">
            <v>B=Bends</v>
          </cell>
        </row>
        <row r="503">
          <cell r="B503" t="str">
            <v>T=Tank</v>
          </cell>
        </row>
        <row r="504">
          <cell r="B504" t="str">
            <v>V=Valves</v>
          </cell>
        </row>
        <row r="505">
          <cell r="B505" t="str">
            <v>CV=Check Valves</v>
          </cell>
        </row>
        <row r="506">
          <cell r="B506" t="str">
            <v>OR=Orificies</v>
          </cell>
        </row>
        <row r="507">
          <cell r="B507" t="str">
            <v>AC=Area Changes</v>
          </cell>
        </row>
        <row r="508">
          <cell r="B508" t="str">
            <v>E=Entrance/Exits</v>
          </cell>
        </row>
        <row r="509">
          <cell r="B509" t="str">
            <v>O=Others</v>
          </cell>
        </row>
      </sheetData>
      <sheetData sheetId="5" refreshError="1">
        <row r="3">
          <cell r="C3" t="str">
            <v>Thin-walled anchored upstream</v>
          </cell>
        </row>
        <row r="4">
          <cell r="C4" t="str">
            <v>Thin-walled anchored throughout</v>
          </cell>
        </row>
        <row r="5">
          <cell r="C5" t="str">
            <v>Thin-walled with expansion joints</v>
          </cell>
        </row>
        <row r="6">
          <cell r="C6" t="str">
            <v>Thick-walled anchored upstream</v>
          </cell>
        </row>
        <row r="7">
          <cell r="C7" t="str">
            <v>Thick-walled anchored throughout</v>
          </cell>
        </row>
        <row r="8">
          <cell r="C8" t="str">
            <v>Thick-walled with expansion joints</v>
          </cell>
        </row>
        <row r="9">
          <cell r="C9" t="str">
            <v>Circular tunnel</v>
          </cell>
        </row>
      </sheetData>
      <sheetData sheetId="6" refreshError="1"/>
      <sheetData sheetId="7" refreshError="1">
        <row r="6">
          <cell r="B6" t="str">
            <v>Density</v>
          </cell>
          <cell r="C6">
            <v>7.4927056503208148E-2</v>
          </cell>
          <cell r="D6" t="str">
            <v>lbm/ft3</v>
          </cell>
          <cell r="F6" t="str">
            <v>Density</v>
          </cell>
          <cell r="G6">
            <v>1000</v>
          </cell>
          <cell r="H6" t="str">
            <v>kg/m3</v>
          </cell>
        </row>
        <row r="13">
          <cell r="B13" t="str">
            <v>Power</v>
          </cell>
          <cell r="C13">
            <v>0.20519713041513954</v>
          </cell>
          <cell r="D13" t="str">
            <v>kW</v>
          </cell>
          <cell r="F13" t="str">
            <v>P</v>
          </cell>
          <cell r="G13">
            <v>170.85727745001469</v>
          </cell>
          <cell r="H13" t="str">
            <v>kW</v>
          </cell>
          <cell r="J13" t="str">
            <v>Prentice Hall, Englewood Hills, New Jersey, 1993.</v>
          </cell>
        </row>
      </sheetData>
      <sheetData sheetId="8" refreshError="1">
        <row r="13">
          <cell r="A13" t="str">
            <v>1-Butene (liquid)</v>
          </cell>
        </row>
        <row r="14">
          <cell r="A14" t="str">
            <v>Air @ 1 atm (vapor)</v>
          </cell>
        </row>
        <row r="15">
          <cell r="A15" t="str">
            <v>Air @ 100 psia (vapor)</v>
          </cell>
        </row>
        <row r="16">
          <cell r="A16" t="str">
            <v>Air @ 1000 psia (vapor)</v>
          </cell>
        </row>
        <row r="17">
          <cell r="A17" t="str">
            <v>Air @ 250 psia (vapor)</v>
          </cell>
        </row>
        <row r="18">
          <cell r="A18" t="str">
            <v>Air @ 35 psia (vapor)</v>
          </cell>
        </row>
        <row r="19">
          <cell r="A19" t="str">
            <v>Air @ 50 psia (vapor)</v>
          </cell>
        </row>
        <row r="20">
          <cell r="A20" t="str">
            <v>Air @ 500 psia (vapor)</v>
          </cell>
        </row>
        <row r="21">
          <cell r="A21" t="str">
            <v>Ammonia @ 1 atm (vapor)</v>
          </cell>
        </row>
        <row r="22">
          <cell r="A22" t="str">
            <v>Argon (liquid)</v>
          </cell>
        </row>
        <row r="23">
          <cell r="A23" t="str">
            <v>Argon @ 1 atm (vapor)</v>
          </cell>
        </row>
        <row r="24">
          <cell r="A24" t="str">
            <v>Benzene (liquid)</v>
          </cell>
        </row>
        <row r="25">
          <cell r="A25" t="str">
            <v>Carbon Dioxide @ 1 atm (vapor)</v>
          </cell>
        </row>
        <row r="26">
          <cell r="A26" t="str">
            <v>Carbon Monoxide (liquid)</v>
          </cell>
        </row>
        <row r="27">
          <cell r="A27" t="str">
            <v>Carbon Tetrachloride (liquid)</v>
          </cell>
        </row>
        <row r="28">
          <cell r="A28" t="str">
            <v>Chlorine (liquid)</v>
          </cell>
        </row>
        <row r="29">
          <cell r="A29" t="str">
            <v>Dowtherm A (liquid)</v>
          </cell>
        </row>
        <row r="30">
          <cell r="A30" t="str">
            <v>Dowtherm J (liquid)</v>
          </cell>
        </row>
        <row r="31">
          <cell r="A31" t="str">
            <v>Ethanol (liquid)</v>
          </cell>
        </row>
        <row r="32">
          <cell r="A32" t="str">
            <v>Helium (liquid)</v>
          </cell>
        </row>
        <row r="33">
          <cell r="A33" t="str">
            <v>Helium @ 1 atm (vapor)</v>
          </cell>
        </row>
        <row r="34">
          <cell r="A34" t="str">
            <v>Hydrogen (liquid)</v>
          </cell>
        </row>
        <row r="35">
          <cell r="A35" t="str">
            <v>Hydrogen @ 1 atm (vapor)</v>
          </cell>
        </row>
        <row r="36">
          <cell r="A36" t="str">
            <v>Hydrogen Peroxide (liquid)</v>
          </cell>
        </row>
        <row r="37">
          <cell r="A37" t="str">
            <v>Iodine (liquid)</v>
          </cell>
        </row>
        <row r="38">
          <cell r="A38" t="str">
            <v>Methane (liquid)</v>
          </cell>
        </row>
        <row r="39">
          <cell r="A39" t="str">
            <v>Methane @ 1 atm (vapor)</v>
          </cell>
        </row>
        <row r="40">
          <cell r="A40" t="str">
            <v>Methanol (liquid)</v>
          </cell>
        </row>
        <row r="41">
          <cell r="A41" t="str">
            <v>Methyl Chloride (liquid)</v>
          </cell>
        </row>
        <row r="42">
          <cell r="A42" t="str">
            <v>Methylene Chloride (liquid)</v>
          </cell>
        </row>
        <row r="43">
          <cell r="A43" t="str">
            <v>Naphthalene (liquid)</v>
          </cell>
        </row>
        <row r="44">
          <cell r="A44" t="str">
            <v>Nitric Oxide (liquid)</v>
          </cell>
        </row>
        <row r="45">
          <cell r="A45" t="str">
            <v>Nitrogen (liquid)</v>
          </cell>
        </row>
        <row r="46">
          <cell r="A46" t="str">
            <v>Nitrogen @ 1 atm (vapor)</v>
          </cell>
        </row>
        <row r="47">
          <cell r="A47" t="str">
            <v>Nitrous Oxide (liquid)</v>
          </cell>
        </row>
        <row r="48">
          <cell r="A48" t="str">
            <v>Oxygen @ 1 atm (vapor)</v>
          </cell>
        </row>
        <row r="49">
          <cell r="A49" t="str">
            <v>Propane (liquid)</v>
          </cell>
        </row>
        <row r="50">
          <cell r="A50" t="str">
            <v>Propylene (liquid)</v>
          </cell>
        </row>
        <row r="51">
          <cell r="A51" t="str">
            <v>Refrigerant 11 @ 1 atm (vapor)</v>
          </cell>
        </row>
        <row r="52">
          <cell r="A52" t="str">
            <v>Refrigerant 12 @ 1 atm (vapor)</v>
          </cell>
        </row>
        <row r="53">
          <cell r="A53" t="str">
            <v>Refrigerant 13 @ 1 atm (vapor)</v>
          </cell>
        </row>
        <row r="54">
          <cell r="A54" t="str">
            <v>Refrigerant 21 (liquid)</v>
          </cell>
        </row>
        <row r="55">
          <cell r="A55" t="str">
            <v>Refrigerant 22 @ 1atm (vapor)</v>
          </cell>
        </row>
        <row r="56">
          <cell r="A56" t="str">
            <v>Steam (saturated vapor)</v>
          </cell>
        </row>
        <row r="57">
          <cell r="A57" t="str">
            <v>Steam @ 100 psia</v>
          </cell>
        </row>
        <row r="58">
          <cell r="A58" t="str">
            <v>Steam @ 1000 psia</v>
          </cell>
        </row>
        <row r="59">
          <cell r="A59" t="str">
            <v>Steam @ 2000 psia</v>
          </cell>
        </row>
        <row r="60">
          <cell r="A60" t="str">
            <v>Steam @ 250 psia</v>
          </cell>
        </row>
        <row r="61">
          <cell r="A61" t="str">
            <v>Steam @ 50 psia</v>
          </cell>
        </row>
        <row r="62">
          <cell r="A62" t="str">
            <v>Steam @ 500 psia</v>
          </cell>
        </row>
        <row r="63">
          <cell r="A63" t="str">
            <v>Steam @ 750 psia</v>
          </cell>
        </row>
        <row r="64">
          <cell r="A64" t="str">
            <v>Sulfur Dioxide (liquid)</v>
          </cell>
        </row>
        <row r="65">
          <cell r="A65" t="str">
            <v>Sulfur Trioxide (liquid)</v>
          </cell>
        </row>
        <row r="66">
          <cell r="A66" t="str">
            <v>Toluene (liquid)</v>
          </cell>
        </row>
        <row r="67">
          <cell r="A67" t="str">
            <v>Water at 1 atm</v>
          </cell>
        </row>
        <row r="68">
          <cell r="A68" t="str">
            <v>Ethylene (liquid)</v>
          </cell>
        </row>
        <row r="69">
          <cell r="A69" t="str">
            <v>Refrigerant 22 (liquid)</v>
          </cell>
        </row>
        <row r="70">
          <cell r="A70" t="str">
            <v>Refrigerant 13 (liquid)</v>
          </cell>
        </row>
        <row r="71">
          <cell r="A71" t="str">
            <v>Refrigerant 11 (liquid)</v>
          </cell>
        </row>
        <row r="72">
          <cell r="A72" t="str">
            <v>Ammonia (liquid)</v>
          </cell>
        </row>
        <row r="73">
          <cell r="A73" t="str">
            <v>Bromine (liquid)</v>
          </cell>
        </row>
        <row r="74">
          <cell r="A74" t="str">
            <v>Carbon Dioxide (liquid)</v>
          </cell>
        </row>
        <row r="75">
          <cell r="A75" t="str">
            <v>Fluorine (liquid)</v>
          </cell>
        </row>
        <row r="76">
          <cell r="A76" t="str">
            <v>n-Butanol (liquid)</v>
          </cell>
        </row>
        <row r="77">
          <cell r="A77" t="str">
            <v>Nitrogen Dioxide (liquid)</v>
          </cell>
        </row>
        <row r="78">
          <cell r="A78" t="str">
            <v>n-Propanol (liquid)</v>
          </cell>
        </row>
        <row r="79">
          <cell r="A79" t="str">
            <v>Oxygen (liquid)</v>
          </cell>
        </row>
        <row r="80">
          <cell r="A80" t="str">
            <v>Chloroform (liquid)</v>
          </cell>
        </row>
        <row r="81">
          <cell r="A81" t="str">
            <v>Ethane (liquid)</v>
          </cell>
        </row>
        <row r="82">
          <cell r="A82" t="str">
            <v>Hydrazine (liquid)</v>
          </cell>
        </row>
        <row r="83">
          <cell r="A83" t="str">
            <v>Refrigerant 12 (liquid)</v>
          </cell>
        </row>
      </sheetData>
      <sheetData sheetId="9" refreshError="1"/>
      <sheetData sheetId="10" refreshError="1">
        <row r="1">
          <cell r="J1" t="str">
            <v>Sharp-Edged Flush</v>
          </cell>
        </row>
        <row r="2">
          <cell r="J2" t="str">
            <v>Rounded Flush</v>
          </cell>
        </row>
        <row r="3">
          <cell r="J3" t="str">
            <v>Reentrant</v>
          </cell>
        </row>
        <row r="4">
          <cell r="J4" t="str">
            <v>Custom</v>
          </cell>
        </row>
      </sheetData>
      <sheetData sheetId="11" refreshError="1"/>
      <sheetData sheetId="12"/>
      <sheetData sheetId="13" refreshError="1"/>
      <sheetData sheetId="14" refreshError="1"/>
      <sheetData sheetId="15" refreshError="1"/>
      <sheetData sheetId="16" refreshError="1">
        <row r="2">
          <cell r="A2" t="str">
            <v>atm</v>
          </cell>
        </row>
        <row r="3">
          <cell r="A3" t="str">
            <v>bar</v>
          </cell>
        </row>
        <row r="4">
          <cell r="A4" t="str">
            <v>dyn/cm2</v>
          </cell>
        </row>
        <row r="5">
          <cell r="A5" t="str">
            <v>ft.H2O std.</v>
          </cell>
        </row>
        <row r="6">
          <cell r="A6" t="str">
            <v>in.H2O std.</v>
          </cell>
        </row>
        <row r="7">
          <cell r="A7" t="str">
            <v>in.Hg</v>
          </cell>
        </row>
        <row r="8">
          <cell r="A8" t="str">
            <v>kg/cm2</v>
          </cell>
        </row>
        <row r="9">
          <cell r="A9" t="str">
            <v>kPa</v>
          </cell>
        </row>
        <row r="10">
          <cell r="A10" t="str">
            <v>mm.H2O std.</v>
          </cell>
        </row>
        <row r="11">
          <cell r="A11" t="str">
            <v>MPa</v>
          </cell>
        </row>
        <row r="12">
          <cell r="A12" t="str">
            <v>Pascals</v>
          </cell>
        </row>
        <row r="13">
          <cell r="A13" t="str">
            <v>psfd</v>
          </cell>
        </row>
        <row r="14">
          <cell r="A14" t="str">
            <v>psid</v>
          </cell>
        </row>
        <row r="17">
          <cell r="A17" t="str">
            <v>cm</v>
          </cell>
        </row>
        <row r="18">
          <cell r="A18" t="str">
            <v>feet</v>
          </cell>
        </row>
        <row r="19">
          <cell r="A19" t="str">
            <v>inches</v>
          </cell>
        </row>
        <row r="20">
          <cell r="A20" t="str">
            <v>Km</v>
          </cell>
        </row>
        <row r="21">
          <cell r="A21" t="str">
            <v>meters</v>
          </cell>
        </row>
        <row r="22">
          <cell r="A22" t="str">
            <v>miles</v>
          </cell>
        </row>
        <row r="23">
          <cell r="A23" t="str">
            <v>mm</v>
          </cell>
        </row>
        <row r="25">
          <cell r="A25" t="str">
            <v>feet</v>
          </cell>
          <cell r="B25">
            <v>1</v>
          </cell>
        </row>
        <row r="26">
          <cell r="A26" t="str">
            <v>m</v>
          </cell>
          <cell r="B26">
            <v>0.3048780487804878</v>
          </cell>
        </row>
        <row r="27">
          <cell r="A27" t="str">
            <v>in</v>
          </cell>
          <cell r="B27">
            <v>12</v>
          </cell>
        </row>
        <row r="30">
          <cell r="A30" t="str">
            <v>GPM</v>
          </cell>
        </row>
        <row r="31">
          <cell r="A31" t="str">
            <v>CFM</v>
          </cell>
        </row>
        <row r="32">
          <cell r="A32" t="str">
            <v>ft3/seg</v>
          </cell>
        </row>
        <row r="33">
          <cell r="A33" t="str">
            <v>yd3/h</v>
          </cell>
        </row>
        <row r="34">
          <cell r="A34" t="str">
            <v>m3/hr</v>
          </cell>
        </row>
        <row r="35">
          <cell r="A35" t="str">
            <v>m3/min</v>
          </cell>
        </row>
        <row r="36">
          <cell r="A36" t="str">
            <v>m3/seg</v>
          </cell>
        </row>
        <row r="37">
          <cell r="A37" t="str">
            <v>liter/hr</v>
          </cell>
        </row>
        <row r="38">
          <cell r="A38" t="str">
            <v>liter/min</v>
          </cell>
        </row>
        <row r="39">
          <cell r="A39" t="str">
            <v>liter/sec</v>
          </cell>
        </row>
        <row r="80">
          <cell r="A80" t="str">
            <v>atm</v>
          </cell>
        </row>
        <row r="81">
          <cell r="A81" t="str">
            <v>bar</v>
          </cell>
        </row>
        <row r="82">
          <cell r="A82" t="str">
            <v>bar G</v>
          </cell>
        </row>
        <row r="83">
          <cell r="A83" t="str">
            <v xml:space="preserve">cm H2O std. </v>
          </cell>
        </row>
        <row r="84">
          <cell r="A84" t="str">
            <v>cm H2O std.(g)</v>
          </cell>
        </row>
        <row r="85">
          <cell r="A85" t="str">
            <v>dyn/cm2</v>
          </cell>
        </row>
        <row r="86">
          <cell r="A86" t="str">
            <v>dyn/cm2(g)</v>
          </cell>
        </row>
        <row r="87">
          <cell r="A87" t="str">
            <v>ft.H2O std.</v>
          </cell>
        </row>
        <row r="88">
          <cell r="A88" t="str">
            <v>ft.H2O std.(g)</v>
          </cell>
        </row>
        <row r="89">
          <cell r="A89" t="str">
            <v>in.H2O std.</v>
          </cell>
        </row>
        <row r="90">
          <cell r="A90" t="str">
            <v>in.H2O std.(g)</v>
          </cell>
        </row>
        <row r="91">
          <cell r="A91" t="str">
            <v>in.Hg</v>
          </cell>
        </row>
        <row r="92">
          <cell r="A92" t="str">
            <v>in.Hg(g)</v>
          </cell>
        </row>
        <row r="93">
          <cell r="A93" t="str">
            <v>kg/cm2</v>
          </cell>
        </row>
        <row r="94">
          <cell r="A94" t="str">
            <v>kg/cm2(g)</v>
          </cell>
        </row>
        <row r="95">
          <cell r="A95" t="str">
            <v>kPa</v>
          </cell>
        </row>
        <row r="96">
          <cell r="A96" t="str">
            <v>kPa(g)</v>
          </cell>
        </row>
        <row r="97">
          <cell r="A97" t="str">
            <v>m H2O std.</v>
          </cell>
        </row>
        <row r="98">
          <cell r="A98" t="str">
            <v>m H2O std.(g)</v>
          </cell>
        </row>
        <row r="99">
          <cell r="A99" t="str">
            <v>mm.H2O std.</v>
          </cell>
        </row>
        <row r="100">
          <cell r="A100" t="str">
            <v>mm.H2O std.(g)</v>
          </cell>
        </row>
        <row r="101">
          <cell r="A101" t="str">
            <v>mm Hg</v>
          </cell>
        </row>
        <row r="102">
          <cell r="A102" t="str">
            <v>mm.Hg(g)</v>
          </cell>
        </row>
        <row r="103">
          <cell r="A103" t="str">
            <v>MPa</v>
          </cell>
        </row>
        <row r="104">
          <cell r="A104" t="str">
            <v>Mpa(g)</v>
          </cell>
        </row>
        <row r="105">
          <cell r="A105" t="str">
            <v>Pascals</v>
          </cell>
        </row>
        <row r="106">
          <cell r="A106" t="str">
            <v>Pascals(g)</v>
          </cell>
        </row>
        <row r="107">
          <cell r="A107" t="str">
            <v>psfa</v>
          </cell>
        </row>
        <row r="108">
          <cell r="A108" t="str">
            <v>psfg</v>
          </cell>
        </row>
        <row r="109">
          <cell r="A109" t="str">
            <v>psia</v>
          </cell>
        </row>
        <row r="110">
          <cell r="A110" t="str">
            <v>psig</v>
          </cell>
        </row>
      </sheetData>
      <sheetData sheetId="17" refreshError="1">
        <row r="20">
          <cell r="A20" t="str">
            <v>From</v>
          </cell>
          <cell r="C20" t="str">
            <v>Anchor</v>
          </cell>
        </row>
        <row r="21">
          <cell r="A21" t="str">
            <v>Ditch</v>
          </cell>
        </row>
        <row r="22">
          <cell r="A22" t="str">
            <v>Pipe</v>
          </cell>
          <cell r="C22" t="str">
            <v>Branch SIF</v>
          </cell>
        </row>
        <row r="23">
          <cell r="A23" t="str">
            <v>Hose</v>
          </cell>
        </row>
        <row r="24">
          <cell r="A24" t="str">
            <v>Duct</v>
          </cell>
          <cell r="C24" t="str">
            <v>Conc. Mass</v>
          </cell>
        </row>
        <row r="25">
          <cell r="A25" t="str">
            <v>Compressor</v>
          </cell>
          <cell r="C25" t="str">
            <v>Constant Support</v>
          </cell>
        </row>
        <row r="26">
          <cell r="A26" t="str">
            <v>Fan</v>
          </cell>
          <cell r="C26" t="str">
            <v>Flange</v>
          </cell>
        </row>
        <row r="27">
          <cell r="A27" t="str">
            <v>Pump</v>
          </cell>
          <cell r="C27" t="str">
            <v>Force</v>
          </cell>
        </row>
        <row r="28">
          <cell r="A28" t="str">
            <v>Bend 90°,Pipe B.,Flged &amp; BW El r/d 1</v>
          </cell>
          <cell r="C28" t="str">
            <v>Force Sp. Load</v>
          </cell>
        </row>
        <row r="29">
          <cell r="A29" t="str">
            <v>Bend 90°,Pipe B.,Flged &amp; BW El r/d 2</v>
          </cell>
          <cell r="C29" t="str">
            <v>Guide</v>
          </cell>
        </row>
        <row r="30">
          <cell r="A30" t="str">
            <v>Bend 90°,Pipe B.,Flged &amp; BW El r/d 3</v>
          </cell>
          <cell r="C30" t="str">
            <v>Hanger</v>
          </cell>
        </row>
        <row r="31">
          <cell r="A31" t="str">
            <v>Bend 90°,Pipe B.,Flged &amp; BW El r/d 4</v>
          </cell>
          <cell r="C31" t="str">
            <v>Harmonic load</v>
          </cell>
        </row>
        <row r="32">
          <cell r="A32" t="str">
            <v>Bend 90°,Pipe B.,Flged &amp; BW El r/d 6</v>
          </cell>
          <cell r="C32" t="str">
            <v>Jacket end cap</v>
          </cell>
        </row>
        <row r="33">
          <cell r="A33" t="str">
            <v>Bend 90°,Pipe B.,Flged &amp; BW El r/d 8</v>
          </cell>
          <cell r="C33" t="str">
            <v>Limit stop</v>
          </cell>
        </row>
        <row r="34">
          <cell r="A34" t="str">
            <v>Bend 90°,Pipe B.,Flged &amp; BW El r/d 10</v>
          </cell>
          <cell r="C34" t="str">
            <v>Nozzle</v>
          </cell>
        </row>
        <row r="35">
          <cell r="A35" t="str">
            <v>Bend 90°,Pipe B.,Flged &amp; BW El r/d 12</v>
          </cell>
          <cell r="C35" t="str">
            <v>Restraint</v>
          </cell>
        </row>
        <row r="36">
          <cell r="A36" t="str">
            <v>Bend 90°,Pipe B.,Flged &amp; BW El r/d 14</v>
          </cell>
          <cell r="C36" t="str">
            <v>Rod Hanger</v>
          </cell>
        </row>
        <row r="37">
          <cell r="A37" t="str">
            <v>Bend 90°,Pipe B.,Flged &amp; BW El r/d 16</v>
          </cell>
          <cell r="C37" t="str">
            <v>Skewed Restraint</v>
          </cell>
        </row>
        <row r="38">
          <cell r="A38" t="str">
            <v>Bend 90°,Pipe B.,Flged &amp; BW El r/d 18</v>
          </cell>
          <cell r="C38" t="str">
            <v>Snubber</v>
          </cell>
        </row>
        <row r="39">
          <cell r="A39" t="str">
            <v>Bend 90°,Pipe B.,Flged &amp; BW El r/d 20</v>
          </cell>
          <cell r="C39" t="str">
            <v>Spider</v>
          </cell>
        </row>
        <row r="40">
          <cell r="A40" t="str">
            <v>Filter</v>
          </cell>
          <cell r="C40" t="str">
            <v>Threaded joint</v>
          </cell>
        </row>
        <row r="41">
          <cell r="A41" t="str">
            <v>Square edge inlet</v>
          </cell>
          <cell r="C41" t="str">
            <v>Time varying</v>
          </cell>
        </row>
        <row r="42">
          <cell r="A42" t="str">
            <v>Std Elbow 90°</v>
          </cell>
          <cell r="C42" t="str">
            <v>User Hanger</v>
          </cell>
        </row>
        <row r="43">
          <cell r="A43" t="str">
            <v>Std Elbow 45°</v>
          </cell>
          <cell r="C43" t="str">
            <v>User SIF</v>
          </cell>
        </row>
        <row r="44">
          <cell r="A44" t="str">
            <v>Std Elbow 90° LR</v>
          </cell>
          <cell r="C44" t="str">
            <v>Weld</v>
          </cell>
        </row>
        <row r="45">
          <cell r="A45" t="str">
            <v>Std Tee thru flo</v>
          </cell>
        </row>
        <row r="46">
          <cell r="A46" t="str">
            <v>Std Tee thru branch</v>
          </cell>
        </row>
        <row r="47">
          <cell r="A47" t="str">
            <v>Entrance Loss</v>
          </cell>
        </row>
        <row r="48">
          <cell r="A48" t="str">
            <v>Exit Loss</v>
          </cell>
        </row>
        <row r="49">
          <cell r="A49" t="str">
            <v>Mitre Bend 0°</v>
          </cell>
        </row>
        <row r="50">
          <cell r="A50" t="str">
            <v>Mitre Bend 15°</v>
          </cell>
        </row>
        <row r="51">
          <cell r="A51" t="str">
            <v>Mitre Bend 30°</v>
          </cell>
        </row>
        <row r="52">
          <cell r="A52" t="str">
            <v>Mitre Bend 45°</v>
          </cell>
        </row>
        <row r="53">
          <cell r="A53" t="str">
            <v>Mitre Bend 60°</v>
          </cell>
        </row>
        <row r="54">
          <cell r="A54" t="str">
            <v>Mitre Bend 75°</v>
          </cell>
        </row>
        <row r="55">
          <cell r="A55" t="str">
            <v>Mitre Bend 90°</v>
          </cell>
        </row>
        <row r="56">
          <cell r="A56" t="str">
            <v>Angle Valve 55</v>
          </cell>
        </row>
        <row r="57">
          <cell r="A57" t="str">
            <v>Angle Valve 150</v>
          </cell>
        </row>
        <row r="58">
          <cell r="A58" t="str">
            <v>Globe Valve</v>
          </cell>
        </row>
        <row r="59">
          <cell r="A59" t="str">
            <v>Gate Valve</v>
          </cell>
        </row>
        <row r="60">
          <cell r="A60" t="str">
            <v>Gate Valve (L/D=13)</v>
          </cell>
        </row>
        <row r="61">
          <cell r="A61" t="str">
            <v>Ball Valve PO=100( C )</v>
          </cell>
        </row>
        <row r="62">
          <cell r="A62" t="str">
            <v>Butterfly Valve (2" to 8")</v>
          </cell>
        </row>
        <row r="63">
          <cell r="A63" t="str">
            <v>Butterfly Valve (10" to 14")</v>
          </cell>
        </row>
        <row r="64">
          <cell r="A64" t="str">
            <v>Butterfly Valve (16" to 24")</v>
          </cell>
        </row>
        <row r="65">
          <cell r="A65" t="str">
            <v>Stop Check Valve-globe 90° PO=100( C )</v>
          </cell>
        </row>
        <row r="66">
          <cell r="A66" t="str">
            <v>Stop Check Valve-globe 45° PO=100( C )</v>
          </cell>
        </row>
        <row r="67">
          <cell r="A67" t="str">
            <v>Stop Check Valve-globe thru flow PO=100( C )</v>
          </cell>
        </row>
        <row r="68">
          <cell r="A68" t="str">
            <v>Stop Check Valve-angle 90° PO=100( C )</v>
          </cell>
        </row>
        <row r="69">
          <cell r="A69" t="str">
            <v>Stop Check Valve-angle 45° PO=100( C )</v>
          </cell>
        </row>
        <row r="70">
          <cell r="A70" t="str">
            <v>Stop Check Valve-angle thru flow PO=100( C )</v>
          </cell>
        </row>
        <row r="71">
          <cell r="A71" t="str">
            <v>Swing Check Valve-seat at 45° PO=100( C )</v>
          </cell>
        </row>
        <row r="72">
          <cell r="A72" t="str">
            <v>Swing Check Valve-seat at 90° PO=100( C )</v>
          </cell>
        </row>
        <row r="73">
          <cell r="A73" t="str">
            <v>Swing Check Valve (L/D=135)</v>
          </cell>
        </row>
        <row r="74">
          <cell r="A74" t="str">
            <v>Lift Check Valve-walls at 90° PO=100( C )</v>
          </cell>
        </row>
        <row r="75">
          <cell r="A75" t="str">
            <v>Lift Check Valve-walls at 45° PO=100( C )</v>
          </cell>
        </row>
        <row r="76">
          <cell r="A76" t="str">
            <v>Tilting disc check valve 5°, PO=100( C )</v>
          </cell>
        </row>
        <row r="77">
          <cell r="A77" t="str">
            <v>Tilting disc check valve 15°, PO=100( C )</v>
          </cell>
        </row>
        <row r="78">
          <cell r="A78" t="str">
            <v>Foot Valve Strainer poppet disc (L/D=420)</v>
          </cell>
        </row>
        <row r="79">
          <cell r="A79" t="str">
            <v>Foot Valve Strainer hinged disc (L/D=75)</v>
          </cell>
        </row>
        <row r="80">
          <cell r="A80" t="str">
            <v>Plug Valve Straightway</v>
          </cell>
        </row>
        <row r="81">
          <cell r="A81" t="str">
            <v>Plug Valve 3 way thru flo</v>
          </cell>
        </row>
        <row r="82">
          <cell r="A82" t="str">
            <v>Plug Valve branch flo</v>
          </cell>
        </row>
        <row r="83">
          <cell r="A83" t="str">
            <v>Foot Valve</v>
          </cell>
        </row>
        <row r="84">
          <cell r="A84" t="str">
            <v>Medidor de Flujo</v>
          </cell>
        </row>
        <row r="85">
          <cell r="A85" t="str">
            <v>Reducer</v>
          </cell>
        </row>
        <row r="86">
          <cell r="A86" t="str">
            <v>Enlargement</v>
          </cell>
        </row>
        <row r="87">
          <cell r="A87" t="str">
            <v>Bellow</v>
          </cell>
        </row>
        <row r="88">
          <cell r="A88" t="str">
            <v>Slip joint</v>
          </cell>
        </row>
        <row r="89">
          <cell r="A89" t="str">
            <v>Hinge joint</v>
          </cell>
        </row>
        <row r="90">
          <cell r="A90" t="str">
            <v>Ball joint</v>
          </cell>
        </row>
        <row r="91">
          <cell r="A91" t="str">
            <v>Rigid element</v>
          </cell>
        </row>
        <row r="92">
          <cell r="A92" t="str">
            <v>Elastic element</v>
          </cell>
        </row>
        <row r="93">
          <cell r="A93" t="str">
            <v>Jacketed pipe</v>
          </cell>
        </row>
        <row r="94">
          <cell r="A94" t="str">
            <v>Jacketed bend</v>
          </cell>
        </row>
        <row r="95">
          <cell r="A95" t="str">
            <v>Cut pipe</v>
          </cell>
        </row>
        <row r="96">
          <cell r="A96" t="str">
            <v>Beam</v>
          </cell>
        </row>
        <row r="97">
          <cell r="A97" t="str">
            <v>Vacuum Valve</v>
          </cell>
        </row>
        <row r="98">
          <cell r="A98" t="str">
            <v>Surge tank</v>
          </cell>
        </row>
        <row r="99">
          <cell r="A99" t="str">
            <v>Tank</v>
          </cell>
        </row>
        <row r="100">
          <cell r="A100" t="str">
            <v>Trampa de condensado</v>
          </cell>
        </row>
        <row r="101">
          <cell r="A101" t="str">
            <v>Tie rod</v>
          </cell>
        </row>
      </sheetData>
      <sheetData sheetId="18" refreshError="1"/>
      <sheetData sheetId="19" refreshError="1">
        <row r="21">
          <cell r="A21">
            <v>0.125</v>
          </cell>
        </row>
        <row r="22">
          <cell r="A22">
            <v>0.25</v>
          </cell>
        </row>
        <row r="23">
          <cell r="A23">
            <v>0.375</v>
          </cell>
        </row>
        <row r="24">
          <cell r="A24">
            <v>0.5</v>
          </cell>
        </row>
        <row r="25">
          <cell r="A25">
            <v>0.75</v>
          </cell>
        </row>
        <row r="26">
          <cell r="A26">
            <v>1</v>
          </cell>
        </row>
        <row r="27">
          <cell r="A27">
            <v>1.25</v>
          </cell>
        </row>
        <row r="28">
          <cell r="A28">
            <v>1.5</v>
          </cell>
        </row>
        <row r="29">
          <cell r="A29">
            <v>2</v>
          </cell>
        </row>
        <row r="30">
          <cell r="A30">
            <v>2.5</v>
          </cell>
        </row>
        <row r="31">
          <cell r="A31">
            <v>3</v>
          </cell>
        </row>
        <row r="32">
          <cell r="A32">
            <v>3.5</v>
          </cell>
        </row>
        <row r="33">
          <cell r="A33">
            <v>4</v>
          </cell>
        </row>
        <row r="34">
          <cell r="A34">
            <v>4.5</v>
          </cell>
        </row>
        <row r="35">
          <cell r="A35">
            <v>5</v>
          </cell>
        </row>
        <row r="36">
          <cell r="A36">
            <v>6</v>
          </cell>
        </row>
        <row r="37">
          <cell r="A37">
            <v>7</v>
          </cell>
        </row>
        <row r="38">
          <cell r="A38">
            <v>8</v>
          </cell>
        </row>
        <row r="39">
          <cell r="A39">
            <v>9</v>
          </cell>
        </row>
        <row r="40">
          <cell r="A40">
            <v>10</v>
          </cell>
        </row>
        <row r="41">
          <cell r="A41">
            <v>11</v>
          </cell>
        </row>
        <row r="42">
          <cell r="A42">
            <v>12</v>
          </cell>
        </row>
        <row r="43">
          <cell r="A43">
            <v>14</v>
          </cell>
        </row>
        <row r="44">
          <cell r="A44">
            <v>16</v>
          </cell>
        </row>
        <row r="45">
          <cell r="A45">
            <v>18</v>
          </cell>
        </row>
        <row r="46">
          <cell r="A46">
            <v>20</v>
          </cell>
        </row>
        <row r="47">
          <cell r="A47">
            <v>24</v>
          </cell>
        </row>
        <row r="48">
          <cell r="A48">
            <v>30</v>
          </cell>
        </row>
        <row r="49">
          <cell r="A49">
            <v>32</v>
          </cell>
        </row>
        <row r="50">
          <cell r="A50">
            <v>34</v>
          </cell>
        </row>
        <row r="51">
          <cell r="A51">
            <v>36</v>
          </cell>
        </row>
        <row r="52">
          <cell r="A52">
            <v>42</v>
          </cell>
        </row>
        <row r="53">
          <cell r="A53">
            <v>45</v>
          </cell>
        </row>
        <row r="54">
          <cell r="A54">
            <v>48</v>
          </cell>
        </row>
        <row r="55">
          <cell r="A55">
            <v>51</v>
          </cell>
        </row>
        <row r="56">
          <cell r="A56">
            <v>54</v>
          </cell>
        </row>
        <row r="57">
          <cell r="A57">
            <v>57</v>
          </cell>
        </row>
        <row r="58">
          <cell r="A58">
            <v>60</v>
          </cell>
        </row>
        <row r="59">
          <cell r="A59">
            <v>63</v>
          </cell>
        </row>
        <row r="60">
          <cell r="A60">
            <v>66</v>
          </cell>
        </row>
        <row r="61">
          <cell r="A61">
            <v>69</v>
          </cell>
        </row>
        <row r="62">
          <cell r="A62">
            <v>72</v>
          </cell>
        </row>
        <row r="63">
          <cell r="A63">
            <v>75</v>
          </cell>
        </row>
        <row r="64">
          <cell r="A64">
            <v>78</v>
          </cell>
        </row>
        <row r="65">
          <cell r="A65">
            <v>81</v>
          </cell>
        </row>
        <row r="66">
          <cell r="A66">
            <v>84</v>
          </cell>
        </row>
        <row r="67">
          <cell r="A67">
            <v>87</v>
          </cell>
        </row>
        <row r="68">
          <cell r="A68">
            <v>90</v>
          </cell>
        </row>
        <row r="69">
          <cell r="A69">
            <v>96</v>
          </cell>
        </row>
        <row r="70">
          <cell r="A70">
            <v>102</v>
          </cell>
        </row>
        <row r="71">
          <cell r="A71">
            <v>108</v>
          </cell>
        </row>
        <row r="72">
          <cell r="A72">
            <v>118.11020000000001</v>
          </cell>
        </row>
        <row r="73">
          <cell r="A73">
            <v>120</v>
          </cell>
        </row>
        <row r="74">
          <cell r="A74">
            <v>126</v>
          </cell>
        </row>
        <row r="75">
          <cell r="A75">
            <v>132</v>
          </cell>
        </row>
        <row r="76">
          <cell r="A76">
            <v>138</v>
          </cell>
        </row>
        <row r="77">
          <cell r="A77">
            <v>144</v>
          </cell>
        </row>
      </sheetData>
      <sheetData sheetId="20" refreshError="1">
        <row r="1">
          <cell r="A1" t="str">
            <v>5S</v>
          </cell>
        </row>
        <row r="2">
          <cell r="A2" t="str">
            <v>10S</v>
          </cell>
        </row>
        <row r="3">
          <cell r="A3">
            <v>20</v>
          </cell>
        </row>
        <row r="4">
          <cell r="A4">
            <v>30</v>
          </cell>
        </row>
        <row r="5">
          <cell r="A5">
            <v>40</v>
          </cell>
        </row>
        <row r="6">
          <cell r="A6" t="str">
            <v>STD</v>
          </cell>
        </row>
        <row r="7">
          <cell r="A7">
            <v>60</v>
          </cell>
        </row>
        <row r="8">
          <cell r="A8">
            <v>80</v>
          </cell>
        </row>
        <row r="9">
          <cell r="A9" t="str">
            <v>XS</v>
          </cell>
        </row>
        <row r="10">
          <cell r="A10">
            <v>100</v>
          </cell>
        </row>
        <row r="11">
          <cell r="A11">
            <v>120</v>
          </cell>
        </row>
        <row r="12">
          <cell r="A12">
            <v>140</v>
          </cell>
        </row>
        <row r="13">
          <cell r="A13">
            <v>160</v>
          </cell>
        </row>
        <row r="14">
          <cell r="A14" t="str">
            <v>XXS</v>
          </cell>
        </row>
        <row r="21">
          <cell r="A21">
            <v>0.125</v>
          </cell>
        </row>
        <row r="22">
          <cell r="A22">
            <v>0.25</v>
          </cell>
        </row>
        <row r="23">
          <cell r="A23">
            <v>0.375</v>
          </cell>
        </row>
        <row r="24">
          <cell r="A24">
            <v>0.5</v>
          </cell>
        </row>
        <row r="25">
          <cell r="A25">
            <v>0.75</v>
          </cell>
        </row>
        <row r="26">
          <cell r="A26">
            <v>1</v>
          </cell>
        </row>
        <row r="27">
          <cell r="A27">
            <v>1.25</v>
          </cell>
        </row>
        <row r="28">
          <cell r="A28">
            <v>1.5</v>
          </cell>
        </row>
        <row r="29">
          <cell r="A29">
            <v>2</v>
          </cell>
        </row>
        <row r="30">
          <cell r="A30">
            <v>2.5</v>
          </cell>
        </row>
        <row r="31">
          <cell r="A31">
            <v>3</v>
          </cell>
        </row>
        <row r="32">
          <cell r="A32">
            <v>3.5</v>
          </cell>
        </row>
        <row r="33">
          <cell r="A33">
            <v>4</v>
          </cell>
        </row>
        <row r="34">
          <cell r="A34">
            <v>4.5</v>
          </cell>
        </row>
        <row r="35">
          <cell r="A35">
            <v>5</v>
          </cell>
        </row>
        <row r="36">
          <cell r="A36">
            <v>6</v>
          </cell>
        </row>
        <row r="37">
          <cell r="A37">
            <v>7</v>
          </cell>
        </row>
        <row r="38">
          <cell r="A38">
            <v>8</v>
          </cell>
        </row>
        <row r="39">
          <cell r="A39">
            <v>9</v>
          </cell>
        </row>
        <row r="40">
          <cell r="A40">
            <v>10</v>
          </cell>
        </row>
        <row r="41">
          <cell r="A41">
            <v>11</v>
          </cell>
        </row>
        <row r="42">
          <cell r="A42">
            <v>12</v>
          </cell>
        </row>
        <row r="43">
          <cell r="A43">
            <v>14</v>
          </cell>
        </row>
        <row r="44">
          <cell r="A44">
            <v>16</v>
          </cell>
        </row>
        <row r="45">
          <cell r="A45">
            <v>18</v>
          </cell>
        </row>
        <row r="46">
          <cell r="A46">
            <v>20</v>
          </cell>
        </row>
        <row r="47">
          <cell r="A47">
            <v>24</v>
          </cell>
        </row>
        <row r="48">
          <cell r="A48">
            <v>30</v>
          </cell>
        </row>
        <row r="49">
          <cell r="A49">
            <v>32</v>
          </cell>
        </row>
        <row r="50">
          <cell r="A50">
            <v>34</v>
          </cell>
        </row>
        <row r="51">
          <cell r="A51">
            <v>36</v>
          </cell>
        </row>
        <row r="52">
          <cell r="A52">
            <v>42</v>
          </cell>
        </row>
        <row r="53">
          <cell r="A53">
            <v>45</v>
          </cell>
        </row>
        <row r="54">
          <cell r="A54">
            <v>48</v>
          </cell>
        </row>
        <row r="55">
          <cell r="A55">
            <v>51</v>
          </cell>
        </row>
        <row r="56">
          <cell r="A56">
            <v>54</v>
          </cell>
        </row>
        <row r="57">
          <cell r="A57">
            <v>57</v>
          </cell>
        </row>
        <row r="58">
          <cell r="A58">
            <v>60</v>
          </cell>
        </row>
        <row r="59">
          <cell r="A59">
            <v>63</v>
          </cell>
        </row>
        <row r="60">
          <cell r="A60">
            <v>66</v>
          </cell>
        </row>
        <row r="61">
          <cell r="A61">
            <v>69</v>
          </cell>
        </row>
        <row r="62">
          <cell r="A62">
            <v>72</v>
          </cell>
        </row>
        <row r="63">
          <cell r="A63">
            <v>75</v>
          </cell>
        </row>
        <row r="64">
          <cell r="A64">
            <v>78</v>
          </cell>
        </row>
        <row r="65">
          <cell r="A65">
            <v>81</v>
          </cell>
        </row>
        <row r="66">
          <cell r="A66">
            <v>84</v>
          </cell>
        </row>
        <row r="67">
          <cell r="A67">
            <v>87</v>
          </cell>
        </row>
        <row r="68">
          <cell r="A68">
            <v>90</v>
          </cell>
        </row>
        <row r="69">
          <cell r="A69">
            <v>96</v>
          </cell>
        </row>
        <row r="70">
          <cell r="A70">
            <v>102</v>
          </cell>
        </row>
        <row r="71">
          <cell r="A71">
            <v>108</v>
          </cell>
        </row>
        <row r="72">
          <cell r="A72">
            <v>114</v>
          </cell>
        </row>
        <row r="73">
          <cell r="A73">
            <v>120</v>
          </cell>
        </row>
        <row r="74">
          <cell r="A74">
            <v>126</v>
          </cell>
        </row>
        <row r="75">
          <cell r="A75">
            <v>132</v>
          </cell>
        </row>
        <row r="76">
          <cell r="A76">
            <v>138</v>
          </cell>
        </row>
        <row r="77">
          <cell r="A77">
            <v>144</v>
          </cell>
        </row>
      </sheetData>
      <sheetData sheetId="21" refreshError="1">
        <row r="1">
          <cell r="A1" t="str">
            <v>5S</v>
          </cell>
        </row>
        <row r="2">
          <cell r="A2" t="str">
            <v>10S</v>
          </cell>
        </row>
        <row r="3">
          <cell r="A3">
            <v>40</v>
          </cell>
        </row>
        <row r="4">
          <cell r="A4">
            <v>80</v>
          </cell>
        </row>
        <row r="11">
          <cell r="A11">
            <v>0.125</v>
          </cell>
        </row>
        <row r="12">
          <cell r="A12">
            <v>0.25</v>
          </cell>
        </row>
        <row r="13">
          <cell r="A13">
            <v>0.375</v>
          </cell>
        </row>
        <row r="14">
          <cell r="A14">
            <v>0.5</v>
          </cell>
        </row>
        <row r="15">
          <cell r="A15">
            <v>0.75</v>
          </cell>
        </row>
        <row r="16">
          <cell r="A16">
            <v>1</v>
          </cell>
        </row>
        <row r="17">
          <cell r="A17">
            <v>1.25</v>
          </cell>
        </row>
        <row r="18">
          <cell r="A18">
            <v>1.5</v>
          </cell>
        </row>
        <row r="19">
          <cell r="A19">
            <v>2</v>
          </cell>
        </row>
        <row r="20">
          <cell r="A20">
            <v>2.5</v>
          </cell>
        </row>
        <row r="21">
          <cell r="A21">
            <v>3</v>
          </cell>
        </row>
        <row r="22">
          <cell r="A22">
            <v>3.5</v>
          </cell>
        </row>
        <row r="23">
          <cell r="A23">
            <v>4</v>
          </cell>
        </row>
        <row r="24">
          <cell r="A24">
            <v>4.5</v>
          </cell>
        </row>
        <row r="25">
          <cell r="A25">
            <v>5</v>
          </cell>
        </row>
        <row r="26">
          <cell r="A26">
            <v>6</v>
          </cell>
        </row>
        <row r="27">
          <cell r="A27">
            <v>7</v>
          </cell>
        </row>
        <row r="28">
          <cell r="A28">
            <v>8</v>
          </cell>
        </row>
        <row r="29">
          <cell r="A29">
            <v>9</v>
          </cell>
        </row>
        <row r="30">
          <cell r="A30">
            <v>10</v>
          </cell>
        </row>
        <row r="31">
          <cell r="A31">
            <v>11</v>
          </cell>
        </row>
        <row r="32">
          <cell r="A32">
            <v>12</v>
          </cell>
        </row>
        <row r="33">
          <cell r="A33">
            <v>14</v>
          </cell>
        </row>
        <row r="34">
          <cell r="A34">
            <v>16</v>
          </cell>
        </row>
        <row r="35">
          <cell r="A35">
            <v>18</v>
          </cell>
        </row>
        <row r="36">
          <cell r="A36">
            <v>20</v>
          </cell>
        </row>
        <row r="37">
          <cell r="A37">
            <v>22</v>
          </cell>
        </row>
        <row r="38">
          <cell r="A38">
            <v>24</v>
          </cell>
        </row>
        <row r="39">
          <cell r="A39">
            <v>30</v>
          </cell>
        </row>
      </sheetData>
      <sheetData sheetId="22" refreshError="1">
        <row r="1">
          <cell r="A1" t="str">
            <v>DR 41</v>
          </cell>
        </row>
        <row r="2">
          <cell r="A2" t="str">
            <v xml:space="preserve">DR 32.5 </v>
          </cell>
        </row>
        <row r="3">
          <cell r="A3" t="str">
            <v>DR 26</v>
          </cell>
        </row>
        <row r="4">
          <cell r="A4" t="str">
            <v>DR 21</v>
          </cell>
        </row>
        <row r="5">
          <cell r="A5" t="str">
            <v>DR 17</v>
          </cell>
        </row>
        <row r="6">
          <cell r="A6" t="str">
            <v>DR 15.5</v>
          </cell>
        </row>
        <row r="7">
          <cell r="A7" t="str">
            <v>DR 13.5</v>
          </cell>
        </row>
        <row r="8">
          <cell r="A8" t="str">
            <v>DR 11</v>
          </cell>
        </row>
        <row r="9">
          <cell r="A9" t="str">
            <v>DR 9</v>
          </cell>
        </row>
        <row r="10">
          <cell r="A10" t="str">
            <v>DR 7.3</v>
          </cell>
        </row>
        <row r="11">
          <cell r="A11" t="str">
            <v>DR 6.3</v>
          </cell>
        </row>
        <row r="24">
          <cell r="A24">
            <v>0.5</v>
          </cell>
        </row>
        <row r="25">
          <cell r="A25">
            <v>0.75</v>
          </cell>
        </row>
        <row r="26">
          <cell r="A26">
            <v>1</v>
          </cell>
        </row>
        <row r="27">
          <cell r="A27">
            <v>1.25</v>
          </cell>
        </row>
        <row r="28">
          <cell r="A28">
            <v>1.5</v>
          </cell>
        </row>
        <row r="29">
          <cell r="A29">
            <v>2</v>
          </cell>
        </row>
        <row r="30">
          <cell r="A30">
            <v>2.5</v>
          </cell>
        </row>
        <row r="31">
          <cell r="A31">
            <v>3</v>
          </cell>
        </row>
        <row r="32">
          <cell r="A32">
            <v>3.5</v>
          </cell>
        </row>
        <row r="33">
          <cell r="A33">
            <v>4</v>
          </cell>
        </row>
        <row r="34">
          <cell r="A34">
            <v>4.5</v>
          </cell>
        </row>
        <row r="35">
          <cell r="A35">
            <v>5</v>
          </cell>
        </row>
        <row r="36">
          <cell r="A36">
            <v>6</v>
          </cell>
        </row>
        <row r="37">
          <cell r="A37">
            <v>7</v>
          </cell>
        </row>
        <row r="38">
          <cell r="A38">
            <v>8</v>
          </cell>
        </row>
        <row r="39">
          <cell r="A39">
            <v>9</v>
          </cell>
        </row>
        <row r="40">
          <cell r="A40">
            <v>10</v>
          </cell>
        </row>
        <row r="41">
          <cell r="A41">
            <v>11</v>
          </cell>
        </row>
        <row r="42">
          <cell r="A42">
            <v>12</v>
          </cell>
        </row>
        <row r="43">
          <cell r="A43">
            <v>14</v>
          </cell>
        </row>
        <row r="44">
          <cell r="A44">
            <v>16</v>
          </cell>
        </row>
        <row r="45">
          <cell r="A45">
            <v>18</v>
          </cell>
        </row>
        <row r="46">
          <cell r="A46">
            <v>20</v>
          </cell>
        </row>
        <row r="47">
          <cell r="A47">
            <v>24</v>
          </cell>
        </row>
        <row r="48">
          <cell r="A48">
            <v>30</v>
          </cell>
        </row>
        <row r="49">
          <cell r="A49">
            <v>32</v>
          </cell>
        </row>
        <row r="50">
          <cell r="A50">
            <v>34</v>
          </cell>
        </row>
        <row r="51">
          <cell r="A51">
            <v>36</v>
          </cell>
        </row>
        <row r="52">
          <cell r="A52">
            <v>42</v>
          </cell>
        </row>
        <row r="53">
          <cell r="A53">
            <v>48</v>
          </cell>
        </row>
      </sheetData>
      <sheetData sheetId="23" refreshError="1">
        <row r="1">
          <cell r="A1" t="str">
            <v>Sch40</v>
          </cell>
        </row>
        <row r="2">
          <cell r="A2" t="str">
            <v>Sch80</v>
          </cell>
        </row>
        <row r="22">
          <cell r="A22">
            <v>0.25</v>
          </cell>
        </row>
        <row r="23">
          <cell r="A23">
            <v>0.5</v>
          </cell>
        </row>
        <row r="24">
          <cell r="A24">
            <v>0.625</v>
          </cell>
        </row>
        <row r="25">
          <cell r="A25">
            <v>0.75</v>
          </cell>
        </row>
        <row r="26">
          <cell r="A26">
            <v>1</v>
          </cell>
        </row>
        <row r="27">
          <cell r="A27">
            <v>1.25</v>
          </cell>
        </row>
        <row r="28">
          <cell r="A28">
            <v>1.5</v>
          </cell>
        </row>
        <row r="29">
          <cell r="A29">
            <v>2</v>
          </cell>
        </row>
        <row r="30">
          <cell r="A30">
            <v>2.5</v>
          </cell>
        </row>
        <row r="31">
          <cell r="A31">
            <v>3</v>
          </cell>
        </row>
        <row r="32">
          <cell r="A32">
            <v>3.5</v>
          </cell>
        </row>
        <row r="33">
          <cell r="A33">
            <v>4</v>
          </cell>
        </row>
        <row r="34">
          <cell r="A34">
            <v>4.5</v>
          </cell>
        </row>
        <row r="35">
          <cell r="A35">
            <v>5</v>
          </cell>
        </row>
        <row r="36">
          <cell r="A36">
            <v>6</v>
          </cell>
        </row>
        <row r="37">
          <cell r="A37">
            <v>7</v>
          </cell>
        </row>
        <row r="38">
          <cell r="A38">
            <v>8</v>
          </cell>
        </row>
        <row r="39">
          <cell r="A39">
            <v>9</v>
          </cell>
        </row>
        <row r="40">
          <cell r="A40">
            <v>10</v>
          </cell>
        </row>
        <row r="41">
          <cell r="A41">
            <v>11</v>
          </cell>
        </row>
        <row r="42">
          <cell r="A42">
            <v>12</v>
          </cell>
        </row>
        <row r="43">
          <cell r="A43">
            <v>14</v>
          </cell>
        </row>
        <row r="44">
          <cell r="A44">
            <v>16</v>
          </cell>
        </row>
        <row r="45">
          <cell r="A45">
            <v>18</v>
          </cell>
        </row>
        <row r="46">
          <cell r="A46">
            <v>20</v>
          </cell>
        </row>
        <row r="47">
          <cell r="A47">
            <v>24</v>
          </cell>
        </row>
      </sheetData>
      <sheetData sheetId="24" refreshError="1">
        <row r="1">
          <cell r="A1" t="str">
            <v>SAL</v>
          </cell>
        </row>
        <row r="2">
          <cell r="A2" t="str">
            <v>SAL-P</v>
          </cell>
        </row>
        <row r="3">
          <cell r="A3" t="str">
            <v>Clase 15(215)EC</v>
          </cell>
        </row>
        <row r="4">
          <cell r="A4" t="str">
            <v>Clase 15(215)R</v>
          </cell>
        </row>
        <row r="5">
          <cell r="A5" t="str">
            <v>Clase 10(145)EC</v>
          </cell>
        </row>
        <row r="6">
          <cell r="A6" t="str">
            <v>Clase 10(145)R</v>
          </cell>
        </row>
        <row r="7">
          <cell r="A7" t="str">
            <v>Clase 7.5(108)EC</v>
          </cell>
        </row>
        <row r="8">
          <cell r="A8" t="str">
            <v>Clase 5(72)EC</v>
          </cell>
        </row>
        <row r="22">
          <cell r="A22">
            <v>0.25</v>
          </cell>
        </row>
        <row r="23">
          <cell r="A23">
            <v>0.5</v>
          </cell>
        </row>
        <row r="24">
          <cell r="A24">
            <v>0.625</v>
          </cell>
        </row>
        <row r="25">
          <cell r="A25">
            <v>0.75</v>
          </cell>
        </row>
        <row r="26">
          <cell r="A26">
            <v>1</v>
          </cell>
        </row>
        <row r="27">
          <cell r="A27">
            <v>1.25</v>
          </cell>
        </row>
        <row r="28">
          <cell r="A28">
            <v>1.5</v>
          </cell>
        </row>
        <row r="29">
          <cell r="A29">
            <v>2</v>
          </cell>
        </row>
        <row r="30">
          <cell r="A30">
            <v>2.5</v>
          </cell>
        </row>
        <row r="31">
          <cell r="A31">
            <v>3</v>
          </cell>
        </row>
        <row r="32">
          <cell r="A32">
            <v>3.5</v>
          </cell>
        </row>
        <row r="33">
          <cell r="A33">
            <v>4</v>
          </cell>
        </row>
        <row r="34">
          <cell r="A34">
            <v>4.5</v>
          </cell>
        </row>
        <row r="35">
          <cell r="A35">
            <v>5</v>
          </cell>
        </row>
        <row r="36">
          <cell r="A36">
            <v>6</v>
          </cell>
        </row>
        <row r="37">
          <cell r="A37">
            <v>7</v>
          </cell>
        </row>
        <row r="38">
          <cell r="A38">
            <v>8</v>
          </cell>
        </row>
        <row r="39">
          <cell r="A39">
            <v>9</v>
          </cell>
        </row>
        <row r="40">
          <cell r="A40">
            <v>10</v>
          </cell>
        </row>
        <row r="41">
          <cell r="A41">
            <v>11</v>
          </cell>
        </row>
        <row r="42">
          <cell r="A42">
            <v>12</v>
          </cell>
        </row>
      </sheetData>
      <sheetData sheetId="25" refreshError="1">
        <row r="1">
          <cell r="A1" t="str">
            <v>50psi</v>
          </cell>
        </row>
        <row r="2">
          <cell r="A2" t="str">
            <v>100psi</v>
          </cell>
        </row>
        <row r="3">
          <cell r="A3" t="str">
            <v>150psi</v>
          </cell>
        </row>
        <row r="22">
          <cell r="A22">
            <v>0.25</v>
          </cell>
        </row>
        <row r="23">
          <cell r="A23">
            <v>0.5</v>
          </cell>
        </row>
        <row r="24">
          <cell r="A24">
            <v>0.625</v>
          </cell>
        </row>
        <row r="25">
          <cell r="A25">
            <v>0.75</v>
          </cell>
        </row>
        <row r="26">
          <cell r="A26">
            <v>1</v>
          </cell>
        </row>
        <row r="27">
          <cell r="A27">
            <v>1.25</v>
          </cell>
        </row>
        <row r="28">
          <cell r="A28">
            <v>1.5</v>
          </cell>
        </row>
        <row r="29">
          <cell r="A29">
            <v>2</v>
          </cell>
        </row>
        <row r="30">
          <cell r="A30">
            <v>2.5</v>
          </cell>
        </row>
        <row r="31">
          <cell r="A31">
            <v>3</v>
          </cell>
        </row>
        <row r="32">
          <cell r="A32">
            <v>3.5</v>
          </cell>
        </row>
        <row r="33">
          <cell r="A33">
            <v>4</v>
          </cell>
        </row>
        <row r="34">
          <cell r="A34">
            <v>4.5</v>
          </cell>
        </row>
        <row r="35">
          <cell r="A35">
            <v>5</v>
          </cell>
        </row>
        <row r="36">
          <cell r="A36">
            <v>6</v>
          </cell>
        </row>
        <row r="37">
          <cell r="A37">
            <v>7</v>
          </cell>
        </row>
        <row r="38">
          <cell r="A38">
            <v>8</v>
          </cell>
        </row>
        <row r="39">
          <cell r="A39">
            <v>9</v>
          </cell>
        </row>
        <row r="40">
          <cell r="A40">
            <v>10</v>
          </cell>
        </row>
        <row r="41">
          <cell r="A41">
            <v>11</v>
          </cell>
        </row>
        <row r="42">
          <cell r="A42">
            <v>12</v>
          </cell>
        </row>
        <row r="43">
          <cell r="A43">
            <v>14</v>
          </cell>
        </row>
        <row r="44">
          <cell r="A44">
            <v>16</v>
          </cell>
        </row>
        <row r="45">
          <cell r="A45">
            <v>18</v>
          </cell>
        </row>
        <row r="46">
          <cell r="A46">
            <v>20</v>
          </cell>
        </row>
        <row r="47">
          <cell r="A47">
            <v>24</v>
          </cell>
        </row>
        <row r="48">
          <cell r="A48">
            <v>30</v>
          </cell>
        </row>
        <row r="49">
          <cell r="A49">
            <v>36</v>
          </cell>
        </row>
        <row r="50">
          <cell r="A50">
            <v>40</v>
          </cell>
        </row>
        <row r="51">
          <cell r="A51">
            <v>42</v>
          </cell>
        </row>
        <row r="52">
          <cell r="A52">
            <v>48</v>
          </cell>
        </row>
        <row r="53">
          <cell r="A53">
            <v>54</v>
          </cell>
        </row>
        <row r="54">
          <cell r="A54">
            <v>60</v>
          </cell>
        </row>
        <row r="55">
          <cell r="A55">
            <v>72</v>
          </cell>
        </row>
        <row r="56">
          <cell r="A56">
            <v>78</v>
          </cell>
        </row>
        <row r="57">
          <cell r="A57">
            <v>90</v>
          </cell>
        </row>
        <row r="58">
          <cell r="A58">
            <v>96</v>
          </cell>
        </row>
        <row r="59">
          <cell r="A59">
            <v>120</v>
          </cell>
        </row>
      </sheetData>
      <sheetData sheetId="26" refreshError="1">
        <row r="1">
          <cell r="A1" t="str">
            <v>STD</v>
          </cell>
        </row>
        <row r="2">
          <cell r="A2" t="str">
            <v>XS</v>
          </cell>
        </row>
        <row r="9">
          <cell r="A9">
            <v>0.125</v>
          </cell>
        </row>
        <row r="10">
          <cell r="A10">
            <v>0.25</v>
          </cell>
        </row>
        <row r="11">
          <cell r="A11">
            <v>0.375</v>
          </cell>
        </row>
        <row r="12">
          <cell r="A12">
            <v>0.5</v>
          </cell>
        </row>
        <row r="13">
          <cell r="A13">
            <v>0.75</v>
          </cell>
        </row>
        <row r="14">
          <cell r="A14">
            <v>1</v>
          </cell>
        </row>
        <row r="15">
          <cell r="A15">
            <v>1.25</v>
          </cell>
        </row>
        <row r="16">
          <cell r="A16">
            <v>1.5</v>
          </cell>
        </row>
        <row r="17">
          <cell r="A17">
            <v>2</v>
          </cell>
        </row>
        <row r="18">
          <cell r="A18">
            <v>2.5</v>
          </cell>
        </row>
        <row r="19">
          <cell r="A19">
            <v>3</v>
          </cell>
        </row>
        <row r="20">
          <cell r="A20">
            <v>3.5</v>
          </cell>
        </row>
        <row r="21">
          <cell r="A21">
            <v>4</v>
          </cell>
        </row>
        <row r="22">
          <cell r="A22">
            <v>4.5</v>
          </cell>
        </row>
        <row r="23">
          <cell r="A23">
            <v>5</v>
          </cell>
        </row>
        <row r="24">
          <cell r="A24">
            <v>6</v>
          </cell>
        </row>
        <row r="25">
          <cell r="A25">
            <v>7</v>
          </cell>
        </row>
        <row r="26">
          <cell r="A26">
            <v>8</v>
          </cell>
        </row>
        <row r="27">
          <cell r="A27">
            <v>9</v>
          </cell>
        </row>
        <row r="28">
          <cell r="A28">
            <v>10</v>
          </cell>
        </row>
        <row r="29">
          <cell r="A29">
            <v>11</v>
          </cell>
        </row>
        <row r="30">
          <cell r="A30">
            <v>12</v>
          </cell>
        </row>
      </sheetData>
      <sheetData sheetId="27" refreshError="1">
        <row r="1">
          <cell r="A1" t="str">
            <v>K</v>
          </cell>
        </row>
        <row r="2">
          <cell r="A2" t="str">
            <v>L</v>
          </cell>
        </row>
        <row r="3">
          <cell r="A3" t="str">
            <v>M</v>
          </cell>
        </row>
        <row r="11">
          <cell r="A11">
            <v>0.125</v>
          </cell>
        </row>
        <row r="12">
          <cell r="A12">
            <v>0.25</v>
          </cell>
        </row>
        <row r="13">
          <cell r="A13">
            <v>0.375</v>
          </cell>
        </row>
        <row r="14">
          <cell r="A14">
            <v>0.5</v>
          </cell>
        </row>
        <row r="15">
          <cell r="A15">
            <v>0.625</v>
          </cell>
        </row>
        <row r="16">
          <cell r="A16">
            <v>0.75</v>
          </cell>
        </row>
        <row r="17">
          <cell r="A17">
            <v>0.875</v>
          </cell>
        </row>
        <row r="18">
          <cell r="A18">
            <v>1</v>
          </cell>
        </row>
        <row r="19">
          <cell r="A19">
            <v>1.25</v>
          </cell>
        </row>
        <row r="20">
          <cell r="A20">
            <v>1.5</v>
          </cell>
        </row>
        <row r="21">
          <cell r="A21">
            <v>2</v>
          </cell>
        </row>
        <row r="22">
          <cell r="A22">
            <v>2.5</v>
          </cell>
        </row>
        <row r="23">
          <cell r="A23">
            <v>3</v>
          </cell>
        </row>
        <row r="24">
          <cell r="A24">
            <v>3.5</v>
          </cell>
        </row>
        <row r="25">
          <cell r="A25">
            <v>4</v>
          </cell>
        </row>
        <row r="26">
          <cell r="A26">
            <v>5</v>
          </cell>
        </row>
        <row r="27">
          <cell r="A27">
            <v>6</v>
          </cell>
        </row>
        <row r="28">
          <cell r="A28">
            <v>8</v>
          </cell>
        </row>
        <row r="29">
          <cell r="A29">
            <v>10</v>
          </cell>
        </row>
        <row r="30">
          <cell r="A30">
            <v>12</v>
          </cell>
        </row>
      </sheetData>
      <sheetData sheetId="28" refreshError="1">
        <row r="1">
          <cell r="A1" t="str">
            <v>Class I</v>
          </cell>
        </row>
        <row r="2">
          <cell r="A2" t="str">
            <v>Class II</v>
          </cell>
        </row>
        <row r="3">
          <cell r="A3" t="str">
            <v>Class III</v>
          </cell>
        </row>
        <row r="21">
          <cell r="A21">
            <v>0.5</v>
          </cell>
        </row>
        <row r="22">
          <cell r="A22">
            <v>0.75</v>
          </cell>
        </row>
        <row r="23">
          <cell r="A23">
            <v>1</v>
          </cell>
        </row>
        <row r="24">
          <cell r="A24">
            <v>1.25</v>
          </cell>
        </row>
        <row r="25">
          <cell r="A25">
            <v>1.5</v>
          </cell>
        </row>
        <row r="26">
          <cell r="A26">
            <v>2</v>
          </cell>
        </row>
        <row r="27">
          <cell r="A27">
            <v>2.5</v>
          </cell>
        </row>
        <row r="28">
          <cell r="A28">
            <v>3</v>
          </cell>
        </row>
        <row r="29">
          <cell r="A29">
            <v>3.5</v>
          </cell>
        </row>
        <row r="30">
          <cell r="A30">
            <v>4</v>
          </cell>
        </row>
        <row r="31">
          <cell r="A31">
            <v>4.5</v>
          </cell>
        </row>
        <row r="32">
          <cell r="A32">
            <v>5</v>
          </cell>
        </row>
        <row r="33">
          <cell r="A33">
            <v>5.5</v>
          </cell>
        </row>
        <row r="34">
          <cell r="A34">
            <v>6</v>
          </cell>
        </row>
        <row r="35">
          <cell r="A35">
            <v>7</v>
          </cell>
        </row>
        <row r="36">
          <cell r="A36">
            <v>8</v>
          </cell>
        </row>
        <row r="37">
          <cell r="A37">
            <v>9</v>
          </cell>
        </row>
        <row r="38">
          <cell r="A38">
            <v>10</v>
          </cell>
        </row>
        <row r="39">
          <cell r="A39">
            <v>11</v>
          </cell>
        </row>
        <row r="40">
          <cell r="A40">
            <v>12</v>
          </cell>
        </row>
        <row r="41">
          <cell r="A41">
            <v>13</v>
          </cell>
        </row>
        <row r="42">
          <cell r="A42">
            <v>14</v>
          </cell>
        </row>
        <row r="43">
          <cell r="A43">
            <v>15</v>
          </cell>
        </row>
        <row r="44">
          <cell r="A44">
            <v>16</v>
          </cell>
        </row>
        <row r="45">
          <cell r="A45">
            <v>17</v>
          </cell>
        </row>
        <row r="46">
          <cell r="A46">
            <v>18</v>
          </cell>
        </row>
        <row r="47">
          <cell r="A47">
            <v>19</v>
          </cell>
        </row>
        <row r="48">
          <cell r="A48">
            <v>20</v>
          </cell>
        </row>
        <row r="49">
          <cell r="A49">
            <v>22</v>
          </cell>
        </row>
        <row r="50">
          <cell r="A50">
            <v>24</v>
          </cell>
        </row>
        <row r="51">
          <cell r="A51">
            <v>26</v>
          </cell>
        </row>
        <row r="52">
          <cell r="A52">
            <v>28</v>
          </cell>
        </row>
        <row r="53">
          <cell r="A53">
            <v>30</v>
          </cell>
        </row>
        <row r="54">
          <cell r="A54">
            <v>32</v>
          </cell>
        </row>
        <row r="55">
          <cell r="A55">
            <v>34</v>
          </cell>
        </row>
        <row r="56">
          <cell r="A56">
            <v>36</v>
          </cell>
        </row>
        <row r="57">
          <cell r="A57">
            <v>40</v>
          </cell>
        </row>
        <row r="58">
          <cell r="A58">
            <v>42</v>
          </cell>
        </row>
        <row r="59">
          <cell r="A59">
            <v>45</v>
          </cell>
        </row>
        <row r="60">
          <cell r="A60">
            <v>48</v>
          </cell>
        </row>
        <row r="61">
          <cell r="A61">
            <v>50</v>
          </cell>
        </row>
        <row r="62">
          <cell r="A62">
            <v>55</v>
          </cell>
        </row>
        <row r="63">
          <cell r="A63">
            <v>60</v>
          </cell>
        </row>
        <row r="64">
          <cell r="A64">
            <v>70</v>
          </cell>
        </row>
        <row r="65">
          <cell r="A65">
            <v>72</v>
          </cell>
        </row>
        <row r="66">
          <cell r="A66">
            <v>80</v>
          </cell>
        </row>
        <row r="67">
          <cell r="A67">
            <v>82</v>
          </cell>
        </row>
        <row r="68">
          <cell r="A68">
            <v>84</v>
          </cell>
        </row>
        <row r="69">
          <cell r="A69">
            <v>85</v>
          </cell>
        </row>
        <row r="70">
          <cell r="A70">
            <v>86</v>
          </cell>
        </row>
        <row r="71">
          <cell r="A71">
            <v>88</v>
          </cell>
        </row>
        <row r="72">
          <cell r="A72">
            <v>90</v>
          </cell>
        </row>
        <row r="73">
          <cell r="A73">
            <v>92</v>
          </cell>
        </row>
        <row r="74">
          <cell r="A74">
            <v>94</v>
          </cell>
        </row>
        <row r="75">
          <cell r="A75">
            <v>96</v>
          </cell>
        </row>
        <row r="76">
          <cell r="A76">
            <v>98</v>
          </cell>
        </row>
        <row r="77">
          <cell r="A77">
            <v>100</v>
          </cell>
        </row>
        <row r="78">
          <cell r="A78">
            <v>104</v>
          </cell>
        </row>
        <row r="79">
          <cell r="A79">
            <v>108</v>
          </cell>
        </row>
        <row r="80">
          <cell r="A80">
            <v>112</v>
          </cell>
        </row>
        <row r="81">
          <cell r="A81">
            <v>116</v>
          </cell>
        </row>
        <row r="82">
          <cell r="A82">
            <v>120</v>
          </cell>
        </row>
      </sheetData>
      <sheetData sheetId="29" refreshError="1">
        <row r="30">
          <cell r="A30" t="str">
            <v>Darcy-Weisbach</v>
          </cell>
        </row>
        <row r="31">
          <cell r="A31" t="str">
            <v>Hazen-Williams</v>
          </cell>
        </row>
        <row r="32">
          <cell r="A32" t="str">
            <v>Manning</v>
          </cell>
        </row>
        <row r="33">
          <cell r="A33" t="str">
            <v>Kutter</v>
          </cell>
        </row>
        <row r="42">
          <cell r="A42" t="str">
            <v>Liquid</v>
          </cell>
        </row>
        <row r="43">
          <cell r="A43" t="str">
            <v>Slurry</v>
          </cell>
        </row>
        <row r="44">
          <cell r="A44" t="str">
            <v>HVAC</v>
          </cell>
        </row>
        <row r="45">
          <cell r="A45" t="str">
            <v>Gas</v>
          </cell>
        </row>
      </sheetData>
      <sheetData sheetId="30" refreshError="1">
        <row r="12">
          <cell r="A12" t="str">
            <v>Steel</v>
          </cell>
        </row>
        <row r="13">
          <cell r="A13" t="str">
            <v>SSteel</v>
          </cell>
        </row>
        <row r="14">
          <cell r="A14" t="str">
            <v>Stainless Tubing</v>
          </cell>
        </row>
        <row r="15">
          <cell r="A15" t="str">
            <v>HDPE</v>
          </cell>
        </row>
        <row r="16">
          <cell r="A16" t="str">
            <v>Rubber</v>
          </cell>
        </row>
        <row r="17">
          <cell r="A17" t="str">
            <v>Cooper Pipe</v>
          </cell>
        </row>
        <row r="18">
          <cell r="A18" t="str">
            <v>Cooper Tubing</v>
          </cell>
        </row>
        <row r="19">
          <cell r="A19" t="str">
            <v>Ductile Iron</v>
          </cell>
        </row>
        <row r="20">
          <cell r="A20" t="str">
            <v>PVC</v>
          </cell>
        </row>
        <row r="21">
          <cell r="A21" t="str">
            <v>PVC Peru</v>
          </cell>
        </row>
        <row r="22">
          <cell r="A22" t="str">
            <v>PVDF</v>
          </cell>
        </row>
        <row r="23">
          <cell r="A23" t="str">
            <v>FRP</v>
          </cell>
        </row>
        <row r="24">
          <cell r="A24" t="str">
            <v>Galvanized Steel</v>
          </cell>
        </row>
        <row r="25">
          <cell r="A25" t="str">
            <v>Concrete</v>
          </cell>
        </row>
      </sheetData>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parador"/>
      <sheetName val="Resumen"/>
      <sheetName val="Resumen por km"/>
      <sheetName val="km 91"/>
      <sheetName val="km 92"/>
      <sheetName val="km 93"/>
      <sheetName val="km 94"/>
      <sheetName val="km 95"/>
      <sheetName val="km 96"/>
      <sheetName val="km 97"/>
      <sheetName val="km 98"/>
      <sheetName val="km 99"/>
      <sheetName val="km 100"/>
      <sheetName val="km 101"/>
      <sheetName val="km 102"/>
      <sheetName val="km 103"/>
      <sheetName val="km 104"/>
      <sheetName val="km 105"/>
      <sheetName val="km 106"/>
      <sheetName val="km 107"/>
      <sheetName val="km 108"/>
      <sheetName val="km 109"/>
      <sheetName val="km 110"/>
      <sheetName val="km 111"/>
      <sheetName val="km 112"/>
      <sheetName val="km 112 B"/>
      <sheetName val="km 113"/>
      <sheetName val="km 114"/>
      <sheetName val="km 115"/>
      <sheetName val="km 116"/>
      <sheetName val="km 117"/>
      <sheetName val="km 118"/>
      <sheetName val="km 119"/>
      <sheetName val="km 120"/>
      <sheetName val="km 121"/>
      <sheetName val="km 122"/>
      <sheetName val="km 123"/>
      <sheetName val="km 124"/>
      <sheetName val="km 125"/>
      <sheetName val="km 126"/>
      <sheetName val="km 127"/>
      <sheetName val="km 128"/>
      <sheetName val="km 129"/>
      <sheetName val="km 130"/>
      <sheetName val="km 131"/>
      <sheetName val="km 132"/>
      <sheetName val="km 133"/>
      <sheetName val="km 134"/>
      <sheetName val="Pavimentos"/>
      <sheetName val="HAMAR"/>
      <sheetName val="POLILINEA"/>
      <sheetName val="RES,MET,ADI1"/>
      <sheetName val="PER,COM.PRO.ADI1"/>
      <sheetName val="Resumen_por_km"/>
      <sheetName val="km_91"/>
      <sheetName val="km_92"/>
      <sheetName val="km_93"/>
      <sheetName val="km_94"/>
      <sheetName val="km_95"/>
      <sheetName val="km_96"/>
      <sheetName val="km_97"/>
      <sheetName val="km_98"/>
      <sheetName val="km_99"/>
      <sheetName val="km_100"/>
      <sheetName val="km_101"/>
      <sheetName val="km_102"/>
      <sheetName val="km_103"/>
      <sheetName val="km_104"/>
      <sheetName val="km_105"/>
      <sheetName val="km_106"/>
      <sheetName val="km_107"/>
      <sheetName val="km_108"/>
      <sheetName val="km_109"/>
      <sheetName val="km_110"/>
      <sheetName val="km_111"/>
      <sheetName val="km_112"/>
      <sheetName val="km_112_B"/>
      <sheetName val="km_113"/>
      <sheetName val="km_114"/>
      <sheetName val="km_115"/>
      <sheetName val="km_116"/>
      <sheetName val="km_117"/>
      <sheetName val="km_118"/>
      <sheetName val="km_119"/>
      <sheetName val="km_120"/>
      <sheetName val="km_121"/>
      <sheetName val="km_122"/>
      <sheetName val="km_123"/>
      <sheetName val="km_124"/>
      <sheetName val="km_125"/>
      <sheetName val="km_126"/>
      <sheetName val="km_127"/>
      <sheetName val="km_128"/>
      <sheetName val="km_129"/>
      <sheetName val="km_130"/>
      <sheetName val="km_131"/>
      <sheetName val="km_132"/>
      <sheetName val="km_133"/>
      <sheetName val="km_134"/>
      <sheetName val="PER,COM_PRO_ADI1"/>
      <sheetName val="datos base"/>
      <sheetName val="Explanac."/>
      <sheetName val="Planilla Base y Subbase"/>
      <sheetName val="Planilla"/>
      <sheetName val="107.A"/>
      <sheetName val="A"/>
      <sheetName val="CIE"/>
      <sheetName val="POB07"/>
      <sheetName val="PUNTUAL DPTO07"/>
      <sheetName val="FINAL"/>
      <sheetName val="Sensib. IE-VACSN"/>
      <sheetName val="Inputs"/>
      <sheetName val="Calculos"/>
      <sheetName val="EST_MOD"/>
      <sheetName val="civ_roma"/>
      <sheetName val="Ampliad"/>
      <sheetName val="Ing"/>
      <sheetName val="Infra"/>
      <sheetName val="Opti"/>
      <sheetName val="DATOS"/>
      <sheetName val="CALENDARIO"/>
      <sheetName val="MANO"/>
      <sheetName val="Footing Desig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row r="11">
          <cell r="E11" t="str">
            <v>ANCHO</v>
          </cell>
          <cell r="F11" t="str">
            <v>ANCHO</v>
          </cell>
          <cell r="G11" t="str">
            <v>ANCHO</v>
          </cell>
          <cell r="H11" t="str">
            <v>ANCHO</v>
          </cell>
          <cell r="I11" t="str">
            <v>ANCHO</v>
          </cell>
        </row>
        <row r="12">
          <cell r="A12" t="str">
            <v>PROG</v>
          </cell>
          <cell r="C12" t="str">
            <v>ANCHO</v>
          </cell>
          <cell r="D12" t="str">
            <v>SOBREANCHO</v>
          </cell>
          <cell r="E12" t="str">
            <v xml:space="preserve">A NIVEL DE </v>
          </cell>
          <cell r="F12" t="str">
            <v xml:space="preserve">A NIVEL DE </v>
          </cell>
          <cell r="G12" t="str">
            <v xml:space="preserve">A NIVEL DE </v>
          </cell>
          <cell r="H12" t="str">
            <v xml:space="preserve">A NIVEL DE </v>
          </cell>
          <cell r="I12" t="str">
            <v xml:space="preserve">A NIVEL DE </v>
          </cell>
        </row>
        <row r="13">
          <cell r="E13" t="str">
            <v>C ASFALT.</v>
          </cell>
          <cell r="F13" t="str">
            <v>B ASFALT.</v>
          </cell>
          <cell r="G13" t="str">
            <v>BASE</v>
          </cell>
          <cell r="H13" t="str">
            <v>SUBBASE</v>
          </cell>
          <cell r="I13" t="str">
            <v>SUBRASANTE</v>
          </cell>
        </row>
        <row r="15">
          <cell r="A15">
            <v>91000</v>
          </cell>
          <cell r="C15">
            <v>7.5</v>
          </cell>
          <cell r="D15">
            <v>0</v>
          </cell>
          <cell r="E15">
            <v>7.5</v>
          </cell>
          <cell r="F15">
            <v>7.65</v>
          </cell>
          <cell r="G15">
            <v>7.86</v>
          </cell>
          <cell r="H15">
            <v>8.4600000000000009</v>
          </cell>
          <cell r="I15">
            <v>8.91</v>
          </cell>
        </row>
        <row r="16">
          <cell r="A16">
            <v>91010</v>
          </cell>
          <cell r="B16">
            <v>0</v>
          </cell>
          <cell r="C16">
            <v>7.5</v>
          </cell>
          <cell r="D16">
            <v>0.13</v>
          </cell>
          <cell r="E16">
            <v>7.63</v>
          </cell>
          <cell r="F16">
            <v>7.78</v>
          </cell>
          <cell r="G16">
            <v>7.99</v>
          </cell>
          <cell r="H16">
            <v>8.59</v>
          </cell>
          <cell r="I16">
            <v>9.0399999999999991</v>
          </cell>
        </row>
        <row r="17">
          <cell r="A17">
            <v>91020</v>
          </cell>
          <cell r="B17">
            <v>0</v>
          </cell>
          <cell r="C17">
            <v>7.5</v>
          </cell>
          <cell r="D17">
            <v>0.28000000000000003</v>
          </cell>
          <cell r="E17">
            <v>7.78</v>
          </cell>
          <cell r="F17">
            <v>7.9300000000000006</v>
          </cell>
          <cell r="G17">
            <v>8.14</v>
          </cell>
          <cell r="H17">
            <v>8.74</v>
          </cell>
          <cell r="I17">
            <v>9.19</v>
          </cell>
        </row>
        <row r="18">
          <cell r="A18">
            <v>91021.31</v>
          </cell>
          <cell r="B18" t="str">
            <v>PC</v>
          </cell>
          <cell r="C18">
            <v>7.5</v>
          </cell>
          <cell r="D18">
            <v>0.3</v>
          </cell>
          <cell r="E18">
            <v>7.8</v>
          </cell>
          <cell r="F18">
            <v>7.95</v>
          </cell>
          <cell r="G18">
            <v>8.16</v>
          </cell>
          <cell r="H18">
            <v>8.76</v>
          </cell>
          <cell r="I18">
            <v>9.2099999999999991</v>
          </cell>
        </row>
        <row r="19">
          <cell r="A19">
            <v>91030</v>
          </cell>
          <cell r="B19">
            <v>0</v>
          </cell>
          <cell r="C19">
            <v>7.5</v>
          </cell>
          <cell r="D19">
            <v>0.43</v>
          </cell>
          <cell r="E19">
            <v>7.93</v>
          </cell>
          <cell r="F19">
            <v>8.08</v>
          </cell>
          <cell r="G19">
            <v>8.2900000000000009</v>
          </cell>
          <cell r="H19">
            <v>8.89</v>
          </cell>
          <cell r="I19">
            <v>9.34</v>
          </cell>
        </row>
        <row r="20">
          <cell r="A20">
            <v>91031.31</v>
          </cell>
          <cell r="B20" t="str">
            <v>PY</v>
          </cell>
          <cell r="C20">
            <v>7.5</v>
          </cell>
          <cell r="D20">
            <v>0.45</v>
          </cell>
          <cell r="E20">
            <v>7.95</v>
          </cell>
          <cell r="F20">
            <v>8.1</v>
          </cell>
          <cell r="G20">
            <v>8.31</v>
          </cell>
          <cell r="H20">
            <v>8.91</v>
          </cell>
          <cell r="I20">
            <v>9.36</v>
          </cell>
        </row>
        <row r="21">
          <cell r="A21">
            <v>91040</v>
          </cell>
          <cell r="B21">
            <v>0</v>
          </cell>
          <cell r="C21">
            <v>7.5</v>
          </cell>
          <cell r="D21">
            <v>0.57999999999999996</v>
          </cell>
          <cell r="E21">
            <v>8.08</v>
          </cell>
          <cell r="F21">
            <v>8.23</v>
          </cell>
          <cell r="G21">
            <v>8.4400000000000013</v>
          </cell>
          <cell r="H21">
            <v>9.0400000000000009</v>
          </cell>
          <cell r="I21">
            <v>9.49</v>
          </cell>
        </row>
        <row r="22">
          <cell r="A22">
            <v>91041.31</v>
          </cell>
          <cell r="B22" t="str">
            <v>MSE</v>
          </cell>
          <cell r="C22">
            <v>7.5</v>
          </cell>
          <cell r="D22">
            <v>0.6</v>
          </cell>
          <cell r="E22">
            <v>8.1</v>
          </cell>
          <cell r="F22">
            <v>8.25</v>
          </cell>
          <cell r="G22">
            <v>8.4600000000000009</v>
          </cell>
          <cell r="H22">
            <v>9.06</v>
          </cell>
          <cell r="I22">
            <v>9.51</v>
          </cell>
        </row>
        <row r="23">
          <cell r="A23">
            <v>91050</v>
          </cell>
          <cell r="B23">
            <v>0</v>
          </cell>
          <cell r="C23">
            <v>7.5</v>
          </cell>
          <cell r="D23">
            <v>0.6</v>
          </cell>
          <cell r="E23">
            <v>8.1</v>
          </cell>
          <cell r="F23">
            <v>8.25</v>
          </cell>
          <cell r="G23">
            <v>8.4600000000000009</v>
          </cell>
          <cell r="H23">
            <v>9.06</v>
          </cell>
          <cell r="I23">
            <v>9.51</v>
          </cell>
        </row>
        <row r="24">
          <cell r="A24">
            <v>91060</v>
          </cell>
          <cell r="B24">
            <v>0</v>
          </cell>
          <cell r="C24">
            <v>7.5</v>
          </cell>
          <cell r="D24">
            <v>0.6</v>
          </cell>
          <cell r="E24">
            <v>8.1</v>
          </cell>
          <cell r="F24">
            <v>8.25</v>
          </cell>
          <cell r="G24">
            <v>8.4600000000000009</v>
          </cell>
          <cell r="H24">
            <v>9.06</v>
          </cell>
          <cell r="I24">
            <v>9.51</v>
          </cell>
        </row>
        <row r="25">
          <cell r="A25">
            <v>91070</v>
          </cell>
          <cell r="B25">
            <v>0</v>
          </cell>
          <cell r="C25">
            <v>7.5</v>
          </cell>
          <cell r="D25">
            <v>0.6</v>
          </cell>
          <cell r="E25">
            <v>8.1</v>
          </cell>
          <cell r="F25">
            <v>8.25</v>
          </cell>
          <cell r="G25">
            <v>8.4600000000000009</v>
          </cell>
          <cell r="H25">
            <v>9.06</v>
          </cell>
          <cell r="I25">
            <v>9.51</v>
          </cell>
        </row>
        <row r="26">
          <cell r="A26">
            <v>91080</v>
          </cell>
          <cell r="B26">
            <v>0</v>
          </cell>
          <cell r="C26">
            <v>7.5</v>
          </cell>
          <cell r="D26">
            <v>0.6</v>
          </cell>
          <cell r="E26">
            <v>8.1</v>
          </cell>
          <cell r="F26">
            <v>8.25</v>
          </cell>
          <cell r="G26">
            <v>8.4600000000000009</v>
          </cell>
          <cell r="H26">
            <v>9.06</v>
          </cell>
          <cell r="I26">
            <v>9.51</v>
          </cell>
        </row>
        <row r="27">
          <cell r="A27">
            <v>91090</v>
          </cell>
          <cell r="B27">
            <v>0</v>
          </cell>
          <cell r="C27">
            <v>7.5</v>
          </cell>
          <cell r="D27">
            <v>0.6</v>
          </cell>
          <cell r="E27">
            <v>8.1</v>
          </cell>
          <cell r="F27">
            <v>8.25</v>
          </cell>
          <cell r="G27">
            <v>8.4600000000000009</v>
          </cell>
          <cell r="H27">
            <v>9.06</v>
          </cell>
          <cell r="I27">
            <v>9.51</v>
          </cell>
        </row>
        <row r="28">
          <cell r="A28">
            <v>91100</v>
          </cell>
          <cell r="B28">
            <v>0</v>
          </cell>
          <cell r="C28">
            <v>7.5</v>
          </cell>
          <cell r="D28">
            <v>0.6</v>
          </cell>
          <cell r="E28">
            <v>8.1</v>
          </cell>
          <cell r="F28">
            <v>8.25</v>
          </cell>
          <cell r="G28">
            <v>8.4600000000000009</v>
          </cell>
          <cell r="H28">
            <v>9.06</v>
          </cell>
          <cell r="I28">
            <v>9.51</v>
          </cell>
        </row>
        <row r="29">
          <cell r="A29">
            <v>91110</v>
          </cell>
          <cell r="B29">
            <v>0</v>
          </cell>
          <cell r="C29">
            <v>7.5</v>
          </cell>
          <cell r="D29">
            <v>0.6</v>
          </cell>
          <cell r="E29">
            <v>8.1</v>
          </cell>
          <cell r="F29">
            <v>8.25</v>
          </cell>
          <cell r="G29">
            <v>8.4600000000000009</v>
          </cell>
          <cell r="H29">
            <v>9.06</v>
          </cell>
          <cell r="I29">
            <v>9.51</v>
          </cell>
        </row>
        <row r="30">
          <cell r="A30">
            <v>91120</v>
          </cell>
          <cell r="B30">
            <v>0</v>
          </cell>
          <cell r="C30">
            <v>7.5</v>
          </cell>
          <cell r="D30">
            <v>0.6</v>
          </cell>
          <cell r="E30">
            <v>8.1</v>
          </cell>
          <cell r="F30">
            <v>8.25</v>
          </cell>
          <cell r="G30">
            <v>8.4600000000000009</v>
          </cell>
          <cell r="H30">
            <v>9.06</v>
          </cell>
          <cell r="I30">
            <v>9.51</v>
          </cell>
        </row>
        <row r="31">
          <cell r="A31">
            <v>91130</v>
          </cell>
          <cell r="B31">
            <v>0</v>
          </cell>
          <cell r="C31">
            <v>7.5</v>
          </cell>
          <cell r="D31">
            <v>0.6</v>
          </cell>
          <cell r="E31">
            <v>8.1</v>
          </cell>
          <cell r="F31">
            <v>8.25</v>
          </cell>
          <cell r="G31">
            <v>8.4600000000000009</v>
          </cell>
          <cell r="H31">
            <v>9.06</v>
          </cell>
          <cell r="I31">
            <v>9.51</v>
          </cell>
        </row>
        <row r="32">
          <cell r="A32">
            <v>91140</v>
          </cell>
          <cell r="B32">
            <v>0</v>
          </cell>
          <cell r="C32">
            <v>7.5</v>
          </cell>
          <cell r="D32">
            <v>0.6</v>
          </cell>
          <cell r="E32">
            <v>8.1</v>
          </cell>
          <cell r="F32">
            <v>8.25</v>
          </cell>
          <cell r="G32">
            <v>8.4600000000000009</v>
          </cell>
          <cell r="H32">
            <v>9.06</v>
          </cell>
          <cell r="I32">
            <v>9.51</v>
          </cell>
        </row>
        <row r="33">
          <cell r="A33">
            <v>91150</v>
          </cell>
          <cell r="B33">
            <v>0</v>
          </cell>
          <cell r="C33">
            <v>7.5</v>
          </cell>
          <cell r="D33">
            <v>0.6</v>
          </cell>
          <cell r="E33">
            <v>8.1</v>
          </cell>
          <cell r="F33">
            <v>8.25</v>
          </cell>
          <cell r="G33">
            <v>8.4600000000000009</v>
          </cell>
          <cell r="H33">
            <v>9.06</v>
          </cell>
          <cell r="I33">
            <v>9.51</v>
          </cell>
        </row>
        <row r="34">
          <cell r="A34">
            <v>91160</v>
          </cell>
          <cell r="B34">
            <v>0</v>
          </cell>
          <cell r="C34">
            <v>7.5</v>
          </cell>
          <cell r="D34">
            <v>0.6</v>
          </cell>
          <cell r="E34">
            <v>8.1</v>
          </cell>
          <cell r="F34">
            <v>8.25</v>
          </cell>
          <cell r="G34">
            <v>8.4600000000000009</v>
          </cell>
          <cell r="H34">
            <v>9.06</v>
          </cell>
          <cell r="I34">
            <v>9.51</v>
          </cell>
        </row>
        <row r="35">
          <cell r="A35">
            <v>91170</v>
          </cell>
          <cell r="B35">
            <v>0</v>
          </cell>
          <cell r="C35">
            <v>7.5</v>
          </cell>
          <cell r="D35">
            <v>0.6</v>
          </cell>
          <cell r="E35">
            <v>8.1</v>
          </cell>
          <cell r="F35">
            <v>8.25</v>
          </cell>
          <cell r="G35">
            <v>8.4600000000000009</v>
          </cell>
          <cell r="H35">
            <v>9.06</v>
          </cell>
          <cell r="I35">
            <v>9.51</v>
          </cell>
        </row>
        <row r="36">
          <cell r="A36">
            <v>91180</v>
          </cell>
          <cell r="B36">
            <v>0</v>
          </cell>
          <cell r="C36">
            <v>7.5</v>
          </cell>
          <cell r="D36">
            <v>0.6</v>
          </cell>
          <cell r="E36">
            <v>8.1</v>
          </cell>
          <cell r="F36">
            <v>8.25</v>
          </cell>
          <cell r="G36">
            <v>8.4600000000000009</v>
          </cell>
          <cell r="H36">
            <v>9.06</v>
          </cell>
          <cell r="I36">
            <v>9.51</v>
          </cell>
        </row>
        <row r="37">
          <cell r="A37">
            <v>91190</v>
          </cell>
          <cell r="B37">
            <v>0</v>
          </cell>
          <cell r="C37">
            <v>7.5</v>
          </cell>
          <cell r="D37">
            <v>0.6</v>
          </cell>
          <cell r="E37">
            <v>8.1</v>
          </cell>
          <cell r="F37">
            <v>8.25</v>
          </cell>
          <cell r="G37">
            <v>8.4600000000000009</v>
          </cell>
          <cell r="H37">
            <v>9.06</v>
          </cell>
          <cell r="I37">
            <v>9.51</v>
          </cell>
        </row>
        <row r="38">
          <cell r="A38">
            <v>91200</v>
          </cell>
          <cell r="B38">
            <v>0</v>
          </cell>
          <cell r="C38">
            <v>7.5</v>
          </cell>
          <cell r="D38">
            <v>0.6</v>
          </cell>
          <cell r="E38">
            <v>8.1</v>
          </cell>
          <cell r="F38">
            <v>8.25</v>
          </cell>
          <cell r="G38">
            <v>8.4600000000000009</v>
          </cell>
          <cell r="H38">
            <v>9.06</v>
          </cell>
          <cell r="I38">
            <v>9.51</v>
          </cell>
        </row>
        <row r="39">
          <cell r="A39">
            <v>91210</v>
          </cell>
          <cell r="B39">
            <v>0</v>
          </cell>
          <cell r="C39">
            <v>7.5</v>
          </cell>
          <cell r="D39">
            <v>0.6</v>
          </cell>
          <cell r="E39">
            <v>8.1</v>
          </cell>
          <cell r="F39">
            <v>8.25</v>
          </cell>
          <cell r="G39">
            <v>8.4600000000000009</v>
          </cell>
          <cell r="H39">
            <v>9.06</v>
          </cell>
          <cell r="I39">
            <v>9.51</v>
          </cell>
        </row>
        <row r="40">
          <cell r="A40">
            <v>91220</v>
          </cell>
          <cell r="B40">
            <v>0</v>
          </cell>
          <cell r="C40">
            <v>7.5</v>
          </cell>
          <cell r="D40">
            <v>0.6</v>
          </cell>
          <cell r="E40">
            <v>8.1</v>
          </cell>
          <cell r="F40">
            <v>8.25</v>
          </cell>
          <cell r="G40">
            <v>8.4600000000000009</v>
          </cell>
          <cell r="H40">
            <v>9.06</v>
          </cell>
          <cell r="I40">
            <v>9.51</v>
          </cell>
        </row>
        <row r="41">
          <cell r="A41">
            <v>91230</v>
          </cell>
          <cell r="B41">
            <v>0</v>
          </cell>
          <cell r="C41">
            <v>7.5</v>
          </cell>
          <cell r="D41">
            <v>0.6</v>
          </cell>
          <cell r="E41">
            <v>8.1</v>
          </cell>
          <cell r="F41">
            <v>8.25</v>
          </cell>
          <cell r="G41">
            <v>8.4600000000000009</v>
          </cell>
          <cell r="H41">
            <v>9.06</v>
          </cell>
          <cell r="I41">
            <v>9.51</v>
          </cell>
        </row>
        <row r="42">
          <cell r="A42">
            <v>91240</v>
          </cell>
          <cell r="B42">
            <v>0</v>
          </cell>
          <cell r="C42">
            <v>7.5</v>
          </cell>
          <cell r="D42">
            <v>0.6</v>
          </cell>
          <cell r="E42">
            <v>8.1</v>
          </cell>
          <cell r="F42">
            <v>8.25</v>
          </cell>
          <cell r="G42">
            <v>8.4600000000000009</v>
          </cell>
          <cell r="H42">
            <v>9.06</v>
          </cell>
          <cell r="I42">
            <v>9.51</v>
          </cell>
        </row>
        <row r="43">
          <cell r="A43">
            <v>91250</v>
          </cell>
          <cell r="B43">
            <v>0</v>
          </cell>
          <cell r="C43">
            <v>7.5</v>
          </cell>
          <cell r="D43">
            <v>0.6</v>
          </cell>
          <cell r="E43">
            <v>8.1</v>
          </cell>
          <cell r="F43">
            <v>8.25</v>
          </cell>
          <cell r="G43">
            <v>8.4600000000000009</v>
          </cell>
          <cell r="H43">
            <v>9.06</v>
          </cell>
          <cell r="I43">
            <v>9.51</v>
          </cell>
        </row>
        <row r="44">
          <cell r="A44">
            <v>91260</v>
          </cell>
          <cell r="B44">
            <v>0</v>
          </cell>
          <cell r="C44">
            <v>7.5</v>
          </cell>
          <cell r="D44">
            <v>0.6</v>
          </cell>
          <cell r="E44">
            <v>8.1</v>
          </cell>
          <cell r="F44">
            <v>8.25</v>
          </cell>
          <cell r="G44">
            <v>8.4600000000000009</v>
          </cell>
          <cell r="H44">
            <v>9.06</v>
          </cell>
          <cell r="I44">
            <v>9.51</v>
          </cell>
        </row>
        <row r="45">
          <cell r="A45">
            <v>91270</v>
          </cell>
          <cell r="B45">
            <v>0</v>
          </cell>
          <cell r="C45">
            <v>7.5</v>
          </cell>
          <cell r="D45">
            <v>0.6</v>
          </cell>
          <cell r="E45">
            <v>8.1</v>
          </cell>
          <cell r="F45">
            <v>8.25</v>
          </cell>
          <cell r="G45">
            <v>8.4600000000000009</v>
          </cell>
          <cell r="H45">
            <v>9.06</v>
          </cell>
          <cell r="I45">
            <v>9.51</v>
          </cell>
        </row>
        <row r="46">
          <cell r="A46">
            <v>91280</v>
          </cell>
          <cell r="B46">
            <v>0</v>
          </cell>
          <cell r="C46">
            <v>7.5</v>
          </cell>
          <cell r="D46">
            <v>0.6</v>
          </cell>
          <cell r="E46">
            <v>8.1</v>
          </cell>
          <cell r="F46">
            <v>8.25</v>
          </cell>
          <cell r="G46">
            <v>8.4600000000000009</v>
          </cell>
          <cell r="H46">
            <v>9.06</v>
          </cell>
          <cell r="I46">
            <v>9.51</v>
          </cell>
        </row>
        <row r="47">
          <cell r="A47">
            <v>91290</v>
          </cell>
          <cell r="B47">
            <v>0</v>
          </cell>
          <cell r="C47">
            <v>7.5</v>
          </cell>
          <cell r="D47">
            <v>0.6</v>
          </cell>
          <cell r="E47">
            <v>8.1</v>
          </cell>
          <cell r="F47">
            <v>8.25</v>
          </cell>
          <cell r="G47">
            <v>8.4600000000000009</v>
          </cell>
          <cell r="H47">
            <v>9.06</v>
          </cell>
          <cell r="I47">
            <v>9.51</v>
          </cell>
        </row>
        <row r="48">
          <cell r="A48">
            <v>91300</v>
          </cell>
          <cell r="B48">
            <v>0</v>
          </cell>
          <cell r="C48">
            <v>7.5</v>
          </cell>
          <cell r="D48">
            <v>0.6</v>
          </cell>
          <cell r="E48">
            <v>8.1</v>
          </cell>
          <cell r="F48">
            <v>8.25</v>
          </cell>
          <cell r="G48">
            <v>8.4600000000000009</v>
          </cell>
          <cell r="H48">
            <v>9.06</v>
          </cell>
          <cell r="I48">
            <v>9.51</v>
          </cell>
        </row>
        <row r="49">
          <cell r="A49">
            <v>91310</v>
          </cell>
          <cell r="B49">
            <v>0</v>
          </cell>
          <cell r="C49">
            <v>7.5</v>
          </cell>
          <cell r="D49">
            <v>0.6</v>
          </cell>
          <cell r="E49">
            <v>8.1</v>
          </cell>
          <cell r="F49">
            <v>8.25</v>
          </cell>
          <cell r="G49">
            <v>8.4600000000000009</v>
          </cell>
          <cell r="H49">
            <v>9.06</v>
          </cell>
          <cell r="I49">
            <v>9.51</v>
          </cell>
        </row>
        <row r="50">
          <cell r="A50">
            <v>91320</v>
          </cell>
          <cell r="B50">
            <v>0</v>
          </cell>
          <cell r="C50">
            <v>7.5</v>
          </cell>
          <cell r="D50">
            <v>0.6</v>
          </cell>
          <cell r="E50">
            <v>8.1</v>
          </cell>
          <cell r="F50">
            <v>8.25</v>
          </cell>
          <cell r="G50">
            <v>8.4600000000000009</v>
          </cell>
          <cell r="H50">
            <v>9.06</v>
          </cell>
          <cell r="I50">
            <v>9.51</v>
          </cell>
        </row>
        <row r="51">
          <cell r="A51">
            <v>91330</v>
          </cell>
          <cell r="B51">
            <v>0</v>
          </cell>
          <cell r="C51">
            <v>7.5</v>
          </cell>
          <cell r="D51">
            <v>0.6</v>
          </cell>
          <cell r="E51">
            <v>8.1</v>
          </cell>
          <cell r="F51">
            <v>8.25</v>
          </cell>
          <cell r="G51">
            <v>8.4600000000000009</v>
          </cell>
          <cell r="H51">
            <v>9.06</v>
          </cell>
          <cell r="I51">
            <v>9.51</v>
          </cell>
        </row>
        <row r="52">
          <cell r="A52">
            <v>91340</v>
          </cell>
          <cell r="B52">
            <v>0</v>
          </cell>
          <cell r="C52">
            <v>7.5</v>
          </cell>
          <cell r="D52">
            <v>0.6</v>
          </cell>
          <cell r="E52">
            <v>8.1</v>
          </cell>
          <cell r="F52">
            <v>8.25</v>
          </cell>
          <cell r="G52">
            <v>8.4600000000000009</v>
          </cell>
          <cell r="H52">
            <v>9.06</v>
          </cell>
          <cell r="I52">
            <v>9.51</v>
          </cell>
        </row>
        <row r="53">
          <cell r="A53">
            <v>91350</v>
          </cell>
          <cell r="B53">
            <v>0</v>
          </cell>
          <cell r="C53">
            <v>7.5</v>
          </cell>
          <cell r="D53">
            <v>0.6</v>
          </cell>
          <cell r="E53">
            <v>8.1</v>
          </cell>
          <cell r="F53">
            <v>8.25</v>
          </cell>
          <cell r="G53">
            <v>8.4600000000000009</v>
          </cell>
          <cell r="H53">
            <v>9.06</v>
          </cell>
          <cell r="I53">
            <v>9.51</v>
          </cell>
        </row>
        <row r="54">
          <cell r="A54">
            <v>91360</v>
          </cell>
          <cell r="B54">
            <v>0</v>
          </cell>
          <cell r="C54">
            <v>7.5</v>
          </cell>
          <cell r="D54">
            <v>0.6</v>
          </cell>
          <cell r="E54">
            <v>8.1</v>
          </cell>
          <cell r="F54">
            <v>8.25</v>
          </cell>
          <cell r="G54">
            <v>8.4600000000000009</v>
          </cell>
          <cell r="H54">
            <v>9.06</v>
          </cell>
          <cell r="I54">
            <v>9.51</v>
          </cell>
        </row>
        <row r="55">
          <cell r="A55">
            <v>91369.5</v>
          </cell>
          <cell r="B55" t="str">
            <v>PY - MSE</v>
          </cell>
          <cell r="C55">
            <v>7.5</v>
          </cell>
          <cell r="D55">
            <v>0.6</v>
          </cell>
          <cell r="E55">
            <v>8.1</v>
          </cell>
          <cell r="F55">
            <v>8.25</v>
          </cell>
          <cell r="G55">
            <v>8.4600000000000009</v>
          </cell>
          <cell r="H55">
            <v>9.06</v>
          </cell>
          <cell r="I55">
            <v>9.51</v>
          </cell>
        </row>
        <row r="56">
          <cell r="A56">
            <v>91370</v>
          </cell>
          <cell r="B56">
            <v>0</v>
          </cell>
          <cell r="C56">
            <v>7.5</v>
          </cell>
          <cell r="D56">
            <v>0.59</v>
          </cell>
          <cell r="E56">
            <v>8.09</v>
          </cell>
          <cell r="F56">
            <v>8.24</v>
          </cell>
          <cell r="G56">
            <v>8.4500000000000011</v>
          </cell>
          <cell r="H56">
            <v>9.0500000000000007</v>
          </cell>
          <cell r="I56">
            <v>9.5</v>
          </cell>
        </row>
        <row r="57">
          <cell r="A57">
            <v>91380</v>
          </cell>
          <cell r="B57">
            <v>0</v>
          </cell>
          <cell r="C57">
            <v>7.5</v>
          </cell>
          <cell r="D57">
            <v>0.39</v>
          </cell>
          <cell r="E57">
            <v>7.89</v>
          </cell>
          <cell r="F57">
            <v>8.0399999999999991</v>
          </cell>
          <cell r="G57">
            <v>8.25</v>
          </cell>
          <cell r="H57">
            <v>8.85</v>
          </cell>
          <cell r="I57">
            <v>9.2999999999999989</v>
          </cell>
        </row>
        <row r="58">
          <cell r="A58">
            <v>91384.5</v>
          </cell>
          <cell r="B58" t="str">
            <v>PT</v>
          </cell>
          <cell r="C58">
            <v>7.5</v>
          </cell>
          <cell r="D58">
            <v>0.3</v>
          </cell>
          <cell r="E58">
            <v>7.8</v>
          </cell>
          <cell r="F58">
            <v>7.95</v>
          </cell>
          <cell r="G58">
            <v>8.16</v>
          </cell>
          <cell r="H58">
            <v>8.76</v>
          </cell>
          <cell r="I58">
            <v>9.2099999999999991</v>
          </cell>
        </row>
        <row r="59">
          <cell r="A59">
            <v>91390</v>
          </cell>
          <cell r="B59">
            <v>0</v>
          </cell>
          <cell r="C59">
            <v>7.5</v>
          </cell>
          <cell r="D59">
            <v>0.19</v>
          </cell>
          <cell r="E59">
            <v>7.69</v>
          </cell>
          <cell r="F59">
            <v>7.8400000000000007</v>
          </cell>
          <cell r="G59">
            <v>8.0500000000000007</v>
          </cell>
          <cell r="H59">
            <v>8.65</v>
          </cell>
          <cell r="I59">
            <v>9.1</v>
          </cell>
        </row>
        <row r="60">
          <cell r="A60">
            <v>91399.5</v>
          </cell>
          <cell r="B60" t="str">
            <v>PX</v>
          </cell>
          <cell r="C60">
            <v>7.5</v>
          </cell>
          <cell r="D60">
            <v>0</v>
          </cell>
          <cell r="E60">
            <v>7.5</v>
          </cell>
          <cell r="F60">
            <v>7.65</v>
          </cell>
          <cell r="G60">
            <v>7.86</v>
          </cell>
          <cell r="H60">
            <v>8.4600000000000009</v>
          </cell>
          <cell r="I60">
            <v>8.91</v>
          </cell>
        </row>
        <row r="61">
          <cell r="A61">
            <v>91400</v>
          </cell>
          <cell r="B61">
            <v>0</v>
          </cell>
          <cell r="C61">
            <v>7.5</v>
          </cell>
          <cell r="D61">
            <v>0</v>
          </cell>
          <cell r="E61">
            <v>7.5</v>
          </cell>
          <cell r="F61">
            <v>7.65</v>
          </cell>
          <cell r="G61">
            <v>7.86</v>
          </cell>
          <cell r="H61">
            <v>8.4600000000000009</v>
          </cell>
          <cell r="I61">
            <v>8.91</v>
          </cell>
        </row>
        <row r="62">
          <cell r="A62">
            <v>91410</v>
          </cell>
          <cell r="B62">
            <v>0</v>
          </cell>
          <cell r="C62">
            <v>7.5</v>
          </cell>
          <cell r="D62">
            <v>0</v>
          </cell>
          <cell r="E62">
            <v>7.5</v>
          </cell>
          <cell r="F62">
            <v>7.65</v>
          </cell>
          <cell r="G62">
            <v>7.86</v>
          </cell>
          <cell r="H62">
            <v>8.4600000000000009</v>
          </cell>
          <cell r="I62">
            <v>8.91</v>
          </cell>
        </row>
        <row r="63">
          <cell r="A63">
            <v>91420</v>
          </cell>
          <cell r="B63">
            <v>0</v>
          </cell>
          <cell r="C63">
            <v>7.5</v>
          </cell>
          <cell r="D63">
            <v>0</v>
          </cell>
          <cell r="E63">
            <v>7.5</v>
          </cell>
          <cell r="F63">
            <v>7.65</v>
          </cell>
          <cell r="G63">
            <v>7.86</v>
          </cell>
          <cell r="H63">
            <v>8.4600000000000009</v>
          </cell>
          <cell r="I63">
            <v>8.91</v>
          </cell>
        </row>
        <row r="64">
          <cell r="A64">
            <v>91429.5</v>
          </cell>
          <cell r="B64" t="str">
            <v>BS</v>
          </cell>
          <cell r="C64">
            <v>7.5</v>
          </cell>
          <cell r="D64">
            <v>0</v>
          </cell>
          <cell r="E64">
            <v>7.5</v>
          </cell>
          <cell r="F64">
            <v>7.65</v>
          </cell>
          <cell r="G64">
            <v>7.86</v>
          </cell>
          <cell r="H64">
            <v>8.4600000000000009</v>
          </cell>
          <cell r="I64">
            <v>8.91</v>
          </cell>
        </row>
        <row r="65">
          <cell r="A65">
            <v>91430</v>
          </cell>
          <cell r="B65">
            <v>0</v>
          </cell>
          <cell r="C65">
            <v>7.5</v>
          </cell>
          <cell r="D65">
            <v>0</v>
          </cell>
          <cell r="E65">
            <v>7.5</v>
          </cell>
          <cell r="F65">
            <v>7.65</v>
          </cell>
          <cell r="G65">
            <v>7.86</v>
          </cell>
          <cell r="H65">
            <v>8.4600000000000009</v>
          </cell>
          <cell r="I65">
            <v>8.91</v>
          </cell>
        </row>
        <row r="66">
          <cell r="A66">
            <v>91440</v>
          </cell>
          <cell r="B66">
            <v>0</v>
          </cell>
          <cell r="C66">
            <v>7.5</v>
          </cell>
          <cell r="D66">
            <v>0</v>
          </cell>
          <cell r="E66">
            <v>7.5</v>
          </cell>
          <cell r="F66">
            <v>7.65</v>
          </cell>
          <cell r="G66">
            <v>7.86</v>
          </cell>
          <cell r="H66">
            <v>8.4600000000000009</v>
          </cell>
          <cell r="I66">
            <v>8.91</v>
          </cell>
        </row>
        <row r="67">
          <cell r="A67">
            <v>91450</v>
          </cell>
          <cell r="B67">
            <v>0</v>
          </cell>
          <cell r="C67">
            <v>7.5</v>
          </cell>
          <cell r="D67">
            <v>0</v>
          </cell>
          <cell r="E67">
            <v>7.5</v>
          </cell>
          <cell r="F67">
            <v>7.65</v>
          </cell>
          <cell r="G67">
            <v>7.86</v>
          </cell>
          <cell r="H67">
            <v>8.4600000000000009</v>
          </cell>
          <cell r="I67">
            <v>8.91</v>
          </cell>
        </row>
        <row r="68">
          <cell r="A68">
            <v>91460</v>
          </cell>
          <cell r="B68">
            <v>0</v>
          </cell>
          <cell r="C68">
            <v>7.5</v>
          </cell>
          <cell r="D68">
            <v>0</v>
          </cell>
          <cell r="E68">
            <v>7.5</v>
          </cell>
          <cell r="F68">
            <v>7.65</v>
          </cell>
          <cell r="G68">
            <v>7.86</v>
          </cell>
          <cell r="H68">
            <v>8.4600000000000009</v>
          </cell>
          <cell r="I68">
            <v>8.91</v>
          </cell>
        </row>
        <row r="69">
          <cell r="A69">
            <v>91470</v>
          </cell>
          <cell r="B69">
            <v>0</v>
          </cell>
          <cell r="C69">
            <v>7.5</v>
          </cell>
          <cell r="D69">
            <v>0</v>
          </cell>
          <cell r="E69">
            <v>7.5</v>
          </cell>
          <cell r="F69">
            <v>7.65</v>
          </cell>
          <cell r="G69">
            <v>7.86</v>
          </cell>
          <cell r="H69">
            <v>8.4600000000000009</v>
          </cell>
          <cell r="I69">
            <v>8.91</v>
          </cell>
        </row>
        <row r="70">
          <cell r="A70">
            <v>91480</v>
          </cell>
          <cell r="B70">
            <v>0</v>
          </cell>
          <cell r="C70">
            <v>7.5</v>
          </cell>
          <cell r="D70">
            <v>0</v>
          </cell>
          <cell r="E70">
            <v>7.5</v>
          </cell>
          <cell r="F70">
            <v>7.65</v>
          </cell>
          <cell r="G70">
            <v>7.86</v>
          </cell>
          <cell r="H70">
            <v>8.4600000000000009</v>
          </cell>
          <cell r="I70">
            <v>8.91</v>
          </cell>
        </row>
        <row r="71">
          <cell r="A71">
            <v>91485.01</v>
          </cell>
          <cell r="B71" t="str">
            <v>BS</v>
          </cell>
          <cell r="C71">
            <v>7.5</v>
          </cell>
          <cell r="D71">
            <v>0</v>
          </cell>
          <cell r="E71">
            <v>7.5</v>
          </cell>
          <cell r="F71">
            <v>7.65</v>
          </cell>
          <cell r="G71">
            <v>7.86</v>
          </cell>
          <cell r="H71">
            <v>8.4600000000000009</v>
          </cell>
          <cell r="I71">
            <v>8.91</v>
          </cell>
        </row>
        <row r="72">
          <cell r="A72">
            <v>91490</v>
          </cell>
          <cell r="B72">
            <v>0</v>
          </cell>
          <cell r="C72">
            <v>7.5</v>
          </cell>
          <cell r="D72">
            <v>0</v>
          </cell>
          <cell r="E72">
            <v>7.5</v>
          </cell>
          <cell r="F72">
            <v>7.65</v>
          </cell>
          <cell r="G72">
            <v>7.86</v>
          </cell>
          <cell r="H72">
            <v>8.4600000000000009</v>
          </cell>
          <cell r="I72">
            <v>8.91</v>
          </cell>
        </row>
        <row r="73">
          <cell r="A73">
            <v>91500</v>
          </cell>
          <cell r="B73">
            <v>0</v>
          </cell>
          <cell r="C73">
            <v>7.5</v>
          </cell>
          <cell r="D73">
            <v>0</v>
          </cell>
          <cell r="E73">
            <v>7.5</v>
          </cell>
          <cell r="F73">
            <v>7.65</v>
          </cell>
          <cell r="G73">
            <v>7.86</v>
          </cell>
          <cell r="H73">
            <v>8.4600000000000009</v>
          </cell>
          <cell r="I73">
            <v>8.91</v>
          </cell>
        </row>
        <row r="74">
          <cell r="A74">
            <v>91506.83</v>
          </cell>
          <cell r="B74" t="str">
            <v>PX</v>
          </cell>
          <cell r="C74">
            <v>7.5</v>
          </cell>
          <cell r="D74">
            <v>0</v>
          </cell>
          <cell r="E74">
            <v>7.5</v>
          </cell>
          <cell r="F74">
            <v>7.65</v>
          </cell>
          <cell r="G74">
            <v>7.86</v>
          </cell>
          <cell r="H74">
            <v>8.4600000000000009</v>
          </cell>
          <cell r="I74">
            <v>8.91</v>
          </cell>
        </row>
        <row r="75">
          <cell r="A75">
            <v>91510</v>
          </cell>
          <cell r="B75">
            <v>0</v>
          </cell>
          <cell r="C75">
            <v>7.5</v>
          </cell>
          <cell r="D75">
            <v>7.0000000000000007E-2</v>
          </cell>
          <cell r="E75">
            <v>7.57</v>
          </cell>
          <cell r="F75">
            <v>7.7200000000000006</v>
          </cell>
          <cell r="G75">
            <v>7.9300000000000006</v>
          </cell>
          <cell r="H75">
            <v>8.5300000000000011</v>
          </cell>
          <cell r="I75">
            <v>8.98</v>
          </cell>
        </row>
        <row r="76">
          <cell r="A76">
            <v>91520</v>
          </cell>
          <cell r="B76">
            <v>0</v>
          </cell>
          <cell r="C76">
            <v>7.5</v>
          </cell>
          <cell r="D76">
            <v>0.28999999999999998</v>
          </cell>
          <cell r="E76">
            <v>7.79</v>
          </cell>
          <cell r="F76">
            <v>7.94</v>
          </cell>
          <cell r="G76">
            <v>8.15</v>
          </cell>
          <cell r="H76">
            <v>8.75</v>
          </cell>
          <cell r="I76">
            <v>9.1999999999999993</v>
          </cell>
        </row>
        <row r="77">
          <cell r="A77">
            <v>91526.83</v>
          </cell>
          <cell r="B77" t="str">
            <v>PC</v>
          </cell>
          <cell r="C77">
            <v>7.5</v>
          </cell>
          <cell r="D77">
            <v>0.45</v>
          </cell>
          <cell r="E77">
            <v>7.95</v>
          </cell>
          <cell r="F77">
            <v>8.1</v>
          </cell>
          <cell r="G77">
            <v>8.31</v>
          </cell>
          <cell r="H77">
            <v>8.91</v>
          </cell>
          <cell r="I77">
            <v>9.36</v>
          </cell>
        </row>
        <row r="78">
          <cell r="A78">
            <v>91528.65</v>
          </cell>
          <cell r="B78" t="str">
            <v>PY</v>
          </cell>
          <cell r="C78">
            <v>7.5</v>
          </cell>
          <cell r="D78">
            <v>0.49</v>
          </cell>
          <cell r="E78">
            <v>7.99</v>
          </cell>
          <cell r="F78">
            <v>8.14</v>
          </cell>
          <cell r="G78">
            <v>8.3500000000000014</v>
          </cell>
          <cell r="H78">
            <v>8.9500000000000011</v>
          </cell>
          <cell r="I78">
            <v>9.4</v>
          </cell>
        </row>
        <row r="79">
          <cell r="A79">
            <v>91530</v>
          </cell>
          <cell r="B79">
            <v>0</v>
          </cell>
          <cell r="C79">
            <v>7.5</v>
          </cell>
          <cell r="D79">
            <v>0.52</v>
          </cell>
          <cell r="E79">
            <v>8.02</v>
          </cell>
          <cell r="F79">
            <v>8.17</v>
          </cell>
          <cell r="G79">
            <v>8.3800000000000008</v>
          </cell>
          <cell r="H79">
            <v>8.98</v>
          </cell>
          <cell r="I79">
            <v>9.43</v>
          </cell>
        </row>
        <row r="80">
          <cell r="A80">
            <v>91540</v>
          </cell>
          <cell r="B80">
            <v>0</v>
          </cell>
          <cell r="C80">
            <v>7.5</v>
          </cell>
          <cell r="D80">
            <v>0.74</v>
          </cell>
          <cell r="E80">
            <v>8.24</v>
          </cell>
          <cell r="F80">
            <v>8.39</v>
          </cell>
          <cell r="G80">
            <v>8.6000000000000014</v>
          </cell>
          <cell r="H80">
            <v>9.2000000000000011</v>
          </cell>
          <cell r="I80">
            <v>9.65</v>
          </cell>
        </row>
        <row r="81">
          <cell r="A81">
            <v>91546.83</v>
          </cell>
          <cell r="B81" t="str">
            <v>MSE</v>
          </cell>
          <cell r="C81">
            <v>7.5</v>
          </cell>
          <cell r="D81">
            <v>0.9</v>
          </cell>
          <cell r="E81">
            <v>8.4</v>
          </cell>
          <cell r="F81">
            <v>8.5500000000000007</v>
          </cell>
          <cell r="G81">
            <v>8.7600000000000016</v>
          </cell>
          <cell r="H81">
            <v>9.3600000000000012</v>
          </cell>
          <cell r="I81">
            <v>9.81</v>
          </cell>
        </row>
        <row r="82">
          <cell r="A82">
            <v>91550</v>
          </cell>
          <cell r="B82">
            <v>0</v>
          </cell>
          <cell r="C82">
            <v>7.5</v>
          </cell>
          <cell r="D82">
            <v>0.9</v>
          </cell>
          <cell r="E82">
            <v>8.4</v>
          </cell>
          <cell r="F82">
            <v>8.5500000000000007</v>
          </cell>
          <cell r="G82">
            <v>8.7600000000000016</v>
          </cell>
          <cell r="H82">
            <v>9.3600000000000012</v>
          </cell>
          <cell r="I82">
            <v>9.81</v>
          </cell>
        </row>
        <row r="83">
          <cell r="A83">
            <v>91560</v>
          </cell>
          <cell r="B83">
            <v>0</v>
          </cell>
          <cell r="C83">
            <v>7.5</v>
          </cell>
          <cell r="D83">
            <v>0.9</v>
          </cell>
          <cell r="E83">
            <v>8.4</v>
          </cell>
          <cell r="F83">
            <v>8.5500000000000007</v>
          </cell>
          <cell r="G83">
            <v>8.7600000000000016</v>
          </cell>
          <cell r="H83">
            <v>9.3600000000000012</v>
          </cell>
          <cell r="I83">
            <v>9.81</v>
          </cell>
        </row>
        <row r="84">
          <cell r="A84">
            <v>91570</v>
          </cell>
          <cell r="B84">
            <v>0</v>
          </cell>
          <cell r="C84">
            <v>7.5</v>
          </cell>
          <cell r="D84">
            <v>0.9</v>
          </cell>
          <cell r="E84">
            <v>8.4</v>
          </cell>
          <cell r="F84">
            <v>8.5500000000000007</v>
          </cell>
          <cell r="G84">
            <v>8.7600000000000016</v>
          </cell>
          <cell r="H84">
            <v>9.3600000000000012</v>
          </cell>
          <cell r="I84">
            <v>9.81</v>
          </cell>
        </row>
        <row r="85">
          <cell r="A85">
            <v>91580</v>
          </cell>
          <cell r="B85">
            <v>0</v>
          </cell>
          <cell r="C85">
            <v>7.5</v>
          </cell>
          <cell r="D85">
            <v>0.96</v>
          </cell>
          <cell r="E85">
            <v>8.4600000000000009</v>
          </cell>
          <cell r="F85">
            <v>8.6100000000000012</v>
          </cell>
          <cell r="G85">
            <v>8.8200000000000021</v>
          </cell>
          <cell r="H85">
            <v>9.4200000000000017</v>
          </cell>
          <cell r="I85">
            <v>9.870000000000001</v>
          </cell>
        </row>
        <row r="86">
          <cell r="A86">
            <v>91590</v>
          </cell>
          <cell r="B86">
            <v>0</v>
          </cell>
          <cell r="C86">
            <v>7.5</v>
          </cell>
          <cell r="D86">
            <v>1.06</v>
          </cell>
          <cell r="E86">
            <v>8.56</v>
          </cell>
          <cell r="F86">
            <v>8.7100000000000009</v>
          </cell>
          <cell r="G86">
            <v>8.9200000000000017</v>
          </cell>
          <cell r="H86">
            <v>9.5200000000000014</v>
          </cell>
          <cell r="I86">
            <v>9.9700000000000006</v>
          </cell>
        </row>
        <row r="87">
          <cell r="A87">
            <v>91600</v>
          </cell>
          <cell r="B87">
            <v>0</v>
          </cell>
          <cell r="C87">
            <v>7.5</v>
          </cell>
          <cell r="D87">
            <v>1.1499999999999999</v>
          </cell>
          <cell r="E87">
            <v>8.65</v>
          </cell>
          <cell r="F87">
            <v>8.8000000000000007</v>
          </cell>
          <cell r="G87">
            <v>9.0100000000000016</v>
          </cell>
          <cell r="H87">
            <v>9.6100000000000012</v>
          </cell>
          <cell r="I87">
            <v>10.06</v>
          </cell>
        </row>
        <row r="88">
          <cell r="A88">
            <v>91610</v>
          </cell>
          <cell r="B88">
            <v>0</v>
          </cell>
          <cell r="C88">
            <v>7.5</v>
          </cell>
          <cell r="D88">
            <v>1.24</v>
          </cell>
          <cell r="E88">
            <v>8.74</v>
          </cell>
          <cell r="F88">
            <v>8.89</v>
          </cell>
          <cell r="G88">
            <v>9.1000000000000014</v>
          </cell>
          <cell r="H88">
            <v>9.7000000000000011</v>
          </cell>
          <cell r="I88">
            <v>10.15</v>
          </cell>
        </row>
        <row r="89">
          <cell r="A89">
            <v>91620</v>
          </cell>
          <cell r="B89">
            <v>0</v>
          </cell>
          <cell r="C89">
            <v>7.5</v>
          </cell>
          <cell r="D89">
            <v>1.33</v>
          </cell>
          <cell r="E89">
            <v>8.83</v>
          </cell>
          <cell r="F89">
            <v>8.98</v>
          </cell>
          <cell r="G89">
            <v>9.1900000000000013</v>
          </cell>
          <cell r="H89">
            <v>9.7900000000000009</v>
          </cell>
          <cell r="I89">
            <v>10.24</v>
          </cell>
        </row>
        <row r="90">
          <cell r="A90">
            <v>91630</v>
          </cell>
          <cell r="B90">
            <v>0</v>
          </cell>
          <cell r="C90">
            <v>7.5</v>
          </cell>
          <cell r="D90">
            <v>1.42</v>
          </cell>
          <cell r="E90">
            <v>8.92</v>
          </cell>
          <cell r="F90">
            <v>9.07</v>
          </cell>
          <cell r="G90">
            <v>9.2800000000000011</v>
          </cell>
          <cell r="H90">
            <v>9.8800000000000008</v>
          </cell>
          <cell r="I90">
            <v>10.33</v>
          </cell>
        </row>
        <row r="91">
          <cell r="A91">
            <v>91640</v>
          </cell>
          <cell r="B91">
            <v>0</v>
          </cell>
          <cell r="C91">
            <v>7.5</v>
          </cell>
          <cell r="D91">
            <v>1.5</v>
          </cell>
          <cell r="E91">
            <v>9</v>
          </cell>
          <cell r="F91">
            <v>9.15</v>
          </cell>
          <cell r="G91">
            <v>9.3600000000000012</v>
          </cell>
          <cell r="H91">
            <v>9.9600000000000009</v>
          </cell>
          <cell r="I91">
            <v>10.41</v>
          </cell>
        </row>
        <row r="92">
          <cell r="A92">
            <v>91650</v>
          </cell>
          <cell r="B92">
            <v>0</v>
          </cell>
          <cell r="C92">
            <v>7.5</v>
          </cell>
          <cell r="D92">
            <v>1.5</v>
          </cell>
          <cell r="E92">
            <v>9</v>
          </cell>
          <cell r="F92">
            <v>9.15</v>
          </cell>
          <cell r="G92">
            <v>9.3600000000000012</v>
          </cell>
          <cell r="H92">
            <v>9.9600000000000009</v>
          </cell>
          <cell r="I92">
            <v>10.41</v>
          </cell>
        </row>
        <row r="93">
          <cell r="A93">
            <v>91660</v>
          </cell>
          <cell r="B93">
            <v>0</v>
          </cell>
          <cell r="C93">
            <v>7.5</v>
          </cell>
          <cell r="D93">
            <v>1.5</v>
          </cell>
          <cell r="E93">
            <v>9</v>
          </cell>
          <cell r="F93">
            <v>9.15</v>
          </cell>
          <cell r="G93">
            <v>9.3600000000000012</v>
          </cell>
          <cell r="H93">
            <v>9.9600000000000009</v>
          </cell>
          <cell r="I93">
            <v>10.41</v>
          </cell>
        </row>
        <row r="94">
          <cell r="A94">
            <v>91670</v>
          </cell>
          <cell r="B94">
            <v>0</v>
          </cell>
          <cell r="C94">
            <v>7.5</v>
          </cell>
          <cell r="D94">
            <v>1.5</v>
          </cell>
          <cell r="E94">
            <v>9</v>
          </cell>
          <cell r="F94">
            <v>9.15</v>
          </cell>
          <cell r="G94">
            <v>9.3600000000000012</v>
          </cell>
          <cell r="H94">
            <v>9.9600000000000009</v>
          </cell>
          <cell r="I94">
            <v>10.41</v>
          </cell>
        </row>
        <row r="95">
          <cell r="A95">
            <v>91679.1</v>
          </cell>
          <cell r="B95" t="str">
            <v>MSE</v>
          </cell>
          <cell r="C95">
            <v>7.5</v>
          </cell>
          <cell r="D95">
            <v>1.5</v>
          </cell>
          <cell r="E95">
            <v>9</v>
          </cell>
          <cell r="F95">
            <v>9.15</v>
          </cell>
          <cell r="G95">
            <v>9.3600000000000012</v>
          </cell>
          <cell r="H95">
            <v>9.9600000000000009</v>
          </cell>
          <cell r="I95">
            <v>10.41</v>
          </cell>
        </row>
        <row r="96">
          <cell r="A96">
            <v>91680</v>
          </cell>
          <cell r="B96">
            <v>0</v>
          </cell>
          <cell r="C96">
            <v>7.5</v>
          </cell>
          <cell r="D96">
            <v>1.46</v>
          </cell>
          <cell r="E96">
            <v>8.9600000000000009</v>
          </cell>
          <cell r="F96">
            <v>9.1100000000000012</v>
          </cell>
          <cell r="G96">
            <v>9.3200000000000021</v>
          </cell>
          <cell r="H96">
            <v>9.9200000000000017</v>
          </cell>
          <cell r="I96">
            <v>10.370000000000001</v>
          </cell>
        </row>
        <row r="97">
          <cell r="A97">
            <v>91690</v>
          </cell>
          <cell r="B97">
            <v>0</v>
          </cell>
          <cell r="C97">
            <v>7.5</v>
          </cell>
          <cell r="D97">
            <v>1.0900000000000001</v>
          </cell>
          <cell r="E97">
            <v>8.59</v>
          </cell>
          <cell r="F97">
            <v>8.74</v>
          </cell>
          <cell r="G97">
            <v>8.9500000000000011</v>
          </cell>
          <cell r="H97">
            <v>9.5500000000000007</v>
          </cell>
          <cell r="I97">
            <v>10</v>
          </cell>
        </row>
        <row r="98">
          <cell r="A98">
            <v>91699.09</v>
          </cell>
          <cell r="B98" t="str">
            <v>PT</v>
          </cell>
          <cell r="C98">
            <v>7.5</v>
          </cell>
          <cell r="D98">
            <v>0.75</v>
          </cell>
          <cell r="E98">
            <v>8.25</v>
          </cell>
          <cell r="F98">
            <v>8.4</v>
          </cell>
          <cell r="G98">
            <v>8.6100000000000012</v>
          </cell>
          <cell r="H98">
            <v>9.2100000000000009</v>
          </cell>
          <cell r="I98">
            <v>9.66</v>
          </cell>
        </row>
        <row r="99">
          <cell r="A99">
            <v>91700</v>
          </cell>
          <cell r="B99">
            <v>0</v>
          </cell>
          <cell r="C99">
            <v>7.5</v>
          </cell>
          <cell r="D99">
            <v>0.71</v>
          </cell>
          <cell r="E99">
            <v>8.2100000000000009</v>
          </cell>
          <cell r="F99">
            <v>8.3600000000000012</v>
          </cell>
          <cell r="G99">
            <v>8.5700000000000021</v>
          </cell>
          <cell r="H99">
            <v>9.1700000000000017</v>
          </cell>
          <cell r="I99">
            <v>9.620000000000001</v>
          </cell>
        </row>
        <row r="100">
          <cell r="A100">
            <v>91701.95</v>
          </cell>
          <cell r="B100" t="str">
            <v>PY</v>
          </cell>
          <cell r="C100">
            <v>7.5</v>
          </cell>
          <cell r="D100">
            <v>0.64</v>
          </cell>
          <cell r="E100">
            <v>8.14</v>
          </cell>
          <cell r="F100">
            <v>8.2900000000000009</v>
          </cell>
          <cell r="G100">
            <v>8.5000000000000018</v>
          </cell>
          <cell r="H100">
            <v>9.1000000000000014</v>
          </cell>
          <cell r="I100">
            <v>9.5500000000000007</v>
          </cell>
        </row>
        <row r="101">
          <cell r="A101">
            <v>91710</v>
          </cell>
          <cell r="B101">
            <v>0</v>
          </cell>
          <cell r="C101">
            <v>7.5</v>
          </cell>
          <cell r="D101">
            <v>0.34</v>
          </cell>
          <cell r="E101">
            <v>7.84</v>
          </cell>
          <cell r="F101">
            <v>7.99</v>
          </cell>
          <cell r="G101">
            <v>8.2000000000000011</v>
          </cell>
          <cell r="H101">
            <v>8.8000000000000007</v>
          </cell>
          <cell r="I101">
            <v>9.25</v>
          </cell>
        </row>
        <row r="102">
          <cell r="A102">
            <v>91719.1</v>
          </cell>
          <cell r="B102" t="str">
            <v>PX</v>
          </cell>
          <cell r="C102">
            <v>7.5</v>
          </cell>
          <cell r="D102">
            <v>0</v>
          </cell>
          <cell r="E102">
            <v>7.5</v>
          </cell>
          <cell r="F102">
            <v>7.65</v>
          </cell>
          <cell r="G102">
            <v>7.86</v>
          </cell>
          <cell r="H102">
            <v>8.4600000000000009</v>
          </cell>
          <cell r="I102">
            <v>8.91</v>
          </cell>
        </row>
        <row r="103">
          <cell r="A103">
            <v>91720</v>
          </cell>
          <cell r="B103">
            <v>0</v>
          </cell>
          <cell r="C103">
            <v>7.5</v>
          </cell>
          <cell r="D103">
            <v>0</v>
          </cell>
          <cell r="E103">
            <v>7.5</v>
          </cell>
          <cell r="F103">
            <v>7.65</v>
          </cell>
          <cell r="G103">
            <v>7.86</v>
          </cell>
          <cell r="H103">
            <v>8.4600000000000009</v>
          </cell>
          <cell r="I103">
            <v>8.91</v>
          </cell>
        </row>
        <row r="104">
          <cell r="A104">
            <v>91730</v>
          </cell>
          <cell r="B104">
            <v>0</v>
          </cell>
          <cell r="C104">
            <v>7.5</v>
          </cell>
          <cell r="D104">
            <v>0</v>
          </cell>
          <cell r="E104">
            <v>7.5</v>
          </cell>
          <cell r="F104">
            <v>7.65</v>
          </cell>
          <cell r="G104">
            <v>7.86</v>
          </cell>
          <cell r="H104">
            <v>8.4600000000000009</v>
          </cell>
          <cell r="I104">
            <v>8.91</v>
          </cell>
        </row>
        <row r="105">
          <cell r="A105">
            <v>91736.24</v>
          </cell>
          <cell r="B105" t="str">
            <v>BS</v>
          </cell>
          <cell r="C105">
            <v>7.5</v>
          </cell>
          <cell r="D105">
            <v>0</v>
          </cell>
          <cell r="E105">
            <v>7.5</v>
          </cell>
          <cell r="F105">
            <v>7.65</v>
          </cell>
          <cell r="G105">
            <v>7.86</v>
          </cell>
          <cell r="H105">
            <v>8.4600000000000009</v>
          </cell>
          <cell r="I105">
            <v>8.91</v>
          </cell>
        </row>
        <row r="106">
          <cell r="A106">
            <v>91740</v>
          </cell>
          <cell r="B106">
            <v>0</v>
          </cell>
          <cell r="C106">
            <v>7.5</v>
          </cell>
          <cell r="D106">
            <v>0</v>
          </cell>
          <cell r="E106">
            <v>7.5</v>
          </cell>
          <cell r="F106">
            <v>7.65</v>
          </cell>
          <cell r="G106">
            <v>7.86</v>
          </cell>
          <cell r="H106">
            <v>8.4600000000000009</v>
          </cell>
          <cell r="I106">
            <v>8.91</v>
          </cell>
        </row>
        <row r="107">
          <cell r="A107">
            <v>91750</v>
          </cell>
          <cell r="B107">
            <v>0</v>
          </cell>
          <cell r="C107">
            <v>7.5</v>
          </cell>
          <cell r="D107">
            <v>0</v>
          </cell>
          <cell r="E107">
            <v>7.5</v>
          </cell>
          <cell r="F107">
            <v>7.65</v>
          </cell>
          <cell r="G107">
            <v>7.86</v>
          </cell>
          <cell r="H107">
            <v>8.4600000000000009</v>
          </cell>
          <cell r="I107">
            <v>8.91</v>
          </cell>
        </row>
        <row r="108">
          <cell r="A108">
            <v>91760</v>
          </cell>
          <cell r="B108">
            <v>0</v>
          </cell>
          <cell r="C108">
            <v>7.5</v>
          </cell>
          <cell r="D108">
            <v>0</v>
          </cell>
          <cell r="E108">
            <v>7.5</v>
          </cell>
          <cell r="F108">
            <v>7.65</v>
          </cell>
          <cell r="G108">
            <v>7.86</v>
          </cell>
          <cell r="H108">
            <v>8.4600000000000009</v>
          </cell>
          <cell r="I108">
            <v>8.91</v>
          </cell>
        </row>
        <row r="109">
          <cell r="A109">
            <v>91770</v>
          </cell>
          <cell r="B109">
            <v>0</v>
          </cell>
          <cell r="C109">
            <v>7.5</v>
          </cell>
          <cell r="D109">
            <v>0</v>
          </cell>
          <cell r="E109">
            <v>7.5</v>
          </cell>
          <cell r="F109">
            <v>7.65</v>
          </cell>
          <cell r="G109">
            <v>7.86</v>
          </cell>
          <cell r="H109">
            <v>8.4600000000000009</v>
          </cell>
          <cell r="I109">
            <v>8.91</v>
          </cell>
        </row>
        <row r="110">
          <cell r="A110">
            <v>91780</v>
          </cell>
          <cell r="B110">
            <v>0</v>
          </cell>
          <cell r="C110">
            <v>7.5</v>
          </cell>
          <cell r="D110">
            <v>0</v>
          </cell>
          <cell r="E110">
            <v>7.5</v>
          </cell>
          <cell r="F110">
            <v>7.65</v>
          </cell>
          <cell r="G110">
            <v>7.86</v>
          </cell>
          <cell r="H110">
            <v>8.4600000000000009</v>
          </cell>
          <cell r="I110">
            <v>8.91</v>
          </cell>
        </row>
        <row r="111">
          <cell r="A111">
            <v>91782.82</v>
          </cell>
          <cell r="B111" t="str">
            <v>BS</v>
          </cell>
          <cell r="C111">
            <v>7.5</v>
          </cell>
          <cell r="D111">
            <v>0</v>
          </cell>
          <cell r="E111">
            <v>7.5</v>
          </cell>
          <cell r="F111">
            <v>7.65</v>
          </cell>
          <cell r="G111">
            <v>7.86</v>
          </cell>
          <cell r="H111">
            <v>8.4600000000000009</v>
          </cell>
          <cell r="I111">
            <v>8.91</v>
          </cell>
        </row>
        <row r="112">
          <cell r="A112">
            <v>91790</v>
          </cell>
          <cell r="B112">
            <v>0</v>
          </cell>
          <cell r="C112">
            <v>7.5</v>
          </cell>
          <cell r="D112">
            <v>0</v>
          </cell>
          <cell r="E112">
            <v>7.5</v>
          </cell>
          <cell r="F112">
            <v>7.65</v>
          </cell>
          <cell r="G112">
            <v>7.86</v>
          </cell>
          <cell r="H112">
            <v>8.4600000000000009</v>
          </cell>
          <cell r="I112">
            <v>8.91</v>
          </cell>
        </row>
        <row r="113">
          <cell r="A113">
            <v>91800</v>
          </cell>
          <cell r="B113">
            <v>0</v>
          </cell>
          <cell r="C113">
            <v>7.5</v>
          </cell>
          <cell r="D113">
            <v>0</v>
          </cell>
          <cell r="E113">
            <v>7.5</v>
          </cell>
          <cell r="F113">
            <v>7.65</v>
          </cell>
          <cell r="G113">
            <v>7.86</v>
          </cell>
          <cell r="H113">
            <v>8.4600000000000009</v>
          </cell>
          <cell r="I113">
            <v>8.91</v>
          </cell>
        </row>
        <row r="114">
          <cell r="A114">
            <v>91802.82</v>
          </cell>
          <cell r="B114" t="str">
            <v>PX</v>
          </cell>
          <cell r="C114">
            <v>7.5</v>
          </cell>
          <cell r="D114">
            <v>0</v>
          </cell>
          <cell r="E114">
            <v>7.5</v>
          </cell>
          <cell r="F114">
            <v>7.65</v>
          </cell>
          <cell r="G114">
            <v>7.86</v>
          </cell>
          <cell r="H114">
            <v>8.4600000000000009</v>
          </cell>
          <cell r="I114">
            <v>8.91</v>
          </cell>
        </row>
        <row r="115">
          <cell r="A115">
            <v>91810</v>
          </cell>
          <cell r="B115">
            <v>0</v>
          </cell>
          <cell r="C115">
            <v>7.5</v>
          </cell>
          <cell r="D115">
            <v>0.21</v>
          </cell>
          <cell r="E115">
            <v>7.71</v>
          </cell>
          <cell r="F115">
            <v>7.86</v>
          </cell>
          <cell r="G115">
            <v>8.07</v>
          </cell>
          <cell r="H115">
            <v>8.67</v>
          </cell>
          <cell r="I115">
            <v>9.1199999999999992</v>
          </cell>
        </row>
        <row r="116">
          <cell r="A116">
            <v>91820</v>
          </cell>
          <cell r="B116">
            <v>0</v>
          </cell>
          <cell r="C116">
            <v>7.5</v>
          </cell>
          <cell r="D116">
            <v>0.51</v>
          </cell>
          <cell r="E116">
            <v>8.01</v>
          </cell>
          <cell r="F116">
            <v>8.16</v>
          </cell>
          <cell r="G116">
            <v>8.370000000000001</v>
          </cell>
          <cell r="H116">
            <v>8.9700000000000006</v>
          </cell>
          <cell r="I116">
            <v>9.42</v>
          </cell>
        </row>
        <row r="117">
          <cell r="A117">
            <v>91822.82</v>
          </cell>
          <cell r="B117" t="str">
            <v>PC</v>
          </cell>
          <cell r="C117">
            <v>7.5</v>
          </cell>
          <cell r="D117">
            <v>0.6</v>
          </cell>
          <cell r="E117">
            <v>8.1</v>
          </cell>
          <cell r="F117">
            <v>8.25</v>
          </cell>
          <cell r="G117">
            <v>8.4600000000000009</v>
          </cell>
          <cell r="H117">
            <v>9.06</v>
          </cell>
          <cell r="I117">
            <v>9.51</v>
          </cell>
        </row>
        <row r="118">
          <cell r="A118">
            <v>91830</v>
          </cell>
          <cell r="B118">
            <v>0</v>
          </cell>
          <cell r="C118">
            <v>7.5</v>
          </cell>
          <cell r="D118">
            <v>0.81</v>
          </cell>
          <cell r="E118">
            <v>8.31</v>
          </cell>
          <cell r="F118">
            <v>8.4600000000000009</v>
          </cell>
          <cell r="G118">
            <v>8.6700000000000017</v>
          </cell>
          <cell r="H118">
            <v>9.2700000000000014</v>
          </cell>
          <cell r="I118">
            <v>9.7200000000000006</v>
          </cell>
        </row>
        <row r="119">
          <cell r="A119">
            <v>91840</v>
          </cell>
          <cell r="B119">
            <v>0</v>
          </cell>
          <cell r="C119">
            <v>7.5</v>
          </cell>
          <cell r="D119">
            <v>1.1100000000000001</v>
          </cell>
          <cell r="E119">
            <v>8.61</v>
          </cell>
          <cell r="F119">
            <v>8.76</v>
          </cell>
          <cell r="G119">
            <v>8.9700000000000006</v>
          </cell>
          <cell r="H119">
            <v>9.57</v>
          </cell>
          <cell r="I119">
            <v>10.02</v>
          </cell>
        </row>
        <row r="120">
          <cell r="A120">
            <v>91842.82</v>
          </cell>
          <cell r="B120" t="str">
            <v>PY - MSE</v>
          </cell>
          <cell r="C120">
            <v>7.5</v>
          </cell>
          <cell r="D120">
            <v>1.2</v>
          </cell>
          <cell r="E120">
            <v>8.6999999999999993</v>
          </cell>
          <cell r="F120">
            <v>8.85</v>
          </cell>
          <cell r="G120">
            <v>9.06</v>
          </cell>
          <cell r="H120">
            <v>9.66</v>
          </cell>
          <cell r="I120">
            <v>10.11</v>
          </cell>
        </row>
        <row r="121">
          <cell r="A121">
            <v>91850</v>
          </cell>
          <cell r="B121">
            <v>0</v>
          </cell>
          <cell r="C121">
            <v>7.5</v>
          </cell>
          <cell r="D121">
            <v>1.2</v>
          </cell>
          <cell r="E121">
            <v>8.6999999999999993</v>
          </cell>
          <cell r="F121">
            <v>8.85</v>
          </cell>
          <cell r="G121">
            <v>9.06</v>
          </cell>
          <cell r="H121">
            <v>9.66</v>
          </cell>
          <cell r="I121">
            <v>10.11</v>
          </cell>
        </row>
        <row r="122">
          <cell r="A122">
            <v>91860</v>
          </cell>
          <cell r="B122">
            <v>0</v>
          </cell>
          <cell r="C122">
            <v>7.5</v>
          </cell>
          <cell r="D122">
            <v>1.2</v>
          </cell>
          <cell r="E122">
            <v>8.6999999999999993</v>
          </cell>
          <cell r="F122">
            <v>8.85</v>
          </cell>
          <cell r="G122">
            <v>9.06</v>
          </cell>
          <cell r="H122">
            <v>9.66</v>
          </cell>
          <cell r="I122">
            <v>10.11</v>
          </cell>
        </row>
        <row r="123">
          <cell r="A123">
            <v>91870</v>
          </cell>
          <cell r="B123">
            <v>0</v>
          </cell>
          <cell r="C123">
            <v>7.5</v>
          </cell>
          <cell r="D123">
            <v>1.2</v>
          </cell>
          <cell r="E123">
            <v>8.6999999999999993</v>
          </cell>
          <cell r="F123">
            <v>8.85</v>
          </cell>
          <cell r="G123">
            <v>9.06</v>
          </cell>
          <cell r="H123">
            <v>9.66</v>
          </cell>
          <cell r="I123">
            <v>10.11</v>
          </cell>
        </row>
        <row r="124">
          <cell r="A124">
            <v>91880</v>
          </cell>
          <cell r="B124">
            <v>0</v>
          </cell>
          <cell r="C124">
            <v>7.5</v>
          </cell>
          <cell r="D124">
            <v>1.2</v>
          </cell>
          <cell r="E124">
            <v>8.6999999999999993</v>
          </cell>
          <cell r="F124">
            <v>8.85</v>
          </cell>
          <cell r="G124">
            <v>9.06</v>
          </cell>
          <cell r="H124">
            <v>9.66</v>
          </cell>
          <cell r="I124">
            <v>10.11</v>
          </cell>
        </row>
        <row r="125">
          <cell r="A125">
            <v>91890</v>
          </cell>
          <cell r="B125">
            <v>0</v>
          </cell>
          <cell r="C125">
            <v>7.5</v>
          </cell>
          <cell r="D125">
            <v>1.2</v>
          </cell>
          <cell r="E125">
            <v>8.6999999999999993</v>
          </cell>
          <cell r="F125">
            <v>8.85</v>
          </cell>
          <cell r="G125">
            <v>9.06</v>
          </cell>
          <cell r="H125">
            <v>9.66</v>
          </cell>
          <cell r="I125">
            <v>10.11</v>
          </cell>
        </row>
        <row r="126">
          <cell r="A126">
            <v>91900</v>
          </cell>
          <cell r="B126">
            <v>0</v>
          </cell>
          <cell r="C126">
            <v>7.5</v>
          </cell>
          <cell r="D126">
            <v>1.2</v>
          </cell>
          <cell r="E126">
            <v>8.6999999999999993</v>
          </cell>
          <cell r="F126">
            <v>8.85</v>
          </cell>
          <cell r="G126">
            <v>9.06</v>
          </cell>
          <cell r="H126">
            <v>9.66</v>
          </cell>
          <cell r="I126">
            <v>10.11</v>
          </cell>
        </row>
        <row r="127">
          <cell r="A127">
            <v>91910</v>
          </cell>
          <cell r="B127">
            <v>0</v>
          </cell>
          <cell r="C127">
            <v>7.5</v>
          </cell>
          <cell r="D127">
            <v>1.2</v>
          </cell>
          <cell r="E127">
            <v>8.6999999999999993</v>
          </cell>
          <cell r="F127">
            <v>8.85</v>
          </cell>
          <cell r="G127">
            <v>9.06</v>
          </cell>
          <cell r="H127">
            <v>9.66</v>
          </cell>
          <cell r="I127">
            <v>10.11</v>
          </cell>
        </row>
        <row r="128">
          <cell r="A128">
            <v>91920</v>
          </cell>
          <cell r="B128">
            <v>0</v>
          </cell>
          <cell r="C128">
            <v>7.5</v>
          </cell>
          <cell r="D128">
            <v>1.2</v>
          </cell>
          <cell r="E128">
            <v>8.6999999999999993</v>
          </cell>
          <cell r="F128">
            <v>8.85</v>
          </cell>
          <cell r="G128">
            <v>9.06</v>
          </cell>
          <cell r="H128">
            <v>9.66</v>
          </cell>
          <cell r="I128">
            <v>10.11</v>
          </cell>
        </row>
        <row r="129">
          <cell r="A129">
            <v>91930</v>
          </cell>
          <cell r="B129">
            <v>0</v>
          </cell>
          <cell r="C129">
            <v>7.5</v>
          </cell>
          <cell r="D129">
            <v>1.2</v>
          </cell>
          <cell r="E129">
            <v>8.6999999999999993</v>
          </cell>
          <cell r="F129">
            <v>8.85</v>
          </cell>
          <cell r="G129">
            <v>9.06</v>
          </cell>
          <cell r="H129">
            <v>9.66</v>
          </cell>
          <cell r="I129">
            <v>10.11</v>
          </cell>
        </row>
        <row r="130">
          <cell r="A130">
            <v>91936.84</v>
          </cell>
          <cell r="B130" t="str">
            <v>PY - MSE</v>
          </cell>
          <cell r="C130">
            <v>7.5</v>
          </cell>
          <cell r="D130">
            <v>1.2</v>
          </cell>
          <cell r="E130">
            <v>8.6999999999999993</v>
          </cell>
          <cell r="F130">
            <v>8.85</v>
          </cell>
          <cell r="G130">
            <v>9.06</v>
          </cell>
          <cell r="H130">
            <v>9.66</v>
          </cell>
          <cell r="I130">
            <v>10.11</v>
          </cell>
        </row>
        <row r="131">
          <cell r="A131">
            <v>91940</v>
          </cell>
          <cell r="B131">
            <v>0</v>
          </cell>
          <cell r="C131">
            <v>7.5</v>
          </cell>
          <cell r="D131">
            <v>1.1000000000000001</v>
          </cell>
          <cell r="E131">
            <v>8.6</v>
          </cell>
          <cell r="F131">
            <v>8.75</v>
          </cell>
          <cell r="G131">
            <v>8.9600000000000009</v>
          </cell>
          <cell r="H131">
            <v>9.56</v>
          </cell>
          <cell r="I131">
            <v>10.01</v>
          </cell>
        </row>
        <row r="132">
          <cell r="A132">
            <v>91950</v>
          </cell>
          <cell r="B132">
            <v>0</v>
          </cell>
          <cell r="C132">
            <v>7.5</v>
          </cell>
          <cell r="D132">
            <v>0.8</v>
          </cell>
          <cell r="E132">
            <v>8.3000000000000007</v>
          </cell>
          <cell r="F132">
            <v>8.4500000000000011</v>
          </cell>
          <cell r="G132">
            <v>8.6600000000000019</v>
          </cell>
          <cell r="H132">
            <v>9.2600000000000016</v>
          </cell>
          <cell r="I132">
            <v>9.7100000000000009</v>
          </cell>
        </row>
        <row r="133">
          <cell r="A133">
            <v>91956.84</v>
          </cell>
          <cell r="B133" t="str">
            <v>PT</v>
          </cell>
          <cell r="C133">
            <v>7.5</v>
          </cell>
          <cell r="D133">
            <v>0.6</v>
          </cell>
          <cell r="E133">
            <v>8.1</v>
          </cell>
          <cell r="F133">
            <v>8.25</v>
          </cell>
          <cell r="G133">
            <v>8.4600000000000009</v>
          </cell>
          <cell r="H133">
            <v>9.06</v>
          </cell>
          <cell r="I133">
            <v>9.51</v>
          </cell>
        </row>
        <row r="134">
          <cell r="A134">
            <v>91960</v>
          </cell>
          <cell r="B134">
            <v>0</v>
          </cell>
          <cell r="C134">
            <v>7.5</v>
          </cell>
          <cell r="D134">
            <v>0.5</v>
          </cell>
          <cell r="E134">
            <v>8</v>
          </cell>
          <cell r="F134">
            <v>8.15</v>
          </cell>
          <cell r="G134">
            <v>8.3600000000000012</v>
          </cell>
          <cell r="H134">
            <v>8.9600000000000009</v>
          </cell>
          <cell r="I134">
            <v>9.41</v>
          </cell>
        </row>
        <row r="135">
          <cell r="A135">
            <v>91970</v>
          </cell>
          <cell r="B135">
            <v>0</v>
          </cell>
          <cell r="C135">
            <v>7.5</v>
          </cell>
          <cell r="D135">
            <v>0.2</v>
          </cell>
          <cell r="E135">
            <v>7.7</v>
          </cell>
          <cell r="F135">
            <v>7.8500000000000005</v>
          </cell>
          <cell r="G135">
            <v>8.06</v>
          </cell>
          <cell r="H135">
            <v>8.66</v>
          </cell>
          <cell r="I135">
            <v>9.11</v>
          </cell>
        </row>
        <row r="136">
          <cell r="A136">
            <v>91976.84</v>
          </cell>
          <cell r="B136" t="str">
            <v>PX</v>
          </cell>
          <cell r="C136">
            <v>7.5</v>
          </cell>
          <cell r="D136">
            <v>0</v>
          </cell>
          <cell r="E136">
            <v>7.5</v>
          </cell>
          <cell r="F136">
            <v>7.65</v>
          </cell>
          <cell r="G136">
            <v>7.86</v>
          </cell>
          <cell r="H136">
            <v>8.4600000000000009</v>
          </cell>
          <cell r="I136">
            <v>8.91</v>
          </cell>
        </row>
        <row r="137">
          <cell r="A137">
            <v>91980</v>
          </cell>
          <cell r="B137">
            <v>0</v>
          </cell>
          <cell r="C137">
            <v>7.5</v>
          </cell>
          <cell r="D137">
            <v>0</v>
          </cell>
          <cell r="E137">
            <v>7.5</v>
          </cell>
          <cell r="F137">
            <v>7.65</v>
          </cell>
          <cell r="G137">
            <v>7.86</v>
          </cell>
          <cell r="H137">
            <v>8.4600000000000009</v>
          </cell>
          <cell r="I137">
            <v>8.91</v>
          </cell>
        </row>
        <row r="138">
          <cell r="A138">
            <v>91990</v>
          </cell>
          <cell r="B138">
            <v>0</v>
          </cell>
          <cell r="C138">
            <v>7.5</v>
          </cell>
          <cell r="D138">
            <v>0</v>
          </cell>
          <cell r="E138">
            <v>7.5</v>
          </cell>
          <cell r="F138">
            <v>7.65</v>
          </cell>
          <cell r="G138">
            <v>7.86</v>
          </cell>
          <cell r="H138">
            <v>8.4600000000000009</v>
          </cell>
          <cell r="I138">
            <v>8.91</v>
          </cell>
        </row>
        <row r="139">
          <cell r="A139">
            <v>91996.84</v>
          </cell>
          <cell r="B139" t="str">
            <v>BS</v>
          </cell>
          <cell r="C139">
            <v>7.5</v>
          </cell>
          <cell r="D139">
            <v>0</v>
          </cell>
          <cell r="E139">
            <v>7.5</v>
          </cell>
          <cell r="F139">
            <v>7.65</v>
          </cell>
          <cell r="G139">
            <v>7.86</v>
          </cell>
          <cell r="H139">
            <v>8.4600000000000009</v>
          </cell>
          <cell r="I139">
            <v>8.91</v>
          </cell>
        </row>
        <row r="140">
          <cell r="A140">
            <v>92000</v>
          </cell>
          <cell r="B140">
            <v>0</v>
          </cell>
          <cell r="C140">
            <v>7.5</v>
          </cell>
          <cell r="D140">
            <v>0</v>
          </cell>
          <cell r="E140">
            <v>7.5</v>
          </cell>
          <cell r="F140">
            <v>7.65</v>
          </cell>
          <cell r="G140">
            <v>7.86</v>
          </cell>
          <cell r="H140">
            <v>8.4600000000000009</v>
          </cell>
          <cell r="I140">
            <v>8.91</v>
          </cell>
        </row>
        <row r="159">
          <cell r="A159">
            <v>92000</v>
          </cell>
          <cell r="B159">
            <v>0</v>
          </cell>
          <cell r="C159">
            <v>7.5</v>
          </cell>
          <cell r="D159">
            <v>0</v>
          </cell>
          <cell r="E159">
            <v>7.5</v>
          </cell>
          <cell r="F159">
            <v>7.65</v>
          </cell>
          <cell r="G159">
            <v>7.86</v>
          </cell>
          <cell r="H159">
            <v>8.4600000000000009</v>
          </cell>
          <cell r="I159">
            <v>8.91</v>
          </cell>
        </row>
        <row r="160">
          <cell r="A160">
            <v>92009.29</v>
          </cell>
          <cell r="B160" t="str">
            <v>BS</v>
          </cell>
          <cell r="C160">
            <v>7.5</v>
          </cell>
          <cell r="D160">
            <v>0</v>
          </cell>
          <cell r="E160">
            <v>7.5</v>
          </cell>
          <cell r="F160">
            <v>7.65</v>
          </cell>
          <cell r="G160">
            <v>7.86</v>
          </cell>
          <cell r="H160">
            <v>8.4600000000000009</v>
          </cell>
          <cell r="I160">
            <v>8.91</v>
          </cell>
        </row>
        <row r="161">
          <cell r="A161">
            <v>92010</v>
          </cell>
          <cell r="B161">
            <v>0</v>
          </cell>
          <cell r="C161">
            <v>7.5</v>
          </cell>
          <cell r="D161">
            <v>0</v>
          </cell>
          <cell r="E161">
            <v>7.5</v>
          </cell>
          <cell r="F161">
            <v>7.65</v>
          </cell>
          <cell r="G161">
            <v>7.86</v>
          </cell>
          <cell r="H161">
            <v>8.4600000000000009</v>
          </cell>
          <cell r="I161">
            <v>8.91</v>
          </cell>
        </row>
        <row r="162">
          <cell r="A162">
            <v>92020</v>
          </cell>
          <cell r="B162">
            <v>0</v>
          </cell>
          <cell r="C162">
            <v>7.5</v>
          </cell>
          <cell r="D162">
            <v>0</v>
          </cell>
          <cell r="E162">
            <v>7.5</v>
          </cell>
          <cell r="F162">
            <v>7.65</v>
          </cell>
          <cell r="G162">
            <v>7.86</v>
          </cell>
          <cell r="H162">
            <v>8.4600000000000009</v>
          </cell>
          <cell r="I162">
            <v>8.91</v>
          </cell>
        </row>
        <row r="163">
          <cell r="A163">
            <v>92030</v>
          </cell>
          <cell r="B163">
            <v>0</v>
          </cell>
          <cell r="C163">
            <v>7.5</v>
          </cell>
          <cell r="D163">
            <v>0</v>
          </cell>
          <cell r="E163">
            <v>7.5</v>
          </cell>
          <cell r="F163">
            <v>7.65</v>
          </cell>
          <cell r="G163">
            <v>7.86</v>
          </cell>
          <cell r="H163">
            <v>8.4600000000000009</v>
          </cell>
          <cell r="I163">
            <v>8.91</v>
          </cell>
        </row>
        <row r="164">
          <cell r="A164">
            <v>92039.29</v>
          </cell>
          <cell r="B164" t="str">
            <v>PX</v>
          </cell>
          <cell r="C164">
            <v>7.5</v>
          </cell>
          <cell r="D164">
            <v>0</v>
          </cell>
          <cell r="E164">
            <v>7.5</v>
          </cell>
          <cell r="F164">
            <v>7.65</v>
          </cell>
          <cell r="G164">
            <v>7.86</v>
          </cell>
          <cell r="H164">
            <v>8.4600000000000009</v>
          </cell>
          <cell r="I164">
            <v>8.91</v>
          </cell>
        </row>
        <row r="165">
          <cell r="A165">
            <v>92040</v>
          </cell>
          <cell r="B165">
            <v>0</v>
          </cell>
          <cell r="C165">
            <v>7.5</v>
          </cell>
          <cell r="D165">
            <v>0.01</v>
          </cell>
          <cell r="E165">
            <v>7.51</v>
          </cell>
          <cell r="F165">
            <v>7.66</v>
          </cell>
          <cell r="G165">
            <v>7.87</v>
          </cell>
          <cell r="H165">
            <v>8.4700000000000006</v>
          </cell>
          <cell r="I165">
            <v>8.92</v>
          </cell>
        </row>
        <row r="166">
          <cell r="A166">
            <v>92050</v>
          </cell>
          <cell r="B166">
            <v>0</v>
          </cell>
          <cell r="C166">
            <v>7.5</v>
          </cell>
          <cell r="D166">
            <v>0.21</v>
          </cell>
          <cell r="E166">
            <v>7.71</v>
          </cell>
          <cell r="F166">
            <v>7.86</v>
          </cell>
          <cell r="G166">
            <v>8.07</v>
          </cell>
          <cell r="H166">
            <v>8.67</v>
          </cell>
          <cell r="I166">
            <v>9.1199999999999992</v>
          </cell>
        </row>
        <row r="167">
          <cell r="A167">
            <v>92054.29</v>
          </cell>
          <cell r="B167" t="str">
            <v>PC</v>
          </cell>
          <cell r="C167">
            <v>7.5</v>
          </cell>
          <cell r="D167">
            <v>0.3</v>
          </cell>
          <cell r="E167">
            <v>7.8</v>
          </cell>
          <cell r="F167">
            <v>7.95</v>
          </cell>
          <cell r="G167">
            <v>8.16</v>
          </cell>
          <cell r="H167">
            <v>8.76</v>
          </cell>
          <cell r="I167">
            <v>9.2099999999999991</v>
          </cell>
        </row>
        <row r="168">
          <cell r="A168">
            <v>92060</v>
          </cell>
          <cell r="B168">
            <v>0</v>
          </cell>
          <cell r="C168">
            <v>7.5</v>
          </cell>
          <cell r="D168">
            <v>0.41</v>
          </cell>
          <cell r="E168">
            <v>7.91</v>
          </cell>
          <cell r="F168">
            <v>8.06</v>
          </cell>
          <cell r="G168">
            <v>8.2700000000000014</v>
          </cell>
          <cell r="H168">
            <v>8.870000000000001</v>
          </cell>
          <cell r="I168">
            <v>9.32</v>
          </cell>
        </row>
        <row r="169">
          <cell r="A169">
            <v>92069.29</v>
          </cell>
          <cell r="B169" t="str">
            <v>PY - MSE</v>
          </cell>
          <cell r="C169">
            <v>7.5</v>
          </cell>
          <cell r="D169">
            <v>0.6</v>
          </cell>
          <cell r="E169">
            <v>8.1</v>
          </cell>
          <cell r="F169">
            <v>8.25</v>
          </cell>
          <cell r="G169">
            <v>8.4600000000000009</v>
          </cell>
          <cell r="H169">
            <v>9.06</v>
          </cell>
          <cell r="I169">
            <v>9.51</v>
          </cell>
        </row>
        <row r="170">
          <cell r="A170">
            <v>92070</v>
          </cell>
          <cell r="B170">
            <v>0</v>
          </cell>
          <cell r="C170">
            <v>7.5</v>
          </cell>
          <cell r="D170">
            <v>0.6</v>
          </cell>
          <cell r="E170">
            <v>8.1</v>
          </cell>
          <cell r="F170">
            <v>8.25</v>
          </cell>
          <cell r="G170">
            <v>8.4600000000000009</v>
          </cell>
          <cell r="H170">
            <v>9.06</v>
          </cell>
          <cell r="I170">
            <v>9.51</v>
          </cell>
        </row>
        <row r="171">
          <cell r="A171">
            <v>92080</v>
          </cell>
          <cell r="B171">
            <v>0</v>
          </cell>
          <cell r="C171">
            <v>7.5</v>
          </cell>
          <cell r="D171">
            <v>0.6</v>
          </cell>
          <cell r="E171">
            <v>8.1</v>
          </cell>
          <cell r="F171">
            <v>8.25</v>
          </cell>
          <cell r="G171">
            <v>8.4600000000000009</v>
          </cell>
          <cell r="H171">
            <v>9.06</v>
          </cell>
          <cell r="I171">
            <v>9.51</v>
          </cell>
        </row>
        <row r="172">
          <cell r="A172">
            <v>92090</v>
          </cell>
          <cell r="B172">
            <v>0</v>
          </cell>
          <cell r="C172">
            <v>7.5</v>
          </cell>
          <cell r="D172">
            <v>0.6</v>
          </cell>
          <cell r="E172">
            <v>8.1</v>
          </cell>
          <cell r="F172">
            <v>8.25</v>
          </cell>
          <cell r="G172">
            <v>8.4600000000000009</v>
          </cell>
          <cell r="H172">
            <v>9.06</v>
          </cell>
          <cell r="I172">
            <v>9.51</v>
          </cell>
        </row>
        <row r="173">
          <cell r="A173">
            <v>92100</v>
          </cell>
          <cell r="B173">
            <v>0</v>
          </cell>
          <cell r="C173">
            <v>7.5</v>
          </cell>
          <cell r="D173">
            <v>0.6</v>
          </cell>
          <cell r="E173">
            <v>8.1</v>
          </cell>
          <cell r="F173">
            <v>8.25</v>
          </cell>
          <cell r="G173">
            <v>8.4600000000000009</v>
          </cell>
          <cell r="H173">
            <v>9.06</v>
          </cell>
          <cell r="I173">
            <v>9.51</v>
          </cell>
        </row>
        <row r="174">
          <cell r="A174">
            <v>92110</v>
          </cell>
          <cell r="B174">
            <v>0</v>
          </cell>
          <cell r="C174">
            <v>7.5</v>
          </cell>
          <cell r="D174">
            <v>0.6</v>
          </cell>
          <cell r="E174">
            <v>8.1</v>
          </cell>
          <cell r="F174">
            <v>8.25</v>
          </cell>
          <cell r="G174">
            <v>8.4600000000000009</v>
          </cell>
          <cell r="H174">
            <v>9.06</v>
          </cell>
          <cell r="I174">
            <v>9.51</v>
          </cell>
        </row>
        <row r="175">
          <cell r="A175">
            <v>92118.11</v>
          </cell>
          <cell r="B175" t="str">
            <v>PY - MSE</v>
          </cell>
          <cell r="C175">
            <v>7.5</v>
          </cell>
          <cell r="D175">
            <v>0.6</v>
          </cell>
          <cell r="E175">
            <v>8.1</v>
          </cell>
          <cell r="F175">
            <v>8.25</v>
          </cell>
          <cell r="G175">
            <v>8.4600000000000009</v>
          </cell>
          <cell r="H175">
            <v>9.06</v>
          </cell>
          <cell r="I175">
            <v>9.51</v>
          </cell>
        </row>
        <row r="176">
          <cell r="A176">
            <v>92120</v>
          </cell>
          <cell r="B176">
            <v>0</v>
          </cell>
          <cell r="C176">
            <v>7.5</v>
          </cell>
          <cell r="D176">
            <v>0.56000000000000005</v>
          </cell>
          <cell r="E176">
            <v>8.06</v>
          </cell>
          <cell r="F176">
            <v>8.2100000000000009</v>
          </cell>
          <cell r="G176">
            <v>8.4200000000000017</v>
          </cell>
          <cell r="H176">
            <v>9.0200000000000014</v>
          </cell>
          <cell r="I176">
            <v>9.4700000000000006</v>
          </cell>
        </row>
        <row r="177">
          <cell r="A177">
            <v>92130</v>
          </cell>
          <cell r="B177">
            <v>0</v>
          </cell>
          <cell r="C177">
            <v>7.5</v>
          </cell>
          <cell r="D177">
            <v>0.36</v>
          </cell>
          <cell r="E177">
            <v>7.86</v>
          </cell>
          <cell r="F177">
            <v>8.01</v>
          </cell>
          <cell r="G177">
            <v>8.2200000000000006</v>
          </cell>
          <cell r="H177">
            <v>8.82</v>
          </cell>
          <cell r="I177">
            <v>9.27</v>
          </cell>
        </row>
        <row r="178">
          <cell r="A178">
            <v>92133.11</v>
          </cell>
          <cell r="B178" t="str">
            <v>PT</v>
          </cell>
          <cell r="C178">
            <v>7.5</v>
          </cell>
          <cell r="D178">
            <v>0.3</v>
          </cell>
          <cell r="E178">
            <v>7.8</v>
          </cell>
          <cell r="F178">
            <v>7.95</v>
          </cell>
          <cell r="G178">
            <v>8.16</v>
          </cell>
          <cell r="H178">
            <v>8.76</v>
          </cell>
          <cell r="I178">
            <v>9.2099999999999991</v>
          </cell>
        </row>
        <row r="179">
          <cell r="A179">
            <v>92140</v>
          </cell>
          <cell r="B179">
            <v>0</v>
          </cell>
          <cell r="C179">
            <v>7.5</v>
          </cell>
          <cell r="D179">
            <v>0.16</v>
          </cell>
          <cell r="E179">
            <v>7.66</v>
          </cell>
          <cell r="F179">
            <v>7.8100000000000005</v>
          </cell>
          <cell r="G179">
            <v>8.0200000000000014</v>
          </cell>
          <cell r="H179">
            <v>8.620000000000001</v>
          </cell>
          <cell r="I179">
            <v>9.07</v>
          </cell>
        </row>
        <row r="180">
          <cell r="A180">
            <v>92148.11</v>
          </cell>
          <cell r="B180" t="str">
            <v>PX</v>
          </cell>
          <cell r="C180">
            <v>7.5</v>
          </cell>
          <cell r="D180">
            <v>0</v>
          </cell>
          <cell r="E180">
            <v>7.5</v>
          </cell>
          <cell r="F180">
            <v>7.65</v>
          </cell>
          <cell r="G180">
            <v>7.86</v>
          </cell>
          <cell r="H180">
            <v>8.4600000000000009</v>
          </cell>
          <cell r="I180">
            <v>8.91</v>
          </cell>
        </row>
        <row r="181">
          <cell r="A181">
            <v>92150</v>
          </cell>
          <cell r="B181">
            <v>0</v>
          </cell>
          <cell r="C181">
            <v>7.5</v>
          </cell>
          <cell r="D181">
            <v>0</v>
          </cell>
          <cell r="E181">
            <v>7.5</v>
          </cell>
          <cell r="F181">
            <v>7.65</v>
          </cell>
          <cell r="G181">
            <v>7.86</v>
          </cell>
          <cell r="H181">
            <v>8.4600000000000009</v>
          </cell>
          <cell r="I181">
            <v>8.91</v>
          </cell>
        </row>
        <row r="182">
          <cell r="A182">
            <v>92160</v>
          </cell>
          <cell r="B182">
            <v>0</v>
          </cell>
          <cell r="C182">
            <v>7.5</v>
          </cell>
          <cell r="D182">
            <v>0</v>
          </cell>
          <cell r="E182">
            <v>7.5</v>
          </cell>
          <cell r="F182">
            <v>7.65</v>
          </cell>
          <cell r="G182">
            <v>7.86</v>
          </cell>
          <cell r="H182">
            <v>8.4600000000000009</v>
          </cell>
          <cell r="I182">
            <v>8.91</v>
          </cell>
        </row>
        <row r="183">
          <cell r="A183">
            <v>92170</v>
          </cell>
          <cell r="B183">
            <v>0</v>
          </cell>
          <cell r="C183">
            <v>7.5</v>
          </cell>
          <cell r="D183">
            <v>0</v>
          </cell>
          <cell r="E183">
            <v>7.5</v>
          </cell>
          <cell r="F183">
            <v>7.65</v>
          </cell>
          <cell r="G183">
            <v>7.86</v>
          </cell>
          <cell r="H183">
            <v>8.4600000000000009</v>
          </cell>
          <cell r="I183">
            <v>8.91</v>
          </cell>
        </row>
        <row r="184">
          <cell r="A184">
            <v>92178.11</v>
          </cell>
          <cell r="B184" t="str">
            <v>BS</v>
          </cell>
          <cell r="C184">
            <v>7.5</v>
          </cell>
          <cell r="D184">
            <v>0</v>
          </cell>
          <cell r="E184">
            <v>7.5</v>
          </cell>
          <cell r="F184">
            <v>7.65</v>
          </cell>
          <cell r="G184">
            <v>7.86</v>
          </cell>
          <cell r="H184">
            <v>8.4600000000000009</v>
          </cell>
          <cell r="I184">
            <v>8.91</v>
          </cell>
        </row>
        <row r="185">
          <cell r="A185">
            <v>92180</v>
          </cell>
          <cell r="B185">
            <v>0</v>
          </cell>
          <cell r="C185">
            <v>7.5</v>
          </cell>
          <cell r="D185">
            <v>0</v>
          </cell>
          <cell r="E185">
            <v>7.5</v>
          </cell>
          <cell r="F185">
            <v>7.65</v>
          </cell>
          <cell r="G185">
            <v>7.86</v>
          </cell>
          <cell r="H185">
            <v>8.4600000000000009</v>
          </cell>
          <cell r="I185">
            <v>8.91</v>
          </cell>
        </row>
        <row r="186">
          <cell r="A186">
            <v>92190</v>
          </cell>
          <cell r="B186">
            <v>0</v>
          </cell>
          <cell r="C186">
            <v>7.5</v>
          </cell>
          <cell r="D186">
            <v>0</v>
          </cell>
          <cell r="E186">
            <v>7.5</v>
          </cell>
          <cell r="F186">
            <v>7.65</v>
          </cell>
          <cell r="G186">
            <v>7.86</v>
          </cell>
          <cell r="H186">
            <v>8.4600000000000009</v>
          </cell>
          <cell r="I186">
            <v>8.91</v>
          </cell>
        </row>
        <row r="187">
          <cell r="A187">
            <v>92200</v>
          </cell>
          <cell r="B187">
            <v>0</v>
          </cell>
          <cell r="C187">
            <v>7.5</v>
          </cell>
          <cell r="D187">
            <v>0</v>
          </cell>
          <cell r="E187">
            <v>7.5</v>
          </cell>
          <cell r="F187">
            <v>7.65</v>
          </cell>
          <cell r="G187">
            <v>7.86</v>
          </cell>
          <cell r="H187">
            <v>8.4600000000000009</v>
          </cell>
          <cell r="I187">
            <v>8.91</v>
          </cell>
        </row>
        <row r="188">
          <cell r="A188">
            <v>92207.93</v>
          </cell>
          <cell r="B188" t="str">
            <v>BS</v>
          </cell>
          <cell r="C188">
            <v>7.5</v>
          </cell>
          <cell r="D188">
            <v>0</v>
          </cell>
          <cell r="E188">
            <v>7.5</v>
          </cell>
          <cell r="F188">
            <v>7.65</v>
          </cell>
          <cell r="G188">
            <v>7.86</v>
          </cell>
          <cell r="H188">
            <v>8.4600000000000009</v>
          </cell>
          <cell r="I188">
            <v>8.91</v>
          </cell>
        </row>
        <row r="189">
          <cell r="A189">
            <v>92210</v>
          </cell>
          <cell r="B189">
            <v>0</v>
          </cell>
          <cell r="C189">
            <v>7.5</v>
          </cell>
          <cell r="D189">
            <v>0</v>
          </cell>
          <cell r="E189">
            <v>7.5</v>
          </cell>
          <cell r="F189">
            <v>7.65</v>
          </cell>
          <cell r="G189">
            <v>7.86</v>
          </cell>
          <cell r="H189">
            <v>8.4600000000000009</v>
          </cell>
          <cell r="I189">
            <v>8.91</v>
          </cell>
        </row>
        <row r="190">
          <cell r="A190">
            <v>92220</v>
          </cell>
          <cell r="B190">
            <v>0</v>
          </cell>
          <cell r="C190">
            <v>7.5</v>
          </cell>
          <cell r="D190">
            <v>0</v>
          </cell>
          <cell r="E190">
            <v>7.5</v>
          </cell>
          <cell r="F190">
            <v>7.65</v>
          </cell>
          <cell r="G190">
            <v>7.86</v>
          </cell>
          <cell r="H190">
            <v>8.4600000000000009</v>
          </cell>
          <cell r="I190">
            <v>8.91</v>
          </cell>
        </row>
        <row r="191">
          <cell r="A191">
            <v>92230</v>
          </cell>
          <cell r="B191">
            <v>0</v>
          </cell>
          <cell r="C191">
            <v>7.5</v>
          </cell>
          <cell r="D191">
            <v>0</v>
          </cell>
          <cell r="E191">
            <v>7.5</v>
          </cell>
          <cell r="F191">
            <v>7.65</v>
          </cell>
          <cell r="G191">
            <v>7.86</v>
          </cell>
          <cell r="H191">
            <v>8.4600000000000009</v>
          </cell>
          <cell r="I191">
            <v>8.91</v>
          </cell>
        </row>
        <row r="192">
          <cell r="A192">
            <v>92237.93</v>
          </cell>
          <cell r="B192" t="str">
            <v>PX</v>
          </cell>
          <cell r="C192">
            <v>7.5</v>
          </cell>
          <cell r="D192">
            <v>0</v>
          </cell>
          <cell r="E192">
            <v>7.5</v>
          </cell>
          <cell r="F192">
            <v>7.65</v>
          </cell>
          <cell r="G192">
            <v>7.86</v>
          </cell>
          <cell r="H192">
            <v>8.4600000000000009</v>
          </cell>
          <cell r="I192">
            <v>8.91</v>
          </cell>
        </row>
        <row r="193">
          <cell r="A193">
            <v>92240</v>
          </cell>
          <cell r="B193">
            <v>0</v>
          </cell>
          <cell r="C193">
            <v>7.5</v>
          </cell>
          <cell r="D193">
            <v>0.04</v>
          </cell>
          <cell r="E193">
            <v>7.54</v>
          </cell>
          <cell r="F193">
            <v>7.69</v>
          </cell>
          <cell r="G193">
            <v>7.9</v>
          </cell>
          <cell r="H193">
            <v>8.5</v>
          </cell>
          <cell r="I193">
            <v>8.9499999999999993</v>
          </cell>
        </row>
        <row r="194">
          <cell r="A194">
            <v>92250</v>
          </cell>
          <cell r="B194">
            <v>0</v>
          </cell>
          <cell r="C194">
            <v>7.5</v>
          </cell>
          <cell r="D194">
            <v>0.24</v>
          </cell>
          <cell r="E194">
            <v>7.74</v>
          </cell>
          <cell r="F194">
            <v>7.8900000000000006</v>
          </cell>
          <cell r="G194">
            <v>8.1000000000000014</v>
          </cell>
          <cell r="H194">
            <v>8.7000000000000011</v>
          </cell>
          <cell r="I194">
            <v>9.15</v>
          </cell>
        </row>
        <row r="195">
          <cell r="A195">
            <v>92252.93</v>
          </cell>
          <cell r="B195" t="str">
            <v>PC</v>
          </cell>
          <cell r="C195">
            <v>7.5</v>
          </cell>
          <cell r="D195">
            <v>0.3</v>
          </cell>
          <cell r="E195">
            <v>7.8</v>
          </cell>
          <cell r="F195">
            <v>7.95</v>
          </cell>
          <cell r="G195">
            <v>8.16</v>
          </cell>
          <cell r="H195">
            <v>8.76</v>
          </cell>
          <cell r="I195">
            <v>9.2099999999999991</v>
          </cell>
        </row>
        <row r="196">
          <cell r="A196">
            <v>92260</v>
          </cell>
          <cell r="B196">
            <v>0</v>
          </cell>
          <cell r="C196">
            <v>7.5</v>
          </cell>
          <cell r="D196">
            <v>0.44</v>
          </cell>
          <cell r="E196">
            <v>7.94</v>
          </cell>
          <cell r="F196">
            <v>8.09</v>
          </cell>
          <cell r="G196">
            <v>8.3000000000000007</v>
          </cell>
          <cell r="H196">
            <v>8.9</v>
          </cell>
          <cell r="I196">
            <v>9.35</v>
          </cell>
        </row>
        <row r="197">
          <cell r="A197">
            <v>92267.93</v>
          </cell>
          <cell r="B197" t="str">
            <v>PY - MSE</v>
          </cell>
          <cell r="C197">
            <v>7.5</v>
          </cell>
          <cell r="D197">
            <v>0.6</v>
          </cell>
          <cell r="E197">
            <v>8.1</v>
          </cell>
          <cell r="F197">
            <v>8.25</v>
          </cell>
          <cell r="G197">
            <v>8.4600000000000009</v>
          </cell>
          <cell r="H197">
            <v>9.06</v>
          </cell>
          <cell r="I197">
            <v>9.51</v>
          </cell>
        </row>
        <row r="198">
          <cell r="A198">
            <v>92270</v>
          </cell>
          <cell r="B198">
            <v>0</v>
          </cell>
          <cell r="C198">
            <v>7.5</v>
          </cell>
          <cell r="D198">
            <v>0.6</v>
          </cell>
          <cell r="E198">
            <v>8.1</v>
          </cell>
          <cell r="F198">
            <v>8.25</v>
          </cell>
          <cell r="G198">
            <v>8.4600000000000009</v>
          </cell>
          <cell r="H198">
            <v>9.06</v>
          </cell>
          <cell r="I198">
            <v>9.51</v>
          </cell>
        </row>
        <row r="199">
          <cell r="A199">
            <v>92280</v>
          </cell>
          <cell r="B199">
            <v>0</v>
          </cell>
          <cell r="C199">
            <v>7.5</v>
          </cell>
          <cell r="D199">
            <v>0.6</v>
          </cell>
          <cell r="E199">
            <v>8.1</v>
          </cell>
          <cell r="F199">
            <v>8.25</v>
          </cell>
          <cell r="G199">
            <v>8.4600000000000009</v>
          </cell>
          <cell r="H199">
            <v>9.06</v>
          </cell>
          <cell r="I199">
            <v>9.51</v>
          </cell>
        </row>
        <row r="200">
          <cell r="A200">
            <v>92290</v>
          </cell>
          <cell r="B200">
            <v>0</v>
          </cell>
          <cell r="C200">
            <v>7.5</v>
          </cell>
          <cell r="D200">
            <v>0.6</v>
          </cell>
          <cell r="E200">
            <v>8.1</v>
          </cell>
          <cell r="F200">
            <v>8.25</v>
          </cell>
          <cell r="G200">
            <v>8.4600000000000009</v>
          </cell>
          <cell r="H200">
            <v>9.06</v>
          </cell>
          <cell r="I200">
            <v>9.51</v>
          </cell>
        </row>
        <row r="201">
          <cell r="A201">
            <v>92300</v>
          </cell>
          <cell r="B201">
            <v>0</v>
          </cell>
          <cell r="C201">
            <v>7.5</v>
          </cell>
          <cell r="D201">
            <v>0.6</v>
          </cell>
          <cell r="E201">
            <v>8.1</v>
          </cell>
          <cell r="F201">
            <v>8.25</v>
          </cell>
          <cell r="G201">
            <v>8.4600000000000009</v>
          </cell>
          <cell r="H201">
            <v>9.06</v>
          </cell>
          <cell r="I201">
            <v>9.51</v>
          </cell>
        </row>
        <row r="202">
          <cell r="A202">
            <v>92310</v>
          </cell>
          <cell r="B202">
            <v>0</v>
          </cell>
          <cell r="C202">
            <v>7.5</v>
          </cell>
          <cell r="D202">
            <v>0.6</v>
          </cell>
          <cell r="E202">
            <v>8.1</v>
          </cell>
          <cell r="F202">
            <v>8.25</v>
          </cell>
          <cell r="G202">
            <v>8.4600000000000009</v>
          </cell>
          <cell r="H202">
            <v>9.06</v>
          </cell>
          <cell r="I202">
            <v>9.51</v>
          </cell>
        </row>
        <row r="203">
          <cell r="A203">
            <v>92320</v>
          </cell>
          <cell r="B203">
            <v>0</v>
          </cell>
          <cell r="C203">
            <v>7.5</v>
          </cell>
          <cell r="D203">
            <v>0.6</v>
          </cell>
          <cell r="E203">
            <v>8.1</v>
          </cell>
          <cell r="F203">
            <v>8.25</v>
          </cell>
          <cell r="G203">
            <v>8.4600000000000009</v>
          </cell>
          <cell r="H203">
            <v>9.06</v>
          </cell>
          <cell r="I203">
            <v>9.51</v>
          </cell>
        </row>
        <row r="204">
          <cell r="A204">
            <v>92330</v>
          </cell>
          <cell r="B204">
            <v>0</v>
          </cell>
          <cell r="C204">
            <v>7.5</v>
          </cell>
          <cell r="D204">
            <v>0.6</v>
          </cell>
          <cell r="E204">
            <v>8.1</v>
          </cell>
          <cell r="F204">
            <v>8.25</v>
          </cell>
          <cell r="G204">
            <v>8.4600000000000009</v>
          </cell>
          <cell r="H204">
            <v>9.06</v>
          </cell>
          <cell r="I204">
            <v>9.51</v>
          </cell>
        </row>
        <row r="205">
          <cell r="A205">
            <v>92340</v>
          </cell>
          <cell r="B205">
            <v>0</v>
          </cell>
          <cell r="C205">
            <v>7.5</v>
          </cell>
          <cell r="D205">
            <v>0.6</v>
          </cell>
          <cell r="E205">
            <v>8.1</v>
          </cell>
          <cell r="F205">
            <v>8.25</v>
          </cell>
          <cell r="G205">
            <v>8.4600000000000009</v>
          </cell>
          <cell r="H205">
            <v>9.06</v>
          </cell>
          <cell r="I205">
            <v>9.51</v>
          </cell>
        </row>
        <row r="206">
          <cell r="A206">
            <v>92347.61</v>
          </cell>
          <cell r="B206" t="str">
            <v>PY - MSE</v>
          </cell>
          <cell r="C206">
            <v>7.5</v>
          </cell>
          <cell r="D206">
            <v>0.6</v>
          </cell>
          <cell r="E206">
            <v>8.1</v>
          </cell>
          <cell r="F206">
            <v>8.25</v>
          </cell>
          <cell r="G206">
            <v>8.4600000000000009</v>
          </cell>
          <cell r="H206">
            <v>9.06</v>
          </cell>
          <cell r="I206">
            <v>9.51</v>
          </cell>
        </row>
        <row r="207">
          <cell r="A207">
            <v>92350</v>
          </cell>
          <cell r="B207">
            <v>0</v>
          </cell>
          <cell r="C207">
            <v>7.5</v>
          </cell>
          <cell r="D207">
            <v>0.55000000000000004</v>
          </cell>
          <cell r="E207">
            <v>8.0500000000000007</v>
          </cell>
          <cell r="F207">
            <v>8.2000000000000011</v>
          </cell>
          <cell r="G207">
            <v>8.4100000000000019</v>
          </cell>
          <cell r="H207">
            <v>9.0100000000000016</v>
          </cell>
          <cell r="I207">
            <v>9.4600000000000009</v>
          </cell>
        </row>
        <row r="208">
          <cell r="A208">
            <v>92360</v>
          </cell>
          <cell r="B208">
            <v>0</v>
          </cell>
          <cell r="C208">
            <v>7.5</v>
          </cell>
          <cell r="D208">
            <v>0.35</v>
          </cell>
          <cell r="E208">
            <v>7.85</v>
          </cell>
          <cell r="F208">
            <v>8</v>
          </cell>
          <cell r="G208">
            <v>8.2100000000000009</v>
          </cell>
          <cell r="H208">
            <v>8.81</v>
          </cell>
          <cell r="I208">
            <v>9.26</v>
          </cell>
        </row>
        <row r="209">
          <cell r="A209">
            <v>92362.61</v>
          </cell>
          <cell r="B209" t="str">
            <v>PT</v>
          </cell>
          <cell r="C209">
            <v>7.5</v>
          </cell>
          <cell r="D209">
            <v>0.3</v>
          </cell>
          <cell r="E209">
            <v>7.8</v>
          </cell>
          <cell r="F209">
            <v>7.95</v>
          </cell>
          <cell r="G209">
            <v>8.16</v>
          </cell>
          <cell r="H209">
            <v>8.76</v>
          </cell>
          <cell r="I209">
            <v>9.2099999999999991</v>
          </cell>
        </row>
        <row r="210">
          <cell r="A210">
            <v>92370</v>
          </cell>
          <cell r="B210">
            <v>0</v>
          </cell>
          <cell r="C210">
            <v>7.5</v>
          </cell>
          <cell r="D210">
            <v>0.15</v>
          </cell>
          <cell r="E210">
            <v>7.65</v>
          </cell>
          <cell r="F210">
            <v>7.8000000000000007</v>
          </cell>
          <cell r="G210">
            <v>8.0100000000000016</v>
          </cell>
          <cell r="H210">
            <v>8.6100000000000012</v>
          </cell>
          <cell r="I210">
            <v>9.06</v>
          </cell>
        </row>
        <row r="211">
          <cell r="A211">
            <v>92377.61</v>
          </cell>
          <cell r="B211" t="str">
            <v>PX</v>
          </cell>
          <cell r="C211">
            <v>7.5</v>
          </cell>
          <cell r="D211">
            <v>0</v>
          </cell>
          <cell r="E211">
            <v>7.5</v>
          </cell>
          <cell r="F211">
            <v>7.65</v>
          </cell>
          <cell r="G211">
            <v>7.86</v>
          </cell>
          <cell r="H211">
            <v>8.4600000000000009</v>
          </cell>
          <cell r="I211">
            <v>8.91</v>
          </cell>
        </row>
        <row r="212">
          <cell r="A212">
            <v>92380</v>
          </cell>
          <cell r="B212">
            <v>0</v>
          </cell>
          <cell r="C212">
            <v>7.5</v>
          </cell>
          <cell r="D212">
            <v>0</v>
          </cell>
          <cell r="E212">
            <v>7.5</v>
          </cell>
          <cell r="F212">
            <v>7.65</v>
          </cell>
          <cell r="G212">
            <v>7.86</v>
          </cell>
          <cell r="H212">
            <v>8.4600000000000009</v>
          </cell>
          <cell r="I212">
            <v>8.91</v>
          </cell>
        </row>
        <row r="213">
          <cell r="A213">
            <v>92390</v>
          </cell>
          <cell r="B213">
            <v>0</v>
          </cell>
          <cell r="C213">
            <v>7.5</v>
          </cell>
          <cell r="D213">
            <v>0</v>
          </cell>
          <cell r="E213">
            <v>7.5</v>
          </cell>
          <cell r="F213">
            <v>7.65</v>
          </cell>
          <cell r="G213">
            <v>7.86</v>
          </cell>
          <cell r="H213">
            <v>8.4600000000000009</v>
          </cell>
          <cell r="I213">
            <v>8.91</v>
          </cell>
        </row>
        <row r="214">
          <cell r="A214">
            <v>92400</v>
          </cell>
          <cell r="B214">
            <v>0</v>
          </cell>
          <cell r="C214">
            <v>7.5</v>
          </cell>
          <cell r="D214">
            <v>0</v>
          </cell>
          <cell r="E214">
            <v>7.5</v>
          </cell>
          <cell r="F214">
            <v>7.65</v>
          </cell>
          <cell r="G214">
            <v>7.86</v>
          </cell>
          <cell r="H214">
            <v>8.4600000000000009</v>
          </cell>
          <cell r="I214">
            <v>8.91</v>
          </cell>
        </row>
        <row r="215">
          <cell r="A215">
            <v>92407.61</v>
          </cell>
          <cell r="B215" t="str">
            <v>BS</v>
          </cell>
          <cell r="C215">
            <v>7.5</v>
          </cell>
          <cell r="D215">
            <v>0</v>
          </cell>
          <cell r="E215">
            <v>7.5</v>
          </cell>
          <cell r="F215">
            <v>7.65</v>
          </cell>
          <cell r="G215">
            <v>7.86</v>
          </cell>
          <cell r="H215">
            <v>8.4600000000000009</v>
          </cell>
          <cell r="I215">
            <v>8.91</v>
          </cell>
        </row>
        <row r="216">
          <cell r="A216">
            <v>92410</v>
          </cell>
          <cell r="B216">
            <v>0</v>
          </cell>
          <cell r="C216">
            <v>7.5</v>
          </cell>
          <cell r="D216">
            <v>0</v>
          </cell>
          <cell r="E216">
            <v>7.5</v>
          </cell>
          <cell r="F216">
            <v>7.65</v>
          </cell>
          <cell r="G216">
            <v>7.86</v>
          </cell>
          <cell r="H216">
            <v>8.4600000000000009</v>
          </cell>
          <cell r="I216">
            <v>8.91</v>
          </cell>
        </row>
        <row r="217">
          <cell r="A217">
            <v>92420</v>
          </cell>
          <cell r="B217">
            <v>0</v>
          </cell>
          <cell r="C217">
            <v>7.5</v>
          </cell>
          <cell r="D217">
            <v>0</v>
          </cell>
          <cell r="E217">
            <v>7.5</v>
          </cell>
          <cell r="F217">
            <v>7.65</v>
          </cell>
          <cell r="G217">
            <v>7.86</v>
          </cell>
          <cell r="H217">
            <v>8.4600000000000009</v>
          </cell>
          <cell r="I217">
            <v>8.91</v>
          </cell>
        </row>
        <row r="218">
          <cell r="A218">
            <v>92430</v>
          </cell>
          <cell r="B218">
            <v>0</v>
          </cell>
          <cell r="C218">
            <v>7.5</v>
          </cell>
          <cell r="D218">
            <v>0</v>
          </cell>
          <cell r="E218">
            <v>7.5</v>
          </cell>
          <cell r="F218">
            <v>7.65</v>
          </cell>
          <cell r="G218">
            <v>7.86</v>
          </cell>
          <cell r="H218">
            <v>8.4600000000000009</v>
          </cell>
          <cell r="I218">
            <v>8.91</v>
          </cell>
        </row>
        <row r="219">
          <cell r="A219">
            <v>92435.24</v>
          </cell>
          <cell r="B219" t="str">
            <v>BS</v>
          </cell>
          <cell r="C219">
            <v>7.5</v>
          </cell>
          <cell r="D219">
            <v>0</v>
          </cell>
          <cell r="E219">
            <v>7.5</v>
          </cell>
          <cell r="F219">
            <v>7.65</v>
          </cell>
          <cell r="G219">
            <v>7.86</v>
          </cell>
          <cell r="H219">
            <v>8.4600000000000009</v>
          </cell>
          <cell r="I219">
            <v>8.91</v>
          </cell>
        </row>
        <row r="220">
          <cell r="A220">
            <v>92440</v>
          </cell>
          <cell r="B220">
            <v>0</v>
          </cell>
          <cell r="C220">
            <v>7.5</v>
          </cell>
          <cell r="D220">
            <v>0</v>
          </cell>
          <cell r="E220">
            <v>7.5</v>
          </cell>
          <cell r="F220">
            <v>7.65</v>
          </cell>
          <cell r="G220">
            <v>7.86</v>
          </cell>
          <cell r="H220">
            <v>8.4600000000000009</v>
          </cell>
          <cell r="I220">
            <v>8.91</v>
          </cell>
        </row>
        <row r="221">
          <cell r="A221">
            <v>92450</v>
          </cell>
          <cell r="B221">
            <v>0</v>
          </cell>
          <cell r="C221">
            <v>7.5</v>
          </cell>
          <cell r="D221">
            <v>0</v>
          </cell>
          <cell r="E221">
            <v>7.5</v>
          </cell>
          <cell r="F221">
            <v>7.65</v>
          </cell>
          <cell r="G221">
            <v>7.86</v>
          </cell>
          <cell r="H221">
            <v>8.4600000000000009</v>
          </cell>
          <cell r="I221">
            <v>8.91</v>
          </cell>
        </row>
        <row r="222">
          <cell r="A222">
            <v>92460</v>
          </cell>
          <cell r="B222">
            <v>0</v>
          </cell>
          <cell r="C222">
            <v>7.5</v>
          </cell>
          <cell r="D222">
            <v>0</v>
          </cell>
          <cell r="E222">
            <v>7.5</v>
          </cell>
          <cell r="F222">
            <v>7.65</v>
          </cell>
          <cell r="G222">
            <v>7.86</v>
          </cell>
          <cell r="H222">
            <v>8.4600000000000009</v>
          </cell>
          <cell r="I222">
            <v>8.91</v>
          </cell>
        </row>
        <row r="223">
          <cell r="A223">
            <v>92465.24</v>
          </cell>
          <cell r="B223" t="str">
            <v>PX</v>
          </cell>
          <cell r="C223">
            <v>7.5</v>
          </cell>
          <cell r="D223">
            <v>0</v>
          </cell>
          <cell r="E223">
            <v>7.5</v>
          </cell>
          <cell r="F223">
            <v>7.65</v>
          </cell>
          <cell r="G223">
            <v>7.86</v>
          </cell>
          <cell r="H223">
            <v>8.4600000000000009</v>
          </cell>
          <cell r="I223">
            <v>8.91</v>
          </cell>
        </row>
        <row r="224">
          <cell r="A224">
            <v>92470</v>
          </cell>
          <cell r="B224">
            <v>0</v>
          </cell>
          <cell r="C224">
            <v>7.5</v>
          </cell>
          <cell r="D224">
            <v>0.09</v>
          </cell>
          <cell r="E224">
            <v>7.59</v>
          </cell>
          <cell r="F224">
            <v>7.74</v>
          </cell>
          <cell r="G224">
            <v>7.95</v>
          </cell>
          <cell r="H224">
            <v>8.5500000000000007</v>
          </cell>
          <cell r="I224">
            <v>9</v>
          </cell>
        </row>
        <row r="225">
          <cell r="A225">
            <v>92480</v>
          </cell>
          <cell r="B225">
            <v>0</v>
          </cell>
          <cell r="C225">
            <v>7.5</v>
          </cell>
          <cell r="D225">
            <v>0.28999999999999998</v>
          </cell>
          <cell r="E225">
            <v>7.79</v>
          </cell>
          <cell r="F225">
            <v>7.94</v>
          </cell>
          <cell r="G225">
            <v>8.15</v>
          </cell>
          <cell r="H225">
            <v>8.75</v>
          </cell>
          <cell r="I225">
            <v>9.1999999999999993</v>
          </cell>
        </row>
        <row r="226">
          <cell r="A226">
            <v>92480.24</v>
          </cell>
          <cell r="B226" t="str">
            <v>PC</v>
          </cell>
          <cell r="C226">
            <v>7.5</v>
          </cell>
          <cell r="D226">
            <v>0.3</v>
          </cell>
          <cell r="E226">
            <v>7.8</v>
          </cell>
          <cell r="F226">
            <v>7.95</v>
          </cell>
          <cell r="G226">
            <v>8.16</v>
          </cell>
          <cell r="H226">
            <v>8.76</v>
          </cell>
          <cell r="I226">
            <v>9.2099999999999991</v>
          </cell>
        </row>
        <row r="227">
          <cell r="A227">
            <v>92490</v>
          </cell>
          <cell r="B227">
            <v>0</v>
          </cell>
          <cell r="C227">
            <v>7.5</v>
          </cell>
          <cell r="D227">
            <v>0.49</v>
          </cell>
          <cell r="E227">
            <v>7.99</v>
          </cell>
          <cell r="F227">
            <v>8.14</v>
          </cell>
          <cell r="G227">
            <v>8.3500000000000014</v>
          </cell>
          <cell r="H227">
            <v>8.9500000000000011</v>
          </cell>
          <cell r="I227">
            <v>9.4</v>
          </cell>
        </row>
        <row r="228">
          <cell r="A228">
            <v>92495.24</v>
          </cell>
          <cell r="B228" t="str">
            <v>PY - MSE</v>
          </cell>
          <cell r="C228">
            <v>7.5</v>
          </cell>
          <cell r="D228">
            <v>0.6</v>
          </cell>
          <cell r="E228">
            <v>8.1</v>
          </cell>
          <cell r="F228">
            <v>8.25</v>
          </cell>
          <cell r="G228">
            <v>8.4600000000000009</v>
          </cell>
          <cell r="H228">
            <v>9.06</v>
          </cell>
          <cell r="I228">
            <v>9.51</v>
          </cell>
        </row>
        <row r="229">
          <cell r="A229">
            <v>92500</v>
          </cell>
          <cell r="B229">
            <v>0</v>
          </cell>
          <cell r="C229">
            <v>7.5</v>
          </cell>
          <cell r="D229">
            <v>0.6</v>
          </cell>
          <cell r="E229">
            <v>8.1</v>
          </cell>
          <cell r="F229">
            <v>8.25</v>
          </cell>
          <cell r="G229">
            <v>8.4600000000000009</v>
          </cell>
          <cell r="H229">
            <v>9.06</v>
          </cell>
          <cell r="I229">
            <v>9.51</v>
          </cell>
        </row>
        <row r="230">
          <cell r="A230">
            <v>92510</v>
          </cell>
          <cell r="B230">
            <v>0</v>
          </cell>
          <cell r="C230">
            <v>7.5</v>
          </cell>
          <cell r="D230">
            <v>0.6</v>
          </cell>
          <cell r="E230">
            <v>8.1</v>
          </cell>
          <cell r="F230">
            <v>8.25</v>
          </cell>
          <cell r="G230">
            <v>8.4600000000000009</v>
          </cell>
          <cell r="H230">
            <v>9.06</v>
          </cell>
          <cell r="I230">
            <v>9.51</v>
          </cell>
        </row>
        <row r="231">
          <cell r="A231">
            <v>92520</v>
          </cell>
          <cell r="B231">
            <v>0</v>
          </cell>
          <cell r="C231">
            <v>7.5</v>
          </cell>
          <cell r="D231">
            <v>0.6</v>
          </cell>
          <cell r="E231">
            <v>8.1</v>
          </cell>
          <cell r="F231">
            <v>8.25</v>
          </cell>
          <cell r="G231">
            <v>8.4600000000000009</v>
          </cell>
          <cell r="H231">
            <v>9.06</v>
          </cell>
          <cell r="I231">
            <v>9.51</v>
          </cell>
        </row>
        <row r="232">
          <cell r="A232">
            <v>92530</v>
          </cell>
          <cell r="B232">
            <v>0</v>
          </cell>
          <cell r="C232">
            <v>7.5</v>
          </cell>
          <cell r="D232">
            <v>0.6</v>
          </cell>
          <cell r="E232">
            <v>8.1</v>
          </cell>
          <cell r="F232">
            <v>8.25</v>
          </cell>
          <cell r="G232">
            <v>8.4600000000000009</v>
          </cell>
          <cell r="H232">
            <v>9.06</v>
          </cell>
          <cell r="I232">
            <v>9.51</v>
          </cell>
        </row>
        <row r="233">
          <cell r="A233">
            <v>92540</v>
          </cell>
          <cell r="B233">
            <v>0</v>
          </cell>
          <cell r="C233">
            <v>7.5</v>
          </cell>
          <cell r="D233">
            <v>0.6</v>
          </cell>
          <cell r="E233">
            <v>8.1</v>
          </cell>
          <cell r="F233">
            <v>8.25</v>
          </cell>
          <cell r="G233">
            <v>8.4600000000000009</v>
          </cell>
          <cell r="H233">
            <v>9.06</v>
          </cell>
          <cell r="I233">
            <v>9.51</v>
          </cell>
        </row>
        <row r="234">
          <cell r="A234">
            <v>92550</v>
          </cell>
          <cell r="B234">
            <v>0</v>
          </cell>
          <cell r="C234">
            <v>7.5</v>
          </cell>
          <cell r="D234">
            <v>0.6</v>
          </cell>
          <cell r="E234">
            <v>8.1</v>
          </cell>
          <cell r="F234">
            <v>8.25</v>
          </cell>
          <cell r="G234">
            <v>8.4600000000000009</v>
          </cell>
          <cell r="H234">
            <v>9.06</v>
          </cell>
          <cell r="I234">
            <v>9.51</v>
          </cell>
        </row>
        <row r="235">
          <cell r="A235">
            <v>92560</v>
          </cell>
          <cell r="B235">
            <v>0</v>
          </cell>
          <cell r="C235">
            <v>7.5</v>
          </cell>
          <cell r="D235">
            <v>0.6</v>
          </cell>
          <cell r="E235">
            <v>8.1</v>
          </cell>
          <cell r="F235">
            <v>8.25</v>
          </cell>
          <cell r="G235">
            <v>8.4600000000000009</v>
          </cell>
          <cell r="H235">
            <v>9.06</v>
          </cell>
          <cell r="I235">
            <v>9.51</v>
          </cell>
        </row>
        <row r="236">
          <cell r="A236">
            <v>92570</v>
          </cell>
          <cell r="B236">
            <v>0</v>
          </cell>
          <cell r="C236">
            <v>7.5</v>
          </cell>
          <cell r="D236">
            <v>0.6</v>
          </cell>
          <cell r="E236">
            <v>8.1</v>
          </cell>
          <cell r="F236">
            <v>8.25</v>
          </cell>
          <cell r="G236">
            <v>8.4600000000000009</v>
          </cell>
          <cell r="H236">
            <v>9.06</v>
          </cell>
          <cell r="I236">
            <v>9.51</v>
          </cell>
        </row>
        <row r="237">
          <cell r="A237">
            <v>92580</v>
          </cell>
          <cell r="B237">
            <v>0</v>
          </cell>
          <cell r="C237">
            <v>7.5</v>
          </cell>
          <cell r="D237">
            <v>0.6</v>
          </cell>
          <cell r="E237">
            <v>8.1</v>
          </cell>
          <cell r="F237">
            <v>8.25</v>
          </cell>
          <cell r="G237">
            <v>8.4600000000000009</v>
          </cell>
          <cell r="H237">
            <v>9.06</v>
          </cell>
          <cell r="I237">
            <v>9.51</v>
          </cell>
        </row>
        <row r="238">
          <cell r="A238">
            <v>92590</v>
          </cell>
          <cell r="B238">
            <v>0</v>
          </cell>
          <cell r="C238">
            <v>7.5</v>
          </cell>
          <cell r="D238">
            <v>0.6</v>
          </cell>
          <cell r="E238">
            <v>8.1</v>
          </cell>
          <cell r="F238">
            <v>8.25</v>
          </cell>
          <cell r="G238">
            <v>8.4600000000000009</v>
          </cell>
          <cell r="H238">
            <v>9.06</v>
          </cell>
          <cell r="I238">
            <v>9.51</v>
          </cell>
        </row>
        <row r="239">
          <cell r="A239">
            <v>92600</v>
          </cell>
          <cell r="B239">
            <v>0</v>
          </cell>
          <cell r="C239">
            <v>7.5</v>
          </cell>
          <cell r="D239">
            <v>0.6</v>
          </cell>
          <cell r="E239">
            <v>8.1</v>
          </cell>
          <cell r="F239">
            <v>8.25</v>
          </cell>
          <cell r="G239">
            <v>8.4600000000000009</v>
          </cell>
          <cell r="H239">
            <v>9.06</v>
          </cell>
          <cell r="I239">
            <v>9.51</v>
          </cell>
        </row>
        <row r="240">
          <cell r="A240">
            <v>92610</v>
          </cell>
          <cell r="B240">
            <v>0</v>
          </cell>
          <cell r="C240">
            <v>7.5</v>
          </cell>
          <cell r="D240">
            <v>0.6</v>
          </cell>
          <cell r="E240">
            <v>8.1</v>
          </cell>
          <cell r="F240">
            <v>8.25</v>
          </cell>
          <cell r="G240">
            <v>8.4600000000000009</v>
          </cell>
          <cell r="H240">
            <v>9.06</v>
          </cell>
          <cell r="I240">
            <v>9.51</v>
          </cell>
        </row>
        <row r="241">
          <cell r="A241">
            <v>92620</v>
          </cell>
          <cell r="B241">
            <v>0</v>
          </cell>
          <cell r="C241">
            <v>7.5</v>
          </cell>
          <cell r="D241">
            <v>0.6</v>
          </cell>
          <cell r="E241">
            <v>8.1</v>
          </cell>
          <cell r="F241">
            <v>8.25</v>
          </cell>
          <cell r="G241">
            <v>8.4600000000000009</v>
          </cell>
          <cell r="H241">
            <v>9.06</v>
          </cell>
          <cell r="I241">
            <v>9.51</v>
          </cell>
        </row>
        <row r="242">
          <cell r="A242">
            <v>92630</v>
          </cell>
          <cell r="B242">
            <v>0</v>
          </cell>
          <cell r="C242">
            <v>7.5</v>
          </cell>
          <cell r="D242">
            <v>0.6</v>
          </cell>
          <cell r="E242">
            <v>8.1</v>
          </cell>
          <cell r="F242">
            <v>8.25</v>
          </cell>
          <cell r="G242">
            <v>8.4600000000000009</v>
          </cell>
          <cell r="H242">
            <v>9.06</v>
          </cell>
          <cell r="I242">
            <v>9.51</v>
          </cell>
        </row>
        <row r="243">
          <cell r="A243">
            <v>92640</v>
          </cell>
          <cell r="B243">
            <v>0</v>
          </cell>
          <cell r="C243">
            <v>7.5</v>
          </cell>
          <cell r="D243">
            <v>0.6</v>
          </cell>
          <cell r="E243">
            <v>8.1</v>
          </cell>
          <cell r="F243">
            <v>8.25</v>
          </cell>
          <cell r="G243">
            <v>8.4600000000000009</v>
          </cell>
          <cell r="H243">
            <v>9.06</v>
          </cell>
          <cell r="I243">
            <v>9.51</v>
          </cell>
        </row>
        <row r="244">
          <cell r="A244">
            <v>92650</v>
          </cell>
          <cell r="B244">
            <v>0</v>
          </cell>
          <cell r="C244">
            <v>7.5</v>
          </cell>
          <cell r="D244">
            <v>0.6</v>
          </cell>
          <cell r="E244">
            <v>8.1</v>
          </cell>
          <cell r="F244">
            <v>8.25</v>
          </cell>
          <cell r="G244">
            <v>8.4600000000000009</v>
          </cell>
          <cell r="H244">
            <v>9.06</v>
          </cell>
          <cell r="I244">
            <v>9.51</v>
          </cell>
        </row>
        <row r="245">
          <cell r="A245">
            <v>92660</v>
          </cell>
          <cell r="B245">
            <v>0</v>
          </cell>
          <cell r="C245">
            <v>7.5</v>
          </cell>
          <cell r="D245">
            <v>0.6</v>
          </cell>
          <cell r="E245">
            <v>8.1</v>
          </cell>
          <cell r="F245">
            <v>8.25</v>
          </cell>
          <cell r="G245">
            <v>8.4600000000000009</v>
          </cell>
          <cell r="H245">
            <v>9.06</v>
          </cell>
          <cell r="I245">
            <v>9.51</v>
          </cell>
        </row>
        <row r="246">
          <cell r="A246">
            <v>92670</v>
          </cell>
          <cell r="B246">
            <v>0</v>
          </cell>
          <cell r="C246">
            <v>7.5</v>
          </cell>
          <cell r="D246">
            <v>0.6</v>
          </cell>
          <cell r="E246">
            <v>8.1</v>
          </cell>
          <cell r="F246">
            <v>8.25</v>
          </cell>
          <cell r="G246">
            <v>8.4600000000000009</v>
          </cell>
          <cell r="H246">
            <v>9.06</v>
          </cell>
          <cell r="I246">
            <v>9.51</v>
          </cell>
        </row>
        <row r="247">
          <cell r="A247">
            <v>92680</v>
          </cell>
          <cell r="B247">
            <v>0</v>
          </cell>
          <cell r="C247">
            <v>7.5</v>
          </cell>
          <cell r="D247">
            <v>0.6</v>
          </cell>
          <cell r="E247">
            <v>8.1</v>
          </cell>
          <cell r="F247">
            <v>8.25</v>
          </cell>
          <cell r="G247">
            <v>8.4600000000000009</v>
          </cell>
          <cell r="H247">
            <v>9.06</v>
          </cell>
          <cell r="I247">
            <v>9.51</v>
          </cell>
        </row>
        <row r="248">
          <cell r="A248">
            <v>92690</v>
          </cell>
          <cell r="B248">
            <v>0</v>
          </cell>
          <cell r="C248">
            <v>7.5</v>
          </cell>
          <cell r="D248">
            <v>0.6</v>
          </cell>
          <cell r="E248">
            <v>8.1</v>
          </cell>
          <cell r="F248">
            <v>8.25</v>
          </cell>
          <cell r="G248">
            <v>8.4600000000000009</v>
          </cell>
          <cell r="H248">
            <v>9.06</v>
          </cell>
          <cell r="I248">
            <v>9.51</v>
          </cell>
        </row>
        <row r="249">
          <cell r="A249">
            <v>92700</v>
          </cell>
          <cell r="B249">
            <v>0</v>
          </cell>
          <cell r="C249">
            <v>7.5</v>
          </cell>
          <cell r="D249">
            <v>0.6</v>
          </cell>
          <cell r="E249">
            <v>8.1</v>
          </cell>
          <cell r="F249">
            <v>8.25</v>
          </cell>
          <cell r="G249">
            <v>8.4600000000000009</v>
          </cell>
          <cell r="H249">
            <v>9.06</v>
          </cell>
          <cell r="I249">
            <v>9.51</v>
          </cell>
        </row>
        <row r="250">
          <cell r="A250">
            <v>92710</v>
          </cell>
          <cell r="B250">
            <v>0</v>
          </cell>
          <cell r="C250">
            <v>7.5</v>
          </cell>
          <cell r="D250">
            <v>0.6</v>
          </cell>
          <cell r="E250">
            <v>8.1</v>
          </cell>
          <cell r="F250">
            <v>8.25</v>
          </cell>
          <cell r="G250">
            <v>8.4600000000000009</v>
          </cell>
          <cell r="H250">
            <v>9.06</v>
          </cell>
          <cell r="I250">
            <v>9.51</v>
          </cell>
        </row>
        <row r="251">
          <cell r="A251">
            <v>92720</v>
          </cell>
          <cell r="B251">
            <v>0</v>
          </cell>
          <cell r="C251">
            <v>7.5</v>
          </cell>
          <cell r="D251">
            <v>0.6</v>
          </cell>
          <cell r="E251">
            <v>8.1</v>
          </cell>
          <cell r="F251">
            <v>8.25</v>
          </cell>
          <cell r="G251">
            <v>8.4600000000000009</v>
          </cell>
          <cell r="H251">
            <v>9.06</v>
          </cell>
          <cell r="I251">
            <v>9.51</v>
          </cell>
        </row>
        <row r="252">
          <cell r="A252">
            <v>92730</v>
          </cell>
          <cell r="B252">
            <v>0</v>
          </cell>
          <cell r="C252">
            <v>7.5</v>
          </cell>
          <cell r="D252">
            <v>0.6</v>
          </cell>
          <cell r="E252">
            <v>8.1</v>
          </cell>
          <cell r="F252">
            <v>8.25</v>
          </cell>
          <cell r="G252">
            <v>8.4600000000000009</v>
          </cell>
          <cell r="H252">
            <v>9.06</v>
          </cell>
          <cell r="I252">
            <v>9.51</v>
          </cell>
        </row>
        <row r="253">
          <cell r="A253">
            <v>92740</v>
          </cell>
          <cell r="B253">
            <v>0</v>
          </cell>
          <cell r="C253">
            <v>7.5</v>
          </cell>
          <cell r="D253">
            <v>0.6</v>
          </cell>
          <cell r="E253">
            <v>8.1</v>
          </cell>
          <cell r="F253">
            <v>8.25</v>
          </cell>
          <cell r="G253">
            <v>8.4600000000000009</v>
          </cell>
          <cell r="H253">
            <v>9.06</v>
          </cell>
          <cell r="I253">
            <v>9.51</v>
          </cell>
        </row>
        <row r="254">
          <cell r="A254">
            <v>92750</v>
          </cell>
          <cell r="B254">
            <v>0</v>
          </cell>
          <cell r="C254">
            <v>7.5</v>
          </cell>
          <cell r="D254">
            <v>0.6</v>
          </cell>
          <cell r="E254">
            <v>8.1</v>
          </cell>
          <cell r="F254">
            <v>8.25</v>
          </cell>
          <cell r="G254">
            <v>8.4600000000000009</v>
          </cell>
          <cell r="H254">
            <v>9.06</v>
          </cell>
          <cell r="I254">
            <v>9.51</v>
          </cell>
        </row>
        <row r="255">
          <cell r="A255">
            <v>92760</v>
          </cell>
          <cell r="B255">
            <v>0</v>
          </cell>
          <cell r="C255">
            <v>7.5</v>
          </cell>
          <cell r="D255">
            <v>0.6</v>
          </cell>
          <cell r="E255">
            <v>8.1</v>
          </cell>
          <cell r="F255">
            <v>8.25</v>
          </cell>
          <cell r="G255">
            <v>8.4600000000000009</v>
          </cell>
          <cell r="H255">
            <v>9.06</v>
          </cell>
          <cell r="I255">
            <v>9.51</v>
          </cell>
        </row>
        <row r="256">
          <cell r="A256">
            <v>92770</v>
          </cell>
          <cell r="B256">
            <v>0</v>
          </cell>
          <cell r="C256">
            <v>7.5</v>
          </cell>
          <cell r="D256">
            <v>0.6</v>
          </cell>
          <cell r="E256">
            <v>8.1</v>
          </cell>
          <cell r="F256">
            <v>8.25</v>
          </cell>
          <cell r="G256">
            <v>8.4600000000000009</v>
          </cell>
          <cell r="H256">
            <v>9.06</v>
          </cell>
          <cell r="I256">
            <v>9.51</v>
          </cell>
        </row>
        <row r="257">
          <cell r="A257">
            <v>92780</v>
          </cell>
          <cell r="B257">
            <v>0</v>
          </cell>
          <cell r="C257">
            <v>7.5</v>
          </cell>
          <cell r="D257">
            <v>0.6</v>
          </cell>
          <cell r="E257">
            <v>8.1</v>
          </cell>
          <cell r="F257">
            <v>8.25</v>
          </cell>
          <cell r="G257">
            <v>8.4600000000000009</v>
          </cell>
          <cell r="H257">
            <v>9.06</v>
          </cell>
          <cell r="I257">
            <v>9.51</v>
          </cell>
        </row>
        <row r="258">
          <cell r="A258">
            <v>92790</v>
          </cell>
          <cell r="B258">
            <v>0</v>
          </cell>
          <cell r="C258">
            <v>7.5</v>
          </cell>
          <cell r="D258">
            <v>0.6</v>
          </cell>
          <cell r="E258">
            <v>8.1</v>
          </cell>
          <cell r="F258">
            <v>8.25</v>
          </cell>
          <cell r="G258">
            <v>8.4600000000000009</v>
          </cell>
          <cell r="H258">
            <v>9.06</v>
          </cell>
          <cell r="I258">
            <v>9.51</v>
          </cell>
        </row>
        <row r="259">
          <cell r="A259">
            <v>92800</v>
          </cell>
          <cell r="B259">
            <v>0</v>
          </cell>
          <cell r="C259">
            <v>7.5</v>
          </cell>
          <cell r="D259">
            <v>0.6</v>
          </cell>
          <cell r="E259">
            <v>8.1</v>
          </cell>
          <cell r="F259">
            <v>8.25</v>
          </cell>
          <cell r="G259">
            <v>8.4600000000000009</v>
          </cell>
          <cell r="H259">
            <v>9.06</v>
          </cell>
          <cell r="I259">
            <v>9.51</v>
          </cell>
        </row>
        <row r="260">
          <cell r="A260">
            <v>92810</v>
          </cell>
          <cell r="B260">
            <v>0</v>
          </cell>
          <cell r="C260">
            <v>7.5</v>
          </cell>
          <cell r="D260">
            <v>0.6</v>
          </cell>
          <cell r="E260">
            <v>8.1</v>
          </cell>
          <cell r="F260">
            <v>8.25</v>
          </cell>
          <cell r="G260">
            <v>8.4600000000000009</v>
          </cell>
          <cell r="H260">
            <v>9.06</v>
          </cell>
          <cell r="I260">
            <v>9.51</v>
          </cell>
        </row>
        <row r="261">
          <cell r="A261">
            <v>92820</v>
          </cell>
          <cell r="B261">
            <v>0</v>
          </cell>
          <cell r="C261">
            <v>7.5</v>
          </cell>
          <cell r="D261">
            <v>0.6</v>
          </cell>
          <cell r="E261">
            <v>8.1</v>
          </cell>
          <cell r="F261">
            <v>8.25</v>
          </cell>
          <cell r="G261">
            <v>8.4600000000000009</v>
          </cell>
          <cell r="H261">
            <v>9.06</v>
          </cell>
          <cell r="I261">
            <v>9.51</v>
          </cell>
        </row>
        <row r="262">
          <cell r="A262">
            <v>92830</v>
          </cell>
          <cell r="B262">
            <v>0</v>
          </cell>
          <cell r="C262">
            <v>7.5</v>
          </cell>
          <cell r="D262">
            <v>0.6</v>
          </cell>
          <cell r="E262">
            <v>8.1</v>
          </cell>
          <cell r="F262">
            <v>8.25</v>
          </cell>
          <cell r="G262">
            <v>8.4600000000000009</v>
          </cell>
          <cell r="H262">
            <v>9.06</v>
          </cell>
          <cell r="I262">
            <v>9.51</v>
          </cell>
        </row>
        <row r="263">
          <cell r="A263">
            <v>92840</v>
          </cell>
          <cell r="B263">
            <v>0</v>
          </cell>
          <cell r="C263">
            <v>7.5</v>
          </cell>
          <cell r="D263">
            <v>0.6</v>
          </cell>
          <cell r="E263">
            <v>8.1</v>
          </cell>
          <cell r="F263">
            <v>8.25</v>
          </cell>
          <cell r="G263">
            <v>8.4600000000000009</v>
          </cell>
          <cell r="H263">
            <v>9.06</v>
          </cell>
          <cell r="I263">
            <v>9.51</v>
          </cell>
        </row>
        <row r="264">
          <cell r="A264">
            <v>92850</v>
          </cell>
          <cell r="B264">
            <v>0</v>
          </cell>
          <cell r="C264">
            <v>7.5</v>
          </cell>
          <cell r="D264">
            <v>0.6</v>
          </cell>
          <cell r="E264">
            <v>8.1</v>
          </cell>
          <cell r="F264">
            <v>8.25</v>
          </cell>
          <cell r="G264">
            <v>8.4600000000000009</v>
          </cell>
          <cell r="H264">
            <v>9.06</v>
          </cell>
          <cell r="I264">
            <v>9.51</v>
          </cell>
        </row>
        <row r="265">
          <cell r="A265">
            <v>92860</v>
          </cell>
          <cell r="B265">
            <v>0</v>
          </cell>
          <cell r="C265">
            <v>7.5</v>
          </cell>
          <cell r="D265">
            <v>0.6</v>
          </cell>
          <cell r="E265">
            <v>8.1</v>
          </cell>
          <cell r="F265">
            <v>8.25</v>
          </cell>
          <cell r="G265">
            <v>8.4600000000000009</v>
          </cell>
          <cell r="H265">
            <v>9.06</v>
          </cell>
          <cell r="I265">
            <v>9.51</v>
          </cell>
        </row>
        <row r="266">
          <cell r="A266">
            <v>92867.03</v>
          </cell>
          <cell r="B266" t="str">
            <v>PY - MSE</v>
          </cell>
          <cell r="C266">
            <v>7.5</v>
          </cell>
          <cell r="D266">
            <v>0.6</v>
          </cell>
          <cell r="E266">
            <v>8.1</v>
          </cell>
          <cell r="F266">
            <v>8.25</v>
          </cell>
          <cell r="G266">
            <v>8.4600000000000009</v>
          </cell>
          <cell r="H266">
            <v>9.06</v>
          </cell>
          <cell r="I266">
            <v>9.51</v>
          </cell>
        </row>
        <row r="267">
          <cell r="A267">
            <v>92870</v>
          </cell>
          <cell r="B267">
            <v>0</v>
          </cell>
          <cell r="C267">
            <v>7.5</v>
          </cell>
          <cell r="D267">
            <v>0.54</v>
          </cell>
          <cell r="E267">
            <v>8.0399999999999991</v>
          </cell>
          <cell r="F267">
            <v>8.19</v>
          </cell>
          <cell r="G267">
            <v>8.4</v>
          </cell>
          <cell r="H267">
            <v>9</v>
          </cell>
          <cell r="I267">
            <v>9.4499999999999993</v>
          </cell>
        </row>
        <row r="268">
          <cell r="A268">
            <v>92880</v>
          </cell>
          <cell r="B268">
            <v>0</v>
          </cell>
          <cell r="C268">
            <v>7.5</v>
          </cell>
          <cell r="D268">
            <v>0.34</v>
          </cell>
          <cell r="E268">
            <v>7.84</v>
          </cell>
          <cell r="F268">
            <v>7.99</v>
          </cell>
          <cell r="G268">
            <v>8.2000000000000011</v>
          </cell>
          <cell r="H268">
            <v>8.8000000000000007</v>
          </cell>
          <cell r="I268">
            <v>9.25</v>
          </cell>
        </row>
        <row r="269">
          <cell r="A269">
            <v>92882.03</v>
          </cell>
          <cell r="B269" t="str">
            <v>PT</v>
          </cell>
          <cell r="C269">
            <v>7.5</v>
          </cell>
          <cell r="D269">
            <v>0.3</v>
          </cell>
          <cell r="E269">
            <v>7.8</v>
          </cell>
          <cell r="F269">
            <v>7.95</v>
          </cell>
          <cell r="G269">
            <v>8.16</v>
          </cell>
          <cell r="H269">
            <v>8.76</v>
          </cell>
          <cell r="I269">
            <v>9.2099999999999991</v>
          </cell>
        </row>
        <row r="270">
          <cell r="A270">
            <v>92890</v>
          </cell>
          <cell r="B270">
            <v>0</v>
          </cell>
          <cell r="C270">
            <v>7.5</v>
          </cell>
          <cell r="D270">
            <v>0.14000000000000001</v>
          </cell>
          <cell r="E270">
            <v>7.64</v>
          </cell>
          <cell r="F270">
            <v>7.79</v>
          </cell>
          <cell r="G270">
            <v>8</v>
          </cell>
          <cell r="H270">
            <v>8.6</v>
          </cell>
          <cell r="I270">
            <v>9.0499999999999989</v>
          </cell>
        </row>
        <row r="271">
          <cell r="A271">
            <v>92897.03</v>
          </cell>
          <cell r="B271" t="str">
            <v>PX</v>
          </cell>
          <cell r="C271">
            <v>7.5</v>
          </cell>
          <cell r="D271">
            <v>0</v>
          </cell>
          <cell r="E271">
            <v>7.5</v>
          </cell>
          <cell r="F271">
            <v>7.65</v>
          </cell>
          <cell r="G271">
            <v>7.86</v>
          </cell>
          <cell r="H271">
            <v>8.4600000000000009</v>
          </cell>
          <cell r="I271">
            <v>8.91</v>
          </cell>
        </row>
        <row r="272">
          <cell r="A272">
            <v>92900</v>
          </cell>
          <cell r="B272">
            <v>0</v>
          </cell>
          <cell r="C272">
            <v>7.5</v>
          </cell>
          <cell r="D272">
            <v>0</v>
          </cell>
          <cell r="E272">
            <v>7.5</v>
          </cell>
          <cell r="F272">
            <v>7.65</v>
          </cell>
          <cell r="G272">
            <v>7.86</v>
          </cell>
          <cell r="H272">
            <v>8.4600000000000009</v>
          </cell>
          <cell r="I272">
            <v>8.91</v>
          </cell>
        </row>
        <row r="273">
          <cell r="A273">
            <v>92910</v>
          </cell>
          <cell r="B273">
            <v>0</v>
          </cell>
          <cell r="C273">
            <v>7.5</v>
          </cell>
          <cell r="D273">
            <v>0</v>
          </cell>
          <cell r="E273">
            <v>7.5</v>
          </cell>
          <cell r="F273">
            <v>7.65</v>
          </cell>
          <cell r="G273">
            <v>7.86</v>
          </cell>
          <cell r="H273">
            <v>8.4600000000000009</v>
          </cell>
          <cell r="I273">
            <v>8.91</v>
          </cell>
        </row>
        <row r="274">
          <cell r="A274">
            <v>92920</v>
          </cell>
          <cell r="B274">
            <v>0</v>
          </cell>
          <cell r="C274">
            <v>7.5</v>
          </cell>
          <cell r="D274">
            <v>0</v>
          </cell>
          <cell r="E274">
            <v>7.5</v>
          </cell>
          <cell r="F274">
            <v>7.65</v>
          </cell>
          <cell r="G274">
            <v>7.86</v>
          </cell>
          <cell r="H274">
            <v>8.4600000000000009</v>
          </cell>
          <cell r="I274">
            <v>8.91</v>
          </cell>
        </row>
        <row r="275">
          <cell r="A275">
            <v>92927.03</v>
          </cell>
          <cell r="B275" t="str">
            <v>BS</v>
          </cell>
          <cell r="C275">
            <v>7.5</v>
          </cell>
          <cell r="D275">
            <v>0</v>
          </cell>
          <cell r="E275">
            <v>7.5</v>
          </cell>
          <cell r="F275">
            <v>7.65</v>
          </cell>
          <cell r="G275">
            <v>7.86</v>
          </cell>
          <cell r="H275">
            <v>8.4600000000000009</v>
          </cell>
          <cell r="I275">
            <v>8.91</v>
          </cell>
        </row>
        <row r="276">
          <cell r="A276">
            <v>92930</v>
          </cell>
          <cell r="B276">
            <v>0</v>
          </cell>
          <cell r="C276">
            <v>7.5</v>
          </cell>
          <cell r="D276">
            <v>0</v>
          </cell>
          <cell r="E276">
            <v>7.5</v>
          </cell>
          <cell r="F276">
            <v>7.65</v>
          </cell>
          <cell r="G276">
            <v>7.86</v>
          </cell>
          <cell r="H276">
            <v>8.4600000000000009</v>
          </cell>
          <cell r="I276">
            <v>8.91</v>
          </cell>
        </row>
        <row r="277">
          <cell r="A277">
            <v>92940</v>
          </cell>
          <cell r="B277">
            <v>0</v>
          </cell>
          <cell r="C277">
            <v>7.5</v>
          </cell>
          <cell r="D277">
            <v>0</v>
          </cell>
          <cell r="E277">
            <v>7.5</v>
          </cell>
          <cell r="F277">
            <v>7.65</v>
          </cell>
          <cell r="G277">
            <v>7.86</v>
          </cell>
          <cell r="H277">
            <v>8.4600000000000009</v>
          </cell>
          <cell r="I277">
            <v>8.91</v>
          </cell>
        </row>
        <row r="278">
          <cell r="A278">
            <v>92950</v>
          </cell>
          <cell r="B278">
            <v>0</v>
          </cell>
          <cell r="C278">
            <v>7.5</v>
          </cell>
          <cell r="D278">
            <v>0</v>
          </cell>
          <cell r="E278">
            <v>7.5</v>
          </cell>
          <cell r="F278">
            <v>7.65</v>
          </cell>
          <cell r="G278">
            <v>7.86</v>
          </cell>
          <cell r="H278">
            <v>8.4600000000000009</v>
          </cell>
          <cell r="I278">
            <v>8.91</v>
          </cell>
        </row>
        <row r="279">
          <cell r="A279">
            <v>92960</v>
          </cell>
          <cell r="B279">
            <v>0</v>
          </cell>
          <cell r="C279">
            <v>7.5</v>
          </cell>
          <cell r="D279">
            <v>0</v>
          </cell>
          <cell r="E279">
            <v>7.5</v>
          </cell>
          <cell r="F279">
            <v>7.65</v>
          </cell>
          <cell r="G279">
            <v>7.86</v>
          </cell>
          <cell r="H279">
            <v>8.4600000000000009</v>
          </cell>
          <cell r="I279">
            <v>8.91</v>
          </cell>
        </row>
        <row r="280">
          <cell r="A280">
            <v>92970</v>
          </cell>
          <cell r="B280">
            <v>0</v>
          </cell>
          <cell r="C280">
            <v>7.5</v>
          </cell>
          <cell r="D280">
            <v>0</v>
          </cell>
          <cell r="E280">
            <v>7.5</v>
          </cell>
          <cell r="F280">
            <v>7.65</v>
          </cell>
          <cell r="G280">
            <v>7.86</v>
          </cell>
          <cell r="H280">
            <v>8.4600000000000009</v>
          </cell>
          <cell r="I280">
            <v>8.91</v>
          </cell>
        </row>
        <row r="281">
          <cell r="A281">
            <v>92980</v>
          </cell>
          <cell r="B281">
            <v>0</v>
          </cell>
          <cell r="C281">
            <v>7.5</v>
          </cell>
          <cell r="D281">
            <v>0</v>
          </cell>
          <cell r="E281">
            <v>7.5</v>
          </cell>
          <cell r="F281">
            <v>7.65</v>
          </cell>
          <cell r="G281">
            <v>7.86</v>
          </cell>
          <cell r="H281">
            <v>8.4600000000000009</v>
          </cell>
          <cell r="I281">
            <v>8.91</v>
          </cell>
        </row>
        <row r="282">
          <cell r="A282">
            <v>92990</v>
          </cell>
          <cell r="B282">
            <v>0</v>
          </cell>
          <cell r="C282">
            <v>7.5</v>
          </cell>
          <cell r="D282">
            <v>0</v>
          </cell>
          <cell r="E282">
            <v>7.5</v>
          </cell>
          <cell r="F282">
            <v>7.65</v>
          </cell>
          <cell r="G282">
            <v>7.86</v>
          </cell>
          <cell r="H282">
            <v>8.4600000000000009</v>
          </cell>
          <cell r="I282">
            <v>8.91</v>
          </cell>
        </row>
        <row r="283">
          <cell r="A283">
            <v>93000</v>
          </cell>
          <cell r="B283">
            <v>0</v>
          </cell>
          <cell r="C283">
            <v>7.5</v>
          </cell>
          <cell r="D283">
            <v>0</v>
          </cell>
          <cell r="E283">
            <v>7.5</v>
          </cell>
          <cell r="F283">
            <v>7.65</v>
          </cell>
          <cell r="G283">
            <v>7.86</v>
          </cell>
          <cell r="H283">
            <v>8.4600000000000009</v>
          </cell>
          <cell r="I283">
            <v>8.91</v>
          </cell>
        </row>
        <row r="302">
          <cell r="A302">
            <v>93000</v>
          </cell>
          <cell r="B302">
            <v>0</v>
          </cell>
          <cell r="C302">
            <v>7.5</v>
          </cell>
          <cell r="D302">
            <v>0</v>
          </cell>
          <cell r="E302">
            <v>7.5</v>
          </cell>
          <cell r="F302">
            <v>7.65</v>
          </cell>
          <cell r="G302">
            <v>7.86</v>
          </cell>
          <cell r="H302">
            <v>8.4600000000000009</v>
          </cell>
          <cell r="I302">
            <v>8.91</v>
          </cell>
        </row>
        <row r="303">
          <cell r="A303">
            <v>93010</v>
          </cell>
          <cell r="B303">
            <v>0</v>
          </cell>
          <cell r="C303">
            <v>7.5</v>
          </cell>
          <cell r="D303">
            <v>0</v>
          </cell>
          <cell r="E303">
            <v>7.5</v>
          </cell>
          <cell r="F303">
            <v>7.65</v>
          </cell>
          <cell r="G303">
            <v>7.86</v>
          </cell>
          <cell r="H303">
            <v>8.4600000000000009</v>
          </cell>
          <cell r="I303">
            <v>8.91</v>
          </cell>
        </row>
        <row r="304">
          <cell r="A304">
            <v>93020</v>
          </cell>
          <cell r="B304">
            <v>0</v>
          </cell>
          <cell r="C304">
            <v>7.5</v>
          </cell>
          <cell r="D304">
            <v>0</v>
          </cell>
          <cell r="E304">
            <v>7.5</v>
          </cell>
          <cell r="F304">
            <v>7.65</v>
          </cell>
          <cell r="G304">
            <v>7.86</v>
          </cell>
          <cell r="H304">
            <v>8.4600000000000009</v>
          </cell>
          <cell r="I304">
            <v>8.91</v>
          </cell>
        </row>
        <row r="305">
          <cell r="A305">
            <v>93030</v>
          </cell>
          <cell r="B305">
            <v>0</v>
          </cell>
          <cell r="C305">
            <v>7.5</v>
          </cell>
          <cell r="D305">
            <v>0</v>
          </cell>
          <cell r="E305">
            <v>7.5</v>
          </cell>
          <cell r="F305">
            <v>7.65</v>
          </cell>
          <cell r="G305">
            <v>7.86</v>
          </cell>
          <cell r="H305">
            <v>8.4600000000000009</v>
          </cell>
          <cell r="I305">
            <v>8.91</v>
          </cell>
        </row>
        <row r="306">
          <cell r="A306">
            <v>93040</v>
          </cell>
          <cell r="B306">
            <v>0</v>
          </cell>
          <cell r="C306">
            <v>7.5</v>
          </cell>
          <cell r="D306">
            <v>0</v>
          </cell>
          <cell r="E306">
            <v>7.5</v>
          </cell>
          <cell r="F306">
            <v>7.65</v>
          </cell>
          <cell r="G306">
            <v>7.86</v>
          </cell>
          <cell r="H306">
            <v>8.4600000000000009</v>
          </cell>
          <cell r="I306">
            <v>8.91</v>
          </cell>
        </row>
        <row r="307">
          <cell r="A307">
            <v>93050</v>
          </cell>
          <cell r="B307">
            <v>0</v>
          </cell>
          <cell r="C307">
            <v>7.5</v>
          </cell>
          <cell r="D307">
            <v>0</v>
          </cell>
          <cell r="E307">
            <v>7.5</v>
          </cell>
          <cell r="F307">
            <v>7.65</v>
          </cell>
          <cell r="G307">
            <v>7.86</v>
          </cell>
          <cell r="H307">
            <v>8.4600000000000009</v>
          </cell>
          <cell r="I307">
            <v>8.91</v>
          </cell>
        </row>
        <row r="308">
          <cell r="A308">
            <v>93060</v>
          </cell>
          <cell r="B308">
            <v>0</v>
          </cell>
          <cell r="C308">
            <v>7.5</v>
          </cell>
          <cell r="D308">
            <v>0</v>
          </cell>
          <cell r="E308">
            <v>7.5</v>
          </cell>
          <cell r="F308">
            <v>7.65</v>
          </cell>
          <cell r="G308">
            <v>7.86</v>
          </cell>
          <cell r="H308">
            <v>8.4600000000000009</v>
          </cell>
          <cell r="I308">
            <v>8.91</v>
          </cell>
        </row>
        <row r="309">
          <cell r="A309">
            <v>93070</v>
          </cell>
          <cell r="B309">
            <v>0</v>
          </cell>
          <cell r="C309">
            <v>7.5</v>
          </cell>
          <cell r="D309">
            <v>0</v>
          </cell>
          <cell r="E309">
            <v>7.5</v>
          </cell>
          <cell r="F309">
            <v>7.65</v>
          </cell>
          <cell r="G309">
            <v>7.86</v>
          </cell>
          <cell r="H309">
            <v>8.4600000000000009</v>
          </cell>
          <cell r="I309">
            <v>8.91</v>
          </cell>
        </row>
        <row r="310">
          <cell r="A310">
            <v>93080</v>
          </cell>
          <cell r="B310">
            <v>0</v>
          </cell>
          <cell r="C310">
            <v>7.5</v>
          </cell>
          <cell r="D310">
            <v>0</v>
          </cell>
          <cell r="E310">
            <v>7.5</v>
          </cell>
          <cell r="F310">
            <v>7.65</v>
          </cell>
          <cell r="G310">
            <v>7.86</v>
          </cell>
          <cell r="H310">
            <v>8.4600000000000009</v>
          </cell>
          <cell r="I310">
            <v>8.91</v>
          </cell>
        </row>
        <row r="311">
          <cell r="A311">
            <v>93090</v>
          </cell>
          <cell r="B311">
            <v>0</v>
          </cell>
          <cell r="C311">
            <v>7.5</v>
          </cell>
          <cell r="D311">
            <v>0</v>
          </cell>
          <cell r="E311">
            <v>7.5</v>
          </cell>
          <cell r="F311">
            <v>7.65</v>
          </cell>
          <cell r="G311">
            <v>7.86</v>
          </cell>
          <cell r="H311">
            <v>8.4600000000000009</v>
          </cell>
          <cell r="I311">
            <v>8.91</v>
          </cell>
        </row>
        <row r="312">
          <cell r="A312">
            <v>93100</v>
          </cell>
          <cell r="B312">
            <v>0</v>
          </cell>
          <cell r="C312">
            <v>7.5</v>
          </cell>
          <cell r="D312">
            <v>0</v>
          </cell>
          <cell r="E312">
            <v>7.5</v>
          </cell>
          <cell r="F312">
            <v>7.65</v>
          </cell>
          <cell r="G312">
            <v>7.86</v>
          </cell>
          <cell r="H312">
            <v>8.4600000000000009</v>
          </cell>
          <cell r="I312">
            <v>8.91</v>
          </cell>
        </row>
        <row r="313">
          <cell r="A313">
            <v>93110</v>
          </cell>
          <cell r="B313">
            <v>0</v>
          </cell>
          <cell r="C313">
            <v>7.5</v>
          </cell>
          <cell r="D313">
            <v>0</v>
          </cell>
          <cell r="E313">
            <v>7.5</v>
          </cell>
          <cell r="F313">
            <v>7.65</v>
          </cell>
          <cell r="G313">
            <v>7.86</v>
          </cell>
          <cell r="H313">
            <v>8.4600000000000009</v>
          </cell>
          <cell r="I313">
            <v>8.91</v>
          </cell>
        </row>
        <row r="314">
          <cell r="A314">
            <v>93120</v>
          </cell>
          <cell r="B314">
            <v>0</v>
          </cell>
          <cell r="C314">
            <v>7.5</v>
          </cell>
          <cell r="D314">
            <v>0</v>
          </cell>
          <cell r="E314">
            <v>7.5</v>
          </cell>
          <cell r="F314">
            <v>7.65</v>
          </cell>
          <cell r="G314">
            <v>7.86</v>
          </cell>
          <cell r="H314">
            <v>8.4600000000000009</v>
          </cell>
          <cell r="I314">
            <v>8.91</v>
          </cell>
        </row>
        <row r="315">
          <cell r="A315">
            <v>93130</v>
          </cell>
          <cell r="B315">
            <v>0</v>
          </cell>
          <cell r="C315">
            <v>7.5</v>
          </cell>
          <cell r="D315">
            <v>0</v>
          </cell>
          <cell r="E315">
            <v>7.5</v>
          </cell>
          <cell r="F315">
            <v>7.65</v>
          </cell>
          <cell r="G315">
            <v>7.86</v>
          </cell>
          <cell r="H315">
            <v>8.4600000000000009</v>
          </cell>
          <cell r="I315">
            <v>8.91</v>
          </cell>
        </row>
        <row r="316">
          <cell r="A316">
            <v>93140</v>
          </cell>
          <cell r="B316">
            <v>0</v>
          </cell>
          <cell r="C316">
            <v>7.5</v>
          </cell>
          <cell r="D316">
            <v>0</v>
          </cell>
          <cell r="E316">
            <v>7.5</v>
          </cell>
          <cell r="F316">
            <v>7.65</v>
          </cell>
          <cell r="G316">
            <v>7.86</v>
          </cell>
          <cell r="H316">
            <v>8.4600000000000009</v>
          </cell>
          <cell r="I316">
            <v>8.91</v>
          </cell>
        </row>
        <row r="317">
          <cell r="A317">
            <v>93150</v>
          </cell>
          <cell r="B317">
            <v>0</v>
          </cell>
          <cell r="C317">
            <v>7.5</v>
          </cell>
          <cell r="D317">
            <v>0</v>
          </cell>
          <cell r="E317">
            <v>7.5</v>
          </cell>
          <cell r="F317">
            <v>7.65</v>
          </cell>
          <cell r="G317">
            <v>7.86</v>
          </cell>
          <cell r="H317">
            <v>8.4600000000000009</v>
          </cell>
          <cell r="I317">
            <v>8.91</v>
          </cell>
        </row>
        <row r="318">
          <cell r="A318">
            <v>93160</v>
          </cell>
          <cell r="B318">
            <v>0</v>
          </cell>
          <cell r="C318">
            <v>7.5</v>
          </cell>
          <cell r="D318">
            <v>0</v>
          </cell>
          <cell r="E318">
            <v>7.5</v>
          </cell>
          <cell r="F318">
            <v>7.65</v>
          </cell>
          <cell r="G318">
            <v>7.86</v>
          </cell>
          <cell r="H318">
            <v>8.4600000000000009</v>
          </cell>
          <cell r="I318">
            <v>8.91</v>
          </cell>
        </row>
        <row r="319">
          <cell r="A319">
            <v>93170</v>
          </cell>
          <cell r="B319">
            <v>0</v>
          </cell>
          <cell r="C319">
            <v>7.5</v>
          </cell>
          <cell r="D319">
            <v>0</v>
          </cell>
          <cell r="E319">
            <v>7.5</v>
          </cell>
          <cell r="F319">
            <v>7.65</v>
          </cell>
          <cell r="G319">
            <v>7.86</v>
          </cell>
          <cell r="H319">
            <v>8.4600000000000009</v>
          </cell>
          <cell r="I319">
            <v>8.91</v>
          </cell>
        </row>
        <row r="320">
          <cell r="A320">
            <v>93180</v>
          </cell>
          <cell r="B320">
            <v>0</v>
          </cell>
          <cell r="C320">
            <v>7.5</v>
          </cell>
          <cell r="D320">
            <v>0</v>
          </cell>
          <cell r="E320">
            <v>7.5</v>
          </cell>
          <cell r="F320">
            <v>7.65</v>
          </cell>
          <cell r="G320">
            <v>7.86</v>
          </cell>
          <cell r="H320">
            <v>8.4600000000000009</v>
          </cell>
          <cell r="I320">
            <v>8.91</v>
          </cell>
        </row>
        <row r="321">
          <cell r="A321">
            <v>93190</v>
          </cell>
          <cell r="B321">
            <v>0</v>
          </cell>
          <cell r="C321">
            <v>7.5</v>
          </cell>
          <cell r="D321">
            <v>0</v>
          </cell>
          <cell r="E321">
            <v>7.5</v>
          </cell>
          <cell r="F321">
            <v>7.65</v>
          </cell>
          <cell r="G321">
            <v>7.86</v>
          </cell>
          <cell r="H321">
            <v>8.4600000000000009</v>
          </cell>
          <cell r="I321">
            <v>8.91</v>
          </cell>
        </row>
        <row r="322">
          <cell r="A322">
            <v>93200</v>
          </cell>
          <cell r="B322">
            <v>0</v>
          </cell>
          <cell r="C322">
            <v>7.5</v>
          </cell>
          <cell r="D322">
            <v>0</v>
          </cell>
          <cell r="E322">
            <v>7.5</v>
          </cell>
          <cell r="F322">
            <v>7.65</v>
          </cell>
          <cell r="G322">
            <v>7.86</v>
          </cell>
          <cell r="H322">
            <v>8.4600000000000009</v>
          </cell>
          <cell r="I322">
            <v>8.91</v>
          </cell>
        </row>
        <row r="323">
          <cell r="A323">
            <v>93210</v>
          </cell>
          <cell r="B323">
            <v>0</v>
          </cell>
          <cell r="C323">
            <v>7.5</v>
          </cell>
          <cell r="D323">
            <v>0</v>
          </cell>
          <cell r="E323">
            <v>7.5</v>
          </cell>
          <cell r="F323">
            <v>7.65</v>
          </cell>
          <cell r="G323">
            <v>7.86</v>
          </cell>
          <cell r="H323">
            <v>8.4600000000000009</v>
          </cell>
          <cell r="I323">
            <v>8.91</v>
          </cell>
        </row>
        <row r="324">
          <cell r="A324">
            <v>93220</v>
          </cell>
          <cell r="B324">
            <v>0</v>
          </cell>
          <cell r="C324">
            <v>7.5</v>
          </cell>
          <cell r="D324">
            <v>0</v>
          </cell>
          <cell r="E324">
            <v>7.5</v>
          </cell>
          <cell r="F324">
            <v>7.65</v>
          </cell>
          <cell r="G324">
            <v>7.86</v>
          </cell>
          <cell r="H324">
            <v>8.4600000000000009</v>
          </cell>
          <cell r="I324">
            <v>8.91</v>
          </cell>
        </row>
        <row r="325">
          <cell r="A325">
            <v>93230</v>
          </cell>
          <cell r="B325">
            <v>0</v>
          </cell>
          <cell r="C325">
            <v>7.5</v>
          </cell>
          <cell r="D325">
            <v>0</v>
          </cell>
          <cell r="E325">
            <v>7.5</v>
          </cell>
          <cell r="F325">
            <v>7.65</v>
          </cell>
          <cell r="G325">
            <v>7.86</v>
          </cell>
          <cell r="H325">
            <v>8.4600000000000009</v>
          </cell>
          <cell r="I325">
            <v>8.91</v>
          </cell>
        </row>
        <row r="326">
          <cell r="A326">
            <v>93240</v>
          </cell>
          <cell r="B326">
            <v>0</v>
          </cell>
          <cell r="C326">
            <v>7.5</v>
          </cell>
          <cell r="D326">
            <v>0</v>
          </cell>
          <cell r="E326">
            <v>7.5</v>
          </cell>
          <cell r="F326">
            <v>7.65</v>
          </cell>
          <cell r="G326">
            <v>7.86</v>
          </cell>
          <cell r="H326">
            <v>8.4600000000000009</v>
          </cell>
          <cell r="I326">
            <v>8.91</v>
          </cell>
        </row>
        <row r="327">
          <cell r="A327">
            <v>93250</v>
          </cell>
          <cell r="B327">
            <v>0</v>
          </cell>
          <cell r="C327">
            <v>7.5</v>
          </cell>
          <cell r="D327">
            <v>0</v>
          </cell>
          <cell r="E327">
            <v>7.5</v>
          </cell>
          <cell r="F327">
            <v>7.65</v>
          </cell>
          <cell r="G327">
            <v>7.86</v>
          </cell>
          <cell r="H327">
            <v>8.4600000000000009</v>
          </cell>
          <cell r="I327">
            <v>8.91</v>
          </cell>
        </row>
        <row r="328">
          <cell r="A328">
            <v>93260</v>
          </cell>
          <cell r="B328">
            <v>0</v>
          </cell>
          <cell r="C328">
            <v>7.5</v>
          </cell>
          <cell r="D328">
            <v>0</v>
          </cell>
          <cell r="E328">
            <v>7.5</v>
          </cell>
          <cell r="F328">
            <v>7.65</v>
          </cell>
          <cell r="G328">
            <v>7.86</v>
          </cell>
          <cell r="H328">
            <v>8.4600000000000009</v>
          </cell>
          <cell r="I328">
            <v>8.91</v>
          </cell>
        </row>
        <row r="329">
          <cell r="A329">
            <v>93270</v>
          </cell>
          <cell r="B329">
            <v>0</v>
          </cell>
          <cell r="C329">
            <v>7.5</v>
          </cell>
          <cell r="D329">
            <v>0</v>
          </cell>
          <cell r="E329">
            <v>7.5</v>
          </cell>
          <cell r="F329">
            <v>7.65</v>
          </cell>
          <cell r="G329">
            <v>7.86</v>
          </cell>
          <cell r="H329">
            <v>8.4600000000000009</v>
          </cell>
          <cell r="I329">
            <v>8.91</v>
          </cell>
        </row>
        <row r="330">
          <cell r="A330">
            <v>93280</v>
          </cell>
          <cell r="B330">
            <v>0</v>
          </cell>
          <cell r="C330">
            <v>7.5</v>
          </cell>
          <cell r="D330">
            <v>0</v>
          </cell>
          <cell r="E330">
            <v>7.5</v>
          </cell>
          <cell r="F330">
            <v>7.65</v>
          </cell>
          <cell r="G330">
            <v>7.86</v>
          </cell>
          <cell r="H330">
            <v>8.4600000000000009</v>
          </cell>
          <cell r="I330">
            <v>8.91</v>
          </cell>
        </row>
        <row r="331">
          <cell r="A331">
            <v>93290</v>
          </cell>
          <cell r="B331">
            <v>0</v>
          </cell>
          <cell r="C331">
            <v>7.5</v>
          </cell>
          <cell r="D331">
            <v>0</v>
          </cell>
          <cell r="E331">
            <v>7.5</v>
          </cell>
          <cell r="F331">
            <v>7.65</v>
          </cell>
          <cell r="G331">
            <v>7.86</v>
          </cell>
          <cell r="H331">
            <v>8.4600000000000009</v>
          </cell>
          <cell r="I331">
            <v>8.91</v>
          </cell>
        </row>
        <row r="332">
          <cell r="A332">
            <v>93300</v>
          </cell>
          <cell r="B332">
            <v>0</v>
          </cell>
          <cell r="C332">
            <v>7.5</v>
          </cell>
          <cell r="D332">
            <v>0</v>
          </cell>
          <cell r="E332">
            <v>7.5</v>
          </cell>
          <cell r="F332">
            <v>7.65</v>
          </cell>
          <cell r="G332">
            <v>7.86</v>
          </cell>
          <cell r="H332">
            <v>8.4600000000000009</v>
          </cell>
          <cell r="I332">
            <v>8.91</v>
          </cell>
        </row>
        <row r="333">
          <cell r="A333">
            <v>93310</v>
          </cell>
          <cell r="B333">
            <v>0</v>
          </cell>
          <cell r="C333">
            <v>7.5</v>
          </cell>
          <cell r="D333">
            <v>0</v>
          </cell>
          <cell r="E333">
            <v>7.5</v>
          </cell>
          <cell r="F333">
            <v>7.65</v>
          </cell>
          <cell r="G333">
            <v>7.86</v>
          </cell>
          <cell r="H333">
            <v>8.4600000000000009</v>
          </cell>
          <cell r="I333">
            <v>8.91</v>
          </cell>
        </row>
        <row r="334">
          <cell r="A334">
            <v>93320</v>
          </cell>
          <cell r="B334">
            <v>0</v>
          </cell>
          <cell r="C334">
            <v>7.5</v>
          </cell>
          <cell r="D334">
            <v>0</v>
          </cell>
          <cell r="E334">
            <v>7.5</v>
          </cell>
          <cell r="F334">
            <v>7.65</v>
          </cell>
          <cell r="G334">
            <v>7.86</v>
          </cell>
          <cell r="H334">
            <v>8.4600000000000009</v>
          </cell>
          <cell r="I334">
            <v>8.91</v>
          </cell>
        </row>
        <row r="335">
          <cell r="A335">
            <v>93330</v>
          </cell>
          <cell r="B335">
            <v>0</v>
          </cell>
          <cell r="C335">
            <v>7.5</v>
          </cell>
          <cell r="D335">
            <v>0</v>
          </cell>
          <cell r="E335">
            <v>7.5</v>
          </cell>
          <cell r="F335">
            <v>7.65</v>
          </cell>
          <cell r="G335">
            <v>7.86</v>
          </cell>
          <cell r="H335">
            <v>8.4600000000000009</v>
          </cell>
          <cell r="I335">
            <v>8.91</v>
          </cell>
        </row>
        <row r="336">
          <cell r="A336">
            <v>93340</v>
          </cell>
          <cell r="B336">
            <v>0</v>
          </cell>
          <cell r="C336">
            <v>7.5</v>
          </cell>
          <cell r="D336">
            <v>0</v>
          </cell>
          <cell r="E336">
            <v>7.5</v>
          </cell>
          <cell r="F336">
            <v>7.65</v>
          </cell>
          <cell r="G336">
            <v>7.86</v>
          </cell>
          <cell r="H336">
            <v>8.4600000000000009</v>
          </cell>
          <cell r="I336">
            <v>8.91</v>
          </cell>
        </row>
        <row r="337">
          <cell r="A337">
            <v>93350</v>
          </cell>
          <cell r="B337">
            <v>0</v>
          </cell>
          <cell r="C337">
            <v>7.5</v>
          </cell>
          <cell r="D337">
            <v>0</v>
          </cell>
          <cell r="E337">
            <v>7.5</v>
          </cell>
          <cell r="F337">
            <v>7.65</v>
          </cell>
          <cell r="G337">
            <v>7.86</v>
          </cell>
          <cell r="H337">
            <v>8.4600000000000009</v>
          </cell>
          <cell r="I337">
            <v>8.91</v>
          </cell>
        </row>
        <row r="338">
          <cell r="A338">
            <v>93360</v>
          </cell>
          <cell r="B338">
            <v>0</v>
          </cell>
          <cell r="C338">
            <v>7.5</v>
          </cell>
          <cell r="D338">
            <v>0</v>
          </cell>
          <cell r="E338">
            <v>7.5</v>
          </cell>
          <cell r="F338">
            <v>7.65</v>
          </cell>
          <cell r="G338">
            <v>7.86</v>
          </cell>
          <cell r="H338">
            <v>8.4600000000000009</v>
          </cell>
          <cell r="I338">
            <v>8.91</v>
          </cell>
        </row>
        <row r="339">
          <cell r="A339">
            <v>93370</v>
          </cell>
          <cell r="B339">
            <v>0</v>
          </cell>
          <cell r="C339">
            <v>7.5</v>
          </cell>
          <cell r="D339">
            <v>0</v>
          </cell>
          <cell r="E339">
            <v>7.5</v>
          </cell>
          <cell r="F339">
            <v>7.65</v>
          </cell>
          <cell r="G339">
            <v>7.86</v>
          </cell>
          <cell r="H339">
            <v>8.4600000000000009</v>
          </cell>
          <cell r="I339">
            <v>8.91</v>
          </cell>
        </row>
        <row r="340">
          <cell r="A340">
            <v>93380</v>
          </cell>
          <cell r="B340">
            <v>0</v>
          </cell>
          <cell r="C340">
            <v>7.5</v>
          </cell>
          <cell r="D340">
            <v>0</v>
          </cell>
          <cell r="E340">
            <v>7.5</v>
          </cell>
          <cell r="F340">
            <v>7.65</v>
          </cell>
          <cell r="G340">
            <v>7.86</v>
          </cell>
          <cell r="H340">
            <v>8.4600000000000009</v>
          </cell>
          <cell r="I340">
            <v>8.91</v>
          </cell>
        </row>
        <row r="341">
          <cell r="A341">
            <v>93390</v>
          </cell>
          <cell r="B341">
            <v>0</v>
          </cell>
          <cell r="C341">
            <v>7.5</v>
          </cell>
          <cell r="D341">
            <v>0</v>
          </cell>
          <cell r="E341">
            <v>7.5</v>
          </cell>
          <cell r="F341">
            <v>7.65</v>
          </cell>
          <cell r="G341">
            <v>7.86</v>
          </cell>
          <cell r="H341">
            <v>8.4600000000000009</v>
          </cell>
          <cell r="I341">
            <v>8.91</v>
          </cell>
        </row>
        <row r="342">
          <cell r="A342">
            <v>93400</v>
          </cell>
          <cell r="B342">
            <v>0</v>
          </cell>
          <cell r="C342">
            <v>7.5</v>
          </cell>
          <cell r="D342">
            <v>0</v>
          </cell>
          <cell r="E342">
            <v>7.5</v>
          </cell>
          <cell r="F342">
            <v>7.65</v>
          </cell>
          <cell r="G342">
            <v>7.86</v>
          </cell>
          <cell r="H342">
            <v>8.4600000000000009</v>
          </cell>
          <cell r="I342">
            <v>8.91</v>
          </cell>
        </row>
        <row r="343">
          <cell r="A343">
            <v>93410</v>
          </cell>
          <cell r="B343">
            <v>0</v>
          </cell>
          <cell r="C343">
            <v>7.5</v>
          </cell>
          <cell r="D343">
            <v>0</v>
          </cell>
          <cell r="E343">
            <v>7.5</v>
          </cell>
          <cell r="F343">
            <v>7.65</v>
          </cell>
          <cell r="G343">
            <v>7.86</v>
          </cell>
          <cell r="H343">
            <v>8.4600000000000009</v>
          </cell>
          <cell r="I343">
            <v>8.91</v>
          </cell>
        </row>
        <row r="344">
          <cell r="A344">
            <v>93420</v>
          </cell>
          <cell r="B344">
            <v>0</v>
          </cell>
          <cell r="C344">
            <v>7.5</v>
          </cell>
          <cell r="D344">
            <v>0</v>
          </cell>
          <cell r="E344">
            <v>7.5</v>
          </cell>
          <cell r="F344">
            <v>7.65</v>
          </cell>
          <cell r="G344">
            <v>7.86</v>
          </cell>
          <cell r="H344">
            <v>8.4600000000000009</v>
          </cell>
          <cell r="I344">
            <v>8.91</v>
          </cell>
        </row>
        <row r="345">
          <cell r="A345">
            <v>93430</v>
          </cell>
          <cell r="B345">
            <v>0</v>
          </cell>
          <cell r="C345">
            <v>7.5</v>
          </cell>
          <cell r="D345">
            <v>0</v>
          </cell>
          <cell r="E345">
            <v>7.5</v>
          </cell>
          <cell r="F345">
            <v>7.65</v>
          </cell>
          <cell r="G345">
            <v>7.86</v>
          </cell>
          <cell r="H345">
            <v>8.4600000000000009</v>
          </cell>
          <cell r="I345">
            <v>8.91</v>
          </cell>
        </row>
        <row r="346">
          <cell r="A346">
            <v>93440</v>
          </cell>
          <cell r="B346">
            <v>0</v>
          </cell>
          <cell r="C346">
            <v>7.5</v>
          </cell>
          <cell r="D346">
            <v>0</v>
          </cell>
          <cell r="E346">
            <v>7.5</v>
          </cell>
          <cell r="F346">
            <v>7.65</v>
          </cell>
          <cell r="G346">
            <v>7.86</v>
          </cell>
          <cell r="H346">
            <v>8.4600000000000009</v>
          </cell>
          <cell r="I346">
            <v>8.91</v>
          </cell>
        </row>
        <row r="347">
          <cell r="A347">
            <v>93450</v>
          </cell>
          <cell r="B347">
            <v>0</v>
          </cell>
          <cell r="C347">
            <v>7.5</v>
          </cell>
          <cell r="D347">
            <v>0</v>
          </cell>
          <cell r="E347">
            <v>7.5</v>
          </cell>
          <cell r="F347">
            <v>7.65</v>
          </cell>
          <cell r="G347">
            <v>7.86</v>
          </cell>
          <cell r="H347">
            <v>8.4600000000000009</v>
          </cell>
          <cell r="I347">
            <v>8.91</v>
          </cell>
        </row>
        <row r="348">
          <cell r="A348">
            <v>93460</v>
          </cell>
          <cell r="B348">
            <v>0</v>
          </cell>
          <cell r="C348">
            <v>7.5</v>
          </cell>
          <cell r="D348">
            <v>0</v>
          </cell>
          <cell r="E348">
            <v>7.5</v>
          </cell>
          <cell r="F348">
            <v>7.65</v>
          </cell>
          <cell r="G348">
            <v>7.86</v>
          </cell>
          <cell r="H348">
            <v>8.4600000000000009</v>
          </cell>
          <cell r="I348">
            <v>8.91</v>
          </cell>
        </row>
        <row r="349">
          <cell r="A349">
            <v>93470</v>
          </cell>
          <cell r="B349">
            <v>0</v>
          </cell>
          <cell r="C349">
            <v>7.5</v>
          </cell>
          <cell r="D349">
            <v>0</v>
          </cell>
          <cell r="E349">
            <v>7.5</v>
          </cell>
          <cell r="F349">
            <v>7.65</v>
          </cell>
          <cell r="G349">
            <v>7.86</v>
          </cell>
          <cell r="H349">
            <v>8.4600000000000009</v>
          </cell>
          <cell r="I349">
            <v>8.91</v>
          </cell>
        </row>
        <row r="350">
          <cell r="A350">
            <v>93480</v>
          </cell>
          <cell r="B350">
            <v>0</v>
          </cell>
          <cell r="C350">
            <v>7.5</v>
          </cell>
          <cell r="D350">
            <v>0</v>
          </cell>
          <cell r="E350">
            <v>7.5</v>
          </cell>
          <cell r="F350">
            <v>7.65</v>
          </cell>
          <cell r="G350">
            <v>7.86</v>
          </cell>
          <cell r="H350">
            <v>8.4600000000000009</v>
          </cell>
          <cell r="I350">
            <v>8.91</v>
          </cell>
        </row>
        <row r="351">
          <cell r="A351">
            <v>93490</v>
          </cell>
          <cell r="B351">
            <v>0</v>
          </cell>
          <cell r="C351">
            <v>7.5</v>
          </cell>
          <cell r="D351">
            <v>0</v>
          </cell>
          <cell r="E351">
            <v>7.5</v>
          </cell>
          <cell r="F351">
            <v>7.65</v>
          </cell>
          <cell r="G351">
            <v>7.86</v>
          </cell>
          <cell r="H351">
            <v>8.4600000000000009</v>
          </cell>
          <cell r="I351">
            <v>8.91</v>
          </cell>
        </row>
        <row r="352">
          <cell r="A352">
            <v>93500</v>
          </cell>
          <cell r="B352">
            <v>0</v>
          </cell>
          <cell r="C352">
            <v>7.5</v>
          </cell>
          <cell r="D352">
            <v>0</v>
          </cell>
          <cell r="E352">
            <v>7.5</v>
          </cell>
          <cell r="F352">
            <v>7.65</v>
          </cell>
          <cell r="G352">
            <v>7.86</v>
          </cell>
          <cell r="H352">
            <v>8.4600000000000009</v>
          </cell>
          <cell r="I352">
            <v>8.91</v>
          </cell>
        </row>
        <row r="353">
          <cell r="A353">
            <v>93510</v>
          </cell>
          <cell r="B353">
            <v>0</v>
          </cell>
          <cell r="C353">
            <v>7.5</v>
          </cell>
          <cell r="D353">
            <v>0</v>
          </cell>
          <cell r="E353">
            <v>7.5</v>
          </cell>
          <cell r="F353">
            <v>7.65</v>
          </cell>
          <cell r="G353">
            <v>7.86</v>
          </cell>
          <cell r="H353">
            <v>8.4600000000000009</v>
          </cell>
          <cell r="I353">
            <v>8.91</v>
          </cell>
        </row>
        <row r="354">
          <cell r="A354">
            <v>93520</v>
          </cell>
          <cell r="B354">
            <v>0</v>
          </cell>
          <cell r="C354">
            <v>7.5</v>
          </cell>
          <cell r="D354">
            <v>0</v>
          </cell>
          <cell r="E354">
            <v>7.5</v>
          </cell>
          <cell r="F354">
            <v>7.65</v>
          </cell>
          <cell r="G354">
            <v>7.86</v>
          </cell>
          <cell r="H354">
            <v>8.4600000000000009</v>
          </cell>
          <cell r="I354">
            <v>8.91</v>
          </cell>
        </row>
        <row r="355">
          <cell r="A355">
            <v>93530</v>
          </cell>
          <cell r="B355">
            <v>0</v>
          </cell>
          <cell r="C355">
            <v>7.5</v>
          </cell>
          <cell r="D355">
            <v>0</v>
          </cell>
          <cell r="E355">
            <v>7.5</v>
          </cell>
          <cell r="F355">
            <v>7.65</v>
          </cell>
          <cell r="G355">
            <v>7.86</v>
          </cell>
          <cell r="H355">
            <v>8.4600000000000009</v>
          </cell>
          <cell r="I355">
            <v>8.91</v>
          </cell>
        </row>
        <row r="356">
          <cell r="A356">
            <v>93540</v>
          </cell>
          <cell r="B356">
            <v>0</v>
          </cell>
          <cell r="C356">
            <v>7.5</v>
          </cell>
          <cell r="D356">
            <v>0</v>
          </cell>
          <cell r="E356">
            <v>7.5</v>
          </cell>
          <cell r="F356">
            <v>7.65</v>
          </cell>
          <cell r="G356">
            <v>7.86</v>
          </cell>
          <cell r="H356">
            <v>8.4600000000000009</v>
          </cell>
          <cell r="I356">
            <v>8.91</v>
          </cell>
        </row>
        <row r="357">
          <cell r="A357">
            <v>93550</v>
          </cell>
          <cell r="B357">
            <v>0</v>
          </cell>
          <cell r="C357">
            <v>7.5</v>
          </cell>
          <cell r="D357">
            <v>0</v>
          </cell>
          <cell r="E357">
            <v>7.5</v>
          </cell>
          <cell r="F357">
            <v>7.65</v>
          </cell>
          <cell r="G357">
            <v>7.86</v>
          </cell>
          <cell r="H357">
            <v>8.4600000000000009</v>
          </cell>
          <cell r="I357">
            <v>8.91</v>
          </cell>
        </row>
        <row r="358">
          <cell r="A358">
            <v>93560</v>
          </cell>
          <cell r="B358">
            <v>0</v>
          </cell>
          <cell r="C358">
            <v>7.5</v>
          </cell>
          <cell r="D358">
            <v>0</v>
          </cell>
          <cell r="E358">
            <v>7.5</v>
          </cell>
          <cell r="F358">
            <v>7.65</v>
          </cell>
          <cell r="G358">
            <v>7.86</v>
          </cell>
          <cell r="H358">
            <v>8.4600000000000009</v>
          </cell>
          <cell r="I358">
            <v>8.91</v>
          </cell>
        </row>
        <row r="359">
          <cell r="A359">
            <v>93570</v>
          </cell>
          <cell r="B359">
            <v>0</v>
          </cell>
          <cell r="C359">
            <v>7.5</v>
          </cell>
          <cell r="D359">
            <v>0</v>
          </cell>
          <cell r="E359">
            <v>7.5</v>
          </cell>
          <cell r="F359">
            <v>7.65</v>
          </cell>
          <cell r="G359">
            <v>7.86</v>
          </cell>
          <cell r="H359">
            <v>8.4600000000000009</v>
          </cell>
          <cell r="I359">
            <v>8.91</v>
          </cell>
        </row>
        <row r="360">
          <cell r="A360">
            <v>93580</v>
          </cell>
          <cell r="B360">
            <v>0</v>
          </cell>
          <cell r="C360">
            <v>7.5</v>
          </cell>
          <cell r="D360">
            <v>0</v>
          </cell>
          <cell r="E360">
            <v>7.5</v>
          </cell>
          <cell r="F360">
            <v>7.65</v>
          </cell>
          <cell r="G360">
            <v>7.86</v>
          </cell>
          <cell r="H360">
            <v>8.4600000000000009</v>
          </cell>
          <cell r="I360">
            <v>8.91</v>
          </cell>
        </row>
        <row r="361">
          <cell r="A361">
            <v>93590</v>
          </cell>
          <cell r="B361">
            <v>0</v>
          </cell>
          <cell r="C361">
            <v>7.5</v>
          </cell>
          <cell r="D361">
            <v>0</v>
          </cell>
          <cell r="E361">
            <v>7.5</v>
          </cell>
          <cell r="F361">
            <v>7.65</v>
          </cell>
          <cell r="G361">
            <v>7.86</v>
          </cell>
          <cell r="H361">
            <v>8.4600000000000009</v>
          </cell>
          <cell r="I361">
            <v>8.91</v>
          </cell>
        </row>
        <row r="362">
          <cell r="A362">
            <v>93600</v>
          </cell>
          <cell r="B362">
            <v>0</v>
          </cell>
          <cell r="C362">
            <v>7.5</v>
          </cell>
          <cell r="D362">
            <v>0</v>
          </cell>
          <cell r="E362">
            <v>7.5</v>
          </cell>
          <cell r="F362">
            <v>7.65</v>
          </cell>
          <cell r="G362">
            <v>7.86</v>
          </cell>
          <cell r="H362">
            <v>8.4600000000000009</v>
          </cell>
          <cell r="I362">
            <v>8.91</v>
          </cell>
        </row>
        <row r="363">
          <cell r="A363">
            <v>93610</v>
          </cell>
          <cell r="B363">
            <v>0</v>
          </cell>
          <cell r="C363">
            <v>7.5</v>
          </cell>
          <cell r="D363">
            <v>0</v>
          </cell>
          <cell r="E363">
            <v>7.5</v>
          </cell>
          <cell r="F363">
            <v>7.65</v>
          </cell>
          <cell r="G363">
            <v>7.86</v>
          </cell>
          <cell r="H363">
            <v>8.4600000000000009</v>
          </cell>
          <cell r="I363">
            <v>8.91</v>
          </cell>
        </row>
        <row r="364">
          <cell r="A364">
            <v>93620</v>
          </cell>
          <cell r="B364">
            <v>0</v>
          </cell>
          <cell r="C364">
            <v>7.5</v>
          </cell>
          <cell r="D364">
            <v>0</v>
          </cell>
          <cell r="E364">
            <v>7.5</v>
          </cell>
          <cell r="F364">
            <v>7.65</v>
          </cell>
          <cell r="G364">
            <v>7.86</v>
          </cell>
          <cell r="H364">
            <v>8.4600000000000009</v>
          </cell>
          <cell r="I364">
            <v>8.91</v>
          </cell>
        </row>
        <row r="365">
          <cell r="A365">
            <v>93630</v>
          </cell>
          <cell r="B365">
            <v>0</v>
          </cell>
          <cell r="C365">
            <v>7.5</v>
          </cell>
          <cell r="D365">
            <v>0</v>
          </cell>
          <cell r="E365">
            <v>7.5</v>
          </cell>
          <cell r="F365">
            <v>7.65</v>
          </cell>
          <cell r="G365">
            <v>7.86</v>
          </cell>
          <cell r="H365">
            <v>8.4600000000000009</v>
          </cell>
          <cell r="I365">
            <v>8.91</v>
          </cell>
        </row>
        <row r="366">
          <cell r="A366">
            <v>93640</v>
          </cell>
          <cell r="B366">
            <v>0</v>
          </cell>
          <cell r="C366">
            <v>7.5</v>
          </cell>
          <cell r="D366">
            <v>0</v>
          </cell>
          <cell r="E366">
            <v>7.5</v>
          </cell>
          <cell r="F366">
            <v>7.65</v>
          </cell>
          <cell r="G366">
            <v>7.86</v>
          </cell>
          <cell r="H366">
            <v>8.4600000000000009</v>
          </cell>
          <cell r="I366">
            <v>8.91</v>
          </cell>
        </row>
        <row r="367">
          <cell r="A367">
            <v>93650</v>
          </cell>
          <cell r="B367">
            <v>0</v>
          </cell>
          <cell r="C367">
            <v>7.5</v>
          </cell>
          <cell r="D367">
            <v>0</v>
          </cell>
          <cell r="E367">
            <v>7.5</v>
          </cell>
          <cell r="F367">
            <v>7.65</v>
          </cell>
          <cell r="G367">
            <v>7.86</v>
          </cell>
          <cell r="H367">
            <v>8.4600000000000009</v>
          </cell>
          <cell r="I367">
            <v>8.91</v>
          </cell>
        </row>
        <row r="368">
          <cell r="A368">
            <v>93660</v>
          </cell>
          <cell r="B368">
            <v>0</v>
          </cell>
          <cell r="C368">
            <v>7.5</v>
          </cell>
          <cell r="D368">
            <v>0</v>
          </cell>
          <cell r="E368">
            <v>7.5</v>
          </cell>
          <cell r="F368">
            <v>7.65</v>
          </cell>
          <cell r="G368">
            <v>7.86</v>
          </cell>
          <cell r="H368">
            <v>8.4600000000000009</v>
          </cell>
          <cell r="I368">
            <v>8.91</v>
          </cell>
        </row>
        <row r="369">
          <cell r="A369">
            <v>93670</v>
          </cell>
          <cell r="B369">
            <v>0</v>
          </cell>
          <cell r="C369">
            <v>7.5</v>
          </cell>
          <cell r="D369">
            <v>0</v>
          </cell>
          <cell r="E369">
            <v>7.5</v>
          </cell>
          <cell r="F369">
            <v>7.65</v>
          </cell>
          <cell r="G369">
            <v>7.86</v>
          </cell>
          <cell r="H369">
            <v>8.4600000000000009</v>
          </cell>
          <cell r="I369">
            <v>8.91</v>
          </cell>
        </row>
        <row r="370">
          <cell r="A370">
            <v>93680</v>
          </cell>
          <cell r="B370">
            <v>0</v>
          </cell>
          <cell r="C370">
            <v>7.5</v>
          </cell>
          <cell r="D370">
            <v>0</v>
          </cell>
          <cell r="E370">
            <v>7.5</v>
          </cell>
          <cell r="F370">
            <v>7.65</v>
          </cell>
          <cell r="G370">
            <v>7.86</v>
          </cell>
          <cell r="H370">
            <v>8.4600000000000009</v>
          </cell>
          <cell r="I370">
            <v>8.91</v>
          </cell>
        </row>
        <row r="371">
          <cell r="A371">
            <v>93690</v>
          </cell>
          <cell r="B371">
            <v>0</v>
          </cell>
          <cell r="C371">
            <v>7.5</v>
          </cell>
          <cell r="D371">
            <v>0</v>
          </cell>
          <cell r="E371">
            <v>7.5</v>
          </cell>
          <cell r="F371">
            <v>7.65</v>
          </cell>
          <cell r="G371">
            <v>7.86</v>
          </cell>
          <cell r="H371">
            <v>8.4600000000000009</v>
          </cell>
          <cell r="I371">
            <v>8.91</v>
          </cell>
        </row>
        <row r="372">
          <cell r="A372">
            <v>93700</v>
          </cell>
          <cell r="B372">
            <v>0</v>
          </cell>
          <cell r="C372">
            <v>7.5</v>
          </cell>
          <cell r="D372">
            <v>0</v>
          </cell>
          <cell r="E372">
            <v>7.5</v>
          </cell>
          <cell r="F372">
            <v>7.65</v>
          </cell>
          <cell r="G372">
            <v>7.86</v>
          </cell>
          <cell r="H372">
            <v>8.4600000000000009</v>
          </cell>
          <cell r="I372">
            <v>8.91</v>
          </cell>
        </row>
        <row r="373">
          <cell r="A373">
            <v>93710</v>
          </cell>
          <cell r="B373">
            <v>0</v>
          </cell>
          <cell r="C373">
            <v>7.5</v>
          </cell>
          <cell r="D373">
            <v>0</v>
          </cell>
          <cell r="E373">
            <v>7.5</v>
          </cell>
          <cell r="F373">
            <v>7.65</v>
          </cell>
          <cell r="G373">
            <v>7.86</v>
          </cell>
          <cell r="H373">
            <v>8.4600000000000009</v>
          </cell>
          <cell r="I373">
            <v>8.91</v>
          </cell>
        </row>
        <row r="374">
          <cell r="A374">
            <v>93720</v>
          </cell>
          <cell r="B374">
            <v>0</v>
          </cell>
          <cell r="C374">
            <v>7.5</v>
          </cell>
          <cell r="D374">
            <v>0</v>
          </cell>
          <cell r="E374">
            <v>7.5</v>
          </cell>
          <cell r="F374">
            <v>7.65</v>
          </cell>
          <cell r="G374">
            <v>7.86</v>
          </cell>
          <cell r="H374">
            <v>8.4600000000000009</v>
          </cell>
          <cell r="I374">
            <v>8.91</v>
          </cell>
        </row>
        <row r="375">
          <cell r="A375">
            <v>93730</v>
          </cell>
          <cell r="B375">
            <v>0</v>
          </cell>
          <cell r="C375">
            <v>7.5</v>
          </cell>
          <cell r="D375">
            <v>0</v>
          </cell>
          <cell r="E375">
            <v>7.5</v>
          </cell>
          <cell r="F375">
            <v>7.65</v>
          </cell>
          <cell r="G375">
            <v>7.86</v>
          </cell>
          <cell r="H375">
            <v>8.4600000000000009</v>
          </cell>
          <cell r="I375">
            <v>8.91</v>
          </cell>
        </row>
        <row r="376">
          <cell r="A376">
            <v>93740</v>
          </cell>
          <cell r="B376">
            <v>0</v>
          </cell>
          <cell r="C376">
            <v>7.5</v>
          </cell>
          <cell r="D376">
            <v>0</v>
          </cell>
          <cell r="E376">
            <v>7.5</v>
          </cell>
          <cell r="F376">
            <v>7.65</v>
          </cell>
          <cell r="G376">
            <v>7.86</v>
          </cell>
          <cell r="H376">
            <v>8.4600000000000009</v>
          </cell>
          <cell r="I376">
            <v>8.91</v>
          </cell>
        </row>
        <row r="377">
          <cell r="A377">
            <v>93750</v>
          </cell>
          <cell r="B377">
            <v>0</v>
          </cell>
          <cell r="C377">
            <v>7.5</v>
          </cell>
          <cell r="D377">
            <v>0</v>
          </cell>
          <cell r="E377">
            <v>7.5</v>
          </cell>
          <cell r="F377">
            <v>7.65</v>
          </cell>
          <cell r="G377">
            <v>7.86</v>
          </cell>
          <cell r="H377">
            <v>8.4600000000000009</v>
          </cell>
          <cell r="I377">
            <v>8.91</v>
          </cell>
        </row>
        <row r="378">
          <cell r="A378">
            <v>93760</v>
          </cell>
          <cell r="B378">
            <v>0</v>
          </cell>
          <cell r="C378">
            <v>7.5</v>
          </cell>
          <cell r="D378">
            <v>0</v>
          </cell>
          <cell r="E378">
            <v>7.5</v>
          </cell>
          <cell r="F378">
            <v>7.65</v>
          </cell>
          <cell r="G378">
            <v>7.86</v>
          </cell>
          <cell r="H378">
            <v>8.4600000000000009</v>
          </cell>
          <cell r="I378">
            <v>8.91</v>
          </cell>
        </row>
        <row r="379">
          <cell r="A379">
            <v>93770</v>
          </cell>
          <cell r="B379">
            <v>0</v>
          </cell>
          <cell r="C379">
            <v>7.5</v>
          </cell>
          <cell r="D379">
            <v>0</v>
          </cell>
          <cell r="E379">
            <v>7.5</v>
          </cell>
          <cell r="F379">
            <v>7.65</v>
          </cell>
          <cell r="G379">
            <v>7.86</v>
          </cell>
          <cell r="H379">
            <v>8.4600000000000009</v>
          </cell>
          <cell r="I379">
            <v>8.91</v>
          </cell>
        </row>
        <row r="380">
          <cell r="A380">
            <v>93780</v>
          </cell>
          <cell r="B380">
            <v>0</v>
          </cell>
          <cell r="C380">
            <v>7.5</v>
          </cell>
          <cell r="D380">
            <v>0</v>
          </cell>
          <cell r="E380">
            <v>7.5</v>
          </cell>
          <cell r="F380">
            <v>7.65</v>
          </cell>
          <cell r="G380">
            <v>7.86</v>
          </cell>
          <cell r="H380">
            <v>8.4600000000000009</v>
          </cell>
          <cell r="I380">
            <v>8.91</v>
          </cell>
        </row>
        <row r="381">
          <cell r="A381">
            <v>93790</v>
          </cell>
          <cell r="B381">
            <v>0</v>
          </cell>
          <cell r="C381">
            <v>7.5</v>
          </cell>
          <cell r="D381">
            <v>0</v>
          </cell>
          <cell r="E381">
            <v>7.5</v>
          </cell>
          <cell r="F381">
            <v>7.65</v>
          </cell>
          <cell r="G381">
            <v>7.86</v>
          </cell>
          <cell r="H381">
            <v>8.4600000000000009</v>
          </cell>
          <cell r="I381">
            <v>8.91</v>
          </cell>
        </row>
        <row r="382">
          <cell r="A382">
            <v>93800</v>
          </cell>
          <cell r="B382">
            <v>0</v>
          </cell>
          <cell r="C382">
            <v>7.5</v>
          </cell>
          <cell r="D382">
            <v>0</v>
          </cell>
          <cell r="E382">
            <v>7.5</v>
          </cell>
          <cell r="F382">
            <v>7.65</v>
          </cell>
          <cell r="G382">
            <v>7.86</v>
          </cell>
          <cell r="H382">
            <v>8.4600000000000009</v>
          </cell>
          <cell r="I382">
            <v>8.91</v>
          </cell>
        </row>
        <row r="383">
          <cell r="A383">
            <v>93810</v>
          </cell>
          <cell r="B383">
            <v>0</v>
          </cell>
          <cell r="C383">
            <v>7.5</v>
          </cell>
          <cell r="D383">
            <v>0</v>
          </cell>
          <cell r="E383">
            <v>7.5</v>
          </cell>
          <cell r="F383">
            <v>7.65</v>
          </cell>
          <cell r="G383">
            <v>7.86</v>
          </cell>
          <cell r="H383">
            <v>8.4600000000000009</v>
          </cell>
          <cell r="I383">
            <v>8.91</v>
          </cell>
        </row>
        <row r="384">
          <cell r="A384">
            <v>93820</v>
          </cell>
          <cell r="B384">
            <v>0</v>
          </cell>
          <cell r="C384">
            <v>7.5</v>
          </cell>
          <cell r="D384">
            <v>0</v>
          </cell>
          <cell r="E384">
            <v>7.5</v>
          </cell>
          <cell r="F384">
            <v>7.65</v>
          </cell>
          <cell r="G384">
            <v>7.86</v>
          </cell>
          <cell r="H384">
            <v>8.4600000000000009</v>
          </cell>
          <cell r="I384">
            <v>8.91</v>
          </cell>
        </row>
        <row r="385">
          <cell r="A385">
            <v>93830</v>
          </cell>
          <cell r="B385">
            <v>0</v>
          </cell>
          <cell r="C385">
            <v>7.5</v>
          </cell>
          <cell r="D385">
            <v>0</v>
          </cell>
          <cell r="E385">
            <v>7.5</v>
          </cell>
          <cell r="F385">
            <v>7.65</v>
          </cell>
          <cell r="G385">
            <v>7.86</v>
          </cell>
          <cell r="H385">
            <v>8.4600000000000009</v>
          </cell>
          <cell r="I385">
            <v>8.91</v>
          </cell>
        </row>
        <row r="386">
          <cell r="A386">
            <v>93840</v>
          </cell>
          <cell r="B386">
            <v>0</v>
          </cell>
          <cell r="C386">
            <v>7.5</v>
          </cell>
          <cell r="D386">
            <v>0</v>
          </cell>
          <cell r="E386">
            <v>7.5</v>
          </cell>
          <cell r="F386">
            <v>7.65</v>
          </cell>
          <cell r="G386">
            <v>7.86</v>
          </cell>
          <cell r="H386">
            <v>8.4600000000000009</v>
          </cell>
          <cell r="I386">
            <v>8.91</v>
          </cell>
        </row>
        <row r="387">
          <cell r="A387">
            <v>93850</v>
          </cell>
          <cell r="B387">
            <v>0</v>
          </cell>
          <cell r="C387">
            <v>7.5</v>
          </cell>
          <cell r="D387">
            <v>0</v>
          </cell>
          <cell r="E387">
            <v>7.5</v>
          </cell>
          <cell r="F387">
            <v>7.65</v>
          </cell>
          <cell r="G387">
            <v>7.86</v>
          </cell>
          <cell r="H387">
            <v>8.4600000000000009</v>
          </cell>
          <cell r="I387">
            <v>8.91</v>
          </cell>
        </row>
        <row r="388">
          <cell r="A388">
            <v>93860</v>
          </cell>
          <cell r="B388">
            <v>0</v>
          </cell>
          <cell r="C388">
            <v>7.5</v>
          </cell>
          <cell r="D388">
            <v>0</v>
          </cell>
          <cell r="E388">
            <v>7.5</v>
          </cell>
          <cell r="F388">
            <v>7.65</v>
          </cell>
          <cell r="G388">
            <v>7.86</v>
          </cell>
          <cell r="H388">
            <v>8.4600000000000009</v>
          </cell>
          <cell r="I388">
            <v>8.91</v>
          </cell>
        </row>
        <row r="389">
          <cell r="A389">
            <v>93870</v>
          </cell>
          <cell r="B389">
            <v>0</v>
          </cell>
          <cell r="C389">
            <v>7.5</v>
          </cell>
          <cell r="D389">
            <v>0</v>
          </cell>
          <cell r="E389">
            <v>7.5</v>
          </cell>
          <cell r="F389">
            <v>7.65</v>
          </cell>
          <cell r="G389">
            <v>7.86</v>
          </cell>
          <cell r="H389">
            <v>8.4600000000000009</v>
          </cell>
          <cell r="I389">
            <v>8.91</v>
          </cell>
        </row>
        <row r="390">
          <cell r="A390">
            <v>93880</v>
          </cell>
          <cell r="B390">
            <v>0</v>
          </cell>
          <cell r="C390">
            <v>7.5</v>
          </cell>
          <cell r="D390">
            <v>0</v>
          </cell>
          <cell r="E390">
            <v>7.5</v>
          </cell>
          <cell r="F390">
            <v>7.65</v>
          </cell>
          <cell r="G390">
            <v>7.86</v>
          </cell>
          <cell r="H390">
            <v>8.4600000000000009</v>
          </cell>
          <cell r="I390">
            <v>8.91</v>
          </cell>
        </row>
        <row r="391">
          <cell r="A391">
            <v>93890</v>
          </cell>
          <cell r="B391">
            <v>0</v>
          </cell>
          <cell r="C391">
            <v>7.5</v>
          </cell>
          <cell r="D391">
            <v>0</v>
          </cell>
          <cell r="E391">
            <v>7.5</v>
          </cell>
          <cell r="F391">
            <v>7.65</v>
          </cell>
          <cell r="G391">
            <v>7.86</v>
          </cell>
          <cell r="H391">
            <v>8.4600000000000009</v>
          </cell>
          <cell r="I391">
            <v>8.91</v>
          </cell>
        </row>
        <row r="392">
          <cell r="A392">
            <v>93900</v>
          </cell>
          <cell r="B392">
            <v>0</v>
          </cell>
          <cell r="C392">
            <v>7.5</v>
          </cell>
          <cell r="D392">
            <v>0</v>
          </cell>
          <cell r="E392">
            <v>7.5</v>
          </cell>
          <cell r="F392">
            <v>7.65</v>
          </cell>
          <cell r="G392">
            <v>7.86</v>
          </cell>
          <cell r="H392">
            <v>8.4600000000000009</v>
          </cell>
          <cell r="I392">
            <v>8.91</v>
          </cell>
        </row>
        <row r="393">
          <cell r="A393">
            <v>93910</v>
          </cell>
          <cell r="B393">
            <v>0</v>
          </cell>
          <cell r="C393">
            <v>7.5</v>
          </cell>
          <cell r="D393">
            <v>0</v>
          </cell>
          <cell r="E393">
            <v>7.5</v>
          </cell>
          <cell r="F393">
            <v>7.65</v>
          </cell>
          <cell r="G393">
            <v>7.86</v>
          </cell>
          <cell r="H393">
            <v>8.4600000000000009</v>
          </cell>
          <cell r="I393">
            <v>8.91</v>
          </cell>
        </row>
        <row r="394">
          <cell r="A394">
            <v>93920</v>
          </cell>
          <cell r="B394">
            <v>0</v>
          </cell>
          <cell r="C394">
            <v>7.5</v>
          </cell>
          <cell r="D394">
            <v>0</v>
          </cell>
          <cell r="E394">
            <v>7.5</v>
          </cell>
          <cell r="F394">
            <v>7.65</v>
          </cell>
          <cell r="G394">
            <v>7.86</v>
          </cell>
          <cell r="H394">
            <v>8.4600000000000009</v>
          </cell>
          <cell r="I394">
            <v>8.91</v>
          </cell>
        </row>
        <row r="395">
          <cell r="A395">
            <v>93930</v>
          </cell>
          <cell r="B395">
            <v>0</v>
          </cell>
          <cell r="C395">
            <v>7.5</v>
          </cell>
          <cell r="D395">
            <v>0</v>
          </cell>
          <cell r="E395">
            <v>7.5</v>
          </cell>
          <cell r="F395">
            <v>7.65</v>
          </cell>
          <cell r="G395">
            <v>7.86</v>
          </cell>
          <cell r="H395">
            <v>8.4600000000000009</v>
          </cell>
          <cell r="I395">
            <v>8.91</v>
          </cell>
        </row>
        <row r="396">
          <cell r="A396">
            <v>93940</v>
          </cell>
          <cell r="B396">
            <v>0</v>
          </cell>
          <cell r="C396">
            <v>7.5</v>
          </cell>
          <cell r="D396">
            <v>0</v>
          </cell>
          <cell r="E396">
            <v>7.5</v>
          </cell>
          <cell r="F396">
            <v>7.65</v>
          </cell>
          <cell r="G396">
            <v>7.86</v>
          </cell>
          <cell r="H396">
            <v>8.4600000000000009</v>
          </cell>
          <cell r="I396">
            <v>8.91</v>
          </cell>
        </row>
        <row r="397">
          <cell r="A397">
            <v>93950</v>
          </cell>
          <cell r="B397">
            <v>0</v>
          </cell>
          <cell r="C397">
            <v>7.5</v>
          </cell>
          <cell r="D397">
            <v>0</v>
          </cell>
          <cell r="E397">
            <v>7.5</v>
          </cell>
          <cell r="F397">
            <v>7.65</v>
          </cell>
          <cell r="G397">
            <v>7.86</v>
          </cell>
          <cell r="H397">
            <v>8.4600000000000009</v>
          </cell>
          <cell r="I397">
            <v>8.91</v>
          </cell>
        </row>
        <row r="398">
          <cell r="A398">
            <v>93960</v>
          </cell>
          <cell r="B398">
            <v>0</v>
          </cell>
          <cell r="C398">
            <v>7.5</v>
          </cell>
          <cell r="D398">
            <v>0</v>
          </cell>
          <cell r="E398">
            <v>7.5</v>
          </cell>
          <cell r="F398">
            <v>7.65</v>
          </cell>
          <cell r="G398">
            <v>7.86</v>
          </cell>
          <cell r="H398">
            <v>8.4600000000000009</v>
          </cell>
          <cell r="I398">
            <v>8.91</v>
          </cell>
        </row>
        <row r="399">
          <cell r="A399">
            <v>93970</v>
          </cell>
          <cell r="B399">
            <v>0</v>
          </cell>
          <cell r="C399">
            <v>7.5</v>
          </cell>
          <cell r="D399">
            <v>0</v>
          </cell>
          <cell r="E399">
            <v>7.5</v>
          </cell>
          <cell r="F399">
            <v>7.65</v>
          </cell>
          <cell r="G399">
            <v>7.86</v>
          </cell>
          <cell r="H399">
            <v>8.4600000000000009</v>
          </cell>
          <cell r="I399">
            <v>8.91</v>
          </cell>
        </row>
        <row r="400">
          <cell r="A400">
            <v>93980</v>
          </cell>
          <cell r="B400">
            <v>0</v>
          </cell>
          <cell r="C400">
            <v>7.5</v>
          </cell>
          <cell r="D400">
            <v>0</v>
          </cell>
          <cell r="E400">
            <v>7.5</v>
          </cell>
          <cell r="F400">
            <v>7.65</v>
          </cell>
          <cell r="G400">
            <v>7.86</v>
          </cell>
          <cell r="H400">
            <v>8.4600000000000009</v>
          </cell>
          <cell r="I400">
            <v>8.91</v>
          </cell>
        </row>
        <row r="401">
          <cell r="A401">
            <v>93990</v>
          </cell>
          <cell r="B401">
            <v>0</v>
          </cell>
          <cell r="C401">
            <v>7.5</v>
          </cell>
          <cell r="D401">
            <v>0</v>
          </cell>
          <cell r="E401">
            <v>7.5</v>
          </cell>
          <cell r="F401">
            <v>7.65</v>
          </cell>
          <cell r="G401">
            <v>7.86</v>
          </cell>
          <cell r="H401">
            <v>8.4600000000000009</v>
          </cell>
          <cell r="I401">
            <v>8.91</v>
          </cell>
        </row>
        <row r="402">
          <cell r="A402">
            <v>94000</v>
          </cell>
          <cell r="B402">
            <v>0</v>
          </cell>
          <cell r="C402">
            <v>7.5</v>
          </cell>
          <cell r="D402">
            <v>0</v>
          </cell>
          <cell r="E402">
            <v>7.5</v>
          </cell>
          <cell r="F402">
            <v>7.65</v>
          </cell>
          <cell r="G402">
            <v>7.86</v>
          </cell>
          <cell r="H402">
            <v>8.4600000000000009</v>
          </cell>
          <cell r="I402">
            <v>8.91</v>
          </cell>
        </row>
        <row r="421">
          <cell r="A421">
            <v>94000</v>
          </cell>
          <cell r="B421">
            <v>0</v>
          </cell>
          <cell r="C421">
            <v>7.5</v>
          </cell>
          <cell r="D421">
            <v>0</v>
          </cell>
          <cell r="E421">
            <v>7.5</v>
          </cell>
          <cell r="F421">
            <v>7.65</v>
          </cell>
          <cell r="G421">
            <v>7.86</v>
          </cell>
          <cell r="H421">
            <v>8.4600000000000009</v>
          </cell>
          <cell r="I421">
            <v>8.91</v>
          </cell>
        </row>
        <row r="422">
          <cell r="A422">
            <v>94010</v>
          </cell>
          <cell r="B422">
            <v>0</v>
          </cell>
          <cell r="C422">
            <v>7.5</v>
          </cell>
          <cell r="D422">
            <v>0</v>
          </cell>
          <cell r="E422">
            <v>7.5</v>
          </cell>
          <cell r="F422">
            <v>7.65</v>
          </cell>
          <cell r="G422">
            <v>7.86</v>
          </cell>
          <cell r="H422">
            <v>8.4600000000000009</v>
          </cell>
          <cell r="I422">
            <v>8.91</v>
          </cell>
        </row>
        <row r="423">
          <cell r="A423">
            <v>94020</v>
          </cell>
          <cell r="B423">
            <v>0</v>
          </cell>
          <cell r="C423">
            <v>7.5</v>
          </cell>
          <cell r="D423">
            <v>0</v>
          </cell>
          <cell r="E423">
            <v>7.5</v>
          </cell>
          <cell r="F423">
            <v>7.65</v>
          </cell>
          <cell r="G423">
            <v>7.86</v>
          </cell>
          <cell r="H423">
            <v>8.4600000000000009</v>
          </cell>
          <cell r="I423">
            <v>8.91</v>
          </cell>
        </row>
        <row r="424">
          <cell r="A424">
            <v>94030</v>
          </cell>
          <cell r="B424">
            <v>0</v>
          </cell>
          <cell r="C424">
            <v>7.5</v>
          </cell>
          <cell r="D424">
            <v>0</v>
          </cell>
          <cell r="E424">
            <v>7.5</v>
          </cell>
          <cell r="F424">
            <v>7.65</v>
          </cell>
          <cell r="G424">
            <v>7.86</v>
          </cell>
          <cell r="H424">
            <v>8.4600000000000009</v>
          </cell>
          <cell r="I424">
            <v>8.91</v>
          </cell>
        </row>
        <row r="425">
          <cell r="A425">
            <v>94040</v>
          </cell>
          <cell r="B425">
            <v>0</v>
          </cell>
          <cell r="C425">
            <v>7.5</v>
          </cell>
          <cell r="D425">
            <v>0</v>
          </cell>
          <cell r="E425">
            <v>7.5</v>
          </cell>
          <cell r="F425">
            <v>7.65</v>
          </cell>
          <cell r="G425">
            <v>7.86</v>
          </cell>
          <cell r="H425">
            <v>8.4600000000000009</v>
          </cell>
          <cell r="I425">
            <v>8.91</v>
          </cell>
        </row>
        <row r="426">
          <cell r="A426">
            <v>94050</v>
          </cell>
          <cell r="B426">
            <v>0</v>
          </cell>
          <cell r="C426">
            <v>7.5</v>
          </cell>
          <cell r="D426">
            <v>0</v>
          </cell>
          <cell r="E426">
            <v>7.5</v>
          </cell>
          <cell r="F426">
            <v>7.65</v>
          </cell>
          <cell r="G426">
            <v>7.86</v>
          </cell>
          <cell r="H426">
            <v>8.4600000000000009</v>
          </cell>
          <cell r="I426">
            <v>8.91</v>
          </cell>
        </row>
        <row r="427">
          <cell r="A427">
            <v>94060</v>
          </cell>
          <cell r="B427">
            <v>0</v>
          </cell>
          <cell r="C427">
            <v>7.5</v>
          </cell>
          <cell r="D427">
            <v>0</v>
          </cell>
          <cell r="E427">
            <v>7.5</v>
          </cell>
          <cell r="F427">
            <v>7.65</v>
          </cell>
          <cell r="G427">
            <v>7.86</v>
          </cell>
          <cell r="H427">
            <v>8.4600000000000009</v>
          </cell>
          <cell r="I427">
            <v>8.91</v>
          </cell>
        </row>
        <row r="428">
          <cell r="A428">
            <v>94070</v>
          </cell>
          <cell r="B428">
            <v>0</v>
          </cell>
          <cell r="C428">
            <v>7.5</v>
          </cell>
          <cell r="D428">
            <v>0</v>
          </cell>
          <cell r="E428">
            <v>7.5</v>
          </cell>
          <cell r="F428">
            <v>7.65</v>
          </cell>
          <cell r="G428">
            <v>7.86</v>
          </cell>
          <cell r="H428">
            <v>8.4600000000000009</v>
          </cell>
          <cell r="I428">
            <v>8.91</v>
          </cell>
        </row>
        <row r="429">
          <cell r="A429">
            <v>94080</v>
          </cell>
          <cell r="B429">
            <v>0</v>
          </cell>
          <cell r="C429">
            <v>7.5</v>
          </cell>
          <cell r="D429">
            <v>0</v>
          </cell>
          <cell r="E429">
            <v>7.5</v>
          </cell>
          <cell r="F429">
            <v>7.65</v>
          </cell>
          <cell r="G429">
            <v>7.86</v>
          </cell>
          <cell r="H429">
            <v>8.4600000000000009</v>
          </cell>
          <cell r="I429">
            <v>8.91</v>
          </cell>
        </row>
        <row r="430">
          <cell r="A430">
            <v>94090</v>
          </cell>
          <cell r="B430">
            <v>0</v>
          </cell>
          <cell r="C430">
            <v>7.5</v>
          </cell>
          <cell r="D430">
            <v>0</v>
          </cell>
          <cell r="E430">
            <v>7.5</v>
          </cell>
          <cell r="F430">
            <v>7.65</v>
          </cell>
          <cell r="G430">
            <v>7.86</v>
          </cell>
          <cell r="H430">
            <v>8.4600000000000009</v>
          </cell>
          <cell r="I430">
            <v>8.91</v>
          </cell>
        </row>
        <row r="431">
          <cell r="A431">
            <v>94100</v>
          </cell>
          <cell r="B431">
            <v>0</v>
          </cell>
          <cell r="C431">
            <v>7.5</v>
          </cell>
          <cell r="D431">
            <v>0</v>
          </cell>
          <cell r="E431">
            <v>7.5</v>
          </cell>
          <cell r="F431">
            <v>7.65</v>
          </cell>
          <cell r="G431">
            <v>7.86</v>
          </cell>
          <cell r="H431">
            <v>8.4600000000000009</v>
          </cell>
          <cell r="I431">
            <v>8.91</v>
          </cell>
        </row>
        <row r="432">
          <cell r="A432">
            <v>94110</v>
          </cell>
          <cell r="B432">
            <v>0</v>
          </cell>
          <cell r="C432">
            <v>7.5</v>
          </cell>
          <cell r="D432">
            <v>0</v>
          </cell>
          <cell r="E432">
            <v>7.5</v>
          </cell>
          <cell r="F432">
            <v>7.65</v>
          </cell>
          <cell r="G432">
            <v>7.86</v>
          </cell>
          <cell r="H432">
            <v>8.4600000000000009</v>
          </cell>
          <cell r="I432">
            <v>8.91</v>
          </cell>
        </row>
        <row r="433">
          <cell r="A433">
            <v>94120</v>
          </cell>
          <cell r="B433">
            <v>0</v>
          </cell>
          <cell r="C433">
            <v>7.5</v>
          </cell>
          <cell r="D433">
            <v>0</v>
          </cell>
          <cell r="E433">
            <v>7.5</v>
          </cell>
          <cell r="F433">
            <v>7.65</v>
          </cell>
          <cell r="G433">
            <v>7.86</v>
          </cell>
          <cell r="H433">
            <v>8.4600000000000009</v>
          </cell>
          <cell r="I433">
            <v>8.91</v>
          </cell>
        </row>
        <row r="434">
          <cell r="A434">
            <v>94130</v>
          </cell>
          <cell r="B434">
            <v>0</v>
          </cell>
          <cell r="C434">
            <v>7.5</v>
          </cell>
          <cell r="D434">
            <v>0</v>
          </cell>
          <cell r="E434">
            <v>7.5</v>
          </cell>
          <cell r="F434">
            <v>7.65</v>
          </cell>
          <cell r="G434">
            <v>7.86</v>
          </cell>
          <cell r="H434">
            <v>8.4600000000000009</v>
          </cell>
          <cell r="I434">
            <v>8.91</v>
          </cell>
        </row>
        <row r="435">
          <cell r="A435">
            <v>94140</v>
          </cell>
          <cell r="B435">
            <v>0</v>
          </cell>
          <cell r="C435">
            <v>7.5</v>
          </cell>
          <cell r="D435">
            <v>0</v>
          </cell>
          <cell r="E435">
            <v>7.5</v>
          </cell>
          <cell r="F435">
            <v>7.65</v>
          </cell>
          <cell r="G435">
            <v>7.86</v>
          </cell>
          <cell r="H435">
            <v>8.4600000000000009</v>
          </cell>
          <cell r="I435">
            <v>8.91</v>
          </cell>
        </row>
        <row r="436">
          <cell r="A436">
            <v>94150</v>
          </cell>
          <cell r="B436">
            <v>0</v>
          </cell>
          <cell r="C436">
            <v>7.5</v>
          </cell>
          <cell r="D436">
            <v>0</v>
          </cell>
          <cell r="E436">
            <v>7.5</v>
          </cell>
          <cell r="F436">
            <v>7.65</v>
          </cell>
          <cell r="G436">
            <v>7.86</v>
          </cell>
          <cell r="H436">
            <v>8.4600000000000009</v>
          </cell>
          <cell r="I436">
            <v>8.91</v>
          </cell>
        </row>
        <row r="437">
          <cell r="A437">
            <v>94160</v>
          </cell>
          <cell r="B437">
            <v>0</v>
          </cell>
          <cell r="C437">
            <v>7.5</v>
          </cell>
          <cell r="D437">
            <v>0</v>
          </cell>
          <cell r="E437">
            <v>7.5</v>
          </cell>
          <cell r="F437">
            <v>7.65</v>
          </cell>
          <cell r="G437">
            <v>7.86</v>
          </cell>
          <cell r="H437">
            <v>8.4600000000000009</v>
          </cell>
          <cell r="I437">
            <v>8.91</v>
          </cell>
        </row>
        <row r="438">
          <cell r="A438">
            <v>94170</v>
          </cell>
          <cell r="B438">
            <v>0</v>
          </cell>
          <cell r="C438">
            <v>7.5</v>
          </cell>
          <cell r="D438">
            <v>0</v>
          </cell>
          <cell r="E438">
            <v>7.5</v>
          </cell>
          <cell r="F438">
            <v>7.65</v>
          </cell>
          <cell r="G438">
            <v>7.86</v>
          </cell>
          <cell r="H438">
            <v>8.4600000000000009</v>
          </cell>
          <cell r="I438">
            <v>8.91</v>
          </cell>
        </row>
        <row r="439">
          <cell r="A439">
            <v>94180</v>
          </cell>
          <cell r="B439">
            <v>0</v>
          </cell>
          <cell r="C439">
            <v>7.5</v>
          </cell>
          <cell r="D439">
            <v>0</v>
          </cell>
          <cell r="E439">
            <v>7.5</v>
          </cell>
          <cell r="F439">
            <v>7.65</v>
          </cell>
          <cell r="G439">
            <v>7.86</v>
          </cell>
          <cell r="H439">
            <v>8.4600000000000009</v>
          </cell>
          <cell r="I439">
            <v>8.91</v>
          </cell>
        </row>
        <row r="440">
          <cell r="A440">
            <v>94190</v>
          </cell>
          <cell r="B440">
            <v>0</v>
          </cell>
          <cell r="C440">
            <v>7.5</v>
          </cell>
          <cell r="D440">
            <v>0</v>
          </cell>
          <cell r="E440">
            <v>7.5</v>
          </cell>
          <cell r="F440">
            <v>7.65</v>
          </cell>
          <cell r="G440">
            <v>7.86</v>
          </cell>
          <cell r="H440">
            <v>8.4600000000000009</v>
          </cell>
          <cell r="I440">
            <v>8.91</v>
          </cell>
        </row>
        <row r="441">
          <cell r="A441">
            <v>94200</v>
          </cell>
          <cell r="B441">
            <v>0</v>
          </cell>
          <cell r="C441">
            <v>7.5</v>
          </cell>
          <cell r="D441">
            <v>0</v>
          </cell>
          <cell r="E441">
            <v>7.5</v>
          </cell>
          <cell r="F441">
            <v>7.65</v>
          </cell>
          <cell r="G441">
            <v>7.86</v>
          </cell>
          <cell r="H441">
            <v>8.4600000000000009</v>
          </cell>
          <cell r="I441">
            <v>8.91</v>
          </cell>
        </row>
        <row r="442">
          <cell r="A442">
            <v>94210</v>
          </cell>
          <cell r="B442">
            <v>0</v>
          </cell>
          <cell r="C442">
            <v>7.5</v>
          </cell>
          <cell r="D442">
            <v>0</v>
          </cell>
          <cell r="E442">
            <v>7.5</v>
          </cell>
          <cell r="F442">
            <v>7.65</v>
          </cell>
          <cell r="G442">
            <v>7.86</v>
          </cell>
          <cell r="H442">
            <v>8.4600000000000009</v>
          </cell>
          <cell r="I442">
            <v>8.91</v>
          </cell>
        </row>
        <row r="443">
          <cell r="A443">
            <v>94220</v>
          </cell>
          <cell r="B443">
            <v>0</v>
          </cell>
          <cell r="C443">
            <v>7.5</v>
          </cell>
          <cell r="D443">
            <v>0</v>
          </cell>
          <cell r="E443">
            <v>7.5</v>
          </cell>
          <cell r="F443">
            <v>7.65</v>
          </cell>
          <cell r="G443">
            <v>7.86</v>
          </cell>
          <cell r="H443">
            <v>8.4600000000000009</v>
          </cell>
          <cell r="I443">
            <v>8.91</v>
          </cell>
        </row>
        <row r="444">
          <cell r="A444">
            <v>94230</v>
          </cell>
          <cell r="B444">
            <v>0</v>
          </cell>
          <cell r="C444">
            <v>7.5</v>
          </cell>
          <cell r="D444">
            <v>0</v>
          </cell>
          <cell r="E444">
            <v>7.5</v>
          </cell>
          <cell r="F444">
            <v>7.65</v>
          </cell>
          <cell r="G444">
            <v>7.86</v>
          </cell>
          <cell r="H444">
            <v>8.4600000000000009</v>
          </cell>
          <cell r="I444">
            <v>8.91</v>
          </cell>
        </row>
        <row r="445">
          <cell r="A445">
            <v>94240</v>
          </cell>
          <cell r="B445">
            <v>0</v>
          </cell>
          <cell r="C445">
            <v>7.5</v>
          </cell>
          <cell r="D445">
            <v>0</v>
          </cell>
          <cell r="E445">
            <v>7.5</v>
          </cell>
          <cell r="F445">
            <v>7.65</v>
          </cell>
          <cell r="G445">
            <v>7.86</v>
          </cell>
          <cell r="H445">
            <v>8.4600000000000009</v>
          </cell>
          <cell r="I445">
            <v>8.91</v>
          </cell>
        </row>
        <row r="446">
          <cell r="A446">
            <v>94250</v>
          </cell>
          <cell r="B446">
            <v>0</v>
          </cell>
          <cell r="C446">
            <v>7.5</v>
          </cell>
          <cell r="D446">
            <v>0</v>
          </cell>
          <cell r="E446">
            <v>7.5</v>
          </cell>
          <cell r="F446">
            <v>7.65</v>
          </cell>
          <cell r="G446">
            <v>7.86</v>
          </cell>
          <cell r="H446">
            <v>8.4600000000000009</v>
          </cell>
          <cell r="I446">
            <v>8.91</v>
          </cell>
        </row>
        <row r="447">
          <cell r="A447">
            <v>94260</v>
          </cell>
          <cell r="B447">
            <v>0</v>
          </cell>
          <cell r="C447">
            <v>7.5</v>
          </cell>
          <cell r="D447">
            <v>0</v>
          </cell>
          <cell r="E447">
            <v>7.5</v>
          </cell>
          <cell r="F447">
            <v>7.65</v>
          </cell>
          <cell r="G447">
            <v>7.86</v>
          </cell>
          <cell r="H447">
            <v>8.4600000000000009</v>
          </cell>
          <cell r="I447">
            <v>8.91</v>
          </cell>
        </row>
        <row r="448">
          <cell r="A448">
            <v>94270</v>
          </cell>
          <cell r="B448">
            <v>0</v>
          </cell>
          <cell r="C448">
            <v>7.5</v>
          </cell>
          <cell r="D448">
            <v>0</v>
          </cell>
          <cell r="E448">
            <v>7.5</v>
          </cell>
          <cell r="F448">
            <v>7.65</v>
          </cell>
          <cell r="G448">
            <v>7.86</v>
          </cell>
          <cell r="H448">
            <v>8.4600000000000009</v>
          </cell>
          <cell r="I448">
            <v>8.91</v>
          </cell>
        </row>
        <row r="449">
          <cell r="A449">
            <v>94280</v>
          </cell>
          <cell r="B449">
            <v>0</v>
          </cell>
          <cell r="C449">
            <v>7.5</v>
          </cell>
          <cell r="D449">
            <v>0</v>
          </cell>
          <cell r="E449">
            <v>7.5</v>
          </cell>
          <cell r="F449">
            <v>7.65</v>
          </cell>
          <cell r="G449">
            <v>7.86</v>
          </cell>
          <cell r="H449">
            <v>8.4600000000000009</v>
          </cell>
          <cell r="I449">
            <v>8.91</v>
          </cell>
        </row>
        <row r="450">
          <cell r="A450">
            <v>94290</v>
          </cell>
          <cell r="B450">
            <v>0</v>
          </cell>
          <cell r="C450">
            <v>7.5</v>
          </cell>
          <cell r="D450">
            <v>0</v>
          </cell>
          <cell r="E450">
            <v>7.5</v>
          </cell>
          <cell r="F450">
            <v>7.65</v>
          </cell>
          <cell r="G450">
            <v>7.86</v>
          </cell>
          <cell r="H450">
            <v>8.4600000000000009</v>
          </cell>
          <cell r="I450">
            <v>8.91</v>
          </cell>
        </row>
        <row r="451">
          <cell r="A451">
            <v>94300</v>
          </cell>
          <cell r="B451">
            <v>0</v>
          </cell>
          <cell r="C451">
            <v>7.5</v>
          </cell>
          <cell r="D451">
            <v>0</v>
          </cell>
          <cell r="E451">
            <v>7.5</v>
          </cell>
          <cell r="F451">
            <v>7.65</v>
          </cell>
          <cell r="G451">
            <v>7.86</v>
          </cell>
          <cell r="H451">
            <v>8.4600000000000009</v>
          </cell>
          <cell r="I451">
            <v>8.91</v>
          </cell>
        </row>
        <row r="452">
          <cell r="A452">
            <v>94310</v>
          </cell>
          <cell r="B452">
            <v>0</v>
          </cell>
          <cell r="C452">
            <v>7.5</v>
          </cell>
          <cell r="D452">
            <v>0</v>
          </cell>
          <cell r="E452">
            <v>7.5</v>
          </cell>
          <cell r="F452">
            <v>7.65</v>
          </cell>
          <cell r="G452">
            <v>7.86</v>
          </cell>
          <cell r="H452">
            <v>8.4600000000000009</v>
          </cell>
          <cell r="I452">
            <v>8.91</v>
          </cell>
        </row>
        <row r="453">
          <cell r="A453">
            <v>94320</v>
          </cell>
          <cell r="B453">
            <v>0</v>
          </cell>
          <cell r="C453">
            <v>7.5</v>
          </cell>
          <cell r="D453">
            <v>0</v>
          </cell>
          <cell r="E453">
            <v>7.5</v>
          </cell>
          <cell r="F453">
            <v>7.65</v>
          </cell>
          <cell r="G453">
            <v>7.86</v>
          </cell>
          <cell r="H453">
            <v>8.4600000000000009</v>
          </cell>
          <cell r="I453">
            <v>8.91</v>
          </cell>
        </row>
        <row r="454">
          <cell r="A454">
            <v>94330</v>
          </cell>
          <cell r="B454">
            <v>0</v>
          </cell>
          <cell r="C454">
            <v>7.5</v>
          </cell>
          <cell r="D454">
            <v>0</v>
          </cell>
          <cell r="E454">
            <v>7.5</v>
          </cell>
          <cell r="F454">
            <v>7.65</v>
          </cell>
          <cell r="G454">
            <v>7.86</v>
          </cell>
          <cell r="H454">
            <v>8.4600000000000009</v>
          </cell>
          <cell r="I454">
            <v>8.91</v>
          </cell>
        </row>
        <row r="455">
          <cell r="A455">
            <v>94340</v>
          </cell>
          <cell r="B455">
            <v>0</v>
          </cell>
          <cell r="C455">
            <v>7.5</v>
          </cell>
          <cell r="D455">
            <v>0</v>
          </cell>
          <cell r="E455">
            <v>7.5</v>
          </cell>
          <cell r="F455">
            <v>7.65</v>
          </cell>
          <cell r="G455">
            <v>7.86</v>
          </cell>
          <cell r="H455">
            <v>8.4600000000000009</v>
          </cell>
          <cell r="I455">
            <v>8.91</v>
          </cell>
        </row>
        <row r="456">
          <cell r="A456">
            <v>94350</v>
          </cell>
          <cell r="B456">
            <v>0</v>
          </cell>
          <cell r="C456">
            <v>7.5</v>
          </cell>
          <cell r="D456">
            <v>0</v>
          </cell>
          <cell r="E456">
            <v>7.5</v>
          </cell>
          <cell r="F456">
            <v>7.65</v>
          </cell>
          <cell r="G456">
            <v>7.86</v>
          </cell>
          <cell r="H456">
            <v>8.4600000000000009</v>
          </cell>
          <cell r="I456">
            <v>8.91</v>
          </cell>
        </row>
        <row r="457">
          <cell r="A457">
            <v>94360</v>
          </cell>
          <cell r="B457">
            <v>0</v>
          </cell>
          <cell r="C457">
            <v>7.5</v>
          </cell>
          <cell r="D457">
            <v>0</v>
          </cell>
          <cell r="E457">
            <v>7.5</v>
          </cell>
          <cell r="F457">
            <v>7.65</v>
          </cell>
          <cell r="G457">
            <v>7.86</v>
          </cell>
          <cell r="H457">
            <v>8.4600000000000009</v>
          </cell>
          <cell r="I457">
            <v>8.91</v>
          </cell>
        </row>
        <row r="458">
          <cell r="A458">
            <v>94370</v>
          </cell>
          <cell r="B458">
            <v>0</v>
          </cell>
          <cell r="C458">
            <v>7.5</v>
          </cell>
          <cell r="D458">
            <v>0</v>
          </cell>
          <cell r="E458">
            <v>7.5</v>
          </cell>
          <cell r="F458">
            <v>7.65</v>
          </cell>
          <cell r="G458">
            <v>7.86</v>
          </cell>
          <cell r="H458">
            <v>8.4600000000000009</v>
          </cell>
          <cell r="I458">
            <v>8.91</v>
          </cell>
        </row>
        <row r="459">
          <cell r="A459">
            <v>94380</v>
          </cell>
          <cell r="B459">
            <v>0</v>
          </cell>
          <cell r="C459">
            <v>7.5</v>
          </cell>
          <cell r="D459">
            <v>0</v>
          </cell>
          <cell r="E459">
            <v>7.5</v>
          </cell>
          <cell r="F459">
            <v>7.65</v>
          </cell>
          <cell r="G459">
            <v>7.86</v>
          </cell>
          <cell r="H459">
            <v>8.4600000000000009</v>
          </cell>
          <cell r="I459">
            <v>8.91</v>
          </cell>
        </row>
        <row r="460">
          <cell r="A460">
            <v>94390</v>
          </cell>
          <cell r="B460">
            <v>0</v>
          </cell>
          <cell r="C460">
            <v>7.5</v>
          </cell>
          <cell r="D460">
            <v>0</v>
          </cell>
          <cell r="E460">
            <v>7.5</v>
          </cell>
          <cell r="F460">
            <v>7.65</v>
          </cell>
          <cell r="G460">
            <v>7.86</v>
          </cell>
          <cell r="H460">
            <v>8.4600000000000009</v>
          </cell>
          <cell r="I460">
            <v>8.91</v>
          </cell>
        </row>
        <row r="461">
          <cell r="A461">
            <v>94400</v>
          </cell>
          <cell r="B461">
            <v>0</v>
          </cell>
          <cell r="C461">
            <v>7.5</v>
          </cell>
          <cell r="D461">
            <v>0</v>
          </cell>
          <cell r="E461">
            <v>7.5</v>
          </cell>
          <cell r="F461">
            <v>7.65</v>
          </cell>
          <cell r="G461">
            <v>7.86</v>
          </cell>
          <cell r="H461">
            <v>8.4600000000000009</v>
          </cell>
          <cell r="I461">
            <v>8.91</v>
          </cell>
        </row>
        <row r="462">
          <cell r="A462">
            <v>94410</v>
          </cell>
          <cell r="B462">
            <v>0</v>
          </cell>
          <cell r="C462">
            <v>7.5</v>
          </cell>
          <cell r="D462">
            <v>0</v>
          </cell>
          <cell r="E462">
            <v>7.5</v>
          </cell>
          <cell r="F462">
            <v>7.65</v>
          </cell>
          <cell r="G462">
            <v>7.86</v>
          </cell>
          <cell r="H462">
            <v>8.4600000000000009</v>
          </cell>
          <cell r="I462">
            <v>8.91</v>
          </cell>
        </row>
        <row r="463">
          <cell r="A463">
            <v>94420</v>
          </cell>
          <cell r="B463">
            <v>0</v>
          </cell>
          <cell r="C463">
            <v>7.5</v>
          </cell>
          <cell r="D463">
            <v>0</v>
          </cell>
          <cell r="E463">
            <v>7.5</v>
          </cell>
          <cell r="F463">
            <v>7.65</v>
          </cell>
          <cell r="G463">
            <v>7.86</v>
          </cell>
          <cell r="H463">
            <v>8.4600000000000009</v>
          </cell>
          <cell r="I463">
            <v>8.91</v>
          </cell>
        </row>
        <row r="464">
          <cell r="A464">
            <v>94430</v>
          </cell>
          <cell r="B464">
            <v>0</v>
          </cell>
          <cell r="C464">
            <v>7.5</v>
          </cell>
          <cell r="D464">
            <v>0</v>
          </cell>
          <cell r="E464">
            <v>7.5</v>
          </cell>
          <cell r="F464">
            <v>7.65</v>
          </cell>
          <cell r="G464">
            <v>7.86</v>
          </cell>
          <cell r="H464">
            <v>8.4600000000000009</v>
          </cell>
          <cell r="I464">
            <v>8.91</v>
          </cell>
        </row>
        <row r="465">
          <cell r="A465">
            <v>94440</v>
          </cell>
          <cell r="B465">
            <v>0</v>
          </cell>
          <cell r="C465">
            <v>7.5</v>
          </cell>
          <cell r="D465">
            <v>0</v>
          </cell>
          <cell r="E465">
            <v>7.5</v>
          </cell>
          <cell r="F465">
            <v>7.65</v>
          </cell>
          <cell r="G465">
            <v>7.86</v>
          </cell>
          <cell r="H465">
            <v>8.4600000000000009</v>
          </cell>
          <cell r="I465">
            <v>8.91</v>
          </cell>
        </row>
        <row r="466">
          <cell r="A466">
            <v>94450</v>
          </cell>
          <cell r="B466">
            <v>0</v>
          </cell>
          <cell r="C466">
            <v>7.5</v>
          </cell>
          <cell r="D466">
            <v>0</v>
          </cell>
          <cell r="E466">
            <v>7.5</v>
          </cell>
          <cell r="F466">
            <v>7.65</v>
          </cell>
          <cell r="G466">
            <v>7.86</v>
          </cell>
          <cell r="H466">
            <v>8.4600000000000009</v>
          </cell>
          <cell r="I466">
            <v>8.91</v>
          </cell>
        </row>
        <row r="467">
          <cell r="A467">
            <v>94460</v>
          </cell>
          <cell r="B467">
            <v>0</v>
          </cell>
          <cell r="C467">
            <v>7.5</v>
          </cell>
          <cell r="D467">
            <v>0</v>
          </cell>
          <cell r="E467">
            <v>7.5</v>
          </cell>
          <cell r="F467">
            <v>7.65</v>
          </cell>
          <cell r="G467">
            <v>7.86</v>
          </cell>
          <cell r="H467">
            <v>8.4600000000000009</v>
          </cell>
          <cell r="I467">
            <v>8.91</v>
          </cell>
        </row>
        <row r="468">
          <cell r="A468">
            <v>94470</v>
          </cell>
          <cell r="B468">
            <v>0</v>
          </cell>
          <cell r="C468">
            <v>7.5</v>
          </cell>
          <cell r="D468">
            <v>0</v>
          </cell>
          <cell r="E468">
            <v>7.5</v>
          </cell>
          <cell r="F468">
            <v>7.65</v>
          </cell>
          <cell r="G468">
            <v>7.86</v>
          </cell>
          <cell r="H468">
            <v>8.4600000000000009</v>
          </cell>
          <cell r="I468">
            <v>8.91</v>
          </cell>
        </row>
        <row r="469">
          <cell r="A469">
            <v>94480</v>
          </cell>
          <cell r="B469">
            <v>0</v>
          </cell>
          <cell r="C469">
            <v>7.5</v>
          </cell>
          <cell r="D469">
            <v>0</v>
          </cell>
          <cell r="E469">
            <v>7.5</v>
          </cell>
          <cell r="F469">
            <v>7.65</v>
          </cell>
          <cell r="G469">
            <v>7.86</v>
          </cell>
          <cell r="H469">
            <v>8.4600000000000009</v>
          </cell>
          <cell r="I469">
            <v>8.91</v>
          </cell>
        </row>
        <row r="470">
          <cell r="A470">
            <v>94490</v>
          </cell>
          <cell r="B470">
            <v>0</v>
          </cell>
          <cell r="C470">
            <v>7.5</v>
          </cell>
          <cell r="D470">
            <v>0</v>
          </cell>
          <cell r="E470">
            <v>7.5</v>
          </cell>
          <cell r="F470">
            <v>7.65</v>
          </cell>
          <cell r="G470">
            <v>7.86</v>
          </cell>
          <cell r="H470">
            <v>8.4600000000000009</v>
          </cell>
          <cell r="I470">
            <v>8.91</v>
          </cell>
        </row>
        <row r="471">
          <cell r="A471">
            <v>94500</v>
          </cell>
          <cell r="B471">
            <v>0</v>
          </cell>
          <cell r="C471">
            <v>7.5</v>
          </cell>
          <cell r="D471">
            <v>0</v>
          </cell>
          <cell r="E471">
            <v>7.5</v>
          </cell>
          <cell r="F471">
            <v>7.65</v>
          </cell>
          <cell r="G471">
            <v>7.86</v>
          </cell>
          <cell r="H471">
            <v>8.4600000000000009</v>
          </cell>
          <cell r="I471">
            <v>8.91</v>
          </cell>
        </row>
        <row r="472">
          <cell r="A472">
            <v>94510</v>
          </cell>
          <cell r="B472">
            <v>0</v>
          </cell>
          <cell r="C472">
            <v>7.5</v>
          </cell>
          <cell r="D472">
            <v>0</v>
          </cell>
          <cell r="E472">
            <v>7.5</v>
          </cell>
          <cell r="F472">
            <v>7.65</v>
          </cell>
          <cell r="G472">
            <v>7.86</v>
          </cell>
          <cell r="H472">
            <v>8.4600000000000009</v>
          </cell>
          <cell r="I472">
            <v>8.91</v>
          </cell>
        </row>
        <row r="473">
          <cell r="A473">
            <v>94520</v>
          </cell>
          <cell r="B473">
            <v>0</v>
          </cell>
          <cell r="C473">
            <v>7.5</v>
          </cell>
          <cell r="D473">
            <v>0</v>
          </cell>
          <cell r="E473">
            <v>7.5</v>
          </cell>
          <cell r="F473">
            <v>7.65</v>
          </cell>
          <cell r="G473">
            <v>7.86</v>
          </cell>
          <cell r="H473">
            <v>8.4600000000000009</v>
          </cell>
          <cell r="I473">
            <v>8.91</v>
          </cell>
        </row>
        <row r="474">
          <cell r="A474">
            <v>94530</v>
          </cell>
          <cell r="B474">
            <v>0</v>
          </cell>
          <cell r="C474">
            <v>7.5</v>
          </cell>
          <cell r="D474">
            <v>0</v>
          </cell>
          <cell r="E474">
            <v>7.5</v>
          </cell>
          <cell r="F474">
            <v>7.65</v>
          </cell>
          <cell r="G474">
            <v>7.86</v>
          </cell>
          <cell r="H474">
            <v>8.4600000000000009</v>
          </cell>
          <cell r="I474">
            <v>8.91</v>
          </cell>
        </row>
        <row r="475">
          <cell r="A475">
            <v>94540</v>
          </cell>
          <cell r="B475">
            <v>0</v>
          </cell>
          <cell r="C475">
            <v>7.5</v>
          </cell>
          <cell r="D475">
            <v>0</v>
          </cell>
          <cell r="E475">
            <v>7.5</v>
          </cell>
          <cell r="F475">
            <v>7.65</v>
          </cell>
          <cell r="G475">
            <v>7.86</v>
          </cell>
          <cell r="H475">
            <v>8.4600000000000009</v>
          </cell>
          <cell r="I475">
            <v>8.91</v>
          </cell>
        </row>
        <row r="476">
          <cell r="A476">
            <v>94550</v>
          </cell>
          <cell r="B476">
            <v>0</v>
          </cell>
          <cell r="C476">
            <v>7.5</v>
          </cell>
          <cell r="D476">
            <v>0</v>
          </cell>
          <cell r="E476">
            <v>7.5</v>
          </cell>
          <cell r="F476">
            <v>7.65</v>
          </cell>
          <cell r="G476">
            <v>7.86</v>
          </cell>
          <cell r="H476">
            <v>8.4600000000000009</v>
          </cell>
          <cell r="I476">
            <v>8.91</v>
          </cell>
        </row>
        <row r="477">
          <cell r="A477">
            <v>94560</v>
          </cell>
          <cell r="B477">
            <v>0</v>
          </cell>
          <cell r="C477">
            <v>7.5</v>
          </cell>
          <cell r="D477">
            <v>0</v>
          </cell>
          <cell r="E477">
            <v>7.5</v>
          </cell>
          <cell r="F477">
            <v>7.65</v>
          </cell>
          <cell r="G477">
            <v>7.86</v>
          </cell>
          <cell r="H477">
            <v>8.4600000000000009</v>
          </cell>
          <cell r="I477">
            <v>8.91</v>
          </cell>
        </row>
        <row r="478">
          <cell r="A478">
            <v>94570</v>
          </cell>
          <cell r="B478">
            <v>0</v>
          </cell>
          <cell r="C478">
            <v>7.5</v>
          </cell>
          <cell r="D478">
            <v>0</v>
          </cell>
          <cell r="E478">
            <v>7.5</v>
          </cell>
          <cell r="F478">
            <v>7.65</v>
          </cell>
          <cell r="G478">
            <v>7.86</v>
          </cell>
          <cell r="H478">
            <v>8.4600000000000009</v>
          </cell>
          <cell r="I478">
            <v>8.91</v>
          </cell>
        </row>
        <row r="479">
          <cell r="A479">
            <v>94580</v>
          </cell>
          <cell r="B479">
            <v>0</v>
          </cell>
          <cell r="C479">
            <v>7.5</v>
          </cell>
          <cell r="D479">
            <v>0</v>
          </cell>
          <cell r="E479">
            <v>7.5</v>
          </cell>
          <cell r="F479">
            <v>7.65</v>
          </cell>
          <cell r="G479">
            <v>7.86</v>
          </cell>
          <cell r="H479">
            <v>8.4600000000000009</v>
          </cell>
          <cell r="I479">
            <v>8.91</v>
          </cell>
        </row>
        <row r="480">
          <cell r="A480">
            <v>94590</v>
          </cell>
          <cell r="B480">
            <v>0</v>
          </cell>
          <cell r="C480">
            <v>7.5</v>
          </cell>
          <cell r="D480">
            <v>0</v>
          </cell>
          <cell r="E480">
            <v>7.5</v>
          </cell>
          <cell r="F480">
            <v>7.65</v>
          </cell>
          <cell r="G480">
            <v>7.86</v>
          </cell>
          <cell r="H480">
            <v>8.4600000000000009</v>
          </cell>
          <cell r="I480">
            <v>8.91</v>
          </cell>
        </row>
        <row r="481">
          <cell r="A481">
            <v>94600</v>
          </cell>
          <cell r="B481">
            <v>0</v>
          </cell>
          <cell r="C481">
            <v>7.5</v>
          </cell>
          <cell r="D481">
            <v>0</v>
          </cell>
          <cell r="E481">
            <v>7.5</v>
          </cell>
          <cell r="F481">
            <v>7.65</v>
          </cell>
          <cell r="G481">
            <v>7.86</v>
          </cell>
          <cell r="H481">
            <v>8.4600000000000009</v>
          </cell>
          <cell r="I481">
            <v>8.91</v>
          </cell>
        </row>
        <row r="482">
          <cell r="A482">
            <v>94610</v>
          </cell>
          <cell r="B482">
            <v>0</v>
          </cell>
          <cell r="C482">
            <v>7.5</v>
          </cell>
          <cell r="D482">
            <v>0</v>
          </cell>
          <cell r="E482">
            <v>7.5</v>
          </cell>
          <cell r="F482">
            <v>7.65</v>
          </cell>
          <cell r="G482">
            <v>7.86</v>
          </cell>
          <cell r="H482">
            <v>8.4600000000000009</v>
          </cell>
          <cell r="I482">
            <v>8.91</v>
          </cell>
        </row>
        <row r="483">
          <cell r="A483">
            <v>94619.33</v>
          </cell>
          <cell r="B483" t="str">
            <v>BS</v>
          </cell>
          <cell r="C483">
            <v>7.5</v>
          </cell>
          <cell r="D483">
            <v>0</v>
          </cell>
          <cell r="E483">
            <v>7.5</v>
          </cell>
          <cell r="F483">
            <v>7.65</v>
          </cell>
          <cell r="G483">
            <v>7.86</v>
          </cell>
          <cell r="H483">
            <v>8.4600000000000009</v>
          </cell>
          <cell r="I483">
            <v>8.91</v>
          </cell>
        </row>
        <row r="484">
          <cell r="A484">
            <v>94620</v>
          </cell>
          <cell r="B484">
            <v>0</v>
          </cell>
          <cell r="C484">
            <v>7.5</v>
          </cell>
          <cell r="D484">
            <v>0</v>
          </cell>
          <cell r="E484">
            <v>7.5</v>
          </cell>
          <cell r="F484">
            <v>7.65</v>
          </cell>
          <cell r="G484">
            <v>7.86</v>
          </cell>
          <cell r="H484">
            <v>8.4600000000000009</v>
          </cell>
          <cell r="I484">
            <v>8.91</v>
          </cell>
        </row>
        <row r="485">
          <cell r="A485">
            <v>94630</v>
          </cell>
          <cell r="B485">
            <v>0</v>
          </cell>
          <cell r="C485">
            <v>7.5</v>
          </cell>
          <cell r="D485">
            <v>0</v>
          </cell>
          <cell r="E485">
            <v>7.5</v>
          </cell>
          <cell r="F485">
            <v>7.65</v>
          </cell>
          <cell r="G485">
            <v>7.86</v>
          </cell>
          <cell r="H485">
            <v>8.4600000000000009</v>
          </cell>
          <cell r="I485">
            <v>8.91</v>
          </cell>
        </row>
        <row r="486">
          <cell r="A486">
            <v>94640</v>
          </cell>
          <cell r="B486">
            <v>0</v>
          </cell>
          <cell r="C486">
            <v>7.5</v>
          </cell>
          <cell r="D486">
            <v>0</v>
          </cell>
          <cell r="E486">
            <v>7.5</v>
          </cell>
          <cell r="F486">
            <v>7.65</v>
          </cell>
          <cell r="G486">
            <v>7.86</v>
          </cell>
          <cell r="H486">
            <v>8.4600000000000009</v>
          </cell>
          <cell r="I486">
            <v>8.91</v>
          </cell>
        </row>
        <row r="487">
          <cell r="A487">
            <v>94649.33</v>
          </cell>
          <cell r="B487" t="str">
            <v>PX</v>
          </cell>
          <cell r="C487">
            <v>7.5</v>
          </cell>
          <cell r="D487">
            <v>0</v>
          </cell>
          <cell r="E487">
            <v>7.5</v>
          </cell>
          <cell r="F487">
            <v>7.65</v>
          </cell>
          <cell r="G487">
            <v>7.86</v>
          </cell>
          <cell r="H487">
            <v>8.4600000000000009</v>
          </cell>
          <cell r="I487">
            <v>8.91</v>
          </cell>
        </row>
        <row r="488">
          <cell r="A488">
            <v>94650</v>
          </cell>
          <cell r="B488">
            <v>0</v>
          </cell>
          <cell r="C488">
            <v>7.5</v>
          </cell>
          <cell r="D488">
            <v>9.9999999999997868E-3</v>
          </cell>
          <cell r="E488">
            <v>7.51</v>
          </cell>
          <cell r="F488">
            <v>7.66</v>
          </cell>
          <cell r="G488">
            <v>7.87</v>
          </cell>
          <cell r="H488">
            <v>8.4700000000000006</v>
          </cell>
          <cell r="I488">
            <v>8.92</v>
          </cell>
        </row>
        <row r="489">
          <cell r="A489">
            <v>94660</v>
          </cell>
          <cell r="B489">
            <v>0</v>
          </cell>
          <cell r="C489">
            <v>7.5</v>
          </cell>
          <cell r="D489">
            <v>0.16</v>
          </cell>
          <cell r="E489">
            <v>7.66</v>
          </cell>
          <cell r="F489">
            <v>7.8100000000000005</v>
          </cell>
          <cell r="G489">
            <v>8.0200000000000014</v>
          </cell>
          <cell r="H489">
            <v>8.620000000000001</v>
          </cell>
          <cell r="I489">
            <v>9.07</v>
          </cell>
        </row>
        <row r="490">
          <cell r="A490">
            <v>94669.33</v>
          </cell>
          <cell r="B490" t="str">
            <v>PC</v>
          </cell>
          <cell r="C490">
            <v>7.5</v>
          </cell>
          <cell r="D490">
            <v>0.3</v>
          </cell>
          <cell r="E490">
            <v>7.8</v>
          </cell>
          <cell r="F490">
            <v>7.95</v>
          </cell>
          <cell r="G490">
            <v>8.16</v>
          </cell>
          <cell r="H490">
            <v>8.76</v>
          </cell>
          <cell r="I490">
            <v>9.2099999999999991</v>
          </cell>
        </row>
        <row r="491">
          <cell r="A491">
            <v>94670</v>
          </cell>
          <cell r="B491">
            <v>0</v>
          </cell>
          <cell r="C491">
            <v>7.5</v>
          </cell>
          <cell r="D491">
            <v>0.31</v>
          </cell>
          <cell r="E491">
            <v>7.81</v>
          </cell>
          <cell r="F491">
            <v>7.96</v>
          </cell>
          <cell r="G491">
            <v>8.17</v>
          </cell>
          <cell r="H491">
            <v>8.77</v>
          </cell>
          <cell r="I491">
            <v>9.2199999999999989</v>
          </cell>
        </row>
        <row r="492">
          <cell r="A492">
            <v>94679.33</v>
          </cell>
          <cell r="B492" t="str">
            <v>PY</v>
          </cell>
          <cell r="C492">
            <v>7.5</v>
          </cell>
          <cell r="D492">
            <v>0.45</v>
          </cell>
          <cell r="E492">
            <v>7.95</v>
          </cell>
          <cell r="F492">
            <v>8.1</v>
          </cell>
          <cell r="G492">
            <v>8.31</v>
          </cell>
          <cell r="H492">
            <v>8.91</v>
          </cell>
          <cell r="I492">
            <v>9.36</v>
          </cell>
        </row>
        <row r="493">
          <cell r="A493">
            <v>94680</v>
          </cell>
          <cell r="B493">
            <v>0</v>
          </cell>
          <cell r="C493">
            <v>7.5</v>
          </cell>
          <cell r="D493">
            <v>0.46</v>
          </cell>
          <cell r="E493">
            <v>7.96</v>
          </cell>
          <cell r="F493">
            <v>8.11</v>
          </cell>
          <cell r="G493">
            <v>8.32</v>
          </cell>
          <cell r="H493">
            <v>8.92</v>
          </cell>
          <cell r="I493">
            <v>9.3699999999999992</v>
          </cell>
        </row>
        <row r="494">
          <cell r="A494">
            <v>94689.33</v>
          </cell>
          <cell r="B494" t="str">
            <v>MSE</v>
          </cell>
          <cell r="C494">
            <v>7.5</v>
          </cell>
          <cell r="D494">
            <v>0.6</v>
          </cell>
          <cell r="E494">
            <v>8.1</v>
          </cell>
          <cell r="F494">
            <v>8.25</v>
          </cell>
          <cell r="G494">
            <v>8.4600000000000009</v>
          </cell>
          <cell r="H494">
            <v>9.06</v>
          </cell>
          <cell r="I494">
            <v>9.51</v>
          </cell>
        </row>
        <row r="495">
          <cell r="A495">
            <v>94690</v>
          </cell>
          <cell r="B495">
            <v>0</v>
          </cell>
          <cell r="C495">
            <v>7.5</v>
          </cell>
          <cell r="D495">
            <v>0.6</v>
          </cell>
          <cell r="E495">
            <v>8.1</v>
          </cell>
          <cell r="F495">
            <v>8.25</v>
          </cell>
          <cell r="G495">
            <v>8.4600000000000009</v>
          </cell>
          <cell r="H495">
            <v>9.06</v>
          </cell>
          <cell r="I495">
            <v>9.51</v>
          </cell>
        </row>
        <row r="496">
          <cell r="A496">
            <v>94700</v>
          </cell>
          <cell r="B496">
            <v>0</v>
          </cell>
          <cell r="C496">
            <v>7.5</v>
          </cell>
          <cell r="D496">
            <v>0.6</v>
          </cell>
          <cell r="E496">
            <v>8.1</v>
          </cell>
          <cell r="F496">
            <v>8.25</v>
          </cell>
          <cell r="G496">
            <v>8.4600000000000009</v>
          </cell>
          <cell r="H496">
            <v>9.06</v>
          </cell>
          <cell r="I496">
            <v>9.51</v>
          </cell>
        </row>
        <row r="497">
          <cell r="A497">
            <v>94710</v>
          </cell>
          <cell r="B497">
            <v>0</v>
          </cell>
          <cell r="C497">
            <v>7.5</v>
          </cell>
          <cell r="D497">
            <v>0.6</v>
          </cell>
          <cell r="E497">
            <v>8.1</v>
          </cell>
          <cell r="F497">
            <v>8.25</v>
          </cell>
          <cell r="G497">
            <v>8.4600000000000009</v>
          </cell>
          <cell r="H497">
            <v>9.06</v>
          </cell>
          <cell r="I497">
            <v>9.51</v>
          </cell>
        </row>
        <row r="498">
          <cell r="A498">
            <v>94720</v>
          </cell>
          <cell r="B498">
            <v>0</v>
          </cell>
          <cell r="C498">
            <v>7.5</v>
          </cell>
          <cell r="D498">
            <v>0.6</v>
          </cell>
          <cell r="E498">
            <v>8.1</v>
          </cell>
          <cell r="F498">
            <v>8.25</v>
          </cell>
          <cell r="G498">
            <v>8.4600000000000009</v>
          </cell>
          <cell r="H498">
            <v>9.06</v>
          </cell>
          <cell r="I498">
            <v>9.51</v>
          </cell>
        </row>
        <row r="499">
          <cell r="A499">
            <v>94730</v>
          </cell>
          <cell r="B499">
            <v>0</v>
          </cell>
          <cell r="C499">
            <v>7.5</v>
          </cell>
          <cell r="D499">
            <v>0.61</v>
          </cell>
          <cell r="E499">
            <v>8.11</v>
          </cell>
          <cell r="F499">
            <v>8.26</v>
          </cell>
          <cell r="G499">
            <v>8.4700000000000006</v>
          </cell>
          <cell r="H499">
            <v>9.07</v>
          </cell>
          <cell r="I499">
            <v>9.52</v>
          </cell>
        </row>
        <row r="500">
          <cell r="A500">
            <v>94740</v>
          </cell>
          <cell r="B500">
            <v>0</v>
          </cell>
          <cell r="C500">
            <v>7.5</v>
          </cell>
          <cell r="D500">
            <v>0.68</v>
          </cell>
          <cell r="E500">
            <v>8.18</v>
          </cell>
          <cell r="F500">
            <v>8.33</v>
          </cell>
          <cell r="G500">
            <v>8.5400000000000009</v>
          </cell>
          <cell r="H500">
            <v>9.14</v>
          </cell>
          <cell r="I500">
            <v>9.59</v>
          </cell>
        </row>
        <row r="501">
          <cell r="A501">
            <v>94750</v>
          </cell>
          <cell r="B501">
            <v>0</v>
          </cell>
          <cell r="C501">
            <v>7.5</v>
          </cell>
          <cell r="D501">
            <v>0.75</v>
          </cell>
          <cell r="E501">
            <v>8.25</v>
          </cell>
          <cell r="F501">
            <v>8.4</v>
          </cell>
          <cell r="G501">
            <v>8.6100000000000012</v>
          </cell>
          <cell r="H501">
            <v>9.2100000000000009</v>
          </cell>
          <cell r="I501">
            <v>9.66</v>
          </cell>
        </row>
        <row r="502">
          <cell r="A502">
            <v>94760</v>
          </cell>
          <cell r="B502">
            <v>0</v>
          </cell>
          <cell r="C502">
            <v>7.5</v>
          </cell>
          <cell r="D502">
            <v>0.83</v>
          </cell>
          <cell r="E502">
            <v>8.33</v>
          </cell>
          <cell r="F502">
            <v>8.48</v>
          </cell>
          <cell r="G502">
            <v>8.6900000000000013</v>
          </cell>
          <cell r="H502">
            <v>9.2900000000000009</v>
          </cell>
          <cell r="I502">
            <v>9.74</v>
          </cell>
        </row>
        <row r="503">
          <cell r="A503">
            <v>94770</v>
          </cell>
          <cell r="B503">
            <v>0</v>
          </cell>
          <cell r="C503">
            <v>7.5</v>
          </cell>
          <cell r="D503">
            <v>0.9</v>
          </cell>
          <cell r="E503">
            <v>8.4</v>
          </cell>
          <cell r="F503">
            <v>8.5500000000000007</v>
          </cell>
          <cell r="G503">
            <v>8.7600000000000016</v>
          </cell>
          <cell r="H503">
            <v>9.3600000000000012</v>
          </cell>
          <cell r="I503">
            <v>9.81</v>
          </cell>
        </row>
        <row r="504">
          <cell r="A504">
            <v>94780</v>
          </cell>
          <cell r="B504">
            <v>0</v>
          </cell>
          <cell r="C504">
            <v>7.5</v>
          </cell>
          <cell r="D504">
            <v>0.9</v>
          </cell>
          <cell r="E504">
            <v>8.4</v>
          </cell>
          <cell r="F504">
            <v>8.5500000000000007</v>
          </cell>
          <cell r="G504">
            <v>8.7600000000000016</v>
          </cell>
          <cell r="H504">
            <v>9.3600000000000012</v>
          </cell>
          <cell r="I504">
            <v>9.81</v>
          </cell>
        </row>
        <row r="505">
          <cell r="A505">
            <v>94790</v>
          </cell>
          <cell r="B505">
            <v>0</v>
          </cell>
          <cell r="C505">
            <v>7.5</v>
          </cell>
          <cell r="D505">
            <v>0.9</v>
          </cell>
          <cell r="E505">
            <v>8.4</v>
          </cell>
          <cell r="F505">
            <v>8.5500000000000007</v>
          </cell>
          <cell r="G505">
            <v>8.7600000000000016</v>
          </cell>
          <cell r="H505">
            <v>9.3600000000000012</v>
          </cell>
          <cell r="I505">
            <v>9.81</v>
          </cell>
        </row>
        <row r="506">
          <cell r="A506">
            <v>94800</v>
          </cell>
          <cell r="B506">
            <v>0</v>
          </cell>
          <cell r="C506">
            <v>7.5</v>
          </cell>
          <cell r="D506">
            <v>0.9</v>
          </cell>
          <cell r="E506">
            <v>8.4</v>
          </cell>
          <cell r="F506">
            <v>8.5500000000000007</v>
          </cell>
          <cell r="G506">
            <v>8.7600000000000016</v>
          </cell>
          <cell r="H506">
            <v>9.3600000000000012</v>
          </cell>
          <cell r="I506">
            <v>9.81</v>
          </cell>
        </row>
        <row r="507">
          <cell r="A507">
            <v>94810</v>
          </cell>
          <cell r="B507">
            <v>0</v>
          </cell>
          <cell r="C507">
            <v>7.5</v>
          </cell>
          <cell r="D507">
            <v>0.9</v>
          </cell>
          <cell r="E507">
            <v>8.4</v>
          </cell>
          <cell r="F507">
            <v>8.5500000000000007</v>
          </cell>
          <cell r="G507">
            <v>8.7600000000000016</v>
          </cell>
          <cell r="H507">
            <v>9.3600000000000012</v>
          </cell>
          <cell r="I507">
            <v>9.81</v>
          </cell>
        </row>
        <row r="508">
          <cell r="A508">
            <v>94820</v>
          </cell>
          <cell r="B508">
            <v>0</v>
          </cell>
          <cell r="C508">
            <v>7.5</v>
          </cell>
          <cell r="D508">
            <v>0.9</v>
          </cell>
          <cell r="E508">
            <v>8.4</v>
          </cell>
          <cell r="F508">
            <v>8.5500000000000007</v>
          </cell>
          <cell r="G508">
            <v>8.7600000000000016</v>
          </cell>
          <cell r="H508">
            <v>9.3600000000000012</v>
          </cell>
          <cell r="I508">
            <v>9.81</v>
          </cell>
        </row>
        <row r="509">
          <cell r="A509">
            <v>94830</v>
          </cell>
          <cell r="B509">
            <v>0</v>
          </cell>
          <cell r="C509">
            <v>7.5</v>
          </cell>
          <cell r="D509">
            <v>0.9</v>
          </cell>
          <cell r="E509">
            <v>8.4</v>
          </cell>
          <cell r="F509">
            <v>8.5500000000000007</v>
          </cell>
          <cell r="G509">
            <v>8.7600000000000016</v>
          </cell>
          <cell r="H509">
            <v>9.3600000000000012</v>
          </cell>
          <cell r="I509">
            <v>9.81</v>
          </cell>
        </row>
        <row r="510">
          <cell r="A510">
            <v>94840</v>
          </cell>
          <cell r="B510">
            <v>0</v>
          </cell>
          <cell r="C510">
            <v>7.5</v>
          </cell>
          <cell r="D510">
            <v>0.9</v>
          </cell>
          <cell r="E510">
            <v>8.4</v>
          </cell>
          <cell r="F510">
            <v>8.5500000000000007</v>
          </cell>
          <cell r="G510">
            <v>8.7600000000000016</v>
          </cell>
          <cell r="H510">
            <v>9.3600000000000012</v>
          </cell>
          <cell r="I510">
            <v>9.81</v>
          </cell>
        </row>
        <row r="511">
          <cell r="A511">
            <v>94850</v>
          </cell>
          <cell r="B511">
            <v>0</v>
          </cell>
          <cell r="C511">
            <v>7.5</v>
          </cell>
          <cell r="D511">
            <v>0.9</v>
          </cell>
          <cell r="E511">
            <v>8.4</v>
          </cell>
          <cell r="F511">
            <v>8.5500000000000007</v>
          </cell>
          <cell r="G511">
            <v>8.7600000000000016</v>
          </cell>
          <cell r="H511">
            <v>9.3600000000000012</v>
          </cell>
          <cell r="I511">
            <v>9.81</v>
          </cell>
        </row>
        <row r="512">
          <cell r="A512">
            <v>94860</v>
          </cell>
          <cell r="B512">
            <v>0</v>
          </cell>
          <cell r="C512">
            <v>7.5</v>
          </cell>
          <cell r="D512">
            <v>0.9</v>
          </cell>
          <cell r="E512">
            <v>8.4</v>
          </cell>
          <cell r="F512">
            <v>8.5500000000000007</v>
          </cell>
          <cell r="G512">
            <v>8.7600000000000016</v>
          </cell>
          <cell r="H512">
            <v>9.3600000000000012</v>
          </cell>
          <cell r="I512">
            <v>9.81</v>
          </cell>
        </row>
        <row r="513">
          <cell r="A513">
            <v>94870</v>
          </cell>
          <cell r="B513">
            <v>0</v>
          </cell>
          <cell r="C513">
            <v>7.5</v>
          </cell>
          <cell r="D513">
            <v>0.9</v>
          </cell>
          <cell r="E513">
            <v>8.4</v>
          </cell>
          <cell r="F513">
            <v>8.5500000000000007</v>
          </cell>
          <cell r="G513">
            <v>8.7600000000000016</v>
          </cell>
          <cell r="H513">
            <v>9.3600000000000012</v>
          </cell>
          <cell r="I513">
            <v>9.81</v>
          </cell>
        </row>
        <row r="514">
          <cell r="A514">
            <v>94880</v>
          </cell>
          <cell r="B514">
            <v>0</v>
          </cell>
          <cell r="C514">
            <v>7.5</v>
          </cell>
          <cell r="D514">
            <v>0.9</v>
          </cell>
          <cell r="E514">
            <v>8.4</v>
          </cell>
          <cell r="F514">
            <v>8.5500000000000007</v>
          </cell>
          <cell r="G514">
            <v>8.7600000000000016</v>
          </cell>
          <cell r="H514">
            <v>9.3600000000000012</v>
          </cell>
          <cell r="I514">
            <v>9.81</v>
          </cell>
        </row>
        <row r="515">
          <cell r="A515">
            <v>94890</v>
          </cell>
          <cell r="B515">
            <v>0</v>
          </cell>
          <cell r="C515">
            <v>7.5</v>
          </cell>
          <cell r="D515">
            <v>0.9</v>
          </cell>
          <cell r="E515">
            <v>8.4</v>
          </cell>
          <cell r="F515">
            <v>8.5500000000000007</v>
          </cell>
          <cell r="G515">
            <v>8.7600000000000016</v>
          </cell>
          <cell r="H515">
            <v>9.3600000000000012</v>
          </cell>
          <cell r="I515">
            <v>9.81</v>
          </cell>
        </row>
        <row r="516">
          <cell r="A516">
            <v>94900</v>
          </cell>
          <cell r="B516">
            <v>0</v>
          </cell>
          <cell r="C516">
            <v>7.5</v>
          </cell>
          <cell r="D516">
            <v>0.9</v>
          </cell>
          <cell r="E516">
            <v>8.4</v>
          </cell>
          <cell r="F516">
            <v>8.5500000000000007</v>
          </cell>
          <cell r="G516">
            <v>8.7600000000000016</v>
          </cell>
          <cell r="H516">
            <v>9.3600000000000012</v>
          </cell>
          <cell r="I516">
            <v>9.81</v>
          </cell>
        </row>
        <row r="517">
          <cell r="A517">
            <v>94910</v>
          </cell>
          <cell r="B517">
            <v>0</v>
          </cell>
          <cell r="C517">
            <v>7.5</v>
          </cell>
          <cell r="D517">
            <v>0.9</v>
          </cell>
          <cell r="E517">
            <v>8.4</v>
          </cell>
          <cell r="F517">
            <v>8.5500000000000007</v>
          </cell>
          <cell r="G517">
            <v>8.7600000000000016</v>
          </cell>
          <cell r="H517">
            <v>9.3600000000000012</v>
          </cell>
          <cell r="I517">
            <v>9.81</v>
          </cell>
        </row>
        <row r="518">
          <cell r="A518">
            <v>94920</v>
          </cell>
          <cell r="B518">
            <v>0</v>
          </cell>
          <cell r="C518">
            <v>7.5</v>
          </cell>
          <cell r="D518">
            <v>0.9</v>
          </cell>
          <cell r="E518">
            <v>8.4</v>
          </cell>
          <cell r="F518">
            <v>8.5500000000000007</v>
          </cell>
          <cell r="G518">
            <v>8.7600000000000016</v>
          </cell>
          <cell r="H518">
            <v>9.3600000000000012</v>
          </cell>
          <cell r="I518">
            <v>9.81</v>
          </cell>
        </row>
        <row r="519">
          <cell r="A519">
            <v>94930</v>
          </cell>
          <cell r="B519">
            <v>0</v>
          </cell>
          <cell r="C519">
            <v>7.5</v>
          </cell>
          <cell r="D519">
            <v>0.89</v>
          </cell>
          <cell r="E519">
            <v>8.39</v>
          </cell>
          <cell r="F519">
            <v>8.5400000000000009</v>
          </cell>
          <cell r="G519">
            <v>8.7500000000000018</v>
          </cell>
          <cell r="H519">
            <v>9.3500000000000014</v>
          </cell>
          <cell r="I519">
            <v>9.8000000000000007</v>
          </cell>
        </row>
        <row r="520">
          <cell r="A520">
            <v>94940</v>
          </cell>
          <cell r="B520">
            <v>0</v>
          </cell>
          <cell r="C520">
            <v>7.5</v>
          </cell>
          <cell r="D520">
            <v>0.86</v>
          </cell>
          <cell r="E520">
            <v>8.36</v>
          </cell>
          <cell r="F520">
            <v>8.51</v>
          </cell>
          <cell r="G520">
            <v>8.7200000000000006</v>
          </cell>
          <cell r="H520">
            <v>9.32</v>
          </cell>
          <cell r="I520">
            <v>9.77</v>
          </cell>
        </row>
        <row r="521">
          <cell r="A521">
            <v>94950</v>
          </cell>
          <cell r="B521">
            <v>0</v>
          </cell>
          <cell r="C521">
            <v>7.5</v>
          </cell>
          <cell r="D521">
            <v>0.82</v>
          </cell>
          <cell r="E521">
            <v>8.32</v>
          </cell>
          <cell r="F521">
            <v>8.4700000000000006</v>
          </cell>
          <cell r="G521">
            <v>8.6800000000000015</v>
          </cell>
          <cell r="H521">
            <v>9.2800000000000011</v>
          </cell>
          <cell r="I521">
            <v>9.73</v>
          </cell>
        </row>
        <row r="522">
          <cell r="A522">
            <v>94960</v>
          </cell>
          <cell r="B522">
            <v>0</v>
          </cell>
          <cell r="C522">
            <v>7.5</v>
          </cell>
          <cell r="D522">
            <v>0.8</v>
          </cell>
          <cell r="E522">
            <v>8.3000000000000007</v>
          </cell>
          <cell r="F522">
            <v>8.4500000000000011</v>
          </cell>
          <cell r="G522">
            <v>8.6600000000000019</v>
          </cell>
          <cell r="H522">
            <v>9.2600000000000016</v>
          </cell>
          <cell r="I522">
            <v>9.7100000000000009</v>
          </cell>
        </row>
        <row r="523">
          <cell r="A523">
            <v>94970</v>
          </cell>
          <cell r="B523">
            <v>0</v>
          </cell>
          <cell r="C523">
            <v>7.5</v>
          </cell>
          <cell r="D523">
            <v>0.76</v>
          </cell>
          <cell r="E523">
            <v>8.26</v>
          </cell>
          <cell r="F523">
            <v>8.41</v>
          </cell>
          <cell r="G523">
            <v>8.620000000000001</v>
          </cell>
          <cell r="H523">
            <v>9.2200000000000006</v>
          </cell>
          <cell r="I523">
            <v>9.67</v>
          </cell>
        </row>
        <row r="524">
          <cell r="A524">
            <v>94980</v>
          </cell>
          <cell r="B524">
            <v>0</v>
          </cell>
          <cell r="C524">
            <v>7.5</v>
          </cell>
          <cell r="D524">
            <v>0.72</v>
          </cell>
          <cell r="E524">
            <v>8.2200000000000006</v>
          </cell>
          <cell r="F524">
            <v>8.370000000000001</v>
          </cell>
          <cell r="G524">
            <v>8.5800000000000018</v>
          </cell>
          <cell r="H524">
            <v>9.1800000000000015</v>
          </cell>
          <cell r="I524">
            <v>9.6300000000000008</v>
          </cell>
        </row>
        <row r="525">
          <cell r="A525">
            <v>94990</v>
          </cell>
          <cell r="B525">
            <v>0</v>
          </cell>
          <cell r="C525">
            <v>7.5</v>
          </cell>
          <cell r="D525">
            <v>0.6899999999999995</v>
          </cell>
          <cell r="E525">
            <v>8.19</v>
          </cell>
          <cell r="F525">
            <v>8.34</v>
          </cell>
          <cell r="G525">
            <v>8.5500000000000007</v>
          </cell>
          <cell r="H525">
            <v>9.15</v>
          </cell>
          <cell r="I525">
            <v>9.6</v>
          </cell>
        </row>
        <row r="526">
          <cell r="A526">
            <v>95000</v>
          </cell>
          <cell r="B526">
            <v>0</v>
          </cell>
          <cell r="C526">
            <v>7.5</v>
          </cell>
          <cell r="D526">
            <v>0.65</v>
          </cell>
          <cell r="E526">
            <v>8.15</v>
          </cell>
          <cell r="F526">
            <v>8.3000000000000007</v>
          </cell>
          <cell r="G526">
            <v>8.5100000000000016</v>
          </cell>
          <cell r="H526">
            <v>9.1100000000000012</v>
          </cell>
          <cell r="I526">
            <v>9.56</v>
          </cell>
        </row>
        <row r="545">
          <cell r="A545">
            <v>95000</v>
          </cell>
          <cell r="B545">
            <v>0</v>
          </cell>
          <cell r="C545">
            <v>7.5</v>
          </cell>
          <cell r="D545">
            <v>0.65</v>
          </cell>
          <cell r="E545">
            <v>8.15</v>
          </cell>
          <cell r="F545">
            <v>8.3000000000000007</v>
          </cell>
          <cell r="G545">
            <v>8.5100000000000016</v>
          </cell>
          <cell r="H545">
            <v>9.1100000000000012</v>
          </cell>
          <cell r="I545">
            <v>9.56</v>
          </cell>
        </row>
        <row r="546">
          <cell r="A546">
            <v>95010</v>
          </cell>
          <cell r="B546">
            <v>0</v>
          </cell>
          <cell r="C546">
            <v>7.5</v>
          </cell>
          <cell r="D546">
            <v>0.63</v>
          </cell>
          <cell r="E546">
            <v>8.1300000000000008</v>
          </cell>
          <cell r="F546">
            <v>8.2800000000000011</v>
          </cell>
          <cell r="G546">
            <v>8.490000000000002</v>
          </cell>
          <cell r="H546">
            <v>9.0900000000000016</v>
          </cell>
          <cell r="I546">
            <v>9.5400000000000009</v>
          </cell>
        </row>
        <row r="547">
          <cell r="A547">
            <v>95020</v>
          </cell>
          <cell r="B547">
            <v>0</v>
          </cell>
          <cell r="C547">
            <v>7.5</v>
          </cell>
          <cell r="D547">
            <v>0.6</v>
          </cell>
          <cell r="E547">
            <v>8.1</v>
          </cell>
          <cell r="F547">
            <v>8.25</v>
          </cell>
          <cell r="G547">
            <v>8.4600000000000009</v>
          </cell>
          <cell r="H547">
            <v>9.06</v>
          </cell>
          <cell r="I547">
            <v>9.51</v>
          </cell>
        </row>
        <row r="548">
          <cell r="A548">
            <v>95030</v>
          </cell>
          <cell r="B548">
            <v>0</v>
          </cell>
          <cell r="C548">
            <v>7.5</v>
          </cell>
          <cell r="D548">
            <v>0.6</v>
          </cell>
          <cell r="E548">
            <v>8.1</v>
          </cell>
          <cell r="F548">
            <v>8.25</v>
          </cell>
          <cell r="G548">
            <v>8.4600000000000009</v>
          </cell>
          <cell r="H548">
            <v>9.06</v>
          </cell>
          <cell r="I548">
            <v>9.51</v>
          </cell>
        </row>
        <row r="549">
          <cell r="A549">
            <v>95040</v>
          </cell>
          <cell r="B549">
            <v>0</v>
          </cell>
          <cell r="C549">
            <v>7.5</v>
          </cell>
          <cell r="D549">
            <v>0.6</v>
          </cell>
          <cell r="E549">
            <v>8.1</v>
          </cell>
          <cell r="F549">
            <v>8.25</v>
          </cell>
          <cell r="G549">
            <v>8.4600000000000009</v>
          </cell>
          <cell r="H549">
            <v>9.06</v>
          </cell>
          <cell r="I549">
            <v>9.51</v>
          </cell>
        </row>
        <row r="550">
          <cell r="A550">
            <v>95050</v>
          </cell>
          <cell r="B550">
            <v>0</v>
          </cell>
          <cell r="C550">
            <v>7.5</v>
          </cell>
          <cell r="D550">
            <v>0.6</v>
          </cell>
          <cell r="E550">
            <v>8.1</v>
          </cell>
          <cell r="F550">
            <v>8.25</v>
          </cell>
          <cell r="G550">
            <v>8.4600000000000009</v>
          </cell>
          <cell r="H550">
            <v>9.06</v>
          </cell>
          <cell r="I550">
            <v>9.51</v>
          </cell>
        </row>
        <row r="551">
          <cell r="A551">
            <v>95060</v>
          </cell>
          <cell r="B551">
            <v>0</v>
          </cell>
          <cell r="C551">
            <v>7.5</v>
          </cell>
          <cell r="D551">
            <v>0.6</v>
          </cell>
          <cell r="E551">
            <v>8.1</v>
          </cell>
          <cell r="F551">
            <v>8.25</v>
          </cell>
          <cell r="G551">
            <v>8.4600000000000009</v>
          </cell>
          <cell r="H551">
            <v>9.06</v>
          </cell>
          <cell r="I551">
            <v>9.51</v>
          </cell>
        </row>
        <row r="552">
          <cell r="A552">
            <v>95070</v>
          </cell>
          <cell r="B552">
            <v>0</v>
          </cell>
          <cell r="C552">
            <v>7.5</v>
          </cell>
          <cell r="D552">
            <v>0.6</v>
          </cell>
          <cell r="E552">
            <v>8.1</v>
          </cell>
          <cell r="F552">
            <v>8.25</v>
          </cell>
          <cell r="G552">
            <v>8.4600000000000009</v>
          </cell>
          <cell r="H552">
            <v>9.06</v>
          </cell>
          <cell r="I552">
            <v>9.51</v>
          </cell>
        </row>
        <row r="553">
          <cell r="A553">
            <v>95080</v>
          </cell>
          <cell r="B553">
            <v>0</v>
          </cell>
          <cell r="C553">
            <v>7.5</v>
          </cell>
          <cell r="D553">
            <v>0.6</v>
          </cell>
          <cell r="E553">
            <v>8.1</v>
          </cell>
          <cell r="F553">
            <v>8.25</v>
          </cell>
          <cell r="G553">
            <v>8.4600000000000009</v>
          </cell>
          <cell r="H553">
            <v>9.06</v>
          </cell>
          <cell r="I553">
            <v>9.51</v>
          </cell>
        </row>
        <row r="554">
          <cell r="A554">
            <v>95090</v>
          </cell>
          <cell r="B554">
            <v>0</v>
          </cell>
          <cell r="C554">
            <v>7.5</v>
          </cell>
          <cell r="D554">
            <v>0.6</v>
          </cell>
          <cell r="E554">
            <v>8.1</v>
          </cell>
          <cell r="F554">
            <v>8.25</v>
          </cell>
          <cell r="G554">
            <v>8.4600000000000009</v>
          </cell>
          <cell r="H554">
            <v>9.06</v>
          </cell>
          <cell r="I554">
            <v>9.51</v>
          </cell>
        </row>
        <row r="555">
          <cell r="A555">
            <v>95100</v>
          </cell>
          <cell r="B555">
            <v>0</v>
          </cell>
          <cell r="C555">
            <v>7.5</v>
          </cell>
          <cell r="D555">
            <v>0.6</v>
          </cell>
          <cell r="E555">
            <v>8.1</v>
          </cell>
          <cell r="F555">
            <v>8.25</v>
          </cell>
          <cell r="G555">
            <v>8.4600000000000009</v>
          </cell>
          <cell r="H555">
            <v>9.06</v>
          </cell>
          <cell r="I555">
            <v>9.51</v>
          </cell>
        </row>
        <row r="556">
          <cell r="A556">
            <v>95110</v>
          </cell>
          <cell r="B556">
            <v>0</v>
          </cell>
          <cell r="C556">
            <v>7.5</v>
          </cell>
          <cell r="D556">
            <v>0.6</v>
          </cell>
          <cell r="E556">
            <v>8.1</v>
          </cell>
          <cell r="F556">
            <v>8.25</v>
          </cell>
          <cell r="G556">
            <v>8.4600000000000009</v>
          </cell>
          <cell r="H556">
            <v>9.06</v>
          </cell>
          <cell r="I556">
            <v>9.51</v>
          </cell>
        </row>
        <row r="557">
          <cell r="A557">
            <v>95115.45</v>
          </cell>
          <cell r="B557" t="str">
            <v>PY - MSE</v>
          </cell>
          <cell r="C557">
            <v>7.5</v>
          </cell>
          <cell r="D557">
            <v>0.6</v>
          </cell>
          <cell r="E557">
            <v>8.1</v>
          </cell>
          <cell r="F557">
            <v>8.25</v>
          </cell>
          <cell r="G557">
            <v>8.4600000000000009</v>
          </cell>
          <cell r="H557">
            <v>9.06</v>
          </cell>
          <cell r="I557">
            <v>9.51</v>
          </cell>
        </row>
        <row r="558">
          <cell r="A558">
            <v>95120</v>
          </cell>
          <cell r="B558">
            <v>0</v>
          </cell>
          <cell r="C558">
            <v>7.5</v>
          </cell>
          <cell r="D558">
            <v>0.5</v>
          </cell>
          <cell r="E558">
            <v>8</v>
          </cell>
          <cell r="F558">
            <v>8.15</v>
          </cell>
          <cell r="G558">
            <v>8.3600000000000012</v>
          </cell>
          <cell r="H558">
            <v>8.9600000000000009</v>
          </cell>
          <cell r="I558">
            <v>9.41</v>
          </cell>
        </row>
        <row r="559">
          <cell r="A559">
            <v>95130</v>
          </cell>
          <cell r="B559">
            <v>0</v>
          </cell>
          <cell r="C559">
            <v>7.5</v>
          </cell>
          <cell r="D559">
            <v>0.3</v>
          </cell>
          <cell r="E559">
            <v>7.8</v>
          </cell>
          <cell r="F559">
            <v>7.95</v>
          </cell>
          <cell r="G559">
            <v>8.16</v>
          </cell>
          <cell r="H559">
            <v>8.76</v>
          </cell>
          <cell r="I559">
            <v>9.2099999999999991</v>
          </cell>
        </row>
        <row r="560">
          <cell r="A560">
            <v>95130.45</v>
          </cell>
          <cell r="B560" t="str">
            <v>PT</v>
          </cell>
          <cell r="C560">
            <v>7.5</v>
          </cell>
          <cell r="D560">
            <v>0.3</v>
          </cell>
          <cell r="E560">
            <v>7.8</v>
          </cell>
          <cell r="F560">
            <v>7.95</v>
          </cell>
          <cell r="G560">
            <v>8.16</v>
          </cell>
          <cell r="H560">
            <v>8.76</v>
          </cell>
          <cell r="I560">
            <v>9.2099999999999991</v>
          </cell>
        </row>
        <row r="561">
          <cell r="A561">
            <v>95140</v>
          </cell>
          <cell r="B561">
            <v>0</v>
          </cell>
          <cell r="C561">
            <v>7.5</v>
          </cell>
          <cell r="D561">
            <v>0.1</v>
          </cell>
          <cell r="E561">
            <v>7.6</v>
          </cell>
          <cell r="F561">
            <v>7.75</v>
          </cell>
          <cell r="G561">
            <v>7.96</v>
          </cell>
          <cell r="H561">
            <v>8.56</v>
          </cell>
          <cell r="I561">
            <v>9.01</v>
          </cell>
        </row>
        <row r="562">
          <cell r="A562">
            <v>95145.45</v>
          </cell>
          <cell r="B562" t="str">
            <v>PX</v>
          </cell>
          <cell r="C562">
            <v>7.5</v>
          </cell>
          <cell r="D562">
            <v>0</v>
          </cell>
          <cell r="E562">
            <v>7.5</v>
          </cell>
          <cell r="F562">
            <v>7.65</v>
          </cell>
          <cell r="G562">
            <v>7.86</v>
          </cell>
          <cell r="H562">
            <v>8.4600000000000009</v>
          </cell>
          <cell r="I562">
            <v>8.91</v>
          </cell>
        </row>
        <row r="563">
          <cell r="A563">
            <v>95150</v>
          </cell>
          <cell r="B563">
            <v>0</v>
          </cell>
          <cell r="C563">
            <v>7.5</v>
          </cell>
          <cell r="D563">
            <v>0</v>
          </cell>
          <cell r="E563">
            <v>7.5</v>
          </cell>
          <cell r="F563">
            <v>7.65</v>
          </cell>
          <cell r="G563">
            <v>7.86</v>
          </cell>
          <cell r="H563">
            <v>8.4600000000000009</v>
          </cell>
          <cell r="I563">
            <v>8.91</v>
          </cell>
        </row>
        <row r="564">
          <cell r="A564">
            <v>95160</v>
          </cell>
          <cell r="B564">
            <v>0</v>
          </cell>
          <cell r="C564">
            <v>7.5</v>
          </cell>
          <cell r="D564">
            <v>0</v>
          </cell>
          <cell r="E564">
            <v>7.5</v>
          </cell>
          <cell r="F564">
            <v>7.65</v>
          </cell>
          <cell r="G564">
            <v>7.86</v>
          </cell>
          <cell r="H564">
            <v>8.4600000000000009</v>
          </cell>
          <cell r="I564">
            <v>8.91</v>
          </cell>
        </row>
        <row r="565">
          <cell r="A565">
            <v>95170</v>
          </cell>
          <cell r="B565">
            <v>0</v>
          </cell>
          <cell r="C565">
            <v>7.5</v>
          </cell>
          <cell r="D565">
            <v>0</v>
          </cell>
          <cell r="E565">
            <v>7.5</v>
          </cell>
          <cell r="F565">
            <v>7.65</v>
          </cell>
          <cell r="G565">
            <v>7.86</v>
          </cell>
          <cell r="H565">
            <v>8.4600000000000009</v>
          </cell>
          <cell r="I565">
            <v>8.91</v>
          </cell>
        </row>
        <row r="566">
          <cell r="A566">
            <v>95175.45</v>
          </cell>
          <cell r="B566" t="str">
            <v>BS</v>
          </cell>
          <cell r="C566">
            <v>7.5</v>
          </cell>
          <cell r="D566">
            <v>0</v>
          </cell>
          <cell r="E566">
            <v>7.5</v>
          </cell>
          <cell r="F566">
            <v>7.65</v>
          </cell>
          <cell r="G566">
            <v>7.86</v>
          </cell>
          <cell r="H566">
            <v>8.4600000000000009</v>
          </cell>
          <cell r="I566">
            <v>8.91</v>
          </cell>
        </row>
        <row r="567">
          <cell r="A567">
            <v>95180</v>
          </cell>
          <cell r="B567">
            <v>0</v>
          </cell>
          <cell r="C567">
            <v>7.5</v>
          </cell>
          <cell r="D567">
            <v>0</v>
          </cell>
          <cell r="E567">
            <v>7.5</v>
          </cell>
          <cell r="F567">
            <v>7.65</v>
          </cell>
          <cell r="G567">
            <v>7.86</v>
          </cell>
          <cell r="H567">
            <v>8.4600000000000009</v>
          </cell>
          <cell r="I567">
            <v>8.91</v>
          </cell>
        </row>
        <row r="568">
          <cell r="A568">
            <v>95190</v>
          </cell>
          <cell r="B568">
            <v>0</v>
          </cell>
          <cell r="C568">
            <v>7.5</v>
          </cell>
          <cell r="D568">
            <v>0</v>
          </cell>
          <cell r="E568">
            <v>7.5</v>
          </cell>
          <cell r="F568">
            <v>7.65</v>
          </cell>
          <cell r="G568">
            <v>7.86</v>
          </cell>
          <cell r="H568">
            <v>8.4600000000000009</v>
          </cell>
          <cell r="I568">
            <v>8.91</v>
          </cell>
        </row>
        <row r="569">
          <cell r="A569">
            <v>95200</v>
          </cell>
          <cell r="B569">
            <v>0</v>
          </cell>
          <cell r="C569">
            <v>7.5</v>
          </cell>
          <cell r="D569">
            <v>0</v>
          </cell>
          <cell r="E569">
            <v>7.5</v>
          </cell>
          <cell r="F569">
            <v>7.65</v>
          </cell>
          <cell r="G569">
            <v>7.86</v>
          </cell>
          <cell r="H569">
            <v>8.4600000000000009</v>
          </cell>
          <cell r="I569">
            <v>8.91</v>
          </cell>
        </row>
        <row r="570">
          <cell r="A570">
            <v>95210</v>
          </cell>
          <cell r="B570">
            <v>0</v>
          </cell>
          <cell r="C570">
            <v>7.5</v>
          </cell>
          <cell r="D570">
            <v>0</v>
          </cell>
          <cell r="E570">
            <v>7.5</v>
          </cell>
          <cell r="F570">
            <v>7.65</v>
          </cell>
          <cell r="G570">
            <v>7.86</v>
          </cell>
          <cell r="H570">
            <v>8.4600000000000009</v>
          </cell>
          <cell r="I570">
            <v>8.91</v>
          </cell>
        </row>
        <row r="571">
          <cell r="A571">
            <v>95220</v>
          </cell>
          <cell r="B571">
            <v>0</v>
          </cell>
          <cell r="C571">
            <v>7.5</v>
          </cell>
          <cell r="D571">
            <v>0</v>
          </cell>
          <cell r="E571">
            <v>7.5</v>
          </cell>
          <cell r="F571">
            <v>7.65</v>
          </cell>
          <cell r="G571">
            <v>7.86</v>
          </cell>
          <cell r="H571">
            <v>8.4600000000000009</v>
          </cell>
          <cell r="I571">
            <v>8.91</v>
          </cell>
        </row>
        <row r="572">
          <cell r="A572">
            <v>95230</v>
          </cell>
          <cell r="B572">
            <v>0</v>
          </cell>
          <cell r="C572">
            <v>7.5</v>
          </cell>
          <cell r="D572">
            <v>0</v>
          </cell>
          <cell r="E572">
            <v>7.5</v>
          </cell>
          <cell r="F572">
            <v>7.65</v>
          </cell>
          <cell r="G572">
            <v>7.86</v>
          </cell>
          <cell r="H572">
            <v>8.4600000000000009</v>
          </cell>
          <cell r="I572">
            <v>8.91</v>
          </cell>
        </row>
        <row r="573">
          <cell r="A573">
            <v>95240</v>
          </cell>
          <cell r="B573">
            <v>0</v>
          </cell>
          <cell r="C573">
            <v>7.5</v>
          </cell>
          <cell r="D573">
            <v>0</v>
          </cell>
          <cell r="E573">
            <v>7.5</v>
          </cell>
          <cell r="F573">
            <v>7.65</v>
          </cell>
          <cell r="G573">
            <v>7.86</v>
          </cell>
          <cell r="H573">
            <v>8.4600000000000009</v>
          </cell>
          <cell r="I573">
            <v>8.91</v>
          </cell>
        </row>
        <row r="574">
          <cell r="A574">
            <v>95250</v>
          </cell>
          <cell r="B574">
            <v>0</v>
          </cell>
          <cell r="C574">
            <v>7.5</v>
          </cell>
          <cell r="D574">
            <v>0</v>
          </cell>
          <cell r="E574">
            <v>7.5</v>
          </cell>
          <cell r="F574">
            <v>7.65</v>
          </cell>
          <cell r="G574">
            <v>7.86</v>
          </cell>
          <cell r="H574">
            <v>8.4600000000000009</v>
          </cell>
          <cell r="I574">
            <v>8.91</v>
          </cell>
        </row>
        <row r="575">
          <cell r="A575">
            <v>95260</v>
          </cell>
          <cell r="B575">
            <v>0</v>
          </cell>
          <cell r="C575">
            <v>7.5</v>
          </cell>
          <cell r="D575">
            <v>0</v>
          </cell>
          <cell r="E575">
            <v>7.5</v>
          </cell>
          <cell r="F575">
            <v>7.65</v>
          </cell>
          <cell r="G575">
            <v>7.86</v>
          </cell>
          <cell r="H575">
            <v>8.4600000000000009</v>
          </cell>
          <cell r="I575">
            <v>8.91</v>
          </cell>
        </row>
        <row r="576">
          <cell r="A576">
            <v>95270</v>
          </cell>
          <cell r="B576">
            <v>0</v>
          </cell>
          <cell r="C576">
            <v>7.5</v>
          </cell>
          <cell r="D576">
            <v>0</v>
          </cell>
          <cell r="E576">
            <v>7.5</v>
          </cell>
          <cell r="F576">
            <v>7.65</v>
          </cell>
          <cell r="G576">
            <v>7.86</v>
          </cell>
          <cell r="H576">
            <v>8.4600000000000009</v>
          </cell>
          <cell r="I576">
            <v>8.91</v>
          </cell>
        </row>
        <row r="577">
          <cell r="A577">
            <v>95277.91</v>
          </cell>
          <cell r="B577" t="str">
            <v>BS</v>
          </cell>
          <cell r="C577">
            <v>7.5</v>
          </cell>
          <cell r="D577">
            <v>0</v>
          </cell>
          <cell r="E577">
            <v>7.5</v>
          </cell>
          <cell r="F577">
            <v>7.65</v>
          </cell>
          <cell r="G577">
            <v>7.86</v>
          </cell>
          <cell r="H577">
            <v>8.4600000000000009</v>
          </cell>
          <cell r="I577">
            <v>8.91</v>
          </cell>
        </row>
        <row r="578">
          <cell r="A578">
            <v>95280</v>
          </cell>
          <cell r="B578">
            <v>0</v>
          </cell>
          <cell r="C578">
            <v>7.5</v>
          </cell>
          <cell r="D578">
            <v>0</v>
          </cell>
          <cell r="E578">
            <v>7.5</v>
          </cell>
          <cell r="F578">
            <v>7.65</v>
          </cell>
          <cell r="G578">
            <v>7.86</v>
          </cell>
          <cell r="H578">
            <v>8.4600000000000009</v>
          </cell>
          <cell r="I578">
            <v>8.91</v>
          </cell>
        </row>
        <row r="579">
          <cell r="A579">
            <v>95290</v>
          </cell>
          <cell r="B579">
            <v>0</v>
          </cell>
          <cell r="C579">
            <v>7.5</v>
          </cell>
          <cell r="D579">
            <v>0</v>
          </cell>
          <cell r="E579">
            <v>7.5</v>
          </cell>
          <cell r="F579">
            <v>7.65</v>
          </cell>
          <cell r="G579">
            <v>7.86</v>
          </cell>
          <cell r="H579">
            <v>8.4600000000000009</v>
          </cell>
          <cell r="I579">
            <v>8.91</v>
          </cell>
        </row>
        <row r="580">
          <cell r="A580">
            <v>95300</v>
          </cell>
          <cell r="B580">
            <v>0</v>
          </cell>
          <cell r="C580">
            <v>7.5</v>
          </cell>
          <cell r="D580">
            <v>0</v>
          </cell>
          <cell r="E580">
            <v>7.5</v>
          </cell>
          <cell r="F580">
            <v>7.65</v>
          </cell>
          <cell r="G580">
            <v>7.86</v>
          </cell>
          <cell r="H580">
            <v>8.4600000000000009</v>
          </cell>
          <cell r="I580">
            <v>8.91</v>
          </cell>
        </row>
        <row r="581">
          <cell r="A581">
            <v>95307.91</v>
          </cell>
          <cell r="B581" t="str">
            <v>PX</v>
          </cell>
          <cell r="C581">
            <v>7.5</v>
          </cell>
          <cell r="D581">
            <v>0</v>
          </cell>
          <cell r="E581">
            <v>7.5</v>
          </cell>
          <cell r="F581">
            <v>7.65</v>
          </cell>
          <cell r="G581">
            <v>7.86</v>
          </cell>
          <cell r="H581">
            <v>8.4600000000000009</v>
          </cell>
          <cell r="I581">
            <v>8.91</v>
          </cell>
        </row>
        <row r="582">
          <cell r="A582">
            <v>95310</v>
          </cell>
          <cell r="B582">
            <v>0</v>
          </cell>
          <cell r="C582">
            <v>7.5</v>
          </cell>
          <cell r="D582">
            <v>0.04</v>
          </cell>
          <cell r="E582">
            <v>7.54</v>
          </cell>
          <cell r="F582">
            <v>7.69</v>
          </cell>
          <cell r="G582">
            <v>7.9</v>
          </cell>
          <cell r="H582">
            <v>8.5</v>
          </cell>
          <cell r="I582">
            <v>8.9499999999999993</v>
          </cell>
        </row>
        <row r="583">
          <cell r="A583">
            <v>95320</v>
          </cell>
          <cell r="B583">
            <v>0</v>
          </cell>
          <cell r="C583">
            <v>7.5</v>
          </cell>
          <cell r="D583">
            <v>0.24</v>
          </cell>
          <cell r="E583">
            <v>7.74</v>
          </cell>
          <cell r="F583">
            <v>7.8900000000000006</v>
          </cell>
          <cell r="G583">
            <v>8.1000000000000014</v>
          </cell>
          <cell r="H583">
            <v>8.7000000000000011</v>
          </cell>
          <cell r="I583">
            <v>9.15</v>
          </cell>
        </row>
        <row r="584">
          <cell r="A584">
            <v>95322.91</v>
          </cell>
          <cell r="B584" t="str">
            <v>PC</v>
          </cell>
          <cell r="C584">
            <v>7.5</v>
          </cell>
          <cell r="D584">
            <v>0.3</v>
          </cell>
          <cell r="E584">
            <v>7.8</v>
          </cell>
          <cell r="F584">
            <v>7.95</v>
          </cell>
          <cell r="G584">
            <v>8.16</v>
          </cell>
          <cell r="H584">
            <v>8.76</v>
          </cell>
          <cell r="I584">
            <v>9.2099999999999991</v>
          </cell>
        </row>
        <row r="585">
          <cell r="A585">
            <v>95330</v>
          </cell>
          <cell r="B585">
            <v>0</v>
          </cell>
          <cell r="C585">
            <v>7.5</v>
          </cell>
          <cell r="D585">
            <v>0.44</v>
          </cell>
          <cell r="E585">
            <v>7.94</v>
          </cell>
          <cell r="F585">
            <v>8.09</v>
          </cell>
          <cell r="G585">
            <v>8.3000000000000007</v>
          </cell>
          <cell r="H585">
            <v>8.9</v>
          </cell>
          <cell r="I585">
            <v>9.35</v>
          </cell>
        </row>
        <row r="586">
          <cell r="A586">
            <v>95337.91</v>
          </cell>
          <cell r="B586" t="str">
            <v>PY - MSE</v>
          </cell>
          <cell r="C586">
            <v>7.5</v>
          </cell>
          <cell r="D586">
            <v>0.6</v>
          </cell>
          <cell r="E586">
            <v>8.1</v>
          </cell>
          <cell r="F586">
            <v>8.25</v>
          </cell>
          <cell r="G586">
            <v>8.4600000000000009</v>
          </cell>
          <cell r="H586">
            <v>9.06</v>
          </cell>
          <cell r="I586">
            <v>9.51</v>
          </cell>
        </row>
        <row r="587">
          <cell r="A587">
            <v>95340</v>
          </cell>
          <cell r="B587">
            <v>0</v>
          </cell>
          <cell r="C587">
            <v>7.5</v>
          </cell>
          <cell r="D587">
            <v>0.6</v>
          </cell>
          <cell r="E587">
            <v>8.1</v>
          </cell>
          <cell r="F587">
            <v>8.25</v>
          </cell>
          <cell r="G587">
            <v>8.4600000000000009</v>
          </cell>
          <cell r="H587">
            <v>9.06</v>
          </cell>
          <cell r="I587">
            <v>9.51</v>
          </cell>
        </row>
        <row r="588">
          <cell r="A588">
            <v>95350</v>
          </cell>
          <cell r="B588">
            <v>0</v>
          </cell>
          <cell r="C588">
            <v>7.5</v>
          </cell>
          <cell r="D588">
            <v>0.6</v>
          </cell>
          <cell r="E588">
            <v>8.1</v>
          </cell>
          <cell r="F588">
            <v>8.25</v>
          </cell>
          <cell r="G588">
            <v>8.4600000000000009</v>
          </cell>
          <cell r="H588">
            <v>9.06</v>
          </cell>
          <cell r="I588">
            <v>9.51</v>
          </cell>
        </row>
        <row r="589">
          <cell r="A589">
            <v>95360</v>
          </cell>
          <cell r="B589">
            <v>0</v>
          </cell>
          <cell r="C589">
            <v>7.5</v>
          </cell>
          <cell r="D589">
            <v>0.6</v>
          </cell>
          <cell r="E589">
            <v>8.1</v>
          </cell>
          <cell r="F589">
            <v>8.25</v>
          </cell>
          <cell r="G589">
            <v>8.4600000000000009</v>
          </cell>
          <cell r="H589">
            <v>9.06</v>
          </cell>
          <cell r="I589">
            <v>9.51</v>
          </cell>
        </row>
        <row r="590">
          <cell r="A590">
            <v>95370</v>
          </cell>
          <cell r="B590">
            <v>0</v>
          </cell>
          <cell r="C590">
            <v>7.5</v>
          </cell>
          <cell r="D590">
            <v>0.6</v>
          </cell>
          <cell r="E590">
            <v>8.1</v>
          </cell>
          <cell r="F590">
            <v>8.25</v>
          </cell>
          <cell r="G590">
            <v>8.4600000000000009</v>
          </cell>
          <cell r="H590">
            <v>9.06</v>
          </cell>
          <cell r="I590">
            <v>9.51</v>
          </cell>
        </row>
        <row r="591">
          <cell r="A591">
            <v>95380</v>
          </cell>
          <cell r="B591">
            <v>0</v>
          </cell>
          <cell r="C591">
            <v>7.5</v>
          </cell>
          <cell r="D591">
            <v>0.6</v>
          </cell>
          <cell r="E591">
            <v>8.1</v>
          </cell>
          <cell r="F591">
            <v>8.25</v>
          </cell>
          <cell r="G591">
            <v>8.4600000000000009</v>
          </cell>
          <cell r="H591">
            <v>9.06</v>
          </cell>
          <cell r="I591">
            <v>9.51</v>
          </cell>
        </row>
        <row r="592">
          <cell r="A592">
            <v>95390</v>
          </cell>
          <cell r="B592">
            <v>0</v>
          </cell>
          <cell r="C592">
            <v>7.5</v>
          </cell>
          <cell r="D592">
            <v>0.6</v>
          </cell>
          <cell r="E592">
            <v>8.1</v>
          </cell>
          <cell r="F592">
            <v>8.25</v>
          </cell>
          <cell r="G592">
            <v>8.4600000000000009</v>
          </cell>
          <cell r="H592">
            <v>9.06</v>
          </cell>
          <cell r="I592">
            <v>9.51</v>
          </cell>
        </row>
        <row r="593">
          <cell r="A593">
            <v>95400</v>
          </cell>
          <cell r="B593">
            <v>0</v>
          </cell>
          <cell r="C593">
            <v>7.5</v>
          </cell>
          <cell r="D593">
            <v>0.6</v>
          </cell>
          <cell r="E593">
            <v>8.1</v>
          </cell>
          <cell r="F593">
            <v>8.25</v>
          </cell>
          <cell r="G593">
            <v>8.4600000000000009</v>
          </cell>
          <cell r="H593">
            <v>9.06</v>
          </cell>
          <cell r="I593">
            <v>9.51</v>
          </cell>
        </row>
        <row r="594">
          <cell r="A594">
            <v>95410</v>
          </cell>
          <cell r="B594">
            <v>0</v>
          </cell>
          <cell r="C594">
            <v>7.5</v>
          </cell>
          <cell r="D594">
            <v>0.6</v>
          </cell>
          <cell r="E594">
            <v>8.1</v>
          </cell>
          <cell r="F594">
            <v>8.25</v>
          </cell>
          <cell r="G594">
            <v>8.4600000000000009</v>
          </cell>
          <cell r="H594">
            <v>9.06</v>
          </cell>
          <cell r="I594">
            <v>9.51</v>
          </cell>
        </row>
        <row r="595">
          <cell r="A595">
            <v>95420</v>
          </cell>
          <cell r="B595">
            <v>0</v>
          </cell>
          <cell r="C595">
            <v>7.5</v>
          </cell>
          <cell r="D595">
            <v>0.6</v>
          </cell>
          <cell r="E595">
            <v>8.1</v>
          </cell>
          <cell r="F595">
            <v>8.25</v>
          </cell>
          <cell r="G595">
            <v>8.4600000000000009</v>
          </cell>
          <cell r="H595">
            <v>9.06</v>
          </cell>
          <cell r="I595">
            <v>9.51</v>
          </cell>
        </row>
        <row r="596">
          <cell r="A596">
            <v>95430</v>
          </cell>
          <cell r="B596">
            <v>0</v>
          </cell>
          <cell r="C596">
            <v>7.5</v>
          </cell>
          <cell r="D596">
            <v>0.6</v>
          </cell>
          <cell r="E596">
            <v>8.1</v>
          </cell>
          <cell r="F596">
            <v>8.25</v>
          </cell>
          <cell r="G596">
            <v>8.4600000000000009</v>
          </cell>
          <cell r="H596">
            <v>9.06</v>
          </cell>
          <cell r="I596">
            <v>9.51</v>
          </cell>
        </row>
        <row r="597">
          <cell r="A597">
            <v>95440</v>
          </cell>
          <cell r="B597">
            <v>0</v>
          </cell>
          <cell r="C597">
            <v>7.5</v>
          </cell>
          <cell r="D597">
            <v>0.6</v>
          </cell>
          <cell r="E597">
            <v>8.1</v>
          </cell>
          <cell r="F597">
            <v>8.25</v>
          </cell>
          <cell r="G597">
            <v>8.4600000000000009</v>
          </cell>
          <cell r="H597">
            <v>9.06</v>
          </cell>
          <cell r="I597">
            <v>9.51</v>
          </cell>
        </row>
        <row r="598">
          <cell r="A598">
            <v>95450</v>
          </cell>
          <cell r="B598">
            <v>0</v>
          </cell>
          <cell r="C598">
            <v>7.5</v>
          </cell>
          <cell r="D598">
            <v>0.6</v>
          </cell>
          <cell r="E598">
            <v>8.1</v>
          </cell>
          <cell r="F598">
            <v>8.25</v>
          </cell>
          <cell r="G598">
            <v>8.4600000000000009</v>
          </cell>
          <cell r="H598">
            <v>9.06</v>
          </cell>
          <cell r="I598">
            <v>9.51</v>
          </cell>
        </row>
        <row r="599">
          <cell r="A599">
            <v>95460</v>
          </cell>
          <cell r="B599">
            <v>0</v>
          </cell>
          <cell r="C599">
            <v>7.5</v>
          </cell>
          <cell r="D599">
            <v>0.6</v>
          </cell>
          <cell r="E599">
            <v>8.1</v>
          </cell>
          <cell r="F599">
            <v>8.25</v>
          </cell>
          <cell r="G599">
            <v>8.4600000000000009</v>
          </cell>
          <cell r="H599">
            <v>9.06</v>
          </cell>
          <cell r="I599">
            <v>9.51</v>
          </cell>
        </row>
        <row r="600">
          <cell r="A600">
            <v>95470</v>
          </cell>
          <cell r="B600">
            <v>0</v>
          </cell>
          <cell r="C600">
            <v>7.5</v>
          </cell>
          <cell r="D600">
            <v>0.6</v>
          </cell>
          <cell r="E600">
            <v>8.1</v>
          </cell>
          <cell r="F600">
            <v>8.25</v>
          </cell>
          <cell r="G600">
            <v>8.4600000000000009</v>
          </cell>
          <cell r="H600">
            <v>9.06</v>
          </cell>
          <cell r="I600">
            <v>9.51</v>
          </cell>
        </row>
        <row r="601">
          <cell r="A601">
            <v>95480</v>
          </cell>
          <cell r="B601">
            <v>0</v>
          </cell>
          <cell r="C601">
            <v>7.5</v>
          </cell>
          <cell r="D601">
            <v>0.6</v>
          </cell>
          <cell r="E601">
            <v>8.1</v>
          </cell>
          <cell r="F601">
            <v>8.25</v>
          </cell>
          <cell r="G601">
            <v>8.4600000000000009</v>
          </cell>
          <cell r="H601">
            <v>9.06</v>
          </cell>
          <cell r="I601">
            <v>9.51</v>
          </cell>
        </row>
        <row r="602">
          <cell r="A602">
            <v>95490</v>
          </cell>
          <cell r="B602">
            <v>0</v>
          </cell>
          <cell r="C602">
            <v>7.5</v>
          </cell>
          <cell r="D602">
            <v>0.6</v>
          </cell>
          <cell r="E602">
            <v>8.1</v>
          </cell>
          <cell r="F602">
            <v>8.25</v>
          </cell>
          <cell r="G602">
            <v>8.4600000000000009</v>
          </cell>
          <cell r="H602">
            <v>9.06</v>
          </cell>
          <cell r="I602">
            <v>9.51</v>
          </cell>
        </row>
        <row r="603">
          <cell r="A603">
            <v>95500</v>
          </cell>
          <cell r="B603">
            <v>0</v>
          </cell>
          <cell r="C603">
            <v>7.5</v>
          </cell>
          <cell r="D603">
            <v>0.6</v>
          </cell>
          <cell r="E603">
            <v>8.1</v>
          </cell>
          <cell r="F603">
            <v>8.25</v>
          </cell>
          <cell r="G603">
            <v>8.4600000000000009</v>
          </cell>
          <cell r="H603">
            <v>9.06</v>
          </cell>
          <cell r="I603">
            <v>9.51</v>
          </cell>
        </row>
        <row r="604">
          <cell r="A604">
            <v>95510</v>
          </cell>
          <cell r="B604">
            <v>0</v>
          </cell>
          <cell r="C604">
            <v>7.5</v>
          </cell>
          <cell r="D604">
            <v>0.6</v>
          </cell>
          <cell r="E604">
            <v>8.1</v>
          </cell>
          <cell r="F604">
            <v>8.25</v>
          </cell>
          <cell r="G604">
            <v>8.4600000000000009</v>
          </cell>
          <cell r="H604">
            <v>9.06</v>
          </cell>
          <cell r="I604">
            <v>9.51</v>
          </cell>
        </row>
        <row r="605">
          <cell r="A605">
            <v>95520</v>
          </cell>
          <cell r="B605">
            <v>0</v>
          </cell>
          <cell r="C605">
            <v>7.5</v>
          </cell>
          <cell r="D605">
            <v>0.6</v>
          </cell>
          <cell r="E605">
            <v>8.1</v>
          </cell>
          <cell r="F605">
            <v>8.25</v>
          </cell>
          <cell r="G605">
            <v>8.4600000000000009</v>
          </cell>
          <cell r="H605">
            <v>9.06</v>
          </cell>
          <cell r="I605">
            <v>9.51</v>
          </cell>
        </row>
        <row r="606">
          <cell r="A606">
            <v>95530</v>
          </cell>
          <cell r="B606">
            <v>0</v>
          </cell>
          <cell r="C606">
            <v>7.5</v>
          </cell>
          <cell r="D606">
            <v>0.6</v>
          </cell>
          <cell r="E606">
            <v>8.1</v>
          </cell>
          <cell r="F606">
            <v>8.25</v>
          </cell>
          <cell r="G606">
            <v>8.4600000000000009</v>
          </cell>
          <cell r="H606">
            <v>9.06</v>
          </cell>
          <cell r="I606">
            <v>9.51</v>
          </cell>
        </row>
        <row r="607">
          <cell r="A607">
            <v>95540</v>
          </cell>
          <cell r="B607">
            <v>0</v>
          </cell>
          <cell r="C607">
            <v>7.5</v>
          </cell>
          <cell r="D607">
            <v>0.6</v>
          </cell>
          <cell r="E607">
            <v>8.1</v>
          </cell>
          <cell r="F607">
            <v>8.25</v>
          </cell>
          <cell r="G607">
            <v>8.4600000000000009</v>
          </cell>
          <cell r="H607">
            <v>9.06</v>
          </cell>
          <cell r="I607">
            <v>9.51</v>
          </cell>
        </row>
        <row r="608">
          <cell r="A608">
            <v>95550</v>
          </cell>
          <cell r="B608">
            <v>0</v>
          </cell>
          <cell r="C608">
            <v>7.5</v>
          </cell>
          <cell r="D608">
            <v>0.6</v>
          </cell>
          <cell r="E608">
            <v>8.1</v>
          </cell>
          <cell r="F608">
            <v>8.25</v>
          </cell>
          <cell r="G608">
            <v>8.4600000000000009</v>
          </cell>
          <cell r="H608">
            <v>9.06</v>
          </cell>
          <cell r="I608">
            <v>9.51</v>
          </cell>
        </row>
        <row r="609">
          <cell r="A609">
            <v>95560</v>
          </cell>
          <cell r="B609">
            <v>0</v>
          </cell>
          <cell r="C609">
            <v>7.5</v>
          </cell>
          <cell r="D609">
            <v>0.6</v>
          </cell>
          <cell r="E609">
            <v>8.1</v>
          </cell>
          <cell r="F609">
            <v>8.25</v>
          </cell>
          <cell r="G609">
            <v>8.4600000000000009</v>
          </cell>
          <cell r="H609">
            <v>9.06</v>
          </cell>
          <cell r="I609">
            <v>9.51</v>
          </cell>
        </row>
        <row r="610">
          <cell r="A610">
            <v>95570</v>
          </cell>
          <cell r="B610">
            <v>0</v>
          </cell>
          <cell r="C610">
            <v>7.5</v>
          </cell>
          <cell r="D610">
            <v>0.6</v>
          </cell>
          <cell r="E610">
            <v>8.1</v>
          </cell>
          <cell r="F610">
            <v>8.25</v>
          </cell>
          <cell r="G610">
            <v>8.4600000000000009</v>
          </cell>
          <cell r="H610">
            <v>9.06</v>
          </cell>
          <cell r="I610">
            <v>9.51</v>
          </cell>
        </row>
        <row r="611">
          <cell r="A611">
            <v>95574.66</v>
          </cell>
          <cell r="B611" t="str">
            <v>PY - MSE</v>
          </cell>
          <cell r="C611">
            <v>7.5</v>
          </cell>
          <cell r="D611">
            <v>0.6</v>
          </cell>
          <cell r="E611">
            <v>8.1</v>
          </cell>
          <cell r="F611">
            <v>8.25</v>
          </cell>
          <cell r="G611">
            <v>8.4600000000000009</v>
          </cell>
          <cell r="H611">
            <v>9.06</v>
          </cell>
          <cell r="I611">
            <v>9.51</v>
          </cell>
        </row>
        <row r="612">
          <cell r="A612">
            <v>95580</v>
          </cell>
          <cell r="B612">
            <v>0</v>
          </cell>
          <cell r="C612">
            <v>7.5</v>
          </cell>
          <cell r="D612">
            <v>0.49</v>
          </cell>
          <cell r="E612">
            <v>7.99</v>
          </cell>
          <cell r="F612">
            <v>8.14</v>
          </cell>
          <cell r="G612">
            <v>8.3500000000000014</v>
          </cell>
          <cell r="H612">
            <v>8.9500000000000011</v>
          </cell>
          <cell r="I612">
            <v>9.4</v>
          </cell>
        </row>
        <row r="613">
          <cell r="A613">
            <v>95589.66</v>
          </cell>
          <cell r="B613" t="str">
            <v>PT</v>
          </cell>
          <cell r="C613">
            <v>7.5</v>
          </cell>
          <cell r="D613">
            <v>0.3</v>
          </cell>
          <cell r="E613">
            <v>7.8</v>
          </cell>
          <cell r="F613">
            <v>7.95</v>
          </cell>
          <cell r="G613">
            <v>8.16</v>
          </cell>
          <cell r="H613">
            <v>8.76</v>
          </cell>
          <cell r="I613">
            <v>9.2099999999999991</v>
          </cell>
        </row>
        <row r="614">
          <cell r="A614">
            <v>95590</v>
          </cell>
          <cell r="B614">
            <v>0</v>
          </cell>
          <cell r="C614">
            <v>7.5</v>
          </cell>
          <cell r="D614">
            <v>0.28999999999999998</v>
          </cell>
          <cell r="E614">
            <v>7.79</v>
          </cell>
          <cell r="F614">
            <v>7.94</v>
          </cell>
          <cell r="G614">
            <v>8.15</v>
          </cell>
          <cell r="H614">
            <v>8.75</v>
          </cell>
          <cell r="I614">
            <v>9.1999999999999993</v>
          </cell>
        </row>
        <row r="615">
          <cell r="A615">
            <v>95600</v>
          </cell>
          <cell r="B615">
            <v>0</v>
          </cell>
          <cell r="C615">
            <v>7.5</v>
          </cell>
          <cell r="D615">
            <v>0.09</v>
          </cell>
          <cell r="E615">
            <v>7.59</v>
          </cell>
          <cell r="F615">
            <v>7.74</v>
          </cell>
          <cell r="G615">
            <v>7.95</v>
          </cell>
          <cell r="H615">
            <v>8.5500000000000007</v>
          </cell>
          <cell r="I615">
            <v>9</v>
          </cell>
        </row>
        <row r="616">
          <cell r="A616">
            <v>95604.66</v>
          </cell>
          <cell r="B616" t="str">
            <v>PX</v>
          </cell>
          <cell r="C616">
            <v>7.5</v>
          </cell>
          <cell r="D616">
            <v>0</v>
          </cell>
          <cell r="E616">
            <v>7.5</v>
          </cell>
          <cell r="F616">
            <v>7.65</v>
          </cell>
          <cell r="G616">
            <v>7.86</v>
          </cell>
          <cell r="H616">
            <v>8.4600000000000009</v>
          </cell>
          <cell r="I616">
            <v>8.91</v>
          </cell>
        </row>
        <row r="617">
          <cell r="A617">
            <v>95610</v>
          </cell>
          <cell r="B617">
            <v>0</v>
          </cell>
          <cell r="C617">
            <v>7.5</v>
          </cell>
          <cell r="D617">
            <v>0</v>
          </cell>
          <cell r="E617">
            <v>7.5</v>
          </cell>
          <cell r="F617">
            <v>7.65</v>
          </cell>
          <cell r="G617">
            <v>7.86</v>
          </cell>
          <cell r="H617">
            <v>8.4600000000000009</v>
          </cell>
          <cell r="I617">
            <v>8.91</v>
          </cell>
        </row>
        <row r="618">
          <cell r="A618">
            <v>95620</v>
          </cell>
          <cell r="B618">
            <v>0</v>
          </cell>
          <cell r="C618">
            <v>7.5</v>
          </cell>
          <cell r="D618">
            <v>0</v>
          </cell>
          <cell r="E618">
            <v>7.5</v>
          </cell>
          <cell r="F618">
            <v>7.65</v>
          </cell>
          <cell r="G618">
            <v>7.86</v>
          </cell>
          <cell r="H618">
            <v>8.4600000000000009</v>
          </cell>
          <cell r="I618">
            <v>8.91</v>
          </cell>
        </row>
        <row r="619">
          <cell r="A619">
            <v>95630</v>
          </cell>
          <cell r="B619">
            <v>0</v>
          </cell>
          <cell r="C619">
            <v>7.5</v>
          </cell>
          <cell r="D619">
            <v>0</v>
          </cell>
          <cell r="E619">
            <v>7.5</v>
          </cell>
          <cell r="F619">
            <v>7.65</v>
          </cell>
          <cell r="G619">
            <v>7.86</v>
          </cell>
          <cell r="H619">
            <v>8.4600000000000009</v>
          </cell>
          <cell r="I619">
            <v>8.91</v>
          </cell>
        </row>
        <row r="620">
          <cell r="A620">
            <v>95634.66</v>
          </cell>
          <cell r="B620" t="str">
            <v>BS</v>
          </cell>
          <cell r="C620">
            <v>7.5</v>
          </cell>
          <cell r="D620">
            <v>0</v>
          </cell>
          <cell r="E620">
            <v>7.5</v>
          </cell>
          <cell r="F620">
            <v>7.65</v>
          </cell>
          <cell r="G620">
            <v>7.86</v>
          </cell>
          <cell r="H620">
            <v>8.4600000000000009</v>
          </cell>
          <cell r="I620">
            <v>8.91</v>
          </cell>
        </row>
        <row r="621">
          <cell r="A621">
            <v>95640</v>
          </cell>
          <cell r="B621">
            <v>0</v>
          </cell>
          <cell r="C621">
            <v>7.5</v>
          </cell>
          <cell r="D621">
            <v>0</v>
          </cell>
          <cell r="E621">
            <v>7.5</v>
          </cell>
          <cell r="F621">
            <v>7.65</v>
          </cell>
          <cell r="G621">
            <v>7.86</v>
          </cell>
          <cell r="H621">
            <v>8.4600000000000009</v>
          </cell>
          <cell r="I621">
            <v>8.91</v>
          </cell>
        </row>
        <row r="622">
          <cell r="A622">
            <v>95650</v>
          </cell>
          <cell r="B622">
            <v>0</v>
          </cell>
          <cell r="C622">
            <v>7.5</v>
          </cell>
          <cell r="D622">
            <v>0</v>
          </cell>
          <cell r="E622">
            <v>7.5</v>
          </cell>
          <cell r="F622">
            <v>7.65</v>
          </cell>
          <cell r="G622">
            <v>7.86</v>
          </cell>
          <cell r="H622">
            <v>8.4600000000000009</v>
          </cell>
          <cell r="I622">
            <v>8.91</v>
          </cell>
        </row>
        <row r="623">
          <cell r="A623">
            <v>95660</v>
          </cell>
          <cell r="B623">
            <v>0</v>
          </cell>
          <cell r="C623">
            <v>7.5</v>
          </cell>
          <cell r="D623">
            <v>0</v>
          </cell>
          <cell r="E623">
            <v>7.5</v>
          </cell>
          <cell r="F623">
            <v>7.65</v>
          </cell>
          <cell r="G623">
            <v>7.86</v>
          </cell>
          <cell r="H623">
            <v>8.4600000000000009</v>
          </cell>
          <cell r="I623">
            <v>8.91</v>
          </cell>
        </row>
        <row r="624">
          <cell r="A624">
            <v>95670</v>
          </cell>
          <cell r="B624">
            <v>0</v>
          </cell>
          <cell r="C624">
            <v>7.5</v>
          </cell>
          <cell r="D624">
            <v>0</v>
          </cell>
          <cell r="E624">
            <v>7.5</v>
          </cell>
          <cell r="F624">
            <v>7.65</v>
          </cell>
          <cell r="G624">
            <v>7.86</v>
          </cell>
          <cell r="H624">
            <v>8.4600000000000009</v>
          </cell>
          <cell r="I624">
            <v>8.91</v>
          </cell>
        </row>
        <row r="625">
          <cell r="A625">
            <v>95680</v>
          </cell>
          <cell r="B625">
            <v>0</v>
          </cell>
          <cell r="C625">
            <v>7.5</v>
          </cell>
          <cell r="D625">
            <v>0</v>
          </cell>
          <cell r="E625">
            <v>7.5</v>
          </cell>
          <cell r="F625">
            <v>7.65</v>
          </cell>
          <cell r="G625">
            <v>7.86</v>
          </cell>
          <cell r="H625">
            <v>8.4600000000000009</v>
          </cell>
          <cell r="I625">
            <v>8.91</v>
          </cell>
        </row>
        <row r="626">
          <cell r="A626">
            <v>95690</v>
          </cell>
          <cell r="B626">
            <v>0</v>
          </cell>
          <cell r="C626">
            <v>7.5</v>
          </cell>
          <cell r="D626">
            <v>0</v>
          </cell>
          <cell r="E626">
            <v>7.5</v>
          </cell>
          <cell r="F626">
            <v>7.65</v>
          </cell>
          <cell r="G626">
            <v>7.86</v>
          </cell>
          <cell r="H626">
            <v>8.4600000000000009</v>
          </cell>
          <cell r="I626">
            <v>8.91</v>
          </cell>
        </row>
        <row r="627">
          <cell r="A627">
            <v>95700</v>
          </cell>
          <cell r="B627">
            <v>0</v>
          </cell>
          <cell r="C627">
            <v>7.5</v>
          </cell>
          <cell r="D627">
            <v>0</v>
          </cell>
          <cell r="E627">
            <v>7.5</v>
          </cell>
          <cell r="F627">
            <v>7.65</v>
          </cell>
          <cell r="G627">
            <v>7.86</v>
          </cell>
          <cell r="H627">
            <v>8.4600000000000009</v>
          </cell>
          <cell r="I627">
            <v>8.91</v>
          </cell>
        </row>
        <row r="628">
          <cell r="A628">
            <v>95710</v>
          </cell>
          <cell r="B628">
            <v>0</v>
          </cell>
          <cell r="C628">
            <v>7.5</v>
          </cell>
          <cell r="D628">
            <v>0</v>
          </cell>
          <cell r="E628">
            <v>7.5</v>
          </cell>
          <cell r="F628">
            <v>7.65</v>
          </cell>
          <cell r="G628">
            <v>7.86</v>
          </cell>
          <cell r="H628">
            <v>8.4600000000000009</v>
          </cell>
          <cell r="I628">
            <v>8.91</v>
          </cell>
        </row>
        <row r="629">
          <cell r="A629">
            <v>95714.78</v>
          </cell>
          <cell r="B629" t="str">
            <v>BS</v>
          </cell>
          <cell r="C629">
            <v>7.5</v>
          </cell>
          <cell r="D629">
            <v>0</v>
          </cell>
          <cell r="E629">
            <v>7.5</v>
          </cell>
          <cell r="F629">
            <v>7.65</v>
          </cell>
          <cell r="G629">
            <v>7.86</v>
          </cell>
          <cell r="H629">
            <v>8.4600000000000009</v>
          </cell>
          <cell r="I629">
            <v>8.91</v>
          </cell>
        </row>
        <row r="630">
          <cell r="A630">
            <v>95720</v>
          </cell>
          <cell r="B630">
            <v>0</v>
          </cell>
          <cell r="C630">
            <v>7.5</v>
          </cell>
          <cell r="D630">
            <v>0</v>
          </cell>
          <cell r="E630">
            <v>7.5</v>
          </cell>
          <cell r="F630">
            <v>7.65</v>
          </cell>
          <cell r="G630">
            <v>7.86</v>
          </cell>
          <cell r="H630">
            <v>8.4600000000000009</v>
          </cell>
          <cell r="I630">
            <v>8.91</v>
          </cell>
        </row>
        <row r="631">
          <cell r="A631">
            <v>95730</v>
          </cell>
          <cell r="B631">
            <v>0</v>
          </cell>
          <cell r="C631">
            <v>7.5</v>
          </cell>
          <cell r="D631">
            <v>0</v>
          </cell>
          <cell r="E631">
            <v>7.5</v>
          </cell>
          <cell r="F631">
            <v>7.65</v>
          </cell>
          <cell r="G631">
            <v>7.86</v>
          </cell>
          <cell r="H631">
            <v>8.4600000000000009</v>
          </cell>
          <cell r="I631">
            <v>8.91</v>
          </cell>
        </row>
        <row r="632">
          <cell r="A632">
            <v>95736.6</v>
          </cell>
          <cell r="B632" t="str">
            <v>PX</v>
          </cell>
          <cell r="C632">
            <v>7.5</v>
          </cell>
          <cell r="D632">
            <v>0</v>
          </cell>
          <cell r="E632">
            <v>7.5</v>
          </cell>
          <cell r="F632">
            <v>7.65</v>
          </cell>
          <cell r="G632">
            <v>7.86</v>
          </cell>
          <cell r="H632">
            <v>8.4600000000000009</v>
          </cell>
          <cell r="I632">
            <v>8.91</v>
          </cell>
        </row>
        <row r="633">
          <cell r="A633">
            <v>95740</v>
          </cell>
          <cell r="B633">
            <v>0</v>
          </cell>
          <cell r="C633">
            <v>7.5</v>
          </cell>
          <cell r="D633">
            <v>7.0000000000000007E-2</v>
          </cell>
          <cell r="E633">
            <v>7.57</v>
          </cell>
          <cell r="F633">
            <v>7.7200000000000006</v>
          </cell>
          <cell r="G633">
            <v>7.9300000000000006</v>
          </cell>
          <cell r="H633">
            <v>8.5300000000000011</v>
          </cell>
          <cell r="I633">
            <v>8.98</v>
          </cell>
        </row>
        <row r="634">
          <cell r="A634">
            <v>95750</v>
          </cell>
          <cell r="B634">
            <v>0</v>
          </cell>
          <cell r="C634">
            <v>7.5</v>
          </cell>
          <cell r="D634">
            <v>0.3</v>
          </cell>
          <cell r="E634">
            <v>7.8</v>
          </cell>
          <cell r="F634">
            <v>7.95</v>
          </cell>
          <cell r="G634">
            <v>8.16</v>
          </cell>
          <cell r="H634">
            <v>8.76</v>
          </cell>
          <cell r="I634">
            <v>9.2099999999999991</v>
          </cell>
        </row>
        <row r="635">
          <cell r="A635">
            <v>95756.6</v>
          </cell>
          <cell r="B635" t="str">
            <v>PC</v>
          </cell>
          <cell r="C635">
            <v>7.5</v>
          </cell>
          <cell r="D635">
            <v>0.45</v>
          </cell>
          <cell r="E635">
            <v>7.95</v>
          </cell>
          <cell r="F635">
            <v>8.1</v>
          </cell>
          <cell r="G635">
            <v>8.31</v>
          </cell>
          <cell r="H635">
            <v>8.91</v>
          </cell>
          <cell r="I635">
            <v>9.36</v>
          </cell>
        </row>
        <row r="636">
          <cell r="A636">
            <v>95758.42</v>
          </cell>
          <cell r="B636" t="str">
            <v>PY</v>
          </cell>
          <cell r="C636">
            <v>7.5</v>
          </cell>
          <cell r="D636">
            <v>0.49</v>
          </cell>
          <cell r="E636">
            <v>7.99</v>
          </cell>
          <cell r="F636">
            <v>8.14</v>
          </cell>
          <cell r="G636">
            <v>8.3500000000000014</v>
          </cell>
          <cell r="H636">
            <v>8.9500000000000011</v>
          </cell>
          <cell r="I636">
            <v>9.4</v>
          </cell>
        </row>
        <row r="637">
          <cell r="A637">
            <v>95760</v>
          </cell>
          <cell r="B637">
            <v>0</v>
          </cell>
          <cell r="C637">
            <v>7.5</v>
          </cell>
          <cell r="D637">
            <v>0.52</v>
          </cell>
          <cell r="E637">
            <v>8.02</v>
          </cell>
          <cell r="F637">
            <v>8.17</v>
          </cell>
          <cell r="G637">
            <v>8.3800000000000008</v>
          </cell>
          <cell r="H637">
            <v>8.98</v>
          </cell>
          <cell r="I637">
            <v>9.43</v>
          </cell>
        </row>
        <row r="638">
          <cell r="A638">
            <v>95770</v>
          </cell>
          <cell r="B638">
            <v>0</v>
          </cell>
          <cell r="C638">
            <v>7.5</v>
          </cell>
          <cell r="D638">
            <v>0.54</v>
          </cell>
          <cell r="E638">
            <v>8.0399999999999991</v>
          </cell>
          <cell r="F638">
            <v>8.19</v>
          </cell>
          <cell r="G638">
            <v>8.4</v>
          </cell>
          <cell r="H638">
            <v>9</v>
          </cell>
          <cell r="I638">
            <v>9.4499999999999993</v>
          </cell>
        </row>
        <row r="639">
          <cell r="A639">
            <v>95776.6</v>
          </cell>
          <cell r="B639" t="str">
            <v>MSE</v>
          </cell>
          <cell r="C639">
            <v>7.5</v>
          </cell>
          <cell r="D639">
            <v>0.56000000000000005</v>
          </cell>
          <cell r="E639">
            <v>8.06</v>
          </cell>
          <cell r="F639">
            <v>8.2100000000000009</v>
          </cell>
          <cell r="G639">
            <v>8.4200000000000017</v>
          </cell>
          <cell r="H639">
            <v>9.0200000000000014</v>
          </cell>
          <cell r="I639">
            <v>9.4700000000000006</v>
          </cell>
        </row>
        <row r="640">
          <cell r="A640">
            <v>95780</v>
          </cell>
          <cell r="B640">
            <v>0</v>
          </cell>
          <cell r="C640">
            <v>7.5</v>
          </cell>
          <cell r="D640">
            <v>0.57999999999999996</v>
          </cell>
          <cell r="E640">
            <v>8.08</v>
          </cell>
          <cell r="F640">
            <v>8.23</v>
          </cell>
          <cell r="G640">
            <v>8.4400000000000013</v>
          </cell>
          <cell r="H640">
            <v>9.0400000000000009</v>
          </cell>
          <cell r="I640">
            <v>9.49</v>
          </cell>
        </row>
        <row r="641">
          <cell r="A641">
            <v>95790</v>
          </cell>
          <cell r="B641">
            <v>0</v>
          </cell>
          <cell r="C641">
            <v>7.5</v>
          </cell>
          <cell r="D641">
            <v>0.63</v>
          </cell>
          <cell r="E641">
            <v>8.1300000000000008</v>
          </cell>
          <cell r="F641">
            <v>8.2800000000000011</v>
          </cell>
          <cell r="G641">
            <v>8.490000000000002</v>
          </cell>
          <cell r="H641">
            <v>9.0900000000000016</v>
          </cell>
          <cell r="I641">
            <v>9.5400000000000009</v>
          </cell>
        </row>
        <row r="642">
          <cell r="A642">
            <v>95800</v>
          </cell>
          <cell r="B642">
            <v>0</v>
          </cell>
          <cell r="C642">
            <v>7.5</v>
          </cell>
          <cell r="D642">
            <v>0.68</v>
          </cell>
          <cell r="E642">
            <v>8.18</v>
          </cell>
          <cell r="F642">
            <v>8.33</v>
          </cell>
          <cell r="G642">
            <v>8.5400000000000009</v>
          </cell>
          <cell r="H642">
            <v>9.14</v>
          </cell>
          <cell r="I642">
            <v>9.59</v>
          </cell>
        </row>
        <row r="643">
          <cell r="A643">
            <v>95810</v>
          </cell>
          <cell r="B643">
            <v>0</v>
          </cell>
          <cell r="C643">
            <v>7.5</v>
          </cell>
          <cell r="D643">
            <v>0.73</v>
          </cell>
          <cell r="E643">
            <v>8.23</v>
          </cell>
          <cell r="F643">
            <v>8.3800000000000008</v>
          </cell>
          <cell r="G643">
            <v>8.5900000000000016</v>
          </cell>
          <cell r="H643">
            <v>9.1900000000000013</v>
          </cell>
          <cell r="I643">
            <v>9.64</v>
          </cell>
        </row>
        <row r="644">
          <cell r="A644">
            <v>95820</v>
          </cell>
          <cell r="B644">
            <v>0</v>
          </cell>
          <cell r="C644">
            <v>7.5</v>
          </cell>
          <cell r="D644">
            <v>0.77</v>
          </cell>
          <cell r="E644">
            <v>8.27</v>
          </cell>
          <cell r="F644">
            <v>8.42</v>
          </cell>
          <cell r="G644">
            <v>8.6300000000000008</v>
          </cell>
          <cell r="H644">
            <v>9.23</v>
          </cell>
          <cell r="I644">
            <v>9.68</v>
          </cell>
        </row>
        <row r="645">
          <cell r="A645">
            <v>95830</v>
          </cell>
          <cell r="B645">
            <v>0</v>
          </cell>
          <cell r="C645">
            <v>7.5</v>
          </cell>
          <cell r="D645">
            <v>0.83</v>
          </cell>
          <cell r="E645">
            <v>8.33</v>
          </cell>
          <cell r="F645">
            <v>8.48</v>
          </cell>
          <cell r="G645">
            <v>8.6900000000000013</v>
          </cell>
          <cell r="H645">
            <v>9.2900000000000009</v>
          </cell>
          <cell r="I645">
            <v>9.74</v>
          </cell>
        </row>
        <row r="646">
          <cell r="A646">
            <v>95840</v>
          </cell>
          <cell r="B646">
            <v>0</v>
          </cell>
          <cell r="C646">
            <v>7.5</v>
          </cell>
          <cell r="D646">
            <v>0.88</v>
          </cell>
          <cell r="E646">
            <v>8.3800000000000008</v>
          </cell>
          <cell r="F646">
            <v>8.5300000000000011</v>
          </cell>
          <cell r="G646">
            <v>8.740000000000002</v>
          </cell>
          <cell r="H646">
            <v>9.3400000000000016</v>
          </cell>
          <cell r="I646">
            <v>9.7900000000000009</v>
          </cell>
        </row>
        <row r="647">
          <cell r="A647">
            <v>95850</v>
          </cell>
          <cell r="B647">
            <v>0</v>
          </cell>
          <cell r="C647">
            <v>7.5</v>
          </cell>
          <cell r="D647">
            <v>0.9</v>
          </cell>
          <cell r="E647">
            <v>8.4</v>
          </cell>
          <cell r="F647">
            <v>8.5500000000000007</v>
          </cell>
          <cell r="G647">
            <v>8.7600000000000016</v>
          </cell>
          <cell r="H647">
            <v>9.3600000000000012</v>
          </cell>
          <cell r="I647">
            <v>9.81</v>
          </cell>
        </row>
        <row r="648">
          <cell r="A648">
            <v>95860</v>
          </cell>
          <cell r="B648">
            <v>0</v>
          </cell>
          <cell r="C648">
            <v>7.5</v>
          </cell>
          <cell r="D648">
            <v>0.9</v>
          </cell>
          <cell r="E648">
            <v>8.4</v>
          </cell>
          <cell r="F648">
            <v>8.5500000000000007</v>
          </cell>
          <cell r="G648">
            <v>8.7600000000000016</v>
          </cell>
          <cell r="H648">
            <v>9.3600000000000012</v>
          </cell>
          <cell r="I648">
            <v>9.81</v>
          </cell>
        </row>
        <row r="649">
          <cell r="A649">
            <v>95870</v>
          </cell>
          <cell r="B649">
            <v>0</v>
          </cell>
          <cell r="C649">
            <v>7.5</v>
          </cell>
          <cell r="D649">
            <v>0.9</v>
          </cell>
          <cell r="E649">
            <v>8.4</v>
          </cell>
          <cell r="F649">
            <v>8.5500000000000007</v>
          </cell>
          <cell r="G649">
            <v>8.7600000000000016</v>
          </cell>
          <cell r="H649">
            <v>9.3600000000000012</v>
          </cell>
          <cell r="I649">
            <v>9.81</v>
          </cell>
        </row>
        <row r="650">
          <cell r="A650">
            <v>95880</v>
          </cell>
          <cell r="B650">
            <v>0</v>
          </cell>
          <cell r="C650">
            <v>7.5</v>
          </cell>
          <cell r="D650">
            <v>0.9</v>
          </cell>
          <cell r="E650">
            <v>8.4</v>
          </cell>
          <cell r="F650">
            <v>8.5500000000000007</v>
          </cell>
          <cell r="G650">
            <v>8.7600000000000016</v>
          </cell>
          <cell r="H650">
            <v>9.3600000000000012</v>
          </cell>
          <cell r="I650">
            <v>9.81</v>
          </cell>
        </row>
        <row r="651">
          <cell r="A651">
            <v>95890</v>
          </cell>
          <cell r="B651">
            <v>0</v>
          </cell>
          <cell r="C651">
            <v>7.5</v>
          </cell>
          <cell r="D651">
            <v>0.9</v>
          </cell>
          <cell r="E651">
            <v>8.4</v>
          </cell>
          <cell r="F651">
            <v>8.5500000000000007</v>
          </cell>
          <cell r="G651">
            <v>8.7600000000000016</v>
          </cell>
          <cell r="H651">
            <v>9.3600000000000012</v>
          </cell>
          <cell r="I651">
            <v>9.81</v>
          </cell>
        </row>
        <row r="652">
          <cell r="A652">
            <v>95900</v>
          </cell>
          <cell r="B652">
            <v>0</v>
          </cell>
          <cell r="C652">
            <v>7.5</v>
          </cell>
          <cell r="D652">
            <v>0.9</v>
          </cell>
          <cell r="E652">
            <v>8.4</v>
          </cell>
          <cell r="F652">
            <v>8.5500000000000007</v>
          </cell>
          <cell r="G652">
            <v>8.7600000000000016</v>
          </cell>
          <cell r="H652">
            <v>9.3600000000000012</v>
          </cell>
          <cell r="I652">
            <v>9.81</v>
          </cell>
        </row>
        <row r="653">
          <cell r="A653">
            <v>95910</v>
          </cell>
          <cell r="B653">
            <v>0</v>
          </cell>
          <cell r="C653">
            <v>7.5</v>
          </cell>
          <cell r="D653">
            <v>0.9</v>
          </cell>
          <cell r="E653">
            <v>8.4</v>
          </cell>
          <cell r="F653">
            <v>8.5500000000000007</v>
          </cell>
          <cell r="G653">
            <v>8.7600000000000016</v>
          </cell>
          <cell r="H653">
            <v>9.3600000000000012</v>
          </cell>
          <cell r="I653">
            <v>9.81</v>
          </cell>
        </row>
        <row r="654">
          <cell r="A654">
            <v>95920</v>
          </cell>
          <cell r="B654">
            <v>0</v>
          </cell>
          <cell r="C654">
            <v>7.5</v>
          </cell>
          <cell r="D654">
            <v>0.9</v>
          </cell>
          <cell r="E654">
            <v>8.4</v>
          </cell>
          <cell r="F654">
            <v>8.5500000000000007</v>
          </cell>
          <cell r="G654">
            <v>8.7600000000000016</v>
          </cell>
          <cell r="H654">
            <v>9.3600000000000012</v>
          </cell>
          <cell r="I654">
            <v>9.81</v>
          </cell>
        </row>
        <row r="655">
          <cell r="A655">
            <v>95930</v>
          </cell>
          <cell r="B655">
            <v>0</v>
          </cell>
          <cell r="C655">
            <v>7.5</v>
          </cell>
          <cell r="D655">
            <v>0.91</v>
          </cell>
          <cell r="E655">
            <v>8.41</v>
          </cell>
          <cell r="F655">
            <v>8.56</v>
          </cell>
          <cell r="G655">
            <v>8.7700000000000014</v>
          </cell>
          <cell r="H655">
            <v>9.370000000000001</v>
          </cell>
          <cell r="I655">
            <v>9.82</v>
          </cell>
        </row>
        <row r="656">
          <cell r="A656">
            <v>95940</v>
          </cell>
          <cell r="B656">
            <v>0</v>
          </cell>
          <cell r="C656">
            <v>7.5</v>
          </cell>
          <cell r="D656">
            <v>0.9</v>
          </cell>
          <cell r="E656">
            <v>8.4</v>
          </cell>
          <cell r="F656">
            <v>8.5500000000000007</v>
          </cell>
          <cell r="G656">
            <v>8.7600000000000016</v>
          </cell>
          <cell r="H656">
            <v>9.3600000000000012</v>
          </cell>
          <cell r="I656">
            <v>9.81</v>
          </cell>
        </row>
        <row r="657">
          <cell r="A657">
            <v>95947.125</v>
          </cell>
          <cell r="B657">
            <v>0</v>
          </cell>
          <cell r="C657">
            <v>7.5</v>
          </cell>
          <cell r="D657">
            <v>0.9</v>
          </cell>
          <cell r="E657">
            <v>8.4</v>
          </cell>
          <cell r="F657">
            <v>8.5500000000000007</v>
          </cell>
          <cell r="G657">
            <v>8.7600000000000016</v>
          </cell>
          <cell r="H657">
            <v>9.3600000000000012</v>
          </cell>
          <cell r="I657">
            <v>9.81</v>
          </cell>
        </row>
        <row r="659">
          <cell r="A659">
            <v>95945.72</v>
          </cell>
          <cell r="B659">
            <v>0</v>
          </cell>
          <cell r="C659">
            <v>7.5</v>
          </cell>
          <cell r="D659">
            <v>0.9</v>
          </cell>
          <cell r="E659">
            <v>8.4</v>
          </cell>
          <cell r="F659">
            <v>8.5500000000000007</v>
          </cell>
          <cell r="G659">
            <v>8.7600000000000016</v>
          </cell>
          <cell r="H659">
            <v>9.3600000000000012</v>
          </cell>
          <cell r="I659">
            <v>9.81</v>
          </cell>
        </row>
        <row r="660">
          <cell r="A660">
            <v>95950</v>
          </cell>
          <cell r="B660">
            <v>0</v>
          </cell>
          <cell r="C660">
            <v>7.5</v>
          </cell>
          <cell r="D660">
            <v>0.9</v>
          </cell>
          <cell r="E660">
            <v>8.4</v>
          </cell>
          <cell r="F660">
            <v>8.5500000000000007</v>
          </cell>
          <cell r="G660">
            <v>8.7600000000000016</v>
          </cell>
          <cell r="H660">
            <v>9.3600000000000012</v>
          </cell>
          <cell r="I660">
            <v>9.81</v>
          </cell>
        </row>
        <row r="661">
          <cell r="A661">
            <v>95960</v>
          </cell>
          <cell r="B661">
            <v>0</v>
          </cell>
          <cell r="C661">
            <v>7.5</v>
          </cell>
          <cell r="D661">
            <v>0.9</v>
          </cell>
          <cell r="E661">
            <v>8.4</v>
          </cell>
          <cell r="F661">
            <v>8.5500000000000007</v>
          </cell>
          <cell r="G661">
            <v>8.7600000000000016</v>
          </cell>
          <cell r="H661">
            <v>9.3600000000000012</v>
          </cell>
          <cell r="I661">
            <v>9.81</v>
          </cell>
        </row>
        <row r="662">
          <cell r="A662">
            <v>95970</v>
          </cell>
          <cell r="B662">
            <v>0</v>
          </cell>
          <cell r="C662">
            <v>7.5</v>
          </cell>
          <cell r="D662">
            <v>0.9</v>
          </cell>
          <cell r="E662">
            <v>8.4</v>
          </cell>
          <cell r="F662">
            <v>8.5500000000000007</v>
          </cell>
          <cell r="G662">
            <v>8.7600000000000016</v>
          </cell>
          <cell r="H662">
            <v>9.3600000000000012</v>
          </cell>
          <cell r="I662">
            <v>9.81</v>
          </cell>
        </row>
        <row r="663">
          <cell r="A663">
            <v>95980</v>
          </cell>
          <cell r="B663">
            <v>0</v>
          </cell>
          <cell r="C663">
            <v>7.5</v>
          </cell>
          <cell r="D663">
            <v>0.9</v>
          </cell>
          <cell r="E663">
            <v>8.4</v>
          </cell>
          <cell r="F663">
            <v>8.5500000000000007</v>
          </cell>
          <cell r="G663">
            <v>8.7600000000000016</v>
          </cell>
          <cell r="H663">
            <v>9.3600000000000012</v>
          </cell>
          <cell r="I663">
            <v>9.81</v>
          </cell>
        </row>
        <row r="664">
          <cell r="A664">
            <v>95990</v>
          </cell>
          <cell r="B664">
            <v>0</v>
          </cell>
          <cell r="C664">
            <v>7.5</v>
          </cell>
          <cell r="D664">
            <v>0.87</v>
          </cell>
          <cell r="E664">
            <v>8.3699999999999992</v>
          </cell>
          <cell r="F664">
            <v>8.52</v>
          </cell>
          <cell r="G664">
            <v>8.73</v>
          </cell>
          <cell r="H664">
            <v>9.33</v>
          </cell>
          <cell r="I664">
            <v>9.7799999999999994</v>
          </cell>
        </row>
        <row r="665">
          <cell r="A665">
            <v>96000</v>
          </cell>
          <cell r="B665">
            <v>0</v>
          </cell>
          <cell r="C665">
            <v>7.5</v>
          </cell>
          <cell r="D665">
            <v>0.83</v>
          </cell>
          <cell r="E665">
            <v>8.33</v>
          </cell>
          <cell r="F665">
            <v>8.48</v>
          </cell>
          <cell r="G665">
            <v>8.6900000000000013</v>
          </cell>
          <cell r="H665">
            <v>9.2900000000000009</v>
          </cell>
          <cell r="I665">
            <v>9.74</v>
          </cell>
        </row>
        <row r="684">
          <cell r="A684">
            <v>96000</v>
          </cell>
          <cell r="B684">
            <v>0</v>
          </cell>
          <cell r="C684">
            <v>7.5</v>
          </cell>
          <cell r="D684">
            <v>0.83</v>
          </cell>
          <cell r="E684">
            <v>8.33</v>
          </cell>
          <cell r="F684">
            <v>8.48</v>
          </cell>
          <cell r="G684">
            <v>8.6900000000000013</v>
          </cell>
          <cell r="H684">
            <v>9.2900000000000009</v>
          </cell>
          <cell r="I684">
            <v>9.74</v>
          </cell>
        </row>
        <row r="685">
          <cell r="A685">
            <v>96010</v>
          </cell>
          <cell r="B685">
            <v>0</v>
          </cell>
          <cell r="C685">
            <v>7.5</v>
          </cell>
          <cell r="D685">
            <v>0.81</v>
          </cell>
          <cell r="E685">
            <v>8.31</v>
          </cell>
          <cell r="F685">
            <v>8.4600000000000009</v>
          </cell>
          <cell r="G685">
            <v>8.6700000000000017</v>
          </cell>
          <cell r="H685">
            <v>9.2700000000000014</v>
          </cell>
          <cell r="I685">
            <v>9.7200000000000006</v>
          </cell>
        </row>
        <row r="686">
          <cell r="A686">
            <v>96020</v>
          </cell>
          <cell r="B686">
            <v>0</v>
          </cell>
          <cell r="C686">
            <v>7.5</v>
          </cell>
          <cell r="D686">
            <v>0.77</v>
          </cell>
          <cell r="E686">
            <v>8.27</v>
          </cell>
          <cell r="F686">
            <v>8.42</v>
          </cell>
          <cell r="G686">
            <v>8.6300000000000008</v>
          </cell>
          <cell r="H686">
            <v>9.23</v>
          </cell>
          <cell r="I686">
            <v>9.68</v>
          </cell>
        </row>
        <row r="687">
          <cell r="A687">
            <v>96030</v>
          </cell>
          <cell r="B687">
            <v>0</v>
          </cell>
          <cell r="C687">
            <v>7.5</v>
          </cell>
          <cell r="D687">
            <v>0.74</v>
          </cell>
          <cell r="E687">
            <v>8.24</v>
          </cell>
          <cell r="F687">
            <v>8.39</v>
          </cell>
          <cell r="G687">
            <v>8.6000000000000014</v>
          </cell>
          <cell r="H687">
            <v>9.2000000000000011</v>
          </cell>
          <cell r="I687">
            <v>9.65</v>
          </cell>
        </row>
        <row r="688">
          <cell r="A688">
            <v>96040</v>
          </cell>
          <cell r="B688">
            <v>0</v>
          </cell>
          <cell r="C688">
            <v>7.5</v>
          </cell>
          <cell r="D688">
            <v>0.71</v>
          </cell>
          <cell r="E688">
            <v>8.2100000000000009</v>
          </cell>
          <cell r="F688">
            <v>8.3600000000000012</v>
          </cell>
          <cell r="G688">
            <v>8.5700000000000021</v>
          </cell>
          <cell r="H688">
            <v>9.1700000000000017</v>
          </cell>
          <cell r="I688">
            <v>9.620000000000001</v>
          </cell>
        </row>
        <row r="689">
          <cell r="A689">
            <v>96050</v>
          </cell>
          <cell r="B689">
            <v>0</v>
          </cell>
          <cell r="C689">
            <v>7.5</v>
          </cell>
          <cell r="D689">
            <v>0.6899999999999995</v>
          </cell>
          <cell r="E689">
            <v>8.19</v>
          </cell>
          <cell r="F689">
            <v>8.34</v>
          </cell>
          <cell r="G689">
            <v>8.5500000000000007</v>
          </cell>
          <cell r="H689">
            <v>9.15</v>
          </cell>
          <cell r="I689">
            <v>9.6</v>
          </cell>
        </row>
        <row r="690">
          <cell r="A690">
            <v>96060</v>
          </cell>
          <cell r="B690">
            <v>0</v>
          </cell>
          <cell r="C690">
            <v>7.5</v>
          </cell>
          <cell r="D690">
            <v>0.65</v>
          </cell>
          <cell r="E690">
            <v>8.15</v>
          </cell>
          <cell r="F690">
            <v>8.3000000000000007</v>
          </cell>
          <cell r="G690">
            <v>8.5100000000000016</v>
          </cell>
          <cell r="H690">
            <v>9.1100000000000012</v>
          </cell>
          <cell r="I690">
            <v>9.56</v>
          </cell>
        </row>
        <row r="691">
          <cell r="A691">
            <v>96070</v>
          </cell>
          <cell r="B691">
            <v>0</v>
          </cell>
          <cell r="C691">
            <v>7.5</v>
          </cell>
          <cell r="D691">
            <v>0.62</v>
          </cell>
          <cell r="E691">
            <v>8.1199999999999992</v>
          </cell>
          <cell r="F691">
            <v>8.27</v>
          </cell>
          <cell r="G691">
            <v>8.48</v>
          </cell>
          <cell r="H691">
            <v>9.08</v>
          </cell>
          <cell r="I691">
            <v>9.5299999999999994</v>
          </cell>
        </row>
        <row r="692">
          <cell r="A692">
            <v>96080</v>
          </cell>
          <cell r="B692">
            <v>0</v>
          </cell>
          <cell r="C692">
            <v>7.5</v>
          </cell>
          <cell r="D692">
            <v>0.59</v>
          </cell>
          <cell r="E692">
            <v>8.09</v>
          </cell>
          <cell r="F692">
            <v>8.24</v>
          </cell>
          <cell r="G692">
            <v>8.4500000000000011</v>
          </cell>
          <cell r="H692">
            <v>9.0500000000000007</v>
          </cell>
          <cell r="I692">
            <v>9.5</v>
          </cell>
        </row>
        <row r="693">
          <cell r="A693">
            <v>96090</v>
          </cell>
          <cell r="B693">
            <v>0</v>
          </cell>
          <cell r="C693">
            <v>7.5</v>
          </cell>
          <cell r="D693">
            <v>0.62</v>
          </cell>
          <cell r="E693">
            <v>8.1199999999999992</v>
          </cell>
          <cell r="F693">
            <v>8.27</v>
          </cell>
          <cell r="G693">
            <v>8.48</v>
          </cell>
          <cell r="H693">
            <v>9.08</v>
          </cell>
          <cell r="I693">
            <v>9.5299999999999994</v>
          </cell>
        </row>
        <row r="694">
          <cell r="A694">
            <v>96100</v>
          </cell>
          <cell r="B694">
            <v>0</v>
          </cell>
          <cell r="C694">
            <v>7.5</v>
          </cell>
          <cell r="D694">
            <v>0.73</v>
          </cell>
          <cell r="E694">
            <v>8.23</v>
          </cell>
          <cell r="F694">
            <v>8.3800000000000008</v>
          </cell>
          <cell r="G694">
            <v>8.5900000000000016</v>
          </cell>
          <cell r="H694">
            <v>9.1900000000000013</v>
          </cell>
          <cell r="I694">
            <v>9.64</v>
          </cell>
        </row>
        <row r="695">
          <cell r="A695">
            <v>96110</v>
          </cell>
          <cell r="B695">
            <v>0</v>
          </cell>
          <cell r="C695">
            <v>7.5</v>
          </cell>
          <cell r="D695">
            <v>0.82</v>
          </cell>
          <cell r="E695">
            <v>8.32</v>
          </cell>
          <cell r="F695">
            <v>8.4700000000000006</v>
          </cell>
          <cell r="G695">
            <v>8.6800000000000015</v>
          </cell>
          <cell r="H695">
            <v>9.2800000000000011</v>
          </cell>
          <cell r="I695">
            <v>9.73</v>
          </cell>
        </row>
        <row r="696">
          <cell r="A696">
            <v>96120</v>
          </cell>
          <cell r="B696">
            <v>0</v>
          </cell>
          <cell r="C696">
            <v>7.5</v>
          </cell>
          <cell r="D696">
            <v>0.91</v>
          </cell>
          <cell r="E696">
            <v>8.41</v>
          </cell>
          <cell r="F696">
            <v>8.56</v>
          </cell>
          <cell r="G696">
            <v>8.7700000000000014</v>
          </cell>
          <cell r="H696">
            <v>9.370000000000001</v>
          </cell>
          <cell r="I696">
            <v>9.82</v>
          </cell>
        </row>
        <row r="697">
          <cell r="A697">
            <v>96130</v>
          </cell>
          <cell r="B697">
            <v>0</v>
          </cell>
          <cell r="C697">
            <v>7.5</v>
          </cell>
          <cell r="D697">
            <v>1.02</v>
          </cell>
          <cell r="E697">
            <v>8.52</v>
          </cell>
          <cell r="F697">
            <v>8.67</v>
          </cell>
          <cell r="G697">
            <v>8.8800000000000008</v>
          </cell>
          <cell r="H697">
            <v>9.48</v>
          </cell>
          <cell r="I697">
            <v>9.93</v>
          </cell>
        </row>
        <row r="698">
          <cell r="A698">
            <v>96140</v>
          </cell>
          <cell r="B698">
            <v>0</v>
          </cell>
          <cell r="C698">
            <v>7.5</v>
          </cell>
          <cell r="D698">
            <v>1.1200000000000001</v>
          </cell>
          <cell r="E698">
            <v>8.620000000000001</v>
          </cell>
          <cell r="F698">
            <v>8.7700000000000014</v>
          </cell>
          <cell r="G698">
            <v>8.9800000000000022</v>
          </cell>
          <cell r="H698">
            <v>9.5800000000000018</v>
          </cell>
          <cell r="I698">
            <v>10.030000000000001</v>
          </cell>
        </row>
        <row r="699">
          <cell r="A699">
            <v>96150</v>
          </cell>
          <cell r="B699">
            <v>0</v>
          </cell>
          <cell r="C699">
            <v>7.5</v>
          </cell>
          <cell r="D699">
            <v>1.2</v>
          </cell>
          <cell r="E699">
            <v>8.6999999999999993</v>
          </cell>
          <cell r="F699">
            <v>8.85</v>
          </cell>
          <cell r="G699">
            <v>9.06</v>
          </cell>
          <cell r="H699">
            <v>9.66</v>
          </cell>
          <cell r="I699">
            <v>10.11</v>
          </cell>
        </row>
        <row r="700">
          <cell r="A700">
            <v>96160</v>
          </cell>
          <cell r="B700">
            <v>0</v>
          </cell>
          <cell r="C700">
            <v>7.5</v>
          </cell>
          <cell r="D700">
            <v>1.2</v>
          </cell>
          <cell r="E700">
            <v>8.6999999999999993</v>
          </cell>
          <cell r="F700">
            <v>8.85</v>
          </cell>
          <cell r="G700">
            <v>9.06</v>
          </cell>
          <cell r="H700">
            <v>9.66</v>
          </cell>
          <cell r="I700">
            <v>10.11</v>
          </cell>
        </row>
        <row r="701">
          <cell r="A701">
            <v>96170</v>
          </cell>
          <cell r="B701">
            <v>0</v>
          </cell>
          <cell r="C701">
            <v>7.5</v>
          </cell>
          <cell r="D701">
            <v>1.2</v>
          </cell>
          <cell r="E701">
            <v>8.6999999999999993</v>
          </cell>
          <cell r="F701">
            <v>8.85</v>
          </cell>
          <cell r="G701">
            <v>9.06</v>
          </cell>
          <cell r="H701">
            <v>9.66</v>
          </cell>
          <cell r="I701">
            <v>10.11</v>
          </cell>
        </row>
        <row r="702">
          <cell r="A702">
            <v>96180</v>
          </cell>
          <cell r="B702">
            <v>0</v>
          </cell>
          <cell r="C702">
            <v>7.5</v>
          </cell>
          <cell r="D702">
            <v>1.2</v>
          </cell>
          <cell r="E702">
            <v>8.6999999999999993</v>
          </cell>
          <cell r="F702">
            <v>8.85</v>
          </cell>
          <cell r="G702">
            <v>9.06</v>
          </cell>
          <cell r="H702">
            <v>9.66</v>
          </cell>
          <cell r="I702">
            <v>10.11</v>
          </cell>
        </row>
        <row r="703">
          <cell r="A703">
            <v>96190</v>
          </cell>
          <cell r="B703">
            <v>0</v>
          </cell>
          <cell r="C703">
            <v>7.5</v>
          </cell>
          <cell r="D703">
            <v>1.17</v>
          </cell>
          <cell r="E703">
            <v>8.67</v>
          </cell>
          <cell r="F703">
            <v>8.82</v>
          </cell>
          <cell r="G703">
            <v>9.0300000000000011</v>
          </cell>
          <cell r="H703">
            <v>9.6300000000000008</v>
          </cell>
          <cell r="I703">
            <v>10.08</v>
          </cell>
        </row>
        <row r="704">
          <cell r="A704">
            <v>96200</v>
          </cell>
          <cell r="B704">
            <v>0</v>
          </cell>
          <cell r="C704">
            <v>7.5</v>
          </cell>
          <cell r="D704">
            <v>1.0900000000000001</v>
          </cell>
          <cell r="E704">
            <v>8.59</v>
          </cell>
          <cell r="F704">
            <v>8.74</v>
          </cell>
          <cell r="G704">
            <v>8.9500000000000011</v>
          </cell>
          <cell r="H704">
            <v>9.5500000000000007</v>
          </cell>
          <cell r="I704">
            <v>10</v>
          </cell>
        </row>
        <row r="705">
          <cell r="A705">
            <v>96210</v>
          </cell>
          <cell r="B705">
            <v>0</v>
          </cell>
          <cell r="C705">
            <v>7.5</v>
          </cell>
          <cell r="D705">
            <v>1.03</v>
          </cell>
          <cell r="E705">
            <v>8.5299999999999994</v>
          </cell>
          <cell r="F705">
            <v>8.68</v>
          </cell>
          <cell r="G705">
            <v>8.89</v>
          </cell>
          <cell r="H705">
            <v>9.49</v>
          </cell>
          <cell r="I705">
            <v>9.94</v>
          </cell>
        </row>
        <row r="706">
          <cell r="A706">
            <v>96220</v>
          </cell>
          <cell r="B706">
            <v>0</v>
          </cell>
          <cell r="C706">
            <v>7.5</v>
          </cell>
          <cell r="D706">
            <v>0.96</v>
          </cell>
          <cell r="E706">
            <v>8.4600000000000009</v>
          </cell>
          <cell r="F706">
            <v>8.6100000000000012</v>
          </cell>
          <cell r="G706">
            <v>8.8200000000000021</v>
          </cell>
          <cell r="H706">
            <v>9.4200000000000017</v>
          </cell>
          <cell r="I706">
            <v>9.870000000000001</v>
          </cell>
        </row>
        <row r="707">
          <cell r="A707">
            <v>96230</v>
          </cell>
          <cell r="B707">
            <v>0</v>
          </cell>
          <cell r="C707">
            <v>7.5</v>
          </cell>
          <cell r="D707">
            <v>0.9</v>
          </cell>
          <cell r="E707">
            <v>8.4</v>
          </cell>
          <cell r="F707">
            <v>8.5500000000000007</v>
          </cell>
          <cell r="G707">
            <v>8.7600000000000016</v>
          </cell>
          <cell r="H707">
            <v>9.3600000000000012</v>
          </cell>
          <cell r="I707">
            <v>9.81</v>
          </cell>
        </row>
        <row r="708">
          <cell r="A708">
            <v>96240</v>
          </cell>
          <cell r="B708">
            <v>0</v>
          </cell>
          <cell r="C708">
            <v>7.5</v>
          </cell>
          <cell r="D708">
            <v>0.83</v>
          </cell>
          <cell r="E708">
            <v>8.33</v>
          </cell>
          <cell r="F708">
            <v>8.48</v>
          </cell>
          <cell r="G708">
            <v>8.6900000000000013</v>
          </cell>
          <cell r="H708">
            <v>9.2900000000000009</v>
          </cell>
          <cell r="I708">
            <v>9.74</v>
          </cell>
        </row>
        <row r="709">
          <cell r="A709">
            <v>96250</v>
          </cell>
          <cell r="B709">
            <v>0</v>
          </cell>
          <cell r="C709">
            <v>7.5</v>
          </cell>
          <cell r="D709">
            <v>0.77</v>
          </cell>
          <cell r="E709">
            <v>8.27</v>
          </cell>
          <cell r="F709">
            <v>8.42</v>
          </cell>
          <cell r="G709">
            <v>8.6300000000000008</v>
          </cell>
          <cell r="H709">
            <v>9.23</v>
          </cell>
          <cell r="I709">
            <v>9.68</v>
          </cell>
        </row>
        <row r="710">
          <cell r="A710">
            <v>96260</v>
          </cell>
          <cell r="B710">
            <v>0</v>
          </cell>
          <cell r="C710">
            <v>7.5</v>
          </cell>
          <cell r="D710">
            <v>0.6899999999999995</v>
          </cell>
          <cell r="E710">
            <v>8.19</v>
          </cell>
          <cell r="F710">
            <v>8.34</v>
          </cell>
          <cell r="G710">
            <v>8.5500000000000007</v>
          </cell>
          <cell r="H710">
            <v>9.15</v>
          </cell>
          <cell r="I710">
            <v>9.6</v>
          </cell>
        </row>
        <row r="711">
          <cell r="A711">
            <v>96270</v>
          </cell>
          <cell r="B711">
            <v>0</v>
          </cell>
          <cell r="C711">
            <v>7.5</v>
          </cell>
          <cell r="D711">
            <v>0.62</v>
          </cell>
          <cell r="E711">
            <v>8.1199999999999992</v>
          </cell>
          <cell r="F711">
            <v>8.27</v>
          </cell>
          <cell r="G711">
            <v>8.48</v>
          </cell>
          <cell r="H711">
            <v>9.08</v>
          </cell>
          <cell r="I711">
            <v>9.5299999999999994</v>
          </cell>
        </row>
        <row r="712">
          <cell r="A712">
            <v>96280</v>
          </cell>
          <cell r="B712">
            <v>0</v>
          </cell>
          <cell r="C712">
            <v>7.5</v>
          </cell>
          <cell r="D712">
            <v>0.6</v>
          </cell>
          <cell r="E712">
            <v>8.1</v>
          </cell>
          <cell r="F712">
            <v>8.25</v>
          </cell>
          <cell r="G712">
            <v>8.4600000000000009</v>
          </cell>
          <cell r="H712">
            <v>9.06</v>
          </cell>
          <cell r="I712">
            <v>9.51</v>
          </cell>
        </row>
        <row r="713">
          <cell r="A713">
            <v>96290</v>
          </cell>
          <cell r="B713">
            <v>0</v>
          </cell>
          <cell r="C713">
            <v>7.5</v>
          </cell>
          <cell r="D713">
            <v>0.6</v>
          </cell>
          <cell r="E713">
            <v>8.1</v>
          </cell>
          <cell r="F713">
            <v>8.25</v>
          </cell>
          <cell r="G713">
            <v>8.4600000000000009</v>
          </cell>
          <cell r="H713">
            <v>9.06</v>
          </cell>
          <cell r="I713">
            <v>9.51</v>
          </cell>
        </row>
        <row r="714">
          <cell r="A714">
            <v>96300</v>
          </cell>
          <cell r="B714">
            <v>0</v>
          </cell>
          <cell r="C714">
            <v>7.5</v>
          </cell>
          <cell r="D714">
            <v>0.6</v>
          </cell>
          <cell r="E714">
            <v>8.1</v>
          </cell>
          <cell r="F714">
            <v>8.25</v>
          </cell>
          <cell r="G714">
            <v>8.4600000000000009</v>
          </cell>
          <cell r="H714">
            <v>9.06</v>
          </cell>
          <cell r="I714">
            <v>9.51</v>
          </cell>
        </row>
        <row r="715">
          <cell r="A715">
            <v>96303.19</v>
          </cell>
          <cell r="B715" t="str">
            <v>PY - MSE</v>
          </cell>
          <cell r="C715">
            <v>7.5</v>
          </cell>
          <cell r="D715">
            <v>0.6</v>
          </cell>
          <cell r="E715">
            <v>8.1</v>
          </cell>
          <cell r="F715">
            <v>8.25</v>
          </cell>
          <cell r="G715">
            <v>8.4600000000000009</v>
          </cell>
          <cell r="H715">
            <v>9.06</v>
          </cell>
          <cell r="I715">
            <v>9.51</v>
          </cell>
        </row>
        <row r="716">
          <cell r="A716">
            <v>96310</v>
          </cell>
          <cell r="B716">
            <v>0</v>
          </cell>
          <cell r="C716">
            <v>7.5</v>
          </cell>
          <cell r="D716">
            <v>0.46</v>
          </cell>
          <cell r="E716">
            <v>7.96</v>
          </cell>
          <cell r="F716">
            <v>8.11</v>
          </cell>
          <cell r="G716">
            <v>8.32</v>
          </cell>
          <cell r="H716">
            <v>8.92</v>
          </cell>
          <cell r="I716">
            <v>9.3699999999999992</v>
          </cell>
        </row>
        <row r="717">
          <cell r="A717">
            <v>96318.19</v>
          </cell>
          <cell r="B717" t="str">
            <v>PT</v>
          </cell>
          <cell r="C717">
            <v>7.5</v>
          </cell>
          <cell r="D717">
            <v>0.3</v>
          </cell>
          <cell r="E717">
            <v>7.8</v>
          </cell>
          <cell r="F717">
            <v>7.95</v>
          </cell>
          <cell r="G717">
            <v>8.16</v>
          </cell>
          <cell r="H717">
            <v>8.76</v>
          </cell>
          <cell r="I717">
            <v>9.2099999999999991</v>
          </cell>
        </row>
        <row r="718">
          <cell r="A718">
            <v>96320</v>
          </cell>
          <cell r="B718">
            <v>0</v>
          </cell>
          <cell r="C718">
            <v>7.5</v>
          </cell>
          <cell r="D718">
            <v>0.26</v>
          </cell>
          <cell r="E718">
            <v>7.76</v>
          </cell>
          <cell r="F718">
            <v>7.91</v>
          </cell>
          <cell r="G718">
            <v>8.120000000000001</v>
          </cell>
          <cell r="H718">
            <v>8.7200000000000006</v>
          </cell>
          <cell r="I718">
            <v>9.17</v>
          </cell>
        </row>
        <row r="719">
          <cell r="A719">
            <v>96330</v>
          </cell>
          <cell r="B719">
            <v>0</v>
          </cell>
          <cell r="C719">
            <v>7.5</v>
          </cell>
          <cell r="D719">
            <v>0.06</v>
          </cell>
          <cell r="E719">
            <v>7.56</v>
          </cell>
          <cell r="F719">
            <v>7.71</v>
          </cell>
          <cell r="G719">
            <v>7.92</v>
          </cell>
          <cell r="H719">
            <v>8.52</v>
          </cell>
          <cell r="I719">
            <v>8.9699999999999989</v>
          </cell>
        </row>
        <row r="720">
          <cell r="A720">
            <v>96333.19</v>
          </cell>
          <cell r="B720" t="str">
            <v>PX</v>
          </cell>
          <cell r="C720">
            <v>7.5</v>
          </cell>
          <cell r="D720">
            <v>0</v>
          </cell>
          <cell r="E720">
            <v>7.5</v>
          </cell>
          <cell r="F720">
            <v>7.65</v>
          </cell>
          <cell r="G720">
            <v>7.86</v>
          </cell>
          <cell r="H720">
            <v>8.4600000000000009</v>
          </cell>
          <cell r="I720">
            <v>8.91</v>
          </cell>
        </row>
        <row r="721">
          <cell r="A721">
            <v>96340</v>
          </cell>
          <cell r="B721">
            <v>0</v>
          </cell>
          <cell r="C721">
            <v>7.5</v>
          </cell>
          <cell r="D721">
            <v>0</v>
          </cell>
          <cell r="E721">
            <v>7.5</v>
          </cell>
          <cell r="F721">
            <v>7.65</v>
          </cell>
          <cell r="G721">
            <v>7.86</v>
          </cell>
          <cell r="H721">
            <v>8.4600000000000009</v>
          </cell>
          <cell r="I721">
            <v>8.91</v>
          </cell>
        </row>
        <row r="722">
          <cell r="A722">
            <v>96350</v>
          </cell>
          <cell r="B722">
            <v>0</v>
          </cell>
          <cell r="C722">
            <v>7.5</v>
          </cell>
          <cell r="D722">
            <v>0</v>
          </cell>
          <cell r="E722">
            <v>7.5</v>
          </cell>
          <cell r="F722">
            <v>7.65</v>
          </cell>
          <cell r="G722">
            <v>7.86</v>
          </cell>
          <cell r="H722">
            <v>8.4600000000000009</v>
          </cell>
          <cell r="I722">
            <v>8.91</v>
          </cell>
        </row>
        <row r="723">
          <cell r="A723">
            <v>96360</v>
          </cell>
          <cell r="B723">
            <v>0</v>
          </cell>
          <cell r="C723">
            <v>7.5</v>
          </cell>
          <cell r="D723">
            <v>0</v>
          </cell>
          <cell r="E723">
            <v>7.5</v>
          </cell>
          <cell r="F723">
            <v>7.65</v>
          </cell>
          <cell r="G723">
            <v>7.86</v>
          </cell>
          <cell r="H723">
            <v>8.4600000000000009</v>
          </cell>
          <cell r="I723">
            <v>8.91</v>
          </cell>
        </row>
        <row r="724">
          <cell r="A724">
            <v>96363.19</v>
          </cell>
          <cell r="B724" t="str">
            <v>BS</v>
          </cell>
          <cell r="C724">
            <v>7.5</v>
          </cell>
          <cell r="D724">
            <v>0</v>
          </cell>
          <cell r="E724">
            <v>7.5</v>
          </cell>
          <cell r="F724">
            <v>7.65</v>
          </cell>
          <cell r="G724">
            <v>7.86</v>
          </cell>
          <cell r="H724">
            <v>8.4600000000000009</v>
          </cell>
          <cell r="I724">
            <v>8.91</v>
          </cell>
        </row>
        <row r="725">
          <cell r="A725">
            <v>96370</v>
          </cell>
          <cell r="B725">
            <v>0</v>
          </cell>
          <cell r="C725">
            <v>7.5</v>
          </cell>
          <cell r="D725">
            <v>0</v>
          </cell>
          <cell r="E725">
            <v>7.5</v>
          </cell>
          <cell r="F725">
            <v>7.65</v>
          </cell>
          <cell r="G725">
            <v>7.86</v>
          </cell>
          <cell r="H725">
            <v>8.4600000000000009</v>
          </cell>
          <cell r="I725">
            <v>8.91</v>
          </cell>
        </row>
        <row r="726">
          <cell r="A726">
            <v>96380</v>
          </cell>
          <cell r="B726">
            <v>0</v>
          </cell>
          <cell r="C726">
            <v>7.5</v>
          </cell>
          <cell r="D726">
            <v>0</v>
          </cell>
          <cell r="E726">
            <v>7.5</v>
          </cell>
          <cell r="F726">
            <v>7.65</v>
          </cell>
          <cell r="G726">
            <v>7.86</v>
          </cell>
          <cell r="H726">
            <v>8.4600000000000009</v>
          </cell>
          <cell r="I726">
            <v>8.91</v>
          </cell>
        </row>
        <row r="727">
          <cell r="A727">
            <v>96390</v>
          </cell>
          <cell r="B727">
            <v>0</v>
          </cell>
          <cell r="C727">
            <v>7.5</v>
          </cell>
          <cell r="D727">
            <v>0</v>
          </cell>
          <cell r="E727">
            <v>7.5</v>
          </cell>
          <cell r="F727">
            <v>7.65</v>
          </cell>
          <cell r="G727">
            <v>7.86</v>
          </cell>
          <cell r="H727">
            <v>8.4600000000000009</v>
          </cell>
          <cell r="I727">
            <v>8.91</v>
          </cell>
        </row>
        <row r="728">
          <cell r="A728">
            <v>96395.99</v>
          </cell>
          <cell r="B728" t="str">
            <v>BS</v>
          </cell>
          <cell r="C728">
            <v>7.5</v>
          </cell>
          <cell r="D728">
            <v>0</v>
          </cell>
          <cell r="E728">
            <v>7.5</v>
          </cell>
          <cell r="F728">
            <v>7.65</v>
          </cell>
          <cell r="G728">
            <v>7.86</v>
          </cell>
          <cell r="H728">
            <v>8.4600000000000009</v>
          </cell>
          <cell r="I728">
            <v>8.91</v>
          </cell>
        </row>
        <row r="729">
          <cell r="A729">
            <v>96400</v>
          </cell>
          <cell r="B729">
            <v>0</v>
          </cell>
          <cell r="C729">
            <v>7.5</v>
          </cell>
          <cell r="D729">
            <v>0</v>
          </cell>
          <cell r="E729">
            <v>7.5</v>
          </cell>
          <cell r="F729">
            <v>7.65</v>
          </cell>
          <cell r="G729">
            <v>7.86</v>
          </cell>
          <cell r="H729">
            <v>8.4600000000000009</v>
          </cell>
          <cell r="I729">
            <v>8.91</v>
          </cell>
        </row>
        <row r="730">
          <cell r="A730">
            <v>96410</v>
          </cell>
          <cell r="B730">
            <v>0</v>
          </cell>
          <cell r="C730">
            <v>7.5</v>
          </cell>
          <cell r="D730">
            <v>0</v>
          </cell>
          <cell r="E730">
            <v>7.5</v>
          </cell>
          <cell r="F730">
            <v>7.65</v>
          </cell>
          <cell r="G730">
            <v>7.86</v>
          </cell>
          <cell r="H730">
            <v>8.4600000000000009</v>
          </cell>
          <cell r="I730">
            <v>8.91</v>
          </cell>
        </row>
        <row r="731">
          <cell r="A731">
            <v>96419.99</v>
          </cell>
          <cell r="B731" t="str">
            <v>PX</v>
          </cell>
          <cell r="C731">
            <v>7.5</v>
          </cell>
          <cell r="D731">
            <v>0</v>
          </cell>
          <cell r="E731">
            <v>7.5</v>
          </cell>
          <cell r="F731">
            <v>7.65</v>
          </cell>
          <cell r="G731">
            <v>7.86</v>
          </cell>
          <cell r="H731">
            <v>8.4600000000000009</v>
          </cell>
          <cell r="I731">
            <v>8.91</v>
          </cell>
        </row>
        <row r="732">
          <cell r="A732">
            <v>96420</v>
          </cell>
          <cell r="B732">
            <v>0</v>
          </cell>
          <cell r="C732">
            <v>7.5</v>
          </cell>
          <cell r="D732">
            <v>0</v>
          </cell>
          <cell r="E732">
            <v>7.5</v>
          </cell>
          <cell r="F732">
            <v>7.65</v>
          </cell>
          <cell r="G732">
            <v>7.86</v>
          </cell>
          <cell r="H732">
            <v>8.4600000000000009</v>
          </cell>
          <cell r="I732">
            <v>8.91</v>
          </cell>
        </row>
        <row r="733">
          <cell r="A733">
            <v>96430</v>
          </cell>
          <cell r="B733">
            <v>0</v>
          </cell>
          <cell r="C733">
            <v>7.5</v>
          </cell>
          <cell r="D733">
            <v>0.22</v>
          </cell>
          <cell r="E733">
            <v>7.72</v>
          </cell>
          <cell r="F733">
            <v>7.87</v>
          </cell>
          <cell r="G733">
            <v>8.08</v>
          </cell>
          <cell r="H733">
            <v>8.68</v>
          </cell>
          <cell r="I733">
            <v>9.129999999999999</v>
          </cell>
        </row>
        <row r="734">
          <cell r="A734">
            <v>96439.99</v>
          </cell>
          <cell r="B734" t="str">
            <v>PC</v>
          </cell>
          <cell r="C734">
            <v>7.5</v>
          </cell>
          <cell r="D734">
            <v>0.45</v>
          </cell>
          <cell r="E734">
            <v>7.95</v>
          </cell>
          <cell r="F734">
            <v>8.1</v>
          </cell>
          <cell r="G734">
            <v>8.31</v>
          </cell>
          <cell r="H734">
            <v>8.91</v>
          </cell>
          <cell r="I734">
            <v>9.36</v>
          </cell>
        </row>
        <row r="735">
          <cell r="A735">
            <v>96440</v>
          </cell>
          <cell r="B735">
            <v>0</v>
          </cell>
          <cell r="C735">
            <v>7.5</v>
          </cell>
          <cell r="D735">
            <v>0.45</v>
          </cell>
          <cell r="E735">
            <v>7.95</v>
          </cell>
          <cell r="F735">
            <v>8.1</v>
          </cell>
          <cell r="G735">
            <v>8.31</v>
          </cell>
          <cell r="H735">
            <v>8.91</v>
          </cell>
          <cell r="I735">
            <v>9.36</v>
          </cell>
        </row>
        <row r="736">
          <cell r="A736">
            <v>96443.99</v>
          </cell>
          <cell r="B736" t="str">
            <v>PY</v>
          </cell>
          <cell r="C736">
            <v>7.5</v>
          </cell>
          <cell r="D736">
            <v>0.54</v>
          </cell>
          <cell r="E736">
            <v>8.0399999999999991</v>
          </cell>
          <cell r="F736">
            <v>8.19</v>
          </cell>
          <cell r="G736">
            <v>8.4</v>
          </cell>
          <cell r="H736">
            <v>9</v>
          </cell>
          <cell r="I736">
            <v>9.4499999999999993</v>
          </cell>
        </row>
        <row r="737">
          <cell r="A737">
            <v>96450</v>
          </cell>
          <cell r="B737">
            <v>0</v>
          </cell>
          <cell r="C737">
            <v>7.5</v>
          </cell>
          <cell r="D737">
            <v>0.67</v>
          </cell>
          <cell r="E737">
            <v>8.17</v>
          </cell>
          <cell r="F737">
            <v>8.32</v>
          </cell>
          <cell r="G737">
            <v>8.5300000000000011</v>
          </cell>
          <cell r="H737">
            <v>9.1300000000000008</v>
          </cell>
          <cell r="I737">
            <v>9.58</v>
          </cell>
        </row>
        <row r="738">
          <cell r="A738">
            <v>96459.99</v>
          </cell>
          <cell r="B738" t="str">
            <v>MSE</v>
          </cell>
          <cell r="C738">
            <v>7.5</v>
          </cell>
          <cell r="D738">
            <v>0.9</v>
          </cell>
          <cell r="E738">
            <v>8.4</v>
          </cell>
          <cell r="F738">
            <v>8.5500000000000007</v>
          </cell>
          <cell r="G738">
            <v>8.7600000000000016</v>
          </cell>
          <cell r="H738">
            <v>9.3600000000000012</v>
          </cell>
          <cell r="I738">
            <v>9.81</v>
          </cell>
        </row>
        <row r="739">
          <cell r="A739">
            <v>96460</v>
          </cell>
          <cell r="B739">
            <v>0</v>
          </cell>
          <cell r="C739">
            <v>7.5</v>
          </cell>
          <cell r="D739">
            <v>0.9</v>
          </cell>
          <cell r="E739">
            <v>8.4</v>
          </cell>
          <cell r="F739">
            <v>8.5500000000000007</v>
          </cell>
          <cell r="G739">
            <v>8.7600000000000016</v>
          </cell>
          <cell r="H739">
            <v>9.3600000000000012</v>
          </cell>
          <cell r="I739">
            <v>9.81</v>
          </cell>
        </row>
        <row r="740">
          <cell r="A740">
            <v>96470</v>
          </cell>
          <cell r="B740">
            <v>0</v>
          </cell>
          <cell r="C740">
            <v>7.5</v>
          </cell>
          <cell r="D740">
            <v>0.9</v>
          </cell>
          <cell r="E740">
            <v>8.4</v>
          </cell>
          <cell r="F740">
            <v>8.5500000000000007</v>
          </cell>
          <cell r="G740">
            <v>8.7600000000000016</v>
          </cell>
          <cell r="H740">
            <v>9.3600000000000012</v>
          </cell>
          <cell r="I740">
            <v>9.81</v>
          </cell>
        </row>
        <row r="741">
          <cell r="A741">
            <v>96480</v>
          </cell>
          <cell r="B741">
            <v>0</v>
          </cell>
          <cell r="C741">
            <v>7.5</v>
          </cell>
          <cell r="D741">
            <v>0.9</v>
          </cell>
          <cell r="E741">
            <v>8.4</v>
          </cell>
          <cell r="F741">
            <v>8.5500000000000007</v>
          </cell>
          <cell r="G741">
            <v>8.7600000000000016</v>
          </cell>
          <cell r="H741">
            <v>9.3600000000000012</v>
          </cell>
          <cell r="I741">
            <v>9.81</v>
          </cell>
        </row>
        <row r="742">
          <cell r="A742">
            <v>96490</v>
          </cell>
          <cell r="B742">
            <v>0</v>
          </cell>
          <cell r="C742">
            <v>7.5</v>
          </cell>
          <cell r="D742">
            <v>0.9</v>
          </cell>
          <cell r="E742">
            <v>8.4</v>
          </cell>
          <cell r="F742">
            <v>8.5500000000000007</v>
          </cell>
          <cell r="G742">
            <v>8.7600000000000016</v>
          </cell>
          <cell r="H742">
            <v>9.3600000000000012</v>
          </cell>
          <cell r="I742">
            <v>9.81</v>
          </cell>
        </row>
        <row r="743">
          <cell r="A743">
            <v>96500</v>
          </cell>
          <cell r="B743">
            <v>0</v>
          </cell>
          <cell r="C743">
            <v>7.5</v>
          </cell>
          <cell r="D743">
            <v>0.9</v>
          </cell>
          <cell r="E743">
            <v>8.4</v>
          </cell>
          <cell r="F743">
            <v>8.5500000000000007</v>
          </cell>
          <cell r="G743">
            <v>8.7600000000000016</v>
          </cell>
          <cell r="H743">
            <v>9.3600000000000012</v>
          </cell>
          <cell r="I743">
            <v>9.81</v>
          </cell>
        </row>
        <row r="744">
          <cell r="A744">
            <v>96510</v>
          </cell>
          <cell r="B744">
            <v>0</v>
          </cell>
          <cell r="C744">
            <v>7.5</v>
          </cell>
          <cell r="D744">
            <v>0.9</v>
          </cell>
          <cell r="E744">
            <v>8.4</v>
          </cell>
          <cell r="F744">
            <v>8.5500000000000007</v>
          </cell>
          <cell r="G744">
            <v>8.7600000000000016</v>
          </cell>
          <cell r="H744">
            <v>9.3600000000000012</v>
          </cell>
          <cell r="I744">
            <v>9.81</v>
          </cell>
        </row>
        <row r="745">
          <cell r="A745">
            <v>96520</v>
          </cell>
          <cell r="B745">
            <v>0</v>
          </cell>
          <cell r="C745">
            <v>7.5</v>
          </cell>
          <cell r="D745">
            <v>0.9</v>
          </cell>
          <cell r="E745">
            <v>8.4</v>
          </cell>
          <cell r="F745">
            <v>8.5500000000000007</v>
          </cell>
          <cell r="G745">
            <v>8.7600000000000016</v>
          </cell>
          <cell r="H745">
            <v>9.3600000000000012</v>
          </cell>
          <cell r="I745">
            <v>9.81</v>
          </cell>
        </row>
        <row r="746">
          <cell r="A746">
            <v>96530</v>
          </cell>
          <cell r="B746">
            <v>0</v>
          </cell>
          <cell r="C746">
            <v>7.5</v>
          </cell>
          <cell r="D746">
            <v>0.9</v>
          </cell>
          <cell r="E746">
            <v>8.4</v>
          </cell>
          <cell r="F746">
            <v>8.5500000000000007</v>
          </cell>
          <cell r="G746">
            <v>8.7600000000000016</v>
          </cell>
          <cell r="H746">
            <v>9.3600000000000012</v>
          </cell>
          <cell r="I746">
            <v>9.81</v>
          </cell>
        </row>
        <row r="747">
          <cell r="A747">
            <v>96540</v>
          </cell>
          <cell r="B747">
            <v>0</v>
          </cell>
          <cell r="C747">
            <v>7.5</v>
          </cell>
          <cell r="D747">
            <v>0.9</v>
          </cell>
          <cell r="E747">
            <v>8.4</v>
          </cell>
          <cell r="F747">
            <v>8.5500000000000007</v>
          </cell>
          <cell r="G747">
            <v>8.7600000000000016</v>
          </cell>
          <cell r="H747">
            <v>9.3600000000000012</v>
          </cell>
          <cell r="I747">
            <v>9.81</v>
          </cell>
        </row>
        <row r="748">
          <cell r="A748">
            <v>96550</v>
          </cell>
          <cell r="B748">
            <v>0</v>
          </cell>
          <cell r="C748">
            <v>7.5</v>
          </cell>
          <cell r="D748">
            <v>0.9</v>
          </cell>
          <cell r="E748">
            <v>8.4</v>
          </cell>
          <cell r="F748">
            <v>8.5500000000000007</v>
          </cell>
          <cell r="G748">
            <v>8.7600000000000016</v>
          </cell>
          <cell r="H748">
            <v>9.3600000000000012</v>
          </cell>
          <cell r="I748">
            <v>9.81</v>
          </cell>
        </row>
        <row r="749">
          <cell r="A749">
            <v>96560</v>
          </cell>
          <cell r="B749">
            <v>0</v>
          </cell>
          <cell r="C749">
            <v>7.5</v>
          </cell>
          <cell r="D749">
            <v>0.9</v>
          </cell>
          <cell r="E749">
            <v>8.4</v>
          </cell>
          <cell r="F749">
            <v>8.5500000000000007</v>
          </cell>
          <cell r="G749">
            <v>8.7600000000000016</v>
          </cell>
          <cell r="H749">
            <v>9.3600000000000012</v>
          </cell>
          <cell r="I749">
            <v>9.81</v>
          </cell>
        </row>
        <row r="750">
          <cell r="A750">
            <v>96570</v>
          </cell>
          <cell r="B750">
            <v>0</v>
          </cell>
          <cell r="C750">
            <v>7.5</v>
          </cell>
          <cell r="D750">
            <v>0.9</v>
          </cell>
          <cell r="E750">
            <v>8.4</v>
          </cell>
          <cell r="F750">
            <v>8.5500000000000007</v>
          </cell>
          <cell r="G750">
            <v>8.7600000000000016</v>
          </cell>
          <cell r="H750">
            <v>9.3600000000000012</v>
          </cell>
          <cell r="I750">
            <v>9.81</v>
          </cell>
        </row>
        <row r="751">
          <cell r="A751">
            <v>96580</v>
          </cell>
          <cell r="B751">
            <v>0</v>
          </cell>
          <cell r="C751">
            <v>7.5</v>
          </cell>
          <cell r="D751">
            <v>0.9</v>
          </cell>
          <cell r="E751">
            <v>8.4</v>
          </cell>
          <cell r="F751">
            <v>8.5500000000000007</v>
          </cell>
          <cell r="G751">
            <v>8.7600000000000016</v>
          </cell>
          <cell r="H751">
            <v>9.3600000000000012</v>
          </cell>
          <cell r="I751">
            <v>9.81</v>
          </cell>
        </row>
        <row r="752">
          <cell r="A752">
            <v>96590</v>
          </cell>
          <cell r="B752">
            <v>0</v>
          </cell>
          <cell r="C752">
            <v>7.5</v>
          </cell>
          <cell r="D752">
            <v>0.9</v>
          </cell>
          <cell r="E752">
            <v>8.4</v>
          </cell>
          <cell r="F752">
            <v>8.5500000000000007</v>
          </cell>
          <cell r="G752">
            <v>8.7600000000000016</v>
          </cell>
          <cell r="H752">
            <v>9.3600000000000012</v>
          </cell>
          <cell r="I752">
            <v>9.81</v>
          </cell>
        </row>
        <row r="753">
          <cell r="A753">
            <v>96600</v>
          </cell>
          <cell r="B753">
            <v>0</v>
          </cell>
          <cell r="C753">
            <v>7.5</v>
          </cell>
          <cell r="D753">
            <v>0.9</v>
          </cell>
          <cell r="E753">
            <v>8.4</v>
          </cell>
          <cell r="F753">
            <v>8.5500000000000007</v>
          </cell>
          <cell r="G753">
            <v>8.7600000000000016</v>
          </cell>
          <cell r="H753">
            <v>9.3600000000000012</v>
          </cell>
          <cell r="I753">
            <v>9.81</v>
          </cell>
        </row>
        <row r="754">
          <cell r="A754">
            <v>96610</v>
          </cell>
          <cell r="B754">
            <v>0</v>
          </cell>
          <cell r="C754">
            <v>7.5</v>
          </cell>
          <cell r="D754">
            <v>0.9</v>
          </cell>
          <cell r="E754">
            <v>8.4</v>
          </cell>
          <cell r="F754">
            <v>8.5500000000000007</v>
          </cell>
          <cell r="G754">
            <v>8.7600000000000016</v>
          </cell>
          <cell r="H754">
            <v>9.3600000000000012</v>
          </cell>
          <cell r="I754">
            <v>9.81</v>
          </cell>
        </row>
        <row r="755">
          <cell r="A755">
            <v>96620</v>
          </cell>
          <cell r="B755">
            <v>0</v>
          </cell>
          <cell r="C755">
            <v>7.5</v>
          </cell>
          <cell r="D755">
            <v>0.9</v>
          </cell>
          <cell r="E755">
            <v>8.4</v>
          </cell>
          <cell r="F755">
            <v>8.5500000000000007</v>
          </cell>
          <cell r="G755">
            <v>8.7600000000000016</v>
          </cell>
          <cell r="H755">
            <v>9.3600000000000012</v>
          </cell>
          <cell r="I755">
            <v>9.81</v>
          </cell>
        </row>
        <row r="756">
          <cell r="A756">
            <v>96630</v>
          </cell>
          <cell r="B756">
            <v>0</v>
          </cell>
          <cell r="C756">
            <v>7.5</v>
          </cell>
          <cell r="D756">
            <v>0.9</v>
          </cell>
          <cell r="E756">
            <v>8.4</v>
          </cell>
          <cell r="F756">
            <v>8.5500000000000007</v>
          </cell>
          <cell r="G756">
            <v>8.7600000000000016</v>
          </cell>
          <cell r="H756">
            <v>9.3600000000000012</v>
          </cell>
          <cell r="I756">
            <v>9.81</v>
          </cell>
        </row>
        <row r="757">
          <cell r="A757">
            <v>96640</v>
          </cell>
          <cell r="B757">
            <v>0</v>
          </cell>
          <cell r="C757">
            <v>7.5</v>
          </cell>
          <cell r="D757">
            <v>0.9</v>
          </cell>
          <cell r="E757">
            <v>8.4</v>
          </cell>
          <cell r="F757">
            <v>8.5500000000000007</v>
          </cell>
          <cell r="G757">
            <v>8.7600000000000016</v>
          </cell>
          <cell r="H757">
            <v>9.3600000000000012</v>
          </cell>
          <cell r="I757">
            <v>9.81</v>
          </cell>
        </row>
        <row r="758">
          <cell r="A758">
            <v>96650</v>
          </cell>
          <cell r="B758">
            <v>0</v>
          </cell>
          <cell r="C758">
            <v>7.5</v>
          </cell>
          <cell r="D758">
            <v>0.9</v>
          </cell>
          <cell r="E758">
            <v>8.4</v>
          </cell>
          <cell r="F758">
            <v>8.5500000000000007</v>
          </cell>
          <cell r="G758">
            <v>8.7600000000000016</v>
          </cell>
          <cell r="H758">
            <v>9.3600000000000012</v>
          </cell>
          <cell r="I758">
            <v>9.81</v>
          </cell>
        </row>
        <row r="759">
          <cell r="A759">
            <v>96660</v>
          </cell>
          <cell r="B759">
            <v>0</v>
          </cell>
          <cell r="C759">
            <v>7.5</v>
          </cell>
          <cell r="D759">
            <v>0.9</v>
          </cell>
          <cell r="E759">
            <v>8.4</v>
          </cell>
          <cell r="F759">
            <v>8.5500000000000007</v>
          </cell>
          <cell r="G759">
            <v>8.7600000000000016</v>
          </cell>
          <cell r="H759">
            <v>9.3600000000000012</v>
          </cell>
          <cell r="I759">
            <v>9.81</v>
          </cell>
        </row>
        <row r="760">
          <cell r="A760">
            <v>96670</v>
          </cell>
          <cell r="B760">
            <v>0</v>
          </cell>
          <cell r="C760">
            <v>7.5</v>
          </cell>
          <cell r="D760">
            <v>0.9</v>
          </cell>
          <cell r="E760">
            <v>8.4</v>
          </cell>
          <cell r="F760">
            <v>8.5500000000000007</v>
          </cell>
          <cell r="G760">
            <v>8.7600000000000016</v>
          </cell>
          <cell r="H760">
            <v>9.3600000000000012</v>
          </cell>
          <cell r="I760">
            <v>9.81</v>
          </cell>
        </row>
        <row r="761">
          <cell r="A761">
            <v>96680</v>
          </cell>
          <cell r="B761">
            <v>0</v>
          </cell>
          <cell r="C761">
            <v>7.5</v>
          </cell>
          <cell r="D761">
            <v>0.9</v>
          </cell>
          <cell r="E761">
            <v>8.4</v>
          </cell>
          <cell r="F761">
            <v>8.5500000000000007</v>
          </cell>
          <cell r="G761">
            <v>8.7600000000000016</v>
          </cell>
          <cell r="H761">
            <v>9.3600000000000012</v>
          </cell>
          <cell r="I761">
            <v>9.81</v>
          </cell>
        </row>
        <row r="762">
          <cell r="A762">
            <v>96688.94</v>
          </cell>
          <cell r="B762" t="str">
            <v>MSE</v>
          </cell>
          <cell r="C762">
            <v>7.5</v>
          </cell>
          <cell r="D762">
            <v>0.9</v>
          </cell>
          <cell r="E762">
            <v>8.4</v>
          </cell>
          <cell r="F762">
            <v>8.5500000000000007</v>
          </cell>
          <cell r="G762">
            <v>8.7600000000000016</v>
          </cell>
          <cell r="H762">
            <v>9.3600000000000012</v>
          </cell>
          <cell r="I762">
            <v>9.81</v>
          </cell>
        </row>
        <row r="763">
          <cell r="A763">
            <v>96690</v>
          </cell>
          <cell r="B763">
            <v>0</v>
          </cell>
          <cell r="C763">
            <v>7.5</v>
          </cell>
          <cell r="D763">
            <v>0.87</v>
          </cell>
          <cell r="E763">
            <v>8.3699999999999992</v>
          </cell>
          <cell r="F763">
            <v>8.52</v>
          </cell>
          <cell r="G763">
            <v>8.73</v>
          </cell>
          <cell r="H763">
            <v>9.33</v>
          </cell>
          <cell r="I763">
            <v>9.7799999999999994</v>
          </cell>
        </row>
        <row r="764">
          <cell r="A764">
            <v>96700</v>
          </cell>
          <cell r="B764">
            <v>0</v>
          </cell>
          <cell r="C764">
            <v>7.5</v>
          </cell>
          <cell r="D764">
            <v>0.65</v>
          </cell>
          <cell r="E764">
            <v>8.15</v>
          </cell>
          <cell r="F764">
            <v>8.3000000000000007</v>
          </cell>
          <cell r="G764">
            <v>8.5100000000000016</v>
          </cell>
          <cell r="H764">
            <v>9.1100000000000012</v>
          </cell>
          <cell r="I764">
            <v>9.56</v>
          </cell>
        </row>
        <row r="765">
          <cell r="A765">
            <v>96704.94</v>
          </cell>
          <cell r="B765" t="str">
            <v>PY</v>
          </cell>
          <cell r="C765">
            <v>7.5</v>
          </cell>
          <cell r="D765">
            <v>0.54</v>
          </cell>
          <cell r="E765">
            <v>8.0399999999999991</v>
          </cell>
          <cell r="F765">
            <v>8.19</v>
          </cell>
          <cell r="G765">
            <v>8.4</v>
          </cell>
          <cell r="H765">
            <v>9</v>
          </cell>
          <cell r="I765">
            <v>9.4499999999999993</v>
          </cell>
        </row>
        <row r="766">
          <cell r="A766">
            <v>96708.94</v>
          </cell>
          <cell r="B766" t="str">
            <v>PT</v>
          </cell>
          <cell r="C766">
            <v>7.5</v>
          </cell>
          <cell r="D766">
            <v>0.45</v>
          </cell>
          <cell r="E766">
            <v>7.95</v>
          </cell>
          <cell r="F766">
            <v>8.1</v>
          </cell>
          <cell r="G766">
            <v>8.31</v>
          </cell>
          <cell r="H766">
            <v>8.91</v>
          </cell>
          <cell r="I766">
            <v>9.36</v>
          </cell>
        </row>
        <row r="767">
          <cell r="A767">
            <v>96710</v>
          </cell>
          <cell r="B767">
            <v>0</v>
          </cell>
          <cell r="C767">
            <v>7.5</v>
          </cell>
          <cell r="D767">
            <v>0.42</v>
          </cell>
          <cell r="E767">
            <v>7.92</v>
          </cell>
          <cell r="F767">
            <v>8.07</v>
          </cell>
          <cell r="G767">
            <v>8.2800000000000011</v>
          </cell>
          <cell r="H767">
            <v>8.8800000000000008</v>
          </cell>
          <cell r="I767">
            <v>9.33</v>
          </cell>
        </row>
        <row r="768">
          <cell r="A768">
            <v>96720</v>
          </cell>
          <cell r="B768">
            <v>0</v>
          </cell>
          <cell r="C768">
            <v>7.5</v>
          </cell>
          <cell r="D768">
            <v>0.2</v>
          </cell>
          <cell r="E768">
            <v>7.7</v>
          </cell>
          <cell r="F768">
            <v>7.8500000000000005</v>
          </cell>
          <cell r="G768">
            <v>8.06</v>
          </cell>
          <cell r="H768">
            <v>8.66</v>
          </cell>
          <cell r="I768">
            <v>9.11</v>
          </cell>
        </row>
        <row r="769">
          <cell r="A769">
            <v>96728.94</v>
          </cell>
          <cell r="B769" t="str">
            <v>PX</v>
          </cell>
          <cell r="C769">
            <v>7.5</v>
          </cell>
          <cell r="D769">
            <v>0</v>
          </cell>
          <cell r="E769">
            <v>7.5</v>
          </cell>
          <cell r="F769">
            <v>7.65</v>
          </cell>
          <cell r="G769">
            <v>7.86</v>
          </cell>
          <cell r="H769">
            <v>8.4600000000000009</v>
          </cell>
          <cell r="I769">
            <v>8.91</v>
          </cell>
        </row>
        <row r="770">
          <cell r="A770">
            <v>96730</v>
          </cell>
          <cell r="B770">
            <v>0</v>
          </cell>
          <cell r="C770">
            <v>7.5</v>
          </cell>
          <cell r="D770">
            <v>0</v>
          </cell>
          <cell r="E770">
            <v>7.5</v>
          </cell>
          <cell r="F770">
            <v>7.65</v>
          </cell>
          <cell r="G770">
            <v>7.86</v>
          </cell>
          <cell r="H770">
            <v>8.4600000000000009</v>
          </cell>
          <cell r="I770">
            <v>8.91</v>
          </cell>
        </row>
        <row r="771">
          <cell r="A771">
            <v>96740</v>
          </cell>
          <cell r="B771">
            <v>0</v>
          </cell>
          <cell r="C771">
            <v>7.5</v>
          </cell>
          <cell r="D771">
            <v>0</v>
          </cell>
          <cell r="E771">
            <v>7.5</v>
          </cell>
          <cell r="F771">
            <v>7.65</v>
          </cell>
          <cell r="G771">
            <v>7.86</v>
          </cell>
          <cell r="H771">
            <v>8.4600000000000009</v>
          </cell>
          <cell r="I771">
            <v>8.91</v>
          </cell>
        </row>
        <row r="772">
          <cell r="A772">
            <v>96750</v>
          </cell>
          <cell r="B772">
            <v>0</v>
          </cell>
          <cell r="C772">
            <v>7.5</v>
          </cell>
          <cell r="D772">
            <v>0</v>
          </cell>
          <cell r="E772">
            <v>7.5</v>
          </cell>
          <cell r="F772">
            <v>7.65</v>
          </cell>
          <cell r="G772">
            <v>7.86</v>
          </cell>
          <cell r="H772">
            <v>8.4600000000000009</v>
          </cell>
          <cell r="I772">
            <v>8.91</v>
          </cell>
        </row>
        <row r="773">
          <cell r="A773">
            <v>96752.94</v>
          </cell>
          <cell r="B773" t="str">
            <v>BS</v>
          </cell>
          <cell r="C773">
            <v>7.5</v>
          </cell>
          <cell r="D773">
            <v>0</v>
          </cell>
          <cell r="E773">
            <v>7.5</v>
          </cell>
          <cell r="F773">
            <v>7.65</v>
          </cell>
          <cell r="G773">
            <v>7.86</v>
          </cell>
          <cell r="H773">
            <v>8.4600000000000009</v>
          </cell>
          <cell r="I773">
            <v>8.91</v>
          </cell>
        </row>
        <row r="774">
          <cell r="A774">
            <v>96760</v>
          </cell>
          <cell r="B774">
            <v>0</v>
          </cell>
          <cell r="C774">
            <v>7.5</v>
          </cell>
          <cell r="D774">
            <v>0</v>
          </cell>
          <cell r="E774">
            <v>7.5</v>
          </cell>
          <cell r="F774">
            <v>7.65</v>
          </cell>
          <cell r="G774">
            <v>7.86</v>
          </cell>
          <cell r="H774">
            <v>8.4600000000000009</v>
          </cell>
          <cell r="I774">
            <v>8.91</v>
          </cell>
        </row>
        <row r="775">
          <cell r="A775">
            <v>96770</v>
          </cell>
          <cell r="B775">
            <v>0</v>
          </cell>
          <cell r="C775">
            <v>7.5</v>
          </cell>
          <cell r="D775">
            <v>0</v>
          </cell>
          <cell r="E775">
            <v>7.5</v>
          </cell>
          <cell r="F775">
            <v>7.65</v>
          </cell>
          <cell r="G775">
            <v>7.86</v>
          </cell>
          <cell r="H775">
            <v>8.4600000000000009</v>
          </cell>
          <cell r="I775">
            <v>8.91</v>
          </cell>
        </row>
        <row r="776">
          <cell r="A776">
            <v>96780</v>
          </cell>
          <cell r="B776">
            <v>0</v>
          </cell>
          <cell r="C776">
            <v>7.5</v>
          </cell>
          <cell r="D776">
            <v>0</v>
          </cell>
          <cell r="E776">
            <v>7.5</v>
          </cell>
          <cell r="F776">
            <v>7.65</v>
          </cell>
          <cell r="G776">
            <v>7.86</v>
          </cell>
          <cell r="H776">
            <v>8.4600000000000009</v>
          </cell>
          <cell r="I776">
            <v>8.91</v>
          </cell>
        </row>
        <row r="777">
          <cell r="A777">
            <v>96790</v>
          </cell>
          <cell r="B777">
            <v>0</v>
          </cell>
          <cell r="C777">
            <v>7.5</v>
          </cell>
          <cell r="D777">
            <v>0</v>
          </cell>
          <cell r="E777">
            <v>7.5</v>
          </cell>
          <cell r="F777">
            <v>7.65</v>
          </cell>
          <cell r="G777">
            <v>7.86</v>
          </cell>
          <cell r="H777">
            <v>8.4600000000000009</v>
          </cell>
          <cell r="I777">
            <v>8.91</v>
          </cell>
        </row>
        <row r="778">
          <cell r="A778">
            <v>96800</v>
          </cell>
          <cell r="B778">
            <v>0</v>
          </cell>
          <cell r="C778">
            <v>7.5</v>
          </cell>
          <cell r="D778">
            <v>0</v>
          </cell>
          <cell r="E778">
            <v>7.5</v>
          </cell>
          <cell r="F778">
            <v>7.65</v>
          </cell>
          <cell r="G778">
            <v>7.86</v>
          </cell>
          <cell r="H778">
            <v>8.4600000000000009</v>
          </cell>
          <cell r="I778">
            <v>8.91</v>
          </cell>
        </row>
        <row r="779">
          <cell r="A779">
            <v>96810</v>
          </cell>
          <cell r="B779">
            <v>0</v>
          </cell>
          <cell r="C779">
            <v>7.5</v>
          </cell>
          <cell r="D779">
            <v>0</v>
          </cell>
          <cell r="E779">
            <v>7.5</v>
          </cell>
          <cell r="F779">
            <v>7.65</v>
          </cell>
          <cell r="G779">
            <v>7.86</v>
          </cell>
          <cell r="H779">
            <v>8.4600000000000009</v>
          </cell>
          <cell r="I779">
            <v>8.91</v>
          </cell>
        </row>
        <row r="780">
          <cell r="A780">
            <v>96820</v>
          </cell>
          <cell r="B780">
            <v>0</v>
          </cell>
          <cell r="C780">
            <v>7.5</v>
          </cell>
          <cell r="D780">
            <v>0</v>
          </cell>
          <cell r="E780">
            <v>7.5</v>
          </cell>
          <cell r="F780">
            <v>7.65</v>
          </cell>
          <cell r="G780">
            <v>7.86</v>
          </cell>
          <cell r="H780">
            <v>8.4600000000000009</v>
          </cell>
          <cell r="I780">
            <v>8.91</v>
          </cell>
        </row>
        <row r="781">
          <cell r="A781">
            <v>96830</v>
          </cell>
          <cell r="B781">
            <v>0</v>
          </cell>
          <cell r="C781">
            <v>7.5</v>
          </cell>
          <cell r="D781">
            <v>0</v>
          </cell>
          <cell r="E781">
            <v>7.5</v>
          </cell>
          <cell r="F781">
            <v>7.65</v>
          </cell>
          <cell r="G781">
            <v>7.86</v>
          </cell>
          <cell r="H781">
            <v>8.4600000000000009</v>
          </cell>
          <cell r="I781">
            <v>8.91</v>
          </cell>
        </row>
        <row r="782">
          <cell r="A782">
            <v>96840</v>
          </cell>
          <cell r="B782">
            <v>0</v>
          </cell>
          <cell r="C782">
            <v>7.5</v>
          </cell>
          <cell r="D782">
            <v>0</v>
          </cell>
          <cell r="E782">
            <v>7.5</v>
          </cell>
          <cell r="F782">
            <v>7.65</v>
          </cell>
          <cell r="G782">
            <v>7.86</v>
          </cell>
          <cell r="H782">
            <v>8.4600000000000009</v>
          </cell>
          <cell r="I782">
            <v>8.91</v>
          </cell>
        </row>
        <row r="783">
          <cell r="A783">
            <v>96850</v>
          </cell>
          <cell r="B783">
            <v>0</v>
          </cell>
          <cell r="C783">
            <v>7.5</v>
          </cell>
          <cell r="D783">
            <v>0</v>
          </cell>
          <cell r="E783">
            <v>7.5</v>
          </cell>
          <cell r="F783">
            <v>7.65</v>
          </cell>
          <cell r="G783">
            <v>7.86</v>
          </cell>
          <cell r="H783">
            <v>8.4600000000000009</v>
          </cell>
          <cell r="I783">
            <v>8.91</v>
          </cell>
        </row>
        <row r="784">
          <cell r="A784">
            <v>96860</v>
          </cell>
          <cell r="B784">
            <v>0</v>
          </cell>
          <cell r="C784">
            <v>7.5</v>
          </cell>
          <cell r="D784">
            <v>0</v>
          </cell>
          <cell r="E784">
            <v>7.5</v>
          </cell>
          <cell r="F784">
            <v>7.65</v>
          </cell>
          <cell r="G784">
            <v>7.86</v>
          </cell>
          <cell r="H784">
            <v>8.4600000000000009</v>
          </cell>
          <cell r="I784">
            <v>8.91</v>
          </cell>
        </row>
        <row r="785">
          <cell r="A785">
            <v>96870</v>
          </cell>
          <cell r="B785">
            <v>0</v>
          </cell>
          <cell r="C785">
            <v>7.5</v>
          </cell>
          <cell r="D785">
            <v>0</v>
          </cell>
          <cell r="E785">
            <v>7.5</v>
          </cell>
          <cell r="F785">
            <v>7.65</v>
          </cell>
          <cell r="G785">
            <v>7.86</v>
          </cell>
          <cell r="H785">
            <v>8.4600000000000009</v>
          </cell>
          <cell r="I785">
            <v>8.91</v>
          </cell>
        </row>
        <row r="786">
          <cell r="A786">
            <v>96877.39</v>
          </cell>
          <cell r="B786" t="str">
            <v>BS</v>
          </cell>
          <cell r="C786">
            <v>7.5</v>
          </cell>
          <cell r="D786">
            <v>0</v>
          </cell>
          <cell r="E786">
            <v>7.5</v>
          </cell>
          <cell r="F786">
            <v>7.65</v>
          </cell>
          <cell r="G786">
            <v>7.86</v>
          </cell>
          <cell r="H786">
            <v>8.4600000000000009</v>
          </cell>
          <cell r="I786">
            <v>8.91</v>
          </cell>
        </row>
        <row r="787">
          <cell r="A787">
            <v>96880</v>
          </cell>
          <cell r="B787">
            <v>0</v>
          </cell>
          <cell r="C787">
            <v>7.5</v>
          </cell>
          <cell r="D787">
            <v>0</v>
          </cell>
          <cell r="E787">
            <v>7.5</v>
          </cell>
          <cell r="F787">
            <v>7.65</v>
          </cell>
          <cell r="G787">
            <v>7.86</v>
          </cell>
          <cell r="H787">
            <v>8.4600000000000009</v>
          </cell>
          <cell r="I787">
            <v>8.91</v>
          </cell>
        </row>
        <row r="788">
          <cell r="A788">
            <v>96890</v>
          </cell>
          <cell r="B788">
            <v>0</v>
          </cell>
          <cell r="C788">
            <v>7.5</v>
          </cell>
          <cell r="D788">
            <v>0</v>
          </cell>
          <cell r="E788">
            <v>7.5</v>
          </cell>
          <cell r="F788">
            <v>7.65</v>
          </cell>
          <cell r="G788">
            <v>7.86</v>
          </cell>
          <cell r="H788">
            <v>8.4600000000000009</v>
          </cell>
          <cell r="I788">
            <v>8.91</v>
          </cell>
        </row>
        <row r="789">
          <cell r="A789">
            <v>96900</v>
          </cell>
          <cell r="B789">
            <v>0</v>
          </cell>
          <cell r="C789">
            <v>7.5</v>
          </cell>
          <cell r="D789">
            <v>0</v>
          </cell>
          <cell r="E789">
            <v>7.5</v>
          </cell>
          <cell r="F789">
            <v>7.65</v>
          </cell>
          <cell r="G789">
            <v>7.86</v>
          </cell>
          <cell r="H789">
            <v>8.4600000000000009</v>
          </cell>
          <cell r="I789">
            <v>8.91</v>
          </cell>
        </row>
        <row r="790">
          <cell r="A790">
            <v>96907.39</v>
          </cell>
          <cell r="B790" t="str">
            <v>PX</v>
          </cell>
          <cell r="C790">
            <v>7.5</v>
          </cell>
          <cell r="D790">
            <v>0</v>
          </cell>
          <cell r="E790">
            <v>7.5</v>
          </cell>
          <cell r="F790">
            <v>7.65</v>
          </cell>
          <cell r="G790">
            <v>7.86</v>
          </cell>
          <cell r="H790">
            <v>8.4600000000000009</v>
          </cell>
          <cell r="I790">
            <v>8.91</v>
          </cell>
        </row>
        <row r="791">
          <cell r="A791">
            <v>96910</v>
          </cell>
          <cell r="B791">
            <v>0</v>
          </cell>
          <cell r="C791">
            <v>7.5</v>
          </cell>
          <cell r="D791">
            <v>0.03</v>
          </cell>
          <cell r="E791">
            <v>7.53</v>
          </cell>
          <cell r="F791">
            <v>7.6800000000000006</v>
          </cell>
          <cell r="G791">
            <v>7.8900000000000006</v>
          </cell>
          <cell r="H791">
            <v>8.49</v>
          </cell>
          <cell r="I791">
            <v>8.94</v>
          </cell>
        </row>
        <row r="792">
          <cell r="A792">
            <v>96920</v>
          </cell>
          <cell r="B792">
            <v>0</v>
          </cell>
          <cell r="C792">
            <v>7.5</v>
          </cell>
          <cell r="D792">
            <v>0.18</v>
          </cell>
          <cell r="E792">
            <v>7.68</v>
          </cell>
          <cell r="F792">
            <v>7.83</v>
          </cell>
          <cell r="G792">
            <v>8.0400000000000009</v>
          </cell>
          <cell r="H792">
            <v>8.64</v>
          </cell>
          <cell r="I792">
            <v>9.09</v>
          </cell>
        </row>
        <row r="793">
          <cell r="A793">
            <v>96927.39</v>
          </cell>
          <cell r="B793" t="str">
            <v>PC</v>
          </cell>
          <cell r="C793">
            <v>7.5</v>
          </cell>
          <cell r="D793">
            <v>0.3</v>
          </cell>
          <cell r="E793">
            <v>7.8</v>
          </cell>
          <cell r="F793">
            <v>7.95</v>
          </cell>
          <cell r="G793">
            <v>8.16</v>
          </cell>
          <cell r="H793">
            <v>8.76</v>
          </cell>
          <cell r="I793">
            <v>9.2099999999999991</v>
          </cell>
        </row>
        <row r="794">
          <cell r="A794">
            <v>96930</v>
          </cell>
          <cell r="B794">
            <v>0</v>
          </cell>
          <cell r="C794">
            <v>7.5</v>
          </cell>
          <cell r="D794">
            <v>0.33</v>
          </cell>
          <cell r="E794">
            <v>7.83</v>
          </cell>
          <cell r="F794">
            <v>7.98</v>
          </cell>
          <cell r="G794">
            <v>8.1900000000000013</v>
          </cell>
          <cell r="H794">
            <v>8.7900000000000009</v>
          </cell>
          <cell r="I794">
            <v>9.24</v>
          </cell>
        </row>
        <row r="795">
          <cell r="A795">
            <v>96937.39</v>
          </cell>
          <cell r="B795" t="str">
            <v>PY</v>
          </cell>
          <cell r="C795">
            <v>7.5</v>
          </cell>
          <cell r="D795">
            <v>0.45</v>
          </cell>
          <cell r="E795">
            <v>7.95</v>
          </cell>
          <cell r="F795">
            <v>8.1</v>
          </cell>
          <cell r="G795">
            <v>8.31</v>
          </cell>
          <cell r="H795">
            <v>8.91</v>
          </cell>
          <cell r="I795">
            <v>9.36</v>
          </cell>
        </row>
        <row r="796">
          <cell r="A796">
            <v>96940</v>
          </cell>
          <cell r="B796">
            <v>0</v>
          </cell>
          <cell r="C796">
            <v>7.5</v>
          </cell>
          <cell r="D796">
            <v>0.48</v>
          </cell>
          <cell r="E796">
            <v>7.98</v>
          </cell>
          <cell r="F796">
            <v>8.1300000000000008</v>
          </cell>
          <cell r="G796">
            <v>8.3400000000000016</v>
          </cell>
          <cell r="H796">
            <v>8.9400000000000013</v>
          </cell>
          <cell r="I796">
            <v>9.39</v>
          </cell>
        </row>
        <row r="797">
          <cell r="A797">
            <v>96947.39</v>
          </cell>
          <cell r="B797" t="str">
            <v>MSE</v>
          </cell>
          <cell r="C797">
            <v>7.5</v>
          </cell>
          <cell r="D797">
            <v>0.6</v>
          </cell>
          <cell r="E797">
            <v>8.1</v>
          </cell>
          <cell r="F797">
            <v>8.25</v>
          </cell>
          <cell r="G797">
            <v>8.4600000000000009</v>
          </cell>
          <cell r="H797">
            <v>9.06</v>
          </cell>
          <cell r="I797">
            <v>9.51</v>
          </cell>
        </row>
        <row r="798">
          <cell r="A798">
            <v>96950</v>
          </cell>
          <cell r="B798">
            <v>0</v>
          </cell>
          <cell r="C798">
            <v>7.5</v>
          </cell>
          <cell r="D798">
            <v>0.6</v>
          </cell>
          <cell r="E798">
            <v>8.1</v>
          </cell>
          <cell r="F798">
            <v>8.25</v>
          </cell>
          <cell r="G798">
            <v>8.4600000000000009</v>
          </cell>
          <cell r="H798">
            <v>9.06</v>
          </cell>
          <cell r="I798">
            <v>9.51</v>
          </cell>
        </row>
        <row r="799">
          <cell r="A799">
            <v>96960</v>
          </cell>
          <cell r="B799">
            <v>0</v>
          </cell>
          <cell r="C799">
            <v>7.5</v>
          </cell>
          <cell r="D799">
            <v>0.6</v>
          </cell>
          <cell r="E799">
            <v>8.1</v>
          </cell>
          <cell r="F799">
            <v>8.25</v>
          </cell>
          <cell r="G799">
            <v>8.4600000000000009</v>
          </cell>
          <cell r="H799">
            <v>9.06</v>
          </cell>
          <cell r="I799">
            <v>9.51</v>
          </cell>
        </row>
        <row r="800">
          <cell r="A800">
            <v>96970</v>
          </cell>
          <cell r="B800">
            <v>0</v>
          </cell>
          <cell r="C800">
            <v>7.5</v>
          </cell>
          <cell r="D800">
            <v>0.6</v>
          </cell>
          <cell r="E800">
            <v>8.1</v>
          </cell>
          <cell r="F800">
            <v>8.25</v>
          </cell>
          <cell r="G800">
            <v>8.4600000000000009</v>
          </cell>
          <cell r="H800">
            <v>9.06</v>
          </cell>
          <cell r="I800">
            <v>9.51</v>
          </cell>
        </row>
        <row r="801">
          <cell r="A801">
            <v>96980</v>
          </cell>
          <cell r="B801">
            <v>0</v>
          </cell>
          <cell r="C801">
            <v>7.5</v>
          </cell>
          <cell r="D801">
            <v>0.6</v>
          </cell>
          <cell r="E801">
            <v>8.1</v>
          </cell>
          <cell r="F801">
            <v>8.25</v>
          </cell>
          <cell r="G801">
            <v>8.4600000000000009</v>
          </cell>
          <cell r="H801">
            <v>9.06</v>
          </cell>
          <cell r="I801">
            <v>9.51</v>
          </cell>
        </row>
        <row r="802">
          <cell r="A802">
            <v>96990</v>
          </cell>
          <cell r="B802">
            <v>0</v>
          </cell>
          <cell r="C802">
            <v>7.5</v>
          </cell>
          <cell r="D802">
            <v>0.6</v>
          </cell>
          <cell r="E802">
            <v>8.1</v>
          </cell>
          <cell r="F802">
            <v>8.25</v>
          </cell>
          <cell r="G802">
            <v>8.4600000000000009</v>
          </cell>
          <cell r="H802">
            <v>9.06</v>
          </cell>
          <cell r="I802">
            <v>9.51</v>
          </cell>
        </row>
        <row r="803">
          <cell r="A803">
            <v>97000</v>
          </cell>
          <cell r="B803">
            <v>0</v>
          </cell>
          <cell r="C803">
            <v>7.5</v>
          </cell>
          <cell r="D803">
            <v>0.6</v>
          </cell>
          <cell r="E803">
            <v>8.1</v>
          </cell>
          <cell r="F803">
            <v>8.25</v>
          </cell>
          <cell r="G803">
            <v>8.4600000000000009</v>
          </cell>
          <cell r="H803">
            <v>9.06</v>
          </cell>
          <cell r="I803">
            <v>9.51</v>
          </cell>
        </row>
        <row r="822">
          <cell r="A822">
            <v>97000</v>
          </cell>
          <cell r="B822">
            <v>0</v>
          </cell>
          <cell r="C822">
            <v>7.5</v>
          </cell>
          <cell r="D822">
            <v>0.6</v>
          </cell>
          <cell r="E822">
            <v>8.1</v>
          </cell>
          <cell r="F822">
            <v>8.25</v>
          </cell>
          <cell r="G822">
            <v>8.4600000000000009</v>
          </cell>
          <cell r="H822">
            <v>9.06</v>
          </cell>
          <cell r="I822">
            <v>9.51</v>
          </cell>
        </row>
        <row r="823">
          <cell r="A823">
            <v>97010</v>
          </cell>
          <cell r="B823">
            <v>0</v>
          </cell>
          <cell r="C823">
            <v>7.5</v>
          </cell>
          <cell r="D823">
            <v>0.6</v>
          </cell>
          <cell r="E823">
            <v>8.1</v>
          </cell>
          <cell r="F823">
            <v>8.25</v>
          </cell>
          <cell r="G823">
            <v>8.4600000000000009</v>
          </cell>
          <cell r="H823">
            <v>9.06</v>
          </cell>
          <cell r="I823">
            <v>9.51</v>
          </cell>
        </row>
        <row r="824">
          <cell r="A824">
            <v>97020</v>
          </cell>
          <cell r="B824">
            <v>0</v>
          </cell>
          <cell r="C824">
            <v>7.5</v>
          </cell>
          <cell r="D824">
            <v>0.6</v>
          </cell>
          <cell r="E824">
            <v>8.1</v>
          </cell>
          <cell r="F824">
            <v>8.25</v>
          </cell>
          <cell r="G824">
            <v>8.4600000000000009</v>
          </cell>
          <cell r="H824">
            <v>9.06</v>
          </cell>
          <cell r="I824">
            <v>9.51</v>
          </cell>
        </row>
        <row r="825">
          <cell r="A825">
            <v>97030</v>
          </cell>
          <cell r="B825">
            <v>0</v>
          </cell>
          <cell r="C825">
            <v>7.5</v>
          </cell>
          <cell r="D825">
            <v>0.6</v>
          </cell>
          <cell r="E825">
            <v>8.1</v>
          </cell>
          <cell r="F825">
            <v>8.25</v>
          </cell>
          <cell r="G825">
            <v>8.4600000000000009</v>
          </cell>
          <cell r="H825">
            <v>9.06</v>
          </cell>
          <cell r="I825">
            <v>9.51</v>
          </cell>
        </row>
        <row r="826">
          <cell r="A826">
            <v>97040</v>
          </cell>
          <cell r="B826">
            <v>0</v>
          </cell>
          <cell r="C826">
            <v>7.5</v>
          </cell>
          <cell r="D826">
            <v>0.6</v>
          </cell>
          <cell r="E826">
            <v>8.1</v>
          </cell>
          <cell r="F826">
            <v>8.25</v>
          </cell>
          <cell r="G826">
            <v>8.4600000000000009</v>
          </cell>
          <cell r="H826">
            <v>9.06</v>
          </cell>
          <cell r="I826">
            <v>9.51</v>
          </cell>
        </row>
        <row r="827">
          <cell r="A827">
            <v>97050</v>
          </cell>
          <cell r="B827">
            <v>0</v>
          </cell>
          <cell r="C827">
            <v>7.5</v>
          </cell>
          <cell r="D827">
            <v>0.6</v>
          </cell>
          <cell r="E827">
            <v>8.1</v>
          </cell>
          <cell r="F827">
            <v>8.25</v>
          </cell>
          <cell r="G827">
            <v>8.4600000000000009</v>
          </cell>
          <cell r="H827">
            <v>9.06</v>
          </cell>
          <cell r="I827">
            <v>9.51</v>
          </cell>
        </row>
        <row r="828">
          <cell r="A828">
            <v>97060</v>
          </cell>
          <cell r="B828">
            <v>0</v>
          </cell>
          <cell r="C828">
            <v>7.5</v>
          </cell>
          <cell r="D828">
            <v>0.6</v>
          </cell>
          <cell r="E828">
            <v>8.1</v>
          </cell>
          <cell r="F828">
            <v>8.25</v>
          </cell>
          <cell r="G828">
            <v>8.4600000000000009</v>
          </cell>
          <cell r="H828">
            <v>9.06</v>
          </cell>
          <cell r="I828">
            <v>9.51</v>
          </cell>
        </row>
        <row r="829">
          <cell r="A829">
            <v>97070</v>
          </cell>
          <cell r="B829">
            <v>0</v>
          </cell>
          <cell r="C829">
            <v>7.5</v>
          </cell>
          <cell r="D829">
            <v>0.61</v>
          </cell>
          <cell r="E829">
            <v>8.11</v>
          </cell>
          <cell r="F829">
            <v>8.26</v>
          </cell>
          <cell r="G829">
            <v>8.4700000000000006</v>
          </cell>
          <cell r="H829">
            <v>9.07</v>
          </cell>
          <cell r="I829">
            <v>9.52</v>
          </cell>
        </row>
        <row r="830">
          <cell r="A830">
            <v>97080</v>
          </cell>
          <cell r="B830">
            <v>0</v>
          </cell>
          <cell r="C830">
            <v>7.5</v>
          </cell>
          <cell r="D830">
            <v>0.6</v>
          </cell>
          <cell r="E830">
            <v>8.1</v>
          </cell>
          <cell r="F830">
            <v>8.25</v>
          </cell>
          <cell r="G830">
            <v>8.4600000000000009</v>
          </cell>
          <cell r="H830">
            <v>9.06</v>
          </cell>
          <cell r="I830">
            <v>9.51</v>
          </cell>
        </row>
        <row r="831">
          <cell r="A831">
            <v>97090</v>
          </cell>
          <cell r="B831">
            <v>0</v>
          </cell>
          <cell r="C831">
            <v>7.5</v>
          </cell>
          <cell r="D831">
            <v>0.6</v>
          </cell>
          <cell r="E831">
            <v>8.1</v>
          </cell>
          <cell r="F831">
            <v>8.25</v>
          </cell>
          <cell r="G831">
            <v>8.4600000000000009</v>
          </cell>
          <cell r="H831">
            <v>9.06</v>
          </cell>
          <cell r="I831">
            <v>9.51</v>
          </cell>
        </row>
        <row r="832">
          <cell r="A832">
            <v>97100</v>
          </cell>
          <cell r="B832">
            <v>0</v>
          </cell>
          <cell r="C832">
            <v>7.5</v>
          </cell>
          <cell r="D832">
            <v>0.6</v>
          </cell>
          <cell r="E832">
            <v>8.1</v>
          </cell>
          <cell r="F832">
            <v>8.25</v>
          </cell>
          <cell r="G832">
            <v>8.4600000000000009</v>
          </cell>
          <cell r="H832">
            <v>9.06</v>
          </cell>
          <cell r="I832">
            <v>9.51</v>
          </cell>
        </row>
        <row r="833">
          <cell r="A833">
            <v>97110</v>
          </cell>
          <cell r="B833">
            <v>0</v>
          </cell>
          <cell r="C833">
            <v>7.5</v>
          </cell>
          <cell r="D833">
            <v>0.61</v>
          </cell>
          <cell r="E833">
            <v>8.11</v>
          </cell>
          <cell r="F833">
            <v>8.26</v>
          </cell>
          <cell r="G833">
            <v>8.4700000000000006</v>
          </cell>
          <cell r="H833">
            <v>9.07</v>
          </cell>
          <cell r="I833">
            <v>9.52</v>
          </cell>
        </row>
        <row r="834">
          <cell r="A834">
            <v>97120</v>
          </cell>
          <cell r="B834">
            <v>0</v>
          </cell>
          <cell r="C834">
            <v>7.5</v>
          </cell>
          <cell r="D834">
            <v>0.6</v>
          </cell>
          <cell r="E834">
            <v>8.1</v>
          </cell>
          <cell r="F834">
            <v>8.25</v>
          </cell>
          <cell r="G834">
            <v>8.4600000000000009</v>
          </cell>
          <cell r="H834">
            <v>9.06</v>
          </cell>
          <cell r="I834">
            <v>9.51</v>
          </cell>
        </row>
        <row r="835">
          <cell r="A835">
            <v>97130</v>
          </cell>
          <cell r="B835">
            <v>0</v>
          </cell>
          <cell r="C835">
            <v>7.5</v>
          </cell>
          <cell r="D835">
            <v>0.61</v>
          </cell>
          <cell r="E835">
            <v>8.11</v>
          </cell>
          <cell r="F835">
            <v>8.26</v>
          </cell>
          <cell r="G835">
            <v>8.4700000000000006</v>
          </cell>
          <cell r="H835">
            <v>9.07</v>
          </cell>
          <cell r="I835">
            <v>9.52</v>
          </cell>
        </row>
        <row r="836">
          <cell r="A836">
            <v>97140</v>
          </cell>
          <cell r="B836">
            <v>0</v>
          </cell>
          <cell r="C836">
            <v>7.5</v>
          </cell>
          <cell r="D836">
            <v>0.61</v>
          </cell>
          <cell r="E836">
            <v>8.11</v>
          </cell>
          <cell r="F836">
            <v>8.26</v>
          </cell>
          <cell r="G836">
            <v>8.4700000000000006</v>
          </cell>
          <cell r="H836">
            <v>9.07</v>
          </cell>
          <cell r="I836">
            <v>9.52</v>
          </cell>
        </row>
        <row r="837">
          <cell r="A837">
            <v>97150</v>
          </cell>
          <cell r="B837">
            <v>0</v>
          </cell>
          <cell r="C837">
            <v>7.5</v>
          </cell>
          <cell r="D837">
            <v>0.61</v>
          </cell>
          <cell r="E837">
            <v>8.11</v>
          </cell>
          <cell r="F837">
            <v>8.26</v>
          </cell>
          <cell r="G837">
            <v>8.4700000000000006</v>
          </cell>
          <cell r="H837">
            <v>9.07</v>
          </cell>
          <cell r="I837">
            <v>9.52</v>
          </cell>
        </row>
        <row r="838">
          <cell r="A838">
            <v>97160</v>
          </cell>
          <cell r="B838">
            <v>0</v>
          </cell>
          <cell r="C838">
            <v>7.5</v>
          </cell>
          <cell r="D838">
            <v>0.6</v>
          </cell>
          <cell r="E838">
            <v>8.1</v>
          </cell>
          <cell r="F838">
            <v>8.25</v>
          </cell>
          <cell r="G838">
            <v>8.4600000000000009</v>
          </cell>
          <cell r="H838">
            <v>9.06</v>
          </cell>
          <cell r="I838">
            <v>9.51</v>
          </cell>
        </row>
        <row r="839">
          <cell r="A839">
            <v>97170</v>
          </cell>
          <cell r="B839">
            <v>0</v>
          </cell>
          <cell r="C839">
            <v>7.5</v>
          </cell>
          <cell r="D839">
            <v>0.61</v>
          </cell>
          <cell r="E839">
            <v>8.11</v>
          </cell>
          <cell r="F839">
            <v>8.26</v>
          </cell>
          <cell r="G839">
            <v>8.4700000000000006</v>
          </cell>
          <cell r="H839">
            <v>9.07</v>
          </cell>
          <cell r="I839">
            <v>9.52</v>
          </cell>
        </row>
        <row r="840">
          <cell r="A840">
            <v>97180</v>
          </cell>
          <cell r="B840">
            <v>0</v>
          </cell>
          <cell r="C840">
            <v>7.5</v>
          </cell>
          <cell r="D840">
            <v>0.6</v>
          </cell>
          <cell r="E840">
            <v>8.1</v>
          </cell>
          <cell r="F840">
            <v>8.25</v>
          </cell>
          <cell r="G840">
            <v>8.4600000000000009</v>
          </cell>
          <cell r="H840">
            <v>9.06</v>
          </cell>
          <cell r="I840">
            <v>9.51</v>
          </cell>
        </row>
        <row r="841">
          <cell r="A841">
            <v>97190</v>
          </cell>
          <cell r="B841">
            <v>0</v>
          </cell>
          <cell r="C841">
            <v>7.5</v>
          </cell>
          <cell r="D841">
            <v>0.6</v>
          </cell>
          <cell r="E841">
            <v>8.1</v>
          </cell>
          <cell r="F841">
            <v>8.25</v>
          </cell>
          <cell r="G841">
            <v>8.4600000000000009</v>
          </cell>
          <cell r="H841">
            <v>9.06</v>
          </cell>
          <cell r="I841">
            <v>9.51</v>
          </cell>
        </row>
        <row r="842">
          <cell r="A842">
            <v>97200</v>
          </cell>
          <cell r="B842">
            <v>0</v>
          </cell>
          <cell r="C842">
            <v>7.5</v>
          </cell>
          <cell r="D842">
            <v>0.6</v>
          </cell>
          <cell r="E842">
            <v>8.1</v>
          </cell>
          <cell r="F842">
            <v>8.25</v>
          </cell>
          <cell r="G842">
            <v>8.4600000000000009</v>
          </cell>
          <cell r="H842">
            <v>9.06</v>
          </cell>
          <cell r="I842">
            <v>9.51</v>
          </cell>
        </row>
        <row r="843">
          <cell r="A843">
            <v>97210</v>
          </cell>
          <cell r="B843">
            <v>0</v>
          </cell>
          <cell r="C843">
            <v>7.5</v>
          </cell>
          <cell r="D843">
            <v>0.6</v>
          </cell>
          <cell r="E843">
            <v>8.1</v>
          </cell>
          <cell r="F843">
            <v>8.25</v>
          </cell>
          <cell r="G843">
            <v>8.4600000000000009</v>
          </cell>
          <cell r="H843">
            <v>9.06</v>
          </cell>
          <cell r="I843">
            <v>9.51</v>
          </cell>
        </row>
        <row r="844">
          <cell r="A844">
            <v>97220</v>
          </cell>
          <cell r="B844">
            <v>0</v>
          </cell>
          <cell r="C844">
            <v>7.5</v>
          </cell>
          <cell r="D844">
            <v>0.6</v>
          </cell>
          <cell r="E844">
            <v>8.1</v>
          </cell>
          <cell r="F844">
            <v>8.25</v>
          </cell>
          <cell r="G844">
            <v>8.4600000000000009</v>
          </cell>
          <cell r="H844">
            <v>9.06</v>
          </cell>
          <cell r="I844">
            <v>9.51</v>
          </cell>
        </row>
        <row r="845">
          <cell r="A845">
            <v>97230</v>
          </cell>
          <cell r="B845">
            <v>0</v>
          </cell>
          <cell r="C845">
            <v>7.5</v>
          </cell>
          <cell r="D845">
            <v>0.6</v>
          </cell>
          <cell r="E845">
            <v>8.1</v>
          </cell>
          <cell r="F845">
            <v>8.25</v>
          </cell>
          <cell r="G845">
            <v>8.4600000000000009</v>
          </cell>
          <cell r="H845">
            <v>9.06</v>
          </cell>
          <cell r="I845">
            <v>9.51</v>
          </cell>
        </row>
        <row r="846">
          <cell r="A846">
            <v>97240</v>
          </cell>
          <cell r="B846">
            <v>0</v>
          </cell>
          <cell r="C846">
            <v>7.5</v>
          </cell>
          <cell r="D846">
            <v>0.6</v>
          </cell>
          <cell r="E846">
            <v>8.1</v>
          </cell>
          <cell r="F846">
            <v>8.25</v>
          </cell>
          <cell r="G846">
            <v>8.4600000000000009</v>
          </cell>
          <cell r="H846">
            <v>9.06</v>
          </cell>
          <cell r="I846">
            <v>9.51</v>
          </cell>
        </row>
        <row r="847">
          <cell r="A847">
            <v>97250</v>
          </cell>
          <cell r="B847">
            <v>0</v>
          </cell>
          <cell r="C847">
            <v>7.5</v>
          </cell>
          <cell r="D847">
            <v>0.6</v>
          </cell>
          <cell r="E847">
            <v>8.1</v>
          </cell>
          <cell r="F847">
            <v>8.25</v>
          </cell>
          <cell r="G847">
            <v>8.4600000000000009</v>
          </cell>
          <cell r="H847">
            <v>9.06</v>
          </cell>
          <cell r="I847">
            <v>9.51</v>
          </cell>
        </row>
        <row r="848">
          <cell r="A848">
            <v>97260</v>
          </cell>
          <cell r="B848">
            <v>0</v>
          </cell>
          <cell r="C848">
            <v>7.5</v>
          </cell>
          <cell r="D848">
            <v>0.6</v>
          </cell>
          <cell r="E848">
            <v>8.1</v>
          </cell>
          <cell r="F848">
            <v>8.25</v>
          </cell>
          <cell r="G848">
            <v>8.4600000000000009</v>
          </cell>
          <cell r="H848">
            <v>9.06</v>
          </cell>
          <cell r="I848">
            <v>9.51</v>
          </cell>
        </row>
        <row r="849">
          <cell r="A849">
            <v>97270</v>
          </cell>
          <cell r="B849">
            <v>0</v>
          </cell>
          <cell r="C849">
            <v>7.5</v>
          </cell>
          <cell r="D849">
            <v>0.6</v>
          </cell>
          <cell r="E849">
            <v>8.1</v>
          </cell>
          <cell r="F849">
            <v>8.25</v>
          </cell>
          <cell r="G849">
            <v>8.4600000000000009</v>
          </cell>
          <cell r="H849">
            <v>9.06</v>
          </cell>
          <cell r="I849">
            <v>9.51</v>
          </cell>
        </row>
        <row r="850">
          <cell r="A850">
            <v>97280</v>
          </cell>
          <cell r="B850">
            <v>0</v>
          </cell>
          <cell r="C850">
            <v>7.5</v>
          </cell>
          <cell r="D850">
            <v>0.6</v>
          </cell>
          <cell r="E850">
            <v>8.1</v>
          </cell>
          <cell r="F850">
            <v>8.25</v>
          </cell>
          <cell r="G850">
            <v>8.4600000000000009</v>
          </cell>
          <cell r="H850">
            <v>9.06</v>
          </cell>
          <cell r="I850">
            <v>9.51</v>
          </cell>
        </row>
        <row r="851">
          <cell r="A851">
            <v>97290</v>
          </cell>
          <cell r="B851">
            <v>0</v>
          </cell>
          <cell r="C851">
            <v>7.5</v>
          </cell>
          <cell r="D851">
            <v>0.6</v>
          </cell>
          <cell r="E851">
            <v>8.1</v>
          </cell>
          <cell r="F851">
            <v>8.25</v>
          </cell>
          <cell r="G851">
            <v>8.4600000000000009</v>
          </cell>
          <cell r="H851">
            <v>9.06</v>
          </cell>
          <cell r="I851">
            <v>9.51</v>
          </cell>
        </row>
        <row r="852">
          <cell r="A852">
            <v>97300</v>
          </cell>
          <cell r="B852">
            <v>0</v>
          </cell>
          <cell r="C852">
            <v>7.5</v>
          </cell>
          <cell r="D852">
            <v>0.6</v>
          </cell>
          <cell r="E852">
            <v>8.1</v>
          </cell>
          <cell r="F852">
            <v>8.25</v>
          </cell>
          <cell r="G852">
            <v>8.4600000000000009</v>
          </cell>
          <cell r="H852">
            <v>9.06</v>
          </cell>
          <cell r="I852">
            <v>9.51</v>
          </cell>
        </row>
        <row r="853">
          <cell r="A853">
            <v>97310</v>
          </cell>
          <cell r="B853">
            <v>0</v>
          </cell>
          <cell r="C853">
            <v>7.5</v>
          </cell>
          <cell r="D853">
            <v>0.65</v>
          </cell>
          <cell r="E853">
            <v>8.15</v>
          </cell>
          <cell r="F853">
            <v>8.3000000000000007</v>
          </cell>
          <cell r="G853">
            <v>8.5100000000000016</v>
          </cell>
          <cell r="H853">
            <v>9.1100000000000012</v>
          </cell>
          <cell r="I853">
            <v>9.56</v>
          </cell>
        </row>
        <row r="854">
          <cell r="A854">
            <v>97320</v>
          </cell>
          <cell r="B854">
            <v>0</v>
          </cell>
          <cell r="C854">
            <v>7.5</v>
          </cell>
          <cell r="D854">
            <v>0.7</v>
          </cell>
          <cell r="E854">
            <v>8.1999999999999993</v>
          </cell>
          <cell r="F854">
            <v>8.35</v>
          </cell>
          <cell r="G854">
            <v>8.56</v>
          </cell>
          <cell r="H854">
            <v>9.16</v>
          </cell>
          <cell r="I854">
            <v>9.61</v>
          </cell>
        </row>
        <row r="855">
          <cell r="A855">
            <v>97330</v>
          </cell>
          <cell r="B855">
            <v>0</v>
          </cell>
          <cell r="C855">
            <v>7.5</v>
          </cell>
          <cell r="D855">
            <v>0.75</v>
          </cell>
          <cell r="E855">
            <v>8.25</v>
          </cell>
          <cell r="F855">
            <v>8.4</v>
          </cell>
          <cell r="G855">
            <v>8.6100000000000012</v>
          </cell>
          <cell r="H855">
            <v>9.2100000000000009</v>
          </cell>
          <cell r="I855">
            <v>9.66</v>
          </cell>
        </row>
        <row r="856">
          <cell r="A856">
            <v>97340</v>
          </cell>
          <cell r="B856">
            <v>0</v>
          </cell>
          <cell r="C856">
            <v>7.5</v>
          </cell>
          <cell r="D856">
            <v>0.79</v>
          </cell>
          <cell r="E856">
            <v>8.2899999999999991</v>
          </cell>
          <cell r="F856">
            <v>8.44</v>
          </cell>
          <cell r="G856">
            <v>8.65</v>
          </cell>
          <cell r="H856">
            <v>9.25</v>
          </cell>
          <cell r="I856">
            <v>9.6999999999999993</v>
          </cell>
        </row>
        <row r="857">
          <cell r="A857">
            <v>97350</v>
          </cell>
          <cell r="B857">
            <v>0</v>
          </cell>
          <cell r="C857">
            <v>7.5</v>
          </cell>
          <cell r="D857">
            <v>0.84</v>
          </cell>
          <cell r="E857">
            <v>8.34</v>
          </cell>
          <cell r="F857">
            <v>8.49</v>
          </cell>
          <cell r="G857">
            <v>8.7000000000000011</v>
          </cell>
          <cell r="H857">
            <v>9.3000000000000007</v>
          </cell>
          <cell r="I857">
            <v>9.75</v>
          </cell>
        </row>
        <row r="858">
          <cell r="A858">
            <v>97360</v>
          </cell>
          <cell r="B858">
            <v>0</v>
          </cell>
          <cell r="C858">
            <v>7.5</v>
          </cell>
          <cell r="D858">
            <v>0.88</v>
          </cell>
          <cell r="E858">
            <v>8.3800000000000008</v>
          </cell>
          <cell r="F858">
            <v>8.5300000000000011</v>
          </cell>
          <cell r="G858">
            <v>8.740000000000002</v>
          </cell>
          <cell r="H858">
            <v>9.3400000000000016</v>
          </cell>
          <cell r="I858">
            <v>9.7900000000000009</v>
          </cell>
        </row>
        <row r="859">
          <cell r="A859">
            <v>97370</v>
          </cell>
          <cell r="B859">
            <v>0</v>
          </cell>
          <cell r="C859">
            <v>7.5</v>
          </cell>
          <cell r="D859">
            <v>0.9</v>
          </cell>
          <cell r="E859">
            <v>8.4</v>
          </cell>
          <cell r="F859">
            <v>8.5500000000000007</v>
          </cell>
          <cell r="G859">
            <v>8.7600000000000016</v>
          </cell>
          <cell r="H859">
            <v>9.3600000000000012</v>
          </cell>
          <cell r="I859">
            <v>9.81</v>
          </cell>
        </row>
        <row r="860">
          <cell r="A860">
            <v>97380</v>
          </cell>
          <cell r="B860">
            <v>0</v>
          </cell>
          <cell r="C860">
            <v>7.5</v>
          </cell>
          <cell r="D860">
            <v>0.9</v>
          </cell>
          <cell r="E860">
            <v>8.4</v>
          </cell>
          <cell r="F860">
            <v>8.5500000000000007</v>
          </cell>
          <cell r="G860">
            <v>8.7600000000000016</v>
          </cell>
          <cell r="H860">
            <v>9.3600000000000012</v>
          </cell>
          <cell r="I860">
            <v>9.81</v>
          </cell>
        </row>
        <row r="861">
          <cell r="A861">
            <v>97390</v>
          </cell>
          <cell r="B861">
            <v>0</v>
          </cell>
          <cell r="C861">
            <v>7.5</v>
          </cell>
          <cell r="D861">
            <v>0.9</v>
          </cell>
          <cell r="E861">
            <v>8.4</v>
          </cell>
          <cell r="F861">
            <v>8.5500000000000007</v>
          </cell>
          <cell r="G861">
            <v>8.7600000000000016</v>
          </cell>
          <cell r="H861">
            <v>9.3600000000000012</v>
          </cell>
          <cell r="I861">
            <v>9.81</v>
          </cell>
        </row>
        <row r="862">
          <cell r="A862">
            <v>97400</v>
          </cell>
          <cell r="B862">
            <v>0</v>
          </cell>
          <cell r="C862">
            <v>7.5</v>
          </cell>
          <cell r="D862">
            <v>0.9</v>
          </cell>
          <cell r="E862">
            <v>8.4</v>
          </cell>
          <cell r="F862">
            <v>8.5500000000000007</v>
          </cell>
          <cell r="G862">
            <v>8.7600000000000016</v>
          </cell>
          <cell r="H862">
            <v>9.3600000000000012</v>
          </cell>
          <cell r="I862">
            <v>9.81</v>
          </cell>
        </row>
        <row r="863">
          <cell r="A863">
            <v>97410</v>
          </cell>
          <cell r="B863">
            <v>0</v>
          </cell>
          <cell r="C863">
            <v>7.5</v>
          </cell>
          <cell r="D863">
            <v>0.92</v>
          </cell>
          <cell r="E863">
            <v>8.42</v>
          </cell>
          <cell r="F863">
            <v>8.57</v>
          </cell>
          <cell r="G863">
            <v>8.7800000000000011</v>
          </cell>
          <cell r="H863">
            <v>9.3800000000000008</v>
          </cell>
          <cell r="I863">
            <v>9.83</v>
          </cell>
        </row>
        <row r="864">
          <cell r="A864">
            <v>97420</v>
          </cell>
          <cell r="B864">
            <v>0</v>
          </cell>
          <cell r="C864">
            <v>7.5</v>
          </cell>
          <cell r="D864">
            <v>0.96</v>
          </cell>
          <cell r="E864">
            <v>8.4600000000000009</v>
          </cell>
          <cell r="F864">
            <v>8.6100000000000012</v>
          </cell>
          <cell r="G864">
            <v>8.8200000000000021</v>
          </cell>
          <cell r="H864">
            <v>9.4200000000000017</v>
          </cell>
          <cell r="I864">
            <v>9.870000000000001</v>
          </cell>
        </row>
        <row r="865">
          <cell r="A865">
            <v>97430</v>
          </cell>
          <cell r="B865">
            <v>0</v>
          </cell>
          <cell r="C865">
            <v>7.5</v>
          </cell>
          <cell r="D865">
            <v>1.01</v>
          </cell>
          <cell r="E865">
            <v>8.51</v>
          </cell>
          <cell r="F865">
            <v>8.66</v>
          </cell>
          <cell r="G865">
            <v>8.870000000000001</v>
          </cell>
          <cell r="H865">
            <v>9.4700000000000006</v>
          </cell>
          <cell r="I865">
            <v>9.92</v>
          </cell>
        </row>
        <row r="866">
          <cell r="A866">
            <v>97440</v>
          </cell>
          <cell r="B866">
            <v>0</v>
          </cell>
          <cell r="C866">
            <v>7.5</v>
          </cell>
          <cell r="D866">
            <v>1.05</v>
          </cell>
          <cell r="E866">
            <v>8.5500000000000007</v>
          </cell>
          <cell r="F866">
            <v>8.7000000000000011</v>
          </cell>
          <cell r="G866">
            <v>8.9100000000000019</v>
          </cell>
          <cell r="H866">
            <v>9.5100000000000016</v>
          </cell>
          <cell r="I866">
            <v>9.9600000000000009</v>
          </cell>
        </row>
        <row r="867">
          <cell r="A867">
            <v>97450</v>
          </cell>
          <cell r="B867">
            <v>0</v>
          </cell>
          <cell r="C867">
            <v>7.5</v>
          </cell>
          <cell r="D867">
            <v>1.0900000000000001</v>
          </cell>
          <cell r="E867">
            <v>8.59</v>
          </cell>
          <cell r="F867">
            <v>8.74</v>
          </cell>
          <cell r="G867">
            <v>8.9500000000000011</v>
          </cell>
          <cell r="H867">
            <v>9.5500000000000007</v>
          </cell>
          <cell r="I867">
            <v>10</v>
          </cell>
        </row>
        <row r="868">
          <cell r="A868">
            <v>97460</v>
          </cell>
          <cell r="B868">
            <v>0</v>
          </cell>
          <cell r="C868">
            <v>7.5</v>
          </cell>
          <cell r="D868">
            <v>1.1200000000000001</v>
          </cell>
          <cell r="E868">
            <v>8.620000000000001</v>
          </cell>
          <cell r="F868">
            <v>8.7700000000000014</v>
          </cell>
          <cell r="G868">
            <v>8.9800000000000022</v>
          </cell>
          <cell r="H868">
            <v>9.5800000000000018</v>
          </cell>
          <cell r="I868">
            <v>10.030000000000001</v>
          </cell>
        </row>
        <row r="869">
          <cell r="A869">
            <v>97470</v>
          </cell>
          <cell r="B869">
            <v>0</v>
          </cell>
          <cell r="C869">
            <v>7.5</v>
          </cell>
          <cell r="D869">
            <v>1.1200000000000001</v>
          </cell>
          <cell r="E869">
            <v>8.620000000000001</v>
          </cell>
          <cell r="F869">
            <v>8.7700000000000014</v>
          </cell>
          <cell r="G869">
            <v>8.9800000000000022</v>
          </cell>
          <cell r="H869">
            <v>9.5800000000000018</v>
          </cell>
          <cell r="I869">
            <v>10.030000000000001</v>
          </cell>
        </row>
        <row r="870">
          <cell r="A870">
            <v>97480</v>
          </cell>
          <cell r="B870">
            <v>0</v>
          </cell>
          <cell r="C870">
            <v>7.5</v>
          </cell>
          <cell r="D870">
            <v>1.17</v>
          </cell>
          <cell r="E870">
            <v>8.67</v>
          </cell>
          <cell r="F870">
            <v>8.82</v>
          </cell>
          <cell r="G870">
            <v>9.0300000000000011</v>
          </cell>
          <cell r="H870">
            <v>9.6300000000000008</v>
          </cell>
          <cell r="I870">
            <v>10.08</v>
          </cell>
        </row>
        <row r="871">
          <cell r="A871">
            <v>97490</v>
          </cell>
          <cell r="B871">
            <v>0</v>
          </cell>
          <cell r="C871">
            <v>7.5</v>
          </cell>
          <cell r="D871">
            <v>1.18</v>
          </cell>
          <cell r="E871">
            <v>8.68</v>
          </cell>
          <cell r="F871">
            <v>8.83</v>
          </cell>
          <cell r="G871">
            <v>9.0400000000000009</v>
          </cell>
          <cell r="H871">
            <v>9.64</v>
          </cell>
          <cell r="I871">
            <v>10.09</v>
          </cell>
        </row>
        <row r="872">
          <cell r="A872">
            <v>97500</v>
          </cell>
          <cell r="B872">
            <v>0</v>
          </cell>
          <cell r="C872">
            <v>7.5</v>
          </cell>
          <cell r="D872">
            <v>1.18</v>
          </cell>
          <cell r="E872">
            <v>8.68</v>
          </cell>
          <cell r="F872">
            <v>8.83</v>
          </cell>
          <cell r="G872">
            <v>9.0400000000000009</v>
          </cell>
          <cell r="H872">
            <v>9.64</v>
          </cell>
          <cell r="I872">
            <v>10.09</v>
          </cell>
        </row>
        <row r="873">
          <cell r="A873">
            <v>97510</v>
          </cell>
          <cell r="B873">
            <v>0</v>
          </cell>
          <cell r="C873">
            <v>7.5</v>
          </cell>
          <cell r="D873">
            <v>1.19</v>
          </cell>
          <cell r="E873">
            <v>8.69</v>
          </cell>
          <cell r="F873">
            <v>8.84</v>
          </cell>
          <cell r="G873">
            <v>9.0500000000000007</v>
          </cell>
          <cell r="H873">
            <v>9.65</v>
          </cell>
          <cell r="I873">
            <v>10.1</v>
          </cell>
        </row>
        <row r="874">
          <cell r="A874">
            <v>97520</v>
          </cell>
          <cell r="B874">
            <v>0</v>
          </cell>
          <cell r="C874">
            <v>7.5</v>
          </cell>
          <cell r="D874">
            <v>1.2</v>
          </cell>
          <cell r="E874">
            <v>8.6999999999999993</v>
          </cell>
          <cell r="F874">
            <v>8.85</v>
          </cell>
          <cell r="G874">
            <v>9.06</v>
          </cell>
          <cell r="H874">
            <v>9.66</v>
          </cell>
          <cell r="I874">
            <v>10.11</v>
          </cell>
        </row>
        <row r="875">
          <cell r="A875">
            <v>97527.45</v>
          </cell>
          <cell r="B875" t="str">
            <v>PY - MSE</v>
          </cell>
          <cell r="C875">
            <v>7.5</v>
          </cell>
          <cell r="D875">
            <v>1.2</v>
          </cell>
          <cell r="E875">
            <v>8.6999999999999993</v>
          </cell>
          <cell r="F875">
            <v>8.85</v>
          </cell>
          <cell r="G875">
            <v>9.06</v>
          </cell>
          <cell r="H875">
            <v>9.66</v>
          </cell>
          <cell r="I875">
            <v>10.11</v>
          </cell>
        </row>
        <row r="876">
          <cell r="A876">
            <v>97530</v>
          </cell>
          <cell r="B876">
            <v>0</v>
          </cell>
          <cell r="C876">
            <v>7.5</v>
          </cell>
          <cell r="D876">
            <v>1.1200000000000001</v>
          </cell>
          <cell r="E876">
            <v>8.620000000000001</v>
          </cell>
          <cell r="F876">
            <v>8.7700000000000014</v>
          </cell>
          <cell r="G876">
            <v>8.9800000000000022</v>
          </cell>
          <cell r="H876">
            <v>9.5800000000000018</v>
          </cell>
          <cell r="I876">
            <v>10.030000000000001</v>
          </cell>
        </row>
        <row r="877">
          <cell r="A877">
            <v>97540</v>
          </cell>
          <cell r="B877">
            <v>0</v>
          </cell>
          <cell r="C877">
            <v>7.5</v>
          </cell>
          <cell r="D877">
            <v>0.82</v>
          </cell>
          <cell r="E877">
            <v>8.32</v>
          </cell>
          <cell r="F877">
            <v>8.4700000000000006</v>
          </cell>
          <cell r="G877">
            <v>8.6800000000000015</v>
          </cell>
          <cell r="H877">
            <v>9.2800000000000011</v>
          </cell>
          <cell r="I877">
            <v>9.73</v>
          </cell>
        </row>
        <row r="878">
          <cell r="A878">
            <v>97547.45</v>
          </cell>
          <cell r="B878" t="str">
            <v>PT</v>
          </cell>
          <cell r="C878">
            <v>7.5</v>
          </cell>
          <cell r="D878">
            <v>0.6</v>
          </cell>
          <cell r="E878">
            <v>8.1</v>
          </cell>
          <cell r="F878">
            <v>8.25</v>
          </cell>
          <cell r="G878">
            <v>8.4600000000000009</v>
          </cell>
          <cell r="H878">
            <v>9.06</v>
          </cell>
          <cell r="I878">
            <v>9.51</v>
          </cell>
        </row>
        <row r="880">
          <cell r="A880">
            <v>97544.08</v>
          </cell>
          <cell r="B880" t="str">
            <v>PT</v>
          </cell>
          <cell r="C880">
            <v>7.5</v>
          </cell>
          <cell r="D880">
            <v>0.6</v>
          </cell>
          <cell r="E880">
            <v>8.1</v>
          </cell>
          <cell r="F880">
            <v>8.25</v>
          </cell>
          <cell r="G880">
            <v>8.4600000000000009</v>
          </cell>
          <cell r="H880">
            <v>9.06</v>
          </cell>
          <cell r="I880">
            <v>9.51</v>
          </cell>
        </row>
        <row r="881">
          <cell r="A881">
            <v>97550</v>
          </cell>
          <cell r="B881">
            <v>0</v>
          </cell>
          <cell r="C881">
            <v>7.5</v>
          </cell>
          <cell r="D881">
            <v>0.42</v>
          </cell>
          <cell r="E881">
            <v>7.92</v>
          </cell>
          <cell r="F881">
            <v>8.07</v>
          </cell>
          <cell r="G881">
            <v>8.2800000000000011</v>
          </cell>
          <cell r="H881">
            <v>8.8800000000000008</v>
          </cell>
          <cell r="I881">
            <v>9.33</v>
          </cell>
        </row>
        <row r="882">
          <cell r="A882">
            <v>97560</v>
          </cell>
          <cell r="B882">
            <v>0</v>
          </cell>
          <cell r="C882">
            <v>7.5</v>
          </cell>
          <cell r="D882">
            <v>0.12</v>
          </cell>
          <cell r="E882">
            <v>7.62</v>
          </cell>
          <cell r="F882">
            <v>7.7700000000000005</v>
          </cell>
          <cell r="G882">
            <v>7.98</v>
          </cell>
          <cell r="H882">
            <v>8.58</v>
          </cell>
          <cell r="I882">
            <v>9.0299999999999994</v>
          </cell>
        </row>
        <row r="883">
          <cell r="A883">
            <v>97564.08</v>
          </cell>
          <cell r="B883" t="str">
            <v>PX</v>
          </cell>
          <cell r="C883">
            <v>7.5</v>
          </cell>
          <cell r="D883">
            <v>0</v>
          </cell>
          <cell r="E883">
            <v>7.5</v>
          </cell>
          <cell r="F883">
            <v>7.65</v>
          </cell>
          <cell r="G883">
            <v>7.86</v>
          </cell>
          <cell r="H883">
            <v>8.4600000000000009</v>
          </cell>
          <cell r="I883">
            <v>8.91</v>
          </cell>
        </row>
        <row r="884">
          <cell r="A884">
            <v>97570</v>
          </cell>
          <cell r="B884">
            <v>0</v>
          </cell>
          <cell r="C884">
            <v>7.5</v>
          </cell>
          <cell r="D884">
            <v>0</v>
          </cell>
          <cell r="E884">
            <v>7.5</v>
          </cell>
          <cell r="F884">
            <v>7.65</v>
          </cell>
          <cell r="G884">
            <v>7.86</v>
          </cell>
          <cell r="H884">
            <v>8.4600000000000009</v>
          </cell>
          <cell r="I884">
            <v>8.91</v>
          </cell>
        </row>
        <row r="885">
          <cell r="A885">
            <v>97580</v>
          </cell>
          <cell r="B885">
            <v>0</v>
          </cell>
          <cell r="C885">
            <v>7.5</v>
          </cell>
          <cell r="D885">
            <v>0</v>
          </cell>
          <cell r="E885">
            <v>7.5</v>
          </cell>
          <cell r="F885">
            <v>7.65</v>
          </cell>
          <cell r="G885">
            <v>7.86</v>
          </cell>
          <cell r="H885">
            <v>8.4600000000000009</v>
          </cell>
          <cell r="I885">
            <v>8.91</v>
          </cell>
        </row>
        <row r="886">
          <cell r="A886">
            <v>97584.08</v>
          </cell>
          <cell r="B886" t="str">
            <v>BS</v>
          </cell>
          <cell r="C886">
            <v>7.5</v>
          </cell>
          <cell r="D886">
            <v>0</v>
          </cell>
          <cell r="E886">
            <v>7.5</v>
          </cell>
          <cell r="F886">
            <v>7.65</v>
          </cell>
          <cell r="G886">
            <v>7.86</v>
          </cell>
          <cell r="H886">
            <v>8.4600000000000009</v>
          </cell>
          <cell r="I886">
            <v>8.91</v>
          </cell>
        </row>
        <row r="887">
          <cell r="A887">
            <v>97590</v>
          </cell>
          <cell r="B887">
            <v>0</v>
          </cell>
          <cell r="C887">
            <v>7.5</v>
          </cell>
          <cell r="D887">
            <v>0</v>
          </cell>
          <cell r="E887">
            <v>7.5</v>
          </cell>
          <cell r="F887">
            <v>7.65</v>
          </cell>
          <cell r="G887">
            <v>7.86</v>
          </cell>
          <cell r="H887">
            <v>8.4600000000000009</v>
          </cell>
          <cell r="I887">
            <v>8.91</v>
          </cell>
        </row>
        <row r="888">
          <cell r="A888">
            <v>97600</v>
          </cell>
          <cell r="B888">
            <v>0</v>
          </cell>
          <cell r="C888">
            <v>7.5</v>
          </cell>
          <cell r="D888">
            <v>0</v>
          </cell>
          <cell r="E888">
            <v>7.5</v>
          </cell>
          <cell r="F888">
            <v>7.65</v>
          </cell>
          <cell r="G888">
            <v>7.86</v>
          </cell>
          <cell r="H888">
            <v>8.4600000000000009</v>
          </cell>
          <cell r="I888">
            <v>8.91</v>
          </cell>
        </row>
        <row r="889">
          <cell r="A889">
            <v>97610</v>
          </cell>
          <cell r="B889">
            <v>0</v>
          </cell>
          <cell r="C889">
            <v>7.5</v>
          </cell>
          <cell r="D889">
            <v>0</v>
          </cell>
          <cell r="E889">
            <v>7.5</v>
          </cell>
          <cell r="F889">
            <v>7.65</v>
          </cell>
          <cell r="G889">
            <v>7.86</v>
          </cell>
          <cell r="H889">
            <v>8.4600000000000009</v>
          </cell>
          <cell r="I889">
            <v>8.91</v>
          </cell>
        </row>
        <row r="890">
          <cell r="A890">
            <v>97620</v>
          </cell>
          <cell r="B890">
            <v>0</v>
          </cell>
          <cell r="C890">
            <v>7.5</v>
          </cell>
          <cell r="D890">
            <v>0</v>
          </cell>
          <cell r="E890">
            <v>7.5</v>
          </cell>
          <cell r="F890">
            <v>7.65</v>
          </cell>
          <cell r="G890">
            <v>7.86</v>
          </cell>
          <cell r="H890">
            <v>8.4600000000000009</v>
          </cell>
          <cell r="I890">
            <v>8.91</v>
          </cell>
        </row>
        <row r="891">
          <cell r="A891">
            <v>97630</v>
          </cell>
          <cell r="B891">
            <v>0</v>
          </cell>
          <cell r="C891">
            <v>7.5</v>
          </cell>
          <cell r="D891">
            <v>0</v>
          </cell>
          <cell r="E891">
            <v>7.5</v>
          </cell>
          <cell r="F891">
            <v>7.65</v>
          </cell>
          <cell r="G891">
            <v>7.86</v>
          </cell>
          <cell r="H891">
            <v>8.4600000000000009</v>
          </cell>
          <cell r="I891">
            <v>8.91</v>
          </cell>
        </row>
        <row r="892">
          <cell r="A892">
            <v>97640</v>
          </cell>
          <cell r="B892">
            <v>0</v>
          </cell>
          <cell r="C892">
            <v>7.5</v>
          </cell>
          <cell r="D892">
            <v>0</v>
          </cell>
          <cell r="E892">
            <v>7.5</v>
          </cell>
          <cell r="F892">
            <v>7.65</v>
          </cell>
          <cell r="G892">
            <v>7.86</v>
          </cell>
          <cell r="H892">
            <v>8.4600000000000009</v>
          </cell>
          <cell r="I892">
            <v>8.91</v>
          </cell>
        </row>
        <row r="893">
          <cell r="A893">
            <v>97650</v>
          </cell>
          <cell r="B893">
            <v>0</v>
          </cell>
          <cell r="C893">
            <v>7.5</v>
          </cell>
          <cell r="D893">
            <v>0</v>
          </cell>
          <cell r="E893">
            <v>7.5</v>
          </cell>
          <cell r="F893">
            <v>7.65</v>
          </cell>
          <cell r="G893">
            <v>7.86</v>
          </cell>
          <cell r="H893">
            <v>8.4600000000000009</v>
          </cell>
          <cell r="I893">
            <v>8.91</v>
          </cell>
        </row>
        <row r="894">
          <cell r="A894">
            <v>97660</v>
          </cell>
          <cell r="B894">
            <v>0</v>
          </cell>
          <cell r="C894">
            <v>7.5</v>
          </cell>
          <cell r="D894">
            <v>0</v>
          </cell>
          <cell r="E894">
            <v>7.5</v>
          </cell>
          <cell r="F894">
            <v>7.65</v>
          </cell>
          <cell r="G894">
            <v>7.86</v>
          </cell>
          <cell r="H894">
            <v>8.4600000000000009</v>
          </cell>
          <cell r="I894">
            <v>8.91</v>
          </cell>
        </row>
        <row r="895">
          <cell r="A895">
            <v>97670</v>
          </cell>
          <cell r="B895">
            <v>0</v>
          </cell>
          <cell r="C895">
            <v>7.5</v>
          </cell>
          <cell r="D895">
            <v>0</v>
          </cell>
          <cell r="E895">
            <v>7.5</v>
          </cell>
          <cell r="F895">
            <v>7.65</v>
          </cell>
          <cell r="G895">
            <v>7.86</v>
          </cell>
          <cell r="H895">
            <v>8.4600000000000009</v>
          </cell>
          <cell r="I895">
            <v>8.91</v>
          </cell>
        </row>
        <row r="896">
          <cell r="A896">
            <v>97680</v>
          </cell>
          <cell r="B896">
            <v>0</v>
          </cell>
          <cell r="C896">
            <v>7.5</v>
          </cell>
          <cell r="D896">
            <v>0</v>
          </cell>
          <cell r="E896">
            <v>7.5</v>
          </cell>
          <cell r="F896">
            <v>7.65</v>
          </cell>
          <cell r="G896">
            <v>7.86</v>
          </cell>
          <cell r="H896">
            <v>8.4600000000000009</v>
          </cell>
          <cell r="I896">
            <v>8.91</v>
          </cell>
        </row>
        <row r="897">
          <cell r="A897">
            <v>97690</v>
          </cell>
          <cell r="B897">
            <v>0</v>
          </cell>
          <cell r="C897">
            <v>7.5</v>
          </cell>
          <cell r="D897">
            <v>0</v>
          </cell>
          <cell r="E897">
            <v>7.5</v>
          </cell>
          <cell r="F897">
            <v>7.65</v>
          </cell>
          <cell r="G897">
            <v>7.86</v>
          </cell>
          <cell r="H897">
            <v>8.4600000000000009</v>
          </cell>
          <cell r="I897">
            <v>8.91</v>
          </cell>
        </row>
        <row r="898">
          <cell r="A898">
            <v>97700</v>
          </cell>
          <cell r="B898">
            <v>0</v>
          </cell>
          <cell r="C898">
            <v>7.5</v>
          </cell>
          <cell r="D898">
            <v>0</v>
          </cell>
          <cell r="E898">
            <v>7.5</v>
          </cell>
          <cell r="F898">
            <v>7.65</v>
          </cell>
          <cell r="G898">
            <v>7.86</v>
          </cell>
          <cell r="H898">
            <v>8.4600000000000009</v>
          </cell>
          <cell r="I898">
            <v>8.91</v>
          </cell>
        </row>
        <row r="899">
          <cell r="A899">
            <v>97710</v>
          </cell>
          <cell r="B899">
            <v>0</v>
          </cell>
          <cell r="C899">
            <v>7.5</v>
          </cell>
          <cell r="D899">
            <v>0</v>
          </cell>
          <cell r="E899">
            <v>7.5</v>
          </cell>
          <cell r="F899">
            <v>7.65</v>
          </cell>
          <cell r="G899">
            <v>7.86</v>
          </cell>
          <cell r="H899">
            <v>8.4600000000000009</v>
          </cell>
          <cell r="I899">
            <v>8.91</v>
          </cell>
        </row>
        <row r="900">
          <cell r="A900">
            <v>97720</v>
          </cell>
          <cell r="B900">
            <v>0</v>
          </cell>
          <cell r="C900">
            <v>7.5</v>
          </cell>
          <cell r="D900">
            <v>0</v>
          </cell>
          <cell r="E900">
            <v>7.5</v>
          </cell>
          <cell r="F900">
            <v>7.65</v>
          </cell>
          <cell r="G900">
            <v>7.86</v>
          </cell>
          <cell r="H900">
            <v>8.4600000000000009</v>
          </cell>
          <cell r="I900">
            <v>8.91</v>
          </cell>
        </row>
        <row r="901">
          <cell r="A901">
            <v>97728.8</v>
          </cell>
          <cell r="B901" t="str">
            <v>BS</v>
          </cell>
          <cell r="C901">
            <v>7.5</v>
          </cell>
          <cell r="D901">
            <v>0</v>
          </cell>
          <cell r="E901">
            <v>7.5</v>
          </cell>
          <cell r="F901">
            <v>7.65</v>
          </cell>
          <cell r="G901">
            <v>7.86</v>
          </cell>
          <cell r="H901">
            <v>8.4600000000000009</v>
          </cell>
          <cell r="I901">
            <v>8.91</v>
          </cell>
        </row>
        <row r="902">
          <cell r="A902">
            <v>97730</v>
          </cell>
          <cell r="B902">
            <v>0</v>
          </cell>
          <cell r="C902">
            <v>7.5</v>
          </cell>
          <cell r="D902">
            <v>0</v>
          </cell>
          <cell r="E902">
            <v>7.5</v>
          </cell>
          <cell r="F902">
            <v>7.65</v>
          </cell>
          <cell r="G902">
            <v>7.86</v>
          </cell>
          <cell r="H902">
            <v>8.4600000000000009</v>
          </cell>
          <cell r="I902">
            <v>8.91</v>
          </cell>
        </row>
        <row r="903">
          <cell r="A903">
            <v>97740</v>
          </cell>
          <cell r="B903">
            <v>0</v>
          </cell>
          <cell r="C903">
            <v>7.5</v>
          </cell>
          <cell r="D903">
            <v>0</v>
          </cell>
          <cell r="E903">
            <v>7.5</v>
          </cell>
          <cell r="F903">
            <v>7.65</v>
          </cell>
          <cell r="G903">
            <v>7.86</v>
          </cell>
          <cell r="H903">
            <v>8.4600000000000009</v>
          </cell>
          <cell r="I903">
            <v>8.91</v>
          </cell>
        </row>
        <row r="904">
          <cell r="A904">
            <v>97750</v>
          </cell>
          <cell r="B904">
            <v>0</v>
          </cell>
          <cell r="C904">
            <v>7.5</v>
          </cell>
          <cell r="D904">
            <v>0</v>
          </cell>
          <cell r="E904">
            <v>7.5</v>
          </cell>
          <cell r="F904">
            <v>7.65</v>
          </cell>
          <cell r="G904">
            <v>7.86</v>
          </cell>
          <cell r="H904">
            <v>8.4600000000000009</v>
          </cell>
          <cell r="I904">
            <v>8.91</v>
          </cell>
        </row>
        <row r="905">
          <cell r="A905">
            <v>97758.8</v>
          </cell>
          <cell r="B905" t="str">
            <v>PX</v>
          </cell>
          <cell r="C905">
            <v>7.5</v>
          </cell>
          <cell r="D905">
            <v>0</v>
          </cell>
          <cell r="E905">
            <v>7.5</v>
          </cell>
          <cell r="F905">
            <v>7.65</v>
          </cell>
          <cell r="G905">
            <v>7.86</v>
          </cell>
          <cell r="H905">
            <v>8.4600000000000009</v>
          </cell>
          <cell r="I905">
            <v>8.91</v>
          </cell>
        </row>
        <row r="906">
          <cell r="A906">
            <v>97760</v>
          </cell>
          <cell r="B906">
            <v>0</v>
          </cell>
          <cell r="C906">
            <v>7.5</v>
          </cell>
          <cell r="D906">
            <v>0.02</v>
          </cell>
          <cell r="E906">
            <v>7.52</v>
          </cell>
          <cell r="F906">
            <v>7.67</v>
          </cell>
          <cell r="G906">
            <v>7.88</v>
          </cell>
          <cell r="H906">
            <v>8.48</v>
          </cell>
          <cell r="I906">
            <v>8.93</v>
          </cell>
        </row>
        <row r="907">
          <cell r="A907">
            <v>97770</v>
          </cell>
          <cell r="B907">
            <v>0</v>
          </cell>
          <cell r="C907">
            <v>7.5</v>
          </cell>
          <cell r="D907">
            <v>0.22</v>
          </cell>
          <cell r="E907">
            <v>7.72</v>
          </cell>
          <cell r="F907">
            <v>7.87</v>
          </cell>
          <cell r="G907">
            <v>8.08</v>
          </cell>
          <cell r="H907">
            <v>8.68</v>
          </cell>
          <cell r="I907">
            <v>9.129999999999999</v>
          </cell>
        </row>
        <row r="908">
          <cell r="A908">
            <v>97773.8</v>
          </cell>
          <cell r="B908" t="str">
            <v>PC</v>
          </cell>
          <cell r="C908">
            <v>7.5</v>
          </cell>
          <cell r="D908">
            <v>0.3</v>
          </cell>
          <cell r="E908">
            <v>7.8</v>
          </cell>
          <cell r="F908">
            <v>7.95</v>
          </cell>
          <cell r="G908">
            <v>8.16</v>
          </cell>
          <cell r="H908">
            <v>8.76</v>
          </cell>
          <cell r="I908">
            <v>9.2099999999999991</v>
          </cell>
        </row>
        <row r="909">
          <cell r="A909">
            <v>97780</v>
          </cell>
          <cell r="B909">
            <v>0</v>
          </cell>
          <cell r="C909">
            <v>7.5</v>
          </cell>
          <cell r="D909">
            <v>0.42</v>
          </cell>
          <cell r="E909">
            <v>7.92</v>
          </cell>
          <cell r="F909">
            <v>8.07</v>
          </cell>
          <cell r="G909">
            <v>8.2800000000000011</v>
          </cell>
          <cell r="H909">
            <v>8.8800000000000008</v>
          </cell>
          <cell r="I909">
            <v>9.33</v>
          </cell>
        </row>
        <row r="910">
          <cell r="A910">
            <v>97788.800000000003</v>
          </cell>
          <cell r="B910" t="str">
            <v>PY - MSE</v>
          </cell>
          <cell r="C910">
            <v>7.5</v>
          </cell>
          <cell r="D910">
            <v>0.6</v>
          </cell>
          <cell r="E910">
            <v>8.1</v>
          </cell>
          <cell r="F910">
            <v>8.25</v>
          </cell>
          <cell r="G910">
            <v>8.4600000000000009</v>
          </cell>
          <cell r="H910">
            <v>9.06</v>
          </cell>
          <cell r="I910">
            <v>9.51</v>
          </cell>
        </row>
        <row r="911">
          <cell r="A911">
            <v>97790</v>
          </cell>
          <cell r="B911">
            <v>0</v>
          </cell>
          <cell r="C911">
            <v>7.5</v>
          </cell>
          <cell r="D911">
            <v>0.6</v>
          </cell>
          <cell r="E911">
            <v>8.1</v>
          </cell>
          <cell r="F911">
            <v>8.25</v>
          </cell>
          <cell r="G911">
            <v>8.4600000000000009</v>
          </cell>
          <cell r="H911">
            <v>9.06</v>
          </cell>
          <cell r="I911">
            <v>9.51</v>
          </cell>
        </row>
        <row r="912">
          <cell r="A912">
            <v>97800</v>
          </cell>
          <cell r="B912">
            <v>0</v>
          </cell>
          <cell r="C912">
            <v>7.5</v>
          </cell>
          <cell r="D912">
            <v>0.6</v>
          </cell>
          <cell r="E912">
            <v>8.1</v>
          </cell>
          <cell r="F912">
            <v>8.25</v>
          </cell>
          <cell r="G912">
            <v>8.4600000000000009</v>
          </cell>
          <cell r="H912">
            <v>9.06</v>
          </cell>
          <cell r="I912">
            <v>9.51</v>
          </cell>
        </row>
        <row r="913">
          <cell r="A913">
            <v>97810</v>
          </cell>
          <cell r="B913">
            <v>0</v>
          </cell>
          <cell r="C913">
            <v>7.5</v>
          </cell>
          <cell r="D913">
            <v>0.6</v>
          </cell>
          <cell r="E913">
            <v>8.1</v>
          </cell>
          <cell r="F913">
            <v>8.25</v>
          </cell>
          <cell r="G913">
            <v>8.4600000000000009</v>
          </cell>
          <cell r="H913">
            <v>9.06</v>
          </cell>
          <cell r="I913">
            <v>9.51</v>
          </cell>
        </row>
        <row r="914">
          <cell r="A914">
            <v>97820</v>
          </cell>
          <cell r="B914">
            <v>0</v>
          </cell>
          <cell r="C914">
            <v>7.5</v>
          </cell>
          <cell r="D914">
            <v>0.6</v>
          </cell>
          <cell r="E914">
            <v>8.1</v>
          </cell>
          <cell r="F914">
            <v>8.25</v>
          </cell>
          <cell r="G914">
            <v>8.4600000000000009</v>
          </cell>
          <cell r="H914">
            <v>9.06</v>
          </cell>
          <cell r="I914">
            <v>9.51</v>
          </cell>
        </row>
        <row r="915">
          <cell r="A915">
            <v>97830</v>
          </cell>
          <cell r="B915">
            <v>0</v>
          </cell>
          <cell r="C915">
            <v>7.5</v>
          </cell>
          <cell r="D915">
            <v>0.6</v>
          </cell>
          <cell r="E915">
            <v>8.1</v>
          </cell>
          <cell r="F915">
            <v>8.25</v>
          </cell>
          <cell r="G915">
            <v>8.4600000000000009</v>
          </cell>
          <cell r="H915">
            <v>9.06</v>
          </cell>
          <cell r="I915">
            <v>9.51</v>
          </cell>
        </row>
        <row r="916">
          <cell r="A916">
            <v>97840</v>
          </cell>
          <cell r="B916">
            <v>0</v>
          </cell>
          <cell r="C916">
            <v>7.5</v>
          </cell>
          <cell r="D916">
            <v>0.6</v>
          </cell>
          <cell r="E916">
            <v>8.1</v>
          </cell>
          <cell r="F916">
            <v>8.25</v>
          </cell>
          <cell r="G916">
            <v>8.4600000000000009</v>
          </cell>
          <cell r="H916">
            <v>9.06</v>
          </cell>
          <cell r="I916">
            <v>9.51</v>
          </cell>
        </row>
        <row r="917">
          <cell r="A917">
            <v>97850</v>
          </cell>
          <cell r="B917">
            <v>0</v>
          </cell>
          <cell r="C917">
            <v>7.5</v>
          </cell>
          <cell r="D917">
            <v>0.6</v>
          </cell>
          <cell r="E917">
            <v>8.1</v>
          </cell>
          <cell r="F917">
            <v>8.25</v>
          </cell>
          <cell r="G917">
            <v>8.4600000000000009</v>
          </cell>
          <cell r="H917">
            <v>9.06</v>
          </cell>
          <cell r="I917">
            <v>9.51</v>
          </cell>
        </row>
        <row r="918">
          <cell r="A918">
            <v>97860</v>
          </cell>
          <cell r="B918">
            <v>0</v>
          </cell>
          <cell r="C918">
            <v>7.5</v>
          </cell>
          <cell r="D918">
            <v>0.6</v>
          </cell>
          <cell r="E918">
            <v>8.1</v>
          </cell>
          <cell r="F918">
            <v>8.25</v>
          </cell>
          <cell r="G918">
            <v>8.4600000000000009</v>
          </cell>
          <cell r="H918">
            <v>9.06</v>
          </cell>
          <cell r="I918">
            <v>9.51</v>
          </cell>
        </row>
        <row r="919">
          <cell r="A919">
            <v>97870</v>
          </cell>
          <cell r="B919">
            <v>0</v>
          </cell>
          <cell r="C919">
            <v>7.5</v>
          </cell>
          <cell r="D919">
            <v>0.6</v>
          </cell>
          <cell r="E919">
            <v>8.1</v>
          </cell>
          <cell r="F919">
            <v>8.25</v>
          </cell>
          <cell r="G919">
            <v>8.4600000000000009</v>
          </cell>
          <cell r="H919">
            <v>9.06</v>
          </cell>
          <cell r="I919">
            <v>9.51</v>
          </cell>
        </row>
        <row r="920">
          <cell r="A920">
            <v>97880</v>
          </cell>
          <cell r="B920">
            <v>0</v>
          </cell>
          <cell r="C920">
            <v>7.5</v>
          </cell>
          <cell r="D920">
            <v>0.6</v>
          </cell>
          <cell r="E920">
            <v>8.1</v>
          </cell>
          <cell r="F920">
            <v>8.25</v>
          </cell>
          <cell r="G920">
            <v>8.4600000000000009</v>
          </cell>
          <cell r="H920">
            <v>9.06</v>
          </cell>
          <cell r="I920">
            <v>9.51</v>
          </cell>
        </row>
        <row r="921">
          <cell r="A921">
            <v>97890</v>
          </cell>
          <cell r="B921">
            <v>0</v>
          </cell>
          <cell r="C921">
            <v>7.5</v>
          </cell>
          <cell r="D921">
            <v>0.6</v>
          </cell>
          <cell r="E921">
            <v>8.1</v>
          </cell>
          <cell r="F921">
            <v>8.25</v>
          </cell>
          <cell r="G921">
            <v>8.4600000000000009</v>
          </cell>
          <cell r="H921">
            <v>9.06</v>
          </cell>
          <cell r="I921">
            <v>9.51</v>
          </cell>
        </row>
        <row r="922">
          <cell r="A922">
            <v>97900</v>
          </cell>
          <cell r="B922">
            <v>0</v>
          </cell>
          <cell r="C922">
            <v>7.5</v>
          </cell>
          <cell r="D922">
            <v>0.6</v>
          </cell>
          <cell r="E922">
            <v>8.1</v>
          </cell>
          <cell r="F922">
            <v>8.25</v>
          </cell>
          <cell r="G922">
            <v>8.4600000000000009</v>
          </cell>
          <cell r="H922">
            <v>9.06</v>
          </cell>
          <cell r="I922">
            <v>9.51</v>
          </cell>
        </row>
        <row r="923">
          <cell r="A923">
            <v>97910</v>
          </cell>
          <cell r="B923">
            <v>0</v>
          </cell>
          <cell r="C923">
            <v>7.5</v>
          </cell>
          <cell r="D923">
            <v>0.6</v>
          </cell>
          <cell r="E923">
            <v>8.1</v>
          </cell>
          <cell r="F923">
            <v>8.25</v>
          </cell>
          <cell r="G923">
            <v>8.4600000000000009</v>
          </cell>
          <cell r="H923">
            <v>9.06</v>
          </cell>
          <cell r="I923">
            <v>9.51</v>
          </cell>
        </row>
        <row r="924">
          <cell r="A924">
            <v>97920</v>
          </cell>
          <cell r="B924">
            <v>0</v>
          </cell>
          <cell r="C924">
            <v>7.5</v>
          </cell>
          <cell r="D924">
            <v>0.6</v>
          </cell>
          <cell r="E924">
            <v>8.1</v>
          </cell>
          <cell r="F924">
            <v>8.25</v>
          </cell>
          <cell r="G924">
            <v>8.4600000000000009</v>
          </cell>
          <cell r="H924">
            <v>9.06</v>
          </cell>
          <cell r="I924">
            <v>9.51</v>
          </cell>
        </row>
        <row r="925">
          <cell r="A925">
            <v>97930</v>
          </cell>
          <cell r="B925">
            <v>0</v>
          </cell>
          <cell r="C925">
            <v>7.5</v>
          </cell>
          <cell r="D925">
            <v>0.6</v>
          </cell>
          <cell r="E925">
            <v>8.1</v>
          </cell>
          <cell r="F925">
            <v>8.25</v>
          </cell>
          <cell r="G925">
            <v>8.4600000000000009</v>
          </cell>
          <cell r="H925">
            <v>9.06</v>
          </cell>
          <cell r="I925">
            <v>9.51</v>
          </cell>
        </row>
        <row r="926">
          <cell r="A926">
            <v>97940</v>
          </cell>
          <cell r="B926">
            <v>0</v>
          </cell>
          <cell r="C926">
            <v>7.5</v>
          </cell>
          <cell r="D926">
            <v>0.6</v>
          </cell>
          <cell r="E926">
            <v>8.1</v>
          </cell>
          <cell r="F926">
            <v>8.25</v>
          </cell>
          <cell r="G926">
            <v>8.4600000000000009</v>
          </cell>
          <cell r="H926">
            <v>9.06</v>
          </cell>
          <cell r="I926">
            <v>9.51</v>
          </cell>
        </row>
        <row r="927">
          <cell r="A927">
            <v>97950</v>
          </cell>
          <cell r="B927">
            <v>0</v>
          </cell>
          <cell r="C927">
            <v>7.5</v>
          </cell>
          <cell r="D927">
            <v>0.6</v>
          </cell>
          <cell r="E927">
            <v>8.1</v>
          </cell>
          <cell r="F927">
            <v>8.25</v>
          </cell>
          <cell r="G927">
            <v>8.4600000000000009</v>
          </cell>
          <cell r="H927">
            <v>9.06</v>
          </cell>
          <cell r="I927">
            <v>9.51</v>
          </cell>
        </row>
        <row r="928">
          <cell r="A928">
            <v>97960</v>
          </cell>
          <cell r="B928">
            <v>0</v>
          </cell>
          <cell r="C928">
            <v>7.5</v>
          </cell>
          <cell r="D928">
            <v>0.6</v>
          </cell>
          <cell r="E928">
            <v>8.1</v>
          </cell>
          <cell r="F928">
            <v>8.25</v>
          </cell>
          <cell r="G928">
            <v>8.4600000000000009</v>
          </cell>
          <cell r="H928">
            <v>9.06</v>
          </cell>
          <cell r="I928">
            <v>9.51</v>
          </cell>
        </row>
        <row r="929">
          <cell r="A929">
            <v>97970</v>
          </cell>
          <cell r="B929">
            <v>0</v>
          </cell>
          <cell r="C929">
            <v>7.5</v>
          </cell>
          <cell r="D929">
            <v>0.6</v>
          </cell>
          <cell r="E929">
            <v>8.1</v>
          </cell>
          <cell r="F929">
            <v>8.25</v>
          </cell>
          <cell r="G929">
            <v>8.4600000000000009</v>
          </cell>
          <cell r="H929">
            <v>9.06</v>
          </cell>
          <cell r="I929">
            <v>9.51</v>
          </cell>
        </row>
        <row r="930">
          <cell r="A930">
            <v>97980</v>
          </cell>
          <cell r="B930">
            <v>0</v>
          </cell>
          <cell r="C930">
            <v>7.5</v>
          </cell>
          <cell r="D930">
            <v>0.6</v>
          </cell>
          <cell r="E930">
            <v>8.1</v>
          </cell>
          <cell r="F930">
            <v>8.25</v>
          </cell>
          <cell r="G930">
            <v>8.4600000000000009</v>
          </cell>
          <cell r="H930">
            <v>9.06</v>
          </cell>
          <cell r="I930">
            <v>9.51</v>
          </cell>
        </row>
        <row r="931">
          <cell r="A931">
            <v>97990</v>
          </cell>
          <cell r="B931">
            <v>0</v>
          </cell>
          <cell r="C931">
            <v>7.5</v>
          </cell>
          <cell r="D931">
            <v>0.6</v>
          </cell>
          <cell r="E931">
            <v>8.1</v>
          </cell>
          <cell r="F931">
            <v>8.25</v>
          </cell>
          <cell r="G931">
            <v>8.4600000000000009</v>
          </cell>
          <cell r="H931">
            <v>9.06</v>
          </cell>
          <cell r="I931">
            <v>9.51</v>
          </cell>
        </row>
        <row r="932">
          <cell r="A932">
            <v>98000</v>
          </cell>
          <cell r="B932">
            <v>0</v>
          </cell>
          <cell r="C932">
            <v>7.5</v>
          </cell>
          <cell r="D932">
            <v>0.6</v>
          </cell>
          <cell r="E932">
            <v>8.1</v>
          </cell>
          <cell r="F932">
            <v>8.25</v>
          </cell>
          <cell r="G932">
            <v>8.4600000000000009</v>
          </cell>
          <cell r="H932">
            <v>9.06</v>
          </cell>
          <cell r="I932">
            <v>9.51</v>
          </cell>
        </row>
        <row r="951">
          <cell r="A951">
            <v>98000</v>
          </cell>
          <cell r="B951">
            <v>0</v>
          </cell>
          <cell r="C951">
            <v>7.5</v>
          </cell>
          <cell r="D951">
            <v>0.6</v>
          </cell>
          <cell r="E951">
            <v>8.1</v>
          </cell>
          <cell r="F951">
            <v>8.25</v>
          </cell>
          <cell r="G951">
            <v>8.4600000000000009</v>
          </cell>
          <cell r="H951">
            <v>9.06</v>
          </cell>
          <cell r="I951">
            <v>9.51</v>
          </cell>
        </row>
        <row r="952">
          <cell r="A952">
            <v>98010</v>
          </cell>
          <cell r="B952">
            <v>0</v>
          </cell>
          <cell r="C952">
            <v>7.5</v>
          </cell>
          <cell r="D952">
            <v>0.6</v>
          </cell>
          <cell r="E952">
            <v>8.1</v>
          </cell>
          <cell r="F952">
            <v>8.25</v>
          </cell>
          <cell r="G952">
            <v>8.4600000000000009</v>
          </cell>
          <cell r="H952">
            <v>9.06</v>
          </cell>
          <cell r="I952">
            <v>9.51</v>
          </cell>
        </row>
        <row r="953">
          <cell r="A953">
            <v>98020</v>
          </cell>
          <cell r="B953">
            <v>0</v>
          </cell>
          <cell r="C953">
            <v>7.5</v>
          </cell>
          <cell r="D953">
            <v>0.6</v>
          </cell>
          <cell r="E953">
            <v>8.1</v>
          </cell>
          <cell r="F953">
            <v>8.25</v>
          </cell>
          <cell r="G953">
            <v>8.4600000000000009</v>
          </cell>
          <cell r="H953">
            <v>9.06</v>
          </cell>
          <cell r="I953">
            <v>9.51</v>
          </cell>
        </row>
        <row r="954">
          <cell r="A954">
            <v>98030</v>
          </cell>
          <cell r="B954">
            <v>0</v>
          </cell>
          <cell r="C954">
            <v>7.5</v>
          </cell>
          <cell r="D954">
            <v>0.6</v>
          </cell>
          <cell r="E954">
            <v>8.1</v>
          </cell>
          <cell r="F954">
            <v>8.25</v>
          </cell>
          <cell r="G954">
            <v>8.4600000000000009</v>
          </cell>
          <cell r="H954">
            <v>9.06</v>
          </cell>
          <cell r="I954">
            <v>9.51</v>
          </cell>
        </row>
        <row r="955">
          <cell r="A955">
            <v>98040</v>
          </cell>
          <cell r="B955">
            <v>0</v>
          </cell>
          <cell r="C955">
            <v>7.5</v>
          </cell>
          <cell r="D955">
            <v>0.6</v>
          </cell>
          <cell r="E955">
            <v>8.1</v>
          </cell>
          <cell r="F955">
            <v>8.25</v>
          </cell>
          <cell r="G955">
            <v>8.4600000000000009</v>
          </cell>
          <cell r="H955">
            <v>9.06</v>
          </cell>
          <cell r="I955">
            <v>9.51</v>
          </cell>
        </row>
        <row r="956">
          <cell r="A956">
            <v>98050</v>
          </cell>
          <cell r="B956">
            <v>0</v>
          </cell>
          <cell r="C956">
            <v>7.5</v>
          </cell>
          <cell r="D956">
            <v>0.6</v>
          </cell>
          <cell r="E956">
            <v>8.1</v>
          </cell>
          <cell r="F956">
            <v>8.25</v>
          </cell>
          <cell r="G956">
            <v>8.4600000000000009</v>
          </cell>
          <cell r="H956">
            <v>9.06</v>
          </cell>
          <cell r="I956">
            <v>9.51</v>
          </cell>
        </row>
        <row r="957">
          <cell r="A957">
            <v>98060</v>
          </cell>
          <cell r="B957">
            <v>0</v>
          </cell>
          <cell r="C957">
            <v>7.5</v>
          </cell>
          <cell r="D957">
            <v>0.6</v>
          </cell>
          <cell r="E957">
            <v>8.1</v>
          </cell>
          <cell r="F957">
            <v>8.25</v>
          </cell>
          <cell r="G957">
            <v>8.4600000000000009</v>
          </cell>
          <cell r="H957">
            <v>9.06</v>
          </cell>
          <cell r="I957">
            <v>9.51</v>
          </cell>
        </row>
        <row r="958">
          <cell r="A958">
            <v>98070</v>
          </cell>
          <cell r="B958">
            <v>0</v>
          </cell>
          <cell r="C958">
            <v>7.5</v>
          </cell>
          <cell r="D958">
            <v>0.6</v>
          </cell>
          <cell r="E958">
            <v>8.1</v>
          </cell>
          <cell r="F958">
            <v>8.25</v>
          </cell>
          <cell r="G958">
            <v>8.4600000000000009</v>
          </cell>
          <cell r="H958">
            <v>9.06</v>
          </cell>
          <cell r="I958">
            <v>9.51</v>
          </cell>
        </row>
        <row r="959">
          <cell r="A959">
            <v>98080</v>
          </cell>
          <cell r="B959">
            <v>0</v>
          </cell>
          <cell r="C959">
            <v>7.5</v>
          </cell>
          <cell r="D959">
            <v>0.6</v>
          </cell>
          <cell r="E959">
            <v>8.1</v>
          </cell>
          <cell r="F959">
            <v>8.25</v>
          </cell>
          <cell r="G959">
            <v>8.4600000000000009</v>
          </cell>
          <cell r="H959">
            <v>9.06</v>
          </cell>
          <cell r="I959">
            <v>9.51</v>
          </cell>
        </row>
        <row r="960">
          <cell r="A960">
            <v>98090</v>
          </cell>
          <cell r="B960">
            <v>0</v>
          </cell>
          <cell r="C960">
            <v>7.5</v>
          </cell>
          <cell r="D960">
            <v>0.6</v>
          </cell>
          <cell r="E960">
            <v>8.1</v>
          </cell>
          <cell r="F960">
            <v>8.25</v>
          </cell>
          <cell r="G960">
            <v>8.4600000000000009</v>
          </cell>
          <cell r="H960">
            <v>9.06</v>
          </cell>
          <cell r="I960">
            <v>9.51</v>
          </cell>
        </row>
        <row r="961">
          <cell r="A961">
            <v>98100</v>
          </cell>
          <cell r="B961">
            <v>0</v>
          </cell>
          <cell r="C961">
            <v>7.5</v>
          </cell>
          <cell r="D961">
            <v>0.6</v>
          </cell>
          <cell r="E961">
            <v>8.1</v>
          </cell>
          <cell r="F961">
            <v>8.25</v>
          </cell>
          <cell r="G961">
            <v>8.4600000000000009</v>
          </cell>
          <cell r="H961">
            <v>9.06</v>
          </cell>
          <cell r="I961">
            <v>9.51</v>
          </cell>
        </row>
        <row r="962">
          <cell r="A962">
            <v>98110</v>
          </cell>
          <cell r="B962">
            <v>0</v>
          </cell>
          <cell r="C962">
            <v>7.5</v>
          </cell>
          <cell r="D962">
            <v>0.6</v>
          </cell>
          <cell r="E962">
            <v>8.1</v>
          </cell>
          <cell r="F962">
            <v>8.25</v>
          </cell>
          <cell r="G962">
            <v>8.4600000000000009</v>
          </cell>
          <cell r="H962">
            <v>9.06</v>
          </cell>
          <cell r="I962">
            <v>9.51</v>
          </cell>
        </row>
        <row r="963">
          <cell r="A963">
            <v>98116.9</v>
          </cell>
          <cell r="B963" t="str">
            <v>PY - MSE</v>
          </cell>
          <cell r="C963">
            <v>7.5</v>
          </cell>
          <cell r="D963">
            <v>0.6</v>
          </cell>
          <cell r="E963">
            <v>8.1</v>
          </cell>
          <cell r="F963">
            <v>8.25</v>
          </cell>
          <cell r="G963">
            <v>8.4600000000000009</v>
          </cell>
          <cell r="H963">
            <v>9.06</v>
          </cell>
          <cell r="I963">
            <v>9.51</v>
          </cell>
        </row>
        <row r="964">
          <cell r="A964">
            <v>98120</v>
          </cell>
          <cell r="B964">
            <v>0</v>
          </cell>
          <cell r="C964">
            <v>7.5</v>
          </cell>
          <cell r="D964">
            <v>0.53</v>
          </cell>
          <cell r="E964">
            <v>8.0299999999999994</v>
          </cell>
          <cell r="F964">
            <v>8.18</v>
          </cell>
          <cell r="G964">
            <v>8.39</v>
          </cell>
          <cell r="H964">
            <v>8.99</v>
          </cell>
          <cell r="I964">
            <v>9.44</v>
          </cell>
        </row>
        <row r="965">
          <cell r="A965">
            <v>98130</v>
          </cell>
          <cell r="B965">
            <v>0</v>
          </cell>
          <cell r="C965">
            <v>7.5</v>
          </cell>
          <cell r="D965">
            <v>0.33</v>
          </cell>
          <cell r="E965">
            <v>7.83</v>
          </cell>
          <cell r="F965">
            <v>7.98</v>
          </cell>
          <cell r="G965">
            <v>8.1900000000000013</v>
          </cell>
          <cell r="H965">
            <v>8.7900000000000009</v>
          </cell>
          <cell r="I965">
            <v>9.24</v>
          </cell>
        </row>
        <row r="966">
          <cell r="A966">
            <v>98131.9</v>
          </cell>
          <cell r="B966" t="str">
            <v>PT</v>
          </cell>
          <cell r="C966">
            <v>7.5</v>
          </cell>
          <cell r="D966">
            <v>0.3</v>
          </cell>
          <cell r="E966">
            <v>7.8</v>
          </cell>
          <cell r="F966">
            <v>7.95</v>
          </cell>
          <cell r="G966">
            <v>8.16</v>
          </cell>
          <cell r="H966">
            <v>8.76</v>
          </cell>
          <cell r="I966">
            <v>9.2099999999999991</v>
          </cell>
        </row>
        <row r="967">
          <cell r="A967">
            <v>98140</v>
          </cell>
          <cell r="B967">
            <v>0</v>
          </cell>
          <cell r="C967">
            <v>7.5</v>
          </cell>
          <cell r="D967">
            <v>0.13</v>
          </cell>
          <cell r="E967">
            <v>7.63</v>
          </cell>
          <cell r="F967">
            <v>7.78</v>
          </cell>
          <cell r="G967">
            <v>7.99</v>
          </cell>
          <cell r="H967">
            <v>8.59</v>
          </cell>
          <cell r="I967">
            <v>9.0399999999999991</v>
          </cell>
        </row>
        <row r="968">
          <cell r="A968">
            <v>98146.9</v>
          </cell>
          <cell r="B968" t="str">
            <v>PX</v>
          </cell>
          <cell r="C968">
            <v>7.5</v>
          </cell>
          <cell r="D968">
            <v>0</v>
          </cell>
          <cell r="E968">
            <v>7.5</v>
          </cell>
          <cell r="F968">
            <v>7.65</v>
          </cell>
          <cell r="G968">
            <v>7.86</v>
          </cell>
          <cell r="H968">
            <v>8.4600000000000009</v>
          </cell>
          <cell r="I968">
            <v>8.91</v>
          </cell>
        </row>
        <row r="969">
          <cell r="A969">
            <v>98150</v>
          </cell>
          <cell r="B969">
            <v>0</v>
          </cell>
          <cell r="C969">
            <v>7.5</v>
          </cell>
          <cell r="D969">
            <v>0</v>
          </cell>
          <cell r="E969">
            <v>7.5</v>
          </cell>
          <cell r="F969">
            <v>7.65</v>
          </cell>
          <cell r="G969">
            <v>7.86</v>
          </cell>
          <cell r="H969">
            <v>8.4600000000000009</v>
          </cell>
          <cell r="I969">
            <v>8.91</v>
          </cell>
        </row>
        <row r="970">
          <cell r="A970">
            <v>98160</v>
          </cell>
          <cell r="B970">
            <v>0</v>
          </cell>
          <cell r="C970">
            <v>7.5</v>
          </cell>
          <cell r="D970">
            <v>0</v>
          </cell>
          <cell r="E970">
            <v>7.5</v>
          </cell>
          <cell r="F970">
            <v>7.65</v>
          </cell>
          <cell r="G970">
            <v>7.86</v>
          </cell>
          <cell r="H970">
            <v>8.4600000000000009</v>
          </cell>
          <cell r="I970">
            <v>8.91</v>
          </cell>
        </row>
        <row r="971">
          <cell r="A971">
            <v>98170</v>
          </cell>
          <cell r="B971">
            <v>0</v>
          </cell>
          <cell r="C971">
            <v>7.5</v>
          </cell>
          <cell r="D971">
            <v>0</v>
          </cell>
          <cell r="E971">
            <v>7.5</v>
          </cell>
          <cell r="F971">
            <v>7.65</v>
          </cell>
          <cell r="G971">
            <v>7.86</v>
          </cell>
          <cell r="H971">
            <v>8.4600000000000009</v>
          </cell>
          <cell r="I971">
            <v>8.91</v>
          </cell>
        </row>
        <row r="972">
          <cell r="A972">
            <v>98176.9</v>
          </cell>
          <cell r="B972" t="str">
            <v>BS</v>
          </cell>
          <cell r="C972">
            <v>7.5</v>
          </cell>
          <cell r="D972">
            <v>0</v>
          </cell>
          <cell r="E972">
            <v>7.5</v>
          </cell>
          <cell r="F972">
            <v>7.65</v>
          </cell>
          <cell r="G972">
            <v>7.86</v>
          </cell>
          <cell r="H972">
            <v>8.4600000000000009</v>
          </cell>
          <cell r="I972">
            <v>8.91</v>
          </cell>
        </row>
        <row r="973">
          <cell r="A973">
            <v>98180</v>
          </cell>
          <cell r="B973">
            <v>0</v>
          </cell>
          <cell r="C973">
            <v>7.5</v>
          </cell>
          <cell r="D973">
            <v>0</v>
          </cell>
          <cell r="E973">
            <v>7.5</v>
          </cell>
          <cell r="F973">
            <v>7.65</v>
          </cell>
          <cell r="G973">
            <v>7.86</v>
          </cell>
          <cell r="H973">
            <v>8.4600000000000009</v>
          </cell>
          <cell r="I973">
            <v>8.91</v>
          </cell>
        </row>
        <row r="974">
          <cell r="A974">
            <v>98190</v>
          </cell>
          <cell r="B974">
            <v>0</v>
          </cell>
          <cell r="C974">
            <v>7.5</v>
          </cell>
          <cell r="D974">
            <v>0</v>
          </cell>
          <cell r="E974">
            <v>7.5</v>
          </cell>
          <cell r="F974">
            <v>7.65</v>
          </cell>
          <cell r="G974">
            <v>7.86</v>
          </cell>
          <cell r="H974">
            <v>8.4600000000000009</v>
          </cell>
          <cell r="I974">
            <v>8.91</v>
          </cell>
        </row>
        <row r="975">
          <cell r="A975">
            <v>98191.48</v>
          </cell>
          <cell r="B975" t="str">
            <v>BS</v>
          </cell>
          <cell r="C975">
            <v>7.5</v>
          </cell>
          <cell r="D975">
            <v>0</v>
          </cell>
          <cell r="E975">
            <v>7.5</v>
          </cell>
          <cell r="F975">
            <v>7.65</v>
          </cell>
          <cell r="G975">
            <v>7.86</v>
          </cell>
          <cell r="H975">
            <v>8.4600000000000009</v>
          </cell>
          <cell r="I975">
            <v>8.91</v>
          </cell>
        </row>
        <row r="976">
          <cell r="A976">
            <v>98200</v>
          </cell>
          <cell r="B976">
            <v>0</v>
          </cell>
          <cell r="C976">
            <v>7.5</v>
          </cell>
          <cell r="D976">
            <v>0</v>
          </cell>
          <cell r="E976">
            <v>7.5</v>
          </cell>
          <cell r="F976">
            <v>7.65</v>
          </cell>
          <cell r="G976">
            <v>7.86</v>
          </cell>
          <cell r="H976">
            <v>8.4600000000000009</v>
          </cell>
          <cell r="I976">
            <v>8.91</v>
          </cell>
        </row>
        <row r="977">
          <cell r="A977">
            <v>98210</v>
          </cell>
          <cell r="B977">
            <v>0</v>
          </cell>
          <cell r="C977">
            <v>7.5</v>
          </cell>
          <cell r="D977">
            <v>0</v>
          </cell>
          <cell r="E977">
            <v>7.5</v>
          </cell>
          <cell r="F977">
            <v>7.65</v>
          </cell>
          <cell r="G977">
            <v>7.86</v>
          </cell>
          <cell r="H977">
            <v>8.4600000000000009</v>
          </cell>
          <cell r="I977">
            <v>8.91</v>
          </cell>
        </row>
        <row r="978">
          <cell r="A978">
            <v>98220</v>
          </cell>
          <cell r="B978">
            <v>0</v>
          </cell>
          <cell r="C978">
            <v>7.5</v>
          </cell>
          <cell r="D978">
            <v>0</v>
          </cell>
          <cell r="E978">
            <v>7.5</v>
          </cell>
          <cell r="F978">
            <v>7.65</v>
          </cell>
          <cell r="G978">
            <v>7.86</v>
          </cell>
          <cell r="H978">
            <v>8.4600000000000009</v>
          </cell>
          <cell r="I978">
            <v>8.91</v>
          </cell>
        </row>
        <row r="979">
          <cell r="A979">
            <v>98221.48</v>
          </cell>
          <cell r="B979" t="str">
            <v>PX</v>
          </cell>
          <cell r="C979">
            <v>7.5</v>
          </cell>
          <cell r="D979">
            <v>0</v>
          </cell>
          <cell r="E979">
            <v>7.5</v>
          </cell>
          <cell r="F979">
            <v>7.65</v>
          </cell>
          <cell r="G979">
            <v>7.86</v>
          </cell>
          <cell r="H979">
            <v>8.4600000000000009</v>
          </cell>
          <cell r="I979">
            <v>8.91</v>
          </cell>
        </row>
        <row r="980">
          <cell r="A980">
            <v>98230</v>
          </cell>
          <cell r="B980">
            <v>0</v>
          </cell>
          <cell r="C980">
            <v>7.5</v>
          </cell>
          <cell r="D980">
            <v>0.17</v>
          </cell>
          <cell r="E980">
            <v>7.67</v>
          </cell>
          <cell r="F980">
            <v>7.82</v>
          </cell>
          <cell r="G980">
            <v>8.0300000000000011</v>
          </cell>
          <cell r="H980">
            <v>8.6300000000000008</v>
          </cell>
          <cell r="I980">
            <v>9.08</v>
          </cell>
        </row>
        <row r="981">
          <cell r="A981">
            <v>98236.479999999996</v>
          </cell>
          <cell r="B981" t="str">
            <v>PC</v>
          </cell>
          <cell r="C981">
            <v>7.5</v>
          </cell>
          <cell r="D981">
            <v>0.3</v>
          </cell>
          <cell r="E981">
            <v>7.8</v>
          </cell>
          <cell r="F981">
            <v>7.95</v>
          </cell>
          <cell r="G981">
            <v>8.16</v>
          </cell>
          <cell r="H981">
            <v>8.76</v>
          </cell>
          <cell r="I981">
            <v>9.2099999999999991</v>
          </cell>
        </row>
        <row r="982">
          <cell r="A982">
            <v>98240</v>
          </cell>
          <cell r="B982">
            <v>0</v>
          </cell>
          <cell r="C982">
            <v>7.5</v>
          </cell>
          <cell r="D982">
            <v>0.37</v>
          </cell>
          <cell r="E982">
            <v>7.87</v>
          </cell>
          <cell r="F982">
            <v>8.02</v>
          </cell>
          <cell r="G982">
            <v>8.23</v>
          </cell>
          <cell r="H982">
            <v>8.83</v>
          </cell>
          <cell r="I982">
            <v>9.2799999999999994</v>
          </cell>
        </row>
        <row r="983">
          <cell r="A983">
            <v>98250</v>
          </cell>
          <cell r="B983">
            <v>0</v>
          </cell>
          <cell r="C983">
            <v>7.5</v>
          </cell>
          <cell r="D983">
            <v>0.56999999999999995</v>
          </cell>
          <cell r="E983">
            <v>8.07</v>
          </cell>
          <cell r="F983">
            <v>8.2200000000000006</v>
          </cell>
          <cell r="G983">
            <v>8.4300000000000015</v>
          </cell>
          <cell r="H983">
            <v>9.0300000000000011</v>
          </cell>
          <cell r="I983">
            <v>9.48</v>
          </cell>
        </row>
        <row r="984">
          <cell r="A984">
            <v>98251.48</v>
          </cell>
          <cell r="B984" t="str">
            <v>PY - MSE</v>
          </cell>
          <cell r="C984">
            <v>7.5</v>
          </cell>
          <cell r="D984">
            <v>0.6</v>
          </cell>
          <cell r="E984">
            <v>8.1</v>
          </cell>
          <cell r="F984">
            <v>8.25</v>
          </cell>
          <cell r="G984">
            <v>8.4600000000000009</v>
          </cell>
          <cell r="H984">
            <v>9.06</v>
          </cell>
          <cell r="I984">
            <v>9.51</v>
          </cell>
        </row>
        <row r="985">
          <cell r="A985">
            <v>98260</v>
          </cell>
          <cell r="B985">
            <v>0</v>
          </cell>
          <cell r="C985">
            <v>7.5</v>
          </cell>
          <cell r="D985">
            <v>0.6</v>
          </cell>
          <cell r="E985">
            <v>8.1</v>
          </cell>
          <cell r="F985">
            <v>8.25</v>
          </cell>
          <cell r="G985">
            <v>8.4600000000000009</v>
          </cell>
          <cell r="H985">
            <v>9.06</v>
          </cell>
          <cell r="I985">
            <v>9.51</v>
          </cell>
        </row>
        <row r="986">
          <cell r="A986">
            <v>98270</v>
          </cell>
          <cell r="B986">
            <v>0</v>
          </cell>
          <cell r="C986">
            <v>7.5</v>
          </cell>
          <cell r="D986">
            <v>0.6</v>
          </cell>
          <cell r="E986">
            <v>8.1</v>
          </cell>
          <cell r="F986">
            <v>8.25</v>
          </cell>
          <cell r="G986">
            <v>8.4600000000000009</v>
          </cell>
          <cell r="H986">
            <v>9.06</v>
          </cell>
          <cell r="I986">
            <v>9.51</v>
          </cell>
        </row>
        <row r="987">
          <cell r="A987">
            <v>98280</v>
          </cell>
          <cell r="B987">
            <v>0</v>
          </cell>
          <cell r="C987">
            <v>7.5</v>
          </cell>
          <cell r="D987">
            <v>0.6</v>
          </cell>
          <cell r="E987">
            <v>8.1</v>
          </cell>
          <cell r="F987">
            <v>8.25</v>
          </cell>
          <cell r="G987">
            <v>8.4600000000000009</v>
          </cell>
          <cell r="H987">
            <v>9.06</v>
          </cell>
          <cell r="I987">
            <v>9.51</v>
          </cell>
        </row>
        <row r="988">
          <cell r="A988">
            <v>98290</v>
          </cell>
          <cell r="B988">
            <v>0</v>
          </cell>
          <cell r="C988">
            <v>7.5</v>
          </cell>
          <cell r="D988">
            <v>0.6</v>
          </cell>
          <cell r="E988">
            <v>8.1</v>
          </cell>
          <cell r="F988">
            <v>8.25</v>
          </cell>
          <cell r="G988">
            <v>8.4600000000000009</v>
          </cell>
          <cell r="H988">
            <v>9.06</v>
          </cell>
          <cell r="I988">
            <v>9.51</v>
          </cell>
        </row>
        <row r="989">
          <cell r="A989">
            <v>98300</v>
          </cell>
          <cell r="B989">
            <v>0</v>
          </cell>
          <cell r="C989">
            <v>7.5</v>
          </cell>
          <cell r="D989">
            <v>0.6</v>
          </cell>
          <cell r="E989">
            <v>8.1</v>
          </cell>
          <cell r="F989">
            <v>8.25</v>
          </cell>
          <cell r="G989">
            <v>8.4600000000000009</v>
          </cell>
          <cell r="H989">
            <v>9.06</v>
          </cell>
          <cell r="I989">
            <v>9.51</v>
          </cell>
        </row>
        <row r="990">
          <cell r="A990">
            <v>98310</v>
          </cell>
          <cell r="B990">
            <v>0</v>
          </cell>
          <cell r="C990">
            <v>7.5</v>
          </cell>
          <cell r="D990">
            <v>0.6</v>
          </cell>
          <cell r="E990">
            <v>8.1</v>
          </cell>
          <cell r="F990">
            <v>8.25</v>
          </cell>
          <cell r="G990">
            <v>8.4600000000000009</v>
          </cell>
          <cell r="H990">
            <v>9.06</v>
          </cell>
          <cell r="I990">
            <v>9.51</v>
          </cell>
        </row>
        <row r="991">
          <cell r="A991">
            <v>98320</v>
          </cell>
          <cell r="B991">
            <v>0</v>
          </cell>
          <cell r="C991">
            <v>7.5</v>
          </cell>
          <cell r="D991">
            <v>0.6</v>
          </cell>
          <cell r="E991">
            <v>8.1</v>
          </cell>
          <cell r="F991">
            <v>8.25</v>
          </cell>
          <cell r="G991">
            <v>8.4600000000000009</v>
          </cell>
          <cell r="H991">
            <v>9.06</v>
          </cell>
          <cell r="I991">
            <v>9.51</v>
          </cell>
        </row>
        <row r="992">
          <cell r="A992">
            <v>98330</v>
          </cell>
          <cell r="B992">
            <v>0</v>
          </cell>
          <cell r="C992">
            <v>7.5</v>
          </cell>
          <cell r="D992">
            <v>0.6</v>
          </cell>
          <cell r="E992">
            <v>8.1</v>
          </cell>
          <cell r="F992">
            <v>8.25</v>
          </cell>
          <cell r="G992">
            <v>8.4600000000000009</v>
          </cell>
          <cell r="H992">
            <v>9.06</v>
          </cell>
          <cell r="I992">
            <v>9.51</v>
          </cell>
        </row>
        <row r="993">
          <cell r="A993">
            <v>98340</v>
          </cell>
          <cell r="B993">
            <v>0</v>
          </cell>
          <cell r="C993">
            <v>7.5</v>
          </cell>
          <cell r="D993">
            <v>0.6</v>
          </cell>
          <cell r="E993">
            <v>8.1</v>
          </cell>
          <cell r="F993">
            <v>8.25</v>
          </cell>
          <cell r="G993">
            <v>8.4600000000000009</v>
          </cell>
          <cell r="H993">
            <v>9.06</v>
          </cell>
          <cell r="I993">
            <v>9.51</v>
          </cell>
        </row>
        <row r="994">
          <cell r="A994">
            <v>98350</v>
          </cell>
          <cell r="B994">
            <v>0</v>
          </cell>
          <cell r="C994">
            <v>7.5</v>
          </cell>
          <cell r="D994">
            <v>0.6</v>
          </cell>
          <cell r="E994">
            <v>8.1</v>
          </cell>
          <cell r="F994">
            <v>8.25</v>
          </cell>
          <cell r="G994">
            <v>8.4600000000000009</v>
          </cell>
          <cell r="H994">
            <v>9.06</v>
          </cell>
          <cell r="I994">
            <v>9.51</v>
          </cell>
        </row>
        <row r="995">
          <cell r="A995">
            <v>98360</v>
          </cell>
          <cell r="B995">
            <v>0</v>
          </cell>
          <cell r="C995">
            <v>7.5</v>
          </cell>
          <cell r="D995">
            <v>0.6</v>
          </cell>
          <cell r="E995">
            <v>8.1</v>
          </cell>
          <cell r="F995">
            <v>8.25</v>
          </cell>
          <cell r="G995">
            <v>8.4600000000000009</v>
          </cell>
          <cell r="H995">
            <v>9.06</v>
          </cell>
          <cell r="I995">
            <v>9.51</v>
          </cell>
        </row>
        <row r="996">
          <cell r="A996">
            <v>98370</v>
          </cell>
          <cell r="B996">
            <v>0</v>
          </cell>
          <cell r="C996">
            <v>7.5</v>
          </cell>
          <cell r="D996">
            <v>0.6</v>
          </cell>
          <cell r="E996">
            <v>8.1</v>
          </cell>
          <cell r="F996">
            <v>8.25</v>
          </cell>
          <cell r="G996">
            <v>8.4600000000000009</v>
          </cell>
          <cell r="H996">
            <v>9.06</v>
          </cell>
          <cell r="I996">
            <v>9.51</v>
          </cell>
        </row>
        <row r="997">
          <cell r="A997">
            <v>98380</v>
          </cell>
          <cell r="B997">
            <v>0</v>
          </cell>
          <cell r="C997">
            <v>7.5</v>
          </cell>
          <cell r="D997">
            <v>0.6</v>
          </cell>
          <cell r="E997">
            <v>8.1</v>
          </cell>
          <cell r="F997">
            <v>8.25</v>
          </cell>
          <cell r="G997">
            <v>8.4600000000000009</v>
          </cell>
          <cell r="H997">
            <v>9.06</v>
          </cell>
          <cell r="I997">
            <v>9.51</v>
          </cell>
        </row>
        <row r="998">
          <cell r="A998">
            <v>98390</v>
          </cell>
          <cell r="B998">
            <v>0</v>
          </cell>
          <cell r="C998">
            <v>7.5</v>
          </cell>
          <cell r="D998">
            <v>0.6</v>
          </cell>
          <cell r="E998">
            <v>8.1</v>
          </cell>
          <cell r="F998">
            <v>8.25</v>
          </cell>
          <cell r="G998">
            <v>8.4600000000000009</v>
          </cell>
          <cell r="H998">
            <v>9.06</v>
          </cell>
          <cell r="I998">
            <v>9.51</v>
          </cell>
        </row>
        <row r="999">
          <cell r="A999">
            <v>98400</v>
          </cell>
          <cell r="B999">
            <v>0</v>
          </cell>
          <cell r="C999">
            <v>7.5</v>
          </cell>
          <cell r="D999">
            <v>0.6</v>
          </cell>
          <cell r="E999">
            <v>8.1</v>
          </cell>
          <cell r="F999">
            <v>8.25</v>
          </cell>
          <cell r="G999">
            <v>8.4600000000000009</v>
          </cell>
          <cell r="H999">
            <v>9.06</v>
          </cell>
          <cell r="I999">
            <v>9.51</v>
          </cell>
        </row>
        <row r="1000">
          <cell r="A1000">
            <v>98410</v>
          </cell>
          <cell r="B1000">
            <v>0</v>
          </cell>
          <cell r="C1000">
            <v>7.5</v>
          </cell>
          <cell r="D1000">
            <v>0.6</v>
          </cell>
          <cell r="E1000">
            <v>8.1</v>
          </cell>
          <cell r="F1000">
            <v>8.25</v>
          </cell>
          <cell r="G1000">
            <v>8.4600000000000009</v>
          </cell>
          <cell r="H1000">
            <v>9.06</v>
          </cell>
          <cell r="I1000">
            <v>9.51</v>
          </cell>
        </row>
        <row r="1001">
          <cell r="A1001">
            <v>98420</v>
          </cell>
          <cell r="B1001">
            <v>0</v>
          </cell>
          <cell r="C1001">
            <v>7.5</v>
          </cell>
          <cell r="D1001">
            <v>0.6</v>
          </cell>
          <cell r="E1001">
            <v>8.1</v>
          </cell>
          <cell r="F1001">
            <v>8.25</v>
          </cell>
          <cell r="G1001">
            <v>8.4600000000000009</v>
          </cell>
          <cell r="H1001">
            <v>9.06</v>
          </cell>
          <cell r="I1001">
            <v>9.51</v>
          </cell>
        </row>
        <row r="1002">
          <cell r="A1002">
            <v>98430</v>
          </cell>
          <cell r="B1002">
            <v>0</v>
          </cell>
          <cell r="C1002">
            <v>7.5</v>
          </cell>
          <cell r="D1002">
            <v>0.6</v>
          </cell>
          <cell r="E1002">
            <v>8.1</v>
          </cell>
          <cell r="F1002">
            <v>8.25</v>
          </cell>
          <cell r="G1002">
            <v>8.4600000000000009</v>
          </cell>
          <cell r="H1002">
            <v>9.06</v>
          </cell>
          <cell r="I1002">
            <v>9.51</v>
          </cell>
        </row>
        <row r="1003">
          <cell r="A1003">
            <v>98440</v>
          </cell>
          <cell r="B1003">
            <v>0</v>
          </cell>
          <cell r="C1003">
            <v>7.5</v>
          </cell>
          <cell r="D1003">
            <v>0.6</v>
          </cell>
          <cell r="E1003">
            <v>8.1</v>
          </cell>
          <cell r="F1003">
            <v>8.25</v>
          </cell>
          <cell r="G1003">
            <v>8.4600000000000009</v>
          </cell>
          <cell r="H1003">
            <v>9.06</v>
          </cell>
          <cell r="I1003">
            <v>9.51</v>
          </cell>
        </row>
        <row r="1004">
          <cell r="A1004">
            <v>98450</v>
          </cell>
          <cell r="B1004">
            <v>0</v>
          </cell>
          <cell r="C1004">
            <v>7.5</v>
          </cell>
          <cell r="D1004">
            <v>0.6</v>
          </cell>
          <cell r="E1004">
            <v>8.1</v>
          </cell>
          <cell r="F1004">
            <v>8.25</v>
          </cell>
          <cell r="G1004">
            <v>8.4600000000000009</v>
          </cell>
          <cell r="H1004">
            <v>9.06</v>
          </cell>
          <cell r="I1004">
            <v>9.51</v>
          </cell>
        </row>
        <row r="1005">
          <cell r="A1005">
            <v>98460</v>
          </cell>
          <cell r="B1005">
            <v>0</v>
          </cell>
          <cell r="C1005">
            <v>7.5</v>
          </cell>
          <cell r="D1005">
            <v>0.6</v>
          </cell>
          <cell r="E1005">
            <v>8.1</v>
          </cell>
          <cell r="F1005">
            <v>8.25</v>
          </cell>
          <cell r="G1005">
            <v>8.4600000000000009</v>
          </cell>
          <cell r="H1005">
            <v>9.06</v>
          </cell>
          <cell r="I1005">
            <v>9.51</v>
          </cell>
        </row>
        <row r="1006">
          <cell r="A1006">
            <v>98470</v>
          </cell>
          <cell r="B1006">
            <v>0</v>
          </cell>
          <cell r="C1006">
            <v>7.5</v>
          </cell>
          <cell r="D1006">
            <v>0.6</v>
          </cell>
          <cell r="E1006">
            <v>8.1</v>
          </cell>
          <cell r="F1006">
            <v>8.25</v>
          </cell>
          <cell r="G1006">
            <v>8.4600000000000009</v>
          </cell>
          <cell r="H1006">
            <v>9.06</v>
          </cell>
          <cell r="I1006">
            <v>9.51</v>
          </cell>
        </row>
        <row r="1007">
          <cell r="A1007">
            <v>98471.16</v>
          </cell>
          <cell r="B1007" t="str">
            <v>PY - MSE</v>
          </cell>
          <cell r="C1007">
            <v>7.5</v>
          </cell>
          <cell r="D1007">
            <v>0.6</v>
          </cell>
          <cell r="E1007">
            <v>8.1</v>
          </cell>
          <cell r="F1007">
            <v>8.25</v>
          </cell>
          <cell r="G1007">
            <v>8.4600000000000009</v>
          </cell>
          <cell r="H1007">
            <v>9.06</v>
          </cell>
          <cell r="I1007">
            <v>9.51</v>
          </cell>
        </row>
        <row r="1008">
          <cell r="A1008">
            <v>98480</v>
          </cell>
          <cell r="B1008">
            <v>0</v>
          </cell>
          <cell r="C1008">
            <v>7.5</v>
          </cell>
          <cell r="D1008">
            <v>0.42</v>
          </cell>
          <cell r="E1008">
            <v>7.92</v>
          </cell>
          <cell r="F1008">
            <v>8.07</v>
          </cell>
          <cell r="G1008">
            <v>8.2800000000000011</v>
          </cell>
          <cell r="H1008">
            <v>8.8800000000000008</v>
          </cell>
          <cell r="I1008">
            <v>9.33</v>
          </cell>
        </row>
        <row r="1009">
          <cell r="A1009">
            <v>98486.16</v>
          </cell>
          <cell r="B1009" t="str">
            <v>PT</v>
          </cell>
          <cell r="C1009">
            <v>7.5</v>
          </cell>
          <cell r="D1009">
            <v>0.3</v>
          </cell>
          <cell r="E1009">
            <v>7.8</v>
          </cell>
          <cell r="F1009">
            <v>7.95</v>
          </cell>
          <cell r="G1009">
            <v>8.16</v>
          </cell>
          <cell r="H1009">
            <v>8.76</v>
          </cell>
          <cell r="I1009">
            <v>9.2099999999999991</v>
          </cell>
        </row>
        <row r="1010">
          <cell r="A1010">
            <v>98490</v>
          </cell>
          <cell r="B1010">
            <v>0</v>
          </cell>
          <cell r="C1010">
            <v>7.5</v>
          </cell>
          <cell r="D1010">
            <v>0.22</v>
          </cell>
          <cell r="E1010">
            <v>7.72</v>
          </cell>
          <cell r="F1010">
            <v>7.87</v>
          </cell>
          <cell r="G1010">
            <v>8.08</v>
          </cell>
          <cell r="H1010">
            <v>8.68</v>
          </cell>
          <cell r="I1010">
            <v>9.129999999999999</v>
          </cell>
        </row>
        <row r="1011">
          <cell r="A1011">
            <v>98500</v>
          </cell>
          <cell r="B1011">
            <v>0</v>
          </cell>
          <cell r="C1011">
            <v>7.5</v>
          </cell>
          <cell r="D1011">
            <v>0.02</v>
          </cell>
          <cell r="E1011">
            <v>7.52</v>
          </cell>
          <cell r="F1011">
            <v>7.67</v>
          </cell>
          <cell r="G1011">
            <v>7.88</v>
          </cell>
          <cell r="H1011">
            <v>8.48</v>
          </cell>
          <cell r="I1011">
            <v>8.93</v>
          </cell>
        </row>
        <row r="1012">
          <cell r="A1012">
            <v>98501.16</v>
          </cell>
          <cell r="B1012" t="str">
            <v>PX</v>
          </cell>
          <cell r="C1012">
            <v>7.5</v>
          </cell>
          <cell r="D1012">
            <v>0</v>
          </cell>
          <cell r="E1012">
            <v>7.5</v>
          </cell>
          <cell r="F1012">
            <v>7.65</v>
          </cell>
          <cell r="G1012">
            <v>7.86</v>
          </cell>
          <cell r="H1012">
            <v>8.4600000000000009</v>
          </cell>
          <cell r="I1012">
            <v>8.91</v>
          </cell>
        </row>
        <row r="1013">
          <cell r="A1013">
            <v>98510</v>
          </cell>
          <cell r="B1013">
            <v>0</v>
          </cell>
          <cell r="C1013">
            <v>7.5</v>
          </cell>
          <cell r="D1013">
            <v>0</v>
          </cell>
          <cell r="E1013">
            <v>7.5</v>
          </cell>
          <cell r="F1013">
            <v>7.65</v>
          </cell>
          <cell r="G1013">
            <v>7.86</v>
          </cell>
          <cell r="H1013">
            <v>8.4600000000000009</v>
          </cell>
          <cell r="I1013">
            <v>8.91</v>
          </cell>
        </row>
        <row r="1014">
          <cell r="A1014">
            <v>98520</v>
          </cell>
          <cell r="B1014">
            <v>0</v>
          </cell>
          <cell r="C1014">
            <v>7.5</v>
          </cell>
          <cell r="D1014">
            <v>0</v>
          </cell>
          <cell r="E1014">
            <v>7.5</v>
          </cell>
          <cell r="F1014">
            <v>7.65</v>
          </cell>
          <cell r="G1014">
            <v>7.86</v>
          </cell>
          <cell r="H1014">
            <v>8.4600000000000009</v>
          </cell>
          <cell r="I1014">
            <v>8.91</v>
          </cell>
        </row>
        <row r="1015">
          <cell r="A1015">
            <v>98530</v>
          </cell>
          <cell r="B1015">
            <v>0</v>
          </cell>
          <cell r="C1015">
            <v>7.5</v>
          </cell>
          <cell r="D1015">
            <v>0</v>
          </cell>
          <cell r="E1015">
            <v>7.5</v>
          </cell>
          <cell r="F1015">
            <v>7.65</v>
          </cell>
          <cell r="G1015">
            <v>7.86</v>
          </cell>
          <cell r="H1015">
            <v>8.4600000000000009</v>
          </cell>
          <cell r="I1015">
            <v>8.91</v>
          </cell>
        </row>
        <row r="1016">
          <cell r="A1016">
            <v>98531.16</v>
          </cell>
          <cell r="B1016" t="str">
            <v>BS</v>
          </cell>
          <cell r="C1016">
            <v>7.5</v>
          </cell>
          <cell r="D1016">
            <v>0</v>
          </cell>
          <cell r="E1016">
            <v>7.5</v>
          </cell>
          <cell r="F1016">
            <v>7.65</v>
          </cell>
          <cell r="G1016">
            <v>7.86</v>
          </cell>
          <cell r="H1016">
            <v>8.4600000000000009</v>
          </cell>
          <cell r="I1016">
            <v>8.91</v>
          </cell>
        </row>
        <row r="1017">
          <cell r="A1017">
            <v>98540</v>
          </cell>
          <cell r="B1017">
            <v>0</v>
          </cell>
          <cell r="C1017">
            <v>7.5</v>
          </cell>
          <cell r="D1017">
            <v>0</v>
          </cell>
          <cell r="E1017">
            <v>7.5</v>
          </cell>
          <cell r="F1017">
            <v>7.65</v>
          </cell>
          <cell r="G1017">
            <v>7.86</v>
          </cell>
          <cell r="H1017">
            <v>8.4600000000000009</v>
          </cell>
          <cell r="I1017">
            <v>8.91</v>
          </cell>
        </row>
        <row r="1018">
          <cell r="A1018">
            <v>98550</v>
          </cell>
          <cell r="B1018">
            <v>0</v>
          </cell>
          <cell r="C1018">
            <v>7.5</v>
          </cell>
          <cell r="D1018">
            <v>0</v>
          </cell>
          <cell r="E1018">
            <v>7.5</v>
          </cell>
          <cell r="F1018">
            <v>7.65</v>
          </cell>
          <cell r="G1018">
            <v>7.86</v>
          </cell>
          <cell r="H1018">
            <v>8.4600000000000009</v>
          </cell>
          <cell r="I1018">
            <v>8.91</v>
          </cell>
        </row>
        <row r="1019">
          <cell r="A1019">
            <v>98560</v>
          </cell>
          <cell r="B1019">
            <v>0</v>
          </cell>
          <cell r="C1019">
            <v>7.5</v>
          </cell>
          <cell r="D1019">
            <v>0</v>
          </cell>
          <cell r="E1019">
            <v>7.5</v>
          </cell>
          <cell r="F1019">
            <v>7.65</v>
          </cell>
          <cell r="G1019">
            <v>7.86</v>
          </cell>
          <cell r="H1019">
            <v>8.4600000000000009</v>
          </cell>
          <cell r="I1019">
            <v>8.91</v>
          </cell>
        </row>
        <row r="1020">
          <cell r="A1020">
            <v>98570</v>
          </cell>
          <cell r="B1020">
            <v>0</v>
          </cell>
          <cell r="C1020">
            <v>7.5</v>
          </cell>
          <cell r="D1020">
            <v>0</v>
          </cell>
          <cell r="E1020">
            <v>7.5</v>
          </cell>
          <cell r="F1020">
            <v>7.65</v>
          </cell>
          <cell r="G1020">
            <v>7.86</v>
          </cell>
          <cell r="H1020">
            <v>8.4600000000000009</v>
          </cell>
          <cell r="I1020">
            <v>8.91</v>
          </cell>
        </row>
        <row r="1021">
          <cell r="A1021">
            <v>98580</v>
          </cell>
          <cell r="B1021">
            <v>0</v>
          </cell>
          <cell r="C1021">
            <v>7.5</v>
          </cell>
          <cell r="D1021">
            <v>0</v>
          </cell>
          <cell r="E1021">
            <v>7.5</v>
          </cell>
          <cell r="F1021">
            <v>7.65</v>
          </cell>
          <cell r="G1021">
            <v>7.86</v>
          </cell>
          <cell r="H1021">
            <v>8.4600000000000009</v>
          </cell>
          <cell r="I1021">
            <v>8.91</v>
          </cell>
        </row>
        <row r="1022">
          <cell r="A1022">
            <v>98588.14</v>
          </cell>
          <cell r="B1022">
            <v>0</v>
          </cell>
          <cell r="C1022">
            <v>7.5</v>
          </cell>
          <cell r="D1022">
            <v>0</v>
          </cell>
          <cell r="E1022">
            <v>7.5</v>
          </cell>
          <cell r="F1022">
            <v>7.65</v>
          </cell>
          <cell r="G1022">
            <v>7.86</v>
          </cell>
          <cell r="H1022">
            <v>8.4600000000000009</v>
          </cell>
          <cell r="I1022">
            <v>8.91</v>
          </cell>
        </row>
        <row r="1024">
          <cell r="A1024">
            <v>98653.65</v>
          </cell>
          <cell r="B1024">
            <v>0</v>
          </cell>
          <cell r="C1024">
            <v>7.5</v>
          </cell>
          <cell r="D1024">
            <v>0</v>
          </cell>
          <cell r="E1024">
            <v>7.5</v>
          </cell>
          <cell r="F1024">
            <v>7.65</v>
          </cell>
          <cell r="G1024">
            <v>7.86</v>
          </cell>
          <cell r="H1024">
            <v>8.4600000000000009</v>
          </cell>
          <cell r="I1024">
            <v>8.91</v>
          </cell>
        </row>
        <row r="1025">
          <cell r="A1025">
            <v>98660</v>
          </cell>
          <cell r="B1025">
            <v>0</v>
          </cell>
          <cell r="C1025">
            <v>7.5</v>
          </cell>
          <cell r="D1025">
            <v>0</v>
          </cell>
          <cell r="E1025">
            <v>7.5</v>
          </cell>
          <cell r="F1025">
            <v>7.65</v>
          </cell>
          <cell r="G1025">
            <v>7.86</v>
          </cell>
          <cell r="H1025">
            <v>8.4600000000000009</v>
          </cell>
          <cell r="I1025">
            <v>8.91</v>
          </cell>
        </row>
        <row r="1026">
          <cell r="A1026">
            <v>98670</v>
          </cell>
          <cell r="B1026">
            <v>0</v>
          </cell>
          <cell r="C1026">
            <v>7.5</v>
          </cell>
          <cell r="D1026">
            <v>0</v>
          </cell>
          <cell r="E1026">
            <v>7.5</v>
          </cell>
          <cell r="F1026">
            <v>7.65</v>
          </cell>
          <cell r="G1026">
            <v>7.86</v>
          </cell>
          <cell r="H1026">
            <v>8.4600000000000009</v>
          </cell>
          <cell r="I1026">
            <v>8.91</v>
          </cell>
        </row>
        <row r="1027">
          <cell r="A1027">
            <v>98680</v>
          </cell>
          <cell r="B1027">
            <v>0</v>
          </cell>
          <cell r="C1027">
            <v>7.5</v>
          </cell>
          <cell r="D1027">
            <v>0</v>
          </cell>
          <cell r="E1027">
            <v>7.5</v>
          </cell>
          <cell r="F1027">
            <v>7.65</v>
          </cell>
          <cell r="G1027">
            <v>7.86</v>
          </cell>
          <cell r="H1027">
            <v>8.4600000000000009</v>
          </cell>
          <cell r="I1027">
            <v>8.91</v>
          </cell>
        </row>
        <row r="1028">
          <cell r="A1028">
            <v>98690</v>
          </cell>
          <cell r="B1028">
            <v>0</v>
          </cell>
          <cell r="C1028">
            <v>7.5</v>
          </cell>
          <cell r="D1028">
            <v>0</v>
          </cell>
          <cell r="E1028">
            <v>7.5</v>
          </cell>
          <cell r="F1028">
            <v>7.65</v>
          </cell>
          <cell r="G1028">
            <v>7.86</v>
          </cell>
          <cell r="H1028">
            <v>8.4600000000000009</v>
          </cell>
          <cell r="I1028">
            <v>8.91</v>
          </cell>
        </row>
        <row r="1029">
          <cell r="A1029">
            <v>98700</v>
          </cell>
          <cell r="B1029">
            <v>0</v>
          </cell>
          <cell r="C1029">
            <v>7.5</v>
          </cell>
          <cell r="D1029">
            <v>0</v>
          </cell>
          <cell r="E1029">
            <v>7.5</v>
          </cell>
          <cell r="F1029">
            <v>7.65</v>
          </cell>
          <cell r="G1029">
            <v>7.86</v>
          </cell>
          <cell r="H1029">
            <v>8.4600000000000009</v>
          </cell>
          <cell r="I1029">
            <v>8.91</v>
          </cell>
        </row>
        <row r="1030">
          <cell r="A1030">
            <v>98710</v>
          </cell>
          <cell r="B1030">
            <v>0</v>
          </cell>
          <cell r="C1030">
            <v>7.5</v>
          </cell>
          <cell r="D1030">
            <v>0</v>
          </cell>
          <cell r="E1030">
            <v>7.5</v>
          </cell>
          <cell r="F1030">
            <v>7.65</v>
          </cell>
          <cell r="G1030">
            <v>7.86</v>
          </cell>
          <cell r="H1030">
            <v>8.4600000000000009</v>
          </cell>
          <cell r="I1030">
            <v>8.91</v>
          </cell>
        </row>
        <row r="1031">
          <cell r="A1031">
            <v>98720</v>
          </cell>
          <cell r="B1031">
            <v>0</v>
          </cell>
          <cell r="C1031">
            <v>7.5</v>
          </cell>
          <cell r="D1031">
            <v>0</v>
          </cell>
          <cell r="E1031">
            <v>7.5</v>
          </cell>
          <cell r="F1031">
            <v>7.65</v>
          </cell>
          <cell r="G1031">
            <v>7.86</v>
          </cell>
          <cell r="H1031">
            <v>8.4600000000000009</v>
          </cell>
          <cell r="I1031">
            <v>8.91</v>
          </cell>
        </row>
        <row r="1032">
          <cell r="A1032">
            <v>98730</v>
          </cell>
          <cell r="B1032">
            <v>0</v>
          </cell>
          <cell r="C1032">
            <v>7.5</v>
          </cell>
          <cell r="D1032">
            <v>0</v>
          </cell>
          <cell r="E1032">
            <v>7.5</v>
          </cell>
          <cell r="F1032">
            <v>7.65</v>
          </cell>
          <cell r="G1032">
            <v>7.86</v>
          </cell>
          <cell r="H1032">
            <v>8.4600000000000009</v>
          </cell>
          <cell r="I1032">
            <v>8.91</v>
          </cell>
        </row>
        <row r="1033">
          <cell r="A1033">
            <v>98740</v>
          </cell>
          <cell r="B1033">
            <v>0</v>
          </cell>
          <cell r="C1033">
            <v>7.5</v>
          </cell>
          <cell r="D1033">
            <v>0</v>
          </cell>
          <cell r="E1033">
            <v>7.5</v>
          </cell>
          <cell r="F1033">
            <v>7.65</v>
          </cell>
          <cell r="G1033">
            <v>7.86</v>
          </cell>
          <cell r="H1033">
            <v>8.4600000000000009</v>
          </cell>
          <cell r="I1033">
            <v>8.91</v>
          </cell>
        </row>
        <row r="1034">
          <cell r="A1034">
            <v>98750</v>
          </cell>
          <cell r="B1034">
            <v>0</v>
          </cell>
          <cell r="C1034">
            <v>7.5</v>
          </cell>
          <cell r="D1034">
            <v>0</v>
          </cell>
          <cell r="E1034">
            <v>7.5</v>
          </cell>
          <cell r="F1034">
            <v>7.65</v>
          </cell>
          <cell r="G1034">
            <v>7.86</v>
          </cell>
          <cell r="H1034">
            <v>8.4600000000000009</v>
          </cell>
          <cell r="I1034">
            <v>8.91</v>
          </cell>
        </row>
        <row r="1035">
          <cell r="A1035">
            <v>98760</v>
          </cell>
          <cell r="B1035">
            <v>0</v>
          </cell>
          <cell r="C1035">
            <v>7.5</v>
          </cell>
          <cell r="D1035">
            <v>0</v>
          </cell>
          <cell r="E1035">
            <v>7.5</v>
          </cell>
          <cell r="F1035">
            <v>7.65</v>
          </cell>
          <cell r="G1035">
            <v>7.86</v>
          </cell>
          <cell r="H1035">
            <v>8.4600000000000009</v>
          </cell>
          <cell r="I1035">
            <v>8.91</v>
          </cell>
        </row>
        <row r="1036">
          <cell r="A1036">
            <v>98760.72</v>
          </cell>
          <cell r="B1036" t="str">
            <v>BS</v>
          </cell>
          <cell r="C1036">
            <v>7.5</v>
          </cell>
          <cell r="D1036">
            <v>0</v>
          </cell>
          <cell r="E1036">
            <v>7.5</v>
          </cell>
          <cell r="F1036">
            <v>7.65</v>
          </cell>
          <cell r="G1036">
            <v>7.86</v>
          </cell>
          <cell r="H1036">
            <v>8.4600000000000009</v>
          </cell>
          <cell r="I1036">
            <v>8.91</v>
          </cell>
        </row>
        <row r="1037">
          <cell r="A1037">
            <v>98770</v>
          </cell>
          <cell r="B1037">
            <v>0</v>
          </cell>
          <cell r="C1037">
            <v>7.5</v>
          </cell>
          <cell r="D1037">
            <v>0</v>
          </cell>
          <cell r="E1037">
            <v>7.5</v>
          </cell>
          <cell r="F1037">
            <v>7.65</v>
          </cell>
          <cell r="G1037">
            <v>7.86</v>
          </cell>
          <cell r="H1037">
            <v>8.4600000000000009</v>
          </cell>
          <cell r="I1037">
            <v>8.91</v>
          </cell>
        </row>
        <row r="1038">
          <cell r="A1038">
            <v>98780</v>
          </cell>
          <cell r="B1038">
            <v>0</v>
          </cell>
          <cell r="C1038">
            <v>7.5</v>
          </cell>
          <cell r="D1038">
            <v>0</v>
          </cell>
          <cell r="E1038">
            <v>7.5</v>
          </cell>
          <cell r="F1038">
            <v>7.65</v>
          </cell>
          <cell r="G1038">
            <v>7.86</v>
          </cell>
          <cell r="H1038">
            <v>8.4600000000000009</v>
          </cell>
          <cell r="I1038">
            <v>8.91</v>
          </cell>
        </row>
        <row r="1039">
          <cell r="A1039">
            <v>98790</v>
          </cell>
          <cell r="B1039">
            <v>0</v>
          </cell>
          <cell r="C1039">
            <v>7.5</v>
          </cell>
          <cell r="D1039">
            <v>0</v>
          </cell>
          <cell r="E1039">
            <v>7.5</v>
          </cell>
          <cell r="F1039">
            <v>7.65</v>
          </cell>
          <cell r="G1039">
            <v>7.86</v>
          </cell>
          <cell r="H1039">
            <v>8.4600000000000009</v>
          </cell>
          <cell r="I1039">
            <v>8.91</v>
          </cell>
        </row>
        <row r="1040">
          <cell r="A1040">
            <v>98790.720000000001</v>
          </cell>
          <cell r="B1040" t="str">
            <v>PX</v>
          </cell>
          <cell r="C1040">
            <v>7.5</v>
          </cell>
          <cell r="D1040">
            <v>0</v>
          </cell>
          <cell r="E1040">
            <v>7.5</v>
          </cell>
          <cell r="F1040">
            <v>7.65</v>
          </cell>
          <cell r="G1040">
            <v>7.86</v>
          </cell>
          <cell r="H1040">
            <v>8.4600000000000009</v>
          </cell>
          <cell r="I1040">
            <v>8.91</v>
          </cell>
        </row>
        <row r="1041">
          <cell r="A1041">
            <v>98800</v>
          </cell>
          <cell r="B1041">
            <v>0</v>
          </cell>
          <cell r="C1041">
            <v>7.5</v>
          </cell>
          <cell r="D1041">
            <v>0.18</v>
          </cell>
          <cell r="E1041">
            <v>7.68</v>
          </cell>
          <cell r="F1041">
            <v>7.83</v>
          </cell>
          <cell r="G1041">
            <v>8.0400000000000009</v>
          </cell>
          <cell r="H1041">
            <v>8.64</v>
          </cell>
          <cell r="I1041">
            <v>9.09</v>
          </cell>
        </row>
        <row r="1042">
          <cell r="A1042">
            <v>98805.72</v>
          </cell>
          <cell r="B1042" t="str">
            <v>PC</v>
          </cell>
          <cell r="C1042">
            <v>7.5</v>
          </cell>
          <cell r="D1042">
            <v>0.3</v>
          </cell>
          <cell r="E1042">
            <v>7.8</v>
          </cell>
          <cell r="F1042">
            <v>7.95</v>
          </cell>
          <cell r="G1042">
            <v>8.16</v>
          </cell>
          <cell r="H1042">
            <v>8.76</v>
          </cell>
          <cell r="I1042">
            <v>9.2099999999999991</v>
          </cell>
        </row>
        <row r="1043">
          <cell r="A1043">
            <v>98810</v>
          </cell>
          <cell r="B1043">
            <v>0</v>
          </cell>
          <cell r="C1043">
            <v>7.5</v>
          </cell>
          <cell r="D1043">
            <v>0.38</v>
          </cell>
          <cell r="E1043">
            <v>7.88</v>
          </cell>
          <cell r="F1043">
            <v>8.0299999999999994</v>
          </cell>
          <cell r="G1043">
            <v>8.24</v>
          </cell>
          <cell r="H1043">
            <v>8.84</v>
          </cell>
          <cell r="I1043">
            <v>9.2899999999999991</v>
          </cell>
        </row>
        <row r="1044">
          <cell r="A1044">
            <v>98820</v>
          </cell>
          <cell r="B1044">
            <v>0</v>
          </cell>
          <cell r="C1044">
            <v>7.5</v>
          </cell>
          <cell r="D1044">
            <v>0.57999999999999996</v>
          </cell>
          <cell r="E1044">
            <v>8.08</v>
          </cell>
          <cell r="F1044">
            <v>8.23</v>
          </cell>
          <cell r="G1044">
            <v>8.4400000000000013</v>
          </cell>
          <cell r="H1044">
            <v>9.0400000000000009</v>
          </cell>
          <cell r="I1044">
            <v>9.49</v>
          </cell>
        </row>
        <row r="1045">
          <cell r="A1045">
            <v>98820.72</v>
          </cell>
          <cell r="B1045" t="str">
            <v>PY - MSE</v>
          </cell>
          <cell r="C1045">
            <v>7.5</v>
          </cell>
          <cell r="D1045">
            <v>0.6</v>
          </cell>
          <cell r="E1045">
            <v>8.1</v>
          </cell>
          <cell r="F1045">
            <v>8.25</v>
          </cell>
          <cell r="G1045">
            <v>8.4600000000000009</v>
          </cell>
          <cell r="H1045">
            <v>9.06</v>
          </cell>
          <cell r="I1045">
            <v>9.51</v>
          </cell>
        </row>
        <row r="1046">
          <cell r="A1046">
            <v>98830</v>
          </cell>
          <cell r="B1046">
            <v>0</v>
          </cell>
          <cell r="C1046">
            <v>7.5</v>
          </cell>
          <cell r="D1046">
            <v>0.6</v>
          </cell>
          <cell r="E1046">
            <v>8.1</v>
          </cell>
          <cell r="F1046">
            <v>8.25</v>
          </cell>
          <cell r="G1046">
            <v>8.4600000000000009</v>
          </cell>
          <cell r="H1046">
            <v>9.06</v>
          </cell>
          <cell r="I1046">
            <v>9.51</v>
          </cell>
        </row>
        <row r="1047">
          <cell r="A1047">
            <v>98840</v>
          </cell>
          <cell r="B1047">
            <v>0</v>
          </cell>
          <cell r="C1047">
            <v>7.5</v>
          </cell>
          <cell r="D1047">
            <v>0.6</v>
          </cell>
          <cell r="E1047">
            <v>8.1</v>
          </cell>
          <cell r="F1047">
            <v>8.25</v>
          </cell>
          <cell r="G1047">
            <v>8.4600000000000009</v>
          </cell>
          <cell r="H1047">
            <v>9.06</v>
          </cell>
          <cell r="I1047">
            <v>9.51</v>
          </cell>
        </row>
        <row r="1048">
          <cell r="A1048">
            <v>98850</v>
          </cell>
          <cell r="B1048">
            <v>0</v>
          </cell>
          <cell r="C1048">
            <v>7.5</v>
          </cell>
          <cell r="D1048">
            <v>0.6</v>
          </cell>
          <cell r="E1048">
            <v>8.1</v>
          </cell>
          <cell r="F1048">
            <v>8.25</v>
          </cell>
          <cell r="G1048">
            <v>8.4600000000000009</v>
          </cell>
          <cell r="H1048">
            <v>9.06</v>
          </cell>
          <cell r="I1048">
            <v>9.51</v>
          </cell>
        </row>
        <row r="1049">
          <cell r="A1049">
            <v>98860</v>
          </cell>
          <cell r="B1049">
            <v>0</v>
          </cell>
          <cell r="C1049">
            <v>7.5</v>
          </cell>
          <cell r="D1049">
            <v>0.6</v>
          </cell>
          <cell r="E1049">
            <v>8.1</v>
          </cell>
          <cell r="F1049">
            <v>8.25</v>
          </cell>
          <cell r="G1049">
            <v>8.4600000000000009</v>
          </cell>
          <cell r="H1049">
            <v>9.06</v>
          </cell>
          <cell r="I1049">
            <v>9.51</v>
          </cell>
        </row>
        <row r="1050">
          <cell r="A1050">
            <v>98870</v>
          </cell>
          <cell r="B1050">
            <v>0</v>
          </cell>
          <cell r="C1050">
            <v>7.5</v>
          </cell>
          <cell r="D1050">
            <v>0.6</v>
          </cell>
          <cell r="E1050">
            <v>8.1</v>
          </cell>
          <cell r="F1050">
            <v>8.25</v>
          </cell>
          <cell r="G1050">
            <v>8.4600000000000009</v>
          </cell>
          <cell r="H1050">
            <v>9.06</v>
          </cell>
          <cell r="I1050">
            <v>9.51</v>
          </cell>
        </row>
        <row r="1051">
          <cell r="A1051">
            <v>98880</v>
          </cell>
          <cell r="B1051">
            <v>0</v>
          </cell>
          <cell r="C1051">
            <v>7.5</v>
          </cell>
          <cell r="D1051">
            <v>0.6</v>
          </cell>
          <cell r="E1051">
            <v>8.1</v>
          </cell>
          <cell r="F1051">
            <v>8.25</v>
          </cell>
          <cell r="G1051">
            <v>8.4600000000000009</v>
          </cell>
          <cell r="H1051">
            <v>9.06</v>
          </cell>
          <cell r="I1051">
            <v>9.51</v>
          </cell>
        </row>
        <row r="1052">
          <cell r="A1052">
            <v>98890</v>
          </cell>
          <cell r="B1052">
            <v>0</v>
          </cell>
          <cell r="C1052">
            <v>7.5</v>
          </cell>
          <cell r="D1052">
            <v>0.6</v>
          </cell>
          <cell r="E1052">
            <v>8.1</v>
          </cell>
          <cell r="F1052">
            <v>8.25</v>
          </cell>
          <cell r="G1052">
            <v>8.4600000000000009</v>
          </cell>
          <cell r="H1052">
            <v>9.06</v>
          </cell>
          <cell r="I1052">
            <v>9.51</v>
          </cell>
        </row>
        <row r="1053">
          <cell r="A1053">
            <v>98900</v>
          </cell>
          <cell r="B1053">
            <v>0</v>
          </cell>
          <cell r="C1053">
            <v>7.5</v>
          </cell>
          <cell r="D1053">
            <v>0.6</v>
          </cell>
          <cell r="E1053">
            <v>8.1</v>
          </cell>
          <cell r="F1053">
            <v>8.25</v>
          </cell>
          <cell r="G1053">
            <v>8.4600000000000009</v>
          </cell>
          <cell r="H1053">
            <v>9.06</v>
          </cell>
          <cell r="I1053">
            <v>9.51</v>
          </cell>
        </row>
        <row r="1054">
          <cell r="A1054">
            <v>98910</v>
          </cell>
          <cell r="B1054">
            <v>0</v>
          </cell>
          <cell r="C1054">
            <v>7.5</v>
          </cell>
          <cell r="D1054">
            <v>0.6</v>
          </cell>
          <cell r="E1054">
            <v>8.1</v>
          </cell>
          <cell r="F1054">
            <v>8.25</v>
          </cell>
          <cell r="G1054">
            <v>8.4600000000000009</v>
          </cell>
          <cell r="H1054">
            <v>9.06</v>
          </cell>
          <cell r="I1054">
            <v>9.51</v>
          </cell>
        </row>
        <row r="1055">
          <cell r="A1055">
            <v>98920</v>
          </cell>
          <cell r="B1055">
            <v>0</v>
          </cell>
          <cell r="C1055">
            <v>7.5</v>
          </cell>
          <cell r="D1055">
            <v>0.6</v>
          </cell>
          <cell r="E1055">
            <v>8.1</v>
          </cell>
          <cell r="F1055">
            <v>8.25</v>
          </cell>
          <cell r="G1055">
            <v>8.4600000000000009</v>
          </cell>
          <cell r="H1055">
            <v>9.06</v>
          </cell>
          <cell r="I1055">
            <v>9.51</v>
          </cell>
        </row>
        <row r="1056">
          <cell r="A1056">
            <v>98930</v>
          </cell>
          <cell r="B1056">
            <v>0</v>
          </cell>
          <cell r="C1056">
            <v>7.5</v>
          </cell>
          <cell r="D1056">
            <v>0.6</v>
          </cell>
          <cell r="E1056">
            <v>8.1</v>
          </cell>
          <cell r="F1056">
            <v>8.25</v>
          </cell>
          <cell r="G1056">
            <v>8.4600000000000009</v>
          </cell>
          <cell r="H1056">
            <v>9.06</v>
          </cell>
          <cell r="I1056">
            <v>9.51</v>
          </cell>
        </row>
        <row r="1057">
          <cell r="A1057">
            <v>98940</v>
          </cell>
          <cell r="B1057">
            <v>0</v>
          </cell>
          <cell r="C1057">
            <v>7.5</v>
          </cell>
          <cell r="D1057">
            <v>0.6</v>
          </cell>
          <cell r="E1057">
            <v>8.1</v>
          </cell>
          <cell r="F1057">
            <v>8.25</v>
          </cell>
          <cell r="G1057">
            <v>8.4600000000000009</v>
          </cell>
          <cell r="H1057">
            <v>9.06</v>
          </cell>
          <cell r="I1057">
            <v>9.51</v>
          </cell>
        </row>
        <row r="1058">
          <cell r="A1058">
            <v>98950</v>
          </cell>
          <cell r="B1058">
            <v>0</v>
          </cell>
          <cell r="C1058">
            <v>7.5</v>
          </cell>
          <cell r="D1058">
            <v>0.6</v>
          </cell>
          <cell r="E1058">
            <v>8.1</v>
          </cell>
          <cell r="F1058">
            <v>8.25</v>
          </cell>
          <cell r="G1058">
            <v>8.4600000000000009</v>
          </cell>
          <cell r="H1058">
            <v>9.06</v>
          </cell>
          <cell r="I1058">
            <v>9.51</v>
          </cell>
        </row>
        <row r="1059">
          <cell r="A1059">
            <v>98960</v>
          </cell>
          <cell r="B1059">
            <v>0</v>
          </cell>
          <cell r="C1059">
            <v>7.5</v>
          </cell>
          <cell r="D1059">
            <v>0.6</v>
          </cell>
          <cell r="E1059">
            <v>8.1</v>
          </cell>
          <cell r="F1059">
            <v>8.25</v>
          </cell>
          <cell r="G1059">
            <v>8.4600000000000009</v>
          </cell>
          <cell r="H1059">
            <v>9.06</v>
          </cell>
          <cell r="I1059">
            <v>9.51</v>
          </cell>
        </row>
        <row r="1060">
          <cell r="A1060">
            <v>98970</v>
          </cell>
          <cell r="B1060">
            <v>0</v>
          </cell>
          <cell r="C1060">
            <v>7.5</v>
          </cell>
          <cell r="D1060">
            <v>0.6</v>
          </cell>
          <cell r="E1060">
            <v>8.1</v>
          </cell>
          <cell r="F1060">
            <v>8.25</v>
          </cell>
          <cell r="G1060">
            <v>8.4600000000000009</v>
          </cell>
          <cell r="H1060">
            <v>9.06</v>
          </cell>
          <cell r="I1060">
            <v>9.51</v>
          </cell>
        </row>
        <row r="1061">
          <cell r="A1061">
            <v>98980</v>
          </cell>
          <cell r="B1061">
            <v>0</v>
          </cell>
          <cell r="C1061">
            <v>7.5</v>
          </cell>
          <cell r="D1061">
            <v>0.6</v>
          </cell>
          <cell r="E1061">
            <v>8.1</v>
          </cell>
          <cell r="F1061">
            <v>8.25</v>
          </cell>
          <cell r="G1061">
            <v>8.4600000000000009</v>
          </cell>
          <cell r="H1061">
            <v>9.06</v>
          </cell>
          <cell r="I1061">
            <v>9.51</v>
          </cell>
        </row>
        <row r="1062">
          <cell r="A1062">
            <v>98990</v>
          </cell>
          <cell r="B1062">
            <v>0</v>
          </cell>
          <cell r="C1062">
            <v>7.5</v>
          </cell>
          <cell r="D1062">
            <v>0.6</v>
          </cell>
          <cell r="E1062">
            <v>8.1</v>
          </cell>
          <cell r="F1062">
            <v>8.25</v>
          </cell>
          <cell r="G1062">
            <v>8.4600000000000009</v>
          </cell>
          <cell r="H1062">
            <v>9.06</v>
          </cell>
          <cell r="I1062">
            <v>9.51</v>
          </cell>
        </row>
        <row r="1063">
          <cell r="A1063">
            <v>99000</v>
          </cell>
          <cell r="B1063">
            <v>0</v>
          </cell>
          <cell r="C1063">
            <v>7.5</v>
          </cell>
          <cell r="D1063">
            <v>0.6</v>
          </cell>
          <cell r="E1063">
            <v>8.1</v>
          </cell>
          <cell r="F1063">
            <v>8.25</v>
          </cell>
          <cell r="G1063">
            <v>8.4600000000000009</v>
          </cell>
          <cell r="H1063">
            <v>9.06</v>
          </cell>
          <cell r="I1063">
            <v>9.51</v>
          </cell>
        </row>
        <row r="1082">
          <cell r="A1082">
            <v>99000</v>
          </cell>
          <cell r="B1082">
            <v>0</v>
          </cell>
          <cell r="C1082">
            <v>7.5</v>
          </cell>
          <cell r="D1082">
            <v>0.6</v>
          </cell>
          <cell r="E1082">
            <v>8.1</v>
          </cell>
          <cell r="F1082">
            <v>8.25</v>
          </cell>
          <cell r="G1082">
            <v>8.4600000000000009</v>
          </cell>
          <cell r="H1082">
            <v>9.06</v>
          </cell>
          <cell r="I1082">
            <v>9.51</v>
          </cell>
        </row>
        <row r="1083">
          <cell r="A1083">
            <v>99010</v>
          </cell>
          <cell r="B1083">
            <v>0</v>
          </cell>
          <cell r="C1083">
            <v>7.5</v>
          </cell>
          <cell r="D1083">
            <v>0.6</v>
          </cell>
          <cell r="E1083">
            <v>8.1</v>
          </cell>
          <cell r="F1083">
            <v>8.25</v>
          </cell>
          <cell r="G1083">
            <v>8.4600000000000009</v>
          </cell>
          <cell r="H1083">
            <v>9.06</v>
          </cell>
          <cell r="I1083">
            <v>9.51</v>
          </cell>
        </row>
        <row r="1084">
          <cell r="A1084">
            <v>99020</v>
          </cell>
          <cell r="B1084">
            <v>0</v>
          </cell>
          <cell r="C1084">
            <v>7.5</v>
          </cell>
          <cell r="D1084">
            <v>0.6</v>
          </cell>
          <cell r="E1084">
            <v>8.1</v>
          </cell>
          <cell r="F1084">
            <v>8.25</v>
          </cell>
          <cell r="G1084">
            <v>8.4600000000000009</v>
          </cell>
          <cell r="H1084">
            <v>9.06</v>
          </cell>
          <cell r="I1084">
            <v>9.51</v>
          </cell>
        </row>
        <row r="1085">
          <cell r="A1085">
            <v>99030</v>
          </cell>
          <cell r="B1085">
            <v>0</v>
          </cell>
          <cell r="C1085">
            <v>7.5</v>
          </cell>
          <cell r="D1085">
            <v>0.6</v>
          </cell>
          <cell r="E1085">
            <v>8.1</v>
          </cell>
          <cell r="F1085">
            <v>8.25</v>
          </cell>
          <cell r="G1085">
            <v>8.4600000000000009</v>
          </cell>
          <cell r="H1085">
            <v>9.06</v>
          </cell>
          <cell r="I1085">
            <v>9.51</v>
          </cell>
        </row>
        <row r="1086">
          <cell r="A1086">
            <v>99040</v>
          </cell>
          <cell r="B1086">
            <v>0</v>
          </cell>
          <cell r="C1086">
            <v>7.5</v>
          </cell>
          <cell r="D1086">
            <v>0.6</v>
          </cell>
          <cell r="E1086">
            <v>8.1</v>
          </cell>
          <cell r="F1086">
            <v>8.25</v>
          </cell>
          <cell r="G1086">
            <v>8.4600000000000009</v>
          </cell>
          <cell r="H1086">
            <v>9.06</v>
          </cell>
          <cell r="I1086">
            <v>9.51</v>
          </cell>
        </row>
        <row r="1087">
          <cell r="A1087">
            <v>99050</v>
          </cell>
          <cell r="B1087">
            <v>0</v>
          </cell>
          <cell r="C1087">
            <v>7.5</v>
          </cell>
          <cell r="D1087">
            <v>0.6</v>
          </cell>
          <cell r="E1087">
            <v>8.1</v>
          </cell>
          <cell r="F1087">
            <v>8.25</v>
          </cell>
          <cell r="G1087">
            <v>8.4600000000000009</v>
          </cell>
          <cell r="H1087">
            <v>9.06</v>
          </cell>
          <cell r="I1087">
            <v>9.51</v>
          </cell>
        </row>
        <row r="1088">
          <cell r="A1088">
            <v>99060</v>
          </cell>
          <cell r="B1088">
            <v>0</v>
          </cell>
          <cell r="C1088">
            <v>7.5</v>
          </cell>
          <cell r="D1088">
            <v>0.6</v>
          </cell>
          <cell r="E1088">
            <v>8.1</v>
          </cell>
          <cell r="F1088">
            <v>8.25</v>
          </cell>
          <cell r="G1088">
            <v>8.4600000000000009</v>
          </cell>
          <cell r="H1088">
            <v>9.06</v>
          </cell>
          <cell r="I1088">
            <v>9.51</v>
          </cell>
        </row>
        <row r="1089">
          <cell r="A1089">
            <v>99070</v>
          </cell>
          <cell r="B1089">
            <v>0</v>
          </cell>
          <cell r="C1089">
            <v>7.5</v>
          </cell>
          <cell r="D1089">
            <v>0.6</v>
          </cell>
          <cell r="E1089">
            <v>8.1</v>
          </cell>
          <cell r="F1089">
            <v>8.25</v>
          </cell>
          <cell r="G1089">
            <v>8.4600000000000009</v>
          </cell>
          <cell r="H1089">
            <v>9.06</v>
          </cell>
          <cell r="I1089">
            <v>9.51</v>
          </cell>
        </row>
        <row r="1090">
          <cell r="A1090">
            <v>99080</v>
          </cell>
          <cell r="B1090">
            <v>0</v>
          </cell>
          <cell r="C1090">
            <v>7.5</v>
          </cell>
          <cell r="D1090">
            <v>0.6</v>
          </cell>
          <cell r="E1090">
            <v>8.1</v>
          </cell>
          <cell r="F1090">
            <v>8.25</v>
          </cell>
          <cell r="G1090">
            <v>8.4600000000000009</v>
          </cell>
          <cell r="H1090">
            <v>9.06</v>
          </cell>
          <cell r="I1090">
            <v>9.51</v>
          </cell>
        </row>
        <row r="1091">
          <cell r="A1091">
            <v>99090</v>
          </cell>
          <cell r="B1091">
            <v>0</v>
          </cell>
          <cell r="C1091">
            <v>7.5</v>
          </cell>
          <cell r="D1091">
            <v>0.6</v>
          </cell>
          <cell r="E1091">
            <v>8.1</v>
          </cell>
          <cell r="F1091">
            <v>8.25</v>
          </cell>
          <cell r="G1091">
            <v>8.4600000000000009</v>
          </cell>
          <cell r="H1091">
            <v>9.06</v>
          </cell>
          <cell r="I1091">
            <v>9.51</v>
          </cell>
        </row>
        <row r="1092">
          <cell r="A1092">
            <v>99100</v>
          </cell>
          <cell r="B1092">
            <v>0</v>
          </cell>
          <cell r="C1092">
            <v>7.5</v>
          </cell>
          <cell r="D1092">
            <v>0.6</v>
          </cell>
          <cell r="E1092">
            <v>8.1</v>
          </cell>
          <cell r="F1092">
            <v>8.25</v>
          </cell>
          <cell r="G1092">
            <v>8.4600000000000009</v>
          </cell>
          <cell r="H1092">
            <v>9.06</v>
          </cell>
          <cell r="I1092">
            <v>9.51</v>
          </cell>
        </row>
        <row r="1093">
          <cell r="A1093">
            <v>99110</v>
          </cell>
          <cell r="B1093">
            <v>0</v>
          </cell>
          <cell r="C1093">
            <v>7.5</v>
          </cell>
          <cell r="D1093">
            <v>0.6</v>
          </cell>
          <cell r="E1093">
            <v>8.1</v>
          </cell>
          <cell r="F1093">
            <v>8.25</v>
          </cell>
          <cell r="G1093">
            <v>8.4600000000000009</v>
          </cell>
          <cell r="H1093">
            <v>9.06</v>
          </cell>
          <cell r="I1093">
            <v>9.51</v>
          </cell>
        </row>
        <row r="1094">
          <cell r="A1094">
            <v>99120</v>
          </cell>
          <cell r="B1094">
            <v>0</v>
          </cell>
          <cell r="C1094">
            <v>7.5</v>
          </cell>
          <cell r="D1094">
            <v>0.6</v>
          </cell>
          <cell r="E1094">
            <v>8.1</v>
          </cell>
          <cell r="F1094">
            <v>8.25</v>
          </cell>
          <cell r="G1094">
            <v>8.4600000000000009</v>
          </cell>
          <cell r="H1094">
            <v>9.06</v>
          </cell>
          <cell r="I1094">
            <v>9.51</v>
          </cell>
        </row>
        <row r="1095">
          <cell r="A1095">
            <v>99130</v>
          </cell>
          <cell r="B1095">
            <v>0</v>
          </cell>
          <cell r="C1095">
            <v>7.5</v>
          </cell>
          <cell r="D1095">
            <v>0.6</v>
          </cell>
          <cell r="E1095">
            <v>8.1</v>
          </cell>
          <cell r="F1095">
            <v>8.25</v>
          </cell>
          <cell r="G1095">
            <v>8.4600000000000009</v>
          </cell>
          <cell r="H1095">
            <v>9.06</v>
          </cell>
          <cell r="I1095">
            <v>9.51</v>
          </cell>
        </row>
        <row r="1096">
          <cell r="A1096">
            <v>99140</v>
          </cell>
          <cell r="B1096">
            <v>0</v>
          </cell>
          <cell r="C1096">
            <v>7.5</v>
          </cell>
          <cell r="D1096">
            <v>0.6</v>
          </cell>
          <cell r="E1096">
            <v>8.1</v>
          </cell>
          <cell r="F1096">
            <v>8.25</v>
          </cell>
          <cell r="G1096">
            <v>8.4600000000000009</v>
          </cell>
          <cell r="H1096">
            <v>9.06</v>
          </cell>
          <cell r="I1096">
            <v>9.51</v>
          </cell>
        </row>
        <row r="1097">
          <cell r="A1097">
            <v>99150</v>
          </cell>
          <cell r="B1097">
            <v>0</v>
          </cell>
          <cell r="C1097">
            <v>7.5</v>
          </cell>
          <cell r="D1097">
            <v>0.6</v>
          </cell>
          <cell r="E1097">
            <v>8.1</v>
          </cell>
          <cell r="F1097">
            <v>8.25</v>
          </cell>
          <cell r="G1097">
            <v>8.4600000000000009</v>
          </cell>
          <cell r="H1097">
            <v>9.06</v>
          </cell>
          <cell r="I1097">
            <v>9.51</v>
          </cell>
        </row>
        <row r="1098">
          <cell r="A1098">
            <v>99160</v>
          </cell>
          <cell r="B1098">
            <v>0</v>
          </cell>
          <cell r="C1098">
            <v>7.5</v>
          </cell>
          <cell r="D1098">
            <v>0.6</v>
          </cell>
          <cell r="E1098">
            <v>8.1</v>
          </cell>
          <cell r="F1098">
            <v>8.25</v>
          </cell>
          <cell r="G1098">
            <v>8.4600000000000009</v>
          </cell>
          <cell r="H1098">
            <v>9.06</v>
          </cell>
          <cell r="I1098">
            <v>9.51</v>
          </cell>
        </row>
        <row r="1099">
          <cell r="A1099">
            <v>99170</v>
          </cell>
          <cell r="B1099">
            <v>0</v>
          </cell>
          <cell r="C1099">
            <v>7.5</v>
          </cell>
          <cell r="D1099">
            <v>0.6</v>
          </cell>
          <cell r="E1099">
            <v>8.1</v>
          </cell>
          <cell r="F1099">
            <v>8.25</v>
          </cell>
          <cell r="G1099">
            <v>8.4600000000000009</v>
          </cell>
          <cell r="H1099">
            <v>9.06</v>
          </cell>
          <cell r="I1099">
            <v>9.51</v>
          </cell>
        </row>
        <row r="1100">
          <cell r="A1100">
            <v>99180</v>
          </cell>
          <cell r="B1100">
            <v>0</v>
          </cell>
          <cell r="C1100">
            <v>7.5</v>
          </cell>
          <cell r="D1100">
            <v>0.6</v>
          </cell>
          <cell r="E1100">
            <v>8.1</v>
          </cell>
          <cell r="F1100">
            <v>8.25</v>
          </cell>
          <cell r="G1100">
            <v>8.4600000000000009</v>
          </cell>
          <cell r="H1100">
            <v>9.06</v>
          </cell>
          <cell r="I1100">
            <v>9.51</v>
          </cell>
        </row>
        <row r="1101">
          <cell r="A1101">
            <v>99190</v>
          </cell>
          <cell r="B1101">
            <v>0</v>
          </cell>
          <cell r="C1101">
            <v>7.5</v>
          </cell>
          <cell r="D1101">
            <v>0.6</v>
          </cell>
          <cell r="E1101">
            <v>8.1</v>
          </cell>
          <cell r="F1101">
            <v>8.25</v>
          </cell>
          <cell r="G1101">
            <v>8.4600000000000009</v>
          </cell>
          <cell r="H1101">
            <v>9.06</v>
          </cell>
          <cell r="I1101">
            <v>9.51</v>
          </cell>
        </row>
        <row r="1102">
          <cell r="A1102">
            <v>99200</v>
          </cell>
          <cell r="B1102">
            <v>0</v>
          </cell>
          <cell r="C1102">
            <v>7.5</v>
          </cell>
          <cell r="D1102">
            <v>0.6</v>
          </cell>
          <cell r="E1102">
            <v>8.1</v>
          </cell>
          <cell r="F1102">
            <v>8.25</v>
          </cell>
          <cell r="G1102">
            <v>8.4600000000000009</v>
          </cell>
          <cell r="H1102">
            <v>9.06</v>
          </cell>
          <cell r="I1102">
            <v>9.51</v>
          </cell>
        </row>
        <row r="1103">
          <cell r="A1103">
            <v>99210</v>
          </cell>
          <cell r="B1103">
            <v>0</v>
          </cell>
          <cell r="C1103">
            <v>7.5</v>
          </cell>
          <cell r="D1103">
            <v>0.6</v>
          </cell>
          <cell r="E1103">
            <v>8.1</v>
          </cell>
          <cell r="F1103">
            <v>8.25</v>
          </cell>
          <cell r="G1103">
            <v>8.4600000000000009</v>
          </cell>
          <cell r="H1103">
            <v>9.06</v>
          </cell>
          <cell r="I1103">
            <v>9.51</v>
          </cell>
        </row>
        <row r="1104">
          <cell r="A1104">
            <v>99220</v>
          </cell>
          <cell r="B1104">
            <v>0</v>
          </cell>
          <cell r="C1104">
            <v>7.5</v>
          </cell>
          <cell r="D1104">
            <v>0.6</v>
          </cell>
          <cell r="E1104">
            <v>8.1</v>
          </cell>
          <cell r="F1104">
            <v>8.25</v>
          </cell>
          <cell r="G1104">
            <v>8.4600000000000009</v>
          </cell>
          <cell r="H1104">
            <v>9.06</v>
          </cell>
          <cell r="I1104">
            <v>9.51</v>
          </cell>
        </row>
        <row r="1105">
          <cell r="A1105">
            <v>99230</v>
          </cell>
          <cell r="B1105">
            <v>0</v>
          </cell>
          <cell r="C1105">
            <v>7.5</v>
          </cell>
          <cell r="D1105">
            <v>0.6</v>
          </cell>
          <cell r="E1105">
            <v>8.1</v>
          </cell>
          <cell r="F1105">
            <v>8.25</v>
          </cell>
          <cell r="G1105">
            <v>8.4600000000000009</v>
          </cell>
          <cell r="H1105">
            <v>9.06</v>
          </cell>
          <cell r="I1105">
            <v>9.51</v>
          </cell>
        </row>
        <row r="1106">
          <cell r="A1106">
            <v>99240</v>
          </cell>
          <cell r="B1106">
            <v>0</v>
          </cell>
          <cell r="C1106">
            <v>7.5</v>
          </cell>
          <cell r="D1106">
            <v>0.6</v>
          </cell>
          <cell r="E1106">
            <v>8.1</v>
          </cell>
          <cell r="F1106">
            <v>8.25</v>
          </cell>
          <cell r="G1106">
            <v>8.4600000000000009</v>
          </cell>
          <cell r="H1106">
            <v>9.06</v>
          </cell>
          <cell r="I1106">
            <v>9.51</v>
          </cell>
        </row>
        <row r="1107">
          <cell r="A1107">
            <v>99250</v>
          </cell>
          <cell r="B1107">
            <v>0</v>
          </cell>
          <cell r="C1107">
            <v>7.5</v>
          </cell>
          <cell r="D1107">
            <v>0.6</v>
          </cell>
          <cell r="E1107">
            <v>8.1</v>
          </cell>
          <cell r="F1107">
            <v>8.25</v>
          </cell>
          <cell r="G1107">
            <v>8.4600000000000009</v>
          </cell>
          <cell r="H1107">
            <v>9.06</v>
          </cell>
          <cell r="I1107">
            <v>9.51</v>
          </cell>
        </row>
        <row r="1108">
          <cell r="A1108">
            <v>99260</v>
          </cell>
          <cell r="B1108">
            <v>0</v>
          </cell>
          <cell r="C1108">
            <v>7.5</v>
          </cell>
          <cell r="D1108">
            <v>0.6</v>
          </cell>
          <cell r="E1108">
            <v>8.1</v>
          </cell>
          <cell r="F1108">
            <v>8.25</v>
          </cell>
          <cell r="G1108">
            <v>8.4600000000000009</v>
          </cell>
          <cell r="H1108">
            <v>9.06</v>
          </cell>
          <cell r="I1108">
            <v>9.51</v>
          </cell>
        </row>
        <row r="1109">
          <cell r="A1109">
            <v>99270</v>
          </cell>
          <cell r="B1109">
            <v>0</v>
          </cell>
          <cell r="C1109">
            <v>7.5</v>
          </cell>
          <cell r="D1109">
            <v>0.6</v>
          </cell>
          <cell r="E1109">
            <v>8.1</v>
          </cell>
          <cell r="F1109">
            <v>8.25</v>
          </cell>
          <cell r="G1109">
            <v>8.4600000000000009</v>
          </cell>
          <cell r="H1109">
            <v>9.06</v>
          </cell>
          <cell r="I1109">
            <v>9.51</v>
          </cell>
        </row>
        <row r="1110">
          <cell r="A1110">
            <v>99280</v>
          </cell>
          <cell r="B1110">
            <v>0</v>
          </cell>
          <cell r="C1110">
            <v>7.5</v>
          </cell>
          <cell r="D1110">
            <v>0.6</v>
          </cell>
          <cell r="E1110">
            <v>8.1</v>
          </cell>
          <cell r="F1110">
            <v>8.25</v>
          </cell>
          <cell r="G1110">
            <v>8.4600000000000009</v>
          </cell>
          <cell r="H1110">
            <v>9.06</v>
          </cell>
          <cell r="I1110">
            <v>9.51</v>
          </cell>
        </row>
        <row r="1111">
          <cell r="A1111">
            <v>99290</v>
          </cell>
          <cell r="B1111">
            <v>0</v>
          </cell>
          <cell r="C1111">
            <v>7.5</v>
          </cell>
          <cell r="D1111">
            <v>0.6</v>
          </cell>
          <cell r="E1111">
            <v>8.1</v>
          </cell>
          <cell r="F1111">
            <v>8.25</v>
          </cell>
          <cell r="G1111">
            <v>8.4600000000000009</v>
          </cell>
          <cell r="H1111">
            <v>9.06</v>
          </cell>
          <cell r="I1111">
            <v>9.51</v>
          </cell>
        </row>
        <row r="1112">
          <cell r="A1112">
            <v>99300</v>
          </cell>
          <cell r="B1112">
            <v>0</v>
          </cell>
          <cell r="C1112">
            <v>7.5</v>
          </cell>
          <cell r="D1112">
            <v>0.6</v>
          </cell>
          <cell r="E1112">
            <v>8.1</v>
          </cell>
          <cell r="F1112">
            <v>8.25</v>
          </cell>
          <cell r="G1112">
            <v>8.4600000000000009</v>
          </cell>
          <cell r="H1112">
            <v>9.06</v>
          </cell>
          <cell r="I1112">
            <v>9.51</v>
          </cell>
        </row>
        <row r="1113">
          <cell r="A1113">
            <v>99310</v>
          </cell>
          <cell r="B1113">
            <v>0</v>
          </cell>
          <cell r="C1113">
            <v>7.5</v>
          </cell>
          <cell r="D1113">
            <v>0.6</v>
          </cell>
          <cell r="E1113">
            <v>8.1</v>
          </cell>
          <cell r="F1113">
            <v>8.25</v>
          </cell>
          <cell r="G1113">
            <v>8.4600000000000009</v>
          </cell>
          <cell r="H1113">
            <v>9.06</v>
          </cell>
          <cell r="I1113">
            <v>9.51</v>
          </cell>
        </row>
        <row r="1114">
          <cell r="A1114">
            <v>99320</v>
          </cell>
          <cell r="B1114">
            <v>0</v>
          </cell>
          <cell r="C1114">
            <v>7.5</v>
          </cell>
          <cell r="D1114">
            <v>0.6</v>
          </cell>
          <cell r="E1114">
            <v>8.1</v>
          </cell>
          <cell r="F1114">
            <v>8.25</v>
          </cell>
          <cell r="G1114">
            <v>8.4600000000000009</v>
          </cell>
          <cell r="H1114">
            <v>9.06</v>
          </cell>
          <cell r="I1114">
            <v>9.51</v>
          </cell>
        </row>
        <row r="1115">
          <cell r="A1115">
            <v>99330</v>
          </cell>
          <cell r="B1115">
            <v>0</v>
          </cell>
          <cell r="C1115">
            <v>7.5</v>
          </cell>
          <cell r="D1115">
            <v>0.6</v>
          </cell>
          <cell r="E1115">
            <v>8.1</v>
          </cell>
          <cell r="F1115">
            <v>8.25</v>
          </cell>
          <cell r="G1115">
            <v>8.4600000000000009</v>
          </cell>
          <cell r="H1115">
            <v>9.06</v>
          </cell>
          <cell r="I1115">
            <v>9.51</v>
          </cell>
        </row>
        <row r="1116">
          <cell r="A1116">
            <v>99340</v>
          </cell>
          <cell r="B1116">
            <v>0</v>
          </cell>
          <cell r="C1116">
            <v>7.5</v>
          </cell>
          <cell r="D1116">
            <v>0.6</v>
          </cell>
          <cell r="E1116">
            <v>8.1</v>
          </cell>
          <cell r="F1116">
            <v>8.25</v>
          </cell>
          <cell r="G1116">
            <v>8.4600000000000009</v>
          </cell>
          <cell r="H1116">
            <v>9.06</v>
          </cell>
          <cell r="I1116">
            <v>9.51</v>
          </cell>
        </row>
        <row r="1117">
          <cell r="A1117">
            <v>99345.91</v>
          </cell>
          <cell r="B1117" t="str">
            <v>PY - MSE</v>
          </cell>
          <cell r="C1117">
            <v>7.5</v>
          </cell>
          <cell r="D1117">
            <v>0.6</v>
          </cell>
          <cell r="E1117">
            <v>8.1</v>
          </cell>
          <cell r="F1117">
            <v>8.25</v>
          </cell>
          <cell r="G1117">
            <v>8.4600000000000009</v>
          </cell>
          <cell r="H1117">
            <v>9.06</v>
          </cell>
          <cell r="I1117">
            <v>9.51</v>
          </cell>
        </row>
        <row r="1118">
          <cell r="A1118">
            <v>99350</v>
          </cell>
          <cell r="B1118">
            <v>0</v>
          </cell>
          <cell r="C1118">
            <v>7.5</v>
          </cell>
          <cell r="D1118">
            <v>0.51</v>
          </cell>
          <cell r="E1118">
            <v>8.01</v>
          </cell>
          <cell r="F1118">
            <v>8.16</v>
          </cell>
          <cell r="G1118">
            <v>8.370000000000001</v>
          </cell>
          <cell r="H1118">
            <v>8.9700000000000006</v>
          </cell>
          <cell r="I1118">
            <v>9.42</v>
          </cell>
        </row>
        <row r="1119">
          <cell r="A1119">
            <v>99360</v>
          </cell>
          <cell r="B1119">
            <v>0</v>
          </cell>
          <cell r="C1119">
            <v>7.5</v>
          </cell>
          <cell r="D1119">
            <v>0.31</v>
          </cell>
          <cell r="E1119">
            <v>7.81</v>
          </cell>
          <cell r="F1119">
            <v>7.96</v>
          </cell>
          <cell r="G1119">
            <v>8.17</v>
          </cell>
          <cell r="H1119">
            <v>8.77</v>
          </cell>
          <cell r="I1119">
            <v>9.2199999999999989</v>
          </cell>
        </row>
        <row r="1120">
          <cell r="A1120">
            <v>99360.91</v>
          </cell>
          <cell r="B1120" t="str">
            <v>PT</v>
          </cell>
          <cell r="C1120">
            <v>7.5</v>
          </cell>
          <cell r="D1120">
            <v>0.3</v>
          </cell>
          <cell r="E1120">
            <v>7.8</v>
          </cell>
          <cell r="F1120">
            <v>7.95</v>
          </cell>
          <cell r="G1120">
            <v>8.16</v>
          </cell>
          <cell r="H1120">
            <v>8.76</v>
          </cell>
          <cell r="I1120">
            <v>9.2099999999999991</v>
          </cell>
        </row>
        <row r="1121">
          <cell r="A1121">
            <v>99370</v>
          </cell>
          <cell r="B1121">
            <v>0</v>
          </cell>
          <cell r="C1121">
            <v>7.5</v>
          </cell>
          <cell r="D1121">
            <v>0.11</v>
          </cell>
          <cell r="E1121">
            <v>7.61</v>
          </cell>
          <cell r="F1121">
            <v>7.7600000000000007</v>
          </cell>
          <cell r="G1121">
            <v>7.9700000000000006</v>
          </cell>
          <cell r="H1121">
            <v>8.57</v>
          </cell>
          <cell r="I1121">
            <v>9.02</v>
          </cell>
        </row>
        <row r="1122">
          <cell r="A1122">
            <v>99375.91</v>
          </cell>
          <cell r="B1122" t="str">
            <v>PX</v>
          </cell>
          <cell r="C1122">
            <v>7.5</v>
          </cell>
          <cell r="D1122">
            <v>0</v>
          </cell>
          <cell r="E1122">
            <v>7.5</v>
          </cell>
          <cell r="F1122">
            <v>7.65</v>
          </cell>
          <cell r="G1122">
            <v>7.86</v>
          </cell>
          <cell r="H1122">
            <v>8.4600000000000009</v>
          </cell>
          <cell r="I1122">
            <v>8.91</v>
          </cell>
        </row>
        <row r="1123">
          <cell r="A1123">
            <v>99380</v>
          </cell>
          <cell r="B1123">
            <v>0</v>
          </cell>
          <cell r="C1123">
            <v>7.5</v>
          </cell>
          <cell r="D1123">
            <v>0</v>
          </cell>
          <cell r="E1123">
            <v>7.5</v>
          </cell>
          <cell r="F1123">
            <v>7.65</v>
          </cell>
          <cell r="G1123">
            <v>7.86</v>
          </cell>
          <cell r="H1123">
            <v>8.4600000000000009</v>
          </cell>
          <cell r="I1123">
            <v>8.91</v>
          </cell>
        </row>
        <row r="1124">
          <cell r="A1124">
            <v>99390</v>
          </cell>
          <cell r="B1124">
            <v>0</v>
          </cell>
          <cell r="C1124">
            <v>7.5</v>
          </cell>
          <cell r="D1124">
            <v>0</v>
          </cell>
          <cell r="E1124">
            <v>7.5</v>
          </cell>
          <cell r="F1124">
            <v>7.65</v>
          </cell>
          <cell r="G1124">
            <v>7.86</v>
          </cell>
          <cell r="H1124">
            <v>8.4600000000000009</v>
          </cell>
          <cell r="I1124">
            <v>8.91</v>
          </cell>
        </row>
        <row r="1125">
          <cell r="A1125">
            <v>99400</v>
          </cell>
          <cell r="B1125">
            <v>0</v>
          </cell>
          <cell r="C1125">
            <v>7.5</v>
          </cell>
          <cell r="D1125">
            <v>0</v>
          </cell>
          <cell r="E1125">
            <v>7.5</v>
          </cell>
          <cell r="F1125">
            <v>7.65</v>
          </cell>
          <cell r="G1125">
            <v>7.86</v>
          </cell>
          <cell r="H1125">
            <v>8.4600000000000009</v>
          </cell>
          <cell r="I1125">
            <v>8.91</v>
          </cell>
        </row>
        <row r="1126">
          <cell r="A1126">
            <v>99405.91</v>
          </cell>
          <cell r="B1126" t="str">
            <v>BS</v>
          </cell>
          <cell r="C1126">
            <v>7.5</v>
          </cell>
          <cell r="D1126">
            <v>0</v>
          </cell>
          <cell r="E1126">
            <v>7.5</v>
          </cell>
          <cell r="F1126">
            <v>7.65</v>
          </cell>
          <cell r="G1126">
            <v>7.86</v>
          </cell>
          <cell r="H1126">
            <v>8.4600000000000009</v>
          </cell>
          <cell r="I1126">
            <v>8.91</v>
          </cell>
        </row>
        <row r="1127">
          <cell r="A1127">
            <v>99410</v>
          </cell>
          <cell r="B1127">
            <v>0</v>
          </cell>
          <cell r="C1127">
            <v>7.5</v>
          </cell>
          <cell r="D1127">
            <v>0</v>
          </cell>
          <cell r="E1127">
            <v>7.5</v>
          </cell>
          <cell r="F1127">
            <v>7.65</v>
          </cell>
          <cell r="G1127">
            <v>7.86</v>
          </cell>
          <cell r="H1127">
            <v>8.4600000000000009</v>
          </cell>
          <cell r="I1127">
            <v>8.91</v>
          </cell>
        </row>
        <row r="1128">
          <cell r="A1128">
            <v>99420</v>
          </cell>
          <cell r="B1128">
            <v>0</v>
          </cell>
          <cell r="C1128">
            <v>7.5</v>
          </cell>
          <cell r="D1128">
            <v>0</v>
          </cell>
          <cell r="E1128">
            <v>7.5</v>
          </cell>
          <cell r="F1128">
            <v>7.65</v>
          </cell>
          <cell r="G1128">
            <v>7.86</v>
          </cell>
          <cell r="H1128">
            <v>8.4600000000000009</v>
          </cell>
          <cell r="I1128">
            <v>8.91</v>
          </cell>
        </row>
        <row r="1129">
          <cell r="A1129">
            <v>99430</v>
          </cell>
          <cell r="B1129">
            <v>0</v>
          </cell>
          <cell r="C1129">
            <v>7.5</v>
          </cell>
          <cell r="D1129">
            <v>0</v>
          </cell>
          <cell r="E1129">
            <v>7.5</v>
          </cell>
          <cell r="F1129">
            <v>7.65</v>
          </cell>
          <cell r="G1129">
            <v>7.86</v>
          </cell>
          <cell r="H1129">
            <v>8.4600000000000009</v>
          </cell>
          <cell r="I1129">
            <v>8.91</v>
          </cell>
        </row>
        <row r="1130">
          <cell r="A1130">
            <v>99435.8</v>
          </cell>
          <cell r="B1130" t="str">
            <v>BS</v>
          </cell>
          <cell r="C1130">
            <v>7.5</v>
          </cell>
          <cell r="D1130">
            <v>0</v>
          </cell>
          <cell r="E1130">
            <v>7.5</v>
          </cell>
          <cell r="F1130">
            <v>7.65</v>
          </cell>
          <cell r="G1130">
            <v>7.86</v>
          </cell>
          <cell r="H1130">
            <v>8.4600000000000009</v>
          </cell>
          <cell r="I1130">
            <v>8.91</v>
          </cell>
        </row>
        <row r="1131">
          <cell r="A1131">
            <v>99440</v>
          </cell>
          <cell r="B1131">
            <v>0</v>
          </cell>
          <cell r="C1131">
            <v>7.5</v>
          </cell>
          <cell r="D1131">
            <v>0</v>
          </cell>
          <cell r="E1131">
            <v>7.5</v>
          </cell>
          <cell r="F1131">
            <v>7.65</v>
          </cell>
          <cell r="G1131">
            <v>7.86</v>
          </cell>
          <cell r="H1131">
            <v>8.4600000000000009</v>
          </cell>
          <cell r="I1131">
            <v>8.91</v>
          </cell>
        </row>
        <row r="1132">
          <cell r="A1132">
            <v>99450</v>
          </cell>
          <cell r="B1132">
            <v>0</v>
          </cell>
          <cell r="C1132">
            <v>7.5</v>
          </cell>
          <cell r="D1132">
            <v>0</v>
          </cell>
          <cell r="E1132">
            <v>7.5</v>
          </cell>
          <cell r="F1132">
            <v>7.65</v>
          </cell>
          <cell r="G1132">
            <v>7.86</v>
          </cell>
          <cell r="H1132">
            <v>8.4600000000000009</v>
          </cell>
          <cell r="I1132">
            <v>8.91</v>
          </cell>
        </row>
        <row r="1133">
          <cell r="A1133">
            <v>99460</v>
          </cell>
          <cell r="B1133">
            <v>0</v>
          </cell>
          <cell r="C1133">
            <v>7.5</v>
          </cell>
          <cell r="D1133">
            <v>0</v>
          </cell>
          <cell r="E1133">
            <v>7.5</v>
          </cell>
          <cell r="F1133">
            <v>7.65</v>
          </cell>
          <cell r="G1133">
            <v>7.86</v>
          </cell>
          <cell r="H1133">
            <v>8.4600000000000009</v>
          </cell>
          <cell r="I1133">
            <v>8.91</v>
          </cell>
        </row>
        <row r="1134">
          <cell r="A1134">
            <v>99465.8</v>
          </cell>
          <cell r="B1134" t="str">
            <v>PX</v>
          </cell>
          <cell r="C1134">
            <v>7.5</v>
          </cell>
          <cell r="D1134">
            <v>0</v>
          </cell>
          <cell r="E1134">
            <v>7.5</v>
          </cell>
          <cell r="F1134">
            <v>7.65</v>
          </cell>
          <cell r="G1134">
            <v>7.86</v>
          </cell>
          <cell r="H1134">
            <v>8.4600000000000009</v>
          </cell>
          <cell r="I1134">
            <v>8.91</v>
          </cell>
        </row>
        <row r="1135">
          <cell r="A1135">
            <v>99470</v>
          </cell>
          <cell r="B1135">
            <v>0</v>
          </cell>
          <cell r="C1135">
            <v>7.5</v>
          </cell>
          <cell r="D1135">
            <v>0.08</v>
          </cell>
          <cell r="E1135">
            <v>7.58</v>
          </cell>
          <cell r="F1135">
            <v>7.73</v>
          </cell>
          <cell r="G1135">
            <v>7.94</v>
          </cell>
          <cell r="H1135">
            <v>8.5400000000000009</v>
          </cell>
          <cell r="I1135">
            <v>8.99</v>
          </cell>
        </row>
        <row r="1136">
          <cell r="A1136">
            <v>99480</v>
          </cell>
          <cell r="B1136">
            <v>0</v>
          </cell>
          <cell r="C1136">
            <v>7.5</v>
          </cell>
          <cell r="D1136">
            <v>0.28000000000000003</v>
          </cell>
          <cell r="E1136">
            <v>7.78</v>
          </cell>
          <cell r="F1136">
            <v>7.9300000000000006</v>
          </cell>
          <cell r="G1136">
            <v>8.14</v>
          </cell>
          <cell r="H1136">
            <v>8.74</v>
          </cell>
          <cell r="I1136">
            <v>9.19</v>
          </cell>
        </row>
        <row r="1137">
          <cell r="A1137">
            <v>99480.8</v>
          </cell>
          <cell r="B1137" t="str">
            <v>PC</v>
          </cell>
          <cell r="C1137">
            <v>7.5</v>
          </cell>
          <cell r="D1137">
            <v>0.3</v>
          </cell>
          <cell r="E1137">
            <v>7.8</v>
          </cell>
          <cell r="F1137">
            <v>7.95</v>
          </cell>
          <cell r="G1137">
            <v>8.16</v>
          </cell>
          <cell r="H1137">
            <v>8.76</v>
          </cell>
          <cell r="I1137">
            <v>9.2099999999999991</v>
          </cell>
        </row>
        <row r="1138">
          <cell r="A1138">
            <v>99490</v>
          </cell>
          <cell r="B1138">
            <v>0</v>
          </cell>
          <cell r="C1138">
            <v>7.5</v>
          </cell>
          <cell r="D1138">
            <v>0.48</v>
          </cell>
          <cell r="E1138">
            <v>7.98</v>
          </cell>
          <cell r="F1138">
            <v>8.1300000000000008</v>
          </cell>
          <cell r="G1138">
            <v>8.3400000000000016</v>
          </cell>
          <cell r="H1138">
            <v>8.9400000000000013</v>
          </cell>
          <cell r="I1138">
            <v>9.39</v>
          </cell>
        </row>
        <row r="1139">
          <cell r="A1139">
            <v>99495.8</v>
          </cell>
          <cell r="B1139" t="str">
            <v>PY - MSE</v>
          </cell>
          <cell r="C1139">
            <v>7.5</v>
          </cell>
          <cell r="D1139">
            <v>0.6</v>
          </cell>
          <cell r="E1139">
            <v>8.1</v>
          </cell>
          <cell r="F1139">
            <v>8.25</v>
          </cell>
          <cell r="G1139">
            <v>8.4600000000000009</v>
          </cell>
          <cell r="H1139">
            <v>9.06</v>
          </cell>
          <cell r="I1139">
            <v>9.51</v>
          </cell>
        </row>
        <row r="1140">
          <cell r="A1140">
            <v>99500</v>
          </cell>
          <cell r="B1140">
            <v>0</v>
          </cell>
          <cell r="C1140">
            <v>7.5</v>
          </cell>
          <cell r="D1140">
            <v>0.6</v>
          </cell>
          <cell r="E1140">
            <v>8.1</v>
          </cell>
          <cell r="F1140">
            <v>8.25</v>
          </cell>
          <cell r="G1140">
            <v>8.4600000000000009</v>
          </cell>
          <cell r="H1140">
            <v>9.06</v>
          </cell>
          <cell r="I1140">
            <v>9.51</v>
          </cell>
        </row>
        <row r="1141">
          <cell r="A1141">
            <v>99510</v>
          </cell>
          <cell r="B1141">
            <v>0</v>
          </cell>
          <cell r="C1141">
            <v>7.5</v>
          </cell>
          <cell r="D1141">
            <v>0.6</v>
          </cell>
          <cell r="E1141">
            <v>8.1</v>
          </cell>
          <cell r="F1141">
            <v>8.25</v>
          </cell>
          <cell r="G1141">
            <v>8.4600000000000009</v>
          </cell>
          <cell r="H1141">
            <v>9.06</v>
          </cell>
          <cell r="I1141">
            <v>9.51</v>
          </cell>
        </row>
        <row r="1142">
          <cell r="A1142">
            <v>99520</v>
          </cell>
          <cell r="B1142">
            <v>0</v>
          </cell>
          <cell r="C1142">
            <v>7.5</v>
          </cell>
          <cell r="D1142">
            <v>0.6</v>
          </cell>
          <cell r="E1142">
            <v>8.1</v>
          </cell>
          <cell r="F1142">
            <v>8.25</v>
          </cell>
          <cell r="G1142">
            <v>8.4600000000000009</v>
          </cell>
          <cell r="H1142">
            <v>9.06</v>
          </cell>
          <cell r="I1142">
            <v>9.51</v>
          </cell>
        </row>
        <row r="1143">
          <cell r="A1143">
            <v>99530</v>
          </cell>
          <cell r="B1143">
            <v>0</v>
          </cell>
          <cell r="C1143">
            <v>7.5</v>
          </cell>
          <cell r="D1143">
            <v>0.6</v>
          </cell>
          <cell r="E1143">
            <v>8.1</v>
          </cell>
          <cell r="F1143">
            <v>8.25</v>
          </cell>
          <cell r="G1143">
            <v>8.4600000000000009</v>
          </cell>
          <cell r="H1143">
            <v>9.06</v>
          </cell>
          <cell r="I1143">
            <v>9.51</v>
          </cell>
        </row>
        <row r="1144">
          <cell r="A1144">
            <v>99540</v>
          </cell>
          <cell r="B1144">
            <v>0</v>
          </cell>
          <cell r="C1144">
            <v>7.5</v>
          </cell>
          <cell r="D1144">
            <v>0.6</v>
          </cell>
          <cell r="E1144">
            <v>8.1</v>
          </cell>
          <cell r="F1144">
            <v>8.25</v>
          </cell>
          <cell r="G1144">
            <v>8.4600000000000009</v>
          </cell>
          <cell r="H1144">
            <v>9.06</v>
          </cell>
          <cell r="I1144">
            <v>9.51</v>
          </cell>
        </row>
        <row r="1145">
          <cell r="A1145">
            <v>99550</v>
          </cell>
          <cell r="B1145">
            <v>0</v>
          </cell>
          <cell r="C1145">
            <v>7.5</v>
          </cell>
          <cell r="D1145">
            <v>0.6</v>
          </cell>
          <cell r="E1145">
            <v>8.1</v>
          </cell>
          <cell r="F1145">
            <v>8.25</v>
          </cell>
          <cell r="G1145">
            <v>8.4600000000000009</v>
          </cell>
          <cell r="H1145">
            <v>9.06</v>
          </cell>
          <cell r="I1145">
            <v>9.51</v>
          </cell>
        </row>
        <row r="1146">
          <cell r="A1146">
            <v>99560</v>
          </cell>
          <cell r="B1146">
            <v>0</v>
          </cell>
          <cell r="C1146">
            <v>7.5</v>
          </cell>
          <cell r="D1146">
            <v>0.6</v>
          </cell>
          <cell r="E1146">
            <v>8.1</v>
          </cell>
          <cell r="F1146">
            <v>8.25</v>
          </cell>
          <cell r="G1146">
            <v>8.4600000000000009</v>
          </cell>
          <cell r="H1146">
            <v>9.06</v>
          </cell>
          <cell r="I1146">
            <v>9.51</v>
          </cell>
        </row>
        <row r="1147">
          <cell r="A1147">
            <v>99570</v>
          </cell>
          <cell r="B1147">
            <v>0</v>
          </cell>
          <cell r="C1147">
            <v>7.5</v>
          </cell>
          <cell r="D1147">
            <v>0.6</v>
          </cell>
          <cell r="E1147">
            <v>8.1</v>
          </cell>
          <cell r="F1147">
            <v>8.25</v>
          </cell>
          <cell r="G1147">
            <v>8.4600000000000009</v>
          </cell>
          <cell r="H1147">
            <v>9.06</v>
          </cell>
          <cell r="I1147">
            <v>9.51</v>
          </cell>
        </row>
        <row r="1148">
          <cell r="A1148">
            <v>99580</v>
          </cell>
          <cell r="B1148">
            <v>0</v>
          </cell>
          <cell r="C1148">
            <v>7.5</v>
          </cell>
          <cell r="D1148">
            <v>0.6</v>
          </cell>
          <cell r="E1148">
            <v>8.1</v>
          </cell>
          <cell r="F1148">
            <v>8.25</v>
          </cell>
          <cell r="G1148">
            <v>8.4600000000000009</v>
          </cell>
          <cell r="H1148">
            <v>9.06</v>
          </cell>
          <cell r="I1148">
            <v>9.51</v>
          </cell>
        </row>
        <row r="1149">
          <cell r="A1149">
            <v>99590</v>
          </cell>
          <cell r="B1149">
            <v>0</v>
          </cell>
          <cell r="C1149">
            <v>7.5</v>
          </cell>
          <cell r="D1149">
            <v>0.6</v>
          </cell>
          <cell r="E1149">
            <v>8.1</v>
          </cell>
          <cell r="F1149">
            <v>8.25</v>
          </cell>
          <cell r="G1149">
            <v>8.4600000000000009</v>
          </cell>
          <cell r="H1149">
            <v>9.06</v>
          </cell>
          <cell r="I1149">
            <v>9.51</v>
          </cell>
        </row>
        <row r="1150">
          <cell r="A1150">
            <v>99600</v>
          </cell>
          <cell r="B1150">
            <v>0</v>
          </cell>
          <cell r="C1150">
            <v>7.5</v>
          </cell>
          <cell r="D1150">
            <v>0.6</v>
          </cell>
          <cell r="E1150">
            <v>8.1</v>
          </cell>
          <cell r="F1150">
            <v>8.25</v>
          </cell>
          <cell r="G1150">
            <v>8.4600000000000009</v>
          </cell>
          <cell r="H1150">
            <v>9.06</v>
          </cell>
          <cell r="I1150">
            <v>9.51</v>
          </cell>
        </row>
        <row r="1151">
          <cell r="A1151">
            <v>99610</v>
          </cell>
          <cell r="B1151">
            <v>0</v>
          </cell>
          <cell r="C1151">
            <v>7.5</v>
          </cell>
          <cell r="D1151">
            <v>0.6</v>
          </cell>
          <cell r="E1151">
            <v>8.1</v>
          </cell>
          <cell r="F1151">
            <v>8.25</v>
          </cell>
          <cell r="G1151">
            <v>8.4600000000000009</v>
          </cell>
          <cell r="H1151">
            <v>9.06</v>
          </cell>
          <cell r="I1151">
            <v>9.51</v>
          </cell>
        </row>
        <row r="1152">
          <cell r="A1152">
            <v>99620</v>
          </cell>
          <cell r="B1152">
            <v>0</v>
          </cell>
          <cell r="C1152">
            <v>7.5</v>
          </cell>
          <cell r="D1152">
            <v>0.6</v>
          </cell>
          <cell r="E1152">
            <v>8.1</v>
          </cell>
          <cell r="F1152">
            <v>8.25</v>
          </cell>
          <cell r="G1152">
            <v>8.4600000000000009</v>
          </cell>
          <cell r="H1152">
            <v>9.06</v>
          </cell>
          <cell r="I1152">
            <v>9.51</v>
          </cell>
        </row>
        <row r="1153">
          <cell r="A1153">
            <v>99630</v>
          </cell>
          <cell r="B1153">
            <v>0</v>
          </cell>
          <cell r="C1153">
            <v>7.5</v>
          </cell>
          <cell r="D1153">
            <v>0.6</v>
          </cell>
          <cell r="E1153">
            <v>8.1</v>
          </cell>
          <cell r="F1153">
            <v>8.25</v>
          </cell>
          <cell r="G1153">
            <v>8.4600000000000009</v>
          </cell>
          <cell r="H1153">
            <v>9.06</v>
          </cell>
          <cell r="I1153">
            <v>9.51</v>
          </cell>
        </row>
        <row r="1154">
          <cell r="A1154">
            <v>99640</v>
          </cell>
          <cell r="B1154">
            <v>0</v>
          </cell>
          <cell r="C1154">
            <v>7.5</v>
          </cell>
          <cell r="D1154">
            <v>0.6</v>
          </cell>
          <cell r="E1154">
            <v>8.1</v>
          </cell>
          <cell r="F1154">
            <v>8.25</v>
          </cell>
          <cell r="G1154">
            <v>8.4600000000000009</v>
          </cell>
          <cell r="H1154">
            <v>9.06</v>
          </cell>
          <cell r="I1154">
            <v>9.51</v>
          </cell>
        </row>
        <row r="1155">
          <cell r="A1155">
            <v>99650</v>
          </cell>
          <cell r="B1155">
            <v>0</v>
          </cell>
          <cell r="C1155">
            <v>7.5</v>
          </cell>
          <cell r="D1155">
            <v>0.6</v>
          </cell>
          <cell r="E1155">
            <v>8.1</v>
          </cell>
          <cell r="F1155">
            <v>8.25</v>
          </cell>
          <cell r="G1155">
            <v>8.4600000000000009</v>
          </cell>
          <cell r="H1155">
            <v>9.06</v>
          </cell>
          <cell r="I1155">
            <v>9.51</v>
          </cell>
        </row>
        <row r="1156">
          <cell r="A1156">
            <v>99660</v>
          </cell>
          <cell r="B1156">
            <v>0</v>
          </cell>
          <cell r="C1156">
            <v>7.5</v>
          </cell>
          <cell r="D1156">
            <v>0.6</v>
          </cell>
          <cell r="E1156">
            <v>8.1</v>
          </cell>
          <cell r="F1156">
            <v>8.25</v>
          </cell>
          <cell r="G1156">
            <v>8.4600000000000009</v>
          </cell>
          <cell r="H1156">
            <v>9.06</v>
          </cell>
          <cell r="I1156">
            <v>9.51</v>
          </cell>
        </row>
        <row r="1157">
          <cell r="A1157">
            <v>99670</v>
          </cell>
          <cell r="B1157">
            <v>0</v>
          </cell>
          <cell r="C1157">
            <v>7.5</v>
          </cell>
          <cell r="D1157">
            <v>0.6</v>
          </cell>
          <cell r="E1157">
            <v>8.1</v>
          </cell>
          <cell r="F1157">
            <v>8.25</v>
          </cell>
          <cell r="G1157">
            <v>8.4600000000000009</v>
          </cell>
          <cell r="H1157">
            <v>9.06</v>
          </cell>
          <cell r="I1157">
            <v>9.51</v>
          </cell>
        </row>
        <row r="1158">
          <cell r="A1158">
            <v>99680</v>
          </cell>
          <cell r="B1158">
            <v>0</v>
          </cell>
          <cell r="C1158">
            <v>7.5</v>
          </cell>
          <cell r="D1158">
            <v>0.6</v>
          </cell>
          <cell r="E1158">
            <v>8.1</v>
          </cell>
          <cell r="F1158">
            <v>8.25</v>
          </cell>
          <cell r="G1158">
            <v>8.4600000000000009</v>
          </cell>
          <cell r="H1158">
            <v>9.06</v>
          </cell>
          <cell r="I1158">
            <v>9.51</v>
          </cell>
        </row>
        <row r="1159">
          <cell r="A1159">
            <v>99690</v>
          </cell>
          <cell r="B1159">
            <v>0</v>
          </cell>
          <cell r="C1159">
            <v>7.5</v>
          </cell>
          <cell r="D1159">
            <v>0.6</v>
          </cell>
          <cell r="E1159">
            <v>8.1</v>
          </cell>
          <cell r="F1159">
            <v>8.25</v>
          </cell>
          <cell r="G1159">
            <v>8.4600000000000009</v>
          </cell>
          <cell r="H1159">
            <v>9.06</v>
          </cell>
          <cell r="I1159">
            <v>9.51</v>
          </cell>
        </row>
        <row r="1160">
          <cell r="A1160">
            <v>99700</v>
          </cell>
          <cell r="B1160">
            <v>0</v>
          </cell>
          <cell r="C1160">
            <v>7.5</v>
          </cell>
          <cell r="D1160">
            <v>0.6</v>
          </cell>
          <cell r="E1160">
            <v>8.1</v>
          </cell>
          <cell r="F1160">
            <v>8.25</v>
          </cell>
          <cell r="G1160">
            <v>8.4600000000000009</v>
          </cell>
          <cell r="H1160">
            <v>9.06</v>
          </cell>
          <cell r="I1160">
            <v>9.51</v>
          </cell>
        </row>
        <row r="1161">
          <cell r="A1161">
            <v>99710</v>
          </cell>
          <cell r="B1161">
            <v>0</v>
          </cell>
          <cell r="C1161">
            <v>7.5</v>
          </cell>
          <cell r="D1161">
            <v>0.6</v>
          </cell>
          <cell r="E1161">
            <v>8.1</v>
          </cell>
          <cell r="F1161">
            <v>8.25</v>
          </cell>
          <cell r="G1161">
            <v>8.4600000000000009</v>
          </cell>
          <cell r="H1161">
            <v>9.06</v>
          </cell>
          <cell r="I1161">
            <v>9.51</v>
          </cell>
        </row>
        <row r="1162">
          <cell r="A1162">
            <v>99720</v>
          </cell>
          <cell r="B1162">
            <v>0</v>
          </cell>
          <cell r="C1162">
            <v>7.5</v>
          </cell>
          <cell r="D1162">
            <v>0.6</v>
          </cell>
          <cell r="E1162">
            <v>8.1</v>
          </cell>
          <cell r="F1162">
            <v>8.25</v>
          </cell>
          <cell r="G1162">
            <v>8.4600000000000009</v>
          </cell>
          <cell r="H1162">
            <v>9.06</v>
          </cell>
          <cell r="I1162">
            <v>9.51</v>
          </cell>
        </row>
        <row r="1163">
          <cell r="A1163">
            <v>99730</v>
          </cell>
          <cell r="B1163">
            <v>0</v>
          </cell>
          <cell r="C1163">
            <v>7.5</v>
          </cell>
          <cell r="D1163">
            <v>0.6</v>
          </cell>
          <cell r="E1163">
            <v>8.1</v>
          </cell>
          <cell r="F1163">
            <v>8.25</v>
          </cell>
          <cell r="G1163">
            <v>8.4600000000000009</v>
          </cell>
          <cell r="H1163">
            <v>9.06</v>
          </cell>
          <cell r="I1163">
            <v>9.51</v>
          </cell>
        </row>
        <row r="1164">
          <cell r="A1164">
            <v>99740</v>
          </cell>
          <cell r="B1164">
            <v>0</v>
          </cell>
          <cell r="C1164">
            <v>7.5</v>
          </cell>
          <cell r="D1164">
            <v>0.6</v>
          </cell>
          <cell r="E1164">
            <v>8.1</v>
          </cell>
          <cell r="F1164">
            <v>8.25</v>
          </cell>
          <cell r="G1164">
            <v>8.4600000000000009</v>
          </cell>
          <cell r="H1164">
            <v>9.06</v>
          </cell>
          <cell r="I1164">
            <v>9.51</v>
          </cell>
        </row>
        <row r="1165">
          <cell r="A1165">
            <v>99750</v>
          </cell>
          <cell r="B1165">
            <v>0</v>
          </cell>
          <cell r="C1165">
            <v>7.5</v>
          </cell>
          <cell r="D1165">
            <v>0.6</v>
          </cell>
          <cell r="E1165">
            <v>8.1</v>
          </cell>
          <cell r="F1165">
            <v>8.25</v>
          </cell>
          <cell r="G1165">
            <v>8.4600000000000009</v>
          </cell>
          <cell r="H1165">
            <v>9.06</v>
          </cell>
          <cell r="I1165">
            <v>9.51</v>
          </cell>
        </row>
        <row r="1166">
          <cell r="A1166">
            <v>99760</v>
          </cell>
          <cell r="B1166">
            <v>0</v>
          </cell>
          <cell r="C1166">
            <v>7.5</v>
          </cell>
          <cell r="D1166">
            <v>0.6</v>
          </cell>
          <cell r="E1166">
            <v>8.1</v>
          </cell>
          <cell r="F1166">
            <v>8.25</v>
          </cell>
          <cell r="G1166">
            <v>8.4600000000000009</v>
          </cell>
          <cell r="H1166">
            <v>9.06</v>
          </cell>
          <cell r="I1166">
            <v>9.51</v>
          </cell>
        </row>
        <row r="1167">
          <cell r="A1167">
            <v>99770</v>
          </cell>
          <cell r="B1167">
            <v>0</v>
          </cell>
          <cell r="C1167">
            <v>7.5</v>
          </cell>
          <cell r="D1167">
            <v>0.6</v>
          </cell>
          <cell r="E1167">
            <v>8.1</v>
          </cell>
          <cell r="F1167">
            <v>8.25</v>
          </cell>
          <cell r="G1167">
            <v>8.4600000000000009</v>
          </cell>
          <cell r="H1167">
            <v>9.06</v>
          </cell>
          <cell r="I1167">
            <v>9.51</v>
          </cell>
        </row>
        <row r="1168">
          <cell r="A1168">
            <v>99780</v>
          </cell>
          <cell r="B1168">
            <v>0</v>
          </cell>
          <cell r="C1168">
            <v>7.5</v>
          </cell>
          <cell r="D1168">
            <v>0.6</v>
          </cell>
          <cell r="E1168">
            <v>8.1</v>
          </cell>
          <cell r="F1168">
            <v>8.25</v>
          </cell>
          <cell r="G1168">
            <v>8.4600000000000009</v>
          </cell>
          <cell r="H1168">
            <v>9.06</v>
          </cell>
          <cell r="I1168">
            <v>9.51</v>
          </cell>
        </row>
        <row r="1169">
          <cell r="A1169">
            <v>99790</v>
          </cell>
          <cell r="B1169">
            <v>0</v>
          </cell>
          <cell r="C1169">
            <v>7.5</v>
          </cell>
          <cell r="D1169">
            <v>0.6</v>
          </cell>
          <cell r="E1169">
            <v>8.1</v>
          </cell>
          <cell r="F1169">
            <v>8.25</v>
          </cell>
          <cell r="G1169">
            <v>8.4600000000000009</v>
          </cell>
          <cell r="H1169">
            <v>9.06</v>
          </cell>
          <cell r="I1169">
            <v>9.51</v>
          </cell>
        </row>
        <row r="1170">
          <cell r="A1170">
            <v>99800</v>
          </cell>
          <cell r="B1170">
            <v>0</v>
          </cell>
          <cell r="C1170">
            <v>7.5</v>
          </cell>
          <cell r="D1170">
            <v>0.6</v>
          </cell>
          <cell r="E1170">
            <v>8.1</v>
          </cell>
          <cell r="F1170">
            <v>8.25</v>
          </cell>
          <cell r="G1170">
            <v>8.4600000000000009</v>
          </cell>
          <cell r="H1170">
            <v>9.06</v>
          </cell>
          <cell r="I1170">
            <v>9.51</v>
          </cell>
        </row>
        <row r="1171">
          <cell r="A1171">
            <v>99801.82</v>
          </cell>
          <cell r="B1171" t="str">
            <v>PY - MSE</v>
          </cell>
          <cell r="C1171">
            <v>7.5</v>
          </cell>
          <cell r="D1171">
            <v>0.6</v>
          </cell>
          <cell r="E1171">
            <v>8.1</v>
          </cell>
          <cell r="F1171">
            <v>8.25</v>
          </cell>
          <cell r="G1171">
            <v>8.4600000000000009</v>
          </cell>
          <cell r="H1171">
            <v>9.06</v>
          </cell>
          <cell r="I1171">
            <v>9.51</v>
          </cell>
        </row>
        <row r="1172">
          <cell r="A1172">
            <v>99810</v>
          </cell>
          <cell r="B1172">
            <v>0</v>
          </cell>
          <cell r="C1172">
            <v>7.5</v>
          </cell>
          <cell r="D1172">
            <v>0.43</v>
          </cell>
          <cell r="E1172">
            <v>7.93</v>
          </cell>
          <cell r="F1172">
            <v>8.08</v>
          </cell>
          <cell r="G1172">
            <v>8.2900000000000009</v>
          </cell>
          <cell r="H1172">
            <v>8.89</v>
          </cell>
          <cell r="I1172">
            <v>9.34</v>
          </cell>
        </row>
        <row r="1173">
          <cell r="A1173">
            <v>99816.82</v>
          </cell>
          <cell r="B1173" t="str">
            <v>PT</v>
          </cell>
          <cell r="C1173">
            <v>7.5</v>
          </cell>
          <cell r="D1173">
            <v>0.3</v>
          </cell>
          <cell r="E1173">
            <v>7.8</v>
          </cell>
          <cell r="F1173">
            <v>7.95</v>
          </cell>
          <cell r="G1173">
            <v>8.16</v>
          </cell>
          <cell r="H1173">
            <v>8.76</v>
          </cell>
          <cell r="I1173">
            <v>9.2099999999999991</v>
          </cell>
        </row>
        <row r="1174">
          <cell r="A1174">
            <v>99820</v>
          </cell>
          <cell r="B1174">
            <v>0</v>
          </cell>
          <cell r="C1174">
            <v>7.5</v>
          </cell>
          <cell r="D1174">
            <v>0.23</v>
          </cell>
          <cell r="E1174">
            <v>7.73</v>
          </cell>
          <cell r="F1174">
            <v>7.8800000000000008</v>
          </cell>
          <cell r="G1174">
            <v>8.0900000000000016</v>
          </cell>
          <cell r="H1174">
            <v>8.6900000000000013</v>
          </cell>
          <cell r="I1174">
            <v>9.14</v>
          </cell>
        </row>
        <row r="1175">
          <cell r="A1175">
            <v>99830</v>
          </cell>
          <cell r="B1175">
            <v>0</v>
          </cell>
          <cell r="C1175">
            <v>7.5</v>
          </cell>
          <cell r="D1175">
            <v>0</v>
          </cell>
          <cell r="E1175">
            <v>7.5</v>
          </cell>
          <cell r="F1175">
            <v>7.65</v>
          </cell>
          <cell r="G1175">
            <v>7.86</v>
          </cell>
          <cell r="H1175">
            <v>8.4600000000000009</v>
          </cell>
          <cell r="I1175">
            <v>8.91</v>
          </cell>
        </row>
        <row r="1176">
          <cell r="A1176">
            <v>99831.82</v>
          </cell>
          <cell r="B1176" t="str">
            <v>PX</v>
          </cell>
          <cell r="C1176">
            <v>7.5</v>
          </cell>
          <cell r="D1176">
            <v>0</v>
          </cell>
          <cell r="E1176">
            <v>7.5</v>
          </cell>
          <cell r="F1176">
            <v>7.65</v>
          </cell>
          <cell r="G1176">
            <v>7.86</v>
          </cell>
          <cell r="H1176">
            <v>8.4600000000000009</v>
          </cell>
          <cell r="I1176">
            <v>8.91</v>
          </cell>
        </row>
        <row r="1177">
          <cell r="A1177">
            <v>99840</v>
          </cell>
          <cell r="B1177">
            <v>0</v>
          </cell>
          <cell r="C1177">
            <v>7.5</v>
          </cell>
          <cell r="D1177">
            <v>0</v>
          </cell>
          <cell r="E1177">
            <v>7.5</v>
          </cell>
          <cell r="F1177">
            <v>7.65</v>
          </cell>
          <cell r="G1177">
            <v>7.86</v>
          </cell>
          <cell r="H1177">
            <v>8.4600000000000009</v>
          </cell>
          <cell r="I1177">
            <v>8.91</v>
          </cell>
        </row>
        <row r="1178">
          <cell r="A1178">
            <v>99850</v>
          </cell>
          <cell r="B1178">
            <v>0</v>
          </cell>
          <cell r="C1178">
            <v>7.5</v>
          </cell>
          <cell r="D1178">
            <v>0</v>
          </cell>
          <cell r="E1178">
            <v>7.5</v>
          </cell>
          <cell r="F1178">
            <v>7.65</v>
          </cell>
          <cell r="G1178">
            <v>7.86</v>
          </cell>
          <cell r="H1178">
            <v>8.4600000000000009</v>
          </cell>
          <cell r="I1178">
            <v>8.91</v>
          </cell>
        </row>
        <row r="1179">
          <cell r="A1179">
            <v>99860</v>
          </cell>
          <cell r="B1179">
            <v>0</v>
          </cell>
          <cell r="C1179">
            <v>7.5</v>
          </cell>
          <cell r="D1179">
            <v>0</v>
          </cell>
          <cell r="E1179">
            <v>7.5</v>
          </cell>
          <cell r="F1179">
            <v>7.65</v>
          </cell>
          <cell r="G1179">
            <v>7.86</v>
          </cell>
          <cell r="H1179">
            <v>8.4600000000000009</v>
          </cell>
          <cell r="I1179">
            <v>8.91</v>
          </cell>
        </row>
        <row r="1180">
          <cell r="A1180">
            <v>99861.82</v>
          </cell>
          <cell r="B1180" t="str">
            <v>BS</v>
          </cell>
          <cell r="C1180">
            <v>7.5</v>
          </cell>
          <cell r="D1180">
            <v>0</v>
          </cell>
          <cell r="E1180">
            <v>7.5</v>
          </cell>
          <cell r="F1180">
            <v>7.65</v>
          </cell>
          <cell r="G1180">
            <v>7.86</v>
          </cell>
          <cell r="H1180">
            <v>8.4600000000000009</v>
          </cell>
          <cell r="I1180">
            <v>8.91</v>
          </cell>
        </row>
        <row r="1181">
          <cell r="A1181">
            <v>99870</v>
          </cell>
          <cell r="B1181">
            <v>0</v>
          </cell>
          <cell r="C1181">
            <v>7.5</v>
          </cell>
          <cell r="D1181">
            <v>0</v>
          </cell>
          <cell r="E1181">
            <v>7.5</v>
          </cell>
          <cell r="F1181">
            <v>7.65</v>
          </cell>
          <cell r="G1181">
            <v>7.86</v>
          </cell>
          <cell r="H1181">
            <v>8.4600000000000009</v>
          </cell>
          <cell r="I1181">
            <v>8.91</v>
          </cell>
        </row>
        <row r="1182">
          <cell r="A1182">
            <v>99880</v>
          </cell>
          <cell r="B1182">
            <v>0</v>
          </cell>
          <cell r="C1182">
            <v>7.5</v>
          </cell>
          <cell r="D1182">
            <v>0</v>
          </cell>
          <cell r="E1182">
            <v>7.5</v>
          </cell>
          <cell r="F1182">
            <v>7.65</v>
          </cell>
          <cell r="G1182">
            <v>7.86</v>
          </cell>
          <cell r="H1182">
            <v>8.4600000000000009</v>
          </cell>
          <cell r="I1182">
            <v>8.91</v>
          </cell>
        </row>
        <row r="1183">
          <cell r="A1183">
            <v>99890</v>
          </cell>
          <cell r="B1183">
            <v>0</v>
          </cell>
          <cell r="C1183">
            <v>7.5</v>
          </cell>
          <cell r="D1183">
            <v>0</v>
          </cell>
          <cell r="E1183">
            <v>7.5</v>
          </cell>
          <cell r="F1183">
            <v>7.65</v>
          </cell>
          <cell r="G1183">
            <v>7.86</v>
          </cell>
          <cell r="H1183">
            <v>8.4600000000000009</v>
          </cell>
          <cell r="I1183">
            <v>8.91</v>
          </cell>
        </row>
        <row r="1184">
          <cell r="A1184">
            <v>99900</v>
          </cell>
          <cell r="B1184">
            <v>0</v>
          </cell>
          <cell r="C1184">
            <v>7.5</v>
          </cell>
          <cell r="D1184">
            <v>0</v>
          </cell>
          <cell r="E1184">
            <v>7.5</v>
          </cell>
          <cell r="F1184">
            <v>7.65</v>
          </cell>
          <cell r="G1184">
            <v>7.86</v>
          </cell>
          <cell r="H1184">
            <v>8.4600000000000009</v>
          </cell>
          <cell r="I1184">
            <v>8.91</v>
          </cell>
        </row>
        <row r="1185">
          <cell r="A1185">
            <v>99910</v>
          </cell>
          <cell r="B1185">
            <v>0</v>
          </cell>
          <cell r="C1185">
            <v>7.5</v>
          </cell>
          <cell r="D1185">
            <v>0</v>
          </cell>
          <cell r="E1185">
            <v>7.5</v>
          </cell>
          <cell r="F1185">
            <v>7.65</v>
          </cell>
          <cell r="G1185">
            <v>7.86</v>
          </cell>
          <cell r="H1185">
            <v>8.4600000000000009</v>
          </cell>
          <cell r="I1185">
            <v>8.91</v>
          </cell>
        </row>
        <row r="1186">
          <cell r="A1186">
            <v>99920</v>
          </cell>
          <cell r="B1186">
            <v>0</v>
          </cell>
          <cell r="C1186">
            <v>7.5</v>
          </cell>
          <cell r="D1186">
            <v>0</v>
          </cell>
          <cell r="E1186">
            <v>7.5</v>
          </cell>
          <cell r="F1186">
            <v>7.65</v>
          </cell>
          <cell r="G1186">
            <v>7.86</v>
          </cell>
          <cell r="H1186">
            <v>8.4600000000000009</v>
          </cell>
          <cell r="I1186">
            <v>8.91</v>
          </cell>
        </row>
        <row r="1187">
          <cell r="A1187">
            <v>99924.89</v>
          </cell>
          <cell r="B1187" t="str">
            <v>BS</v>
          </cell>
          <cell r="C1187">
            <v>7.5</v>
          </cell>
          <cell r="D1187">
            <v>0</v>
          </cell>
          <cell r="E1187">
            <v>7.5</v>
          </cell>
          <cell r="F1187">
            <v>7.65</v>
          </cell>
          <cell r="G1187">
            <v>7.86</v>
          </cell>
          <cell r="H1187">
            <v>8.4600000000000009</v>
          </cell>
          <cell r="I1187">
            <v>8.91</v>
          </cell>
        </row>
        <row r="1188">
          <cell r="A1188">
            <v>99930</v>
          </cell>
          <cell r="B1188">
            <v>0</v>
          </cell>
          <cell r="C1188">
            <v>7.5</v>
          </cell>
          <cell r="D1188">
            <v>0</v>
          </cell>
          <cell r="E1188">
            <v>7.5</v>
          </cell>
          <cell r="F1188">
            <v>7.65</v>
          </cell>
          <cell r="G1188">
            <v>7.86</v>
          </cell>
          <cell r="H1188">
            <v>8.4600000000000009</v>
          </cell>
          <cell r="I1188">
            <v>8.91</v>
          </cell>
        </row>
        <row r="1189">
          <cell r="A1189">
            <v>99940</v>
          </cell>
          <cell r="B1189">
            <v>0</v>
          </cell>
          <cell r="C1189">
            <v>7.5</v>
          </cell>
          <cell r="D1189">
            <v>0</v>
          </cell>
          <cell r="E1189">
            <v>7.5</v>
          </cell>
          <cell r="F1189">
            <v>7.65</v>
          </cell>
          <cell r="G1189">
            <v>7.86</v>
          </cell>
          <cell r="H1189">
            <v>8.4600000000000009</v>
          </cell>
          <cell r="I1189">
            <v>8.91</v>
          </cell>
        </row>
        <row r="1190">
          <cell r="A1190">
            <v>99950</v>
          </cell>
          <cell r="B1190">
            <v>0</v>
          </cell>
          <cell r="C1190">
            <v>7.5</v>
          </cell>
          <cell r="D1190">
            <v>0</v>
          </cell>
          <cell r="E1190">
            <v>7.5</v>
          </cell>
          <cell r="F1190">
            <v>7.65</v>
          </cell>
          <cell r="G1190">
            <v>7.86</v>
          </cell>
          <cell r="H1190">
            <v>8.4600000000000009</v>
          </cell>
          <cell r="I1190">
            <v>8.91</v>
          </cell>
        </row>
        <row r="1191">
          <cell r="A1191">
            <v>99954.89</v>
          </cell>
          <cell r="B1191" t="str">
            <v>PX</v>
          </cell>
          <cell r="C1191">
            <v>7.5</v>
          </cell>
          <cell r="D1191">
            <v>0</v>
          </cell>
          <cell r="E1191">
            <v>7.5</v>
          </cell>
          <cell r="F1191">
            <v>7.65</v>
          </cell>
          <cell r="G1191">
            <v>7.86</v>
          </cell>
          <cell r="H1191">
            <v>8.4600000000000009</v>
          </cell>
          <cell r="I1191">
            <v>8.91</v>
          </cell>
        </row>
        <row r="1192">
          <cell r="A1192">
            <v>99960</v>
          </cell>
          <cell r="B1192">
            <v>0</v>
          </cell>
          <cell r="C1192">
            <v>7.5</v>
          </cell>
          <cell r="D1192">
            <v>7.0000000000000007E-2</v>
          </cell>
          <cell r="E1192">
            <v>7.57</v>
          </cell>
          <cell r="F1192">
            <v>7.7200000000000006</v>
          </cell>
          <cell r="G1192">
            <v>7.9300000000000006</v>
          </cell>
          <cell r="H1192">
            <v>8.5300000000000011</v>
          </cell>
          <cell r="I1192">
            <v>8.98</v>
          </cell>
        </row>
        <row r="1193">
          <cell r="A1193">
            <v>99970</v>
          </cell>
          <cell r="B1193">
            <v>0</v>
          </cell>
          <cell r="C1193">
            <v>7.5</v>
          </cell>
          <cell r="D1193">
            <v>0.22</v>
          </cell>
          <cell r="E1193">
            <v>7.72</v>
          </cell>
          <cell r="F1193">
            <v>7.87</v>
          </cell>
          <cell r="G1193">
            <v>8.08</v>
          </cell>
          <cell r="H1193">
            <v>8.68</v>
          </cell>
          <cell r="I1193">
            <v>9.129999999999999</v>
          </cell>
        </row>
        <row r="1194">
          <cell r="A1194">
            <v>99974.89</v>
          </cell>
          <cell r="B1194" t="str">
            <v>PC</v>
          </cell>
          <cell r="C1194">
            <v>7.5</v>
          </cell>
          <cell r="D1194">
            <v>0.3</v>
          </cell>
          <cell r="E1194">
            <v>7.8</v>
          </cell>
          <cell r="F1194">
            <v>7.95</v>
          </cell>
          <cell r="G1194">
            <v>8.16</v>
          </cell>
          <cell r="H1194">
            <v>8.76</v>
          </cell>
          <cell r="I1194">
            <v>9.2099999999999991</v>
          </cell>
        </row>
        <row r="1195">
          <cell r="A1195">
            <v>99980</v>
          </cell>
          <cell r="B1195">
            <v>0</v>
          </cell>
          <cell r="C1195">
            <v>7.5</v>
          </cell>
          <cell r="D1195">
            <v>0.37</v>
          </cell>
          <cell r="E1195">
            <v>7.87</v>
          </cell>
          <cell r="F1195">
            <v>8.02</v>
          </cell>
          <cell r="G1195">
            <v>8.23</v>
          </cell>
          <cell r="H1195">
            <v>8.83</v>
          </cell>
          <cell r="I1195">
            <v>9.2799999999999994</v>
          </cell>
        </row>
        <row r="1196">
          <cell r="A1196">
            <v>99984.89</v>
          </cell>
          <cell r="B1196" t="str">
            <v>PY</v>
          </cell>
          <cell r="C1196">
            <v>7.5</v>
          </cell>
          <cell r="D1196">
            <v>0.45</v>
          </cell>
          <cell r="E1196">
            <v>7.95</v>
          </cell>
          <cell r="F1196">
            <v>8.1</v>
          </cell>
          <cell r="G1196">
            <v>8.31</v>
          </cell>
          <cell r="H1196">
            <v>8.91</v>
          </cell>
          <cell r="I1196">
            <v>9.36</v>
          </cell>
        </row>
        <row r="1197">
          <cell r="A1197">
            <v>99990</v>
          </cell>
          <cell r="B1197">
            <v>0</v>
          </cell>
          <cell r="C1197">
            <v>7.5</v>
          </cell>
          <cell r="D1197">
            <v>0.52</v>
          </cell>
          <cell r="E1197">
            <v>8.02</v>
          </cell>
          <cell r="F1197">
            <v>8.17</v>
          </cell>
          <cell r="G1197">
            <v>8.3800000000000008</v>
          </cell>
          <cell r="H1197">
            <v>8.98</v>
          </cell>
          <cell r="I1197">
            <v>9.43</v>
          </cell>
        </row>
        <row r="1198">
          <cell r="A1198">
            <v>99994.89</v>
          </cell>
          <cell r="B1198" t="str">
            <v>MSE</v>
          </cell>
          <cell r="C1198">
            <v>7.5</v>
          </cell>
          <cell r="D1198">
            <v>0.6</v>
          </cell>
          <cell r="E1198">
            <v>8.1</v>
          </cell>
          <cell r="F1198">
            <v>8.25</v>
          </cell>
          <cell r="G1198">
            <v>8.4600000000000009</v>
          </cell>
          <cell r="H1198">
            <v>9.06</v>
          </cell>
          <cell r="I1198">
            <v>9.51</v>
          </cell>
        </row>
        <row r="1199">
          <cell r="A1199">
            <v>100000</v>
          </cell>
          <cell r="B1199">
            <v>0</v>
          </cell>
          <cell r="C1199">
            <v>7.5</v>
          </cell>
          <cell r="D1199">
            <v>0.6</v>
          </cell>
          <cell r="E1199">
            <v>8.1</v>
          </cell>
          <cell r="F1199">
            <v>8.25</v>
          </cell>
          <cell r="G1199">
            <v>8.4600000000000009</v>
          </cell>
          <cell r="H1199">
            <v>9.06</v>
          </cell>
          <cell r="I1199">
            <v>9.51</v>
          </cell>
        </row>
        <row r="1218">
          <cell r="A1218">
            <v>100000</v>
          </cell>
          <cell r="B1218">
            <v>0</v>
          </cell>
          <cell r="C1218">
            <v>7.5</v>
          </cell>
          <cell r="D1218">
            <v>0.6</v>
          </cell>
          <cell r="E1218">
            <v>8.1</v>
          </cell>
          <cell r="F1218">
            <v>8.25</v>
          </cell>
          <cell r="G1218">
            <v>8.4600000000000009</v>
          </cell>
          <cell r="H1218">
            <v>9.06</v>
          </cell>
          <cell r="I1218">
            <v>9.51</v>
          </cell>
        </row>
        <row r="1219">
          <cell r="A1219">
            <v>100010</v>
          </cell>
          <cell r="B1219">
            <v>0</v>
          </cell>
          <cell r="C1219">
            <v>7.5</v>
          </cell>
          <cell r="D1219">
            <v>0.6</v>
          </cell>
          <cell r="E1219">
            <v>8.1</v>
          </cell>
          <cell r="F1219">
            <v>8.25</v>
          </cell>
          <cell r="G1219">
            <v>8.4600000000000009</v>
          </cell>
          <cell r="H1219">
            <v>9.06</v>
          </cell>
          <cell r="I1219">
            <v>9.51</v>
          </cell>
        </row>
        <row r="1220">
          <cell r="A1220">
            <v>100020</v>
          </cell>
          <cell r="B1220">
            <v>0</v>
          </cell>
          <cell r="C1220">
            <v>7.5</v>
          </cell>
          <cell r="D1220">
            <v>0.6</v>
          </cell>
          <cell r="E1220">
            <v>8.1</v>
          </cell>
          <cell r="F1220">
            <v>8.25</v>
          </cell>
          <cell r="G1220">
            <v>8.4600000000000009</v>
          </cell>
          <cell r="H1220">
            <v>9.06</v>
          </cell>
          <cell r="I1220">
            <v>9.51</v>
          </cell>
        </row>
        <row r="1221">
          <cell r="A1221">
            <v>100030</v>
          </cell>
          <cell r="B1221">
            <v>0</v>
          </cell>
          <cell r="C1221">
            <v>7.5</v>
          </cell>
          <cell r="D1221">
            <v>0.6</v>
          </cell>
          <cell r="E1221">
            <v>8.1</v>
          </cell>
          <cell r="F1221">
            <v>8.25</v>
          </cell>
          <cell r="G1221">
            <v>8.4600000000000009</v>
          </cell>
          <cell r="H1221">
            <v>9.06</v>
          </cell>
          <cell r="I1221">
            <v>9.51</v>
          </cell>
        </row>
        <row r="1222">
          <cell r="A1222">
            <v>100040</v>
          </cell>
          <cell r="B1222">
            <v>0</v>
          </cell>
          <cell r="C1222">
            <v>7.5</v>
          </cell>
          <cell r="D1222">
            <v>0.6</v>
          </cell>
          <cell r="E1222">
            <v>8.1</v>
          </cell>
          <cell r="F1222">
            <v>8.25</v>
          </cell>
          <cell r="G1222">
            <v>8.4600000000000009</v>
          </cell>
          <cell r="H1222">
            <v>9.06</v>
          </cell>
          <cell r="I1222">
            <v>9.51</v>
          </cell>
        </row>
        <row r="1223">
          <cell r="A1223">
            <v>100050</v>
          </cell>
          <cell r="B1223">
            <v>0</v>
          </cell>
          <cell r="C1223">
            <v>7.5</v>
          </cell>
          <cell r="D1223">
            <v>0.6</v>
          </cell>
          <cell r="E1223">
            <v>8.1</v>
          </cell>
          <cell r="F1223">
            <v>8.25</v>
          </cell>
          <cell r="G1223">
            <v>8.4600000000000009</v>
          </cell>
          <cell r="H1223">
            <v>9.06</v>
          </cell>
          <cell r="I1223">
            <v>9.51</v>
          </cell>
        </row>
        <row r="1224">
          <cell r="A1224">
            <v>100060</v>
          </cell>
          <cell r="B1224">
            <v>0</v>
          </cell>
          <cell r="C1224">
            <v>7.5</v>
          </cell>
          <cell r="D1224">
            <v>0.6</v>
          </cell>
          <cell r="E1224">
            <v>8.1</v>
          </cell>
          <cell r="F1224">
            <v>8.25</v>
          </cell>
          <cell r="G1224">
            <v>8.4600000000000009</v>
          </cell>
          <cell r="H1224">
            <v>9.06</v>
          </cell>
          <cell r="I1224">
            <v>9.51</v>
          </cell>
        </row>
        <row r="1225">
          <cell r="A1225">
            <v>100070</v>
          </cell>
          <cell r="B1225">
            <v>0</v>
          </cell>
          <cell r="C1225">
            <v>7.5</v>
          </cell>
          <cell r="D1225">
            <v>0.6</v>
          </cell>
          <cell r="E1225">
            <v>8.1</v>
          </cell>
          <cell r="F1225">
            <v>8.25</v>
          </cell>
          <cell r="G1225">
            <v>8.4600000000000009</v>
          </cell>
          <cell r="H1225">
            <v>9.06</v>
          </cell>
          <cell r="I1225">
            <v>9.51</v>
          </cell>
        </row>
        <row r="1226">
          <cell r="A1226">
            <v>100080</v>
          </cell>
          <cell r="B1226">
            <v>0</v>
          </cell>
          <cell r="C1226">
            <v>7.5</v>
          </cell>
          <cell r="D1226">
            <v>0.6</v>
          </cell>
          <cell r="E1226">
            <v>8.1</v>
          </cell>
          <cell r="F1226">
            <v>8.25</v>
          </cell>
          <cell r="G1226">
            <v>8.4600000000000009</v>
          </cell>
          <cell r="H1226">
            <v>9.06</v>
          </cell>
          <cell r="I1226">
            <v>9.51</v>
          </cell>
        </row>
        <row r="1227">
          <cell r="A1227">
            <v>100090</v>
          </cell>
          <cell r="B1227">
            <v>0</v>
          </cell>
          <cell r="C1227">
            <v>7.5</v>
          </cell>
          <cell r="D1227">
            <v>0.6</v>
          </cell>
          <cell r="E1227">
            <v>8.1</v>
          </cell>
          <cell r="F1227">
            <v>8.25</v>
          </cell>
          <cell r="G1227">
            <v>8.4600000000000009</v>
          </cell>
          <cell r="H1227">
            <v>9.06</v>
          </cell>
          <cell r="I1227">
            <v>9.51</v>
          </cell>
        </row>
        <row r="1228">
          <cell r="A1228">
            <v>100100</v>
          </cell>
          <cell r="B1228">
            <v>0</v>
          </cell>
          <cell r="C1228">
            <v>7.5</v>
          </cell>
          <cell r="D1228">
            <v>0.6</v>
          </cell>
          <cell r="E1228">
            <v>8.1</v>
          </cell>
          <cell r="F1228">
            <v>8.25</v>
          </cell>
          <cell r="G1228">
            <v>8.4600000000000009</v>
          </cell>
          <cell r="H1228">
            <v>9.06</v>
          </cell>
          <cell r="I1228">
            <v>9.51</v>
          </cell>
        </row>
        <row r="1229">
          <cell r="A1229">
            <v>100110</v>
          </cell>
          <cell r="B1229">
            <v>0</v>
          </cell>
          <cell r="C1229">
            <v>7.5</v>
          </cell>
          <cell r="D1229">
            <v>0.6</v>
          </cell>
          <cell r="E1229">
            <v>8.1</v>
          </cell>
          <cell r="F1229">
            <v>8.25</v>
          </cell>
          <cell r="G1229">
            <v>8.4600000000000009</v>
          </cell>
          <cell r="H1229">
            <v>9.06</v>
          </cell>
          <cell r="I1229">
            <v>9.51</v>
          </cell>
        </row>
        <row r="1230">
          <cell r="A1230">
            <v>100120</v>
          </cell>
          <cell r="B1230">
            <v>0</v>
          </cell>
          <cell r="C1230">
            <v>7.5</v>
          </cell>
          <cell r="D1230">
            <v>0.6</v>
          </cell>
          <cell r="E1230">
            <v>8.1</v>
          </cell>
          <cell r="F1230">
            <v>8.25</v>
          </cell>
          <cell r="G1230">
            <v>8.4600000000000009</v>
          </cell>
          <cell r="H1230">
            <v>9.06</v>
          </cell>
          <cell r="I1230">
            <v>9.51</v>
          </cell>
        </row>
        <row r="1231">
          <cell r="A1231">
            <v>100130</v>
          </cell>
          <cell r="B1231">
            <v>0</v>
          </cell>
          <cell r="C1231">
            <v>7.5</v>
          </cell>
          <cell r="D1231">
            <v>0.6</v>
          </cell>
          <cell r="E1231">
            <v>8.1</v>
          </cell>
          <cell r="F1231">
            <v>8.25</v>
          </cell>
          <cell r="G1231">
            <v>8.4600000000000009</v>
          </cell>
          <cell r="H1231">
            <v>9.06</v>
          </cell>
          <cell r="I1231">
            <v>9.51</v>
          </cell>
        </row>
        <row r="1232">
          <cell r="A1232">
            <v>100140</v>
          </cell>
          <cell r="B1232">
            <v>0</v>
          </cell>
          <cell r="C1232">
            <v>7.5</v>
          </cell>
          <cell r="D1232">
            <v>0.6</v>
          </cell>
          <cell r="E1232">
            <v>8.1</v>
          </cell>
          <cell r="F1232">
            <v>8.25</v>
          </cell>
          <cell r="G1232">
            <v>8.4600000000000009</v>
          </cell>
          <cell r="H1232">
            <v>9.06</v>
          </cell>
          <cell r="I1232">
            <v>9.51</v>
          </cell>
        </row>
        <row r="1233">
          <cell r="A1233">
            <v>100150</v>
          </cell>
          <cell r="B1233">
            <v>0</v>
          </cell>
          <cell r="C1233">
            <v>7.5</v>
          </cell>
          <cell r="D1233">
            <v>0.6</v>
          </cell>
          <cell r="E1233">
            <v>8.1</v>
          </cell>
          <cell r="F1233">
            <v>8.25</v>
          </cell>
          <cell r="G1233">
            <v>8.4600000000000009</v>
          </cell>
          <cell r="H1233">
            <v>9.06</v>
          </cell>
          <cell r="I1233">
            <v>9.51</v>
          </cell>
        </row>
        <row r="1234">
          <cell r="A1234">
            <v>100160</v>
          </cell>
          <cell r="B1234">
            <v>0</v>
          </cell>
          <cell r="C1234">
            <v>7.5</v>
          </cell>
          <cell r="D1234">
            <v>0.6</v>
          </cell>
          <cell r="E1234">
            <v>8.1</v>
          </cell>
          <cell r="F1234">
            <v>8.25</v>
          </cell>
          <cell r="G1234">
            <v>8.4600000000000009</v>
          </cell>
          <cell r="H1234">
            <v>9.06</v>
          </cell>
          <cell r="I1234">
            <v>9.51</v>
          </cell>
        </row>
        <row r="1235">
          <cell r="A1235">
            <v>100170</v>
          </cell>
          <cell r="B1235">
            <v>0</v>
          </cell>
          <cell r="C1235">
            <v>7.5</v>
          </cell>
          <cell r="D1235">
            <v>0.6</v>
          </cell>
          <cell r="E1235">
            <v>8.1</v>
          </cell>
          <cell r="F1235">
            <v>8.25</v>
          </cell>
          <cell r="G1235">
            <v>8.4600000000000009</v>
          </cell>
          <cell r="H1235">
            <v>9.06</v>
          </cell>
          <cell r="I1235">
            <v>9.51</v>
          </cell>
        </row>
        <row r="1236">
          <cell r="A1236">
            <v>100180</v>
          </cell>
          <cell r="B1236">
            <v>0</v>
          </cell>
          <cell r="C1236">
            <v>7.5</v>
          </cell>
          <cell r="D1236">
            <v>0.6</v>
          </cell>
          <cell r="E1236">
            <v>8.1</v>
          </cell>
          <cell r="F1236">
            <v>8.25</v>
          </cell>
          <cell r="G1236">
            <v>8.4600000000000009</v>
          </cell>
          <cell r="H1236">
            <v>9.06</v>
          </cell>
          <cell r="I1236">
            <v>9.51</v>
          </cell>
        </row>
        <row r="1237">
          <cell r="A1237">
            <v>100190</v>
          </cell>
          <cell r="B1237">
            <v>0</v>
          </cell>
          <cell r="C1237">
            <v>7.5</v>
          </cell>
          <cell r="D1237">
            <v>0.6</v>
          </cell>
          <cell r="E1237">
            <v>8.1</v>
          </cell>
          <cell r="F1237">
            <v>8.25</v>
          </cell>
          <cell r="G1237">
            <v>8.4600000000000009</v>
          </cell>
          <cell r="H1237">
            <v>9.06</v>
          </cell>
          <cell r="I1237">
            <v>9.51</v>
          </cell>
        </row>
        <row r="1238">
          <cell r="A1238">
            <v>100200</v>
          </cell>
          <cell r="B1238">
            <v>0</v>
          </cell>
          <cell r="C1238">
            <v>7.5</v>
          </cell>
          <cell r="D1238">
            <v>0.6</v>
          </cell>
          <cell r="E1238">
            <v>8.1</v>
          </cell>
          <cell r="F1238">
            <v>8.25</v>
          </cell>
          <cell r="G1238">
            <v>8.4600000000000009</v>
          </cell>
          <cell r="H1238">
            <v>9.06</v>
          </cell>
          <cell r="I1238">
            <v>9.51</v>
          </cell>
        </row>
        <row r="1239">
          <cell r="A1239">
            <v>100210</v>
          </cell>
          <cell r="B1239">
            <v>0</v>
          </cell>
          <cell r="C1239">
            <v>7.5</v>
          </cell>
          <cell r="D1239">
            <v>0.6</v>
          </cell>
          <cell r="E1239">
            <v>8.1</v>
          </cell>
          <cell r="F1239">
            <v>8.25</v>
          </cell>
          <cell r="G1239">
            <v>8.4600000000000009</v>
          </cell>
          <cell r="H1239">
            <v>9.06</v>
          </cell>
          <cell r="I1239">
            <v>9.51</v>
          </cell>
        </row>
        <row r="1240">
          <cell r="A1240">
            <v>100220</v>
          </cell>
          <cell r="B1240">
            <v>0</v>
          </cell>
          <cell r="C1240">
            <v>7.5</v>
          </cell>
          <cell r="D1240">
            <v>0.6</v>
          </cell>
          <cell r="E1240">
            <v>8.1</v>
          </cell>
          <cell r="F1240">
            <v>8.25</v>
          </cell>
          <cell r="G1240">
            <v>8.4600000000000009</v>
          </cell>
          <cell r="H1240">
            <v>9.06</v>
          </cell>
          <cell r="I1240">
            <v>9.51</v>
          </cell>
        </row>
        <row r="1241">
          <cell r="A1241">
            <v>100230</v>
          </cell>
          <cell r="B1241">
            <v>0</v>
          </cell>
          <cell r="C1241">
            <v>7.5</v>
          </cell>
          <cell r="D1241">
            <v>0.6</v>
          </cell>
          <cell r="E1241">
            <v>8.1</v>
          </cell>
          <cell r="F1241">
            <v>8.25</v>
          </cell>
          <cell r="G1241">
            <v>8.4600000000000009</v>
          </cell>
          <cell r="H1241">
            <v>9.06</v>
          </cell>
          <cell r="I1241">
            <v>9.51</v>
          </cell>
        </row>
        <row r="1242">
          <cell r="A1242">
            <v>100240</v>
          </cell>
          <cell r="B1242">
            <v>0</v>
          </cell>
          <cell r="C1242">
            <v>7.5</v>
          </cell>
          <cell r="D1242">
            <v>0.6</v>
          </cell>
          <cell r="E1242">
            <v>8.1</v>
          </cell>
          <cell r="F1242">
            <v>8.25</v>
          </cell>
          <cell r="G1242">
            <v>8.4600000000000009</v>
          </cell>
          <cell r="H1242">
            <v>9.06</v>
          </cell>
          <cell r="I1242">
            <v>9.51</v>
          </cell>
        </row>
        <row r="1243">
          <cell r="A1243">
            <v>100241.52</v>
          </cell>
          <cell r="B1243" t="str">
            <v>MSE</v>
          </cell>
          <cell r="C1243">
            <v>7.5</v>
          </cell>
          <cell r="D1243">
            <v>0.6</v>
          </cell>
          <cell r="E1243">
            <v>8.1</v>
          </cell>
          <cell r="F1243">
            <v>8.25</v>
          </cell>
          <cell r="G1243">
            <v>8.4600000000000009</v>
          </cell>
          <cell r="H1243">
            <v>9.06</v>
          </cell>
          <cell r="I1243">
            <v>9.51</v>
          </cell>
        </row>
        <row r="1244">
          <cell r="A1244">
            <v>100250</v>
          </cell>
          <cell r="B1244">
            <v>0</v>
          </cell>
          <cell r="C1244">
            <v>7.5</v>
          </cell>
          <cell r="D1244">
            <v>0.47</v>
          </cell>
          <cell r="E1244">
            <v>7.97</v>
          </cell>
          <cell r="F1244">
            <v>8.1199999999999992</v>
          </cell>
          <cell r="G1244">
            <v>8.33</v>
          </cell>
          <cell r="H1244">
            <v>8.93</v>
          </cell>
          <cell r="I1244">
            <v>9.379999999999999</v>
          </cell>
        </row>
        <row r="1245">
          <cell r="A1245">
            <v>100254.85</v>
          </cell>
          <cell r="B1245" t="str">
            <v>PY</v>
          </cell>
          <cell r="C1245">
            <v>7.5</v>
          </cell>
          <cell r="D1245">
            <v>0.4</v>
          </cell>
          <cell r="E1245">
            <v>7.9</v>
          </cell>
          <cell r="F1245">
            <v>8.0500000000000007</v>
          </cell>
          <cell r="G1245">
            <v>8.2600000000000016</v>
          </cell>
          <cell r="H1245">
            <v>8.8600000000000012</v>
          </cell>
          <cell r="I1245">
            <v>9.31</v>
          </cell>
        </row>
        <row r="1246">
          <cell r="A1246">
            <v>100260</v>
          </cell>
          <cell r="B1246">
            <v>0</v>
          </cell>
          <cell r="C1246">
            <v>7.5</v>
          </cell>
          <cell r="D1246">
            <v>0.32</v>
          </cell>
          <cell r="E1246">
            <v>7.82</v>
          </cell>
          <cell r="F1246">
            <v>7.9700000000000006</v>
          </cell>
          <cell r="G1246">
            <v>8.1800000000000015</v>
          </cell>
          <cell r="H1246">
            <v>8.7800000000000011</v>
          </cell>
          <cell r="I1246">
            <v>9.23</v>
          </cell>
        </row>
        <row r="1247">
          <cell r="A1247">
            <v>100261.52</v>
          </cell>
          <cell r="B1247" t="str">
            <v>PT</v>
          </cell>
          <cell r="C1247">
            <v>7.5</v>
          </cell>
          <cell r="D1247">
            <v>0.3</v>
          </cell>
          <cell r="E1247">
            <v>7.8</v>
          </cell>
          <cell r="F1247">
            <v>7.95</v>
          </cell>
          <cell r="G1247">
            <v>8.16</v>
          </cell>
          <cell r="H1247">
            <v>8.76</v>
          </cell>
          <cell r="I1247">
            <v>9.2099999999999991</v>
          </cell>
        </row>
        <row r="1248">
          <cell r="A1248">
            <v>100270</v>
          </cell>
          <cell r="B1248">
            <v>0</v>
          </cell>
          <cell r="C1248">
            <v>7.5</v>
          </cell>
          <cell r="D1248">
            <v>0.17</v>
          </cell>
          <cell r="E1248">
            <v>7.67</v>
          </cell>
          <cell r="F1248">
            <v>7.82</v>
          </cell>
          <cell r="G1248">
            <v>8.0300000000000011</v>
          </cell>
          <cell r="H1248">
            <v>8.6300000000000008</v>
          </cell>
          <cell r="I1248">
            <v>9.08</v>
          </cell>
        </row>
        <row r="1249">
          <cell r="A1249">
            <v>100280</v>
          </cell>
          <cell r="B1249">
            <v>0</v>
          </cell>
          <cell r="C1249">
            <v>7.5</v>
          </cell>
          <cell r="D1249">
            <v>0.02</v>
          </cell>
          <cell r="E1249">
            <v>7.52</v>
          </cell>
          <cell r="F1249">
            <v>7.67</v>
          </cell>
          <cell r="G1249">
            <v>7.88</v>
          </cell>
          <cell r="H1249">
            <v>8.48</v>
          </cell>
          <cell r="I1249">
            <v>8.93</v>
          </cell>
        </row>
        <row r="1250">
          <cell r="A1250">
            <v>100281.52</v>
          </cell>
          <cell r="B1250" t="str">
            <v>PX</v>
          </cell>
          <cell r="C1250">
            <v>7.5</v>
          </cell>
          <cell r="D1250">
            <v>0</v>
          </cell>
          <cell r="E1250">
            <v>7.5</v>
          </cell>
          <cell r="F1250">
            <v>7.65</v>
          </cell>
          <cell r="G1250">
            <v>7.86</v>
          </cell>
          <cell r="H1250">
            <v>8.4600000000000009</v>
          </cell>
          <cell r="I1250">
            <v>8.91</v>
          </cell>
        </row>
        <row r="1251">
          <cell r="A1251">
            <v>100290</v>
          </cell>
          <cell r="B1251">
            <v>0</v>
          </cell>
          <cell r="C1251">
            <v>7.5</v>
          </cell>
          <cell r="D1251">
            <v>0</v>
          </cell>
          <cell r="E1251">
            <v>7.5</v>
          </cell>
          <cell r="F1251">
            <v>7.65</v>
          </cell>
          <cell r="G1251">
            <v>7.86</v>
          </cell>
          <cell r="H1251">
            <v>8.4600000000000009</v>
          </cell>
          <cell r="I1251">
            <v>8.91</v>
          </cell>
        </row>
        <row r="1252">
          <cell r="A1252">
            <v>100300</v>
          </cell>
          <cell r="B1252">
            <v>0</v>
          </cell>
          <cell r="C1252">
            <v>7.5</v>
          </cell>
          <cell r="D1252">
            <v>0</v>
          </cell>
          <cell r="E1252">
            <v>7.5</v>
          </cell>
          <cell r="F1252">
            <v>7.65</v>
          </cell>
          <cell r="G1252">
            <v>7.86</v>
          </cell>
          <cell r="H1252">
            <v>8.4600000000000009</v>
          </cell>
          <cell r="I1252">
            <v>8.91</v>
          </cell>
        </row>
        <row r="1253">
          <cell r="A1253">
            <v>100308.19</v>
          </cell>
          <cell r="B1253" t="str">
            <v>BS</v>
          </cell>
          <cell r="C1253">
            <v>7.5</v>
          </cell>
          <cell r="D1253">
            <v>0</v>
          </cell>
          <cell r="E1253">
            <v>7.5</v>
          </cell>
          <cell r="F1253">
            <v>7.65</v>
          </cell>
          <cell r="G1253">
            <v>7.86</v>
          </cell>
          <cell r="H1253">
            <v>8.4600000000000009</v>
          </cell>
          <cell r="I1253">
            <v>8.91</v>
          </cell>
        </row>
        <row r="1254">
          <cell r="A1254">
            <v>100310</v>
          </cell>
          <cell r="B1254">
            <v>0</v>
          </cell>
          <cell r="C1254">
            <v>7.5</v>
          </cell>
          <cell r="D1254">
            <v>0</v>
          </cell>
          <cell r="E1254">
            <v>7.5</v>
          </cell>
          <cell r="F1254">
            <v>7.65</v>
          </cell>
          <cell r="G1254">
            <v>7.86</v>
          </cell>
          <cell r="H1254">
            <v>8.4600000000000009</v>
          </cell>
          <cell r="I1254">
            <v>8.91</v>
          </cell>
        </row>
        <row r="1255">
          <cell r="A1255">
            <v>100320</v>
          </cell>
          <cell r="B1255">
            <v>0</v>
          </cell>
          <cell r="C1255">
            <v>7.5</v>
          </cell>
          <cell r="D1255">
            <v>0</v>
          </cell>
          <cell r="E1255">
            <v>7.5</v>
          </cell>
          <cell r="F1255">
            <v>7.65</v>
          </cell>
          <cell r="G1255">
            <v>7.86</v>
          </cell>
          <cell r="H1255">
            <v>8.4600000000000009</v>
          </cell>
          <cell r="I1255">
            <v>8.91</v>
          </cell>
        </row>
        <row r="1256">
          <cell r="A1256">
            <v>100330</v>
          </cell>
          <cell r="B1256">
            <v>0</v>
          </cell>
          <cell r="C1256">
            <v>7.5</v>
          </cell>
          <cell r="D1256">
            <v>0</v>
          </cell>
          <cell r="E1256">
            <v>7.5</v>
          </cell>
          <cell r="F1256">
            <v>7.65</v>
          </cell>
          <cell r="G1256">
            <v>7.86</v>
          </cell>
          <cell r="H1256">
            <v>8.4600000000000009</v>
          </cell>
          <cell r="I1256">
            <v>8.91</v>
          </cell>
        </row>
        <row r="1257">
          <cell r="A1257">
            <v>100340</v>
          </cell>
          <cell r="B1257">
            <v>0</v>
          </cell>
          <cell r="C1257">
            <v>7.5</v>
          </cell>
          <cell r="D1257">
            <v>0</v>
          </cell>
          <cell r="E1257">
            <v>7.5</v>
          </cell>
          <cell r="F1257">
            <v>7.65</v>
          </cell>
          <cell r="G1257">
            <v>7.86</v>
          </cell>
          <cell r="H1257">
            <v>8.4600000000000009</v>
          </cell>
          <cell r="I1257">
            <v>8.91</v>
          </cell>
        </row>
        <row r="1258">
          <cell r="A1258">
            <v>100350</v>
          </cell>
          <cell r="B1258">
            <v>0</v>
          </cell>
          <cell r="C1258">
            <v>7.5</v>
          </cell>
          <cell r="D1258">
            <v>0</v>
          </cell>
          <cell r="E1258">
            <v>7.5</v>
          </cell>
          <cell r="F1258">
            <v>7.65</v>
          </cell>
          <cell r="G1258">
            <v>7.86</v>
          </cell>
          <cell r="H1258">
            <v>8.4600000000000009</v>
          </cell>
          <cell r="I1258">
            <v>8.91</v>
          </cell>
        </row>
        <row r="1259">
          <cell r="A1259">
            <v>100360</v>
          </cell>
          <cell r="B1259">
            <v>0</v>
          </cell>
          <cell r="C1259">
            <v>7.5</v>
          </cell>
          <cell r="D1259">
            <v>0</v>
          </cell>
          <cell r="E1259">
            <v>7.5</v>
          </cell>
          <cell r="F1259">
            <v>7.65</v>
          </cell>
          <cell r="G1259">
            <v>7.86</v>
          </cell>
          <cell r="H1259">
            <v>8.4600000000000009</v>
          </cell>
          <cell r="I1259">
            <v>8.91</v>
          </cell>
        </row>
        <row r="1260">
          <cell r="A1260">
            <v>100363.82</v>
          </cell>
          <cell r="B1260" t="str">
            <v>BS</v>
          </cell>
          <cell r="C1260">
            <v>7.5</v>
          </cell>
          <cell r="D1260">
            <v>0</v>
          </cell>
          <cell r="E1260">
            <v>7.5</v>
          </cell>
          <cell r="F1260">
            <v>7.65</v>
          </cell>
          <cell r="G1260">
            <v>7.86</v>
          </cell>
          <cell r="H1260">
            <v>8.4600000000000009</v>
          </cell>
          <cell r="I1260">
            <v>8.91</v>
          </cell>
        </row>
        <row r="1261">
          <cell r="A1261">
            <v>100370</v>
          </cell>
          <cell r="B1261">
            <v>0</v>
          </cell>
          <cell r="C1261">
            <v>7.5</v>
          </cell>
          <cell r="D1261">
            <v>0</v>
          </cell>
          <cell r="E1261">
            <v>7.5</v>
          </cell>
          <cell r="F1261">
            <v>7.65</v>
          </cell>
          <cell r="G1261">
            <v>7.86</v>
          </cell>
          <cell r="H1261">
            <v>8.4600000000000009</v>
          </cell>
          <cell r="I1261">
            <v>8.91</v>
          </cell>
        </row>
        <row r="1262">
          <cell r="A1262">
            <v>100380</v>
          </cell>
          <cell r="B1262">
            <v>0</v>
          </cell>
          <cell r="C1262">
            <v>7.5</v>
          </cell>
          <cell r="D1262">
            <v>0</v>
          </cell>
          <cell r="E1262">
            <v>7.5</v>
          </cell>
          <cell r="F1262">
            <v>7.65</v>
          </cell>
          <cell r="G1262">
            <v>7.86</v>
          </cell>
          <cell r="H1262">
            <v>8.4600000000000009</v>
          </cell>
          <cell r="I1262">
            <v>8.91</v>
          </cell>
        </row>
        <row r="1263">
          <cell r="A1263">
            <v>100390</v>
          </cell>
          <cell r="B1263">
            <v>0</v>
          </cell>
          <cell r="C1263">
            <v>7.5</v>
          </cell>
          <cell r="D1263">
            <v>0</v>
          </cell>
          <cell r="E1263">
            <v>7.5</v>
          </cell>
          <cell r="F1263">
            <v>7.65</v>
          </cell>
          <cell r="G1263">
            <v>7.86</v>
          </cell>
          <cell r="H1263">
            <v>8.4600000000000009</v>
          </cell>
          <cell r="I1263">
            <v>8.91</v>
          </cell>
        </row>
        <row r="1264">
          <cell r="A1264">
            <v>100393.82</v>
          </cell>
          <cell r="B1264" t="str">
            <v>PX</v>
          </cell>
          <cell r="C1264">
            <v>7.5</v>
          </cell>
          <cell r="D1264">
            <v>0</v>
          </cell>
          <cell r="E1264">
            <v>7.5</v>
          </cell>
          <cell r="F1264">
            <v>7.65</v>
          </cell>
          <cell r="G1264">
            <v>7.86</v>
          </cell>
          <cell r="H1264">
            <v>8.4600000000000009</v>
          </cell>
          <cell r="I1264">
            <v>8.91</v>
          </cell>
        </row>
        <row r="1265">
          <cell r="A1265">
            <v>100400</v>
          </cell>
          <cell r="B1265">
            <v>0</v>
          </cell>
          <cell r="C1265">
            <v>7.5</v>
          </cell>
          <cell r="D1265">
            <v>0.09</v>
          </cell>
          <cell r="E1265">
            <v>7.59</v>
          </cell>
          <cell r="F1265">
            <v>7.74</v>
          </cell>
          <cell r="G1265">
            <v>7.95</v>
          </cell>
          <cell r="H1265">
            <v>8.5500000000000007</v>
          </cell>
          <cell r="I1265">
            <v>9</v>
          </cell>
        </row>
        <row r="1266">
          <cell r="A1266">
            <v>100410</v>
          </cell>
          <cell r="B1266">
            <v>0</v>
          </cell>
          <cell r="C1266">
            <v>7.5</v>
          </cell>
          <cell r="D1266">
            <v>0.3</v>
          </cell>
          <cell r="E1266">
            <v>7.8</v>
          </cell>
          <cell r="F1266">
            <v>7.95</v>
          </cell>
          <cell r="G1266">
            <v>8.16</v>
          </cell>
          <cell r="H1266">
            <v>8.76</v>
          </cell>
          <cell r="I1266">
            <v>9.2099999999999991</v>
          </cell>
        </row>
        <row r="1267">
          <cell r="A1267">
            <v>100413.82</v>
          </cell>
          <cell r="B1267" t="str">
            <v>PC</v>
          </cell>
          <cell r="C1267">
            <v>7.5</v>
          </cell>
          <cell r="D1267">
            <v>0.39</v>
          </cell>
          <cell r="E1267">
            <v>7.89</v>
          </cell>
          <cell r="F1267">
            <v>8.0399999999999991</v>
          </cell>
          <cell r="G1267">
            <v>8.25</v>
          </cell>
          <cell r="H1267">
            <v>8.85</v>
          </cell>
          <cell r="I1267">
            <v>9.2999999999999989</v>
          </cell>
        </row>
        <row r="1268">
          <cell r="A1268">
            <v>100420</v>
          </cell>
          <cell r="B1268">
            <v>0</v>
          </cell>
          <cell r="C1268">
            <v>7.5</v>
          </cell>
          <cell r="D1268">
            <v>0.45</v>
          </cell>
          <cell r="E1268">
            <v>7.95</v>
          </cell>
          <cell r="F1268">
            <v>8.1</v>
          </cell>
          <cell r="G1268">
            <v>8.31</v>
          </cell>
          <cell r="H1268">
            <v>8.91</v>
          </cell>
          <cell r="I1268">
            <v>9.36</v>
          </cell>
        </row>
        <row r="1269">
          <cell r="A1269">
            <v>100423.82</v>
          </cell>
          <cell r="B1269" t="str">
            <v>PY</v>
          </cell>
          <cell r="C1269">
            <v>7.5</v>
          </cell>
          <cell r="D1269">
            <v>0.54</v>
          </cell>
          <cell r="E1269">
            <v>8.0399999999999991</v>
          </cell>
          <cell r="F1269">
            <v>8.19</v>
          </cell>
          <cell r="G1269">
            <v>8.4</v>
          </cell>
          <cell r="H1269">
            <v>9</v>
          </cell>
          <cell r="I1269">
            <v>9.4499999999999993</v>
          </cell>
        </row>
        <row r="1270">
          <cell r="A1270">
            <v>100430</v>
          </cell>
          <cell r="B1270">
            <v>0</v>
          </cell>
          <cell r="C1270">
            <v>7.5</v>
          </cell>
          <cell r="D1270">
            <v>0.6</v>
          </cell>
          <cell r="E1270">
            <v>8.1</v>
          </cell>
          <cell r="F1270">
            <v>8.25</v>
          </cell>
          <cell r="G1270">
            <v>8.4600000000000009</v>
          </cell>
          <cell r="H1270">
            <v>9.06</v>
          </cell>
          <cell r="I1270">
            <v>9.51</v>
          </cell>
        </row>
        <row r="1271">
          <cell r="A1271">
            <v>100433.82</v>
          </cell>
          <cell r="B1271" t="str">
            <v>MSE</v>
          </cell>
          <cell r="C1271">
            <v>7.5</v>
          </cell>
          <cell r="D1271">
            <v>0.6</v>
          </cell>
          <cell r="E1271">
            <v>8.1</v>
          </cell>
          <cell r="F1271">
            <v>8.25</v>
          </cell>
          <cell r="G1271">
            <v>8.4600000000000009</v>
          </cell>
          <cell r="H1271">
            <v>9.06</v>
          </cell>
          <cell r="I1271">
            <v>9.51</v>
          </cell>
        </row>
        <row r="1272">
          <cell r="A1272">
            <v>100440</v>
          </cell>
          <cell r="B1272">
            <v>0</v>
          </cell>
          <cell r="C1272">
            <v>7.5</v>
          </cell>
          <cell r="D1272">
            <v>0.6</v>
          </cell>
          <cell r="E1272">
            <v>8.1</v>
          </cell>
          <cell r="F1272">
            <v>8.25</v>
          </cell>
          <cell r="G1272">
            <v>8.4600000000000009</v>
          </cell>
          <cell r="H1272">
            <v>9.06</v>
          </cell>
          <cell r="I1272">
            <v>9.51</v>
          </cell>
        </row>
        <row r="1273">
          <cell r="A1273">
            <v>100450</v>
          </cell>
          <cell r="B1273">
            <v>0</v>
          </cell>
          <cell r="C1273">
            <v>7.5</v>
          </cell>
          <cell r="D1273">
            <v>0.6</v>
          </cell>
          <cell r="E1273">
            <v>8.1</v>
          </cell>
          <cell r="F1273">
            <v>8.25</v>
          </cell>
          <cell r="G1273">
            <v>8.4600000000000009</v>
          </cell>
          <cell r="H1273">
            <v>9.06</v>
          </cell>
          <cell r="I1273">
            <v>9.51</v>
          </cell>
        </row>
        <row r="1274">
          <cell r="A1274">
            <v>100460</v>
          </cell>
          <cell r="B1274">
            <v>0</v>
          </cell>
          <cell r="C1274">
            <v>7.5</v>
          </cell>
          <cell r="D1274">
            <v>0.6</v>
          </cell>
          <cell r="E1274">
            <v>8.1</v>
          </cell>
          <cell r="F1274">
            <v>8.25</v>
          </cell>
          <cell r="G1274">
            <v>8.4600000000000009</v>
          </cell>
          <cell r="H1274">
            <v>9.06</v>
          </cell>
          <cell r="I1274">
            <v>9.51</v>
          </cell>
        </row>
        <row r="1275">
          <cell r="A1275">
            <v>100470</v>
          </cell>
          <cell r="B1275">
            <v>0</v>
          </cell>
          <cell r="C1275">
            <v>7.5</v>
          </cell>
          <cell r="D1275">
            <v>0.6</v>
          </cell>
          <cell r="E1275">
            <v>8.1</v>
          </cell>
          <cell r="F1275">
            <v>8.25</v>
          </cell>
          <cell r="G1275">
            <v>8.4600000000000009</v>
          </cell>
          <cell r="H1275">
            <v>9.06</v>
          </cell>
          <cell r="I1275">
            <v>9.51</v>
          </cell>
        </row>
        <row r="1276">
          <cell r="A1276">
            <v>100480</v>
          </cell>
          <cell r="B1276">
            <v>0</v>
          </cell>
          <cell r="C1276">
            <v>7.5</v>
          </cell>
          <cell r="D1276">
            <v>0.6</v>
          </cell>
          <cell r="E1276">
            <v>8.1</v>
          </cell>
          <cell r="F1276">
            <v>8.25</v>
          </cell>
          <cell r="G1276">
            <v>8.4600000000000009</v>
          </cell>
          <cell r="H1276">
            <v>9.06</v>
          </cell>
          <cell r="I1276">
            <v>9.51</v>
          </cell>
        </row>
        <row r="1277">
          <cell r="A1277">
            <v>100490</v>
          </cell>
          <cell r="B1277">
            <v>0</v>
          </cell>
          <cell r="C1277">
            <v>7.5</v>
          </cell>
          <cell r="D1277">
            <v>0.6</v>
          </cell>
          <cell r="E1277">
            <v>8.1</v>
          </cell>
          <cell r="F1277">
            <v>8.25</v>
          </cell>
          <cell r="G1277">
            <v>8.4600000000000009</v>
          </cell>
          <cell r="H1277">
            <v>9.06</v>
          </cell>
          <cell r="I1277">
            <v>9.51</v>
          </cell>
        </row>
        <row r="1278">
          <cell r="A1278">
            <v>100500</v>
          </cell>
          <cell r="B1278">
            <v>0</v>
          </cell>
          <cell r="C1278">
            <v>7.5</v>
          </cell>
          <cell r="D1278">
            <v>0.6</v>
          </cell>
          <cell r="E1278">
            <v>8.1</v>
          </cell>
          <cell r="F1278">
            <v>8.25</v>
          </cell>
          <cell r="G1278">
            <v>8.4600000000000009</v>
          </cell>
          <cell r="H1278">
            <v>9.06</v>
          </cell>
          <cell r="I1278">
            <v>9.51</v>
          </cell>
        </row>
        <row r="1279">
          <cell r="A1279">
            <v>100510</v>
          </cell>
          <cell r="B1279">
            <v>0</v>
          </cell>
          <cell r="C1279">
            <v>7.5</v>
          </cell>
          <cell r="D1279">
            <v>0.6</v>
          </cell>
          <cell r="E1279">
            <v>8.1</v>
          </cell>
          <cell r="F1279">
            <v>8.25</v>
          </cell>
          <cell r="G1279">
            <v>8.4600000000000009</v>
          </cell>
          <cell r="H1279">
            <v>9.06</v>
          </cell>
          <cell r="I1279">
            <v>9.51</v>
          </cell>
        </row>
        <row r="1280">
          <cell r="A1280">
            <v>100520</v>
          </cell>
          <cell r="B1280">
            <v>0</v>
          </cell>
          <cell r="C1280">
            <v>7.5</v>
          </cell>
          <cell r="D1280">
            <v>0.6</v>
          </cell>
          <cell r="E1280">
            <v>8.1</v>
          </cell>
          <cell r="F1280">
            <v>8.25</v>
          </cell>
          <cell r="G1280">
            <v>8.4600000000000009</v>
          </cell>
          <cell r="H1280">
            <v>9.06</v>
          </cell>
          <cell r="I1280">
            <v>9.51</v>
          </cell>
        </row>
        <row r="1281">
          <cell r="A1281">
            <v>100530</v>
          </cell>
          <cell r="B1281">
            <v>0</v>
          </cell>
          <cell r="C1281">
            <v>7.5</v>
          </cell>
          <cell r="D1281">
            <v>0.6</v>
          </cell>
          <cell r="E1281">
            <v>8.1</v>
          </cell>
          <cell r="F1281">
            <v>8.25</v>
          </cell>
          <cell r="G1281">
            <v>8.4600000000000009</v>
          </cell>
          <cell r="H1281">
            <v>9.06</v>
          </cell>
          <cell r="I1281">
            <v>9.51</v>
          </cell>
        </row>
        <row r="1282">
          <cell r="A1282">
            <v>100540</v>
          </cell>
          <cell r="B1282">
            <v>0</v>
          </cell>
          <cell r="C1282">
            <v>7.5</v>
          </cell>
          <cell r="D1282">
            <v>0.6</v>
          </cell>
          <cell r="E1282">
            <v>8.1</v>
          </cell>
          <cell r="F1282">
            <v>8.25</v>
          </cell>
          <cell r="G1282">
            <v>8.4600000000000009</v>
          </cell>
          <cell r="H1282">
            <v>9.06</v>
          </cell>
          <cell r="I1282">
            <v>9.51</v>
          </cell>
        </row>
        <row r="1283">
          <cell r="A1283">
            <v>100550</v>
          </cell>
          <cell r="B1283">
            <v>0</v>
          </cell>
          <cell r="C1283">
            <v>7.5</v>
          </cell>
          <cell r="D1283">
            <v>0.6</v>
          </cell>
          <cell r="E1283">
            <v>8.1</v>
          </cell>
          <cell r="F1283">
            <v>8.25</v>
          </cell>
          <cell r="G1283">
            <v>8.4600000000000009</v>
          </cell>
          <cell r="H1283">
            <v>9.06</v>
          </cell>
          <cell r="I1283">
            <v>9.51</v>
          </cell>
        </row>
        <row r="1284">
          <cell r="A1284">
            <v>100560</v>
          </cell>
          <cell r="B1284">
            <v>0</v>
          </cell>
          <cell r="C1284">
            <v>7.5</v>
          </cell>
          <cell r="D1284">
            <v>0.6</v>
          </cell>
          <cell r="E1284">
            <v>8.1</v>
          </cell>
          <cell r="F1284">
            <v>8.25</v>
          </cell>
          <cell r="G1284">
            <v>8.4600000000000009</v>
          </cell>
          <cell r="H1284">
            <v>9.06</v>
          </cell>
          <cell r="I1284">
            <v>9.51</v>
          </cell>
        </row>
        <row r="1285">
          <cell r="A1285">
            <v>100570</v>
          </cell>
          <cell r="B1285">
            <v>0</v>
          </cell>
          <cell r="C1285">
            <v>7.5</v>
          </cell>
          <cell r="D1285">
            <v>0.6</v>
          </cell>
          <cell r="E1285">
            <v>8.1</v>
          </cell>
          <cell r="F1285">
            <v>8.25</v>
          </cell>
          <cell r="G1285">
            <v>8.4600000000000009</v>
          </cell>
          <cell r="H1285">
            <v>9.06</v>
          </cell>
          <cell r="I1285">
            <v>9.51</v>
          </cell>
        </row>
        <row r="1286">
          <cell r="A1286">
            <v>100580</v>
          </cell>
          <cell r="B1286">
            <v>0</v>
          </cell>
          <cell r="C1286">
            <v>7.5</v>
          </cell>
          <cell r="D1286">
            <v>0.6</v>
          </cell>
          <cell r="E1286">
            <v>8.1</v>
          </cell>
          <cell r="F1286">
            <v>8.25</v>
          </cell>
          <cell r="G1286">
            <v>8.4600000000000009</v>
          </cell>
          <cell r="H1286">
            <v>9.06</v>
          </cell>
          <cell r="I1286">
            <v>9.51</v>
          </cell>
        </row>
        <row r="1287">
          <cell r="A1287">
            <v>100590</v>
          </cell>
          <cell r="B1287">
            <v>0</v>
          </cell>
          <cell r="C1287">
            <v>7.5</v>
          </cell>
          <cell r="D1287">
            <v>0.6</v>
          </cell>
          <cell r="E1287">
            <v>8.1</v>
          </cell>
          <cell r="F1287">
            <v>8.25</v>
          </cell>
          <cell r="G1287">
            <v>8.4600000000000009</v>
          </cell>
          <cell r="H1287">
            <v>9.06</v>
          </cell>
          <cell r="I1287">
            <v>9.51</v>
          </cell>
        </row>
        <row r="1288">
          <cell r="A1288">
            <v>100600</v>
          </cell>
          <cell r="B1288">
            <v>0</v>
          </cell>
          <cell r="C1288">
            <v>7.5</v>
          </cell>
          <cell r="D1288">
            <v>0.6</v>
          </cell>
          <cell r="E1288">
            <v>8.1</v>
          </cell>
          <cell r="F1288">
            <v>8.25</v>
          </cell>
          <cell r="G1288">
            <v>8.4600000000000009</v>
          </cell>
          <cell r="H1288">
            <v>9.06</v>
          </cell>
          <cell r="I1288">
            <v>9.51</v>
          </cell>
        </row>
        <row r="1289">
          <cell r="A1289">
            <v>100610</v>
          </cell>
          <cell r="B1289">
            <v>0</v>
          </cell>
          <cell r="C1289">
            <v>7.5</v>
          </cell>
          <cell r="D1289">
            <v>0.6</v>
          </cell>
          <cell r="E1289">
            <v>8.1</v>
          </cell>
          <cell r="F1289">
            <v>8.25</v>
          </cell>
          <cell r="G1289">
            <v>8.4600000000000009</v>
          </cell>
          <cell r="H1289">
            <v>9.06</v>
          </cell>
          <cell r="I1289">
            <v>9.51</v>
          </cell>
        </row>
        <row r="1290">
          <cell r="A1290">
            <v>100620</v>
          </cell>
          <cell r="B1290">
            <v>0</v>
          </cell>
          <cell r="C1290">
            <v>7.5</v>
          </cell>
          <cell r="D1290">
            <v>0.6</v>
          </cell>
          <cell r="E1290">
            <v>8.1</v>
          </cell>
          <cell r="F1290">
            <v>8.25</v>
          </cell>
          <cell r="G1290">
            <v>8.4600000000000009</v>
          </cell>
          <cell r="H1290">
            <v>9.06</v>
          </cell>
          <cell r="I1290">
            <v>9.51</v>
          </cell>
        </row>
        <row r="1291">
          <cell r="A1291">
            <v>100630</v>
          </cell>
          <cell r="B1291">
            <v>0</v>
          </cell>
          <cell r="C1291">
            <v>7.5</v>
          </cell>
          <cell r="D1291">
            <v>0.6</v>
          </cell>
          <cell r="E1291">
            <v>8.1</v>
          </cell>
          <cell r="F1291">
            <v>8.25</v>
          </cell>
          <cell r="G1291">
            <v>8.4600000000000009</v>
          </cell>
          <cell r="H1291">
            <v>9.06</v>
          </cell>
          <cell r="I1291">
            <v>9.51</v>
          </cell>
        </row>
        <row r="1292">
          <cell r="A1292">
            <v>100640</v>
          </cell>
          <cell r="B1292">
            <v>0</v>
          </cell>
          <cell r="C1292">
            <v>7.5</v>
          </cell>
          <cell r="D1292">
            <v>0.6</v>
          </cell>
          <cell r="E1292">
            <v>8.1</v>
          </cell>
          <cell r="F1292">
            <v>8.25</v>
          </cell>
          <cell r="G1292">
            <v>8.4600000000000009</v>
          </cell>
          <cell r="H1292">
            <v>9.06</v>
          </cell>
          <cell r="I1292">
            <v>9.51</v>
          </cell>
        </row>
        <row r="1293">
          <cell r="A1293">
            <v>100650</v>
          </cell>
          <cell r="B1293">
            <v>0</v>
          </cell>
          <cell r="C1293">
            <v>7.5</v>
          </cell>
          <cell r="D1293">
            <v>0.6</v>
          </cell>
          <cell r="E1293">
            <v>8.1</v>
          </cell>
          <cell r="F1293">
            <v>8.25</v>
          </cell>
          <cell r="G1293">
            <v>8.4600000000000009</v>
          </cell>
          <cell r="H1293">
            <v>9.06</v>
          </cell>
          <cell r="I1293">
            <v>9.51</v>
          </cell>
        </row>
        <row r="1294">
          <cell r="A1294">
            <v>100660</v>
          </cell>
          <cell r="B1294">
            <v>0</v>
          </cell>
          <cell r="C1294">
            <v>7.5</v>
          </cell>
          <cell r="D1294">
            <v>0.6</v>
          </cell>
          <cell r="E1294">
            <v>8.1</v>
          </cell>
          <cell r="F1294">
            <v>8.25</v>
          </cell>
          <cell r="G1294">
            <v>8.4600000000000009</v>
          </cell>
          <cell r="H1294">
            <v>9.06</v>
          </cell>
          <cell r="I1294">
            <v>9.51</v>
          </cell>
        </row>
        <row r="1295">
          <cell r="A1295">
            <v>100670</v>
          </cell>
          <cell r="B1295">
            <v>0</v>
          </cell>
          <cell r="C1295">
            <v>7.5</v>
          </cell>
          <cell r="D1295">
            <v>0.6</v>
          </cell>
          <cell r="E1295">
            <v>8.1</v>
          </cell>
          <cell r="F1295">
            <v>8.25</v>
          </cell>
          <cell r="G1295">
            <v>8.4600000000000009</v>
          </cell>
          <cell r="H1295">
            <v>9.06</v>
          </cell>
          <cell r="I1295">
            <v>9.51</v>
          </cell>
        </row>
        <row r="1296">
          <cell r="A1296">
            <v>100680</v>
          </cell>
          <cell r="B1296">
            <v>0</v>
          </cell>
          <cell r="C1296">
            <v>7.5</v>
          </cell>
          <cell r="D1296">
            <v>0.6</v>
          </cell>
          <cell r="E1296">
            <v>8.1</v>
          </cell>
          <cell r="F1296">
            <v>8.25</v>
          </cell>
          <cell r="G1296">
            <v>8.4600000000000009</v>
          </cell>
          <cell r="H1296">
            <v>9.06</v>
          </cell>
          <cell r="I1296">
            <v>9.51</v>
          </cell>
        </row>
        <row r="1297">
          <cell r="A1297">
            <v>100690</v>
          </cell>
          <cell r="B1297">
            <v>0</v>
          </cell>
          <cell r="C1297">
            <v>7.5</v>
          </cell>
          <cell r="D1297">
            <v>0.6</v>
          </cell>
          <cell r="E1297">
            <v>8.1</v>
          </cell>
          <cell r="F1297">
            <v>8.25</v>
          </cell>
          <cell r="G1297">
            <v>8.4600000000000009</v>
          </cell>
          <cell r="H1297">
            <v>9.06</v>
          </cell>
          <cell r="I1297">
            <v>9.51</v>
          </cell>
        </row>
        <row r="1298">
          <cell r="A1298">
            <v>100700</v>
          </cell>
          <cell r="B1298">
            <v>0</v>
          </cell>
          <cell r="C1298">
            <v>7.5</v>
          </cell>
          <cell r="D1298">
            <v>0.6</v>
          </cell>
          <cell r="E1298">
            <v>8.1</v>
          </cell>
          <cell r="F1298">
            <v>8.25</v>
          </cell>
          <cell r="G1298">
            <v>8.4600000000000009</v>
          </cell>
          <cell r="H1298">
            <v>9.06</v>
          </cell>
          <cell r="I1298">
            <v>9.51</v>
          </cell>
        </row>
        <row r="1299">
          <cell r="A1299">
            <v>100710</v>
          </cell>
          <cell r="B1299">
            <v>0</v>
          </cell>
          <cell r="C1299">
            <v>7.5</v>
          </cell>
          <cell r="D1299">
            <v>0.6</v>
          </cell>
          <cell r="E1299">
            <v>8.1</v>
          </cell>
          <cell r="F1299">
            <v>8.25</v>
          </cell>
          <cell r="G1299">
            <v>8.4600000000000009</v>
          </cell>
          <cell r="H1299">
            <v>9.06</v>
          </cell>
          <cell r="I1299">
            <v>9.51</v>
          </cell>
        </row>
        <row r="1300">
          <cell r="A1300">
            <v>100720</v>
          </cell>
          <cell r="B1300">
            <v>0</v>
          </cell>
          <cell r="C1300">
            <v>7.5</v>
          </cell>
          <cell r="D1300">
            <v>0.6</v>
          </cell>
          <cell r="E1300">
            <v>8.1</v>
          </cell>
          <cell r="F1300">
            <v>8.25</v>
          </cell>
          <cell r="G1300">
            <v>8.4600000000000009</v>
          </cell>
          <cell r="H1300">
            <v>9.06</v>
          </cell>
          <cell r="I1300">
            <v>9.51</v>
          </cell>
        </row>
        <row r="1301">
          <cell r="A1301">
            <v>100720.49</v>
          </cell>
          <cell r="B1301" t="str">
            <v>MSE</v>
          </cell>
          <cell r="C1301">
            <v>7.5</v>
          </cell>
          <cell r="D1301">
            <v>0.6</v>
          </cell>
          <cell r="E1301">
            <v>8.1</v>
          </cell>
          <cell r="F1301">
            <v>8.25</v>
          </cell>
          <cell r="G1301">
            <v>8.4600000000000009</v>
          </cell>
          <cell r="H1301">
            <v>9.06</v>
          </cell>
          <cell r="I1301">
            <v>9.51</v>
          </cell>
        </row>
        <row r="1302">
          <cell r="A1302">
            <v>100730</v>
          </cell>
          <cell r="B1302">
            <v>0</v>
          </cell>
          <cell r="C1302">
            <v>7.5</v>
          </cell>
          <cell r="D1302">
            <v>0.44999999999999929</v>
          </cell>
          <cell r="E1302">
            <v>7.9499999999999993</v>
          </cell>
          <cell r="F1302">
            <v>8.1</v>
          </cell>
          <cell r="G1302">
            <v>8.31</v>
          </cell>
          <cell r="H1302">
            <v>8.91</v>
          </cell>
          <cell r="I1302">
            <v>9.36</v>
          </cell>
        </row>
        <row r="1303">
          <cell r="A1303">
            <v>100730.49</v>
          </cell>
          <cell r="B1303" t="str">
            <v>PY</v>
          </cell>
          <cell r="C1303">
            <v>7.5</v>
          </cell>
          <cell r="D1303">
            <v>0.45</v>
          </cell>
          <cell r="E1303">
            <v>7.95</v>
          </cell>
          <cell r="F1303">
            <v>8.1</v>
          </cell>
          <cell r="G1303">
            <v>8.31</v>
          </cell>
          <cell r="H1303">
            <v>8.91</v>
          </cell>
          <cell r="I1303">
            <v>9.36</v>
          </cell>
        </row>
        <row r="1304">
          <cell r="A1304">
            <v>100740</v>
          </cell>
          <cell r="B1304">
            <v>0</v>
          </cell>
          <cell r="C1304">
            <v>7.5</v>
          </cell>
          <cell r="D1304">
            <v>0.3</v>
          </cell>
          <cell r="E1304">
            <v>7.8</v>
          </cell>
          <cell r="F1304">
            <v>7.95</v>
          </cell>
          <cell r="G1304">
            <v>8.16</v>
          </cell>
          <cell r="H1304">
            <v>8.76</v>
          </cell>
          <cell r="I1304">
            <v>9.2099999999999991</v>
          </cell>
        </row>
        <row r="1305">
          <cell r="A1305">
            <v>100740.49</v>
          </cell>
          <cell r="B1305" t="str">
            <v>PT</v>
          </cell>
          <cell r="C1305">
            <v>7.5</v>
          </cell>
          <cell r="D1305">
            <v>0.3</v>
          </cell>
          <cell r="E1305">
            <v>7.8</v>
          </cell>
          <cell r="F1305">
            <v>7.95</v>
          </cell>
          <cell r="G1305">
            <v>8.16</v>
          </cell>
          <cell r="H1305">
            <v>8.76</v>
          </cell>
          <cell r="I1305">
            <v>9.2099999999999991</v>
          </cell>
        </row>
        <row r="1306">
          <cell r="A1306">
            <v>100750</v>
          </cell>
          <cell r="B1306">
            <v>0</v>
          </cell>
          <cell r="C1306">
            <v>7.5</v>
          </cell>
          <cell r="D1306">
            <v>0.15</v>
          </cell>
          <cell r="E1306">
            <v>7.65</v>
          </cell>
          <cell r="F1306">
            <v>7.8000000000000007</v>
          </cell>
          <cell r="G1306">
            <v>8.0100000000000016</v>
          </cell>
          <cell r="H1306">
            <v>8.6100000000000012</v>
          </cell>
          <cell r="I1306">
            <v>9.06</v>
          </cell>
        </row>
        <row r="1307">
          <cell r="A1307">
            <v>100760</v>
          </cell>
          <cell r="B1307">
            <v>0</v>
          </cell>
          <cell r="C1307">
            <v>7.5</v>
          </cell>
          <cell r="D1307">
            <v>0</v>
          </cell>
          <cell r="E1307">
            <v>7.5</v>
          </cell>
          <cell r="F1307">
            <v>7.65</v>
          </cell>
          <cell r="G1307">
            <v>7.86</v>
          </cell>
          <cell r="H1307">
            <v>8.4600000000000009</v>
          </cell>
          <cell r="I1307">
            <v>8.91</v>
          </cell>
        </row>
        <row r="1308">
          <cell r="A1308">
            <v>100760.49</v>
          </cell>
          <cell r="B1308" t="str">
            <v>PX</v>
          </cell>
          <cell r="C1308">
            <v>7.5</v>
          </cell>
          <cell r="D1308">
            <v>0</v>
          </cell>
          <cell r="E1308">
            <v>7.5</v>
          </cell>
          <cell r="F1308">
            <v>7.65</v>
          </cell>
          <cell r="G1308">
            <v>7.86</v>
          </cell>
          <cell r="H1308">
            <v>8.4600000000000009</v>
          </cell>
          <cell r="I1308">
            <v>8.91</v>
          </cell>
        </row>
        <row r="1309">
          <cell r="A1309">
            <v>100770</v>
          </cell>
          <cell r="B1309">
            <v>0</v>
          </cell>
          <cell r="C1309">
            <v>7.5</v>
          </cell>
          <cell r="D1309">
            <v>0</v>
          </cell>
          <cell r="E1309">
            <v>7.5</v>
          </cell>
          <cell r="F1309">
            <v>7.65</v>
          </cell>
          <cell r="G1309">
            <v>7.86</v>
          </cell>
          <cell r="H1309">
            <v>8.4600000000000009</v>
          </cell>
          <cell r="I1309">
            <v>8.91</v>
          </cell>
        </row>
        <row r="1310">
          <cell r="A1310">
            <v>100780</v>
          </cell>
          <cell r="B1310">
            <v>0</v>
          </cell>
          <cell r="C1310">
            <v>7.5</v>
          </cell>
          <cell r="D1310">
            <v>0</v>
          </cell>
          <cell r="E1310">
            <v>7.5</v>
          </cell>
          <cell r="F1310">
            <v>7.65</v>
          </cell>
          <cell r="G1310">
            <v>7.86</v>
          </cell>
          <cell r="H1310">
            <v>8.4600000000000009</v>
          </cell>
          <cell r="I1310">
            <v>8.91</v>
          </cell>
        </row>
        <row r="1311">
          <cell r="A1311">
            <v>100790</v>
          </cell>
          <cell r="B1311">
            <v>0</v>
          </cell>
          <cell r="C1311">
            <v>7.5</v>
          </cell>
          <cell r="D1311">
            <v>0</v>
          </cell>
          <cell r="E1311">
            <v>7.5</v>
          </cell>
          <cell r="F1311">
            <v>7.65</v>
          </cell>
          <cell r="G1311">
            <v>7.86</v>
          </cell>
          <cell r="H1311">
            <v>8.4600000000000009</v>
          </cell>
          <cell r="I1311">
            <v>8.91</v>
          </cell>
        </row>
        <row r="1312">
          <cell r="A1312">
            <v>100790.49</v>
          </cell>
          <cell r="B1312" t="str">
            <v>BS</v>
          </cell>
          <cell r="C1312">
            <v>7.5</v>
          </cell>
          <cell r="D1312">
            <v>0</v>
          </cell>
          <cell r="E1312">
            <v>7.5</v>
          </cell>
          <cell r="F1312">
            <v>7.65</v>
          </cell>
          <cell r="G1312">
            <v>7.86</v>
          </cell>
          <cell r="H1312">
            <v>8.4600000000000009</v>
          </cell>
          <cell r="I1312">
            <v>8.91</v>
          </cell>
        </row>
        <row r="1313">
          <cell r="A1313">
            <v>100800</v>
          </cell>
          <cell r="B1313">
            <v>0</v>
          </cell>
          <cell r="C1313">
            <v>7.5</v>
          </cell>
          <cell r="D1313">
            <v>0</v>
          </cell>
          <cell r="E1313">
            <v>7.5</v>
          </cell>
          <cell r="F1313">
            <v>7.65</v>
          </cell>
          <cell r="G1313">
            <v>7.86</v>
          </cell>
          <cell r="H1313">
            <v>8.4600000000000009</v>
          </cell>
          <cell r="I1313">
            <v>8.91</v>
          </cell>
        </row>
        <row r="1314">
          <cell r="A1314">
            <v>100810</v>
          </cell>
          <cell r="B1314">
            <v>0</v>
          </cell>
          <cell r="C1314">
            <v>7.5</v>
          </cell>
          <cell r="D1314">
            <v>0</v>
          </cell>
          <cell r="E1314">
            <v>7.5</v>
          </cell>
          <cell r="F1314">
            <v>7.65</v>
          </cell>
          <cell r="G1314">
            <v>7.86</v>
          </cell>
          <cell r="H1314">
            <v>8.4600000000000009</v>
          </cell>
          <cell r="I1314">
            <v>8.91</v>
          </cell>
        </row>
        <row r="1315">
          <cell r="A1315">
            <v>100820</v>
          </cell>
          <cell r="B1315">
            <v>0</v>
          </cell>
          <cell r="C1315">
            <v>7.5</v>
          </cell>
          <cell r="D1315">
            <v>0</v>
          </cell>
          <cell r="E1315">
            <v>7.5</v>
          </cell>
          <cell r="F1315">
            <v>7.65</v>
          </cell>
          <cell r="G1315">
            <v>7.86</v>
          </cell>
          <cell r="H1315">
            <v>8.4600000000000009</v>
          </cell>
          <cell r="I1315">
            <v>8.91</v>
          </cell>
        </row>
        <row r="1316">
          <cell r="A1316">
            <v>100830</v>
          </cell>
          <cell r="B1316">
            <v>0</v>
          </cell>
          <cell r="C1316">
            <v>7.5</v>
          </cell>
          <cell r="D1316">
            <v>0</v>
          </cell>
          <cell r="E1316">
            <v>7.5</v>
          </cell>
          <cell r="F1316">
            <v>7.65</v>
          </cell>
          <cell r="G1316">
            <v>7.86</v>
          </cell>
          <cell r="H1316">
            <v>8.4600000000000009</v>
          </cell>
          <cell r="I1316">
            <v>8.91</v>
          </cell>
        </row>
        <row r="1317">
          <cell r="A1317">
            <v>100840</v>
          </cell>
          <cell r="B1317">
            <v>0</v>
          </cell>
          <cell r="C1317">
            <v>7.5</v>
          </cell>
          <cell r="D1317">
            <v>0</v>
          </cell>
          <cell r="E1317">
            <v>7.5</v>
          </cell>
          <cell r="F1317">
            <v>7.65</v>
          </cell>
          <cell r="G1317">
            <v>7.86</v>
          </cell>
          <cell r="H1317">
            <v>8.4600000000000009</v>
          </cell>
          <cell r="I1317">
            <v>8.91</v>
          </cell>
        </row>
        <row r="1318">
          <cell r="A1318">
            <v>100850</v>
          </cell>
          <cell r="B1318">
            <v>0</v>
          </cell>
          <cell r="C1318">
            <v>7.5</v>
          </cell>
          <cell r="D1318">
            <v>0</v>
          </cell>
          <cell r="E1318">
            <v>7.5</v>
          </cell>
          <cell r="F1318">
            <v>7.65</v>
          </cell>
          <cell r="G1318">
            <v>7.86</v>
          </cell>
          <cell r="H1318">
            <v>8.4600000000000009</v>
          </cell>
          <cell r="I1318">
            <v>8.91</v>
          </cell>
        </row>
        <row r="1319">
          <cell r="A1319">
            <v>100860</v>
          </cell>
          <cell r="B1319">
            <v>0</v>
          </cell>
          <cell r="C1319">
            <v>7.5</v>
          </cell>
          <cell r="D1319">
            <v>0</v>
          </cell>
          <cell r="E1319">
            <v>7.5</v>
          </cell>
          <cell r="F1319">
            <v>7.65</v>
          </cell>
          <cell r="G1319">
            <v>7.86</v>
          </cell>
          <cell r="H1319">
            <v>8.4600000000000009</v>
          </cell>
          <cell r="I1319">
            <v>8.91</v>
          </cell>
        </row>
        <row r="1320">
          <cell r="A1320">
            <v>100870</v>
          </cell>
          <cell r="B1320">
            <v>0</v>
          </cell>
          <cell r="C1320">
            <v>7.5</v>
          </cell>
          <cell r="D1320">
            <v>0</v>
          </cell>
          <cell r="E1320">
            <v>7.5</v>
          </cell>
          <cell r="F1320">
            <v>7.65</v>
          </cell>
          <cell r="G1320">
            <v>7.86</v>
          </cell>
          <cell r="H1320">
            <v>8.4600000000000009</v>
          </cell>
          <cell r="I1320">
            <v>8.91</v>
          </cell>
        </row>
        <row r="1321">
          <cell r="A1321">
            <v>100880</v>
          </cell>
          <cell r="B1321">
            <v>0</v>
          </cell>
          <cell r="C1321">
            <v>7.5</v>
          </cell>
          <cell r="D1321">
            <v>0</v>
          </cell>
          <cell r="E1321">
            <v>7.5</v>
          </cell>
          <cell r="F1321">
            <v>7.65</v>
          </cell>
          <cell r="G1321">
            <v>7.86</v>
          </cell>
          <cell r="H1321">
            <v>8.4600000000000009</v>
          </cell>
          <cell r="I1321">
            <v>8.91</v>
          </cell>
        </row>
        <row r="1322">
          <cell r="A1322">
            <v>100890</v>
          </cell>
          <cell r="B1322">
            <v>0</v>
          </cell>
          <cell r="C1322">
            <v>7.5</v>
          </cell>
          <cell r="D1322">
            <v>0</v>
          </cell>
          <cell r="E1322">
            <v>7.5</v>
          </cell>
          <cell r="F1322">
            <v>7.65</v>
          </cell>
          <cell r="G1322">
            <v>7.86</v>
          </cell>
          <cell r="H1322">
            <v>8.4600000000000009</v>
          </cell>
          <cell r="I1322">
            <v>8.91</v>
          </cell>
        </row>
        <row r="1323">
          <cell r="A1323">
            <v>100900</v>
          </cell>
          <cell r="B1323">
            <v>0</v>
          </cell>
          <cell r="C1323">
            <v>7.5</v>
          </cell>
          <cell r="D1323">
            <v>0</v>
          </cell>
          <cell r="E1323">
            <v>7.5</v>
          </cell>
          <cell r="F1323">
            <v>7.65</v>
          </cell>
          <cell r="G1323">
            <v>7.86</v>
          </cell>
          <cell r="H1323">
            <v>8.4600000000000009</v>
          </cell>
          <cell r="I1323">
            <v>8.91</v>
          </cell>
        </row>
        <row r="1324">
          <cell r="A1324">
            <v>100910</v>
          </cell>
          <cell r="B1324">
            <v>0</v>
          </cell>
          <cell r="C1324">
            <v>7.5</v>
          </cell>
          <cell r="D1324">
            <v>0</v>
          </cell>
          <cell r="E1324">
            <v>7.5</v>
          </cell>
          <cell r="F1324">
            <v>7.65</v>
          </cell>
          <cell r="G1324">
            <v>7.86</v>
          </cell>
          <cell r="H1324">
            <v>8.4600000000000009</v>
          </cell>
          <cell r="I1324">
            <v>8.91</v>
          </cell>
        </row>
        <row r="1325">
          <cell r="A1325">
            <v>100910.2</v>
          </cell>
          <cell r="B1325" t="str">
            <v>BS</v>
          </cell>
          <cell r="C1325">
            <v>7.5</v>
          </cell>
          <cell r="D1325">
            <v>0</v>
          </cell>
          <cell r="E1325">
            <v>7.5</v>
          </cell>
          <cell r="F1325">
            <v>7.65</v>
          </cell>
          <cell r="G1325">
            <v>7.86</v>
          </cell>
          <cell r="H1325">
            <v>8.4600000000000009</v>
          </cell>
          <cell r="I1325">
            <v>8.91</v>
          </cell>
        </row>
        <row r="1326">
          <cell r="A1326">
            <v>100920</v>
          </cell>
          <cell r="B1326">
            <v>0</v>
          </cell>
          <cell r="C1326">
            <v>7.5</v>
          </cell>
          <cell r="D1326">
            <v>0</v>
          </cell>
          <cell r="E1326">
            <v>7.5</v>
          </cell>
          <cell r="F1326">
            <v>7.65</v>
          </cell>
          <cell r="G1326">
            <v>7.86</v>
          </cell>
          <cell r="H1326">
            <v>8.4600000000000009</v>
          </cell>
          <cell r="I1326">
            <v>8.91</v>
          </cell>
        </row>
        <row r="1327">
          <cell r="A1327">
            <v>100930</v>
          </cell>
          <cell r="B1327">
            <v>0</v>
          </cell>
          <cell r="C1327">
            <v>7.5</v>
          </cell>
          <cell r="D1327">
            <v>0</v>
          </cell>
          <cell r="E1327">
            <v>7.5</v>
          </cell>
          <cell r="F1327">
            <v>7.65</v>
          </cell>
          <cell r="G1327">
            <v>7.86</v>
          </cell>
          <cell r="H1327">
            <v>8.4600000000000009</v>
          </cell>
          <cell r="I1327">
            <v>8.91</v>
          </cell>
        </row>
        <row r="1328">
          <cell r="A1328">
            <v>100940</v>
          </cell>
          <cell r="B1328">
            <v>0</v>
          </cell>
          <cell r="C1328">
            <v>7.5</v>
          </cell>
          <cell r="D1328">
            <v>0</v>
          </cell>
          <cell r="E1328">
            <v>7.5</v>
          </cell>
          <cell r="F1328">
            <v>7.65</v>
          </cell>
          <cell r="G1328">
            <v>7.86</v>
          </cell>
          <cell r="H1328">
            <v>8.4600000000000009</v>
          </cell>
          <cell r="I1328">
            <v>8.91</v>
          </cell>
        </row>
        <row r="1329">
          <cell r="A1329">
            <v>100940.2</v>
          </cell>
          <cell r="B1329" t="str">
            <v>PX</v>
          </cell>
          <cell r="C1329">
            <v>7.5</v>
          </cell>
          <cell r="D1329">
            <v>0</v>
          </cell>
          <cell r="E1329">
            <v>7.5</v>
          </cell>
          <cell r="F1329">
            <v>7.65</v>
          </cell>
          <cell r="G1329">
            <v>7.86</v>
          </cell>
          <cell r="H1329">
            <v>8.4600000000000009</v>
          </cell>
          <cell r="I1329">
            <v>8.91</v>
          </cell>
        </row>
        <row r="1330">
          <cell r="A1330">
            <v>100950</v>
          </cell>
          <cell r="B1330">
            <v>0</v>
          </cell>
          <cell r="C1330">
            <v>7.5</v>
          </cell>
          <cell r="D1330">
            <v>0.14000000000000001</v>
          </cell>
          <cell r="E1330">
            <v>7.64</v>
          </cell>
          <cell r="F1330">
            <v>7.79</v>
          </cell>
          <cell r="G1330">
            <v>8</v>
          </cell>
          <cell r="H1330">
            <v>8.6</v>
          </cell>
          <cell r="I1330">
            <v>9.0499999999999989</v>
          </cell>
        </row>
        <row r="1331">
          <cell r="A1331">
            <v>100960</v>
          </cell>
          <cell r="B1331">
            <v>0</v>
          </cell>
          <cell r="C1331">
            <v>7.5</v>
          </cell>
          <cell r="D1331">
            <v>0.28999999999999998</v>
          </cell>
          <cell r="E1331">
            <v>7.79</v>
          </cell>
          <cell r="F1331">
            <v>7.94</v>
          </cell>
          <cell r="G1331">
            <v>8.15</v>
          </cell>
          <cell r="H1331">
            <v>8.75</v>
          </cell>
          <cell r="I1331">
            <v>9.1999999999999993</v>
          </cell>
        </row>
        <row r="1332">
          <cell r="A1332">
            <v>100960.2</v>
          </cell>
          <cell r="B1332" t="str">
            <v>PC</v>
          </cell>
          <cell r="C1332">
            <v>7.5</v>
          </cell>
          <cell r="D1332">
            <v>0.3</v>
          </cell>
          <cell r="E1332">
            <v>7.8</v>
          </cell>
          <cell r="F1332">
            <v>7.95</v>
          </cell>
          <cell r="G1332">
            <v>8.16</v>
          </cell>
          <cell r="H1332">
            <v>8.76</v>
          </cell>
          <cell r="I1332">
            <v>9.2099999999999991</v>
          </cell>
        </row>
        <row r="1333">
          <cell r="A1333">
            <v>100970</v>
          </cell>
          <cell r="B1333">
            <v>0</v>
          </cell>
          <cell r="C1333">
            <v>7.5</v>
          </cell>
          <cell r="D1333">
            <v>0.44</v>
          </cell>
          <cell r="E1333">
            <v>7.94</v>
          </cell>
          <cell r="F1333">
            <v>8.09</v>
          </cell>
          <cell r="G1333">
            <v>8.3000000000000007</v>
          </cell>
          <cell r="H1333">
            <v>8.9</v>
          </cell>
          <cell r="I1333">
            <v>9.35</v>
          </cell>
        </row>
        <row r="1334">
          <cell r="A1334">
            <v>100970.2</v>
          </cell>
          <cell r="B1334" t="str">
            <v>PY</v>
          </cell>
          <cell r="C1334">
            <v>7.5</v>
          </cell>
          <cell r="D1334">
            <v>0.45</v>
          </cell>
          <cell r="E1334">
            <v>7.95</v>
          </cell>
          <cell r="F1334">
            <v>8.1</v>
          </cell>
          <cell r="G1334">
            <v>8.31</v>
          </cell>
          <cell r="H1334">
            <v>8.91</v>
          </cell>
          <cell r="I1334">
            <v>9.36</v>
          </cell>
        </row>
        <row r="1335">
          <cell r="A1335">
            <v>100980</v>
          </cell>
          <cell r="B1335">
            <v>0</v>
          </cell>
          <cell r="C1335">
            <v>7.5</v>
          </cell>
          <cell r="D1335">
            <v>0.59</v>
          </cell>
          <cell r="E1335">
            <v>8.09</v>
          </cell>
          <cell r="F1335">
            <v>8.24</v>
          </cell>
          <cell r="G1335">
            <v>8.4500000000000011</v>
          </cell>
          <cell r="H1335">
            <v>9.0500000000000007</v>
          </cell>
          <cell r="I1335">
            <v>9.5</v>
          </cell>
        </row>
        <row r="1336">
          <cell r="A1336">
            <v>100980.2</v>
          </cell>
          <cell r="B1336" t="str">
            <v>MSE</v>
          </cell>
          <cell r="C1336">
            <v>7.5</v>
          </cell>
          <cell r="D1336">
            <v>0.6</v>
          </cell>
          <cell r="E1336">
            <v>8.1</v>
          </cell>
          <cell r="F1336">
            <v>8.25</v>
          </cell>
          <cell r="G1336">
            <v>8.4600000000000009</v>
          </cell>
          <cell r="H1336">
            <v>9.06</v>
          </cell>
          <cell r="I1336">
            <v>9.51</v>
          </cell>
        </row>
        <row r="1337">
          <cell r="A1337">
            <v>100990</v>
          </cell>
          <cell r="B1337">
            <v>0</v>
          </cell>
          <cell r="C1337">
            <v>7.5</v>
          </cell>
          <cell r="D1337">
            <v>0.6</v>
          </cell>
          <cell r="E1337">
            <v>8.1</v>
          </cell>
          <cell r="F1337">
            <v>8.25</v>
          </cell>
          <cell r="G1337">
            <v>8.4600000000000009</v>
          </cell>
          <cell r="H1337">
            <v>9.06</v>
          </cell>
          <cell r="I1337">
            <v>9.51</v>
          </cell>
        </row>
        <row r="1338">
          <cell r="A1338">
            <v>101000</v>
          </cell>
          <cell r="B1338">
            <v>0</v>
          </cell>
          <cell r="C1338">
            <v>7.5</v>
          </cell>
          <cell r="D1338">
            <v>0.6</v>
          </cell>
          <cell r="E1338">
            <v>8.1</v>
          </cell>
          <cell r="F1338">
            <v>8.25</v>
          </cell>
          <cell r="G1338">
            <v>8.4600000000000009</v>
          </cell>
          <cell r="H1338">
            <v>9.06</v>
          </cell>
          <cell r="I1338">
            <v>9.51</v>
          </cell>
        </row>
        <row r="1357">
          <cell r="A1357">
            <v>101000</v>
          </cell>
          <cell r="B1357">
            <v>0</v>
          </cell>
          <cell r="C1357">
            <v>7.5</v>
          </cell>
          <cell r="D1357">
            <v>0.6</v>
          </cell>
          <cell r="E1357">
            <v>8.1</v>
          </cell>
          <cell r="F1357">
            <v>8.25</v>
          </cell>
          <cell r="G1357">
            <v>8.4600000000000009</v>
          </cell>
          <cell r="H1357">
            <v>9.06</v>
          </cell>
          <cell r="I1357">
            <v>9.51</v>
          </cell>
        </row>
        <row r="1358">
          <cell r="A1358">
            <v>101010</v>
          </cell>
          <cell r="B1358">
            <v>0</v>
          </cell>
          <cell r="C1358">
            <v>7.5</v>
          </cell>
          <cell r="D1358">
            <v>0.6</v>
          </cell>
          <cell r="E1358">
            <v>8.1</v>
          </cell>
          <cell r="F1358">
            <v>8.25</v>
          </cell>
          <cell r="G1358">
            <v>8.4600000000000009</v>
          </cell>
          <cell r="H1358">
            <v>9.06</v>
          </cell>
          <cell r="I1358">
            <v>9.51</v>
          </cell>
        </row>
        <row r="1359">
          <cell r="A1359">
            <v>101020</v>
          </cell>
          <cell r="B1359">
            <v>0</v>
          </cell>
          <cell r="C1359">
            <v>7.5</v>
          </cell>
          <cell r="D1359">
            <v>0.6</v>
          </cell>
          <cell r="E1359">
            <v>8.1</v>
          </cell>
          <cell r="F1359">
            <v>8.25</v>
          </cell>
          <cell r="G1359">
            <v>8.4600000000000009</v>
          </cell>
          <cell r="H1359">
            <v>9.06</v>
          </cell>
          <cell r="I1359">
            <v>9.51</v>
          </cell>
        </row>
        <row r="1360">
          <cell r="A1360">
            <v>101030</v>
          </cell>
          <cell r="B1360">
            <v>0</v>
          </cell>
          <cell r="C1360">
            <v>7.5</v>
          </cell>
          <cell r="D1360">
            <v>0.6</v>
          </cell>
          <cell r="E1360">
            <v>8.1</v>
          </cell>
          <cell r="F1360">
            <v>8.25</v>
          </cell>
          <cell r="G1360">
            <v>8.4600000000000009</v>
          </cell>
          <cell r="H1360">
            <v>9.06</v>
          </cell>
          <cell r="I1360">
            <v>9.51</v>
          </cell>
        </row>
        <row r="1361">
          <cell r="A1361">
            <v>101040</v>
          </cell>
          <cell r="B1361">
            <v>0</v>
          </cell>
          <cell r="C1361">
            <v>7.5</v>
          </cell>
          <cell r="D1361">
            <v>0.6</v>
          </cell>
          <cell r="E1361">
            <v>8.1</v>
          </cell>
          <cell r="F1361">
            <v>8.25</v>
          </cell>
          <cell r="G1361">
            <v>8.4600000000000009</v>
          </cell>
          <cell r="H1361">
            <v>9.06</v>
          </cell>
          <cell r="I1361">
            <v>9.51</v>
          </cell>
        </row>
        <row r="1362">
          <cell r="A1362">
            <v>101050</v>
          </cell>
          <cell r="B1362">
            <v>0</v>
          </cell>
          <cell r="C1362">
            <v>7.5</v>
          </cell>
          <cell r="D1362">
            <v>0.6</v>
          </cell>
          <cell r="E1362">
            <v>8.1</v>
          </cell>
          <cell r="F1362">
            <v>8.25</v>
          </cell>
          <cell r="G1362">
            <v>8.4600000000000009</v>
          </cell>
          <cell r="H1362">
            <v>9.06</v>
          </cell>
          <cell r="I1362">
            <v>9.51</v>
          </cell>
        </row>
        <row r="1363">
          <cell r="A1363">
            <v>101060</v>
          </cell>
          <cell r="B1363">
            <v>0</v>
          </cell>
          <cell r="C1363">
            <v>7.5</v>
          </cell>
          <cell r="D1363">
            <v>0.6</v>
          </cell>
          <cell r="E1363">
            <v>8.1</v>
          </cell>
          <cell r="F1363">
            <v>8.25</v>
          </cell>
          <cell r="G1363">
            <v>8.4600000000000009</v>
          </cell>
          <cell r="H1363">
            <v>9.06</v>
          </cell>
          <cell r="I1363">
            <v>9.51</v>
          </cell>
        </row>
        <row r="1364">
          <cell r="A1364">
            <v>101070</v>
          </cell>
          <cell r="B1364">
            <v>0</v>
          </cell>
          <cell r="C1364">
            <v>7.5</v>
          </cell>
          <cell r="D1364">
            <v>0.6</v>
          </cell>
          <cell r="E1364">
            <v>8.1</v>
          </cell>
          <cell r="F1364">
            <v>8.25</v>
          </cell>
          <cell r="G1364">
            <v>8.4600000000000009</v>
          </cell>
          <cell r="H1364">
            <v>9.06</v>
          </cell>
          <cell r="I1364">
            <v>9.51</v>
          </cell>
        </row>
        <row r="1365">
          <cell r="A1365">
            <v>101080</v>
          </cell>
          <cell r="B1365">
            <v>0</v>
          </cell>
          <cell r="C1365">
            <v>7.5</v>
          </cell>
          <cell r="D1365">
            <v>0.6</v>
          </cell>
          <cell r="E1365">
            <v>8.1</v>
          </cell>
          <cell r="F1365">
            <v>8.25</v>
          </cell>
          <cell r="G1365">
            <v>8.4600000000000009</v>
          </cell>
          <cell r="H1365">
            <v>9.06</v>
          </cell>
          <cell r="I1365">
            <v>9.51</v>
          </cell>
        </row>
        <row r="1366">
          <cell r="A1366">
            <v>101090</v>
          </cell>
          <cell r="B1366">
            <v>0</v>
          </cell>
          <cell r="C1366">
            <v>7.5</v>
          </cell>
          <cell r="D1366">
            <v>0.6</v>
          </cell>
          <cell r="E1366">
            <v>8.1</v>
          </cell>
          <cell r="F1366">
            <v>8.25</v>
          </cell>
          <cell r="G1366">
            <v>8.4600000000000009</v>
          </cell>
          <cell r="H1366">
            <v>9.06</v>
          </cell>
          <cell r="I1366">
            <v>9.51</v>
          </cell>
        </row>
        <row r="1367">
          <cell r="A1367">
            <v>101100</v>
          </cell>
          <cell r="B1367">
            <v>0</v>
          </cell>
          <cell r="C1367">
            <v>7.5</v>
          </cell>
          <cell r="D1367">
            <v>0.6</v>
          </cell>
          <cell r="E1367">
            <v>8.1</v>
          </cell>
          <cell r="F1367">
            <v>8.25</v>
          </cell>
          <cell r="G1367">
            <v>8.4600000000000009</v>
          </cell>
          <cell r="H1367">
            <v>9.06</v>
          </cell>
          <cell r="I1367">
            <v>9.51</v>
          </cell>
        </row>
        <row r="1368">
          <cell r="A1368">
            <v>101110</v>
          </cell>
          <cell r="B1368">
            <v>0</v>
          </cell>
          <cell r="C1368">
            <v>7.5</v>
          </cell>
          <cell r="D1368">
            <v>0.6</v>
          </cell>
          <cell r="E1368">
            <v>8.1</v>
          </cell>
          <cell r="F1368">
            <v>8.25</v>
          </cell>
          <cell r="G1368">
            <v>8.4600000000000009</v>
          </cell>
          <cell r="H1368">
            <v>9.06</v>
          </cell>
          <cell r="I1368">
            <v>9.51</v>
          </cell>
        </row>
        <row r="1369">
          <cell r="A1369">
            <v>101120</v>
          </cell>
          <cell r="B1369">
            <v>0</v>
          </cell>
          <cell r="C1369">
            <v>7.5</v>
          </cell>
          <cell r="D1369">
            <v>0.6</v>
          </cell>
          <cell r="E1369">
            <v>8.1</v>
          </cell>
          <cell r="F1369">
            <v>8.25</v>
          </cell>
          <cell r="G1369">
            <v>8.4600000000000009</v>
          </cell>
          <cell r="H1369">
            <v>9.06</v>
          </cell>
          <cell r="I1369">
            <v>9.51</v>
          </cell>
        </row>
        <row r="1370">
          <cell r="A1370">
            <v>101130</v>
          </cell>
          <cell r="B1370">
            <v>0</v>
          </cell>
          <cell r="C1370">
            <v>7.5</v>
          </cell>
          <cell r="D1370">
            <v>0.6</v>
          </cell>
          <cell r="E1370">
            <v>8.1</v>
          </cell>
          <cell r="F1370">
            <v>8.25</v>
          </cell>
          <cell r="G1370">
            <v>8.4600000000000009</v>
          </cell>
          <cell r="H1370">
            <v>9.06</v>
          </cell>
          <cell r="I1370">
            <v>9.51</v>
          </cell>
        </row>
        <row r="1371">
          <cell r="A1371">
            <v>101140</v>
          </cell>
          <cell r="B1371">
            <v>0</v>
          </cell>
          <cell r="C1371">
            <v>7.5</v>
          </cell>
          <cell r="D1371">
            <v>0.6</v>
          </cell>
          <cell r="E1371">
            <v>8.1</v>
          </cell>
          <cell r="F1371">
            <v>8.25</v>
          </cell>
          <cell r="G1371">
            <v>8.4600000000000009</v>
          </cell>
          <cell r="H1371">
            <v>9.06</v>
          </cell>
          <cell r="I1371">
            <v>9.51</v>
          </cell>
        </row>
        <row r="1372">
          <cell r="A1372">
            <v>101150</v>
          </cell>
          <cell r="B1372">
            <v>0</v>
          </cell>
          <cell r="C1372">
            <v>7.5</v>
          </cell>
          <cell r="D1372">
            <v>0.6</v>
          </cell>
          <cell r="E1372">
            <v>8.1</v>
          </cell>
          <cell r="F1372">
            <v>8.25</v>
          </cell>
          <cell r="G1372">
            <v>8.4600000000000009</v>
          </cell>
          <cell r="H1372">
            <v>9.06</v>
          </cell>
          <cell r="I1372">
            <v>9.51</v>
          </cell>
        </row>
        <row r="1373">
          <cell r="A1373">
            <v>101160</v>
          </cell>
          <cell r="B1373">
            <v>0</v>
          </cell>
          <cell r="C1373">
            <v>7.5</v>
          </cell>
          <cell r="D1373">
            <v>0.6</v>
          </cell>
          <cell r="E1373">
            <v>8.1</v>
          </cell>
          <cell r="F1373">
            <v>8.25</v>
          </cell>
          <cell r="G1373">
            <v>8.4600000000000009</v>
          </cell>
          <cell r="H1373">
            <v>9.06</v>
          </cell>
          <cell r="I1373">
            <v>9.51</v>
          </cell>
        </row>
        <row r="1374">
          <cell r="A1374">
            <v>101170</v>
          </cell>
          <cell r="B1374">
            <v>0</v>
          </cell>
          <cell r="C1374">
            <v>7.5</v>
          </cell>
          <cell r="D1374">
            <v>0.6</v>
          </cell>
          <cell r="E1374">
            <v>8.1</v>
          </cell>
          <cell r="F1374">
            <v>8.25</v>
          </cell>
          <cell r="G1374">
            <v>8.4600000000000009</v>
          </cell>
          <cell r="H1374">
            <v>9.06</v>
          </cell>
          <cell r="I1374">
            <v>9.51</v>
          </cell>
        </row>
        <row r="1375">
          <cell r="A1375">
            <v>101180</v>
          </cell>
          <cell r="B1375">
            <v>0</v>
          </cell>
          <cell r="C1375">
            <v>7.5</v>
          </cell>
          <cell r="D1375">
            <v>0.6</v>
          </cell>
          <cell r="E1375">
            <v>8.1</v>
          </cell>
          <cell r="F1375">
            <v>8.25</v>
          </cell>
          <cell r="G1375">
            <v>8.4600000000000009</v>
          </cell>
          <cell r="H1375">
            <v>9.06</v>
          </cell>
          <cell r="I1375">
            <v>9.51</v>
          </cell>
        </row>
        <row r="1376">
          <cell r="A1376">
            <v>101190</v>
          </cell>
          <cell r="B1376">
            <v>0</v>
          </cell>
          <cell r="C1376">
            <v>7.5</v>
          </cell>
          <cell r="D1376">
            <v>0.6</v>
          </cell>
          <cell r="E1376">
            <v>8.1</v>
          </cell>
          <cell r="F1376">
            <v>8.25</v>
          </cell>
          <cell r="G1376">
            <v>8.4600000000000009</v>
          </cell>
          <cell r="H1376">
            <v>9.06</v>
          </cell>
          <cell r="I1376">
            <v>9.51</v>
          </cell>
        </row>
        <row r="1377">
          <cell r="A1377">
            <v>101200</v>
          </cell>
          <cell r="B1377">
            <v>0</v>
          </cell>
          <cell r="C1377">
            <v>7.5</v>
          </cell>
          <cell r="D1377">
            <v>0.6</v>
          </cell>
          <cell r="E1377">
            <v>8.1</v>
          </cell>
          <cell r="F1377">
            <v>8.25</v>
          </cell>
          <cell r="G1377">
            <v>8.4600000000000009</v>
          </cell>
          <cell r="H1377">
            <v>9.06</v>
          </cell>
          <cell r="I1377">
            <v>9.51</v>
          </cell>
        </row>
        <row r="1378">
          <cell r="A1378">
            <v>101210</v>
          </cell>
          <cell r="B1378">
            <v>0</v>
          </cell>
          <cell r="C1378">
            <v>7.5</v>
          </cell>
          <cell r="D1378">
            <v>0.6</v>
          </cell>
          <cell r="E1378">
            <v>8.1</v>
          </cell>
          <cell r="F1378">
            <v>8.25</v>
          </cell>
          <cell r="G1378">
            <v>8.4600000000000009</v>
          </cell>
          <cell r="H1378">
            <v>9.06</v>
          </cell>
          <cell r="I1378">
            <v>9.51</v>
          </cell>
        </row>
        <row r="1379">
          <cell r="A1379">
            <v>101220</v>
          </cell>
          <cell r="B1379">
            <v>0</v>
          </cell>
          <cell r="C1379">
            <v>7.5</v>
          </cell>
          <cell r="D1379">
            <v>0.6</v>
          </cell>
          <cell r="E1379">
            <v>8.1</v>
          </cell>
          <cell r="F1379">
            <v>8.25</v>
          </cell>
          <cell r="G1379">
            <v>8.4600000000000009</v>
          </cell>
          <cell r="H1379">
            <v>9.06</v>
          </cell>
          <cell r="I1379">
            <v>9.51</v>
          </cell>
        </row>
        <row r="1380">
          <cell r="A1380">
            <v>101230</v>
          </cell>
          <cell r="B1380">
            <v>0</v>
          </cell>
          <cell r="C1380">
            <v>7.5</v>
          </cell>
          <cell r="D1380">
            <v>0.6</v>
          </cell>
          <cell r="E1380">
            <v>8.1</v>
          </cell>
          <cell r="F1380">
            <v>8.25</v>
          </cell>
          <cell r="G1380">
            <v>8.4600000000000009</v>
          </cell>
          <cell r="H1380">
            <v>9.06</v>
          </cell>
          <cell r="I1380">
            <v>9.51</v>
          </cell>
        </row>
        <row r="1381">
          <cell r="A1381">
            <v>101240</v>
          </cell>
          <cell r="B1381">
            <v>0</v>
          </cell>
          <cell r="C1381">
            <v>7.5</v>
          </cell>
          <cell r="D1381">
            <v>0.6</v>
          </cell>
          <cell r="E1381">
            <v>8.1</v>
          </cell>
          <cell r="F1381">
            <v>8.25</v>
          </cell>
          <cell r="G1381">
            <v>8.4600000000000009</v>
          </cell>
          <cell r="H1381">
            <v>9.06</v>
          </cell>
          <cell r="I1381">
            <v>9.51</v>
          </cell>
        </row>
        <row r="1382">
          <cell r="A1382">
            <v>101245.87</v>
          </cell>
          <cell r="B1382" t="str">
            <v>MSE</v>
          </cell>
          <cell r="C1382">
            <v>7.5</v>
          </cell>
          <cell r="D1382">
            <v>0.6</v>
          </cell>
          <cell r="E1382">
            <v>8.1</v>
          </cell>
          <cell r="F1382">
            <v>8.25</v>
          </cell>
          <cell r="G1382">
            <v>8.4600000000000009</v>
          </cell>
          <cell r="H1382">
            <v>9.06</v>
          </cell>
          <cell r="I1382">
            <v>9.51</v>
          </cell>
        </row>
        <row r="1383">
          <cell r="A1383">
            <v>101250</v>
          </cell>
          <cell r="B1383">
            <v>0</v>
          </cell>
          <cell r="C1383">
            <v>7.5</v>
          </cell>
          <cell r="D1383">
            <v>0.53</v>
          </cell>
          <cell r="E1383">
            <v>8.0299999999999994</v>
          </cell>
          <cell r="F1383">
            <v>8.18</v>
          </cell>
          <cell r="G1383">
            <v>8.39</v>
          </cell>
          <cell r="H1383">
            <v>8.99</v>
          </cell>
          <cell r="I1383">
            <v>9.44</v>
          </cell>
        </row>
        <row r="1384">
          <cell r="A1384">
            <v>101255.87</v>
          </cell>
          <cell r="B1384" t="str">
            <v>PY</v>
          </cell>
          <cell r="C1384">
            <v>7.5</v>
          </cell>
          <cell r="D1384">
            <v>0.45</v>
          </cell>
          <cell r="E1384">
            <v>7.95</v>
          </cell>
          <cell r="F1384">
            <v>8.1</v>
          </cell>
          <cell r="G1384">
            <v>8.31</v>
          </cell>
          <cell r="H1384">
            <v>8.91</v>
          </cell>
          <cell r="I1384">
            <v>9.36</v>
          </cell>
        </row>
        <row r="1385">
          <cell r="A1385">
            <v>101260</v>
          </cell>
          <cell r="B1385">
            <v>0</v>
          </cell>
          <cell r="C1385">
            <v>7.5</v>
          </cell>
          <cell r="D1385">
            <v>0.38</v>
          </cell>
          <cell r="E1385">
            <v>7.88</v>
          </cell>
          <cell r="F1385">
            <v>8.0299999999999994</v>
          </cell>
          <cell r="G1385">
            <v>8.24</v>
          </cell>
          <cell r="H1385">
            <v>8.84</v>
          </cell>
          <cell r="I1385">
            <v>9.2899999999999991</v>
          </cell>
        </row>
        <row r="1386">
          <cell r="A1386">
            <v>101265.87</v>
          </cell>
          <cell r="B1386" t="str">
            <v>PT</v>
          </cell>
          <cell r="C1386">
            <v>7.5</v>
          </cell>
          <cell r="D1386">
            <v>0.3</v>
          </cell>
          <cell r="E1386">
            <v>7.8</v>
          </cell>
          <cell r="F1386">
            <v>7.95</v>
          </cell>
          <cell r="G1386">
            <v>8.16</v>
          </cell>
          <cell r="H1386">
            <v>8.76</v>
          </cell>
          <cell r="I1386">
            <v>9.2099999999999991</v>
          </cell>
        </row>
        <row r="1387">
          <cell r="A1387">
            <v>101270</v>
          </cell>
          <cell r="B1387">
            <v>0</v>
          </cell>
          <cell r="C1387">
            <v>7.5</v>
          </cell>
          <cell r="D1387">
            <v>0.23</v>
          </cell>
          <cell r="E1387">
            <v>7.73</v>
          </cell>
          <cell r="F1387">
            <v>7.8800000000000008</v>
          </cell>
          <cell r="G1387">
            <v>8.0900000000000016</v>
          </cell>
          <cell r="H1387">
            <v>8.6900000000000013</v>
          </cell>
          <cell r="I1387">
            <v>9.14</v>
          </cell>
        </row>
        <row r="1388">
          <cell r="A1388">
            <v>101280</v>
          </cell>
          <cell r="B1388">
            <v>0</v>
          </cell>
          <cell r="C1388">
            <v>7.5</v>
          </cell>
          <cell r="D1388">
            <v>0.08</v>
          </cell>
          <cell r="E1388">
            <v>7.58</v>
          </cell>
          <cell r="F1388">
            <v>7.73</v>
          </cell>
          <cell r="G1388">
            <v>7.94</v>
          </cell>
          <cell r="H1388">
            <v>8.5400000000000009</v>
          </cell>
          <cell r="I1388">
            <v>8.99</v>
          </cell>
        </row>
        <row r="1389">
          <cell r="A1389">
            <v>101285.87</v>
          </cell>
          <cell r="B1389" t="str">
            <v>PX</v>
          </cell>
          <cell r="C1389">
            <v>7.5</v>
          </cell>
          <cell r="D1389">
            <v>0</v>
          </cell>
          <cell r="E1389">
            <v>7.5</v>
          </cell>
          <cell r="F1389">
            <v>7.65</v>
          </cell>
          <cell r="G1389">
            <v>7.86</v>
          </cell>
          <cell r="H1389">
            <v>8.4600000000000009</v>
          </cell>
          <cell r="I1389">
            <v>8.91</v>
          </cell>
        </row>
        <row r="1390">
          <cell r="A1390">
            <v>101290</v>
          </cell>
          <cell r="B1390">
            <v>0</v>
          </cell>
          <cell r="C1390">
            <v>7.5</v>
          </cell>
          <cell r="D1390">
            <v>0</v>
          </cell>
          <cell r="E1390">
            <v>7.5</v>
          </cell>
          <cell r="F1390">
            <v>7.65</v>
          </cell>
          <cell r="G1390">
            <v>7.86</v>
          </cell>
          <cell r="H1390">
            <v>8.4600000000000009</v>
          </cell>
          <cell r="I1390">
            <v>8.91</v>
          </cell>
        </row>
        <row r="1391">
          <cell r="A1391">
            <v>101300</v>
          </cell>
          <cell r="B1391">
            <v>0</v>
          </cell>
          <cell r="C1391">
            <v>7.5</v>
          </cell>
          <cell r="D1391">
            <v>0</v>
          </cell>
          <cell r="E1391">
            <v>7.5</v>
          </cell>
          <cell r="F1391">
            <v>7.65</v>
          </cell>
          <cell r="G1391">
            <v>7.86</v>
          </cell>
          <cell r="H1391">
            <v>8.4600000000000009</v>
          </cell>
          <cell r="I1391">
            <v>8.91</v>
          </cell>
        </row>
        <row r="1392">
          <cell r="A1392">
            <v>101310</v>
          </cell>
          <cell r="B1392">
            <v>0</v>
          </cell>
          <cell r="C1392">
            <v>7.5</v>
          </cell>
          <cell r="D1392">
            <v>0</v>
          </cell>
          <cell r="E1392">
            <v>7.5</v>
          </cell>
          <cell r="F1392">
            <v>7.65</v>
          </cell>
          <cell r="G1392">
            <v>7.86</v>
          </cell>
          <cell r="H1392">
            <v>8.4600000000000009</v>
          </cell>
          <cell r="I1392">
            <v>8.91</v>
          </cell>
        </row>
        <row r="1393">
          <cell r="A1393">
            <v>101315.87</v>
          </cell>
          <cell r="B1393" t="str">
            <v>BS</v>
          </cell>
          <cell r="C1393">
            <v>7.5</v>
          </cell>
          <cell r="D1393">
            <v>0</v>
          </cell>
          <cell r="E1393">
            <v>7.5</v>
          </cell>
          <cell r="F1393">
            <v>7.65</v>
          </cell>
          <cell r="G1393">
            <v>7.86</v>
          </cell>
          <cell r="H1393">
            <v>8.4600000000000009</v>
          </cell>
          <cell r="I1393">
            <v>8.91</v>
          </cell>
        </row>
        <row r="1394">
          <cell r="A1394">
            <v>101320</v>
          </cell>
          <cell r="B1394">
            <v>0</v>
          </cell>
          <cell r="C1394">
            <v>7.5</v>
          </cell>
          <cell r="D1394">
            <v>0</v>
          </cell>
          <cell r="E1394">
            <v>7.5</v>
          </cell>
          <cell r="F1394">
            <v>7.65</v>
          </cell>
          <cell r="G1394">
            <v>7.86</v>
          </cell>
          <cell r="H1394">
            <v>8.4600000000000009</v>
          </cell>
          <cell r="I1394">
            <v>8.91</v>
          </cell>
        </row>
        <row r="1395">
          <cell r="A1395">
            <v>101330</v>
          </cell>
          <cell r="B1395">
            <v>0</v>
          </cell>
          <cell r="C1395">
            <v>7.5</v>
          </cell>
          <cell r="D1395">
            <v>0</v>
          </cell>
          <cell r="E1395">
            <v>7.5</v>
          </cell>
          <cell r="F1395">
            <v>7.65</v>
          </cell>
          <cell r="G1395">
            <v>7.86</v>
          </cell>
          <cell r="H1395">
            <v>8.4600000000000009</v>
          </cell>
          <cell r="I1395">
            <v>8.91</v>
          </cell>
        </row>
        <row r="1396">
          <cell r="A1396">
            <v>101340</v>
          </cell>
          <cell r="B1396">
            <v>0</v>
          </cell>
          <cell r="C1396">
            <v>7.5</v>
          </cell>
          <cell r="D1396">
            <v>0</v>
          </cell>
          <cell r="E1396">
            <v>7.5</v>
          </cell>
          <cell r="F1396">
            <v>7.65</v>
          </cell>
          <cell r="G1396">
            <v>7.86</v>
          </cell>
          <cell r="H1396">
            <v>8.4600000000000009</v>
          </cell>
          <cell r="I1396">
            <v>8.91</v>
          </cell>
        </row>
        <row r="1397">
          <cell r="A1397">
            <v>101350</v>
          </cell>
          <cell r="B1397">
            <v>0</v>
          </cell>
          <cell r="C1397">
            <v>7.5</v>
          </cell>
          <cell r="D1397">
            <v>0</v>
          </cell>
          <cell r="E1397">
            <v>7.5</v>
          </cell>
          <cell r="F1397">
            <v>7.65</v>
          </cell>
          <cell r="G1397">
            <v>7.86</v>
          </cell>
          <cell r="H1397">
            <v>8.4600000000000009</v>
          </cell>
          <cell r="I1397">
            <v>8.91</v>
          </cell>
        </row>
        <row r="1398">
          <cell r="A1398">
            <v>101360</v>
          </cell>
          <cell r="B1398">
            <v>0</v>
          </cell>
          <cell r="C1398">
            <v>7.5</v>
          </cell>
          <cell r="D1398">
            <v>0</v>
          </cell>
          <cell r="E1398">
            <v>7.5</v>
          </cell>
          <cell r="F1398">
            <v>7.65</v>
          </cell>
          <cell r="G1398">
            <v>7.86</v>
          </cell>
          <cell r="H1398">
            <v>8.4600000000000009</v>
          </cell>
          <cell r="I1398">
            <v>8.91</v>
          </cell>
        </row>
        <row r="1399">
          <cell r="A1399">
            <v>101370</v>
          </cell>
          <cell r="B1399">
            <v>0</v>
          </cell>
          <cell r="C1399">
            <v>7.5</v>
          </cell>
          <cell r="D1399">
            <v>0</v>
          </cell>
          <cell r="E1399">
            <v>7.5</v>
          </cell>
          <cell r="F1399">
            <v>7.65</v>
          </cell>
          <cell r="G1399">
            <v>7.86</v>
          </cell>
          <cell r="H1399">
            <v>8.4600000000000009</v>
          </cell>
          <cell r="I1399">
            <v>8.91</v>
          </cell>
        </row>
        <row r="1400">
          <cell r="A1400">
            <v>101380</v>
          </cell>
          <cell r="B1400">
            <v>0</v>
          </cell>
          <cell r="C1400">
            <v>7.5</v>
          </cell>
          <cell r="D1400">
            <v>0</v>
          </cell>
          <cell r="E1400">
            <v>7.5</v>
          </cell>
          <cell r="F1400">
            <v>7.65</v>
          </cell>
          <cell r="G1400">
            <v>7.86</v>
          </cell>
          <cell r="H1400">
            <v>8.4600000000000009</v>
          </cell>
          <cell r="I1400">
            <v>8.91</v>
          </cell>
        </row>
        <row r="1401">
          <cell r="A1401">
            <v>101387.62</v>
          </cell>
          <cell r="B1401" t="str">
            <v>BS</v>
          </cell>
          <cell r="C1401">
            <v>7.5</v>
          </cell>
          <cell r="D1401">
            <v>0</v>
          </cell>
          <cell r="E1401">
            <v>7.5</v>
          </cell>
          <cell r="F1401">
            <v>7.65</v>
          </cell>
          <cell r="G1401">
            <v>7.86</v>
          </cell>
          <cell r="H1401">
            <v>8.4600000000000009</v>
          </cell>
          <cell r="I1401">
            <v>8.91</v>
          </cell>
        </row>
        <row r="1402">
          <cell r="A1402">
            <v>101390</v>
          </cell>
          <cell r="B1402">
            <v>0</v>
          </cell>
          <cell r="C1402">
            <v>7.5</v>
          </cell>
          <cell r="D1402">
            <v>0</v>
          </cell>
          <cell r="E1402">
            <v>7.5</v>
          </cell>
          <cell r="F1402">
            <v>7.65</v>
          </cell>
          <cell r="G1402">
            <v>7.86</v>
          </cell>
          <cell r="H1402">
            <v>8.4600000000000009</v>
          </cell>
          <cell r="I1402">
            <v>8.91</v>
          </cell>
        </row>
        <row r="1403">
          <cell r="A1403">
            <v>101400</v>
          </cell>
          <cell r="B1403">
            <v>0</v>
          </cell>
          <cell r="C1403">
            <v>7.5</v>
          </cell>
          <cell r="D1403">
            <v>0</v>
          </cell>
          <cell r="E1403">
            <v>7.5</v>
          </cell>
          <cell r="F1403">
            <v>7.65</v>
          </cell>
          <cell r="G1403">
            <v>7.86</v>
          </cell>
          <cell r="H1403">
            <v>8.4600000000000009</v>
          </cell>
          <cell r="I1403">
            <v>8.91</v>
          </cell>
        </row>
        <row r="1404">
          <cell r="A1404">
            <v>101409.44</v>
          </cell>
          <cell r="B1404" t="str">
            <v>PX</v>
          </cell>
          <cell r="C1404">
            <v>7.5</v>
          </cell>
          <cell r="D1404">
            <v>0</v>
          </cell>
          <cell r="E1404">
            <v>7.5</v>
          </cell>
          <cell r="F1404">
            <v>7.65</v>
          </cell>
          <cell r="G1404">
            <v>7.86</v>
          </cell>
          <cell r="H1404">
            <v>8.4600000000000009</v>
          </cell>
          <cell r="I1404">
            <v>8.91</v>
          </cell>
        </row>
        <row r="1405">
          <cell r="A1405">
            <v>101410</v>
          </cell>
          <cell r="B1405">
            <v>0</v>
          </cell>
          <cell r="C1405">
            <v>7.5</v>
          </cell>
          <cell r="D1405">
            <v>0.01</v>
          </cell>
          <cell r="E1405">
            <v>7.51</v>
          </cell>
          <cell r="F1405">
            <v>7.66</v>
          </cell>
          <cell r="G1405">
            <v>7.87</v>
          </cell>
          <cell r="H1405">
            <v>8.4700000000000006</v>
          </cell>
          <cell r="I1405">
            <v>8.92</v>
          </cell>
        </row>
        <row r="1406">
          <cell r="A1406">
            <v>101420</v>
          </cell>
          <cell r="B1406">
            <v>0</v>
          </cell>
          <cell r="C1406">
            <v>7.5</v>
          </cell>
          <cell r="D1406">
            <v>0.23</v>
          </cell>
          <cell r="E1406">
            <v>7.73</v>
          </cell>
          <cell r="F1406">
            <v>7.8800000000000008</v>
          </cell>
          <cell r="G1406">
            <v>8.0900000000000016</v>
          </cell>
          <cell r="H1406">
            <v>8.6900000000000013</v>
          </cell>
          <cell r="I1406">
            <v>9.14</v>
          </cell>
        </row>
        <row r="1407">
          <cell r="A1407">
            <v>101429.44</v>
          </cell>
          <cell r="B1407" t="str">
            <v>PC</v>
          </cell>
          <cell r="C1407">
            <v>7.5</v>
          </cell>
          <cell r="D1407">
            <v>0.45</v>
          </cell>
          <cell r="E1407">
            <v>7.95</v>
          </cell>
          <cell r="F1407">
            <v>8.1</v>
          </cell>
          <cell r="G1407">
            <v>8.31</v>
          </cell>
          <cell r="H1407">
            <v>8.91</v>
          </cell>
          <cell r="I1407">
            <v>9.36</v>
          </cell>
        </row>
        <row r="1408">
          <cell r="A1408">
            <v>101430</v>
          </cell>
          <cell r="B1408">
            <v>0</v>
          </cell>
          <cell r="C1408">
            <v>7.5</v>
          </cell>
          <cell r="D1408">
            <v>0.46</v>
          </cell>
          <cell r="E1408">
            <v>7.96</v>
          </cell>
          <cell r="F1408">
            <v>8.11</v>
          </cell>
          <cell r="G1408">
            <v>8.32</v>
          </cell>
          <cell r="H1408">
            <v>8.92</v>
          </cell>
          <cell r="I1408">
            <v>9.3699999999999992</v>
          </cell>
        </row>
        <row r="1409">
          <cell r="A1409">
            <v>101431.26</v>
          </cell>
          <cell r="B1409" t="str">
            <v>PY</v>
          </cell>
          <cell r="C1409">
            <v>7.5</v>
          </cell>
          <cell r="D1409">
            <v>0.49</v>
          </cell>
          <cell r="E1409">
            <v>7.99</v>
          </cell>
          <cell r="F1409">
            <v>8.14</v>
          </cell>
          <cell r="G1409">
            <v>8.3500000000000014</v>
          </cell>
          <cell r="H1409">
            <v>8.9500000000000011</v>
          </cell>
          <cell r="I1409">
            <v>9.4</v>
          </cell>
        </row>
        <row r="1410">
          <cell r="A1410">
            <v>101440</v>
          </cell>
          <cell r="B1410">
            <v>0</v>
          </cell>
          <cell r="C1410">
            <v>7.5</v>
          </cell>
          <cell r="D1410">
            <v>0.68</v>
          </cell>
          <cell r="E1410">
            <v>8.18</v>
          </cell>
          <cell r="F1410">
            <v>8.33</v>
          </cell>
          <cell r="G1410">
            <v>8.5400000000000009</v>
          </cell>
          <cell r="H1410">
            <v>9.14</v>
          </cell>
          <cell r="I1410">
            <v>9.59</v>
          </cell>
        </row>
        <row r="1411">
          <cell r="A1411">
            <v>101449.44</v>
          </cell>
          <cell r="B1411" t="str">
            <v>MSE</v>
          </cell>
          <cell r="C1411">
            <v>7.5</v>
          </cell>
          <cell r="D1411">
            <v>0.9</v>
          </cell>
          <cell r="E1411">
            <v>8.4</v>
          </cell>
          <cell r="F1411">
            <v>8.5500000000000007</v>
          </cell>
          <cell r="G1411">
            <v>8.7600000000000016</v>
          </cell>
          <cell r="H1411">
            <v>9.3600000000000012</v>
          </cell>
          <cell r="I1411">
            <v>9.81</v>
          </cell>
        </row>
        <row r="1412">
          <cell r="A1412">
            <v>101450</v>
          </cell>
          <cell r="B1412">
            <v>0</v>
          </cell>
          <cell r="C1412">
            <v>7.5</v>
          </cell>
          <cell r="D1412">
            <v>0.9</v>
          </cell>
          <cell r="E1412">
            <v>8.4</v>
          </cell>
          <cell r="F1412">
            <v>8.5500000000000007</v>
          </cell>
          <cell r="G1412">
            <v>8.7600000000000016</v>
          </cell>
          <cell r="H1412">
            <v>9.3600000000000012</v>
          </cell>
          <cell r="I1412">
            <v>9.81</v>
          </cell>
        </row>
        <row r="1413">
          <cell r="A1413">
            <v>101451.58</v>
          </cell>
          <cell r="B1413" t="str">
            <v>MSE</v>
          </cell>
          <cell r="C1413">
            <v>7.5</v>
          </cell>
          <cell r="D1413">
            <v>0.9</v>
          </cell>
          <cell r="E1413">
            <v>8.4</v>
          </cell>
          <cell r="F1413">
            <v>8.5500000000000007</v>
          </cell>
          <cell r="G1413">
            <v>8.7600000000000016</v>
          </cell>
          <cell r="H1413">
            <v>9.3600000000000012</v>
          </cell>
          <cell r="I1413">
            <v>9.81</v>
          </cell>
        </row>
        <row r="1414">
          <cell r="A1414">
            <v>101460</v>
          </cell>
          <cell r="B1414">
            <v>0</v>
          </cell>
          <cell r="C1414">
            <v>7.5</v>
          </cell>
          <cell r="D1414">
            <v>0.71</v>
          </cell>
          <cell r="E1414">
            <v>8.2100000000000009</v>
          </cell>
          <cell r="F1414">
            <v>8.3600000000000012</v>
          </cell>
          <cell r="G1414">
            <v>8.5700000000000021</v>
          </cell>
          <cell r="H1414">
            <v>9.1700000000000017</v>
          </cell>
          <cell r="I1414">
            <v>9.620000000000001</v>
          </cell>
        </row>
        <row r="1415">
          <cell r="A1415">
            <v>101469.75999999999</v>
          </cell>
          <cell r="B1415" t="str">
            <v>PY</v>
          </cell>
          <cell r="C1415">
            <v>7.5</v>
          </cell>
          <cell r="D1415">
            <v>0.49</v>
          </cell>
          <cell r="E1415">
            <v>7.99</v>
          </cell>
          <cell r="F1415">
            <v>8.14</v>
          </cell>
          <cell r="G1415">
            <v>8.3500000000000014</v>
          </cell>
          <cell r="H1415">
            <v>8.9500000000000011</v>
          </cell>
          <cell r="I1415">
            <v>9.4</v>
          </cell>
        </row>
        <row r="1416">
          <cell r="A1416">
            <v>101470</v>
          </cell>
          <cell r="B1416">
            <v>0</v>
          </cell>
          <cell r="C1416">
            <v>7.5</v>
          </cell>
          <cell r="D1416">
            <v>0.48</v>
          </cell>
          <cell r="E1416">
            <v>7.98</v>
          </cell>
          <cell r="F1416">
            <v>8.1300000000000008</v>
          </cell>
          <cell r="G1416">
            <v>8.3400000000000016</v>
          </cell>
          <cell r="H1416">
            <v>8.9400000000000013</v>
          </cell>
          <cell r="I1416">
            <v>9.39</v>
          </cell>
        </row>
        <row r="1417">
          <cell r="A1417">
            <v>101471.58</v>
          </cell>
          <cell r="B1417" t="str">
            <v>PT</v>
          </cell>
          <cell r="C1417">
            <v>7.5</v>
          </cell>
          <cell r="D1417">
            <v>0.45</v>
          </cell>
          <cell r="E1417">
            <v>7.95</v>
          </cell>
          <cell r="F1417">
            <v>8.1</v>
          </cell>
          <cell r="G1417">
            <v>8.31</v>
          </cell>
          <cell r="H1417">
            <v>8.91</v>
          </cell>
          <cell r="I1417">
            <v>9.36</v>
          </cell>
        </row>
        <row r="1418">
          <cell r="A1418">
            <v>101480</v>
          </cell>
          <cell r="B1418">
            <v>0</v>
          </cell>
          <cell r="C1418">
            <v>7.5</v>
          </cell>
          <cell r="D1418">
            <v>0.26</v>
          </cell>
          <cell r="E1418">
            <v>7.76</v>
          </cell>
          <cell r="F1418">
            <v>7.91</v>
          </cell>
          <cell r="G1418">
            <v>8.120000000000001</v>
          </cell>
          <cell r="H1418">
            <v>8.7200000000000006</v>
          </cell>
          <cell r="I1418">
            <v>9.17</v>
          </cell>
        </row>
        <row r="1419">
          <cell r="A1419">
            <v>101490</v>
          </cell>
          <cell r="B1419">
            <v>0</v>
          </cell>
          <cell r="C1419">
            <v>7.5</v>
          </cell>
          <cell r="D1419">
            <v>0.03</v>
          </cell>
          <cell r="E1419">
            <v>7.53</v>
          </cell>
          <cell r="F1419">
            <v>7.6800000000000006</v>
          </cell>
          <cell r="G1419">
            <v>7.8900000000000006</v>
          </cell>
          <cell r="H1419">
            <v>8.49</v>
          </cell>
          <cell r="I1419">
            <v>8.94</v>
          </cell>
        </row>
        <row r="1420">
          <cell r="A1420">
            <v>101491.58</v>
          </cell>
          <cell r="B1420" t="str">
            <v>PX</v>
          </cell>
          <cell r="C1420">
            <v>7.5</v>
          </cell>
          <cell r="D1420">
            <v>0</v>
          </cell>
          <cell r="E1420">
            <v>7.5</v>
          </cell>
          <cell r="F1420">
            <v>7.65</v>
          </cell>
          <cell r="G1420">
            <v>7.86</v>
          </cell>
          <cell r="H1420">
            <v>8.4600000000000009</v>
          </cell>
          <cell r="I1420">
            <v>8.91</v>
          </cell>
        </row>
        <row r="1421">
          <cell r="A1421">
            <v>101500</v>
          </cell>
          <cell r="B1421">
            <v>0</v>
          </cell>
          <cell r="C1421">
            <v>7.5</v>
          </cell>
          <cell r="D1421">
            <v>0</v>
          </cell>
          <cell r="E1421">
            <v>7.5</v>
          </cell>
          <cell r="F1421">
            <v>7.65</v>
          </cell>
          <cell r="G1421">
            <v>7.86</v>
          </cell>
          <cell r="H1421">
            <v>8.4600000000000009</v>
          </cell>
          <cell r="I1421">
            <v>8.91</v>
          </cell>
        </row>
        <row r="1422">
          <cell r="A1422">
            <v>101510</v>
          </cell>
          <cell r="B1422">
            <v>0</v>
          </cell>
          <cell r="C1422">
            <v>7.5</v>
          </cell>
          <cell r="D1422">
            <v>0</v>
          </cell>
          <cell r="E1422">
            <v>7.5</v>
          </cell>
          <cell r="F1422">
            <v>7.65</v>
          </cell>
          <cell r="G1422">
            <v>7.86</v>
          </cell>
          <cell r="H1422">
            <v>8.4600000000000009</v>
          </cell>
          <cell r="I1422">
            <v>8.91</v>
          </cell>
        </row>
        <row r="1423">
          <cell r="A1423">
            <v>101513.4</v>
          </cell>
          <cell r="B1423" t="str">
            <v>BS</v>
          </cell>
          <cell r="C1423">
            <v>7.5</v>
          </cell>
          <cell r="D1423">
            <v>0</v>
          </cell>
          <cell r="E1423">
            <v>7.5</v>
          </cell>
          <cell r="F1423">
            <v>7.65</v>
          </cell>
          <cell r="G1423">
            <v>7.86</v>
          </cell>
          <cell r="H1423">
            <v>8.4600000000000009</v>
          </cell>
          <cell r="I1423">
            <v>8.91</v>
          </cell>
        </row>
        <row r="1424">
          <cell r="A1424">
            <v>101520</v>
          </cell>
          <cell r="B1424">
            <v>0</v>
          </cell>
          <cell r="C1424">
            <v>7.5</v>
          </cell>
          <cell r="D1424">
            <v>0</v>
          </cell>
          <cell r="E1424">
            <v>7.5</v>
          </cell>
          <cell r="F1424">
            <v>7.65</v>
          </cell>
          <cell r="G1424">
            <v>7.86</v>
          </cell>
          <cell r="H1424">
            <v>8.4600000000000009</v>
          </cell>
          <cell r="I1424">
            <v>8.91</v>
          </cell>
        </row>
        <row r="1425">
          <cell r="A1425">
            <v>101530</v>
          </cell>
          <cell r="B1425">
            <v>0</v>
          </cell>
          <cell r="C1425">
            <v>7.5</v>
          </cell>
          <cell r="D1425">
            <v>0</v>
          </cell>
          <cell r="E1425">
            <v>7.5</v>
          </cell>
          <cell r="F1425">
            <v>7.65</v>
          </cell>
          <cell r="G1425">
            <v>7.86</v>
          </cell>
          <cell r="H1425">
            <v>8.4600000000000009</v>
          </cell>
          <cell r="I1425">
            <v>8.91</v>
          </cell>
        </row>
        <row r="1426">
          <cell r="A1426">
            <v>101533.14</v>
          </cell>
          <cell r="B1426" t="str">
            <v>BS</v>
          </cell>
          <cell r="C1426">
            <v>7.5</v>
          </cell>
          <cell r="D1426">
            <v>0</v>
          </cell>
          <cell r="E1426">
            <v>7.5</v>
          </cell>
          <cell r="F1426">
            <v>7.65</v>
          </cell>
          <cell r="G1426">
            <v>7.86</v>
          </cell>
          <cell r="H1426">
            <v>8.4600000000000009</v>
          </cell>
          <cell r="I1426">
            <v>8.91</v>
          </cell>
        </row>
        <row r="1427">
          <cell r="A1427">
            <v>101540</v>
          </cell>
          <cell r="B1427">
            <v>0</v>
          </cell>
          <cell r="C1427">
            <v>7.5</v>
          </cell>
          <cell r="D1427">
            <v>0</v>
          </cell>
          <cell r="E1427">
            <v>7.5</v>
          </cell>
          <cell r="F1427">
            <v>7.65</v>
          </cell>
          <cell r="G1427">
            <v>7.86</v>
          </cell>
          <cell r="H1427">
            <v>8.4600000000000009</v>
          </cell>
          <cell r="I1427">
            <v>8.91</v>
          </cell>
        </row>
        <row r="1428">
          <cell r="A1428">
            <v>101550</v>
          </cell>
          <cell r="B1428">
            <v>0</v>
          </cell>
          <cell r="C1428">
            <v>7.5</v>
          </cell>
          <cell r="D1428">
            <v>0</v>
          </cell>
          <cell r="E1428">
            <v>7.5</v>
          </cell>
          <cell r="F1428">
            <v>7.65</v>
          </cell>
          <cell r="G1428">
            <v>7.86</v>
          </cell>
          <cell r="H1428">
            <v>8.4600000000000009</v>
          </cell>
          <cell r="I1428">
            <v>8.91</v>
          </cell>
        </row>
        <row r="1429">
          <cell r="A1429">
            <v>101560</v>
          </cell>
          <cell r="B1429">
            <v>0</v>
          </cell>
          <cell r="C1429">
            <v>7.5</v>
          </cell>
          <cell r="D1429">
            <v>0</v>
          </cell>
          <cell r="E1429">
            <v>7.5</v>
          </cell>
          <cell r="F1429">
            <v>7.65</v>
          </cell>
          <cell r="G1429">
            <v>7.86</v>
          </cell>
          <cell r="H1429">
            <v>8.4600000000000009</v>
          </cell>
          <cell r="I1429">
            <v>8.91</v>
          </cell>
        </row>
        <row r="1430">
          <cell r="A1430">
            <v>101563.14</v>
          </cell>
          <cell r="B1430" t="str">
            <v>PX</v>
          </cell>
          <cell r="C1430">
            <v>7.5</v>
          </cell>
          <cell r="D1430">
            <v>0</v>
          </cell>
          <cell r="E1430">
            <v>7.5</v>
          </cell>
          <cell r="F1430">
            <v>7.65</v>
          </cell>
          <cell r="G1430">
            <v>7.86</v>
          </cell>
          <cell r="H1430">
            <v>8.4600000000000009</v>
          </cell>
          <cell r="I1430">
            <v>8.91</v>
          </cell>
        </row>
        <row r="1431">
          <cell r="A1431">
            <v>101570</v>
          </cell>
          <cell r="B1431">
            <v>0</v>
          </cell>
          <cell r="C1431">
            <v>7.5</v>
          </cell>
          <cell r="D1431">
            <v>0.13</v>
          </cell>
          <cell r="E1431">
            <v>7.63</v>
          </cell>
          <cell r="F1431">
            <v>7.78</v>
          </cell>
          <cell r="G1431">
            <v>7.99</v>
          </cell>
          <cell r="H1431">
            <v>8.59</v>
          </cell>
          <cell r="I1431">
            <v>9.0399999999999991</v>
          </cell>
        </row>
        <row r="1432">
          <cell r="A1432">
            <v>101578.14</v>
          </cell>
          <cell r="B1432" t="str">
            <v>PC</v>
          </cell>
          <cell r="C1432">
            <v>7.5</v>
          </cell>
          <cell r="D1432">
            <v>0.3</v>
          </cell>
          <cell r="E1432">
            <v>7.8</v>
          </cell>
          <cell r="F1432">
            <v>7.95</v>
          </cell>
          <cell r="G1432">
            <v>8.16</v>
          </cell>
          <cell r="H1432">
            <v>8.76</v>
          </cell>
          <cell r="I1432">
            <v>9.2099999999999991</v>
          </cell>
        </row>
        <row r="1433">
          <cell r="A1433">
            <v>101580</v>
          </cell>
          <cell r="B1433">
            <v>0</v>
          </cell>
          <cell r="C1433">
            <v>7.5</v>
          </cell>
          <cell r="D1433">
            <v>0.33</v>
          </cell>
          <cell r="E1433">
            <v>7.83</v>
          </cell>
          <cell r="F1433">
            <v>7.98</v>
          </cell>
          <cell r="G1433">
            <v>8.1900000000000013</v>
          </cell>
          <cell r="H1433">
            <v>8.7900000000000009</v>
          </cell>
          <cell r="I1433">
            <v>9.24</v>
          </cell>
        </row>
        <row r="1434">
          <cell r="A1434">
            <v>101590</v>
          </cell>
          <cell r="B1434">
            <v>0</v>
          </cell>
          <cell r="C1434">
            <v>7.5</v>
          </cell>
          <cell r="D1434">
            <v>0.53</v>
          </cell>
          <cell r="E1434">
            <v>8.0299999999999994</v>
          </cell>
          <cell r="F1434">
            <v>8.18</v>
          </cell>
          <cell r="G1434">
            <v>8.39</v>
          </cell>
          <cell r="H1434">
            <v>8.99</v>
          </cell>
          <cell r="I1434">
            <v>9.44</v>
          </cell>
        </row>
        <row r="1435">
          <cell r="A1435">
            <v>101593.14</v>
          </cell>
          <cell r="B1435" t="str">
            <v>PY - MSE</v>
          </cell>
          <cell r="C1435">
            <v>7.5</v>
          </cell>
          <cell r="D1435">
            <v>0.6</v>
          </cell>
          <cell r="E1435">
            <v>8.1</v>
          </cell>
          <cell r="F1435">
            <v>8.25</v>
          </cell>
          <cell r="G1435">
            <v>8.4600000000000009</v>
          </cell>
          <cell r="H1435">
            <v>9.06</v>
          </cell>
          <cell r="I1435">
            <v>9.51</v>
          </cell>
        </row>
        <row r="1436">
          <cell r="A1436">
            <v>101600</v>
          </cell>
          <cell r="B1436">
            <v>0</v>
          </cell>
          <cell r="C1436">
            <v>7.5</v>
          </cell>
          <cell r="D1436">
            <v>0.6</v>
          </cell>
          <cell r="E1436">
            <v>8.1</v>
          </cell>
          <cell r="F1436">
            <v>8.25</v>
          </cell>
          <cell r="G1436">
            <v>8.4600000000000009</v>
          </cell>
          <cell r="H1436">
            <v>9.06</v>
          </cell>
          <cell r="I1436">
            <v>9.51</v>
          </cell>
        </row>
        <row r="1437">
          <cell r="A1437">
            <v>101610</v>
          </cell>
          <cell r="B1437">
            <v>0</v>
          </cell>
          <cell r="C1437">
            <v>7.5</v>
          </cell>
          <cell r="D1437">
            <v>0.6</v>
          </cell>
          <cell r="E1437">
            <v>8.1</v>
          </cell>
          <cell r="F1437">
            <v>8.25</v>
          </cell>
          <cell r="G1437">
            <v>8.4600000000000009</v>
          </cell>
          <cell r="H1437">
            <v>9.06</v>
          </cell>
          <cell r="I1437">
            <v>9.51</v>
          </cell>
        </row>
        <row r="1438">
          <cell r="A1438">
            <v>101620</v>
          </cell>
          <cell r="B1438">
            <v>0</v>
          </cell>
          <cell r="C1438">
            <v>7.5</v>
          </cell>
          <cell r="D1438">
            <v>0.6</v>
          </cell>
          <cell r="E1438">
            <v>8.1</v>
          </cell>
          <cell r="F1438">
            <v>8.25</v>
          </cell>
          <cell r="G1438">
            <v>8.4600000000000009</v>
          </cell>
          <cell r="H1438">
            <v>9.06</v>
          </cell>
          <cell r="I1438">
            <v>9.51</v>
          </cell>
        </row>
        <row r="1439">
          <cell r="A1439">
            <v>101630</v>
          </cell>
          <cell r="B1439">
            <v>0</v>
          </cell>
          <cell r="C1439">
            <v>7.5</v>
          </cell>
          <cell r="D1439">
            <v>0.6</v>
          </cell>
          <cell r="E1439">
            <v>8.1</v>
          </cell>
          <cell r="F1439">
            <v>8.25</v>
          </cell>
          <cell r="G1439">
            <v>8.4600000000000009</v>
          </cell>
          <cell r="H1439">
            <v>9.06</v>
          </cell>
          <cell r="I1439">
            <v>9.51</v>
          </cell>
        </row>
        <row r="1440">
          <cell r="A1440">
            <v>101640</v>
          </cell>
          <cell r="B1440">
            <v>0</v>
          </cell>
          <cell r="C1440">
            <v>7.5</v>
          </cell>
          <cell r="D1440">
            <v>0.6</v>
          </cell>
          <cell r="E1440">
            <v>8.1</v>
          </cell>
          <cell r="F1440">
            <v>8.25</v>
          </cell>
          <cell r="G1440">
            <v>8.4600000000000009</v>
          </cell>
          <cell r="H1440">
            <v>9.06</v>
          </cell>
          <cell r="I1440">
            <v>9.51</v>
          </cell>
        </row>
        <row r="1441">
          <cell r="A1441">
            <v>101650</v>
          </cell>
          <cell r="B1441">
            <v>0</v>
          </cell>
          <cell r="C1441">
            <v>7.5</v>
          </cell>
          <cell r="D1441">
            <v>0.6</v>
          </cell>
          <cell r="E1441">
            <v>8.1</v>
          </cell>
          <cell r="F1441">
            <v>8.25</v>
          </cell>
          <cell r="G1441">
            <v>8.4600000000000009</v>
          </cell>
          <cell r="H1441">
            <v>9.06</v>
          </cell>
          <cell r="I1441">
            <v>9.51</v>
          </cell>
        </row>
        <row r="1442">
          <cell r="A1442">
            <v>101660</v>
          </cell>
          <cell r="B1442">
            <v>0</v>
          </cell>
          <cell r="C1442">
            <v>7.5</v>
          </cell>
          <cell r="D1442">
            <v>0.6</v>
          </cell>
          <cell r="E1442">
            <v>8.1</v>
          </cell>
          <cell r="F1442">
            <v>8.25</v>
          </cell>
          <cell r="G1442">
            <v>8.4600000000000009</v>
          </cell>
          <cell r="H1442">
            <v>9.06</v>
          </cell>
          <cell r="I1442">
            <v>9.51</v>
          </cell>
        </row>
        <row r="1443">
          <cell r="A1443">
            <v>101662.6</v>
          </cell>
          <cell r="B1443" t="str">
            <v>PY - MSE</v>
          </cell>
          <cell r="C1443">
            <v>7.5</v>
          </cell>
          <cell r="D1443">
            <v>0.6</v>
          </cell>
          <cell r="E1443">
            <v>8.1</v>
          </cell>
          <cell r="F1443">
            <v>8.25</v>
          </cell>
          <cell r="G1443">
            <v>8.4600000000000009</v>
          </cell>
          <cell r="H1443">
            <v>9.06</v>
          </cell>
          <cell r="I1443">
            <v>9.51</v>
          </cell>
        </row>
        <row r="1444">
          <cell r="A1444">
            <v>101670</v>
          </cell>
          <cell r="B1444">
            <v>0</v>
          </cell>
          <cell r="C1444">
            <v>7.5</v>
          </cell>
          <cell r="D1444">
            <v>0.45</v>
          </cell>
          <cell r="E1444">
            <v>7.95</v>
          </cell>
          <cell r="F1444">
            <v>8.1</v>
          </cell>
          <cell r="G1444">
            <v>8.31</v>
          </cell>
          <cell r="H1444">
            <v>8.91</v>
          </cell>
          <cell r="I1444">
            <v>9.36</v>
          </cell>
        </row>
        <row r="1445">
          <cell r="A1445">
            <v>101677.6</v>
          </cell>
          <cell r="B1445" t="str">
            <v>PT</v>
          </cell>
          <cell r="C1445">
            <v>7.5</v>
          </cell>
          <cell r="D1445">
            <v>0.3</v>
          </cell>
          <cell r="E1445">
            <v>7.8</v>
          </cell>
          <cell r="F1445">
            <v>7.95</v>
          </cell>
          <cell r="G1445">
            <v>8.16</v>
          </cell>
          <cell r="H1445">
            <v>8.76</v>
          </cell>
          <cell r="I1445">
            <v>9.2099999999999991</v>
          </cell>
        </row>
        <row r="1446">
          <cell r="A1446">
            <v>101680</v>
          </cell>
          <cell r="B1446">
            <v>0</v>
          </cell>
          <cell r="C1446">
            <v>7.5</v>
          </cell>
          <cell r="D1446">
            <v>0.25</v>
          </cell>
          <cell r="E1446">
            <v>7.75</v>
          </cell>
          <cell r="F1446">
            <v>7.9</v>
          </cell>
          <cell r="G1446">
            <v>8.1100000000000012</v>
          </cell>
          <cell r="H1446">
            <v>8.7100000000000009</v>
          </cell>
          <cell r="I1446">
            <v>9.16</v>
          </cell>
        </row>
        <row r="1447">
          <cell r="A1447">
            <v>101690</v>
          </cell>
          <cell r="B1447">
            <v>0</v>
          </cell>
          <cell r="C1447">
            <v>7.5</v>
          </cell>
          <cell r="D1447">
            <v>0.05</v>
          </cell>
          <cell r="E1447">
            <v>7.55</v>
          </cell>
          <cell r="F1447">
            <v>7.7</v>
          </cell>
          <cell r="G1447">
            <v>7.91</v>
          </cell>
          <cell r="H1447">
            <v>8.51</v>
          </cell>
          <cell r="I1447">
            <v>8.9599999999999991</v>
          </cell>
        </row>
        <row r="1448">
          <cell r="A1448">
            <v>101692.6</v>
          </cell>
          <cell r="B1448" t="str">
            <v>PX</v>
          </cell>
          <cell r="C1448">
            <v>7.5</v>
          </cell>
          <cell r="D1448">
            <v>0</v>
          </cell>
          <cell r="E1448">
            <v>7.5</v>
          </cell>
          <cell r="F1448">
            <v>7.65</v>
          </cell>
          <cell r="G1448">
            <v>7.86</v>
          </cell>
          <cell r="H1448">
            <v>8.4600000000000009</v>
          </cell>
          <cell r="I1448">
            <v>8.91</v>
          </cell>
        </row>
        <row r="1449">
          <cell r="A1449">
            <v>101700</v>
          </cell>
          <cell r="B1449">
            <v>0</v>
          </cell>
          <cell r="C1449">
            <v>7.5</v>
          </cell>
          <cell r="D1449">
            <v>0</v>
          </cell>
          <cell r="E1449">
            <v>7.5</v>
          </cell>
          <cell r="F1449">
            <v>7.65</v>
          </cell>
          <cell r="G1449">
            <v>7.86</v>
          </cell>
          <cell r="H1449">
            <v>8.4600000000000009</v>
          </cell>
          <cell r="I1449">
            <v>8.91</v>
          </cell>
        </row>
        <row r="1450">
          <cell r="A1450">
            <v>101710</v>
          </cell>
          <cell r="B1450">
            <v>0</v>
          </cell>
          <cell r="C1450">
            <v>7.5</v>
          </cell>
          <cell r="D1450">
            <v>0</v>
          </cell>
          <cell r="E1450">
            <v>7.5</v>
          </cell>
          <cell r="F1450">
            <v>7.65</v>
          </cell>
          <cell r="G1450">
            <v>7.86</v>
          </cell>
          <cell r="H1450">
            <v>8.4600000000000009</v>
          </cell>
          <cell r="I1450">
            <v>8.91</v>
          </cell>
        </row>
        <row r="1451">
          <cell r="A1451">
            <v>101720</v>
          </cell>
          <cell r="B1451">
            <v>0</v>
          </cell>
          <cell r="C1451">
            <v>7.5</v>
          </cell>
          <cell r="D1451">
            <v>0</v>
          </cell>
          <cell r="E1451">
            <v>7.5</v>
          </cell>
          <cell r="F1451">
            <v>7.65</v>
          </cell>
          <cell r="G1451">
            <v>7.86</v>
          </cell>
          <cell r="H1451">
            <v>8.4600000000000009</v>
          </cell>
          <cell r="I1451">
            <v>8.91</v>
          </cell>
        </row>
        <row r="1452">
          <cell r="A1452">
            <v>101722.6</v>
          </cell>
          <cell r="B1452" t="str">
            <v>BS</v>
          </cell>
          <cell r="C1452">
            <v>7.5</v>
          </cell>
          <cell r="D1452">
            <v>0</v>
          </cell>
          <cell r="E1452">
            <v>7.5</v>
          </cell>
          <cell r="F1452">
            <v>7.65</v>
          </cell>
          <cell r="G1452">
            <v>7.86</v>
          </cell>
          <cell r="H1452">
            <v>8.4600000000000009</v>
          </cell>
          <cell r="I1452">
            <v>8.91</v>
          </cell>
        </row>
        <row r="1453">
          <cell r="A1453">
            <v>101730</v>
          </cell>
          <cell r="B1453">
            <v>0</v>
          </cell>
          <cell r="C1453">
            <v>7.5</v>
          </cell>
          <cell r="D1453">
            <v>0</v>
          </cell>
          <cell r="E1453">
            <v>7.5</v>
          </cell>
          <cell r="F1453">
            <v>7.65</v>
          </cell>
          <cell r="G1453">
            <v>7.86</v>
          </cell>
          <cell r="H1453">
            <v>8.4600000000000009</v>
          </cell>
          <cell r="I1453">
            <v>8.91</v>
          </cell>
        </row>
        <row r="1454">
          <cell r="A1454">
            <v>101740</v>
          </cell>
          <cell r="B1454">
            <v>0</v>
          </cell>
          <cell r="C1454">
            <v>7.5</v>
          </cell>
          <cell r="D1454">
            <v>0</v>
          </cell>
          <cell r="E1454">
            <v>7.5</v>
          </cell>
          <cell r="F1454">
            <v>7.65</v>
          </cell>
          <cell r="G1454">
            <v>7.86</v>
          </cell>
          <cell r="H1454">
            <v>8.4600000000000009</v>
          </cell>
          <cell r="I1454">
            <v>8.91</v>
          </cell>
        </row>
        <row r="1455">
          <cell r="A1455">
            <v>101750</v>
          </cell>
          <cell r="B1455">
            <v>0</v>
          </cell>
          <cell r="C1455">
            <v>7.5</v>
          </cell>
          <cell r="D1455">
            <v>0</v>
          </cell>
          <cell r="E1455">
            <v>7.5</v>
          </cell>
          <cell r="F1455">
            <v>7.65</v>
          </cell>
          <cell r="G1455">
            <v>7.86</v>
          </cell>
          <cell r="H1455">
            <v>8.4600000000000009</v>
          </cell>
          <cell r="I1455">
            <v>8.91</v>
          </cell>
        </row>
        <row r="1456">
          <cell r="A1456">
            <v>101760</v>
          </cell>
          <cell r="B1456">
            <v>0</v>
          </cell>
          <cell r="C1456">
            <v>7.5</v>
          </cell>
          <cell r="D1456">
            <v>0</v>
          </cell>
          <cell r="E1456">
            <v>7.5</v>
          </cell>
          <cell r="F1456">
            <v>7.65</v>
          </cell>
          <cell r="G1456">
            <v>7.86</v>
          </cell>
          <cell r="H1456">
            <v>8.4600000000000009</v>
          </cell>
          <cell r="I1456">
            <v>8.91</v>
          </cell>
        </row>
        <row r="1457">
          <cell r="A1457">
            <v>101770</v>
          </cell>
          <cell r="B1457">
            <v>0</v>
          </cell>
          <cell r="C1457">
            <v>7.5</v>
          </cell>
          <cell r="D1457">
            <v>0</v>
          </cell>
          <cell r="E1457">
            <v>7.5</v>
          </cell>
          <cell r="F1457">
            <v>7.65</v>
          </cell>
          <cell r="G1457">
            <v>7.86</v>
          </cell>
          <cell r="H1457">
            <v>8.4600000000000009</v>
          </cell>
          <cell r="I1457">
            <v>8.91</v>
          </cell>
        </row>
        <row r="1458">
          <cell r="A1458">
            <v>101780</v>
          </cell>
          <cell r="B1458">
            <v>0</v>
          </cell>
          <cell r="C1458">
            <v>7.5</v>
          </cell>
          <cell r="D1458">
            <v>0</v>
          </cell>
          <cell r="E1458">
            <v>7.5</v>
          </cell>
          <cell r="F1458">
            <v>7.65</v>
          </cell>
          <cell r="G1458">
            <v>7.86</v>
          </cell>
          <cell r="H1458">
            <v>8.4600000000000009</v>
          </cell>
          <cell r="I1458">
            <v>8.91</v>
          </cell>
        </row>
        <row r="1459">
          <cell r="A1459">
            <v>101790</v>
          </cell>
          <cell r="B1459">
            <v>0</v>
          </cell>
          <cell r="C1459">
            <v>7.5</v>
          </cell>
          <cell r="D1459">
            <v>0</v>
          </cell>
          <cell r="E1459">
            <v>7.5</v>
          </cell>
          <cell r="F1459">
            <v>7.65</v>
          </cell>
          <cell r="G1459">
            <v>7.86</v>
          </cell>
          <cell r="H1459">
            <v>8.4600000000000009</v>
          </cell>
          <cell r="I1459">
            <v>8.91</v>
          </cell>
        </row>
        <row r="1460">
          <cell r="A1460">
            <v>101800</v>
          </cell>
          <cell r="B1460">
            <v>0</v>
          </cell>
          <cell r="C1460">
            <v>7.5</v>
          </cell>
          <cell r="D1460">
            <v>0</v>
          </cell>
          <cell r="E1460">
            <v>7.5</v>
          </cell>
          <cell r="F1460">
            <v>7.65</v>
          </cell>
          <cell r="G1460">
            <v>7.86</v>
          </cell>
          <cell r="H1460">
            <v>8.4600000000000009</v>
          </cell>
          <cell r="I1460">
            <v>8.91</v>
          </cell>
        </row>
        <row r="1461">
          <cell r="A1461">
            <v>101810</v>
          </cell>
          <cell r="B1461">
            <v>0</v>
          </cell>
          <cell r="C1461">
            <v>7.5</v>
          </cell>
          <cell r="D1461">
            <v>0</v>
          </cell>
          <cell r="E1461">
            <v>7.5</v>
          </cell>
          <cell r="F1461">
            <v>7.65</v>
          </cell>
          <cell r="G1461">
            <v>7.86</v>
          </cell>
          <cell r="H1461">
            <v>8.4600000000000009</v>
          </cell>
          <cell r="I1461">
            <v>8.91</v>
          </cell>
        </row>
        <row r="1462">
          <cell r="A1462">
            <v>101820</v>
          </cell>
          <cell r="B1462">
            <v>0</v>
          </cell>
          <cell r="C1462">
            <v>7.5</v>
          </cell>
          <cell r="D1462">
            <v>0</v>
          </cell>
          <cell r="E1462">
            <v>7.5</v>
          </cell>
          <cell r="F1462">
            <v>7.65</v>
          </cell>
          <cell r="G1462">
            <v>7.86</v>
          </cell>
          <cell r="H1462">
            <v>8.4600000000000009</v>
          </cell>
          <cell r="I1462">
            <v>8.91</v>
          </cell>
        </row>
        <row r="1463">
          <cell r="A1463">
            <v>101830</v>
          </cell>
          <cell r="B1463">
            <v>0</v>
          </cell>
          <cell r="C1463">
            <v>7.5</v>
          </cell>
          <cell r="D1463">
            <v>0</v>
          </cell>
          <cell r="E1463">
            <v>7.5</v>
          </cell>
          <cell r="F1463">
            <v>7.65</v>
          </cell>
          <cell r="G1463">
            <v>7.86</v>
          </cell>
          <cell r="H1463">
            <v>8.4600000000000009</v>
          </cell>
          <cell r="I1463">
            <v>8.91</v>
          </cell>
        </row>
        <row r="1464">
          <cell r="A1464">
            <v>101840</v>
          </cell>
          <cell r="B1464">
            <v>0</v>
          </cell>
          <cell r="C1464">
            <v>7.5</v>
          </cell>
          <cell r="D1464">
            <v>0</v>
          </cell>
          <cell r="E1464">
            <v>7.5</v>
          </cell>
          <cell r="F1464">
            <v>7.65</v>
          </cell>
          <cell r="G1464">
            <v>7.86</v>
          </cell>
          <cell r="H1464">
            <v>8.4600000000000009</v>
          </cell>
          <cell r="I1464">
            <v>8.91</v>
          </cell>
        </row>
        <row r="1465">
          <cell r="A1465">
            <v>101850</v>
          </cell>
          <cell r="B1465">
            <v>0</v>
          </cell>
          <cell r="C1465">
            <v>7.5</v>
          </cell>
          <cell r="D1465">
            <v>0</v>
          </cell>
          <cell r="E1465">
            <v>7.5</v>
          </cell>
          <cell r="F1465">
            <v>7.65</v>
          </cell>
          <cell r="G1465">
            <v>7.86</v>
          </cell>
          <cell r="H1465">
            <v>8.4600000000000009</v>
          </cell>
          <cell r="I1465">
            <v>8.91</v>
          </cell>
        </row>
        <row r="1466">
          <cell r="A1466">
            <v>101860</v>
          </cell>
          <cell r="B1466">
            <v>0</v>
          </cell>
          <cell r="C1466">
            <v>7.5</v>
          </cell>
          <cell r="D1466">
            <v>0</v>
          </cell>
          <cell r="E1466">
            <v>7.5</v>
          </cell>
          <cell r="F1466">
            <v>7.65</v>
          </cell>
          <cell r="G1466">
            <v>7.86</v>
          </cell>
          <cell r="H1466">
            <v>8.4600000000000009</v>
          </cell>
          <cell r="I1466">
            <v>8.91</v>
          </cell>
        </row>
        <row r="1467">
          <cell r="A1467">
            <v>101870</v>
          </cell>
          <cell r="B1467">
            <v>0</v>
          </cell>
          <cell r="C1467">
            <v>7.5</v>
          </cell>
          <cell r="D1467">
            <v>0</v>
          </cell>
          <cell r="E1467">
            <v>7.5</v>
          </cell>
          <cell r="F1467">
            <v>7.65</v>
          </cell>
          <cell r="G1467">
            <v>7.86</v>
          </cell>
          <cell r="H1467">
            <v>8.4600000000000009</v>
          </cell>
          <cell r="I1467">
            <v>8.91</v>
          </cell>
        </row>
        <row r="1468">
          <cell r="A1468">
            <v>101880</v>
          </cell>
          <cell r="B1468">
            <v>0</v>
          </cell>
          <cell r="C1468">
            <v>7.5</v>
          </cell>
          <cell r="D1468">
            <v>0</v>
          </cell>
          <cell r="E1468">
            <v>7.5</v>
          </cell>
          <cell r="F1468">
            <v>7.65</v>
          </cell>
          <cell r="G1468">
            <v>7.86</v>
          </cell>
          <cell r="H1468">
            <v>8.4600000000000009</v>
          </cell>
          <cell r="I1468">
            <v>8.91</v>
          </cell>
        </row>
        <row r="1469">
          <cell r="A1469">
            <v>101890</v>
          </cell>
          <cell r="B1469">
            <v>0</v>
          </cell>
          <cell r="C1469">
            <v>7.5</v>
          </cell>
          <cell r="D1469">
            <v>0</v>
          </cell>
          <cell r="E1469">
            <v>7.5</v>
          </cell>
          <cell r="F1469">
            <v>7.65</v>
          </cell>
          <cell r="G1469">
            <v>7.86</v>
          </cell>
          <cell r="H1469">
            <v>8.4600000000000009</v>
          </cell>
          <cell r="I1469">
            <v>8.91</v>
          </cell>
        </row>
        <row r="1470">
          <cell r="A1470">
            <v>101900</v>
          </cell>
          <cell r="B1470">
            <v>0</v>
          </cell>
          <cell r="C1470">
            <v>7.5</v>
          </cell>
          <cell r="D1470">
            <v>0</v>
          </cell>
          <cell r="E1470">
            <v>7.5</v>
          </cell>
          <cell r="F1470">
            <v>7.65</v>
          </cell>
          <cell r="G1470">
            <v>7.86</v>
          </cell>
          <cell r="H1470">
            <v>8.4600000000000009</v>
          </cell>
          <cell r="I1470">
            <v>8.91</v>
          </cell>
        </row>
        <row r="1471">
          <cell r="A1471">
            <v>101910</v>
          </cell>
          <cell r="B1471">
            <v>0</v>
          </cell>
          <cell r="C1471">
            <v>7.5</v>
          </cell>
          <cell r="D1471">
            <v>0</v>
          </cell>
          <cell r="E1471">
            <v>7.5</v>
          </cell>
          <cell r="F1471">
            <v>7.65</v>
          </cell>
          <cell r="G1471">
            <v>7.86</v>
          </cell>
          <cell r="H1471">
            <v>8.4600000000000009</v>
          </cell>
          <cell r="I1471">
            <v>8.91</v>
          </cell>
        </row>
        <row r="1472">
          <cell r="A1472">
            <v>101920</v>
          </cell>
          <cell r="B1472">
            <v>0</v>
          </cell>
          <cell r="C1472">
            <v>7.5</v>
          </cell>
          <cell r="D1472">
            <v>0</v>
          </cell>
          <cell r="E1472">
            <v>7.5</v>
          </cell>
          <cell r="F1472">
            <v>7.65</v>
          </cell>
          <cell r="G1472">
            <v>7.86</v>
          </cell>
          <cell r="H1472">
            <v>8.4600000000000009</v>
          </cell>
          <cell r="I1472">
            <v>8.91</v>
          </cell>
        </row>
        <row r="1473">
          <cell r="A1473">
            <v>101930</v>
          </cell>
          <cell r="B1473">
            <v>0</v>
          </cell>
          <cell r="C1473">
            <v>7.5</v>
          </cell>
          <cell r="D1473">
            <v>0</v>
          </cell>
          <cell r="E1473">
            <v>7.5</v>
          </cell>
          <cell r="F1473">
            <v>7.65</v>
          </cell>
          <cell r="G1473">
            <v>7.86</v>
          </cell>
          <cell r="H1473">
            <v>8.4600000000000009</v>
          </cell>
          <cell r="I1473">
            <v>8.91</v>
          </cell>
        </row>
        <row r="1474">
          <cell r="A1474">
            <v>101940</v>
          </cell>
          <cell r="B1474">
            <v>0</v>
          </cell>
          <cell r="C1474">
            <v>7.5</v>
          </cell>
          <cell r="D1474">
            <v>0</v>
          </cell>
          <cell r="E1474">
            <v>7.5</v>
          </cell>
          <cell r="F1474">
            <v>7.65</v>
          </cell>
          <cell r="G1474">
            <v>7.86</v>
          </cell>
          <cell r="H1474">
            <v>8.4600000000000009</v>
          </cell>
          <cell r="I1474">
            <v>8.91</v>
          </cell>
        </row>
        <row r="1475">
          <cell r="A1475">
            <v>101950</v>
          </cell>
          <cell r="B1475">
            <v>0</v>
          </cell>
          <cell r="C1475">
            <v>7.5</v>
          </cell>
          <cell r="D1475">
            <v>0</v>
          </cell>
          <cell r="E1475">
            <v>7.5</v>
          </cell>
          <cell r="F1475">
            <v>7.65</v>
          </cell>
          <cell r="G1475">
            <v>7.86</v>
          </cell>
          <cell r="H1475">
            <v>8.4600000000000009</v>
          </cell>
          <cell r="I1475">
            <v>8.91</v>
          </cell>
        </row>
        <row r="1476">
          <cell r="A1476">
            <v>101960</v>
          </cell>
          <cell r="B1476">
            <v>0</v>
          </cell>
          <cell r="C1476">
            <v>7.5</v>
          </cell>
          <cell r="D1476">
            <v>0</v>
          </cell>
          <cell r="E1476">
            <v>7.5</v>
          </cell>
          <cell r="F1476">
            <v>7.65</v>
          </cell>
          <cell r="G1476">
            <v>7.86</v>
          </cell>
          <cell r="H1476">
            <v>8.4600000000000009</v>
          </cell>
          <cell r="I1476">
            <v>8.91</v>
          </cell>
        </row>
        <row r="1477">
          <cell r="A1477">
            <v>101970</v>
          </cell>
          <cell r="B1477">
            <v>0</v>
          </cell>
          <cell r="C1477">
            <v>7.5</v>
          </cell>
          <cell r="D1477">
            <v>0</v>
          </cell>
          <cell r="E1477">
            <v>7.5</v>
          </cell>
          <cell r="F1477">
            <v>7.65</v>
          </cell>
          <cell r="G1477">
            <v>7.86</v>
          </cell>
          <cell r="H1477">
            <v>8.4600000000000009</v>
          </cell>
          <cell r="I1477">
            <v>8.91</v>
          </cell>
        </row>
        <row r="1478">
          <cell r="A1478">
            <v>101980</v>
          </cell>
          <cell r="B1478">
            <v>0</v>
          </cell>
          <cell r="C1478">
            <v>7.5</v>
          </cell>
          <cell r="D1478">
            <v>0</v>
          </cell>
          <cell r="E1478">
            <v>7.5</v>
          </cell>
          <cell r="F1478">
            <v>7.65</v>
          </cell>
          <cell r="G1478">
            <v>7.86</v>
          </cell>
          <cell r="H1478">
            <v>8.4600000000000009</v>
          </cell>
          <cell r="I1478">
            <v>8.91</v>
          </cell>
        </row>
        <row r="1479">
          <cell r="A1479">
            <v>101990</v>
          </cell>
          <cell r="B1479">
            <v>0</v>
          </cell>
          <cell r="C1479">
            <v>7.5</v>
          </cell>
          <cell r="D1479">
            <v>0</v>
          </cell>
          <cell r="E1479">
            <v>7.5</v>
          </cell>
          <cell r="F1479">
            <v>7.65</v>
          </cell>
          <cell r="G1479">
            <v>7.86</v>
          </cell>
          <cell r="H1479">
            <v>8.4600000000000009</v>
          </cell>
          <cell r="I1479">
            <v>8.91</v>
          </cell>
        </row>
        <row r="1480">
          <cell r="A1480">
            <v>102000</v>
          </cell>
          <cell r="B1480">
            <v>0</v>
          </cell>
          <cell r="C1480">
            <v>7.5</v>
          </cell>
          <cell r="D1480">
            <v>0</v>
          </cell>
          <cell r="E1480">
            <v>7.5</v>
          </cell>
          <cell r="F1480">
            <v>7.65</v>
          </cell>
          <cell r="G1480">
            <v>7.86</v>
          </cell>
          <cell r="H1480">
            <v>8.4600000000000009</v>
          </cell>
          <cell r="I1480">
            <v>8.91</v>
          </cell>
        </row>
        <row r="1499">
          <cell r="A1499">
            <v>102000</v>
          </cell>
          <cell r="B1499">
            <v>0</v>
          </cell>
          <cell r="C1499">
            <v>7.5</v>
          </cell>
          <cell r="D1499">
            <v>0</v>
          </cell>
          <cell r="E1499">
            <v>7.5</v>
          </cell>
          <cell r="F1499">
            <v>7.65</v>
          </cell>
          <cell r="G1499">
            <v>7.86</v>
          </cell>
          <cell r="H1499">
            <v>8.4600000000000009</v>
          </cell>
          <cell r="I1499">
            <v>8.91</v>
          </cell>
        </row>
        <row r="1500">
          <cell r="A1500">
            <v>102010</v>
          </cell>
          <cell r="B1500">
            <v>0</v>
          </cell>
          <cell r="C1500">
            <v>7.5</v>
          </cell>
          <cell r="D1500">
            <v>0</v>
          </cell>
          <cell r="E1500">
            <v>7.5</v>
          </cell>
          <cell r="F1500">
            <v>7.65</v>
          </cell>
          <cell r="G1500">
            <v>7.86</v>
          </cell>
          <cell r="H1500">
            <v>8.4600000000000009</v>
          </cell>
          <cell r="I1500">
            <v>8.91</v>
          </cell>
        </row>
        <row r="1501">
          <cell r="A1501">
            <v>102020</v>
          </cell>
          <cell r="B1501">
            <v>0</v>
          </cell>
          <cell r="C1501">
            <v>7.5</v>
          </cell>
          <cell r="D1501">
            <v>0</v>
          </cell>
          <cell r="E1501">
            <v>7.5</v>
          </cell>
          <cell r="F1501">
            <v>7.65</v>
          </cell>
          <cell r="G1501">
            <v>7.86</v>
          </cell>
          <cell r="H1501">
            <v>8.4600000000000009</v>
          </cell>
          <cell r="I1501">
            <v>8.91</v>
          </cell>
        </row>
        <row r="1502">
          <cell r="A1502">
            <v>102030</v>
          </cell>
          <cell r="B1502">
            <v>0</v>
          </cell>
          <cell r="C1502">
            <v>7.5</v>
          </cell>
          <cell r="D1502">
            <v>0</v>
          </cell>
          <cell r="E1502">
            <v>7.5</v>
          </cell>
          <cell r="F1502">
            <v>7.65</v>
          </cell>
          <cell r="G1502">
            <v>7.86</v>
          </cell>
          <cell r="H1502">
            <v>8.4600000000000009</v>
          </cell>
          <cell r="I1502">
            <v>8.91</v>
          </cell>
        </row>
        <row r="1503">
          <cell r="A1503">
            <v>102040</v>
          </cell>
          <cell r="B1503">
            <v>0</v>
          </cell>
          <cell r="C1503">
            <v>7.5</v>
          </cell>
          <cell r="D1503">
            <v>0</v>
          </cell>
          <cell r="E1503">
            <v>7.5</v>
          </cell>
          <cell r="F1503">
            <v>7.65</v>
          </cell>
          <cell r="G1503">
            <v>7.86</v>
          </cell>
          <cell r="H1503">
            <v>8.4600000000000009</v>
          </cell>
          <cell r="I1503">
            <v>8.91</v>
          </cell>
        </row>
        <row r="1504">
          <cell r="A1504">
            <v>102050</v>
          </cell>
          <cell r="B1504">
            <v>0</v>
          </cell>
          <cell r="C1504">
            <v>7.5</v>
          </cell>
          <cell r="D1504">
            <v>0</v>
          </cell>
          <cell r="E1504">
            <v>7.5</v>
          </cell>
          <cell r="F1504">
            <v>7.65</v>
          </cell>
          <cell r="G1504">
            <v>7.86</v>
          </cell>
          <cell r="H1504">
            <v>8.4600000000000009</v>
          </cell>
          <cell r="I1504">
            <v>8.91</v>
          </cell>
        </row>
        <row r="1505">
          <cell r="A1505">
            <v>102060</v>
          </cell>
          <cell r="B1505">
            <v>0</v>
          </cell>
          <cell r="C1505">
            <v>7.5</v>
          </cell>
          <cell r="D1505">
            <v>0</v>
          </cell>
          <cell r="E1505">
            <v>7.5</v>
          </cell>
          <cell r="F1505">
            <v>7.65</v>
          </cell>
          <cell r="G1505">
            <v>7.86</v>
          </cell>
          <cell r="H1505">
            <v>8.4600000000000009</v>
          </cell>
          <cell r="I1505">
            <v>8.91</v>
          </cell>
        </row>
        <row r="1506">
          <cell r="A1506">
            <v>102070</v>
          </cell>
          <cell r="B1506">
            <v>0</v>
          </cell>
          <cell r="C1506">
            <v>7.5</v>
          </cell>
          <cell r="D1506">
            <v>0</v>
          </cell>
          <cell r="E1506">
            <v>7.5</v>
          </cell>
          <cell r="F1506">
            <v>7.65</v>
          </cell>
          <cell r="G1506">
            <v>7.86</v>
          </cell>
          <cell r="H1506">
            <v>8.4600000000000009</v>
          </cell>
          <cell r="I1506">
            <v>8.91</v>
          </cell>
        </row>
        <row r="1507">
          <cell r="A1507">
            <v>102080</v>
          </cell>
          <cell r="B1507">
            <v>0</v>
          </cell>
          <cell r="C1507">
            <v>7.5</v>
          </cell>
          <cell r="D1507">
            <v>0</v>
          </cell>
          <cell r="E1507">
            <v>7.5</v>
          </cell>
          <cell r="F1507">
            <v>7.65</v>
          </cell>
          <cell r="G1507">
            <v>7.86</v>
          </cell>
          <cell r="H1507">
            <v>8.4600000000000009</v>
          </cell>
          <cell r="I1507">
            <v>8.91</v>
          </cell>
        </row>
        <row r="1508">
          <cell r="A1508">
            <v>102090</v>
          </cell>
          <cell r="B1508">
            <v>0</v>
          </cell>
          <cell r="C1508">
            <v>7.5</v>
          </cell>
          <cell r="D1508">
            <v>0</v>
          </cell>
          <cell r="E1508">
            <v>7.5</v>
          </cell>
          <cell r="F1508">
            <v>7.65</v>
          </cell>
          <cell r="G1508">
            <v>7.86</v>
          </cell>
          <cell r="H1508">
            <v>8.4600000000000009</v>
          </cell>
          <cell r="I1508">
            <v>8.91</v>
          </cell>
        </row>
        <row r="1509">
          <cell r="A1509">
            <v>102100</v>
          </cell>
          <cell r="B1509">
            <v>0</v>
          </cell>
          <cell r="C1509">
            <v>7.5</v>
          </cell>
          <cell r="D1509">
            <v>0</v>
          </cell>
          <cell r="E1509">
            <v>7.5</v>
          </cell>
          <cell r="F1509">
            <v>7.65</v>
          </cell>
          <cell r="G1509">
            <v>7.86</v>
          </cell>
          <cell r="H1509">
            <v>8.4600000000000009</v>
          </cell>
          <cell r="I1509">
            <v>8.91</v>
          </cell>
        </row>
        <row r="1510">
          <cell r="A1510">
            <v>102110</v>
          </cell>
          <cell r="B1510">
            <v>0</v>
          </cell>
          <cell r="C1510">
            <v>7.5</v>
          </cell>
          <cell r="D1510">
            <v>0</v>
          </cell>
          <cell r="E1510">
            <v>7.5</v>
          </cell>
          <cell r="F1510">
            <v>7.65</v>
          </cell>
          <cell r="G1510">
            <v>7.86</v>
          </cell>
          <cell r="H1510">
            <v>8.4600000000000009</v>
          </cell>
          <cell r="I1510">
            <v>8.91</v>
          </cell>
        </row>
        <row r="1511">
          <cell r="A1511">
            <v>102120</v>
          </cell>
          <cell r="B1511">
            <v>0</v>
          </cell>
          <cell r="C1511">
            <v>7.5</v>
          </cell>
          <cell r="D1511">
            <v>0</v>
          </cell>
          <cell r="E1511">
            <v>7.5</v>
          </cell>
          <cell r="F1511">
            <v>7.65</v>
          </cell>
          <cell r="G1511">
            <v>7.86</v>
          </cell>
          <cell r="H1511">
            <v>8.4600000000000009</v>
          </cell>
          <cell r="I1511">
            <v>8.91</v>
          </cell>
        </row>
        <row r="1512">
          <cell r="A1512">
            <v>102130</v>
          </cell>
          <cell r="B1512">
            <v>0</v>
          </cell>
          <cell r="C1512">
            <v>7.5</v>
          </cell>
          <cell r="D1512">
            <v>0</v>
          </cell>
          <cell r="E1512">
            <v>7.5</v>
          </cell>
          <cell r="F1512">
            <v>7.65</v>
          </cell>
          <cell r="G1512">
            <v>7.86</v>
          </cell>
          <cell r="H1512">
            <v>8.4600000000000009</v>
          </cell>
          <cell r="I1512">
            <v>8.91</v>
          </cell>
        </row>
        <row r="1513">
          <cell r="A1513">
            <v>102140</v>
          </cell>
          <cell r="B1513">
            <v>0</v>
          </cell>
          <cell r="C1513">
            <v>7.5</v>
          </cell>
          <cell r="D1513">
            <v>0</v>
          </cell>
          <cell r="E1513">
            <v>7.5</v>
          </cell>
          <cell r="F1513">
            <v>7.65</v>
          </cell>
          <cell r="G1513">
            <v>7.86</v>
          </cell>
          <cell r="H1513">
            <v>8.4600000000000009</v>
          </cell>
          <cell r="I1513">
            <v>8.91</v>
          </cell>
        </row>
        <row r="1514">
          <cell r="A1514">
            <v>102150</v>
          </cell>
          <cell r="B1514">
            <v>0</v>
          </cell>
          <cell r="C1514">
            <v>7.5</v>
          </cell>
          <cell r="D1514">
            <v>0</v>
          </cell>
          <cell r="E1514">
            <v>7.5</v>
          </cell>
          <cell r="F1514">
            <v>7.65</v>
          </cell>
          <cell r="G1514">
            <v>7.86</v>
          </cell>
          <cell r="H1514">
            <v>8.4600000000000009</v>
          </cell>
          <cell r="I1514">
            <v>8.91</v>
          </cell>
        </row>
        <row r="1515">
          <cell r="A1515">
            <v>102160</v>
          </cell>
          <cell r="B1515">
            <v>0</v>
          </cell>
          <cell r="C1515">
            <v>7.5</v>
          </cell>
          <cell r="D1515">
            <v>0</v>
          </cell>
          <cell r="E1515">
            <v>7.5</v>
          </cell>
          <cell r="F1515">
            <v>7.65</v>
          </cell>
          <cell r="G1515">
            <v>7.86</v>
          </cell>
          <cell r="H1515">
            <v>8.4600000000000009</v>
          </cell>
          <cell r="I1515">
            <v>8.91</v>
          </cell>
        </row>
        <row r="1516">
          <cell r="A1516">
            <v>102170</v>
          </cell>
          <cell r="B1516">
            <v>0</v>
          </cell>
          <cell r="C1516">
            <v>7.5</v>
          </cell>
          <cell r="D1516">
            <v>0</v>
          </cell>
          <cell r="E1516">
            <v>7.5</v>
          </cell>
          <cell r="F1516">
            <v>7.65</v>
          </cell>
          <cell r="G1516">
            <v>7.86</v>
          </cell>
          <cell r="H1516">
            <v>8.4600000000000009</v>
          </cell>
          <cell r="I1516">
            <v>8.91</v>
          </cell>
        </row>
        <row r="1517">
          <cell r="A1517">
            <v>102180</v>
          </cell>
          <cell r="B1517">
            <v>0</v>
          </cell>
          <cell r="C1517">
            <v>7.5</v>
          </cell>
          <cell r="D1517">
            <v>0</v>
          </cell>
          <cell r="E1517">
            <v>7.5</v>
          </cell>
          <cell r="F1517">
            <v>7.65</v>
          </cell>
          <cell r="G1517">
            <v>7.86</v>
          </cell>
          <cell r="H1517">
            <v>8.4600000000000009</v>
          </cell>
          <cell r="I1517">
            <v>8.91</v>
          </cell>
        </row>
        <row r="1518">
          <cell r="A1518">
            <v>102190</v>
          </cell>
          <cell r="B1518">
            <v>0</v>
          </cell>
          <cell r="C1518">
            <v>7.5</v>
          </cell>
          <cell r="D1518">
            <v>0</v>
          </cell>
          <cell r="E1518">
            <v>7.5</v>
          </cell>
          <cell r="F1518">
            <v>7.65</v>
          </cell>
          <cell r="G1518">
            <v>7.86</v>
          </cell>
          <cell r="H1518">
            <v>8.4600000000000009</v>
          </cell>
          <cell r="I1518">
            <v>8.91</v>
          </cell>
        </row>
        <row r="1519">
          <cell r="A1519">
            <v>102200</v>
          </cell>
          <cell r="B1519">
            <v>0</v>
          </cell>
          <cell r="C1519">
            <v>7.5</v>
          </cell>
          <cell r="D1519">
            <v>0</v>
          </cell>
          <cell r="E1519">
            <v>7.5</v>
          </cell>
          <cell r="F1519">
            <v>7.65</v>
          </cell>
          <cell r="G1519">
            <v>7.86</v>
          </cell>
          <cell r="H1519">
            <v>8.4600000000000009</v>
          </cell>
          <cell r="I1519">
            <v>8.91</v>
          </cell>
        </row>
        <row r="1520">
          <cell r="A1520">
            <v>102210</v>
          </cell>
          <cell r="B1520">
            <v>0</v>
          </cell>
          <cell r="C1520">
            <v>7.5</v>
          </cell>
          <cell r="D1520">
            <v>0</v>
          </cell>
          <cell r="E1520">
            <v>7.5</v>
          </cell>
          <cell r="F1520">
            <v>7.65</v>
          </cell>
          <cell r="G1520">
            <v>7.86</v>
          </cell>
          <cell r="H1520">
            <v>8.4600000000000009</v>
          </cell>
          <cell r="I1520">
            <v>8.91</v>
          </cell>
        </row>
        <row r="1521">
          <cell r="A1521">
            <v>102220</v>
          </cell>
          <cell r="B1521">
            <v>0</v>
          </cell>
          <cell r="C1521">
            <v>7.5</v>
          </cell>
          <cell r="D1521">
            <v>0</v>
          </cell>
          <cell r="E1521">
            <v>7.5</v>
          </cell>
          <cell r="F1521">
            <v>7.65</v>
          </cell>
          <cell r="G1521">
            <v>7.86</v>
          </cell>
          <cell r="H1521">
            <v>8.4600000000000009</v>
          </cell>
          <cell r="I1521">
            <v>8.91</v>
          </cell>
        </row>
        <row r="1522">
          <cell r="A1522">
            <v>102230</v>
          </cell>
          <cell r="B1522">
            <v>0</v>
          </cell>
          <cell r="C1522">
            <v>7.5</v>
          </cell>
          <cell r="D1522">
            <v>0</v>
          </cell>
          <cell r="E1522">
            <v>7.5</v>
          </cell>
          <cell r="F1522">
            <v>7.65</v>
          </cell>
          <cell r="G1522">
            <v>7.86</v>
          </cell>
          <cell r="H1522">
            <v>8.4600000000000009</v>
          </cell>
          <cell r="I1522">
            <v>8.91</v>
          </cell>
        </row>
        <row r="1523">
          <cell r="A1523">
            <v>102240</v>
          </cell>
          <cell r="B1523">
            <v>0</v>
          </cell>
          <cell r="C1523">
            <v>7.5</v>
          </cell>
          <cell r="D1523">
            <v>0</v>
          </cell>
          <cell r="E1523">
            <v>7.5</v>
          </cell>
          <cell r="F1523">
            <v>7.65</v>
          </cell>
          <cell r="G1523">
            <v>7.86</v>
          </cell>
          <cell r="H1523">
            <v>8.4600000000000009</v>
          </cell>
          <cell r="I1523">
            <v>8.91</v>
          </cell>
        </row>
        <row r="1524">
          <cell r="A1524">
            <v>102250</v>
          </cell>
          <cell r="B1524">
            <v>0</v>
          </cell>
          <cell r="C1524">
            <v>7.5</v>
          </cell>
          <cell r="D1524">
            <v>0</v>
          </cell>
          <cell r="E1524">
            <v>7.5</v>
          </cell>
          <cell r="F1524">
            <v>7.65</v>
          </cell>
          <cell r="G1524">
            <v>7.86</v>
          </cell>
          <cell r="H1524">
            <v>8.4600000000000009</v>
          </cell>
          <cell r="I1524">
            <v>8.91</v>
          </cell>
        </row>
        <row r="1525">
          <cell r="A1525">
            <v>102260</v>
          </cell>
          <cell r="B1525">
            <v>0</v>
          </cell>
          <cell r="C1525">
            <v>7.5</v>
          </cell>
          <cell r="D1525">
            <v>0</v>
          </cell>
          <cell r="E1525">
            <v>7.5</v>
          </cell>
          <cell r="F1525">
            <v>7.65</v>
          </cell>
          <cell r="G1525">
            <v>7.86</v>
          </cell>
          <cell r="H1525">
            <v>8.4600000000000009</v>
          </cell>
          <cell r="I1525">
            <v>8.91</v>
          </cell>
        </row>
        <row r="1526">
          <cell r="A1526">
            <v>102270</v>
          </cell>
          <cell r="B1526">
            <v>0</v>
          </cell>
          <cell r="C1526">
            <v>7.5</v>
          </cell>
          <cell r="D1526">
            <v>0</v>
          </cell>
          <cell r="E1526">
            <v>7.5</v>
          </cell>
          <cell r="F1526">
            <v>7.65</v>
          </cell>
          <cell r="G1526">
            <v>7.86</v>
          </cell>
          <cell r="H1526">
            <v>8.4600000000000009</v>
          </cell>
          <cell r="I1526">
            <v>8.91</v>
          </cell>
        </row>
        <row r="1527">
          <cell r="A1527">
            <v>102280</v>
          </cell>
          <cell r="B1527">
            <v>0</v>
          </cell>
          <cell r="C1527">
            <v>7.5</v>
          </cell>
          <cell r="D1527">
            <v>0</v>
          </cell>
          <cell r="E1527">
            <v>7.5</v>
          </cell>
          <cell r="F1527">
            <v>7.65</v>
          </cell>
          <cell r="G1527">
            <v>7.86</v>
          </cell>
          <cell r="H1527">
            <v>8.4600000000000009</v>
          </cell>
          <cell r="I1527">
            <v>8.91</v>
          </cell>
        </row>
        <row r="1528">
          <cell r="A1528">
            <v>102290</v>
          </cell>
          <cell r="B1528">
            <v>0</v>
          </cell>
          <cell r="C1528">
            <v>7.5</v>
          </cell>
          <cell r="D1528">
            <v>0</v>
          </cell>
          <cell r="E1528">
            <v>7.5</v>
          </cell>
          <cell r="F1528">
            <v>7.65</v>
          </cell>
          <cell r="G1528">
            <v>7.86</v>
          </cell>
          <cell r="H1528">
            <v>8.4600000000000009</v>
          </cell>
          <cell r="I1528">
            <v>8.91</v>
          </cell>
        </row>
        <row r="1529">
          <cell r="A1529">
            <v>102300</v>
          </cell>
          <cell r="B1529">
            <v>0</v>
          </cell>
          <cell r="C1529">
            <v>7.5</v>
          </cell>
          <cell r="D1529">
            <v>0</v>
          </cell>
          <cell r="E1529">
            <v>7.5</v>
          </cell>
          <cell r="F1529">
            <v>7.65</v>
          </cell>
          <cell r="G1529">
            <v>7.86</v>
          </cell>
          <cell r="H1529">
            <v>8.4600000000000009</v>
          </cell>
          <cell r="I1529">
            <v>8.91</v>
          </cell>
        </row>
        <row r="1530">
          <cell r="A1530">
            <v>102310</v>
          </cell>
          <cell r="B1530">
            <v>0</v>
          </cell>
          <cell r="C1530">
            <v>7.5</v>
          </cell>
          <cell r="D1530">
            <v>0</v>
          </cell>
          <cell r="E1530">
            <v>7.5</v>
          </cell>
          <cell r="F1530">
            <v>7.65</v>
          </cell>
          <cell r="G1530">
            <v>7.86</v>
          </cell>
          <cell r="H1530">
            <v>8.4600000000000009</v>
          </cell>
          <cell r="I1530">
            <v>8.91</v>
          </cell>
        </row>
        <row r="1531">
          <cell r="A1531">
            <v>102320</v>
          </cell>
          <cell r="B1531">
            <v>0</v>
          </cell>
          <cell r="C1531">
            <v>7.5</v>
          </cell>
          <cell r="D1531">
            <v>0</v>
          </cell>
          <cell r="E1531">
            <v>7.5</v>
          </cell>
          <cell r="F1531">
            <v>7.65</v>
          </cell>
          <cell r="G1531">
            <v>7.86</v>
          </cell>
          <cell r="H1531">
            <v>8.4600000000000009</v>
          </cell>
          <cell r="I1531">
            <v>8.91</v>
          </cell>
        </row>
        <row r="1532">
          <cell r="A1532">
            <v>102330</v>
          </cell>
          <cell r="B1532">
            <v>0</v>
          </cell>
          <cell r="C1532">
            <v>7.5</v>
          </cell>
          <cell r="D1532">
            <v>0</v>
          </cell>
          <cell r="E1532">
            <v>7.5</v>
          </cell>
          <cell r="F1532">
            <v>7.65</v>
          </cell>
          <cell r="G1532">
            <v>7.86</v>
          </cell>
          <cell r="H1532">
            <v>8.4600000000000009</v>
          </cell>
          <cell r="I1532">
            <v>8.91</v>
          </cell>
        </row>
        <row r="1533">
          <cell r="A1533">
            <v>102340</v>
          </cell>
          <cell r="B1533">
            <v>0</v>
          </cell>
          <cell r="C1533">
            <v>7.5</v>
          </cell>
          <cell r="D1533">
            <v>0</v>
          </cell>
          <cell r="E1533">
            <v>7.5</v>
          </cell>
          <cell r="F1533">
            <v>7.65</v>
          </cell>
          <cell r="G1533">
            <v>7.86</v>
          </cell>
          <cell r="H1533">
            <v>8.4600000000000009</v>
          </cell>
          <cell r="I1533">
            <v>8.91</v>
          </cell>
        </row>
        <row r="1534">
          <cell r="A1534">
            <v>102350</v>
          </cell>
          <cell r="B1534">
            <v>0</v>
          </cell>
          <cell r="C1534">
            <v>7.5</v>
          </cell>
          <cell r="D1534">
            <v>0</v>
          </cell>
          <cell r="E1534">
            <v>7.5</v>
          </cell>
          <cell r="F1534">
            <v>7.65</v>
          </cell>
          <cell r="G1534">
            <v>7.86</v>
          </cell>
          <cell r="H1534">
            <v>8.4600000000000009</v>
          </cell>
          <cell r="I1534">
            <v>8.91</v>
          </cell>
        </row>
        <row r="1535">
          <cell r="A1535">
            <v>102360</v>
          </cell>
          <cell r="B1535">
            <v>0</v>
          </cell>
          <cell r="C1535">
            <v>7.5</v>
          </cell>
          <cell r="D1535">
            <v>0</v>
          </cell>
          <cell r="E1535">
            <v>7.5</v>
          </cell>
          <cell r="F1535">
            <v>7.65</v>
          </cell>
          <cell r="G1535">
            <v>7.86</v>
          </cell>
          <cell r="H1535">
            <v>8.4600000000000009</v>
          </cell>
          <cell r="I1535">
            <v>8.91</v>
          </cell>
        </row>
        <row r="1536">
          <cell r="A1536">
            <v>102370</v>
          </cell>
          <cell r="B1536">
            <v>0</v>
          </cell>
          <cell r="C1536">
            <v>7.5</v>
          </cell>
          <cell r="D1536">
            <v>0</v>
          </cell>
          <cell r="E1536">
            <v>7.5</v>
          </cell>
          <cell r="F1536">
            <v>7.65</v>
          </cell>
          <cell r="G1536">
            <v>7.86</v>
          </cell>
          <cell r="H1536">
            <v>8.4600000000000009</v>
          </cell>
          <cell r="I1536">
            <v>8.91</v>
          </cell>
        </row>
        <row r="1537">
          <cell r="A1537">
            <v>102380</v>
          </cell>
          <cell r="B1537">
            <v>0</v>
          </cell>
          <cell r="C1537">
            <v>7.5</v>
          </cell>
          <cell r="D1537">
            <v>0</v>
          </cell>
          <cell r="E1537">
            <v>7.5</v>
          </cell>
          <cell r="F1537">
            <v>7.65</v>
          </cell>
          <cell r="G1537">
            <v>7.86</v>
          </cell>
          <cell r="H1537">
            <v>8.4600000000000009</v>
          </cell>
          <cell r="I1537">
            <v>8.91</v>
          </cell>
        </row>
        <row r="1538">
          <cell r="A1538">
            <v>102390</v>
          </cell>
          <cell r="B1538">
            <v>0</v>
          </cell>
          <cell r="C1538">
            <v>7.5</v>
          </cell>
          <cell r="D1538">
            <v>0</v>
          </cell>
          <cell r="E1538">
            <v>7.5</v>
          </cell>
          <cell r="F1538">
            <v>7.65</v>
          </cell>
          <cell r="G1538">
            <v>7.86</v>
          </cell>
          <cell r="H1538">
            <v>8.4600000000000009</v>
          </cell>
          <cell r="I1538">
            <v>8.91</v>
          </cell>
        </row>
        <row r="1539">
          <cell r="A1539">
            <v>102400</v>
          </cell>
          <cell r="B1539">
            <v>0</v>
          </cell>
          <cell r="C1539">
            <v>7.5</v>
          </cell>
          <cell r="D1539">
            <v>0</v>
          </cell>
          <cell r="E1539">
            <v>7.5</v>
          </cell>
          <cell r="F1539">
            <v>7.65</v>
          </cell>
          <cell r="G1539">
            <v>7.86</v>
          </cell>
          <cell r="H1539">
            <v>8.4600000000000009</v>
          </cell>
          <cell r="I1539">
            <v>8.91</v>
          </cell>
        </row>
        <row r="1540">
          <cell r="A1540">
            <v>102410</v>
          </cell>
          <cell r="B1540">
            <v>0</v>
          </cell>
          <cell r="C1540">
            <v>7.5</v>
          </cell>
          <cell r="D1540">
            <v>0</v>
          </cell>
          <cell r="E1540">
            <v>7.5</v>
          </cell>
          <cell r="F1540">
            <v>7.65</v>
          </cell>
          <cell r="G1540">
            <v>7.86</v>
          </cell>
          <cell r="H1540">
            <v>8.4600000000000009</v>
          </cell>
          <cell r="I1540">
            <v>8.91</v>
          </cell>
        </row>
        <row r="1541">
          <cell r="A1541">
            <v>102420</v>
          </cell>
          <cell r="B1541">
            <v>0</v>
          </cell>
          <cell r="C1541">
            <v>7.5</v>
          </cell>
          <cell r="D1541">
            <v>0</v>
          </cell>
          <cell r="E1541">
            <v>7.5</v>
          </cell>
          <cell r="F1541">
            <v>7.65</v>
          </cell>
          <cell r="G1541">
            <v>7.86</v>
          </cell>
          <cell r="H1541">
            <v>8.4600000000000009</v>
          </cell>
          <cell r="I1541">
            <v>8.91</v>
          </cell>
        </row>
        <row r="1542">
          <cell r="A1542">
            <v>102430</v>
          </cell>
          <cell r="B1542">
            <v>0</v>
          </cell>
          <cell r="C1542">
            <v>7.5</v>
          </cell>
          <cell r="D1542">
            <v>0</v>
          </cell>
          <cell r="E1542">
            <v>7.5</v>
          </cell>
          <cell r="F1542">
            <v>7.65</v>
          </cell>
          <cell r="G1542">
            <v>7.86</v>
          </cell>
          <cell r="H1542">
            <v>8.4600000000000009</v>
          </cell>
          <cell r="I1542">
            <v>8.91</v>
          </cell>
        </row>
        <row r="1543">
          <cell r="A1543">
            <v>102440</v>
          </cell>
          <cell r="B1543">
            <v>0</v>
          </cell>
          <cell r="C1543">
            <v>7.5</v>
          </cell>
          <cell r="D1543">
            <v>0</v>
          </cell>
          <cell r="E1543">
            <v>7.5</v>
          </cell>
          <cell r="F1543">
            <v>7.65</v>
          </cell>
          <cell r="G1543">
            <v>7.86</v>
          </cell>
          <cell r="H1543">
            <v>8.4600000000000009</v>
          </cell>
          <cell r="I1543">
            <v>8.91</v>
          </cell>
        </row>
        <row r="1544">
          <cell r="A1544">
            <v>102450</v>
          </cell>
          <cell r="B1544">
            <v>0</v>
          </cell>
          <cell r="C1544">
            <v>7.5</v>
          </cell>
          <cell r="D1544">
            <v>0</v>
          </cell>
          <cell r="E1544">
            <v>7.5</v>
          </cell>
          <cell r="F1544">
            <v>7.65</v>
          </cell>
          <cell r="G1544">
            <v>7.86</v>
          </cell>
          <cell r="H1544">
            <v>8.4600000000000009</v>
          </cell>
          <cell r="I1544">
            <v>8.91</v>
          </cell>
        </row>
        <row r="1545">
          <cell r="A1545">
            <v>102460</v>
          </cell>
          <cell r="B1545">
            <v>0</v>
          </cell>
          <cell r="C1545">
            <v>7.5</v>
          </cell>
          <cell r="D1545">
            <v>0</v>
          </cell>
          <cell r="E1545">
            <v>7.5</v>
          </cell>
          <cell r="F1545">
            <v>7.65</v>
          </cell>
          <cell r="G1545">
            <v>7.86</v>
          </cell>
          <cell r="H1545">
            <v>8.4600000000000009</v>
          </cell>
          <cell r="I1545">
            <v>8.91</v>
          </cell>
        </row>
        <row r="1546">
          <cell r="A1546">
            <v>102470</v>
          </cell>
          <cell r="B1546">
            <v>0</v>
          </cell>
          <cell r="C1546">
            <v>7.5</v>
          </cell>
          <cell r="D1546">
            <v>0</v>
          </cell>
          <cell r="E1546">
            <v>7.5</v>
          </cell>
          <cell r="F1546">
            <v>7.65</v>
          </cell>
          <cell r="G1546">
            <v>7.86</v>
          </cell>
          <cell r="H1546">
            <v>8.4600000000000009</v>
          </cell>
          <cell r="I1546">
            <v>8.91</v>
          </cell>
        </row>
        <row r="1547">
          <cell r="A1547">
            <v>102480</v>
          </cell>
          <cell r="B1547">
            <v>0</v>
          </cell>
          <cell r="C1547">
            <v>7.5</v>
          </cell>
          <cell r="D1547">
            <v>0</v>
          </cell>
          <cell r="E1547">
            <v>7.5</v>
          </cell>
          <cell r="F1547">
            <v>7.65</v>
          </cell>
          <cell r="G1547">
            <v>7.86</v>
          </cell>
          <cell r="H1547">
            <v>8.4600000000000009</v>
          </cell>
          <cell r="I1547">
            <v>8.91</v>
          </cell>
        </row>
        <row r="1548">
          <cell r="A1548">
            <v>102490</v>
          </cell>
          <cell r="B1548">
            <v>0</v>
          </cell>
          <cell r="C1548">
            <v>7.5</v>
          </cell>
          <cell r="D1548">
            <v>0</v>
          </cell>
          <cell r="E1548">
            <v>7.5</v>
          </cell>
          <cell r="F1548">
            <v>7.65</v>
          </cell>
          <cell r="G1548">
            <v>7.86</v>
          </cell>
          <cell r="H1548">
            <v>8.4600000000000009</v>
          </cell>
          <cell r="I1548">
            <v>8.91</v>
          </cell>
        </row>
        <row r="1549">
          <cell r="A1549">
            <v>102500</v>
          </cell>
          <cell r="B1549">
            <v>0</v>
          </cell>
          <cell r="C1549">
            <v>7.5</v>
          </cell>
          <cell r="D1549">
            <v>0</v>
          </cell>
          <cell r="E1549">
            <v>7.5</v>
          </cell>
          <cell r="F1549">
            <v>7.65</v>
          </cell>
          <cell r="G1549">
            <v>7.86</v>
          </cell>
          <cell r="H1549">
            <v>8.4600000000000009</v>
          </cell>
          <cell r="I1549">
            <v>8.91</v>
          </cell>
        </row>
        <row r="1550">
          <cell r="A1550">
            <v>102510</v>
          </cell>
          <cell r="B1550">
            <v>0</v>
          </cell>
          <cell r="C1550">
            <v>7.5</v>
          </cell>
          <cell r="D1550">
            <v>0</v>
          </cell>
          <cell r="E1550">
            <v>7.5</v>
          </cell>
          <cell r="F1550">
            <v>7.65</v>
          </cell>
          <cell r="G1550">
            <v>7.86</v>
          </cell>
          <cell r="H1550">
            <v>8.4600000000000009</v>
          </cell>
          <cell r="I1550">
            <v>8.91</v>
          </cell>
        </row>
        <row r="1551">
          <cell r="A1551">
            <v>102520</v>
          </cell>
          <cell r="B1551">
            <v>0</v>
          </cell>
          <cell r="C1551">
            <v>7.5</v>
          </cell>
          <cell r="D1551">
            <v>0</v>
          </cell>
          <cell r="E1551">
            <v>7.5</v>
          </cell>
          <cell r="F1551">
            <v>7.65</v>
          </cell>
          <cell r="G1551">
            <v>7.86</v>
          </cell>
          <cell r="H1551">
            <v>8.4600000000000009</v>
          </cell>
          <cell r="I1551">
            <v>8.91</v>
          </cell>
        </row>
        <row r="1552">
          <cell r="A1552">
            <v>102530</v>
          </cell>
          <cell r="B1552">
            <v>0</v>
          </cell>
          <cell r="C1552">
            <v>7.5</v>
          </cell>
          <cell r="D1552">
            <v>0</v>
          </cell>
          <cell r="E1552">
            <v>7.5</v>
          </cell>
          <cell r="F1552">
            <v>7.65</v>
          </cell>
          <cell r="G1552">
            <v>7.86</v>
          </cell>
          <cell r="H1552">
            <v>8.4600000000000009</v>
          </cell>
          <cell r="I1552">
            <v>8.91</v>
          </cell>
        </row>
        <row r="1553">
          <cell r="A1553">
            <v>102540</v>
          </cell>
          <cell r="B1553">
            <v>0</v>
          </cell>
          <cell r="C1553">
            <v>7.5</v>
          </cell>
          <cell r="D1553">
            <v>0</v>
          </cell>
          <cell r="E1553">
            <v>7.5</v>
          </cell>
          <cell r="F1553">
            <v>7.65</v>
          </cell>
          <cell r="G1553">
            <v>7.86</v>
          </cell>
          <cell r="H1553">
            <v>8.4600000000000009</v>
          </cell>
          <cell r="I1553">
            <v>8.91</v>
          </cell>
        </row>
        <row r="1554">
          <cell r="A1554">
            <v>102550</v>
          </cell>
          <cell r="B1554">
            <v>0</v>
          </cell>
          <cell r="C1554">
            <v>7.5</v>
          </cell>
          <cell r="D1554">
            <v>0</v>
          </cell>
          <cell r="E1554">
            <v>7.5</v>
          </cell>
          <cell r="F1554">
            <v>7.65</v>
          </cell>
          <cell r="G1554">
            <v>7.86</v>
          </cell>
          <cell r="H1554">
            <v>8.4600000000000009</v>
          </cell>
          <cell r="I1554">
            <v>8.91</v>
          </cell>
        </row>
        <row r="1555">
          <cell r="A1555">
            <v>102560</v>
          </cell>
          <cell r="B1555">
            <v>0</v>
          </cell>
          <cell r="C1555">
            <v>7.5</v>
          </cell>
          <cell r="D1555">
            <v>0</v>
          </cell>
          <cell r="E1555">
            <v>7.5</v>
          </cell>
          <cell r="F1555">
            <v>7.65</v>
          </cell>
          <cell r="G1555">
            <v>7.86</v>
          </cell>
          <cell r="H1555">
            <v>8.4600000000000009</v>
          </cell>
          <cell r="I1555">
            <v>8.91</v>
          </cell>
        </row>
        <row r="1556">
          <cell r="A1556">
            <v>102570</v>
          </cell>
          <cell r="B1556">
            <v>0</v>
          </cell>
          <cell r="C1556">
            <v>7.5</v>
          </cell>
          <cell r="D1556">
            <v>0</v>
          </cell>
          <cell r="E1556">
            <v>7.5</v>
          </cell>
          <cell r="F1556">
            <v>7.65</v>
          </cell>
          <cell r="G1556">
            <v>7.86</v>
          </cell>
          <cell r="H1556">
            <v>8.4600000000000009</v>
          </cell>
          <cell r="I1556">
            <v>8.91</v>
          </cell>
        </row>
        <row r="1557">
          <cell r="A1557">
            <v>102580</v>
          </cell>
          <cell r="B1557">
            <v>0</v>
          </cell>
          <cell r="C1557">
            <v>7.5</v>
          </cell>
          <cell r="D1557">
            <v>0</v>
          </cell>
          <cell r="E1557">
            <v>7.5</v>
          </cell>
          <cell r="F1557">
            <v>7.65</v>
          </cell>
          <cell r="G1557">
            <v>7.86</v>
          </cell>
          <cell r="H1557">
            <v>8.4600000000000009</v>
          </cell>
          <cell r="I1557">
            <v>8.91</v>
          </cell>
        </row>
        <row r="1558">
          <cell r="A1558">
            <v>102590</v>
          </cell>
          <cell r="B1558">
            <v>0</v>
          </cell>
          <cell r="C1558">
            <v>7.5</v>
          </cell>
          <cell r="D1558">
            <v>0</v>
          </cell>
          <cell r="E1558">
            <v>7.5</v>
          </cell>
          <cell r="F1558">
            <v>7.65</v>
          </cell>
          <cell r="G1558">
            <v>7.86</v>
          </cell>
          <cell r="H1558">
            <v>8.4600000000000009</v>
          </cell>
          <cell r="I1558">
            <v>8.91</v>
          </cell>
        </row>
        <row r="1559">
          <cell r="A1559">
            <v>102600</v>
          </cell>
          <cell r="B1559">
            <v>0</v>
          </cell>
          <cell r="C1559">
            <v>7.5</v>
          </cell>
          <cell r="D1559">
            <v>0</v>
          </cell>
          <cell r="E1559">
            <v>7.5</v>
          </cell>
          <cell r="F1559">
            <v>7.65</v>
          </cell>
          <cell r="G1559">
            <v>7.86</v>
          </cell>
          <cell r="H1559">
            <v>8.4600000000000009</v>
          </cell>
          <cell r="I1559">
            <v>8.91</v>
          </cell>
        </row>
        <row r="1560">
          <cell r="A1560">
            <v>102610</v>
          </cell>
          <cell r="B1560">
            <v>0</v>
          </cell>
          <cell r="C1560">
            <v>7.5</v>
          </cell>
          <cell r="D1560">
            <v>0</v>
          </cell>
          <cell r="E1560">
            <v>7.5</v>
          </cell>
          <cell r="F1560">
            <v>7.65</v>
          </cell>
          <cell r="G1560">
            <v>7.86</v>
          </cell>
          <cell r="H1560">
            <v>8.4600000000000009</v>
          </cell>
          <cell r="I1560">
            <v>8.91</v>
          </cell>
        </row>
        <row r="1561">
          <cell r="A1561">
            <v>102620</v>
          </cell>
          <cell r="B1561">
            <v>0</v>
          </cell>
          <cell r="C1561">
            <v>7.5</v>
          </cell>
          <cell r="D1561">
            <v>0</v>
          </cell>
          <cell r="E1561">
            <v>7.5</v>
          </cell>
          <cell r="F1561">
            <v>7.65</v>
          </cell>
          <cell r="G1561">
            <v>7.86</v>
          </cell>
          <cell r="H1561">
            <v>8.4600000000000009</v>
          </cell>
          <cell r="I1561">
            <v>8.91</v>
          </cell>
        </row>
        <row r="1562">
          <cell r="A1562">
            <v>102630</v>
          </cell>
          <cell r="B1562">
            <v>0</v>
          </cell>
          <cell r="C1562">
            <v>7.5</v>
          </cell>
          <cell r="D1562">
            <v>0</v>
          </cell>
          <cell r="E1562">
            <v>7.5</v>
          </cell>
          <cell r="F1562">
            <v>7.65</v>
          </cell>
          <cell r="G1562">
            <v>7.86</v>
          </cell>
          <cell r="H1562">
            <v>8.4600000000000009</v>
          </cell>
          <cell r="I1562">
            <v>8.91</v>
          </cell>
        </row>
        <row r="1563">
          <cell r="A1563">
            <v>102640</v>
          </cell>
          <cell r="B1563">
            <v>0</v>
          </cell>
          <cell r="C1563">
            <v>7.5</v>
          </cell>
          <cell r="D1563">
            <v>0</v>
          </cell>
          <cell r="E1563">
            <v>7.5</v>
          </cell>
          <cell r="F1563">
            <v>7.65</v>
          </cell>
          <cell r="G1563">
            <v>7.86</v>
          </cell>
          <cell r="H1563">
            <v>8.4600000000000009</v>
          </cell>
          <cell r="I1563">
            <v>8.91</v>
          </cell>
        </row>
        <row r="1564">
          <cell r="A1564">
            <v>102650</v>
          </cell>
          <cell r="B1564">
            <v>0</v>
          </cell>
          <cell r="C1564">
            <v>7.5</v>
          </cell>
          <cell r="D1564">
            <v>0</v>
          </cell>
          <cell r="E1564">
            <v>7.5</v>
          </cell>
          <cell r="F1564">
            <v>7.65</v>
          </cell>
          <cell r="G1564">
            <v>7.86</v>
          </cell>
          <cell r="H1564">
            <v>8.4600000000000009</v>
          </cell>
          <cell r="I1564">
            <v>8.91</v>
          </cell>
        </row>
        <row r="1565">
          <cell r="A1565">
            <v>102660</v>
          </cell>
          <cell r="B1565">
            <v>0</v>
          </cell>
          <cell r="C1565">
            <v>7.5</v>
          </cell>
          <cell r="D1565">
            <v>0</v>
          </cell>
          <cell r="E1565">
            <v>7.5</v>
          </cell>
          <cell r="F1565">
            <v>7.65</v>
          </cell>
          <cell r="G1565">
            <v>7.86</v>
          </cell>
          <cell r="H1565">
            <v>8.4600000000000009</v>
          </cell>
          <cell r="I1565">
            <v>8.91</v>
          </cell>
        </row>
        <row r="1566">
          <cell r="A1566">
            <v>102670</v>
          </cell>
          <cell r="B1566">
            <v>0</v>
          </cell>
          <cell r="C1566">
            <v>7.5</v>
          </cell>
          <cell r="D1566">
            <v>0</v>
          </cell>
          <cell r="E1566">
            <v>7.5</v>
          </cell>
          <cell r="F1566">
            <v>7.65</v>
          </cell>
          <cell r="G1566">
            <v>7.86</v>
          </cell>
          <cell r="H1566">
            <v>8.4600000000000009</v>
          </cell>
          <cell r="I1566">
            <v>8.91</v>
          </cell>
        </row>
        <row r="1567">
          <cell r="A1567">
            <v>102680</v>
          </cell>
          <cell r="B1567">
            <v>0</v>
          </cell>
          <cell r="C1567">
            <v>7.5</v>
          </cell>
          <cell r="D1567">
            <v>0</v>
          </cell>
          <cell r="E1567">
            <v>7.5</v>
          </cell>
          <cell r="F1567">
            <v>7.65</v>
          </cell>
          <cell r="G1567">
            <v>7.86</v>
          </cell>
          <cell r="H1567">
            <v>8.4600000000000009</v>
          </cell>
          <cell r="I1567">
            <v>8.91</v>
          </cell>
        </row>
        <row r="1568">
          <cell r="A1568">
            <v>102690</v>
          </cell>
          <cell r="B1568">
            <v>0</v>
          </cell>
          <cell r="C1568">
            <v>7.5</v>
          </cell>
          <cell r="D1568">
            <v>0</v>
          </cell>
          <cell r="E1568">
            <v>7.5</v>
          </cell>
          <cell r="F1568">
            <v>7.65</v>
          </cell>
          <cell r="G1568">
            <v>7.86</v>
          </cell>
          <cell r="H1568">
            <v>8.4600000000000009</v>
          </cell>
          <cell r="I1568">
            <v>8.91</v>
          </cell>
        </row>
        <row r="1569">
          <cell r="A1569">
            <v>102700</v>
          </cell>
          <cell r="B1569">
            <v>0</v>
          </cell>
          <cell r="C1569">
            <v>7.5</v>
          </cell>
          <cell r="D1569">
            <v>0</v>
          </cell>
          <cell r="E1569">
            <v>7.5</v>
          </cell>
          <cell r="F1569">
            <v>7.65</v>
          </cell>
          <cell r="G1569">
            <v>7.86</v>
          </cell>
          <cell r="H1569">
            <v>8.4600000000000009</v>
          </cell>
          <cell r="I1569">
            <v>8.91</v>
          </cell>
        </row>
        <row r="1570">
          <cell r="A1570">
            <v>102710</v>
          </cell>
          <cell r="B1570">
            <v>0</v>
          </cell>
          <cell r="C1570">
            <v>7.5</v>
          </cell>
          <cell r="D1570">
            <v>0</v>
          </cell>
          <cell r="E1570">
            <v>7.5</v>
          </cell>
          <cell r="F1570">
            <v>7.65</v>
          </cell>
          <cell r="G1570">
            <v>7.86</v>
          </cell>
          <cell r="H1570">
            <v>8.4600000000000009</v>
          </cell>
          <cell r="I1570">
            <v>8.91</v>
          </cell>
        </row>
        <row r="1571">
          <cell r="A1571">
            <v>102720</v>
          </cell>
          <cell r="B1571">
            <v>0</v>
          </cell>
          <cell r="C1571">
            <v>7.5</v>
          </cell>
          <cell r="D1571">
            <v>0</v>
          </cell>
          <cell r="E1571">
            <v>7.5</v>
          </cell>
          <cell r="F1571">
            <v>7.65</v>
          </cell>
          <cell r="G1571">
            <v>7.86</v>
          </cell>
          <cell r="H1571">
            <v>8.4600000000000009</v>
          </cell>
          <cell r="I1571">
            <v>8.91</v>
          </cell>
        </row>
        <row r="1572">
          <cell r="A1572">
            <v>102721.73</v>
          </cell>
          <cell r="B1572" t="str">
            <v>BS</v>
          </cell>
          <cell r="C1572">
            <v>7.5</v>
          </cell>
          <cell r="D1572">
            <v>0</v>
          </cell>
          <cell r="E1572">
            <v>7.5</v>
          </cell>
          <cell r="F1572">
            <v>7.65</v>
          </cell>
          <cell r="G1572">
            <v>7.86</v>
          </cell>
          <cell r="H1572">
            <v>8.4600000000000009</v>
          </cell>
          <cell r="I1572">
            <v>8.91</v>
          </cell>
        </row>
        <row r="1573">
          <cell r="A1573">
            <v>102730</v>
          </cell>
          <cell r="B1573">
            <v>0</v>
          </cell>
          <cell r="C1573">
            <v>7.5</v>
          </cell>
          <cell r="D1573">
            <v>0</v>
          </cell>
          <cell r="E1573">
            <v>7.5</v>
          </cell>
          <cell r="F1573">
            <v>7.65</v>
          </cell>
          <cell r="G1573">
            <v>7.86</v>
          </cell>
          <cell r="H1573">
            <v>8.4600000000000009</v>
          </cell>
          <cell r="I1573">
            <v>8.91</v>
          </cell>
        </row>
        <row r="1574">
          <cell r="A1574">
            <v>102740</v>
          </cell>
          <cell r="B1574">
            <v>0</v>
          </cell>
          <cell r="C1574">
            <v>7.5</v>
          </cell>
          <cell r="D1574">
            <v>0</v>
          </cell>
          <cell r="E1574">
            <v>7.5</v>
          </cell>
          <cell r="F1574">
            <v>7.65</v>
          </cell>
          <cell r="G1574">
            <v>7.86</v>
          </cell>
          <cell r="H1574">
            <v>8.4600000000000009</v>
          </cell>
          <cell r="I1574">
            <v>8.91</v>
          </cell>
        </row>
        <row r="1575">
          <cell r="A1575">
            <v>102750</v>
          </cell>
          <cell r="B1575">
            <v>0</v>
          </cell>
          <cell r="C1575">
            <v>7.5</v>
          </cell>
          <cell r="D1575">
            <v>0</v>
          </cell>
          <cell r="E1575">
            <v>7.5</v>
          </cell>
          <cell r="F1575">
            <v>7.65</v>
          </cell>
          <cell r="G1575">
            <v>7.86</v>
          </cell>
          <cell r="H1575">
            <v>8.4600000000000009</v>
          </cell>
          <cell r="I1575">
            <v>8.91</v>
          </cell>
        </row>
        <row r="1576">
          <cell r="A1576">
            <v>102756.02</v>
          </cell>
          <cell r="B1576" t="str">
            <v>PX</v>
          </cell>
          <cell r="C1576">
            <v>7.5</v>
          </cell>
          <cell r="D1576">
            <v>0</v>
          </cell>
          <cell r="E1576">
            <v>7.5</v>
          </cell>
          <cell r="F1576">
            <v>7.65</v>
          </cell>
          <cell r="G1576">
            <v>7.86</v>
          </cell>
          <cell r="H1576">
            <v>8.4600000000000009</v>
          </cell>
          <cell r="I1576">
            <v>8.91</v>
          </cell>
        </row>
        <row r="1577">
          <cell r="A1577">
            <v>102760</v>
          </cell>
          <cell r="B1577">
            <v>0</v>
          </cell>
          <cell r="C1577">
            <v>7.5</v>
          </cell>
          <cell r="D1577">
            <v>0.05</v>
          </cell>
          <cell r="E1577">
            <v>7.55</v>
          </cell>
          <cell r="F1577">
            <v>7.7</v>
          </cell>
          <cell r="G1577">
            <v>7.91</v>
          </cell>
          <cell r="H1577">
            <v>8.51</v>
          </cell>
          <cell r="I1577">
            <v>8.9599999999999991</v>
          </cell>
        </row>
        <row r="1578">
          <cell r="A1578">
            <v>102770</v>
          </cell>
          <cell r="B1578">
            <v>0</v>
          </cell>
          <cell r="C1578">
            <v>7.5</v>
          </cell>
          <cell r="D1578">
            <v>0.2</v>
          </cell>
          <cell r="E1578">
            <v>7.7</v>
          </cell>
          <cell r="F1578">
            <v>7.8500000000000005</v>
          </cell>
          <cell r="G1578">
            <v>8.06</v>
          </cell>
          <cell r="H1578">
            <v>8.66</v>
          </cell>
          <cell r="I1578">
            <v>9.11</v>
          </cell>
        </row>
        <row r="1579">
          <cell r="A1579">
            <v>102776.02</v>
          </cell>
          <cell r="B1579" t="str">
            <v>PC</v>
          </cell>
          <cell r="C1579">
            <v>7.5</v>
          </cell>
          <cell r="D1579">
            <v>0.3</v>
          </cell>
          <cell r="E1579">
            <v>7.8</v>
          </cell>
          <cell r="F1579">
            <v>7.95</v>
          </cell>
          <cell r="G1579">
            <v>8.16</v>
          </cell>
          <cell r="H1579">
            <v>8.76</v>
          </cell>
          <cell r="I1579">
            <v>9.2099999999999991</v>
          </cell>
        </row>
        <row r="1580">
          <cell r="A1580">
            <v>102780</v>
          </cell>
          <cell r="B1580">
            <v>0</v>
          </cell>
          <cell r="C1580">
            <v>7.5</v>
          </cell>
          <cell r="D1580">
            <v>0.35</v>
          </cell>
          <cell r="E1580">
            <v>7.85</v>
          </cell>
          <cell r="F1580">
            <v>8</v>
          </cell>
          <cell r="G1580">
            <v>8.2100000000000009</v>
          </cell>
          <cell r="H1580">
            <v>8.81</v>
          </cell>
          <cell r="I1580">
            <v>9.26</v>
          </cell>
        </row>
        <row r="1581">
          <cell r="A1581">
            <v>102790</v>
          </cell>
          <cell r="B1581">
            <v>0</v>
          </cell>
          <cell r="C1581">
            <v>7.5</v>
          </cell>
          <cell r="D1581">
            <v>0.5</v>
          </cell>
          <cell r="E1581">
            <v>8</v>
          </cell>
          <cell r="F1581">
            <v>8.15</v>
          </cell>
          <cell r="G1581">
            <v>8.3600000000000012</v>
          </cell>
          <cell r="H1581">
            <v>8.9600000000000009</v>
          </cell>
          <cell r="I1581">
            <v>9.41</v>
          </cell>
        </row>
        <row r="1582">
          <cell r="A1582">
            <v>102790.31</v>
          </cell>
          <cell r="B1582" t="str">
            <v>PY</v>
          </cell>
          <cell r="C1582">
            <v>7.5</v>
          </cell>
          <cell r="D1582">
            <v>0.51</v>
          </cell>
          <cell r="E1582">
            <v>8.01</v>
          </cell>
          <cell r="F1582">
            <v>8.16</v>
          </cell>
          <cell r="G1582">
            <v>8.370000000000001</v>
          </cell>
          <cell r="H1582">
            <v>8.9700000000000006</v>
          </cell>
          <cell r="I1582">
            <v>9.42</v>
          </cell>
        </row>
        <row r="1583">
          <cell r="A1583">
            <v>102796.02</v>
          </cell>
          <cell r="B1583" t="str">
            <v>MSE</v>
          </cell>
          <cell r="C1583">
            <v>7.5</v>
          </cell>
          <cell r="D1583">
            <v>0.6</v>
          </cell>
          <cell r="E1583">
            <v>8.1</v>
          </cell>
          <cell r="F1583">
            <v>8.25</v>
          </cell>
          <cell r="G1583">
            <v>8.4600000000000009</v>
          </cell>
          <cell r="H1583">
            <v>9.06</v>
          </cell>
          <cell r="I1583">
            <v>9.51</v>
          </cell>
        </row>
        <row r="1584">
          <cell r="A1584">
            <v>102800</v>
          </cell>
          <cell r="B1584">
            <v>0</v>
          </cell>
          <cell r="C1584">
            <v>7.5</v>
          </cell>
          <cell r="D1584">
            <v>0.6</v>
          </cell>
          <cell r="E1584">
            <v>8.1</v>
          </cell>
          <cell r="F1584">
            <v>8.25</v>
          </cell>
          <cell r="G1584">
            <v>8.4600000000000009</v>
          </cell>
          <cell r="H1584">
            <v>9.06</v>
          </cell>
          <cell r="I1584">
            <v>9.51</v>
          </cell>
        </row>
        <row r="1585">
          <cell r="A1585">
            <v>102810</v>
          </cell>
          <cell r="B1585">
            <v>0</v>
          </cell>
          <cell r="C1585">
            <v>7.5</v>
          </cell>
          <cell r="D1585">
            <v>0.6</v>
          </cell>
          <cell r="E1585">
            <v>8.1</v>
          </cell>
          <cell r="F1585">
            <v>8.25</v>
          </cell>
          <cell r="G1585">
            <v>8.4600000000000009</v>
          </cell>
          <cell r="H1585">
            <v>9.06</v>
          </cell>
          <cell r="I1585">
            <v>9.51</v>
          </cell>
        </row>
        <row r="1586">
          <cell r="A1586">
            <v>102820</v>
          </cell>
          <cell r="B1586">
            <v>0</v>
          </cell>
          <cell r="C1586">
            <v>7.5</v>
          </cell>
          <cell r="D1586">
            <v>0.6</v>
          </cell>
          <cell r="E1586">
            <v>8.1</v>
          </cell>
          <cell r="F1586">
            <v>8.25</v>
          </cell>
          <cell r="G1586">
            <v>8.4600000000000009</v>
          </cell>
          <cell r="H1586">
            <v>9.06</v>
          </cell>
          <cell r="I1586">
            <v>9.51</v>
          </cell>
        </row>
        <row r="1587">
          <cell r="A1587">
            <v>102830</v>
          </cell>
          <cell r="B1587">
            <v>0</v>
          </cell>
          <cell r="C1587">
            <v>7.5</v>
          </cell>
          <cell r="D1587">
            <v>0.6</v>
          </cell>
          <cell r="E1587">
            <v>8.1</v>
          </cell>
          <cell r="F1587">
            <v>8.25</v>
          </cell>
          <cell r="G1587">
            <v>8.4600000000000009</v>
          </cell>
          <cell r="H1587">
            <v>9.06</v>
          </cell>
          <cell r="I1587">
            <v>9.51</v>
          </cell>
        </row>
        <row r="1588">
          <cell r="A1588">
            <v>102840</v>
          </cell>
          <cell r="B1588">
            <v>0</v>
          </cell>
          <cell r="C1588">
            <v>7.5</v>
          </cell>
          <cell r="D1588">
            <v>0.6</v>
          </cell>
          <cell r="E1588">
            <v>8.1</v>
          </cell>
          <cell r="F1588">
            <v>8.25</v>
          </cell>
          <cell r="G1588">
            <v>8.4600000000000009</v>
          </cell>
          <cell r="H1588">
            <v>9.06</v>
          </cell>
          <cell r="I1588">
            <v>9.51</v>
          </cell>
        </row>
        <row r="1589">
          <cell r="A1589">
            <v>102850</v>
          </cell>
          <cell r="B1589">
            <v>0</v>
          </cell>
          <cell r="C1589">
            <v>7.5</v>
          </cell>
          <cell r="D1589">
            <v>0.6</v>
          </cell>
          <cell r="E1589">
            <v>8.1</v>
          </cell>
          <cell r="F1589">
            <v>8.25</v>
          </cell>
          <cell r="G1589">
            <v>8.4600000000000009</v>
          </cell>
          <cell r="H1589">
            <v>9.06</v>
          </cell>
          <cell r="I1589">
            <v>9.51</v>
          </cell>
        </row>
        <row r="1590">
          <cell r="A1590">
            <v>102860</v>
          </cell>
          <cell r="B1590">
            <v>0</v>
          </cell>
          <cell r="C1590">
            <v>7.5</v>
          </cell>
          <cell r="D1590">
            <v>0.6</v>
          </cell>
          <cell r="E1590">
            <v>8.1</v>
          </cell>
          <cell r="F1590">
            <v>8.25</v>
          </cell>
          <cell r="G1590">
            <v>8.4600000000000009</v>
          </cell>
          <cell r="H1590">
            <v>9.06</v>
          </cell>
          <cell r="I1590">
            <v>9.51</v>
          </cell>
        </row>
        <row r="1591">
          <cell r="A1591">
            <v>102870</v>
          </cell>
          <cell r="B1591">
            <v>0</v>
          </cell>
          <cell r="C1591">
            <v>7.5</v>
          </cell>
          <cell r="D1591">
            <v>0.6</v>
          </cell>
          <cell r="E1591">
            <v>8.1</v>
          </cell>
          <cell r="F1591">
            <v>8.25</v>
          </cell>
          <cell r="G1591">
            <v>8.4600000000000009</v>
          </cell>
          <cell r="H1591">
            <v>9.06</v>
          </cell>
          <cell r="I1591">
            <v>9.51</v>
          </cell>
        </row>
        <row r="1592">
          <cell r="A1592">
            <v>102880</v>
          </cell>
          <cell r="B1592">
            <v>0</v>
          </cell>
          <cell r="C1592">
            <v>7.5</v>
          </cell>
          <cell r="D1592">
            <v>0.6</v>
          </cell>
          <cell r="E1592">
            <v>8.1</v>
          </cell>
          <cell r="F1592">
            <v>8.25</v>
          </cell>
          <cell r="G1592">
            <v>8.4600000000000009</v>
          </cell>
          <cell r="H1592">
            <v>9.06</v>
          </cell>
          <cell r="I1592">
            <v>9.51</v>
          </cell>
        </row>
        <row r="1593">
          <cell r="A1593">
            <v>102890</v>
          </cell>
          <cell r="B1593">
            <v>0</v>
          </cell>
          <cell r="C1593">
            <v>7.5</v>
          </cell>
          <cell r="D1593">
            <v>0.6</v>
          </cell>
          <cell r="E1593">
            <v>8.1</v>
          </cell>
          <cell r="F1593">
            <v>8.25</v>
          </cell>
          <cell r="G1593">
            <v>8.4600000000000009</v>
          </cell>
          <cell r="H1593">
            <v>9.06</v>
          </cell>
          <cell r="I1593">
            <v>9.51</v>
          </cell>
        </row>
        <row r="1594">
          <cell r="A1594">
            <v>102896.46</v>
          </cell>
          <cell r="B1594" t="str">
            <v>MSE</v>
          </cell>
          <cell r="C1594">
            <v>7.5</v>
          </cell>
          <cell r="D1594">
            <v>0.6</v>
          </cell>
          <cell r="E1594">
            <v>8.1</v>
          </cell>
          <cell r="F1594">
            <v>8.25</v>
          </cell>
          <cell r="G1594">
            <v>8.4600000000000009</v>
          </cell>
          <cell r="H1594">
            <v>9.06</v>
          </cell>
          <cell r="I1594">
            <v>9.51</v>
          </cell>
        </row>
        <row r="1595">
          <cell r="A1595">
            <v>102900</v>
          </cell>
          <cell r="B1595">
            <v>0</v>
          </cell>
          <cell r="C1595">
            <v>7.5</v>
          </cell>
          <cell r="D1595">
            <v>0.54</v>
          </cell>
          <cell r="E1595">
            <v>8.0399999999999991</v>
          </cell>
          <cell r="F1595">
            <v>8.19</v>
          </cell>
          <cell r="G1595">
            <v>8.4</v>
          </cell>
          <cell r="H1595">
            <v>9</v>
          </cell>
          <cell r="I1595">
            <v>9.4499999999999993</v>
          </cell>
        </row>
        <row r="1596">
          <cell r="A1596">
            <v>102902.17</v>
          </cell>
          <cell r="B1596" t="str">
            <v>PY</v>
          </cell>
          <cell r="C1596">
            <v>7.5</v>
          </cell>
          <cell r="D1596">
            <v>0.51</v>
          </cell>
          <cell r="E1596">
            <v>8.01</v>
          </cell>
          <cell r="F1596">
            <v>8.16</v>
          </cell>
          <cell r="G1596">
            <v>8.370000000000001</v>
          </cell>
          <cell r="H1596">
            <v>8.9700000000000006</v>
          </cell>
          <cell r="I1596">
            <v>9.42</v>
          </cell>
        </row>
        <row r="1597">
          <cell r="A1597">
            <v>102910</v>
          </cell>
          <cell r="B1597">
            <v>0</v>
          </cell>
          <cell r="C1597">
            <v>7.5</v>
          </cell>
          <cell r="D1597">
            <v>0.39</v>
          </cell>
          <cell r="E1597">
            <v>7.89</v>
          </cell>
          <cell r="F1597">
            <v>8.0399999999999991</v>
          </cell>
          <cell r="G1597">
            <v>8.25</v>
          </cell>
          <cell r="H1597">
            <v>8.85</v>
          </cell>
          <cell r="I1597">
            <v>9.2999999999999989</v>
          </cell>
        </row>
        <row r="1598">
          <cell r="A1598">
            <v>102916.46</v>
          </cell>
          <cell r="B1598" t="str">
            <v>PT</v>
          </cell>
          <cell r="C1598">
            <v>7.5</v>
          </cell>
          <cell r="D1598">
            <v>0.3</v>
          </cell>
          <cell r="E1598">
            <v>7.8</v>
          </cell>
          <cell r="F1598">
            <v>7.95</v>
          </cell>
          <cell r="G1598">
            <v>8.16</v>
          </cell>
          <cell r="H1598">
            <v>8.76</v>
          </cell>
          <cell r="I1598">
            <v>9.2099999999999991</v>
          </cell>
        </row>
        <row r="1599">
          <cell r="A1599">
            <v>102920</v>
          </cell>
          <cell r="B1599">
            <v>0</v>
          </cell>
          <cell r="C1599">
            <v>7.5</v>
          </cell>
          <cell r="D1599">
            <v>0.24</v>
          </cell>
          <cell r="E1599">
            <v>7.74</v>
          </cell>
          <cell r="F1599">
            <v>7.8900000000000006</v>
          </cell>
          <cell r="G1599">
            <v>8.1000000000000014</v>
          </cell>
          <cell r="H1599">
            <v>8.7000000000000011</v>
          </cell>
          <cell r="I1599">
            <v>9.15</v>
          </cell>
        </row>
        <row r="1600">
          <cell r="A1600">
            <v>102930</v>
          </cell>
          <cell r="B1600">
            <v>0</v>
          </cell>
          <cell r="C1600">
            <v>7.5</v>
          </cell>
          <cell r="D1600">
            <v>0.09</v>
          </cell>
          <cell r="E1600">
            <v>7.59</v>
          </cell>
          <cell r="F1600">
            <v>7.74</v>
          </cell>
          <cell r="G1600">
            <v>7.95</v>
          </cell>
          <cell r="H1600">
            <v>8.5500000000000007</v>
          </cell>
          <cell r="I1600">
            <v>9</v>
          </cell>
        </row>
        <row r="1601">
          <cell r="A1601">
            <v>102936.46</v>
          </cell>
          <cell r="B1601" t="str">
            <v>PX</v>
          </cell>
          <cell r="C1601">
            <v>7.5</v>
          </cell>
          <cell r="D1601">
            <v>0</v>
          </cell>
          <cell r="E1601">
            <v>7.5</v>
          </cell>
          <cell r="F1601">
            <v>7.65</v>
          </cell>
          <cell r="G1601">
            <v>7.86</v>
          </cell>
          <cell r="H1601">
            <v>8.4600000000000009</v>
          </cell>
          <cell r="I1601">
            <v>8.91</v>
          </cell>
        </row>
        <row r="1602">
          <cell r="A1602">
            <v>102940</v>
          </cell>
          <cell r="B1602">
            <v>0</v>
          </cell>
          <cell r="C1602">
            <v>7.5</v>
          </cell>
          <cell r="D1602">
            <v>0</v>
          </cell>
          <cell r="E1602">
            <v>7.5</v>
          </cell>
          <cell r="F1602">
            <v>7.65</v>
          </cell>
          <cell r="G1602">
            <v>7.86</v>
          </cell>
          <cell r="H1602">
            <v>8.4600000000000009</v>
          </cell>
          <cell r="I1602">
            <v>8.91</v>
          </cell>
        </row>
        <row r="1603">
          <cell r="A1603">
            <v>102950</v>
          </cell>
          <cell r="B1603">
            <v>0</v>
          </cell>
          <cell r="C1603">
            <v>7.5</v>
          </cell>
          <cell r="D1603">
            <v>0</v>
          </cell>
          <cell r="E1603">
            <v>7.5</v>
          </cell>
          <cell r="F1603">
            <v>7.65</v>
          </cell>
          <cell r="G1603">
            <v>7.86</v>
          </cell>
          <cell r="H1603">
            <v>8.4600000000000009</v>
          </cell>
          <cell r="I1603">
            <v>8.91</v>
          </cell>
        </row>
        <row r="1604">
          <cell r="A1604">
            <v>102960</v>
          </cell>
          <cell r="B1604">
            <v>0</v>
          </cell>
          <cell r="C1604">
            <v>7.5</v>
          </cell>
          <cell r="D1604">
            <v>0</v>
          </cell>
          <cell r="E1604">
            <v>7.5</v>
          </cell>
          <cell r="F1604">
            <v>7.65</v>
          </cell>
          <cell r="G1604">
            <v>7.86</v>
          </cell>
          <cell r="H1604">
            <v>8.4600000000000009</v>
          </cell>
          <cell r="I1604">
            <v>8.91</v>
          </cell>
        </row>
        <row r="1605">
          <cell r="A1605">
            <v>102970</v>
          </cell>
          <cell r="B1605">
            <v>0</v>
          </cell>
          <cell r="C1605">
            <v>7.5</v>
          </cell>
          <cell r="D1605">
            <v>0</v>
          </cell>
          <cell r="E1605">
            <v>7.5</v>
          </cell>
          <cell r="F1605">
            <v>7.65</v>
          </cell>
          <cell r="G1605">
            <v>7.86</v>
          </cell>
          <cell r="H1605">
            <v>8.4600000000000009</v>
          </cell>
          <cell r="I1605">
            <v>8.91</v>
          </cell>
        </row>
        <row r="1606">
          <cell r="A1606">
            <v>102970.75</v>
          </cell>
          <cell r="B1606" t="str">
            <v>BS</v>
          </cell>
          <cell r="C1606">
            <v>7.5</v>
          </cell>
          <cell r="D1606">
            <v>0</v>
          </cell>
          <cell r="E1606">
            <v>7.5</v>
          </cell>
          <cell r="F1606">
            <v>7.65</v>
          </cell>
          <cell r="G1606">
            <v>7.86</v>
          </cell>
          <cell r="H1606">
            <v>8.4600000000000009</v>
          </cell>
          <cell r="I1606">
            <v>8.91</v>
          </cell>
        </row>
        <row r="1607">
          <cell r="A1607">
            <v>102977.51</v>
          </cell>
          <cell r="B1607" t="str">
            <v>BS</v>
          </cell>
          <cell r="C1607">
            <v>7.5</v>
          </cell>
          <cell r="D1607">
            <v>0</v>
          </cell>
          <cell r="E1607">
            <v>7.5</v>
          </cell>
          <cell r="F1607">
            <v>7.65</v>
          </cell>
          <cell r="G1607">
            <v>7.86</v>
          </cell>
          <cell r="H1607">
            <v>8.4600000000000009</v>
          </cell>
          <cell r="I1607">
            <v>8.91</v>
          </cell>
        </row>
        <row r="1608">
          <cell r="A1608">
            <v>102980</v>
          </cell>
          <cell r="B1608">
            <v>0</v>
          </cell>
          <cell r="C1608">
            <v>7.5</v>
          </cell>
          <cell r="D1608">
            <v>0</v>
          </cell>
          <cell r="E1608">
            <v>7.5</v>
          </cell>
          <cell r="F1608">
            <v>7.65</v>
          </cell>
          <cell r="G1608">
            <v>7.86</v>
          </cell>
          <cell r="H1608">
            <v>8.4600000000000009</v>
          </cell>
          <cell r="I1608">
            <v>8.91</v>
          </cell>
        </row>
        <row r="1609">
          <cell r="A1609">
            <v>102990</v>
          </cell>
          <cell r="B1609">
            <v>0</v>
          </cell>
          <cell r="C1609">
            <v>7.5</v>
          </cell>
          <cell r="D1609">
            <v>0</v>
          </cell>
          <cell r="E1609">
            <v>7.5</v>
          </cell>
          <cell r="F1609">
            <v>7.65</v>
          </cell>
          <cell r="G1609">
            <v>7.86</v>
          </cell>
          <cell r="H1609">
            <v>8.4600000000000009</v>
          </cell>
          <cell r="I1609">
            <v>8.91</v>
          </cell>
        </row>
        <row r="1610">
          <cell r="A1610">
            <v>103000</v>
          </cell>
          <cell r="B1610">
            <v>0</v>
          </cell>
          <cell r="C1610">
            <v>7.5</v>
          </cell>
          <cell r="D1610">
            <v>0</v>
          </cell>
          <cell r="E1610">
            <v>7.5</v>
          </cell>
          <cell r="F1610">
            <v>7.65</v>
          </cell>
          <cell r="G1610">
            <v>7.86</v>
          </cell>
          <cell r="H1610">
            <v>8.4600000000000009</v>
          </cell>
          <cell r="I1610">
            <v>8.91</v>
          </cell>
        </row>
        <row r="1629">
          <cell r="A1629">
            <v>103000</v>
          </cell>
          <cell r="B1629">
            <v>0</v>
          </cell>
          <cell r="C1629">
            <v>7.5</v>
          </cell>
          <cell r="D1629">
            <v>0</v>
          </cell>
          <cell r="E1629">
            <v>7.5</v>
          </cell>
          <cell r="F1629">
            <v>7.65</v>
          </cell>
          <cell r="G1629">
            <v>7.86</v>
          </cell>
          <cell r="H1629">
            <v>8.4600000000000009</v>
          </cell>
          <cell r="I1629">
            <v>8.91</v>
          </cell>
        </row>
        <row r="1630">
          <cell r="A1630">
            <v>103004.18</v>
          </cell>
          <cell r="B1630" t="str">
            <v>PX</v>
          </cell>
          <cell r="C1630">
            <v>7.5</v>
          </cell>
          <cell r="D1630">
            <v>0</v>
          </cell>
          <cell r="E1630">
            <v>7.5</v>
          </cell>
          <cell r="F1630">
            <v>7.65</v>
          </cell>
          <cell r="G1630">
            <v>7.86</v>
          </cell>
          <cell r="H1630">
            <v>8.4600000000000009</v>
          </cell>
          <cell r="I1630">
            <v>8.91</v>
          </cell>
        </row>
        <row r="1631">
          <cell r="A1631">
            <v>103010</v>
          </cell>
          <cell r="B1631">
            <v>0</v>
          </cell>
          <cell r="C1631">
            <v>7.5</v>
          </cell>
          <cell r="D1631">
            <v>0.08</v>
          </cell>
          <cell r="E1631">
            <v>7.58</v>
          </cell>
          <cell r="F1631">
            <v>7.73</v>
          </cell>
          <cell r="G1631">
            <v>7.94</v>
          </cell>
          <cell r="H1631">
            <v>8.5400000000000009</v>
          </cell>
          <cell r="I1631">
            <v>8.99</v>
          </cell>
        </row>
        <row r="1632">
          <cell r="A1632">
            <v>103020</v>
          </cell>
          <cell r="B1632">
            <v>0</v>
          </cell>
          <cell r="C1632">
            <v>7.5</v>
          </cell>
          <cell r="D1632">
            <v>0.23</v>
          </cell>
          <cell r="E1632">
            <v>7.73</v>
          </cell>
          <cell r="F1632">
            <v>7.8800000000000008</v>
          </cell>
          <cell r="G1632">
            <v>8.0900000000000016</v>
          </cell>
          <cell r="H1632">
            <v>8.6900000000000013</v>
          </cell>
          <cell r="I1632">
            <v>9.14</v>
          </cell>
        </row>
        <row r="1633">
          <cell r="A1633">
            <v>103024.18</v>
          </cell>
          <cell r="B1633" t="str">
            <v>PC</v>
          </cell>
          <cell r="C1633">
            <v>7.5</v>
          </cell>
          <cell r="D1633">
            <v>0.3</v>
          </cell>
          <cell r="E1633">
            <v>7.8</v>
          </cell>
          <cell r="F1633">
            <v>7.95</v>
          </cell>
          <cell r="G1633">
            <v>8.16</v>
          </cell>
          <cell r="H1633">
            <v>8.76</v>
          </cell>
          <cell r="I1633">
            <v>9.2099999999999991</v>
          </cell>
        </row>
        <row r="1634">
          <cell r="A1634">
            <v>103030</v>
          </cell>
          <cell r="B1634">
            <v>0</v>
          </cell>
          <cell r="C1634">
            <v>7.5</v>
          </cell>
          <cell r="D1634">
            <v>0.38</v>
          </cell>
          <cell r="E1634">
            <v>7.88</v>
          </cell>
          <cell r="F1634">
            <v>8.0299999999999994</v>
          </cell>
          <cell r="G1634">
            <v>8.24</v>
          </cell>
          <cell r="H1634">
            <v>8.84</v>
          </cell>
          <cell r="I1634">
            <v>9.2899999999999991</v>
          </cell>
        </row>
        <row r="1635">
          <cell r="A1635">
            <v>103030.85</v>
          </cell>
          <cell r="B1635" t="str">
            <v>PY</v>
          </cell>
          <cell r="C1635">
            <v>7.5</v>
          </cell>
          <cell r="D1635">
            <v>0.4</v>
          </cell>
          <cell r="E1635">
            <v>7.9</v>
          </cell>
          <cell r="F1635">
            <v>8.0500000000000007</v>
          </cell>
          <cell r="G1635">
            <v>8.2600000000000016</v>
          </cell>
          <cell r="H1635">
            <v>8.8600000000000012</v>
          </cell>
          <cell r="I1635">
            <v>9.31</v>
          </cell>
        </row>
        <row r="1636">
          <cell r="A1636">
            <v>103040</v>
          </cell>
          <cell r="B1636">
            <v>0</v>
          </cell>
          <cell r="C1636">
            <v>7.5</v>
          </cell>
          <cell r="D1636">
            <v>0.53</v>
          </cell>
          <cell r="E1636">
            <v>8.0299999999999994</v>
          </cell>
          <cell r="F1636">
            <v>8.18</v>
          </cell>
          <cell r="G1636">
            <v>8.39</v>
          </cell>
          <cell r="H1636">
            <v>8.99</v>
          </cell>
          <cell r="I1636">
            <v>9.44</v>
          </cell>
        </row>
        <row r="1637">
          <cell r="A1637">
            <v>103044.18</v>
          </cell>
          <cell r="B1637" t="str">
            <v>MSE</v>
          </cell>
          <cell r="C1637">
            <v>7.5</v>
          </cell>
          <cell r="D1637">
            <v>0.6</v>
          </cell>
          <cell r="E1637">
            <v>8.1</v>
          </cell>
          <cell r="F1637">
            <v>8.25</v>
          </cell>
          <cell r="G1637">
            <v>8.4600000000000009</v>
          </cell>
          <cell r="H1637">
            <v>9.06</v>
          </cell>
          <cell r="I1637">
            <v>9.51</v>
          </cell>
        </row>
        <row r="1638">
          <cell r="A1638">
            <v>103050</v>
          </cell>
          <cell r="B1638">
            <v>0</v>
          </cell>
          <cell r="C1638">
            <v>7.5</v>
          </cell>
          <cell r="D1638">
            <v>0.6</v>
          </cell>
          <cell r="E1638">
            <v>8.1</v>
          </cell>
          <cell r="F1638">
            <v>8.25</v>
          </cell>
          <cell r="G1638">
            <v>8.4600000000000009</v>
          </cell>
          <cell r="H1638">
            <v>9.06</v>
          </cell>
          <cell r="I1638">
            <v>9.51</v>
          </cell>
        </row>
        <row r="1639">
          <cell r="A1639">
            <v>103060</v>
          </cell>
          <cell r="B1639">
            <v>0</v>
          </cell>
          <cell r="C1639">
            <v>7.5</v>
          </cell>
          <cell r="D1639">
            <v>0.6</v>
          </cell>
          <cell r="E1639">
            <v>8.1</v>
          </cell>
          <cell r="F1639">
            <v>8.25</v>
          </cell>
          <cell r="G1639">
            <v>8.4600000000000009</v>
          </cell>
          <cell r="H1639">
            <v>9.06</v>
          </cell>
          <cell r="I1639">
            <v>9.51</v>
          </cell>
        </row>
        <row r="1640">
          <cell r="A1640">
            <v>103070</v>
          </cell>
          <cell r="B1640">
            <v>0</v>
          </cell>
          <cell r="C1640">
            <v>7.5</v>
          </cell>
          <cell r="D1640">
            <v>0.6</v>
          </cell>
          <cell r="E1640">
            <v>8.1</v>
          </cell>
          <cell r="F1640">
            <v>8.25</v>
          </cell>
          <cell r="G1640">
            <v>8.4600000000000009</v>
          </cell>
          <cell r="H1640">
            <v>9.06</v>
          </cell>
          <cell r="I1640">
            <v>9.51</v>
          </cell>
        </row>
        <row r="1641">
          <cell r="A1641">
            <v>103080</v>
          </cell>
          <cell r="B1641">
            <v>0</v>
          </cell>
          <cell r="C1641">
            <v>7.5</v>
          </cell>
          <cell r="D1641">
            <v>0.6</v>
          </cell>
          <cell r="E1641">
            <v>8.1</v>
          </cell>
          <cell r="F1641">
            <v>8.25</v>
          </cell>
          <cell r="G1641">
            <v>8.4600000000000009</v>
          </cell>
          <cell r="H1641">
            <v>9.06</v>
          </cell>
          <cell r="I1641">
            <v>9.51</v>
          </cell>
        </row>
        <row r="1642">
          <cell r="A1642">
            <v>103090</v>
          </cell>
          <cell r="B1642">
            <v>0</v>
          </cell>
          <cell r="C1642">
            <v>7.5</v>
          </cell>
          <cell r="D1642">
            <v>0.6</v>
          </cell>
          <cell r="E1642">
            <v>8.1</v>
          </cell>
          <cell r="F1642">
            <v>8.25</v>
          </cell>
          <cell r="G1642">
            <v>8.4600000000000009</v>
          </cell>
          <cell r="H1642">
            <v>9.06</v>
          </cell>
          <cell r="I1642">
            <v>9.51</v>
          </cell>
        </row>
        <row r="1643">
          <cell r="A1643">
            <v>103100</v>
          </cell>
          <cell r="B1643">
            <v>0</v>
          </cell>
          <cell r="C1643">
            <v>7.5</v>
          </cell>
          <cell r="D1643">
            <v>0.6</v>
          </cell>
          <cell r="E1643">
            <v>8.1</v>
          </cell>
          <cell r="F1643">
            <v>8.25</v>
          </cell>
          <cell r="G1643">
            <v>8.4600000000000009</v>
          </cell>
          <cell r="H1643">
            <v>9.06</v>
          </cell>
          <cell r="I1643">
            <v>9.51</v>
          </cell>
        </row>
        <row r="1644">
          <cell r="A1644">
            <v>103110</v>
          </cell>
          <cell r="B1644">
            <v>0</v>
          </cell>
          <cell r="C1644">
            <v>7.5</v>
          </cell>
          <cell r="D1644">
            <v>0.6</v>
          </cell>
          <cell r="E1644">
            <v>8.1</v>
          </cell>
          <cell r="F1644">
            <v>8.25</v>
          </cell>
          <cell r="G1644">
            <v>8.4600000000000009</v>
          </cell>
          <cell r="H1644">
            <v>9.06</v>
          </cell>
          <cell r="I1644">
            <v>9.51</v>
          </cell>
        </row>
        <row r="1645">
          <cell r="A1645">
            <v>103120</v>
          </cell>
          <cell r="B1645">
            <v>0</v>
          </cell>
          <cell r="C1645">
            <v>7.5</v>
          </cell>
          <cell r="D1645">
            <v>0.6</v>
          </cell>
          <cell r="E1645">
            <v>8.1</v>
          </cell>
          <cell r="F1645">
            <v>8.25</v>
          </cell>
          <cell r="G1645">
            <v>8.4600000000000009</v>
          </cell>
          <cell r="H1645">
            <v>9.06</v>
          </cell>
          <cell r="I1645">
            <v>9.51</v>
          </cell>
        </row>
        <row r="1646">
          <cell r="A1646">
            <v>103130</v>
          </cell>
          <cell r="B1646">
            <v>0</v>
          </cell>
          <cell r="C1646">
            <v>7.5</v>
          </cell>
          <cell r="D1646">
            <v>0.6</v>
          </cell>
          <cell r="E1646">
            <v>8.1</v>
          </cell>
          <cell r="F1646">
            <v>8.25</v>
          </cell>
          <cell r="G1646">
            <v>8.4600000000000009</v>
          </cell>
          <cell r="H1646">
            <v>9.06</v>
          </cell>
          <cell r="I1646">
            <v>9.51</v>
          </cell>
        </row>
        <row r="1647">
          <cell r="A1647">
            <v>103140</v>
          </cell>
          <cell r="B1647">
            <v>0</v>
          </cell>
          <cell r="C1647">
            <v>7.5</v>
          </cell>
          <cell r="D1647">
            <v>0.6</v>
          </cell>
          <cell r="E1647">
            <v>8.1</v>
          </cell>
          <cell r="F1647">
            <v>8.25</v>
          </cell>
          <cell r="G1647">
            <v>8.4600000000000009</v>
          </cell>
          <cell r="H1647">
            <v>9.06</v>
          </cell>
          <cell r="I1647">
            <v>9.51</v>
          </cell>
        </row>
        <row r="1648">
          <cell r="A1648">
            <v>103150</v>
          </cell>
          <cell r="B1648">
            <v>0</v>
          </cell>
          <cell r="C1648">
            <v>7.5</v>
          </cell>
          <cell r="D1648">
            <v>0.6</v>
          </cell>
          <cell r="E1648">
            <v>8.1</v>
          </cell>
          <cell r="F1648">
            <v>8.25</v>
          </cell>
          <cell r="G1648">
            <v>8.4600000000000009</v>
          </cell>
          <cell r="H1648">
            <v>9.06</v>
          </cell>
          <cell r="I1648">
            <v>9.51</v>
          </cell>
        </row>
        <row r="1649">
          <cell r="A1649">
            <v>103160</v>
          </cell>
          <cell r="B1649">
            <v>0</v>
          </cell>
          <cell r="C1649">
            <v>7.5</v>
          </cell>
          <cell r="D1649">
            <v>0.6</v>
          </cell>
          <cell r="E1649">
            <v>8.1</v>
          </cell>
          <cell r="F1649">
            <v>8.25</v>
          </cell>
          <cell r="G1649">
            <v>8.4600000000000009</v>
          </cell>
          <cell r="H1649">
            <v>9.06</v>
          </cell>
          <cell r="I1649">
            <v>9.51</v>
          </cell>
        </row>
        <row r="1650">
          <cell r="A1650">
            <v>103170</v>
          </cell>
          <cell r="B1650">
            <v>0</v>
          </cell>
          <cell r="C1650">
            <v>7.5</v>
          </cell>
          <cell r="D1650">
            <v>0.6</v>
          </cell>
          <cell r="E1650">
            <v>8.1</v>
          </cell>
          <cell r="F1650">
            <v>8.25</v>
          </cell>
          <cell r="G1650">
            <v>8.4600000000000009</v>
          </cell>
          <cell r="H1650">
            <v>9.06</v>
          </cell>
          <cell r="I1650">
            <v>9.51</v>
          </cell>
        </row>
        <row r="1651">
          <cell r="A1651">
            <v>103180</v>
          </cell>
          <cell r="B1651">
            <v>0</v>
          </cell>
          <cell r="C1651">
            <v>7.5</v>
          </cell>
          <cell r="D1651">
            <v>0.6</v>
          </cell>
          <cell r="E1651">
            <v>8.1</v>
          </cell>
          <cell r="F1651">
            <v>8.25</v>
          </cell>
          <cell r="G1651">
            <v>8.4600000000000009</v>
          </cell>
          <cell r="H1651">
            <v>9.06</v>
          </cell>
          <cell r="I1651">
            <v>9.51</v>
          </cell>
        </row>
        <row r="1652">
          <cell r="A1652">
            <v>103190</v>
          </cell>
          <cell r="B1652">
            <v>0</v>
          </cell>
          <cell r="C1652">
            <v>7.5</v>
          </cell>
          <cell r="D1652">
            <v>0.6</v>
          </cell>
          <cell r="E1652">
            <v>8.1</v>
          </cell>
          <cell r="F1652">
            <v>8.25</v>
          </cell>
          <cell r="G1652">
            <v>8.4600000000000009</v>
          </cell>
          <cell r="H1652">
            <v>9.06</v>
          </cell>
          <cell r="I1652">
            <v>9.51</v>
          </cell>
        </row>
        <row r="1653">
          <cell r="A1653">
            <v>103200</v>
          </cell>
          <cell r="B1653">
            <v>0</v>
          </cell>
          <cell r="C1653">
            <v>7.5</v>
          </cell>
          <cell r="D1653">
            <v>0.6</v>
          </cell>
          <cell r="E1653">
            <v>8.1</v>
          </cell>
          <cell r="F1653">
            <v>8.25</v>
          </cell>
          <cell r="G1653">
            <v>8.4600000000000009</v>
          </cell>
          <cell r="H1653">
            <v>9.06</v>
          </cell>
          <cell r="I1653">
            <v>9.51</v>
          </cell>
        </row>
        <row r="1654">
          <cell r="A1654">
            <v>103210</v>
          </cell>
          <cell r="B1654">
            <v>0</v>
          </cell>
          <cell r="C1654">
            <v>7.5</v>
          </cell>
          <cell r="D1654">
            <v>0.6</v>
          </cell>
          <cell r="E1654">
            <v>8.1</v>
          </cell>
          <cell r="F1654">
            <v>8.25</v>
          </cell>
          <cell r="G1654">
            <v>8.4600000000000009</v>
          </cell>
          <cell r="H1654">
            <v>9.06</v>
          </cell>
          <cell r="I1654">
            <v>9.51</v>
          </cell>
        </row>
        <row r="1655">
          <cell r="A1655">
            <v>103220</v>
          </cell>
          <cell r="B1655">
            <v>0</v>
          </cell>
          <cell r="C1655">
            <v>7.5</v>
          </cell>
          <cell r="D1655">
            <v>0.6</v>
          </cell>
          <cell r="E1655">
            <v>8.1</v>
          </cell>
          <cell r="F1655">
            <v>8.25</v>
          </cell>
          <cell r="G1655">
            <v>8.4600000000000009</v>
          </cell>
          <cell r="H1655">
            <v>9.06</v>
          </cell>
          <cell r="I1655">
            <v>9.51</v>
          </cell>
        </row>
        <row r="1656">
          <cell r="A1656">
            <v>103230</v>
          </cell>
          <cell r="B1656">
            <v>0</v>
          </cell>
          <cell r="C1656">
            <v>7.5</v>
          </cell>
          <cell r="D1656">
            <v>0.6</v>
          </cell>
          <cell r="E1656">
            <v>8.1</v>
          </cell>
          <cell r="F1656">
            <v>8.25</v>
          </cell>
          <cell r="G1656">
            <v>8.4600000000000009</v>
          </cell>
          <cell r="H1656">
            <v>9.06</v>
          </cell>
          <cell r="I1656">
            <v>9.51</v>
          </cell>
        </row>
        <row r="1657">
          <cell r="A1657">
            <v>103240</v>
          </cell>
          <cell r="B1657">
            <v>0</v>
          </cell>
          <cell r="C1657">
            <v>7.5</v>
          </cell>
          <cell r="D1657">
            <v>0.6</v>
          </cell>
          <cell r="E1657">
            <v>8.1</v>
          </cell>
          <cell r="F1657">
            <v>8.25</v>
          </cell>
          <cell r="G1657">
            <v>8.4600000000000009</v>
          </cell>
          <cell r="H1657">
            <v>9.06</v>
          </cell>
          <cell r="I1657">
            <v>9.51</v>
          </cell>
        </row>
        <row r="1658">
          <cell r="A1658">
            <v>103250</v>
          </cell>
          <cell r="B1658">
            <v>0</v>
          </cell>
          <cell r="C1658">
            <v>7.5</v>
          </cell>
          <cell r="D1658">
            <v>0.6</v>
          </cell>
          <cell r="E1658">
            <v>8.1</v>
          </cell>
          <cell r="F1658">
            <v>8.25</v>
          </cell>
          <cell r="G1658">
            <v>8.4600000000000009</v>
          </cell>
          <cell r="H1658">
            <v>9.06</v>
          </cell>
          <cell r="I1658">
            <v>9.51</v>
          </cell>
        </row>
        <row r="1659">
          <cell r="A1659">
            <v>103260</v>
          </cell>
          <cell r="B1659">
            <v>0</v>
          </cell>
          <cell r="C1659">
            <v>7.5</v>
          </cell>
          <cell r="D1659">
            <v>0.6</v>
          </cell>
          <cell r="E1659">
            <v>8.1</v>
          </cell>
          <cell r="F1659">
            <v>8.25</v>
          </cell>
          <cell r="G1659">
            <v>8.4600000000000009</v>
          </cell>
          <cell r="H1659">
            <v>9.06</v>
          </cell>
          <cell r="I1659">
            <v>9.51</v>
          </cell>
        </row>
        <row r="1660">
          <cell r="A1660">
            <v>103270</v>
          </cell>
          <cell r="B1660">
            <v>0</v>
          </cell>
          <cell r="C1660">
            <v>7.5</v>
          </cell>
          <cell r="D1660">
            <v>0.6</v>
          </cell>
          <cell r="E1660">
            <v>8.1</v>
          </cell>
          <cell r="F1660">
            <v>8.25</v>
          </cell>
          <cell r="G1660">
            <v>8.4600000000000009</v>
          </cell>
          <cell r="H1660">
            <v>9.06</v>
          </cell>
          <cell r="I1660">
            <v>9.51</v>
          </cell>
        </row>
        <row r="1661">
          <cell r="A1661">
            <v>103280</v>
          </cell>
          <cell r="B1661">
            <v>0</v>
          </cell>
          <cell r="C1661">
            <v>7.5</v>
          </cell>
          <cell r="D1661">
            <v>0.6</v>
          </cell>
          <cell r="E1661">
            <v>8.1</v>
          </cell>
          <cell r="F1661">
            <v>8.25</v>
          </cell>
          <cell r="G1661">
            <v>8.4600000000000009</v>
          </cell>
          <cell r="H1661">
            <v>9.06</v>
          </cell>
          <cell r="I1661">
            <v>9.51</v>
          </cell>
        </row>
        <row r="1662">
          <cell r="A1662">
            <v>103290</v>
          </cell>
          <cell r="B1662">
            <v>0</v>
          </cell>
          <cell r="C1662">
            <v>7.5</v>
          </cell>
          <cell r="D1662">
            <v>0.6</v>
          </cell>
          <cell r="E1662">
            <v>8.1</v>
          </cell>
          <cell r="F1662">
            <v>8.25</v>
          </cell>
          <cell r="G1662">
            <v>8.4600000000000009</v>
          </cell>
          <cell r="H1662">
            <v>9.06</v>
          </cell>
          <cell r="I1662">
            <v>9.51</v>
          </cell>
        </row>
        <row r="1663">
          <cell r="A1663">
            <v>103300</v>
          </cell>
          <cell r="B1663">
            <v>0</v>
          </cell>
          <cell r="C1663">
            <v>7.5</v>
          </cell>
          <cell r="D1663">
            <v>0.6</v>
          </cell>
          <cell r="E1663">
            <v>8.1</v>
          </cell>
          <cell r="F1663">
            <v>8.25</v>
          </cell>
          <cell r="G1663">
            <v>8.4600000000000009</v>
          </cell>
          <cell r="H1663">
            <v>9.06</v>
          </cell>
          <cell r="I1663">
            <v>9.51</v>
          </cell>
        </row>
        <row r="1664">
          <cell r="A1664">
            <v>103310</v>
          </cell>
          <cell r="B1664">
            <v>0</v>
          </cell>
          <cell r="C1664">
            <v>7.5</v>
          </cell>
          <cell r="D1664">
            <v>0.6</v>
          </cell>
          <cell r="E1664">
            <v>8.1</v>
          </cell>
          <cell r="F1664">
            <v>8.25</v>
          </cell>
          <cell r="G1664">
            <v>8.4600000000000009</v>
          </cell>
          <cell r="H1664">
            <v>9.06</v>
          </cell>
          <cell r="I1664">
            <v>9.51</v>
          </cell>
        </row>
        <row r="1665">
          <cell r="A1665">
            <v>103320</v>
          </cell>
          <cell r="B1665">
            <v>0</v>
          </cell>
          <cell r="C1665">
            <v>7.5</v>
          </cell>
          <cell r="D1665">
            <v>0.6</v>
          </cell>
          <cell r="E1665">
            <v>8.1</v>
          </cell>
          <cell r="F1665">
            <v>8.25</v>
          </cell>
          <cell r="G1665">
            <v>8.4600000000000009</v>
          </cell>
          <cell r="H1665">
            <v>9.06</v>
          </cell>
          <cell r="I1665">
            <v>9.51</v>
          </cell>
        </row>
        <row r="1666">
          <cell r="A1666">
            <v>103328.07</v>
          </cell>
          <cell r="B1666" t="str">
            <v>MSE</v>
          </cell>
          <cell r="C1666">
            <v>7.5</v>
          </cell>
          <cell r="D1666">
            <v>0.6</v>
          </cell>
          <cell r="E1666">
            <v>8.1</v>
          </cell>
          <cell r="F1666">
            <v>8.25</v>
          </cell>
          <cell r="G1666">
            <v>8.4600000000000009</v>
          </cell>
          <cell r="H1666">
            <v>9.06</v>
          </cell>
          <cell r="I1666">
            <v>9.51</v>
          </cell>
        </row>
        <row r="1667">
          <cell r="A1667">
            <v>103330</v>
          </cell>
          <cell r="B1667">
            <v>0</v>
          </cell>
          <cell r="C1667">
            <v>7.5</v>
          </cell>
          <cell r="D1667">
            <v>0.56999999999999995</v>
          </cell>
          <cell r="E1667">
            <v>8.07</v>
          </cell>
          <cell r="F1667">
            <v>8.2200000000000006</v>
          </cell>
          <cell r="G1667">
            <v>8.4300000000000015</v>
          </cell>
          <cell r="H1667">
            <v>9.0300000000000011</v>
          </cell>
          <cell r="I1667">
            <v>9.48</v>
          </cell>
        </row>
        <row r="1668">
          <cell r="A1668">
            <v>103340</v>
          </cell>
          <cell r="B1668">
            <v>0</v>
          </cell>
          <cell r="C1668">
            <v>7.5</v>
          </cell>
          <cell r="D1668">
            <v>0.42</v>
          </cell>
          <cell r="E1668">
            <v>7.92</v>
          </cell>
          <cell r="F1668">
            <v>8.07</v>
          </cell>
          <cell r="G1668">
            <v>8.2800000000000011</v>
          </cell>
          <cell r="H1668">
            <v>8.8800000000000008</v>
          </cell>
          <cell r="I1668">
            <v>9.33</v>
          </cell>
        </row>
        <row r="1669">
          <cell r="A1669">
            <v>103341.4</v>
          </cell>
          <cell r="B1669" t="str">
            <v>PY</v>
          </cell>
          <cell r="C1669">
            <v>7.5</v>
          </cell>
          <cell r="D1669">
            <v>0.4</v>
          </cell>
          <cell r="E1669">
            <v>7.9</v>
          </cell>
          <cell r="F1669">
            <v>8.0500000000000007</v>
          </cell>
          <cell r="G1669">
            <v>8.2600000000000016</v>
          </cell>
          <cell r="H1669">
            <v>8.8600000000000012</v>
          </cell>
          <cell r="I1669">
            <v>9.31</v>
          </cell>
        </row>
        <row r="1670">
          <cell r="A1670">
            <v>103348.07</v>
          </cell>
          <cell r="B1670" t="str">
            <v>PT</v>
          </cell>
          <cell r="C1670">
            <v>7.5</v>
          </cell>
          <cell r="D1670">
            <v>0.3</v>
          </cell>
          <cell r="E1670">
            <v>7.8</v>
          </cell>
          <cell r="F1670">
            <v>7.95</v>
          </cell>
          <cell r="G1670">
            <v>8.16</v>
          </cell>
          <cell r="H1670">
            <v>8.76</v>
          </cell>
          <cell r="I1670">
            <v>9.2099999999999991</v>
          </cell>
        </row>
        <row r="1671">
          <cell r="A1671">
            <v>103350</v>
          </cell>
          <cell r="B1671">
            <v>0</v>
          </cell>
          <cell r="C1671">
            <v>7.5</v>
          </cell>
          <cell r="D1671">
            <v>0.27</v>
          </cell>
          <cell r="E1671">
            <v>7.77</v>
          </cell>
          <cell r="F1671">
            <v>7.92</v>
          </cell>
          <cell r="G1671">
            <v>8.1300000000000008</v>
          </cell>
          <cell r="H1671">
            <v>8.73</v>
          </cell>
          <cell r="I1671">
            <v>9.18</v>
          </cell>
        </row>
        <row r="1672">
          <cell r="A1672">
            <v>103360</v>
          </cell>
          <cell r="B1672">
            <v>0</v>
          </cell>
          <cell r="C1672">
            <v>7.5</v>
          </cell>
          <cell r="D1672">
            <v>0.12</v>
          </cell>
          <cell r="E1672">
            <v>7.62</v>
          </cell>
          <cell r="F1672">
            <v>7.7700000000000005</v>
          </cell>
          <cell r="G1672">
            <v>7.98</v>
          </cell>
          <cell r="H1672">
            <v>8.58</v>
          </cell>
          <cell r="I1672">
            <v>9.0299999999999994</v>
          </cell>
        </row>
        <row r="1673">
          <cell r="A1673">
            <v>103368.07</v>
          </cell>
          <cell r="B1673" t="str">
            <v>PX</v>
          </cell>
          <cell r="C1673">
            <v>7.5</v>
          </cell>
          <cell r="D1673">
            <v>0</v>
          </cell>
          <cell r="E1673">
            <v>7.5</v>
          </cell>
          <cell r="F1673">
            <v>7.65</v>
          </cell>
          <cell r="G1673">
            <v>7.86</v>
          </cell>
          <cell r="H1673">
            <v>8.4600000000000009</v>
          </cell>
          <cell r="I1673">
            <v>8.91</v>
          </cell>
        </row>
        <row r="1674">
          <cell r="A1674">
            <v>103370</v>
          </cell>
          <cell r="B1674">
            <v>0</v>
          </cell>
          <cell r="C1674">
            <v>7.5</v>
          </cell>
          <cell r="D1674">
            <v>0</v>
          </cell>
          <cell r="E1674">
            <v>7.5</v>
          </cell>
          <cell r="F1674">
            <v>7.65</v>
          </cell>
          <cell r="G1674">
            <v>7.86</v>
          </cell>
          <cell r="H1674">
            <v>8.4600000000000009</v>
          </cell>
          <cell r="I1674">
            <v>8.91</v>
          </cell>
        </row>
        <row r="1675">
          <cell r="A1675">
            <v>103380</v>
          </cell>
          <cell r="B1675">
            <v>0</v>
          </cell>
          <cell r="C1675">
            <v>7.5</v>
          </cell>
          <cell r="D1675">
            <v>0</v>
          </cell>
          <cell r="E1675">
            <v>7.5</v>
          </cell>
          <cell r="F1675">
            <v>7.65</v>
          </cell>
          <cell r="G1675">
            <v>7.86</v>
          </cell>
          <cell r="H1675">
            <v>8.4600000000000009</v>
          </cell>
          <cell r="I1675">
            <v>8.91</v>
          </cell>
        </row>
        <row r="1676">
          <cell r="A1676">
            <v>103390</v>
          </cell>
          <cell r="B1676">
            <v>0</v>
          </cell>
          <cell r="C1676">
            <v>7.5</v>
          </cell>
          <cell r="D1676">
            <v>0</v>
          </cell>
          <cell r="E1676">
            <v>7.5</v>
          </cell>
          <cell r="F1676">
            <v>7.65</v>
          </cell>
          <cell r="G1676">
            <v>7.86</v>
          </cell>
          <cell r="H1676">
            <v>8.4600000000000009</v>
          </cell>
          <cell r="I1676">
            <v>8.91</v>
          </cell>
        </row>
        <row r="1677">
          <cell r="A1677">
            <v>103394.74</v>
          </cell>
          <cell r="B1677" t="str">
            <v>BS</v>
          </cell>
          <cell r="C1677">
            <v>7.5</v>
          </cell>
          <cell r="D1677">
            <v>0</v>
          </cell>
          <cell r="E1677">
            <v>7.5</v>
          </cell>
          <cell r="F1677">
            <v>7.65</v>
          </cell>
          <cell r="G1677">
            <v>7.86</v>
          </cell>
          <cell r="H1677">
            <v>8.4600000000000009</v>
          </cell>
          <cell r="I1677">
            <v>8.91</v>
          </cell>
        </row>
        <row r="1678">
          <cell r="A1678">
            <v>103400</v>
          </cell>
          <cell r="B1678">
            <v>0</v>
          </cell>
          <cell r="C1678">
            <v>7.5</v>
          </cell>
          <cell r="D1678">
            <v>0</v>
          </cell>
          <cell r="E1678">
            <v>7.5</v>
          </cell>
          <cell r="F1678">
            <v>7.65</v>
          </cell>
          <cell r="G1678">
            <v>7.86</v>
          </cell>
          <cell r="H1678">
            <v>8.4600000000000009</v>
          </cell>
          <cell r="I1678">
            <v>8.91</v>
          </cell>
        </row>
        <row r="1679">
          <cell r="A1679">
            <v>103410</v>
          </cell>
          <cell r="B1679">
            <v>0</v>
          </cell>
          <cell r="C1679">
            <v>7.5</v>
          </cell>
          <cell r="D1679">
            <v>0</v>
          </cell>
          <cell r="E1679">
            <v>7.5</v>
          </cell>
          <cell r="F1679">
            <v>7.65</v>
          </cell>
          <cell r="G1679">
            <v>7.86</v>
          </cell>
          <cell r="H1679">
            <v>8.4600000000000009</v>
          </cell>
          <cell r="I1679">
            <v>8.91</v>
          </cell>
        </row>
        <row r="1680">
          <cell r="A1680">
            <v>103420</v>
          </cell>
          <cell r="B1680">
            <v>0</v>
          </cell>
          <cell r="C1680">
            <v>7.5</v>
          </cell>
          <cell r="D1680">
            <v>0</v>
          </cell>
          <cell r="E1680">
            <v>7.5</v>
          </cell>
          <cell r="F1680">
            <v>7.65</v>
          </cell>
          <cell r="G1680">
            <v>7.86</v>
          </cell>
          <cell r="H1680">
            <v>8.4600000000000009</v>
          </cell>
          <cell r="I1680">
            <v>8.91</v>
          </cell>
        </row>
        <row r="1681">
          <cell r="A1681">
            <v>103430</v>
          </cell>
          <cell r="B1681">
            <v>0</v>
          </cell>
          <cell r="C1681">
            <v>7.5</v>
          </cell>
          <cell r="D1681">
            <v>0</v>
          </cell>
          <cell r="E1681">
            <v>7.5</v>
          </cell>
          <cell r="F1681">
            <v>7.65</v>
          </cell>
          <cell r="G1681">
            <v>7.86</v>
          </cell>
          <cell r="H1681">
            <v>8.4600000000000009</v>
          </cell>
          <cell r="I1681">
            <v>8.91</v>
          </cell>
        </row>
        <row r="1682">
          <cell r="A1682">
            <v>103440</v>
          </cell>
          <cell r="B1682">
            <v>0</v>
          </cell>
          <cell r="C1682">
            <v>7.5</v>
          </cell>
          <cell r="D1682">
            <v>0</v>
          </cell>
          <cell r="E1682">
            <v>7.5</v>
          </cell>
          <cell r="F1682">
            <v>7.65</v>
          </cell>
          <cell r="G1682">
            <v>7.86</v>
          </cell>
          <cell r="H1682">
            <v>8.4600000000000009</v>
          </cell>
          <cell r="I1682">
            <v>8.91</v>
          </cell>
        </row>
        <row r="1683">
          <cell r="A1683">
            <v>103450</v>
          </cell>
          <cell r="B1683">
            <v>0</v>
          </cell>
          <cell r="C1683">
            <v>7.5</v>
          </cell>
          <cell r="D1683">
            <v>0</v>
          </cell>
          <cell r="E1683">
            <v>7.5</v>
          </cell>
          <cell r="F1683">
            <v>7.65</v>
          </cell>
          <cell r="G1683">
            <v>7.86</v>
          </cell>
          <cell r="H1683">
            <v>8.4600000000000009</v>
          </cell>
          <cell r="I1683">
            <v>8.91</v>
          </cell>
        </row>
        <row r="1684">
          <cell r="A1684">
            <v>103460</v>
          </cell>
          <cell r="B1684">
            <v>0</v>
          </cell>
          <cell r="C1684">
            <v>7.5</v>
          </cell>
          <cell r="D1684">
            <v>0</v>
          </cell>
          <cell r="E1684">
            <v>7.5</v>
          </cell>
          <cell r="F1684">
            <v>7.65</v>
          </cell>
          <cell r="G1684">
            <v>7.86</v>
          </cell>
          <cell r="H1684">
            <v>8.4600000000000009</v>
          </cell>
          <cell r="I1684">
            <v>8.91</v>
          </cell>
        </row>
        <row r="1685">
          <cell r="A1685">
            <v>103470</v>
          </cell>
          <cell r="B1685">
            <v>0</v>
          </cell>
          <cell r="C1685">
            <v>7.5</v>
          </cell>
          <cell r="D1685">
            <v>0</v>
          </cell>
          <cell r="E1685">
            <v>7.5</v>
          </cell>
          <cell r="F1685">
            <v>7.65</v>
          </cell>
          <cell r="G1685">
            <v>7.86</v>
          </cell>
          <cell r="H1685">
            <v>8.4600000000000009</v>
          </cell>
          <cell r="I1685">
            <v>8.91</v>
          </cell>
        </row>
        <row r="1686">
          <cell r="A1686">
            <v>103480</v>
          </cell>
          <cell r="B1686">
            <v>0</v>
          </cell>
          <cell r="C1686">
            <v>7.5</v>
          </cell>
          <cell r="D1686">
            <v>0</v>
          </cell>
          <cell r="E1686">
            <v>7.5</v>
          </cell>
          <cell r="F1686">
            <v>7.65</v>
          </cell>
          <cell r="G1686">
            <v>7.86</v>
          </cell>
          <cell r="H1686">
            <v>8.4600000000000009</v>
          </cell>
          <cell r="I1686">
            <v>8.91</v>
          </cell>
        </row>
        <row r="1687">
          <cell r="A1687">
            <v>103490</v>
          </cell>
          <cell r="B1687">
            <v>0</v>
          </cell>
          <cell r="C1687">
            <v>7.5</v>
          </cell>
          <cell r="D1687">
            <v>0</v>
          </cell>
          <cell r="E1687">
            <v>7.5</v>
          </cell>
          <cell r="F1687">
            <v>7.65</v>
          </cell>
          <cell r="G1687">
            <v>7.86</v>
          </cell>
          <cell r="H1687">
            <v>8.4600000000000009</v>
          </cell>
          <cell r="I1687">
            <v>8.91</v>
          </cell>
        </row>
        <row r="1688">
          <cell r="A1688">
            <v>103500</v>
          </cell>
          <cell r="B1688">
            <v>0</v>
          </cell>
          <cell r="C1688">
            <v>7.5</v>
          </cell>
          <cell r="D1688">
            <v>0</v>
          </cell>
          <cell r="E1688">
            <v>7.5</v>
          </cell>
          <cell r="F1688">
            <v>7.65</v>
          </cell>
          <cell r="G1688">
            <v>7.86</v>
          </cell>
          <cell r="H1688">
            <v>8.4600000000000009</v>
          </cell>
          <cell r="I1688">
            <v>8.91</v>
          </cell>
        </row>
        <row r="1689">
          <cell r="A1689">
            <v>103510</v>
          </cell>
          <cell r="B1689">
            <v>0</v>
          </cell>
          <cell r="C1689">
            <v>7.5</v>
          </cell>
          <cell r="D1689">
            <v>0</v>
          </cell>
          <cell r="E1689">
            <v>7.5</v>
          </cell>
          <cell r="F1689">
            <v>7.65</v>
          </cell>
          <cell r="G1689">
            <v>7.86</v>
          </cell>
          <cell r="H1689">
            <v>8.4600000000000009</v>
          </cell>
          <cell r="I1689">
            <v>8.91</v>
          </cell>
        </row>
        <row r="1690">
          <cell r="A1690">
            <v>103520</v>
          </cell>
          <cell r="B1690">
            <v>0</v>
          </cell>
          <cell r="C1690">
            <v>7.5</v>
          </cell>
          <cell r="D1690">
            <v>0</v>
          </cell>
          <cell r="E1690">
            <v>7.5</v>
          </cell>
          <cell r="F1690">
            <v>7.65</v>
          </cell>
          <cell r="G1690">
            <v>7.86</v>
          </cell>
          <cell r="H1690">
            <v>8.4600000000000009</v>
          </cell>
          <cell r="I1690">
            <v>8.91</v>
          </cell>
        </row>
        <row r="1691">
          <cell r="A1691">
            <v>103530</v>
          </cell>
          <cell r="B1691">
            <v>0</v>
          </cell>
          <cell r="C1691">
            <v>7.5</v>
          </cell>
          <cell r="D1691">
            <v>0</v>
          </cell>
          <cell r="E1691">
            <v>7.5</v>
          </cell>
          <cell r="F1691">
            <v>7.65</v>
          </cell>
          <cell r="G1691">
            <v>7.86</v>
          </cell>
          <cell r="H1691">
            <v>8.4600000000000009</v>
          </cell>
          <cell r="I1691">
            <v>8.91</v>
          </cell>
        </row>
        <row r="1692">
          <cell r="A1692">
            <v>103540</v>
          </cell>
          <cell r="B1692">
            <v>0</v>
          </cell>
          <cell r="C1692">
            <v>7.5</v>
          </cell>
          <cell r="D1692">
            <v>0</v>
          </cell>
          <cell r="E1692">
            <v>7.5</v>
          </cell>
          <cell r="F1692">
            <v>7.65</v>
          </cell>
          <cell r="G1692">
            <v>7.86</v>
          </cell>
          <cell r="H1692">
            <v>8.4600000000000009</v>
          </cell>
          <cell r="I1692">
            <v>8.91</v>
          </cell>
        </row>
        <row r="1693">
          <cell r="A1693">
            <v>103550</v>
          </cell>
          <cell r="B1693">
            <v>0</v>
          </cell>
          <cell r="C1693">
            <v>7.5</v>
          </cell>
          <cell r="D1693">
            <v>0</v>
          </cell>
          <cell r="E1693">
            <v>7.5</v>
          </cell>
          <cell r="F1693">
            <v>7.65</v>
          </cell>
          <cell r="G1693">
            <v>7.86</v>
          </cell>
          <cell r="H1693">
            <v>8.4600000000000009</v>
          </cell>
          <cell r="I1693">
            <v>8.91</v>
          </cell>
        </row>
        <row r="1694">
          <cell r="A1694">
            <v>103560</v>
          </cell>
          <cell r="B1694">
            <v>0</v>
          </cell>
          <cell r="C1694">
            <v>7.5</v>
          </cell>
          <cell r="D1694">
            <v>0</v>
          </cell>
          <cell r="E1694">
            <v>7.5</v>
          </cell>
          <cell r="F1694">
            <v>7.65</v>
          </cell>
          <cell r="G1694">
            <v>7.86</v>
          </cell>
          <cell r="H1694">
            <v>8.4600000000000009</v>
          </cell>
          <cell r="I1694">
            <v>8.91</v>
          </cell>
        </row>
        <row r="1695">
          <cell r="A1695">
            <v>103570</v>
          </cell>
          <cell r="B1695">
            <v>0</v>
          </cell>
          <cell r="C1695">
            <v>7.5</v>
          </cell>
          <cell r="D1695">
            <v>0</v>
          </cell>
          <cell r="E1695">
            <v>7.5</v>
          </cell>
          <cell r="F1695">
            <v>7.65</v>
          </cell>
          <cell r="G1695">
            <v>7.86</v>
          </cell>
          <cell r="H1695">
            <v>8.4600000000000009</v>
          </cell>
          <cell r="I1695">
            <v>8.91</v>
          </cell>
        </row>
        <row r="1696">
          <cell r="A1696">
            <v>103580</v>
          </cell>
          <cell r="B1696">
            <v>0</v>
          </cell>
          <cell r="C1696">
            <v>7.5</v>
          </cell>
          <cell r="D1696">
            <v>0</v>
          </cell>
          <cell r="E1696">
            <v>7.5</v>
          </cell>
          <cell r="F1696">
            <v>7.65</v>
          </cell>
          <cell r="G1696">
            <v>7.86</v>
          </cell>
          <cell r="H1696">
            <v>8.4600000000000009</v>
          </cell>
          <cell r="I1696">
            <v>8.91</v>
          </cell>
        </row>
        <row r="1697">
          <cell r="A1697">
            <v>103590</v>
          </cell>
          <cell r="B1697">
            <v>0</v>
          </cell>
          <cell r="C1697">
            <v>7.5</v>
          </cell>
          <cell r="D1697">
            <v>0</v>
          </cell>
          <cell r="E1697">
            <v>7.5</v>
          </cell>
          <cell r="F1697">
            <v>7.65</v>
          </cell>
          <cell r="G1697">
            <v>7.86</v>
          </cell>
          <cell r="H1697">
            <v>8.4600000000000009</v>
          </cell>
          <cell r="I1697">
            <v>8.91</v>
          </cell>
        </row>
        <row r="1698">
          <cell r="A1698">
            <v>103595.13</v>
          </cell>
          <cell r="B1698" t="str">
            <v>BS</v>
          </cell>
          <cell r="C1698">
            <v>7.5</v>
          </cell>
          <cell r="D1698">
            <v>0</v>
          </cell>
          <cell r="E1698">
            <v>7.5</v>
          </cell>
          <cell r="F1698">
            <v>7.65</v>
          </cell>
          <cell r="G1698">
            <v>7.86</v>
          </cell>
          <cell r="H1698">
            <v>8.4600000000000009</v>
          </cell>
          <cell r="I1698">
            <v>8.91</v>
          </cell>
        </row>
        <row r="1699">
          <cell r="A1699">
            <v>103600</v>
          </cell>
          <cell r="B1699">
            <v>0</v>
          </cell>
          <cell r="C1699">
            <v>7.5</v>
          </cell>
          <cell r="D1699">
            <v>0</v>
          </cell>
          <cell r="E1699">
            <v>7.5</v>
          </cell>
          <cell r="F1699">
            <v>7.65</v>
          </cell>
          <cell r="G1699">
            <v>7.86</v>
          </cell>
          <cell r="H1699">
            <v>8.4600000000000009</v>
          </cell>
          <cell r="I1699">
            <v>8.91</v>
          </cell>
        </row>
        <row r="1700">
          <cell r="A1700">
            <v>103610</v>
          </cell>
          <cell r="B1700">
            <v>0</v>
          </cell>
          <cell r="C1700">
            <v>7.5</v>
          </cell>
          <cell r="D1700">
            <v>0</v>
          </cell>
          <cell r="E1700">
            <v>7.5</v>
          </cell>
          <cell r="F1700">
            <v>7.65</v>
          </cell>
          <cell r="G1700">
            <v>7.86</v>
          </cell>
          <cell r="H1700">
            <v>8.4600000000000009</v>
          </cell>
          <cell r="I1700">
            <v>8.91</v>
          </cell>
        </row>
        <row r="1701">
          <cell r="A1701">
            <v>103620</v>
          </cell>
          <cell r="B1701">
            <v>0</v>
          </cell>
          <cell r="C1701">
            <v>7.5</v>
          </cell>
          <cell r="D1701">
            <v>0</v>
          </cell>
          <cell r="E1701">
            <v>7.5</v>
          </cell>
          <cell r="F1701">
            <v>7.65</v>
          </cell>
          <cell r="G1701">
            <v>7.86</v>
          </cell>
          <cell r="H1701">
            <v>8.4600000000000009</v>
          </cell>
          <cell r="I1701">
            <v>8.91</v>
          </cell>
        </row>
        <row r="1702">
          <cell r="A1702">
            <v>103625.13</v>
          </cell>
          <cell r="B1702" t="str">
            <v>PX</v>
          </cell>
          <cell r="C1702">
            <v>7.5</v>
          </cell>
          <cell r="D1702">
            <v>0</v>
          </cell>
          <cell r="E1702">
            <v>7.5</v>
          </cell>
          <cell r="F1702">
            <v>7.65</v>
          </cell>
          <cell r="G1702">
            <v>7.86</v>
          </cell>
          <cell r="H1702">
            <v>8.4600000000000009</v>
          </cell>
          <cell r="I1702">
            <v>8.91</v>
          </cell>
        </row>
        <row r="1703">
          <cell r="A1703">
            <v>103630</v>
          </cell>
          <cell r="B1703">
            <v>0</v>
          </cell>
          <cell r="C1703">
            <v>7.5</v>
          </cell>
          <cell r="D1703">
            <v>0.09</v>
          </cell>
          <cell r="E1703">
            <v>7.59</v>
          </cell>
          <cell r="F1703">
            <v>7.74</v>
          </cell>
          <cell r="G1703">
            <v>7.95</v>
          </cell>
          <cell r="H1703">
            <v>8.5500000000000007</v>
          </cell>
          <cell r="I1703">
            <v>9</v>
          </cell>
        </row>
        <row r="1704">
          <cell r="A1704">
            <v>103640</v>
          </cell>
          <cell r="B1704">
            <v>0</v>
          </cell>
          <cell r="C1704">
            <v>7.5</v>
          </cell>
          <cell r="D1704">
            <v>0.28999999999999998</v>
          </cell>
          <cell r="E1704">
            <v>7.79</v>
          </cell>
          <cell r="F1704">
            <v>7.94</v>
          </cell>
          <cell r="G1704">
            <v>8.15</v>
          </cell>
          <cell r="H1704">
            <v>8.75</v>
          </cell>
          <cell r="I1704">
            <v>9.1999999999999993</v>
          </cell>
        </row>
        <row r="1705">
          <cell r="A1705">
            <v>103640.13</v>
          </cell>
          <cell r="B1705" t="str">
            <v>PC</v>
          </cell>
          <cell r="C1705">
            <v>7.5</v>
          </cell>
          <cell r="D1705">
            <v>0.3</v>
          </cell>
          <cell r="E1705">
            <v>7.8</v>
          </cell>
          <cell r="F1705">
            <v>7.95</v>
          </cell>
          <cell r="G1705">
            <v>8.16</v>
          </cell>
          <cell r="H1705">
            <v>8.76</v>
          </cell>
          <cell r="I1705">
            <v>9.2099999999999991</v>
          </cell>
        </row>
        <row r="1706">
          <cell r="A1706">
            <v>103650</v>
          </cell>
          <cell r="B1706">
            <v>0</v>
          </cell>
          <cell r="C1706">
            <v>7.5</v>
          </cell>
          <cell r="D1706">
            <v>0.49</v>
          </cell>
          <cell r="E1706">
            <v>7.99</v>
          </cell>
          <cell r="F1706">
            <v>8.14</v>
          </cell>
          <cell r="G1706">
            <v>8.3500000000000014</v>
          </cell>
          <cell r="H1706">
            <v>8.9500000000000011</v>
          </cell>
          <cell r="I1706">
            <v>9.4</v>
          </cell>
        </row>
        <row r="1707">
          <cell r="A1707">
            <v>103655.13</v>
          </cell>
          <cell r="B1707" t="str">
            <v>PY - MSE</v>
          </cell>
          <cell r="C1707">
            <v>7.5</v>
          </cell>
          <cell r="D1707">
            <v>0.6</v>
          </cell>
          <cell r="E1707">
            <v>8.1</v>
          </cell>
          <cell r="F1707">
            <v>8.25</v>
          </cell>
          <cell r="G1707">
            <v>8.4600000000000009</v>
          </cell>
          <cell r="H1707">
            <v>9.06</v>
          </cell>
          <cell r="I1707">
            <v>9.51</v>
          </cell>
        </row>
        <row r="1708">
          <cell r="A1708">
            <v>103660</v>
          </cell>
          <cell r="B1708">
            <v>0</v>
          </cell>
          <cell r="C1708">
            <v>7.5</v>
          </cell>
          <cell r="D1708">
            <v>0.6</v>
          </cell>
          <cell r="E1708">
            <v>8.1</v>
          </cell>
          <cell r="F1708">
            <v>8.25</v>
          </cell>
          <cell r="G1708">
            <v>8.4600000000000009</v>
          </cell>
          <cell r="H1708">
            <v>9.06</v>
          </cell>
          <cell r="I1708">
            <v>9.51</v>
          </cell>
        </row>
        <row r="1709">
          <cell r="A1709">
            <v>103670</v>
          </cell>
          <cell r="B1709">
            <v>0</v>
          </cell>
          <cell r="C1709">
            <v>7.5</v>
          </cell>
          <cell r="D1709">
            <v>0.6</v>
          </cell>
          <cell r="E1709">
            <v>8.1</v>
          </cell>
          <cell r="F1709">
            <v>8.25</v>
          </cell>
          <cell r="G1709">
            <v>8.4600000000000009</v>
          </cell>
          <cell r="H1709">
            <v>9.06</v>
          </cell>
          <cell r="I1709">
            <v>9.51</v>
          </cell>
        </row>
        <row r="1710">
          <cell r="A1710">
            <v>103680</v>
          </cell>
          <cell r="B1710">
            <v>0</v>
          </cell>
          <cell r="C1710">
            <v>7.5</v>
          </cell>
          <cell r="D1710">
            <v>0.6</v>
          </cell>
          <cell r="E1710">
            <v>8.1</v>
          </cell>
          <cell r="F1710">
            <v>8.25</v>
          </cell>
          <cell r="G1710">
            <v>8.4600000000000009</v>
          </cell>
          <cell r="H1710">
            <v>9.06</v>
          </cell>
          <cell r="I1710">
            <v>9.51</v>
          </cell>
        </row>
        <row r="1711">
          <cell r="A1711">
            <v>103690</v>
          </cell>
          <cell r="B1711">
            <v>0</v>
          </cell>
          <cell r="C1711">
            <v>7.5</v>
          </cell>
          <cell r="D1711">
            <v>0.6</v>
          </cell>
          <cell r="E1711">
            <v>8.1</v>
          </cell>
          <cell r="F1711">
            <v>8.25</v>
          </cell>
          <cell r="G1711">
            <v>8.4600000000000009</v>
          </cell>
          <cell r="H1711">
            <v>9.06</v>
          </cell>
          <cell r="I1711">
            <v>9.51</v>
          </cell>
        </row>
        <row r="1712">
          <cell r="A1712">
            <v>103700</v>
          </cell>
          <cell r="B1712">
            <v>0</v>
          </cell>
          <cell r="C1712">
            <v>7.5</v>
          </cell>
          <cell r="D1712">
            <v>0.6</v>
          </cell>
          <cell r="E1712">
            <v>8.1</v>
          </cell>
          <cell r="F1712">
            <v>8.25</v>
          </cell>
          <cell r="G1712">
            <v>8.4600000000000009</v>
          </cell>
          <cell r="H1712">
            <v>9.06</v>
          </cell>
          <cell r="I1712">
            <v>9.51</v>
          </cell>
        </row>
        <row r="1713">
          <cell r="A1713">
            <v>103710</v>
          </cell>
          <cell r="B1713">
            <v>0</v>
          </cell>
          <cell r="C1713">
            <v>7.5</v>
          </cell>
          <cell r="D1713">
            <v>0.6</v>
          </cell>
          <cell r="E1713">
            <v>8.1</v>
          </cell>
          <cell r="F1713">
            <v>8.25</v>
          </cell>
          <cell r="G1713">
            <v>8.4600000000000009</v>
          </cell>
          <cell r="H1713">
            <v>9.06</v>
          </cell>
          <cell r="I1713">
            <v>9.51</v>
          </cell>
        </row>
        <row r="1714">
          <cell r="A1714">
            <v>103720</v>
          </cell>
          <cell r="B1714">
            <v>0</v>
          </cell>
          <cell r="C1714">
            <v>7.5</v>
          </cell>
          <cell r="D1714">
            <v>0.6</v>
          </cell>
          <cell r="E1714">
            <v>8.1</v>
          </cell>
          <cell r="F1714">
            <v>8.25</v>
          </cell>
          <cell r="G1714">
            <v>8.4600000000000009</v>
          </cell>
          <cell r="H1714">
            <v>9.06</v>
          </cell>
          <cell r="I1714">
            <v>9.51</v>
          </cell>
        </row>
        <row r="1715">
          <cell r="A1715">
            <v>103730</v>
          </cell>
          <cell r="B1715">
            <v>0</v>
          </cell>
          <cell r="C1715">
            <v>7.5</v>
          </cell>
          <cell r="D1715">
            <v>0.6</v>
          </cell>
          <cell r="E1715">
            <v>8.1</v>
          </cell>
          <cell r="F1715">
            <v>8.25</v>
          </cell>
          <cell r="G1715">
            <v>8.4600000000000009</v>
          </cell>
          <cell r="H1715">
            <v>9.06</v>
          </cell>
          <cell r="I1715">
            <v>9.51</v>
          </cell>
        </row>
        <row r="1716">
          <cell r="A1716">
            <v>103740</v>
          </cell>
          <cell r="B1716">
            <v>0</v>
          </cell>
          <cell r="C1716">
            <v>7.5</v>
          </cell>
          <cell r="D1716">
            <v>0.6</v>
          </cell>
          <cell r="E1716">
            <v>8.1</v>
          </cell>
          <cell r="F1716">
            <v>8.25</v>
          </cell>
          <cell r="G1716">
            <v>8.4600000000000009</v>
          </cell>
          <cell r="H1716">
            <v>9.06</v>
          </cell>
          <cell r="I1716">
            <v>9.51</v>
          </cell>
        </row>
        <row r="1717">
          <cell r="A1717">
            <v>103750</v>
          </cell>
          <cell r="B1717">
            <v>0</v>
          </cell>
          <cell r="C1717">
            <v>7.5</v>
          </cell>
          <cell r="D1717">
            <v>0.6</v>
          </cell>
          <cell r="E1717">
            <v>8.1</v>
          </cell>
          <cell r="F1717">
            <v>8.25</v>
          </cell>
          <cell r="G1717">
            <v>8.4600000000000009</v>
          </cell>
          <cell r="H1717">
            <v>9.06</v>
          </cell>
          <cell r="I1717">
            <v>9.51</v>
          </cell>
        </row>
        <row r="1718">
          <cell r="A1718">
            <v>103760</v>
          </cell>
          <cell r="B1718">
            <v>0</v>
          </cell>
          <cell r="C1718">
            <v>7.5</v>
          </cell>
          <cell r="D1718">
            <v>0.6</v>
          </cell>
          <cell r="E1718">
            <v>8.1</v>
          </cell>
          <cell r="F1718">
            <v>8.25</v>
          </cell>
          <cell r="G1718">
            <v>8.4600000000000009</v>
          </cell>
          <cell r="H1718">
            <v>9.06</v>
          </cell>
          <cell r="I1718">
            <v>9.51</v>
          </cell>
        </row>
        <row r="1719">
          <cell r="A1719">
            <v>103770</v>
          </cell>
          <cell r="B1719">
            <v>0</v>
          </cell>
          <cell r="C1719">
            <v>7.5</v>
          </cell>
          <cell r="D1719">
            <v>0.6</v>
          </cell>
          <cell r="E1719">
            <v>8.1</v>
          </cell>
          <cell r="F1719">
            <v>8.25</v>
          </cell>
          <cell r="G1719">
            <v>8.4600000000000009</v>
          </cell>
          <cell r="H1719">
            <v>9.06</v>
          </cell>
          <cell r="I1719">
            <v>9.51</v>
          </cell>
        </row>
        <row r="1720">
          <cell r="A1720">
            <v>103780</v>
          </cell>
          <cell r="B1720">
            <v>0</v>
          </cell>
          <cell r="C1720">
            <v>7.5</v>
          </cell>
          <cell r="D1720">
            <v>0.6</v>
          </cell>
          <cell r="E1720">
            <v>8.1</v>
          </cell>
          <cell r="F1720">
            <v>8.25</v>
          </cell>
          <cell r="G1720">
            <v>8.4600000000000009</v>
          </cell>
          <cell r="H1720">
            <v>9.06</v>
          </cell>
          <cell r="I1720">
            <v>9.51</v>
          </cell>
        </row>
        <row r="1721">
          <cell r="A1721">
            <v>103790</v>
          </cell>
          <cell r="B1721">
            <v>0</v>
          </cell>
          <cell r="C1721">
            <v>7.5</v>
          </cell>
          <cell r="D1721">
            <v>0.6</v>
          </cell>
          <cell r="E1721">
            <v>8.1</v>
          </cell>
          <cell r="F1721">
            <v>8.25</v>
          </cell>
          <cell r="G1721">
            <v>8.4600000000000009</v>
          </cell>
          <cell r="H1721">
            <v>9.06</v>
          </cell>
          <cell r="I1721">
            <v>9.51</v>
          </cell>
        </row>
        <row r="1722">
          <cell r="A1722">
            <v>103800</v>
          </cell>
          <cell r="B1722">
            <v>0</v>
          </cell>
          <cell r="C1722">
            <v>7.5</v>
          </cell>
          <cell r="D1722">
            <v>0.6</v>
          </cell>
          <cell r="E1722">
            <v>8.1</v>
          </cell>
          <cell r="F1722">
            <v>8.25</v>
          </cell>
          <cell r="G1722">
            <v>8.4600000000000009</v>
          </cell>
          <cell r="H1722">
            <v>9.06</v>
          </cell>
          <cell r="I1722">
            <v>9.51</v>
          </cell>
        </row>
        <row r="1723">
          <cell r="A1723">
            <v>103810</v>
          </cell>
          <cell r="B1723">
            <v>0</v>
          </cell>
          <cell r="C1723">
            <v>7.5</v>
          </cell>
          <cell r="D1723">
            <v>0.6</v>
          </cell>
          <cell r="E1723">
            <v>8.1</v>
          </cell>
          <cell r="F1723">
            <v>8.25</v>
          </cell>
          <cell r="G1723">
            <v>8.4600000000000009</v>
          </cell>
          <cell r="H1723">
            <v>9.06</v>
          </cell>
          <cell r="I1723">
            <v>9.51</v>
          </cell>
        </row>
        <row r="1724">
          <cell r="A1724">
            <v>103820</v>
          </cell>
          <cell r="B1724">
            <v>0</v>
          </cell>
          <cell r="C1724">
            <v>7.5</v>
          </cell>
          <cell r="D1724">
            <v>0.6</v>
          </cell>
          <cell r="E1724">
            <v>8.1</v>
          </cell>
          <cell r="F1724">
            <v>8.25</v>
          </cell>
          <cell r="G1724">
            <v>8.4600000000000009</v>
          </cell>
          <cell r="H1724">
            <v>9.06</v>
          </cell>
          <cell r="I1724">
            <v>9.51</v>
          </cell>
        </row>
        <row r="1725">
          <cell r="A1725">
            <v>103825.19</v>
          </cell>
          <cell r="B1725" t="str">
            <v>PY - MSE</v>
          </cell>
          <cell r="C1725">
            <v>7.5</v>
          </cell>
          <cell r="D1725">
            <v>0.6</v>
          </cell>
          <cell r="E1725">
            <v>8.1</v>
          </cell>
          <cell r="F1725">
            <v>8.25</v>
          </cell>
          <cell r="G1725">
            <v>8.4600000000000009</v>
          </cell>
          <cell r="H1725">
            <v>9.06</v>
          </cell>
          <cell r="I1725">
            <v>9.51</v>
          </cell>
        </row>
        <row r="1726">
          <cell r="A1726">
            <v>103830</v>
          </cell>
          <cell r="B1726">
            <v>0</v>
          </cell>
          <cell r="C1726">
            <v>7.5</v>
          </cell>
          <cell r="D1726">
            <v>0.5</v>
          </cell>
          <cell r="E1726">
            <v>8</v>
          </cell>
          <cell r="F1726">
            <v>8.15</v>
          </cell>
          <cell r="G1726">
            <v>8.3600000000000012</v>
          </cell>
          <cell r="H1726">
            <v>8.9600000000000009</v>
          </cell>
          <cell r="I1726">
            <v>9.41</v>
          </cell>
        </row>
        <row r="1727">
          <cell r="A1727">
            <v>103840</v>
          </cell>
          <cell r="B1727">
            <v>0</v>
          </cell>
          <cell r="C1727">
            <v>7.5</v>
          </cell>
          <cell r="D1727">
            <v>0.3</v>
          </cell>
          <cell r="E1727">
            <v>7.8</v>
          </cell>
          <cell r="F1727">
            <v>7.95</v>
          </cell>
          <cell r="G1727">
            <v>8.16</v>
          </cell>
          <cell r="H1727">
            <v>8.76</v>
          </cell>
          <cell r="I1727">
            <v>9.2099999999999991</v>
          </cell>
        </row>
        <row r="1728">
          <cell r="A1728">
            <v>103840.19</v>
          </cell>
          <cell r="B1728" t="str">
            <v>PT</v>
          </cell>
          <cell r="C1728">
            <v>7.5</v>
          </cell>
          <cell r="D1728">
            <v>0.3</v>
          </cell>
          <cell r="E1728">
            <v>7.8</v>
          </cell>
          <cell r="F1728">
            <v>7.95</v>
          </cell>
          <cell r="G1728">
            <v>8.16</v>
          </cell>
          <cell r="H1728">
            <v>8.76</v>
          </cell>
          <cell r="I1728">
            <v>9.2099999999999991</v>
          </cell>
        </row>
        <row r="1729">
          <cell r="A1729">
            <v>103850</v>
          </cell>
          <cell r="B1729">
            <v>0</v>
          </cell>
          <cell r="C1729">
            <v>7.5</v>
          </cell>
          <cell r="D1729">
            <v>0.1</v>
          </cell>
          <cell r="E1729">
            <v>7.6</v>
          </cell>
          <cell r="F1729">
            <v>7.75</v>
          </cell>
          <cell r="G1729">
            <v>7.96</v>
          </cell>
          <cell r="H1729">
            <v>8.56</v>
          </cell>
          <cell r="I1729">
            <v>9.01</v>
          </cell>
        </row>
        <row r="1730">
          <cell r="A1730">
            <v>103855.19</v>
          </cell>
          <cell r="B1730" t="str">
            <v>PX</v>
          </cell>
          <cell r="C1730">
            <v>7.5</v>
          </cell>
          <cell r="D1730">
            <v>0</v>
          </cell>
          <cell r="E1730">
            <v>7.5</v>
          </cell>
          <cell r="F1730">
            <v>7.65</v>
          </cell>
          <cell r="G1730">
            <v>7.86</v>
          </cell>
          <cell r="H1730">
            <v>8.4600000000000009</v>
          </cell>
          <cell r="I1730">
            <v>8.91</v>
          </cell>
        </row>
        <row r="1731">
          <cell r="A1731">
            <v>103860</v>
          </cell>
          <cell r="B1731">
            <v>0</v>
          </cell>
          <cell r="C1731">
            <v>7.5</v>
          </cell>
          <cell r="D1731">
            <v>0</v>
          </cell>
          <cell r="E1731">
            <v>7.5</v>
          </cell>
          <cell r="F1731">
            <v>7.65</v>
          </cell>
          <cell r="G1731">
            <v>7.86</v>
          </cell>
          <cell r="H1731">
            <v>8.4600000000000009</v>
          </cell>
          <cell r="I1731">
            <v>8.91</v>
          </cell>
        </row>
        <row r="1732">
          <cell r="A1732">
            <v>103870</v>
          </cell>
          <cell r="B1732">
            <v>0</v>
          </cell>
          <cell r="C1732">
            <v>7.5</v>
          </cell>
          <cell r="D1732">
            <v>0</v>
          </cell>
          <cell r="E1732">
            <v>7.5</v>
          </cell>
          <cell r="F1732">
            <v>7.65</v>
          </cell>
          <cell r="G1732">
            <v>7.86</v>
          </cell>
          <cell r="H1732">
            <v>8.4600000000000009</v>
          </cell>
          <cell r="I1732">
            <v>8.91</v>
          </cell>
        </row>
        <row r="1733">
          <cell r="A1733">
            <v>103880</v>
          </cell>
          <cell r="B1733">
            <v>0</v>
          </cell>
          <cell r="C1733">
            <v>7.5</v>
          </cell>
          <cell r="D1733">
            <v>0</v>
          </cell>
          <cell r="E1733">
            <v>7.5</v>
          </cell>
          <cell r="F1733">
            <v>7.65</v>
          </cell>
          <cell r="G1733">
            <v>7.86</v>
          </cell>
          <cell r="H1733">
            <v>8.4600000000000009</v>
          </cell>
          <cell r="I1733">
            <v>8.91</v>
          </cell>
        </row>
        <row r="1734">
          <cell r="A1734">
            <v>103885.19</v>
          </cell>
          <cell r="B1734" t="str">
            <v>BS</v>
          </cell>
          <cell r="C1734">
            <v>7.5</v>
          </cell>
          <cell r="D1734">
            <v>0</v>
          </cell>
          <cell r="E1734">
            <v>7.5</v>
          </cell>
          <cell r="F1734">
            <v>7.65</v>
          </cell>
          <cell r="G1734">
            <v>7.86</v>
          </cell>
          <cell r="H1734">
            <v>8.4600000000000009</v>
          </cell>
          <cell r="I1734">
            <v>8.91</v>
          </cell>
        </row>
        <row r="1735">
          <cell r="A1735">
            <v>103890</v>
          </cell>
          <cell r="B1735">
            <v>0</v>
          </cell>
          <cell r="C1735">
            <v>7.5</v>
          </cell>
          <cell r="D1735">
            <v>0</v>
          </cell>
          <cell r="E1735">
            <v>7.5</v>
          </cell>
          <cell r="F1735">
            <v>7.65</v>
          </cell>
          <cell r="G1735">
            <v>7.86</v>
          </cell>
          <cell r="H1735">
            <v>8.4600000000000009</v>
          </cell>
          <cell r="I1735">
            <v>8.91</v>
          </cell>
        </row>
        <row r="1736">
          <cell r="A1736">
            <v>103900</v>
          </cell>
          <cell r="B1736">
            <v>0</v>
          </cell>
          <cell r="C1736">
            <v>7.5</v>
          </cell>
          <cell r="D1736">
            <v>0</v>
          </cell>
          <cell r="E1736">
            <v>7.5</v>
          </cell>
          <cell r="F1736">
            <v>7.65</v>
          </cell>
          <cell r="G1736">
            <v>7.86</v>
          </cell>
          <cell r="H1736">
            <v>8.4600000000000009</v>
          </cell>
          <cell r="I1736">
            <v>8.91</v>
          </cell>
        </row>
        <row r="1737">
          <cell r="A1737">
            <v>103910</v>
          </cell>
          <cell r="B1737">
            <v>0</v>
          </cell>
          <cell r="C1737">
            <v>7.5</v>
          </cell>
          <cell r="D1737">
            <v>0</v>
          </cell>
          <cell r="E1737">
            <v>7.5</v>
          </cell>
          <cell r="F1737">
            <v>7.65</v>
          </cell>
          <cell r="G1737">
            <v>7.86</v>
          </cell>
          <cell r="H1737">
            <v>8.4600000000000009</v>
          </cell>
          <cell r="I1737">
            <v>8.91</v>
          </cell>
        </row>
        <row r="1738">
          <cell r="A1738">
            <v>103920</v>
          </cell>
          <cell r="B1738">
            <v>0</v>
          </cell>
          <cell r="C1738">
            <v>7.5</v>
          </cell>
          <cell r="D1738">
            <v>0</v>
          </cell>
          <cell r="E1738">
            <v>7.5</v>
          </cell>
          <cell r="F1738">
            <v>7.65</v>
          </cell>
          <cell r="G1738">
            <v>7.86</v>
          </cell>
          <cell r="H1738">
            <v>8.4600000000000009</v>
          </cell>
          <cell r="I1738">
            <v>8.91</v>
          </cell>
        </row>
        <row r="1739">
          <cell r="A1739">
            <v>103930</v>
          </cell>
          <cell r="B1739">
            <v>0</v>
          </cell>
          <cell r="C1739">
            <v>7.5</v>
          </cell>
          <cell r="D1739">
            <v>0</v>
          </cell>
          <cell r="E1739">
            <v>7.5</v>
          </cell>
          <cell r="F1739">
            <v>7.65</v>
          </cell>
          <cell r="G1739">
            <v>7.86</v>
          </cell>
          <cell r="H1739">
            <v>8.4600000000000009</v>
          </cell>
          <cell r="I1739">
            <v>8.91</v>
          </cell>
        </row>
        <row r="1740">
          <cell r="A1740">
            <v>103940</v>
          </cell>
          <cell r="B1740">
            <v>0</v>
          </cell>
          <cell r="C1740">
            <v>7.5</v>
          </cell>
          <cell r="D1740">
            <v>0</v>
          </cell>
          <cell r="E1740">
            <v>7.5</v>
          </cell>
          <cell r="F1740">
            <v>7.65</v>
          </cell>
          <cell r="G1740">
            <v>7.86</v>
          </cell>
          <cell r="H1740">
            <v>8.4600000000000009</v>
          </cell>
          <cell r="I1740">
            <v>8.91</v>
          </cell>
        </row>
        <row r="1741">
          <cell r="A1741">
            <v>103948.85</v>
          </cell>
          <cell r="B1741" t="str">
            <v>BS</v>
          </cell>
          <cell r="C1741">
            <v>7.5</v>
          </cell>
          <cell r="D1741">
            <v>0</v>
          </cell>
          <cell r="E1741">
            <v>7.5</v>
          </cell>
          <cell r="F1741">
            <v>7.65</v>
          </cell>
          <cell r="G1741">
            <v>7.86</v>
          </cell>
          <cell r="H1741">
            <v>8.4600000000000009</v>
          </cell>
          <cell r="I1741">
            <v>8.91</v>
          </cell>
        </row>
        <row r="1742">
          <cell r="A1742">
            <v>103950</v>
          </cell>
          <cell r="B1742">
            <v>0</v>
          </cell>
          <cell r="C1742">
            <v>7.5</v>
          </cell>
          <cell r="D1742">
            <v>0</v>
          </cell>
          <cell r="E1742">
            <v>7.5</v>
          </cell>
          <cell r="F1742">
            <v>7.65</v>
          </cell>
          <cell r="G1742">
            <v>7.86</v>
          </cell>
          <cell r="H1742">
            <v>8.4600000000000009</v>
          </cell>
          <cell r="I1742">
            <v>8.91</v>
          </cell>
        </row>
        <row r="1743">
          <cell r="A1743">
            <v>103960</v>
          </cell>
          <cell r="B1743">
            <v>0</v>
          </cell>
          <cell r="C1743">
            <v>7.5</v>
          </cell>
          <cell r="D1743">
            <v>0</v>
          </cell>
          <cell r="E1743">
            <v>7.5</v>
          </cell>
          <cell r="F1743">
            <v>7.65</v>
          </cell>
          <cell r="G1743">
            <v>7.86</v>
          </cell>
          <cell r="H1743">
            <v>8.4600000000000009</v>
          </cell>
          <cell r="I1743">
            <v>8.91</v>
          </cell>
        </row>
        <row r="1744">
          <cell r="A1744">
            <v>103970</v>
          </cell>
          <cell r="B1744">
            <v>0</v>
          </cell>
          <cell r="C1744">
            <v>7.5</v>
          </cell>
          <cell r="D1744">
            <v>0</v>
          </cell>
          <cell r="E1744">
            <v>7.5</v>
          </cell>
          <cell r="F1744">
            <v>7.65</v>
          </cell>
          <cell r="G1744">
            <v>7.86</v>
          </cell>
          <cell r="H1744">
            <v>8.4600000000000009</v>
          </cell>
          <cell r="I1744">
            <v>8.91</v>
          </cell>
        </row>
        <row r="1745">
          <cell r="A1745">
            <v>103978.85</v>
          </cell>
          <cell r="B1745" t="str">
            <v>PX</v>
          </cell>
          <cell r="C1745">
            <v>7.5</v>
          </cell>
          <cell r="D1745">
            <v>0</v>
          </cell>
          <cell r="E1745">
            <v>7.5</v>
          </cell>
          <cell r="F1745">
            <v>7.65</v>
          </cell>
          <cell r="G1745">
            <v>7.86</v>
          </cell>
          <cell r="H1745">
            <v>8.4600000000000009</v>
          </cell>
          <cell r="I1745">
            <v>8.91</v>
          </cell>
        </row>
        <row r="1746">
          <cell r="A1746">
            <v>103980</v>
          </cell>
          <cell r="B1746">
            <v>0</v>
          </cell>
          <cell r="C1746">
            <v>7.5</v>
          </cell>
          <cell r="D1746">
            <v>0.01</v>
          </cell>
          <cell r="E1746">
            <v>7.51</v>
          </cell>
          <cell r="F1746">
            <v>7.66</v>
          </cell>
          <cell r="G1746">
            <v>7.87</v>
          </cell>
          <cell r="H1746">
            <v>8.4700000000000006</v>
          </cell>
          <cell r="I1746">
            <v>8.92</v>
          </cell>
        </row>
        <row r="1747">
          <cell r="A1747">
            <v>103990</v>
          </cell>
          <cell r="B1747">
            <v>0</v>
          </cell>
          <cell r="C1747">
            <v>7.5</v>
          </cell>
          <cell r="D1747">
            <v>0.16</v>
          </cell>
          <cell r="E1747">
            <v>7.66</v>
          </cell>
          <cell r="F1747">
            <v>7.8100000000000005</v>
          </cell>
          <cell r="G1747">
            <v>8.0200000000000014</v>
          </cell>
          <cell r="H1747">
            <v>8.620000000000001</v>
          </cell>
          <cell r="I1747">
            <v>9.07</v>
          </cell>
        </row>
        <row r="1748">
          <cell r="A1748">
            <v>103998.85</v>
          </cell>
          <cell r="B1748" t="str">
            <v>PC</v>
          </cell>
          <cell r="C1748">
            <v>7.5</v>
          </cell>
          <cell r="D1748">
            <v>0.3</v>
          </cell>
          <cell r="E1748">
            <v>7.8</v>
          </cell>
          <cell r="F1748">
            <v>7.95</v>
          </cell>
          <cell r="G1748">
            <v>8.16</v>
          </cell>
          <cell r="H1748">
            <v>8.76</v>
          </cell>
          <cell r="I1748">
            <v>9.2099999999999991</v>
          </cell>
        </row>
        <row r="1749">
          <cell r="A1749">
            <v>104000</v>
          </cell>
          <cell r="B1749">
            <v>0</v>
          </cell>
          <cell r="C1749">
            <v>7.5</v>
          </cell>
          <cell r="D1749">
            <v>0.31</v>
          </cell>
          <cell r="E1749">
            <v>7.81</v>
          </cell>
          <cell r="F1749">
            <v>7.96</v>
          </cell>
          <cell r="G1749">
            <v>8.17</v>
          </cell>
          <cell r="H1749">
            <v>8.77</v>
          </cell>
          <cell r="I1749">
            <v>9.2199999999999989</v>
          </cell>
        </row>
        <row r="1768">
          <cell r="A1768">
            <v>104000</v>
          </cell>
          <cell r="B1768">
            <v>0</v>
          </cell>
          <cell r="C1768">
            <v>7.5</v>
          </cell>
          <cell r="D1768">
            <v>0.31</v>
          </cell>
          <cell r="E1768">
            <v>7.81</v>
          </cell>
          <cell r="F1768">
            <v>7.96</v>
          </cell>
          <cell r="G1768">
            <v>8.17</v>
          </cell>
          <cell r="H1768">
            <v>8.77</v>
          </cell>
          <cell r="I1768">
            <v>9.2199999999999989</v>
          </cell>
        </row>
        <row r="1769">
          <cell r="A1769">
            <v>104008.85</v>
          </cell>
          <cell r="B1769" t="str">
            <v>PY</v>
          </cell>
          <cell r="C1769">
            <v>7.5</v>
          </cell>
          <cell r="D1769">
            <v>0.45</v>
          </cell>
          <cell r="E1769">
            <v>7.95</v>
          </cell>
          <cell r="F1769">
            <v>8.1</v>
          </cell>
          <cell r="G1769">
            <v>8.31</v>
          </cell>
          <cell r="H1769">
            <v>8.91</v>
          </cell>
          <cell r="I1769">
            <v>9.36</v>
          </cell>
        </row>
        <row r="1770">
          <cell r="A1770">
            <v>104010</v>
          </cell>
          <cell r="B1770">
            <v>0</v>
          </cell>
          <cell r="C1770">
            <v>7.5</v>
          </cell>
          <cell r="D1770">
            <v>0.46</v>
          </cell>
          <cell r="E1770">
            <v>7.96</v>
          </cell>
          <cell r="F1770">
            <v>8.11</v>
          </cell>
          <cell r="G1770">
            <v>8.32</v>
          </cell>
          <cell r="H1770">
            <v>8.92</v>
          </cell>
          <cell r="I1770">
            <v>9.3699999999999992</v>
          </cell>
        </row>
        <row r="1771">
          <cell r="A1771">
            <v>104018.85</v>
          </cell>
          <cell r="B1771" t="str">
            <v>MSE</v>
          </cell>
          <cell r="C1771">
            <v>7.5</v>
          </cell>
          <cell r="D1771">
            <v>0.6</v>
          </cell>
          <cell r="E1771">
            <v>8.1</v>
          </cell>
          <cell r="F1771">
            <v>8.25</v>
          </cell>
          <cell r="G1771">
            <v>8.4600000000000009</v>
          </cell>
          <cell r="H1771">
            <v>9.06</v>
          </cell>
          <cell r="I1771">
            <v>9.51</v>
          </cell>
        </row>
        <row r="1772">
          <cell r="A1772">
            <v>104020</v>
          </cell>
          <cell r="B1772">
            <v>0</v>
          </cell>
          <cell r="C1772">
            <v>7.5</v>
          </cell>
          <cell r="D1772">
            <v>0.6</v>
          </cell>
          <cell r="E1772">
            <v>8.1</v>
          </cell>
          <cell r="F1772">
            <v>8.25</v>
          </cell>
          <cell r="G1772">
            <v>8.4600000000000009</v>
          </cell>
          <cell r="H1772">
            <v>9.06</v>
          </cell>
          <cell r="I1772">
            <v>9.51</v>
          </cell>
        </row>
        <row r="1773">
          <cell r="A1773">
            <v>104030</v>
          </cell>
          <cell r="B1773">
            <v>0</v>
          </cell>
          <cell r="C1773">
            <v>7.5</v>
          </cell>
          <cell r="D1773">
            <v>0.6</v>
          </cell>
          <cell r="E1773">
            <v>8.1</v>
          </cell>
          <cell r="F1773">
            <v>8.25</v>
          </cell>
          <cell r="G1773">
            <v>8.4600000000000009</v>
          </cell>
          <cell r="H1773">
            <v>9.06</v>
          </cell>
          <cell r="I1773">
            <v>9.51</v>
          </cell>
        </row>
        <row r="1774">
          <cell r="A1774">
            <v>104040</v>
          </cell>
          <cell r="B1774">
            <v>0</v>
          </cell>
          <cell r="C1774">
            <v>7.5</v>
          </cell>
          <cell r="D1774">
            <v>0.6</v>
          </cell>
          <cell r="E1774">
            <v>8.1</v>
          </cell>
          <cell r="F1774">
            <v>8.25</v>
          </cell>
          <cell r="G1774">
            <v>8.4600000000000009</v>
          </cell>
          <cell r="H1774">
            <v>9.06</v>
          </cell>
          <cell r="I1774">
            <v>9.51</v>
          </cell>
        </row>
        <row r="1775">
          <cell r="A1775">
            <v>104050</v>
          </cell>
          <cell r="B1775">
            <v>0</v>
          </cell>
          <cell r="C1775">
            <v>7.5</v>
          </cell>
          <cell r="D1775">
            <v>0.6</v>
          </cell>
          <cell r="E1775">
            <v>8.1</v>
          </cell>
          <cell r="F1775">
            <v>8.25</v>
          </cell>
          <cell r="G1775">
            <v>8.4600000000000009</v>
          </cell>
          <cell r="H1775">
            <v>9.06</v>
          </cell>
          <cell r="I1775">
            <v>9.51</v>
          </cell>
        </row>
        <row r="1776">
          <cell r="A1776">
            <v>104060</v>
          </cell>
          <cell r="B1776">
            <v>0</v>
          </cell>
          <cell r="C1776">
            <v>7.5</v>
          </cell>
          <cell r="D1776">
            <v>0.6</v>
          </cell>
          <cell r="E1776">
            <v>8.1</v>
          </cell>
          <cell r="F1776">
            <v>8.25</v>
          </cell>
          <cell r="G1776">
            <v>8.4600000000000009</v>
          </cell>
          <cell r="H1776">
            <v>9.06</v>
          </cell>
          <cell r="I1776">
            <v>9.51</v>
          </cell>
        </row>
        <row r="1777">
          <cell r="A1777">
            <v>104070</v>
          </cell>
          <cell r="B1777">
            <v>0</v>
          </cell>
          <cell r="C1777">
            <v>7.5</v>
          </cell>
          <cell r="D1777">
            <v>0.61</v>
          </cell>
          <cell r="E1777">
            <v>8.11</v>
          </cell>
          <cell r="F1777">
            <v>8.26</v>
          </cell>
          <cell r="G1777">
            <v>8.4700000000000006</v>
          </cell>
          <cell r="H1777">
            <v>9.07</v>
          </cell>
          <cell r="I1777">
            <v>9.52</v>
          </cell>
        </row>
        <row r="1778">
          <cell r="A1778">
            <v>104080</v>
          </cell>
          <cell r="B1778">
            <v>0</v>
          </cell>
          <cell r="C1778">
            <v>7.5</v>
          </cell>
          <cell r="D1778">
            <v>0.62</v>
          </cell>
          <cell r="E1778">
            <v>8.1199999999999992</v>
          </cell>
          <cell r="F1778">
            <v>8.27</v>
          </cell>
          <cell r="G1778">
            <v>8.48</v>
          </cell>
          <cell r="H1778">
            <v>9.08</v>
          </cell>
          <cell r="I1778">
            <v>9.5299999999999994</v>
          </cell>
        </row>
        <row r="1779">
          <cell r="A1779">
            <v>104090</v>
          </cell>
          <cell r="B1779">
            <v>0</v>
          </cell>
          <cell r="C1779">
            <v>7.5</v>
          </cell>
          <cell r="D1779">
            <v>0.63</v>
          </cell>
          <cell r="E1779">
            <v>8.1300000000000008</v>
          </cell>
          <cell r="F1779">
            <v>8.2800000000000011</v>
          </cell>
          <cell r="G1779">
            <v>8.490000000000002</v>
          </cell>
          <cell r="H1779">
            <v>9.0900000000000016</v>
          </cell>
          <cell r="I1779">
            <v>9.5400000000000009</v>
          </cell>
        </row>
        <row r="1780">
          <cell r="A1780">
            <v>104100</v>
          </cell>
          <cell r="B1780">
            <v>0</v>
          </cell>
          <cell r="C1780">
            <v>7.5</v>
          </cell>
          <cell r="D1780">
            <v>0.65</v>
          </cell>
          <cell r="E1780">
            <v>8.15</v>
          </cell>
          <cell r="F1780">
            <v>8.3000000000000007</v>
          </cell>
          <cell r="G1780">
            <v>8.5100000000000016</v>
          </cell>
          <cell r="H1780">
            <v>9.1100000000000012</v>
          </cell>
          <cell r="I1780">
            <v>9.56</v>
          </cell>
        </row>
        <row r="1781">
          <cell r="A1781">
            <v>104110</v>
          </cell>
          <cell r="B1781">
            <v>0</v>
          </cell>
          <cell r="C1781">
            <v>7.5</v>
          </cell>
          <cell r="D1781">
            <v>0.66</v>
          </cell>
          <cell r="E1781">
            <v>8.16</v>
          </cell>
          <cell r="F1781">
            <v>8.31</v>
          </cell>
          <cell r="G1781">
            <v>8.5200000000000014</v>
          </cell>
          <cell r="H1781">
            <v>9.120000000000001</v>
          </cell>
          <cell r="I1781">
            <v>9.57</v>
          </cell>
        </row>
        <row r="1782">
          <cell r="A1782">
            <v>104120</v>
          </cell>
          <cell r="B1782">
            <v>0</v>
          </cell>
          <cell r="C1782">
            <v>7.5</v>
          </cell>
          <cell r="D1782">
            <v>0.6</v>
          </cell>
          <cell r="E1782">
            <v>8.1</v>
          </cell>
          <cell r="F1782">
            <v>8.25</v>
          </cell>
          <cell r="G1782">
            <v>8.4600000000000009</v>
          </cell>
          <cell r="H1782">
            <v>9.06</v>
          </cell>
          <cell r="I1782">
            <v>9.51</v>
          </cell>
        </row>
        <row r="1783">
          <cell r="A1783">
            <v>104130</v>
          </cell>
          <cell r="B1783">
            <v>0</v>
          </cell>
          <cell r="C1783">
            <v>7.5</v>
          </cell>
          <cell r="D1783">
            <v>0.6</v>
          </cell>
          <cell r="E1783">
            <v>8.1</v>
          </cell>
          <cell r="F1783">
            <v>8.25</v>
          </cell>
          <cell r="G1783">
            <v>8.4600000000000009</v>
          </cell>
          <cell r="H1783">
            <v>9.06</v>
          </cell>
          <cell r="I1783">
            <v>9.51</v>
          </cell>
        </row>
        <row r="1784">
          <cell r="A1784">
            <v>104140</v>
          </cell>
          <cell r="B1784">
            <v>0</v>
          </cell>
          <cell r="C1784">
            <v>7.5</v>
          </cell>
          <cell r="D1784">
            <v>0.6</v>
          </cell>
          <cell r="E1784">
            <v>8.1</v>
          </cell>
          <cell r="F1784">
            <v>8.25</v>
          </cell>
          <cell r="G1784">
            <v>8.4600000000000009</v>
          </cell>
          <cell r="H1784">
            <v>9.06</v>
          </cell>
          <cell r="I1784">
            <v>9.51</v>
          </cell>
        </row>
        <row r="1785">
          <cell r="A1785">
            <v>104150</v>
          </cell>
          <cell r="B1785">
            <v>0</v>
          </cell>
          <cell r="C1785">
            <v>7.5</v>
          </cell>
          <cell r="D1785">
            <v>0.6</v>
          </cell>
          <cell r="E1785">
            <v>8.1</v>
          </cell>
          <cell r="F1785">
            <v>8.25</v>
          </cell>
          <cell r="G1785">
            <v>8.4600000000000009</v>
          </cell>
          <cell r="H1785">
            <v>9.06</v>
          </cell>
          <cell r="I1785">
            <v>9.51</v>
          </cell>
        </row>
        <row r="1786">
          <cell r="A1786">
            <v>104157.59</v>
          </cell>
          <cell r="B1786" t="str">
            <v>MSE</v>
          </cell>
          <cell r="C1786">
            <v>7.5</v>
          </cell>
          <cell r="D1786">
            <v>0.6</v>
          </cell>
          <cell r="E1786">
            <v>8.1</v>
          </cell>
          <cell r="F1786">
            <v>8.25</v>
          </cell>
          <cell r="G1786">
            <v>8.4600000000000009</v>
          </cell>
          <cell r="H1786">
            <v>9.06</v>
          </cell>
          <cell r="I1786">
            <v>9.51</v>
          </cell>
        </row>
        <row r="1787">
          <cell r="A1787">
            <v>104160</v>
          </cell>
          <cell r="B1787">
            <v>0</v>
          </cell>
          <cell r="C1787">
            <v>7.5</v>
          </cell>
          <cell r="D1787">
            <v>0.56000000000000005</v>
          </cell>
          <cell r="E1787">
            <v>8.06</v>
          </cell>
          <cell r="F1787">
            <v>8.2100000000000009</v>
          </cell>
          <cell r="G1787">
            <v>8.4200000000000017</v>
          </cell>
          <cell r="H1787">
            <v>9.0200000000000014</v>
          </cell>
          <cell r="I1787">
            <v>9.4700000000000006</v>
          </cell>
        </row>
        <row r="1788">
          <cell r="A1788">
            <v>104167.59</v>
          </cell>
          <cell r="B1788" t="str">
            <v>PY</v>
          </cell>
          <cell r="C1788">
            <v>7.5</v>
          </cell>
          <cell r="D1788">
            <v>0.45</v>
          </cell>
          <cell r="E1788">
            <v>7.95</v>
          </cell>
          <cell r="F1788">
            <v>8.1</v>
          </cell>
          <cell r="G1788">
            <v>8.31</v>
          </cell>
          <cell r="H1788">
            <v>8.91</v>
          </cell>
          <cell r="I1788">
            <v>9.36</v>
          </cell>
        </row>
        <row r="1789">
          <cell r="A1789">
            <v>104170</v>
          </cell>
          <cell r="B1789">
            <v>0</v>
          </cell>
          <cell r="C1789">
            <v>7.5</v>
          </cell>
          <cell r="D1789">
            <v>0.41</v>
          </cell>
          <cell r="E1789">
            <v>7.91</v>
          </cell>
          <cell r="F1789">
            <v>8.06</v>
          </cell>
          <cell r="G1789">
            <v>8.2700000000000014</v>
          </cell>
          <cell r="H1789">
            <v>8.870000000000001</v>
          </cell>
          <cell r="I1789">
            <v>9.32</v>
          </cell>
        </row>
        <row r="1790">
          <cell r="A1790">
            <v>104177.59</v>
          </cell>
          <cell r="B1790" t="str">
            <v>PT</v>
          </cell>
          <cell r="C1790">
            <v>7.5</v>
          </cell>
          <cell r="D1790">
            <v>0.3</v>
          </cell>
          <cell r="E1790">
            <v>7.8</v>
          </cell>
          <cell r="F1790">
            <v>7.95</v>
          </cell>
          <cell r="G1790">
            <v>8.16</v>
          </cell>
          <cell r="H1790">
            <v>8.76</v>
          </cell>
          <cell r="I1790">
            <v>9.2099999999999991</v>
          </cell>
        </row>
        <row r="1791">
          <cell r="A1791">
            <v>104180</v>
          </cell>
          <cell r="B1791">
            <v>0</v>
          </cell>
          <cell r="C1791">
            <v>7.5</v>
          </cell>
          <cell r="D1791">
            <v>0.26</v>
          </cell>
          <cell r="E1791">
            <v>7.76</v>
          </cell>
          <cell r="F1791">
            <v>7.91</v>
          </cell>
          <cell r="G1791">
            <v>8.120000000000001</v>
          </cell>
          <cell r="H1791">
            <v>8.7200000000000006</v>
          </cell>
          <cell r="I1791">
            <v>9.17</v>
          </cell>
        </row>
        <row r="1792">
          <cell r="A1792">
            <v>104190</v>
          </cell>
          <cell r="B1792">
            <v>0</v>
          </cell>
          <cell r="C1792">
            <v>7.5</v>
          </cell>
          <cell r="D1792">
            <v>0.11</v>
          </cell>
          <cell r="E1792">
            <v>7.61</v>
          </cell>
          <cell r="F1792">
            <v>7.7600000000000007</v>
          </cell>
          <cell r="G1792">
            <v>7.9700000000000006</v>
          </cell>
          <cell r="H1792">
            <v>8.57</v>
          </cell>
          <cell r="I1792">
            <v>9.02</v>
          </cell>
        </row>
        <row r="1793">
          <cell r="A1793">
            <v>104197.59</v>
          </cell>
          <cell r="B1793" t="str">
            <v>PX</v>
          </cell>
          <cell r="C1793">
            <v>7.5</v>
          </cell>
          <cell r="D1793">
            <v>0</v>
          </cell>
          <cell r="E1793">
            <v>7.5</v>
          </cell>
          <cell r="F1793">
            <v>7.65</v>
          </cell>
          <cell r="G1793">
            <v>7.86</v>
          </cell>
          <cell r="H1793">
            <v>8.4600000000000009</v>
          </cell>
          <cell r="I1793">
            <v>8.91</v>
          </cell>
        </row>
        <row r="1794">
          <cell r="A1794">
            <v>104200</v>
          </cell>
          <cell r="B1794">
            <v>0</v>
          </cell>
          <cell r="C1794">
            <v>7.5</v>
          </cell>
          <cell r="D1794">
            <v>0</v>
          </cell>
          <cell r="E1794">
            <v>7.5</v>
          </cell>
          <cell r="F1794">
            <v>7.65</v>
          </cell>
          <cell r="G1794">
            <v>7.86</v>
          </cell>
          <cell r="H1794">
            <v>8.4600000000000009</v>
          </cell>
          <cell r="I1794">
            <v>8.91</v>
          </cell>
        </row>
        <row r="1795">
          <cell r="A1795">
            <v>104210</v>
          </cell>
          <cell r="B1795">
            <v>0</v>
          </cell>
          <cell r="C1795">
            <v>7.5</v>
          </cell>
          <cell r="D1795">
            <v>0</v>
          </cell>
          <cell r="E1795">
            <v>7.5</v>
          </cell>
          <cell r="F1795">
            <v>7.65</v>
          </cell>
          <cell r="G1795">
            <v>7.86</v>
          </cell>
          <cell r="H1795">
            <v>8.4600000000000009</v>
          </cell>
          <cell r="I1795">
            <v>8.91</v>
          </cell>
        </row>
        <row r="1796">
          <cell r="A1796">
            <v>104220</v>
          </cell>
          <cell r="B1796">
            <v>0</v>
          </cell>
          <cell r="C1796">
            <v>7.5</v>
          </cell>
          <cell r="D1796">
            <v>0</v>
          </cell>
          <cell r="E1796">
            <v>7.5</v>
          </cell>
          <cell r="F1796">
            <v>7.65</v>
          </cell>
          <cell r="G1796">
            <v>7.86</v>
          </cell>
          <cell r="H1796">
            <v>8.4600000000000009</v>
          </cell>
          <cell r="I1796">
            <v>8.91</v>
          </cell>
        </row>
        <row r="1797">
          <cell r="A1797">
            <v>104227.59</v>
          </cell>
          <cell r="B1797" t="str">
            <v>BS</v>
          </cell>
          <cell r="C1797">
            <v>7.5</v>
          </cell>
          <cell r="D1797">
            <v>0</v>
          </cell>
          <cell r="E1797">
            <v>7.5</v>
          </cell>
          <cell r="F1797">
            <v>7.65</v>
          </cell>
          <cell r="G1797">
            <v>7.86</v>
          </cell>
          <cell r="H1797">
            <v>8.4600000000000009</v>
          </cell>
          <cell r="I1797">
            <v>8.91</v>
          </cell>
        </row>
        <row r="1798">
          <cell r="A1798">
            <v>104230</v>
          </cell>
          <cell r="B1798">
            <v>0</v>
          </cell>
          <cell r="C1798">
            <v>7.5</v>
          </cell>
          <cell r="D1798">
            <v>0</v>
          </cell>
          <cell r="E1798">
            <v>7.5</v>
          </cell>
          <cell r="F1798">
            <v>7.65</v>
          </cell>
          <cell r="G1798">
            <v>7.86</v>
          </cell>
          <cell r="H1798">
            <v>8.4600000000000009</v>
          </cell>
          <cell r="I1798">
            <v>8.91</v>
          </cell>
        </row>
        <row r="1799">
          <cell r="A1799">
            <v>104240</v>
          </cell>
          <cell r="B1799">
            <v>0</v>
          </cell>
          <cell r="C1799">
            <v>7.5</v>
          </cell>
          <cell r="D1799">
            <v>0</v>
          </cell>
          <cell r="E1799">
            <v>7.5</v>
          </cell>
          <cell r="F1799">
            <v>7.65</v>
          </cell>
          <cell r="G1799">
            <v>7.86</v>
          </cell>
          <cell r="H1799">
            <v>8.4600000000000009</v>
          </cell>
          <cell r="I1799">
            <v>8.91</v>
          </cell>
        </row>
        <row r="1800">
          <cell r="A1800">
            <v>104250</v>
          </cell>
          <cell r="B1800">
            <v>0</v>
          </cell>
          <cell r="C1800">
            <v>7.5</v>
          </cell>
          <cell r="D1800">
            <v>0</v>
          </cell>
          <cell r="E1800">
            <v>7.5</v>
          </cell>
          <cell r="F1800">
            <v>7.65</v>
          </cell>
          <cell r="G1800">
            <v>7.86</v>
          </cell>
          <cell r="H1800">
            <v>8.4600000000000009</v>
          </cell>
          <cell r="I1800">
            <v>8.91</v>
          </cell>
        </row>
        <row r="1801">
          <cell r="A1801">
            <v>104260</v>
          </cell>
          <cell r="B1801">
            <v>0</v>
          </cell>
          <cell r="C1801">
            <v>7.5</v>
          </cell>
          <cell r="D1801">
            <v>0</v>
          </cell>
          <cell r="E1801">
            <v>7.5</v>
          </cell>
          <cell r="F1801">
            <v>7.65</v>
          </cell>
          <cell r="G1801">
            <v>7.86</v>
          </cell>
          <cell r="H1801">
            <v>8.4600000000000009</v>
          </cell>
          <cell r="I1801">
            <v>8.91</v>
          </cell>
        </row>
        <row r="1802">
          <cell r="A1802">
            <v>104270</v>
          </cell>
          <cell r="B1802">
            <v>0</v>
          </cell>
          <cell r="C1802">
            <v>7.5</v>
          </cell>
          <cell r="D1802">
            <v>0</v>
          </cell>
          <cell r="E1802">
            <v>7.5</v>
          </cell>
          <cell r="F1802">
            <v>7.65</v>
          </cell>
          <cell r="G1802">
            <v>7.86</v>
          </cell>
          <cell r="H1802">
            <v>8.4600000000000009</v>
          </cell>
          <cell r="I1802">
            <v>8.91</v>
          </cell>
        </row>
        <row r="1803">
          <cell r="A1803">
            <v>104280</v>
          </cell>
          <cell r="B1803">
            <v>0</v>
          </cell>
          <cell r="C1803">
            <v>7.5</v>
          </cell>
          <cell r="D1803">
            <v>0</v>
          </cell>
          <cell r="E1803">
            <v>7.5</v>
          </cell>
          <cell r="F1803">
            <v>7.65</v>
          </cell>
          <cell r="G1803">
            <v>7.86</v>
          </cell>
          <cell r="H1803">
            <v>8.4600000000000009</v>
          </cell>
          <cell r="I1803">
            <v>8.91</v>
          </cell>
        </row>
        <row r="1804">
          <cell r="A1804">
            <v>104290</v>
          </cell>
          <cell r="B1804">
            <v>0</v>
          </cell>
          <cell r="C1804">
            <v>7.5</v>
          </cell>
          <cell r="D1804">
            <v>0</v>
          </cell>
          <cell r="E1804">
            <v>7.5</v>
          </cell>
          <cell r="F1804">
            <v>7.65</v>
          </cell>
          <cell r="G1804">
            <v>7.86</v>
          </cell>
          <cell r="H1804">
            <v>8.4600000000000009</v>
          </cell>
          <cell r="I1804">
            <v>8.91</v>
          </cell>
        </row>
        <row r="1805">
          <cell r="A1805">
            <v>104300</v>
          </cell>
          <cell r="B1805">
            <v>0</v>
          </cell>
          <cell r="C1805">
            <v>7.5</v>
          </cell>
          <cell r="D1805">
            <v>0</v>
          </cell>
          <cell r="E1805">
            <v>7.5</v>
          </cell>
          <cell r="F1805">
            <v>7.65</v>
          </cell>
          <cell r="G1805">
            <v>7.86</v>
          </cell>
          <cell r="H1805">
            <v>8.4600000000000009</v>
          </cell>
          <cell r="I1805">
            <v>8.91</v>
          </cell>
        </row>
        <row r="1806">
          <cell r="A1806">
            <v>104310</v>
          </cell>
          <cell r="B1806">
            <v>0</v>
          </cell>
          <cell r="C1806">
            <v>7.5</v>
          </cell>
          <cell r="D1806">
            <v>0</v>
          </cell>
          <cell r="E1806">
            <v>7.5</v>
          </cell>
          <cell r="F1806">
            <v>7.65</v>
          </cell>
          <cell r="G1806">
            <v>7.86</v>
          </cell>
          <cell r="H1806">
            <v>8.4600000000000009</v>
          </cell>
          <cell r="I1806">
            <v>8.91</v>
          </cell>
        </row>
        <row r="1807">
          <cell r="A1807">
            <v>104320</v>
          </cell>
          <cell r="B1807">
            <v>0</v>
          </cell>
          <cell r="C1807">
            <v>7.5</v>
          </cell>
          <cell r="D1807">
            <v>0</v>
          </cell>
          <cell r="E1807">
            <v>7.5</v>
          </cell>
          <cell r="F1807">
            <v>7.65</v>
          </cell>
          <cell r="G1807">
            <v>7.86</v>
          </cell>
          <cell r="H1807">
            <v>8.4600000000000009</v>
          </cell>
          <cell r="I1807">
            <v>8.91</v>
          </cell>
        </row>
        <row r="1808">
          <cell r="A1808">
            <v>104330</v>
          </cell>
          <cell r="B1808">
            <v>0</v>
          </cell>
          <cell r="C1808">
            <v>7.5</v>
          </cell>
          <cell r="D1808">
            <v>0</v>
          </cell>
          <cell r="E1808">
            <v>7.5</v>
          </cell>
          <cell r="F1808">
            <v>7.65</v>
          </cell>
          <cell r="G1808">
            <v>7.86</v>
          </cell>
          <cell r="H1808">
            <v>8.4600000000000009</v>
          </cell>
          <cell r="I1808">
            <v>8.91</v>
          </cell>
        </row>
        <row r="1809">
          <cell r="A1809">
            <v>104340</v>
          </cell>
          <cell r="B1809">
            <v>0</v>
          </cell>
          <cell r="C1809">
            <v>7.5</v>
          </cell>
          <cell r="D1809">
            <v>0</v>
          </cell>
          <cell r="E1809">
            <v>7.5</v>
          </cell>
          <cell r="F1809">
            <v>7.65</v>
          </cell>
          <cell r="G1809">
            <v>7.86</v>
          </cell>
          <cell r="H1809">
            <v>8.4600000000000009</v>
          </cell>
          <cell r="I1809">
            <v>8.91</v>
          </cell>
        </row>
        <row r="1810">
          <cell r="A1810">
            <v>104350</v>
          </cell>
          <cell r="B1810">
            <v>0</v>
          </cell>
          <cell r="C1810">
            <v>7.5</v>
          </cell>
          <cell r="D1810">
            <v>0</v>
          </cell>
          <cell r="E1810">
            <v>7.5</v>
          </cell>
          <cell r="F1810">
            <v>7.65</v>
          </cell>
          <cell r="G1810">
            <v>7.86</v>
          </cell>
          <cell r="H1810">
            <v>8.4600000000000009</v>
          </cell>
          <cell r="I1810">
            <v>8.91</v>
          </cell>
        </row>
        <row r="1811">
          <cell r="A1811">
            <v>104360</v>
          </cell>
          <cell r="B1811">
            <v>0</v>
          </cell>
          <cell r="C1811">
            <v>7.5</v>
          </cell>
          <cell r="D1811">
            <v>0</v>
          </cell>
          <cell r="E1811">
            <v>7.5</v>
          </cell>
          <cell r="F1811">
            <v>7.65</v>
          </cell>
          <cell r="G1811">
            <v>7.86</v>
          </cell>
          <cell r="H1811">
            <v>8.4600000000000009</v>
          </cell>
          <cell r="I1811">
            <v>8.91</v>
          </cell>
        </row>
        <row r="1812">
          <cell r="A1812">
            <v>104370</v>
          </cell>
          <cell r="B1812">
            <v>0</v>
          </cell>
          <cell r="C1812">
            <v>7.5</v>
          </cell>
          <cell r="D1812">
            <v>0</v>
          </cell>
          <cell r="E1812">
            <v>7.5</v>
          </cell>
          <cell r="F1812">
            <v>7.65</v>
          </cell>
          <cell r="G1812">
            <v>7.86</v>
          </cell>
          <cell r="H1812">
            <v>8.4600000000000009</v>
          </cell>
          <cell r="I1812">
            <v>8.91</v>
          </cell>
        </row>
        <row r="1813">
          <cell r="A1813">
            <v>104380</v>
          </cell>
          <cell r="B1813">
            <v>0</v>
          </cell>
          <cell r="C1813">
            <v>7.5</v>
          </cell>
          <cell r="D1813">
            <v>0</v>
          </cell>
          <cell r="E1813">
            <v>7.5</v>
          </cell>
          <cell r="F1813">
            <v>7.65</v>
          </cell>
          <cell r="G1813">
            <v>7.86</v>
          </cell>
          <cell r="H1813">
            <v>8.4600000000000009</v>
          </cell>
          <cell r="I1813">
            <v>8.91</v>
          </cell>
        </row>
        <row r="1814">
          <cell r="A1814">
            <v>104390</v>
          </cell>
          <cell r="B1814">
            <v>0</v>
          </cell>
          <cell r="C1814">
            <v>7.5</v>
          </cell>
          <cell r="D1814">
            <v>0</v>
          </cell>
          <cell r="E1814">
            <v>7.5</v>
          </cell>
          <cell r="F1814">
            <v>7.65</v>
          </cell>
          <cell r="G1814">
            <v>7.86</v>
          </cell>
          <cell r="H1814">
            <v>8.4600000000000009</v>
          </cell>
          <cell r="I1814">
            <v>8.91</v>
          </cell>
        </row>
        <row r="1815">
          <cell r="A1815">
            <v>104400</v>
          </cell>
          <cell r="B1815">
            <v>0</v>
          </cell>
          <cell r="C1815">
            <v>7.5</v>
          </cell>
          <cell r="D1815">
            <v>0</v>
          </cell>
          <cell r="E1815">
            <v>7.5</v>
          </cell>
          <cell r="F1815">
            <v>7.65</v>
          </cell>
          <cell r="G1815">
            <v>7.86</v>
          </cell>
          <cell r="H1815">
            <v>8.4600000000000009</v>
          </cell>
          <cell r="I1815">
            <v>8.91</v>
          </cell>
        </row>
        <row r="1816">
          <cell r="A1816">
            <v>104410</v>
          </cell>
          <cell r="B1816">
            <v>0</v>
          </cell>
          <cell r="C1816">
            <v>7.5</v>
          </cell>
          <cell r="D1816">
            <v>0</v>
          </cell>
          <cell r="E1816">
            <v>7.5</v>
          </cell>
          <cell r="F1816">
            <v>7.65</v>
          </cell>
          <cell r="G1816">
            <v>7.86</v>
          </cell>
          <cell r="H1816">
            <v>8.4600000000000009</v>
          </cell>
          <cell r="I1816">
            <v>8.91</v>
          </cell>
        </row>
        <row r="1817">
          <cell r="A1817">
            <v>104420</v>
          </cell>
          <cell r="B1817">
            <v>0</v>
          </cell>
          <cell r="C1817">
            <v>7.5</v>
          </cell>
          <cell r="D1817">
            <v>0</v>
          </cell>
          <cell r="E1817">
            <v>7.5</v>
          </cell>
          <cell r="F1817">
            <v>7.65</v>
          </cell>
          <cell r="G1817">
            <v>7.86</v>
          </cell>
          <cell r="H1817">
            <v>8.4600000000000009</v>
          </cell>
          <cell r="I1817">
            <v>8.91</v>
          </cell>
        </row>
        <row r="1818">
          <cell r="A1818">
            <v>104430</v>
          </cell>
          <cell r="B1818">
            <v>0</v>
          </cell>
          <cell r="C1818">
            <v>7.5</v>
          </cell>
          <cell r="D1818">
            <v>0</v>
          </cell>
          <cell r="E1818">
            <v>7.5</v>
          </cell>
          <cell r="F1818">
            <v>7.65</v>
          </cell>
          <cell r="G1818">
            <v>7.86</v>
          </cell>
          <cell r="H1818">
            <v>8.4600000000000009</v>
          </cell>
          <cell r="I1818">
            <v>8.91</v>
          </cell>
        </row>
        <row r="1819">
          <cell r="A1819">
            <v>104440</v>
          </cell>
          <cell r="B1819">
            <v>0</v>
          </cell>
          <cell r="C1819">
            <v>7.5</v>
          </cell>
          <cell r="D1819">
            <v>0</v>
          </cell>
          <cell r="E1819">
            <v>7.5</v>
          </cell>
          <cell r="F1819">
            <v>7.65</v>
          </cell>
          <cell r="G1819">
            <v>7.86</v>
          </cell>
          <cell r="H1819">
            <v>8.4600000000000009</v>
          </cell>
          <cell r="I1819">
            <v>8.91</v>
          </cell>
        </row>
        <row r="1820">
          <cell r="A1820">
            <v>104450</v>
          </cell>
          <cell r="B1820">
            <v>0</v>
          </cell>
          <cell r="C1820">
            <v>7.5</v>
          </cell>
          <cell r="D1820">
            <v>0</v>
          </cell>
          <cell r="E1820">
            <v>7.5</v>
          </cell>
          <cell r="F1820">
            <v>7.65</v>
          </cell>
          <cell r="G1820">
            <v>7.86</v>
          </cell>
          <cell r="H1820">
            <v>8.4600000000000009</v>
          </cell>
          <cell r="I1820">
            <v>8.91</v>
          </cell>
        </row>
        <row r="1821">
          <cell r="A1821">
            <v>104460</v>
          </cell>
          <cell r="B1821">
            <v>0</v>
          </cell>
          <cell r="C1821">
            <v>7.5</v>
          </cell>
          <cell r="D1821">
            <v>0</v>
          </cell>
          <cell r="E1821">
            <v>7.5</v>
          </cell>
          <cell r="F1821">
            <v>7.65</v>
          </cell>
          <cell r="G1821">
            <v>7.86</v>
          </cell>
          <cell r="H1821">
            <v>8.4600000000000009</v>
          </cell>
          <cell r="I1821">
            <v>8.91</v>
          </cell>
        </row>
        <row r="1822">
          <cell r="A1822">
            <v>104470</v>
          </cell>
          <cell r="B1822">
            <v>0</v>
          </cell>
          <cell r="C1822">
            <v>7.5</v>
          </cell>
          <cell r="D1822">
            <v>0</v>
          </cell>
          <cell r="E1822">
            <v>7.5</v>
          </cell>
          <cell r="F1822">
            <v>7.65</v>
          </cell>
          <cell r="G1822">
            <v>7.86</v>
          </cell>
          <cell r="H1822">
            <v>8.4600000000000009</v>
          </cell>
          <cell r="I1822">
            <v>8.91</v>
          </cell>
        </row>
        <row r="1823">
          <cell r="A1823">
            <v>104480</v>
          </cell>
          <cell r="B1823">
            <v>0</v>
          </cell>
          <cell r="C1823">
            <v>7.5</v>
          </cell>
          <cell r="D1823">
            <v>0</v>
          </cell>
          <cell r="E1823">
            <v>7.5</v>
          </cell>
          <cell r="F1823">
            <v>7.65</v>
          </cell>
          <cell r="G1823">
            <v>7.86</v>
          </cell>
          <cell r="H1823">
            <v>8.4600000000000009</v>
          </cell>
          <cell r="I1823">
            <v>8.91</v>
          </cell>
        </row>
        <row r="1824">
          <cell r="A1824">
            <v>104490</v>
          </cell>
          <cell r="B1824">
            <v>0</v>
          </cell>
          <cell r="C1824">
            <v>7.5</v>
          </cell>
          <cell r="D1824">
            <v>0</v>
          </cell>
          <cell r="E1824">
            <v>7.5</v>
          </cell>
          <cell r="F1824">
            <v>7.65</v>
          </cell>
          <cell r="G1824">
            <v>7.86</v>
          </cell>
          <cell r="H1824">
            <v>8.4600000000000009</v>
          </cell>
          <cell r="I1824">
            <v>8.91</v>
          </cell>
        </row>
        <row r="1825">
          <cell r="A1825">
            <v>104500</v>
          </cell>
          <cell r="B1825">
            <v>0</v>
          </cell>
          <cell r="C1825">
            <v>7.5</v>
          </cell>
          <cell r="D1825">
            <v>0</v>
          </cell>
          <cell r="E1825">
            <v>7.5</v>
          </cell>
          <cell r="F1825">
            <v>7.65</v>
          </cell>
          <cell r="G1825">
            <v>7.86</v>
          </cell>
          <cell r="H1825">
            <v>8.4600000000000009</v>
          </cell>
          <cell r="I1825">
            <v>8.91</v>
          </cell>
        </row>
        <row r="1826">
          <cell r="A1826">
            <v>104510</v>
          </cell>
          <cell r="B1826">
            <v>0</v>
          </cell>
          <cell r="C1826">
            <v>7.5</v>
          </cell>
          <cell r="D1826">
            <v>0</v>
          </cell>
          <cell r="E1826">
            <v>7.5</v>
          </cell>
          <cell r="F1826">
            <v>7.65</v>
          </cell>
          <cell r="G1826">
            <v>7.86</v>
          </cell>
          <cell r="H1826">
            <v>8.4600000000000009</v>
          </cell>
          <cell r="I1826">
            <v>8.91</v>
          </cell>
        </row>
        <row r="1827">
          <cell r="A1827">
            <v>104520</v>
          </cell>
          <cell r="B1827">
            <v>0</v>
          </cell>
          <cell r="C1827">
            <v>7.5</v>
          </cell>
          <cell r="D1827">
            <v>0</v>
          </cell>
          <cell r="E1827">
            <v>7.5</v>
          </cell>
          <cell r="F1827">
            <v>7.65</v>
          </cell>
          <cell r="G1827">
            <v>7.86</v>
          </cell>
          <cell r="H1827">
            <v>8.4600000000000009</v>
          </cell>
          <cell r="I1827">
            <v>8.91</v>
          </cell>
        </row>
        <row r="1828">
          <cell r="A1828">
            <v>104530</v>
          </cell>
          <cell r="B1828">
            <v>0</v>
          </cell>
          <cell r="C1828">
            <v>7.5</v>
          </cell>
          <cell r="D1828">
            <v>0</v>
          </cell>
          <cell r="E1828">
            <v>7.5</v>
          </cell>
          <cell r="F1828">
            <v>7.65</v>
          </cell>
          <cell r="G1828">
            <v>7.86</v>
          </cell>
          <cell r="H1828">
            <v>8.4600000000000009</v>
          </cell>
          <cell r="I1828">
            <v>8.91</v>
          </cell>
        </row>
        <row r="1829">
          <cell r="A1829">
            <v>104540</v>
          </cell>
          <cell r="B1829">
            <v>0</v>
          </cell>
          <cell r="C1829">
            <v>7.5</v>
          </cell>
          <cell r="D1829">
            <v>0</v>
          </cell>
          <cell r="E1829">
            <v>7.5</v>
          </cell>
          <cell r="F1829">
            <v>7.65</v>
          </cell>
          <cell r="G1829">
            <v>7.86</v>
          </cell>
          <cell r="H1829">
            <v>8.4600000000000009</v>
          </cell>
          <cell r="I1829">
            <v>8.91</v>
          </cell>
        </row>
        <row r="1830">
          <cell r="A1830">
            <v>104550</v>
          </cell>
          <cell r="B1830">
            <v>0</v>
          </cell>
          <cell r="C1830">
            <v>7.5</v>
          </cell>
          <cell r="D1830">
            <v>0</v>
          </cell>
          <cell r="E1830">
            <v>7.5</v>
          </cell>
          <cell r="F1830">
            <v>7.65</v>
          </cell>
          <cell r="G1830">
            <v>7.86</v>
          </cell>
          <cell r="H1830">
            <v>8.4600000000000009</v>
          </cell>
          <cell r="I1830">
            <v>8.91</v>
          </cell>
        </row>
        <row r="1831">
          <cell r="A1831">
            <v>104560</v>
          </cell>
          <cell r="B1831">
            <v>0</v>
          </cell>
          <cell r="C1831">
            <v>7.5</v>
          </cell>
          <cell r="D1831">
            <v>0</v>
          </cell>
          <cell r="E1831">
            <v>7.5</v>
          </cell>
          <cell r="F1831">
            <v>7.65</v>
          </cell>
          <cell r="G1831">
            <v>7.86</v>
          </cell>
          <cell r="H1831">
            <v>8.4600000000000009</v>
          </cell>
          <cell r="I1831">
            <v>8.91</v>
          </cell>
        </row>
        <row r="1832">
          <cell r="A1832">
            <v>104570</v>
          </cell>
          <cell r="B1832">
            <v>0</v>
          </cell>
          <cell r="C1832">
            <v>7.5</v>
          </cell>
          <cell r="D1832">
            <v>0</v>
          </cell>
          <cell r="E1832">
            <v>7.5</v>
          </cell>
          <cell r="F1832">
            <v>7.65</v>
          </cell>
          <cell r="G1832">
            <v>7.86</v>
          </cell>
          <cell r="H1832">
            <v>8.4600000000000009</v>
          </cell>
          <cell r="I1832">
            <v>8.91</v>
          </cell>
        </row>
        <row r="1833">
          <cell r="A1833">
            <v>104580</v>
          </cell>
          <cell r="B1833">
            <v>0</v>
          </cell>
          <cell r="C1833">
            <v>7.5</v>
          </cell>
          <cell r="D1833">
            <v>0</v>
          </cell>
          <cell r="E1833">
            <v>7.5</v>
          </cell>
          <cell r="F1833">
            <v>7.65</v>
          </cell>
          <cell r="G1833">
            <v>7.86</v>
          </cell>
          <cell r="H1833">
            <v>8.4600000000000009</v>
          </cell>
          <cell r="I1833">
            <v>8.91</v>
          </cell>
        </row>
        <row r="1834">
          <cell r="A1834">
            <v>104590</v>
          </cell>
          <cell r="B1834">
            <v>0</v>
          </cell>
          <cell r="C1834">
            <v>7.5</v>
          </cell>
          <cell r="D1834">
            <v>0</v>
          </cell>
          <cell r="E1834">
            <v>7.5</v>
          </cell>
          <cell r="F1834">
            <v>7.65</v>
          </cell>
          <cell r="G1834">
            <v>7.86</v>
          </cell>
          <cell r="H1834">
            <v>8.4600000000000009</v>
          </cell>
          <cell r="I1834">
            <v>8.91</v>
          </cell>
        </row>
        <row r="1835">
          <cell r="A1835">
            <v>104600</v>
          </cell>
          <cell r="B1835">
            <v>0</v>
          </cell>
          <cell r="C1835">
            <v>7.5</v>
          </cell>
          <cell r="D1835">
            <v>0</v>
          </cell>
          <cell r="E1835">
            <v>7.5</v>
          </cell>
          <cell r="F1835">
            <v>7.65</v>
          </cell>
          <cell r="G1835">
            <v>7.86</v>
          </cell>
          <cell r="H1835">
            <v>8.4600000000000009</v>
          </cell>
          <cell r="I1835">
            <v>8.91</v>
          </cell>
        </row>
        <row r="1836">
          <cell r="A1836">
            <v>104603.64</v>
          </cell>
          <cell r="B1836" t="str">
            <v>BS</v>
          </cell>
          <cell r="C1836">
            <v>7.5</v>
          </cell>
          <cell r="D1836">
            <v>0</v>
          </cell>
          <cell r="E1836">
            <v>7.5</v>
          </cell>
          <cell r="F1836">
            <v>7.65</v>
          </cell>
          <cell r="G1836">
            <v>7.86</v>
          </cell>
          <cell r="H1836">
            <v>8.4600000000000009</v>
          </cell>
          <cell r="I1836">
            <v>8.91</v>
          </cell>
        </row>
        <row r="1837">
          <cell r="A1837">
            <v>104610</v>
          </cell>
          <cell r="B1837">
            <v>0</v>
          </cell>
          <cell r="C1837">
            <v>7.5</v>
          </cell>
          <cell r="D1837">
            <v>0</v>
          </cell>
          <cell r="E1837">
            <v>7.5</v>
          </cell>
          <cell r="F1837">
            <v>7.65</v>
          </cell>
          <cell r="G1837">
            <v>7.86</v>
          </cell>
          <cell r="H1837">
            <v>8.4600000000000009</v>
          </cell>
          <cell r="I1837">
            <v>8.91</v>
          </cell>
        </row>
        <row r="1838">
          <cell r="A1838">
            <v>104620</v>
          </cell>
          <cell r="B1838">
            <v>0</v>
          </cell>
          <cell r="C1838">
            <v>7.5</v>
          </cell>
          <cell r="D1838">
            <v>0</v>
          </cell>
          <cell r="E1838">
            <v>7.5</v>
          </cell>
          <cell r="F1838">
            <v>7.65</v>
          </cell>
          <cell r="G1838">
            <v>7.86</v>
          </cell>
          <cell r="H1838">
            <v>8.4600000000000009</v>
          </cell>
          <cell r="I1838">
            <v>8.91</v>
          </cell>
        </row>
        <row r="1839">
          <cell r="A1839">
            <v>104630</v>
          </cell>
          <cell r="B1839">
            <v>0</v>
          </cell>
          <cell r="C1839">
            <v>7.5</v>
          </cell>
          <cell r="D1839">
            <v>0</v>
          </cell>
          <cell r="E1839">
            <v>7.5</v>
          </cell>
          <cell r="F1839">
            <v>7.65</v>
          </cell>
          <cell r="G1839">
            <v>7.86</v>
          </cell>
          <cell r="H1839">
            <v>8.4600000000000009</v>
          </cell>
          <cell r="I1839">
            <v>8.91</v>
          </cell>
        </row>
        <row r="1840">
          <cell r="A1840">
            <v>104633.64</v>
          </cell>
          <cell r="B1840" t="str">
            <v>PX</v>
          </cell>
          <cell r="C1840">
            <v>7.5</v>
          </cell>
          <cell r="D1840">
            <v>0</v>
          </cell>
          <cell r="E1840">
            <v>7.5</v>
          </cell>
          <cell r="F1840">
            <v>7.65</v>
          </cell>
          <cell r="G1840">
            <v>7.86</v>
          </cell>
          <cell r="H1840">
            <v>8.4600000000000009</v>
          </cell>
          <cell r="I1840">
            <v>8.91</v>
          </cell>
        </row>
        <row r="1841">
          <cell r="A1841">
            <v>104640</v>
          </cell>
          <cell r="B1841">
            <v>0</v>
          </cell>
          <cell r="C1841">
            <v>7.5</v>
          </cell>
          <cell r="D1841">
            <v>0.09</v>
          </cell>
          <cell r="E1841">
            <v>7.59</v>
          </cell>
          <cell r="F1841">
            <v>7.74</v>
          </cell>
          <cell r="G1841">
            <v>7.95</v>
          </cell>
          <cell r="H1841">
            <v>8.5500000000000007</v>
          </cell>
          <cell r="I1841">
            <v>9</v>
          </cell>
        </row>
        <row r="1842">
          <cell r="A1842">
            <v>104650</v>
          </cell>
          <cell r="B1842">
            <v>0</v>
          </cell>
          <cell r="C1842">
            <v>7.5</v>
          </cell>
          <cell r="D1842">
            <v>0.24</v>
          </cell>
          <cell r="E1842">
            <v>7.74</v>
          </cell>
          <cell r="F1842">
            <v>7.8900000000000006</v>
          </cell>
          <cell r="G1842">
            <v>8.1000000000000014</v>
          </cell>
          <cell r="H1842">
            <v>8.7000000000000011</v>
          </cell>
          <cell r="I1842">
            <v>9.15</v>
          </cell>
        </row>
        <row r="1843">
          <cell r="A1843">
            <v>104653.64</v>
          </cell>
          <cell r="B1843" t="str">
            <v>PC</v>
          </cell>
          <cell r="C1843">
            <v>7.5</v>
          </cell>
          <cell r="D1843">
            <v>0.3</v>
          </cell>
          <cell r="E1843">
            <v>7.8</v>
          </cell>
          <cell r="F1843">
            <v>7.95</v>
          </cell>
          <cell r="G1843">
            <v>8.16</v>
          </cell>
          <cell r="H1843">
            <v>8.76</v>
          </cell>
          <cell r="I1843">
            <v>9.2099999999999991</v>
          </cell>
        </row>
        <row r="1844">
          <cell r="A1844">
            <v>104660</v>
          </cell>
          <cell r="B1844">
            <v>0</v>
          </cell>
          <cell r="C1844">
            <v>7.5</v>
          </cell>
          <cell r="D1844">
            <v>0.39</v>
          </cell>
          <cell r="E1844">
            <v>7.89</v>
          </cell>
          <cell r="F1844">
            <v>8.0399999999999991</v>
          </cell>
          <cell r="G1844">
            <v>8.25</v>
          </cell>
          <cell r="H1844">
            <v>8.85</v>
          </cell>
          <cell r="I1844">
            <v>9.2999999999999989</v>
          </cell>
        </row>
        <row r="1845">
          <cell r="A1845">
            <v>104663.64</v>
          </cell>
          <cell r="B1845" t="str">
            <v>PY</v>
          </cell>
          <cell r="C1845">
            <v>7.5</v>
          </cell>
          <cell r="D1845">
            <v>0.45</v>
          </cell>
          <cell r="E1845">
            <v>7.95</v>
          </cell>
          <cell r="F1845">
            <v>8.1</v>
          </cell>
          <cell r="G1845">
            <v>8.31</v>
          </cell>
          <cell r="H1845">
            <v>8.91</v>
          </cell>
          <cell r="I1845">
            <v>9.36</v>
          </cell>
        </row>
        <row r="1846">
          <cell r="A1846">
            <v>104670</v>
          </cell>
          <cell r="B1846">
            <v>0</v>
          </cell>
          <cell r="C1846">
            <v>7.5</v>
          </cell>
          <cell r="D1846">
            <v>0.54</v>
          </cell>
          <cell r="E1846">
            <v>8.0399999999999991</v>
          </cell>
          <cell r="F1846">
            <v>8.19</v>
          </cell>
          <cell r="G1846">
            <v>8.4</v>
          </cell>
          <cell r="H1846">
            <v>9</v>
          </cell>
          <cell r="I1846">
            <v>9.4499999999999993</v>
          </cell>
        </row>
        <row r="1847">
          <cell r="A1847">
            <v>104673.64</v>
          </cell>
          <cell r="B1847" t="str">
            <v>MSE</v>
          </cell>
          <cell r="C1847">
            <v>7.5</v>
          </cell>
          <cell r="D1847">
            <v>0.6</v>
          </cell>
          <cell r="E1847">
            <v>8.1</v>
          </cell>
          <cell r="F1847">
            <v>8.25</v>
          </cell>
          <cell r="G1847">
            <v>8.4600000000000009</v>
          </cell>
          <cell r="H1847">
            <v>9.06</v>
          </cell>
          <cell r="I1847">
            <v>9.51</v>
          </cell>
        </row>
        <row r="1848">
          <cell r="A1848">
            <v>104680</v>
          </cell>
          <cell r="B1848">
            <v>0</v>
          </cell>
          <cell r="C1848">
            <v>7.5</v>
          </cell>
          <cell r="D1848">
            <v>0.6</v>
          </cell>
          <cell r="E1848">
            <v>8.1</v>
          </cell>
          <cell r="F1848">
            <v>8.25</v>
          </cell>
          <cell r="G1848">
            <v>8.4600000000000009</v>
          </cell>
          <cell r="H1848">
            <v>9.06</v>
          </cell>
          <cell r="I1848">
            <v>9.51</v>
          </cell>
        </row>
        <row r="1849">
          <cell r="A1849">
            <v>104690</v>
          </cell>
          <cell r="B1849">
            <v>0</v>
          </cell>
          <cell r="C1849">
            <v>7.5</v>
          </cell>
          <cell r="D1849">
            <v>0.6</v>
          </cell>
          <cell r="E1849">
            <v>8.1</v>
          </cell>
          <cell r="F1849">
            <v>8.25</v>
          </cell>
          <cell r="G1849">
            <v>8.4600000000000009</v>
          </cell>
          <cell r="H1849">
            <v>9.06</v>
          </cell>
          <cell r="I1849">
            <v>9.51</v>
          </cell>
        </row>
        <row r="1850">
          <cell r="A1850">
            <v>104700</v>
          </cell>
          <cell r="B1850">
            <v>0</v>
          </cell>
          <cell r="C1850">
            <v>7.5</v>
          </cell>
          <cell r="D1850">
            <v>0.6</v>
          </cell>
          <cell r="E1850">
            <v>8.1</v>
          </cell>
          <cell r="F1850">
            <v>8.25</v>
          </cell>
          <cell r="G1850">
            <v>8.4600000000000009</v>
          </cell>
          <cell r="H1850">
            <v>9.06</v>
          </cell>
          <cell r="I1850">
            <v>9.51</v>
          </cell>
        </row>
        <row r="1851">
          <cell r="A1851">
            <v>104710</v>
          </cell>
          <cell r="B1851">
            <v>0</v>
          </cell>
          <cell r="C1851">
            <v>7.5</v>
          </cell>
          <cell r="D1851">
            <v>0.6</v>
          </cell>
          <cell r="E1851">
            <v>8.1</v>
          </cell>
          <cell r="F1851">
            <v>8.25</v>
          </cell>
          <cell r="G1851">
            <v>8.4600000000000009</v>
          </cell>
          <cell r="H1851">
            <v>9.06</v>
          </cell>
          <cell r="I1851">
            <v>9.51</v>
          </cell>
        </row>
        <row r="1852">
          <cell r="A1852">
            <v>104720</v>
          </cell>
          <cell r="B1852">
            <v>0</v>
          </cell>
          <cell r="C1852">
            <v>7.5</v>
          </cell>
          <cell r="D1852">
            <v>0.6</v>
          </cell>
          <cell r="E1852">
            <v>8.1</v>
          </cell>
          <cell r="F1852">
            <v>8.25</v>
          </cell>
          <cell r="G1852">
            <v>8.4600000000000009</v>
          </cell>
          <cell r="H1852">
            <v>9.06</v>
          </cell>
          <cell r="I1852">
            <v>9.51</v>
          </cell>
        </row>
        <row r="1853">
          <cell r="A1853">
            <v>104730</v>
          </cell>
          <cell r="B1853">
            <v>0</v>
          </cell>
          <cell r="C1853">
            <v>7.5</v>
          </cell>
          <cell r="D1853">
            <v>0.6</v>
          </cell>
          <cell r="E1853">
            <v>8.1</v>
          </cell>
          <cell r="F1853">
            <v>8.25</v>
          </cell>
          <cell r="G1853">
            <v>8.4600000000000009</v>
          </cell>
          <cell r="H1853">
            <v>9.06</v>
          </cell>
          <cell r="I1853">
            <v>9.51</v>
          </cell>
        </row>
        <row r="1854">
          <cell r="A1854">
            <v>104740</v>
          </cell>
          <cell r="B1854">
            <v>0</v>
          </cell>
          <cell r="C1854">
            <v>7.5</v>
          </cell>
          <cell r="D1854">
            <v>0.6</v>
          </cell>
          <cell r="E1854">
            <v>8.1</v>
          </cell>
          <cell r="F1854">
            <v>8.25</v>
          </cell>
          <cell r="G1854">
            <v>8.4600000000000009</v>
          </cell>
          <cell r="H1854">
            <v>9.06</v>
          </cell>
          <cell r="I1854">
            <v>9.51</v>
          </cell>
        </row>
        <row r="1855">
          <cell r="A1855">
            <v>104750</v>
          </cell>
          <cell r="B1855">
            <v>0</v>
          </cell>
          <cell r="C1855">
            <v>7.5</v>
          </cell>
          <cell r="D1855">
            <v>0.6</v>
          </cell>
          <cell r="E1855">
            <v>8.1</v>
          </cell>
          <cell r="F1855">
            <v>8.25</v>
          </cell>
          <cell r="G1855">
            <v>8.4600000000000009</v>
          </cell>
          <cell r="H1855">
            <v>9.06</v>
          </cell>
          <cell r="I1855">
            <v>9.51</v>
          </cell>
        </row>
        <row r="1856">
          <cell r="A1856">
            <v>104760</v>
          </cell>
          <cell r="B1856">
            <v>0</v>
          </cell>
          <cell r="C1856">
            <v>7.5</v>
          </cell>
          <cell r="D1856">
            <v>0.6</v>
          </cell>
          <cell r="E1856">
            <v>8.1</v>
          </cell>
          <cell r="F1856">
            <v>8.25</v>
          </cell>
          <cell r="G1856">
            <v>8.4600000000000009</v>
          </cell>
          <cell r="H1856">
            <v>9.06</v>
          </cell>
          <cell r="I1856">
            <v>9.51</v>
          </cell>
        </row>
        <row r="1857">
          <cell r="A1857">
            <v>104770</v>
          </cell>
          <cell r="B1857">
            <v>0</v>
          </cell>
          <cell r="C1857">
            <v>7.5</v>
          </cell>
          <cell r="D1857">
            <v>0.6</v>
          </cell>
          <cell r="E1857">
            <v>8.1</v>
          </cell>
          <cell r="F1857">
            <v>8.25</v>
          </cell>
          <cell r="G1857">
            <v>8.4600000000000009</v>
          </cell>
          <cell r="H1857">
            <v>9.06</v>
          </cell>
          <cell r="I1857">
            <v>9.51</v>
          </cell>
        </row>
        <row r="1858">
          <cell r="A1858">
            <v>104777.09</v>
          </cell>
          <cell r="B1858" t="str">
            <v>MSE</v>
          </cell>
          <cell r="C1858">
            <v>7.5</v>
          </cell>
          <cell r="D1858">
            <v>0.6</v>
          </cell>
          <cell r="E1858">
            <v>8.1</v>
          </cell>
          <cell r="F1858">
            <v>8.25</v>
          </cell>
          <cell r="G1858">
            <v>8.4600000000000009</v>
          </cell>
          <cell r="H1858">
            <v>9.06</v>
          </cell>
          <cell r="I1858">
            <v>9.51</v>
          </cell>
        </row>
        <row r="1859">
          <cell r="A1859">
            <v>104780</v>
          </cell>
          <cell r="B1859">
            <v>0</v>
          </cell>
          <cell r="C1859">
            <v>7.5</v>
          </cell>
          <cell r="D1859">
            <v>0.55000000000000004</v>
          </cell>
          <cell r="E1859">
            <v>8.0500000000000007</v>
          </cell>
          <cell r="F1859">
            <v>8.2000000000000011</v>
          </cell>
          <cell r="G1859">
            <v>8.4100000000000019</v>
          </cell>
          <cell r="H1859">
            <v>9.0100000000000016</v>
          </cell>
          <cell r="I1859">
            <v>9.4600000000000009</v>
          </cell>
        </row>
        <row r="1860">
          <cell r="A1860">
            <v>104787.09</v>
          </cell>
          <cell r="B1860" t="str">
            <v>PY</v>
          </cell>
          <cell r="C1860">
            <v>7.5</v>
          </cell>
          <cell r="D1860">
            <v>0.45</v>
          </cell>
          <cell r="E1860">
            <v>7.95</v>
          </cell>
          <cell r="F1860">
            <v>8.1</v>
          </cell>
          <cell r="G1860">
            <v>8.31</v>
          </cell>
          <cell r="H1860">
            <v>8.91</v>
          </cell>
          <cell r="I1860">
            <v>9.36</v>
          </cell>
        </row>
        <row r="1861">
          <cell r="A1861">
            <v>104790</v>
          </cell>
          <cell r="B1861">
            <v>0</v>
          </cell>
          <cell r="C1861">
            <v>7.5</v>
          </cell>
          <cell r="D1861">
            <v>0.4</v>
          </cell>
          <cell r="E1861">
            <v>7.9</v>
          </cell>
          <cell r="F1861">
            <v>8.0500000000000007</v>
          </cell>
          <cell r="G1861">
            <v>8.2600000000000016</v>
          </cell>
          <cell r="H1861">
            <v>8.8600000000000012</v>
          </cell>
          <cell r="I1861">
            <v>9.31</v>
          </cell>
        </row>
        <row r="1862">
          <cell r="A1862">
            <v>104797.09</v>
          </cell>
          <cell r="B1862" t="str">
            <v>PT</v>
          </cell>
          <cell r="C1862">
            <v>7.5</v>
          </cell>
          <cell r="D1862">
            <v>0.3</v>
          </cell>
          <cell r="E1862">
            <v>7.8</v>
          </cell>
          <cell r="F1862">
            <v>7.95</v>
          </cell>
          <cell r="G1862">
            <v>8.16</v>
          </cell>
          <cell r="H1862">
            <v>8.76</v>
          </cell>
          <cell r="I1862">
            <v>9.2099999999999991</v>
          </cell>
        </row>
        <row r="1863">
          <cell r="A1863">
            <v>104800</v>
          </cell>
          <cell r="B1863">
            <v>0</v>
          </cell>
          <cell r="C1863">
            <v>7.5</v>
          </cell>
          <cell r="D1863">
            <v>0.25</v>
          </cell>
          <cell r="E1863">
            <v>7.75</v>
          </cell>
          <cell r="F1863">
            <v>7.9</v>
          </cell>
          <cell r="G1863">
            <v>8.1100000000000012</v>
          </cell>
          <cell r="H1863">
            <v>8.7100000000000009</v>
          </cell>
          <cell r="I1863">
            <v>9.16</v>
          </cell>
        </row>
        <row r="1864">
          <cell r="A1864">
            <v>104810</v>
          </cell>
          <cell r="B1864">
            <v>0</v>
          </cell>
          <cell r="C1864">
            <v>7.5</v>
          </cell>
          <cell r="D1864">
            <v>0.1</v>
          </cell>
          <cell r="E1864">
            <v>7.6</v>
          </cell>
          <cell r="F1864">
            <v>7.75</v>
          </cell>
          <cell r="G1864">
            <v>7.96</v>
          </cell>
          <cell r="H1864">
            <v>8.56</v>
          </cell>
          <cell r="I1864">
            <v>9.01</v>
          </cell>
        </row>
        <row r="1865">
          <cell r="A1865">
            <v>104817.09</v>
          </cell>
          <cell r="B1865" t="str">
            <v>PX</v>
          </cell>
          <cell r="C1865">
            <v>7.5</v>
          </cell>
          <cell r="D1865">
            <v>0</v>
          </cell>
          <cell r="E1865">
            <v>7.5</v>
          </cell>
          <cell r="F1865">
            <v>7.65</v>
          </cell>
          <cell r="G1865">
            <v>7.86</v>
          </cell>
          <cell r="H1865">
            <v>8.4600000000000009</v>
          </cell>
          <cell r="I1865">
            <v>8.91</v>
          </cell>
        </row>
        <row r="1866">
          <cell r="A1866">
            <v>104820</v>
          </cell>
          <cell r="B1866">
            <v>0</v>
          </cell>
          <cell r="C1866">
            <v>7.5</v>
          </cell>
          <cell r="D1866">
            <v>0</v>
          </cell>
          <cell r="E1866">
            <v>7.5</v>
          </cell>
          <cell r="F1866">
            <v>7.65</v>
          </cell>
          <cell r="G1866">
            <v>7.86</v>
          </cell>
          <cell r="H1866">
            <v>8.4600000000000009</v>
          </cell>
          <cell r="I1866">
            <v>8.91</v>
          </cell>
        </row>
        <row r="1867">
          <cell r="A1867">
            <v>104830</v>
          </cell>
          <cell r="B1867">
            <v>0</v>
          </cell>
          <cell r="C1867">
            <v>7.5</v>
          </cell>
          <cell r="D1867">
            <v>0</v>
          </cell>
          <cell r="E1867">
            <v>7.5</v>
          </cell>
          <cell r="F1867">
            <v>7.65</v>
          </cell>
          <cell r="G1867">
            <v>7.86</v>
          </cell>
          <cell r="H1867">
            <v>8.4600000000000009</v>
          </cell>
          <cell r="I1867">
            <v>8.91</v>
          </cell>
        </row>
        <row r="1868">
          <cell r="A1868">
            <v>104840</v>
          </cell>
          <cell r="B1868">
            <v>0</v>
          </cell>
          <cell r="C1868">
            <v>7.5</v>
          </cell>
          <cell r="D1868">
            <v>0</v>
          </cell>
          <cell r="E1868">
            <v>7.5</v>
          </cell>
          <cell r="F1868">
            <v>7.65</v>
          </cell>
          <cell r="G1868">
            <v>7.86</v>
          </cell>
          <cell r="H1868">
            <v>8.4600000000000009</v>
          </cell>
          <cell r="I1868">
            <v>8.91</v>
          </cell>
        </row>
        <row r="1869">
          <cell r="A1869">
            <v>104847.09</v>
          </cell>
          <cell r="B1869" t="str">
            <v>BS</v>
          </cell>
          <cell r="C1869">
            <v>7.5</v>
          </cell>
          <cell r="D1869">
            <v>0</v>
          </cell>
          <cell r="E1869">
            <v>7.5</v>
          </cell>
          <cell r="F1869">
            <v>7.65</v>
          </cell>
          <cell r="G1869">
            <v>7.86</v>
          </cell>
          <cell r="H1869">
            <v>8.4600000000000009</v>
          </cell>
          <cell r="I1869">
            <v>8.91</v>
          </cell>
        </row>
        <row r="1870">
          <cell r="A1870">
            <v>104850</v>
          </cell>
          <cell r="B1870">
            <v>0</v>
          </cell>
          <cell r="C1870">
            <v>7.5</v>
          </cell>
          <cell r="D1870">
            <v>0</v>
          </cell>
          <cell r="E1870">
            <v>7.5</v>
          </cell>
          <cell r="F1870">
            <v>7.65</v>
          </cell>
          <cell r="G1870">
            <v>7.86</v>
          </cell>
          <cell r="H1870">
            <v>8.4600000000000009</v>
          </cell>
          <cell r="I1870">
            <v>8.91</v>
          </cell>
        </row>
        <row r="1871">
          <cell r="A1871">
            <v>104860</v>
          </cell>
          <cell r="B1871">
            <v>0</v>
          </cell>
          <cell r="C1871">
            <v>7.5</v>
          </cell>
          <cell r="D1871">
            <v>0</v>
          </cell>
          <cell r="E1871">
            <v>7.5</v>
          </cell>
          <cell r="F1871">
            <v>7.65</v>
          </cell>
          <cell r="G1871">
            <v>7.86</v>
          </cell>
          <cell r="H1871">
            <v>8.4600000000000009</v>
          </cell>
          <cell r="I1871">
            <v>8.91</v>
          </cell>
        </row>
        <row r="1872">
          <cell r="A1872">
            <v>104870</v>
          </cell>
          <cell r="B1872">
            <v>0</v>
          </cell>
          <cell r="C1872">
            <v>7.5</v>
          </cell>
          <cell r="D1872">
            <v>0</v>
          </cell>
          <cell r="E1872">
            <v>7.5</v>
          </cell>
          <cell r="F1872">
            <v>7.65</v>
          </cell>
          <cell r="G1872">
            <v>7.86</v>
          </cell>
          <cell r="H1872">
            <v>8.4600000000000009</v>
          </cell>
          <cell r="I1872">
            <v>8.91</v>
          </cell>
        </row>
        <row r="1873">
          <cell r="A1873">
            <v>104880</v>
          </cell>
          <cell r="B1873">
            <v>0</v>
          </cell>
          <cell r="C1873">
            <v>7.5</v>
          </cell>
          <cell r="D1873">
            <v>0</v>
          </cell>
          <cell r="E1873">
            <v>7.5</v>
          </cell>
          <cell r="F1873">
            <v>7.65</v>
          </cell>
          <cell r="G1873">
            <v>7.86</v>
          </cell>
          <cell r="H1873">
            <v>8.4600000000000009</v>
          </cell>
          <cell r="I1873">
            <v>8.91</v>
          </cell>
        </row>
        <row r="1874">
          <cell r="A1874">
            <v>104890</v>
          </cell>
          <cell r="B1874">
            <v>0</v>
          </cell>
          <cell r="C1874">
            <v>7.5</v>
          </cell>
          <cell r="D1874">
            <v>0</v>
          </cell>
          <cell r="E1874">
            <v>7.5</v>
          </cell>
          <cell r="F1874">
            <v>7.65</v>
          </cell>
          <cell r="G1874">
            <v>7.86</v>
          </cell>
          <cell r="H1874">
            <v>8.4600000000000009</v>
          </cell>
          <cell r="I1874">
            <v>8.91</v>
          </cell>
        </row>
        <row r="1875">
          <cell r="A1875">
            <v>104900</v>
          </cell>
          <cell r="B1875">
            <v>0</v>
          </cell>
          <cell r="C1875">
            <v>7.5</v>
          </cell>
          <cell r="D1875">
            <v>0</v>
          </cell>
          <cell r="E1875">
            <v>7.5</v>
          </cell>
          <cell r="F1875">
            <v>7.65</v>
          </cell>
          <cell r="G1875">
            <v>7.86</v>
          </cell>
          <cell r="H1875">
            <v>8.4600000000000009</v>
          </cell>
          <cell r="I1875">
            <v>8.91</v>
          </cell>
        </row>
        <row r="1876">
          <cell r="A1876">
            <v>104910</v>
          </cell>
          <cell r="B1876">
            <v>0</v>
          </cell>
          <cell r="C1876">
            <v>7.5</v>
          </cell>
          <cell r="D1876">
            <v>0</v>
          </cell>
          <cell r="E1876">
            <v>7.5</v>
          </cell>
          <cell r="F1876">
            <v>7.65</v>
          </cell>
          <cell r="G1876">
            <v>7.86</v>
          </cell>
          <cell r="H1876">
            <v>8.4600000000000009</v>
          </cell>
          <cell r="I1876">
            <v>8.91</v>
          </cell>
        </row>
        <row r="1877">
          <cell r="A1877">
            <v>104920</v>
          </cell>
          <cell r="B1877">
            <v>0</v>
          </cell>
          <cell r="C1877">
            <v>7.5</v>
          </cell>
          <cell r="D1877">
            <v>0</v>
          </cell>
          <cell r="E1877">
            <v>7.5</v>
          </cell>
          <cell r="F1877">
            <v>7.65</v>
          </cell>
          <cell r="G1877">
            <v>7.86</v>
          </cell>
          <cell r="H1877">
            <v>8.4600000000000009</v>
          </cell>
          <cell r="I1877">
            <v>8.91</v>
          </cell>
        </row>
        <row r="1878">
          <cell r="A1878">
            <v>104930</v>
          </cell>
          <cell r="B1878">
            <v>0</v>
          </cell>
          <cell r="C1878">
            <v>7.5</v>
          </cell>
          <cell r="D1878">
            <v>0</v>
          </cell>
          <cell r="E1878">
            <v>7.5</v>
          </cell>
          <cell r="F1878">
            <v>7.65</v>
          </cell>
          <cell r="G1878">
            <v>7.86</v>
          </cell>
          <cell r="H1878">
            <v>8.4600000000000009</v>
          </cell>
          <cell r="I1878">
            <v>8.91</v>
          </cell>
        </row>
        <row r="1879">
          <cell r="A1879">
            <v>104940</v>
          </cell>
          <cell r="B1879">
            <v>0</v>
          </cell>
          <cell r="C1879">
            <v>7.5</v>
          </cell>
          <cell r="D1879">
            <v>0</v>
          </cell>
          <cell r="E1879">
            <v>7.5</v>
          </cell>
          <cell r="F1879">
            <v>7.65</v>
          </cell>
          <cell r="G1879">
            <v>7.86</v>
          </cell>
          <cell r="H1879">
            <v>8.4600000000000009</v>
          </cell>
          <cell r="I1879">
            <v>8.91</v>
          </cell>
        </row>
        <row r="1880">
          <cell r="A1880">
            <v>104950</v>
          </cell>
          <cell r="B1880">
            <v>0</v>
          </cell>
          <cell r="C1880">
            <v>7.5</v>
          </cell>
          <cell r="D1880">
            <v>0</v>
          </cell>
          <cell r="E1880">
            <v>7.5</v>
          </cell>
          <cell r="F1880">
            <v>7.65</v>
          </cell>
          <cell r="G1880">
            <v>7.86</v>
          </cell>
          <cell r="H1880">
            <v>8.4600000000000009</v>
          </cell>
          <cell r="I1880">
            <v>8.91</v>
          </cell>
        </row>
        <row r="1881">
          <cell r="A1881">
            <v>104960</v>
          </cell>
          <cell r="B1881">
            <v>0</v>
          </cell>
          <cell r="C1881">
            <v>7.5</v>
          </cell>
          <cell r="D1881">
            <v>0</v>
          </cell>
          <cell r="E1881">
            <v>7.5</v>
          </cell>
          <cell r="F1881">
            <v>7.65</v>
          </cell>
          <cell r="G1881">
            <v>7.86</v>
          </cell>
          <cell r="H1881">
            <v>8.4600000000000009</v>
          </cell>
          <cell r="I1881">
            <v>8.91</v>
          </cell>
        </row>
        <row r="1882">
          <cell r="A1882">
            <v>104970</v>
          </cell>
          <cell r="B1882">
            <v>0</v>
          </cell>
          <cell r="C1882">
            <v>7.5</v>
          </cell>
          <cell r="D1882">
            <v>0</v>
          </cell>
          <cell r="E1882">
            <v>7.5</v>
          </cell>
          <cell r="F1882">
            <v>7.65</v>
          </cell>
          <cell r="G1882">
            <v>7.86</v>
          </cell>
          <cell r="H1882">
            <v>8.4600000000000009</v>
          </cell>
          <cell r="I1882">
            <v>8.91</v>
          </cell>
        </row>
        <row r="1883">
          <cell r="A1883">
            <v>104980</v>
          </cell>
          <cell r="B1883">
            <v>0</v>
          </cell>
          <cell r="C1883">
            <v>7.5</v>
          </cell>
          <cell r="D1883">
            <v>0</v>
          </cell>
          <cell r="E1883">
            <v>7.5</v>
          </cell>
          <cell r="F1883">
            <v>7.65</v>
          </cell>
          <cell r="G1883">
            <v>7.86</v>
          </cell>
          <cell r="H1883">
            <v>8.4600000000000009</v>
          </cell>
          <cell r="I1883">
            <v>8.91</v>
          </cell>
        </row>
        <row r="1884">
          <cell r="A1884">
            <v>104990</v>
          </cell>
          <cell r="B1884">
            <v>0</v>
          </cell>
          <cell r="C1884">
            <v>7.5</v>
          </cell>
          <cell r="D1884">
            <v>0</v>
          </cell>
          <cell r="E1884">
            <v>7.5</v>
          </cell>
          <cell r="F1884">
            <v>7.65</v>
          </cell>
          <cell r="G1884">
            <v>7.86</v>
          </cell>
          <cell r="H1884">
            <v>8.4600000000000009</v>
          </cell>
          <cell r="I1884">
            <v>8.91</v>
          </cell>
        </row>
        <row r="1885">
          <cell r="A1885">
            <v>105000</v>
          </cell>
          <cell r="B1885">
            <v>0</v>
          </cell>
          <cell r="C1885">
            <v>7.5</v>
          </cell>
          <cell r="D1885">
            <v>0</v>
          </cell>
          <cell r="E1885">
            <v>7.5</v>
          </cell>
          <cell r="F1885">
            <v>7.65</v>
          </cell>
          <cell r="G1885">
            <v>7.86</v>
          </cell>
          <cell r="H1885">
            <v>8.4600000000000009</v>
          </cell>
          <cell r="I1885">
            <v>8.91</v>
          </cell>
        </row>
        <row r="1904">
          <cell r="A1904">
            <v>105000</v>
          </cell>
          <cell r="B1904">
            <v>0</v>
          </cell>
          <cell r="C1904">
            <v>7.5</v>
          </cell>
          <cell r="D1904">
            <v>0</v>
          </cell>
          <cell r="E1904">
            <v>7.5</v>
          </cell>
          <cell r="F1904">
            <v>7.65</v>
          </cell>
          <cell r="G1904">
            <v>7.86</v>
          </cell>
          <cell r="H1904">
            <v>8.4600000000000009</v>
          </cell>
          <cell r="I1904">
            <v>8.91</v>
          </cell>
        </row>
        <row r="1905">
          <cell r="A1905">
            <v>105010</v>
          </cell>
          <cell r="B1905">
            <v>0</v>
          </cell>
          <cell r="C1905">
            <v>7.5</v>
          </cell>
          <cell r="D1905">
            <v>0</v>
          </cell>
          <cell r="E1905">
            <v>7.5</v>
          </cell>
          <cell r="F1905">
            <v>7.65</v>
          </cell>
          <cell r="G1905">
            <v>7.86</v>
          </cell>
          <cell r="H1905">
            <v>8.4600000000000009</v>
          </cell>
          <cell r="I1905">
            <v>8.91</v>
          </cell>
        </row>
        <row r="1906">
          <cell r="A1906">
            <v>105020</v>
          </cell>
          <cell r="B1906">
            <v>0</v>
          </cell>
          <cell r="C1906">
            <v>7.5</v>
          </cell>
          <cell r="D1906">
            <v>0</v>
          </cell>
          <cell r="E1906">
            <v>7.5</v>
          </cell>
          <cell r="F1906">
            <v>7.65</v>
          </cell>
          <cell r="G1906">
            <v>7.86</v>
          </cell>
          <cell r="H1906">
            <v>8.4600000000000009</v>
          </cell>
          <cell r="I1906">
            <v>8.91</v>
          </cell>
        </row>
        <row r="1907">
          <cell r="A1907">
            <v>105030</v>
          </cell>
          <cell r="B1907">
            <v>0</v>
          </cell>
          <cell r="C1907">
            <v>7.5</v>
          </cell>
          <cell r="D1907">
            <v>0</v>
          </cell>
          <cell r="E1907">
            <v>7.5</v>
          </cell>
          <cell r="F1907">
            <v>7.65</v>
          </cell>
          <cell r="G1907">
            <v>7.86</v>
          </cell>
          <cell r="H1907">
            <v>8.4600000000000009</v>
          </cell>
          <cell r="I1907">
            <v>8.91</v>
          </cell>
        </row>
        <row r="1908">
          <cell r="A1908">
            <v>105040</v>
          </cell>
          <cell r="B1908">
            <v>0</v>
          </cell>
          <cell r="C1908">
            <v>7.5</v>
          </cell>
          <cell r="D1908">
            <v>0</v>
          </cell>
          <cell r="E1908">
            <v>7.5</v>
          </cell>
          <cell r="F1908">
            <v>7.65</v>
          </cell>
          <cell r="G1908">
            <v>7.86</v>
          </cell>
          <cell r="H1908">
            <v>8.4600000000000009</v>
          </cell>
          <cell r="I1908">
            <v>8.91</v>
          </cell>
        </row>
        <row r="1909">
          <cell r="A1909">
            <v>105050</v>
          </cell>
          <cell r="B1909">
            <v>0</v>
          </cell>
          <cell r="C1909">
            <v>7.5</v>
          </cell>
          <cell r="D1909">
            <v>0</v>
          </cell>
          <cell r="E1909">
            <v>7.5</v>
          </cell>
          <cell r="F1909">
            <v>7.65</v>
          </cell>
          <cell r="G1909">
            <v>7.86</v>
          </cell>
          <cell r="H1909">
            <v>8.4600000000000009</v>
          </cell>
          <cell r="I1909">
            <v>8.91</v>
          </cell>
        </row>
        <row r="1910">
          <cell r="A1910">
            <v>105060</v>
          </cell>
          <cell r="B1910">
            <v>0</v>
          </cell>
          <cell r="C1910">
            <v>7.5</v>
          </cell>
          <cell r="D1910">
            <v>0</v>
          </cell>
          <cell r="E1910">
            <v>7.5</v>
          </cell>
          <cell r="F1910">
            <v>7.65</v>
          </cell>
          <cell r="G1910">
            <v>7.86</v>
          </cell>
          <cell r="H1910">
            <v>8.4600000000000009</v>
          </cell>
          <cell r="I1910">
            <v>8.91</v>
          </cell>
        </row>
        <row r="1911">
          <cell r="A1911">
            <v>105070</v>
          </cell>
          <cell r="B1911">
            <v>0</v>
          </cell>
          <cell r="C1911">
            <v>7.5</v>
          </cell>
          <cell r="D1911">
            <v>0</v>
          </cell>
          <cell r="E1911">
            <v>7.5</v>
          </cell>
          <cell r="F1911">
            <v>7.65</v>
          </cell>
          <cell r="G1911">
            <v>7.86</v>
          </cell>
          <cell r="H1911">
            <v>8.4600000000000009</v>
          </cell>
          <cell r="I1911">
            <v>8.91</v>
          </cell>
        </row>
        <row r="1912">
          <cell r="A1912">
            <v>105080</v>
          </cell>
          <cell r="B1912">
            <v>0</v>
          </cell>
          <cell r="C1912">
            <v>7.5</v>
          </cell>
          <cell r="D1912">
            <v>0</v>
          </cell>
          <cell r="E1912">
            <v>7.5</v>
          </cell>
          <cell r="F1912">
            <v>7.65</v>
          </cell>
          <cell r="G1912">
            <v>7.86</v>
          </cell>
          <cell r="H1912">
            <v>8.4600000000000009</v>
          </cell>
          <cell r="I1912">
            <v>8.91</v>
          </cell>
        </row>
        <row r="1913">
          <cell r="A1913">
            <v>105090</v>
          </cell>
          <cell r="B1913">
            <v>0</v>
          </cell>
          <cell r="C1913">
            <v>7.5</v>
          </cell>
          <cell r="D1913">
            <v>0</v>
          </cell>
          <cell r="E1913">
            <v>7.5</v>
          </cell>
          <cell r="F1913">
            <v>7.65</v>
          </cell>
          <cell r="G1913">
            <v>7.86</v>
          </cell>
          <cell r="H1913">
            <v>8.4600000000000009</v>
          </cell>
          <cell r="I1913">
            <v>8.91</v>
          </cell>
        </row>
        <row r="1914">
          <cell r="A1914">
            <v>105100</v>
          </cell>
          <cell r="B1914">
            <v>0</v>
          </cell>
          <cell r="C1914">
            <v>7.5</v>
          </cell>
          <cell r="D1914">
            <v>0</v>
          </cell>
          <cell r="E1914">
            <v>7.5</v>
          </cell>
          <cell r="F1914">
            <v>7.65</v>
          </cell>
          <cell r="G1914">
            <v>7.86</v>
          </cell>
          <cell r="H1914">
            <v>8.4600000000000009</v>
          </cell>
          <cell r="I1914">
            <v>8.91</v>
          </cell>
        </row>
        <row r="1915">
          <cell r="A1915">
            <v>105110</v>
          </cell>
          <cell r="B1915">
            <v>0</v>
          </cell>
          <cell r="C1915">
            <v>7.5</v>
          </cell>
          <cell r="D1915">
            <v>0</v>
          </cell>
          <cell r="E1915">
            <v>7.5</v>
          </cell>
          <cell r="F1915">
            <v>7.65</v>
          </cell>
          <cell r="G1915">
            <v>7.86</v>
          </cell>
          <cell r="H1915">
            <v>8.4600000000000009</v>
          </cell>
          <cell r="I1915">
            <v>8.91</v>
          </cell>
        </row>
        <row r="1916">
          <cell r="A1916">
            <v>105120</v>
          </cell>
          <cell r="B1916">
            <v>0</v>
          </cell>
          <cell r="C1916">
            <v>7.5</v>
          </cell>
          <cell r="D1916">
            <v>0</v>
          </cell>
          <cell r="E1916">
            <v>7.5</v>
          </cell>
          <cell r="F1916">
            <v>7.65</v>
          </cell>
          <cell r="G1916">
            <v>7.86</v>
          </cell>
          <cell r="H1916">
            <v>8.4600000000000009</v>
          </cell>
          <cell r="I1916">
            <v>8.91</v>
          </cell>
        </row>
        <row r="1917">
          <cell r="A1917">
            <v>105130</v>
          </cell>
          <cell r="B1917">
            <v>0</v>
          </cell>
          <cell r="C1917">
            <v>7.5</v>
          </cell>
          <cell r="D1917">
            <v>0</v>
          </cell>
          <cell r="E1917">
            <v>7.5</v>
          </cell>
          <cell r="F1917">
            <v>7.65</v>
          </cell>
          <cell r="G1917">
            <v>7.86</v>
          </cell>
          <cell r="H1917">
            <v>8.4600000000000009</v>
          </cell>
          <cell r="I1917">
            <v>8.91</v>
          </cell>
        </row>
        <row r="1918">
          <cell r="A1918">
            <v>105140</v>
          </cell>
          <cell r="B1918">
            <v>0</v>
          </cell>
          <cell r="C1918">
            <v>7.5</v>
          </cell>
          <cell r="D1918">
            <v>0</v>
          </cell>
          <cell r="E1918">
            <v>7.5</v>
          </cell>
          <cell r="F1918">
            <v>7.65</v>
          </cell>
          <cell r="G1918">
            <v>7.86</v>
          </cell>
          <cell r="H1918">
            <v>8.4600000000000009</v>
          </cell>
          <cell r="I1918">
            <v>8.91</v>
          </cell>
        </row>
        <row r="1919">
          <cell r="A1919">
            <v>105150</v>
          </cell>
          <cell r="B1919">
            <v>0</v>
          </cell>
          <cell r="C1919">
            <v>7.5</v>
          </cell>
          <cell r="D1919">
            <v>0</v>
          </cell>
          <cell r="E1919">
            <v>7.5</v>
          </cell>
          <cell r="F1919">
            <v>7.65</v>
          </cell>
          <cell r="G1919">
            <v>7.86</v>
          </cell>
          <cell r="H1919">
            <v>8.4600000000000009</v>
          </cell>
          <cell r="I1919">
            <v>8.91</v>
          </cell>
        </row>
        <row r="1920">
          <cell r="A1920">
            <v>105160</v>
          </cell>
          <cell r="B1920">
            <v>0</v>
          </cell>
          <cell r="C1920">
            <v>7.5</v>
          </cell>
          <cell r="D1920">
            <v>0</v>
          </cell>
          <cell r="E1920">
            <v>7.5</v>
          </cell>
          <cell r="F1920">
            <v>7.65</v>
          </cell>
          <cell r="G1920">
            <v>7.86</v>
          </cell>
          <cell r="H1920">
            <v>8.4600000000000009</v>
          </cell>
          <cell r="I1920">
            <v>8.91</v>
          </cell>
        </row>
        <row r="1921">
          <cell r="A1921">
            <v>105170</v>
          </cell>
          <cell r="B1921">
            <v>0</v>
          </cell>
          <cell r="C1921">
            <v>7.5</v>
          </cell>
          <cell r="D1921">
            <v>0</v>
          </cell>
          <cell r="E1921">
            <v>7.5</v>
          </cell>
          <cell r="F1921">
            <v>7.65</v>
          </cell>
          <cell r="G1921">
            <v>7.86</v>
          </cell>
          <cell r="H1921">
            <v>8.4600000000000009</v>
          </cell>
          <cell r="I1921">
            <v>8.91</v>
          </cell>
        </row>
        <row r="1922">
          <cell r="A1922">
            <v>105180</v>
          </cell>
          <cell r="B1922">
            <v>0</v>
          </cell>
          <cell r="C1922">
            <v>7.5</v>
          </cell>
          <cell r="D1922">
            <v>0</v>
          </cell>
          <cell r="E1922">
            <v>7.5</v>
          </cell>
          <cell r="F1922">
            <v>7.65</v>
          </cell>
          <cell r="G1922">
            <v>7.86</v>
          </cell>
          <cell r="H1922">
            <v>8.4600000000000009</v>
          </cell>
          <cell r="I1922">
            <v>8.91</v>
          </cell>
        </row>
        <row r="1923">
          <cell r="A1923">
            <v>105190</v>
          </cell>
          <cell r="B1923">
            <v>0</v>
          </cell>
          <cell r="C1923">
            <v>7.5</v>
          </cell>
          <cell r="D1923">
            <v>0</v>
          </cell>
          <cell r="E1923">
            <v>7.5</v>
          </cell>
          <cell r="F1923">
            <v>7.65</v>
          </cell>
          <cell r="G1923">
            <v>7.86</v>
          </cell>
          <cell r="H1923">
            <v>8.4600000000000009</v>
          </cell>
          <cell r="I1923">
            <v>8.91</v>
          </cell>
        </row>
        <row r="1924">
          <cell r="A1924">
            <v>105200</v>
          </cell>
          <cell r="B1924">
            <v>0</v>
          </cell>
          <cell r="C1924">
            <v>7.5</v>
          </cell>
          <cell r="D1924">
            <v>0</v>
          </cell>
          <cell r="E1924">
            <v>7.5</v>
          </cell>
          <cell r="F1924">
            <v>7.65</v>
          </cell>
          <cell r="G1924">
            <v>7.86</v>
          </cell>
          <cell r="H1924">
            <v>8.4600000000000009</v>
          </cell>
          <cell r="I1924">
            <v>8.91</v>
          </cell>
        </row>
        <row r="1925">
          <cell r="A1925">
            <v>105210</v>
          </cell>
          <cell r="B1925">
            <v>0</v>
          </cell>
          <cell r="C1925">
            <v>7.5</v>
          </cell>
          <cell r="D1925">
            <v>0</v>
          </cell>
          <cell r="E1925">
            <v>7.5</v>
          </cell>
          <cell r="F1925">
            <v>7.65</v>
          </cell>
          <cell r="G1925">
            <v>7.86</v>
          </cell>
          <cell r="H1925">
            <v>8.4600000000000009</v>
          </cell>
          <cell r="I1925">
            <v>8.91</v>
          </cell>
        </row>
        <row r="1926">
          <cell r="A1926">
            <v>105220</v>
          </cell>
          <cell r="B1926">
            <v>0</v>
          </cell>
          <cell r="C1926">
            <v>7.5</v>
          </cell>
          <cell r="D1926">
            <v>0</v>
          </cell>
          <cell r="E1926">
            <v>7.5</v>
          </cell>
          <cell r="F1926">
            <v>7.65</v>
          </cell>
          <cell r="G1926">
            <v>7.86</v>
          </cell>
          <cell r="H1926">
            <v>8.4600000000000009</v>
          </cell>
          <cell r="I1926">
            <v>8.91</v>
          </cell>
        </row>
        <row r="1927">
          <cell r="A1927">
            <v>105230</v>
          </cell>
          <cell r="B1927">
            <v>0</v>
          </cell>
          <cell r="C1927">
            <v>7.5</v>
          </cell>
          <cell r="D1927">
            <v>0</v>
          </cell>
          <cell r="E1927">
            <v>7.5</v>
          </cell>
          <cell r="F1927">
            <v>7.65</v>
          </cell>
          <cell r="G1927">
            <v>7.86</v>
          </cell>
          <cell r="H1927">
            <v>8.4600000000000009</v>
          </cell>
          <cell r="I1927">
            <v>8.91</v>
          </cell>
        </row>
        <row r="1928">
          <cell r="A1928">
            <v>105240</v>
          </cell>
          <cell r="B1928">
            <v>0</v>
          </cell>
          <cell r="C1928">
            <v>7.5</v>
          </cell>
          <cell r="D1928">
            <v>0</v>
          </cell>
          <cell r="E1928">
            <v>7.5</v>
          </cell>
          <cell r="F1928">
            <v>7.65</v>
          </cell>
          <cell r="G1928">
            <v>7.86</v>
          </cell>
          <cell r="H1928">
            <v>8.4600000000000009</v>
          </cell>
          <cell r="I1928">
            <v>8.91</v>
          </cell>
        </row>
        <row r="1929">
          <cell r="A1929">
            <v>105250</v>
          </cell>
          <cell r="B1929">
            <v>0</v>
          </cell>
          <cell r="C1929">
            <v>7.5</v>
          </cell>
          <cell r="D1929">
            <v>0</v>
          </cell>
          <cell r="E1929">
            <v>7.5</v>
          </cell>
          <cell r="F1929">
            <v>7.65</v>
          </cell>
          <cell r="G1929">
            <v>7.86</v>
          </cell>
          <cell r="H1929">
            <v>8.4600000000000009</v>
          </cell>
          <cell r="I1929">
            <v>8.91</v>
          </cell>
        </row>
        <row r="1930">
          <cell r="A1930">
            <v>105260</v>
          </cell>
          <cell r="B1930">
            <v>0</v>
          </cell>
          <cell r="C1930">
            <v>7.5</v>
          </cell>
          <cell r="D1930">
            <v>0</v>
          </cell>
          <cell r="E1930">
            <v>7.5</v>
          </cell>
          <cell r="F1930">
            <v>7.65</v>
          </cell>
          <cell r="G1930">
            <v>7.86</v>
          </cell>
          <cell r="H1930">
            <v>8.4600000000000009</v>
          </cell>
          <cell r="I1930">
            <v>8.91</v>
          </cell>
        </row>
        <row r="1931">
          <cell r="A1931">
            <v>105270</v>
          </cell>
          <cell r="B1931">
            <v>0</v>
          </cell>
          <cell r="C1931">
            <v>7.5</v>
          </cell>
          <cell r="D1931">
            <v>0</v>
          </cell>
          <cell r="E1931">
            <v>7.5</v>
          </cell>
          <cell r="F1931">
            <v>7.65</v>
          </cell>
          <cell r="G1931">
            <v>7.86</v>
          </cell>
          <cell r="H1931">
            <v>8.4600000000000009</v>
          </cell>
          <cell r="I1931">
            <v>8.91</v>
          </cell>
        </row>
        <row r="1932">
          <cell r="A1932">
            <v>105280</v>
          </cell>
          <cell r="B1932">
            <v>0</v>
          </cell>
          <cell r="C1932">
            <v>7.5</v>
          </cell>
          <cell r="D1932">
            <v>0</v>
          </cell>
          <cell r="E1932">
            <v>7.5</v>
          </cell>
          <cell r="F1932">
            <v>7.65</v>
          </cell>
          <cell r="G1932">
            <v>7.86</v>
          </cell>
          <cell r="H1932">
            <v>8.4600000000000009</v>
          </cell>
          <cell r="I1932">
            <v>8.91</v>
          </cell>
        </row>
        <row r="1933">
          <cell r="A1933">
            <v>105290</v>
          </cell>
          <cell r="B1933">
            <v>0</v>
          </cell>
          <cell r="C1933">
            <v>7.5</v>
          </cell>
          <cell r="D1933">
            <v>0</v>
          </cell>
          <cell r="E1933">
            <v>7.5</v>
          </cell>
          <cell r="F1933">
            <v>7.65</v>
          </cell>
          <cell r="G1933">
            <v>7.86</v>
          </cell>
          <cell r="H1933">
            <v>8.4600000000000009</v>
          </cell>
          <cell r="I1933">
            <v>8.91</v>
          </cell>
        </row>
        <row r="1934">
          <cell r="A1934">
            <v>105300</v>
          </cell>
          <cell r="B1934">
            <v>0</v>
          </cell>
          <cell r="C1934">
            <v>7.5</v>
          </cell>
          <cell r="D1934">
            <v>0</v>
          </cell>
          <cell r="E1934">
            <v>7.5</v>
          </cell>
          <cell r="F1934">
            <v>7.65</v>
          </cell>
          <cell r="G1934">
            <v>7.86</v>
          </cell>
          <cell r="H1934">
            <v>8.4600000000000009</v>
          </cell>
          <cell r="I1934">
            <v>8.91</v>
          </cell>
        </row>
        <row r="1935">
          <cell r="A1935">
            <v>105310</v>
          </cell>
          <cell r="B1935">
            <v>0</v>
          </cell>
          <cell r="C1935">
            <v>7.5</v>
          </cell>
          <cell r="D1935">
            <v>0</v>
          </cell>
          <cell r="E1935">
            <v>7.5</v>
          </cell>
          <cell r="F1935">
            <v>7.65</v>
          </cell>
          <cell r="G1935">
            <v>7.86</v>
          </cell>
          <cell r="H1935">
            <v>8.4600000000000009</v>
          </cell>
          <cell r="I1935">
            <v>8.91</v>
          </cell>
        </row>
        <row r="1936">
          <cell r="A1936">
            <v>105320</v>
          </cell>
          <cell r="B1936">
            <v>0</v>
          </cell>
          <cell r="C1936">
            <v>7.5</v>
          </cell>
          <cell r="D1936">
            <v>0</v>
          </cell>
          <cell r="E1936">
            <v>7.5</v>
          </cell>
          <cell r="F1936">
            <v>7.65</v>
          </cell>
          <cell r="G1936">
            <v>7.86</v>
          </cell>
          <cell r="H1936">
            <v>8.4600000000000009</v>
          </cell>
          <cell r="I1936">
            <v>8.91</v>
          </cell>
        </row>
        <row r="1937">
          <cell r="A1937">
            <v>105330</v>
          </cell>
          <cell r="B1937">
            <v>0</v>
          </cell>
          <cell r="C1937">
            <v>7.5</v>
          </cell>
          <cell r="D1937">
            <v>0</v>
          </cell>
          <cell r="E1937">
            <v>7.5</v>
          </cell>
          <cell r="F1937">
            <v>7.65</v>
          </cell>
          <cell r="G1937">
            <v>7.86</v>
          </cell>
          <cell r="H1937">
            <v>8.4600000000000009</v>
          </cell>
          <cell r="I1937">
            <v>8.91</v>
          </cell>
        </row>
        <row r="1938">
          <cell r="A1938">
            <v>105340</v>
          </cell>
          <cell r="B1938">
            <v>0</v>
          </cell>
          <cell r="C1938">
            <v>7.5</v>
          </cell>
          <cell r="D1938">
            <v>0</v>
          </cell>
          <cell r="E1938">
            <v>7.5</v>
          </cell>
          <cell r="F1938">
            <v>7.65</v>
          </cell>
          <cell r="G1938">
            <v>7.86</v>
          </cell>
          <cell r="H1938">
            <v>8.4600000000000009</v>
          </cell>
          <cell r="I1938">
            <v>8.91</v>
          </cell>
        </row>
        <row r="1939">
          <cell r="A1939">
            <v>105350</v>
          </cell>
          <cell r="B1939">
            <v>0</v>
          </cell>
          <cell r="C1939">
            <v>7.5</v>
          </cell>
          <cell r="D1939">
            <v>0</v>
          </cell>
          <cell r="E1939">
            <v>7.5</v>
          </cell>
          <cell r="F1939">
            <v>7.65</v>
          </cell>
          <cell r="G1939">
            <v>7.86</v>
          </cell>
          <cell r="H1939">
            <v>8.4600000000000009</v>
          </cell>
          <cell r="I1939">
            <v>8.91</v>
          </cell>
        </row>
        <row r="1940">
          <cell r="A1940">
            <v>105360</v>
          </cell>
          <cell r="B1940">
            <v>0</v>
          </cell>
          <cell r="C1940">
            <v>7.5</v>
          </cell>
          <cell r="D1940">
            <v>0</v>
          </cell>
          <cell r="E1940">
            <v>7.5</v>
          </cell>
          <cell r="F1940">
            <v>7.65</v>
          </cell>
          <cell r="G1940">
            <v>7.86</v>
          </cell>
          <cell r="H1940">
            <v>8.4600000000000009</v>
          </cell>
          <cell r="I1940">
            <v>8.91</v>
          </cell>
        </row>
        <row r="1941">
          <cell r="A1941">
            <v>105370</v>
          </cell>
          <cell r="B1941">
            <v>0</v>
          </cell>
          <cell r="C1941">
            <v>7.5</v>
          </cell>
          <cell r="D1941">
            <v>0</v>
          </cell>
          <cell r="E1941">
            <v>7.5</v>
          </cell>
          <cell r="F1941">
            <v>7.65</v>
          </cell>
          <cell r="G1941">
            <v>7.86</v>
          </cell>
          <cell r="H1941">
            <v>8.4600000000000009</v>
          </cell>
          <cell r="I1941">
            <v>8.91</v>
          </cell>
        </row>
        <row r="1942">
          <cell r="A1942">
            <v>105380</v>
          </cell>
          <cell r="B1942">
            <v>0</v>
          </cell>
          <cell r="C1942">
            <v>7.5</v>
          </cell>
          <cell r="D1942">
            <v>0</v>
          </cell>
          <cell r="E1942">
            <v>7.5</v>
          </cell>
          <cell r="F1942">
            <v>7.65</v>
          </cell>
          <cell r="G1942">
            <v>7.86</v>
          </cell>
          <cell r="H1942">
            <v>8.4600000000000009</v>
          </cell>
          <cell r="I1942">
            <v>8.91</v>
          </cell>
        </row>
        <row r="1943">
          <cell r="A1943">
            <v>105390</v>
          </cell>
          <cell r="B1943">
            <v>0</v>
          </cell>
          <cell r="C1943">
            <v>7.5</v>
          </cell>
          <cell r="D1943">
            <v>0</v>
          </cell>
          <cell r="E1943">
            <v>7.5</v>
          </cell>
          <cell r="F1943">
            <v>7.65</v>
          </cell>
          <cell r="G1943">
            <v>7.86</v>
          </cell>
          <cell r="H1943">
            <v>8.4600000000000009</v>
          </cell>
          <cell r="I1943">
            <v>8.91</v>
          </cell>
        </row>
        <row r="1944">
          <cell r="A1944">
            <v>105400</v>
          </cell>
          <cell r="B1944">
            <v>0</v>
          </cell>
          <cell r="C1944">
            <v>7.5</v>
          </cell>
          <cell r="D1944">
            <v>0</v>
          </cell>
          <cell r="E1944">
            <v>7.5</v>
          </cell>
          <cell r="F1944">
            <v>7.65</v>
          </cell>
          <cell r="G1944">
            <v>7.86</v>
          </cell>
          <cell r="H1944">
            <v>8.4600000000000009</v>
          </cell>
          <cell r="I1944">
            <v>8.91</v>
          </cell>
        </row>
        <row r="1945">
          <cell r="A1945">
            <v>105410</v>
          </cell>
          <cell r="B1945">
            <v>0</v>
          </cell>
          <cell r="C1945">
            <v>7.5</v>
          </cell>
          <cell r="D1945">
            <v>0</v>
          </cell>
          <cell r="E1945">
            <v>7.5</v>
          </cell>
          <cell r="F1945">
            <v>7.65</v>
          </cell>
          <cell r="G1945">
            <v>7.86</v>
          </cell>
          <cell r="H1945">
            <v>8.4600000000000009</v>
          </cell>
          <cell r="I1945">
            <v>8.91</v>
          </cell>
        </row>
        <row r="1946">
          <cell r="A1946">
            <v>105420</v>
          </cell>
          <cell r="B1946">
            <v>0</v>
          </cell>
          <cell r="C1946">
            <v>7.5</v>
          </cell>
          <cell r="D1946">
            <v>0</v>
          </cell>
          <cell r="E1946">
            <v>7.5</v>
          </cell>
          <cell r="F1946">
            <v>7.65</v>
          </cell>
          <cell r="G1946">
            <v>7.86</v>
          </cell>
          <cell r="H1946">
            <v>8.4600000000000009</v>
          </cell>
          <cell r="I1946">
            <v>8.91</v>
          </cell>
        </row>
        <row r="1947">
          <cell r="A1947">
            <v>105430</v>
          </cell>
          <cell r="B1947">
            <v>0</v>
          </cell>
          <cell r="C1947">
            <v>7.5</v>
          </cell>
          <cell r="D1947">
            <v>0</v>
          </cell>
          <cell r="E1947">
            <v>7.5</v>
          </cell>
          <cell r="F1947">
            <v>7.65</v>
          </cell>
          <cell r="G1947">
            <v>7.86</v>
          </cell>
          <cell r="H1947">
            <v>8.4600000000000009</v>
          </cell>
          <cell r="I1947">
            <v>8.91</v>
          </cell>
        </row>
        <row r="1948">
          <cell r="A1948">
            <v>105440</v>
          </cell>
          <cell r="B1948">
            <v>0</v>
          </cell>
          <cell r="C1948">
            <v>7.5</v>
          </cell>
          <cell r="D1948">
            <v>0</v>
          </cell>
          <cell r="E1948">
            <v>7.5</v>
          </cell>
          <cell r="F1948">
            <v>7.65</v>
          </cell>
          <cell r="G1948">
            <v>7.86</v>
          </cell>
          <cell r="H1948">
            <v>8.4600000000000009</v>
          </cell>
          <cell r="I1948">
            <v>8.91</v>
          </cell>
        </row>
        <row r="1949">
          <cell r="A1949">
            <v>105450</v>
          </cell>
          <cell r="B1949">
            <v>0</v>
          </cell>
          <cell r="C1949">
            <v>7.5</v>
          </cell>
          <cell r="D1949">
            <v>0</v>
          </cell>
          <cell r="E1949">
            <v>7.5</v>
          </cell>
          <cell r="F1949">
            <v>7.65</v>
          </cell>
          <cell r="G1949">
            <v>7.86</v>
          </cell>
          <cell r="H1949">
            <v>8.4600000000000009</v>
          </cell>
          <cell r="I1949">
            <v>8.91</v>
          </cell>
        </row>
        <row r="1950">
          <cell r="A1950">
            <v>105460</v>
          </cell>
          <cell r="B1950">
            <v>0</v>
          </cell>
          <cell r="C1950">
            <v>7.5</v>
          </cell>
          <cell r="D1950">
            <v>0</v>
          </cell>
          <cell r="E1950">
            <v>7.5</v>
          </cell>
          <cell r="F1950">
            <v>7.65</v>
          </cell>
          <cell r="G1950">
            <v>7.86</v>
          </cell>
          <cell r="H1950">
            <v>8.4600000000000009</v>
          </cell>
          <cell r="I1950">
            <v>8.91</v>
          </cell>
        </row>
        <row r="1951">
          <cell r="A1951">
            <v>105470</v>
          </cell>
          <cell r="B1951">
            <v>0</v>
          </cell>
          <cell r="C1951">
            <v>7.5</v>
          </cell>
          <cell r="D1951">
            <v>0</v>
          </cell>
          <cell r="E1951">
            <v>7.5</v>
          </cell>
          <cell r="F1951">
            <v>7.65</v>
          </cell>
          <cell r="G1951">
            <v>7.86</v>
          </cell>
          <cell r="H1951">
            <v>8.4600000000000009</v>
          </cell>
          <cell r="I1951">
            <v>8.91</v>
          </cell>
        </row>
        <row r="1952">
          <cell r="A1952">
            <v>105480</v>
          </cell>
          <cell r="B1952">
            <v>0</v>
          </cell>
          <cell r="C1952">
            <v>7.5</v>
          </cell>
          <cell r="D1952">
            <v>0</v>
          </cell>
          <cell r="E1952">
            <v>7.5</v>
          </cell>
          <cell r="F1952">
            <v>7.65</v>
          </cell>
          <cell r="G1952">
            <v>7.86</v>
          </cell>
          <cell r="H1952">
            <v>8.4600000000000009</v>
          </cell>
          <cell r="I1952">
            <v>8.91</v>
          </cell>
        </row>
        <row r="1953">
          <cell r="A1953">
            <v>105490</v>
          </cell>
          <cell r="B1953">
            <v>0</v>
          </cell>
          <cell r="C1953">
            <v>7.5</v>
          </cell>
          <cell r="D1953">
            <v>0</v>
          </cell>
          <cell r="E1953">
            <v>7.5</v>
          </cell>
          <cell r="F1953">
            <v>7.65</v>
          </cell>
          <cell r="G1953">
            <v>7.86</v>
          </cell>
          <cell r="H1953">
            <v>8.4600000000000009</v>
          </cell>
          <cell r="I1953">
            <v>8.91</v>
          </cell>
        </row>
        <row r="1954">
          <cell r="A1954">
            <v>105500</v>
          </cell>
          <cell r="B1954">
            <v>0</v>
          </cell>
          <cell r="C1954">
            <v>7.5</v>
          </cell>
          <cell r="D1954">
            <v>0</v>
          </cell>
          <cell r="E1954">
            <v>7.5</v>
          </cell>
          <cell r="F1954">
            <v>7.65</v>
          </cell>
          <cell r="G1954">
            <v>7.86</v>
          </cell>
          <cell r="H1954">
            <v>8.4600000000000009</v>
          </cell>
          <cell r="I1954">
            <v>8.91</v>
          </cell>
        </row>
        <row r="1955">
          <cell r="A1955">
            <v>105510</v>
          </cell>
          <cell r="B1955">
            <v>0</v>
          </cell>
          <cell r="C1955">
            <v>7.5</v>
          </cell>
          <cell r="D1955">
            <v>0</v>
          </cell>
          <cell r="E1955">
            <v>7.5</v>
          </cell>
          <cell r="F1955">
            <v>7.65</v>
          </cell>
          <cell r="G1955">
            <v>7.86</v>
          </cell>
          <cell r="H1955">
            <v>8.4600000000000009</v>
          </cell>
          <cell r="I1955">
            <v>8.91</v>
          </cell>
        </row>
        <row r="1956">
          <cell r="A1956">
            <v>105520</v>
          </cell>
          <cell r="B1956">
            <v>0</v>
          </cell>
          <cell r="C1956">
            <v>7.5</v>
          </cell>
          <cell r="D1956">
            <v>0</v>
          </cell>
          <cell r="E1956">
            <v>7.5</v>
          </cell>
          <cell r="F1956">
            <v>7.65</v>
          </cell>
          <cell r="G1956">
            <v>7.86</v>
          </cell>
          <cell r="H1956">
            <v>8.4600000000000009</v>
          </cell>
          <cell r="I1956">
            <v>8.91</v>
          </cell>
        </row>
        <row r="1957">
          <cell r="A1957">
            <v>105530</v>
          </cell>
          <cell r="B1957">
            <v>0</v>
          </cell>
          <cell r="C1957">
            <v>7.5</v>
          </cell>
          <cell r="D1957">
            <v>0</v>
          </cell>
          <cell r="E1957">
            <v>7.5</v>
          </cell>
          <cell r="F1957">
            <v>7.65</v>
          </cell>
          <cell r="G1957">
            <v>7.86</v>
          </cell>
          <cell r="H1957">
            <v>8.4600000000000009</v>
          </cell>
          <cell r="I1957">
            <v>8.91</v>
          </cell>
        </row>
        <row r="1958">
          <cell r="A1958">
            <v>105540</v>
          </cell>
          <cell r="B1958">
            <v>0</v>
          </cell>
          <cell r="C1958">
            <v>7.5</v>
          </cell>
          <cell r="D1958">
            <v>0</v>
          </cell>
          <cell r="E1958">
            <v>7.5</v>
          </cell>
          <cell r="F1958">
            <v>7.65</v>
          </cell>
          <cell r="G1958">
            <v>7.86</v>
          </cell>
          <cell r="H1958">
            <v>8.4600000000000009</v>
          </cell>
          <cell r="I1958">
            <v>8.91</v>
          </cell>
        </row>
        <row r="1959">
          <cell r="A1959">
            <v>105550</v>
          </cell>
          <cell r="B1959">
            <v>0</v>
          </cell>
          <cell r="C1959">
            <v>7.5</v>
          </cell>
          <cell r="D1959">
            <v>0</v>
          </cell>
          <cell r="E1959">
            <v>7.5</v>
          </cell>
          <cell r="F1959">
            <v>7.65</v>
          </cell>
          <cell r="G1959">
            <v>7.86</v>
          </cell>
          <cell r="H1959">
            <v>8.4600000000000009</v>
          </cell>
          <cell r="I1959">
            <v>8.91</v>
          </cell>
        </row>
        <row r="1960">
          <cell r="A1960">
            <v>105560</v>
          </cell>
          <cell r="B1960">
            <v>0</v>
          </cell>
          <cell r="C1960">
            <v>7.5</v>
          </cell>
          <cell r="D1960">
            <v>0</v>
          </cell>
          <cell r="E1960">
            <v>7.5</v>
          </cell>
          <cell r="F1960">
            <v>7.65</v>
          </cell>
          <cell r="G1960">
            <v>7.86</v>
          </cell>
          <cell r="H1960">
            <v>8.4600000000000009</v>
          </cell>
          <cell r="I1960">
            <v>8.91</v>
          </cell>
        </row>
        <row r="1961">
          <cell r="A1961">
            <v>105570</v>
          </cell>
          <cell r="B1961">
            <v>0</v>
          </cell>
          <cell r="C1961">
            <v>7.5</v>
          </cell>
          <cell r="D1961">
            <v>0</v>
          </cell>
          <cell r="E1961">
            <v>7.5</v>
          </cell>
          <cell r="F1961">
            <v>7.65</v>
          </cell>
          <cell r="G1961">
            <v>7.86</v>
          </cell>
          <cell r="H1961">
            <v>8.4600000000000009</v>
          </cell>
          <cell r="I1961">
            <v>8.91</v>
          </cell>
        </row>
        <row r="1962">
          <cell r="A1962">
            <v>105580</v>
          </cell>
          <cell r="B1962">
            <v>0</v>
          </cell>
          <cell r="C1962">
            <v>7.5</v>
          </cell>
          <cell r="D1962">
            <v>0</v>
          </cell>
          <cell r="E1962">
            <v>7.5</v>
          </cell>
          <cell r="F1962">
            <v>7.65</v>
          </cell>
          <cell r="G1962">
            <v>7.86</v>
          </cell>
          <cell r="H1962">
            <v>8.4600000000000009</v>
          </cell>
          <cell r="I1962">
            <v>8.91</v>
          </cell>
        </row>
        <row r="1963">
          <cell r="A1963">
            <v>105590</v>
          </cell>
          <cell r="B1963">
            <v>0</v>
          </cell>
          <cell r="C1963">
            <v>7.5</v>
          </cell>
          <cell r="D1963">
            <v>0</v>
          </cell>
          <cell r="E1963">
            <v>7.5</v>
          </cell>
          <cell r="F1963">
            <v>7.65</v>
          </cell>
          <cell r="G1963">
            <v>7.86</v>
          </cell>
          <cell r="H1963">
            <v>8.4600000000000009</v>
          </cell>
          <cell r="I1963">
            <v>8.91</v>
          </cell>
        </row>
        <row r="1964">
          <cell r="A1964">
            <v>105600</v>
          </cell>
          <cell r="B1964">
            <v>0</v>
          </cell>
          <cell r="C1964">
            <v>7.5</v>
          </cell>
          <cell r="D1964">
            <v>0</v>
          </cell>
          <cell r="E1964">
            <v>7.5</v>
          </cell>
          <cell r="F1964">
            <v>7.65</v>
          </cell>
          <cell r="G1964">
            <v>7.86</v>
          </cell>
          <cell r="H1964">
            <v>8.4600000000000009</v>
          </cell>
          <cell r="I1964">
            <v>8.91</v>
          </cell>
        </row>
        <row r="1965">
          <cell r="A1965">
            <v>105610</v>
          </cell>
          <cell r="B1965">
            <v>0</v>
          </cell>
          <cell r="C1965">
            <v>7.5</v>
          </cell>
          <cell r="D1965">
            <v>0</v>
          </cell>
          <cell r="E1965">
            <v>7.5</v>
          </cell>
          <cell r="F1965">
            <v>7.65</v>
          </cell>
          <cell r="G1965">
            <v>7.86</v>
          </cell>
          <cell r="H1965">
            <v>8.4600000000000009</v>
          </cell>
          <cell r="I1965">
            <v>8.91</v>
          </cell>
        </row>
        <row r="1966">
          <cell r="A1966">
            <v>105620</v>
          </cell>
          <cell r="B1966">
            <v>0</v>
          </cell>
          <cell r="C1966">
            <v>7.5</v>
          </cell>
          <cell r="D1966">
            <v>0</v>
          </cell>
          <cell r="E1966">
            <v>7.5</v>
          </cell>
          <cell r="F1966">
            <v>7.65</v>
          </cell>
          <cell r="G1966">
            <v>7.86</v>
          </cell>
          <cell r="H1966">
            <v>8.4600000000000009</v>
          </cell>
          <cell r="I1966">
            <v>8.91</v>
          </cell>
        </row>
        <row r="1967">
          <cell r="A1967">
            <v>105630</v>
          </cell>
          <cell r="B1967">
            <v>0</v>
          </cell>
          <cell r="C1967">
            <v>7.5</v>
          </cell>
          <cell r="D1967">
            <v>0</v>
          </cell>
          <cell r="E1967">
            <v>7.5</v>
          </cell>
          <cell r="F1967">
            <v>7.65</v>
          </cell>
          <cell r="G1967">
            <v>7.86</v>
          </cell>
          <cell r="H1967">
            <v>8.4600000000000009</v>
          </cell>
          <cell r="I1967">
            <v>8.91</v>
          </cell>
        </row>
        <row r="1968">
          <cell r="A1968">
            <v>105640</v>
          </cell>
          <cell r="B1968">
            <v>0</v>
          </cell>
          <cell r="C1968">
            <v>7.5</v>
          </cell>
          <cell r="D1968">
            <v>0</v>
          </cell>
          <cell r="E1968">
            <v>7.5</v>
          </cell>
          <cell r="F1968">
            <v>7.65</v>
          </cell>
          <cell r="G1968">
            <v>7.86</v>
          </cell>
          <cell r="H1968">
            <v>8.4600000000000009</v>
          </cell>
          <cell r="I1968">
            <v>8.91</v>
          </cell>
        </row>
        <row r="1969">
          <cell r="A1969">
            <v>105650</v>
          </cell>
          <cell r="B1969">
            <v>0</v>
          </cell>
          <cell r="C1969">
            <v>7.5</v>
          </cell>
          <cell r="D1969">
            <v>0</v>
          </cell>
          <cell r="E1969">
            <v>7.5</v>
          </cell>
          <cell r="F1969">
            <v>7.65</v>
          </cell>
          <cell r="G1969">
            <v>7.86</v>
          </cell>
          <cell r="H1969">
            <v>8.4600000000000009</v>
          </cell>
          <cell r="I1969">
            <v>8.91</v>
          </cell>
        </row>
        <row r="1970">
          <cell r="A1970">
            <v>105660</v>
          </cell>
          <cell r="B1970">
            <v>0</v>
          </cell>
          <cell r="C1970">
            <v>7.5</v>
          </cell>
          <cell r="D1970">
            <v>0</v>
          </cell>
          <cell r="E1970">
            <v>7.5</v>
          </cell>
          <cell r="F1970">
            <v>7.65</v>
          </cell>
          <cell r="G1970">
            <v>7.86</v>
          </cell>
          <cell r="H1970">
            <v>8.4600000000000009</v>
          </cell>
          <cell r="I1970">
            <v>8.91</v>
          </cell>
        </row>
        <row r="1971">
          <cell r="A1971">
            <v>105670</v>
          </cell>
          <cell r="B1971">
            <v>0</v>
          </cell>
          <cell r="C1971">
            <v>7.5</v>
          </cell>
          <cell r="D1971">
            <v>0</v>
          </cell>
          <cell r="E1971">
            <v>7.5</v>
          </cell>
          <cell r="F1971">
            <v>7.65</v>
          </cell>
          <cell r="G1971">
            <v>7.86</v>
          </cell>
          <cell r="H1971">
            <v>8.4600000000000009</v>
          </cell>
          <cell r="I1971">
            <v>8.91</v>
          </cell>
        </row>
        <row r="1972">
          <cell r="A1972">
            <v>105680</v>
          </cell>
          <cell r="B1972">
            <v>0</v>
          </cell>
          <cell r="C1972">
            <v>7.5</v>
          </cell>
          <cell r="D1972">
            <v>0</v>
          </cell>
          <cell r="E1972">
            <v>7.5</v>
          </cell>
          <cell r="F1972">
            <v>7.65</v>
          </cell>
          <cell r="G1972">
            <v>7.86</v>
          </cell>
          <cell r="H1972">
            <v>8.4600000000000009</v>
          </cell>
          <cell r="I1972">
            <v>8.91</v>
          </cell>
        </row>
        <row r="1973">
          <cell r="A1973">
            <v>105690</v>
          </cell>
          <cell r="B1973">
            <v>0</v>
          </cell>
          <cell r="C1973">
            <v>7.5</v>
          </cell>
          <cell r="D1973">
            <v>0</v>
          </cell>
          <cell r="E1973">
            <v>7.5</v>
          </cell>
          <cell r="F1973">
            <v>7.65</v>
          </cell>
          <cell r="G1973">
            <v>7.86</v>
          </cell>
          <cell r="H1973">
            <v>8.4600000000000009</v>
          </cell>
          <cell r="I1973">
            <v>8.91</v>
          </cell>
        </row>
        <row r="1974">
          <cell r="A1974">
            <v>105700</v>
          </cell>
          <cell r="B1974">
            <v>0</v>
          </cell>
          <cell r="C1974">
            <v>7.5</v>
          </cell>
          <cell r="D1974">
            <v>0</v>
          </cell>
          <cell r="E1974">
            <v>7.5</v>
          </cell>
          <cell r="F1974">
            <v>7.65</v>
          </cell>
          <cell r="G1974">
            <v>7.86</v>
          </cell>
          <cell r="H1974">
            <v>8.4600000000000009</v>
          </cell>
          <cell r="I1974">
            <v>8.91</v>
          </cell>
        </row>
        <row r="1975">
          <cell r="A1975">
            <v>105710</v>
          </cell>
          <cell r="B1975">
            <v>0</v>
          </cell>
          <cell r="C1975">
            <v>7.5</v>
          </cell>
          <cell r="D1975">
            <v>0</v>
          </cell>
          <cell r="E1975">
            <v>7.5</v>
          </cell>
          <cell r="F1975">
            <v>7.65</v>
          </cell>
          <cell r="G1975">
            <v>7.86</v>
          </cell>
          <cell r="H1975">
            <v>8.4600000000000009</v>
          </cell>
          <cell r="I1975">
            <v>8.91</v>
          </cell>
        </row>
        <row r="1976">
          <cell r="A1976">
            <v>105720</v>
          </cell>
          <cell r="B1976">
            <v>0</v>
          </cell>
          <cell r="C1976">
            <v>7.5</v>
          </cell>
          <cell r="D1976">
            <v>0</v>
          </cell>
          <cell r="E1976">
            <v>7.5</v>
          </cell>
          <cell r="F1976">
            <v>7.65</v>
          </cell>
          <cell r="G1976">
            <v>7.86</v>
          </cell>
          <cell r="H1976">
            <v>8.4600000000000009</v>
          </cell>
          <cell r="I1976">
            <v>8.91</v>
          </cell>
        </row>
        <row r="1977">
          <cell r="A1977">
            <v>105730</v>
          </cell>
          <cell r="B1977">
            <v>0</v>
          </cell>
          <cell r="C1977">
            <v>7.5</v>
          </cell>
          <cell r="D1977">
            <v>0</v>
          </cell>
          <cell r="E1977">
            <v>7.5</v>
          </cell>
          <cell r="F1977">
            <v>7.65</v>
          </cell>
          <cell r="G1977">
            <v>7.86</v>
          </cell>
          <cell r="H1977">
            <v>8.4600000000000009</v>
          </cell>
          <cell r="I1977">
            <v>8.91</v>
          </cell>
        </row>
        <row r="1978">
          <cell r="A1978">
            <v>105740</v>
          </cell>
          <cell r="B1978">
            <v>0</v>
          </cell>
          <cell r="C1978">
            <v>7.5</v>
          </cell>
          <cell r="D1978">
            <v>0</v>
          </cell>
          <cell r="E1978">
            <v>7.5</v>
          </cell>
          <cell r="F1978">
            <v>7.65</v>
          </cell>
          <cell r="G1978">
            <v>7.86</v>
          </cell>
          <cell r="H1978">
            <v>8.4600000000000009</v>
          </cell>
          <cell r="I1978">
            <v>8.91</v>
          </cell>
        </row>
        <row r="1979">
          <cell r="A1979">
            <v>105750</v>
          </cell>
          <cell r="B1979">
            <v>0</v>
          </cell>
          <cell r="C1979">
            <v>7.5</v>
          </cell>
          <cell r="D1979">
            <v>0</v>
          </cell>
          <cell r="E1979">
            <v>7.5</v>
          </cell>
          <cell r="F1979">
            <v>7.65</v>
          </cell>
          <cell r="G1979">
            <v>7.86</v>
          </cell>
          <cell r="H1979">
            <v>8.4600000000000009</v>
          </cell>
          <cell r="I1979">
            <v>8.91</v>
          </cell>
        </row>
        <row r="1980">
          <cell r="A1980">
            <v>105760</v>
          </cell>
          <cell r="B1980">
            <v>0</v>
          </cell>
          <cell r="C1980">
            <v>7.5</v>
          </cell>
          <cell r="D1980">
            <v>0</v>
          </cell>
          <cell r="E1980">
            <v>7.5</v>
          </cell>
          <cell r="F1980">
            <v>7.65</v>
          </cell>
          <cell r="G1980">
            <v>7.86</v>
          </cell>
          <cell r="H1980">
            <v>8.4600000000000009</v>
          </cell>
          <cell r="I1980">
            <v>8.91</v>
          </cell>
        </row>
        <row r="1981">
          <cell r="A1981">
            <v>105770</v>
          </cell>
          <cell r="B1981">
            <v>0</v>
          </cell>
          <cell r="C1981">
            <v>7.5</v>
          </cell>
          <cell r="D1981">
            <v>0</v>
          </cell>
          <cell r="E1981">
            <v>7.5</v>
          </cell>
          <cell r="F1981">
            <v>7.65</v>
          </cell>
          <cell r="G1981">
            <v>7.86</v>
          </cell>
          <cell r="H1981">
            <v>8.4600000000000009</v>
          </cell>
          <cell r="I1981">
            <v>8.91</v>
          </cell>
        </row>
        <row r="1982">
          <cell r="A1982">
            <v>105780</v>
          </cell>
          <cell r="B1982">
            <v>0</v>
          </cell>
          <cell r="C1982">
            <v>7.5</v>
          </cell>
          <cell r="D1982">
            <v>0</v>
          </cell>
          <cell r="E1982">
            <v>7.5</v>
          </cell>
          <cell r="F1982">
            <v>7.65</v>
          </cell>
          <cell r="G1982">
            <v>7.86</v>
          </cell>
          <cell r="H1982">
            <v>8.4600000000000009</v>
          </cell>
          <cell r="I1982">
            <v>8.91</v>
          </cell>
        </row>
        <row r="1983">
          <cell r="A1983">
            <v>105790</v>
          </cell>
          <cell r="B1983">
            <v>0</v>
          </cell>
          <cell r="C1983">
            <v>7.5</v>
          </cell>
          <cell r="D1983">
            <v>0</v>
          </cell>
          <cell r="E1983">
            <v>7.5</v>
          </cell>
          <cell r="F1983">
            <v>7.65</v>
          </cell>
          <cell r="G1983">
            <v>7.86</v>
          </cell>
          <cell r="H1983">
            <v>8.4600000000000009</v>
          </cell>
          <cell r="I1983">
            <v>8.91</v>
          </cell>
        </row>
        <row r="1984">
          <cell r="A1984">
            <v>105800</v>
          </cell>
          <cell r="B1984">
            <v>0</v>
          </cell>
          <cell r="C1984">
            <v>7.5</v>
          </cell>
          <cell r="D1984">
            <v>0</v>
          </cell>
          <cell r="E1984">
            <v>7.5</v>
          </cell>
          <cell r="F1984">
            <v>7.65</v>
          </cell>
          <cell r="G1984">
            <v>7.86</v>
          </cell>
          <cell r="H1984">
            <v>8.4600000000000009</v>
          </cell>
          <cell r="I1984">
            <v>8.91</v>
          </cell>
        </row>
        <row r="1985">
          <cell r="A1985">
            <v>105810</v>
          </cell>
          <cell r="B1985">
            <v>0</v>
          </cell>
          <cell r="C1985">
            <v>7.5</v>
          </cell>
          <cell r="D1985">
            <v>0</v>
          </cell>
          <cell r="E1985">
            <v>7.5</v>
          </cell>
          <cell r="F1985">
            <v>7.65</v>
          </cell>
          <cell r="G1985">
            <v>7.86</v>
          </cell>
          <cell r="H1985">
            <v>8.4600000000000009</v>
          </cell>
          <cell r="I1985">
            <v>8.91</v>
          </cell>
        </row>
        <row r="1986">
          <cell r="A1986">
            <v>105820</v>
          </cell>
          <cell r="B1986">
            <v>0</v>
          </cell>
          <cell r="C1986">
            <v>7.5</v>
          </cell>
          <cell r="D1986">
            <v>0</v>
          </cell>
          <cell r="E1986">
            <v>7.5</v>
          </cell>
          <cell r="F1986">
            <v>7.65</v>
          </cell>
          <cell r="G1986">
            <v>7.86</v>
          </cell>
          <cell r="H1986">
            <v>8.4600000000000009</v>
          </cell>
          <cell r="I1986">
            <v>8.91</v>
          </cell>
        </row>
        <row r="1987">
          <cell r="A1987">
            <v>105830</v>
          </cell>
          <cell r="B1987">
            <v>0</v>
          </cell>
          <cell r="C1987">
            <v>7.5</v>
          </cell>
          <cell r="D1987">
            <v>0</v>
          </cell>
          <cell r="E1987">
            <v>7.5</v>
          </cell>
          <cell r="F1987">
            <v>7.65</v>
          </cell>
          <cell r="G1987">
            <v>7.86</v>
          </cell>
          <cell r="H1987">
            <v>8.4600000000000009</v>
          </cell>
          <cell r="I1987">
            <v>8.91</v>
          </cell>
        </row>
        <row r="1988">
          <cell r="A1988">
            <v>105840</v>
          </cell>
          <cell r="B1988">
            <v>0</v>
          </cell>
          <cell r="C1988">
            <v>7.5</v>
          </cell>
          <cell r="D1988">
            <v>0</v>
          </cell>
          <cell r="E1988">
            <v>7.5</v>
          </cell>
          <cell r="F1988">
            <v>7.65</v>
          </cell>
          <cell r="G1988">
            <v>7.86</v>
          </cell>
          <cell r="H1988">
            <v>8.4600000000000009</v>
          </cell>
          <cell r="I1988">
            <v>8.91</v>
          </cell>
        </row>
        <row r="1989">
          <cell r="A1989">
            <v>105850</v>
          </cell>
          <cell r="B1989">
            <v>0</v>
          </cell>
          <cell r="C1989">
            <v>7.5</v>
          </cell>
          <cell r="D1989">
            <v>0</v>
          </cell>
          <cell r="E1989">
            <v>7.5</v>
          </cell>
          <cell r="F1989">
            <v>7.65</v>
          </cell>
          <cell r="G1989">
            <v>7.86</v>
          </cell>
          <cell r="H1989">
            <v>8.4600000000000009</v>
          </cell>
          <cell r="I1989">
            <v>8.91</v>
          </cell>
        </row>
        <row r="1990">
          <cell r="A1990">
            <v>105860</v>
          </cell>
          <cell r="B1990">
            <v>0</v>
          </cell>
          <cell r="C1990">
            <v>7.5</v>
          </cell>
          <cell r="D1990">
            <v>0</v>
          </cell>
          <cell r="E1990">
            <v>7.5</v>
          </cell>
          <cell r="F1990">
            <v>7.65</v>
          </cell>
          <cell r="G1990">
            <v>7.86</v>
          </cell>
          <cell r="H1990">
            <v>8.4600000000000009</v>
          </cell>
          <cell r="I1990">
            <v>8.91</v>
          </cell>
        </row>
        <row r="1991">
          <cell r="A1991">
            <v>105862.72</v>
          </cell>
          <cell r="B1991" t="str">
            <v>BS</v>
          </cell>
          <cell r="C1991">
            <v>7.5</v>
          </cell>
          <cell r="D1991">
            <v>0</v>
          </cell>
          <cell r="E1991">
            <v>7.5</v>
          </cell>
          <cell r="F1991">
            <v>7.65</v>
          </cell>
          <cell r="G1991">
            <v>7.86</v>
          </cell>
          <cell r="H1991">
            <v>8.4600000000000009</v>
          </cell>
          <cell r="I1991">
            <v>8.91</v>
          </cell>
        </row>
        <row r="1992">
          <cell r="A1992">
            <v>105870</v>
          </cell>
          <cell r="B1992">
            <v>0</v>
          </cell>
          <cell r="C1992">
            <v>7.5</v>
          </cell>
          <cell r="D1992">
            <v>0</v>
          </cell>
          <cell r="E1992">
            <v>7.5</v>
          </cell>
          <cell r="F1992">
            <v>7.65</v>
          </cell>
          <cell r="G1992">
            <v>7.86</v>
          </cell>
          <cell r="H1992">
            <v>8.4600000000000009</v>
          </cell>
          <cell r="I1992">
            <v>8.91</v>
          </cell>
        </row>
        <row r="1993">
          <cell r="A1993">
            <v>105880</v>
          </cell>
          <cell r="B1993">
            <v>0</v>
          </cell>
          <cell r="C1993">
            <v>7.5</v>
          </cell>
          <cell r="D1993">
            <v>0</v>
          </cell>
          <cell r="E1993">
            <v>7.5</v>
          </cell>
          <cell r="F1993">
            <v>7.65</v>
          </cell>
          <cell r="G1993">
            <v>7.86</v>
          </cell>
          <cell r="H1993">
            <v>8.4600000000000009</v>
          </cell>
          <cell r="I1993">
            <v>8.91</v>
          </cell>
        </row>
        <row r="1994">
          <cell r="A1994">
            <v>105890</v>
          </cell>
          <cell r="B1994">
            <v>0</v>
          </cell>
          <cell r="C1994">
            <v>7.5</v>
          </cell>
          <cell r="D1994">
            <v>0</v>
          </cell>
          <cell r="E1994">
            <v>7.5</v>
          </cell>
          <cell r="F1994">
            <v>7.65</v>
          </cell>
          <cell r="G1994">
            <v>7.86</v>
          </cell>
          <cell r="H1994">
            <v>8.4600000000000009</v>
          </cell>
          <cell r="I1994">
            <v>8.91</v>
          </cell>
        </row>
        <row r="1995">
          <cell r="A1995">
            <v>105892.72</v>
          </cell>
          <cell r="B1995" t="str">
            <v>PX</v>
          </cell>
          <cell r="C1995">
            <v>7.5</v>
          </cell>
          <cell r="D1995">
            <v>0</v>
          </cell>
          <cell r="E1995">
            <v>7.5</v>
          </cell>
          <cell r="F1995">
            <v>7.65</v>
          </cell>
          <cell r="G1995">
            <v>7.86</v>
          </cell>
          <cell r="H1995">
            <v>8.4600000000000009</v>
          </cell>
          <cell r="I1995">
            <v>8.91</v>
          </cell>
        </row>
        <row r="1996">
          <cell r="A1996">
            <v>105900</v>
          </cell>
          <cell r="B1996">
            <v>0</v>
          </cell>
          <cell r="C1996">
            <v>7.5</v>
          </cell>
          <cell r="D1996">
            <v>0.14000000000000001</v>
          </cell>
          <cell r="E1996">
            <v>7.64</v>
          </cell>
          <cell r="F1996">
            <v>7.79</v>
          </cell>
          <cell r="G1996">
            <v>8</v>
          </cell>
          <cell r="H1996">
            <v>8.6</v>
          </cell>
          <cell r="I1996">
            <v>9.0499999999999989</v>
          </cell>
        </row>
        <row r="1997">
          <cell r="A1997">
            <v>105907.72</v>
          </cell>
          <cell r="B1997" t="str">
            <v>PC</v>
          </cell>
          <cell r="C1997">
            <v>7.5</v>
          </cell>
          <cell r="D1997">
            <v>0.3</v>
          </cell>
          <cell r="E1997">
            <v>7.8</v>
          </cell>
          <cell r="F1997">
            <v>7.95</v>
          </cell>
          <cell r="G1997">
            <v>8.16</v>
          </cell>
          <cell r="H1997">
            <v>8.76</v>
          </cell>
          <cell r="I1997">
            <v>9.2099999999999991</v>
          </cell>
        </row>
        <row r="1998">
          <cell r="A1998">
            <v>105910</v>
          </cell>
          <cell r="B1998">
            <v>0</v>
          </cell>
          <cell r="C1998">
            <v>7.5</v>
          </cell>
          <cell r="D1998">
            <v>0.34</v>
          </cell>
          <cell r="E1998">
            <v>7.84</v>
          </cell>
          <cell r="F1998">
            <v>7.99</v>
          </cell>
          <cell r="G1998">
            <v>8.2000000000000011</v>
          </cell>
          <cell r="H1998">
            <v>8.8000000000000007</v>
          </cell>
          <cell r="I1998">
            <v>9.25</v>
          </cell>
        </row>
        <row r="1999">
          <cell r="A1999">
            <v>105920</v>
          </cell>
          <cell r="B1999">
            <v>0</v>
          </cell>
          <cell r="C1999">
            <v>7.5</v>
          </cell>
          <cell r="D1999">
            <v>0.54</v>
          </cell>
          <cell r="E1999">
            <v>8.0399999999999991</v>
          </cell>
          <cell r="F1999">
            <v>8.19</v>
          </cell>
          <cell r="G1999">
            <v>8.4</v>
          </cell>
          <cell r="H1999">
            <v>9</v>
          </cell>
          <cell r="I1999">
            <v>9.4499999999999993</v>
          </cell>
        </row>
        <row r="2000">
          <cell r="A2000">
            <v>105922.72</v>
          </cell>
          <cell r="B2000" t="str">
            <v>PY - MSE</v>
          </cell>
          <cell r="C2000">
            <v>7.5</v>
          </cell>
          <cell r="D2000">
            <v>0.6</v>
          </cell>
          <cell r="E2000">
            <v>8.1</v>
          </cell>
          <cell r="F2000">
            <v>8.25</v>
          </cell>
          <cell r="G2000">
            <v>8.4600000000000009</v>
          </cell>
          <cell r="H2000">
            <v>9.06</v>
          </cell>
          <cell r="I2000">
            <v>9.51</v>
          </cell>
        </row>
        <row r="2001">
          <cell r="A2001">
            <v>105930</v>
          </cell>
          <cell r="B2001">
            <v>0</v>
          </cell>
          <cell r="C2001">
            <v>7.5</v>
          </cell>
          <cell r="D2001">
            <v>0.6</v>
          </cell>
          <cell r="E2001">
            <v>8.1</v>
          </cell>
          <cell r="F2001">
            <v>8.25</v>
          </cell>
          <cell r="G2001">
            <v>8.4600000000000009</v>
          </cell>
          <cell r="H2001">
            <v>9.06</v>
          </cell>
          <cell r="I2001">
            <v>9.51</v>
          </cell>
        </row>
        <row r="2002">
          <cell r="A2002">
            <v>105940</v>
          </cell>
          <cell r="B2002">
            <v>0</v>
          </cell>
          <cell r="C2002">
            <v>7.5</v>
          </cell>
          <cell r="D2002">
            <v>0.6</v>
          </cell>
          <cell r="E2002">
            <v>8.1</v>
          </cell>
          <cell r="F2002">
            <v>8.25</v>
          </cell>
          <cell r="G2002">
            <v>8.4600000000000009</v>
          </cell>
          <cell r="H2002">
            <v>9.06</v>
          </cell>
          <cell r="I2002">
            <v>9.51</v>
          </cell>
        </row>
        <row r="2003">
          <cell r="A2003">
            <v>105950</v>
          </cell>
          <cell r="B2003">
            <v>0</v>
          </cell>
          <cell r="C2003">
            <v>7.5</v>
          </cell>
          <cell r="D2003">
            <v>0.6</v>
          </cell>
          <cell r="E2003">
            <v>8.1</v>
          </cell>
          <cell r="F2003">
            <v>8.25</v>
          </cell>
          <cell r="G2003">
            <v>8.4600000000000009</v>
          </cell>
          <cell r="H2003">
            <v>9.06</v>
          </cell>
          <cell r="I2003">
            <v>9.51</v>
          </cell>
        </row>
        <row r="2004">
          <cell r="A2004">
            <v>105960</v>
          </cell>
          <cell r="B2004">
            <v>0</v>
          </cell>
          <cell r="C2004">
            <v>7.5</v>
          </cell>
          <cell r="D2004">
            <v>0.6</v>
          </cell>
          <cell r="E2004">
            <v>8.1</v>
          </cell>
          <cell r="F2004">
            <v>8.25</v>
          </cell>
          <cell r="G2004">
            <v>8.4600000000000009</v>
          </cell>
          <cell r="H2004">
            <v>9.06</v>
          </cell>
          <cell r="I2004">
            <v>9.51</v>
          </cell>
        </row>
        <row r="2005">
          <cell r="A2005">
            <v>105970</v>
          </cell>
          <cell r="B2005">
            <v>0</v>
          </cell>
          <cell r="C2005">
            <v>7.5</v>
          </cell>
          <cell r="D2005">
            <v>0.6</v>
          </cell>
          <cell r="E2005">
            <v>8.1</v>
          </cell>
          <cell r="F2005">
            <v>8.25</v>
          </cell>
          <cell r="G2005">
            <v>8.4600000000000009</v>
          </cell>
          <cell r="H2005">
            <v>9.06</v>
          </cell>
          <cell r="I2005">
            <v>9.51</v>
          </cell>
        </row>
        <row r="2006">
          <cell r="A2006">
            <v>105980</v>
          </cell>
          <cell r="B2006">
            <v>0</v>
          </cell>
          <cell r="C2006">
            <v>7.5</v>
          </cell>
          <cell r="D2006">
            <v>0.6</v>
          </cell>
          <cell r="E2006">
            <v>8.1</v>
          </cell>
          <cell r="F2006">
            <v>8.25</v>
          </cell>
          <cell r="G2006">
            <v>8.4600000000000009</v>
          </cell>
          <cell r="H2006">
            <v>9.06</v>
          </cell>
          <cell r="I2006">
            <v>9.51</v>
          </cell>
        </row>
        <row r="2007">
          <cell r="A2007">
            <v>105990</v>
          </cell>
          <cell r="B2007">
            <v>0</v>
          </cell>
          <cell r="C2007">
            <v>7.5</v>
          </cell>
          <cell r="D2007">
            <v>0.6</v>
          </cell>
          <cell r="E2007">
            <v>8.1</v>
          </cell>
          <cell r="F2007">
            <v>8.25</v>
          </cell>
          <cell r="G2007">
            <v>8.4600000000000009</v>
          </cell>
          <cell r="H2007">
            <v>9.06</v>
          </cell>
          <cell r="I2007">
            <v>9.51</v>
          </cell>
        </row>
        <row r="2008">
          <cell r="A2008">
            <v>106000</v>
          </cell>
          <cell r="B2008">
            <v>0</v>
          </cell>
          <cell r="C2008">
            <v>7.5</v>
          </cell>
          <cell r="D2008">
            <v>0.6</v>
          </cell>
          <cell r="E2008">
            <v>8.1</v>
          </cell>
          <cell r="F2008">
            <v>8.25</v>
          </cell>
          <cell r="G2008">
            <v>8.4600000000000009</v>
          </cell>
          <cell r="H2008">
            <v>9.06</v>
          </cell>
          <cell r="I2008">
            <v>9.51</v>
          </cell>
        </row>
        <row r="2027">
          <cell r="A2027">
            <v>106000</v>
          </cell>
          <cell r="B2027">
            <v>0</v>
          </cell>
          <cell r="C2027">
            <v>7.5</v>
          </cell>
          <cell r="D2027">
            <v>0.6</v>
          </cell>
          <cell r="E2027">
            <v>8.1</v>
          </cell>
          <cell r="F2027">
            <v>8.25</v>
          </cell>
          <cell r="G2027">
            <v>8.4600000000000009</v>
          </cell>
          <cell r="H2027">
            <v>9.06</v>
          </cell>
          <cell r="I2027">
            <v>9.51</v>
          </cell>
        </row>
        <row r="2028">
          <cell r="A2028">
            <v>106010</v>
          </cell>
          <cell r="B2028">
            <v>0</v>
          </cell>
          <cell r="C2028">
            <v>7.5</v>
          </cell>
          <cell r="D2028">
            <v>0.6</v>
          </cell>
          <cell r="E2028">
            <v>8.1</v>
          </cell>
          <cell r="F2028">
            <v>8.25</v>
          </cell>
          <cell r="G2028">
            <v>8.4600000000000009</v>
          </cell>
          <cell r="H2028">
            <v>9.06</v>
          </cell>
          <cell r="I2028">
            <v>9.51</v>
          </cell>
        </row>
        <row r="2029">
          <cell r="A2029">
            <v>106014.12</v>
          </cell>
          <cell r="B2029" t="str">
            <v>PY - MSE</v>
          </cell>
          <cell r="C2029">
            <v>7.5</v>
          </cell>
          <cell r="D2029">
            <v>0.59</v>
          </cell>
          <cell r="E2029">
            <v>8.09</v>
          </cell>
          <cell r="F2029">
            <v>8.24</v>
          </cell>
          <cell r="G2029">
            <v>8.4500000000000011</v>
          </cell>
          <cell r="H2029">
            <v>9.0500000000000007</v>
          </cell>
          <cell r="I2029">
            <v>9.5</v>
          </cell>
        </row>
        <row r="2030">
          <cell r="A2030">
            <v>106020</v>
          </cell>
          <cell r="B2030">
            <v>0</v>
          </cell>
          <cell r="C2030">
            <v>7.5</v>
          </cell>
          <cell r="D2030">
            <v>0.48</v>
          </cell>
          <cell r="E2030">
            <v>7.98</v>
          </cell>
          <cell r="F2030">
            <v>8.1300000000000008</v>
          </cell>
          <cell r="G2030">
            <v>8.3400000000000016</v>
          </cell>
          <cell r="H2030">
            <v>8.9400000000000013</v>
          </cell>
          <cell r="I2030">
            <v>9.39</v>
          </cell>
        </row>
        <row r="2031">
          <cell r="A2031">
            <v>106029.12</v>
          </cell>
          <cell r="B2031" t="str">
            <v>PT</v>
          </cell>
          <cell r="C2031">
            <v>7.5</v>
          </cell>
          <cell r="D2031">
            <v>0.3</v>
          </cell>
          <cell r="E2031">
            <v>7.8</v>
          </cell>
          <cell r="F2031">
            <v>7.95</v>
          </cell>
          <cell r="G2031">
            <v>8.16</v>
          </cell>
          <cell r="H2031">
            <v>8.76</v>
          </cell>
          <cell r="I2031">
            <v>9.2099999999999991</v>
          </cell>
        </row>
        <row r="2032">
          <cell r="A2032">
            <v>106030</v>
          </cell>
          <cell r="B2032">
            <v>0</v>
          </cell>
          <cell r="C2032">
            <v>7.5</v>
          </cell>
          <cell r="D2032">
            <v>0.28000000000000003</v>
          </cell>
          <cell r="E2032">
            <v>7.78</v>
          </cell>
          <cell r="F2032">
            <v>7.9300000000000006</v>
          </cell>
          <cell r="G2032">
            <v>8.14</v>
          </cell>
          <cell r="H2032">
            <v>8.74</v>
          </cell>
          <cell r="I2032">
            <v>9.19</v>
          </cell>
        </row>
        <row r="2033">
          <cell r="A2033">
            <v>106040</v>
          </cell>
          <cell r="B2033">
            <v>0</v>
          </cell>
          <cell r="C2033">
            <v>7.5</v>
          </cell>
          <cell r="D2033">
            <v>0.08</v>
          </cell>
          <cell r="E2033">
            <v>7.58</v>
          </cell>
          <cell r="F2033">
            <v>7.73</v>
          </cell>
          <cell r="G2033">
            <v>7.94</v>
          </cell>
          <cell r="H2033">
            <v>8.5400000000000009</v>
          </cell>
          <cell r="I2033">
            <v>8.99</v>
          </cell>
        </row>
        <row r="2034">
          <cell r="A2034">
            <v>106044.12</v>
          </cell>
          <cell r="B2034" t="str">
            <v>PX</v>
          </cell>
          <cell r="C2034">
            <v>7.5</v>
          </cell>
          <cell r="D2034">
            <v>0</v>
          </cell>
          <cell r="E2034">
            <v>7.5</v>
          </cell>
          <cell r="F2034">
            <v>7.65</v>
          </cell>
          <cell r="G2034">
            <v>7.86</v>
          </cell>
          <cell r="H2034">
            <v>8.4600000000000009</v>
          </cell>
          <cell r="I2034">
            <v>8.91</v>
          </cell>
        </row>
        <row r="2035">
          <cell r="A2035">
            <v>106050</v>
          </cell>
          <cell r="B2035">
            <v>0</v>
          </cell>
          <cell r="C2035">
            <v>7.5</v>
          </cell>
          <cell r="D2035">
            <v>0</v>
          </cell>
          <cell r="E2035">
            <v>7.5</v>
          </cell>
          <cell r="F2035">
            <v>7.65</v>
          </cell>
          <cell r="G2035">
            <v>7.86</v>
          </cell>
          <cell r="H2035">
            <v>8.4600000000000009</v>
          </cell>
          <cell r="I2035">
            <v>8.91</v>
          </cell>
        </row>
        <row r="2036">
          <cell r="A2036">
            <v>106060</v>
          </cell>
          <cell r="B2036">
            <v>0</v>
          </cell>
          <cell r="C2036">
            <v>7.5</v>
          </cell>
          <cell r="D2036">
            <v>0</v>
          </cell>
          <cell r="E2036">
            <v>7.5</v>
          </cell>
          <cell r="F2036">
            <v>7.65</v>
          </cell>
          <cell r="G2036">
            <v>7.86</v>
          </cell>
          <cell r="H2036">
            <v>8.4600000000000009</v>
          </cell>
          <cell r="I2036">
            <v>8.91</v>
          </cell>
        </row>
        <row r="2037">
          <cell r="A2037">
            <v>106070</v>
          </cell>
          <cell r="B2037">
            <v>0</v>
          </cell>
          <cell r="C2037">
            <v>7.5</v>
          </cell>
          <cell r="D2037">
            <v>0</v>
          </cell>
          <cell r="E2037">
            <v>7.5</v>
          </cell>
          <cell r="F2037">
            <v>7.65</v>
          </cell>
          <cell r="G2037">
            <v>7.86</v>
          </cell>
          <cell r="H2037">
            <v>8.4600000000000009</v>
          </cell>
          <cell r="I2037">
            <v>8.91</v>
          </cell>
        </row>
        <row r="2038">
          <cell r="A2038">
            <v>106074.12</v>
          </cell>
          <cell r="B2038" t="str">
            <v>BS</v>
          </cell>
          <cell r="C2038">
            <v>7.5</v>
          </cell>
          <cell r="D2038">
            <v>0</v>
          </cell>
          <cell r="E2038">
            <v>7.5</v>
          </cell>
          <cell r="F2038">
            <v>7.65</v>
          </cell>
          <cell r="G2038">
            <v>7.86</v>
          </cell>
          <cell r="H2038">
            <v>8.4600000000000009</v>
          </cell>
          <cell r="I2038">
            <v>8.91</v>
          </cell>
        </row>
        <row r="2039">
          <cell r="A2039">
            <v>106080</v>
          </cell>
          <cell r="B2039">
            <v>0</v>
          </cell>
          <cell r="C2039">
            <v>7.5</v>
          </cell>
          <cell r="D2039">
            <v>0</v>
          </cell>
          <cell r="E2039">
            <v>7.5</v>
          </cell>
          <cell r="F2039">
            <v>7.65</v>
          </cell>
          <cell r="G2039">
            <v>7.86</v>
          </cell>
          <cell r="H2039">
            <v>8.4600000000000009</v>
          </cell>
          <cell r="I2039">
            <v>8.91</v>
          </cell>
        </row>
        <row r="2040">
          <cell r="A2040">
            <v>106090</v>
          </cell>
          <cell r="B2040">
            <v>0</v>
          </cell>
          <cell r="C2040">
            <v>7.5</v>
          </cell>
          <cell r="D2040">
            <v>0</v>
          </cell>
          <cell r="E2040">
            <v>7.5</v>
          </cell>
          <cell r="F2040">
            <v>7.65</v>
          </cell>
          <cell r="G2040">
            <v>7.86</v>
          </cell>
          <cell r="H2040">
            <v>8.4600000000000009</v>
          </cell>
          <cell r="I2040">
            <v>8.91</v>
          </cell>
        </row>
        <row r="2041">
          <cell r="A2041">
            <v>106100</v>
          </cell>
          <cell r="B2041">
            <v>0</v>
          </cell>
          <cell r="C2041">
            <v>7.5</v>
          </cell>
          <cell r="D2041">
            <v>0</v>
          </cell>
          <cell r="E2041">
            <v>7.5</v>
          </cell>
          <cell r="F2041">
            <v>7.65</v>
          </cell>
          <cell r="G2041">
            <v>7.86</v>
          </cell>
          <cell r="H2041">
            <v>8.4600000000000009</v>
          </cell>
          <cell r="I2041">
            <v>8.91</v>
          </cell>
        </row>
        <row r="2042">
          <cell r="A2042">
            <v>106110</v>
          </cell>
          <cell r="B2042">
            <v>0</v>
          </cell>
          <cell r="C2042">
            <v>7.5</v>
          </cell>
          <cell r="D2042">
            <v>0</v>
          </cell>
          <cell r="E2042">
            <v>7.5</v>
          </cell>
          <cell r="F2042">
            <v>7.65</v>
          </cell>
          <cell r="G2042">
            <v>7.86</v>
          </cell>
          <cell r="H2042">
            <v>8.4600000000000009</v>
          </cell>
          <cell r="I2042">
            <v>8.91</v>
          </cell>
        </row>
        <row r="2043">
          <cell r="A2043">
            <v>106120</v>
          </cell>
          <cell r="B2043">
            <v>0</v>
          </cell>
          <cell r="C2043">
            <v>7.5</v>
          </cell>
          <cell r="D2043">
            <v>0</v>
          </cell>
          <cell r="E2043">
            <v>7.5</v>
          </cell>
          <cell r="F2043">
            <v>7.65</v>
          </cell>
          <cell r="G2043">
            <v>7.86</v>
          </cell>
          <cell r="H2043">
            <v>8.4600000000000009</v>
          </cell>
          <cell r="I2043">
            <v>8.91</v>
          </cell>
        </row>
        <row r="2044">
          <cell r="A2044">
            <v>106130</v>
          </cell>
          <cell r="B2044">
            <v>0</v>
          </cell>
          <cell r="C2044">
            <v>7.5</v>
          </cell>
          <cell r="D2044">
            <v>0</v>
          </cell>
          <cell r="E2044">
            <v>7.5</v>
          </cell>
          <cell r="F2044">
            <v>7.65</v>
          </cell>
          <cell r="G2044">
            <v>7.86</v>
          </cell>
          <cell r="H2044">
            <v>8.4600000000000009</v>
          </cell>
          <cell r="I2044">
            <v>8.91</v>
          </cell>
        </row>
        <row r="2045">
          <cell r="A2045">
            <v>106140</v>
          </cell>
          <cell r="B2045">
            <v>0</v>
          </cell>
          <cell r="C2045">
            <v>7.5</v>
          </cell>
          <cell r="D2045">
            <v>0</v>
          </cell>
          <cell r="E2045">
            <v>7.5</v>
          </cell>
          <cell r="F2045">
            <v>7.65</v>
          </cell>
          <cell r="G2045">
            <v>7.86</v>
          </cell>
          <cell r="H2045">
            <v>8.4600000000000009</v>
          </cell>
          <cell r="I2045">
            <v>8.91</v>
          </cell>
        </row>
        <row r="2046">
          <cell r="A2046">
            <v>106150</v>
          </cell>
          <cell r="B2046">
            <v>0</v>
          </cell>
          <cell r="C2046">
            <v>7.5</v>
          </cell>
          <cell r="D2046">
            <v>0</v>
          </cell>
          <cell r="E2046">
            <v>7.5</v>
          </cell>
          <cell r="F2046">
            <v>7.65</v>
          </cell>
          <cell r="G2046">
            <v>7.86</v>
          </cell>
          <cell r="H2046">
            <v>8.4600000000000009</v>
          </cell>
          <cell r="I2046">
            <v>8.91</v>
          </cell>
        </row>
        <row r="2047">
          <cell r="A2047">
            <v>106160</v>
          </cell>
          <cell r="B2047">
            <v>0</v>
          </cell>
          <cell r="C2047">
            <v>7.5</v>
          </cell>
          <cell r="D2047">
            <v>0</v>
          </cell>
          <cell r="E2047">
            <v>7.5</v>
          </cell>
          <cell r="F2047">
            <v>7.65</v>
          </cell>
          <cell r="G2047">
            <v>7.86</v>
          </cell>
          <cell r="H2047">
            <v>8.4600000000000009</v>
          </cell>
          <cell r="I2047">
            <v>8.91</v>
          </cell>
        </row>
        <row r="2048">
          <cell r="A2048">
            <v>106170</v>
          </cell>
          <cell r="B2048">
            <v>0</v>
          </cell>
          <cell r="C2048">
            <v>7.5</v>
          </cell>
          <cell r="D2048">
            <v>0</v>
          </cell>
          <cell r="E2048">
            <v>7.5</v>
          </cell>
          <cell r="F2048">
            <v>7.65</v>
          </cell>
          <cell r="G2048">
            <v>7.86</v>
          </cell>
          <cell r="H2048">
            <v>8.4600000000000009</v>
          </cell>
          <cell r="I2048">
            <v>8.91</v>
          </cell>
        </row>
        <row r="2049">
          <cell r="A2049">
            <v>106180</v>
          </cell>
          <cell r="B2049">
            <v>0</v>
          </cell>
          <cell r="C2049">
            <v>7.5</v>
          </cell>
          <cell r="D2049">
            <v>0</v>
          </cell>
          <cell r="E2049">
            <v>7.5</v>
          </cell>
          <cell r="F2049">
            <v>7.65</v>
          </cell>
          <cell r="G2049">
            <v>7.86</v>
          </cell>
          <cell r="H2049">
            <v>8.4600000000000009</v>
          </cell>
          <cell r="I2049">
            <v>8.91</v>
          </cell>
        </row>
        <row r="2050">
          <cell r="A2050">
            <v>106190</v>
          </cell>
          <cell r="B2050">
            <v>0</v>
          </cell>
          <cell r="C2050">
            <v>7.5</v>
          </cell>
          <cell r="D2050">
            <v>0</v>
          </cell>
          <cell r="E2050">
            <v>7.5</v>
          </cell>
          <cell r="F2050">
            <v>7.65</v>
          </cell>
          <cell r="G2050">
            <v>7.86</v>
          </cell>
          <cell r="H2050">
            <v>8.4600000000000009</v>
          </cell>
          <cell r="I2050">
            <v>8.91</v>
          </cell>
        </row>
        <row r="2051">
          <cell r="A2051">
            <v>106200</v>
          </cell>
          <cell r="B2051">
            <v>0</v>
          </cell>
          <cell r="C2051">
            <v>7.5</v>
          </cell>
          <cell r="D2051">
            <v>0</v>
          </cell>
          <cell r="E2051">
            <v>7.5</v>
          </cell>
          <cell r="F2051">
            <v>7.65</v>
          </cell>
          <cell r="G2051">
            <v>7.86</v>
          </cell>
          <cell r="H2051">
            <v>8.4600000000000009</v>
          </cell>
          <cell r="I2051">
            <v>8.91</v>
          </cell>
        </row>
        <row r="2052">
          <cell r="A2052">
            <v>106210</v>
          </cell>
          <cell r="B2052">
            <v>0</v>
          </cell>
          <cell r="C2052">
            <v>7.5</v>
          </cell>
          <cell r="D2052">
            <v>0</v>
          </cell>
          <cell r="E2052">
            <v>7.5</v>
          </cell>
          <cell r="F2052">
            <v>7.65</v>
          </cell>
          <cell r="G2052">
            <v>7.86</v>
          </cell>
          <cell r="H2052">
            <v>8.4600000000000009</v>
          </cell>
          <cell r="I2052">
            <v>8.91</v>
          </cell>
        </row>
        <row r="2053">
          <cell r="A2053">
            <v>106220</v>
          </cell>
          <cell r="B2053">
            <v>0</v>
          </cell>
          <cell r="C2053">
            <v>7.5</v>
          </cell>
          <cell r="D2053">
            <v>0</v>
          </cell>
          <cell r="E2053">
            <v>7.5</v>
          </cell>
          <cell r="F2053">
            <v>7.65</v>
          </cell>
          <cell r="G2053">
            <v>7.86</v>
          </cell>
          <cell r="H2053">
            <v>8.4600000000000009</v>
          </cell>
          <cell r="I2053">
            <v>8.91</v>
          </cell>
        </row>
        <row r="2054">
          <cell r="A2054">
            <v>106220.51</v>
          </cell>
          <cell r="B2054" t="str">
            <v>BS</v>
          </cell>
          <cell r="C2054">
            <v>7.5</v>
          </cell>
          <cell r="D2054">
            <v>0</v>
          </cell>
          <cell r="E2054">
            <v>7.5</v>
          </cell>
          <cell r="F2054">
            <v>7.65</v>
          </cell>
          <cell r="G2054">
            <v>7.86</v>
          </cell>
          <cell r="H2054">
            <v>8.4600000000000009</v>
          </cell>
          <cell r="I2054">
            <v>8.91</v>
          </cell>
        </row>
        <row r="2055">
          <cell r="A2055">
            <v>106230</v>
          </cell>
          <cell r="B2055">
            <v>0</v>
          </cell>
          <cell r="C2055">
            <v>7.5</v>
          </cell>
          <cell r="D2055">
            <v>0</v>
          </cell>
          <cell r="E2055">
            <v>7.5</v>
          </cell>
          <cell r="F2055">
            <v>7.65</v>
          </cell>
          <cell r="G2055">
            <v>7.86</v>
          </cell>
          <cell r="H2055">
            <v>8.4600000000000009</v>
          </cell>
          <cell r="I2055">
            <v>8.91</v>
          </cell>
        </row>
        <row r="2056">
          <cell r="A2056">
            <v>106240</v>
          </cell>
          <cell r="B2056">
            <v>0</v>
          </cell>
          <cell r="C2056">
            <v>7.5</v>
          </cell>
          <cell r="D2056">
            <v>0</v>
          </cell>
          <cell r="E2056">
            <v>7.5</v>
          </cell>
          <cell r="F2056">
            <v>7.65</v>
          </cell>
          <cell r="G2056">
            <v>7.86</v>
          </cell>
          <cell r="H2056">
            <v>8.4600000000000009</v>
          </cell>
          <cell r="I2056">
            <v>8.91</v>
          </cell>
        </row>
        <row r="2057">
          <cell r="A2057">
            <v>106250</v>
          </cell>
          <cell r="B2057">
            <v>0</v>
          </cell>
          <cell r="C2057">
            <v>7.5</v>
          </cell>
          <cell r="D2057">
            <v>0</v>
          </cell>
          <cell r="E2057">
            <v>7.5</v>
          </cell>
          <cell r="F2057">
            <v>7.65</v>
          </cell>
          <cell r="G2057">
            <v>7.86</v>
          </cell>
          <cell r="H2057">
            <v>8.4600000000000009</v>
          </cell>
          <cell r="I2057">
            <v>8.91</v>
          </cell>
        </row>
        <row r="2058">
          <cell r="A2058">
            <v>106250.51</v>
          </cell>
          <cell r="B2058" t="str">
            <v>PX</v>
          </cell>
          <cell r="C2058">
            <v>7.5</v>
          </cell>
          <cell r="D2058">
            <v>0</v>
          </cell>
          <cell r="E2058">
            <v>7.5</v>
          </cell>
          <cell r="F2058">
            <v>7.65</v>
          </cell>
          <cell r="G2058">
            <v>7.86</v>
          </cell>
          <cell r="H2058">
            <v>8.4600000000000009</v>
          </cell>
          <cell r="I2058">
            <v>8.91</v>
          </cell>
        </row>
        <row r="2059">
          <cell r="A2059">
            <v>106260</v>
          </cell>
          <cell r="B2059">
            <v>0</v>
          </cell>
          <cell r="C2059">
            <v>7.5</v>
          </cell>
          <cell r="D2059">
            <v>0.18</v>
          </cell>
          <cell r="E2059">
            <v>7.68</v>
          </cell>
          <cell r="F2059">
            <v>7.83</v>
          </cell>
          <cell r="G2059">
            <v>8.0400000000000009</v>
          </cell>
          <cell r="H2059">
            <v>8.64</v>
          </cell>
          <cell r="I2059">
            <v>9.09</v>
          </cell>
        </row>
        <row r="2060">
          <cell r="A2060">
            <v>106265.51</v>
          </cell>
          <cell r="B2060" t="str">
            <v>PC</v>
          </cell>
          <cell r="C2060">
            <v>7.5</v>
          </cell>
          <cell r="D2060">
            <v>0.3</v>
          </cell>
          <cell r="E2060">
            <v>7.8</v>
          </cell>
          <cell r="F2060">
            <v>7.95</v>
          </cell>
          <cell r="G2060">
            <v>8.16</v>
          </cell>
          <cell r="H2060">
            <v>8.76</v>
          </cell>
          <cell r="I2060">
            <v>9.2099999999999991</v>
          </cell>
        </row>
        <row r="2061">
          <cell r="A2061">
            <v>106270</v>
          </cell>
          <cell r="B2061">
            <v>0</v>
          </cell>
          <cell r="C2061">
            <v>7.5</v>
          </cell>
          <cell r="D2061">
            <v>0.38</v>
          </cell>
          <cell r="E2061">
            <v>7.88</v>
          </cell>
          <cell r="F2061">
            <v>8.0299999999999994</v>
          </cell>
          <cell r="G2061">
            <v>8.24</v>
          </cell>
          <cell r="H2061">
            <v>8.84</v>
          </cell>
          <cell r="I2061">
            <v>9.2899999999999991</v>
          </cell>
        </row>
        <row r="2062">
          <cell r="A2062">
            <v>106280</v>
          </cell>
          <cell r="B2062">
            <v>0</v>
          </cell>
          <cell r="C2062">
            <v>7.5</v>
          </cell>
          <cell r="D2062">
            <v>0.57999999999999996</v>
          </cell>
          <cell r="E2062">
            <v>8.08</v>
          </cell>
          <cell r="F2062">
            <v>8.23</v>
          </cell>
          <cell r="G2062">
            <v>8.4400000000000013</v>
          </cell>
          <cell r="H2062">
            <v>9.0400000000000009</v>
          </cell>
          <cell r="I2062">
            <v>9.49</v>
          </cell>
        </row>
        <row r="2063">
          <cell r="A2063">
            <v>106280.51</v>
          </cell>
          <cell r="B2063" t="str">
            <v>PY - MSE</v>
          </cell>
          <cell r="C2063">
            <v>7.5</v>
          </cell>
          <cell r="D2063">
            <v>0.6</v>
          </cell>
          <cell r="E2063">
            <v>8.1</v>
          </cell>
          <cell r="F2063">
            <v>8.25</v>
          </cell>
          <cell r="G2063">
            <v>8.4600000000000009</v>
          </cell>
          <cell r="H2063">
            <v>9.06</v>
          </cell>
          <cell r="I2063">
            <v>9.51</v>
          </cell>
        </row>
        <row r="2064">
          <cell r="A2064">
            <v>106290</v>
          </cell>
          <cell r="B2064">
            <v>0</v>
          </cell>
          <cell r="C2064">
            <v>7.5</v>
          </cell>
          <cell r="D2064">
            <v>0.6</v>
          </cell>
          <cell r="E2064">
            <v>8.1</v>
          </cell>
          <cell r="F2064">
            <v>8.25</v>
          </cell>
          <cell r="G2064">
            <v>8.4600000000000009</v>
          </cell>
          <cell r="H2064">
            <v>9.06</v>
          </cell>
          <cell r="I2064">
            <v>9.51</v>
          </cell>
        </row>
        <row r="2065">
          <cell r="A2065">
            <v>106300</v>
          </cell>
          <cell r="B2065">
            <v>0</v>
          </cell>
          <cell r="C2065">
            <v>7.5</v>
          </cell>
          <cell r="D2065">
            <v>0.6</v>
          </cell>
          <cell r="E2065">
            <v>8.1</v>
          </cell>
          <cell r="F2065">
            <v>8.25</v>
          </cell>
          <cell r="G2065">
            <v>8.4600000000000009</v>
          </cell>
          <cell r="H2065">
            <v>9.06</v>
          </cell>
          <cell r="I2065">
            <v>9.51</v>
          </cell>
        </row>
        <row r="2066">
          <cell r="A2066">
            <v>106310</v>
          </cell>
          <cell r="B2066">
            <v>0</v>
          </cell>
          <cell r="C2066">
            <v>7.5</v>
          </cell>
          <cell r="D2066">
            <v>0.6</v>
          </cell>
          <cell r="E2066">
            <v>8.1</v>
          </cell>
          <cell r="F2066">
            <v>8.25</v>
          </cell>
          <cell r="G2066">
            <v>8.4600000000000009</v>
          </cell>
          <cell r="H2066">
            <v>9.06</v>
          </cell>
          <cell r="I2066">
            <v>9.51</v>
          </cell>
        </row>
        <row r="2067">
          <cell r="A2067">
            <v>106320</v>
          </cell>
          <cell r="B2067">
            <v>0</v>
          </cell>
          <cell r="C2067">
            <v>7.5</v>
          </cell>
          <cell r="D2067">
            <v>0.6</v>
          </cell>
          <cell r="E2067">
            <v>8.1</v>
          </cell>
          <cell r="F2067">
            <v>8.25</v>
          </cell>
          <cell r="G2067">
            <v>8.4600000000000009</v>
          </cell>
          <cell r="H2067">
            <v>9.06</v>
          </cell>
          <cell r="I2067">
            <v>9.51</v>
          </cell>
        </row>
        <row r="2068">
          <cell r="A2068">
            <v>106330</v>
          </cell>
          <cell r="B2068">
            <v>0</v>
          </cell>
          <cell r="C2068">
            <v>7.5</v>
          </cell>
          <cell r="D2068">
            <v>0.6</v>
          </cell>
          <cell r="E2068">
            <v>8.1</v>
          </cell>
          <cell r="F2068">
            <v>8.25</v>
          </cell>
          <cell r="G2068">
            <v>8.4600000000000009</v>
          </cell>
          <cell r="H2068">
            <v>9.06</v>
          </cell>
          <cell r="I2068">
            <v>9.51</v>
          </cell>
        </row>
        <row r="2069">
          <cell r="A2069">
            <v>106340</v>
          </cell>
          <cell r="B2069">
            <v>0</v>
          </cell>
          <cell r="C2069">
            <v>7.5</v>
          </cell>
          <cell r="D2069">
            <v>0.6</v>
          </cell>
          <cell r="E2069">
            <v>8.1</v>
          </cell>
          <cell r="F2069">
            <v>8.25</v>
          </cell>
          <cell r="G2069">
            <v>8.4600000000000009</v>
          </cell>
          <cell r="H2069">
            <v>9.06</v>
          </cell>
          <cell r="I2069">
            <v>9.51</v>
          </cell>
        </row>
        <row r="2070">
          <cell r="A2070">
            <v>106350</v>
          </cell>
          <cell r="B2070">
            <v>0</v>
          </cell>
          <cell r="C2070">
            <v>7.5</v>
          </cell>
          <cell r="D2070">
            <v>0.6</v>
          </cell>
          <cell r="E2070">
            <v>8.1</v>
          </cell>
          <cell r="F2070">
            <v>8.25</v>
          </cell>
          <cell r="G2070">
            <v>8.4600000000000009</v>
          </cell>
          <cell r="H2070">
            <v>9.06</v>
          </cell>
          <cell r="I2070">
            <v>9.51</v>
          </cell>
        </row>
        <row r="2071">
          <cell r="A2071">
            <v>106360</v>
          </cell>
          <cell r="B2071">
            <v>0</v>
          </cell>
          <cell r="C2071">
            <v>7.5</v>
          </cell>
          <cell r="D2071">
            <v>0.6</v>
          </cell>
          <cell r="E2071">
            <v>8.1</v>
          </cell>
          <cell r="F2071">
            <v>8.25</v>
          </cell>
          <cell r="G2071">
            <v>8.4600000000000009</v>
          </cell>
          <cell r="H2071">
            <v>9.06</v>
          </cell>
          <cell r="I2071">
            <v>9.51</v>
          </cell>
        </row>
        <row r="2072">
          <cell r="A2072">
            <v>106370</v>
          </cell>
          <cell r="B2072">
            <v>0</v>
          </cell>
          <cell r="C2072">
            <v>7.5</v>
          </cell>
          <cell r="D2072">
            <v>0.6</v>
          </cell>
          <cell r="E2072">
            <v>8.1</v>
          </cell>
          <cell r="F2072">
            <v>8.25</v>
          </cell>
          <cell r="G2072">
            <v>8.4600000000000009</v>
          </cell>
          <cell r="H2072">
            <v>9.06</v>
          </cell>
          <cell r="I2072">
            <v>9.51</v>
          </cell>
        </row>
        <row r="2073">
          <cell r="A2073">
            <v>106380</v>
          </cell>
          <cell r="B2073">
            <v>0</v>
          </cell>
          <cell r="C2073">
            <v>7.5</v>
          </cell>
          <cell r="D2073">
            <v>0.6</v>
          </cell>
          <cell r="E2073">
            <v>8.1</v>
          </cell>
          <cell r="F2073">
            <v>8.25</v>
          </cell>
          <cell r="G2073">
            <v>8.4600000000000009</v>
          </cell>
          <cell r="H2073">
            <v>9.06</v>
          </cell>
          <cell r="I2073">
            <v>9.51</v>
          </cell>
        </row>
        <row r="2074">
          <cell r="A2074">
            <v>106390</v>
          </cell>
          <cell r="B2074">
            <v>0</v>
          </cell>
          <cell r="C2074">
            <v>7.5</v>
          </cell>
          <cell r="D2074">
            <v>0.6</v>
          </cell>
          <cell r="E2074">
            <v>8.1</v>
          </cell>
          <cell r="F2074">
            <v>8.25</v>
          </cell>
          <cell r="G2074">
            <v>8.4600000000000009</v>
          </cell>
          <cell r="H2074">
            <v>9.06</v>
          </cell>
          <cell r="I2074">
            <v>9.51</v>
          </cell>
        </row>
        <row r="2075">
          <cell r="A2075">
            <v>106400</v>
          </cell>
          <cell r="B2075">
            <v>0</v>
          </cell>
          <cell r="C2075">
            <v>7.5</v>
          </cell>
          <cell r="D2075">
            <v>0.6</v>
          </cell>
          <cell r="E2075">
            <v>8.1</v>
          </cell>
          <cell r="F2075">
            <v>8.25</v>
          </cell>
          <cell r="G2075">
            <v>8.4600000000000009</v>
          </cell>
          <cell r="H2075">
            <v>9.06</v>
          </cell>
          <cell r="I2075">
            <v>9.51</v>
          </cell>
        </row>
        <row r="2076">
          <cell r="A2076">
            <v>106407.19</v>
          </cell>
          <cell r="B2076" t="str">
            <v>PY - MSE</v>
          </cell>
          <cell r="C2076">
            <v>7.5</v>
          </cell>
          <cell r="D2076">
            <v>0.6</v>
          </cell>
          <cell r="E2076">
            <v>8.1</v>
          </cell>
          <cell r="F2076">
            <v>8.25</v>
          </cell>
          <cell r="G2076">
            <v>8.4600000000000009</v>
          </cell>
          <cell r="H2076">
            <v>9.06</v>
          </cell>
          <cell r="I2076">
            <v>9.51</v>
          </cell>
        </row>
        <row r="2077">
          <cell r="A2077">
            <v>106410</v>
          </cell>
          <cell r="B2077">
            <v>0</v>
          </cell>
          <cell r="C2077">
            <v>7.5</v>
          </cell>
          <cell r="D2077">
            <v>0.54</v>
          </cell>
          <cell r="E2077">
            <v>8.0399999999999991</v>
          </cell>
          <cell r="F2077">
            <v>8.19</v>
          </cell>
          <cell r="G2077">
            <v>8.4</v>
          </cell>
          <cell r="H2077">
            <v>9</v>
          </cell>
          <cell r="I2077">
            <v>9.4499999999999993</v>
          </cell>
        </row>
        <row r="2078">
          <cell r="A2078">
            <v>106420</v>
          </cell>
          <cell r="B2078">
            <v>0</v>
          </cell>
          <cell r="C2078">
            <v>7.5</v>
          </cell>
          <cell r="D2078">
            <v>0.34</v>
          </cell>
          <cell r="E2078">
            <v>7.84</v>
          </cell>
          <cell r="F2078">
            <v>7.99</v>
          </cell>
          <cell r="G2078">
            <v>8.2000000000000011</v>
          </cell>
          <cell r="H2078">
            <v>8.8000000000000007</v>
          </cell>
          <cell r="I2078">
            <v>9.25</v>
          </cell>
        </row>
        <row r="2079">
          <cell r="A2079">
            <v>106422.19</v>
          </cell>
          <cell r="B2079" t="str">
            <v>PT</v>
          </cell>
          <cell r="C2079">
            <v>7.5</v>
          </cell>
          <cell r="D2079">
            <v>0.3</v>
          </cell>
          <cell r="E2079">
            <v>7.8</v>
          </cell>
          <cell r="F2079">
            <v>7.95</v>
          </cell>
          <cell r="G2079">
            <v>8.16</v>
          </cell>
          <cell r="H2079">
            <v>8.76</v>
          </cell>
          <cell r="I2079">
            <v>9.2099999999999991</v>
          </cell>
        </row>
        <row r="2080">
          <cell r="A2080">
            <v>106430</v>
          </cell>
          <cell r="B2080">
            <v>0</v>
          </cell>
          <cell r="C2080">
            <v>7.5</v>
          </cell>
          <cell r="D2080">
            <v>0.14000000000000001</v>
          </cell>
          <cell r="E2080">
            <v>7.64</v>
          </cell>
          <cell r="F2080">
            <v>7.79</v>
          </cell>
          <cell r="G2080">
            <v>8</v>
          </cell>
          <cell r="H2080">
            <v>8.6</v>
          </cell>
          <cell r="I2080">
            <v>9.0499999999999989</v>
          </cell>
        </row>
        <row r="2081">
          <cell r="A2081">
            <v>106437.19</v>
          </cell>
          <cell r="B2081" t="str">
            <v>PX</v>
          </cell>
          <cell r="C2081">
            <v>7.5</v>
          </cell>
          <cell r="D2081">
            <v>0</v>
          </cell>
          <cell r="E2081">
            <v>7.5</v>
          </cell>
          <cell r="F2081">
            <v>7.65</v>
          </cell>
          <cell r="G2081">
            <v>7.86</v>
          </cell>
          <cell r="H2081">
            <v>8.4600000000000009</v>
          </cell>
          <cell r="I2081">
            <v>8.91</v>
          </cell>
        </row>
        <row r="2082">
          <cell r="A2082">
            <v>106440</v>
          </cell>
          <cell r="B2082">
            <v>0</v>
          </cell>
          <cell r="C2082">
            <v>7.5</v>
          </cell>
          <cell r="D2082">
            <v>0</v>
          </cell>
          <cell r="E2082">
            <v>7.5</v>
          </cell>
          <cell r="F2082">
            <v>7.65</v>
          </cell>
          <cell r="G2082">
            <v>7.86</v>
          </cell>
          <cell r="H2082">
            <v>8.4600000000000009</v>
          </cell>
          <cell r="I2082">
            <v>8.91</v>
          </cell>
        </row>
        <row r="2083">
          <cell r="A2083">
            <v>106450</v>
          </cell>
          <cell r="B2083">
            <v>0</v>
          </cell>
          <cell r="C2083">
            <v>7.5</v>
          </cell>
          <cell r="D2083">
            <v>0</v>
          </cell>
          <cell r="E2083">
            <v>7.5</v>
          </cell>
          <cell r="F2083">
            <v>7.65</v>
          </cell>
          <cell r="G2083">
            <v>7.86</v>
          </cell>
          <cell r="H2083">
            <v>8.4600000000000009</v>
          </cell>
          <cell r="I2083">
            <v>8.91</v>
          </cell>
        </row>
        <row r="2084">
          <cell r="A2084">
            <v>106460</v>
          </cell>
          <cell r="B2084">
            <v>0</v>
          </cell>
          <cell r="C2084">
            <v>7.5</v>
          </cell>
          <cell r="D2084">
            <v>0</v>
          </cell>
          <cell r="E2084">
            <v>7.5</v>
          </cell>
          <cell r="F2084">
            <v>7.65</v>
          </cell>
          <cell r="G2084">
            <v>7.86</v>
          </cell>
          <cell r="H2084">
            <v>8.4600000000000009</v>
          </cell>
          <cell r="I2084">
            <v>8.91</v>
          </cell>
        </row>
        <row r="2085">
          <cell r="A2085">
            <v>106467.19</v>
          </cell>
          <cell r="B2085" t="str">
            <v>BS</v>
          </cell>
          <cell r="C2085">
            <v>7.5</v>
          </cell>
          <cell r="D2085">
            <v>0</v>
          </cell>
          <cell r="E2085">
            <v>7.5</v>
          </cell>
          <cell r="F2085">
            <v>7.65</v>
          </cell>
          <cell r="G2085">
            <v>7.86</v>
          </cell>
          <cell r="H2085">
            <v>8.4600000000000009</v>
          </cell>
          <cell r="I2085">
            <v>8.91</v>
          </cell>
        </row>
        <row r="2086">
          <cell r="A2086">
            <v>106470</v>
          </cell>
          <cell r="B2086">
            <v>0</v>
          </cell>
          <cell r="C2086">
            <v>7.5</v>
          </cell>
          <cell r="D2086">
            <v>0</v>
          </cell>
          <cell r="E2086">
            <v>7.5</v>
          </cell>
          <cell r="F2086">
            <v>7.65</v>
          </cell>
          <cell r="G2086">
            <v>7.86</v>
          </cell>
          <cell r="H2086">
            <v>8.4600000000000009</v>
          </cell>
          <cell r="I2086">
            <v>8.91</v>
          </cell>
        </row>
        <row r="2087">
          <cell r="A2087">
            <v>106480</v>
          </cell>
          <cell r="B2087">
            <v>0</v>
          </cell>
          <cell r="C2087">
            <v>7.5</v>
          </cell>
          <cell r="D2087">
            <v>0</v>
          </cell>
          <cell r="E2087">
            <v>7.5</v>
          </cell>
          <cell r="F2087">
            <v>7.65</v>
          </cell>
          <cell r="G2087">
            <v>7.86</v>
          </cell>
          <cell r="H2087">
            <v>8.4600000000000009</v>
          </cell>
          <cell r="I2087">
            <v>8.91</v>
          </cell>
        </row>
        <row r="2088">
          <cell r="A2088">
            <v>106490</v>
          </cell>
          <cell r="B2088">
            <v>0</v>
          </cell>
          <cell r="C2088">
            <v>7.5</v>
          </cell>
          <cell r="D2088">
            <v>0</v>
          </cell>
          <cell r="E2088">
            <v>7.5</v>
          </cell>
          <cell r="F2088">
            <v>7.65</v>
          </cell>
          <cell r="G2088">
            <v>7.86</v>
          </cell>
          <cell r="H2088">
            <v>8.4600000000000009</v>
          </cell>
          <cell r="I2088">
            <v>8.91</v>
          </cell>
        </row>
        <row r="2089">
          <cell r="A2089">
            <v>106500</v>
          </cell>
          <cell r="B2089">
            <v>0</v>
          </cell>
          <cell r="C2089">
            <v>7.5</v>
          </cell>
          <cell r="D2089">
            <v>0</v>
          </cell>
          <cell r="E2089">
            <v>7.5</v>
          </cell>
          <cell r="F2089">
            <v>7.65</v>
          </cell>
          <cell r="G2089">
            <v>7.86</v>
          </cell>
          <cell r="H2089">
            <v>8.4600000000000009</v>
          </cell>
          <cell r="I2089">
            <v>8.91</v>
          </cell>
        </row>
        <row r="2090">
          <cell r="A2090">
            <v>106510</v>
          </cell>
          <cell r="B2090">
            <v>0</v>
          </cell>
          <cell r="C2090">
            <v>7.5</v>
          </cell>
          <cell r="D2090">
            <v>0</v>
          </cell>
          <cell r="E2090">
            <v>7.5</v>
          </cell>
          <cell r="F2090">
            <v>7.65</v>
          </cell>
          <cell r="G2090">
            <v>7.86</v>
          </cell>
          <cell r="H2090">
            <v>8.4600000000000009</v>
          </cell>
          <cell r="I2090">
            <v>8.91</v>
          </cell>
        </row>
        <row r="2091">
          <cell r="A2091">
            <v>106520</v>
          </cell>
          <cell r="B2091">
            <v>0</v>
          </cell>
          <cell r="C2091">
            <v>7.5</v>
          </cell>
          <cell r="D2091">
            <v>0</v>
          </cell>
          <cell r="E2091">
            <v>7.5</v>
          </cell>
          <cell r="F2091">
            <v>7.65</v>
          </cell>
          <cell r="G2091">
            <v>7.86</v>
          </cell>
          <cell r="H2091">
            <v>8.4600000000000009</v>
          </cell>
          <cell r="I2091">
            <v>8.91</v>
          </cell>
        </row>
        <row r="2092">
          <cell r="A2092">
            <v>106530</v>
          </cell>
          <cell r="B2092">
            <v>0</v>
          </cell>
          <cell r="C2092">
            <v>7.5</v>
          </cell>
          <cell r="D2092">
            <v>0</v>
          </cell>
          <cell r="E2092">
            <v>7.5</v>
          </cell>
          <cell r="F2092">
            <v>7.65</v>
          </cell>
          <cell r="G2092">
            <v>7.86</v>
          </cell>
          <cell r="H2092">
            <v>8.4600000000000009</v>
          </cell>
          <cell r="I2092">
            <v>8.91</v>
          </cell>
        </row>
        <row r="2093">
          <cell r="A2093">
            <v>106540</v>
          </cell>
          <cell r="B2093">
            <v>0</v>
          </cell>
          <cell r="C2093">
            <v>7.5</v>
          </cell>
          <cell r="D2093">
            <v>0</v>
          </cell>
          <cell r="E2093">
            <v>7.5</v>
          </cell>
          <cell r="F2093">
            <v>7.65</v>
          </cell>
          <cell r="G2093">
            <v>7.86</v>
          </cell>
          <cell r="H2093">
            <v>8.4600000000000009</v>
          </cell>
          <cell r="I2093">
            <v>8.91</v>
          </cell>
        </row>
        <row r="2094">
          <cell r="A2094">
            <v>106550</v>
          </cell>
          <cell r="B2094">
            <v>0</v>
          </cell>
          <cell r="C2094">
            <v>7.5</v>
          </cell>
          <cell r="D2094">
            <v>0</v>
          </cell>
          <cell r="E2094">
            <v>7.5</v>
          </cell>
          <cell r="F2094">
            <v>7.65</v>
          </cell>
          <cell r="G2094">
            <v>7.86</v>
          </cell>
          <cell r="H2094">
            <v>8.4600000000000009</v>
          </cell>
          <cell r="I2094">
            <v>8.91</v>
          </cell>
        </row>
        <row r="2095">
          <cell r="A2095">
            <v>106560</v>
          </cell>
          <cell r="B2095">
            <v>0</v>
          </cell>
          <cell r="C2095">
            <v>7.5</v>
          </cell>
          <cell r="D2095">
            <v>0</v>
          </cell>
          <cell r="E2095">
            <v>7.5</v>
          </cell>
          <cell r="F2095">
            <v>7.65</v>
          </cell>
          <cell r="G2095">
            <v>7.86</v>
          </cell>
          <cell r="H2095">
            <v>8.4600000000000009</v>
          </cell>
          <cell r="I2095">
            <v>8.91</v>
          </cell>
        </row>
        <row r="2096">
          <cell r="A2096">
            <v>106570</v>
          </cell>
          <cell r="B2096">
            <v>0</v>
          </cell>
          <cell r="C2096">
            <v>7.5</v>
          </cell>
          <cell r="D2096">
            <v>0</v>
          </cell>
          <cell r="E2096">
            <v>7.5</v>
          </cell>
          <cell r="F2096">
            <v>7.65</v>
          </cell>
          <cell r="G2096">
            <v>7.86</v>
          </cell>
          <cell r="H2096">
            <v>8.4600000000000009</v>
          </cell>
          <cell r="I2096">
            <v>8.91</v>
          </cell>
        </row>
        <row r="2097">
          <cell r="A2097">
            <v>106580</v>
          </cell>
          <cell r="B2097">
            <v>0</v>
          </cell>
          <cell r="C2097">
            <v>7.5</v>
          </cell>
          <cell r="D2097">
            <v>0</v>
          </cell>
          <cell r="E2097">
            <v>7.5</v>
          </cell>
          <cell r="F2097">
            <v>7.65</v>
          </cell>
          <cell r="G2097">
            <v>7.86</v>
          </cell>
          <cell r="H2097">
            <v>8.4600000000000009</v>
          </cell>
          <cell r="I2097">
            <v>8.91</v>
          </cell>
        </row>
        <row r="2098">
          <cell r="A2098">
            <v>106590</v>
          </cell>
          <cell r="B2098">
            <v>0</v>
          </cell>
          <cell r="C2098">
            <v>7.5</v>
          </cell>
          <cell r="D2098">
            <v>0</v>
          </cell>
          <cell r="E2098">
            <v>7.5</v>
          </cell>
          <cell r="F2098">
            <v>7.65</v>
          </cell>
          <cell r="G2098">
            <v>7.86</v>
          </cell>
          <cell r="H2098">
            <v>8.4600000000000009</v>
          </cell>
          <cell r="I2098">
            <v>8.91</v>
          </cell>
        </row>
        <row r="2099">
          <cell r="A2099">
            <v>106600</v>
          </cell>
          <cell r="B2099">
            <v>0</v>
          </cell>
          <cell r="C2099">
            <v>7.5</v>
          </cell>
          <cell r="D2099">
            <v>0</v>
          </cell>
          <cell r="E2099">
            <v>7.5</v>
          </cell>
          <cell r="F2099">
            <v>7.65</v>
          </cell>
          <cell r="G2099">
            <v>7.86</v>
          </cell>
          <cell r="H2099">
            <v>8.4600000000000009</v>
          </cell>
          <cell r="I2099">
            <v>8.91</v>
          </cell>
        </row>
        <row r="2100">
          <cell r="A2100">
            <v>106610</v>
          </cell>
          <cell r="B2100">
            <v>0</v>
          </cell>
          <cell r="C2100">
            <v>7.5</v>
          </cell>
          <cell r="D2100">
            <v>0</v>
          </cell>
          <cell r="E2100">
            <v>7.5</v>
          </cell>
          <cell r="F2100">
            <v>7.65</v>
          </cell>
          <cell r="G2100">
            <v>7.86</v>
          </cell>
          <cell r="H2100">
            <v>8.4600000000000009</v>
          </cell>
          <cell r="I2100">
            <v>8.91</v>
          </cell>
        </row>
        <row r="2101">
          <cell r="A2101">
            <v>106620</v>
          </cell>
          <cell r="B2101">
            <v>0</v>
          </cell>
          <cell r="C2101">
            <v>7.5</v>
          </cell>
          <cell r="D2101">
            <v>0</v>
          </cell>
          <cell r="E2101">
            <v>7.5</v>
          </cell>
          <cell r="F2101">
            <v>7.65</v>
          </cell>
          <cell r="G2101">
            <v>7.86</v>
          </cell>
          <cell r="H2101">
            <v>8.4600000000000009</v>
          </cell>
          <cell r="I2101">
            <v>8.91</v>
          </cell>
        </row>
        <row r="2102">
          <cell r="A2102">
            <v>106630</v>
          </cell>
          <cell r="B2102">
            <v>0</v>
          </cell>
          <cell r="C2102">
            <v>7.5</v>
          </cell>
          <cell r="D2102">
            <v>0</v>
          </cell>
          <cell r="E2102">
            <v>7.5</v>
          </cell>
          <cell r="F2102">
            <v>7.65</v>
          </cell>
          <cell r="G2102">
            <v>7.86</v>
          </cell>
          <cell r="H2102">
            <v>8.4600000000000009</v>
          </cell>
          <cell r="I2102">
            <v>8.91</v>
          </cell>
        </row>
        <row r="2103">
          <cell r="A2103">
            <v>106640</v>
          </cell>
          <cell r="B2103">
            <v>0</v>
          </cell>
          <cell r="C2103">
            <v>7.5</v>
          </cell>
          <cell r="D2103">
            <v>0</v>
          </cell>
          <cell r="E2103">
            <v>7.5</v>
          </cell>
          <cell r="F2103">
            <v>7.65</v>
          </cell>
          <cell r="G2103">
            <v>7.86</v>
          </cell>
          <cell r="H2103">
            <v>8.4600000000000009</v>
          </cell>
          <cell r="I2103">
            <v>8.91</v>
          </cell>
        </row>
        <row r="2104">
          <cell r="A2104">
            <v>106650</v>
          </cell>
          <cell r="B2104">
            <v>0</v>
          </cell>
          <cell r="C2104">
            <v>7.5</v>
          </cell>
          <cell r="D2104">
            <v>0</v>
          </cell>
          <cell r="E2104">
            <v>7.5</v>
          </cell>
          <cell r="F2104">
            <v>7.65</v>
          </cell>
          <cell r="G2104">
            <v>7.86</v>
          </cell>
          <cell r="H2104">
            <v>8.4600000000000009</v>
          </cell>
          <cell r="I2104">
            <v>8.91</v>
          </cell>
        </row>
        <row r="2105">
          <cell r="A2105">
            <v>106660</v>
          </cell>
          <cell r="B2105">
            <v>0</v>
          </cell>
          <cell r="C2105">
            <v>7.5</v>
          </cell>
          <cell r="D2105">
            <v>0</v>
          </cell>
          <cell r="E2105">
            <v>7.5</v>
          </cell>
          <cell r="F2105">
            <v>7.65</v>
          </cell>
          <cell r="G2105">
            <v>7.86</v>
          </cell>
          <cell r="H2105">
            <v>8.4600000000000009</v>
          </cell>
          <cell r="I2105">
            <v>8.91</v>
          </cell>
        </row>
        <row r="2106">
          <cell r="A2106">
            <v>106670</v>
          </cell>
          <cell r="B2106">
            <v>0</v>
          </cell>
          <cell r="C2106">
            <v>7.5</v>
          </cell>
          <cell r="D2106">
            <v>0</v>
          </cell>
          <cell r="E2106">
            <v>7.5</v>
          </cell>
          <cell r="F2106">
            <v>7.65</v>
          </cell>
          <cell r="G2106">
            <v>7.86</v>
          </cell>
          <cell r="H2106">
            <v>8.4600000000000009</v>
          </cell>
          <cell r="I2106">
            <v>8.91</v>
          </cell>
        </row>
        <row r="2107">
          <cell r="A2107">
            <v>106680</v>
          </cell>
          <cell r="B2107">
            <v>0</v>
          </cell>
          <cell r="C2107">
            <v>7.5</v>
          </cell>
          <cell r="D2107">
            <v>0</v>
          </cell>
          <cell r="E2107">
            <v>7.5</v>
          </cell>
          <cell r="F2107">
            <v>7.65</v>
          </cell>
          <cell r="G2107">
            <v>7.86</v>
          </cell>
          <cell r="H2107">
            <v>8.4600000000000009</v>
          </cell>
          <cell r="I2107">
            <v>8.91</v>
          </cell>
        </row>
        <row r="2108">
          <cell r="A2108">
            <v>106690</v>
          </cell>
          <cell r="B2108">
            <v>0</v>
          </cell>
          <cell r="C2108">
            <v>7.5</v>
          </cell>
          <cell r="D2108">
            <v>0</v>
          </cell>
          <cell r="E2108">
            <v>7.5</v>
          </cell>
          <cell r="F2108">
            <v>7.65</v>
          </cell>
          <cell r="G2108">
            <v>7.86</v>
          </cell>
          <cell r="H2108">
            <v>8.4600000000000009</v>
          </cell>
          <cell r="I2108">
            <v>8.91</v>
          </cell>
        </row>
        <row r="2109">
          <cell r="A2109">
            <v>106700</v>
          </cell>
          <cell r="B2109">
            <v>0</v>
          </cell>
          <cell r="C2109">
            <v>7.5</v>
          </cell>
          <cell r="D2109">
            <v>0</v>
          </cell>
          <cell r="E2109">
            <v>7.5</v>
          </cell>
          <cell r="F2109">
            <v>7.65</v>
          </cell>
          <cell r="G2109">
            <v>7.86</v>
          </cell>
          <cell r="H2109">
            <v>8.4600000000000009</v>
          </cell>
          <cell r="I2109">
            <v>8.91</v>
          </cell>
        </row>
        <row r="2110">
          <cell r="A2110">
            <v>106710</v>
          </cell>
          <cell r="B2110">
            <v>0</v>
          </cell>
          <cell r="C2110">
            <v>7.5</v>
          </cell>
          <cell r="D2110">
            <v>0</v>
          </cell>
          <cell r="E2110">
            <v>7.5</v>
          </cell>
          <cell r="F2110">
            <v>7.65</v>
          </cell>
          <cell r="G2110">
            <v>7.86</v>
          </cell>
          <cell r="H2110">
            <v>8.4600000000000009</v>
          </cell>
          <cell r="I2110">
            <v>8.91</v>
          </cell>
        </row>
        <row r="2111">
          <cell r="A2111">
            <v>106720</v>
          </cell>
          <cell r="B2111">
            <v>0</v>
          </cell>
          <cell r="C2111">
            <v>7.5</v>
          </cell>
          <cell r="D2111">
            <v>0</v>
          </cell>
          <cell r="E2111">
            <v>7.5</v>
          </cell>
          <cell r="F2111">
            <v>7.65</v>
          </cell>
          <cell r="G2111">
            <v>7.86</v>
          </cell>
          <cell r="H2111">
            <v>8.4600000000000009</v>
          </cell>
          <cell r="I2111">
            <v>8.91</v>
          </cell>
        </row>
        <row r="2112">
          <cell r="A2112">
            <v>106730</v>
          </cell>
          <cell r="B2112">
            <v>0</v>
          </cell>
          <cell r="C2112">
            <v>7.5</v>
          </cell>
          <cell r="D2112">
            <v>0</v>
          </cell>
          <cell r="E2112">
            <v>7.5</v>
          </cell>
          <cell r="F2112">
            <v>7.65</v>
          </cell>
          <cell r="G2112">
            <v>7.86</v>
          </cell>
          <cell r="H2112">
            <v>8.4600000000000009</v>
          </cell>
          <cell r="I2112">
            <v>8.91</v>
          </cell>
        </row>
        <row r="2113">
          <cell r="A2113">
            <v>106740</v>
          </cell>
          <cell r="B2113">
            <v>0</v>
          </cell>
          <cell r="C2113">
            <v>7.5</v>
          </cell>
          <cell r="D2113">
            <v>0</v>
          </cell>
          <cell r="E2113">
            <v>7.5</v>
          </cell>
          <cell r="F2113">
            <v>7.65</v>
          </cell>
          <cell r="G2113">
            <v>7.86</v>
          </cell>
          <cell r="H2113">
            <v>8.4600000000000009</v>
          </cell>
          <cell r="I2113">
            <v>8.91</v>
          </cell>
        </row>
        <row r="2114">
          <cell r="A2114">
            <v>106750</v>
          </cell>
          <cell r="B2114">
            <v>0</v>
          </cell>
          <cell r="C2114">
            <v>7.5</v>
          </cell>
          <cell r="D2114">
            <v>0</v>
          </cell>
          <cell r="E2114">
            <v>7.5</v>
          </cell>
          <cell r="F2114">
            <v>7.65</v>
          </cell>
          <cell r="G2114">
            <v>7.86</v>
          </cell>
          <cell r="H2114">
            <v>8.4600000000000009</v>
          </cell>
          <cell r="I2114">
            <v>8.91</v>
          </cell>
        </row>
        <row r="2115">
          <cell r="A2115">
            <v>106760</v>
          </cell>
          <cell r="B2115">
            <v>0</v>
          </cell>
          <cell r="C2115">
            <v>7.5</v>
          </cell>
          <cell r="D2115">
            <v>0</v>
          </cell>
          <cell r="E2115">
            <v>7.5</v>
          </cell>
          <cell r="F2115">
            <v>7.65</v>
          </cell>
          <cell r="G2115">
            <v>7.86</v>
          </cell>
          <cell r="H2115">
            <v>8.4600000000000009</v>
          </cell>
          <cell r="I2115">
            <v>8.91</v>
          </cell>
        </row>
        <row r="2116">
          <cell r="A2116">
            <v>106770</v>
          </cell>
          <cell r="B2116">
            <v>0</v>
          </cell>
          <cell r="C2116">
            <v>7.5</v>
          </cell>
          <cell r="D2116">
            <v>0</v>
          </cell>
          <cell r="E2116">
            <v>7.5</v>
          </cell>
          <cell r="F2116">
            <v>7.65</v>
          </cell>
          <cell r="G2116">
            <v>7.86</v>
          </cell>
          <cell r="H2116">
            <v>8.4600000000000009</v>
          </cell>
          <cell r="I2116">
            <v>8.91</v>
          </cell>
        </row>
        <row r="2117">
          <cell r="A2117">
            <v>106780</v>
          </cell>
          <cell r="B2117">
            <v>0</v>
          </cell>
          <cell r="C2117">
            <v>7.5</v>
          </cell>
          <cell r="D2117">
            <v>0</v>
          </cell>
          <cell r="E2117">
            <v>7.5</v>
          </cell>
          <cell r="F2117">
            <v>7.65</v>
          </cell>
          <cell r="G2117">
            <v>7.86</v>
          </cell>
          <cell r="H2117">
            <v>8.4600000000000009</v>
          </cell>
          <cell r="I2117">
            <v>8.91</v>
          </cell>
        </row>
        <row r="2118">
          <cell r="A2118">
            <v>106790</v>
          </cell>
          <cell r="B2118">
            <v>0</v>
          </cell>
          <cell r="C2118">
            <v>7.5</v>
          </cell>
          <cell r="D2118">
            <v>0</v>
          </cell>
          <cell r="E2118">
            <v>7.5</v>
          </cell>
          <cell r="F2118">
            <v>7.65</v>
          </cell>
          <cell r="G2118">
            <v>7.86</v>
          </cell>
          <cell r="H2118">
            <v>8.4600000000000009</v>
          </cell>
          <cell r="I2118">
            <v>8.91</v>
          </cell>
        </row>
        <row r="2119">
          <cell r="A2119">
            <v>106800</v>
          </cell>
          <cell r="B2119">
            <v>0</v>
          </cell>
          <cell r="C2119">
            <v>7.5</v>
          </cell>
          <cell r="D2119">
            <v>0</v>
          </cell>
          <cell r="E2119">
            <v>7.5</v>
          </cell>
          <cell r="F2119">
            <v>7.65</v>
          </cell>
          <cell r="G2119">
            <v>7.86</v>
          </cell>
          <cell r="H2119">
            <v>8.4600000000000009</v>
          </cell>
          <cell r="I2119">
            <v>8.91</v>
          </cell>
        </row>
        <row r="2120">
          <cell r="A2120">
            <v>106810</v>
          </cell>
          <cell r="B2120">
            <v>0</v>
          </cell>
          <cell r="C2120">
            <v>7.5</v>
          </cell>
          <cell r="D2120">
            <v>0</v>
          </cell>
          <cell r="E2120">
            <v>7.5</v>
          </cell>
          <cell r="F2120">
            <v>7.65</v>
          </cell>
          <cell r="G2120">
            <v>7.86</v>
          </cell>
          <cell r="H2120">
            <v>8.4600000000000009</v>
          </cell>
          <cell r="I2120">
            <v>8.91</v>
          </cell>
        </row>
        <row r="2121">
          <cell r="A2121">
            <v>106820</v>
          </cell>
          <cell r="B2121">
            <v>0</v>
          </cell>
          <cell r="C2121">
            <v>7.5</v>
          </cell>
          <cell r="D2121">
            <v>0</v>
          </cell>
          <cell r="E2121">
            <v>7.5</v>
          </cell>
          <cell r="F2121">
            <v>7.65</v>
          </cell>
          <cell r="G2121">
            <v>7.86</v>
          </cell>
          <cell r="H2121">
            <v>8.4600000000000009</v>
          </cell>
          <cell r="I2121">
            <v>8.91</v>
          </cell>
        </row>
        <row r="2122">
          <cell r="A2122">
            <v>106830</v>
          </cell>
          <cell r="B2122">
            <v>0</v>
          </cell>
          <cell r="C2122">
            <v>7.5</v>
          </cell>
          <cell r="D2122">
            <v>0</v>
          </cell>
          <cell r="E2122">
            <v>7.5</v>
          </cell>
          <cell r="F2122">
            <v>7.65</v>
          </cell>
          <cell r="G2122">
            <v>7.86</v>
          </cell>
          <cell r="H2122">
            <v>8.4600000000000009</v>
          </cell>
          <cell r="I2122">
            <v>8.91</v>
          </cell>
        </row>
        <row r="2123">
          <cell r="A2123">
            <v>106840</v>
          </cell>
          <cell r="B2123">
            <v>0</v>
          </cell>
          <cell r="C2123">
            <v>7.5</v>
          </cell>
          <cell r="D2123">
            <v>0</v>
          </cell>
          <cell r="E2123">
            <v>7.5</v>
          </cell>
          <cell r="F2123">
            <v>7.65</v>
          </cell>
          <cell r="G2123">
            <v>7.86</v>
          </cell>
          <cell r="H2123">
            <v>8.4600000000000009</v>
          </cell>
          <cell r="I2123">
            <v>8.91</v>
          </cell>
        </row>
        <row r="2124">
          <cell r="A2124">
            <v>106850</v>
          </cell>
          <cell r="B2124">
            <v>0</v>
          </cell>
          <cell r="C2124">
            <v>7.5</v>
          </cell>
          <cell r="D2124">
            <v>0</v>
          </cell>
          <cell r="E2124">
            <v>7.5</v>
          </cell>
          <cell r="F2124">
            <v>7.65</v>
          </cell>
          <cell r="G2124">
            <v>7.86</v>
          </cell>
          <cell r="H2124">
            <v>8.4600000000000009</v>
          </cell>
          <cell r="I2124">
            <v>8.91</v>
          </cell>
        </row>
        <row r="2125">
          <cell r="A2125">
            <v>106860</v>
          </cell>
          <cell r="B2125">
            <v>0</v>
          </cell>
          <cell r="C2125">
            <v>7.5</v>
          </cell>
          <cell r="D2125">
            <v>0</v>
          </cell>
          <cell r="E2125">
            <v>7.5</v>
          </cell>
          <cell r="F2125">
            <v>7.65</v>
          </cell>
          <cell r="G2125">
            <v>7.86</v>
          </cell>
          <cell r="H2125">
            <v>8.4600000000000009</v>
          </cell>
          <cell r="I2125">
            <v>8.91</v>
          </cell>
        </row>
        <row r="2126">
          <cell r="A2126">
            <v>106870</v>
          </cell>
          <cell r="B2126">
            <v>0</v>
          </cell>
          <cell r="C2126">
            <v>7.5</v>
          </cell>
          <cell r="D2126">
            <v>0</v>
          </cell>
          <cell r="E2126">
            <v>7.5</v>
          </cell>
          <cell r="F2126">
            <v>7.65</v>
          </cell>
          <cell r="G2126">
            <v>7.86</v>
          </cell>
          <cell r="H2126">
            <v>8.4600000000000009</v>
          </cell>
          <cell r="I2126">
            <v>8.91</v>
          </cell>
        </row>
        <row r="2127">
          <cell r="A2127">
            <v>106880</v>
          </cell>
          <cell r="B2127">
            <v>0</v>
          </cell>
          <cell r="C2127">
            <v>7.5</v>
          </cell>
          <cell r="D2127">
            <v>0</v>
          </cell>
          <cell r="E2127">
            <v>7.5</v>
          </cell>
          <cell r="F2127">
            <v>7.65</v>
          </cell>
          <cell r="G2127">
            <v>7.86</v>
          </cell>
          <cell r="H2127">
            <v>8.4600000000000009</v>
          </cell>
          <cell r="I2127">
            <v>8.91</v>
          </cell>
        </row>
        <row r="2128">
          <cell r="A2128">
            <v>106890</v>
          </cell>
          <cell r="B2128">
            <v>0</v>
          </cell>
          <cell r="C2128">
            <v>7.5</v>
          </cell>
          <cell r="D2128">
            <v>0</v>
          </cell>
          <cell r="E2128">
            <v>7.5</v>
          </cell>
          <cell r="F2128">
            <v>7.65</v>
          </cell>
          <cell r="G2128">
            <v>7.86</v>
          </cell>
          <cell r="H2128">
            <v>8.4600000000000009</v>
          </cell>
          <cell r="I2128">
            <v>8.91</v>
          </cell>
        </row>
        <row r="2129">
          <cell r="A2129">
            <v>106900</v>
          </cell>
          <cell r="B2129">
            <v>0</v>
          </cell>
          <cell r="C2129">
            <v>7.5</v>
          </cell>
          <cell r="D2129">
            <v>0</v>
          </cell>
          <cell r="E2129">
            <v>7.5</v>
          </cell>
          <cell r="F2129">
            <v>7.65</v>
          </cell>
          <cell r="G2129">
            <v>7.86</v>
          </cell>
          <cell r="H2129">
            <v>8.4600000000000009</v>
          </cell>
          <cell r="I2129">
            <v>8.91</v>
          </cell>
        </row>
        <row r="2130">
          <cell r="A2130">
            <v>106910</v>
          </cell>
          <cell r="B2130">
            <v>0</v>
          </cell>
          <cell r="C2130">
            <v>7.5</v>
          </cell>
          <cell r="D2130">
            <v>0</v>
          </cell>
          <cell r="E2130">
            <v>7.5</v>
          </cell>
          <cell r="F2130">
            <v>7.65</v>
          </cell>
          <cell r="G2130">
            <v>7.86</v>
          </cell>
          <cell r="H2130">
            <v>8.4600000000000009</v>
          </cell>
          <cell r="I2130">
            <v>8.91</v>
          </cell>
        </row>
        <row r="2131">
          <cell r="A2131">
            <v>106920</v>
          </cell>
          <cell r="B2131">
            <v>0</v>
          </cell>
          <cell r="C2131">
            <v>7.5</v>
          </cell>
          <cell r="D2131">
            <v>0</v>
          </cell>
          <cell r="E2131">
            <v>7.5</v>
          </cell>
          <cell r="F2131">
            <v>7.65</v>
          </cell>
          <cell r="G2131">
            <v>7.86</v>
          </cell>
          <cell r="H2131">
            <v>8.4600000000000009</v>
          </cell>
          <cell r="I2131">
            <v>8.91</v>
          </cell>
        </row>
        <row r="2132">
          <cell r="A2132">
            <v>106930</v>
          </cell>
          <cell r="B2132">
            <v>0</v>
          </cell>
          <cell r="C2132">
            <v>7.5</v>
          </cell>
          <cell r="D2132">
            <v>0</v>
          </cell>
          <cell r="E2132">
            <v>7.5</v>
          </cell>
          <cell r="F2132">
            <v>7.65</v>
          </cell>
          <cell r="G2132">
            <v>7.86</v>
          </cell>
          <cell r="H2132">
            <v>8.4600000000000009</v>
          </cell>
          <cell r="I2132">
            <v>8.91</v>
          </cell>
        </row>
        <row r="2133">
          <cell r="A2133">
            <v>106940</v>
          </cell>
          <cell r="B2133">
            <v>0</v>
          </cell>
          <cell r="C2133">
            <v>7.5</v>
          </cell>
          <cell r="D2133">
            <v>0</v>
          </cell>
          <cell r="E2133">
            <v>7.5</v>
          </cell>
          <cell r="F2133">
            <v>7.65</v>
          </cell>
          <cell r="G2133">
            <v>7.86</v>
          </cell>
          <cell r="H2133">
            <v>8.4600000000000009</v>
          </cell>
          <cell r="I2133">
            <v>8.91</v>
          </cell>
        </row>
        <row r="2134">
          <cell r="A2134">
            <v>106950</v>
          </cell>
          <cell r="B2134">
            <v>0</v>
          </cell>
          <cell r="C2134">
            <v>7.5</v>
          </cell>
          <cell r="D2134">
            <v>0</v>
          </cell>
          <cell r="E2134">
            <v>7.5</v>
          </cell>
          <cell r="F2134">
            <v>7.65</v>
          </cell>
          <cell r="G2134">
            <v>7.86</v>
          </cell>
          <cell r="H2134">
            <v>8.4600000000000009</v>
          </cell>
          <cell r="I2134">
            <v>8.91</v>
          </cell>
        </row>
        <row r="2135">
          <cell r="A2135">
            <v>106960</v>
          </cell>
          <cell r="B2135">
            <v>0</v>
          </cell>
          <cell r="C2135">
            <v>7.5</v>
          </cell>
          <cell r="D2135">
            <v>0</v>
          </cell>
          <cell r="E2135">
            <v>7.5</v>
          </cell>
          <cell r="F2135">
            <v>7.65</v>
          </cell>
          <cell r="G2135">
            <v>7.86</v>
          </cell>
          <cell r="H2135">
            <v>8.4600000000000009</v>
          </cell>
          <cell r="I2135">
            <v>8.91</v>
          </cell>
        </row>
        <row r="2136">
          <cell r="A2136">
            <v>106970</v>
          </cell>
          <cell r="B2136">
            <v>0</v>
          </cell>
          <cell r="C2136">
            <v>7.5</v>
          </cell>
          <cell r="D2136">
            <v>0</v>
          </cell>
          <cell r="E2136">
            <v>7.5</v>
          </cell>
          <cell r="F2136">
            <v>7.65</v>
          </cell>
          <cell r="G2136">
            <v>7.86</v>
          </cell>
          <cell r="H2136">
            <v>8.4600000000000009</v>
          </cell>
          <cell r="I2136">
            <v>8.91</v>
          </cell>
        </row>
        <row r="2137">
          <cell r="A2137">
            <v>106980</v>
          </cell>
          <cell r="B2137">
            <v>0</v>
          </cell>
          <cell r="C2137">
            <v>7.5</v>
          </cell>
          <cell r="D2137">
            <v>0</v>
          </cell>
          <cell r="E2137">
            <v>7.5</v>
          </cell>
          <cell r="F2137">
            <v>7.65</v>
          </cell>
          <cell r="G2137">
            <v>7.86</v>
          </cell>
          <cell r="H2137">
            <v>8.4600000000000009</v>
          </cell>
          <cell r="I2137">
            <v>8.91</v>
          </cell>
        </row>
        <row r="2138">
          <cell r="A2138">
            <v>106990</v>
          </cell>
          <cell r="B2138">
            <v>0</v>
          </cell>
          <cell r="C2138">
            <v>7.5</v>
          </cell>
          <cell r="D2138">
            <v>0</v>
          </cell>
          <cell r="E2138">
            <v>7.5</v>
          </cell>
          <cell r="F2138">
            <v>7.65</v>
          </cell>
          <cell r="G2138">
            <v>7.86</v>
          </cell>
          <cell r="H2138">
            <v>8.4600000000000009</v>
          </cell>
          <cell r="I2138">
            <v>8.91</v>
          </cell>
        </row>
        <row r="2139">
          <cell r="A2139">
            <v>107000</v>
          </cell>
          <cell r="B2139">
            <v>0</v>
          </cell>
          <cell r="C2139">
            <v>7.5</v>
          </cell>
          <cell r="D2139">
            <v>0</v>
          </cell>
          <cell r="E2139">
            <v>7.5</v>
          </cell>
          <cell r="F2139">
            <v>7.65</v>
          </cell>
          <cell r="G2139">
            <v>7.86</v>
          </cell>
          <cell r="H2139">
            <v>8.4600000000000009</v>
          </cell>
          <cell r="I2139">
            <v>8.91</v>
          </cell>
        </row>
        <row r="2158">
          <cell r="A2158">
            <v>107000</v>
          </cell>
          <cell r="B2158">
            <v>0</v>
          </cell>
          <cell r="C2158">
            <v>7.5</v>
          </cell>
          <cell r="D2158">
            <v>0</v>
          </cell>
          <cell r="E2158">
            <v>7.5</v>
          </cell>
          <cell r="F2158">
            <v>7.65</v>
          </cell>
          <cell r="G2158">
            <v>7.86</v>
          </cell>
          <cell r="H2158">
            <v>8.4600000000000009</v>
          </cell>
          <cell r="I2158">
            <v>8.91</v>
          </cell>
        </row>
        <row r="2159">
          <cell r="A2159">
            <v>107010</v>
          </cell>
          <cell r="B2159">
            <v>0</v>
          </cell>
          <cell r="C2159">
            <v>7.5</v>
          </cell>
          <cell r="D2159">
            <v>0</v>
          </cell>
          <cell r="E2159">
            <v>7.5</v>
          </cell>
          <cell r="F2159">
            <v>7.65</v>
          </cell>
          <cell r="G2159">
            <v>7.86</v>
          </cell>
          <cell r="H2159">
            <v>8.4600000000000009</v>
          </cell>
          <cell r="I2159">
            <v>8.91</v>
          </cell>
        </row>
        <row r="2160">
          <cell r="A2160">
            <v>107020</v>
          </cell>
          <cell r="B2160">
            <v>0</v>
          </cell>
          <cell r="C2160">
            <v>7.5</v>
          </cell>
          <cell r="D2160">
            <v>0</v>
          </cell>
          <cell r="E2160">
            <v>7.5</v>
          </cell>
          <cell r="F2160">
            <v>7.65</v>
          </cell>
          <cell r="G2160">
            <v>7.86</v>
          </cell>
          <cell r="H2160">
            <v>8.4600000000000009</v>
          </cell>
          <cell r="I2160">
            <v>8.91</v>
          </cell>
        </row>
        <row r="2161">
          <cell r="A2161">
            <v>107030</v>
          </cell>
          <cell r="B2161">
            <v>0</v>
          </cell>
          <cell r="C2161">
            <v>7.5</v>
          </cell>
          <cell r="D2161">
            <v>0</v>
          </cell>
          <cell r="E2161">
            <v>7.5</v>
          </cell>
          <cell r="F2161">
            <v>7.65</v>
          </cell>
          <cell r="G2161">
            <v>7.86</v>
          </cell>
          <cell r="H2161">
            <v>8.4600000000000009</v>
          </cell>
          <cell r="I2161">
            <v>8.91</v>
          </cell>
        </row>
        <row r="2162">
          <cell r="A2162">
            <v>107040</v>
          </cell>
          <cell r="B2162">
            <v>0</v>
          </cell>
          <cell r="C2162">
            <v>7.5</v>
          </cell>
          <cell r="D2162">
            <v>0</v>
          </cell>
          <cell r="E2162">
            <v>7.5</v>
          </cell>
          <cell r="F2162">
            <v>7.65</v>
          </cell>
          <cell r="G2162">
            <v>7.86</v>
          </cell>
          <cell r="H2162">
            <v>8.4600000000000009</v>
          </cell>
          <cell r="I2162">
            <v>8.91</v>
          </cell>
        </row>
        <row r="2163">
          <cell r="A2163">
            <v>107050</v>
          </cell>
          <cell r="B2163">
            <v>0</v>
          </cell>
          <cell r="C2163">
            <v>7.5</v>
          </cell>
          <cell r="D2163">
            <v>0</v>
          </cell>
          <cell r="E2163">
            <v>7.5</v>
          </cell>
          <cell r="F2163">
            <v>7.65</v>
          </cell>
          <cell r="G2163">
            <v>7.86</v>
          </cell>
          <cell r="H2163">
            <v>8.4600000000000009</v>
          </cell>
          <cell r="I2163">
            <v>8.91</v>
          </cell>
        </row>
        <row r="2164">
          <cell r="A2164">
            <v>107060</v>
          </cell>
          <cell r="B2164">
            <v>0</v>
          </cell>
          <cell r="C2164">
            <v>7.5</v>
          </cell>
          <cell r="D2164">
            <v>0</v>
          </cell>
          <cell r="E2164">
            <v>7.5</v>
          </cell>
          <cell r="F2164">
            <v>7.65</v>
          </cell>
          <cell r="G2164">
            <v>7.86</v>
          </cell>
          <cell r="H2164">
            <v>8.4600000000000009</v>
          </cell>
          <cell r="I2164">
            <v>8.91</v>
          </cell>
        </row>
        <row r="2165">
          <cell r="A2165">
            <v>107070</v>
          </cell>
          <cell r="B2165">
            <v>0</v>
          </cell>
          <cell r="C2165">
            <v>7.5</v>
          </cell>
          <cell r="D2165">
            <v>0</v>
          </cell>
          <cell r="E2165">
            <v>7.5</v>
          </cell>
          <cell r="F2165">
            <v>7.65</v>
          </cell>
          <cell r="G2165">
            <v>7.86</v>
          </cell>
          <cell r="H2165">
            <v>8.4600000000000009</v>
          </cell>
          <cell r="I2165">
            <v>8.91</v>
          </cell>
        </row>
        <row r="2166">
          <cell r="A2166">
            <v>107080</v>
          </cell>
          <cell r="B2166">
            <v>0</v>
          </cell>
          <cell r="C2166">
            <v>7.5</v>
          </cell>
          <cell r="D2166">
            <v>0</v>
          </cell>
          <cell r="E2166">
            <v>7.5</v>
          </cell>
          <cell r="F2166">
            <v>7.65</v>
          </cell>
          <cell r="G2166">
            <v>7.86</v>
          </cell>
          <cell r="H2166">
            <v>8.4600000000000009</v>
          </cell>
          <cell r="I2166">
            <v>8.91</v>
          </cell>
        </row>
        <row r="2167">
          <cell r="A2167">
            <v>107090</v>
          </cell>
          <cell r="B2167">
            <v>0</v>
          </cell>
          <cell r="C2167">
            <v>7.5</v>
          </cell>
          <cell r="D2167">
            <v>0</v>
          </cell>
          <cell r="E2167">
            <v>7.5</v>
          </cell>
          <cell r="F2167">
            <v>7.65</v>
          </cell>
          <cell r="G2167">
            <v>7.86</v>
          </cell>
          <cell r="H2167">
            <v>8.4600000000000009</v>
          </cell>
          <cell r="I2167">
            <v>8.91</v>
          </cell>
        </row>
        <row r="2168">
          <cell r="A2168">
            <v>107100</v>
          </cell>
          <cell r="B2168">
            <v>0</v>
          </cell>
          <cell r="C2168">
            <v>7.5</v>
          </cell>
          <cell r="D2168">
            <v>0</v>
          </cell>
          <cell r="E2168">
            <v>7.5</v>
          </cell>
          <cell r="F2168">
            <v>7.65</v>
          </cell>
          <cell r="G2168">
            <v>7.86</v>
          </cell>
          <cell r="H2168">
            <v>8.4600000000000009</v>
          </cell>
          <cell r="I2168">
            <v>8.91</v>
          </cell>
        </row>
        <row r="2169">
          <cell r="A2169">
            <v>107110</v>
          </cell>
          <cell r="B2169">
            <v>0</v>
          </cell>
          <cell r="C2169">
            <v>7.5</v>
          </cell>
          <cell r="D2169">
            <v>0</v>
          </cell>
          <cell r="E2169">
            <v>7.5</v>
          </cell>
          <cell r="F2169">
            <v>7.65</v>
          </cell>
          <cell r="G2169">
            <v>7.86</v>
          </cell>
          <cell r="H2169">
            <v>8.4600000000000009</v>
          </cell>
          <cell r="I2169">
            <v>8.91</v>
          </cell>
        </row>
        <row r="2170">
          <cell r="A2170">
            <v>107120</v>
          </cell>
          <cell r="B2170">
            <v>0</v>
          </cell>
          <cell r="C2170">
            <v>7.5</v>
          </cell>
          <cell r="D2170">
            <v>0</v>
          </cell>
          <cell r="E2170">
            <v>7.5</v>
          </cell>
          <cell r="F2170">
            <v>7.65</v>
          </cell>
          <cell r="G2170">
            <v>7.86</v>
          </cell>
          <cell r="H2170">
            <v>8.4600000000000009</v>
          </cell>
          <cell r="I2170">
            <v>8.91</v>
          </cell>
        </row>
        <row r="2171">
          <cell r="A2171">
            <v>107130</v>
          </cell>
          <cell r="B2171">
            <v>0</v>
          </cell>
          <cell r="C2171">
            <v>7.5</v>
          </cell>
          <cell r="D2171">
            <v>0</v>
          </cell>
          <cell r="E2171">
            <v>7.5</v>
          </cell>
          <cell r="F2171">
            <v>7.65</v>
          </cell>
          <cell r="G2171">
            <v>7.86</v>
          </cell>
          <cell r="H2171">
            <v>8.4600000000000009</v>
          </cell>
          <cell r="I2171">
            <v>8.91</v>
          </cell>
        </row>
        <row r="2172">
          <cell r="A2172">
            <v>107140</v>
          </cell>
          <cell r="B2172">
            <v>0</v>
          </cell>
          <cell r="C2172">
            <v>7.5</v>
          </cell>
          <cell r="D2172">
            <v>0</v>
          </cell>
          <cell r="E2172">
            <v>7.5</v>
          </cell>
          <cell r="F2172">
            <v>7.65</v>
          </cell>
          <cell r="G2172">
            <v>7.86</v>
          </cell>
          <cell r="H2172">
            <v>8.4600000000000009</v>
          </cell>
          <cell r="I2172">
            <v>8.91</v>
          </cell>
        </row>
        <row r="2173">
          <cell r="A2173">
            <v>107150</v>
          </cell>
          <cell r="B2173">
            <v>0</v>
          </cell>
          <cell r="C2173">
            <v>7.5</v>
          </cell>
          <cell r="D2173">
            <v>0</v>
          </cell>
          <cell r="E2173">
            <v>7.5</v>
          </cell>
          <cell r="F2173">
            <v>7.65</v>
          </cell>
          <cell r="G2173">
            <v>7.86</v>
          </cell>
          <cell r="H2173">
            <v>8.4600000000000009</v>
          </cell>
          <cell r="I2173">
            <v>8.91</v>
          </cell>
        </row>
        <row r="2174">
          <cell r="A2174">
            <v>107160</v>
          </cell>
          <cell r="B2174">
            <v>0</v>
          </cell>
          <cell r="C2174">
            <v>7.5</v>
          </cell>
          <cell r="D2174">
            <v>0</v>
          </cell>
          <cell r="E2174">
            <v>7.5</v>
          </cell>
          <cell r="F2174">
            <v>7.65</v>
          </cell>
          <cell r="G2174">
            <v>7.86</v>
          </cell>
          <cell r="H2174">
            <v>8.4600000000000009</v>
          </cell>
          <cell r="I2174">
            <v>8.91</v>
          </cell>
        </row>
        <row r="2175">
          <cell r="A2175">
            <v>107170</v>
          </cell>
          <cell r="B2175">
            <v>0</v>
          </cell>
          <cell r="C2175">
            <v>7.5</v>
          </cell>
          <cell r="D2175">
            <v>0</v>
          </cell>
          <cell r="E2175">
            <v>7.5</v>
          </cell>
          <cell r="F2175">
            <v>7.65</v>
          </cell>
          <cell r="G2175">
            <v>7.86</v>
          </cell>
          <cell r="H2175">
            <v>8.4600000000000009</v>
          </cell>
          <cell r="I2175">
            <v>8.91</v>
          </cell>
        </row>
        <row r="2176">
          <cell r="A2176">
            <v>107180</v>
          </cell>
          <cell r="B2176">
            <v>0</v>
          </cell>
          <cell r="C2176">
            <v>7.5</v>
          </cell>
          <cell r="D2176">
            <v>0</v>
          </cell>
          <cell r="E2176">
            <v>7.5</v>
          </cell>
          <cell r="F2176">
            <v>7.65</v>
          </cell>
          <cell r="G2176">
            <v>7.86</v>
          </cell>
          <cell r="H2176">
            <v>8.4600000000000009</v>
          </cell>
          <cell r="I2176">
            <v>8.91</v>
          </cell>
        </row>
        <row r="2177">
          <cell r="A2177">
            <v>107190</v>
          </cell>
          <cell r="B2177">
            <v>0</v>
          </cell>
          <cell r="C2177">
            <v>7.5</v>
          </cell>
          <cell r="D2177">
            <v>0</v>
          </cell>
          <cell r="E2177">
            <v>7.5</v>
          </cell>
          <cell r="F2177">
            <v>7.65</v>
          </cell>
          <cell r="G2177">
            <v>7.86</v>
          </cell>
          <cell r="H2177">
            <v>8.4600000000000009</v>
          </cell>
          <cell r="I2177">
            <v>8.91</v>
          </cell>
        </row>
        <row r="2178">
          <cell r="A2178">
            <v>107200</v>
          </cell>
          <cell r="B2178">
            <v>0</v>
          </cell>
          <cell r="C2178">
            <v>7.5</v>
          </cell>
          <cell r="D2178">
            <v>0</v>
          </cell>
          <cell r="E2178">
            <v>7.5</v>
          </cell>
          <cell r="F2178">
            <v>7.65</v>
          </cell>
          <cell r="G2178">
            <v>7.86</v>
          </cell>
          <cell r="H2178">
            <v>8.4600000000000009</v>
          </cell>
          <cell r="I2178">
            <v>8.91</v>
          </cell>
        </row>
        <row r="2179">
          <cell r="A2179">
            <v>107210</v>
          </cell>
          <cell r="B2179">
            <v>0</v>
          </cell>
          <cell r="C2179">
            <v>7.5</v>
          </cell>
          <cell r="D2179">
            <v>0</v>
          </cell>
          <cell r="E2179">
            <v>7.5</v>
          </cell>
          <cell r="F2179">
            <v>7.65</v>
          </cell>
          <cell r="G2179">
            <v>7.86</v>
          </cell>
          <cell r="H2179">
            <v>8.4600000000000009</v>
          </cell>
          <cell r="I2179">
            <v>8.91</v>
          </cell>
        </row>
        <row r="2180">
          <cell r="A2180">
            <v>107220</v>
          </cell>
          <cell r="B2180">
            <v>0</v>
          </cell>
          <cell r="C2180">
            <v>7.5</v>
          </cell>
          <cell r="D2180">
            <v>0</v>
          </cell>
          <cell r="E2180">
            <v>7.5</v>
          </cell>
          <cell r="F2180">
            <v>7.65</v>
          </cell>
          <cell r="G2180">
            <v>7.86</v>
          </cell>
          <cell r="H2180">
            <v>8.4600000000000009</v>
          </cell>
          <cell r="I2180">
            <v>8.91</v>
          </cell>
        </row>
        <row r="2181">
          <cell r="A2181">
            <v>107230</v>
          </cell>
          <cell r="B2181">
            <v>0</v>
          </cell>
          <cell r="C2181">
            <v>7.5</v>
          </cell>
          <cell r="D2181">
            <v>0</v>
          </cell>
          <cell r="E2181">
            <v>7.5</v>
          </cell>
          <cell r="F2181">
            <v>7.65</v>
          </cell>
          <cell r="G2181">
            <v>7.86</v>
          </cell>
          <cell r="H2181">
            <v>8.4600000000000009</v>
          </cell>
          <cell r="I2181">
            <v>8.91</v>
          </cell>
        </row>
        <row r="2182">
          <cell r="A2182">
            <v>107240</v>
          </cell>
          <cell r="B2182">
            <v>0</v>
          </cell>
          <cell r="C2182">
            <v>7.5</v>
          </cell>
          <cell r="D2182">
            <v>0</v>
          </cell>
          <cell r="E2182">
            <v>7.5</v>
          </cell>
          <cell r="F2182">
            <v>7.65</v>
          </cell>
          <cell r="G2182">
            <v>7.86</v>
          </cell>
          <cell r="H2182">
            <v>8.4600000000000009</v>
          </cell>
          <cell r="I2182">
            <v>8.91</v>
          </cell>
        </row>
        <row r="2183">
          <cell r="A2183">
            <v>107250</v>
          </cell>
          <cell r="B2183">
            <v>0</v>
          </cell>
          <cell r="C2183">
            <v>7.5</v>
          </cell>
          <cell r="D2183">
            <v>0</v>
          </cell>
          <cell r="E2183">
            <v>7.5</v>
          </cell>
          <cell r="F2183">
            <v>7.65</v>
          </cell>
          <cell r="G2183">
            <v>7.86</v>
          </cell>
          <cell r="H2183">
            <v>8.4600000000000009</v>
          </cell>
          <cell r="I2183">
            <v>8.91</v>
          </cell>
        </row>
        <row r="2184">
          <cell r="A2184">
            <v>107260</v>
          </cell>
          <cell r="B2184">
            <v>0</v>
          </cell>
          <cell r="C2184">
            <v>7.5</v>
          </cell>
          <cell r="D2184">
            <v>0</v>
          </cell>
          <cell r="E2184">
            <v>7.5</v>
          </cell>
          <cell r="F2184">
            <v>7.65</v>
          </cell>
          <cell r="G2184">
            <v>7.86</v>
          </cell>
          <cell r="H2184">
            <v>8.4600000000000009</v>
          </cell>
          <cell r="I2184">
            <v>8.91</v>
          </cell>
        </row>
        <row r="2185">
          <cell r="A2185">
            <v>107270</v>
          </cell>
          <cell r="B2185">
            <v>0</v>
          </cell>
          <cell r="C2185">
            <v>7.5</v>
          </cell>
          <cell r="D2185">
            <v>0</v>
          </cell>
          <cell r="E2185">
            <v>7.5</v>
          </cell>
          <cell r="F2185">
            <v>7.65</v>
          </cell>
          <cell r="G2185">
            <v>7.86</v>
          </cell>
          <cell r="H2185">
            <v>8.4600000000000009</v>
          </cell>
          <cell r="I2185">
            <v>8.91</v>
          </cell>
        </row>
        <row r="2186">
          <cell r="A2186">
            <v>107280</v>
          </cell>
          <cell r="B2186">
            <v>0</v>
          </cell>
          <cell r="C2186">
            <v>7.5</v>
          </cell>
          <cell r="D2186">
            <v>0</v>
          </cell>
          <cell r="E2186">
            <v>7.5</v>
          </cell>
          <cell r="F2186">
            <v>7.65</v>
          </cell>
          <cell r="G2186">
            <v>7.86</v>
          </cell>
          <cell r="H2186">
            <v>8.4600000000000009</v>
          </cell>
          <cell r="I2186">
            <v>8.91</v>
          </cell>
        </row>
        <row r="2187">
          <cell r="A2187">
            <v>107290</v>
          </cell>
          <cell r="B2187">
            <v>0</v>
          </cell>
          <cell r="C2187">
            <v>7.5</v>
          </cell>
          <cell r="D2187">
            <v>0</v>
          </cell>
          <cell r="E2187">
            <v>7.5</v>
          </cell>
          <cell r="F2187">
            <v>7.65</v>
          </cell>
          <cell r="G2187">
            <v>7.86</v>
          </cell>
          <cell r="H2187">
            <v>8.4600000000000009</v>
          </cell>
          <cell r="I2187">
            <v>8.91</v>
          </cell>
        </row>
        <row r="2188">
          <cell r="A2188">
            <v>107300</v>
          </cell>
          <cell r="B2188">
            <v>0</v>
          </cell>
          <cell r="C2188">
            <v>7.5</v>
          </cell>
          <cell r="D2188">
            <v>0</v>
          </cell>
          <cell r="E2188">
            <v>7.5</v>
          </cell>
          <cell r="F2188">
            <v>7.65</v>
          </cell>
          <cell r="G2188">
            <v>7.86</v>
          </cell>
          <cell r="H2188">
            <v>8.4600000000000009</v>
          </cell>
          <cell r="I2188">
            <v>8.91</v>
          </cell>
        </row>
        <row r="2189">
          <cell r="A2189">
            <v>107310</v>
          </cell>
          <cell r="B2189">
            <v>0</v>
          </cell>
          <cell r="C2189">
            <v>7.5</v>
          </cell>
          <cell r="D2189">
            <v>0</v>
          </cell>
          <cell r="E2189">
            <v>7.5</v>
          </cell>
          <cell r="F2189">
            <v>7.65</v>
          </cell>
          <cell r="G2189">
            <v>7.86</v>
          </cell>
          <cell r="H2189">
            <v>8.4600000000000009</v>
          </cell>
          <cell r="I2189">
            <v>8.91</v>
          </cell>
        </row>
        <row r="2190">
          <cell r="A2190">
            <v>107320</v>
          </cell>
          <cell r="B2190">
            <v>0</v>
          </cell>
          <cell r="C2190">
            <v>7.5</v>
          </cell>
          <cell r="D2190">
            <v>0</v>
          </cell>
          <cell r="E2190">
            <v>7.5</v>
          </cell>
          <cell r="F2190">
            <v>7.65</v>
          </cell>
          <cell r="G2190">
            <v>7.86</v>
          </cell>
          <cell r="H2190">
            <v>8.4600000000000009</v>
          </cell>
          <cell r="I2190">
            <v>8.91</v>
          </cell>
        </row>
        <row r="2191">
          <cell r="A2191">
            <v>107330</v>
          </cell>
          <cell r="B2191">
            <v>0</v>
          </cell>
          <cell r="C2191">
            <v>7.5</v>
          </cell>
          <cell r="D2191">
            <v>0</v>
          </cell>
          <cell r="E2191">
            <v>7.5</v>
          </cell>
          <cell r="F2191">
            <v>7.65</v>
          </cell>
          <cell r="G2191">
            <v>7.86</v>
          </cell>
          <cell r="H2191">
            <v>8.4600000000000009</v>
          </cell>
          <cell r="I2191">
            <v>8.91</v>
          </cell>
        </row>
        <row r="2192">
          <cell r="A2192">
            <v>107340</v>
          </cell>
          <cell r="B2192">
            <v>0</v>
          </cell>
          <cell r="C2192">
            <v>7.5</v>
          </cell>
          <cell r="D2192">
            <v>0</v>
          </cell>
          <cell r="E2192">
            <v>7.5</v>
          </cell>
          <cell r="F2192">
            <v>7.65</v>
          </cell>
          <cell r="G2192">
            <v>7.86</v>
          </cell>
          <cell r="H2192">
            <v>8.4600000000000009</v>
          </cell>
          <cell r="I2192">
            <v>8.91</v>
          </cell>
        </row>
        <row r="2193">
          <cell r="A2193">
            <v>107350</v>
          </cell>
          <cell r="B2193">
            <v>0</v>
          </cell>
          <cell r="C2193">
            <v>7.5</v>
          </cell>
          <cell r="D2193">
            <v>0</v>
          </cell>
          <cell r="E2193">
            <v>7.5</v>
          </cell>
          <cell r="F2193">
            <v>7.65</v>
          </cell>
          <cell r="G2193">
            <v>7.86</v>
          </cell>
          <cell r="H2193">
            <v>8.4600000000000009</v>
          </cell>
          <cell r="I2193">
            <v>8.91</v>
          </cell>
        </row>
        <row r="2194">
          <cell r="A2194">
            <v>107360</v>
          </cell>
          <cell r="B2194">
            <v>0</v>
          </cell>
          <cell r="C2194">
            <v>7.5</v>
          </cell>
          <cell r="D2194">
            <v>0</v>
          </cell>
          <cell r="E2194">
            <v>7.5</v>
          </cell>
          <cell r="F2194">
            <v>7.65</v>
          </cell>
          <cell r="G2194">
            <v>7.86</v>
          </cell>
          <cell r="H2194">
            <v>8.4600000000000009</v>
          </cell>
          <cell r="I2194">
            <v>8.91</v>
          </cell>
        </row>
        <row r="2195">
          <cell r="A2195">
            <v>107370</v>
          </cell>
          <cell r="B2195">
            <v>0</v>
          </cell>
          <cell r="C2195">
            <v>7.5</v>
          </cell>
          <cell r="D2195">
            <v>0</v>
          </cell>
          <cell r="E2195">
            <v>7.5</v>
          </cell>
          <cell r="F2195">
            <v>7.65</v>
          </cell>
          <cell r="G2195">
            <v>7.86</v>
          </cell>
          <cell r="H2195">
            <v>8.4600000000000009</v>
          </cell>
          <cell r="I2195">
            <v>8.91</v>
          </cell>
        </row>
        <row r="2196">
          <cell r="A2196">
            <v>107380</v>
          </cell>
          <cell r="B2196">
            <v>0</v>
          </cell>
          <cell r="C2196">
            <v>7.5</v>
          </cell>
          <cell r="D2196">
            <v>0</v>
          </cell>
          <cell r="E2196">
            <v>7.5</v>
          </cell>
          <cell r="F2196">
            <v>7.65</v>
          </cell>
          <cell r="G2196">
            <v>7.86</v>
          </cell>
          <cell r="H2196">
            <v>8.4600000000000009</v>
          </cell>
          <cell r="I2196">
            <v>8.91</v>
          </cell>
        </row>
        <row r="2197">
          <cell r="A2197">
            <v>107390</v>
          </cell>
          <cell r="B2197">
            <v>0</v>
          </cell>
          <cell r="C2197">
            <v>7.5</v>
          </cell>
          <cell r="D2197">
            <v>0</v>
          </cell>
          <cell r="E2197">
            <v>7.5</v>
          </cell>
          <cell r="F2197">
            <v>7.65</v>
          </cell>
          <cell r="G2197">
            <v>7.86</v>
          </cell>
          <cell r="H2197">
            <v>8.4600000000000009</v>
          </cell>
          <cell r="I2197">
            <v>8.91</v>
          </cell>
        </row>
        <row r="2198">
          <cell r="A2198">
            <v>107400</v>
          </cell>
          <cell r="B2198">
            <v>0</v>
          </cell>
          <cell r="C2198">
            <v>7.5</v>
          </cell>
          <cell r="D2198">
            <v>0</v>
          </cell>
          <cell r="E2198">
            <v>7.5</v>
          </cell>
          <cell r="F2198">
            <v>7.65</v>
          </cell>
          <cell r="G2198">
            <v>7.86</v>
          </cell>
          <cell r="H2198">
            <v>8.4600000000000009</v>
          </cell>
          <cell r="I2198">
            <v>8.91</v>
          </cell>
        </row>
        <row r="2199">
          <cell r="A2199">
            <v>107410</v>
          </cell>
          <cell r="B2199">
            <v>0</v>
          </cell>
          <cell r="C2199">
            <v>7.5</v>
          </cell>
          <cell r="D2199">
            <v>0</v>
          </cell>
          <cell r="E2199">
            <v>7.5</v>
          </cell>
          <cell r="F2199">
            <v>7.65</v>
          </cell>
          <cell r="G2199">
            <v>7.86</v>
          </cell>
          <cell r="H2199">
            <v>8.4600000000000009</v>
          </cell>
          <cell r="I2199">
            <v>8.91</v>
          </cell>
        </row>
        <row r="2200">
          <cell r="A2200">
            <v>107420</v>
          </cell>
          <cell r="B2200">
            <v>0</v>
          </cell>
          <cell r="C2200">
            <v>7.5</v>
          </cell>
          <cell r="D2200">
            <v>0</v>
          </cell>
          <cell r="E2200">
            <v>7.5</v>
          </cell>
          <cell r="F2200">
            <v>7.65</v>
          </cell>
          <cell r="G2200">
            <v>7.86</v>
          </cell>
          <cell r="H2200">
            <v>8.4600000000000009</v>
          </cell>
          <cell r="I2200">
            <v>8.91</v>
          </cell>
        </row>
        <row r="2201">
          <cell r="A2201">
            <v>107430</v>
          </cell>
          <cell r="B2201">
            <v>0</v>
          </cell>
          <cell r="C2201">
            <v>7.5</v>
          </cell>
          <cell r="D2201">
            <v>0</v>
          </cell>
          <cell r="E2201">
            <v>7.5</v>
          </cell>
          <cell r="F2201">
            <v>7.65</v>
          </cell>
          <cell r="G2201">
            <v>7.86</v>
          </cell>
          <cell r="H2201">
            <v>8.4600000000000009</v>
          </cell>
          <cell r="I2201">
            <v>8.91</v>
          </cell>
        </row>
        <row r="2202">
          <cell r="A2202">
            <v>107440</v>
          </cell>
          <cell r="B2202">
            <v>0</v>
          </cell>
          <cell r="C2202">
            <v>7.5</v>
          </cell>
          <cell r="D2202">
            <v>0</v>
          </cell>
          <cell r="E2202">
            <v>7.5</v>
          </cell>
          <cell r="F2202">
            <v>7.65</v>
          </cell>
          <cell r="G2202">
            <v>7.86</v>
          </cell>
          <cell r="H2202">
            <v>8.4600000000000009</v>
          </cell>
          <cell r="I2202">
            <v>8.91</v>
          </cell>
        </row>
        <row r="2203">
          <cell r="A2203">
            <v>107450</v>
          </cell>
          <cell r="B2203">
            <v>0</v>
          </cell>
          <cell r="C2203">
            <v>7.5</v>
          </cell>
          <cell r="D2203">
            <v>0</v>
          </cell>
          <cell r="E2203">
            <v>7.5</v>
          </cell>
          <cell r="F2203">
            <v>7.65</v>
          </cell>
          <cell r="G2203">
            <v>7.86</v>
          </cell>
          <cell r="H2203">
            <v>8.4600000000000009</v>
          </cell>
          <cell r="I2203">
            <v>8.91</v>
          </cell>
        </row>
        <row r="2204">
          <cell r="A2204">
            <v>107460</v>
          </cell>
          <cell r="B2204">
            <v>0</v>
          </cell>
          <cell r="C2204">
            <v>7.5</v>
          </cell>
          <cell r="D2204">
            <v>0</v>
          </cell>
          <cell r="E2204">
            <v>7.5</v>
          </cell>
          <cell r="F2204">
            <v>7.65</v>
          </cell>
          <cell r="G2204">
            <v>7.86</v>
          </cell>
          <cell r="H2204">
            <v>8.4600000000000009</v>
          </cell>
          <cell r="I2204">
            <v>8.91</v>
          </cell>
        </row>
        <row r="2205">
          <cell r="A2205">
            <v>107470</v>
          </cell>
          <cell r="B2205">
            <v>0</v>
          </cell>
          <cell r="C2205">
            <v>7.5</v>
          </cell>
          <cell r="D2205">
            <v>0</v>
          </cell>
          <cell r="E2205">
            <v>7.5</v>
          </cell>
          <cell r="F2205">
            <v>7.65</v>
          </cell>
          <cell r="G2205">
            <v>7.86</v>
          </cell>
          <cell r="H2205">
            <v>8.4600000000000009</v>
          </cell>
          <cell r="I2205">
            <v>8.91</v>
          </cell>
        </row>
        <row r="2206">
          <cell r="A2206">
            <v>107480</v>
          </cell>
          <cell r="B2206">
            <v>0</v>
          </cell>
          <cell r="C2206">
            <v>7.5</v>
          </cell>
          <cell r="D2206">
            <v>0</v>
          </cell>
          <cell r="E2206">
            <v>7.5</v>
          </cell>
          <cell r="F2206">
            <v>7.65</v>
          </cell>
          <cell r="G2206">
            <v>7.86</v>
          </cell>
          <cell r="H2206">
            <v>8.4600000000000009</v>
          </cell>
          <cell r="I2206">
            <v>8.91</v>
          </cell>
        </row>
        <row r="2207">
          <cell r="A2207">
            <v>107490</v>
          </cell>
          <cell r="B2207">
            <v>0</v>
          </cell>
          <cell r="C2207">
            <v>7.5</v>
          </cell>
          <cell r="D2207">
            <v>0</v>
          </cell>
          <cell r="E2207">
            <v>7.5</v>
          </cell>
          <cell r="F2207">
            <v>7.65</v>
          </cell>
          <cell r="G2207">
            <v>7.86</v>
          </cell>
          <cell r="H2207">
            <v>8.4600000000000009</v>
          </cell>
          <cell r="I2207">
            <v>8.91</v>
          </cell>
        </row>
        <row r="2208">
          <cell r="A2208">
            <v>107500</v>
          </cell>
          <cell r="B2208">
            <v>0</v>
          </cell>
          <cell r="C2208">
            <v>7.5</v>
          </cell>
          <cell r="D2208">
            <v>0</v>
          </cell>
          <cell r="E2208">
            <v>7.5</v>
          </cell>
          <cell r="F2208">
            <v>7.65</v>
          </cell>
          <cell r="G2208">
            <v>7.86</v>
          </cell>
          <cell r="H2208">
            <v>8.4600000000000009</v>
          </cell>
          <cell r="I2208">
            <v>8.91</v>
          </cell>
        </row>
        <row r="2209">
          <cell r="A2209">
            <v>107510</v>
          </cell>
          <cell r="B2209">
            <v>0</v>
          </cell>
          <cell r="C2209">
            <v>7.5</v>
          </cell>
          <cell r="D2209">
            <v>0</v>
          </cell>
          <cell r="E2209">
            <v>7.5</v>
          </cell>
          <cell r="F2209">
            <v>7.65</v>
          </cell>
          <cell r="G2209">
            <v>7.86</v>
          </cell>
          <cell r="H2209">
            <v>8.4600000000000009</v>
          </cell>
          <cell r="I2209">
            <v>8.91</v>
          </cell>
        </row>
        <row r="2210">
          <cell r="A2210">
            <v>107520</v>
          </cell>
          <cell r="B2210">
            <v>0</v>
          </cell>
          <cell r="C2210">
            <v>7.5</v>
          </cell>
          <cell r="D2210">
            <v>0</v>
          </cell>
          <cell r="E2210">
            <v>7.5</v>
          </cell>
          <cell r="F2210">
            <v>7.65</v>
          </cell>
          <cell r="G2210">
            <v>7.86</v>
          </cell>
          <cell r="H2210">
            <v>8.4600000000000009</v>
          </cell>
          <cell r="I2210">
            <v>8.91</v>
          </cell>
        </row>
        <row r="2211">
          <cell r="A2211">
            <v>107530</v>
          </cell>
          <cell r="B2211">
            <v>0</v>
          </cell>
          <cell r="C2211">
            <v>7.5</v>
          </cell>
          <cell r="D2211">
            <v>0</v>
          </cell>
          <cell r="E2211">
            <v>7.5</v>
          </cell>
          <cell r="F2211">
            <v>7.65</v>
          </cell>
          <cell r="G2211">
            <v>7.86</v>
          </cell>
          <cell r="H2211">
            <v>8.4600000000000009</v>
          </cell>
          <cell r="I2211">
            <v>8.91</v>
          </cell>
        </row>
        <row r="2212">
          <cell r="A2212">
            <v>107540</v>
          </cell>
          <cell r="B2212">
            <v>0</v>
          </cell>
          <cell r="C2212">
            <v>7.5</v>
          </cell>
          <cell r="D2212">
            <v>0</v>
          </cell>
          <cell r="E2212">
            <v>7.5</v>
          </cell>
          <cell r="F2212">
            <v>7.65</v>
          </cell>
          <cell r="G2212">
            <v>7.86</v>
          </cell>
          <cell r="H2212">
            <v>8.4600000000000009</v>
          </cell>
          <cell r="I2212">
            <v>8.91</v>
          </cell>
        </row>
        <row r="2213">
          <cell r="A2213">
            <v>107550</v>
          </cell>
          <cell r="B2213">
            <v>0</v>
          </cell>
          <cell r="C2213">
            <v>7.5</v>
          </cell>
          <cell r="D2213">
            <v>0</v>
          </cell>
          <cell r="E2213">
            <v>7.5</v>
          </cell>
          <cell r="F2213">
            <v>7.65</v>
          </cell>
          <cell r="G2213">
            <v>7.86</v>
          </cell>
          <cell r="H2213">
            <v>8.4600000000000009</v>
          </cell>
          <cell r="I2213">
            <v>8.91</v>
          </cell>
        </row>
        <row r="2214">
          <cell r="A2214">
            <v>107560</v>
          </cell>
          <cell r="B2214">
            <v>0</v>
          </cell>
          <cell r="C2214">
            <v>7.5</v>
          </cell>
          <cell r="D2214">
            <v>0</v>
          </cell>
          <cell r="E2214">
            <v>7.5</v>
          </cell>
          <cell r="F2214">
            <v>7.65</v>
          </cell>
          <cell r="G2214">
            <v>7.86</v>
          </cell>
          <cell r="H2214">
            <v>8.4600000000000009</v>
          </cell>
          <cell r="I2214">
            <v>8.91</v>
          </cell>
        </row>
        <row r="2215">
          <cell r="A2215">
            <v>107570</v>
          </cell>
          <cell r="B2215">
            <v>0</v>
          </cell>
          <cell r="C2215">
            <v>7.5</v>
          </cell>
          <cell r="D2215">
            <v>0</v>
          </cell>
          <cell r="E2215">
            <v>7.5</v>
          </cell>
          <cell r="F2215">
            <v>7.65</v>
          </cell>
          <cell r="G2215">
            <v>7.86</v>
          </cell>
          <cell r="H2215">
            <v>8.4600000000000009</v>
          </cell>
          <cell r="I2215">
            <v>8.91</v>
          </cell>
        </row>
        <row r="2216">
          <cell r="A2216">
            <v>107580</v>
          </cell>
          <cell r="B2216">
            <v>0</v>
          </cell>
          <cell r="C2216">
            <v>7.5</v>
          </cell>
          <cell r="D2216">
            <v>0</v>
          </cell>
          <cell r="E2216">
            <v>7.5</v>
          </cell>
          <cell r="F2216">
            <v>7.65</v>
          </cell>
          <cell r="G2216">
            <v>7.86</v>
          </cell>
          <cell r="H2216">
            <v>8.4600000000000009</v>
          </cell>
          <cell r="I2216">
            <v>8.91</v>
          </cell>
        </row>
        <row r="2217">
          <cell r="A2217">
            <v>107590</v>
          </cell>
          <cell r="B2217">
            <v>0</v>
          </cell>
          <cell r="C2217">
            <v>7.5</v>
          </cell>
          <cell r="D2217">
            <v>0</v>
          </cell>
          <cell r="E2217">
            <v>7.5</v>
          </cell>
          <cell r="F2217">
            <v>7.65</v>
          </cell>
          <cell r="G2217">
            <v>7.86</v>
          </cell>
          <cell r="H2217">
            <v>8.4600000000000009</v>
          </cell>
          <cell r="I2217">
            <v>8.91</v>
          </cell>
        </row>
        <row r="2218">
          <cell r="A2218">
            <v>107600</v>
          </cell>
          <cell r="B2218">
            <v>0</v>
          </cell>
          <cell r="C2218">
            <v>7.5</v>
          </cell>
          <cell r="D2218">
            <v>0</v>
          </cell>
          <cell r="E2218">
            <v>7.5</v>
          </cell>
          <cell r="F2218">
            <v>7.65</v>
          </cell>
          <cell r="G2218">
            <v>7.86</v>
          </cell>
          <cell r="H2218">
            <v>8.4600000000000009</v>
          </cell>
          <cell r="I2218">
            <v>8.91</v>
          </cell>
        </row>
        <row r="2219">
          <cell r="A2219">
            <v>107610</v>
          </cell>
          <cell r="B2219">
            <v>0</v>
          </cell>
          <cell r="C2219">
            <v>7.5</v>
          </cell>
          <cell r="D2219">
            <v>0</v>
          </cell>
          <cell r="E2219">
            <v>7.5</v>
          </cell>
          <cell r="F2219">
            <v>7.65</v>
          </cell>
          <cell r="G2219">
            <v>7.86</v>
          </cell>
          <cell r="H2219">
            <v>8.4600000000000009</v>
          </cell>
          <cell r="I2219">
            <v>8.91</v>
          </cell>
        </row>
        <row r="2220">
          <cell r="A2220">
            <v>107620</v>
          </cell>
          <cell r="B2220">
            <v>0</v>
          </cell>
          <cell r="C2220">
            <v>7.5</v>
          </cell>
          <cell r="D2220">
            <v>0</v>
          </cell>
          <cell r="E2220">
            <v>7.5</v>
          </cell>
          <cell r="F2220">
            <v>7.65</v>
          </cell>
          <cell r="G2220">
            <v>7.86</v>
          </cell>
          <cell r="H2220">
            <v>8.4600000000000009</v>
          </cell>
          <cell r="I2220">
            <v>8.91</v>
          </cell>
        </row>
        <row r="2221">
          <cell r="A2221">
            <v>107630</v>
          </cell>
          <cell r="B2221">
            <v>0</v>
          </cell>
          <cell r="C2221">
            <v>7.5</v>
          </cell>
          <cell r="D2221">
            <v>0</v>
          </cell>
          <cell r="E2221">
            <v>7.5</v>
          </cell>
          <cell r="F2221">
            <v>7.65</v>
          </cell>
          <cell r="G2221">
            <v>7.86</v>
          </cell>
          <cell r="H2221">
            <v>8.4600000000000009</v>
          </cell>
          <cell r="I2221">
            <v>8.91</v>
          </cell>
        </row>
        <row r="2222">
          <cell r="A2222">
            <v>107640</v>
          </cell>
          <cell r="B2222">
            <v>0</v>
          </cell>
          <cell r="C2222">
            <v>7.5</v>
          </cell>
          <cell r="D2222">
            <v>0</v>
          </cell>
          <cell r="E2222">
            <v>7.5</v>
          </cell>
          <cell r="F2222">
            <v>7.65</v>
          </cell>
          <cell r="G2222">
            <v>7.86</v>
          </cell>
          <cell r="H2222">
            <v>8.4600000000000009</v>
          </cell>
          <cell r="I2222">
            <v>8.91</v>
          </cell>
        </row>
        <row r="2223">
          <cell r="A2223">
            <v>107650</v>
          </cell>
          <cell r="B2223">
            <v>0</v>
          </cell>
          <cell r="C2223">
            <v>7.5</v>
          </cell>
          <cell r="D2223">
            <v>0</v>
          </cell>
          <cell r="E2223">
            <v>7.5</v>
          </cell>
          <cell r="F2223">
            <v>7.65</v>
          </cell>
          <cell r="G2223">
            <v>7.86</v>
          </cell>
          <cell r="H2223">
            <v>8.4600000000000009</v>
          </cell>
          <cell r="I2223">
            <v>8.91</v>
          </cell>
        </row>
        <row r="2224">
          <cell r="A2224">
            <v>107660</v>
          </cell>
          <cell r="B2224">
            <v>0</v>
          </cell>
          <cell r="C2224">
            <v>7.5</v>
          </cell>
          <cell r="D2224">
            <v>0</v>
          </cell>
          <cell r="E2224">
            <v>7.5</v>
          </cell>
          <cell r="F2224">
            <v>7.65</v>
          </cell>
          <cell r="G2224">
            <v>7.86</v>
          </cell>
          <cell r="H2224">
            <v>8.4600000000000009</v>
          </cell>
          <cell r="I2224">
            <v>8.91</v>
          </cell>
        </row>
        <row r="2225">
          <cell r="A2225">
            <v>107670</v>
          </cell>
          <cell r="B2225">
            <v>0</v>
          </cell>
          <cell r="C2225">
            <v>7.5</v>
          </cell>
          <cell r="D2225">
            <v>0</v>
          </cell>
          <cell r="E2225">
            <v>7.5</v>
          </cell>
          <cell r="F2225">
            <v>7.65</v>
          </cell>
          <cell r="G2225">
            <v>7.86</v>
          </cell>
          <cell r="H2225">
            <v>8.4600000000000009</v>
          </cell>
          <cell r="I2225">
            <v>8.91</v>
          </cell>
        </row>
        <row r="2226">
          <cell r="A2226">
            <v>107680</v>
          </cell>
          <cell r="B2226">
            <v>0</v>
          </cell>
          <cell r="C2226">
            <v>7.5</v>
          </cell>
          <cell r="D2226">
            <v>0</v>
          </cell>
          <cell r="E2226">
            <v>7.5</v>
          </cell>
          <cell r="F2226">
            <v>7.65</v>
          </cell>
          <cell r="G2226">
            <v>7.86</v>
          </cell>
          <cell r="H2226">
            <v>8.4600000000000009</v>
          </cell>
          <cell r="I2226">
            <v>8.91</v>
          </cell>
        </row>
        <row r="2227">
          <cell r="A2227">
            <v>107690</v>
          </cell>
          <cell r="B2227">
            <v>0</v>
          </cell>
          <cell r="C2227">
            <v>7.5</v>
          </cell>
          <cell r="D2227">
            <v>0</v>
          </cell>
          <cell r="E2227">
            <v>7.5</v>
          </cell>
          <cell r="F2227">
            <v>7.65</v>
          </cell>
          <cell r="G2227">
            <v>7.86</v>
          </cell>
          <cell r="H2227">
            <v>8.4600000000000009</v>
          </cell>
          <cell r="I2227">
            <v>8.91</v>
          </cell>
        </row>
        <row r="2228">
          <cell r="A2228">
            <v>107700</v>
          </cell>
          <cell r="B2228">
            <v>0</v>
          </cell>
          <cell r="C2228">
            <v>7.5</v>
          </cell>
          <cell r="D2228">
            <v>0</v>
          </cell>
          <cell r="E2228">
            <v>7.5</v>
          </cell>
          <cell r="F2228">
            <v>7.65</v>
          </cell>
          <cell r="G2228">
            <v>7.86</v>
          </cell>
          <cell r="H2228">
            <v>8.4600000000000009</v>
          </cell>
          <cell r="I2228">
            <v>8.91</v>
          </cell>
        </row>
        <row r="2229">
          <cell r="A2229">
            <v>107710</v>
          </cell>
          <cell r="B2229">
            <v>0</v>
          </cell>
          <cell r="C2229">
            <v>7.5</v>
          </cell>
          <cell r="D2229">
            <v>0</v>
          </cell>
          <cell r="E2229">
            <v>7.5</v>
          </cell>
          <cell r="F2229">
            <v>7.65</v>
          </cell>
          <cell r="G2229">
            <v>7.86</v>
          </cell>
          <cell r="H2229">
            <v>8.4600000000000009</v>
          </cell>
          <cell r="I2229">
            <v>8.91</v>
          </cell>
        </row>
        <row r="2230">
          <cell r="A2230">
            <v>107720</v>
          </cell>
          <cell r="B2230">
            <v>0</v>
          </cell>
          <cell r="C2230">
            <v>7.5</v>
          </cell>
          <cell r="D2230">
            <v>0</v>
          </cell>
          <cell r="E2230">
            <v>7.5</v>
          </cell>
          <cell r="F2230">
            <v>7.65</v>
          </cell>
          <cell r="G2230">
            <v>7.86</v>
          </cell>
          <cell r="H2230">
            <v>8.4600000000000009</v>
          </cell>
          <cell r="I2230">
            <v>8.91</v>
          </cell>
        </row>
        <row r="2231">
          <cell r="A2231">
            <v>107730</v>
          </cell>
          <cell r="B2231">
            <v>0</v>
          </cell>
          <cell r="C2231">
            <v>7.5</v>
          </cell>
          <cell r="D2231">
            <v>0</v>
          </cell>
          <cell r="E2231">
            <v>7.5</v>
          </cell>
          <cell r="F2231">
            <v>7.65</v>
          </cell>
          <cell r="G2231">
            <v>7.86</v>
          </cell>
          <cell r="H2231">
            <v>8.4600000000000009</v>
          </cell>
          <cell r="I2231">
            <v>8.91</v>
          </cell>
        </row>
        <row r="2232">
          <cell r="A2232">
            <v>107740</v>
          </cell>
          <cell r="B2232">
            <v>0</v>
          </cell>
          <cell r="C2232">
            <v>7.5</v>
          </cell>
          <cell r="D2232">
            <v>0</v>
          </cell>
          <cell r="E2232">
            <v>7.5</v>
          </cell>
          <cell r="F2232">
            <v>7.65</v>
          </cell>
          <cell r="G2232">
            <v>7.86</v>
          </cell>
          <cell r="H2232">
            <v>8.4600000000000009</v>
          </cell>
          <cell r="I2232">
            <v>8.91</v>
          </cell>
        </row>
        <row r="2233">
          <cell r="A2233">
            <v>107750</v>
          </cell>
          <cell r="B2233">
            <v>0</v>
          </cell>
          <cell r="C2233">
            <v>7.5</v>
          </cell>
          <cell r="D2233">
            <v>0</v>
          </cell>
          <cell r="E2233">
            <v>7.5</v>
          </cell>
          <cell r="F2233">
            <v>7.65</v>
          </cell>
          <cell r="G2233">
            <v>7.86</v>
          </cell>
          <cell r="H2233">
            <v>8.4600000000000009</v>
          </cell>
          <cell r="I2233">
            <v>8.91</v>
          </cell>
        </row>
        <row r="2234">
          <cell r="A2234">
            <v>107760</v>
          </cell>
          <cell r="B2234">
            <v>0</v>
          </cell>
          <cell r="C2234">
            <v>7.5</v>
          </cell>
          <cell r="D2234">
            <v>0</v>
          </cell>
          <cell r="E2234">
            <v>7.5</v>
          </cell>
          <cell r="F2234">
            <v>7.65</v>
          </cell>
          <cell r="G2234">
            <v>7.86</v>
          </cell>
          <cell r="H2234">
            <v>8.4600000000000009</v>
          </cell>
          <cell r="I2234">
            <v>8.91</v>
          </cell>
        </row>
        <row r="2235">
          <cell r="A2235">
            <v>107770</v>
          </cell>
          <cell r="B2235">
            <v>0</v>
          </cell>
          <cell r="C2235">
            <v>7.5</v>
          </cell>
          <cell r="D2235">
            <v>0</v>
          </cell>
          <cell r="E2235">
            <v>7.5</v>
          </cell>
          <cell r="F2235">
            <v>7.65</v>
          </cell>
          <cell r="G2235">
            <v>7.86</v>
          </cell>
          <cell r="H2235">
            <v>8.4600000000000009</v>
          </cell>
          <cell r="I2235">
            <v>8.91</v>
          </cell>
        </row>
        <row r="2236">
          <cell r="A2236">
            <v>107780</v>
          </cell>
          <cell r="B2236">
            <v>0</v>
          </cell>
          <cell r="C2236">
            <v>7.5</v>
          </cell>
          <cell r="D2236">
            <v>0</v>
          </cell>
          <cell r="E2236">
            <v>7.5</v>
          </cell>
          <cell r="F2236">
            <v>7.65</v>
          </cell>
          <cell r="G2236">
            <v>7.86</v>
          </cell>
          <cell r="H2236">
            <v>8.4600000000000009</v>
          </cell>
          <cell r="I2236">
            <v>8.91</v>
          </cell>
        </row>
        <row r="2237">
          <cell r="A2237">
            <v>107790</v>
          </cell>
          <cell r="B2237">
            <v>0</v>
          </cell>
          <cell r="C2237">
            <v>7.5</v>
          </cell>
          <cell r="D2237">
            <v>0</v>
          </cell>
          <cell r="E2237">
            <v>7.5</v>
          </cell>
          <cell r="F2237">
            <v>7.65</v>
          </cell>
          <cell r="G2237">
            <v>7.86</v>
          </cell>
          <cell r="H2237">
            <v>8.4600000000000009</v>
          </cell>
          <cell r="I2237">
            <v>8.91</v>
          </cell>
        </row>
        <row r="2238">
          <cell r="A2238">
            <v>107800</v>
          </cell>
          <cell r="B2238">
            <v>0</v>
          </cell>
          <cell r="C2238">
            <v>7.5</v>
          </cell>
          <cell r="D2238">
            <v>0</v>
          </cell>
          <cell r="E2238">
            <v>7.5</v>
          </cell>
          <cell r="F2238">
            <v>7.65</v>
          </cell>
          <cell r="G2238">
            <v>7.86</v>
          </cell>
          <cell r="H2238">
            <v>8.4600000000000009</v>
          </cell>
          <cell r="I2238">
            <v>8.91</v>
          </cell>
        </row>
        <row r="2239">
          <cell r="A2239">
            <v>107810</v>
          </cell>
          <cell r="B2239">
            <v>0</v>
          </cell>
          <cell r="C2239">
            <v>7.5</v>
          </cell>
          <cell r="D2239">
            <v>0</v>
          </cell>
          <cell r="E2239">
            <v>7.5</v>
          </cell>
          <cell r="F2239">
            <v>7.65</v>
          </cell>
          <cell r="G2239">
            <v>7.86</v>
          </cell>
          <cell r="H2239">
            <v>8.4600000000000009</v>
          </cell>
          <cell r="I2239">
            <v>8.91</v>
          </cell>
        </row>
        <row r="2240">
          <cell r="A2240">
            <v>107820</v>
          </cell>
          <cell r="B2240">
            <v>0</v>
          </cell>
          <cell r="C2240">
            <v>7.5</v>
          </cell>
          <cell r="D2240">
            <v>0</v>
          </cell>
          <cell r="E2240">
            <v>7.5</v>
          </cell>
          <cell r="F2240">
            <v>7.65</v>
          </cell>
          <cell r="G2240">
            <v>7.86</v>
          </cell>
          <cell r="H2240">
            <v>8.4600000000000009</v>
          </cell>
          <cell r="I2240">
            <v>8.91</v>
          </cell>
        </row>
        <row r="2241">
          <cell r="A2241">
            <v>107830</v>
          </cell>
          <cell r="B2241">
            <v>0</v>
          </cell>
          <cell r="C2241">
            <v>7.5</v>
          </cell>
          <cell r="D2241">
            <v>0</v>
          </cell>
          <cell r="E2241">
            <v>7.5</v>
          </cell>
          <cell r="F2241">
            <v>7.65</v>
          </cell>
          <cell r="G2241">
            <v>7.86</v>
          </cell>
          <cell r="H2241">
            <v>8.4600000000000009</v>
          </cell>
          <cell r="I2241">
            <v>8.91</v>
          </cell>
        </row>
        <row r="2242">
          <cell r="A2242">
            <v>107840</v>
          </cell>
          <cell r="B2242">
            <v>0</v>
          </cell>
          <cell r="C2242">
            <v>7.5</v>
          </cell>
          <cell r="D2242">
            <v>0</v>
          </cell>
          <cell r="E2242">
            <v>7.5</v>
          </cell>
          <cell r="F2242">
            <v>7.65</v>
          </cell>
          <cell r="G2242">
            <v>7.86</v>
          </cell>
          <cell r="H2242">
            <v>8.4600000000000009</v>
          </cell>
          <cell r="I2242">
            <v>8.91</v>
          </cell>
        </row>
        <row r="2243">
          <cell r="A2243">
            <v>107850</v>
          </cell>
          <cell r="B2243">
            <v>0</v>
          </cell>
          <cell r="C2243">
            <v>7.5</v>
          </cell>
          <cell r="D2243">
            <v>0</v>
          </cell>
          <cell r="E2243">
            <v>7.5</v>
          </cell>
          <cell r="F2243">
            <v>7.65</v>
          </cell>
          <cell r="G2243">
            <v>7.86</v>
          </cell>
          <cell r="H2243">
            <v>8.4600000000000009</v>
          </cell>
          <cell r="I2243">
            <v>8.91</v>
          </cell>
        </row>
        <row r="2244">
          <cell r="A2244">
            <v>107860</v>
          </cell>
          <cell r="B2244">
            <v>0</v>
          </cell>
          <cell r="C2244">
            <v>7.5</v>
          </cell>
          <cell r="D2244">
            <v>0</v>
          </cell>
          <cell r="E2244">
            <v>7.5</v>
          </cell>
          <cell r="F2244">
            <v>7.65</v>
          </cell>
          <cell r="G2244">
            <v>7.86</v>
          </cell>
          <cell r="H2244">
            <v>8.4600000000000009</v>
          </cell>
          <cell r="I2244">
            <v>8.91</v>
          </cell>
        </row>
        <row r="2245">
          <cell r="A2245">
            <v>107870</v>
          </cell>
          <cell r="B2245">
            <v>0</v>
          </cell>
          <cell r="C2245">
            <v>7.5</v>
          </cell>
          <cell r="D2245">
            <v>0</v>
          </cell>
          <cell r="E2245">
            <v>7.5</v>
          </cell>
          <cell r="F2245">
            <v>7.65</v>
          </cell>
          <cell r="G2245">
            <v>7.86</v>
          </cell>
          <cell r="H2245">
            <v>8.4600000000000009</v>
          </cell>
          <cell r="I2245">
            <v>8.91</v>
          </cell>
        </row>
        <row r="2246">
          <cell r="A2246">
            <v>107880</v>
          </cell>
          <cell r="B2246">
            <v>0</v>
          </cell>
          <cell r="C2246">
            <v>7.5</v>
          </cell>
          <cell r="D2246">
            <v>0</v>
          </cell>
          <cell r="E2246">
            <v>7.5</v>
          </cell>
          <cell r="F2246">
            <v>7.65</v>
          </cell>
          <cell r="G2246">
            <v>7.86</v>
          </cell>
          <cell r="H2246">
            <v>8.4600000000000009</v>
          </cell>
          <cell r="I2246">
            <v>8.91</v>
          </cell>
        </row>
        <row r="2247">
          <cell r="A2247">
            <v>107890</v>
          </cell>
          <cell r="B2247">
            <v>0</v>
          </cell>
          <cell r="C2247">
            <v>7.5</v>
          </cell>
          <cell r="D2247">
            <v>0</v>
          </cell>
          <cell r="E2247">
            <v>7.5</v>
          </cell>
          <cell r="F2247">
            <v>7.65</v>
          </cell>
          <cell r="G2247">
            <v>7.86</v>
          </cell>
          <cell r="H2247">
            <v>8.4600000000000009</v>
          </cell>
          <cell r="I2247">
            <v>8.91</v>
          </cell>
        </row>
        <row r="2248">
          <cell r="A2248">
            <v>107900</v>
          </cell>
          <cell r="B2248">
            <v>0</v>
          </cell>
          <cell r="C2248">
            <v>7.5</v>
          </cell>
          <cell r="D2248">
            <v>0</v>
          </cell>
          <cell r="E2248">
            <v>7.5</v>
          </cell>
          <cell r="F2248">
            <v>7.65</v>
          </cell>
          <cell r="G2248">
            <v>7.86</v>
          </cell>
          <cell r="H2248">
            <v>8.4600000000000009</v>
          </cell>
          <cell r="I2248">
            <v>8.91</v>
          </cell>
        </row>
        <row r="2249">
          <cell r="A2249">
            <v>107910</v>
          </cell>
          <cell r="B2249">
            <v>0</v>
          </cell>
          <cell r="C2249">
            <v>7.5</v>
          </cell>
          <cell r="D2249">
            <v>0</v>
          </cell>
          <cell r="E2249">
            <v>7.5</v>
          </cell>
          <cell r="F2249">
            <v>7.65</v>
          </cell>
          <cell r="G2249">
            <v>7.86</v>
          </cell>
          <cell r="H2249">
            <v>8.4600000000000009</v>
          </cell>
          <cell r="I2249">
            <v>8.91</v>
          </cell>
        </row>
        <row r="2250">
          <cell r="A2250">
            <v>107920</v>
          </cell>
          <cell r="B2250">
            <v>0</v>
          </cell>
          <cell r="C2250">
            <v>7.5</v>
          </cell>
          <cell r="D2250">
            <v>0</v>
          </cell>
          <cell r="E2250">
            <v>7.5</v>
          </cell>
          <cell r="F2250">
            <v>7.65</v>
          </cell>
          <cell r="G2250">
            <v>7.86</v>
          </cell>
          <cell r="H2250">
            <v>8.4600000000000009</v>
          </cell>
          <cell r="I2250">
            <v>8.91</v>
          </cell>
        </row>
        <row r="2251">
          <cell r="A2251">
            <v>107930</v>
          </cell>
          <cell r="B2251">
            <v>0</v>
          </cell>
          <cell r="C2251">
            <v>7.5</v>
          </cell>
          <cell r="D2251">
            <v>0</v>
          </cell>
          <cell r="E2251">
            <v>7.5</v>
          </cell>
          <cell r="F2251">
            <v>7.65</v>
          </cell>
          <cell r="G2251">
            <v>7.86</v>
          </cell>
          <cell r="H2251">
            <v>8.4600000000000009</v>
          </cell>
          <cell r="I2251">
            <v>8.91</v>
          </cell>
        </row>
        <row r="2252">
          <cell r="A2252">
            <v>107940</v>
          </cell>
          <cell r="B2252">
            <v>0</v>
          </cell>
          <cell r="C2252">
            <v>7.5</v>
          </cell>
          <cell r="D2252">
            <v>0</v>
          </cell>
          <cell r="E2252">
            <v>7.5</v>
          </cell>
          <cell r="F2252">
            <v>7.65</v>
          </cell>
          <cell r="G2252">
            <v>7.86</v>
          </cell>
          <cell r="H2252">
            <v>8.4600000000000009</v>
          </cell>
          <cell r="I2252">
            <v>8.91</v>
          </cell>
        </row>
        <row r="2253">
          <cell r="A2253">
            <v>107950</v>
          </cell>
          <cell r="B2253">
            <v>0</v>
          </cell>
          <cell r="C2253">
            <v>7.5</v>
          </cell>
          <cell r="D2253">
            <v>0</v>
          </cell>
          <cell r="E2253">
            <v>7.5</v>
          </cell>
          <cell r="F2253">
            <v>7.65</v>
          </cell>
          <cell r="G2253">
            <v>7.86</v>
          </cell>
          <cell r="H2253">
            <v>8.4600000000000009</v>
          </cell>
          <cell r="I2253">
            <v>8.91</v>
          </cell>
        </row>
        <row r="2254">
          <cell r="A2254">
            <v>107960</v>
          </cell>
          <cell r="B2254">
            <v>0</v>
          </cell>
          <cell r="C2254">
            <v>7.5</v>
          </cell>
          <cell r="D2254">
            <v>0</v>
          </cell>
          <cell r="E2254">
            <v>7.5</v>
          </cell>
          <cell r="F2254">
            <v>7.65</v>
          </cell>
          <cell r="G2254">
            <v>7.86</v>
          </cell>
          <cell r="H2254">
            <v>8.4600000000000009</v>
          </cell>
          <cell r="I2254">
            <v>8.91</v>
          </cell>
        </row>
        <row r="2255">
          <cell r="A2255">
            <v>107970</v>
          </cell>
          <cell r="B2255">
            <v>0</v>
          </cell>
          <cell r="C2255">
            <v>7.5</v>
          </cell>
          <cell r="D2255">
            <v>0</v>
          </cell>
          <cell r="E2255">
            <v>7.5</v>
          </cell>
          <cell r="F2255">
            <v>7.65</v>
          </cell>
          <cell r="G2255">
            <v>7.86</v>
          </cell>
          <cell r="H2255">
            <v>8.4600000000000009</v>
          </cell>
          <cell r="I2255">
            <v>8.91</v>
          </cell>
        </row>
        <row r="2256">
          <cell r="A2256">
            <v>107980</v>
          </cell>
          <cell r="B2256">
            <v>0</v>
          </cell>
          <cell r="C2256">
            <v>7.5</v>
          </cell>
          <cell r="D2256">
            <v>0</v>
          </cell>
          <cell r="E2256">
            <v>7.5</v>
          </cell>
          <cell r="F2256">
            <v>7.65</v>
          </cell>
          <cell r="G2256">
            <v>7.86</v>
          </cell>
          <cell r="H2256">
            <v>8.4600000000000009</v>
          </cell>
          <cell r="I2256">
            <v>8.91</v>
          </cell>
        </row>
        <row r="2257">
          <cell r="A2257">
            <v>107990</v>
          </cell>
          <cell r="B2257">
            <v>0</v>
          </cell>
          <cell r="C2257">
            <v>7.5</v>
          </cell>
          <cell r="D2257">
            <v>0</v>
          </cell>
          <cell r="E2257">
            <v>7.5</v>
          </cell>
          <cell r="F2257">
            <v>7.65</v>
          </cell>
          <cell r="G2257">
            <v>7.86</v>
          </cell>
          <cell r="H2257">
            <v>8.4600000000000009</v>
          </cell>
          <cell r="I2257">
            <v>8.91</v>
          </cell>
        </row>
        <row r="2258">
          <cell r="A2258">
            <v>108000</v>
          </cell>
          <cell r="B2258">
            <v>0</v>
          </cell>
          <cell r="C2258">
            <v>7.5</v>
          </cell>
          <cell r="D2258">
            <v>0</v>
          </cell>
          <cell r="E2258">
            <v>7.5</v>
          </cell>
          <cell r="F2258">
            <v>7.65</v>
          </cell>
          <cell r="G2258">
            <v>7.86</v>
          </cell>
          <cell r="H2258">
            <v>8.4600000000000009</v>
          </cell>
          <cell r="I2258">
            <v>8.91</v>
          </cell>
        </row>
        <row r="2277">
          <cell r="A2277">
            <v>108000</v>
          </cell>
          <cell r="B2277">
            <v>0</v>
          </cell>
          <cell r="C2277">
            <v>7.5</v>
          </cell>
          <cell r="D2277">
            <v>0</v>
          </cell>
          <cell r="E2277">
            <v>7.5</v>
          </cell>
          <cell r="F2277">
            <v>7.65</v>
          </cell>
          <cell r="G2277">
            <v>7.86</v>
          </cell>
          <cell r="H2277">
            <v>8.4600000000000009</v>
          </cell>
          <cell r="I2277">
            <v>8.91</v>
          </cell>
        </row>
        <row r="2278">
          <cell r="A2278">
            <v>108010</v>
          </cell>
          <cell r="B2278">
            <v>0</v>
          </cell>
          <cell r="C2278">
            <v>7.5</v>
          </cell>
          <cell r="D2278">
            <v>0</v>
          </cell>
          <cell r="E2278">
            <v>7.5</v>
          </cell>
          <cell r="F2278">
            <v>7.65</v>
          </cell>
          <cell r="G2278">
            <v>7.86</v>
          </cell>
          <cell r="H2278">
            <v>8.4600000000000009</v>
          </cell>
          <cell r="I2278">
            <v>8.91</v>
          </cell>
        </row>
        <row r="2279">
          <cell r="A2279">
            <v>108020</v>
          </cell>
          <cell r="B2279">
            <v>0</v>
          </cell>
          <cell r="C2279">
            <v>7.5</v>
          </cell>
          <cell r="D2279">
            <v>0</v>
          </cell>
          <cell r="E2279">
            <v>7.5</v>
          </cell>
          <cell r="F2279">
            <v>7.65</v>
          </cell>
          <cell r="G2279">
            <v>7.86</v>
          </cell>
          <cell r="H2279">
            <v>8.4600000000000009</v>
          </cell>
          <cell r="I2279">
            <v>8.91</v>
          </cell>
        </row>
        <row r="2280">
          <cell r="A2280">
            <v>108030</v>
          </cell>
          <cell r="B2280">
            <v>0</v>
          </cell>
          <cell r="C2280">
            <v>7.5</v>
          </cell>
          <cell r="D2280">
            <v>0</v>
          </cell>
          <cell r="E2280">
            <v>7.5</v>
          </cell>
          <cell r="F2280">
            <v>7.65</v>
          </cell>
          <cell r="G2280">
            <v>7.86</v>
          </cell>
          <cell r="H2280">
            <v>8.4600000000000009</v>
          </cell>
          <cell r="I2280">
            <v>8.91</v>
          </cell>
        </row>
        <row r="2281">
          <cell r="A2281">
            <v>108040</v>
          </cell>
          <cell r="B2281">
            <v>0</v>
          </cell>
          <cell r="C2281">
            <v>7.5</v>
          </cell>
          <cell r="D2281">
            <v>0</v>
          </cell>
          <cell r="E2281">
            <v>7.5</v>
          </cell>
          <cell r="F2281">
            <v>7.65</v>
          </cell>
          <cell r="G2281">
            <v>7.86</v>
          </cell>
          <cell r="H2281">
            <v>8.4600000000000009</v>
          </cell>
          <cell r="I2281">
            <v>8.91</v>
          </cell>
        </row>
        <row r="2282">
          <cell r="A2282">
            <v>108050</v>
          </cell>
          <cell r="B2282">
            <v>0</v>
          </cell>
          <cell r="C2282">
            <v>7.5</v>
          </cell>
          <cell r="D2282">
            <v>0</v>
          </cell>
          <cell r="E2282">
            <v>7.5</v>
          </cell>
          <cell r="F2282">
            <v>7.65</v>
          </cell>
          <cell r="G2282">
            <v>7.86</v>
          </cell>
          <cell r="H2282">
            <v>8.4600000000000009</v>
          </cell>
          <cell r="I2282">
            <v>8.91</v>
          </cell>
        </row>
        <row r="2283">
          <cell r="A2283">
            <v>108060</v>
          </cell>
          <cell r="B2283">
            <v>0</v>
          </cell>
          <cell r="C2283">
            <v>7.5</v>
          </cell>
          <cell r="D2283">
            <v>0</v>
          </cell>
          <cell r="E2283">
            <v>7.5</v>
          </cell>
          <cell r="F2283">
            <v>7.65</v>
          </cell>
          <cell r="G2283">
            <v>7.86</v>
          </cell>
          <cell r="H2283">
            <v>8.4600000000000009</v>
          </cell>
          <cell r="I2283">
            <v>8.91</v>
          </cell>
        </row>
        <row r="2284">
          <cell r="A2284">
            <v>108070</v>
          </cell>
          <cell r="B2284">
            <v>0</v>
          </cell>
          <cell r="C2284">
            <v>7.5</v>
          </cell>
          <cell r="D2284">
            <v>0</v>
          </cell>
          <cell r="E2284">
            <v>7.5</v>
          </cell>
          <cell r="F2284">
            <v>7.65</v>
          </cell>
          <cell r="G2284">
            <v>7.86</v>
          </cell>
          <cell r="H2284">
            <v>8.4600000000000009</v>
          </cell>
          <cell r="I2284">
            <v>8.91</v>
          </cell>
        </row>
        <row r="2285">
          <cell r="A2285">
            <v>108080</v>
          </cell>
          <cell r="B2285">
            <v>0</v>
          </cell>
          <cell r="C2285">
            <v>7.5</v>
          </cell>
          <cell r="D2285">
            <v>0</v>
          </cell>
          <cell r="E2285">
            <v>7.5</v>
          </cell>
          <cell r="F2285">
            <v>7.65</v>
          </cell>
          <cell r="G2285">
            <v>7.86</v>
          </cell>
          <cell r="H2285">
            <v>8.4600000000000009</v>
          </cell>
          <cell r="I2285">
            <v>8.91</v>
          </cell>
        </row>
        <row r="2286">
          <cell r="A2286">
            <v>108090</v>
          </cell>
          <cell r="B2286">
            <v>0</v>
          </cell>
          <cell r="C2286">
            <v>7.5</v>
          </cell>
          <cell r="D2286">
            <v>0</v>
          </cell>
          <cell r="E2286">
            <v>7.5</v>
          </cell>
          <cell r="F2286">
            <v>7.65</v>
          </cell>
          <cell r="G2286">
            <v>7.86</v>
          </cell>
          <cell r="H2286">
            <v>8.4600000000000009</v>
          </cell>
          <cell r="I2286">
            <v>8.91</v>
          </cell>
        </row>
        <row r="2287">
          <cell r="A2287">
            <v>108100</v>
          </cell>
          <cell r="B2287">
            <v>0</v>
          </cell>
          <cell r="C2287">
            <v>7.5</v>
          </cell>
          <cell r="D2287">
            <v>0</v>
          </cell>
          <cell r="E2287">
            <v>7.5</v>
          </cell>
          <cell r="F2287">
            <v>7.65</v>
          </cell>
          <cell r="G2287">
            <v>7.86</v>
          </cell>
          <cell r="H2287">
            <v>8.4600000000000009</v>
          </cell>
          <cell r="I2287">
            <v>8.91</v>
          </cell>
        </row>
        <row r="2288">
          <cell r="A2288">
            <v>108110</v>
          </cell>
          <cell r="B2288">
            <v>0</v>
          </cell>
          <cell r="C2288">
            <v>7.5</v>
          </cell>
          <cell r="D2288">
            <v>0</v>
          </cell>
          <cell r="E2288">
            <v>7.5</v>
          </cell>
          <cell r="F2288">
            <v>7.65</v>
          </cell>
          <cell r="G2288">
            <v>7.86</v>
          </cell>
          <cell r="H2288">
            <v>8.4600000000000009</v>
          </cell>
          <cell r="I2288">
            <v>8.91</v>
          </cell>
        </row>
        <row r="2289">
          <cell r="A2289">
            <v>108120</v>
          </cell>
          <cell r="B2289">
            <v>0</v>
          </cell>
          <cell r="C2289">
            <v>7.5</v>
          </cell>
          <cell r="D2289">
            <v>0</v>
          </cell>
          <cell r="E2289">
            <v>7.5</v>
          </cell>
          <cell r="F2289">
            <v>7.65</v>
          </cell>
          <cell r="G2289">
            <v>7.86</v>
          </cell>
          <cell r="H2289">
            <v>8.4600000000000009</v>
          </cell>
          <cell r="I2289">
            <v>8.91</v>
          </cell>
        </row>
        <row r="2290">
          <cell r="A2290">
            <v>108130</v>
          </cell>
          <cell r="B2290">
            <v>0</v>
          </cell>
          <cell r="C2290">
            <v>7.5</v>
          </cell>
          <cell r="D2290">
            <v>0</v>
          </cell>
          <cell r="E2290">
            <v>7.5</v>
          </cell>
          <cell r="F2290">
            <v>7.65</v>
          </cell>
          <cell r="G2290">
            <v>7.86</v>
          </cell>
          <cell r="H2290">
            <v>8.4600000000000009</v>
          </cell>
          <cell r="I2290">
            <v>8.91</v>
          </cell>
        </row>
        <row r="2291">
          <cell r="A2291">
            <v>108140</v>
          </cell>
          <cell r="B2291">
            <v>0</v>
          </cell>
          <cell r="C2291">
            <v>7.5</v>
          </cell>
          <cell r="D2291">
            <v>0</v>
          </cell>
          <cell r="E2291">
            <v>7.5</v>
          </cell>
          <cell r="F2291">
            <v>7.65</v>
          </cell>
          <cell r="G2291">
            <v>7.86</v>
          </cell>
          <cell r="H2291">
            <v>8.4600000000000009</v>
          </cell>
          <cell r="I2291">
            <v>8.91</v>
          </cell>
        </row>
        <row r="2292">
          <cell r="A2292">
            <v>108150</v>
          </cell>
          <cell r="B2292">
            <v>0</v>
          </cell>
          <cell r="C2292">
            <v>7.5</v>
          </cell>
          <cell r="D2292">
            <v>0</v>
          </cell>
          <cell r="E2292">
            <v>7.5</v>
          </cell>
          <cell r="F2292">
            <v>7.65</v>
          </cell>
          <cell r="G2292">
            <v>7.86</v>
          </cell>
          <cell r="H2292">
            <v>8.4600000000000009</v>
          </cell>
          <cell r="I2292">
            <v>8.91</v>
          </cell>
        </row>
        <row r="2293">
          <cell r="A2293">
            <v>108160</v>
          </cell>
          <cell r="B2293">
            <v>0</v>
          </cell>
          <cell r="C2293">
            <v>7.5</v>
          </cell>
          <cell r="D2293">
            <v>0</v>
          </cell>
          <cell r="E2293">
            <v>7.5</v>
          </cell>
          <cell r="F2293">
            <v>7.65</v>
          </cell>
          <cell r="G2293">
            <v>7.86</v>
          </cell>
          <cell r="H2293">
            <v>8.4600000000000009</v>
          </cell>
          <cell r="I2293">
            <v>8.91</v>
          </cell>
        </row>
        <row r="2294">
          <cell r="A2294">
            <v>108170</v>
          </cell>
          <cell r="B2294">
            <v>0</v>
          </cell>
          <cell r="C2294">
            <v>7.5</v>
          </cell>
          <cell r="D2294">
            <v>0</v>
          </cell>
          <cell r="E2294">
            <v>7.5</v>
          </cell>
          <cell r="F2294">
            <v>7.65</v>
          </cell>
          <cell r="G2294">
            <v>7.86</v>
          </cell>
          <cell r="H2294">
            <v>8.4600000000000009</v>
          </cell>
          <cell r="I2294">
            <v>8.91</v>
          </cell>
        </row>
        <row r="2295">
          <cell r="A2295">
            <v>108180</v>
          </cell>
          <cell r="B2295">
            <v>0</v>
          </cell>
          <cell r="C2295">
            <v>7.5</v>
          </cell>
          <cell r="D2295">
            <v>0</v>
          </cell>
          <cell r="E2295">
            <v>7.5</v>
          </cell>
          <cell r="F2295">
            <v>7.65</v>
          </cell>
          <cell r="G2295">
            <v>7.86</v>
          </cell>
          <cell r="H2295">
            <v>8.4600000000000009</v>
          </cell>
          <cell r="I2295">
            <v>8.91</v>
          </cell>
        </row>
        <row r="2296">
          <cell r="A2296">
            <v>108190</v>
          </cell>
          <cell r="B2296">
            <v>0</v>
          </cell>
          <cell r="C2296">
            <v>7.5</v>
          </cell>
          <cell r="D2296">
            <v>0</v>
          </cell>
          <cell r="E2296">
            <v>7.5</v>
          </cell>
          <cell r="F2296">
            <v>7.65</v>
          </cell>
          <cell r="G2296">
            <v>7.86</v>
          </cell>
          <cell r="H2296">
            <v>8.4600000000000009</v>
          </cell>
          <cell r="I2296">
            <v>8.91</v>
          </cell>
        </row>
        <row r="2297">
          <cell r="A2297">
            <v>108200</v>
          </cell>
          <cell r="B2297">
            <v>0</v>
          </cell>
          <cell r="C2297">
            <v>7.5</v>
          </cell>
          <cell r="D2297">
            <v>0</v>
          </cell>
          <cell r="E2297">
            <v>7.5</v>
          </cell>
          <cell r="F2297">
            <v>7.65</v>
          </cell>
          <cell r="G2297">
            <v>7.86</v>
          </cell>
          <cell r="H2297">
            <v>8.4600000000000009</v>
          </cell>
          <cell r="I2297">
            <v>8.91</v>
          </cell>
        </row>
        <row r="2298">
          <cell r="A2298">
            <v>108210</v>
          </cell>
          <cell r="B2298">
            <v>0</v>
          </cell>
          <cell r="C2298">
            <v>7.5</v>
          </cell>
          <cell r="D2298">
            <v>0</v>
          </cell>
          <cell r="E2298">
            <v>7.5</v>
          </cell>
          <cell r="F2298">
            <v>7.65</v>
          </cell>
          <cell r="G2298">
            <v>7.86</v>
          </cell>
          <cell r="H2298">
            <v>8.4600000000000009</v>
          </cell>
          <cell r="I2298">
            <v>8.91</v>
          </cell>
        </row>
        <row r="2299">
          <cell r="A2299">
            <v>108220</v>
          </cell>
          <cell r="B2299">
            <v>0</v>
          </cell>
          <cell r="C2299">
            <v>7.5</v>
          </cell>
          <cell r="D2299">
            <v>0</v>
          </cell>
          <cell r="E2299">
            <v>7.5</v>
          </cell>
          <cell r="F2299">
            <v>7.65</v>
          </cell>
          <cell r="G2299">
            <v>7.86</v>
          </cell>
          <cell r="H2299">
            <v>8.4600000000000009</v>
          </cell>
          <cell r="I2299">
            <v>8.91</v>
          </cell>
        </row>
        <row r="2300">
          <cell r="A2300">
            <v>108230</v>
          </cell>
          <cell r="B2300">
            <v>0</v>
          </cell>
          <cell r="C2300">
            <v>7.5</v>
          </cell>
          <cell r="D2300">
            <v>0</v>
          </cell>
          <cell r="E2300">
            <v>7.5</v>
          </cell>
          <cell r="F2300">
            <v>7.65</v>
          </cell>
          <cell r="G2300">
            <v>7.86</v>
          </cell>
          <cell r="H2300">
            <v>8.4600000000000009</v>
          </cell>
          <cell r="I2300">
            <v>8.91</v>
          </cell>
        </row>
        <row r="2301">
          <cell r="A2301">
            <v>108240</v>
          </cell>
          <cell r="B2301">
            <v>0</v>
          </cell>
          <cell r="C2301">
            <v>7.5</v>
          </cell>
          <cell r="D2301">
            <v>0</v>
          </cell>
          <cell r="E2301">
            <v>7.5</v>
          </cell>
          <cell r="F2301">
            <v>7.65</v>
          </cell>
          <cell r="G2301">
            <v>7.86</v>
          </cell>
          <cell r="H2301">
            <v>8.4600000000000009</v>
          </cell>
          <cell r="I2301">
            <v>8.91</v>
          </cell>
        </row>
        <row r="2302">
          <cell r="A2302">
            <v>108250</v>
          </cell>
          <cell r="B2302">
            <v>0</v>
          </cell>
          <cell r="C2302">
            <v>7.5</v>
          </cell>
          <cell r="D2302">
            <v>0</v>
          </cell>
          <cell r="E2302">
            <v>7.5</v>
          </cell>
          <cell r="F2302">
            <v>7.65</v>
          </cell>
          <cell r="G2302">
            <v>7.86</v>
          </cell>
          <cell r="H2302">
            <v>8.4600000000000009</v>
          </cell>
          <cell r="I2302">
            <v>8.91</v>
          </cell>
        </row>
        <row r="2303">
          <cell r="A2303">
            <v>108260</v>
          </cell>
          <cell r="B2303">
            <v>0</v>
          </cell>
          <cell r="C2303">
            <v>7.5</v>
          </cell>
          <cell r="D2303">
            <v>0</v>
          </cell>
          <cell r="E2303">
            <v>7.5</v>
          </cell>
          <cell r="F2303">
            <v>7.65</v>
          </cell>
          <cell r="G2303">
            <v>7.86</v>
          </cell>
          <cell r="H2303">
            <v>8.4600000000000009</v>
          </cell>
          <cell r="I2303">
            <v>8.91</v>
          </cell>
        </row>
        <row r="2304">
          <cell r="A2304">
            <v>108270</v>
          </cell>
          <cell r="B2304">
            <v>0</v>
          </cell>
          <cell r="C2304">
            <v>7.5</v>
          </cell>
          <cell r="D2304">
            <v>0</v>
          </cell>
          <cell r="E2304">
            <v>7.5</v>
          </cell>
          <cell r="F2304">
            <v>7.65</v>
          </cell>
          <cell r="G2304">
            <v>7.86</v>
          </cell>
          <cell r="H2304">
            <v>8.4600000000000009</v>
          </cell>
          <cell r="I2304">
            <v>8.91</v>
          </cell>
        </row>
        <row r="2305">
          <cell r="A2305">
            <v>108280</v>
          </cell>
          <cell r="B2305">
            <v>0</v>
          </cell>
          <cell r="C2305">
            <v>7.5</v>
          </cell>
          <cell r="D2305">
            <v>0</v>
          </cell>
          <cell r="E2305">
            <v>7.5</v>
          </cell>
          <cell r="F2305">
            <v>7.65</v>
          </cell>
          <cell r="G2305">
            <v>7.86</v>
          </cell>
          <cell r="H2305">
            <v>8.4600000000000009</v>
          </cell>
          <cell r="I2305">
            <v>8.91</v>
          </cell>
        </row>
        <row r="2306">
          <cell r="A2306">
            <v>108290</v>
          </cell>
          <cell r="B2306">
            <v>0</v>
          </cell>
          <cell r="C2306">
            <v>7.5</v>
          </cell>
          <cell r="D2306">
            <v>0</v>
          </cell>
          <cell r="E2306">
            <v>7.5</v>
          </cell>
          <cell r="F2306">
            <v>7.65</v>
          </cell>
          <cell r="G2306">
            <v>7.86</v>
          </cell>
          <cell r="H2306">
            <v>8.4600000000000009</v>
          </cell>
          <cell r="I2306">
            <v>8.91</v>
          </cell>
        </row>
        <row r="2307">
          <cell r="A2307">
            <v>108300</v>
          </cell>
          <cell r="B2307">
            <v>0</v>
          </cell>
          <cell r="C2307">
            <v>7.5</v>
          </cell>
          <cell r="D2307">
            <v>0</v>
          </cell>
          <cell r="E2307">
            <v>7.5</v>
          </cell>
          <cell r="F2307">
            <v>7.65</v>
          </cell>
          <cell r="G2307">
            <v>7.86</v>
          </cell>
          <cell r="H2307">
            <v>8.4600000000000009</v>
          </cell>
          <cell r="I2307">
            <v>8.91</v>
          </cell>
        </row>
        <row r="2308">
          <cell r="A2308">
            <v>108310</v>
          </cell>
          <cell r="B2308">
            <v>0</v>
          </cell>
          <cell r="C2308">
            <v>7.5</v>
          </cell>
          <cell r="D2308">
            <v>0</v>
          </cell>
          <cell r="E2308">
            <v>7.5</v>
          </cell>
          <cell r="F2308">
            <v>7.65</v>
          </cell>
          <cell r="G2308">
            <v>7.86</v>
          </cell>
          <cell r="H2308">
            <v>8.4600000000000009</v>
          </cell>
          <cell r="I2308">
            <v>8.91</v>
          </cell>
        </row>
        <row r="2309">
          <cell r="A2309">
            <v>108320</v>
          </cell>
          <cell r="B2309">
            <v>0</v>
          </cell>
          <cell r="C2309">
            <v>7.5</v>
          </cell>
          <cell r="D2309">
            <v>0</v>
          </cell>
          <cell r="E2309">
            <v>7.5</v>
          </cell>
          <cell r="F2309">
            <v>7.65</v>
          </cell>
          <cell r="G2309">
            <v>7.86</v>
          </cell>
          <cell r="H2309">
            <v>8.4600000000000009</v>
          </cell>
          <cell r="I2309">
            <v>8.91</v>
          </cell>
        </row>
        <row r="2310">
          <cell r="A2310">
            <v>108330</v>
          </cell>
          <cell r="B2310">
            <v>0</v>
          </cell>
          <cell r="C2310">
            <v>7.5</v>
          </cell>
          <cell r="D2310">
            <v>0</v>
          </cell>
          <cell r="E2310">
            <v>7.5</v>
          </cell>
          <cell r="F2310">
            <v>7.65</v>
          </cell>
          <cell r="G2310">
            <v>7.86</v>
          </cell>
          <cell r="H2310">
            <v>8.4600000000000009</v>
          </cell>
          <cell r="I2310">
            <v>8.91</v>
          </cell>
        </row>
        <row r="2311">
          <cell r="A2311">
            <v>108340</v>
          </cell>
          <cell r="B2311">
            <v>0</v>
          </cell>
          <cell r="C2311">
            <v>7.5</v>
          </cell>
          <cell r="D2311">
            <v>0</v>
          </cell>
          <cell r="E2311">
            <v>7.5</v>
          </cell>
          <cell r="F2311">
            <v>7.65</v>
          </cell>
          <cell r="G2311">
            <v>7.86</v>
          </cell>
          <cell r="H2311">
            <v>8.4600000000000009</v>
          </cell>
          <cell r="I2311">
            <v>8.91</v>
          </cell>
        </row>
        <row r="2312">
          <cell r="A2312">
            <v>108350</v>
          </cell>
          <cell r="B2312">
            <v>0</v>
          </cell>
          <cell r="C2312">
            <v>7.5</v>
          </cell>
          <cell r="D2312">
            <v>0</v>
          </cell>
          <cell r="E2312">
            <v>7.5</v>
          </cell>
          <cell r="F2312">
            <v>7.65</v>
          </cell>
          <cell r="G2312">
            <v>7.86</v>
          </cell>
          <cell r="H2312">
            <v>8.4600000000000009</v>
          </cell>
          <cell r="I2312">
            <v>8.91</v>
          </cell>
        </row>
        <row r="2313">
          <cell r="A2313">
            <v>108360</v>
          </cell>
          <cell r="B2313">
            <v>0</v>
          </cell>
          <cell r="C2313">
            <v>7.5</v>
          </cell>
          <cell r="D2313">
            <v>0</v>
          </cell>
          <cell r="E2313">
            <v>7.5</v>
          </cell>
          <cell r="F2313">
            <v>7.65</v>
          </cell>
          <cell r="G2313">
            <v>7.86</v>
          </cell>
          <cell r="H2313">
            <v>8.4600000000000009</v>
          </cell>
          <cell r="I2313">
            <v>8.91</v>
          </cell>
        </row>
        <row r="2314">
          <cell r="A2314">
            <v>108370</v>
          </cell>
          <cell r="B2314">
            <v>0</v>
          </cell>
          <cell r="C2314">
            <v>7.5</v>
          </cell>
          <cell r="D2314">
            <v>0</v>
          </cell>
          <cell r="E2314">
            <v>7.5</v>
          </cell>
          <cell r="F2314">
            <v>7.65</v>
          </cell>
          <cell r="G2314">
            <v>7.86</v>
          </cell>
          <cell r="H2314">
            <v>8.4600000000000009</v>
          </cell>
          <cell r="I2314">
            <v>8.91</v>
          </cell>
        </row>
        <row r="2315">
          <cell r="A2315">
            <v>108380</v>
          </cell>
          <cell r="B2315">
            <v>0</v>
          </cell>
          <cell r="C2315">
            <v>7.5</v>
          </cell>
          <cell r="D2315">
            <v>0</v>
          </cell>
          <cell r="E2315">
            <v>7.5</v>
          </cell>
          <cell r="F2315">
            <v>7.65</v>
          </cell>
          <cell r="G2315">
            <v>7.86</v>
          </cell>
          <cell r="H2315">
            <v>8.4600000000000009</v>
          </cell>
          <cell r="I2315">
            <v>8.91</v>
          </cell>
        </row>
        <row r="2316">
          <cell r="A2316">
            <v>108390</v>
          </cell>
          <cell r="B2316">
            <v>0</v>
          </cell>
          <cell r="C2316">
            <v>7.5</v>
          </cell>
          <cell r="D2316">
            <v>0</v>
          </cell>
          <cell r="E2316">
            <v>7.5</v>
          </cell>
          <cell r="F2316">
            <v>7.65</v>
          </cell>
          <cell r="G2316">
            <v>7.86</v>
          </cell>
          <cell r="H2316">
            <v>8.4600000000000009</v>
          </cell>
          <cell r="I2316">
            <v>8.91</v>
          </cell>
        </row>
        <row r="2317">
          <cell r="A2317">
            <v>108400</v>
          </cell>
          <cell r="B2317">
            <v>0</v>
          </cell>
          <cell r="C2317">
            <v>7.5</v>
          </cell>
          <cell r="D2317">
            <v>0</v>
          </cell>
          <cell r="E2317">
            <v>7.5</v>
          </cell>
          <cell r="F2317">
            <v>7.65</v>
          </cell>
          <cell r="G2317">
            <v>7.86</v>
          </cell>
          <cell r="H2317">
            <v>8.4600000000000009</v>
          </cell>
          <cell r="I2317">
            <v>8.91</v>
          </cell>
        </row>
        <row r="2318">
          <cell r="A2318">
            <v>108410</v>
          </cell>
          <cell r="B2318">
            <v>0</v>
          </cell>
          <cell r="C2318">
            <v>7.5</v>
          </cell>
          <cell r="D2318">
            <v>0</v>
          </cell>
          <cell r="E2318">
            <v>7.5</v>
          </cell>
          <cell r="F2318">
            <v>7.65</v>
          </cell>
          <cell r="G2318">
            <v>7.86</v>
          </cell>
          <cell r="H2318">
            <v>8.4600000000000009</v>
          </cell>
          <cell r="I2318">
            <v>8.91</v>
          </cell>
        </row>
        <row r="2319">
          <cell r="A2319">
            <v>108420</v>
          </cell>
          <cell r="B2319">
            <v>0</v>
          </cell>
          <cell r="C2319">
            <v>7.5</v>
          </cell>
          <cell r="D2319">
            <v>0</v>
          </cell>
          <cell r="E2319">
            <v>7.5</v>
          </cell>
          <cell r="F2319">
            <v>7.65</v>
          </cell>
          <cell r="G2319">
            <v>7.86</v>
          </cell>
          <cell r="H2319">
            <v>8.4600000000000009</v>
          </cell>
          <cell r="I2319">
            <v>8.91</v>
          </cell>
        </row>
        <row r="2320">
          <cell r="A2320">
            <v>108430</v>
          </cell>
          <cell r="B2320">
            <v>0</v>
          </cell>
          <cell r="C2320">
            <v>7.5</v>
          </cell>
          <cell r="D2320">
            <v>0</v>
          </cell>
          <cell r="E2320">
            <v>7.5</v>
          </cell>
          <cell r="F2320">
            <v>7.65</v>
          </cell>
          <cell r="G2320">
            <v>7.86</v>
          </cell>
          <cell r="H2320">
            <v>8.4600000000000009</v>
          </cell>
          <cell r="I2320">
            <v>8.91</v>
          </cell>
        </row>
        <row r="2321">
          <cell r="A2321">
            <v>108440</v>
          </cell>
          <cell r="B2321">
            <v>0</v>
          </cell>
          <cell r="C2321">
            <v>7.5</v>
          </cell>
          <cell r="D2321">
            <v>0</v>
          </cell>
          <cell r="E2321">
            <v>7.5</v>
          </cell>
          <cell r="F2321">
            <v>7.65</v>
          </cell>
          <cell r="G2321">
            <v>7.86</v>
          </cell>
          <cell r="H2321">
            <v>8.4600000000000009</v>
          </cell>
          <cell r="I2321">
            <v>8.91</v>
          </cell>
        </row>
        <row r="2322">
          <cell r="A2322">
            <v>108450</v>
          </cell>
          <cell r="B2322">
            <v>0</v>
          </cell>
          <cell r="C2322">
            <v>7.5</v>
          </cell>
          <cell r="D2322">
            <v>0</v>
          </cell>
          <cell r="E2322">
            <v>7.5</v>
          </cell>
          <cell r="F2322">
            <v>7.65</v>
          </cell>
          <cell r="G2322">
            <v>7.86</v>
          </cell>
          <cell r="H2322">
            <v>8.4600000000000009</v>
          </cell>
          <cell r="I2322">
            <v>8.91</v>
          </cell>
        </row>
        <row r="2323">
          <cell r="A2323">
            <v>108460</v>
          </cell>
          <cell r="B2323">
            <v>0</v>
          </cell>
          <cell r="C2323">
            <v>7.5</v>
          </cell>
          <cell r="D2323">
            <v>0</v>
          </cell>
          <cell r="E2323">
            <v>7.5</v>
          </cell>
          <cell r="F2323">
            <v>7.65</v>
          </cell>
          <cell r="G2323">
            <v>7.86</v>
          </cell>
          <cell r="H2323">
            <v>8.4600000000000009</v>
          </cell>
          <cell r="I2323">
            <v>8.91</v>
          </cell>
        </row>
        <row r="2324">
          <cell r="A2324">
            <v>108470</v>
          </cell>
          <cell r="B2324">
            <v>0</v>
          </cell>
          <cell r="C2324">
            <v>7.5</v>
          </cell>
          <cell r="D2324">
            <v>0</v>
          </cell>
          <cell r="E2324">
            <v>7.5</v>
          </cell>
          <cell r="F2324">
            <v>7.65</v>
          </cell>
          <cell r="G2324">
            <v>7.86</v>
          </cell>
          <cell r="H2324">
            <v>8.4600000000000009</v>
          </cell>
          <cell r="I2324">
            <v>8.91</v>
          </cell>
        </row>
        <row r="2325">
          <cell r="A2325">
            <v>108480</v>
          </cell>
          <cell r="B2325">
            <v>0</v>
          </cell>
          <cell r="C2325">
            <v>7.5</v>
          </cell>
          <cell r="D2325">
            <v>0</v>
          </cell>
          <cell r="E2325">
            <v>7.5</v>
          </cell>
          <cell r="F2325">
            <v>7.65</v>
          </cell>
          <cell r="G2325">
            <v>7.86</v>
          </cell>
          <cell r="H2325">
            <v>8.4600000000000009</v>
          </cell>
          <cell r="I2325">
            <v>8.91</v>
          </cell>
        </row>
        <row r="2326">
          <cell r="A2326">
            <v>108490</v>
          </cell>
          <cell r="B2326">
            <v>0</v>
          </cell>
          <cell r="C2326">
            <v>7.5</v>
          </cell>
          <cell r="D2326">
            <v>0</v>
          </cell>
          <cell r="E2326">
            <v>7.5</v>
          </cell>
          <cell r="F2326">
            <v>7.65</v>
          </cell>
          <cell r="G2326">
            <v>7.86</v>
          </cell>
          <cell r="H2326">
            <v>8.4600000000000009</v>
          </cell>
          <cell r="I2326">
            <v>8.91</v>
          </cell>
        </row>
        <row r="2327">
          <cell r="A2327">
            <v>108500</v>
          </cell>
          <cell r="B2327">
            <v>0</v>
          </cell>
          <cell r="C2327">
            <v>7.5</v>
          </cell>
          <cell r="D2327">
            <v>0</v>
          </cell>
          <cell r="E2327">
            <v>7.5</v>
          </cell>
          <cell r="F2327">
            <v>7.65</v>
          </cell>
          <cell r="G2327">
            <v>7.86</v>
          </cell>
          <cell r="H2327">
            <v>8.4600000000000009</v>
          </cell>
          <cell r="I2327">
            <v>8.91</v>
          </cell>
        </row>
        <row r="2328">
          <cell r="A2328">
            <v>108510</v>
          </cell>
          <cell r="B2328">
            <v>0</v>
          </cell>
          <cell r="C2328">
            <v>7.5</v>
          </cell>
          <cell r="D2328">
            <v>0</v>
          </cell>
          <cell r="E2328">
            <v>7.5</v>
          </cell>
          <cell r="F2328">
            <v>7.65</v>
          </cell>
          <cell r="G2328">
            <v>7.86</v>
          </cell>
          <cell r="H2328">
            <v>8.4600000000000009</v>
          </cell>
          <cell r="I2328">
            <v>8.91</v>
          </cell>
        </row>
        <row r="2329">
          <cell r="A2329">
            <v>108520</v>
          </cell>
          <cell r="B2329">
            <v>0</v>
          </cell>
          <cell r="C2329">
            <v>7.5</v>
          </cell>
          <cell r="D2329">
            <v>0</v>
          </cell>
          <cell r="E2329">
            <v>7.5</v>
          </cell>
          <cell r="F2329">
            <v>7.65</v>
          </cell>
          <cell r="G2329">
            <v>7.86</v>
          </cell>
          <cell r="H2329">
            <v>8.4600000000000009</v>
          </cell>
          <cell r="I2329">
            <v>8.91</v>
          </cell>
        </row>
        <row r="2330">
          <cell r="A2330">
            <v>108530</v>
          </cell>
          <cell r="B2330">
            <v>0</v>
          </cell>
          <cell r="C2330">
            <v>7.5</v>
          </cell>
          <cell r="D2330">
            <v>0</v>
          </cell>
          <cell r="E2330">
            <v>7.5</v>
          </cell>
          <cell r="F2330">
            <v>7.65</v>
          </cell>
          <cell r="G2330">
            <v>7.86</v>
          </cell>
          <cell r="H2330">
            <v>8.4600000000000009</v>
          </cell>
          <cell r="I2330">
            <v>8.91</v>
          </cell>
        </row>
        <row r="2331">
          <cell r="A2331">
            <v>108540</v>
          </cell>
          <cell r="B2331">
            <v>0</v>
          </cell>
          <cell r="C2331">
            <v>7.5</v>
          </cell>
          <cell r="D2331">
            <v>0</v>
          </cell>
          <cell r="E2331">
            <v>7.5</v>
          </cell>
          <cell r="F2331">
            <v>7.65</v>
          </cell>
          <cell r="G2331">
            <v>7.86</v>
          </cell>
          <cell r="H2331">
            <v>8.4600000000000009</v>
          </cell>
          <cell r="I2331">
            <v>8.91</v>
          </cell>
        </row>
        <row r="2332">
          <cell r="A2332">
            <v>108550</v>
          </cell>
          <cell r="B2332">
            <v>0</v>
          </cell>
          <cell r="C2332">
            <v>7.5</v>
          </cell>
          <cell r="D2332">
            <v>0</v>
          </cell>
          <cell r="E2332">
            <v>7.5</v>
          </cell>
          <cell r="F2332">
            <v>7.65</v>
          </cell>
          <cell r="G2332">
            <v>7.86</v>
          </cell>
          <cell r="H2332">
            <v>8.4600000000000009</v>
          </cell>
          <cell r="I2332">
            <v>8.91</v>
          </cell>
        </row>
        <row r="2333">
          <cell r="A2333">
            <v>108560</v>
          </cell>
          <cell r="B2333">
            <v>0</v>
          </cell>
          <cell r="C2333">
            <v>7.5</v>
          </cell>
          <cell r="D2333">
            <v>0</v>
          </cell>
          <cell r="E2333">
            <v>7.5</v>
          </cell>
          <cell r="F2333">
            <v>7.65</v>
          </cell>
          <cell r="G2333">
            <v>7.86</v>
          </cell>
          <cell r="H2333">
            <v>8.4600000000000009</v>
          </cell>
          <cell r="I2333">
            <v>8.91</v>
          </cell>
        </row>
        <row r="2334">
          <cell r="A2334">
            <v>108570</v>
          </cell>
          <cell r="B2334">
            <v>0</v>
          </cell>
          <cell r="C2334">
            <v>7.5</v>
          </cell>
          <cell r="D2334">
            <v>0</v>
          </cell>
          <cell r="E2334">
            <v>7.5</v>
          </cell>
          <cell r="F2334">
            <v>7.65</v>
          </cell>
          <cell r="G2334">
            <v>7.86</v>
          </cell>
          <cell r="H2334">
            <v>8.4600000000000009</v>
          </cell>
          <cell r="I2334">
            <v>8.91</v>
          </cell>
        </row>
        <row r="2335">
          <cell r="A2335">
            <v>108580</v>
          </cell>
          <cell r="B2335">
            <v>0</v>
          </cell>
          <cell r="C2335">
            <v>7.5</v>
          </cell>
          <cell r="D2335">
            <v>0</v>
          </cell>
          <cell r="E2335">
            <v>7.5</v>
          </cell>
          <cell r="F2335">
            <v>7.65</v>
          </cell>
          <cell r="G2335">
            <v>7.86</v>
          </cell>
          <cell r="H2335">
            <v>8.4600000000000009</v>
          </cell>
          <cell r="I2335">
            <v>8.91</v>
          </cell>
        </row>
        <row r="2336">
          <cell r="A2336">
            <v>108590</v>
          </cell>
          <cell r="B2336">
            <v>0</v>
          </cell>
          <cell r="C2336">
            <v>7.5</v>
          </cell>
          <cell r="D2336">
            <v>0</v>
          </cell>
          <cell r="E2336">
            <v>7.5</v>
          </cell>
          <cell r="F2336">
            <v>7.65</v>
          </cell>
          <cell r="G2336">
            <v>7.86</v>
          </cell>
          <cell r="H2336">
            <v>8.4600000000000009</v>
          </cell>
          <cell r="I2336">
            <v>8.91</v>
          </cell>
        </row>
        <row r="2337">
          <cell r="A2337">
            <v>108600</v>
          </cell>
          <cell r="B2337">
            <v>0</v>
          </cell>
          <cell r="C2337">
            <v>7.5</v>
          </cell>
          <cell r="D2337">
            <v>0</v>
          </cell>
          <cell r="E2337">
            <v>7.5</v>
          </cell>
          <cell r="F2337">
            <v>7.65</v>
          </cell>
          <cell r="G2337">
            <v>7.86</v>
          </cell>
          <cell r="H2337">
            <v>8.4600000000000009</v>
          </cell>
          <cell r="I2337">
            <v>8.91</v>
          </cell>
        </row>
        <row r="2338">
          <cell r="A2338">
            <v>108610</v>
          </cell>
          <cell r="B2338">
            <v>0</v>
          </cell>
          <cell r="C2338">
            <v>7.5</v>
          </cell>
          <cell r="D2338">
            <v>0</v>
          </cell>
          <cell r="E2338">
            <v>7.5</v>
          </cell>
          <cell r="F2338">
            <v>7.65</v>
          </cell>
          <cell r="G2338">
            <v>7.86</v>
          </cell>
          <cell r="H2338">
            <v>8.4600000000000009</v>
          </cell>
          <cell r="I2338">
            <v>8.91</v>
          </cell>
        </row>
        <row r="2339">
          <cell r="A2339">
            <v>108620</v>
          </cell>
          <cell r="B2339">
            <v>0</v>
          </cell>
          <cell r="C2339">
            <v>7.5</v>
          </cell>
          <cell r="D2339">
            <v>0</v>
          </cell>
          <cell r="E2339">
            <v>7.5</v>
          </cell>
          <cell r="F2339">
            <v>7.65</v>
          </cell>
          <cell r="G2339">
            <v>7.86</v>
          </cell>
          <cell r="H2339">
            <v>8.4600000000000009</v>
          </cell>
          <cell r="I2339">
            <v>8.91</v>
          </cell>
        </row>
        <row r="2340">
          <cell r="A2340">
            <v>108630</v>
          </cell>
          <cell r="B2340">
            <v>0</v>
          </cell>
          <cell r="C2340">
            <v>7.5</v>
          </cell>
          <cell r="D2340">
            <v>0</v>
          </cell>
          <cell r="E2340">
            <v>7.5</v>
          </cell>
          <cell r="F2340">
            <v>7.65</v>
          </cell>
          <cell r="G2340">
            <v>7.86</v>
          </cell>
          <cell r="H2340">
            <v>8.4600000000000009</v>
          </cell>
          <cell r="I2340">
            <v>8.91</v>
          </cell>
        </row>
        <row r="2341">
          <cell r="A2341">
            <v>108640</v>
          </cell>
          <cell r="B2341">
            <v>0</v>
          </cell>
          <cell r="C2341">
            <v>7.5</v>
          </cell>
          <cell r="D2341">
            <v>0</v>
          </cell>
          <cell r="E2341">
            <v>7.5</v>
          </cell>
          <cell r="F2341">
            <v>7.65</v>
          </cell>
          <cell r="G2341">
            <v>7.86</v>
          </cell>
          <cell r="H2341">
            <v>8.4600000000000009</v>
          </cell>
          <cell r="I2341">
            <v>8.91</v>
          </cell>
        </row>
        <row r="2342">
          <cell r="A2342">
            <v>108650</v>
          </cell>
          <cell r="B2342">
            <v>0</v>
          </cell>
          <cell r="C2342">
            <v>7.5</v>
          </cell>
          <cell r="D2342">
            <v>0</v>
          </cell>
          <cell r="E2342">
            <v>7.5</v>
          </cell>
          <cell r="F2342">
            <v>7.65</v>
          </cell>
          <cell r="G2342">
            <v>7.86</v>
          </cell>
          <cell r="H2342">
            <v>8.4600000000000009</v>
          </cell>
          <cell r="I2342">
            <v>8.91</v>
          </cell>
        </row>
        <row r="2343">
          <cell r="A2343">
            <v>108660</v>
          </cell>
          <cell r="B2343">
            <v>0</v>
          </cell>
          <cell r="C2343">
            <v>7.5</v>
          </cell>
          <cell r="D2343">
            <v>0</v>
          </cell>
          <cell r="E2343">
            <v>7.5</v>
          </cell>
          <cell r="F2343">
            <v>7.65</v>
          </cell>
          <cell r="G2343">
            <v>7.86</v>
          </cell>
          <cell r="H2343">
            <v>8.4600000000000009</v>
          </cell>
          <cell r="I2343">
            <v>8.91</v>
          </cell>
        </row>
        <row r="2344">
          <cell r="A2344">
            <v>108670</v>
          </cell>
          <cell r="B2344">
            <v>0</v>
          </cell>
          <cell r="C2344">
            <v>7.5</v>
          </cell>
          <cell r="D2344">
            <v>0</v>
          </cell>
          <cell r="E2344">
            <v>7.5</v>
          </cell>
          <cell r="F2344">
            <v>7.65</v>
          </cell>
          <cell r="G2344">
            <v>7.86</v>
          </cell>
          <cell r="H2344">
            <v>8.4600000000000009</v>
          </cell>
          <cell r="I2344">
            <v>8.91</v>
          </cell>
        </row>
        <row r="2345">
          <cell r="A2345">
            <v>108680</v>
          </cell>
          <cell r="B2345">
            <v>0</v>
          </cell>
          <cell r="C2345">
            <v>7.5</v>
          </cell>
          <cell r="D2345">
            <v>0</v>
          </cell>
          <cell r="E2345">
            <v>7.5</v>
          </cell>
          <cell r="F2345">
            <v>7.65</v>
          </cell>
          <cell r="G2345">
            <v>7.86</v>
          </cell>
          <cell r="H2345">
            <v>8.4600000000000009</v>
          </cell>
          <cell r="I2345">
            <v>8.91</v>
          </cell>
        </row>
        <row r="2346">
          <cell r="A2346">
            <v>108690</v>
          </cell>
          <cell r="B2346">
            <v>0</v>
          </cell>
          <cell r="C2346">
            <v>7.5</v>
          </cell>
          <cell r="D2346">
            <v>0</v>
          </cell>
          <cell r="E2346">
            <v>7.5</v>
          </cell>
          <cell r="F2346">
            <v>7.65</v>
          </cell>
          <cell r="G2346">
            <v>7.86</v>
          </cell>
          <cell r="H2346">
            <v>8.4600000000000009</v>
          </cell>
          <cell r="I2346">
            <v>8.91</v>
          </cell>
        </row>
        <row r="2347">
          <cell r="A2347">
            <v>108700</v>
          </cell>
          <cell r="B2347">
            <v>0</v>
          </cell>
          <cell r="C2347">
            <v>7.5</v>
          </cell>
          <cell r="D2347">
            <v>0</v>
          </cell>
          <cell r="E2347">
            <v>7.5</v>
          </cell>
          <cell r="F2347">
            <v>7.65</v>
          </cell>
          <cell r="G2347">
            <v>7.86</v>
          </cell>
          <cell r="H2347">
            <v>8.4600000000000009</v>
          </cell>
          <cell r="I2347">
            <v>8.91</v>
          </cell>
        </row>
        <row r="2348">
          <cell r="A2348">
            <v>108710</v>
          </cell>
          <cell r="B2348">
            <v>0</v>
          </cell>
          <cell r="C2348">
            <v>7.5</v>
          </cell>
          <cell r="D2348">
            <v>0</v>
          </cell>
          <cell r="E2348">
            <v>7.5</v>
          </cell>
          <cell r="F2348">
            <v>7.65</v>
          </cell>
          <cell r="G2348">
            <v>7.86</v>
          </cell>
          <cell r="H2348">
            <v>8.4600000000000009</v>
          </cell>
          <cell r="I2348">
            <v>8.91</v>
          </cell>
        </row>
        <row r="2349">
          <cell r="A2349">
            <v>108720</v>
          </cell>
          <cell r="B2349">
            <v>0</v>
          </cell>
          <cell r="C2349">
            <v>7.5</v>
          </cell>
          <cell r="D2349">
            <v>0</v>
          </cell>
          <cell r="E2349">
            <v>7.5</v>
          </cell>
          <cell r="F2349">
            <v>7.65</v>
          </cell>
          <cell r="G2349">
            <v>7.86</v>
          </cell>
          <cell r="H2349">
            <v>8.4600000000000009</v>
          </cell>
          <cell r="I2349">
            <v>8.91</v>
          </cell>
        </row>
        <row r="2350">
          <cell r="A2350">
            <v>108730</v>
          </cell>
          <cell r="B2350">
            <v>0</v>
          </cell>
          <cell r="C2350">
            <v>7.5</v>
          </cell>
          <cell r="D2350">
            <v>0</v>
          </cell>
          <cell r="E2350">
            <v>7.5</v>
          </cell>
          <cell r="F2350">
            <v>7.65</v>
          </cell>
          <cell r="G2350">
            <v>7.86</v>
          </cell>
          <cell r="H2350">
            <v>8.4600000000000009</v>
          </cell>
          <cell r="I2350">
            <v>8.91</v>
          </cell>
        </row>
        <row r="2351">
          <cell r="A2351">
            <v>108740</v>
          </cell>
          <cell r="B2351">
            <v>0</v>
          </cell>
          <cell r="C2351">
            <v>7.5</v>
          </cell>
          <cell r="D2351">
            <v>0</v>
          </cell>
          <cell r="E2351">
            <v>7.5</v>
          </cell>
          <cell r="F2351">
            <v>7.65</v>
          </cell>
          <cell r="G2351">
            <v>7.86</v>
          </cell>
          <cell r="H2351">
            <v>8.4600000000000009</v>
          </cell>
          <cell r="I2351">
            <v>8.91</v>
          </cell>
        </row>
        <row r="2352">
          <cell r="A2352">
            <v>108750</v>
          </cell>
          <cell r="B2352">
            <v>0</v>
          </cell>
          <cell r="C2352">
            <v>7.5</v>
          </cell>
          <cell r="D2352">
            <v>0</v>
          </cell>
          <cell r="E2352">
            <v>7.5</v>
          </cell>
          <cell r="F2352">
            <v>7.65</v>
          </cell>
          <cell r="G2352">
            <v>7.86</v>
          </cell>
          <cell r="H2352">
            <v>8.4600000000000009</v>
          </cell>
          <cell r="I2352">
            <v>8.91</v>
          </cell>
        </row>
        <row r="2353">
          <cell r="A2353">
            <v>108760</v>
          </cell>
          <cell r="B2353">
            <v>0</v>
          </cell>
          <cell r="C2353">
            <v>7.5</v>
          </cell>
          <cell r="D2353">
            <v>0</v>
          </cell>
          <cell r="E2353">
            <v>7.5</v>
          </cell>
          <cell r="F2353">
            <v>7.65</v>
          </cell>
          <cell r="G2353">
            <v>7.86</v>
          </cell>
          <cell r="H2353">
            <v>8.4600000000000009</v>
          </cell>
          <cell r="I2353">
            <v>8.91</v>
          </cell>
        </row>
        <row r="2354">
          <cell r="A2354">
            <v>108770</v>
          </cell>
          <cell r="B2354">
            <v>0</v>
          </cell>
          <cell r="C2354">
            <v>7.5</v>
          </cell>
          <cell r="D2354">
            <v>0</v>
          </cell>
          <cell r="E2354">
            <v>7.5</v>
          </cell>
          <cell r="F2354">
            <v>7.65</v>
          </cell>
          <cell r="G2354">
            <v>7.86</v>
          </cell>
          <cell r="H2354">
            <v>8.4600000000000009</v>
          </cell>
          <cell r="I2354">
            <v>8.91</v>
          </cell>
        </row>
        <row r="2355">
          <cell r="A2355">
            <v>108780</v>
          </cell>
          <cell r="B2355">
            <v>0</v>
          </cell>
          <cell r="C2355">
            <v>7.5</v>
          </cell>
          <cell r="D2355">
            <v>0</v>
          </cell>
          <cell r="E2355">
            <v>7.5</v>
          </cell>
          <cell r="F2355">
            <v>7.65</v>
          </cell>
          <cell r="G2355">
            <v>7.86</v>
          </cell>
          <cell r="H2355">
            <v>8.4600000000000009</v>
          </cell>
          <cell r="I2355">
            <v>8.91</v>
          </cell>
        </row>
        <row r="2356">
          <cell r="A2356">
            <v>108790</v>
          </cell>
          <cell r="B2356">
            <v>0</v>
          </cell>
          <cell r="C2356">
            <v>7.5</v>
          </cell>
          <cell r="D2356">
            <v>0</v>
          </cell>
          <cell r="E2356">
            <v>7.5</v>
          </cell>
          <cell r="F2356">
            <v>7.65</v>
          </cell>
          <cell r="G2356">
            <v>7.86</v>
          </cell>
          <cell r="H2356">
            <v>8.4600000000000009</v>
          </cell>
          <cell r="I2356">
            <v>8.91</v>
          </cell>
        </row>
        <row r="2357">
          <cell r="A2357">
            <v>108800</v>
          </cell>
          <cell r="B2357">
            <v>0</v>
          </cell>
          <cell r="C2357">
            <v>7.5</v>
          </cell>
          <cell r="D2357">
            <v>0</v>
          </cell>
          <cell r="E2357">
            <v>7.5</v>
          </cell>
          <cell r="F2357">
            <v>7.65</v>
          </cell>
          <cell r="G2357">
            <v>7.86</v>
          </cell>
          <cell r="H2357">
            <v>8.4600000000000009</v>
          </cell>
          <cell r="I2357">
            <v>8.91</v>
          </cell>
        </row>
        <row r="2358">
          <cell r="A2358">
            <v>108810</v>
          </cell>
          <cell r="B2358">
            <v>0</v>
          </cell>
          <cell r="C2358">
            <v>7.5</v>
          </cell>
          <cell r="D2358">
            <v>0</v>
          </cell>
          <cell r="E2358">
            <v>7.5</v>
          </cell>
          <cell r="F2358">
            <v>7.65</v>
          </cell>
          <cell r="G2358">
            <v>7.86</v>
          </cell>
          <cell r="H2358">
            <v>8.4600000000000009</v>
          </cell>
          <cell r="I2358">
            <v>8.91</v>
          </cell>
        </row>
        <row r="2359">
          <cell r="A2359">
            <v>108820</v>
          </cell>
          <cell r="B2359">
            <v>0</v>
          </cell>
          <cell r="C2359">
            <v>7.5</v>
          </cell>
          <cell r="D2359">
            <v>0</v>
          </cell>
          <cell r="E2359">
            <v>7.5</v>
          </cell>
          <cell r="F2359">
            <v>7.65</v>
          </cell>
          <cell r="G2359">
            <v>7.86</v>
          </cell>
          <cell r="H2359">
            <v>8.4600000000000009</v>
          </cell>
          <cell r="I2359">
            <v>8.91</v>
          </cell>
        </row>
        <row r="2360">
          <cell r="A2360">
            <v>108828.48</v>
          </cell>
          <cell r="B2360" t="str">
            <v>BS</v>
          </cell>
          <cell r="C2360">
            <v>7.5</v>
          </cell>
          <cell r="D2360">
            <v>0</v>
          </cell>
          <cell r="E2360">
            <v>7.5</v>
          </cell>
          <cell r="F2360">
            <v>7.65</v>
          </cell>
          <cell r="G2360">
            <v>7.86</v>
          </cell>
          <cell r="H2360">
            <v>8.4600000000000009</v>
          </cell>
          <cell r="I2360">
            <v>8.91</v>
          </cell>
        </row>
        <row r="2361">
          <cell r="A2361">
            <v>108830</v>
          </cell>
          <cell r="B2361">
            <v>0</v>
          </cell>
          <cell r="C2361">
            <v>7.5</v>
          </cell>
          <cell r="D2361">
            <v>0</v>
          </cell>
          <cell r="E2361">
            <v>7.5</v>
          </cell>
          <cell r="F2361">
            <v>7.65</v>
          </cell>
          <cell r="G2361">
            <v>7.86</v>
          </cell>
          <cell r="H2361">
            <v>8.4600000000000009</v>
          </cell>
          <cell r="I2361">
            <v>8.91</v>
          </cell>
        </row>
        <row r="2362">
          <cell r="A2362">
            <v>108840</v>
          </cell>
          <cell r="B2362">
            <v>0</v>
          </cell>
          <cell r="C2362">
            <v>7.5</v>
          </cell>
          <cell r="D2362">
            <v>0</v>
          </cell>
          <cell r="E2362">
            <v>7.5</v>
          </cell>
          <cell r="F2362">
            <v>7.65</v>
          </cell>
          <cell r="G2362">
            <v>7.86</v>
          </cell>
          <cell r="H2362">
            <v>8.4600000000000009</v>
          </cell>
          <cell r="I2362">
            <v>8.91</v>
          </cell>
        </row>
        <row r="2363">
          <cell r="A2363">
            <v>108850</v>
          </cell>
          <cell r="B2363">
            <v>0</v>
          </cell>
          <cell r="C2363">
            <v>7.5</v>
          </cell>
          <cell r="D2363">
            <v>0</v>
          </cell>
          <cell r="E2363">
            <v>7.5</v>
          </cell>
          <cell r="F2363">
            <v>7.65</v>
          </cell>
          <cell r="G2363">
            <v>7.86</v>
          </cell>
          <cell r="H2363">
            <v>8.4600000000000009</v>
          </cell>
          <cell r="I2363">
            <v>8.91</v>
          </cell>
        </row>
        <row r="2364">
          <cell r="A2364">
            <v>108858.48</v>
          </cell>
          <cell r="B2364" t="str">
            <v>PX</v>
          </cell>
          <cell r="C2364">
            <v>7.5</v>
          </cell>
          <cell r="D2364">
            <v>0</v>
          </cell>
          <cell r="E2364">
            <v>7.5</v>
          </cell>
          <cell r="F2364">
            <v>7.65</v>
          </cell>
          <cell r="G2364">
            <v>7.86</v>
          </cell>
          <cell r="H2364">
            <v>8.4600000000000009</v>
          </cell>
          <cell r="I2364">
            <v>8.91</v>
          </cell>
        </row>
        <row r="2365">
          <cell r="A2365">
            <v>108860</v>
          </cell>
          <cell r="B2365">
            <v>0</v>
          </cell>
          <cell r="C2365">
            <v>7.5</v>
          </cell>
          <cell r="D2365">
            <v>0</v>
          </cell>
          <cell r="E2365">
            <v>7.5</v>
          </cell>
          <cell r="F2365">
            <v>7.65</v>
          </cell>
          <cell r="G2365">
            <v>7.86</v>
          </cell>
          <cell r="H2365">
            <v>8.4600000000000009</v>
          </cell>
          <cell r="I2365">
            <v>8.91</v>
          </cell>
        </row>
        <row r="2366">
          <cell r="A2366">
            <v>108870</v>
          </cell>
          <cell r="B2366">
            <v>0</v>
          </cell>
          <cell r="C2366">
            <v>7.5</v>
          </cell>
          <cell r="D2366">
            <v>0.23</v>
          </cell>
          <cell r="E2366">
            <v>7.73</v>
          </cell>
          <cell r="F2366">
            <v>7.8800000000000008</v>
          </cell>
          <cell r="G2366">
            <v>8.0900000000000016</v>
          </cell>
          <cell r="H2366">
            <v>8.6900000000000013</v>
          </cell>
          <cell r="I2366">
            <v>9.14</v>
          </cell>
        </row>
        <row r="2367">
          <cell r="A2367">
            <v>108873.48</v>
          </cell>
          <cell r="B2367" t="str">
            <v>PC</v>
          </cell>
          <cell r="C2367">
            <v>7.5</v>
          </cell>
          <cell r="D2367">
            <v>0.3</v>
          </cell>
          <cell r="E2367">
            <v>7.8</v>
          </cell>
          <cell r="F2367">
            <v>7.95</v>
          </cell>
          <cell r="G2367">
            <v>8.16</v>
          </cell>
          <cell r="H2367">
            <v>8.76</v>
          </cell>
          <cell r="I2367">
            <v>9.2099999999999991</v>
          </cell>
        </row>
        <row r="2368">
          <cell r="A2368">
            <v>108880</v>
          </cell>
          <cell r="B2368">
            <v>0</v>
          </cell>
          <cell r="C2368">
            <v>7.5</v>
          </cell>
          <cell r="D2368">
            <v>0.43</v>
          </cell>
          <cell r="E2368">
            <v>7.93</v>
          </cell>
          <cell r="F2368">
            <v>8.08</v>
          </cell>
          <cell r="G2368">
            <v>8.2900000000000009</v>
          </cell>
          <cell r="H2368">
            <v>8.89</v>
          </cell>
          <cell r="I2368">
            <v>9.34</v>
          </cell>
        </row>
        <row r="2369">
          <cell r="A2369">
            <v>108888.48</v>
          </cell>
          <cell r="B2369" t="str">
            <v>PY - MSE</v>
          </cell>
          <cell r="C2369">
            <v>7.5</v>
          </cell>
          <cell r="D2369">
            <v>0.6</v>
          </cell>
          <cell r="E2369">
            <v>8.1</v>
          </cell>
          <cell r="F2369">
            <v>8.25</v>
          </cell>
          <cell r="G2369">
            <v>8.4600000000000009</v>
          </cell>
          <cell r="H2369">
            <v>9.06</v>
          </cell>
          <cell r="I2369">
            <v>9.51</v>
          </cell>
        </row>
        <row r="2370">
          <cell r="A2370">
            <v>108890</v>
          </cell>
          <cell r="B2370">
            <v>0</v>
          </cell>
          <cell r="C2370">
            <v>7.5</v>
          </cell>
          <cell r="D2370">
            <v>0.6</v>
          </cell>
          <cell r="E2370">
            <v>8.1</v>
          </cell>
          <cell r="F2370">
            <v>8.25</v>
          </cell>
          <cell r="G2370">
            <v>8.4600000000000009</v>
          </cell>
          <cell r="H2370">
            <v>9.06</v>
          </cell>
          <cell r="I2370">
            <v>9.51</v>
          </cell>
        </row>
        <row r="2371">
          <cell r="A2371">
            <v>108900</v>
          </cell>
          <cell r="B2371">
            <v>0</v>
          </cell>
          <cell r="C2371">
            <v>7.5</v>
          </cell>
          <cell r="D2371">
            <v>0.6</v>
          </cell>
          <cell r="E2371">
            <v>8.1</v>
          </cell>
          <cell r="F2371">
            <v>8.25</v>
          </cell>
          <cell r="G2371">
            <v>8.4600000000000009</v>
          </cell>
          <cell r="H2371">
            <v>9.06</v>
          </cell>
          <cell r="I2371">
            <v>9.51</v>
          </cell>
        </row>
        <row r="2372">
          <cell r="A2372">
            <v>108910</v>
          </cell>
          <cell r="B2372">
            <v>0</v>
          </cell>
          <cell r="C2372">
            <v>7.5</v>
          </cell>
          <cell r="D2372">
            <v>0.6</v>
          </cell>
          <cell r="E2372">
            <v>8.1</v>
          </cell>
          <cell r="F2372">
            <v>8.25</v>
          </cell>
          <cell r="G2372">
            <v>8.4600000000000009</v>
          </cell>
          <cell r="H2372">
            <v>9.06</v>
          </cell>
          <cell r="I2372">
            <v>9.51</v>
          </cell>
        </row>
        <row r="2373">
          <cell r="A2373">
            <v>108920</v>
          </cell>
          <cell r="B2373">
            <v>0</v>
          </cell>
          <cell r="C2373">
            <v>7.5</v>
          </cell>
          <cell r="D2373">
            <v>0.6</v>
          </cell>
          <cell r="E2373">
            <v>8.1</v>
          </cell>
          <cell r="F2373">
            <v>8.25</v>
          </cell>
          <cell r="G2373">
            <v>8.4600000000000009</v>
          </cell>
          <cell r="H2373">
            <v>9.06</v>
          </cell>
          <cell r="I2373">
            <v>9.51</v>
          </cell>
        </row>
        <row r="2374">
          <cell r="A2374">
            <v>108930</v>
          </cell>
          <cell r="B2374">
            <v>0</v>
          </cell>
          <cell r="C2374">
            <v>7.5</v>
          </cell>
          <cell r="D2374">
            <v>0.6</v>
          </cell>
          <cell r="E2374">
            <v>8.1</v>
          </cell>
          <cell r="F2374">
            <v>8.25</v>
          </cell>
          <cell r="G2374">
            <v>8.4600000000000009</v>
          </cell>
          <cell r="H2374">
            <v>9.06</v>
          </cell>
          <cell r="I2374">
            <v>9.51</v>
          </cell>
        </row>
        <row r="2375">
          <cell r="A2375">
            <v>108940</v>
          </cell>
          <cell r="B2375">
            <v>0</v>
          </cell>
          <cell r="C2375">
            <v>7.5</v>
          </cell>
          <cell r="D2375">
            <v>0.6</v>
          </cell>
          <cell r="E2375">
            <v>8.1</v>
          </cell>
          <cell r="F2375">
            <v>8.25</v>
          </cell>
          <cell r="G2375">
            <v>8.4600000000000009</v>
          </cell>
          <cell r="H2375">
            <v>9.06</v>
          </cell>
          <cell r="I2375">
            <v>9.51</v>
          </cell>
        </row>
        <row r="2376">
          <cell r="A2376">
            <v>108950</v>
          </cell>
          <cell r="B2376">
            <v>0</v>
          </cell>
          <cell r="C2376">
            <v>7.5</v>
          </cell>
          <cell r="D2376">
            <v>0.6</v>
          </cell>
          <cell r="E2376">
            <v>8.1</v>
          </cell>
          <cell r="F2376">
            <v>8.25</v>
          </cell>
          <cell r="G2376">
            <v>8.4600000000000009</v>
          </cell>
          <cell r="H2376">
            <v>9.06</v>
          </cell>
          <cell r="I2376">
            <v>9.51</v>
          </cell>
        </row>
        <row r="2377">
          <cell r="A2377">
            <v>108960</v>
          </cell>
          <cell r="B2377">
            <v>0</v>
          </cell>
          <cell r="C2377">
            <v>7.5</v>
          </cell>
          <cell r="D2377">
            <v>0.6</v>
          </cell>
          <cell r="E2377">
            <v>8.1</v>
          </cell>
          <cell r="F2377">
            <v>8.25</v>
          </cell>
          <cell r="G2377">
            <v>8.4600000000000009</v>
          </cell>
          <cell r="H2377">
            <v>9.06</v>
          </cell>
          <cell r="I2377">
            <v>9.51</v>
          </cell>
        </row>
        <row r="2378">
          <cell r="A2378">
            <v>108970</v>
          </cell>
          <cell r="B2378">
            <v>0</v>
          </cell>
          <cell r="C2378">
            <v>7.5</v>
          </cell>
          <cell r="D2378">
            <v>0.6</v>
          </cell>
          <cell r="E2378">
            <v>8.1</v>
          </cell>
          <cell r="F2378">
            <v>8.25</v>
          </cell>
          <cell r="G2378">
            <v>8.4600000000000009</v>
          </cell>
          <cell r="H2378">
            <v>9.06</v>
          </cell>
          <cell r="I2378">
            <v>9.51</v>
          </cell>
        </row>
        <row r="2379">
          <cell r="A2379">
            <v>108980</v>
          </cell>
          <cell r="B2379">
            <v>0</v>
          </cell>
          <cell r="C2379">
            <v>7.5</v>
          </cell>
          <cell r="D2379">
            <v>0.6</v>
          </cell>
          <cell r="E2379">
            <v>8.1</v>
          </cell>
          <cell r="F2379">
            <v>8.25</v>
          </cell>
          <cell r="G2379">
            <v>8.4600000000000009</v>
          </cell>
          <cell r="H2379">
            <v>9.06</v>
          </cell>
          <cell r="I2379">
            <v>9.51</v>
          </cell>
        </row>
        <row r="2380">
          <cell r="A2380">
            <v>108990</v>
          </cell>
          <cell r="B2380">
            <v>0</v>
          </cell>
          <cell r="C2380">
            <v>7.5</v>
          </cell>
          <cell r="D2380">
            <v>0.6</v>
          </cell>
          <cell r="E2380">
            <v>8.1</v>
          </cell>
          <cell r="F2380">
            <v>8.25</v>
          </cell>
          <cell r="G2380">
            <v>8.4600000000000009</v>
          </cell>
          <cell r="H2380">
            <v>9.06</v>
          </cell>
          <cell r="I2380">
            <v>9.51</v>
          </cell>
        </row>
        <row r="2381">
          <cell r="A2381">
            <v>109000</v>
          </cell>
          <cell r="B2381">
            <v>0</v>
          </cell>
          <cell r="C2381">
            <v>7.5</v>
          </cell>
          <cell r="D2381">
            <v>0.6</v>
          </cell>
          <cell r="E2381">
            <v>8.1</v>
          </cell>
          <cell r="F2381">
            <v>8.25</v>
          </cell>
          <cell r="G2381">
            <v>8.4600000000000009</v>
          </cell>
          <cell r="H2381">
            <v>9.06</v>
          </cell>
          <cell r="I2381">
            <v>9.51</v>
          </cell>
        </row>
        <row r="2400">
          <cell r="A2400">
            <v>109000</v>
          </cell>
          <cell r="B2400">
            <v>0</v>
          </cell>
          <cell r="C2400">
            <v>7.5</v>
          </cell>
          <cell r="D2400">
            <v>0.6</v>
          </cell>
          <cell r="E2400">
            <v>8.1</v>
          </cell>
          <cell r="F2400">
            <v>8.25</v>
          </cell>
          <cell r="G2400">
            <v>8.4600000000000009</v>
          </cell>
          <cell r="H2400">
            <v>9.06</v>
          </cell>
          <cell r="I2400">
            <v>9.51</v>
          </cell>
        </row>
        <row r="2401">
          <cell r="A2401">
            <v>109010</v>
          </cell>
          <cell r="B2401">
            <v>0</v>
          </cell>
          <cell r="C2401">
            <v>7.5</v>
          </cell>
          <cell r="D2401">
            <v>0.6</v>
          </cell>
          <cell r="E2401">
            <v>8.1</v>
          </cell>
          <cell r="F2401">
            <v>8.25</v>
          </cell>
          <cell r="G2401">
            <v>8.4600000000000009</v>
          </cell>
          <cell r="H2401">
            <v>9.06</v>
          </cell>
          <cell r="I2401">
            <v>9.51</v>
          </cell>
        </row>
        <row r="2402">
          <cell r="A2402">
            <v>109017.41</v>
          </cell>
          <cell r="B2402" t="str">
            <v>PY - MSE</v>
          </cell>
          <cell r="C2402">
            <v>7.5</v>
          </cell>
          <cell r="D2402">
            <v>0.6</v>
          </cell>
          <cell r="E2402">
            <v>8.1</v>
          </cell>
          <cell r="F2402">
            <v>8.25</v>
          </cell>
          <cell r="G2402">
            <v>8.4600000000000009</v>
          </cell>
          <cell r="H2402">
            <v>9.06</v>
          </cell>
          <cell r="I2402">
            <v>9.51</v>
          </cell>
        </row>
        <row r="2403">
          <cell r="A2403">
            <v>109020</v>
          </cell>
          <cell r="B2403">
            <v>0</v>
          </cell>
          <cell r="C2403">
            <v>7.5</v>
          </cell>
          <cell r="D2403">
            <v>0.54</v>
          </cell>
          <cell r="E2403">
            <v>8.0399999999999991</v>
          </cell>
          <cell r="F2403">
            <v>8.19</v>
          </cell>
          <cell r="G2403">
            <v>8.4</v>
          </cell>
          <cell r="H2403">
            <v>9</v>
          </cell>
          <cell r="I2403">
            <v>9.4499999999999993</v>
          </cell>
        </row>
        <row r="2404">
          <cell r="A2404">
            <v>109030</v>
          </cell>
          <cell r="B2404">
            <v>0</v>
          </cell>
          <cell r="C2404">
            <v>7.5</v>
          </cell>
          <cell r="D2404">
            <v>0.34</v>
          </cell>
          <cell r="E2404">
            <v>7.84</v>
          </cell>
          <cell r="F2404">
            <v>7.99</v>
          </cell>
          <cell r="G2404">
            <v>8.2000000000000011</v>
          </cell>
          <cell r="H2404">
            <v>8.8000000000000007</v>
          </cell>
          <cell r="I2404">
            <v>9.25</v>
          </cell>
        </row>
        <row r="2405">
          <cell r="A2405">
            <v>109032.41</v>
          </cell>
          <cell r="B2405" t="str">
            <v>PT</v>
          </cell>
          <cell r="C2405">
            <v>7.5</v>
          </cell>
          <cell r="D2405">
            <v>0.3</v>
          </cell>
          <cell r="E2405">
            <v>7.8</v>
          </cell>
          <cell r="F2405">
            <v>7.95</v>
          </cell>
          <cell r="G2405">
            <v>8.16</v>
          </cell>
          <cell r="H2405">
            <v>8.76</v>
          </cell>
          <cell r="I2405">
            <v>9.2099999999999991</v>
          </cell>
        </row>
        <row r="2406">
          <cell r="A2406">
            <v>109040</v>
          </cell>
          <cell r="B2406">
            <v>0</v>
          </cell>
          <cell r="C2406">
            <v>7.5</v>
          </cell>
          <cell r="D2406">
            <v>0.14000000000000001</v>
          </cell>
          <cell r="E2406">
            <v>7.64</v>
          </cell>
          <cell r="F2406">
            <v>7.79</v>
          </cell>
          <cell r="G2406">
            <v>8</v>
          </cell>
          <cell r="H2406">
            <v>8.6</v>
          </cell>
          <cell r="I2406">
            <v>9.0499999999999989</v>
          </cell>
        </row>
        <row r="2407">
          <cell r="A2407">
            <v>109047.41</v>
          </cell>
          <cell r="B2407" t="str">
            <v>PX</v>
          </cell>
          <cell r="C2407">
            <v>7.5</v>
          </cell>
          <cell r="D2407">
            <v>0</v>
          </cell>
          <cell r="E2407">
            <v>7.5</v>
          </cell>
          <cell r="F2407">
            <v>7.65</v>
          </cell>
          <cell r="G2407">
            <v>7.86</v>
          </cell>
          <cell r="H2407">
            <v>8.4600000000000009</v>
          </cell>
          <cell r="I2407">
            <v>8.91</v>
          </cell>
        </row>
        <row r="2408">
          <cell r="A2408">
            <v>109050</v>
          </cell>
          <cell r="B2408">
            <v>0</v>
          </cell>
          <cell r="C2408">
            <v>7.5</v>
          </cell>
          <cell r="D2408">
            <v>0</v>
          </cell>
          <cell r="E2408">
            <v>7.5</v>
          </cell>
          <cell r="F2408">
            <v>7.65</v>
          </cell>
          <cell r="G2408">
            <v>7.86</v>
          </cell>
          <cell r="H2408">
            <v>8.4600000000000009</v>
          </cell>
          <cell r="I2408">
            <v>8.91</v>
          </cell>
        </row>
        <row r="2409">
          <cell r="A2409">
            <v>109060</v>
          </cell>
          <cell r="B2409">
            <v>0</v>
          </cell>
          <cell r="C2409">
            <v>7.5</v>
          </cell>
          <cell r="D2409">
            <v>0</v>
          </cell>
          <cell r="E2409">
            <v>7.5</v>
          </cell>
          <cell r="F2409">
            <v>7.65</v>
          </cell>
          <cell r="G2409">
            <v>7.86</v>
          </cell>
          <cell r="H2409">
            <v>8.4600000000000009</v>
          </cell>
          <cell r="I2409">
            <v>8.91</v>
          </cell>
        </row>
        <row r="2410">
          <cell r="A2410">
            <v>109070</v>
          </cell>
          <cell r="B2410">
            <v>0</v>
          </cell>
          <cell r="C2410">
            <v>7.5</v>
          </cell>
          <cell r="D2410">
            <v>0</v>
          </cell>
          <cell r="E2410">
            <v>7.5</v>
          </cell>
          <cell r="F2410">
            <v>7.65</v>
          </cell>
          <cell r="G2410">
            <v>7.86</v>
          </cell>
          <cell r="H2410">
            <v>8.4600000000000009</v>
          </cell>
          <cell r="I2410">
            <v>8.91</v>
          </cell>
        </row>
        <row r="2411">
          <cell r="A2411">
            <v>109077.41</v>
          </cell>
          <cell r="B2411" t="str">
            <v>BS</v>
          </cell>
          <cell r="C2411">
            <v>7.5</v>
          </cell>
          <cell r="D2411">
            <v>0</v>
          </cell>
          <cell r="E2411">
            <v>7.5</v>
          </cell>
          <cell r="F2411">
            <v>7.65</v>
          </cell>
          <cell r="G2411">
            <v>7.86</v>
          </cell>
          <cell r="H2411">
            <v>8.4600000000000009</v>
          </cell>
          <cell r="I2411">
            <v>8.91</v>
          </cell>
        </row>
        <row r="2412">
          <cell r="A2412">
            <v>109080</v>
          </cell>
          <cell r="B2412">
            <v>0</v>
          </cell>
          <cell r="C2412">
            <v>7.5</v>
          </cell>
          <cell r="D2412">
            <v>0</v>
          </cell>
          <cell r="E2412">
            <v>7.5</v>
          </cell>
          <cell r="F2412">
            <v>7.65</v>
          </cell>
          <cell r="G2412">
            <v>7.86</v>
          </cell>
          <cell r="H2412">
            <v>8.4600000000000009</v>
          </cell>
          <cell r="I2412">
            <v>8.91</v>
          </cell>
        </row>
        <row r="2413">
          <cell r="A2413">
            <v>109090</v>
          </cell>
          <cell r="B2413">
            <v>0</v>
          </cell>
          <cell r="C2413">
            <v>7.5</v>
          </cell>
          <cell r="D2413">
            <v>0</v>
          </cell>
          <cell r="E2413">
            <v>7.5</v>
          </cell>
          <cell r="F2413">
            <v>7.65</v>
          </cell>
          <cell r="G2413">
            <v>7.86</v>
          </cell>
          <cell r="H2413">
            <v>8.4600000000000009</v>
          </cell>
          <cell r="I2413">
            <v>8.91</v>
          </cell>
        </row>
        <row r="2414">
          <cell r="A2414">
            <v>109100</v>
          </cell>
          <cell r="B2414">
            <v>0</v>
          </cell>
          <cell r="C2414">
            <v>7.5</v>
          </cell>
          <cell r="D2414">
            <v>0</v>
          </cell>
          <cell r="E2414">
            <v>7.5</v>
          </cell>
          <cell r="F2414">
            <v>7.65</v>
          </cell>
          <cell r="G2414">
            <v>7.86</v>
          </cell>
          <cell r="H2414">
            <v>8.4600000000000009</v>
          </cell>
          <cell r="I2414">
            <v>8.91</v>
          </cell>
        </row>
        <row r="2415">
          <cell r="A2415">
            <v>109110</v>
          </cell>
          <cell r="B2415">
            <v>0</v>
          </cell>
          <cell r="C2415">
            <v>7.5</v>
          </cell>
          <cell r="D2415">
            <v>0</v>
          </cell>
          <cell r="E2415">
            <v>7.5</v>
          </cell>
          <cell r="F2415">
            <v>7.65</v>
          </cell>
          <cell r="G2415">
            <v>7.86</v>
          </cell>
          <cell r="H2415">
            <v>8.4600000000000009</v>
          </cell>
          <cell r="I2415">
            <v>8.91</v>
          </cell>
        </row>
        <row r="2416">
          <cell r="A2416">
            <v>109120</v>
          </cell>
          <cell r="B2416">
            <v>0</v>
          </cell>
          <cell r="C2416">
            <v>7.5</v>
          </cell>
          <cell r="D2416">
            <v>0</v>
          </cell>
          <cell r="E2416">
            <v>7.5</v>
          </cell>
          <cell r="F2416">
            <v>7.65</v>
          </cell>
          <cell r="G2416">
            <v>7.86</v>
          </cell>
          <cell r="H2416">
            <v>8.4600000000000009</v>
          </cell>
          <cell r="I2416">
            <v>8.91</v>
          </cell>
        </row>
        <row r="2417">
          <cell r="A2417">
            <v>109130</v>
          </cell>
          <cell r="B2417">
            <v>0</v>
          </cell>
          <cell r="C2417">
            <v>7.5</v>
          </cell>
          <cell r="D2417">
            <v>0</v>
          </cell>
          <cell r="E2417">
            <v>7.5</v>
          </cell>
          <cell r="F2417">
            <v>7.65</v>
          </cell>
          <cell r="G2417">
            <v>7.86</v>
          </cell>
          <cell r="H2417">
            <v>8.4600000000000009</v>
          </cell>
          <cell r="I2417">
            <v>8.91</v>
          </cell>
        </row>
        <row r="2418">
          <cell r="A2418">
            <v>109140</v>
          </cell>
          <cell r="B2418">
            <v>0</v>
          </cell>
          <cell r="C2418">
            <v>7.5</v>
          </cell>
          <cell r="D2418">
            <v>0</v>
          </cell>
          <cell r="E2418">
            <v>7.5</v>
          </cell>
          <cell r="F2418">
            <v>7.65</v>
          </cell>
          <cell r="G2418">
            <v>7.86</v>
          </cell>
          <cell r="H2418">
            <v>8.4600000000000009</v>
          </cell>
          <cell r="I2418">
            <v>8.91</v>
          </cell>
        </row>
        <row r="2419">
          <cell r="A2419">
            <v>109150</v>
          </cell>
          <cell r="B2419">
            <v>0</v>
          </cell>
          <cell r="C2419">
            <v>7.5</v>
          </cell>
          <cell r="D2419">
            <v>0</v>
          </cell>
          <cell r="E2419">
            <v>7.5</v>
          </cell>
          <cell r="F2419">
            <v>7.65</v>
          </cell>
          <cell r="G2419">
            <v>7.86</v>
          </cell>
          <cell r="H2419">
            <v>8.4600000000000009</v>
          </cell>
          <cell r="I2419">
            <v>8.91</v>
          </cell>
        </row>
        <row r="2420">
          <cell r="A2420">
            <v>109160</v>
          </cell>
          <cell r="B2420">
            <v>0</v>
          </cell>
          <cell r="C2420">
            <v>7.5</v>
          </cell>
          <cell r="D2420">
            <v>0</v>
          </cell>
          <cell r="E2420">
            <v>7.5</v>
          </cell>
          <cell r="F2420">
            <v>7.65</v>
          </cell>
          <cell r="G2420">
            <v>7.86</v>
          </cell>
          <cell r="H2420">
            <v>8.4600000000000009</v>
          </cell>
          <cell r="I2420">
            <v>8.91</v>
          </cell>
        </row>
        <row r="2421">
          <cell r="A2421">
            <v>109170</v>
          </cell>
          <cell r="B2421">
            <v>0</v>
          </cell>
          <cell r="C2421">
            <v>7.5</v>
          </cell>
          <cell r="D2421">
            <v>0</v>
          </cell>
          <cell r="E2421">
            <v>7.5</v>
          </cell>
          <cell r="F2421">
            <v>7.65</v>
          </cell>
          <cell r="G2421">
            <v>7.86</v>
          </cell>
          <cell r="H2421">
            <v>8.4600000000000009</v>
          </cell>
          <cell r="I2421">
            <v>8.91</v>
          </cell>
        </row>
        <row r="2422">
          <cell r="A2422">
            <v>109180</v>
          </cell>
          <cell r="B2422">
            <v>0</v>
          </cell>
          <cell r="C2422">
            <v>7.5</v>
          </cell>
          <cell r="D2422">
            <v>0</v>
          </cell>
          <cell r="E2422">
            <v>7.5</v>
          </cell>
          <cell r="F2422">
            <v>7.65</v>
          </cell>
          <cell r="G2422">
            <v>7.86</v>
          </cell>
          <cell r="H2422">
            <v>8.4600000000000009</v>
          </cell>
          <cell r="I2422">
            <v>8.91</v>
          </cell>
        </row>
        <row r="2423">
          <cell r="A2423">
            <v>109190</v>
          </cell>
          <cell r="B2423">
            <v>0</v>
          </cell>
          <cell r="C2423">
            <v>7.5</v>
          </cell>
          <cell r="D2423">
            <v>0</v>
          </cell>
          <cell r="E2423">
            <v>7.5</v>
          </cell>
          <cell r="F2423">
            <v>7.65</v>
          </cell>
          <cell r="G2423">
            <v>7.86</v>
          </cell>
          <cell r="H2423">
            <v>8.4600000000000009</v>
          </cell>
          <cell r="I2423">
            <v>8.91</v>
          </cell>
        </row>
        <row r="2424">
          <cell r="A2424">
            <v>109200</v>
          </cell>
          <cell r="B2424">
            <v>0</v>
          </cell>
          <cell r="C2424">
            <v>7.5</v>
          </cell>
          <cell r="D2424">
            <v>0</v>
          </cell>
          <cell r="E2424">
            <v>7.5</v>
          </cell>
          <cell r="F2424">
            <v>7.65</v>
          </cell>
          <cell r="G2424">
            <v>7.86</v>
          </cell>
          <cell r="H2424">
            <v>8.4600000000000009</v>
          </cell>
          <cell r="I2424">
            <v>8.91</v>
          </cell>
        </row>
        <row r="2425">
          <cell r="A2425">
            <v>109210</v>
          </cell>
          <cell r="B2425">
            <v>0</v>
          </cell>
          <cell r="C2425">
            <v>7.5</v>
          </cell>
          <cell r="D2425">
            <v>0</v>
          </cell>
          <cell r="E2425">
            <v>7.5</v>
          </cell>
          <cell r="F2425">
            <v>7.65</v>
          </cell>
          <cell r="G2425">
            <v>7.86</v>
          </cell>
          <cell r="H2425">
            <v>8.4600000000000009</v>
          </cell>
          <cell r="I2425">
            <v>8.91</v>
          </cell>
        </row>
        <row r="2426">
          <cell r="A2426">
            <v>109220</v>
          </cell>
          <cell r="B2426">
            <v>0</v>
          </cell>
          <cell r="C2426">
            <v>7.5</v>
          </cell>
          <cell r="D2426">
            <v>0</v>
          </cell>
          <cell r="E2426">
            <v>7.5</v>
          </cell>
          <cell r="F2426">
            <v>7.65</v>
          </cell>
          <cell r="G2426">
            <v>7.86</v>
          </cell>
          <cell r="H2426">
            <v>8.4600000000000009</v>
          </cell>
          <cell r="I2426">
            <v>8.91</v>
          </cell>
        </row>
        <row r="2427">
          <cell r="A2427">
            <v>109230</v>
          </cell>
          <cell r="B2427">
            <v>0</v>
          </cell>
          <cell r="C2427">
            <v>7.5</v>
          </cell>
          <cell r="D2427">
            <v>0</v>
          </cell>
          <cell r="E2427">
            <v>7.5</v>
          </cell>
          <cell r="F2427">
            <v>7.65</v>
          </cell>
          <cell r="G2427">
            <v>7.86</v>
          </cell>
          <cell r="H2427">
            <v>8.4600000000000009</v>
          </cell>
          <cell r="I2427">
            <v>8.91</v>
          </cell>
        </row>
        <row r="2428">
          <cell r="A2428">
            <v>109240</v>
          </cell>
          <cell r="B2428">
            <v>0</v>
          </cell>
          <cell r="C2428">
            <v>7.5</v>
          </cell>
          <cell r="D2428">
            <v>0</v>
          </cell>
          <cell r="E2428">
            <v>7.5</v>
          </cell>
          <cell r="F2428">
            <v>7.65</v>
          </cell>
          <cell r="G2428">
            <v>7.86</v>
          </cell>
          <cell r="H2428">
            <v>8.4600000000000009</v>
          </cell>
          <cell r="I2428">
            <v>8.91</v>
          </cell>
        </row>
        <row r="2429">
          <cell r="A2429">
            <v>109250</v>
          </cell>
          <cell r="B2429">
            <v>0</v>
          </cell>
          <cell r="C2429">
            <v>7.5</v>
          </cell>
          <cell r="D2429">
            <v>0</v>
          </cell>
          <cell r="E2429">
            <v>7.5</v>
          </cell>
          <cell r="F2429">
            <v>7.65</v>
          </cell>
          <cell r="G2429">
            <v>7.86</v>
          </cell>
          <cell r="H2429">
            <v>8.4600000000000009</v>
          </cell>
          <cell r="I2429">
            <v>8.91</v>
          </cell>
        </row>
        <row r="2430">
          <cell r="A2430">
            <v>109260</v>
          </cell>
          <cell r="B2430">
            <v>0</v>
          </cell>
          <cell r="C2430">
            <v>7.5</v>
          </cell>
          <cell r="D2430">
            <v>0</v>
          </cell>
          <cell r="E2430">
            <v>7.5</v>
          </cell>
          <cell r="F2430">
            <v>7.65</v>
          </cell>
          <cell r="G2430">
            <v>7.86</v>
          </cell>
          <cell r="H2430">
            <v>8.4600000000000009</v>
          </cell>
          <cell r="I2430">
            <v>8.91</v>
          </cell>
        </row>
        <row r="2431">
          <cell r="A2431">
            <v>109270</v>
          </cell>
          <cell r="B2431">
            <v>0</v>
          </cell>
          <cell r="C2431">
            <v>7.5</v>
          </cell>
          <cell r="D2431">
            <v>0</v>
          </cell>
          <cell r="E2431">
            <v>7.5</v>
          </cell>
          <cell r="F2431">
            <v>7.65</v>
          </cell>
          <cell r="G2431">
            <v>7.86</v>
          </cell>
          <cell r="H2431">
            <v>8.4600000000000009</v>
          </cell>
          <cell r="I2431">
            <v>8.91</v>
          </cell>
        </row>
        <row r="2432">
          <cell r="A2432">
            <v>109280</v>
          </cell>
          <cell r="B2432">
            <v>0</v>
          </cell>
          <cell r="C2432">
            <v>7.5</v>
          </cell>
          <cell r="D2432">
            <v>0</v>
          </cell>
          <cell r="E2432">
            <v>7.5</v>
          </cell>
          <cell r="F2432">
            <v>7.65</v>
          </cell>
          <cell r="G2432">
            <v>7.86</v>
          </cell>
          <cell r="H2432">
            <v>8.4600000000000009</v>
          </cell>
          <cell r="I2432">
            <v>8.91</v>
          </cell>
        </row>
        <row r="2433">
          <cell r="A2433">
            <v>109281.03</v>
          </cell>
          <cell r="B2433" t="str">
            <v>BS</v>
          </cell>
          <cell r="C2433">
            <v>7.5</v>
          </cell>
          <cell r="D2433">
            <v>0</v>
          </cell>
          <cell r="E2433">
            <v>7.5</v>
          </cell>
          <cell r="F2433">
            <v>7.65</v>
          </cell>
          <cell r="G2433">
            <v>7.86</v>
          </cell>
          <cell r="H2433">
            <v>8.4600000000000009</v>
          </cell>
          <cell r="I2433">
            <v>8.91</v>
          </cell>
        </row>
        <row r="2434">
          <cell r="A2434">
            <v>109290</v>
          </cell>
          <cell r="B2434">
            <v>0</v>
          </cell>
          <cell r="C2434">
            <v>7.5</v>
          </cell>
          <cell r="D2434">
            <v>0</v>
          </cell>
          <cell r="E2434">
            <v>7.5</v>
          </cell>
          <cell r="F2434">
            <v>7.65</v>
          </cell>
          <cell r="G2434">
            <v>7.86</v>
          </cell>
          <cell r="H2434">
            <v>8.4600000000000009</v>
          </cell>
          <cell r="I2434">
            <v>8.91</v>
          </cell>
        </row>
        <row r="2435">
          <cell r="A2435">
            <v>109300</v>
          </cell>
          <cell r="B2435">
            <v>0</v>
          </cell>
          <cell r="C2435">
            <v>7.5</v>
          </cell>
          <cell r="D2435">
            <v>0</v>
          </cell>
          <cell r="E2435">
            <v>7.5</v>
          </cell>
          <cell r="F2435">
            <v>7.65</v>
          </cell>
          <cell r="G2435">
            <v>7.86</v>
          </cell>
          <cell r="H2435">
            <v>8.4600000000000009</v>
          </cell>
          <cell r="I2435">
            <v>8.91</v>
          </cell>
        </row>
        <row r="2436">
          <cell r="A2436">
            <v>109310</v>
          </cell>
          <cell r="B2436">
            <v>0</v>
          </cell>
          <cell r="C2436">
            <v>7.5</v>
          </cell>
          <cell r="D2436">
            <v>0</v>
          </cell>
          <cell r="E2436">
            <v>7.5</v>
          </cell>
          <cell r="F2436">
            <v>7.65</v>
          </cell>
          <cell r="G2436">
            <v>7.86</v>
          </cell>
          <cell r="H2436">
            <v>8.4600000000000009</v>
          </cell>
          <cell r="I2436">
            <v>8.91</v>
          </cell>
        </row>
        <row r="2437">
          <cell r="A2437">
            <v>109311.03</v>
          </cell>
          <cell r="B2437" t="str">
            <v>PX</v>
          </cell>
          <cell r="C2437">
            <v>7.5</v>
          </cell>
          <cell r="D2437">
            <v>0</v>
          </cell>
          <cell r="E2437">
            <v>7.5</v>
          </cell>
          <cell r="F2437">
            <v>7.65</v>
          </cell>
          <cell r="G2437">
            <v>7.86</v>
          </cell>
          <cell r="H2437">
            <v>8.4600000000000009</v>
          </cell>
          <cell r="I2437">
            <v>8.91</v>
          </cell>
        </row>
        <row r="2438">
          <cell r="A2438">
            <v>109320</v>
          </cell>
          <cell r="B2438">
            <v>0</v>
          </cell>
          <cell r="C2438">
            <v>7.5</v>
          </cell>
          <cell r="D2438">
            <v>0.17</v>
          </cell>
          <cell r="E2438">
            <v>7.67</v>
          </cell>
          <cell r="F2438">
            <v>7.82</v>
          </cell>
          <cell r="G2438">
            <v>8.0300000000000011</v>
          </cell>
          <cell r="H2438">
            <v>8.6300000000000008</v>
          </cell>
          <cell r="I2438">
            <v>9.08</v>
          </cell>
        </row>
        <row r="2439">
          <cell r="A2439">
            <v>109326.03</v>
          </cell>
          <cell r="B2439" t="str">
            <v>PC</v>
          </cell>
          <cell r="C2439">
            <v>7.5</v>
          </cell>
          <cell r="D2439">
            <v>0.3</v>
          </cell>
          <cell r="E2439">
            <v>7.8</v>
          </cell>
          <cell r="F2439">
            <v>7.95</v>
          </cell>
          <cell r="G2439">
            <v>8.16</v>
          </cell>
          <cell r="H2439">
            <v>8.76</v>
          </cell>
          <cell r="I2439">
            <v>9.2099999999999991</v>
          </cell>
        </row>
        <row r="2440">
          <cell r="A2440">
            <v>109330</v>
          </cell>
          <cell r="B2440">
            <v>0</v>
          </cell>
          <cell r="C2440">
            <v>7.5</v>
          </cell>
          <cell r="D2440">
            <v>0.37</v>
          </cell>
          <cell r="E2440">
            <v>7.87</v>
          </cell>
          <cell r="F2440">
            <v>8.02</v>
          </cell>
          <cell r="G2440">
            <v>8.23</v>
          </cell>
          <cell r="H2440">
            <v>8.83</v>
          </cell>
          <cell r="I2440">
            <v>9.2799999999999994</v>
          </cell>
        </row>
        <row r="2441">
          <cell r="A2441">
            <v>109340</v>
          </cell>
          <cell r="B2441">
            <v>0</v>
          </cell>
          <cell r="C2441">
            <v>7.5</v>
          </cell>
          <cell r="D2441">
            <v>0.56999999999999995</v>
          </cell>
          <cell r="E2441">
            <v>8.07</v>
          </cell>
          <cell r="F2441">
            <v>8.2200000000000006</v>
          </cell>
          <cell r="G2441">
            <v>8.4300000000000015</v>
          </cell>
          <cell r="H2441">
            <v>9.0300000000000011</v>
          </cell>
          <cell r="I2441">
            <v>9.48</v>
          </cell>
        </row>
        <row r="2442">
          <cell r="A2442">
            <v>109341.03</v>
          </cell>
          <cell r="B2442" t="str">
            <v>PY - MSE</v>
          </cell>
          <cell r="C2442">
            <v>7.5</v>
          </cell>
          <cell r="D2442">
            <v>0.6</v>
          </cell>
          <cell r="E2442">
            <v>8.1</v>
          </cell>
          <cell r="F2442">
            <v>8.25</v>
          </cell>
          <cell r="G2442">
            <v>8.4600000000000009</v>
          </cell>
          <cell r="H2442">
            <v>9.06</v>
          </cell>
          <cell r="I2442">
            <v>9.51</v>
          </cell>
        </row>
        <row r="2443">
          <cell r="A2443">
            <v>109350</v>
          </cell>
          <cell r="B2443">
            <v>0</v>
          </cell>
          <cell r="C2443">
            <v>7.5</v>
          </cell>
          <cell r="D2443">
            <v>0.6</v>
          </cell>
          <cell r="E2443">
            <v>8.1</v>
          </cell>
          <cell r="F2443">
            <v>8.25</v>
          </cell>
          <cell r="G2443">
            <v>8.4600000000000009</v>
          </cell>
          <cell r="H2443">
            <v>9.06</v>
          </cell>
          <cell r="I2443">
            <v>9.51</v>
          </cell>
        </row>
        <row r="2444">
          <cell r="A2444">
            <v>109360</v>
          </cell>
          <cell r="B2444">
            <v>0</v>
          </cell>
          <cell r="C2444">
            <v>7.5</v>
          </cell>
          <cell r="D2444">
            <v>0.6</v>
          </cell>
          <cell r="E2444">
            <v>8.1</v>
          </cell>
          <cell r="F2444">
            <v>8.25</v>
          </cell>
          <cell r="G2444">
            <v>8.4600000000000009</v>
          </cell>
          <cell r="H2444">
            <v>9.06</v>
          </cell>
          <cell r="I2444">
            <v>9.51</v>
          </cell>
        </row>
        <row r="2445">
          <cell r="A2445">
            <v>109370</v>
          </cell>
          <cell r="B2445">
            <v>0</v>
          </cell>
          <cell r="C2445">
            <v>7.5</v>
          </cell>
          <cell r="D2445">
            <v>0.6</v>
          </cell>
          <cell r="E2445">
            <v>8.1</v>
          </cell>
          <cell r="F2445">
            <v>8.25</v>
          </cell>
          <cell r="G2445">
            <v>8.4600000000000009</v>
          </cell>
          <cell r="H2445">
            <v>9.06</v>
          </cell>
          <cell r="I2445">
            <v>9.51</v>
          </cell>
        </row>
        <row r="2446">
          <cell r="A2446">
            <v>109380</v>
          </cell>
          <cell r="B2446">
            <v>0</v>
          </cell>
          <cell r="C2446">
            <v>7.5</v>
          </cell>
          <cell r="D2446">
            <v>0.6</v>
          </cell>
          <cell r="E2446">
            <v>8.1</v>
          </cell>
          <cell r="F2446">
            <v>8.25</v>
          </cell>
          <cell r="G2446">
            <v>8.4600000000000009</v>
          </cell>
          <cell r="H2446">
            <v>9.06</v>
          </cell>
          <cell r="I2446">
            <v>9.51</v>
          </cell>
        </row>
        <row r="2447">
          <cell r="A2447">
            <v>109390</v>
          </cell>
          <cell r="B2447">
            <v>0</v>
          </cell>
          <cell r="C2447">
            <v>7.5</v>
          </cell>
          <cell r="D2447">
            <v>0.6</v>
          </cell>
          <cell r="E2447">
            <v>8.1</v>
          </cell>
          <cell r="F2447">
            <v>8.25</v>
          </cell>
          <cell r="G2447">
            <v>8.4600000000000009</v>
          </cell>
          <cell r="H2447">
            <v>9.06</v>
          </cell>
          <cell r="I2447">
            <v>9.51</v>
          </cell>
        </row>
        <row r="2448">
          <cell r="A2448">
            <v>109400</v>
          </cell>
          <cell r="B2448">
            <v>0</v>
          </cell>
          <cell r="C2448">
            <v>7.5</v>
          </cell>
          <cell r="D2448">
            <v>0.6</v>
          </cell>
          <cell r="E2448">
            <v>8.1</v>
          </cell>
          <cell r="F2448">
            <v>8.25</v>
          </cell>
          <cell r="G2448">
            <v>8.4600000000000009</v>
          </cell>
          <cell r="H2448">
            <v>9.06</v>
          </cell>
          <cell r="I2448">
            <v>9.51</v>
          </cell>
        </row>
        <row r="2449">
          <cell r="A2449">
            <v>109410</v>
          </cell>
          <cell r="B2449">
            <v>0</v>
          </cell>
          <cell r="C2449">
            <v>7.5</v>
          </cell>
          <cell r="D2449">
            <v>0.6</v>
          </cell>
          <cell r="E2449">
            <v>8.1</v>
          </cell>
          <cell r="F2449">
            <v>8.25</v>
          </cell>
          <cell r="G2449">
            <v>8.4600000000000009</v>
          </cell>
          <cell r="H2449">
            <v>9.06</v>
          </cell>
          <cell r="I2449">
            <v>9.51</v>
          </cell>
        </row>
        <row r="2450">
          <cell r="A2450">
            <v>109420</v>
          </cell>
          <cell r="B2450">
            <v>0</v>
          </cell>
          <cell r="C2450">
            <v>7.5</v>
          </cell>
          <cell r="D2450">
            <v>0.6</v>
          </cell>
          <cell r="E2450">
            <v>8.1</v>
          </cell>
          <cell r="F2450">
            <v>8.25</v>
          </cell>
          <cell r="G2450">
            <v>8.4600000000000009</v>
          </cell>
          <cell r="H2450">
            <v>9.06</v>
          </cell>
          <cell r="I2450">
            <v>9.51</v>
          </cell>
        </row>
        <row r="2451">
          <cell r="A2451">
            <v>109430</v>
          </cell>
          <cell r="B2451">
            <v>0</v>
          </cell>
          <cell r="C2451">
            <v>7.5</v>
          </cell>
          <cell r="D2451">
            <v>0.6</v>
          </cell>
          <cell r="E2451">
            <v>8.1</v>
          </cell>
          <cell r="F2451">
            <v>8.25</v>
          </cell>
          <cell r="G2451">
            <v>8.4600000000000009</v>
          </cell>
          <cell r="H2451">
            <v>9.06</v>
          </cell>
          <cell r="I2451">
            <v>9.51</v>
          </cell>
        </row>
        <row r="2452">
          <cell r="A2452">
            <v>109440</v>
          </cell>
          <cell r="B2452">
            <v>0</v>
          </cell>
          <cell r="C2452">
            <v>7.5</v>
          </cell>
          <cell r="D2452">
            <v>0.6</v>
          </cell>
          <cell r="E2452">
            <v>8.1</v>
          </cell>
          <cell r="F2452">
            <v>8.25</v>
          </cell>
          <cell r="G2452">
            <v>8.4600000000000009</v>
          </cell>
          <cell r="H2452">
            <v>9.06</v>
          </cell>
          <cell r="I2452">
            <v>9.51</v>
          </cell>
        </row>
        <row r="2453">
          <cell r="A2453">
            <v>109450</v>
          </cell>
          <cell r="B2453">
            <v>0</v>
          </cell>
          <cell r="C2453">
            <v>7.5</v>
          </cell>
          <cell r="D2453">
            <v>0.6</v>
          </cell>
          <cell r="E2453">
            <v>8.1</v>
          </cell>
          <cell r="F2453">
            <v>8.25</v>
          </cell>
          <cell r="G2453">
            <v>8.4600000000000009</v>
          </cell>
          <cell r="H2453">
            <v>9.06</v>
          </cell>
          <cell r="I2453">
            <v>9.51</v>
          </cell>
        </row>
        <row r="2454">
          <cell r="A2454">
            <v>109460</v>
          </cell>
          <cell r="B2454">
            <v>0</v>
          </cell>
          <cell r="C2454">
            <v>7.5</v>
          </cell>
          <cell r="D2454">
            <v>0.6</v>
          </cell>
          <cell r="E2454">
            <v>8.1</v>
          </cell>
          <cell r="F2454">
            <v>8.25</v>
          </cell>
          <cell r="G2454">
            <v>8.4600000000000009</v>
          </cell>
          <cell r="H2454">
            <v>9.06</v>
          </cell>
          <cell r="I2454">
            <v>9.51</v>
          </cell>
        </row>
        <row r="2455">
          <cell r="A2455">
            <v>109470</v>
          </cell>
          <cell r="B2455">
            <v>0</v>
          </cell>
          <cell r="C2455">
            <v>7.5</v>
          </cell>
          <cell r="D2455">
            <v>0.6</v>
          </cell>
          <cell r="E2455">
            <v>8.1</v>
          </cell>
          <cell r="F2455">
            <v>8.25</v>
          </cell>
          <cell r="G2455">
            <v>8.4600000000000009</v>
          </cell>
          <cell r="H2455">
            <v>9.06</v>
          </cell>
          <cell r="I2455">
            <v>9.51</v>
          </cell>
        </row>
        <row r="2456">
          <cell r="A2456">
            <v>109480</v>
          </cell>
          <cell r="B2456">
            <v>0</v>
          </cell>
          <cell r="C2456">
            <v>7.5</v>
          </cell>
          <cell r="D2456">
            <v>0.6</v>
          </cell>
          <cell r="E2456">
            <v>8.1</v>
          </cell>
          <cell r="F2456">
            <v>8.25</v>
          </cell>
          <cell r="G2456">
            <v>8.4600000000000009</v>
          </cell>
          <cell r="H2456">
            <v>9.06</v>
          </cell>
          <cell r="I2456">
            <v>9.51</v>
          </cell>
        </row>
        <row r="2457">
          <cell r="A2457">
            <v>109490</v>
          </cell>
          <cell r="B2457">
            <v>0</v>
          </cell>
          <cell r="C2457">
            <v>7.5</v>
          </cell>
          <cell r="D2457">
            <v>0.6</v>
          </cell>
          <cell r="E2457">
            <v>8.1</v>
          </cell>
          <cell r="F2457">
            <v>8.25</v>
          </cell>
          <cell r="G2457">
            <v>8.4600000000000009</v>
          </cell>
          <cell r="H2457">
            <v>9.06</v>
          </cell>
          <cell r="I2457">
            <v>9.51</v>
          </cell>
        </row>
        <row r="2458">
          <cell r="A2458">
            <v>109500</v>
          </cell>
          <cell r="B2458">
            <v>0</v>
          </cell>
          <cell r="C2458">
            <v>7.5</v>
          </cell>
          <cell r="D2458">
            <v>0.6</v>
          </cell>
          <cell r="E2458">
            <v>8.1</v>
          </cell>
          <cell r="F2458">
            <v>8.25</v>
          </cell>
          <cell r="G2458">
            <v>8.4600000000000009</v>
          </cell>
          <cell r="H2458">
            <v>9.06</v>
          </cell>
          <cell r="I2458">
            <v>9.51</v>
          </cell>
        </row>
        <row r="2459">
          <cell r="A2459">
            <v>109510</v>
          </cell>
          <cell r="B2459">
            <v>0</v>
          </cell>
          <cell r="C2459">
            <v>7.5</v>
          </cell>
          <cell r="D2459">
            <v>0.6</v>
          </cell>
          <cell r="E2459">
            <v>8.1</v>
          </cell>
          <cell r="F2459">
            <v>8.25</v>
          </cell>
          <cell r="G2459">
            <v>8.4600000000000009</v>
          </cell>
          <cell r="H2459">
            <v>9.06</v>
          </cell>
          <cell r="I2459">
            <v>9.51</v>
          </cell>
        </row>
        <row r="2460">
          <cell r="A2460">
            <v>109520</v>
          </cell>
          <cell r="B2460">
            <v>0</v>
          </cell>
          <cell r="C2460">
            <v>7.5</v>
          </cell>
          <cell r="D2460">
            <v>0.6</v>
          </cell>
          <cell r="E2460">
            <v>8.1</v>
          </cell>
          <cell r="F2460">
            <v>8.25</v>
          </cell>
          <cell r="G2460">
            <v>8.4600000000000009</v>
          </cell>
          <cell r="H2460">
            <v>9.06</v>
          </cell>
          <cell r="I2460">
            <v>9.51</v>
          </cell>
        </row>
        <row r="2461">
          <cell r="A2461">
            <v>109530</v>
          </cell>
          <cell r="B2461">
            <v>0</v>
          </cell>
          <cell r="C2461">
            <v>7.5</v>
          </cell>
          <cell r="D2461">
            <v>0.6</v>
          </cell>
          <cell r="E2461">
            <v>8.1</v>
          </cell>
          <cell r="F2461">
            <v>8.25</v>
          </cell>
          <cell r="G2461">
            <v>8.4600000000000009</v>
          </cell>
          <cell r="H2461">
            <v>9.06</v>
          </cell>
          <cell r="I2461">
            <v>9.51</v>
          </cell>
        </row>
        <row r="2462">
          <cell r="A2462">
            <v>109540</v>
          </cell>
          <cell r="B2462">
            <v>0</v>
          </cell>
          <cell r="C2462">
            <v>7.5</v>
          </cell>
          <cell r="D2462">
            <v>0.6</v>
          </cell>
          <cell r="E2462">
            <v>8.1</v>
          </cell>
          <cell r="F2462">
            <v>8.25</v>
          </cell>
          <cell r="G2462">
            <v>8.4600000000000009</v>
          </cell>
          <cell r="H2462">
            <v>9.06</v>
          </cell>
          <cell r="I2462">
            <v>9.51</v>
          </cell>
        </row>
        <row r="2463">
          <cell r="A2463">
            <v>109550</v>
          </cell>
          <cell r="B2463">
            <v>0</v>
          </cell>
          <cell r="C2463">
            <v>7.5</v>
          </cell>
          <cell r="D2463">
            <v>0.6</v>
          </cell>
          <cell r="E2463">
            <v>8.1</v>
          </cell>
          <cell r="F2463">
            <v>8.25</v>
          </cell>
          <cell r="G2463">
            <v>8.4600000000000009</v>
          </cell>
          <cell r="H2463">
            <v>9.06</v>
          </cell>
          <cell r="I2463">
            <v>9.51</v>
          </cell>
        </row>
        <row r="2464">
          <cell r="A2464">
            <v>109560</v>
          </cell>
          <cell r="B2464">
            <v>0</v>
          </cell>
          <cell r="C2464">
            <v>7.5</v>
          </cell>
          <cell r="D2464">
            <v>0.6</v>
          </cell>
          <cell r="E2464">
            <v>8.1</v>
          </cell>
          <cell r="F2464">
            <v>8.25</v>
          </cell>
          <cell r="G2464">
            <v>8.4600000000000009</v>
          </cell>
          <cell r="H2464">
            <v>9.06</v>
          </cell>
          <cell r="I2464">
            <v>9.51</v>
          </cell>
        </row>
        <row r="2465">
          <cell r="A2465">
            <v>109560.33</v>
          </cell>
          <cell r="B2465" t="str">
            <v>PY - MSE</v>
          </cell>
          <cell r="C2465">
            <v>7.5</v>
          </cell>
          <cell r="D2465">
            <v>0.6</v>
          </cell>
          <cell r="E2465">
            <v>8.1</v>
          </cell>
          <cell r="F2465">
            <v>8.25</v>
          </cell>
          <cell r="G2465">
            <v>8.4600000000000009</v>
          </cell>
          <cell r="H2465">
            <v>9.06</v>
          </cell>
          <cell r="I2465">
            <v>9.51</v>
          </cell>
        </row>
        <row r="2466">
          <cell r="A2466">
            <v>109570</v>
          </cell>
          <cell r="B2466">
            <v>0</v>
          </cell>
          <cell r="C2466">
            <v>7.5</v>
          </cell>
          <cell r="D2466">
            <v>0.4</v>
          </cell>
          <cell r="E2466">
            <v>7.9</v>
          </cell>
          <cell r="F2466">
            <v>8.0500000000000007</v>
          </cell>
          <cell r="G2466">
            <v>8.2600000000000016</v>
          </cell>
          <cell r="H2466">
            <v>8.8600000000000012</v>
          </cell>
          <cell r="I2466">
            <v>9.31</v>
          </cell>
        </row>
        <row r="2467">
          <cell r="A2467">
            <v>109575.33</v>
          </cell>
          <cell r="B2467" t="str">
            <v>PT</v>
          </cell>
          <cell r="C2467">
            <v>7.5</v>
          </cell>
          <cell r="D2467">
            <v>0.3</v>
          </cell>
          <cell r="E2467">
            <v>7.8</v>
          </cell>
          <cell r="F2467">
            <v>7.95</v>
          </cell>
          <cell r="G2467">
            <v>8.16</v>
          </cell>
          <cell r="H2467">
            <v>8.76</v>
          </cell>
          <cell r="I2467">
            <v>9.2099999999999991</v>
          </cell>
        </row>
        <row r="2468">
          <cell r="A2468">
            <v>109580</v>
          </cell>
          <cell r="B2468">
            <v>0</v>
          </cell>
          <cell r="C2468">
            <v>7.5</v>
          </cell>
          <cell r="D2468">
            <v>0.2</v>
          </cell>
          <cell r="E2468">
            <v>7.7</v>
          </cell>
          <cell r="F2468">
            <v>7.8500000000000005</v>
          </cell>
          <cell r="G2468">
            <v>8.06</v>
          </cell>
          <cell r="H2468">
            <v>8.66</v>
          </cell>
          <cell r="I2468">
            <v>9.11</v>
          </cell>
        </row>
        <row r="2469">
          <cell r="A2469">
            <v>109590</v>
          </cell>
          <cell r="B2469">
            <v>0</v>
          </cell>
          <cell r="C2469">
            <v>7.5</v>
          </cell>
          <cell r="D2469">
            <v>0</v>
          </cell>
          <cell r="E2469">
            <v>7.5</v>
          </cell>
          <cell r="F2469">
            <v>7.65</v>
          </cell>
          <cell r="G2469">
            <v>7.86</v>
          </cell>
          <cell r="H2469">
            <v>8.4600000000000009</v>
          </cell>
          <cell r="I2469">
            <v>8.91</v>
          </cell>
        </row>
        <row r="2470">
          <cell r="A2470">
            <v>109590.33</v>
          </cell>
          <cell r="B2470" t="str">
            <v>PX</v>
          </cell>
          <cell r="C2470">
            <v>7.5</v>
          </cell>
          <cell r="D2470">
            <v>0</v>
          </cell>
          <cell r="E2470">
            <v>7.5</v>
          </cell>
          <cell r="F2470">
            <v>7.65</v>
          </cell>
          <cell r="G2470">
            <v>7.86</v>
          </cell>
          <cell r="H2470">
            <v>8.4600000000000009</v>
          </cell>
          <cell r="I2470">
            <v>8.91</v>
          </cell>
        </row>
        <row r="2471">
          <cell r="A2471">
            <v>109600</v>
          </cell>
          <cell r="B2471">
            <v>0</v>
          </cell>
          <cell r="C2471">
            <v>7.5</v>
          </cell>
          <cell r="D2471">
            <v>0</v>
          </cell>
          <cell r="E2471">
            <v>7.5</v>
          </cell>
          <cell r="F2471">
            <v>7.65</v>
          </cell>
          <cell r="G2471">
            <v>7.86</v>
          </cell>
          <cell r="H2471">
            <v>8.4600000000000009</v>
          </cell>
          <cell r="I2471">
            <v>8.91</v>
          </cell>
        </row>
        <row r="2472">
          <cell r="A2472">
            <v>109610</v>
          </cell>
          <cell r="B2472">
            <v>0</v>
          </cell>
          <cell r="C2472">
            <v>7.5</v>
          </cell>
          <cell r="D2472">
            <v>0</v>
          </cell>
          <cell r="E2472">
            <v>7.5</v>
          </cell>
          <cell r="F2472">
            <v>7.65</v>
          </cell>
          <cell r="G2472">
            <v>7.86</v>
          </cell>
          <cell r="H2472">
            <v>8.4600000000000009</v>
          </cell>
          <cell r="I2472">
            <v>8.91</v>
          </cell>
        </row>
        <row r="2473">
          <cell r="A2473">
            <v>109620</v>
          </cell>
          <cell r="B2473">
            <v>0</v>
          </cell>
          <cell r="C2473">
            <v>7.5</v>
          </cell>
          <cell r="D2473">
            <v>0</v>
          </cell>
          <cell r="E2473">
            <v>7.5</v>
          </cell>
          <cell r="F2473">
            <v>7.65</v>
          </cell>
          <cell r="G2473">
            <v>7.86</v>
          </cell>
          <cell r="H2473">
            <v>8.4600000000000009</v>
          </cell>
          <cell r="I2473">
            <v>8.91</v>
          </cell>
        </row>
        <row r="2474">
          <cell r="A2474">
            <v>109620.33</v>
          </cell>
          <cell r="B2474" t="str">
            <v>BS</v>
          </cell>
          <cell r="C2474">
            <v>7.5</v>
          </cell>
          <cell r="D2474">
            <v>0</v>
          </cell>
          <cell r="E2474">
            <v>7.5</v>
          </cell>
          <cell r="F2474">
            <v>7.65</v>
          </cell>
          <cell r="G2474">
            <v>7.86</v>
          </cell>
          <cell r="H2474">
            <v>8.4600000000000009</v>
          </cell>
          <cell r="I2474">
            <v>8.91</v>
          </cell>
        </row>
        <row r="2475">
          <cell r="A2475">
            <v>109630</v>
          </cell>
          <cell r="B2475">
            <v>0</v>
          </cell>
          <cell r="C2475">
            <v>7.5</v>
          </cell>
          <cell r="D2475">
            <v>0</v>
          </cell>
          <cell r="E2475">
            <v>7.5</v>
          </cell>
          <cell r="F2475">
            <v>7.65</v>
          </cell>
          <cell r="G2475">
            <v>7.86</v>
          </cell>
          <cell r="H2475">
            <v>8.4600000000000009</v>
          </cell>
          <cell r="I2475">
            <v>8.91</v>
          </cell>
        </row>
        <row r="2476">
          <cell r="A2476">
            <v>109640</v>
          </cell>
          <cell r="B2476">
            <v>0</v>
          </cell>
          <cell r="C2476">
            <v>7.5</v>
          </cell>
          <cell r="D2476">
            <v>0</v>
          </cell>
          <cell r="E2476">
            <v>7.5</v>
          </cell>
          <cell r="F2476">
            <v>7.65</v>
          </cell>
          <cell r="G2476">
            <v>7.86</v>
          </cell>
          <cell r="H2476">
            <v>8.4600000000000009</v>
          </cell>
          <cell r="I2476">
            <v>8.91</v>
          </cell>
        </row>
        <row r="2477">
          <cell r="A2477">
            <v>109650</v>
          </cell>
          <cell r="B2477">
            <v>0</v>
          </cell>
          <cell r="C2477">
            <v>7.5</v>
          </cell>
          <cell r="D2477">
            <v>0</v>
          </cell>
          <cell r="E2477">
            <v>7.5</v>
          </cell>
          <cell r="F2477">
            <v>7.65</v>
          </cell>
          <cell r="G2477">
            <v>7.86</v>
          </cell>
          <cell r="H2477">
            <v>8.4600000000000009</v>
          </cell>
          <cell r="I2477">
            <v>8.91</v>
          </cell>
        </row>
        <row r="2478">
          <cell r="A2478">
            <v>109660</v>
          </cell>
          <cell r="B2478">
            <v>0</v>
          </cell>
          <cell r="C2478">
            <v>7.5</v>
          </cell>
          <cell r="D2478">
            <v>0</v>
          </cell>
          <cell r="E2478">
            <v>7.5</v>
          </cell>
          <cell r="F2478">
            <v>7.65</v>
          </cell>
          <cell r="G2478">
            <v>7.86</v>
          </cell>
          <cell r="H2478">
            <v>8.4600000000000009</v>
          </cell>
          <cell r="I2478">
            <v>8.91</v>
          </cell>
        </row>
        <row r="2479">
          <cell r="A2479">
            <v>109670</v>
          </cell>
          <cell r="B2479">
            <v>0</v>
          </cell>
          <cell r="C2479">
            <v>7.5</v>
          </cell>
          <cell r="D2479">
            <v>0</v>
          </cell>
          <cell r="E2479">
            <v>7.5</v>
          </cell>
          <cell r="F2479">
            <v>7.65</v>
          </cell>
          <cell r="G2479">
            <v>7.86</v>
          </cell>
          <cell r="H2479">
            <v>8.4600000000000009</v>
          </cell>
          <cell r="I2479">
            <v>8.91</v>
          </cell>
        </row>
        <row r="2480">
          <cell r="A2480">
            <v>109680</v>
          </cell>
          <cell r="B2480">
            <v>0</v>
          </cell>
          <cell r="C2480">
            <v>7.5</v>
          </cell>
          <cell r="D2480">
            <v>0</v>
          </cell>
          <cell r="E2480">
            <v>7.5</v>
          </cell>
          <cell r="F2480">
            <v>7.65</v>
          </cell>
          <cell r="G2480">
            <v>7.86</v>
          </cell>
          <cell r="H2480">
            <v>8.4600000000000009</v>
          </cell>
          <cell r="I2480">
            <v>8.91</v>
          </cell>
        </row>
        <row r="2481">
          <cell r="A2481">
            <v>109690</v>
          </cell>
          <cell r="B2481">
            <v>0</v>
          </cell>
          <cell r="C2481">
            <v>7.5</v>
          </cell>
          <cell r="D2481">
            <v>0</v>
          </cell>
          <cell r="E2481">
            <v>7.5</v>
          </cell>
          <cell r="F2481">
            <v>7.65</v>
          </cell>
          <cell r="G2481">
            <v>7.86</v>
          </cell>
          <cell r="H2481">
            <v>8.4600000000000009</v>
          </cell>
          <cell r="I2481">
            <v>8.91</v>
          </cell>
        </row>
        <row r="2482">
          <cell r="A2482">
            <v>109700</v>
          </cell>
          <cell r="B2482">
            <v>0</v>
          </cell>
          <cell r="C2482">
            <v>7.5</v>
          </cell>
          <cell r="D2482">
            <v>0</v>
          </cell>
          <cell r="E2482">
            <v>7.5</v>
          </cell>
          <cell r="F2482">
            <v>7.65</v>
          </cell>
          <cell r="G2482">
            <v>7.86</v>
          </cell>
          <cell r="H2482">
            <v>8.4600000000000009</v>
          </cell>
          <cell r="I2482">
            <v>8.91</v>
          </cell>
        </row>
        <row r="2483">
          <cell r="A2483">
            <v>109710</v>
          </cell>
          <cell r="B2483">
            <v>0</v>
          </cell>
          <cell r="C2483">
            <v>7.5</v>
          </cell>
          <cell r="D2483">
            <v>0</v>
          </cell>
          <cell r="E2483">
            <v>7.5</v>
          </cell>
          <cell r="F2483">
            <v>7.65</v>
          </cell>
          <cell r="G2483">
            <v>7.86</v>
          </cell>
          <cell r="H2483">
            <v>8.4600000000000009</v>
          </cell>
          <cell r="I2483">
            <v>8.91</v>
          </cell>
        </row>
        <row r="2484">
          <cell r="A2484">
            <v>109720</v>
          </cell>
          <cell r="B2484">
            <v>0</v>
          </cell>
          <cell r="C2484">
            <v>7.5</v>
          </cell>
          <cell r="D2484">
            <v>0</v>
          </cell>
          <cell r="E2484">
            <v>7.5</v>
          </cell>
          <cell r="F2484">
            <v>7.65</v>
          </cell>
          <cell r="G2484">
            <v>7.86</v>
          </cell>
          <cell r="H2484">
            <v>8.4600000000000009</v>
          </cell>
          <cell r="I2484">
            <v>8.91</v>
          </cell>
        </row>
        <row r="2485">
          <cell r="A2485">
            <v>109730</v>
          </cell>
          <cell r="B2485">
            <v>0</v>
          </cell>
          <cell r="C2485">
            <v>7.5</v>
          </cell>
          <cell r="D2485">
            <v>0</v>
          </cell>
          <cell r="E2485">
            <v>7.5</v>
          </cell>
          <cell r="F2485">
            <v>7.65</v>
          </cell>
          <cell r="G2485">
            <v>7.86</v>
          </cell>
          <cell r="H2485">
            <v>8.4600000000000009</v>
          </cell>
          <cell r="I2485">
            <v>8.91</v>
          </cell>
        </row>
        <row r="2486">
          <cell r="A2486">
            <v>109740</v>
          </cell>
          <cell r="B2486">
            <v>0</v>
          </cell>
          <cell r="C2486">
            <v>7.5</v>
          </cell>
          <cell r="D2486">
            <v>0</v>
          </cell>
          <cell r="E2486">
            <v>7.5</v>
          </cell>
          <cell r="F2486">
            <v>7.65</v>
          </cell>
          <cell r="G2486">
            <v>7.86</v>
          </cell>
          <cell r="H2486">
            <v>8.4600000000000009</v>
          </cell>
          <cell r="I2486">
            <v>8.91</v>
          </cell>
        </row>
        <row r="2487">
          <cell r="A2487">
            <v>109750</v>
          </cell>
          <cell r="B2487">
            <v>0</v>
          </cell>
          <cell r="C2487">
            <v>7.5</v>
          </cell>
          <cell r="D2487">
            <v>0</v>
          </cell>
          <cell r="E2487">
            <v>7.5</v>
          </cell>
          <cell r="F2487">
            <v>7.65</v>
          </cell>
          <cell r="G2487">
            <v>7.86</v>
          </cell>
          <cell r="H2487">
            <v>8.4600000000000009</v>
          </cell>
          <cell r="I2487">
            <v>8.91</v>
          </cell>
        </row>
        <row r="2488">
          <cell r="A2488">
            <v>109760</v>
          </cell>
          <cell r="B2488">
            <v>0</v>
          </cell>
          <cell r="C2488">
            <v>7.5</v>
          </cell>
          <cell r="D2488">
            <v>0</v>
          </cell>
          <cell r="E2488">
            <v>7.5</v>
          </cell>
          <cell r="F2488">
            <v>7.65</v>
          </cell>
          <cell r="G2488">
            <v>7.86</v>
          </cell>
          <cell r="H2488">
            <v>8.4600000000000009</v>
          </cell>
          <cell r="I2488">
            <v>8.91</v>
          </cell>
        </row>
        <row r="2489">
          <cell r="A2489">
            <v>109770</v>
          </cell>
          <cell r="B2489">
            <v>0</v>
          </cell>
          <cell r="C2489">
            <v>7.5</v>
          </cell>
          <cell r="D2489">
            <v>0</v>
          </cell>
          <cell r="E2489">
            <v>7.5</v>
          </cell>
          <cell r="F2489">
            <v>7.65</v>
          </cell>
          <cell r="G2489">
            <v>7.86</v>
          </cell>
          <cell r="H2489">
            <v>8.4600000000000009</v>
          </cell>
          <cell r="I2489">
            <v>8.91</v>
          </cell>
        </row>
        <row r="2490">
          <cell r="A2490">
            <v>109780</v>
          </cell>
          <cell r="B2490">
            <v>0</v>
          </cell>
          <cell r="C2490">
            <v>7.5</v>
          </cell>
          <cell r="D2490">
            <v>0</v>
          </cell>
          <cell r="E2490">
            <v>7.5</v>
          </cell>
          <cell r="F2490">
            <v>7.65</v>
          </cell>
          <cell r="G2490">
            <v>7.86</v>
          </cell>
          <cell r="H2490">
            <v>8.4600000000000009</v>
          </cell>
          <cell r="I2490">
            <v>8.91</v>
          </cell>
        </row>
        <row r="2491">
          <cell r="A2491">
            <v>109790</v>
          </cell>
          <cell r="B2491">
            <v>0</v>
          </cell>
          <cell r="C2491">
            <v>7.5</v>
          </cell>
          <cell r="D2491">
            <v>0</v>
          </cell>
          <cell r="E2491">
            <v>7.5</v>
          </cell>
          <cell r="F2491">
            <v>7.65</v>
          </cell>
          <cell r="G2491">
            <v>7.86</v>
          </cell>
          <cell r="H2491">
            <v>8.4600000000000009</v>
          </cell>
          <cell r="I2491">
            <v>8.91</v>
          </cell>
        </row>
        <row r="2492">
          <cell r="A2492">
            <v>109800</v>
          </cell>
          <cell r="B2492">
            <v>0</v>
          </cell>
          <cell r="C2492">
            <v>7.5</v>
          </cell>
          <cell r="D2492">
            <v>0</v>
          </cell>
          <cell r="E2492">
            <v>7.5</v>
          </cell>
          <cell r="F2492">
            <v>7.65</v>
          </cell>
          <cell r="G2492">
            <v>7.86</v>
          </cell>
          <cell r="H2492">
            <v>8.4600000000000009</v>
          </cell>
          <cell r="I2492">
            <v>8.91</v>
          </cell>
        </row>
        <row r="2493">
          <cell r="A2493">
            <v>109810</v>
          </cell>
          <cell r="B2493">
            <v>0</v>
          </cell>
          <cell r="C2493">
            <v>7.5</v>
          </cell>
          <cell r="D2493">
            <v>0</v>
          </cell>
          <cell r="E2493">
            <v>7.5</v>
          </cell>
          <cell r="F2493">
            <v>7.65</v>
          </cell>
          <cell r="G2493">
            <v>7.86</v>
          </cell>
          <cell r="H2493">
            <v>8.4600000000000009</v>
          </cell>
          <cell r="I2493">
            <v>8.91</v>
          </cell>
        </row>
        <row r="2494">
          <cell r="A2494">
            <v>109820</v>
          </cell>
          <cell r="B2494">
            <v>0</v>
          </cell>
          <cell r="C2494">
            <v>7.5</v>
          </cell>
          <cell r="D2494">
            <v>0</v>
          </cell>
          <cell r="E2494">
            <v>7.5</v>
          </cell>
          <cell r="F2494">
            <v>7.65</v>
          </cell>
          <cell r="G2494">
            <v>7.86</v>
          </cell>
          <cell r="H2494">
            <v>8.4600000000000009</v>
          </cell>
          <cell r="I2494">
            <v>8.91</v>
          </cell>
        </row>
        <row r="2495">
          <cell r="A2495">
            <v>109830</v>
          </cell>
          <cell r="B2495">
            <v>0</v>
          </cell>
          <cell r="C2495">
            <v>7.5</v>
          </cell>
          <cell r="D2495">
            <v>0</v>
          </cell>
          <cell r="E2495">
            <v>7.5</v>
          </cell>
          <cell r="F2495">
            <v>7.65</v>
          </cell>
          <cell r="G2495">
            <v>7.86</v>
          </cell>
          <cell r="H2495">
            <v>8.4600000000000009</v>
          </cell>
          <cell r="I2495">
            <v>8.91</v>
          </cell>
        </row>
        <row r="2496">
          <cell r="A2496">
            <v>109840</v>
          </cell>
          <cell r="B2496">
            <v>0</v>
          </cell>
          <cell r="C2496">
            <v>7.5</v>
          </cell>
          <cell r="D2496">
            <v>0</v>
          </cell>
          <cell r="E2496">
            <v>7.5</v>
          </cell>
          <cell r="F2496">
            <v>7.65</v>
          </cell>
          <cell r="G2496">
            <v>7.86</v>
          </cell>
          <cell r="H2496">
            <v>8.4600000000000009</v>
          </cell>
          <cell r="I2496">
            <v>8.91</v>
          </cell>
        </row>
        <row r="2497">
          <cell r="A2497">
            <v>109850</v>
          </cell>
          <cell r="B2497">
            <v>0</v>
          </cell>
          <cell r="C2497">
            <v>7.5</v>
          </cell>
          <cell r="D2497">
            <v>0</v>
          </cell>
          <cell r="E2497">
            <v>7.5</v>
          </cell>
          <cell r="F2497">
            <v>7.65</v>
          </cell>
          <cell r="G2497">
            <v>7.86</v>
          </cell>
          <cell r="H2497">
            <v>8.4600000000000009</v>
          </cell>
          <cell r="I2497">
            <v>8.91</v>
          </cell>
        </row>
        <row r="2498">
          <cell r="A2498">
            <v>109860</v>
          </cell>
          <cell r="B2498">
            <v>0</v>
          </cell>
          <cell r="C2498">
            <v>7.5</v>
          </cell>
          <cell r="D2498">
            <v>0</v>
          </cell>
          <cell r="E2498">
            <v>7.5</v>
          </cell>
          <cell r="F2498">
            <v>7.65</v>
          </cell>
          <cell r="G2498">
            <v>7.86</v>
          </cell>
          <cell r="H2498">
            <v>8.4600000000000009</v>
          </cell>
          <cell r="I2498">
            <v>8.91</v>
          </cell>
        </row>
        <row r="2499">
          <cell r="A2499">
            <v>109870</v>
          </cell>
          <cell r="B2499">
            <v>0</v>
          </cell>
          <cell r="C2499">
            <v>7.5</v>
          </cell>
          <cell r="D2499">
            <v>0</v>
          </cell>
          <cell r="E2499">
            <v>7.5</v>
          </cell>
          <cell r="F2499">
            <v>7.65</v>
          </cell>
          <cell r="G2499">
            <v>7.86</v>
          </cell>
          <cell r="H2499">
            <v>8.4600000000000009</v>
          </cell>
          <cell r="I2499">
            <v>8.91</v>
          </cell>
        </row>
        <row r="2500">
          <cell r="A2500">
            <v>109880</v>
          </cell>
          <cell r="B2500">
            <v>0</v>
          </cell>
          <cell r="C2500">
            <v>7.5</v>
          </cell>
          <cell r="D2500">
            <v>0</v>
          </cell>
          <cell r="E2500">
            <v>7.5</v>
          </cell>
          <cell r="F2500">
            <v>7.65</v>
          </cell>
          <cell r="G2500">
            <v>7.86</v>
          </cell>
          <cell r="H2500">
            <v>8.4600000000000009</v>
          </cell>
          <cell r="I2500">
            <v>8.91</v>
          </cell>
        </row>
        <row r="2501">
          <cell r="A2501">
            <v>109890</v>
          </cell>
          <cell r="B2501">
            <v>0</v>
          </cell>
          <cell r="C2501">
            <v>7.5</v>
          </cell>
          <cell r="D2501">
            <v>0</v>
          </cell>
          <cell r="E2501">
            <v>7.5</v>
          </cell>
          <cell r="F2501">
            <v>7.65</v>
          </cell>
          <cell r="G2501">
            <v>7.86</v>
          </cell>
          <cell r="H2501">
            <v>8.4600000000000009</v>
          </cell>
          <cell r="I2501">
            <v>8.91</v>
          </cell>
        </row>
        <row r="2502">
          <cell r="A2502">
            <v>109900</v>
          </cell>
          <cell r="B2502">
            <v>0</v>
          </cell>
          <cell r="C2502">
            <v>7.5</v>
          </cell>
          <cell r="D2502">
            <v>0</v>
          </cell>
          <cell r="E2502">
            <v>7.5</v>
          </cell>
          <cell r="F2502">
            <v>7.65</v>
          </cell>
          <cell r="G2502">
            <v>7.86</v>
          </cell>
          <cell r="H2502">
            <v>8.4600000000000009</v>
          </cell>
          <cell r="I2502">
            <v>8.91</v>
          </cell>
        </row>
        <row r="2503">
          <cell r="A2503">
            <v>109910</v>
          </cell>
          <cell r="B2503">
            <v>0</v>
          </cell>
          <cell r="C2503">
            <v>7.5</v>
          </cell>
          <cell r="D2503">
            <v>0</v>
          </cell>
          <cell r="E2503">
            <v>7.5</v>
          </cell>
          <cell r="F2503">
            <v>7.65</v>
          </cell>
          <cell r="G2503">
            <v>7.86</v>
          </cell>
          <cell r="H2503">
            <v>8.4600000000000009</v>
          </cell>
          <cell r="I2503">
            <v>8.91</v>
          </cell>
        </row>
        <row r="2504">
          <cell r="A2504">
            <v>109920</v>
          </cell>
          <cell r="B2504">
            <v>0</v>
          </cell>
          <cell r="C2504">
            <v>7.5</v>
          </cell>
          <cell r="D2504">
            <v>0</v>
          </cell>
          <cell r="E2504">
            <v>7.5</v>
          </cell>
          <cell r="F2504">
            <v>7.65</v>
          </cell>
          <cell r="G2504">
            <v>7.86</v>
          </cell>
          <cell r="H2504">
            <v>8.4600000000000009</v>
          </cell>
          <cell r="I2504">
            <v>8.91</v>
          </cell>
        </row>
        <row r="2505">
          <cell r="A2505">
            <v>109930</v>
          </cell>
          <cell r="B2505">
            <v>0</v>
          </cell>
          <cell r="C2505">
            <v>7.5</v>
          </cell>
          <cell r="D2505">
            <v>0</v>
          </cell>
          <cell r="E2505">
            <v>7.5</v>
          </cell>
          <cell r="F2505">
            <v>7.65</v>
          </cell>
          <cell r="G2505">
            <v>7.86</v>
          </cell>
          <cell r="H2505">
            <v>8.4600000000000009</v>
          </cell>
          <cell r="I2505">
            <v>8.91</v>
          </cell>
        </row>
        <row r="2506">
          <cell r="A2506">
            <v>109940</v>
          </cell>
          <cell r="B2506">
            <v>0</v>
          </cell>
          <cell r="C2506">
            <v>7.5</v>
          </cell>
          <cell r="D2506">
            <v>0</v>
          </cell>
          <cell r="E2506">
            <v>7.5</v>
          </cell>
          <cell r="F2506">
            <v>7.65</v>
          </cell>
          <cell r="G2506">
            <v>7.86</v>
          </cell>
          <cell r="H2506">
            <v>8.4600000000000009</v>
          </cell>
          <cell r="I2506">
            <v>8.91</v>
          </cell>
        </row>
        <row r="2507">
          <cell r="A2507">
            <v>109950</v>
          </cell>
          <cell r="B2507">
            <v>0</v>
          </cell>
          <cell r="C2507">
            <v>7.5</v>
          </cell>
          <cell r="D2507">
            <v>0</v>
          </cell>
          <cell r="E2507">
            <v>7.5</v>
          </cell>
          <cell r="F2507">
            <v>7.65</v>
          </cell>
          <cell r="G2507">
            <v>7.86</v>
          </cell>
          <cell r="H2507">
            <v>8.4600000000000009</v>
          </cell>
          <cell r="I2507">
            <v>8.91</v>
          </cell>
        </row>
        <row r="2508">
          <cell r="A2508">
            <v>109960</v>
          </cell>
          <cell r="B2508">
            <v>0</v>
          </cell>
          <cell r="C2508">
            <v>7.5</v>
          </cell>
          <cell r="D2508">
            <v>0</v>
          </cell>
          <cell r="E2508">
            <v>7.5</v>
          </cell>
          <cell r="F2508">
            <v>7.65</v>
          </cell>
          <cell r="G2508">
            <v>7.86</v>
          </cell>
          <cell r="H2508">
            <v>8.4600000000000009</v>
          </cell>
          <cell r="I2508">
            <v>8.91</v>
          </cell>
        </row>
        <row r="2509">
          <cell r="A2509">
            <v>109970</v>
          </cell>
          <cell r="B2509">
            <v>0</v>
          </cell>
          <cell r="C2509">
            <v>7.5</v>
          </cell>
          <cell r="D2509">
            <v>0</v>
          </cell>
          <cell r="E2509">
            <v>7.5</v>
          </cell>
          <cell r="F2509">
            <v>7.65</v>
          </cell>
          <cell r="G2509">
            <v>7.86</v>
          </cell>
          <cell r="H2509">
            <v>8.4600000000000009</v>
          </cell>
          <cell r="I2509">
            <v>8.91</v>
          </cell>
        </row>
        <row r="2510">
          <cell r="A2510">
            <v>109980</v>
          </cell>
          <cell r="B2510">
            <v>0</v>
          </cell>
          <cell r="C2510">
            <v>7.5</v>
          </cell>
          <cell r="D2510">
            <v>0</v>
          </cell>
          <cell r="E2510">
            <v>7.5</v>
          </cell>
          <cell r="F2510">
            <v>7.65</v>
          </cell>
          <cell r="G2510">
            <v>7.86</v>
          </cell>
          <cell r="H2510">
            <v>8.4600000000000009</v>
          </cell>
          <cell r="I2510">
            <v>8.91</v>
          </cell>
        </row>
        <row r="2511">
          <cell r="A2511">
            <v>109990</v>
          </cell>
          <cell r="B2511">
            <v>0</v>
          </cell>
          <cell r="C2511">
            <v>7.5</v>
          </cell>
          <cell r="D2511">
            <v>0</v>
          </cell>
          <cell r="E2511">
            <v>7.5</v>
          </cell>
          <cell r="F2511">
            <v>7.65</v>
          </cell>
          <cell r="G2511">
            <v>7.86</v>
          </cell>
          <cell r="H2511">
            <v>8.4600000000000009</v>
          </cell>
          <cell r="I2511">
            <v>8.91</v>
          </cell>
        </row>
        <row r="2512">
          <cell r="A2512">
            <v>109996.71</v>
          </cell>
          <cell r="B2512" t="str">
            <v>BS</v>
          </cell>
          <cell r="C2512">
            <v>7.5</v>
          </cell>
          <cell r="D2512">
            <v>0</v>
          </cell>
          <cell r="E2512">
            <v>7.5</v>
          </cell>
          <cell r="F2512">
            <v>7.65</v>
          </cell>
          <cell r="G2512">
            <v>7.86</v>
          </cell>
          <cell r="H2512">
            <v>8.4600000000000009</v>
          </cell>
          <cell r="I2512">
            <v>8.91</v>
          </cell>
        </row>
        <row r="2513">
          <cell r="A2513">
            <v>110000</v>
          </cell>
          <cell r="B2513">
            <v>0</v>
          </cell>
          <cell r="C2513">
            <v>7.5</v>
          </cell>
          <cell r="D2513">
            <v>0</v>
          </cell>
          <cell r="E2513">
            <v>7.5</v>
          </cell>
          <cell r="F2513">
            <v>7.65</v>
          </cell>
          <cell r="G2513">
            <v>7.86</v>
          </cell>
          <cell r="H2513">
            <v>8.4600000000000009</v>
          </cell>
          <cell r="I2513">
            <v>8.91</v>
          </cell>
        </row>
        <row r="2532">
          <cell r="A2532">
            <v>110000</v>
          </cell>
          <cell r="B2532">
            <v>0</v>
          </cell>
          <cell r="C2532">
            <v>7.5</v>
          </cell>
          <cell r="D2532">
            <v>0</v>
          </cell>
          <cell r="E2532">
            <v>7.5</v>
          </cell>
          <cell r="F2532">
            <v>7.65</v>
          </cell>
          <cell r="G2532">
            <v>7.86</v>
          </cell>
          <cell r="H2532">
            <v>8.4600000000000009</v>
          </cell>
          <cell r="I2532">
            <v>8.91</v>
          </cell>
        </row>
        <row r="2533">
          <cell r="A2533">
            <v>110010</v>
          </cell>
          <cell r="B2533">
            <v>0</v>
          </cell>
          <cell r="C2533">
            <v>7.5</v>
          </cell>
          <cell r="D2533">
            <v>0</v>
          </cell>
          <cell r="E2533">
            <v>7.5</v>
          </cell>
          <cell r="F2533">
            <v>7.65</v>
          </cell>
          <cell r="G2533">
            <v>7.86</v>
          </cell>
          <cell r="H2533">
            <v>8.4600000000000009</v>
          </cell>
          <cell r="I2533">
            <v>8.91</v>
          </cell>
        </row>
        <row r="2534">
          <cell r="A2534">
            <v>110020</v>
          </cell>
          <cell r="B2534">
            <v>0</v>
          </cell>
          <cell r="C2534">
            <v>7.5</v>
          </cell>
          <cell r="D2534">
            <v>0</v>
          </cell>
          <cell r="E2534">
            <v>7.5</v>
          </cell>
          <cell r="F2534">
            <v>7.65</v>
          </cell>
          <cell r="G2534">
            <v>7.86</v>
          </cell>
          <cell r="H2534">
            <v>8.4600000000000009</v>
          </cell>
          <cell r="I2534">
            <v>8.91</v>
          </cell>
        </row>
        <row r="2535">
          <cell r="A2535">
            <v>110026.71</v>
          </cell>
          <cell r="B2535" t="str">
            <v>PX</v>
          </cell>
          <cell r="C2535">
            <v>7.5</v>
          </cell>
          <cell r="D2535">
            <v>0</v>
          </cell>
          <cell r="E2535">
            <v>7.5</v>
          </cell>
          <cell r="F2535">
            <v>7.65</v>
          </cell>
          <cell r="G2535">
            <v>7.86</v>
          </cell>
          <cell r="H2535">
            <v>8.4600000000000009</v>
          </cell>
          <cell r="I2535">
            <v>8.91</v>
          </cell>
        </row>
        <row r="2536">
          <cell r="A2536">
            <v>110030</v>
          </cell>
          <cell r="B2536">
            <v>0</v>
          </cell>
          <cell r="C2536">
            <v>7.5</v>
          </cell>
          <cell r="D2536">
            <v>0.06</v>
          </cell>
          <cell r="E2536">
            <v>7.56</v>
          </cell>
          <cell r="F2536">
            <v>7.71</v>
          </cell>
          <cell r="G2536">
            <v>7.92</v>
          </cell>
          <cell r="H2536">
            <v>8.52</v>
          </cell>
          <cell r="I2536">
            <v>8.9699999999999989</v>
          </cell>
        </row>
        <row r="2537">
          <cell r="A2537">
            <v>110040</v>
          </cell>
          <cell r="B2537">
            <v>0</v>
          </cell>
          <cell r="C2537">
            <v>7.5</v>
          </cell>
          <cell r="D2537">
            <v>0.26</v>
          </cell>
          <cell r="E2537">
            <v>7.76</v>
          </cell>
          <cell r="F2537">
            <v>7.91</v>
          </cell>
          <cell r="G2537">
            <v>8.120000000000001</v>
          </cell>
          <cell r="H2537">
            <v>8.7200000000000006</v>
          </cell>
          <cell r="I2537">
            <v>9.17</v>
          </cell>
        </row>
        <row r="2538">
          <cell r="A2538">
            <v>110041.71</v>
          </cell>
          <cell r="B2538" t="str">
            <v>PC</v>
          </cell>
          <cell r="C2538">
            <v>7.5</v>
          </cell>
          <cell r="D2538">
            <v>0.3</v>
          </cell>
          <cell r="E2538">
            <v>7.8</v>
          </cell>
          <cell r="F2538">
            <v>7.95</v>
          </cell>
          <cell r="G2538">
            <v>8.16</v>
          </cell>
          <cell r="H2538">
            <v>8.76</v>
          </cell>
          <cell r="I2538">
            <v>9.2099999999999991</v>
          </cell>
        </row>
        <row r="2539">
          <cell r="A2539">
            <v>110050</v>
          </cell>
          <cell r="B2539">
            <v>0</v>
          </cell>
          <cell r="C2539">
            <v>7.5</v>
          </cell>
          <cell r="D2539">
            <v>0.46</v>
          </cell>
          <cell r="E2539">
            <v>7.96</v>
          </cell>
          <cell r="F2539">
            <v>8.11</v>
          </cell>
          <cell r="G2539">
            <v>8.32</v>
          </cell>
          <cell r="H2539">
            <v>8.92</v>
          </cell>
          <cell r="I2539">
            <v>9.3699999999999992</v>
          </cell>
        </row>
        <row r="2540">
          <cell r="A2540">
            <v>110056.71</v>
          </cell>
          <cell r="B2540" t="str">
            <v>PY - MSE</v>
          </cell>
          <cell r="C2540">
            <v>7.5</v>
          </cell>
          <cell r="D2540">
            <v>0.6</v>
          </cell>
          <cell r="E2540">
            <v>8.1</v>
          </cell>
          <cell r="F2540">
            <v>8.25</v>
          </cell>
          <cell r="G2540">
            <v>8.4600000000000009</v>
          </cell>
          <cell r="H2540">
            <v>9.06</v>
          </cell>
          <cell r="I2540">
            <v>9.51</v>
          </cell>
        </row>
        <row r="2541">
          <cell r="A2541">
            <v>110060</v>
          </cell>
          <cell r="B2541">
            <v>0</v>
          </cell>
          <cell r="C2541">
            <v>7.5</v>
          </cell>
          <cell r="D2541">
            <v>0.6</v>
          </cell>
          <cell r="E2541">
            <v>8.1</v>
          </cell>
          <cell r="F2541">
            <v>8.25</v>
          </cell>
          <cell r="G2541">
            <v>8.4600000000000009</v>
          </cell>
          <cell r="H2541">
            <v>9.06</v>
          </cell>
          <cell r="I2541">
            <v>9.51</v>
          </cell>
        </row>
        <row r="2542">
          <cell r="A2542">
            <v>110070</v>
          </cell>
          <cell r="B2542">
            <v>0</v>
          </cell>
          <cell r="C2542">
            <v>7.5</v>
          </cell>
          <cell r="D2542">
            <v>0.6</v>
          </cell>
          <cell r="E2542">
            <v>8.1</v>
          </cell>
          <cell r="F2542">
            <v>8.25</v>
          </cell>
          <cell r="G2542">
            <v>8.4600000000000009</v>
          </cell>
          <cell r="H2542">
            <v>9.06</v>
          </cell>
          <cell r="I2542">
            <v>9.51</v>
          </cell>
        </row>
        <row r="2543">
          <cell r="A2543">
            <v>110080</v>
          </cell>
          <cell r="B2543">
            <v>0</v>
          </cell>
          <cell r="C2543">
            <v>7.5</v>
          </cell>
          <cell r="D2543">
            <v>0.6</v>
          </cell>
          <cell r="E2543">
            <v>8.1</v>
          </cell>
          <cell r="F2543">
            <v>8.25</v>
          </cell>
          <cell r="G2543">
            <v>8.4600000000000009</v>
          </cell>
          <cell r="H2543">
            <v>9.06</v>
          </cell>
          <cell r="I2543">
            <v>9.51</v>
          </cell>
        </row>
        <row r="2544">
          <cell r="A2544">
            <v>110090</v>
          </cell>
          <cell r="B2544">
            <v>0</v>
          </cell>
          <cell r="C2544">
            <v>7.5</v>
          </cell>
          <cell r="D2544">
            <v>0.6</v>
          </cell>
          <cell r="E2544">
            <v>8.1</v>
          </cell>
          <cell r="F2544">
            <v>8.25</v>
          </cell>
          <cell r="G2544">
            <v>8.4600000000000009</v>
          </cell>
          <cell r="H2544">
            <v>9.06</v>
          </cell>
          <cell r="I2544">
            <v>9.51</v>
          </cell>
        </row>
        <row r="2545">
          <cell r="A2545">
            <v>110100</v>
          </cell>
          <cell r="B2545">
            <v>0</v>
          </cell>
          <cell r="C2545">
            <v>7.5</v>
          </cell>
          <cell r="D2545">
            <v>0.6</v>
          </cell>
          <cell r="E2545">
            <v>8.1</v>
          </cell>
          <cell r="F2545">
            <v>8.25</v>
          </cell>
          <cell r="G2545">
            <v>8.4600000000000009</v>
          </cell>
          <cell r="H2545">
            <v>9.06</v>
          </cell>
          <cell r="I2545">
            <v>9.51</v>
          </cell>
        </row>
        <row r="2546">
          <cell r="A2546">
            <v>110110</v>
          </cell>
          <cell r="B2546">
            <v>0</v>
          </cell>
          <cell r="C2546">
            <v>7.5</v>
          </cell>
          <cell r="D2546">
            <v>0.6</v>
          </cell>
          <cell r="E2546">
            <v>8.1</v>
          </cell>
          <cell r="F2546">
            <v>8.25</v>
          </cell>
          <cell r="G2546">
            <v>8.4600000000000009</v>
          </cell>
          <cell r="H2546">
            <v>9.06</v>
          </cell>
          <cell r="I2546">
            <v>9.51</v>
          </cell>
        </row>
        <row r="2547">
          <cell r="A2547">
            <v>110120</v>
          </cell>
          <cell r="B2547">
            <v>0</v>
          </cell>
          <cell r="C2547">
            <v>7.5</v>
          </cell>
          <cell r="D2547">
            <v>0.6</v>
          </cell>
          <cell r="E2547">
            <v>8.1</v>
          </cell>
          <cell r="F2547">
            <v>8.25</v>
          </cell>
          <cell r="G2547">
            <v>8.4600000000000009</v>
          </cell>
          <cell r="H2547">
            <v>9.06</v>
          </cell>
          <cell r="I2547">
            <v>9.51</v>
          </cell>
        </row>
        <row r="2548">
          <cell r="A2548">
            <v>110130</v>
          </cell>
          <cell r="B2548">
            <v>0</v>
          </cell>
          <cell r="C2548">
            <v>7.5</v>
          </cell>
          <cell r="D2548">
            <v>0.6</v>
          </cell>
          <cell r="E2548">
            <v>8.1</v>
          </cell>
          <cell r="F2548">
            <v>8.25</v>
          </cell>
          <cell r="G2548">
            <v>8.4600000000000009</v>
          </cell>
          <cell r="H2548">
            <v>9.06</v>
          </cell>
          <cell r="I2548">
            <v>9.51</v>
          </cell>
        </row>
        <row r="2549">
          <cell r="A2549">
            <v>110140</v>
          </cell>
          <cell r="B2549">
            <v>0</v>
          </cell>
          <cell r="C2549">
            <v>7.5</v>
          </cell>
          <cell r="D2549">
            <v>0.6</v>
          </cell>
          <cell r="E2549">
            <v>8.1</v>
          </cell>
          <cell r="F2549">
            <v>8.25</v>
          </cell>
          <cell r="G2549">
            <v>8.4600000000000009</v>
          </cell>
          <cell r="H2549">
            <v>9.06</v>
          </cell>
          <cell r="I2549">
            <v>9.51</v>
          </cell>
        </row>
        <row r="2550">
          <cell r="A2550">
            <v>110150</v>
          </cell>
          <cell r="B2550">
            <v>0</v>
          </cell>
          <cell r="C2550">
            <v>7.5</v>
          </cell>
          <cell r="D2550">
            <v>0.6</v>
          </cell>
          <cell r="E2550">
            <v>8.1</v>
          </cell>
          <cell r="F2550">
            <v>8.25</v>
          </cell>
          <cell r="G2550">
            <v>8.4600000000000009</v>
          </cell>
          <cell r="H2550">
            <v>9.06</v>
          </cell>
          <cell r="I2550">
            <v>9.51</v>
          </cell>
        </row>
        <row r="2551">
          <cell r="A2551">
            <v>110160</v>
          </cell>
          <cell r="B2551">
            <v>0</v>
          </cell>
          <cell r="C2551">
            <v>7.5</v>
          </cell>
          <cell r="D2551">
            <v>0.6</v>
          </cell>
          <cell r="E2551">
            <v>8.1</v>
          </cell>
          <cell r="F2551">
            <v>8.25</v>
          </cell>
          <cell r="G2551">
            <v>8.4600000000000009</v>
          </cell>
          <cell r="H2551">
            <v>9.06</v>
          </cell>
          <cell r="I2551">
            <v>9.51</v>
          </cell>
        </row>
        <row r="2552">
          <cell r="A2552">
            <v>110170</v>
          </cell>
          <cell r="B2552">
            <v>0</v>
          </cell>
          <cell r="C2552">
            <v>7.5</v>
          </cell>
          <cell r="D2552">
            <v>0.6</v>
          </cell>
          <cell r="E2552">
            <v>8.1</v>
          </cell>
          <cell r="F2552">
            <v>8.25</v>
          </cell>
          <cell r="G2552">
            <v>8.4600000000000009</v>
          </cell>
          <cell r="H2552">
            <v>9.06</v>
          </cell>
          <cell r="I2552">
            <v>9.51</v>
          </cell>
        </row>
        <row r="2553">
          <cell r="A2553">
            <v>110180</v>
          </cell>
          <cell r="B2553">
            <v>0</v>
          </cell>
          <cell r="C2553">
            <v>7.5</v>
          </cell>
          <cell r="D2553">
            <v>0.6</v>
          </cell>
          <cell r="E2553">
            <v>8.1</v>
          </cell>
          <cell r="F2553">
            <v>8.25</v>
          </cell>
          <cell r="G2553">
            <v>8.4600000000000009</v>
          </cell>
          <cell r="H2553">
            <v>9.06</v>
          </cell>
          <cell r="I2553">
            <v>9.51</v>
          </cell>
        </row>
        <row r="2554">
          <cell r="A2554">
            <v>110190</v>
          </cell>
          <cell r="B2554">
            <v>0</v>
          </cell>
          <cell r="C2554">
            <v>7.5</v>
          </cell>
          <cell r="D2554">
            <v>0.6</v>
          </cell>
          <cell r="E2554">
            <v>8.1</v>
          </cell>
          <cell r="F2554">
            <v>8.25</v>
          </cell>
          <cell r="G2554">
            <v>8.4600000000000009</v>
          </cell>
          <cell r="H2554">
            <v>9.06</v>
          </cell>
          <cell r="I2554">
            <v>9.51</v>
          </cell>
        </row>
        <row r="2555">
          <cell r="A2555">
            <v>110200</v>
          </cell>
          <cell r="B2555">
            <v>0</v>
          </cell>
          <cell r="C2555">
            <v>7.5</v>
          </cell>
          <cell r="D2555">
            <v>0.6</v>
          </cell>
          <cell r="E2555">
            <v>8.1</v>
          </cell>
          <cell r="F2555">
            <v>8.25</v>
          </cell>
          <cell r="G2555">
            <v>8.4600000000000009</v>
          </cell>
          <cell r="H2555">
            <v>9.06</v>
          </cell>
          <cell r="I2555">
            <v>9.51</v>
          </cell>
        </row>
        <row r="2556">
          <cell r="A2556">
            <v>110210</v>
          </cell>
          <cell r="B2556">
            <v>0</v>
          </cell>
          <cell r="C2556">
            <v>7.5</v>
          </cell>
          <cell r="D2556">
            <v>0.6</v>
          </cell>
          <cell r="E2556">
            <v>8.1</v>
          </cell>
          <cell r="F2556">
            <v>8.25</v>
          </cell>
          <cell r="G2556">
            <v>8.4600000000000009</v>
          </cell>
          <cell r="H2556">
            <v>9.06</v>
          </cell>
          <cell r="I2556">
            <v>9.51</v>
          </cell>
        </row>
        <row r="2557">
          <cell r="A2557">
            <v>110220</v>
          </cell>
          <cell r="B2557">
            <v>0</v>
          </cell>
          <cell r="C2557">
            <v>7.5</v>
          </cell>
          <cell r="D2557">
            <v>0.6</v>
          </cell>
          <cell r="E2557">
            <v>8.1</v>
          </cell>
          <cell r="F2557">
            <v>8.25</v>
          </cell>
          <cell r="G2557">
            <v>8.4600000000000009</v>
          </cell>
          <cell r="H2557">
            <v>9.06</v>
          </cell>
          <cell r="I2557">
            <v>9.51</v>
          </cell>
        </row>
        <row r="2558">
          <cell r="A2558">
            <v>110230</v>
          </cell>
          <cell r="B2558">
            <v>0</v>
          </cell>
          <cell r="C2558">
            <v>7.5</v>
          </cell>
          <cell r="D2558">
            <v>0.6</v>
          </cell>
          <cell r="E2558">
            <v>8.1</v>
          </cell>
          <cell r="F2558">
            <v>8.25</v>
          </cell>
          <cell r="G2558">
            <v>8.4600000000000009</v>
          </cell>
          <cell r="H2558">
            <v>9.06</v>
          </cell>
          <cell r="I2558">
            <v>9.51</v>
          </cell>
        </row>
        <row r="2559">
          <cell r="A2559">
            <v>110240</v>
          </cell>
          <cell r="B2559">
            <v>0</v>
          </cell>
          <cell r="C2559">
            <v>7.5</v>
          </cell>
          <cell r="D2559">
            <v>0.6</v>
          </cell>
          <cell r="E2559">
            <v>8.1</v>
          </cell>
          <cell r="F2559">
            <v>8.25</v>
          </cell>
          <cell r="G2559">
            <v>8.4600000000000009</v>
          </cell>
          <cell r="H2559">
            <v>9.06</v>
          </cell>
          <cell r="I2559">
            <v>9.51</v>
          </cell>
        </row>
        <row r="2560">
          <cell r="A2560">
            <v>110241.69</v>
          </cell>
          <cell r="B2560" t="str">
            <v>PY - MSE</v>
          </cell>
          <cell r="C2560">
            <v>7.5</v>
          </cell>
          <cell r="D2560">
            <v>0.6</v>
          </cell>
          <cell r="E2560">
            <v>8.1</v>
          </cell>
          <cell r="F2560">
            <v>8.25</v>
          </cell>
          <cell r="G2560">
            <v>8.4600000000000009</v>
          </cell>
          <cell r="H2560">
            <v>9.06</v>
          </cell>
          <cell r="I2560">
            <v>9.51</v>
          </cell>
        </row>
        <row r="2561">
          <cell r="A2561">
            <v>110250</v>
          </cell>
          <cell r="B2561">
            <v>0</v>
          </cell>
          <cell r="C2561">
            <v>7.5</v>
          </cell>
          <cell r="D2561">
            <v>0.43</v>
          </cell>
          <cell r="E2561">
            <v>7.93</v>
          </cell>
          <cell r="F2561">
            <v>8.08</v>
          </cell>
          <cell r="G2561">
            <v>8.2900000000000009</v>
          </cell>
          <cell r="H2561">
            <v>8.89</v>
          </cell>
          <cell r="I2561">
            <v>9.34</v>
          </cell>
        </row>
        <row r="2562">
          <cell r="A2562">
            <v>110256.69</v>
          </cell>
          <cell r="B2562" t="str">
            <v>PT</v>
          </cell>
          <cell r="C2562">
            <v>7.5</v>
          </cell>
          <cell r="D2562">
            <v>0.3</v>
          </cell>
          <cell r="E2562">
            <v>7.8</v>
          </cell>
          <cell r="F2562">
            <v>7.95</v>
          </cell>
          <cell r="G2562">
            <v>8.16</v>
          </cell>
          <cell r="H2562">
            <v>8.76</v>
          </cell>
          <cell r="I2562">
            <v>9.2099999999999991</v>
          </cell>
        </row>
        <row r="2563">
          <cell r="A2563">
            <v>110260</v>
          </cell>
          <cell r="B2563">
            <v>0</v>
          </cell>
          <cell r="C2563">
            <v>7.5</v>
          </cell>
          <cell r="D2563">
            <v>0.23</v>
          </cell>
          <cell r="E2563">
            <v>7.73</v>
          </cell>
          <cell r="F2563">
            <v>7.8800000000000008</v>
          </cell>
          <cell r="G2563">
            <v>8.0900000000000016</v>
          </cell>
          <cell r="H2563">
            <v>8.6900000000000013</v>
          </cell>
          <cell r="I2563">
            <v>9.14</v>
          </cell>
        </row>
        <row r="2564">
          <cell r="A2564">
            <v>110270</v>
          </cell>
          <cell r="B2564">
            <v>0</v>
          </cell>
          <cell r="C2564">
            <v>7.5</v>
          </cell>
          <cell r="D2564">
            <v>0.03</v>
          </cell>
          <cell r="E2564">
            <v>7.53</v>
          </cell>
          <cell r="F2564">
            <v>7.6800000000000006</v>
          </cell>
          <cell r="G2564">
            <v>7.8900000000000006</v>
          </cell>
          <cell r="H2564">
            <v>8.49</v>
          </cell>
          <cell r="I2564">
            <v>8.94</v>
          </cell>
        </row>
        <row r="2565">
          <cell r="A2565">
            <v>110271.69</v>
          </cell>
          <cell r="B2565" t="str">
            <v>PX</v>
          </cell>
          <cell r="C2565">
            <v>7.5</v>
          </cell>
          <cell r="D2565">
            <v>0</v>
          </cell>
          <cell r="E2565">
            <v>7.5</v>
          </cell>
          <cell r="F2565">
            <v>7.65</v>
          </cell>
          <cell r="G2565">
            <v>7.86</v>
          </cell>
          <cell r="H2565">
            <v>8.4600000000000009</v>
          </cell>
          <cell r="I2565">
            <v>8.91</v>
          </cell>
        </row>
        <row r="2566">
          <cell r="A2566">
            <v>110276.2</v>
          </cell>
          <cell r="B2566">
            <v>0</v>
          </cell>
          <cell r="C2566">
            <v>7.5</v>
          </cell>
          <cell r="D2566">
            <v>0</v>
          </cell>
          <cell r="E2566">
            <v>7.5</v>
          </cell>
          <cell r="F2566">
            <v>7.65</v>
          </cell>
          <cell r="G2566">
            <v>7.86</v>
          </cell>
          <cell r="H2566">
            <v>8.4600000000000009</v>
          </cell>
          <cell r="I2566">
            <v>8.91</v>
          </cell>
        </row>
        <row r="2567">
          <cell r="A2567" t="str">
            <v>E.E.</v>
          </cell>
        </row>
        <row r="2568">
          <cell r="A2568">
            <v>110260</v>
          </cell>
          <cell r="B2568">
            <v>0</v>
          </cell>
          <cell r="C2568">
            <v>7.5</v>
          </cell>
          <cell r="D2568">
            <v>0</v>
          </cell>
          <cell r="E2568">
            <v>7.5</v>
          </cell>
          <cell r="F2568">
            <v>7.65</v>
          </cell>
          <cell r="G2568">
            <v>7.86</v>
          </cell>
          <cell r="H2568">
            <v>8.4600000000000009</v>
          </cell>
          <cell r="I2568">
            <v>8.91</v>
          </cell>
        </row>
        <row r="2569">
          <cell r="A2569">
            <v>110270</v>
          </cell>
          <cell r="B2569">
            <v>0</v>
          </cell>
          <cell r="C2569">
            <v>7.5</v>
          </cell>
          <cell r="D2569">
            <v>0</v>
          </cell>
          <cell r="E2569">
            <v>7.5</v>
          </cell>
          <cell r="F2569">
            <v>7.65</v>
          </cell>
          <cell r="G2569">
            <v>7.86</v>
          </cell>
          <cell r="H2569">
            <v>8.4600000000000009</v>
          </cell>
          <cell r="I2569">
            <v>8.91</v>
          </cell>
        </row>
        <row r="2570">
          <cell r="A2570">
            <v>110280</v>
          </cell>
          <cell r="B2570">
            <v>0</v>
          </cell>
          <cell r="C2570">
            <v>7.5</v>
          </cell>
          <cell r="D2570">
            <v>0</v>
          </cell>
          <cell r="E2570">
            <v>7.5</v>
          </cell>
          <cell r="F2570">
            <v>7.65</v>
          </cell>
          <cell r="G2570">
            <v>7.86</v>
          </cell>
          <cell r="H2570">
            <v>8.4600000000000009</v>
          </cell>
          <cell r="I2570">
            <v>8.91</v>
          </cell>
        </row>
        <row r="2571">
          <cell r="A2571">
            <v>110285.49</v>
          </cell>
          <cell r="B2571" t="str">
            <v>BS</v>
          </cell>
          <cell r="C2571">
            <v>7.5</v>
          </cell>
          <cell r="D2571">
            <v>0</v>
          </cell>
          <cell r="E2571">
            <v>7.5</v>
          </cell>
          <cell r="F2571">
            <v>7.65</v>
          </cell>
          <cell r="G2571">
            <v>7.86</v>
          </cell>
          <cell r="H2571">
            <v>8.4600000000000009</v>
          </cell>
          <cell r="I2571">
            <v>8.91</v>
          </cell>
        </row>
        <row r="2572">
          <cell r="A2572">
            <v>110290</v>
          </cell>
          <cell r="B2572">
            <v>0</v>
          </cell>
          <cell r="C2572">
            <v>7.5</v>
          </cell>
          <cell r="D2572">
            <v>0</v>
          </cell>
          <cell r="E2572">
            <v>7.5</v>
          </cell>
          <cell r="F2572">
            <v>7.65</v>
          </cell>
          <cell r="G2572">
            <v>7.86</v>
          </cell>
          <cell r="H2572">
            <v>8.4600000000000009</v>
          </cell>
          <cell r="I2572">
            <v>8.91</v>
          </cell>
        </row>
        <row r="2573">
          <cell r="A2573">
            <v>110300</v>
          </cell>
          <cell r="B2573">
            <v>0</v>
          </cell>
          <cell r="C2573">
            <v>7.5</v>
          </cell>
          <cell r="D2573">
            <v>0</v>
          </cell>
          <cell r="E2573">
            <v>7.5</v>
          </cell>
          <cell r="F2573">
            <v>7.65</v>
          </cell>
          <cell r="G2573">
            <v>7.86</v>
          </cell>
          <cell r="H2573">
            <v>8.4600000000000009</v>
          </cell>
          <cell r="I2573">
            <v>8.91</v>
          </cell>
        </row>
        <row r="2574">
          <cell r="A2574">
            <v>110310</v>
          </cell>
          <cell r="B2574">
            <v>0</v>
          </cell>
          <cell r="C2574">
            <v>7.5</v>
          </cell>
          <cell r="D2574">
            <v>0</v>
          </cell>
          <cell r="E2574">
            <v>7.5</v>
          </cell>
          <cell r="F2574">
            <v>7.65</v>
          </cell>
          <cell r="G2574">
            <v>7.86</v>
          </cell>
          <cell r="H2574">
            <v>8.4600000000000009</v>
          </cell>
          <cell r="I2574">
            <v>8.91</v>
          </cell>
        </row>
        <row r="2575">
          <cell r="A2575">
            <v>110320</v>
          </cell>
          <cell r="B2575">
            <v>0</v>
          </cell>
          <cell r="C2575">
            <v>7.5</v>
          </cell>
          <cell r="D2575">
            <v>0</v>
          </cell>
          <cell r="E2575">
            <v>7.5</v>
          </cell>
          <cell r="F2575">
            <v>7.65</v>
          </cell>
          <cell r="G2575">
            <v>7.86</v>
          </cell>
          <cell r="H2575">
            <v>8.4600000000000009</v>
          </cell>
          <cell r="I2575">
            <v>8.91</v>
          </cell>
        </row>
        <row r="2576">
          <cell r="A2576">
            <v>110330</v>
          </cell>
          <cell r="B2576">
            <v>0</v>
          </cell>
          <cell r="C2576">
            <v>7.5</v>
          </cell>
          <cell r="D2576">
            <v>0</v>
          </cell>
          <cell r="E2576">
            <v>7.5</v>
          </cell>
          <cell r="F2576">
            <v>7.65</v>
          </cell>
          <cell r="G2576">
            <v>7.86</v>
          </cell>
          <cell r="H2576">
            <v>8.4600000000000009</v>
          </cell>
          <cell r="I2576">
            <v>8.91</v>
          </cell>
        </row>
        <row r="2577">
          <cell r="A2577">
            <v>110340</v>
          </cell>
          <cell r="B2577">
            <v>0</v>
          </cell>
          <cell r="C2577">
            <v>7.5</v>
          </cell>
          <cell r="D2577">
            <v>0</v>
          </cell>
          <cell r="E2577">
            <v>7.5</v>
          </cell>
          <cell r="F2577">
            <v>7.65</v>
          </cell>
          <cell r="G2577">
            <v>7.86</v>
          </cell>
          <cell r="H2577">
            <v>8.4600000000000009</v>
          </cell>
          <cell r="I2577">
            <v>8.91</v>
          </cell>
        </row>
        <row r="2578">
          <cell r="A2578">
            <v>110350</v>
          </cell>
          <cell r="B2578">
            <v>0</v>
          </cell>
          <cell r="C2578">
            <v>7.5</v>
          </cell>
          <cell r="D2578">
            <v>0</v>
          </cell>
          <cell r="E2578">
            <v>7.5</v>
          </cell>
          <cell r="F2578">
            <v>7.65</v>
          </cell>
          <cell r="G2578">
            <v>7.86</v>
          </cell>
          <cell r="H2578">
            <v>8.4600000000000009</v>
          </cell>
          <cell r="I2578">
            <v>8.91</v>
          </cell>
        </row>
        <row r="2579">
          <cell r="A2579">
            <v>110360</v>
          </cell>
          <cell r="B2579">
            <v>0</v>
          </cell>
          <cell r="C2579">
            <v>7.5</v>
          </cell>
          <cell r="D2579">
            <v>0</v>
          </cell>
          <cell r="E2579">
            <v>7.5</v>
          </cell>
          <cell r="F2579">
            <v>7.65</v>
          </cell>
          <cell r="G2579">
            <v>7.86</v>
          </cell>
          <cell r="H2579">
            <v>8.4600000000000009</v>
          </cell>
          <cell r="I2579">
            <v>8.91</v>
          </cell>
        </row>
        <row r="2580">
          <cell r="A2580">
            <v>110370</v>
          </cell>
          <cell r="B2580">
            <v>0</v>
          </cell>
          <cell r="C2580">
            <v>7.5</v>
          </cell>
          <cell r="D2580">
            <v>0</v>
          </cell>
          <cell r="E2580">
            <v>7.5</v>
          </cell>
          <cell r="F2580">
            <v>7.65</v>
          </cell>
          <cell r="G2580">
            <v>7.86</v>
          </cell>
          <cell r="H2580">
            <v>8.4600000000000009</v>
          </cell>
          <cell r="I2580">
            <v>8.91</v>
          </cell>
        </row>
        <row r="2581">
          <cell r="A2581">
            <v>110380</v>
          </cell>
          <cell r="B2581">
            <v>0</v>
          </cell>
          <cell r="C2581">
            <v>7.5</v>
          </cell>
          <cell r="D2581">
            <v>0</v>
          </cell>
          <cell r="E2581">
            <v>7.5</v>
          </cell>
          <cell r="F2581">
            <v>7.65</v>
          </cell>
          <cell r="G2581">
            <v>7.86</v>
          </cell>
          <cell r="H2581">
            <v>8.4600000000000009</v>
          </cell>
          <cell r="I2581">
            <v>8.91</v>
          </cell>
        </row>
        <row r="2582">
          <cell r="A2582">
            <v>110390</v>
          </cell>
          <cell r="B2582">
            <v>0</v>
          </cell>
          <cell r="C2582">
            <v>7.5</v>
          </cell>
          <cell r="D2582">
            <v>0</v>
          </cell>
          <cell r="E2582">
            <v>7.5</v>
          </cell>
          <cell r="F2582">
            <v>7.65</v>
          </cell>
          <cell r="G2582">
            <v>7.86</v>
          </cell>
          <cell r="H2582">
            <v>8.4600000000000009</v>
          </cell>
          <cell r="I2582">
            <v>8.91</v>
          </cell>
        </row>
        <row r="2583">
          <cell r="A2583">
            <v>110400</v>
          </cell>
          <cell r="B2583">
            <v>0</v>
          </cell>
          <cell r="C2583">
            <v>7.5</v>
          </cell>
          <cell r="D2583">
            <v>0</v>
          </cell>
          <cell r="E2583">
            <v>7.5</v>
          </cell>
          <cell r="F2583">
            <v>7.65</v>
          </cell>
          <cell r="G2583">
            <v>7.86</v>
          </cell>
          <cell r="H2583">
            <v>8.4600000000000009</v>
          </cell>
          <cell r="I2583">
            <v>8.91</v>
          </cell>
        </row>
        <row r="2584">
          <cell r="A2584">
            <v>110410</v>
          </cell>
          <cell r="B2584">
            <v>0</v>
          </cell>
          <cell r="C2584">
            <v>7.5</v>
          </cell>
          <cell r="D2584">
            <v>0</v>
          </cell>
          <cell r="E2584">
            <v>7.5</v>
          </cell>
          <cell r="F2584">
            <v>7.65</v>
          </cell>
          <cell r="G2584">
            <v>7.86</v>
          </cell>
          <cell r="H2584">
            <v>8.4600000000000009</v>
          </cell>
          <cell r="I2584">
            <v>8.91</v>
          </cell>
        </row>
        <row r="2585">
          <cell r="A2585">
            <v>110420</v>
          </cell>
          <cell r="B2585">
            <v>0</v>
          </cell>
          <cell r="C2585">
            <v>7.5</v>
          </cell>
          <cell r="D2585">
            <v>0</v>
          </cell>
          <cell r="E2585">
            <v>7.5</v>
          </cell>
          <cell r="F2585">
            <v>7.65</v>
          </cell>
          <cell r="G2585">
            <v>7.86</v>
          </cell>
          <cell r="H2585">
            <v>8.4600000000000009</v>
          </cell>
          <cell r="I2585">
            <v>8.91</v>
          </cell>
        </row>
        <row r="2586">
          <cell r="A2586">
            <v>110430</v>
          </cell>
          <cell r="B2586">
            <v>0</v>
          </cell>
          <cell r="C2586">
            <v>7.5</v>
          </cell>
          <cell r="D2586">
            <v>0</v>
          </cell>
          <cell r="E2586">
            <v>7.5</v>
          </cell>
          <cell r="F2586">
            <v>7.65</v>
          </cell>
          <cell r="G2586">
            <v>7.86</v>
          </cell>
          <cell r="H2586">
            <v>8.4600000000000009</v>
          </cell>
          <cell r="I2586">
            <v>8.91</v>
          </cell>
        </row>
        <row r="2587">
          <cell r="A2587">
            <v>110440</v>
          </cell>
          <cell r="B2587">
            <v>0</v>
          </cell>
          <cell r="C2587">
            <v>7.5</v>
          </cell>
          <cell r="D2587">
            <v>0</v>
          </cell>
          <cell r="E2587">
            <v>7.5</v>
          </cell>
          <cell r="F2587">
            <v>7.65</v>
          </cell>
          <cell r="G2587">
            <v>7.86</v>
          </cell>
          <cell r="H2587">
            <v>8.4600000000000009</v>
          </cell>
          <cell r="I2587">
            <v>8.91</v>
          </cell>
        </row>
        <row r="2588">
          <cell r="A2588">
            <v>110450</v>
          </cell>
          <cell r="B2588">
            <v>0</v>
          </cell>
          <cell r="C2588">
            <v>7.5</v>
          </cell>
          <cell r="D2588">
            <v>0</v>
          </cell>
          <cell r="E2588">
            <v>7.5</v>
          </cell>
          <cell r="F2588">
            <v>7.65</v>
          </cell>
          <cell r="G2588">
            <v>7.86</v>
          </cell>
          <cell r="H2588">
            <v>8.4600000000000009</v>
          </cell>
          <cell r="I2588">
            <v>8.91</v>
          </cell>
        </row>
        <row r="2589">
          <cell r="A2589">
            <v>110460</v>
          </cell>
          <cell r="B2589">
            <v>0</v>
          </cell>
          <cell r="C2589">
            <v>7.5</v>
          </cell>
          <cell r="D2589">
            <v>0</v>
          </cell>
          <cell r="E2589">
            <v>7.5</v>
          </cell>
          <cell r="F2589">
            <v>7.65</v>
          </cell>
          <cell r="G2589">
            <v>7.86</v>
          </cell>
          <cell r="H2589">
            <v>8.4600000000000009</v>
          </cell>
          <cell r="I2589">
            <v>8.91</v>
          </cell>
        </row>
        <row r="2590">
          <cell r="A2590">
            <v>110470</v>
          </cell>
          <cell r="B2590">
            <v>0</v>
          </cell>
          <cell r="C2590">
            <v>7.5</v>
          </cell>
          <cell r="D2590">
            <v>0</v>
          </cell>
          <cell r="E2590">
            <v>7.5</v>
          </cell>
          <cell r="F2590">
            <v>7.65</v>
          </cell>
          <cell r="G2590">
            <v>7.86</v>
          </cell>
          <cell r="H2590">
            <v>8.4600000000000009</v>
          </cell>
          <cell r="I2590">
            <v>8.91</v>
          </cell>
        </row>
        <row r="2591">
          <cell r="A2591">
            <v>110480</v>
          </cell>
          <cell r="B2591">
            <v>0</v>
          </cell>
          <cell r="C2591">
            <v>7.5</v>
          </cell>
          <cell r="D2591">
            <v>0</v>
          </cell>
          <cell r="E2591">
            <v>7.5</v>
          </cell>
          <cell r="F2591">
            <v>7.65</v>
          </cell>
          <cell r="G2591">
            <v>7.86</v>
          </cell>
          <cell r="H2591">
            <v>8.4600000000000009</v>
          </cell>
          <cell r="I2591">
            <v>8.91</v>
          </cell>
        </row>
        <row r="2592">
          <cell r="A2592">
            <v>110490</v>
          </cell>
          <cell r="B2592">
            <v>0</v>
          </cell>
          <cell r="C2592">
            <v>7.5</v>
          </cell>
          <cell r="D2592">
            <v>0</v>
          </cell>
          <cell r="E2592">
            <v>7.5</v>
          </cell>
          <cell r="F2592">
            <v>7.65</v>
          </cell>
          <cell r="G2592">
            <v>7.86</v>
          </cell>
          <cell r="H2592">
            <v>8.4600000000000009</v>
          </cell>
          <cell r="I2592">
            <v>8.91</v>
          </cell>
        </row>
        <row r="2593">
          <cell r="A2593">
            <v>110500</v>
          </cell>
          <cell r="B2593">
            <v>0</v>
          </cell>
          <cell r="C2593">
            <v>7.5</v>
          </cell>
          <cell r="D2593">
            <v>0</v>
          </cell>
          <cell r="E2593">
            <v>7.5</v>
          </cell>
          <cell r="F2593">
            <v>7.65</v>
          </cell>
          <cell r="G2593">
            <v>7.86</v>
          </cell>
          <cell r="H2593">
            <v>8.4600000000000009</v>
          </cell>
          <cell r="I2593">
            <v>8.91</v>
          </cell>
        </row>
        <row r="2594">
          <cell r="A2594">
            <v>110510</v>
          </cell>
          <cell r="B2594">
            <v>0</v>
          </cell>
          <cell r="C2594">
            <v>7.5</v>
          </cell>
          <cell r="D2594">
            <v>0</v>
          </cell>
          <cell r="E2594">
            <v>7.5</v>
          </cell>
          <cell r="F2594">
            <v>7.65</v>
          </cell>
          <cell r="G2594">
            <v>7.86</v>
          </cell>
          <cell r="H2594">
            <v>8.4600000000000009</v>
          </cell>
          <cell r="I2594">
            <v>8.91</v>
          </cell>
        </row>
        <row r="2595">
          <cell r="A2595">
            <v>110520</v>
          </cell>
          <cell r="B2595">
            <v>0</v>
          </cell>
          <cell r="C2595">
            <v>7.5</v>
          </cell>
          <cell r="D2595">
            <v>0</v>
          </cell>
          <cell r="E2595">
            <v>7.5</v>
          </cell>
          <cell r="F2595">
            <v>7.65</v>
          </cell>
          <cell r="G2595">
            <v>7.86</v>
          </cell>
          <cell r="H2595">
            <v>8.4600000000000009</v>
          </cell>
          <cell r="I2595">
            <v>8.91</v>
          </cell>
        </row>
        <row r="2596">
          <cell r="A2596">
            <v>110530</v>
          </cell>
          <cell r="B2596">
            <v>0</v>
          </cell>
          <cell r="C2596">
            <v>7.5</v>
          </cell>
          <cell r="D2596">
            <v>0</v>
          </cell>
          <cell r="E2596">
            <v>7.5</v>
          </cell>
          <cell r="F2596">
            <v>7.65</v>
          </cell>
          <cell r="G2596">
            <v>7.86</v>
          </cell>
          <cell r="H2596">
            <v>8.4600000000000009</v>
          </cell>
          <cell r="I2596">
            <v>8.91</v>
          </cell>
        </row>
        <row r="2597">
          <cell r="A2597">
            <v>110540</v>
          </cell>
          <cell r="B2597">
            <v>0</v>
          </cell>
          <cell r="C2597">
            <v>7.5</v>
          </cell>
          <cell r="D2597">
            <v>0</v>
          </cell>
          <cell r="E2597">
            <v>7.5</v>
          </cell>
          <cell r="F2597">
            <v>7.65</v>
          </cell>
          <cell r="G2597">
            <v>7.86</v>
          </cell>
          <cell r="H2597">
            <v>8.4600000000000009</v>
          </cell>
          <cell r="I2597">
            <v>8.91</v>
          </cell>
        </row>
        <row r="2598">
          <cell r="A2598">
            <v>110550</v>
          </cell>
          <cell r="B2598">
            <v>0</v>
          </cell>
          <cell r="C2598">
            <v>7.5</v>
          </cell>
          <cell r="D2598">
            <v>0</v>
          </cell>
          <cell r="E2598">
            <v>7.5</v>
          </cell>
          <cell r="F2598">
            <v>7.65</v>
          </cell>
          <cell r="G2598">
            <v>7.86</v>
          </cell>
          <cell r="H2598">
            <v>8.4600000000000009</v>
          </cell>
          <cell r="I2598">
            <v>8.91</v>
          </cell>
        </row>
        <row r="2599">
          <cell r="A2599">
            <v>110560</v>
          </cell>
          <cell r="B2599">
            <v>0</v>
          </cell>
          <cell r="C2599">
            <v>7.5</v>
          </cell>
          <cell r="D2599">
            <v>0</v>
          </cell>
          <cell r="E2599">
            <v>7.5</v>
          </cell>
          <cell r="F2599">
            <v>7.65</v>
          </cell>
          <cell r="G2599">
            <v>7.86</v>
          </cell>
          <cell r="H2599">
            <v>8.4600000000000009</v>
          </cell>
          <cell r="I2599">
            <v>8.91</v>
          </cell>
        </row>
        <row r="2600">
          <cell r="A2600">
            <v>110570</v>
          </cell>
          <cell r="B2600">
            <v>0</v>
          </cell>
          <cell r="C2600">
            <v>7.5</v>
          </cell>
          <cell r="D2600">
            <v>0</v>
          </cell>
          <cell r="E2600">
            <v>7.5</v>
          </cell>
          <cell r="F2600">
            <v>7.65</v>
          </cell>
          <cell r="G2600">
            <v>7.86</v>
          </cell>
          <cell r="H2600">
            <v>8.4600000000000009</v>
          </cell>
          <cell r="I2600">
            <v>8.91</v>
          </cell>
        </row>
        <row r="2601">
          <cell r="A2601">
            <v>110580</v>
          </cell>
          <cell r="B2601">
            <v>0</v>
          </cell>
          <cell r="C2601">
            <v>7.5</v>
          </cell>
          <cell r="D2601">
            <v>0</v>
          </cell>
          <cell r="E2601">
            <v>7.5</v>
          </cell>
          <cell r="F2601">
            <v>7.65</v>
          </cell>
          <cell r="G2601">
            <v>7.86</v>
          </cell>
          <cell r="H2601">
            <v>8.4600000000000009</v>
          </cell>
          <cell r="I2601">
            <v>8.91</v>
          </cell>
        </row>
        <row r="2602">
          <cell r="A2602">
            <v>110590</v>
          </cell>
          <cell r="B2602">
            <v>0</v>
          </cell>
          <cell r="C2602">
            <v>7.5</v>
          </cell>
          <cell r="D2602">
            <v>0</v>
          </cell>
          <cell r="E2602">
            <v>7.5</v>
          </cell>
          <cell r="F2602">
            <v>7.65</v>
          </cell>
          <cell r="G2602">
            <v>7.86</v>
          </cell>
          <cell r="H2602">
            <v>8.4600000000000009</v>
          </cell>
          <cell r="I2602">
            <v>8.91</v>
          </cell>
        </row>
        <row r="2603">
          <cell r="A2603">
            <v>110600</v>
          </cell>
          <cell r="B2603">
            <v>0</v>
          </cell>
          <cell r="C2603">
            <v>7.5</v>
          </cell>
          <cell r="D2603">
            <v>0</v>
          </cell>
          <cell r="E2603">
            <v>7.5</v>
          </cell>
          <cell r="F2603">
            <v>7.65</v>
          </cell>
          <cell r="G2603">
            <v>7.86</v>
          </cell>
          <cell r="H2603">
            <v>8.4600000000000009</v>
          </cell>
          <cell r="I2603">
            <v>8.91</v>
          </cell>
        </row>
        <row r="2604">
          <cell r="A2604">
            <v>110610</v>
          </cell>
          <cell r="B2604">
            <v>0</v>
          </cell>
          <cell r="C2604">
            <v>7.5</v>
          </cell>
          <cell r="D2604">
            <v>0</v>
          </cell>
          <cell r="E2604">
            <v>7.5</v>
          </cell>
          <cell r="F2604">
            <v>7.65</v>
          </cell>
          <cell r="G2604">
            <v>7.86</v>
          </cell>
          <cell r="H2604">
            <v>8.4600000000000009</v>
          </cell>
          <cell r="I2604">
            <v>8.91</v>
          </cell>
        </row>
        <row r="2605">
          <cell r="A2605">
            <v>110620</v>
          </cell>
          <cell r="B2605">
            <v>0</v>
          </cell>
          <cell r="C2605">
            <v>7.5</v>
          </cell>
          <cell r="D2605">
            <v>0</v>
          </cell>
          <cell r="E2605">
            <v>7.5</v>
          </cell>
          <cell r="F2605">
            <v>7.65</v>
          </cell>
          <cell r="G2605">
            <v>7.86</v>
          </cell>
          <cell r="H2605">
            <v>8.4600000000000009</v>
          </cell>
          <cell r="I2605">
            <v>8.91</v>
          </cell>
        </row>
        <row r="2606">
          <cell r="A2606">
            <v>110630</v>
          </cell>
          <cell r="B2606">
            <v>0</v>
          </cell>
          <cell r="C2606">
            <v>7.5</v>
          </cell>
          <cell r="D2606">
            <v>0</v>
          </cell>
          <cell r="E2606">
            <v>7.5</v>
          </cell>
          <cell r="F2606">
            <v>7.65</v>
          </cell>
          <cell r="G2606">
            <v>7.86</v>
          </cell>
          <cell r="H2606">
            <v>8.4600000000000009</v>
          </cell>
          <cell r="I2606">
            <v>8.91</v>
          </cell>
        </row>
        <row r="2607">
          <cell r="A2607">
            <v>110640</v>
          </cell>
          <cell r="B2607">
            <v>0</v>
          </cell>
          <cell r="C2607">
            <v>7.5</v>
          </cell>
          <cell r="D2607">
            <v>0</v>
          </cell>
          <cell r="E2607">
            <v>7.5</v>
          </cell>
          <cell r="F2607">
            <v>7.65</v>
          </cell>
          <cell r="G2607">
            <v>7.86</v>
          </cell>
          <cell r="H2607">
            <v>8.4600000000000009</v>
          </cell>
          <cell r="I2607">
            <v>8.91</v>
          </cell>
        </row>
        <row r="2608">
          <cell r="A2608">
            <v>110650</v>
          </cell>
          <cell r="B2608">
            <v>0</v>
          </cell>
          <cell r="C2608">
            <v>7.5</v>
          </cell>
          <cell r="D2608">
            <v>0</v>
          </cell>
          <cell r="E2608">
            <v>7.5</v>
          </cell>
          <cell r="F2608">
            <v>7.65</v>
          </cell>
          <cell r="G2608">
            <v>7.86</v>
          </cell>
          <cell r="H2608">
            <v>8.4600000000000009</v>
          </cell>
          <cell r="I2608">
            <v>8.91</v>
          </cell>
        </row>
        <row r="2609">
          <cell r="A2609">
            <v>110660</v>
          </cell>
          <cell r="B2609">
            <v>0</v>
          </cell>
          <cell r="C2609">
            <v>7.5</v>
          </cell>
          <cell r="D2609">
            <v>0</v>
          </cell>
          <cell r="E2609">
            <v>7.5</v>
          </cell>
          <cell r="F2609">
            <v>7.65</v>
          </cell>
          <cell r="G2609">
            <v>7.86</v>
          </cell>
          <cell r="H2609">
            <v>8.4600000000000009</v>
          </cell>
          <cell r="I2609">
            <v>8.91</v>
          </cell>
        </row>
        <row r="2610">
          <cell r="A2610">
            <v>110670</v>
          </cell>
          <cell r="B2610">
            <v>0</v>
          </cell>
          <cell r="C2610">
            <v>7.5</v>
          </cell>
          <cell r="D2610">
            <v>0</v>
          </cell>
          <cell r="E2610">
            <v>7.5</v>
          </cell>
          <cell r="F2610">
            <v>7.65</v>
          </cell>
          <cell r="G2610">
            <v>7.86</v>
          </cell>
          <cell r="H2610">
            <v>8.4600000000000009</v>
          </cell>
          <cell r="I2610">
            <v>8.91</v>
          </cell>
        </row>
        <row r="2611">
          <cell r="A2611">
            <v>110680</v>
          </cell>
          <cell r="B2611">
            <v>0</v>
          </cell>
          <cell r="C2611">
            <v>7.5</v>
          </cell>
          <cell r="D2611">
            <v>0</v>
          </cell>
          <cell r="E2611">
            <v>7.5</v>
          </cell>
          <cell r="F2611">
            <v>7.65</v>
          </cell>
          <cell r="G2611">
            <v>7.86</v>
          </cell>
          <cell r="H2611">
            <v>8.4600000000000009</v>
          </cell>
          <cell r="I2611">
            <v>8.91</v>
          </cell>
        </row>
        <row r="2612">
          <cell r="A2612">
            <v>110690</v>
          </cell>
          <cell r="B2612">
            <v>0</v>
          </cell>
          <cell r="C2612">
            <v>7.5</v>
          </cell>
          <cell r="D2612">
            <v>0</v>
          </cell>
          <cell r="E2612">
            <v>7.5</v>
          </cell>
          <cell r="F2612">
            <v>7.65</v>
          </cell>
          <cell r="G2612">
            <v>7.86</v>
          </cell>
          <cell r="H2612">
            <v>8.4600000000000009</v>
          </cell>
          <cell r="I2612">
            <v>8.91</v>
          </cell>
        </row>
        <row r="2613">
          <cell r="A2613">
            <v>110691.25</v>
          </cell>
          <cell r="B2613" t="str">
            <v>BS</v>
          </cell>
          <cell r="C2613">
            <v>7.5</v>
          </cell>
          <cell r="D2613">
            <v>0</v>
          </cell>
          <cell r="E2613">
            <v>7.5</v>
          </cell>
          <cell r="F2613">
            <v>7.65</v>
          </cell>
          <cell r="G2613">
            <v>7.86</v>
          </cell>
          <cell r="H2613">
            <v>8.4600000000000009</v>
          </cell>
          <cell r="I2613">
            <v>8.91</v>
          </cell>
        </row>
        <row r="2614">
          <cell r="A2614">
            <v>110700</v>
          </cell>
          <cell r="B2614">
            <v>0</v>
          </cell>
          <cell r="C2614">
            <v>7.5</v>
          </cell>
          <cell r="D2614">
            <v>0</v>
          </cell>
          <cell r="E2614">
            <v>7.5</v>
          </cell>
          <cell r="F2614">
            <v>7.65</v>
          </cell>
          <cell r="G2614">
            <v>7.86</v>
          </cell>
          <cell r="H2614">
            <v>8.4600000000000009</v>
          </cell>
          <cell r="I2614">
            <v>8.91</v>
          </cell>
        </row>
        <row r="2615">
          <cell r="A2615">
            <v>110710</v>
          </cell>
          <cell r="B2615">
            <v>0</v>
          </cell>
          <cell r="C2615">
            <v>7.5</v>
          </cell>
          <cell r="D2615">
            <v>0</v>
          </cell>
          <cell r="E2615">
            <v>7.5</v>
          </cell>
          <cell r="F2615">
            <v>7.65</v>
          </cell>
          <cell r="G2615">
            <v>7.86</v>
          </cell>
          <cell r="H2615">
            <v>8.4600000000000009</v>
          </cell>
          <cell r="I2615">
            <v>8.91</v>
          </cell>
        </row>
        <row r="2616">
          <cell r="A2616">
            <v>110717.92</v>
          </cell>
          <cell r="B2616" t="str">
            <v>PX</v>
          </cell>
          <cell r="C2616">
            <v>7.5</v>
          </cell>
          <cell r="D2616">
            <v>0</v>
          </cell>
          <cell r="E2616">
            <v>7.5</v>
          </cell>
          <cell r="F2616">
            <v>7.65</v>
          </cell>
          <cell r="G2616">
            <v>7.86</v>
          </cell>
          <cell r="H2616">
            <v>8.4600000000000009</v>
          </cell>
          <cell r="I2616">
            <v>8.91</v>
          </cell>
        </row>
        <row r="2617">
          <cell r="A2617">
            <v>110720</v>
          </cell>
          <cell r="B2617">
            <v>0</v>
          </cell>
          <cell r="C2617">
            <v>7.5</v>
          </cell>
          <cell r="D2617">
            <v>0.03</v>
          </cell>
          <cell r="E2617">
            <v>7.53</v>
          </cell>
          <cell r="F2617">
            <v>7.6800000000000006</v>
          </cell>
          <cell r="G2617">
            <v>7.8900000000000006</v>
          </cell>
          <cell r="H2617">
            <v>8.49</v>
          </cell>
          <cell r="I2617">
            <v>8.94</v>
          </cell>
        </row>
        <row r="2618">
          <cell r="A2618">
            <v>110730</v>
          </cell>
          <cell r="B2618">
            <v>0</v>
          </cell>
          <cell r="C2618">
            <v>7.5</v>
          </cell>
          <cell r="D2618">
            <v>0.18</v>
          </cell>
          <cell r="E2618">
            <v>7.68</v>
          </cell>
          <cell r="F2618">
            <v>7.83</v>
          </cell>
          <cell r="G2618">
            <v>8.0400000000000009</v>
          </cell>
          <cell r="H2618">
            <v>8.64</v>
          </cell>
          <cell r="I2618">
            <v>9.09</v>
          </cell>
        </row>
        <row r="2619">
          <cell r="A2619">
            <v>110737.92</v>
          </cell>
          <cell r="B2619" t="str">
            <v>PC</v>
          </cell>
          <cell r="C2619">
            <v>7.5</v>
          </cell>
          <cell r="D2619">
            <v>0.3</v>
          </cell>
          <cell r="E2619">
            <v>7.8</v>
          </cell>
          <cell r="F2619">
            <v>7.95</v>
          </cell>
          <cell r="G2619">
            <v>8.16</v>
          </cell>
          <cell r="H2619">
            <v>8.76</v>
          </cell>
          <cell r="I2619">
            <v>9.2099999999999991</v>
          </cell>
        </row>
        <row r="2620">
          <cell r="A2620">
            <v>110740</v>
          </cell>
          <cell r="B2620">
            <v>0</v>
          </cell>
          <cell r="C2620">
            <v>7.5</v>
          </cell>
          <cell r="D2620">
            <v>0.33</v>
          </cell>
          <cell r="E2620">
            <v>7.83</v>
          </cell>
          <cell r="F2620">
            <v>7.98</v>
          </cell>
          <cell r="G2620">
            <v>8.1900000000000013</v>
          </cell>
          <cell r="H2620">
            <v>8.7900000000000009</v>
          </cell>
          <cell r="I2620">
            <v>9.24</v>
          </cell>
        </row>
        <row r="2621">
          <cell r="A2621">
            <v>110744.59</v>
          </cell>
          <cell r="B2621" t="str">
            <v>PY</v>
          </cell>
          <cell r="C2621">
            <v>7.5</v>
          </cell>
          <cell r="D2621">
            <v>0.4</v>
          </cell>
          <cell r="E2621">
            <v>7.9</v>
          </cell>
          <cell r="F2621">
            <v>8.0500000000000007</v>
          </cell>
          <cell r="G2621">
            <v>8.2600000000000016</v>
          </cell>
          <cell r="H2621">
            <v>8.8600000000000012</v>
          </cell>
          <cell r="I2621">
            <v>9.31</v>
          </cell>
        </row>
        <row r="2622">
          <cell r="A2622">
            <v>110750</v>
          </cell>
          <cell r="B2622">
            <v>0</v>
          </cell>
          <cell r="C2622">
            <v>7.5</v>
          </cell>
          <cell r="D2622">
            <v>0.48</v>
          </cell>
          <cell r="E2622">
            <v>7.98</v>
          </cell>
          <cell r="F2622">
            <v>8.1300000000000008</v>
          </cell>
          <cell r="G2622">
            <v>8.3400000000000016</v>
          </cell>
          <cell r="H2622">
            <v>8.9400000000000013</v>
          </cell>
          <cell r="I2622">
            <v>9.39</v>
          </cell>
        </row>
        <row r="2623">
          <cell r="A2623">
            <v>110757.92</v>
          </cell>
          <cell r="B2623" t="str">
            <v>MSE</v>
          </cell>
          <cell r="C2623">
            <v>7.5</v>
          </cell>
          <cell r="D2623">
            <v>0.6</v>
          </cell>
          <cell r="E2623">
            <v>8.1</v>
          </cell>
          <cell r="F2623">
            <v>8.25</v>
          </cell>
          <cell r="G2623">
            <v>8.4600000000000009</v>
          </cell>
          <cell r="H2623">
            <v>9.06</v>
          </cell>
          <cell r="I2623">
            <v>9.51</v>
          </cell>
        </row>
        <row r="2624">
          <cell r="A2624">
            <v>110760</v>
          </cell>
          <cell r="B2624">
            <v>0</v>
          </cell>
          <cell r="C2624">
            <v>7.5</v>
          </cell>
          <cell r="D2624">
            <v>0.6</v>
          </cell>
          <cell r="E2624">
            <v>8.1</v>
          </cell>
          <cell r="F2624">
            <v>8.25</v>
          </cell>
          <cell r="G2624">
            <v>8.4600000000000009</v>
          </cell>
          <cell r="H2624">
            <v>9.06</v>
          </cell>
          <cell r="I2624">
            <v>9.51</v>
          </cell>
        </row>
        <row r="2625">
          <cell r="A2625">
            <v>110770</v>
          </cell>
          <cell r="B2625">
            <v>0</v>
          </cell>
          <cell r="C2625">
            <v>7.5</v>
          </cell>
          <cell r="D2625">
            <v>0.6</v>
          </cell>
          <cell r="E2625">
            <v>8.1</v>
          </cell>
          <cell r="F2625">
            <v>8.25</v>
          </cell>
          <cell r="G2625">
            <v>8.4600000000000009</v>
          </cell>
          <cell r="H2625">
            <v>9.06</v>
          </cell>
          <cell r="I2625">
            <v>9.51</v>
          </cell>
        </row>
        <row r="2626">
          <cell r="A2626">
            <v>110780</v>
          </cell>
          <cell r="B2626">
            <v>0</v>
          </cell>
          <cell r="C2626">
            <v>7.5</v>
          </cell>
          <cell r="D2626">
            <v>0.6</v>
          </cell>
          <cell r="E2626">
            <v>8.1</v>
          </cell>
          <cell r="F2626">
            <v>8.25</v>
          </cell>
          <cell r="G2626">
            <v>8.4600000000000009</v>
          </cell>
          <cell r="H2626">
            <v>9.06</v>
          </cell>
          <cell r="I2626">
            <v>9.51</v>
          </cell>
        </row>
        <row r="2627">
          <cell r="A2627">
            <v>110790</v>
          </cell>
          <cell r="B2627">
            <v>0</v>
          </cell>
          <cell r="C2627">
            <v>7.5</v>
          </cell>
          <cell r="D2627">
            <v>0.6</v>
          </cell>
          <cell r="E2627">
            <v>8.1</v>
          </cell>
          <cell r="F2627">
            <v>8.25</v>
          </cell>
          <cell r="G2627">
            <v>8.4600000000000009</v>
          </cell>
          <cell r="H2627">
            <v>9.06</v>
          </cell>
          <cell r="I2627">
            <v>9.51</v>
          </cell>
        </row>
        <row r="2628">
          <cell r="A2628">
            <v>110800</v>
          </cell>
          <cell r="B2628">
            <v>0</v>
          </cell>
          <cell r="C2628">
            <v>7.5</v>
          </cell>
          <cell r="D2628">
            <v>0.6</v>
          </cell>
          <cell r="E2628">
            <v>8.1</v>
          </cell>
          <cell r="F2628">
            <v>8.25</v>
          </cell>
          <cell r="G2628">
            <v>8.4600000000000009</v>
          </cell>
          <cell r="H2628">
            <v>9.06</v>
          </cell>
          <cell r="I2628">
            <v>9.51</v>
          </cell>
        </row>
        <row r="2629">
          <cell r="A2629">
            <v>110810</v>
          </cell>
          <cell r="B2629">
            <v>0</v>
          </cell>
          <cell r="C2629">
            <v>7.5</v>
          </cell>
          <cell r="D2629">
            <v>0.6</v>
          </cell>
          <cell r="E2629">
            <v>8.1</v>
          </cell>
          <cell r="F2629">
            <v>8.25</v>
          </cell>
          <cell r="G2629">
            <v>8.4600000000000009</v>
          </cell>
          <cell r="H2629">
            <v>9.06</v>
          </cell>
          <cell r="I2629">
            <v>9.51</v>
          </cell>
        </row>
        <row r="2630">
          <cell r="A2630">
            <v>110820</v>
          </cell>
          <cell r="B2630">
            <v>0</v>
          </cell>
          <cell r="C2630">
            <v>7.5</v>
          </cell>
          <cell r="D2630">
            <v>0.6</v>
          </cell>
          <cell r="E2630">
            <v>8.1</v>
          </cell>
          <cell r="F2630">
            <v>8.25</v>
          </cell>
          <cell r="G2630">
            <v>8.4600000000000009</v>
          </cell>
          <cell r="H2630">
            <v>9.06</v>
          </cell>
          <cell r="I2630">
            <v>9.51</v>
          </cell>
        </row>
        <row r="2631">
          <cell r="A2631">
            <v>110830</v>
          </cell>
          <cell r="B2631">
            <v>0</v>
          </cell>
          <cell r="C2631">
            <v>7.5</v>
          </cell>
          <cell r="D2631">
            <v>0.6</v>
          </cell>
          <cell r="E2631">
            <v>8.1</v>
          </cell>
          <cell r="F2631">
            <v>8.25</v>
          </cell>
          <cell r="G2631">
            <v>8.4600000000000009</v>
          </cell>
          <cell r="H2631">
            <v>9.06</v>
          </cell>
          <cell r="I2631">
            <v>9.51</v>
          </cell>
        </row>
        <row r="2632">
          <cell r="A2632">
            <v>110840</v>
          </cell>
          <cell r="B2632">
            <v>0</v>
          </cell>
          <cell r="C2632">
            <v>7.5</v>
          </cell>
          <cell r="D2632">
            <v>0.6</v>
          </cell>
          <cell r="E2632">
            <v>8.1</v>
          </cell>
          <cell r="F2632">
            <v>8.25</v>
          </cell>
          <cell r="G2632">
            <v>8.4600000000000009</v>
          </cell>
          <cell r="H2632">
            <v>9.06</v>
          </cell>
          <cell r="I2632">
            <v>9.51</v>
          </cell>
        </row>
        <row r="2633">
          <cell r="A2633">
            <v>110850</v>
          </cell>
          <cell r="B2633">
            <v>0</v>
          </cell>
          <cell r="C2633">
            <v>7.5</v>
          </cell>
          <cell r="D2633">
            <v>0.6</v>
          </cell>
          <cell r="E2633">
            <v>8.1</v>
          </cell>
          <cell r="F2633">
            <v>8.25</v>
          </cell>
          <cell r="G2633">
            <v>8.4600000000000009</v>
          </cell>
          <cell r="H2633">
            <v>9.06</v>
          </cell>
          <cell r="I2633">
            <v>9.51</v>
          </cell>
        </row>
        <row r="2634">
          <cell r="A2634">
            <v>110860</v>
          </cell>
          <cell r="B2634">
            <v>0</v>
          </cell>
          <cell r="C2634">
            <v>7.5</v>
          </cell>
          <cell r="D2634">
            <v>0.6</v>
          </cell>
          <cell r="E2634">
            <v>8.1</v>
          </cell>
          <cell r="F2634">
            <v>8.25</v>
          </cell>
          <cell r="G2634">
            <v>8.4600000000000009</v>
          </cell>
          <cell r="H2634">
            <v>9.06</v>
          </cell>
          <cell r="I2634">
            <v>9.51</v>
          </cell>
        </row>
        <row r="2635">
          <cell r="A2635">
            <v>110870</v>
          </cell>
          <cell r="B2635">
            <v>0</v>
          </cell>
          <cell r="C2635">
            <v>7.5</v>
          </cell>
          <cell r="D2635">
            <v>0.6</v>
          </cell>
          <cell r="E2635">
            <v>8.1</v>
          </cell>
          <cell r="F2635">
            <v>8.25</v>
          </cell>
          <cell r="G2635">
            <v>8.4600000000000009</v>
          </cell>
          <cell r="H2635">
            <v>9.06</v>
          </cell>
          <cell r="I2635">
            <v>9.51</v>
          </cell>
        </row>
        <row r="2636">
          <cell r="A2636">
            <v>110880</v>
          </cell>
          <cell r="B2636">
            <v>0</v>
          </cell>
          <cell r="C2636">
            <v>7.5</v>
          </cell>
          <cell r="D2636">
            <v>0.6</v>
          </cell>
          <cell r="E2636">
            <v>8.1</v>
          </cell>
          <cell r="F2636">
            <v>8.25</v>
          </cell>
          <cell r="G2636">
            <v>8.4600000000000009</v>
          </cell>
          <cell r="H2636">
            <v>9.06</v>
          </cell>
          <cell r="I2636">
            <v>9.51</v>
          </cell>
        </row>
        <row r="2637">
          <cell r="A2637">
            <v>110890</v>
          </cell>
          <cell r="B2637">
            <v>0</v>
          </cell>
          <cell r="C2637">
            <v>7.5</v>
          </cell>
          <cell r="D2637">
            <v>0.6</v>
          </cell>
          <cell r="E2637">
            <v>8.1</v>
          </cell>
          <cell r="F2637">
            <v>8.25</v>
          </cell>
          <cell r="G2637">
            <v>8.4600000000000009</v>
          </cell>
          <cell r="H2637">
            <v>9.06</v>
          </cell>
          <cell r="I2637">
            <v>9.51</v>
          </cell>
        </row>
        <row r="2638">
          <cell r="A2638">
            <v>110900</v>
          </cell>
          <cell r="B2638">
            <v>0</v>
          </cell>
          <cell r="C2638">
            <v>7.5</v>
          </cell>
          <cell r="D2638">
            <v>0.6</v>
          </cell>
          <cell r="E2638">
            <v>8.1</v>
          </cell>
          <cell r="F2638">
            <v>8.25</v>
          </cell>
          <cell r="G2638">
            <v>8.4600000000000009</v>
          </cell>
          <cell r="H2638">
            <v>9.06</v>
          </cell>
          <cell r="I2638">
            <v>9.51</v>
          </cell>
        </row>
        <row r="2639">
          <cell r="A2639">
            <v>110910</v>
          </cell>
          <cell r="B2639">
            <v>0</v>
          </cell>
          <cell r="C2639">
            <v>7.5</v>
          </cell>
          <cell r="D2639">
            <v>0.6</v>
          </cell>
          <cell r="E2639">
            <v>8.1</v>
          </cell>
          <cell r="F2639">
            <v>8.25</v>
          </cell>
          <cell r="G2639">
            <v>8.4600000000000009</v>
          </cell>
          <cell r="H2639">
            <v>9.06</v>
          </cell>
          <cell r="I2639">
            <v>9.51</v>
          </cell>
        </row>
        <row r="2640">
          <cell r="A2640">
            <v>110920</v>
          </cell>
          <cell r="B2640">
            <v>0</v>
          </cell>
          <cell r="C2640">
            <v>7.5</v>
          </cell>
          <cell r="D2640">
            <v>0.6</v>
          </cell>
          <cell r="E2640">
            <v>8.1</v>
          </cell>
          <cell r="F2640">
            <v>8.25</v>
          </cell>
          <cell r="G2640">
            <v>8.4600000000000009</v>
          </cell>
          <cell r="H2640">
            <v>9.06</v>
          </cell>
          <cell r="I2640">
            <v>9.51</v>
          </cell>
        </row>
        <row r="2641">
          <cell r="A2641">
            <v>110930</v>
          </cell>
          <cell r="B2641">
            <v>0</v>
          </cell>
          <cell r="C2641">
            <v>7.5</v>
          </cell>
          <cell r="D2641">
            <v>0.6</v>
          </cell>
          <cell r="E2641">
            <v>8.1</v>
          </cell>
          <cell r="F2641">
            <v>8.25</v>
          </cell>
          <cell r="G2641">
            <v>8.4600000000000009</v>
          </cell>
          <cell r="H2641">
            <v>9.06</v>
          </cell>
          <cell r="I2641">
            <v>9.51</v>
          </cell>
        </row>
        <row r="2642">
          <cell r="A2642">
            <v>110940</v>
          </cell>
          <cell r="B2642">
            <v>0</v>
          </cell>
          <cell r="C2642">
            <v>7.5</v>
          </cell>
          <cell r="D2642">
            <v>0.6</v>
          </cell>
          <cell r="E2642">
            <v>8.1</v>
          </cell>
          <cell r="F2642">
            <v>8.25</v>
          </cell>
          <cell r="G2642">
            <v>8.4600000000000009</v>
          </cell>
          <cell r="H2642">
            <v>9.06</v>
          </cell>
          <cell r="I2642">
            <v>9.51</v>
          </cell>
        </row>
        <row r="2643">
          <cell r="A2643">
            <v>110950</v>
          </cell>
          <cell r="B2643">
            <v>0</v>
          </cell>
          <cell r="C2643">
            <v>7.5</v>
          </cell>
          <cell r="D2643">
            <v>0.6</v>
          </cell>
          <cell r="E2643">
            <v>8.1</v>
          </cell>
          <cell r="F2643">
            <v>8.25</v>
          </cell>
          <cell r="G2643">
            <v>8.4600000000000009</v>
          </cell>
          <cell r="H2643">
            <v>9.06</v>
          </cell>
          <cell r="I2643">
            <v>9.51</v>
          </cell>
        </row>
        <row r="2644">
          <cell r="A2644">
            <v>110960</v>
          </cell>
          <cell r="B2644">
            <v>0</v>
          </cell>
          <cell r="C2644">
            <v>7.5</v>
          </cell>
          <cell r="D2644">
            <v>0.6</v>
          </cell>
          <cell r="E2644">
            <v>8.1</v>
          </cell>
          <cell r="F2644">
            <v>8.25</v>
          </cell>
          <cell r="G2644">
            <v>8.4600000000000009</v>
          </cell>
          <cell r="H2644">
            <v>9.06</v>
          </cell>
          <cell r="I2644">
            <v>9.51</v>
          </cell>
        </row>
        <row r="2645">
          <cell r="A2645">
            <v>110970</v>
          </cell>
          <cell r="B2645">
            <v>0</v>
          </cell>
          <cell r="C2645">
            <v>7.5</v>
          </cell>
          <cell r="D2645">
            <v>0.6</v>
          </cell>
          <cell r="E2645">
            <v>8.1</v>
          </cell>
          <cell r="F2645">
            <v>8.25</v>
          </cell>
          <cell r="G2645">
            <v>8.4600000000000009</v>
          </cell>
          <cell r="H2645">
            <v>9.06</v>
          </cell>
          <cell r="I2645">
            <v>9.51</v>
          </cell>
        </row>
        <row r="2646">
          <cell r="A2646">
            <v>110980</v>
          </cell>
          <cell r="B2646">
            <v>0</v>
          </cell>
          <cell r="C2646">
            <v>7.5</v>
          </cell>
          <cell r="D2646">
            <v>0.6</v>
          </cell>
          <cell r="E2646">
            <v>8.1</v>
          </cell>
          <cell r="F2646">
            <v>8.25</v>
          </cell>
          <cell r="G2646">
            <v>8.4600000000000009</v>
          </cell>
          <cell r="H2646">
            <v>9.06</v>
          </cell>
          <cell r="I2646">
            <v>9.51</v>
          </cell>
        </row>
        <row r="2647">
          <cell r="A2647">
            <v>110982.96</v>
          </cell>
          <cell r="B2647" t="str">
            <v>MSE</v>
          </cell>
          <cell r="C2647">
            <v>7.5</v>
          </cell>
          <cell r="D2647">
            <v>0.6</v>
          </cell>
          <cell r="E2647">
            <v>8.1</v>
          </cell>
          <cell r="F2647">
            <v>8.25</v>
          </cell>
          <cell r="G2647">
            <v>8.4600000000000009</v>
          </cell>
          <cell r="H2647">
            <v>9.06</v>
          </cell>
          <cell r="I2647">
            <v>9.51</v>
          </cell>
        </row>
        <row r="2648">
          <cell r="A2648">
            <v>110990</v>
          </cell>
          <cell r="B2648">
            <v>0</v>
          </cell>
          <cell r="C2648">
            <v>7.5</v>
          </cell>
          <cell r="D2648">
            <v>0.49</v>
          </cell>
          <cell r="E2648">
            <v>7.99</v>
          </cell>
          <cell r="F2648">
            <v>8.14</v>
          </cell>
          <cell r="G2648">
            <v>8.3500000000000014</v>
          </cell>
          <cell r="H2648">
            <v>8.9500000000000011</v>
          </cell>
          <cell r="I2648">
            <v>9.4</v>
          </cell>
        </row>
        <row r="2649">
          <cell r="A2649">
            <v>110996.29</v>
          </cell>
          <cell r="B2649" t="str">
            <v>PY</v>
          </cell>
          <cell r="C2649">
            <v>7.5</v>
          </cell>
          <cell r="D2649">
            <v>0.4</v>
          </cell>
          <cell r="E2649">
            <v>7.9</v>
          </cell>
          <cell r="F2649">
            <v>8.0500000000000007</v>
          </cell>
          <cell r="G2649">
            <v>8.2600000000000016</v>
          </cell>
          <cell r="H2649">
            <v>8.8600000000000012</v>
          </cell>
          <cell r="I2649">
            <v>9.31</v>
          </cell>
        </row>
        <row r="2650">
          <cell r="A2650">
            <v>111000</v>
          </cell>
          <cell r="B2650">
            <v>0</v>
          </cell>
          <cell r="C2650">
            <v>7.5</v>
          </cell>
          <cell r="D2650">
            <v>0.34</v>
          </cell>
          <cell r="E2650">
            <v>7.84</v>
          </cell>
          <cell r="F2650">
            <v>7.99</v>
          </cell>
          <cell r="G2650">
            <v>8.2000000000000011</v>
          </cell>
          <cell r="H2650">
            <v>8.8000000000000007</v>
          </cell>
          <cell r="I2650">
            <v>9.25</v>
          </cell>
        </row>
        <row r="2669">
          <cell r="A2669">
            <v>111000</v>
          </cell>
          <cell r="B2669">
            <v>0</v>
          </cell>
          <cell r="C2669">
            <v>7.5</v>
          </cell>
          <cell r="D2669">
            <v>0.34</v>
          </cell>
          <cell r="E2669">
            <v>7.84</v>
          </cell>
          <cell r="F2669">
            <v>7.99</v>
          </cell>
          <cell r="G2669">
            <v>8.2000000000000011</v>
          </cell>
          <cell r="H2669">
            <v>8.8000000000000007</v>
          </cell>
          <cell r="I2669">
            <v>9.25</v>
          </cell>
        </row>
        <row r="2670">
          <cell r="A2670">
            <v>111002.96</v>
          </cell>
          <cell r="B2670" t="str">
            <v>PT</v>
          </cell>
          <cell r="C2670">
            <v>7.5</v>
          </cell>
          <cell r="D2670">
            <v>0.3</v>
          </cell>
          <cell r="E2670">
            <v>7.8</v>
          </cell>
          <cell r="F2670">
            <v>7.95</v>
          </cell>
          <cell r="G2670">
            <v>8.16</v>
          </cell>
          <cell r="H2670">
            <v>8.76</v>
          </cell>
          <cell r="I2670">
            <v>9.2099999999999991</v>
          </cell>
        </row>
        <row r="2671">
          <cell r="A2671">
            <v>111010</v>
          </cell>
          <cell r="B2671">
            <v>0</v>
          </cell>
          <cell r="C2671">
            <v>7.5</v>
          </cell>
          <cell r="D2671">
            <v>0.19</v>
          </cell>
          <cell r="E2671">
            <v>7.69</v>
          </cell>
          <cell r="F2671">
            <v>7.8400000000000007</v>
          </cell>
          <cell r="G2671">
            <v>8.0500000000000007</v>
          </cell>
          <cell r="H2671">
            <v>8.65</v>
          </cell>
          <cell r="I2671">
            <v>9.1</v>
          </cell>
        </row>
        <row r="2672">
          <cell r="A2672">
            <v>111020</v>
          </cell>
          <cell r="B2672">
            <v>0</v>
          </cell>
          <cell r="C2672">
            <v>7.5</v>
          </cell>
          <cell r="D2672">
            <v>0.04</v>
          </cell>
          <cell r="E2672">
            <v>7.54</v>
          </cell>
          <cell r="F2672">
            <v>7.69</v>
          </cell>
          <cell r="G2672">
            <v>7.9</v>
          </cell>
          <cell r="H2672">
            <v>8.5</v>
          </cell>
          <cell r="I2672">
            <v>8.9499999999999993</v>
          </cell>
        </row>
        <row r="2673">
          <cell r="A2673">
            <v>111022.96</v>
          </cell>
          <cell r="B2673" t="str">
            <v>PX</v>
          </cell>
          <cell r="C2673">
            <v>7.5</v>
          </cell>
          <cell r="D2673">
            <v>0</v>
          </cell>
          <cell r="E2673">
            <v>7.5</v>
          </cell>
          <cell r="F2673">
            <v>7.65</v>
          </cell>
          <cell r="G2673">
            <v>7.86</v>
          </cell>
          <cell r="H2673">
            <v>8.4600000000000009</v>
          </cell>
          <cell r="I2673">
            <v>8.91</v>
          </cell>
        </row>
        <row r="2674">
          <cell r="A2674">
            <v>111030</v>
          </cell>
          <cell r="B2674">
            <v>0</v>
          </cell>
          <cell r="C2674">
            <v>7.5</v>
          </cell>
          <cell r="D2674">
            <v>0</v>
          </cell>
          <cell r="E2674">
            <v>7.5</v>
          </cell>
          <cell r="F2674">
            <v>7.65</v>
          </cell>
          <cell r="G2674">
            <v>7.86</v>
          </cell>
          <cell r="H2674">
            <v>8.4600000000000009</v>
          </cell>
          <cell r="I2674">
            <v>8.91</v>
          </cell>
        </row>
        <row r="2675">
          <cell r="A2675">
            <v>111040</v>
          </cell>
          <cell r="B2675">
            <v>0</v>
          </cell>
          <cell r="C2675">
            <v>7.5</v>
          </cell>
          <cell r="D2675">
            <v>0</v>
          </cell>
          <cell r="E2675">
            <v>7.5</v>
          </cell>
          <cell r="F2675">
            <v>7.65</v>
          </cell>
          <cell r="G2675">
            <v>7.86</v>
          </cell>
          <cell r="H2675">
            <v>8.4600000000000009</v>
          </cell>
          <cell r="I2675">
            <v>8.91</v>
          </cell>
        </row>
        <row r="2676">
          <cell r="A2676">
            <v>111049.63</v>
          </cell>
          <cell r="B2676" t="str">
            <v>BS</v>
          </cell>
          <cell r="C2676">
            <v>7.5</v>
          </cell>
          <cell r="D2676">
            <v>0</v>
          </cell>
          <cell r="E2676">
            <v>7.5</v>
          </cell>
          <cell r="F2676">
            <v>7.65</v>
          </cell>
          <cell r="G2676">
            <v>7.86</v>
          </cell>
          <cell r="H2676">
            <v>8.4600000000000009</v>
          </cell>
          <cell r="I2676">
            <v>8.91</v>
          </cell>
        </row>
        <row r="2677">
          <cell r="A2677">
            <v>111050</v>
          </cell>
          <cell r="B2677">
            <v>0</v>
          </cell>
          <cell r="C2677">
            <v>7.5</v>
          </cell>
          <cell r="D2677">
            <v>0</v>
          </cell>
          <cell r="E2677">
            <v>7.5</v>
          </cell>
          <cell r="F2677">
            <v>7.65</v>
          </cell>
          <cell r="G2677">
            <v>7.86</v>
          </cell>
          <cell r="H2677">
            <v>8.4600000000000009</v>
          </cell>
          <cell r="I2677">
            <v>8.91</v>
          </cell>
        </row>
        <row r="2678">
          <cell r="A2678">
            <v>111060</v>
          </cell>
          <cell r="B2678">
            <v>0</v>
          </cell>
          <cell r="C2678">
            <v>7.5</v>
          </cell>
          <cell r="D2678">
            <v>0</v>
          </cell>
          <cell r="E2678">
            <v>7.5</v>
          </cell>
          <cell r="F2678">
            <v>7.65</v>
          </cell>
          <cell r="G2678">
            <v>7.86</v>
          </cell>
          <cell r="H2678">
            <v>8.4600000000000009</v>
          </cell>
          <cell r="I2678">
            <v>8.91</v>
          </cell>
        </row>
        <row r="2679">
          <cell r="A2679">
            <v>111070</v>
          </cell>
          <cell r="B2679">
            <v>0</v>
          </cell>
          <cell r="C2679">
            <v>7.5</v>
          </cell>
          <cell r="D2679">
            <v>0</v>
          </cell>
          <cell r="E2679">
            <v>7.5</v>
          </cell>
          <cell r="F2679">
            <v>7.65</v>
          </cell>
          <cell r="G2679">
            <v>7.86</v>
          </cell>
          <cell r="H2679">
            <v>8.4600000000000009</v>
          </cell>
          <cell r="I2679">
            <v>8.91</v>
          </cell>
        </row>
        <row r="2680">
          <cell r="A2680">
            <v>111080</v>
          </cell>
          <cell r="B2680">
            <v>0</v>
          </cell>
          <cell r="C2680">
            <v>7.5</v>
          </cell>
          <cell r="D2680">
            <v>0</v>
          </cell>
          <cell r="E2680">
            <v>7.5</v>
          </cell>
          <cell r="F2680">
            <v>7.65</v>
          </cell>
          <cell r="G2680">
            <v>7.86</v>
          </cell>
          <cell r="H2680">
            <v>8.4600000000000009</v>
          </cell>
          <cell r="I2680">
            <v>8.91</v>
          </cell>
        </row>
        <row r="2681">
          <cell r="A2681">
            <v>111090</v>
          </cell>
          <cell r="B2681">
            <v>0</v>
          </cell>
          <cell r="C2681">
            <v>7.5</v>
          </cell>
          <cell r="D2681">
            <v>0</v>
          </cell>
          <cell r="E2681">
            <v>7.5</v>
          </cell>
          <cell r="F2681">
            <v>7.65</v>
          </cell>
          <cell r="G2681">
            <v>7.86</v>
          </cell>
          <cell r="H2681">
            <v>8.4600000000000009</v>
          </cell>
          <cell r="I2681">
            <v>8.91</v>
          </cell>
        </row>
        <row r="2682">
          <cell r="A2682">
            <v>111100</v>
          </cell>
          <cell r="B2682">
            <v>0</v>
          </cell>
          <cell r="C2682">
            <v>7.5</v>
          </cell>
          <cell r="D2682">
            <v>0</v>
          </cell>
          <cell r="E2682">
            <v>7.5</v>
          </cell>
          <cell r="F2682">
            <v>7.65</v>
          </cell>
          <cell r="G2682">
            <v>7.86</v>
          </cell>
          <cell r="H2682">
            <v>8.4600000000000009</v>
          </cell>
          <cell r="I2682">
            <v>8.91</v>
          </cell>
        </row>
        <row r="2683">
          <cell r="A2683">
            <v>111110</v>
          </cell>
          <cell r="B2683">
            <v>0</v>
          </cell>
          <cell r="C2683">
            <v>7.5</v>
          </cell>
          <cell r="D2683">
            <v>0</v>
          </cell>
          <cell r="E2683">
            <v>7.5</v>
          </cell>
          <cell r="F2683">
            <v>7.65</v>
          </cell>
          <cell r="G2683">
            <v>7.86</v>
          </cell>
          <cell r="H2683">
            <v>8.4600000000000009</v>
          </cell>
          <cell r="I2683">
            <v>8.91</v>
          </cell>
        </row>
        <row r="2684">
          <cell r="A2684">
            <v>111120</v>
          </cell>
          <cell r="B2684">
            <v>0</v>
          </cell>
          <cell r="C2684">
            <v>7.5</v>
          </cell>
          <cell r="D2684">
            <v>0</v>
          </cell>
          <cell r="E2684">
            <v>7.5</v>
          </cell>
          <cell r="F2684">
            <v>7.65</v>
          </cell>
          <cell r="G2684">
            <v>7.86</v>
          </cell>
          <cell r="H2684">
            <v>8.4600000000000009</v>
          </cell>
          <cell r="I2684">
            <v>8.91</v>
          </cell>
        </row>
        <row r="2685">
          <cell r="A2685">
            <v>111130</v>
          </cell>
          <cell r="B2685">
            <v>0</v>
          </cell>
          <cell r="C2685">
            <v>7.5</v>
          </cell>
          <cell r="D2685">
            <v>0</v>
          </cell>
          <cell r="E2685">
            <v>7.5</v>
          </cell>
          <cell r="F2685">
            <v>7.65</v>
          </cell>
          <cell r="G2685">
            <v>7.86</v>
          </cell>
          <cell r="H2685">
            <v>8.4600000000000009</v>
          </cell>
          <cell r="I2685">
            <v>8.91</v>
          </cell>
        </row>
        <row r="2686">
          <cell r="A2686">
            <v>111140</v>
          </cell>
          <cell r="B2686">
            <v>0</v>
          </cell>
          <cell r="C2686">
            <v>7.5</v>
          </cell>
          <cell r="D2686">
            <v>0</v>
          </cell>
          <cell r="E2686">
            <v>7.5</v>
          </cell>
          <cell r="F2686">
            <v>7.65</v>
          </cell>
          <cell r="G2686">
            <v>7.86</v>
          </cell>
          <cell r="H2686">
            <v>8.4600000000000009</v>
          </cell>
          <cell r="I2686">
            <v>8.91</v>
          </cell>
        </row>
        <row r="2687">
          <cell r="A2687">
            <v>111150</v>
          </cell>
          <cell r="B2687">
            <v>0</v>
          </cell>
          <cell r="C2687">
            <v>7.5</v>
          </cell>
          <cell r="D2687">
            <v>0</v>
          </cell>
          <cell r="E2687">
            <v>7.5</v>
          </cell>
          <cell r="F2687">
            <v>7.65</v>
          </cell>
          <cell r="G2687">
            <v>7.86</v>
          </cell>
          <cell r="H2687">
            <v>8.4600000000000009</v>
          </cell>
          <cell r="I2687">
            <v>8.91</v>
          </cell>
        </row>
        <row r="2688">
          <cell r="A2688">
            <v>111160</v>
          </cell>
          <cell r="B2688">
            <v>0</v>
          </cell>
          <cell r="C2688">
            <v>7.5</v>
          </cell>
          <cell r="D2688">
            <v>0</v>
          </cell>
          <cell r="E2688">
            <v>7.5</v>
          </cell>
          <cell r="F2688">
            <v>7.65</v>
          </cell>
          <cell r="G2688">
            <v>7.86</v>
          </cell>
          <cell r="H2688">
            <v>8.4600000000000009</v>
          </cell>
          <cell r="I2688">
            <v>8.91</v>
          </cell>
        </row>
        <row r="2689">
          <cell r="A2689">
            <v>111170</v>
          </cell>
          <cell r="B2689">
            <v>0</v>
          </cell>
          <cell r="C2689">
            <v>7.5</v>
          </cell>
          <cell r="D2689">
            <v>0</v>
          </cell>
          <cell r="E2689">
            <v>7.5</v>
          </cell>
          <cell r="F2689">
            <v>7.65</v>
          </cell>
          <cell r="G2689">
            <v>7.86</v>
          </cell>
          <cell r="H2689">
            <v>8.4600000000000009</v>
          </cell>
          <cell r="I2689">
            <v>8.91</v>
          </cell>
        </row>
        <row r="2690">
          <cell r="A2690">
            <v>111180</v>
          </cell>
          <cell r="B2690">
            <v>0</v>
          </cell>
          <cell r="C2690">
            <v>7.5</v>
          </cell>
          <cell r="D2690">
            <v>0</v>
          </cell>
          <cell r="E2690">
            <v>7.5</v>
          </cell>
          <cell r="F2690">
            <v>7.65</v>
          </cell>
          <cell r="G2690">
            <v>7.86</v>
          </cell>
          <cell r="H2690">
            <v>8.4600000000000009</v>
          </cell>
          <cell r="I2690">
            <v>8.91</v>
          </cell>
        </row>
        <row r="2691">
          <cell r="A2691">
            <v>111190</v>
          </cell>
          <cell r="B2691">
            <v>0</v>
          </cell>
          <cell r="C2691">
            <v>7.5</v>
          </cell>
          <cell r="D2691">
            <v>0</v>
          </cell>
          <cell r="E2691">
            <v>7.5</v>
          </cell>
          <cell r="F2691">
            <v>7.65</v>
          </cell>
          <cell r="G2691">
            <v>7.86</v>
          </cell>
          <cell r="H2691">
            <v>8.4600000000000009</v>
          </cell>
          <cell r="I2691">
            <v>8.91</v>
          </cell>
        </row>
        <row r="2692">
          <cell r="A2692">
            <v>111200</v>
          </cell>
          <cell r="B2692">
            <v>0</v>
          </cell>
          <cell r="C2692">
            <v>7.5</v>
          </cell>
          <cell r="D2692">
            <v>0</v>
          </cell>
          <cell r="E2692">
            <v>7.5</v>
          </cell>
          <cell r="F2692">
            <v>7.65</v>
          </cell>
          <cell r="G2692">
            <v>7.86</v>
          </cell>
          <cell r="H2692">
            <v>8.4600000000000009</v>
          </cell>
          <cell r="I2692">
            <v>8.91</v>
          </cell>
        </row>
        <row r="2693">
          <cell r="A2693">
            <v>111210</v>
          </cell>
          <cell r="B2693">
            <v>0</v>
          </cell>
          <cell r="C2693">
            <v>7.5</v>
          </cell>
          <cell r="D2693">
            <v>0</v>
          </cell>
          <cell r="E2693">
            <v>7.5</v>
          </cell>
          <cell r="F2693">
            <v>7.65</v>
          </cell>
          <cell r="G2693">
            <v>7.86</v>
          </cell>
          <cell r="H2693">
            <v>8.4600000000000009</v>
          </cell>
          <cell r="I2693">
            <v>8.91</v>
          </cell>
        </row>
        <row r="2694">
          <cell r="A2694">
            <v>111220</v>
          </cell>
          <cell r="B2694">
            <v>0</v>
          </cell>
          <cell r="C2694">
            <v>7.5</v>
          </cell>
          <cell r="D2694">
            <v>0</v>
          </cell>
          <cell r="E2694">
            <v>7.5</v>
          </cell>
          <cell r="F2694">
            <v>7.65</v>
          </cell>
          <cell r="G2694">
            <v>7.86</v>
          </cell>
          <cell r="H2694">
            <v>8.4600000000000009</v>
          </cell>
          <cell r="I2694">
            <v>8.91</v>
          </cell>
        </row>
        <row r="2695">
          <cell r="A2695">
            <v>111230</v>
          </cell>
          <cell r="B2695">
            <v>0</v>
          </cell>
          <cell r="C2695">
            <v>7.5</v>
          </cell>
          <cell r="D2695">
            <v>0</v>
          </cell>
          <cell r="E2695">
            <v>7.5</v>
          </cell>
          <cell r="F2695">
            <v>7.65</v>
          </cell>
          <cell r="G2695">
            <v>7.86</v>
          </cell>
          <cell r="H2695">
            <v>8.4600000000000009</v>
          </cell>
          <cell r="I2695">
            <v>8.91</v>
          </cell>
        </row>
        <row r="2696">
          <cell r="A2696">
            <v>111240</v>
          </cell>
          <cell r="B2696">
            <v>0</v>
          </cell>
          <cell r="C2696">
            <v>7.5</v>
          </cell>
          <cell r="D2696">
            <v>0</v>
          </cell>
          <cell r="E2696">
            <v>7.5</v>
          </cell>
          <cell r="F2696">
            <v>7.65</v>
          </cell>
          <cell r="G2696">
            <v>7.86</v>
          </cell>
          <cell r="H2696">
            <v>8.4600000000000009</v>
          </cell>
          <cell r="I2696">
            <v>8.91</v>
          </cell>
        </row>
        <row r="2697">
          <cell r="A2697">
            <v>111250</v>
          </cell>
          <cell r="B2697">
            <v>0</v>
          </cell>
          <cell r="C2697">
            <v>7.5</v>
          </cell>
          <cell r="D2697">
            <v>0</v>
          </cell>
          <cell r="E2697">
            <v>7.5</v>
          </cell>
          <cell r="F2697">
            <v>7.65</v>
          </cell>
          <cell r="G2697">
            <v>7.86</v>
          </cell>
          <cell r="H2697">
            <v>8.4600000000000009</v>
          </cell>
          <cell r="I2697">
            <v>8.91</v>
          </cell>
        </row>
        <row r="2698">
          <cell r="A2698">
            <v>111260</v>
          </cell>
          <cell r="B2698">
            <v>0</v>
          </cell>
          <cell r="C2698">
            <v>7.5</v>
          </cell>
          <cell r="D2698">
            <v>0</v>
          </cell>
          <cell r="E2698">
            <v>7.5</v>
          </cell>
          <cell r="F2698">
            <v>7.65</v>
          </cell>
          <cell r="G2698">
            <v>7.86</v>
          </cell>
          <cell r="H2698">
            <v>8.4600000000000009</v>
          </cell>
          <cell r="I2698">
            <v>8.91</v>
          </cell>
        </row>
        <row r="2699">
          <cell r="A2699">
            <v>111270</v>
          </cell>
          <cell r="B2699">
            <v>0</v>
          </cell>
          <cell r="C2699">
            <v>7.5</v>
          </cell>
          <cell r="D2699">
            <v>0</v>
          </cell>
          <cell r="E2699">
            <v>7.5</v>
          </cell>
          <cell r="F2699">
            <v>7.65</v>
          </cell>
          <cell r="G2699">
            <v>7.86</v>
          </cell>
          <cell r="H2699">
            <v>8.4600000000000009</v>
          </cell>
          <cell r="I2699">
            <v>8.91</v>
          </cell>
        </row>
        <row r="2700">
          <cell r="A2700">
            <v>111280</v>
          </cell>
          <cell r="B2700">
            <v>0</v>
          </cell>
          <cell r="C2700">
            <v>7.5</v>
          </cell>
          <cell r="D2700">
            <v>0</v>
          </cell>
          <cell r="E2700">
            <v>7.5</v>
          </cell>
          <cell r="F2700">
            <v>7.65</v>
          </cell>
          <cell r="G2700">
            <v>7.86</v>
          </cell>
          <cell r="H2700">
            <v>8.4600000000000009</v>
          </cell>
          <cell r="I2700">
            <v>8.91</v>
          </cell>
        </row>
        <row r="2701">
          <cell r="A2701">
            <v>111290</v>
          </cell>
          <cell r="B2701">
            <v>0</v>
          </cell>
          <cell r="C2701">
            <v>7.5</v>
          </cell>
          <cell r="D2701">
            <v>0</v>
          </cell>
          <cell r="E2701">
            <v>7.5</v>
          </cell>
          <cell r="F2701">
            <v>7.65</v>
          </cell>
          <cell r="G2701">
            <v>7.86</v>
          </cell>
          <cell r="H2701">
            <v>8.4600000000000009</v>
          </cell>
          <cell r="I2701">
            <v>8.91</v>
          </cell>
        </row>
        <row r="2702">
          <cell r="A2702">
            <v>111300</v>
          </cell>
          <cell r="B2702">
            <v>0</v>
          </cell>
          <cell r="C2702">
            <v>7.5</v>
          </cell>
          <cell r="D2702">
            <v>0</v>
          </cell>
          <cell r="E2702">
            <v>7.5</v>
          </cell>
          <cell r="F2702">
            <v>7.65</v>
          </cell>
          <cell r="G2702">
            <v>7.86</v>
          </cell>
          <cell r="H2702">
            <v>8.4600000000000009</v>
          </cell>
          <cell r="I2702">
            <v>8.91</v>
          </cell>
        </row>
        <row r="2703">
          <cell r="A2703">
            <v>111310</v>
          </cell>
          <cell r="B2703">
            <v>0</v>
          </cell>
          <cell r="C2703">
            <v>7.5</v>
          </cell>
          <cell r="D2703">
            <v>0</v>
          </cell>
          <cell r="E2703">
            <v>7.5</v>
          </cell>
          <cell r="F2703">
            <v>7.65</v>
          </cell>
          <cell r="G2703">
            <v>7.86</v>
          </cell>
          <cell r="H2703">
            <v>8.4600000000000009</v>
          </cell>
          <cell r="I2703">
            <v>8.91</v>
          </cell>
        </row>
        <row r="2704">
          <cell r="A2704">
            <v>111320</v>
          </cell>
          <cell r="B2704">
            <v>0</v>
          </cell>
          <cell r="C2704">
            <v>7.5</v>
          </cell>
          <cell r="D2704">
            <v>0</v>
          </cell>
          <cell r="E2704">
            <v>7.5</v>
          </cell>
          <cell r="F2704">
            <v>7.65</v>
          </cell>
          <cell r="G2704">
            <v>7.86</v>
          </cell>
          <cell r="H2704">
            <v>8.4600000000000009</v>
          </cell>
          <cell r="I2704">
            <v>8.91</v>
          </cell>
        </row>
        <row r="2705">
          <cell r="A2705">
            <v>111330</v>
          </cell>
          <cell r="B2705">
            <v>0</v>
          </cell>
          <cell r="C2705">
            <v>7.5</v>
          </cell>
          <cell r="D2705">
            <v>0</v>
          </cell>
          <cell r="E2705">
            <v>7.5</v>
          </cell>
          <cell r="F2705">
            <v>7.65</v>
          </cell>
          <cell r="G2705">
            <v>7.86</v>
          </cell>
          <cell r="H2705">
            <v>8.4600000000000009</v>
          </cell>
          <cell r="I2705">
            <v>8.91</v>
          </cell>
        </row>
        <row r="2706">
          <cell r="A2706">
            <v>111340</v>
          </cell>
          <cell r="B2706">
            <v>0</v>
          </cell>
          <cell r="C2706">
            <v>7.5</v>
          </cell>
          <cell r="D2706">
            <v>0</v>
          </cell>
          <cell r="E2706">
            <v>7.5</v>
          </cell>
          <cell r="F2706">
            <v>7.65</v>
          </cell>
          <cell r="G2706">
            <v>7.86</v>
          </cell>
          <cell r="H2706">
            <v>8.4600000000000009</v>
          </cell>
          <cell r="I2706">
            <v>8.91</v>
          </cell>
        </row>
        <row r="2707">
          <cell r="A2707">
            <v>111350</v>
          </cell>
          <cell r="B2707">
            <v>0</v>
          </cell>
          <cell r="C2707">
            <v>7.5</v>
          </cell>
          <cell r="D2707">
            <v>0</v>
          </cell>
          <cell r="E2707">
            <v>7.5</v>
          </cell>
          <cell r="F2707">
            <v>7.65</v>
          </cell>
          <cell r="G2707">
            <v>7.86</v>
          </cell>
          <cell r="H2707">
            <v>8.4600000000000009</v>
          </cell>
          <cell r="I2707">
            <v>8.91</v>
          </cell>
        </row>
        <row r="2708">
          <cell r="A2708">
            <v>111360</v>
          </cell>
          <cell r="B2708">
            <v>0</v>
          </cell>
          <cell r="C2708">
            <v>7.5</v>
          </cell>
          <cell r="D2708">
            <v>0</v>
          </cell>
          <cell r="E2708">
            <v>7.5</v>
          </cell>
          <cell r="F2708">
            <v>7.65</v>
          </cell>
          <cell r="G2708">
            <v>7.86</v>
          </cell>
          <cell r="H2708">
            <v>8.4600000000000009</v>
          </cell>
          <cell r="I2708">
            <v>8.91</v>
          </cell>
        </row>
        <row r="2709">
          <cell r="A2709">
            <v>111370</v>
          </cell>
          <cell r="B2709">
            <v>0</v>
          </cell>
          <cell r="C2709">
            <v>7.5</v>
          </cell>
          <cell r="D2709">
            <v>0</v>
          </cell>
          <cell r="E2709">
            <v>7.5</v>
          </cell>
          <cell r="F2709">
            <v>7.65</v>
          </cell>
          <cell r="G2709">
            <v>7.86</v>
          </cell>
          <cell r="H2709">
            <v>8.4600000000000009</v>
          </cell>
          <cell r="I2709">
            <v>8.91</v>
          </cell>
        </row>
        <row r="2710">
          <cell r="A2710">
            <v>111380</v>
          </cell>
          <cell r="B2710">
            <v>0</v>
          </cell>
          <cell r="C2710">
            <v>7.5</v>
          </cell>
          <cell r="D2710">
            <v>0</v>
          </cell>
          <cell r="E2710">
            <v>7.5</v>
          </cell>
          <cell r="F2710">
            <v>7.65</v>
          </cell>
          <cell r="G2710">
            <v>7.86</v>
          </cell>
          <cell r="H2710">
            <v>8.4600000000000009</v>
          </cell>
          <cell r="I2710">
            <v>8.91</v>
          </cell>
        </row>
        <row r="2711">
          <cell r="A2711">
            <v>111390</v>
          </cell>
          <cell r="B2711">
            <v>0</v>
          </cell>
          <cell r="C2711">
            <v>7.5</v>
          </cell>
          <cell r="D2711">
            <v>0</v>
          </cell>
          <cell r="E2711">
            <v>7.5</v>
          </cell>
          <cell r="F2711">
            <v>7.65</v>
          </cell>
          <cell r="G2711">
            <v>7.86</v>
          </cell>
          <cell r="H2711">
            <v>8.4600000000000009</v>
          </cell>
          <cell r="I2711">
            <v>8.91</v>
          </cell>
        </row>
        <row r="2712">
          <cell r="A2712">
            <v>111400</v>
          </cell>
          <cell r="B2712">
            <v>0</v>
          </cell>
          <cell r="C2712">
            <v>7.5</v>
          </cell>
          <cell r="D2712">
            <v>0</v>
          </cell>
          <cell r="E2712">
            <v>7.5</v>
          </cell>
          <cell r="F2712">
            <v>7.65</v>
          </cell>
          <cell r="G2712">
            <v>7.86</v>
          </cell>
          <cell r="H2712">
            <v>8.4600000000000009</v>
          </cell>
          <cell r="I2712">
            <v>8.91</v>
          </cell>
        </row>
        <row r="2713">
          <cell r="A2713">
            <v>111410</v>
          </cell>
          <cell r="B2713">
            <v>0</v>
          </cell>
          <cell r="C2713">
            <v>7.5</v>
          </cell>
          <cell r="D2713">
            <v>0</v>
          </cell>
          <cell r="E2713">
            <v>7.5</v>
          </cell>
          <cell r="F2713">
            <v>7.65</v>
          </cell>
          <cell r="G2713">
            <v>7.86</v>
          </cell>
          <cell r="H2713">
            <v>8.4600000000000009</v>
          </cell>
          <cell r="I2713">
            <v>8.91</v>
          </cell>
        </row>
        <row r="2714">
          <cell r="A2714">
            <v>111420</v>
          </cell>
          <cell r="B2714">
            <v>0</v>
          </cell>
          <cell r="C2714">
            <v>7.5</v>
          </cell>
          <cell r="D2714">
            <v>0</v>
          </cell>
          <cell r="E2714">
            <v>7.5</v>
          </cell>
          <cell r="F2714">
            <v>7.65</v>
          </cell>
          <cell r="G2714">
            <v>7.86</v>
          </cell>
          <cell r="H2714">
            <v>8.4600000000000009</v>
          </cell>
          <cell r="I2714">
            <v>8.91</v>
          </cell>
        </row>
        <row r="2715">
          <cell r="A2715">
            <v>111430</v>
          </cell>
          <cell r="B2715">
            <v>0</v>
          </cell>
          <cell r="C2715">
            <v>7.5</v>
          </cell>
          <cell r="D2715">
            <v>0</v>
          </cell>
          <cell r="E2715">
            <v>7.5</v>
          </cell>
          <cell r="F2715">
            <v>7.65</v>
          </cell>
          <cell r="G2715">
            <v>7.86</v>
          </cell>
          <cell r="H2715">
            <v>8.4600000000000009</v>
          </cell>
          <cell r="I2715">
            <v>8.91</v>
          </cell>
        </row>
        <row r="2716">
          <cell r="A2716">
            <v>111440</v>
          </cell>
          <cell r="B2716">
            <v>0</v>
          </cell>
          <cell r="C2716">
            <v>7.5</v>
          </cell>
          <cell r="D2716">
            <v>0</v>
          </cell>
          <cell r="E2716">
            <v>7.5</v>
          </cell>
          <cell r="F2716">
            <v>7.65</v>
          </cell>
          <cell r="G2716">
            <v>7.86</v>
          </cell>
          <cell r="H2716">
            <v>8.4600000000000009</v>
          </cell>
          <cell r="I2716">
            <v>8.91</v>
          </cell>
        </row>
        <row r="2717">
          <cell r="A2717">
            <v>111450</v>
          </cell>
          <cell r="B2717">
            <v>0</v>
          </cell>
          <cell r="C2717">
            <v>7.5</v>
          </cell>
          <cell r="D2717">
            <v>0</v>
          </cell>
          <cell r="E2717">
            <v>7.5</v>
          </cell>
          <cell r="F2717">
            <v>7.65</v>
          </cell>
          <cell r="G2717">
            <v>7.86</v>
          </cell>
          <cell r="H2717">
            <v>8.4600000000000009</v>
          </cell>
          <cell r="I2717">
            <v>8.91</v>
          </cell>
        </row>
        <row r="2718">
          <cell r="A2718">
            <v>111460</v>
          </cell>
          <cell r="B2718">
            <v>0</v>
          </cell>
          <cell r="C2718">
            <v>7.5</v>
          </cell>
          <cell r="D2718">
            <v>0</v>
          </cell>
          <cell r="E2718">
            <v>7.5</v>
          </cell>
          <cell r="F2718">
            <v>7.65</v>
          </cell>
          <cell r="G2718">
            <v>7.86</v>
          </cell>
          <cell r="H2718">
            <v>8.4600000000000009</v>
          </cell>
          <cell r="I2718">
            <v>8.91</v>
          </cell>
        </row>
        <row r="2719">
          <cell r="A2719">
            <v>111470</v>
          </cell>
          <cell r="B2719">
            <v>0</v>
          </cell>
          <cell r="C2719">
            <v>7.5</v>
          </cell>
          <cell r="D2719">
            <v>0</v>
          </cell>
          <cell r="E2719">
            <v>7.5</v>
          </cell>
          <cell r="F2719">
            <v>7.65</v>
          </cell>
          <cell r="G2719">
            <v>7.86</v>
          </cell>
          <cell r="H2719">
            <v>8.4600000000000009</v>
          </cell>
          <cell r="I2719">
            <v>8.91</v>
          </cell>
        </row>
        <row r="2720">
          <cell r="A2720">
            <v>111480</v>
          </cell>
          <cell r="B2720">
            <v>0</v>
          </cell>
          <cell r="C2720">
            <v>7.5</v>
          </cell>
          <cell r="D2720">
            <v>0</v>
          </cell>
          <cell r="E2720">
            <v>7.5</v>
          </cell>
          <cell r="F2720">
            <v>7.65</v>
          </cell>
          <cell r="G2720">
            <v>7.86</v>
          </cell>
          <cell r="H2720">
            <v>8.4600000000000009</v>
          </cell>
          <cell r="I2720">
            <v>8.91</v>
          </cell>
        </row>
        <row r="2721">
          <cell r="A2721">
            <v>111490</v>
          </cell>
          <cell r="B2721">
            <v>0</v>
          </cell>
          <cell r="C2721">
            <v>7.5</v>
          </cell>
          <cell r="D2721">
            <v>0</v>
          </cell>
          <cell r="E2721">
            <v>7.5</v>
          </cell>
          <cell r="F2721">
            <v>7.65</v>
          </cell>
          <cell r="G2721">
            <v>7.86</v>
          </cell>
          <cell r="H2721">
            <v>8.4600000000000009</v>
          </cell>
          <cell r="I2721">
            <v>8.91</v>
          </cell>
        </row>
        <row r="2722">
          <cell r="A2722">
            <v>111500</v>
          </cell>
          <cell r="B2722">
            <v>0</v>
          </cell>
          <cell r="C2722">
            <v>7.5</v>
          </cell>
          <cell r="D2722">
            <v>0</v>
          </cell>
          <cell r="E2722">
            <v>7.5</v>
          </cell>
          <cell r="F2722">
            <v>7.65</v>
          </cell>
          <cell r="G2722">
            <v>7.86</v>
          </cell>
          <cell r="H2722">
            <v>8.4600000000000009</v>
          </cell>
          <cell r="I2722">
            <v>8.91</v>
          </cell>
        </row>
        <row r="2723">
          <cell r="A2723">
            <v>111510</v>
          </cell>
          <cell r="B2723">
            <v>0</v>
          </cell>
          <cell r="C2723">
            <v>7.5</v>
          </cell>
          <cell r="D2723">
            <v>0</v>
          </cell>
          <cell r="E2723">
            <v>7.5</v>
          </cell>
          <cell r="F2723">
            <v>7.65</v>
          </cell>
          <cell r="G2723">
            <v>7.86</v>
          </cell>
          <cell r="H2723">
            <v>8.4600000000000009</v>
          </cell>
          <cell r="I2723">
            <v>8.91</v>
          </cell>
        </row>
        <row r="2724">
          <cell r="A2724">
            <v>111520</v>
          </cell>
          <cell r="B2724">
            <v>0</v>
          </cell>
          <cell r="C2724">
            <v>7.5</v>
          </cell>
          <cell r="D2724">
            <v>0</v>
          </cell>
          <cell r="E2724">
            <v>7.5</v>
          </cell>
          <cell r="F2724">
            <v>7.65</v>
          </cell>
          <cell r="G2724">
            <v>7.86</v>
          </cell>
          <cell r="H2724">
            <v>8.4600000000000009</v>
          </cell>
          <cell r="I2724">
            <v>8.91</v>
          </cell>
        </row>
        <row r="2725">
          <cell r="A2725">
            <v>111530</v>
          </cell>
          <cell r="B2725">
            <v>0</v>
          </cell>
          <cell r="C2725">
            <v>7.5</v>
          </cell>
          <cell r="D2725">
            <v>0</v>
          </cell>
          <cell r="E2725">
            <v>7.5</v>
          </cell>
          <cell r="F2725">
            <v>7.65</v>
          </cell>
          <cell r="G2725">
            <v>7.86</v>
          </cell>
          <cell r="H2725">
            <v>8.4600000000000009</v>
          </cell>
          <cell r="I2725">
            <v>8.91</v>
          </cell>
        </row>
        <row r="2726">
          <cell r="A2726">
            <v>111540</v>
          </cell>
          <cell r="B2726">
            <v>0</v>
          </cell>
          <cell r="C2726">
            <v>7.5</v>
          </cell>
          <cell r="D2726">
            <v>0</v>
          </cell>
          <cell r="E2726">
            <v>7.5</v>
          </cell>
          <cell r="F2726">
            <v>7.65</v>
          </cell>
          <cell r="G2726">
            <v>7.86</v>
          </cell>
          <cell r="H2726">
            <v>8.4600000000000009</v>
          </cell>
          <cell r="I2726">
            <v>8.91</v>
          </cell>
        </row>
        <row r="2727">
          <cell r="A2727">
            <v>111550</v>
          </cell>
          <cell r="B2727">
            <v>0</v>
          </cell>
          <cell r="C2727">
            <v>7.5</v>
          </cell>
          <cell r="D2727">
            <v>0</v>
          </cell>
          <cell r="E2727">
            <v>7.5</v>
          </cell>
          <cell r="F2727">
            <v>7.65</v>
          </cell>
          <cell r="G2727">
            <v>7.86</v>
          </cell>
          <cell r="H2727">
            <v>8.4600000000000009</v>
          </cell>
          <cell r="I2727">
            <v>8.91</v>
          </cell>
        </row>
        <row r="2728">
          <cell r="A2728">
            <v>111560</v>
          </cell>
          <cell r="B2728">
            <v>0</v>
          </cell>
          <cell r="C2728">
            <v>7.5</v>
          </cell>
          <cell r="D2728">
            <v>0</v>
          </cell>
          <cell r="E2728">
            <v>7.5</v>
          </cell>
          <cell r="F2728">
            <v>7.65</v>
          </cell>
          <cell r="G2728">
            <v>7.86</v>
          </cell>
          <cell r="H2728">
            <v>8.4600000000000009</v>
          </cell>
          <cell r="I2728">
            <v>8.91</v>
          </cell>
        </row>
        <row r="2729">
          <cell r="A2729">
            <v>111570</v>
          </cell>
          <cell r="B2729">
            <v>0</v>
          </cell>
          <cell r="C2729">
            <v>7.5</v>
          </cell>
          <cell r="D2729">
            <v>0</v>
          </cell>
          <cell r="E2729">
            <v>7.5</v>
          </cell>
          <cell r="F2729">
            <v>7.65</v>
          </cell>
          <cell r="G2729">
            <v>7.86</v>
          </cell>
          <cell r="H2729">
            <v>8.4600000000000009</v>
          </cell>
          <cell r="I2729">
            <v>8.91</v>
          </cell>
        </row>
        <row r="2730">
          <cell r="A2730">
            <v>111580</v>
          </cell>
          <cell r="B2730">
            <v>0</v>
          </cell>
          <cell r="C2730">
            <v>7.5</v>
          </cell>
          <cell r="D2730">
            <v>0</v>
          </cell>
          <cell r="E2730">
            <v>7.5</v>
          </cell>
          <cell r="F2730">
            <v>7.65</v>
          </cell>
          <cell r="G2730">
            <v>7.86</v>
          </cell>
          <cell r="H2730">
            <v>8.4600000000000009</v>
          </cell>
          <cell r="I2730">
            <v>8.91</v>
          </cell>
        </row>
        <row r="2731">
          <cell r="A2731">
            <v>111590</v>
          </cell>
          <cell r="B2731">
            <v>0</v>
          </cell>
          <cell r="C2731">
            <v>7.5</v>
          </cell>
          <cell r="D2731">
            <v>0</v>
          </cell>
          <cell r="E2731">
            <v>7.5</v>
          </cell>
          <cell r="F2731">
            <v>7.65</v>
          </cell>
          <cell r="G2731">
            <v>7.86</v>
          </cell>
          <cell r="H2731">
            <v>8.4600000000000009</v>
          </cell>
          <cell r="I2731">
            <v>8.91</v>
          </cell>
        </row>
        <row r="2732">
          <cell r="A2732">
            <v>111600</v>
          </cell>
          <cell r="B2732">
            <v>0</v>
          </cell>
          <cell r="C2732">
            <v>7.5</v>
          </cell>
          <cell r="D2732">
            <v>0</v>
          </cell>
          <cell r="E2732">
            <v>7.5</v>
          </cell>
          <cell r="F2732">
            <v>7.65</v>
          </cell>
          <cell r="G2732">
            <v>7.86</v>
          </cell>
          <cell r="H2732">
            <v>8.4600000000000009</v>
          </cell>
          <cell r="I2732">
            <v>8.91</v>
          </cell>
        </row>
        <row r="2733">
          <cell r="A2733">
            <v>111609.99</v>
          </cell>
          <cell r="B2733" t="str">
            <v>BS</v>
          </cell>
          <cell r="C2733">
            <v>7.5</v>
          </cell>
          <cell r="D2733">
            <v>0</v>
          </cell>
          <cell r="E2733">
            <v>7.5</v>
          </cell>
          <cell r="F2733">
            <v>7.65</v>
          </cell>
          <cell r="G2733">
            <v>7.86</v>
          </cell>
          <cell r="H2733">
            <v>8.4600000000000009</v>
          </cell>
          <cell r="I2733">
            <v>8.91</v>
          </cell>
        </row>
        <row r="2734">
          <cell r="A2734">
            <v>111610</v>
          </cell>
          <cell r="B2734">
            <v>0</v>
          </cell>
          <cell r="C2734">
            <v>7.5</v>
          </cell>
          <cell r="D2734">
            <v>0</v>
          </cell>
          <cell r="E2734">
            <v>7.5</v>
          </cell>
          <cell r="F2734">
            <v>7.65</v>
          </cell>
          <cell r="G2734">
            <v>7.86</v>
          </cell>
          <cell r="H2734">
            <v>8.4600000000000009</v>
          </cell>
          <cell r="I2734">
            <v>8.91</v>
          </cell>
        </row>
        <row r="2735">
          <cell r="A2735">
            <v>111620</v>
          </cell>
          <cell r="B2735">
            <v>0</v>
          </cell>
          <cell r="C2735">
            <v>7.5</v>
          </cell>
          <cell r="D2735">
            <v>0</v>
          </cell>
          <cell r="E2735">
            <v>7.5</v>
          </cell>
          <cell r="F2735">
            <v>7.65</v>
          </cell>
          <cell r="G2735">
            <v>7.86</v>
          </cell>
          <cell r="H2735">
            <v>8.4600000000000009</v>
          </cell>
          <cell r="I2735">
            <v>8.91</v>
          </cell>
        </row>
        <row r="2736">
          <cell r="A2736">
            <v>111630</v>
          </cell>
          <cell r="B2736">
            <v>0</v>
          </cell>
          <cell r="C2736">
            <v>7.5</v>
          </cell>
          <cell r="D2736">
            <v>0</v>
          </cell>
          <cell r="E2736">
            <v>7.5</v>
          </cell>
          <cell r="F2736">
            <v>7.65</v>
          </cell>
          <cell r="G2736">
            <v>7.86</v>
          </cell>
          <cell r="H2736">
            <v>8.4600000000000009</v>
          </cell>
          <cell r="I2736">
            <v>8.91</v>
          </cell>
        </row>
        <row r="2737">
          <cell r="A2737">
            <v>111639.99</v>
          </cell>
          <cell r="B2737" t="str">
            <v>PX</v>
          </cell>
          <cell r="C2737">
            <v>7.5</v>
          </cell>
          <cell r="D2737">
            <v>0</v>
          </cell>
          <cell r="E2737">
            <v>7.5</v>
          </cell>
          <cell r="F2737">
            <v>7.65</v>
          </cell>
          <cell r="G2737">
            <v>7.86</v>
          </cell>
          <cell r="H2737">
            <v>8.4600000000000009</v>
          </cell>
          <cell r="I2737">
            <v>8.91</v>
          </cell>
        </row>
        <row r="2738">
          <cell r="A2738">
            <v>111640</v>
          </cell>
          <cell r="B2738">
            <v>0</v>
          </cell>
          <cell r="C2738">
            <v>7.5</v>
          </cell>
          <cell r="D2738">
            <v>0</v>
          </cell>
          <cell r="E2738">
            <v>7.5</v>
          </cell>
          <cell r="F2738">
            <v>7.65</v>
          </cell>
          <cell r="G2738">
            <v>7.86</v>
          </cell>
          <cell r="H2738">
            <v>8.4600000000000009</v>
          </cell>
          <cell r="I2738">
            <v>8.91</v>
          </cell>
        </row>
        <row r="2739">
          <cell r="A2739">
            <v>111650</v>
          </cell>
          <cell r="B2739">
            <v>0</v>
          </cell>
          <cell r="C2739">
            <v>7.5</v>
          </cell>
          <cell r="D2739">
            <v>0.2</v>
          </cell>
          <cell r="E2739">
            <v>7.7</v>
          </cell>
          <cell r="F2739">
            <v>7.8500000000000005</v>
          </cell>
          <cell r="G2739">
            <v>8.06</v>
          </cell>
          <cell r="H2739">
            <v>8.66</v>
          </cell>
          <cell r="I2739">
            <v>9.11</v>
          </cell>
        </row>
        <row r="2740">
          <cell r="A2740">
            <v>111654.99</v>
          </cell>
          <cell r="B2740" t="str">
            <v>PC</v>
          </cell>
          <cell r="C2740">
            <v>7.5</v>
          </cell>
          <cell r="D2740">
            <v>0.3</v>
          </cell>
          <cell r="E2740">
            <v>7.8</v>
          </cell>
          <cell r="F2740">
            <v>7.95</v>
          </cell>
          <cell r="G2740">
            <v>8.16</v>
          </cell>
          <cell r="H2740">
            <v>8.76</v>
          </cell>
          <cell r="I2740">
            <v>9.2099999999999991</v>
          </cell>
        </row>
        <row r="2741">
          <cell r="A2741">
            <v>111660</v>
          </cell>
          <cell r="B2741">
            <v>0</v>
          </cell>
          <cell r="C2741">
            <v>7.5</v>
          </cell>
          <cell r="D2741">
            <v>0.4</v>
          </cell>
          <cell r="E2741">
            <v>7.9</v>
          </cell>
          <cell r="F2741">
            <v>8.0500000000000007</v>
          </cell>
          <cell r="G2741">
            <v>8.2600000000000016</v>
          </cell>
          <cell r="H2741">
            <v>8.8600000000000012</v>
          </cell>
          <cell r="I2741">
            <v>9.31</v>
          </cell>
        </row>
        <row r="2742">
          <cell r="A2742">
            <v>111669.99</v>
          </cell>
          <cell r="B2742" t="str">
            <v>PY - MSE</v>
          </cell>
          <cell r="C2742">
            <v>7.5</v>
          </cell>
          <cell r="D2742">
            <v>0.6</v>
          </cell>
          <cell r="E2742">
            <v>8.1</v>
          </cell>
          <cell r="F2742">
            <v>8.25</v>
          </cell>
          <cell r="G2742">
            <v>8.4600000000000009</v>
          </cell>
          <cell r="H2742">
            <v>9.06</v>
          </cell>
          <cell r="I2742">
            <v>9.51</v>
          </cell>
        </row>
        <row r="2743">
          <cell r="A2743">
            <v>111670</v>
          </cell>
          <cell r="B2743">
            <v>0</v>
          </cell>
          <cell r="C2743">
            <v>7.5</v>
          </cell>
          <cell r="D2743">
            <v>0.6</v>
          </cell>
          <cell r="E2743">
            <v>8.1</v>
          </cell>
          <cell r="F2743">
            <v>8.25</v>
          </cell>
          <cell r="G2743">
            <v>8.4600000000000009</v>
          </cell>
          <cell r="H2743">
            <v>9.06</v>
          </cell>
          <cell r="I2743">
            <v>9.51</v>
          </cell>
        </row>
        <row r="2744">
          <cell r="A2744">
            <v>111680</v>
          </cell>
          <cell r="B2744">
            <v>0</v>
          </cell>
          <cell r="C2744">
            <v>7.5</v>
          </cell>
          <cell r="D2744">
            <v>0.6</v>
          </cell>
          <cell r="E2744">
            <v>8.1</v>
          </cell>
          <cell r="F2744">
            <v>8.25</v>
          </cell>
          <cell r="G2744">
            <v>8.4600000000000009</v>
          </cell>
          <cell r="H2744">
            <v>9.06</v>
          </cell>
          <cell r="I2744">
            <v>9.51</v>
          </cell>
        </row>
        <row r="2745">
          <cell r="A2745">
            <v>111690</v>
          </cell>
          <cell r="B2745">
            <v>0</v>
          </cell>
          <cell r="C2745">
            <v>7.5</v>
          </cell>
          <cell r="D2745">
            <v>0.6</v>
          </cell>
          <cell r="E2745">
            <v>8.1</v>
          </cell>
          <cell r="F2745">
            <v>8.25</v>
          </cell>
          <cell r="G2745">
            <v>8.4600000000000009</v>
          </cell>
          <cell r="H2745">
            <v>9.06</v>
          </cell>
          <cell r="I2745">
            <v>9.51</v>
          </cell>
        </row>
        <row r="2746">
          <cell r="A2746">
            <v>111700</v>
          </cell>
          <cell r="B2746">
            <v>0</v>
          </cell>
          <cell r="C2746">
            <v>7.5</v>
          </cell>
          <cell r="D2746">
            <v>0.6</v>
          </cell>
          <cell r="E2746">
            <v>8.1</v>
          </cell>
          <cell r="F2746">
            <v>8.25</v>
          </cell>
          <cell r="G2746">
            <v>8.4600000000000009</v>
          </cell>
          <cell r="H2746">
            <v>9.06</v>
          </cell>
          <cell r="I2746">
            <v>9.51</v>
          </cell>
        </row>
        <row r="2747">
          <cell r="A2747">
            <v>111710</v>
          </cell>
          <cell r="B2747">
            <v>0</v>
          </cell>
          <cell r="C2747">
            <v>7.5</v>
          </cell>
          <cell r="D2747">
            <v>0.6</v>
          </cell>
          <cell r="E2747">
            <v>8.1</v>
          </cell>
          <cell r="F2747">
            <v>8.25</v>
          </cell>
          <cell r="G2747">
            <v>8.4600000000000009</v>
          </cell>
          <cell r="H2747">
            <v>9.06</v>
          </cell>
          <cell r="I2747">
            <v>9.51</v>
          </cell>
        </row>
        <row r="2748">
          <cell r="A2748">
            <v>111720</v>
          </cell>
          <cell r="B2748">
            <v>0</v>
          </cell>
          <cell r="C2748">
            <v>7.5</v>
          </cell>
          <cell r="D2748">
            <v>0.6</v>
          </cell>
          <cell r="E2748">
            <v>8.1</v>
          </cell>
          <cell r="F2748">
            <v>8.25</v>
          </cell>
          <cell r="G2748">
            <v>8.4600000000000009</v>
          </cell>
          <cell r="H2748">
            <v>9.06</v>
          </cell>
          <cell r="I2748">
            <v>9.51</v>
          </cell>
        </row>
        <row r="2749">
          <cell r="A2749">
            <v>111730</v>
          </cell>
          <cell r="B2749">
            <v>0</v>
          </cell>
          <cell r="C2749">
            <v>7.5</v>
          </cell>
          <cell r="D2749">
            <v>0.6</v>
          </cell>
          <cell r="E2749">
            <v>8.1</v>
          </cell>
          <cell r="F2749">
            <v>8.25</v>
          </cell>
          <cell r="G2749">
            <v>8.4600000000000009</v>
          </cell>
          <cell r="H2749">
            <v>9.06</v>
          </cell>
          <cell r="I2749">
            <v>9.51</v>
          </cell>
        </row>
        <row r="2750">
          <cell r="A2750">
            <v>111740</v>
          </cell>
          <cell r="B2750">
            <v>0</v>
          </cell>
          <cell r="C2750">
            <v>7.5</v>
          </cell>
          <cell r="D2750">
            <v>0.6</v>
          </cell>
          <cell r="E2750">
            <v>8.1</v>
          </cell>
          <cell r="F2750">
            <v>8.25</v>
          </cell>
          <cell r="G2750">
            <v>8.4600000000000009</v>
          </cell>
          <cell r="H2750">
            <v>9.06</v>
          </cell>
          <cell r="I2750">
            <v>9.51</v>
          </cell>
        </row>
        <row r="2751">
          <cell r="A2751">
            <v>111750</v>
          </cell>
          <cell r="B2751">
            <v>0</v>
          </cell>
          <cell r="C2751">
            <v>7.5</v>
          </cell>
          <cell r="D2751">
            <v>0.6</v>
          </cell>
          <cell r="E2751">
            <v>8.1</v>
          </cell>
          <cell r="F2751">
            <v>8.25</v>
          </cell>
          <cell r="G2751">
            <v>8.4600000000000009</v>
          </cell>
          <cell r="H2751">
            <v>9.06</v>
          </cell>
          <cell r="I2751">
            <v>9.51</v>
          </cell>
        </row>
        <row r="2752">
          <cell r="A2752">
            <v>111760</v>
          </cell>
          <cell r="B2752">
            <v>0</v>
          </cell>
          <cell r="C2752">
            <v>7.5</v>
          </cell>
          <cell r="D2752">
            <v>0.6</v>
          </cell>
          <cell r="E2752">
            <v>8.1</v>
          </cell>
          <cell r="F2752">
            <v>8.25</v>
          </cell>
          <cell r="G2752">
            <v>8.4600000000000009</v>
          </cell>
          <cell r="H2752">
            <v>9.06</v>
          </cell>
          <cell r="I2752">
            <v>9.51</v>
          </cell>
        </row>
        <row r="2753">
          <cell r="A2753">
            <v>111770</v>
          </cell>
          <cell r="B2753">
            <v>0</v>
          </cell>
          <cell r="C2753">
            <v>7.5</v>
          </cell>
          <cell r="D2753">
            <v>0.6</v>
          </cell>
          <cell r="E2753">
            <v>8.1</v>
          </cell>
          <cell r="F2753">
            <v>8.25</v>
          </cell>
          <cell r="G2753">
            <v>8.4600000000000009</v>
          </cell>
          <cell r="H2753">
            <v>9.06</v>
          </cell>
          <cell r="I2753">
            <v>9.51</v>
          </cell>
        </row>
        <row r="2754">
          <cell r="A2754">
            <v>111780</v>
          </cell>
          <cell r="B2754">
            <v>0</v>
          </cell>
          <cell r="C2754">
            <v>7.5</v>
          </cell>
          <cell r="D2754">
            <v>0.6</v>
          </cell>
          <cell r="E2754">
            <v>8.1</v>
          </cell>
          <cell r="F2754">
            <v>8.25</v>
          </cell>
          <cell r="G2754">
            <v>8.4600000000000009</v>
          </cell>
          <cell r="H2754">
            <v>9.06</v>
          </cell>
          <cell r="I2754">
            <v>9.51</v>
          </cell>
        </row>
        <row r="2755">
          <cell r="A2755">
            <v>111790</v>
          </cell>
          <cell r="B2755">
            <v>0</v>
          </cell>
          <cell r="C2755">
            <v>7.5</v>
          </cell>
          <cell r="D2755">
            <v>0.6</v>
          </cell>
          <cell r="E2755">
            <v>8.1</v>
          </cell>
          <cell r="F2755">
            <v>8.25</v>
          </cell>
          <cell r="G2755">
            <v>8.4600000000000009</v>
          </cell>
          <cell r="H2755">
            <v>9.06</v>
          </cell>
          <cell r="I2755">
            <v>9.51</v>
          </cell>
        </row>
        <row r="2756">
          <cell r="A2756">
            <v>111800</v>
          </cell>
          <cell r="B2756">
            <v>0</v>
          </cell>
          <cell r="C2756">
            <v>7.5</v>
          </cell>
          <cell r="D2756">
            <v>0.6</v>
          </cell>
          <cell r="E2756">
            <v>8.1</v>
          </cell>
          <cell r="F2756">
            <v>8.25</v>
          </cell>
          <cell r="G2756">
            <v>8.4600000000000009</v>
          </cell>
          <cell r="H2756">
            <v>9.06</v>
          </cell>
          <cell r="I2756">
            <v>9.51</v>
          </cell>
        </row>
        <row r="2757">
          <cell r="A2757">
            <v>111810</v>
          </cell>
          <cell r="B2757">
            <v>0</v>
          </cell>
          <cell r="C2757">
            <v>7.5</v>
          </cell>
          <cell r="D2757">
            <v>0.6</v>
          </cell>
          <cell r="E2757">
            <v>8.1</v>
          </cell>
          <cell r="F2757">
            <v>8.25</v>
          </cell>
          <cell r="G2757">
            <v>8.4600000000000009</v>
          </cell>
          <cell r="H2757">
            <v>9.06</v>
          </cell>
          <cell r="I2757">
            <v>9.51</v>
          </cell>
        </row>
        <row r="2758">
          <cell r="A2758">
            <v>111820</v>
          </cell>
          <cell r="B2758">
            <v>0</v>
          </cell>
          <cell r="C2758">
            <v>7.5</v>
          </cell>
          <cell r="D2758">
            <v>0.6</v>
          </cell>
          <cell r="E2758">
            <v>8.1</v>
          </cell>
          <cell r="F2758">
            <v>8.25</v>
          </cell>
          <cell r="G2758">
            <v>8.4600000000000009</v>
          </cell>
          <cell r="H2758">
            <v>9.06</v>
          </cell>
          <cell r="I2758">
            <v>9.51</v>
          </cell>
        </row>
        <row r="2759">
          <cell r="A2759">
            <v>111830</v>
          </cell>
          <cell r="B2759">
            <v>0</v>
          </cell>
          <cell r="C2759">
            <v>7.5</v>
          </cell>
          <cell r="D2759">
            <v>0.6</v>
          </cell>
          <cell r="E2759">
            <v>8.1</v>
          </cell>
          <cell r="F2759">
            <v>8.25</v>
          </cell>
          <cell r="G2759">
            <v>8.4600000000000009</v>
          </cell>
          <cell r="H2759">
            <v>9.06</v>
          </cell>
          <cell r="I2759">
            <v>9.51</v>
          </cell>
        </row>
        <row r="2760">
          <cell r="A2760">
            <v>111840</v>
          </cell>
          <cell r="B2760">
            <v>0</v>
          </cell>
          <cell r="C2760">
            <v>7.5</v>
          </cell>
          <cell r="D2760">
            <v>0.6</v>
          </cell>
          <cell r="E2760">
            <v>8.1</v>
          </cell>
          <cell r="F2760">
            <v>8.25</v>
          </cell>
          <cell r="G2760">
            <v>8.4600000000000009</v>
          </cell>
          <cell r="H2760">
            <v>9.06</v>
          </cell>
          <cell r="I2760">
            <v>9.51</v>
          </cell>
        </row>
        <row r="2761">
          <cell r="A2761">
            <v>111850</v>
          </cell>
          <cell r="B2761">
            <v>0</v>
          </cell>
          <cell r="C2761">
            <v>7.5</v>
          </cell>
          <cell r="D2761">
            <v>0.6</v>
          </cell>
          <cell r="E2761">
            <v>8.1</v>
          </cell>
          <cell r="F2761">
            <v>8.25</v>
          </cell>
          <cell r="G2761">
            <v>8.4600000000000009</v>
          </cell>
          <cell r="H2761">
            <v>9.06</v>
          </cell>
          <cell r="I2761">
            <v>9.51</v>
          </cell>
        </row>
        <row r="2762">
          <cell r="A2762">
            <v>111860</v>
          </cell>
          <cell r="B2762">
            <v>0</v>
          </cell>
          <cell r="C2762">
            <v>7.5</v>
          </cell>
          <cell r="D2762">
            <v>0.6</v>
          </cell>
          <cell r="E2762">
            <v>8.1</v>
          </cell>
          <cell r="F2762">
            <v>8.25</v>
          </cell>
          <cell r="G2762">
            <v>8.4600000000000009</v>
          </cell>
          <cell r="H2762">
            <v>9.06</v>
          </cell>
          <cell r="I2762">
            <v>9.51</v>
          </cell>
        </row>
        <row r="2763">
          <cell r="A2763">
            <v>111870</v>
          </cell>
          <cell r="B2763">
            <v>0</v>
          </cell>
          <cell r="C2763">
            <v>7.5</v>
          </cell>
          <cell r="D2763">
            <v>0.6</v>
          </cell>
          <cell r="E2763">
            <v>8.1</v>
          </cell>
          <cell r="F2763">
            <v>8.25</v>
          </cell>
          <cell r="G2763">
            <v>8.4600000000000009</v>
          </cell>
          <cell r="H2763">
            <v>9.06</v>
          </cell>
          <cell r="I2763">
            <v>9.51</v>
          </cell>
        </row>
        <row r="2764">
          <cell r="A2764">
            <v>111880</v>
          </cell>
          <cell r="B2764">
            <v>0</v>
          </cell>
          <cell r="C2764">
            <v>7.5</v>
          </cell>
          <cell r="D2764">
            <v>0.6</v>
          </cell>
          <cell r="E2764">
            <v>8.1</v>
          </cell>
          <cell r="F2764">
            <v>8.25</v>
          </cell>
          <cell r="G2764">
            <v>8.4600000000000009</v>
          </cell>
          <cell r="H2764">
            <v>9.06</v>
          </cell>
          <cell r="I2764">
            <v>9.51</v>
          </cell>
        </row>
        <row r="2765">
          <cell r="A2765">
            <v>111890</v>
          </cell>
          <cell r="B2765">
            <v>0</v>
          </cell>
          <cell r="C2765">
            <v>7.5</v>
          </cell>
          <cell r="D2765">
            <v>0.6</v>
          </cell>
          <cell r="E2765">
            <v>8.1</v>
          </cell>
          <cell r="F2765">
            <v>8.25</v>
          </cell>
          <cell r="G2765">
            <v>8.4600000000000009</v>
          </cell>
          <cell r="H2765">
            <v>9.06</v>
          </cell>
          <cell r="I2765">
            <v>9.51</v>
          </cell>
        </row>
        <row r="2766">
          <cell r="A2766">
            <v>111900</v>
          </cell>
          <cell r="B2766">
            <v>0</v>
          </cell>
          <cell r="C2766">
            <v>7.5</v>
          </cell>
          <cell r="D2766">
            <v>0.6</v>
          </cell>
          <cell r="E2766">
            <v>8.1</v>
          </cell>
          <cell r="F2766">
            <v>8.25</v>
          </cell>
          <cell r="G2766">
            <v>8.4600000000000009</v>
          </cell>
          <cell r="H2766">
            <v>9.06</v>
          </cell>
          <cell r="I2766">
            <v>9.51</v>
          </cell>
        </row>
        <row r="2767">
          <cell r="A2767">
            <v>111904.4</v>
          </cell>
          <cell r="B2767" t="str">
            <v>PY - MSE</v>
          </cell>
          <cell r="C2767">
            <v>7.5</v>
          </cell>
          <cell r="D2767">
            <v>0.6</v>
          </cell>
          <cell r="E2767">
            <v>8.1</v>
          </cell>
          <cell r="F2767">
            <v>8.25</v>
          </cell>
          <cell r="G2767">
            <v>8.4600000000000009</v>
          </cell>
          <cell r="H2767">
            <v>9.06</v>
          </cell>
          <cell r="I2767">
            <v>9.51</v>
          </cell>
        </row>
        <row r="2768">
          <cell r="A2768">
            <v>111910</v>
          </cell>
          <cell r="B2768">
            <v>0</v>
          </cell>
          <cell r="C2768">
            <v>7.5</v>
          </cell>
          <cell r="D2768">
            <v>0.48</v>
          </cell>
          <cell r="E2768">
            <v>7.98</v>
          </cell>
          <cell r="F2768">
            <v>8.1300000000000008</v>
          </cell>
          <cell r="G2768">
            <v>8.3400000000000016</v>
          </cell>
          <cell r="H2768">
            <v>8.9400000000000013</v>
          </cell>
          <cell r="I2768">
            <v>9.39</v>
          </cell>
        </row>
        <row r="2769">
          <cell r="A2769">
            <v>111919.4</v>
          </cell>
          <cell r="B2769" t="str">
            <v>PT</v>
          </cell>
          <cell r="C2769">
            <v>7.5</v>
          </cell>
          <cell r="D2769">
            <v>0.3</v>
          </cell>
          <cell r="E2769">
            <v>7.8</v>
          </cell>
          <cell r="F2769">
            <v>7.95</v>
          </cell>
          <cell r="G2769">
            <v>8.16</v>
          </cell>
          <cell r="H2769">
            <v>8.76</v>
          </cell>
          <cell r="I2769">
            <v>9.2099999999999991</v>
          </cell>
        </row>
        <row r="2770">
          <cell r="A2770">
            <v>111920</v>
          </cell>
          <cell r="B2770">
            <v>0</v>
          </cell>
          <cell r="C2770">
            <v>7.5</v>
          </cell>
          <cell r="D2770">
            <v>0.28000000000000003</v>
          </cell>
          <cell r="E2770">
            <v>7.78</v>
          </cell>
          <cell r="F2770">
            <v>7.9300000000000006</v>
          </cell>
          <cell r="G2770">
            <v>8.14</v>
          </cell>
          <cell r="H2770">
            <v>8.74</v>
          </cell>
          <cell r="I2770">
            <v>9.19</v>
          </cell>
        </row>
        <row r="2771">
          <cell r="A2771">
            <v>111930</v>
          </cell>
          <cell r="B2771">
            <v>0</v>
          </cell>
          <cell r="C2771">
            <v>7.5</v>
          </cell>
          <cell r="D2771">
            <v>0.08</v>
          </cell>
          <cell r="E2771">
            <v>7.58</v>
          </cell>
          <cell r="F2771">
            <v>7.73</v>
          </cell>
          <cell r="G2771">
            <v>7.94</v>
          </cell>
          <cell r="H2771">
            <v>8.5400000000000009</v>
          </cell>
          <cell r="I2771">
            <v>8.99</v>
          </cell>
        </row>
        <row r="2772">
          <cell r="A2772">
            <v>111935</v>
          </cell>
          <cell r="B2772" t="str">
            <v>PX</v>
          </cell>
          <cell r="C2772">
            <v>7.5</v>
          </cell>
          <cell r="D2772">
            <v>0</v>
          </cell>
          <cell r="E2772">
            <v>7.5</v>
          </cell>
          <cell r="F2772">
            <v>7.65</v>
          </cell>
          <cell r="G2772">
            <v>7.86</v>
          </cell>
          <cell r="H2772">
            <v>8.4600000000000009</v>
          </cell>
          <cell r="I2772">
            <v>8.91</v>
          </cell>
        </row>
        <row r="2773">
          <cell r="A2773">
            <v>111940</v>
          </cell>
          <cell r="B2773">
            <v>0</v>
          </cell>
          <cell r="C2773">
            <v>7.5</v>
          </cell>
          <cell r="D2773">
            <v>0</v>
          </cell>
          <cell r="E2773">
            <v>7.5</v>
          </cell>
          <cell r="F2773">
            <v>7.65</v>
          </cell>
          <cell r="G2773">
            <v>7.86</v>
          </cell>
          <cell r="H2773">
            <v>8.4600000000000009</v>
          </cell>
          <cell r="I2773">
            <v>8.91</v>
          </cell>
        </row>
        <row r="2774">
          <cell r="A2774">
            <v>111950</v>
          </cell>
          <cell r="B2774">
            <v>0</v>
          </cell>
          <cell r="C2774">
            <v>7.5</v>
          </cell>
          <cell r="D2774">
            <v>0</v>
          </cell>
          <cell r="E2774">
            <v>7.5</v>
          </cell>
          <cell r="F2774">
            <v>7.65</v>
          </cell>
          <cell r="G2774">
            <v>7.86</v>
          </cell>
          <cell r="H2774">
            <v>8.4600000000000009</v>
          </cell>
          <cell r="I2774">
            <v>8.91</v>
          </cell>
        </row>
        <row r="2775">
          <cell r="A2775">
            <v>111960</v>
          </cell>
          <cell r="B2775">
            <v>0</v>
          </cell>
          <cell r="C2775">
            <v>7.5</v>
          </cell>
          <cell r="D2775">
            <v>0</v>
          </cell>
          <cell r="E2775">
            <v>7.5</v>
          </cell>
          <cell r="F2775">
            <v>7.65</v>
          </cell>
          <cell r="G2775">
            <v>7.86</v>
          </cell>
          <cell r="H2775">
            <v>8.4600000000000009</v>
          </cell>
          <cell r="I2775">
            <v>8.91</v>
          </cell>
        </row>
        <row r="2776">
          <cell r="A2776">
            <v>111964.4</v>
          </cell>
          <cell r="C2776">
            <v>7.5</v>
          </cell>
          <cell r="D2776">
            <v>0</v>
          </cell>
          <cell r="E2776">
            <v>7.5</v>
          </cell>
          <cell r="F2776">
            <v>7.65</v>
          </cell>
          <cell r="G2776">
            <v>7.86</v>
          </cell>
          <cell r="H2776">
            <v>8.4600000000000009</v>
          </cell>
          <cell r="I2776">
            <v>8.91</v>
          </cell>
        </row>
        <row r="2777">
          <cell r="A2777">
            <v>111970</v>
          </cell>
          <cell r="B2777">
            <v>0</v>
          </cell>
          <cell r="C2777">
            <v>7.5</v>
          </cell>
          <cell r="D2777">
            <v>0</v>
          </cell>
          <cell r="E2777">
            <v>7.5</v>
          </cell>
          <cell r="F2777">
            <v>7.65</v>
          </cell>
          <cell r="G2777">
            <v>7.86</v>
          </cell>
          <cell r="H2777">
            <v>8.4600000000000009</v>
          </cell>
          <cell r="I2777">
            <v>8.91</v>
          </cell>
        </row>
        <row r="2778">
          <cell r="A2778">
            <v>111980</v>
          </cell>
          <cell r="B2778">
            <v>0</v>
          </cell>
          <cell r="C2778">
            <v>7.5</v>
          </cell>
          <cell r="D2778">
            <v>0</v>
          </cell>
          <cell r="E2778">
            <v>7.5</v>
          </cell>
          <cell r="F2778">
            <v>7.65</v>
          </cell>
          <cell r="G2778">
            <v>7.86</v>
          </cell>
          <cell r="H2778">
            <v>8.4600000000000009</v>
          </cell>
          <cell r="I2778">
            <v>8.91</v>
          </cell>
        </row>
        <row r="2779">
          <cell r="A2779">
            <v>111990</v>
          </cell>
          <cell r="B2779">
            <v>0</v>
          </cell>
          <cell r="C2779">
            <v>7.5</v>
          </cell>
          <cell r="D2779">
            <v>0</v>
          </cell>
          <cell r="E2779">
            <v>7.5</v>
          </cell>
          <cell r="F2779">
            <v>7.65</v>
          </cell>
          <cell r="G2779">
            <v>7.86</v>
          </cell>
          <cell r="H2779">
            <v>8.4600000000000009</v>
          </cell>
          <cell r="I2779">
            <v>8.91</v>
          </cell>
        </row>
        <row r="2780">
          <cell r="A2780">
            <v>112000</v>
          </cell>
          <cell r="B2780">
            <v>0</v>
          </cell>
          <cell r="C2780">
            <v>7.5</v>
          </cell>
          <cell r="D2780">
            <v>0</v>
          </cell>
          <cell r="E2780">
            <v>7.5</v>
          </cell>
          <cell r="F2780">
            <v>7.65</v>
          </cell>
          <cell r="G2780">
            <v>7.86</v>
          </cell>
          <cell r="H2780">
            <v>8.4600000000000009</v>
          </cell>
          <cell r="I2780">
            <v>8.91</v>
          </cell>
        </row>
        <row r="2799">
          <cell r="A2799">
            <v>112000</v>
          </cell>
          <cell r="B2799">
            <v>0</v>
          </cell>
          <cell r="C2799">
            <v>7.5</v>
          </cell>
          <cell r="D2799">
            <v>0</v>
          </cell>
          <cell r="E2799">
            <v>7.5</v>
          </cell>
          <cell r="F2799">
            <v>7.65</v>
          </cell>
          <cell r="G2799">
            <v>7.86</v>
          </cell>
          <cell r="H2799">
            <v>8.4600000000000009</v>
          </cell>
          <cell r="I2799">
            <v>9.06</v>
          </cell>
        </row>
        <row r="2800">
          <cell r="A2800">
            <v>112010</v>
          </cell>
          <cell r="B2800">
            <v>0</v>
          </cell>
          <cell r="C2800">
            <v>7.5</v>
          </cell>
          <cell r="D2800">
            <v>0</v>
          </cell>
          <cell r="E2800">
            <v>7.5</v>
          </cell>
          <cell r="F2800">
            <v>7.65</v>
          </cell>
          <cell r="G2800">
            <v>7.86</v>
          </cell>
          <cell r="H2800">
            <v>8.4600000000000009</v>
          </cell>
          <cell r="I2800">
            <v>9.06</v>
          </cell>
        </row>
        <row r="2801">
          <cell r="A2801">
            <v>112020</v>
          </cell>
          <cell r="B2801">
            <v>0</v>
          </cell>
          <cell r="C2801">
            <v>7.5</v>
          </cell>
          <cell r="D2801">
            <v>0</v>
          </cell>
          <cell r="E2801">
            <v>7.5</v>
          </cell>
          <cell r="F2801">
            <v>7.65</v>
          </cell>
          <cell r="G2801">
            <v>7.86</v>
          </cell>
          <cell r="H2801">
            <v>8.4600000000000009</v>
          </cell>
          <cell r="I2801">
            <v>9.06</v>
          </cell>
        </row>
        <row r="2802">
          <cell r="A2802">
            <v>112030</v>
          </cell>
          <cell r="B2802">
            <v>0</v>
          </cell>
          <cell r="C2802">
            <v>7.5</v>
          </cell>
          <cell r="D2802">
            <v>0</v>
          </cell>
          <cell r="E2802">
            <v>7.5</v>
          </cell>
          <cell r="F2802">
            <v>7.65</v>
          </cell>
          <cell r="G2802">
            <v>7.86</v>
          </cell>
          <cell r="H2802">
            <v>8.4600000000000009</v>
          </cell>
          <cell r="I2802">
            <v>9.06</v>
          </cell>
        </row>
        <row r="2803">
          <cell r="A2803">
            <v>112040</v>
          </cell>
          <cell r="B2803">
            <v>0</v>
          </cell>
          <cell r="C2803">
            <v>7.5</v>
          </cell>
          <cell r="D2803">
            <v>0</v>
          </cell>
          <cell r="E2803">
            <v>7.5</v>
          </cell>
          <cell r="F2803">
            <v>7.65</v>
          </cell>
          <cell r="G2803">
            <v>7.86</v>
          </cell>
          <cell r="H2803">
            <v>8.4600000000000009</v>
          </cell>
          <cell r="I2803">
            <v>9.06</v>
          </cell>
        </row>
        <row r="2804">
          <cell r="A2804">
            <v>112050</v>
          </cell>
          <cell r="B2804">
            <v>0</v>
          </cell>
          <cell r="C2804">
            <v>7.5</v>
          </cell>
          <cell r="D2804">
            <v>0</v>
          </cell>
          <cell r="E2804">
            <v>7.5</v>
          </cell>
          <cell r="F2804">
            <v>7.65</v>
          </cell>
          <cell r="G2804">
            <v>7.86</v>
          </cell>
          <cell r="H2804">
            <v>8.4600000000000009</v>
          </cell>
          <cell r="I2804">
            <v>9.06</v>
          </cell>
        </row>
        <row r="2805">
          <cell r="A2805">
            <v>112060</v>
          </cell>
          <cell r="B2805">
            <v>0</v>
          </cell>
          <cell r="C2805">
            <v>7.5</v>
          </cell>
          <cell r="D2805">
            <v>0</v>
          </cell>
          <cell r="E2805">
            <v>7.5</v>
          </cell>
          <cell r="F2805">
            <v>7.65</v>
          </cell>
          <cell r="G2805">
            <v>7.86</v>
          </cell>
          <cell r="H2805">
            <v>8.4600000000000009</v>
          </cell>
          <cell r="I2805">
            <v>9.06</v>
          </cell>
        </row>
        <row r="2806">
          <cell r="A2806">
            <v>112070</v>
          </cell>
          <cell r="B2806">
            <v>0</v>
          </cell>
          <cell r="C2806">
            <v>7.5</v>
          </cell>
          <cell r="D2806">
            <v>0</v>
          </cell>
          <cell r="E2806">
            <v>7.5</v>
          </cell>
          <cell r="F2806">
            <v>7.65</v>
          </cell>
          <cell r="G2806">
            <v>7.86</v>
          </cell>
          <cell r="H2806">
            <v>8.4600000000000009</v>
          </cell>
          <cell r="I2806">
            <v>9.06</v>
          </cell>
        </row>
        <row r="2807">
          <cell r="A2807">
            <v>112080</v>
          </cell>
          <cell r="B2807">
            <v>0</v>
          </cell>
          <cell r="C2807">
            <v>7.5</v>
          </cell>
          <cell r="D2807">
            <v>0</v>
          </cell>
          <cell r="E2807">
            <v>7.5</v>
          </cell>
          <cell r="F2807">
            <v>7.65</v>
          </cell>
          <cell r="G2807">
            <v>7.86</v>
          </cell>
          <cell r="H2807">
            <v>8.4600000000000009</v>
          </cell>
          <cell r="I2807">
            <v>9.06</v>
          </cell>
        </row>
        <row r="2808">
          <cell r="A2808">
            <v>112090</v>
          </cell>
          <cell r="B2808">
            <v>0</v>
          </cell>
          <cell r="C2808">
            <v>7.5</v>
          </cell>
          <cell r="D2808">
            <v>0</v>
          </cell>
          <cell r="E2808">
            <v>7.5</v>
          </cell>
          <cell r="F2808">
            <v>7.65</v>
          </cell>
          <cell r="G2808">
            <v>7.86</v>
          </cell>
          <cell r="H2808">
            <v>8.4600000000000009</v>
          </cell>
          <cell r="I2808">
            <v>9.06</v>
          </cell>
        </row>
        <row r="2809">
          <cell r="A2809">
            <v>112100</v>
          </cell>
          <cell r="B2809">
            <v>0</v>
          </cell>
          <cell r="C2809">
            <v>7.5</v>
          </cell>
          <cell r="D2809">
            <v>0</v>
          </cell>
          <cell r="E2809">
            <v>7.5</v>
          </cell>
          <cell r="F2809">
            <v>7.65</v>
          </cell>
          <cell r="G2809">
            <v>7.86</v>
          </cell>
          <cell r="H2809">
            <v>8.4600000000000009</v>
          </cell>
          <cell r="I2809">
            <v>9.06</v>
          </cell>
        </row>
        <row r="2810">
          <cell r="A2810">
            <v>112110</v>
          </cell>
          <cell r="B2810">
            <v>0</v>
          </cell>
          <cell r="C2810">
            <v>7.5</v>
          </cell>
          <cell r="D2810">
            <v>0</v>
          </cell>
          <cell r="E2810">
            <v>7.5</v>
          </cell>
          <cell r="F2810">
            <v>7.65</v>
          </cell>
          <cell r="G2810">
            <v>7.86</v>
          </cell>
          <cell r="H2810">
            <v>8.4600000000000009</v>
          </cell>
          <cell r="I2810">
            <v>9.06</v>
          </cell>
        </row>
        <row r="2811">
          <cell r="A2811">
            <v>112120</v>
          </cell>
          <cell r="B2811">
            <v>0</v>
          </cell>
          <cell r="C2811">
            <v>7.5</v>
          </cell>
          <cell r="D2811">
            <v>0</v>
          </cell>
          <cell r="E2811">
            <v>7.5</v>
          </cell>
          <cell r="F2811">
            <v>7.65</v>
          </cell>
          <cell r="G2811">
            <v>7.86</v>
          </cell>
          <cell r="H2811">
            <v>8.4600000000000009</v>
          </cell>
          <cell r="I2811">
            <v>9.06</v>
          </cell>
        </row>
        <row r="2812">
          <cell r="A2812">
            <v>112130</v>
          </cell>
          <cell r="B2812">
            <v>0</v>
          </cell>
          <cell r="C2812">
            <v>7.5</v>
          </cell>
          <cell r="D2812">
            <v>0</v>
          </cell>
          <cell r="E2812">
            <v>7.5</v>
          </cell>
          <cell r="F2812">
            <v>7.65</v>
          </cell>
          <cell r="G2812">
            <v>7.86</v>
          </cell>
          <cell r="H2812">
            <v>8.4600000000000009</v>
          </cell>
          <cell r="I2812">
            <v>9.06</v>
          </cell>
        </row>
        <row r="2813">
          <cell r="A2813">
            <v>112140</v>
          </cell>
          <cell r="B2813">
            <v>0</v>
          </cell>
          <cell r="C2813">
            <v>7.5</v>
          </cell>
          <cell r="D2813">
            <v>0</v>
          </cell>
          <cell r="E2813">
            <v>7.5</v>
          </cell>
          <cell r="F2813">
            <v>7.65</v>
          </cell>
          <cell r="G2813">
            <v>7.86</v>
          </cell>
          <cell r="H2813">
            <v>8.4600000000000009</v>
          </cell>
          <cell r="I2813">
            <v>9.06</v>
          </cell>
        </row>
        <row r="2814">
          <cell r="A2814">
            <v>112150</v>
          </cell>
          <cell r="B2814">
            <v>0</v>
          </cell>
          <cell r="C2814">
            <v>7.5</v>
          </cell>
          <cell r="D2814">
            <v>0</v>
          </cell>
          <cell r="E2814">
            <v>7.5</v>
          </cell>
          <cell r="F2814">
            <v>7.65</v>
          </cell>
          <cell r="G2814">
            <v>7.86</v>
          </cell>
          <cell r="H2814">
            <v>8.4600000000000009</v>
          </cell>
          <cell r="I2814">
            <v>9.06</v>
          </cell>
        </row>
        <row r="2815">
          <cell r="A2815">
            <v>112160</v>
          </cell>
          <cell r="B2815">
            <v>0</v>
          </cell>
          <cell r="C2815">
            <v>7.5</v>
          </cell>
          <cell r="D2815">
            <v>0</v>
          </cell>
          <cell r="E2815">
            <v>7.5</v>
          </cell>
          <cell r="F2815">
            <v>7.65</v>
          </cell>
          <cell r="G2815">
            <v>7.86</v>
          </cell>
          <cell r="H2815">
            <v>8.4600000000000009</v>
          </cell>
          <cell r="I2815">
            <v>9.06</v>
          </cell>
        </row>
        <row r="2816">
          <cell r="A2816">
            <v>112170</v>
          </cell>
          <cell r="B2816">
            <v>0</v>
          </cell>
          <cell r="C2816">
            <v>7.5</v>
          </cell>
          <cell r="D2816">
            <v>0</v>
          </cell>
          <cell r="E2816">
            <v>7.5</v>
          </cell>
          <cell r="F2816">
            <v>7.65</v>
          </cell>
          <cell r="G2816">
            <v>7.86</v>
          </cell>
          <cell r="H2816">
            <v>8.4600000000000009</v>
          </cell>
          <cell r="I2816">
            <v>9.06</v>
          </cell>
        </row>
        <row r="2817">
          <cell r="A2817">
            <v>112180</v>
          </cell>
          <cell r="B2817">
            <v>0</v>
          </cell>
          <cell r="C2817">
            <v>7.5</v>
          </cell>
          <cell r="D2817">
            <v>0</v>
          </cell>
          <cell r="E2817">
            <v>7.5</v>
          </cell>
          <cell r="F2817">
            <v>7.65</v>
          </cell>
          <cell r="G2817">
            <v>7.86</v>
          </cell>
          <cell r="H2817">
            <v>8.4600000000000009</v>
          </cell>
          <cell r="I2817">
            <v>9.06</v>
          </cell>
        </row>
        <row r="2818">
          <cell r="A2818">
            <v>112190</v>
          </cell>
          <cell r="B2818">
            <v>0</v>
          </cell>
          <cell r="C2818">
            <v>7.5</v>
          </cell>
          <cell r="D2818">
            <v>0</v>
          </cell>
          <cell r="E2818">
            <v>7.5</v>
          </cell>
          <cell r="F2818">
            <v>7.65</v>
          </cell>
          <cell r="G2818">
            <v>7.86</v>
          </cell>
          <cell r="H2818">
            <v>8.4600000000000009</v>
          </cell>
          <cell r="I2818">
            <v>9.06</v>
          </cell>
        </row>
        <row r="2819">
          <cell r="A2819">
            <v>112200</v>
          </cell>
          <cell r="B2819">
            <v>0</v>
          </cell>
          <cell r="C2819">
            <v>7.5</v>
          </cell>
          <cell r="D2819">
            <v>0</v>
          </cell>
          <cell r="E2819">
            <v>7.5</v>
          </cell>
          <cell r="F2819">
            <v>7.65</v>
          </cell>
          <cell r="G2819">
            <v>7.86</v>
          </cell>
          <cell r="H2819">
            <v>8.4600000000000009</v>
          </cell>
          <cell r="I2819">
            <v>9.06</v>
          </cell>
        </row>
        <row r="2820">
          <cell r="A2820">
            <v>112210</v>
          </cell>
          <cell r="B2820">
            <v>0</v>
          </cell>
          <cell r="C2820">
            <v>7.5</v>
          </cell>
          <cell r="D2820">
            <v>0</v>
          </cell>
          <cell r="E2820">
            <v>7.5</v>
          </cell>
          <cell r="F2820">
            <v>7.65</v>
          </cell>
          <cell r="G2820">
            <v>7.86</v>
          </cell>
          <cell r="H2820">
            <v>8.4600000000000009</v>
          </cell>
          <cell r="I2820">
            <v>9.06</v>
          </cell>
        </row>
        <row r="2821">
          <cell r="A2821">
            <v>112220</v>
          </cell>
          <cell r="B2821">
            <v>0</v>
          </cell>
          <cell r="C2821">
            <v>7.5</v>
          </cell>
          <cell r="D2821">
            <v>0</v>
          </cell>
          <cell r="E2821">
            <v>7.5</v>
          </cell>
          <cell r="F2821">
            <v>7.65</v>
          </cell>
          <cell r="G2821">
            <v>7.86</v>
          </cell>
          <cell r="H2821">
            <v>8.4600000000000009</v>
          </cell>
          <cell r="I2821">
            <v>9.06</v>
          </cell>
        </row>
        <row r="2822">
          <cell r="A2822">
            <v>112230</v>
          </cell>
          <cell r="B2822">
            <v>0</v>
          </cell>
          <cell r="C2822">
            <v>7.5</v>
          </cell>
          <cell r="D2822">
            <v>0</v>
          </cell>
          <cell r="E2822">
            <v>7.5</v>
          </cell>
          <cell r="F2822">
            <v>7.65</v>
          </cell>
          <cell r="G2822">
            <v>7.86</v>
          </cell>
          <cell r="H2822">
            <v>8.4600000000000009</v>
          </cell>
          <cell r="I2822">
            <v>9.06</v>
          </cell>
        </row>
        <row r="2823">
          <cell r="A2823">
            <v>112240</v>
          </cell>
          <cell r="B2823">
            <v>0</v>
          </cell>
          <cell r="C2823">
            <v>7.5</v>
          </cell>
          <cell r="D2823">
            <v>0</v>
          </cell>
          <cell r="E2823">
            <v>7.5</v>
          </cell>
          <cell r="F2823">
            <v>7.65</v>
          </cell>
          <cell r="G2823">
            <v>7.86</v>
          </cell>
          <cell r="H2823">
            <v>8.4600000000000009</v>
          </cell>
          <cell r="I2823">
            <v>9.06</v>
          </cell>
        </row>
        <row r="2824">
          <cell r="A2824">
            <v>112250</v>
          </cell>
          <cell r="B2824">
            <v>0</v>
          </cell>
          <cell r="C2824">
            <v>7.5</v>
          </cell>
          <cell r="D2824">
            <v>0</v>
          </cell>
          <cell r="E2824">
            <v>7.5</v>
          </cell>
          <cell r="F2824">
            <v>7.65</v>
          </cell>
          <cell r="G2824">
            <v>7.86</v>
          </cell>
          <cell r="H2824">
            <v>8.4600000000000009</v>
          </cell>
          <cell r="I2824">
            <v>9.06</v>
          </cell>
        </row>
        <row r="2825">
          <cell r="A2825">
            <v>112260</v>
          </cell>
          <cell r="B2825">
            <v>0</v>
          </cell>
          <cell r="C2825">
            <v>7.5</v>
          </cell>
          <cell r="D2825">
            <v>0</v>
          </cell>
          <cell r="E2825">
            <v>7.5</v>
          </cell>
          <cell r="F2825">
            <v>7.65</v>
          </cell>
          <cell r="G2825">
            <v>7.86</v>
          </cell>
          <cell r="H2825">
            <v>8.4600000000000009</v>
          </cell>
          <cell r="I2825">
            <v>9.06</v>
          </cell>
        </row>
        <row r="2826">
          <cell r="A2826">
            <v>112270</v>
          </cell>
          <cell r="B2826">
            <v>0</v>
          </cell>
          <cell r="C2826">
            <v>7.5</v>
          </cell>
          <cell r="D2826">
            <v>0</v>
          </cell>
          <cell r="E2826">
            <v>7.5</v>
          </cell>
          <cell r="F2826">
            <v>7.65</v>
          </cell>
          <cell r="G2826">
            <v>7.86</v>
          </cell>
          <cell r="H2826">
            <v>8.4600000000000009</v>
          </cell>
          <cell r="I2826">
            <v>9.06</v>
          </cell>
        </row>
        <row r="2827">
          <cell r="A2827">
            <v>112280</v>
          </cell>
          <cell r="B2827">
            <v>0</v>
          </cell>
          <cell r="C2827">
            <v>7.5</v>
          </cell>
          <cell r="D2827">
            <v>0</v>
          </cell>
          <cell r="E2827">
            <v>7.5</v>
          </cell>
          <cell r="F2827">
            <v>7.65</v>
          </cell>
          <cell r="G2827">
            <v>7.86</v>
          </cell>
          <cell r="H2827">
            <v>8.4600000000000009</v>
          </cell>
          <cell r="I2827">
            <v>9.06</v>
          </cell>
        </row>
        <row r="2828">
          <cell r="A2828">
            <v>112290</v>
          </cell>
          <cell r="B2828">
            <v>0</v>
          </cell>
          <cell r="C2828">
            <v>7.5</v>
          </cell>
          <cell r="D2828">
            <v>0</v>
          </cell>
          <cell r="E2828">
            <v>7.5</v>
          </cell>
          <cell r="F2828">
            <v>7.65</v>
          </cell>
          <cell r="G2828">
            <v>7.86</v>
          </cell>
          <cell r="H2828">
            <v>8.4600000000000009</v>
          </cell>
          <cell r="I2828">
            <v>9.06</v>
          </cell>
        </row>
        <row r="2829">
          <cell r="A2829">
            <v>112300</v>
          </cell>
          <cell r="B2829">
            <v>0</v>
          </cell>
          <cell r="C2829">
            <v>7.5</v>
          </cell>
          <cell r="D2829">
            <v>0</v>
          </cell>
          <cell r="E2829">
            <v>7.5</v>
          </cell>
          <cell r="F2829">
            <v>7.65</v>
          </cell>
          <cell r="G2829">
            <v>7.86</v>
          </cell>
          <cell r="H2829">
            <v>8.4600000000000009</v>
          </cell>
          <cell r="I2829">
            <v>9.06</v>
          </cell>
        </row>
        <row r="2830">
          <cell r="A2830">
            <v>112310</v>
          </cell>
          <cell r="B2830">
            <v>0</v>
          </cell>
          <cell r="C2830">
            <v>7.5</v>
          </cell>
          <cell r="D2830">
            <v>0</v>
          </cell>
          <cell r="E2830">
            <v>7.5</v>
          </cell>
          <cell r="F2830">
            <v>7.65</v>
          </cell>
          <cell r="G2830">
            <v>7.86</v>
          </cell>
          <cell r="H2830">
            <v>8.4600000000000009</v>
          </cell>
          <cell r="I2830">
            <v>9.06</v>
          </cell>
        </row>
        <row r="2831">
          <cell r="A2831">
            <v>112320</v>
          </cell>
          <cell r="B2831">
            <v>0</v>
          </cell>
          <cell r="C2831">
            <v>7.5</v>
          </cell>
          <cell r="D2831">
            <v>0</v>
          </cell>
          <cell r="E2831">
            <v>7.5</v>
          </cell>
          <cell r="F2831">
            <v>7.65</v>
          </cell>
          <cell r="G2831">
            <v>7.86</v>
          </cell>
          <cell r="H2831">
            <v>8.4600000000000009</v>
          </cell>
          <cell r="I2831">
            <v>9.06</v>
          </cell>
        </row>
        <row r="2832">
          <cell r="A2832">
            <v>112330</v>
          </cell>
          <cell r="B2832">
            <v>0</v>
          </cell>
          <cell r="C2832">
            <v>7.5</v>
          </cell>
          <cell r="D2832">
            <v>0</v>
          </cell>
          <cell r="E2832">
            <v>7.5</v>
          </cell>
          <cell r="F2832">
            <v>7.65</v>
          </cell>
          <cell r="G2832">
            <v>7.86</v>
          </cell>
          <cell r="H2832">
            <v>8.4600000000000009</v>
          </cell>
          <cell r="I2832">
            <v>9.06</v>
          </cell>
        </row>
        <row r="2833">
          <cell r="A2833">
            <v>112340</v>
          </cell>
          <cell r="B2833">
            <v>0</v>
          </cell>
          <cell r="C2833">
            <v>7.5</v>
          </cell>
          <cell r="D2833">
            <v>0</v>
          </cell>
          <cell r="E2833">
            <v>7.5</v>
          </cell>
          <cell r="F2833">
            <v>7.65</v>
          </cell>
          <cell r="G2833">
            <v>7.86</v>
          </cell>
          <cell r="H2833">
            <v>8.4600000000000009</v>
          </cell>
          <cell r="I2833">
            <v>9.06</v>
          </cell>
        </row>
        <row r="2834">
          <cell r="A2834">
            <v>112350</v>
          </cell>
          <cell r="B2834">
            <v>0</v>
          </cell>
          <cell r="C2834">
            <v>7.5</v>
          </cell>
          <cell r="D2834">
            <v>0</v>
          </cell>
          <cell r="E2834">
            <v>7.5</v>
          </cell>
          <cell r="F2834">
            <v>7.65</v>
          </cell>
          <cell r="G2834">
            <v>7.86</v>
          </cell>
          <cell r="H2834">
            <v>8.4600000000000009</v>
          </cell>
          <cell r="I2834">
            <v>9.06</v>
          </cell>
        </row>
        <row r="2835">
          <cell r="A2835">
            <v>112360</v>
          </cell>
          <cell r="B2835">
            <v>0</v>
          </cell>
          <cell r="C2835">
            <v>7.5</v>
          </cell>
          <cell r="D2835">
            <v>0</v>
          </cell>
          <cell r="E2835">
            <v>7.5</v>
          </cell>
          <cell r="F2835">
            <v>7.65</v>
          </cell>
          <cell r="G2835">
            <v>7.86</v>
          </cell>
          <cell r="H2835">
            <v>8.4600000000000009</v>
          </cell>
          <cell r="I2835">
            <v>9.06</v>
          </cell>
        </row>
        <row r="2836">
          <cell r="A2836">
            <v>112370</v>
          </cell>
          <cell r="B2836">
            <v>0</v>
          </cell>
          <cell r="C2836">
            <v>7.5</v>
          </cell>
          <cell r="D2836">
            <v>0</v>
          </cell>
          <cell r="E2836">
            <v>7.5</v>
          </cell>
          <cell r="F2836">
            <v>7.65</v>
          </cell>
          <cell r="G2836">
            <v>7.86</v>
          </cell>
          <cell r="H2836">
            <v>8.4600000000000009</v>
          </cell>
          <cell r="I2836">
            <v>9.06</v>
          </cell>
        </row>
        <row r="2837">
          <cell r="A2837">
            <v>112380</v>
          </cell>
          <cell r="B2837">
            <v>0</v>
          </cell>
          <cell r="C2837">
            <v>7.5</v>
          </cell>
          <cell r="D2837">
            <v>0</v>
          </cell>
          <cell r="E2837">
            <v>7.5</v>
          </cell>
          <cell r="F2837">
            <v>7.65</v>
          </cell>
          <cell r="G2837">
            <v>7.86</v>
          </cell>
          <cell r="H2837">
            <v>8.4600000000000009</v>
          </cell>
          <cell r="I2837">
            <v>9.06</v>
          </cell>
        </row>
        <row r="2838">
          <cell r="A2838">
            <v>112390</v>
          </cell>
          <cell r="B2838">
            <v>0</v>
          </cell>
          <cell r="C2838">
            <v>7.5</v>
          </cell>
          <cell r="D2838">
            <v>0</v>
          </cell>
          <cell r="E2838">
            <v>7.5</v>
          </cell>
          <cell r="F2838">
            <v>7.65</v>
          </cell>
          <cell r="G2838">
            <v>7.86</v>
          </cell>
          <cell r="H2838">
            <v>8.4600000000000009</v>
          </cell>
          <cell r="I2838">
            <v>9.06</v>
          </cell>
        </row>
        <row r="2839">
          <cell r="A2839">
            <v>112400</v>
          </cell>
          <cell r="B2839">
            <v>0</v>
          </cell>
          <cell r="C2839">
            <v>7.5</v>
          </cell>
          <cell r="D2839">
            <v>0</v>
          </cell>
          <cell r="E2839">
            <v>7.5</v>
          </cell>
          <cell r="F2839">
            <v>7.65</v>
          </cell>
          <cell r="G2839">
            <v>7.86</v>
          </cell>
          <cell r="H2839">
            <v>8.4600000000000009</v>
          </cell>
          <cell r="I2839">
            <v>9.06</v>
          </cell>
        </row>
        <row r="2840">
          <cell r="A2840">
            <v>112410</v>
          </cell>
          <cell r="B2840">
            <v>0</v>
          </cell>
          <cell r="C2840">
            <v>7.5</v>
          </cell>
          <cell r="D2840">
            <v>0</v>
          </cell>
          <cell r="E2840">
            <v>7.5</v>
          </cell>
          <cell r="F2840">
            <v>7.65</v>
          </cell>
          <cell r="G2840">
            <v>7.86</v>
          </cell>
          <cell r="H2840">
            <v>8.4600000000000009</v>
          </cell>
          <cell r="I2840">
            <v>9.06</v>
          </cell>
        </row>
        <row r="2841">
          <cell r="A2841">
            <v>112420</v>
          </cell>
          <cell r="B2841">
            <v>0</v>
          </cell>
          <cell r="C2841">
            <v>7.5</v>
          </cell>
          <cell r="D2841">
            <v>0</v>
          </cell>
          <cell r="E2841">
            <v>7.5</v>
          </cell>
          <cell r="F2841">
            <v>7.65</v>
          </cell>
          <cell r="G2841">
            <v>7.86</v>
          </cell>
          <cell r="H2841">
            <v>8.4600000000000009</v>
          </cell>
          <cell r="I2841">
            <v>9.06</v>
          </cell>
        </row>
        <row r="2842">
          <cell r="A2842">
            <v>112430</v>
          </cell>
          <cell r="B2842">
            <v>0</v>
          </cell>
          <cell r="C2842">
            <v>7.5</v>
          </cell>
          <cell r="D2842">
            <v>0</v>
          </cell>
          <cell r="E2842">
            <v>7.5</v>
          </cell>
          <cell r="F2842">
            <v>7.65</v>
          </cell>
          <cell r="G2842">
            <v>7.86</v>
          </cell>
          <cell r="H2842">
            <v>8.4600000000000009</v>
          </cell>
          <cell r="I2842">
            <v>9.06</v>
          </cell>
        </row>
        <row r="2843">
          <cell r="A2843">
            <v>112440</v>
          </cell>
          <cell r="B2843">
            <v>0</v>
          </cell>
          <cell r="C2843">
            <v>7.5</v>
          </cell>
          <cell r="D2843">
            <v>0</v>
          </cell>
          <cell r="E2843">
            <v>7.5</v>
          </cell>
          <cell r="F2843">
            <v>7.65</v>
          </cell>
          <cell r="G2843">
            <v>7.86</v>
          </cell>
          <cell r="H2843">
            <v>8.4600000000000009</v>
          </cell>
          <cell r="I2843">
            <v>9.06</v>
          </cell>
        </row>
        <row r="2844">
          <cell r="A2844">
            <v>112450</v>
          </cell>
          <cell r="B2844">
            <v>0</v>
          </cell>
          <cell r="C2844">
            <v>7.5</v>
          </cell>
          <cell r="D2844">
            <v>0</v>
          </cell>
          <cell r="E2844">
            <v>7.5</v>
          </cell>
          <cell r="F2844">
            <v>7.65</v>
          </cell>
          <cell r="G2844">
            <v>7.86</v>
          </cell>
          <cell r="H2844">
            <v>8.4600000000000009</v>
          </cell>
          <cell r="I2844">
            <v>9.06</v>
          </cell>
        </row>
        <row r="2845">
          <cell r="A2845">
            <v>112460</v>
          </cell>
          <cell r="B2845">
            <v>0</v>
          </cell>
          <cell r="C2845">
            <v>7.5</v>
          </cell>
          <cell r="D2845">
            <v>0</v>
          </cell>
          <cell r="E2845">
            <v>7.5</v>
          </cell>
          <cell r="F2845">
            <v>7.65</v>
          </cell>
          <cell r="G2845">
            <v>7.86</v>
          </cell>
          <cell r="H2845">
            <v>8.4600000000000009</v>
          </cell>
          <cell r="I2845">
            <v>9.06</v>
          </cell>
        </row>
        <row r="2846">
          <cell r="A2846">
            <v>112470</v>
          </cell>
          <cell r="B2846">
            <v>0</v>
          </cell>
          <cell r="C2846">
            <v>7.5</v>
          </cell>
          <cell r="D2846">
            <v>0</v>
          </cell>
          <cell r="E2846">
            <v>7.5</v>
          </cell>
          <cell r="F2846">
            <v>7.65</v>
          </cell>
          <cell r="G2846">
            <v>7.86</v>
          </cell>
          <cell r="H2846">
            <v>8.4600000000000009</v>
          </cell>
          <cell r="I2846">
            <v>9.06</v>
          </cell>
        </row>
        <row r="2847">
          <cell r="A2847">
            <v>112480</v>
          </cell>
          <cell r="B2847">
            <v>0</v>
          </cell>
          <cell r="C2847">
            <v>7.5</v>
          </cell>
          <cell r="D2847">
            <v>0</v>
          </cell>
          <cell r="E2847">
            <v>7.5</v>
          </cell>
          <cell r="F2847">
            <v>7.65</v>
          </cell>
          <cell r="G2847">
            <v>7.86</v>
          </cell>
          <cell r="H2847">
            <v>8.4600000000000009</v>
          </cell>
          <cell r="I2847">
            <v>9.06</v>
          </cell>
        </row>
        <row r="2848">
          <cell r="A2848">
            <v>112490</v>
          </cell>
          <cell r="B2848">
            <v>0</v>
          </cell>
          <cell r="C2848">
            <v>7.5</v>
          </cell>
          <cell r="D2848">
            <v>0</v>
          </cell>
          <cell r="E2848">
            <v>7.5</v>
          </cell>
          <cell r="F2848">
            <v>7.65</v>
          </cell>
          <cell r="G2848">
            <v>7.86</v>
          </cell>
          <cell r="H2848">
            <v>8.4600000000000009</v>
          </cell>
          <cell r="I2848">
            <v>9.06</v>
          </cell>
        </row>
        <row r="2849">
          <cell r="A2849">
            <v>112500</v>
          </cell>
          <cell r="B2849">
            <v>0</v>
          </cell>
          <cell r="C2849">
            <v>7.5</v>
          </cell>
          <cell r="D2849">
            <v>0</v>
          </cell>
          <cell r="E2849">
            <v>7.5</v>
          </cell>
          <cell r="F2849">
            <v>7.65</v>
          </cell>
          <cell r="G2849">
            <v>7.86</v>
          </cell>
          <cell r="H2849">
            <v>8.4600000000000009</v>
          </cell>
          <cell r="I2849">
            <v>9.06</v>
          </cell>
        </row>
        <row r="2850">
          <cell r="A2850">
            <v>112510</v>
          </cell>
          <cell r="B2850">
            <v>0</v>
          </cell>
          <cell r="C2850">
            <v>7.5</v>
          </cell>
          <cell r="D2850">
            <v>0</v>
          </cell>
          <cell r="E2850">
            <v>7.5</v>
          </cell>
          <cell r="F2850">
            <v>7.65</v>
          </cell>
          <cell r="G2850">
            <v>7.86</v>
          </cell>
          <cell r="H2850">
            <v>8.4600000000000009</v>
          </cell>
          <cell r="I2850">
            <v>9.06</v>
          </cell>
        </row>
        <row r="2851">
          <cell r="A2851">
            <v>112520</v>
          </cell>
          <cell r="B2851">
            <v>0</v>
          </cell>
          <cell r="C2851">
            <v>7.5</v>
          </cell>
          <cell r="D2851">
            <v>0</v>
          </cell>
          <cell r="E2851">
            <v>7.5</v>
          </cell>
          <cell r="F2851">
            <v>7.65</v>
          </cell>
          <cell r="G2851">
            <v>7.86</v>
          </cell>
          <cell r="H2851">
            <v>8.4600000000000009</v>
          </cell>
          <cell r="I2851">
            <v>9.06</v>
          </cell>
        </row>
        <row r="2852">
          <cell r="A2852">
            <v>112530</v>
          </cell>
          <cell r="B2852">
            <v>0</v>
          </cell>
          <cell r="C2852">
            <v>7.5</v>
          </cell>
          <cell r="D2852">
            <v>0</v>
          </cell>
          <cell r="E2852">
            <v>7.5</v>
          </cell>
          <cell r="F2852">
            <v>7.65</v>
          </cell>
          <cell r="G2852">
            <v>7.86</v>
          </cell>
          <cell r="H2852">
            <v>8.4600000000000009</v>
          </cell>
          <cell r="I2852">
            <v>9.06</v>
          </cell>
        </row>
        <row r="2853">
          <cell r="A2853">
            <v>112540</v>
          </cell>
          <cell r="B2853">
            <v>0</v>
          </cell>
          <cell r="C2853">
            <v>7.5</v>
          </cell>
          <cell r="D2853">
            <v>0</v>
          </cell>
          <cell r="E2853">
            <v>7.5</v>
          </cell>
          <cell r="F2853">
            <v>7.65</v>
          </cell>
          <cell r="G2853">
            <v>7.86</v>
          </cell>
          <cell r="H2853">
            <v>8.4600000000000009</v>
          </cell>
          <cell r="I2853">
            <v>9.06</v>
          </cell>
        </row>
        <row r="2854">
          <cell r="A2854">
            <v>112550</v>
          </cell>
          <cell r="B2854">
            <v>0</v>
          </cell>
          <cell r="C2854">
            <v>7.5</v>
          </cell>
          <cell r="D2854">
            <v>0</v>
          </cell>
          <cell r="E2854">
            <v>7.5</v>
          </cell>
          <cell r="F2854">
            <v>7.65</v>
          </cell>
          <cell r="G2854">
            <v>7.86</v>
          </cell>
          <cell r="H2854">
            <v>8.4600000000000009</v>
          </cell>
          <cell r="I2854">
            <v>9.06</v>
          </cell>
        </row>
        <row r="2855">
          <cell r="A2855">
            <v>112560</v>
          </cell>
          <cell r="B2855">
            <v>0</v>
          </cell>
          <cell r="C2855">
            <v>7.5</v>
          </cell>
          <cell r="D2855">
            <v>0</v>
          </cell>
          <cell r="E2855">
            <v>7.5</v>
          </cell>
          <cell r="F2855">
            <v>7.65</v>
          </cell>
          <cell r="G2855">
            <v>7.86</v>
          </cell>
          <cell r="H2855">
            <v>8.4600000000000009</v>
          </cell>
          <cell r="I2855">
            <v>9.06</v>
          </cell>
        </row>
        <row r="2856">
          <cell r="A2856">
            <v>112570</v>
          </cell>
          <cell r="B2856">
            <v>0</v>
          </cell>
          <cell r="C2856">
            <v>7.5</v>
          </cell>
          <cell r="D2856">
            <v>0</v>
          </cell>
          <cell r="E2856">
            <v>7.5</v>
          </cell>
          <cell r="F2856">
            <v>7.65</v>
          </cell>
          <cell r="G2856">
            <v>7.86</v>
          </cell>
          <cell r="H2856">
            <v>8.4600000000000009</v>
          </cell>
          <cell r="I2856">
            <v>9.06</v>
          </cell>
        </row>
        <row r="2857">
          <cell r="A2857">
            <v>112580</v>
          </cell>
          <cell r="B2857">
            <v>0</v>
          </cell>
          <cell r="C2857">
            <v>7.5</v>
          </cell>
          <cell r="D2857">
            <v>0</v>
          </cell>
          <cell r="E2857">
            <v>7.5</v>
          </cell>
          <cell r="F2857">
            <v>7.65</v>
          </cell>
          <cell r="G2857">
            <v>7.86</v>
          </cell>
          <cell r="H2857">
            <v>8.4600000000000009</v>
          </cell>
          <cell r="I2857">
            <v>9.06</v>
          </cell>
        </row>
        <row r="2858">
          <cell r="A2858">
            <v>112590</v>
          </cell>
          <cell r="B2858">
            <v>0</v>
          </cell>
          <cell r="C2858">
            <v>7.5</v>
          </cell>
          <cell r="D2858">
            <v>0</v>
          </cell>
          <cell r="E2858">
            <v>7.5</v>
          </cell>
          <cell r="F2858">
            <v>7.65</v>
          </cell>
          <cell r="G2858">
            <v>7.86</v>
          </cell>
          <cell r="H2858">
            <v>8.4600000000000009</v>
          </cell>
          <cell r="I2858">
            <v>9.06</v>
          </cell>
        </row>
        <row r="2859">
          <cell r="A2859">
            <v>112600</v>
          </cell>
          <cell r="B2859">
            <v>0</v>
          </cell>
          <cell r="C2859">
            <v>7.5</v>
          </cell>
          <cell r="D2859">
            <v>0</v>
          </cell>
          <cell r="E2859">
            <v>7.5</v>
          </cell>
          <cell r="F2859">
            <v>7.65</v>
          </cell>
          <cell r="G2859">
            <v>7.86</v>
          </cell>
          <cell r="H2859">
            <v>8.4600000000000009</v>
          </cell>
          <cell r="I2859">
            <v>9.06</v>
          </cell>
        </row>
        <row r="2860">
          <cell r="A2860">
            <v>112610</v>
          </cell>
          <cell r="B2860">
            <v>0</v>
          </cell>
          <cell r="C2860">
            <v>7.5</v>
          </cell>
          <cell r="D2860">
            <v>0</v>
          </cell>
          <cell r="E2860">
            <v>7.5</v>
          </cell>
          <cell r="F2860">
            <v>7.65</v>
          </cell>
          <cell r="G2860">
            <v>7.86</v>
          </cell>
          <cell r="H2860">
            <v>8.4600000000000009</v>
          </cell>
          <cell r="I2860">
            <v>9.06</v>
          </cell>
        </row>
        <row r="2861">
          <cell r="A2861">
            <v>112620</v>
          </cell>
          <cell r="B2861">
            <v>0</v>
          </cell>
          <cell r="C2861">
            <v>7.5</v>
          </cell>
          <cell r="D2861">
            <v>0</v>
          </cell>
          <cell r="E2861">
            <v>7.5</v>
          </cell>
          <cell r="F2861">
            <v>7.65</v>
          </cell>
          <cell r="G2861">
            <v>7.86</v>
          </cell>
          <cell r="H2861">
            <v>8.4600000000000009</v>
          </cell>
          <cell r="I2861">
            <v>9.06</v>
          </cell>
        </row>
        <row r="2862">
          <cell r="A2862">
            <v>112630</v>
          </cell>
          <cell r="B2862">
            <v>0</v>
          </cell>
          <cell r="C2862">
            <v>7.5</v>
          </cell>
          <cell r="D2862">
            <v>0</v>
          </cell>
          <cell r="E2862">
            <v>7.5</v>
          </cell>
          <cell r="F2862">
            <v>7.65</v>
          </cell>
          <cell r="G2862">
            <v>7.86</v>
          </cell>
          <cell r="H2862">
            <v>8.4600000000000009</v>
          </cell>
          <cell r="I2862">
            <v>9.06</v>
          </cell>
        </row>
        <row r="2863">
          <cell r="A2863">
            <v>112640</v>
          </cell>
          <cell r="B2863">
            <v>0</v>
          </cell>
          <cell r="C2863">
            <v>7.5</v>
          </cell>
          <cell r="D2863">
            <v>0</v>
          </cell>
          <cell r="E2863">
            <v>7.5</v>
          </cell>
          <cell r="F2863">
            <v>7.65</v>
          </cell>
          <cell r="G2863">
            <v>7.86</v>
          </cell>
          <cell r="H2863">
            <v>8.4600000000000009</v>
          </cell>
          <cell r="I2863">
            <v>9.06</v>
          </cell>
        </row>
        <row r="2864">
          <cell r="A2864">
            <v>112650</v>
          </cell>
          <cell r="B2864">
            <v>0</v>
          </cell>
          <cell r="C2864">
            <v>7.5</v>
          </cell>
          <cell r="D2864">
            <v>0</v>
          </cell>
          <cell r="E2864">
            <v>7.5</v>
          </cell>
          <cell r="F2864">
            <v>7.65</v>
          </cell>
          <cell r="G2864">
            <v>7.86</v>
          </cell>
          <cell r="H2864">
            <v>8.4600000000000009</v>
          </cell>
          <cell r="I2864">
            <v>9.06</v>
          </cell>
        </row>
        <row r="2865">
          <cell r="A2865">
            <v>112660</v>
          </cell>
          <cell r="B2865">
            <v>0</v>
          </cell>
          <cell r="C2865">
            <v>7.5</v>
          </cell>
          <cell r="D2865">
            <v>0</v>
          </cell>
          <cell r="E2865">
            <v>7.5</v>
          </cell>
          <cell r="F2865">
            <v>7.65</v>
          </cell>
          <cell r="G2865">
            <v>7.86</v>
          </cell>
          <cell r="H2865">
            <v>8.4600000000000009</v>
          </cell>
          <cell r="I2865">
            <v>9.06</v>
          </cell>
        </row>
        <row r="2866">
          <cell r="A2866">
            <v>112670</v>
          </cell>
          <cell r="B2866">
            <v>0</v>
          </cell>
          <cell r="C2866">
            <v>7.5</v>
          </cell>
          <cell r="D2866">
            <v>0</v>
          </cell>
          <cell r="E2866">
            <v>7.5</v>
          </cell>
          <cell r="F2866">
            <v>7.65</v>
          </cell>
          <cell r="G2866">
            <v>7.86</v>
          </cell>
          <cell r="H2866">
            <v>8.4600000000000009</v>
          </cell>
          <cell r="I2866">
            <v>9.06</v>
          </cell>
        </row>
        <row r="2867">
          <cell r="A2867">
            <v>112680</v>
          </cell>
          <cell r="B2867">
            <v>0</v>
          </cell>
          <cell r="C2867">
            <v>7.5</v>
          </cell>
          <cell r="D2867">
            <v>0</v>
          </cell>
          <cell r="E2867">
            <v>7.5</v>
          </cell>
          <cell r="F2867">
            <v>7.65</v>
          </cell>
          <cell r="G2867">
            <v>7.86</v>
          </cell>
          <cell r="H2867">
            <v>8.4600000000000009</v>
          </cell>
          <cell r="I2867">
            <v>9.06</v>
          </cell>
        </row>
        <row r="2868">
          <cell r="A2868">
            <v>112690</v>
          </cell>
          <cell r="B2868">
            <v>0</v>
          </cell>
          <cell r="C2868">
            <v>7.5</v>
          </cell>
          <cell r="D2868">
            <v>0</v>
          </cell>
          <cell r="E2868">
            <v>7.5</v>
          </cell>
          <cell r="F2868">
            <v>7.65</v>
          </cell>
          <cell r="G2868">
            <v>7.86</v>
          </cell>
          <cell r="H2868">
            <v>8.4600000000000009</v>
          </cell>
          <cell r="I2868">
            <v>9.06</v>
          </cell>
        </row>
        <row r="2869">
          <cell r="A2869">
            <v>112700</v>
          </cell>
          <cell r="B2869">
            <v>0</v>
          </cell>
          <cell r="C2869">
            <v>7.5</v>
          </cell>
          <cell r="D2869">
            <v>0</v>
          </cell>
          <cell r="E2869">
            <v>7.5</v>
          </cell>
          <cell r="F2869">
            <v>7.65</v>
          </cell>
          <cell r="G2869">
            <v>7.86</v>
          </cell>
          <cell r="H2869">
            <v>8.4600000000000009</v>
          </cell>
          <cell r="I2869">
            <v>9.06</v>
          </cell>
        </row>
        <row r="2870">
          <cell r="A2870">
            <v>112710</v>
          </cell>
          <cell r="B2870">
            <v>0</v>
          </cell>
          <cell r="C2870">
            <v>7.5</v>
          </cell>
          <cell r="D2870">
            <v>0</v>
          </cell>
          <cell r="E2870">
            <v>7.5</v>
          </cell>
          <cell r="F2870">
            <v>7.65</v>
          </cell>
          <cell r="G2870">
            <v>7.86</v>
          </cell>
          <cell r="H2870">
            <v>8.4600000000000009</v>
          </cell>
          <cell r="I2870">
            <v>9.06</v>
          </cell>
        </row>
        <row r="2871">
          <cell r="A2871">
            <v>112720</v>
          </cell>
          <cell r="B2871">
            <v>0</v>
          </cell>
          <cell r="C2871">
            <v>7.5</v>
          </cell>
          <cell r="D2871">
            <v>0</v>
          </cell>
          <cell r="E2871">
            <v>7.5</v>
          </cell>
          <cell r="F2871">
            <v>7.65</v>
          </cell>
          <cell r="G2871">
            <v>7.86</v>
          </cell>
          <cell r="H2871">
            <v>8.4600000000000009</v>
          </cell>
          <cell r="I2871">
            <v>9.06</v>
          </cell>
        </row>
        <row r="2872">
          <cell r="A2872">
            <v>112730</v>
          </cell>
          <cell r="B2872">
            <v>0</v>
          </cell>
          <cell r="C2872">
            <v>7.5</v>
          </cell>
          <cell r="D2872">
            <v>0</v>
          </cell>
          <cell r="E2872">
            <v>7.5</v>
          </cell>
          <cell r="F2872">
            <v>7.65</v>
          </cell>
          <cell r="G2872">
            <v>7.86</v>
          </cell>
          <cell r="H2872">
            <v>8.4600000000000009</v>
          </cell>
          <cell r="I2872">
            <v>9.06</v>
          </cell>
        </row>
        <row r="2873">
          <cell r="A2873">
            <v>112740</v>
          </cell>
          <cell r="B2873">
            <v>0</v>
          </cell>
          <cell r="C2873">
            <v>7.5</v>
          </cell>
          <cell r="D2873">
            <v>0</v>
          </cell>
          <cell r="E2873">
            <v>7.5</v>
          </cell>
          <cell r="F2873">
            <v>7.65</v>
          </cell>
          <cell r="G2873">
            <v>7.86</v>
          </cell>
          <cell r="H2873">
            <v>8.4600000000000009</v>
          </cell>
          <cell r="I2873">
            <v>9.06</v>
          </cell>
        </row>
        <row r="2874">
          <cell r="A2874">
            <v>112750</v>
          </cell>
          <cell r="B2874">
            <v>0</v>
          </cell>
          <cell r="C2874">
            <v>7.5</v>
          </cell>
          <cell r="D2874">
            <v>0</v>
          </cell>
          <cell r="E2874">
            <v>7.5</v>
          </cell>
          <cell r="F2874">
            <v>7.65</v>
          </cell>
          <cell r="G2874">
            <v>7.86</v>
          </cell>
          <cell r="H2874">
            <v>8.4600000000000009</v>
          </cell>
          <cell r="I2874">
            <v>9.06</v>
          </cell>
        </row>
        <row r="2875">
          <cell r="A2875">
            <v>112760</v>
          </cell>
          <cell r="B2875">
            <v>0</v>
          </cell>
          <cell r="C2875">
            <v>7.5</v>
          </cell>
          <cell r="D2875">
            <v>0</v>
          </cell>
          <cell r="E2875">
            <v>7.5</v>
          </cell>
          <cell r="F2875">
            <v>7.65</v>
          </cell>
          <cell r="G2875">
            <v>7.86</v>
          </cell>
          <cell r="H2875">
            <v>8.4600000000000009</v>
          </cell>
          <cell r="I2875">
            <v>9.06</v>
          </cell>
        </row>
        <row r="2876">
          <cell r="A2876">
            <v>112770</v>
          </cell>
          <cell r="B2876">
            <v>0</v>
          </cell>
          <cell r="C2876">
            <v>7.5</v>
          </cell>
          <cell r="D2876">
            <v>0</v>
          </cell>
          <cell r="E2876">
            <v>7.5</v>
          </cell>
          <cell r="F2876">
            <v>7.65</v>
          </cell>
          <cell r="G2876">
            <v>7.86</v>
          </cell>
          <cell r="H2876">
            <v>8.4600000000000009</v>
          </cell>
          <cell r="I2876">
            <v>9.06</v>
          </cell>
        </row>
        <row r="2877">
          <cell r="A2877">
            <v>112780</v>
          </cell>
          <cell r="B2877">
            <v>0</v>
          </cell>
          <cell r="C2877">
            <v>7.5</v>
          </cell>
          <cell r="D2877">
            <v>0</v>
          </cell>
          <cell r="E2877">
            <v>7.5</v>
          </cell>
          <cell r="F2877">
            <v>7.65</v>
          </cell>
          <cell r="G2877">
            <v>7.86</v>
          </cell>
          <cell r="H2877">
            <v>8.4600000000000009</v>
          </cell>
          <cell r="I2877">
            <v>9.06</v>
          </cell>
        </row>
        <row r="2878">
          <cell r="A2878">
            <v>112790</v>
          </cell>
          <cell r="B2878">
            <v>0</v>
          </cell>
          <cell r="C2878">
            <v>7.5</v>
          </cell>
          <cell r="D2878">
            <v>0</v>
          </cell>
          <cell r="E2878">
            <v>7.5</v>
          </cell>
          <cell r="F2878">
            <v>7.65</v>
          </cell>
          <cell r="G2878">
            <v>7.86</v>
          </cell>
          <cell r="H2878">
            <v>8.4600000000000009</v>
          </cell>
          <cell r="I2878">
            <v>9.06</v>
          </cell>
        </row>
        <row r="2879">
          <cell r="A2879">
            <v>112800</v>
          </cell>
          <cell r="B2879">
            <v>0</v>
          </cell>
          <cell r="C2879">
            <v>7.5</v>
          </cell>
          <cell r="D2879">
            <v>0</v>
          </cell>
          <cell r="E2879">
            <v>7.5</v>
          </cell>
          <cell r="F2879">
            <v>7.65</v>
          </cell>
          <cell r="G2879">
            <v>7.86</v>
          </cell>
          <cell r="H2879">
            <v>8.4600000000000009</v>
          </cell>
          <cell r="I2879">
            <v>9.06</v>
          </cell>
        </row>
        <row r="2880">
          <cell r="A2880">
            <v>112810</v>
          </cell>
          <cell r="B2880">
            <v>0</v>
          </cell>
          <cell r="C2880">
            <v>7.5</v>
          </cell>
          <cell r="D2880">
            <v>0</v>
          </cell>
          <cell r="E2880">
            <v>7.5</v>
          </cell>
          <cell r="F2880">
            <v>7.65</v>
          </cell>
          <cell r="G2880">
            <v>7.86</v>
          </cell>
          <cell r="H2880">
            <v>8.4600000000000009</v>
          </cell>
          <cell r="I2880">
            <v>9.06</v>
          </cell>
        </row>
        <row r="2881">
          <cell r="A2881">
            <v>112820</v>
          </cell>
          <cell r="B2881">
            <v>0</v>
          </cell>
          <cell r="C2881">
            <v>7.5</v>
          </cell>
          <cell r="D2881">
            <v>0</v>
          </cell>
          <cell r="E2881">
            <v>7.5</v>
          </cell>
          <cell r="F2881">
            <v>7.65</v>
          </cell>
          <cell r="G2881">
            <v>7.86</v>
          </cell>
          <cell r="H2881">
            <v>8.4600000000000009</v>
          </cell>
          <cell r="I2881">
            <v>9.06</v>
          </cell>
        </row>
        <row r="2882">
          <cell r="A2882">
            <v>112830</v>
          </cell>
          <cell r="B2882">
            <v>0</v>
          </cell>
          <cell r="C2882">
            <v>7.5</v>
          </cell>
          <cell r="D2882">
            <v>0</v>
          </cell>
          <cell r="E2882">
            <v>7.5</v>
          </cell>
          <cell r="F2882">
            <v>7.65</v>
          </cell>
          <cell r="G2882">
            <v>7.86</v>
          </cell>
          <cell r="H2882">
            <v>8.4600000000000009</v>
          </cell>
          <cell r="I2882">
            <v>9.06</v>
          </cell>
        </row>
        <row r="2883">
          <cell r="A2883">
            <v>112840</v>
          </cell>
          <cell r="B2883">
            <v>0</v>
          </cell>
          <cell r="C2883">
            <v>7.5</v>
          </cell>
          <cell r="D2883">
            <v>0</v>
          </cell>
          <cell r="E2883">
            <v>7.5</v>
          </cell>
          <cell r="F2883">
            <v>7.65</v>
          </cell>
          <cell r="G2883">
            <v>7.86</v>
          </cell>
          <cell r="H2883">
            <v>8.4600000000000009</v>
          </cell>
          <cell r="I2883">
            <v>9.06</v>
          </cell>
        </row>
        <row r="2884">
          <cell r="A2884">
            <v>112850</v>
          </cell>
          <cell r="B2884">
            <v>0</v>
          </cell>
          <cell r="C2884">
            <v>7.5</v>
          </cell>
          <cell r="D2884">
            <v>0</v>
          </cell>
          <cell r="E2884">
            <v>7.5</v>
          </cell>
          <cell r="F2884">
            <v>7.65</v>
          </cell>
          <cell r="G2884">
            <v>7.86</v>
          </cell>
          <cell r="H2884">
            <v>8.4600000000000009</v>
          </cell>
          <cell r="I2884">
            <v>9.06</v>
          </cell>
        </row>
        <row r="2885">
          <cell r="A2885">
            <v>112860</v>
          </cell>
          <cell r="B2885">
            <v>0</v>
          </cell>
          <cell r="C2885">
            <v>7.5</v>
          </cell>
          <cell r="D2885">
            <v>0</v>
          </cell>
          <cell r="E2885">
            <v>7.5</v>
          </cell>
          <cell r="F2885">
            <v>7.65</v>
          </cell>
          <cell r="G2885">
            <v>7.86</v>
          </cell>
          <cell r="H2885">
            <v>8.4600000000000009</v>
          </cell>
          <cell r="I2885">
            <v>9.06</v>
          </cell>
        </row>
        <row r="2886">
          <cell r="A2886">
            <v>112870</v>
          </cell>
          <cell r="B2886">
            <v>0</v>
          </cell>
          <cell r="C2886">
            <v>7.5</v>
          </cell>
          <cell r="D2886">
            <v>0</v>
          </cell>
          <cell r="E2886">
            <v>7.5</v>
          </cell>
          <cell r="F2886">
            <v>7.65</v>
          </cell>
          <cell r="G2886">
            <v>7.86</v>
          </cell>
          <cell r="H2886">
            <v>8.4600000000000009</v>
          </cell>
          <cell r="I2886">
            <v>9.06</v>
          </cell>
        </row>
        <row r="2887">
          <cell r="A2887">
            <v>112880</v>
          </cell>
          <cell r="B2887">
            <v>0</v>
          </cell>
          <cell r="C2887">
            <v>7.5</v>
          </cell>
          <cell r="D2887">
            <v>0</v>
          </cell>
          <cell r="E2887">
            <v>7.5</v>
          </cell>
          <cell r="F2887">
            <v>7.65</v>
          </cell>
          <cell r="G2887">
            <v>7.86</v>
          </cell>
          <cell r="H2887">
            <v>8.4600000000000009</v>
          </cell>
          <cell r="I2887">
            <v>9.06</v>
          </cell>
        </row>
        <row r="2888">
          <cell r="A2888">
            <v>112890</v>
          </cell>
          <cell r="B2888">
            <v>0</v>
          </cell>
          <cell r="C2888">
            <v>7.5</v>
          </cell>
          <cell r="D2888">
            <v>0</v>
          </cell>
          <cell r="E2888">
            <v>7.5</v>
          </cell>
          <cell r="F2888">
            <v>7.65</v>
          </cell>
          <cell r="G2888">
            <v>7.86</v>
          </cell>
          <cell r="H2888">
            <v>8.4600000000000009</v>
          </cell>
          <cell r="I2888">
            <v>9.06</v>
          </cell>
        </row>
        <row r="2889">
          <cell r="A2889">
            <v>112900</v>
          </cell>
          <cell r="B2889">
            <v>0</v>
          </cell>
          <cell r="C2889">
            <v>7.5</v>
          </cell>
          <cell r="D2889">
            <v>0</v>
          </cell>
          <cell r="E2889">
            <v>7.5</v>
          </cell>
          <cell r="F2889">
            <v>7.65</v>
          </cell>
          <cell r="G2889">
            <v>7.86</v>
          </cell>
          <cell r="H2889">
            <v>8.4600000000000009</v>
          </cell>
          <cell r="I2889">
            <v>9.06</v>
          </cell>
        </row>
        <row r="2890">
          <cell r="A2890">
            <v>112910</v>
          </cell>
          <cell r="B2890">
            <v>0</v>
          </cell>
          <cell r="C2890">
            <v>7.5</v>
          </cell>
          <cell r="D2890">
            <v>0</v>
          </cell>
          <cell r="E2890">
            <v>7.5</v>
          </cell>
          <cell r="F2890">
            <v>7.65</v>
          </cell>
          <cell r="G2890">
            <v>7.86</v>
          </cell>
          <cell r="H2890">
            <v>8.4600000000000009</v>
          </cell>
          <cell r="I2890">
            <v>9.06</v>
          </cell>
        </row>
        <row r="2891">
          <cell r="A2891">
            <v>112920</v>
          </cell>
          <cell r="B2891">
            <v>0</v>
          </cell>
          <cell r="C2891">
            <v>7.5</v>
          </cell>
          <cell r="D2891">
            <v>0</v>
          </cell>
          <cell r="E2891">
            <v>7.5</v>
          </cell>
          <cell r="F2891">
            <v>7.65</v>
          </cell>
          <cell r="G2891">
            <v>7.86</v>
          </cell>
          <cell r="H2891">
            <v>8.4600000000000009</v>
          </cell>
          <cell r="I2891">
            <v>9.06</v>
          </cell>
        </row>
        <row r="2892">
          <cell r="A2892">
            <v>112930</v>
          </cell>
          <cell r="B2892">
            <v>0</v>
          </cell>
          <cell r="C2892">
            <v>7.5</v>
          </cell>
          <cell r="D2892">
            <v>0</v>
          </cell>
          <cell r="E2892">
            <v>7.5</v>
          </cell>
          <cell r="F2892">
            <v>7.65</v>
          </cell>
          <cell r="G2892">
            <v>7.86</v>
          </cell>
          <cell r="H2892">
            <v>8.4600000000000009</v>
          </cell>
          <cell r="I2892">
            <v>9.06</v>
          </cell>
        </row>
        <row r="2893">
          <cell r="A2893">
            <v>112940</v>
          </cell>
          <cell r="B2893">
            <v>0</v>
          </cell>
          <cell r="C2893">
            <v>7.5</v>
          </cell>
          <cell r="D2893">
            <v>0</v>
          </cell>
          <cell r="E2893">
            <v>7.5</v>
          </cell>
          <cell r="F2893">
            <v>7.65</v>
          </cell>
          <cell r="G2893">
            <v>7.86</v>
          </cell>
          <cell r="H2893">
            <v>8.4600000000000009</v>
          </cell>
          <cell r="I2893">
            <v>9.06</v>
          </cell>
        </row>
        <row r="2894">
          <cell r="A2894">
            <v>112950</v>
          </cell>
          <cell r="B2894">
            <v>0</v>
          </cell>
          <cell r="C2894">
            <v>7.5</v>
          </cell>
          <cell r="D2894">
            <v>0</v>
          </cell>
          <cell r="E2894">
            <v>7.5</v>
          </cell>
          <cell r="F2894">
            <v>7.65</v>
          </cell>
          <cell r="G2894">
            <v>7.86</v>
          </cell>
          <cell r="H2894">
            <v>8.4600000000000009</v>
          </cell>
          <cell r="I2894">
            <v>9.06</v>
          </cell>
        </row>
        <row r="2895">
          <cell r="A2895">
            <v>112960</v>
          </cell>
          <cell r="B2895">
            <v>0</v>
          </cell>
          <cell r="C2895">
            <v>7.5</v>
          </cell>
          <cell r="D2895">
            <v>0</v>
          </cell>
          <cell r="E2895">
            <v>7.5</v>
          </cell>
          <cell r="F2895">
            <v>7.65</v>
          </cell>
          <cell r="G2895">
            <v>7.86</v>
          </cell>
          <cell r="H2895">
            <v>8.4600000000000009</v>
          </cell>
          <cell r="I2895">
            <v>9.06</v>
          </cell>
        </row>
        <row r="2896">
          <cell r="A2896">
            <v>112970</v>
          </cell>
          <cell r="B2896">
            <v>0</v>
          </cell>
          <cell r="C2896">
            <v>7.5</v>
          </cell>
          <cell r="D2896">
            <v>0</v>
          </cell>
          <cell r="E2896">
            <v>7.5</v>
          </cell>
          <cell r="F2896">
            <v>7.65</v>
          </cell>
          <cell r="G2896">
            <v>7.86</v>
          </cell>
          <cell r="H2896">
            <v>8.4600000000000009</v>
          </cell>
          <cell r="I2896">
            <v>9.06</v>
          </cell>
        </row>
        <row r="2897">
          <cell r="A2897">
            <v>112980</v>
          </cell>
          <cell r="B2897">
            <v>0</v>
          </cell>
          <cell r="C2897">
            <v>7.5</v>
          </cell>
          <cell r="D2897">
            <v>0</v>
          </cell>
          <cell r="E2897">
            <v>7.5</v>
          </cell>
          <cell r="F2897">
            <v>7.65</v>
          </cell>
          <cell r="G2897">
            <v>7.86</v>
          </cell>
          <cell r="H2897">
            <v>8.4600000000000009</v>
          </cell>
          <cell r="I2897">
            <v>9.06</v>
          </cell>
        </row>
        <row r="2898">
          <cell r="A2898">
            <v>112990</v>
          </cell>
          <cell r="B2898">
            <v>0</v>
          </cell>
          <cell r="C2898">
            <v>7.5</v>
          </cell>
          <cell r="D2898">
            <v>0</v>
          </cell>
          <cell r="E2898">
            <v>7.5</v>
          </cell>
          <cell r="F2898">
            <v>7.65</v>
          </cell>
          <cell r="G2898">
            <v>7.86</v>
          </cell>
          <cell r="H2898">
            <v>8.4600000000000009</v>
          </cell>
          <cell r="I2898">
            <v>9.06</v>
          </cell>
        </row>
        <row r="2899">
          <cell r="A2899">
            <v>113000</v>
          </cell>
          <cell r="B2899">
            <v>0</v>
          </cell>
          <cell r="C2899">
            <v>7.5</v>
          </cell>
          <cell r="D2899">
            <v>0</v>
          </cell>
          <cell r="E2899">
            <v>7.5</v>
          </cell>
          <cell r="F2899">
            <v>7.65</v>
          </cell>
          <cell r="G2899">
            <v>7.86</v>
          </cell>
          <cell r="H2899">
            <v>8.4600000000000009</v>
          </cell>
          <cell r="I2899">
            <v>9.06</v>
          </cell>
        </row>
        <row r="2918">
          <cell r="A2918">
            <v>113000</v>
          </cell>
          <cell r="B2918">
            <v>0</v>
          </cell>
          <cell r="C2918">
            <v>7.5</v>
          </cell>
          <cell r="D2918">
            <v>0</v>
          </cell>
          <cell r="E2918">
            <v>7.5</v>
          </cell>
          <cell r="F2918">
            <v>7.65</v>
          </cell>
          <cell r="G2918">
            <v>7.86</v>
          </cell>
          <cell r="H2918">
            <v>8.4600000000000009</v>
          </cell>
          <cell r="I2918">
            <v>9.06</v>
          </cell>
        </row>
        <row r="2919">
          <cell r="A2919">
            <v>113010</v>
          </cell>
          <cell r="B2919">
            <v>0</v>
          </cell>
          <cell r="C2919">
            <v>7.5</v>
          </cell>
          <cell r="D2919">
            <v>0</v>
          </cell>
          <cell r="E2919">
            <v>7.5</v>
          </cell>
          <cell r="F2919">
            <v>7.65</v>
          </cell>
          <cell r="G2919">
            <v>7.86</v>
          </cell>
          <cell r="H2919">
            <v>8.4600000000000009</v>
          </cell>
          <cell r="I2919">
            <v>9.06</v>
          </cell>
        </row>
        <row r="2920">
          <cell r="A2920">
            <v>113020</v>
          </cell>
          <cell r="B2920">
            <v>0</v>
          </cell>
          <cell r="C2920">
            <v>7.5</v>
          </cell>
          <cell r="D2920">
            <v>0</v>
          </cell>
          <cell r="E2920">
            <v>7.5</v>
          </cell>
          <cell r="F2920">
            <v>7.65</v>
          </cell>
          <cell r="G2920">
            <v>7.86</v>
          </cell>
          <cell r="H2920">
            <v>8.4600000000000009</v>
          </cell>
          <cell r="I2920">
            <v>9.06</v>
          </cell>
        </row>
        <row r="2921">
          <cell r="A2921">
            <v>113030</v>
          </cell>
          <cell r="B2921">
            <v>0</v>
          </cell>
          <cell r="C2921">
            <v>7.5</v>
          </cell>
          <cell r="D2921">
            <v>0</v>
          </cell>
          <cell r="E2921">
            <v>7.5</v>
          </cell>
          <cell r="F2921">
            <v>7.65</v>
          </cell>
          <cell r="G2921">
            <v>7.86</v>
          </cell>
          <cell r="H2921">
            <v>8.4600000000000009</v>
          </cell>
          <cell r="I2921">
            <v>9.06</v>
          </cell>
        </row>
        <row r="2922">
          <cell r="A2922">
            <v>113040</v>
          </cell>
          <cell r="B2922">
            <v>0</v>
          </cell>
          <cell r="C2922">
            <v>7.5</v>
          </cell>
          <cell r="D2922">
            <v>0</v>
          </cell>
          <cell r="E2922">
            <v>7.5</v>
          </cell>
          <cell r="F2922">
            <v>7.65</v>
          </cell>
          <cell r="G2922">
            <v>7.86</v>
          </cell>
          <cell r="H2922">
            <v>8.4600000000000009</v>
          </cell>
          <cell r="I2922">
            <v>9.06</v>
          </cell>
        </row>
        <row r="2923">
          <cell r="A2923">
            <v>113050</v>
          </cell>
          <cell r="B2923">
            <v>0</v>
          </cell>
          <cell r="C2923">
            <v>7.5</v>
          </cell>
          <cell r="D2923">
            <v>0</v>
          </cell>
          <cell r="E2923">
            <v>7.5</v>
          </cell>
          <cell r="F2923">
            <v>7.65</v>
          </cell>
          <cell r="G2923">
            <v>7.86</v>
          </cell>
          <cell r="H2923">
            <v>8.4600000000000009</v>
          </cell>
          <cell r="I2923">
            <v>9.06</v>
          </cell>
        </row>
        <row r="2924">
          <cell r="A2924">
            <v>113060</v>
          </cell>
          <cell r="B2924">
            <v>0</v>
          </cell>
          <cell r="C2924">
            <v>7.5</v>
          </cell>
          <cell r="D2924">
            <v>0</v>
          </cell>
          <cell r="E2924">
            <v>7.5</v>
          </cell>
          <cell r="F2924">
            <v>7.65</v>
          </cell>
          <cell r="G2924">
            <v>7.86</v>
          </cell>
          <cell r="H2924">
            <v>8.4600000000000009</v>
          </cell>
          <cell r="I2924">
            <v>9.06</v>
          </cell>
        </row>
        <row r="2925">
          <cell r="A2925">
            <v>113070</v>
          </cell>
          <cell r="B2925">
            <v>0</v>
          </cell>
          <cell r="C2925">
            <v>7.5</v>
          </cell>
          <cell r="D2925">
            <v>0</v>
          </cell>
          <cell r="E2925">
            <v>7.5</v>
          </cell>
          <cell r="F2925">
            <v>7.65</v>
          </cell>
          <cell r="G2925">
            <v>7.86</v>
          </cell>
          <cell r="H2925">
            <v>8.4600000000000009</v>
          </cell>
          <cell r="I2925">
            <v>9.06</v>
          </cell>
        </row>
        <row r="2926">
          <cell r="A2926">
            <v>113080</v>
          </cell>
          <cell r="B2926">
            <v>0</v>
          </cell>
          <cell r="C2926">
            <v>7.5</v>
          </cell>
          <cell r="D2926">
            <v>0</v>
          </cell>
          <cell r="E2926">
            <v>7.5</v>
          </cell>
          <cell r="F2926">
            <v>7.65</v>
          </cell>
          <cell r="G2926">
            <v>7.86</v>
          </cell>
          <cell r="H2926">
            <v>8.4600000000000009</v>
          </cell>
          <cell r="I2926">
            <v>9.06</v>
          </cell>
        </row>
        <row r="2927">
          <cell r="A2927">
            <v>113090</v>
          </cell>
          <cell r="B2927">
            <v>0</v>
          </cell>
          <cell r="C2927">
            <v>7.5</v>
          </cell>
          <cell r="D2927">
            <v>0</v>
          </cell>
          <cell r="E2927">
            <v>7.5</v>
          </cell>
          <cell r="F2927">
            <v>7.65</v>
          </cell>
          <cell r="G2927">
            <v>7.86</v>
          </cell>
          <cell r="H2927">
            <v>8.4600000000000009</v>
          </cell>
          <cell r="I2927">
            <v>9.06</v>
          </cell>
        </row>
        <row r="2928">
          <cell r="A2928">
            <v>113100</v>
          </cell>
          <cell r="B2928">
            <v>0</v>
          </cell>
          <cell r="C2928">
            <v>7.5</v>
          </cell>
          <cell r="D2928">
            <v>0</v>
          </cell>
          <cell r="E2928">
            <v>7.5</v>
          </cell>
          <cell r="F2928">
            <v>7.65</v>
          </cell>
          <cell r="G2928">
            <v>7.86</v>
          </cell>
          <cell r="H2928">
            <v>8.4600000000000009</v>
          </cell>
          <cell r="I2928">
            <v>9.06</v>
          </cell>
        </row>
        <row r="2929">
          <cell r="A2929">
            <v>113110</v>
          </cell>
          <cell r="B2929">
            <v>0</v>
          </cell>
          <cell r="C2929">
            <v>7.5</v>
          </cell>
          <cell r="D2929">
            <v>0</v>
          </cell>
          <cell r="E2929">
            <v>7.5</v>
          </cell>
          <cell r="F2929">
            <v>7.65</v>
          </cell>
          <cell r="G2929">
            <v>7.86</v>
          </cell>
          <cell r="H2929">
            <v>8.4600000000000009</v>
          </cell>
          <cell r="I2929">
            <v>9.06</v>
          </cell>
        </row>
        <row r="2930">
          <cell r="A2930">
            <v>113120</v>
          </cell>
          <cell r="B2930">
            <v>0</v>
          </cell>
          <cell r="C2930">
            <v>7.5</v>
          </cell>
          <cell r="D2930">
            <v>0</v>
          </cell>
          <cell r="E2930">
            <v>7.5</v>
          </cell>
          <cell r="F2930">
            <v>7.65</v>
          </cell>
          <cell r="G2930">
            <v>7.86</v>
          </cell>
          <cell r="H2930">
            <v>8.4600000000000009</v>
          </cell>
          <cell r="I2930">
            <v>9.06</v>
          </cell>
        </row>
        <row r="2931">
          <cell r="A2931">
            <v>113130</v>
          </cell>
          <cell r="B2931">
            <v>0</v>
          </cell>
          <cell r="C2931">
            <v>7.5</v>
          </cell>
          <cell r="D2931">
            <v>0</v>
          </cell>
          <cell r="E2931">
            <v>7.5</v>
          </cell>
          <cell r="F2931">
            <v>7.65</v>
          </cell>
          <cell r="G2931">
            <v>7.86</v>
          </cell>
          <cell r="H2931">
            <v>8.4600000000000009</v>
          </cell>
          <cell r="I2931">
            <v>9.06</v>
          </cell>
        </row>
        <row r="2932">
          <cell r="A2932">
            <v>113140</v>
          </cell>
          <cell r="B2932">
            <v>0</v>
          </cell>
          <cell r="C2932">
            <v>7.5</v>
          </cell>
          <cell r="D2932">
            <v>0</v>
          </cell>
          <cell r="E2932">
            <v>7.5</v>
          </cell>
          <cell r="F2932">
            <v>7.65</v>
          </cell>
          <cell r="G2932">
            <v>7.86</v>
          </cell>
          <cell r="H2932">
            <v>8.4600000000000009</v>
          </cell>
          <cell r="I2932">
            <v>9.06</v>
          </cell>
        </row>
        <row r="2933">
          <cell r="A2933">
            <v>113150</v>
          </cell>
          <cell r="B2933">
            <v>0</v>
          </cell>
          <cell r="C2933">
            <v>7.5</v>
          </cell>
          <cell r="D2933">
            <v>0</v>
          </cell>
          <cell r="E2933">
            <v>7.5</v>
          </cell>
          <cell r="F2933">
            <v>7.65</v>
          </cell>
          <cell r="G2933">
            <v>7.86</v>
          </cell>
          <cell r="H2933">
            <v>8.4600000000000009</v>
          </cell>
          <cell r="I2933">
            <v>9.06</v>
          </cell>
        </row>
        <row r="2934">
          <cell r="A2934">
            <v>113160</v>
          </cell>
          <cell r="B2934">
            <v>0</v>
          </cell>
          <cell r="C2934">
            <v>7.5</v>
          </cell>
          <cell r="D2934">
            <v>0</v>
          </cell>
          <cell r="E2934">
            <v>7.5</v>
          </cell>
          <cell r="F2934">
            <v>7.65</v>
          </cell>
          <cell r="G2934">
            <v>7.86</v>
          </cell>
          <cell r="H2934">
            <v>8.4600000000000009</v>
          </cell>
          <cell r="I2934">
            <v>9.06</v>
          </cell>
        </row>
        <row r="2935">
          <cell r="A2935">
            <v>113170</v>
          </cell>
          <cell r="B2935">
            <v>0</v>
          </cell>
          <cell r="C2935">
            <v>7.5</v>
          </cell>
          <cell r="D2935">
            <v>0</v>
          </cell>
          <cell r="E2935">
            <v>7.5</v>
          </cell>
          <cell r="F2935">
            <v>7.65</v>
          </cell>
          <cell r="G2935">
            <v>7.86</v>
          </cell>
          <cell r="H2935">
            <v>8.4600000000000009</v>
          </cell>
          <cell r="I2935">
            <v>9.06</v>
          </cell>
        </row>
        <row r="2936">
          <cell r="A2936">
            <v>113180</v>
          </cell>
          <cell r="B2936">
            <v>0</v>
          </cell>
          <cell r="C2936">
            <v>7.5</v>
          </cell>
          <cell r="D2936">
            <v>0</v>
          </cell>
          <cell r="E2936">
            <v>7.5</v>
          </cell>
          <cell r="F2936">
            <v>7.65</v>
          </cell>
          <cell r="G2936">
            <v>7.86</v>
          </cell>
          <cell r="H2936">
            <v>8.4600000000000009</v>
          </cell>
          <cell r="I2936">
            <v>9.06</v>
          </cell>
        </row>
        <row r="2937">
          <cell r="A2937">
            <v>113190</v>
          </cell>
          <cell r="B2937">
            <v>0</v>
          </cell>
          <cell r="C2937">
            <v>7.5</v>
          </cell>
          <cell r="D2937">
            <v>0</v>
          </cell>
          <cell r="E2937">
            <v>7.5</v>
          </cell>
          <cell r="F2937">
            <v>7.65</v>
          </cell>
          <cell r="G2937">
            <v>7.86</v>
          </cell>
          <cell r="H2937">
            <v>8.4600000000000009</v>
          </cell>
          <cell r="I2937">
            <v>9.06</v>
          </cell>
        </row>
        <row r="2938">
          <cell r="A2938">
            <v>113200</v>
          </cell>
          <cell r="B2938">
            <v>0</v>
          </cell>
          <cell r="C2938">
            <v>7.5</v>
          </cell>
          <cell r="D2938">
            <v>0</v>
          </cell>
          <cell r="E2938">
            <v>7.5</v>
          </cell>
          <cell r="F2938">
            <v>7.65</v>
          </cell>
          <cell r="G2938">
            <v>7.86</v>
          </cell>
          <cell r="H2938">
            <v>8.4600000000000009</v>
          </cell>
          <cell r="I2938">
            <v>9.06</v>
          </cell>
        </row>
        <row r="2939">
          <cell r="A2939">
            <v>113210</v>
          </cell>
          <cell r="B2939">
            <v>0</v>
          </cell>
          <cell r="C2939">
            <v>7.5</v>
          </cell>
          <cell r="D2939">
            <v>0</v>
          </cell>
          <cell r="E2939">
            <v>7.5</v>
          </cell>
          <cell r="F2939">
            <v>7.65</v>
          </cell>
          <cell r="G2939">
            <v>7.86</v>
          </cell>
          <cell r="H2939">
            <v>8.4600000000000009</v>
          </cell>
          <cell r="I2939">
            <v>9.06</v>
          </cell>
        </row>
        <row r="2940">
          <cell r="A2940">
            <v>113220</v>
          </cell>
          <cell r="B2940">
            <v>0</v>
          </cell>
          <cell r="C2940">
            <v>7.5</v>
          </cell>
          <cell r="D2940">
            <v>0</v>
          </cell>
          <cell r="E2940">
            <v>7.5</v>
          </cell>
          <cell r="F2940">
            <v>7.65</v>
          </cell>
          <cell r="G2940">
            <v>7.86</v>
          </cell>
          <cell r="H2940">
            <v>8.4600000000000009</v>
          </cell>
          <cell r="I2940">
            <v>9.06</v>
          </cell>
        </row>
        <row r="2941">
          <cell r="A2941">
            <v>113230</v>
          </cell>
          <cell r="B2941">
            <v>0</v>
          </cell>
          <cell r="C2941">
            <v>7.5</v>
          </cell>
          <cell r="D2941">
            <v>0</v>
          </cell>
          <cell r="E2941">
            <v>7.5</v>
          </cell>
          <cell r="F2941">
            <v>7.65</v>
          </cell>
          <cell r="G2941">
            <v>7.86</v>
          </cell>
          <cell r="H2941">
            <v>8.4600000000000009</v>
          </cell>
          <cell r="I2941">
            <v>9.06</v>
          </cell>
        </row>
        <row r="2942">
          <cell r="A2942">
            <v>113240</v>
          </cell>
          <cell r="B2942">
            <v>0</v>
          </cell>
          <cell r="C2942">
            <v>7.5</v>
          </cell>
          <cell r="D2942">
            <v>0</v>
          </cell>
          <cell r="E2942">
            <v>7.5</v>
          </cell>
          <cell r="F2942">
            <v>7.65</v>
          </cell>
          <cell r="G2942">
            <v>7.86</v>
          </cell>
          <cell r="H2942">
            <v>8.4600000000000009</v>
          </cell>
          <cell r="I2942">
            <v>9.06</v>
          </cell>
        </row>
        <row r="2943">
          <cell r="A2943">
            <v>113250</v>
          </cell>
          <cell r="B2943">
            <v>0</v>
          </cell>
          <cell r="C2943">
            <v>7.5</v>
          </cell>
          <cell r="D2943">
            <v>0</v>
          </cell>
          <cell r="E2943">
            <v>7.5</v>
          </cell>
          <cell r="F2943">
            <v>7.65</v>
          </cell>
          <cell r="G2943">
            <v>7.86</v>
          </cell>
          <cell r="H2943">
            <v>8.4600000000000009</v>
          </cell>
          <cell r="I2943">
            <v>9.06</v>
          </cell>
        </row>
        <row r="2944">
          <cell r="A2944">
            <v>113260</v>
          </cell>
          <cell r="B2944">
            <v>0</v>
          </cell>
          <cell r="C2944">
            <v>7.5</v>
          </cell>
          <cell r="D2944">
            <v>0</v>
          </cell>
          <cell r="E2944">
            <v>7.5</v>
          </cell>
          <cell r="F2944">
            <v>7.65</v>
          </cell>
          <cell r="G2944">
            <v>7.86</v>
          </cell>
          <cell r="H2944">
            <v>8.4600000000000009</v>
          </cell>
          <cell r="I2944">
            <v>9.06</v>
          </cell>
        </row>
        <row r="2945">
          <cell r="A2945">
            <v>113270</v>
          </cell>
          <cell r="B2945">
            <v>0</v>
          </cell>
          <cell r="C2945">
            <v>7.5</v>
          </cell>
          <cell r="D2945">
            <v>0</v>
          </cell>
          <cell r="E2945">
            <v>7.5</v>
          </cell>
          <cell r="F2945">
            <v>7.65</v>
          </cell>
          <cell r="G2945">
            <v>7.86</v>
          </cell>
          <cell r="H2945">
            <v>8.4600000000000009</v>
          </cell>
          <cell r="I2945">
            <v>9.06</v>
          </cell>
        </row>
        <row r="2946">
          <cell r="A2946">
            <v>113280</v>
          </cell>
          <cell r="B2946">
            <v>0</v>
          </cell>
          <cell r="C2946">
            <v>7.5</v>
          </cell>
          <cell r="D2946">
            <v>0</v>
          </cell>
          <cell r="E2946">
            <v>7.5</v>
          </cell>
          <cell r="F2946">
            <v>7.65</v>
          </cell>
          <cell r="G2946">
            <v>7.86</v>
          </cell>
          <cell r="H2946">
            <v>8.4600000000000009</v>
          </cell>
          <cell r="I2946">
            <v>9.06</v>
          </cell>
        </row>
        <row r="2947">
          <cell r="A2947">
            <v>113290</v>
          </cell>
          <cell r="B2947">
            <v>0</v>
          </cell>
          <cell r="C2947">
            <v>7.5</v>
          </cell>
          <cell r="D2947">
            <v>0</v>
          </cell>
          <cell r="E2947">
            <v>7.5</v>
          </cell>
          <cell r="F2947">
            <v>7.65</v>
          </cell>
          <cell r="G2947">
            <v>7.86</v>
          </cell>
          <cell r="H2947">
            <v>8.4600000000000009</v>
          </cell>
          <cell r="I2947">
            <v>9.06</v>
          </cell>
        </row>
        <row r="2948">
          <cell r="A2948">
            <v>113300</v>
          </cell>
          <cell r="B2948">
            <v>0</v>
          </cell>
          <cell r="C2948">
            <v>7.5</v>
          </cell>
          <cell r="D2948">
            <v>0</v>
          </cell>
          <cell r="E2948">
            <v>7.5</v>
          </cell>
          <cell r="F2948">
            <v>7.65</v>
          </cell>
          <cell r="G2948">
            <v>7.86</v>
          </cell>
          <cell r="H2948">
            <v>8.4600000000000009</v>
          </cell>
          <cell r="I2948">
            <v>9.06</v>
          </cell>
        </row>
        <row r="2949">
          <cell r="A2949">
            <v>113310</v>
          </cell>
          <cell r="B2949">
            <v>0</v>
          </cell>
          <cell r="C2949">
            <v>7.5</v>
          </cell>
          <cell r="D2949">
            <v>0</v>
          </cell>
          <cell r="E2949">
            <v>7.5</v>
          </cell>
          <cell r="F2949">
            <v>7.65</v>
          </cell>
          <cell r="G2949">
            <v>7.86</v>
          </cell>
          <cell r="H2949">
            <v>8.4600000000000009</v>
          </cell>
          <cell r="I2949">
            <v>9.06</v>
          </cell>
        </row>
        <row r="2950">
          <cell r="A2950">
            <v>113320</v>
          </cell>
          <cell r="B2950">
            <v>0</v>
          </cell>
          <cell r="C2950">
            <v>7.5</v>
          </cell>
          <cell r="D2950">
            <v>0</v>
          </cell>
          <cell r="E2950">
            <v>7.5</v>
          </cell>
          <cell r="F2950">
            <v>7.65</v>
          </cell>
          <cell r="G2950">
            <v>7.86</v>
          </cell>
          <cell r="H2950">
            <v>8.4600000000000009</v>
          </cell>
          <cell r="I2950">
            <v>9.06</v>
          </cell>
        </row>
        <row r="2951">
          <cell r="A2951">
            <v>113330</v>
          </cell>
          <cell r="B2951">
            <v>0</v>
          </cell>
          <cell r="C2951">
            <v>7.5</v>
          </cell>
          <cell r="D2951">
            <v>0</v>
          </cell>
          <cell r="E2951">
            <v>7.5</v>
          </cell>
          <cell r="F2951">
            <v>7.65</v>
          </cell>
          <cell r="G2951">
            <v>7.86</v>
          </cell>
          <cell r="H2951">
            <v>8.4600000000000009</v>
          </cell>
          <cell r="I2951">
            <v>9.06</v>
          </cell>
        </row>
        <row r="2952">
          <cell r="A2952">
            <v>113340</v>
          </cell>
          <cell r="B2952">
            <v>0</v>
          </cell>
          <cell r="C2952">
            <v>7.5</v>
          </cell>
          <cell r="D2952">
            <v>0</v>
          </cell>
          <cell r="E2952">
            <v>7.5</v>
          </cell>
          <cell r="F2952">
            <v>7.65</v>
          </cell>
          <cell r="G2952">
            <v>7.86</v>
          </cell>
          <cell r="H2952">
            <v>8.4600000000000009</v>
          </cell>
          <cell r="I2952">
            <v>9.06</v>
          </cell>
        </row>
        <row r="2953">
          <cell r="A2953">
            <v>113350</v>
          </cell>
          <cell r="B2953">
            <v>0</v>
          </cell>
          <cell r="C2953">
            <v>7.5</v>
          </cell>
          <cell r="D2953">
            <v>0</v>
          </cell>
          <cell r="E2953">
            <v>7.5</v>
          </cell>
          <cell r="F2953">
            <v>7.65</v>
          </cell>
          <cell r="G2953">
            <v>7.86</v>
          </cell>
          <cell r="H2953">
            <v>8.4600000000000009</v>
          </cell>
          <cell r="I2953">
            <v>9.06</v>
          </cell>
        </row>
        <row r="2954">
          <cell r="A2954">
            <v>113360</v>
          </cell>
          <cell r="B2954">
            <v>0</v>
          </cell>
          <cell r="C2954">
            <v>7.5</v>
          </cell>
          <cell r="D2954">
            <v>0</v>
          </cell>
          <cell r="E2954">
            <v>7.5</v>
          </cell>
          <cell r="F2954">
            <v>7.65</v>
          </cell>
          <cell r="G2954">
            <v>7.86</v>
          </cell>
          <cell r="H2954">
            <v>8.4600000000000009</v>
          </cell>
          <cell r="I2954">
            <v>9.06</v>
          </cell>
        </row>
        <row r="2955">
          <cell r="A2955">
            <v>113370</v>
          </cell>
          <cell r="B2955">
            <v>0</v>
          </cell>
          <cell r="C2955">
            <v>7.5</v>
          </cell>
          <cell r="D2955">
            <v>0</v>
          </cell>
          <cell r="E2955">
            <v>7.5</v>
          </cell>
          <cell r="F2955">
            <v>7.65</v>
          </cell>
          <cell r="G2955">
            <v>7.86</v>
          </cell>
          <cell r="H2955">
            <v>8.4600000000000009</v>
          </cell>
          <cell r="I2955">
            <v>9.06</v>
          </cell>
        </row>
        <row r="2956">
          <cell r="A2956">
            <v>113380</v>
          </cell>
          <cell r="B2956">
            <v>0</v>
          </cell>
          <cell r="C2956">
            <v>7.5</v>
          </cell>
          <cell r="D2956">
            <v>0</v>
          </cell>
          <cell r="E2956">
            <v>7.5</v>
          </cell>
          <cell r="F2956">
            <v>7.65</v>
          </cell>
          <cell r="G2956">
            <v>7.86</v>
          </cell>
          <cell r="H2956">
            <v>8.4600000000000009</v>
          </cell>
          <cell r="I2956">
            <v>9.06</v>
          </cell>
        </row>
        <row r="2957">
          <cell r="A2957">
            <v>113390</v>
          </cell>
          <cell r="B2957">
            <v>0</v>
          </cell>
          <cell r="C2957">
            <v>7.5</v>
          </cell>
          <cell r="D2957">
            <v>0</v>
          </cell>
          <cell r="E2957">
            <v>7.5</v>
          </cell>
          <cell r="F2957">
            <v>7.65</v>
          </cell>
          <cell r="G2957">
            <v>7.86</v>
          </cell>
          <cell r="H2957">
            <v>8.4600000000000009</v>
          </cell>
          <cell r="I2957">
            <v>9.06</v>
          </cell>
        </row>
        <row r="2958">
          <cell r="A2958">
            <v>113400</v>
          </cell>
          <cell r="B2958">
            <v>0</v>
          </cell>
          <cell r="C2958">
            <v>7.5</v>
          </cell>
          <cell r="D2958">
            <v>0</v>
          </cell>
          <cell r="E2958">
            <v>7.5</v>
          </cell>
          <cell r="F2958">
            <v>7.65</v>
          </cell>
          <cell r="G2958">
            <v>7.86</v>
          </cell>
          <cell r="H2958">
            <v>8.4600000000000009</v>
          </cell>
          <cell r="I2958">
            <v>9.06</v>
          </cell>
        </row>
        <row r="2959">
          <cell r="A2959">
            <v>113410</v>
          </cell>
          <cell r="B2959">
            <v>0</v>
          </cell>
          <cell r="C2959">
            <v>7.5</v>
          </cell>
          <cell r="D2959">
            <v>0</v>
          </cell>
          <cell r="E2959">
            <v>7.5</v>
          </cell>
          <cell r="F2959">
            <v>7.65</v>
          </cell>
          <cell r="G2959">
            <v>7.86</v>
          </cell>
          <cell r="H2959">
            <v>8.4600000000000009</v>
          </cell>
          <cell r="I2959">
            <v>9.06</v>
          </cell>
        </row>
        <row r="2960">
          <cell r="A2960">
            <v>113420</v>
          </cell>
          <cell r="B2960">
            <v>0</v>
          </cell>
          <cell r="C2960">
            <v>7.5</v>
          </cell>
          <cell r="D2960">
            <v>0</v>
          </cell>
          <cell r="E2960">
            <v>7.5</v>
          </cell>
          <cell r="F2960">
            <v>7.65</v>
          </cell>
          <cell r="G2960">
            <v>7.86</v>
          </cell>
          <cell r="H2960">
            <v>8.4600000000000009</v>
          </cell>
          <cell r="I2960">
            <v>9.06</v>
          </cell>
        </row>
        <row r="2961">
          <cell r="A2961">
            <v>113430</v>
          </cell>
          <cell r="B2961">
            <v>0</v>
          </cell>
          <cell r="C2961">
            <v>7.5</v>
          </cell>
          <cell r="D2961">
            <v>0</v>
          </cell>
          <cell r="E2961">
            <v>7.5</v>
          </cell>
          <cell r="F2961">
            <v>7.65</v>
          </cell>
          <cell r="G2961">
            <v>7.86</v>
          </cell>
          <cell r="H2961">
            <v>8.4600000000000009</v>
          </cell>
          <cell r="I2961">
            <v>9.06</v>
          </cell>
        </row>
        <row r="2962">
          <cell r="A2962">
            <v>113440</v>
          </cell>
          <cell r="B2962">
            <v>0</v>
          </cell>
          <cell r="C2962">
            <v>7.5</v>
          </cell>
          <cell r="D2962">
            <v>0</v>
          </cell>
          <cell r="E2962">
            <v>7.5</v>
          </cell>
          <cell r="F2962">
            <v>7.65</v>
          </cell>
          <cell r="G2962">
            <v>7.86</v>
          </cell>
          <cell r="H2962">
            <v>8.4600000000000009</v>
          </cell>
          <cell r="I2962">
            <v>9.06</v>
          </cell>
        </row>
        <row r="2963">
          <cell r="A2963">
            <v>113450</v>
          </cell>
          <cell r="B2963">
            <v>0</v>
          </cell>
          <cell r="C2963">
            <v>7.5</v>
          </cell>
          <cell r="D2963">
            <v>0</v>
          </cell>
          <cell r="E2963">
            <v>7.5</v>
          </cell>
          <cell r="F2963">
            <v>7.65</v>
          </cell>
          <cell r="G2963">
            <v>7.86</v>
          </cell>
          <cell r="H2963">
            <v>8.4600000000000009</v>
          </cell>
          <cell r="I2963">
            <v>9.06</v>
          </cell>
        </row>
        <row r="2964">
          <cell r="A2964">
            <v>113460</v>
          </cell>
          <cell r="B2964">
            <v>0</v>
          </cell>
          <cell r="C2964">
            <v>7.5</v>
          </cell>
          <cell r="D2964">
            <v>0</v>
          </cell>
          <cell r="E2964">
            <v>7.5</v>
          </cell>
          <cell r="F2964">
            <v>7.65</v>
          </cell>
          <cell r="G2964">
            <v>7.86</v>
          </cell>
          <cell r="H2964">
            <v>8.4600000000000009</v>
          </cell>
          <cell r="I2964">
            <v>9.06</v>
          </cell>
        </row>
        <row r="2965">
          <cell r="A2965">
            <v>113470</v>
          </cell>
          <cell r="B2965">
            <v>0</v>
          </cell>
          <cell r="C2965">
            <v>7.5</v>
          </cell>
          <cell r="D2965">
            <v>0</v>
          </cell>
          <cell r="E2965">
            <v>7.5</v>
          </cell>
          <cell r="F2965">
            <v>7.65</v>
          </cell>
          <cell r="G2965">
            <v>7.86</v>
          </cell>
          <cell r="H2965">
            <v>8.4600000000000009</v>
          </cell>
          <cell r="I2965">
            <v>9.06</v>
          </cell>
        </row>
        <row r="2966">
          <cell r="A2966">
            <v>113480</v>
          </cell>
          <cell r="B2966">
            <v>0</v>
          </cell>
          <cell r="C2966">
            <v>7.5</v>
          </cell>
          <cell r="D2966">
            <v>0</v>
          </cell>
          <cell r="E2966">
            <v>7.5</v>
          </cell>
          <cell r="F2966">
            <v>7.65</v>
          </cell>
          <cell r="G2966">
            <v>7.86</v>
          </cell>
          <cell r="H2966">
            <v>8.4600000000000009</v>
          </cell>
          <cell r="I2966">
            <v>9.06</v>
          </cell>
        </row>
        <row r="2967">
          <cell r="A2967">
            <v>113490</v>
          </cell>
          <cell r="B2967">
            <v>0</v>
          </cell>
          <cell r="C2967">
            <v>7.5</v>
          </cell>
          <cell r="D2967">
            <v>0</v>
          </cell>
          <cell r="E2967">
            <v>7.5</v>
          </cell>
          <cell r="F2967">
            <v>7.65</v>
          </cell>
          <cell r="G2967">
            <v>7.86</v>
          </cell>
          <cell r="H2967">
            <v>8.4600000000000009</v>
          </cell>
          <cell r="I2967">
            <v>9.06</v>
          </cell>
        </row>
        <row r="2968">
          <cell r="A2968">
            <v>113500</v>
          </cell>
          <cell r="B2968">
            <v>0</v>
          </cell>
          <cell r="C2968">
            <v>7.5</v>
          </cell>
          <cell r="D2968">
            <v>0</v>
          </cell>
          <cell r="E2968">
            <v>7.5</v>
          </cell>
          <cell r="F2968">
            <v>7.65</v>
          </cell>
          <cell r="G2968">
            <v>7.86</v>
          </cell>
          <cell r="H2968">
            <v>8.4600000000000009</v>
          </cell>
          <cell r="I2968">
            <v>9.06</v>
          </cell>
        </row>
        <row r="2969">
          <cell r="A2969">
            <v>113510</v>
          </cell>
          <cell r="B2969">
            <v>0</v>
          </cell>
          <cell r="C2969">
            <v>7.5</v>
          </cell>
          <cell r="D2969">
            <v>0</v>
          </cell>
          <cell r="E2969">
            <v>7.5</v>
          </cell>
          <cell r="F2969">
            <v>7.65</v>
          </cell>
          <cell r="G2969">
            <v>7.86</v>
          </cell>
          <cell r="H2969">
            <v>8.4600000000000009</v>
          </cell>
          <cell r="I2969">
            <v>9.06</v>
          </cell>
        </row>
        <row r="2970">
          <cell r="A2970">
            <v>113520</v>
          </cell>
          <cell r="B2970">
            <v>0</v>
          </cell>
          <cell r="C2970">
            <v>7.5</v>
          </cell>
          <cell r="D2970">
            <v>0</v>
          </cell>
          <cell r="E2970">
            <v>7.5</v>
          </cell>
          <cell r="F2970">
            <v>7.65</v>
          </cell>
          <cell r="G2970">
            <v>7.86</v>
          </cell>
          <cell r="H2970">
            <v>8.4600000000000009</v>
          </cell>
          <cell r="I2970">
            <v>9.06</v>
          </cell>
        </row>
        <row r="2971">
          <cell r="A2971">
            <v>113530</v>
          </cell>
          <cell r="B2971">
            <v>0</v>
          </cell>
          <cell r="C2971">
            <v>7.5</v>
          </cell>
          <cell r="D2971">
            <v>0</v>
          </cell>
          <cell r="E2971">
            <v>7.5</v>
          </cell>
          <cell r="F2971">
            <v>7.65</v>
          </cell>
          <cell r="G2971">
            <v>7.86</v>
          </cell>
          <cell r="H2971">
            <v>8.4600000000000009</v>
          </cell>
          <cell r="I2971">
            <v>9.06</v>
          </cell>
        </row>
        <row r="2972">
          <cell r="A2972">
            <v>113540</v>
          </cell>
          <cell r="B2972">
            <v>0</v>
          </cell>
          <cell r="C2972">
            <v>7.5</v>
          </cell>
          <cell r="D2972">
            <v>0</v>
          </cell>
          <cell r="E2972">
            <v>7.5</v>
          </cell>
          <cell r="F2972">
            <v>7.65</v>
          </cell>
          <cell r="G2972">
            <v>7.86</v>
          </cell>
          <cell r="H2972">
            <v>8.4600000000000009</v>
          </cell>
          <cell r="I2972">
            <v>9.06</v>
          </cell>
        </row>
        <row r="2973">
          <cell r="A2973">
            <v>113550</v>
          </cell>
          <cell r="B2973">
            <v>0</v>
          </cell>
          <cell r="C2973">
            <v>7.5</v>
          </cell>
          <cell r="D2973">
            <v>0</v>
          </cell>
          <cell r="E2973">
            <v>7.5</v>
          </cell>
          <cell r="F2973">
            <v>7.65</v>
          </cell>
          <cell r="G2973">
            <v>7.86</v>
          </cell>
          <cell r="H2973">
            <v>8.4600000000000009</v>
          </cell>
          <cell r="I2973">
            <v>9.06</v>
          </cell>
        </row>
        <row r="2974">
          <cell r="A2974">
            <v>113560</v>
          </cell>
          <cell r="B2974">
            <v>0</v>
          </cell>
          <cell r="C2974">
            <v>7.5</v>
          </cell>
          <cell r="D2974">
            <v>0</v>
          </cell>
          <cell r="E2974">
            <v>7.5</v>
          </cell>
          <cell r="F2974">
            <v>7.65</v>
          </cell>
          <cell r="G2974">
            <v>7.86</v>
          </cell>
          <cell r="H2974">
            <v>8.4600000000000009</v>
          </cell>
          <cell r="I2974">
            <v>9.06</v>
          </cell>
        </row>
        <row r="2975">
          <cell r="A2975">
            <v>113570</v>
          </cell>
          <cell r="B2975">
            <v>0</v>
          </cell>
          <cell r="C2975">
            <v>7.5</v>
          </cell>
          <cell r="D2975">
            <v>0</v>
          </cell>
          <cell r="E2975">
            <v>7.5</v>
          </cell>
          <cell r="F2975">
            <v>7.65</v>
          </cell>
          <cell r="G2975">
            <v>7.86</v>
          </cell>
          <cell r="H2975">
            <v>8.4600000000000009</v>
          </cell>
          <cell r="I2975">
            <v>9.06</v>
          </cell>
        </row>
        <row r="2976">
          <cell r="A2976">
            <v>113580</v>
          </cell>
          <cell r="B2976">
            <v>0</v>
          </cell>
          <cell r="C2976">
            <v>7.5</v>
          </cell>
          <cell r="D2976">
            <v>0</v>
          </cell>
          <cell r="E2976">
            <v>7.5</v>
          </cell>
          <cell r="F2976">
            <v>7.65</v>
          </cell>
          <cell r="G2976">
            <v>7.86</v>
          </cell>
          <cell r="H2976">
            <v>8.4600000000000009</v>
          </cell>
          <cell r="I2976">
            <v>9.06</v>
          </cell>
        </row>
        <row r="2977">
          <cell r="A2977">
            <v>113590</v>
          </cell>
          <cell r="B2977">
            <v>0</v>
          </cell>
          <cell r="C2977">
            <v>7.5</v>
          </cell>
          <cell r="D2977">
            <v>0</v>
          </cell>
          <cell r="E2977">
            <v>7.5</v>
          </cell>
          <cell r="F2977">
            <v>7.65</v>
          </cell>
          <cell r="G2977">
            <v>7.86</v>
          </cell>
          <cell r="H2977">
            <v>8.4600000000000009</v>
          </cell>
          <cell r="I2977">
            <v>9.06</v>
          </cell>
        </row>
        <row r="2978">
          <cell r="A2978">
            <v>113600</v>
          </cell>
          <cell r="B2978">
            <v>0</v>
          </cell>
          <cell r="C2978">
            <v>7.5</v>
          </cell>
          <cell r="D2978">
            <v>0</v>
          </cell>
          <cell r="E2978">
            <v>7.5</v>
          </cell>
          <cell r="F2978">
            <v>7.65</v>
          </cell>
          <cell r="G2978">
            <v>7.86</v>
          </cell>
          <cell r="H2978">
            <v>8.4600000000000009</v>
          </cell>
          <cell r="I2978">
            <v>9.06</v>
          </cell>
        </row>
        <row r="2979">
          <cell r="A2979">
            <v>113610</v>
          </cell>
          <cell r="B2979">
            <v>0</v>
          </cell>
          <cell r="C2979">
            <v>7.5</v>
          </cell>
          <cell r="D2979">
            <v>0</v>
          </cell>
          <cell r="E2979">
            <v>7.5</v>
          </cell>
          <cell r="F2979">
            <v>7.65</v>
          </cell>
          <cell r="G2979">
            <v>7.86</v>
          </cell>
          <cell r="H2979">
            <v>8.4600000000000009</v>
          </cell>
          <cell r="I2979">
            <v>9.06</v>
          </cell>
        </row>
        <row r="2980">
          <cell r="A2980">
            <v>113620</v>
          </cell>
          <cell r="B2980">
            <v>0</v>
          </cell>
          <cell r="C2980">
            <v>7.5</v>
          </cell>
          <cell r="D2980">
            <v>0</v>
          </cell>
          <cell r="E2980">
            <v>7.5</v>
          </cell>
          <cell r="F2980">
            <v>7.65</v>
          </cell>
          <cell r="G2980">
            <v>7.86</v>
          </cell>
          <cell r="H2980">
            <v>8.4600000000000009</v>
          </cell>
          <cell r="I2980">
            <v>9.06</v>
          </cell>
        </row>
        <row r="2981">
          <cell r="A2981">
            <v>113630</v>
          </cell>
          <cell r="B2981">
            <v>0</v>
          </cell>
          <cell r="C2981">
            <v>7.5</v>
          </cell>
          <cell r="D2981">
            <v>0</v>
          </cell>
          <cell r="E2981">
            <v>7.5</v>
          </cell>
          <cell r="F2981">
            <v>7.65</v>
          </cell>
          <cell r="G2981">
            <v>7.86</v>
          </cell>
          <cell r="H2981">
            <v>8.4600000000000009</v>
          </cell>
          <cell r="I2981">
            <v>9.06</v>
          </cell>
        </row>
        <row r="2982">
          <cell r="A2982">
            <v>113640</v>
          </cell>
          <cell r="B2982">
            <v>0</v>
          </cell>
          <cell r="C2982">
            <v>7.5</v>
          </cell>
          <cell r="D2982">
            <v>0</v>
          </cell>
          <cell r="E2982">
            <v>7.5</v>
          </cell>
          <cell r="F2982">
            <v>7.65</v>
          </cell>
          <cell r="G2982">
            <v>7.86</v>
          </cell>
          <cell r="H2982">
            <v>8.4600000000000009</v>
          </cell>
          <cell r="I2982">
            <v>9.06</v>
          </cell>
        </row>
        <row r="2983">
          <cell r="A2983">
            <v>113650</v>
          </cell>
          <cell r="B2983">
            <v>0</v>
          </cell>
          <cell r="C2983">
            <v>7.5</v>
          </cell>
          <cell r="D2983">
            <v>0</v>
          </cell>
          <cell r="E2983">
            <v>7.5</v>
          </cell>
          <cell r="F2983">
            <v>7.65</v>
          </cell>
          <cell r="G2983">
            <v>7.86</v>
          </cell>
          <cell r="H2983">
            <v>8.4600000000000009</v>
          </cell>
          <cell r="I2983">
            <v>9.06</v>
          </cell>
        </row>
        <row r="2984">
          <cell r="A2984">
            <v>113660</v>
          </cell>
          <cell r="B2984">
            <v>0</v>
          </cell>
          <cell r="C2984">
            <v>7.5</v>
          </cell>
          <cell r="D2984">
            <v>0</v>
          </cell>
          <cell r="E2984">
            <v>7.5</v>
          </cell>
          <cell r="F2984">
            <v>7.65</v>
          </cell>
          <cell r="G2984">
            <v>7.86</v>
          </cell>
          <cell r="H2984">
            <v>8.4600000000000009</v>
          </cell>
          <cell r="I2984">
            <v>9.06</v>
          </cell>
        </row>
        <row r="2985">
          <cell r="A2985">
            <v>113670</v>
          </cell>
          <cell r="B2985">
            <v>0</v>
          </cell>
          <cell r="C2985">
            <v>7.5</v>
          </cell>
          <cell r="D2985">
            <v>0</v>
          </cell>
          <cell r="E2985">
            <v>7.5</v>
          </cell>
          <cell r="F2985">
            <v>7.65</v>
          </cell>
          <cell r="G2985">
            <v>7.86</v>
          </cell>
          <cell r="H2985">
            <v>8.4600000000000009</v>
          </cell>
          <cell r="I2985">
            <v>9.06</v>
          </cell>
        </row>
        <row r="2986">
          <cell r="A2986">
            <v>113680</v>
          </cell>
          <cell r="B2986">
            <v>0</v>
          </cell>
          <cell r="C2986">
            <v>7.5</v>
          </cell>
          <cell r="D2986">
            <v>0</v>
          </cell>
          <cell r="E2986">
            <v>7.5</v>
          </cell>
          <cell r="F2986">
            <v>7.65</v>
          </cell>
          <cell r="G2986">
            <v>7.86</v>
          </cell>
          <cell r="H2986">
            <v>8.4600000000000009</v>
          </cell>
          <cell r="I2986">
            <v>9.06</v>
          </cell>
        </row>
        <row r="2987">
          <cell r="A2987">
            <v>113690</v>
          </cell>
          <cell r="B2987">
            <v>0</v>
          </cell>
          <cell r="C2987">
            <v>7.5</v>
          </cell>
          <cell r="D2987">
            <v>0</v>
          </cell>
          <cell r="E2987">
            <v>7.5</v>
          </cell>
          <cell r="F2987">
            <v>7.65</v>
          </cell>
          <cell r="G2987">
            <v>7.86</v>
          </cell>
          <cell r="H2987">
            <v>8.4600000000000009</v>
          </cell>
          <cell r="I2987">
            <v>9.06</v>
          </cell>
        </row>
        <row r="2988">
          <cell r="A2988">
            <v>113700</v>
          </cell>
          <cell r="B2988">
            <v>0</v>
          </cell>
          <cell r="C2988">
            <v>7.5</v>
          </cell>
          <cell r="D2988">
            <v>0</v>
          </cell>
          <cell r="E2988">
            <v>7.5</v>
          </cell>
          <cell r="F2988">
            <v>7.65</v>
          </cell>
          <cell r="G2988">
            <v>7.86</v>
          </cell>
          <cell r="H2988">
            <v>8.4600000000000009</v>
          </cell>
          <cell r="I2988">
            <v>9.06</v>
          </cell>
        </row>
        <row r="2989">
          <cell r="A2989">
            <v>113710</v>
          </cell>
          <cell r="B2989">
            <v>0</v>
          </cell>
          <cell r="C2989">
            <v>7.5</v>
          </cell>
          <cell r="D2989">
            <v>0</v>
          </cell>
          <cell r="E2989">
            <v>7.5</v>
          </cell>
          <cell r="F2989">
            <v>7.65</v>
          </cell>
          <cell r="G2989">
            <v>7.86</v>
          </cell>
          <cell r="H2989">
            <v>8.4600000000000009</v>
          </cell>
          <cell r="I2989">
            <v>9.06</v>
          </cell>
        </row>
        <row r="2990">
          <cell r="A2990">
            <v>113720</v>
          </cell>
          <cell r="B2990">
            <v>0</v>
          </cell>
          <cell r="C2990">
            <v>7.5</v>
          </cell>
          <cell r="D2990">
            <v>0</v>
          </cell>
          <cell r="E2990">
            <v>7.5</v>
          </cell>
          <cell r="F2990">
            <v>7.65</v>
          </cell>
          <cell r="G2990">
            <v>7.86</v>
          </cell>
          <cell r="H2990">
            <v>8.4600000000000009</v>
          </cell>
          <cell r="I2990">
            <v>9.06</v>
          </cell>
        </row>
        <row r="2991">
          <cell r="A2991">
            <v>113730</v>
          </cell>
          <cell r="B2991">
            <v>0</v>
          </cell>
          <cell r="C2991">
            <v>7.5</v>
          </cell>
          <cell r="D2991">
            <v>0</v>
          </cell>
          <cell r="E2991">
            <v>7.5</v>
          </cell>
          <cell r="F2991">
            <v>7.65</v>
          </cell>
          <cell r="G2991">
            <v>7.86</v>
          </cell>
          <cell r="H2991">
            <v>8.4600000000000009</v>
          </cell>
          <cell r="I2991">
            <v>9.06</v>
          </cell>
        </row>
        <row r="2992">
          <cell r="A2992">
            <v>113740</v>
          </cell>
          <cell r="B2992">
            <v>0</v>
          </cell>
          <cell r="C2992">
            <v>7.5</v>
          </cell>
          <cell r="D2992">
            <v>0</v>
          </cell>
          <cell r="E2992">
            <v>7.5</v>
          </cell>
          <cell r="F2992">
            <v>7.65</v>
          </cell>
          <cell r="G2992">
            <v>7.86</v>
          </cell>
          <cell r="H2992">
            <v>8.4600000000000009</v>
          </cell>
          <cell r="I2992">
            <v>9.06</v>
          </cell>
        </row>
        <row r="2993">
          <cell r="A2993">
            <v>113750</v>
          </cell>
          <cell r="B2993">
            <v>0</v>
          </cell>
          <cell r="C2993">
            <v>7.5</v>
          </cell>
          <cell r="D2993">
            <v>0</v>
          </cell>
          <cell r="E2993">
            <v>7.5</v>
          </cell>
          <cell r="F2993">
            <v>7.65</v>
          </cell>
          <cell r="G2993">
            <v>7.86</v>
          </cell>
          <cell r="H2993">
            <v>8.4600000000000009</v>
          </cell>
          <cell r="I2993">
            <v>9.06</v>
          </cell>
        </row>
        <row r="2994">
          <cell r="A2994">
            <v>113760</v>
          </cell>
          <cell r="B2994">
            <v>0</v>
          </cell>
          <cell r="C2994">
            <v>7.5</v>
          </cell>
          <cell r="D2994">
            <v>0</v>
          </cell>
          <cell r="E2994">
            <v>7.5</v>
          </cell>
          <cell r="F2994">
            <v>7.65</v>
          </cell>
          <cell r="G2994">
            <v>7.86</v>
          </cell>
          <cell r="H2994">
            <v>8.4600000000000009</v>
          </cell>
          <cell r="I2994">
            <v>9.06</v>
          </cell>
        </row>
        <row r="2995">
          <cell r="A2995">
            <v>113770</v>
          </cell>
          <cell r="B2995">
            <v>0</v>
          </cell>
          <cell r="C2995">
            <v>7.5</v>
          </cell>
          <cell r="D2995">
            <v>0</v>
          </cell>
          <cell r="E2995">
            <v>7.5</v>
          </cell>
          <cell r="F2995">
            <v>7.65</v>
          </cell>
          <cell r="G2995">
            <v>7.86</v>
          </cell>
          <cell r="H2995">
            <v>8.4600000000000009</v>
          </cell>
          <cell r="I2995">
            <v>9.06</v>
          </cell>
        </row>
        <row r="2996">
          <cell r="A2996">
            <v>113780</v>
          </cell>
          <cell r="B2996">
            <v>0</v>
          </cell>
          <cell r="C2996">
            <v>7.5</v>
          </cell>
          <cell r="D2996">
            <v>0</v>
          </cell>
          <cell r="E2996">
            <v>7.5</v>
          </cell>
          <cell r="F2996">
            <v>7.65</v>
          </cell>
          <cell r="G2996">
            <v>7.86</v>
          </cell>
          <cell r="H2996">
            <v>8.4600000000000009</v>
          </cell>
          <cell r="I2996">
            <v>9.06</v>
          </cell>
        </row>
        <row r="2997">
          <cell r="A2997">
            <v>113790</v>
          </cell>
          <cell r="B2997">
            <v>0</v>
          </cell>
          <cell r="C2997">
            <v>7.5</v>
          </cell>
          <cell r="D2997">
            <v>0</v>
          </cell>
          <cell r="E2997">
            <v>7.5</v>
          </cell>
          <cell r="F2997">
            <v>7.65</v>
          </cell>
          <cell r="G2997">
            <v>7.86</v>
          </cell>
          <cell r="H2997">
            <v>8.4600000000000009</v>
          </cell>
          <cell r="I2997">
            <v>9.06</v>
          </cell>
        </row>
        <row r="2998">
          <cell r="A2998">
            <v>113800</v>
          </cell>
          <cell r="B2998">
            <v>0</v>
          </cell>
          <cell r="C2998">
            <v>7.5</v>
          </cell>
          <cell r="D2998">
            <v>0</v>
          </cell>
          <cell r="E2998">
            <v>7.5</v>
          </cell>
          <cell r="F2998">
            <v>7.65</v>
          </cell>
          <cell r="G2998">
            <v>7.86</v>
          </cell>
          <cell r="H2998">
            <v>8.4600000000000009</v>
          </cell>
          <cell r="I2998">
            <v>9.06</v>
          </cell>
        </row>
        <row r="2999">
          <cell r="A2999">
            <v>113810</v>
          </cell>
          <cell r="B2999">
            <v>0</v>
          </cell>
          <cell r="C2999">
            <v>7.5</v>
          </cell>
          <cell r="D2999">
            <v>0</v>
          </cell>
          <cell r="E2999">
            <v>7.5</v>
          </cell>
          <cell r="F2999">
            <v>7.65</v>
          </cell>
          <cell r="G2999">
            <v>7.86</v>
          </cell>
          <cell r="H2999">
            <v>8.4600000000000009</v>
          </cell>
          <cell r="I2999">
            <v>9.06</v>
          </cell>
        </row>
        <row r="3000">
          <cell r="A3000">
            <v>113820</v>
          </cell>
          <cell r="B3000">
            <v>0</v>
          </cell>
          <cell r="C3000">
            <v>7.5</v>
          </cell>
          <cell r="D3000">
            <v>0</v>
          </cell>
          <cell r="E3000">
            <v>7.5</v>
          </cell>
          <cell r="F3000">
            <v>7.65</v>
          </cell>
          <cell r="G3000">
            <v>7.86</v>
          </cell>
          <cell r="H3000">
            <v>8.4600000000000009</v>
          </cell>
          <cell r="I3000">
            <v>9.06</v>
          </cell>
        </row>
        <row r="3001">
          <cell r="A3001">
            <v>113830</v>
          </cell>
          <cell r="B3001">
            <v>0</v>
          </cell>
          <cell r="C3001">
            <v>7.5</v>
          </cell>
          <cell r="D3001">
            <v>0</v>
          </cell>
          <cell r="E3001">
            <v>7.5</v>
          </cell>
          <cell r="F3001">
            <v>7.65</v>
          </cell>
          <cell r="G3001">
            <v>7.86</v>
          </cell>
          <cell r="H3001">
            <v>8.4600000000000009</v>
          </cell>
          <cell r="I3001">
            <v>9.06</v>
          </cell>
        </row>
        <row r="3002">
          <cell r="A3002">
            <v>113840</v>
          </cell>
          <cell r="B3002">
            <v>0</v>
          </cell>
          <cell r="C3002">
            <v>7.5</v>
          </cell>
          <cell r="D3002">
            <v>0</v>
          </cell>
          <cell r="E3002">
            <v>7.5</v>
          </cell>
          <cell r="F3002">
            <v>7.65</v>
          </cell>
          <cell r="G3002">
            <v>7.86</v>
          </cell>
          <cell r="H3002">
            <v>8.4600000000000009</v>
          </cell>
          <cell r="I3002">
            <v>9.06</v>
          </cell>
        </row>
        <row r="3003">
          <cell r="A3003">
            <v>113850</v>
          </cell>
          <cell r="B3003">
            <v>0</v>
          </cell>
          <cell r="C3003">
            <v>7.5</v>
          </cell>
          <cell r="D3003">
            <v>0</v>
          </cell>
          <cell r="E3003">
            <v>7.5</v>
          </cell>
          <cell r="F3003">
            <v>7.65</v>
          </cell>
          <cell r="G3003">
            <v>7.86</v>
          </cell>
          <cell r="H3003">
            <v>8.4600000000000009</v>
          </cell>
          <cell r="I3003">
            <v>9.06</v>
          </cell>
        </row>
        <row r="3004">
          <cell r="A3004">
            <v>113860</v>
          </cell>
          <cell r="B3004">
            <v>0</v>
          </cell>
          <cell r="C3004">
            <v>7.5</v>
          </cell>
          <cell r="D3004">
            <v>0</v>
          </cell>
          <cell r="E3004">
            <v>7.5</v>
          </cell>
          <cell r="F3004">
            <v>7.65</v>
          </cell>
          <cell r="G3004">
            <v>7.86</v>
          </cell>
          <cell r="H3004">
            <v>8.4600000000000009</v>
          </cell>
          <cell r="I3004">
            <v>9.06</v>
          </cell>
        </row>
        <row r="3005">
          <cell r="A3005">
            <v>113870</v>
          </cell>
          <cell r="B3005">
            <v>0</v>
          </cell>
          <cell r="C3005">
            <v>7.5</v>
          </cell>
          <cell r="D3005">
            <v>0</v>
          </cell>
          <cell r="E3005">
            <v>7.5</v>
          </cell>
          <cell r="F3005">
            <v>7.65</v>
          </cell>
          <cell r="G3005">
            <v>7.86</v>
          </cell>
          <cell r="H3005">
            <v>8.4600000000000009</v>
          </cell>
          <cell r="I3005">
            <v>9.06</v>
          </cell>
        </row>
        <row r="3006">
          <cell r="A3006">
            <v>113880</v>
          </cell>
          <cell r="B3006">
            <v>0</v>
          </cell>
          <cell r="C3006">
            <v>7.5</v>
          </cell>
          <cell r="D3006">
            <v>0</v>
          </cell>
          <cell r="E3006">
            <v>7.5</v>
          </cell>
          <cell r="F3006">
            <v>7.65</v>
          </cell>
          <cell r="G3006">
            <v>7.86</v>
          </cell>
          <cell r="H3006">
            <v>8.4600000000000009</v>
          </cell>
          <cell r="I3006">
            <v>9.06</v>
          </cell>
        </row>
        <row r="3007">
          <cell r="A3007">
            <v>113890</v>
          </cell>
          <cell r="B3007">
            <v>0</v>
          </cell>
          <cell r="C3007">
            <v>7.5</v>
          </cell>
          <cell r="D3007">
            <v>0</v>
          </cell>
          <cell r="E3007">
            <v>7.5</v>
          </cell>
          <cell r="F3007">
            <v>7.65</v>
          </cell>
          <cell r="G3007">
            <v>7.86</v>
          </cell>
          <cell r="H3007">
            <v>8.4600000000000009</v>
          </cell>
          <cell r="I3007">
            <v>9.06</v>
          </cell>
        </row>
        <row r="3008">
          <cell r="A3008">
            <v>113900</v>
          </cell>
          <cell r="B3008">
            <v>0</v>
          </cell>
          <cell r="C3008">
            <v>7.5</v>
          </cell>
          <cell r="D3008">
            <v>0</v>
          </cell>
          <cell r="E3008">
            <v>7.5</v>
          </cell>
          <cell r="F3008">
            <v>7.65</v>
          </cell>
          <cell r="G3008">
            <v>7.86</v>
          </cell>
          <cell r="H3008">
            <v>8.4600000000000009</v>
          </cell>
          <cell r="I3008">
            <v>9.06</v>
          </cell>
        </row>
        <row r="3009">
          <cell r="A3009">
            <v>113910</v>
          </cell>
          <cell r="B3009">
            <v>0</v>
          </cell>
          <cell r="C3009">
            <v>7.5</v>
          </cell>
          <cell r="D3009">
            <v>0</v>
          </cell>
          <cell r="E3009">
            <v>7.5</v>
          </cell>
          <cell r="F3009">
            <v>7.65</v>
          </cell>
          <cell r="G3009">
            <v>7.86</v>
          </cell>
          <cell r="H3009">
            <v>8.4600000000000009</v>
          </cell>
          <cell r="I3009">
            <v>9.06</v>
          </cell>
        </row>
        <row r="3010">
          <cell r="A3010">
            <v>113920</v>
          </cell>
          <cell r="B3010">
            <v>0</v>
          </cell>
          <cell r="C3010">
            <v>7.5</v>
          </cell>
          <cell r="D3010">
            <v>0</v>
          </cell>
          <cell r="E3010">
            <v>7.5</v>
          </cell>
          <cell r="F3010">
            <v>7.65</v>
          </cell>
          <cell r="G3010">
            <v>7.86</v>
          </cell>
          <cell r="H3010">
            <v>8.4600000000000009</v>
          </cell>
          <cell r="I3010">
            <v>9.06</v>
          </cell>
        </row>
        <row r="3011">
          <cell r="A3011">
            <v>113930</v>
          </cell>
          <cell r="B3011">
            <v>0</v>
          </cell>
          <cell r="C3011">
            <v>7.5</v>
          </cell>
          <cell r="D3011">
            <v>0</v>
          </cell>
          <cell r="E3011">
            <v>7.5</v>
          </cell>
          <cell r="F3011">
            <v>7.65</v>
          </cell>
          <cell r="G3011">
            <v>7.86</v>
          </cell>
          <cell r="H3011">
            <v>8.4600000000000009</v>
          </cell>
          <cell r="I3011">
            <v>9.06</v>
          </cell>
        </row>
        <row r="3012">
          <cell r="A3012">
            <v>113940</v>
          </cell>
          <cell r="B3012">
            <v>0</v>
          </cell>
          <cell r="C3012">
            <v>7.5</v>
          </cell>
          <cell r="D3012">
            <v>0</v>
          </cell>
          <cell r="E3012">
            <v>7.5</v>
          </cell>
          <cell r="F3012">
            <v>7.65</v>
          </cell>
          <cell r="G3012">
            <v>7.86</v>
          </cell>
          <cell r="H3012">
            <v>8.4600000000000009</v>
          </cell>
          <cell r="I3012">
            <v>9.06</v>
          </cell>
        </row>
        <row r="3013">
          <cell r="A3013">
            <v>113950</v>
          </cell>
          <cell r="B3013">
            <v>0</v>
          </cell>
          <cell r="C3013">
            <v>7.5</v>
          </cell>
          <cell r="D3013">
            <v>0</v>
          </cell>
          <cell r="E3013">
            <v>7.5</v>
          </cell>
          <cell r="F3013">
            <v>7.65</v>
          </cell>
          <cell r="G3013">
            <v>7.86</v>
          </cell>
          <cell r="H3013">
            <v>8.4600000000000009</v>
          </cell>
          <cell r="I3013">
            <v>9.06</v>
          </cell>
        </row>
        <row r="3014">
          <cell r="A3014">
            <v>113960</v>
          </cell>
          <cell r="B3014">
            <v>0</v>
          </cell>
          <cell r="C3014">
            <v>7.5</v>
          </cell>
          <cell r="D3014">
            <v>0</v>
          </cell>
          <cell r="E3014">
            <v>7.5</v>
          </cell>
          <cell r="F3014">
            <v>7.65</v>
          </cell>
          <cell r="G3014">
            <v>7.86</v>
          </cell>
          <cell r="H3014">
            <v>8.4600000000000009</v>
          </cell>
          <cell r="I3014">
            <v>9.06</v>
          </cell>
        </row>
        <row r="3015">
          <cell r="A3015">
            <v>113970</v>
          </cell>
          <cell r="B3015">
            <v>0</v>
          </cell>
          <cell r="C3015">
            <v>7.5</v>
          </cell>
          <cell r="D3015">
            <v>0</v>
          </cell>
          <cell r="E3015">
            <v>7.5</v>
          </cell>
          <cell r="F3015">
            <v>7.65</v>
          </cell>
          <cell r="G3015">
            <v>7.86</v>
          </cell>
          <cell r="H3015">
            <v>8.4600000000000009</v>
          </cell>
          <cell r="I3015">
            <v>9.06</v>
          </cell>
        </row>
        <row r="3016">
          <cell r="A3016">
            <v>113980</v>
          </cell>
          <cell r="B3016">
            <v>0</v>
          </cell>
          <cell r="C3016">
            <v>7.5</v>
          </cell>
          <cell r="D3016">
            <v>0</v>
          </cell>
          <cell r="E3016">
            <v>7.5</v>
          </cell>
          <cell r="F3016">
            <v>7.65</v>
          </cell>
          <cell r="G3016">
            <v>7.86</v>
          </cell>
          <cell r="H3016">
            <v>8.4600000000000009</v>
          </cell>
          <cell r="I3016">
            <v>9.06</v>
          </cell>
        </row>
        <row r="3017">
          <cell r="A3017">
            <v>113990</v>
          </cell>
          <cell r="B3017">
            <v>0</v>
          </cell>
          <cell r="C3017">
            <v>7.5</v>
          </cell>
          <cell r="D3017">
            <v>0</v>
          </cell>
          <cell r="E3017">
            <v>7.5</v>
          </cell>
          <cell r="F3017">
            <v>7.65</v>
          </cell>
          <cell r="G3017">
            <v>7.86</v>
          </cell>
          <cell r="H3017">
            <v>8.4600000000000009</v>
          </cell>
          <cell r="I3017">
            <v>9.06</v>
          </cell>
        </row>
        <row r="3018">
          <cell r="A3018">
            <v>114000</v>
          </cell>
          <cell r="B3018">
            <v>0</v>
          </cell>
          <cell r="C3018">
            <v>7.5</v>
          </cell>
          <cell r="D3018">
            <v>0</v>
          </cell>
          <cell r="E3018">
            <v>7.5</v>
          </cell>
          <cell r="F3018">
            <v>7.65</v>
          </cell>
          <cell r="G3018">
            <v>7.86</v>
          </cell>
          <cell r="H3018">
            <v>8.4600000000000009</v>
          </cell>
          <cell r="I3018">
            <v>9.06</v>
          </cell>
        </row>
        <row r="3037">
          <cell r="A3037">
            <v>114000</v>
          </cell>
          <cell r="B3037">
            <v>0</v>
          </cell>
          <cell r="C3037">
            <v>7.5</v>
          </cell>
          <cell r="D3037">
            <v>0</v>
          </cell>
          <cell r="E3037">
            <v>7.5</v>
          </cell>
          <cell r="F3037">
            <v>7.65</v>
          </cell>
          <cell r="G3037">
            <v>7.86</v>
          </cell>
          <cell r="H3037">
            <v>8.4600000000000009</v>
          </cell>
          <cell r="I3037">
            <v>9.06</v>
          </cell>
        </row>
        <row r="3038">
          <cell r="A3038">
            <v>114010</v>
          </cell>
          <cell r="B3038">
            <v>0</v>
          </cell>
          <cell r="C3038">
            <v>7.5</v>
          </cell>
          <cell r="D3038">
            <v>0</v>
          </cell>
          <cell r="E3038">
            <v>7.5</v>
          </cell>
          <cell r="F3038">
            <v>7.65</v>
          </cell>
          <cell r="G3038">
            <v>7.86</v>
          </cell>
          <cell r="H3038">
            <v>8.4600000000000009</v>
          </cell>
          <cell r="I3038">
            <v>9.06</v>
          </cell>
        </row>
        <row r="3039">
          <cell r="A3039">
            <v>114020</v>
          </cell>
          <cell r="B3039">
            <v>0</v>
          </cell>
          <cell r="C3039">
            <v>7.5</v>
          </cell>
          <cell r="D3039">
            <v>0</v>
          </cell>
          <cell r="E3039">
            <v>7.5</v>
          </cell>
          <cell r="F3039">
            <v>7.65</v>
          </cell>
          <cell r="G3039">
            <v>7.86</v>
          </cell>
          <cell r="H3039">
            <v>8.4600000000000009</v>
          </cell>
          <cell r="I3039">
            <v>9.06</v>
          </cell>
        </row>
        <row r="3040">
          <cell r="A3040">
            <v>114030</v>
          </cell>
          <cell r="B3040">
            <v>0</v>
          </cell>
          <cell r="C3040">
            <v>7.5</v>
          </cell>
          <cell r="D3040">
            <v>0</v>
          </cell>
          <cell r="E3040">
            <v>7.5</v>
          </cell>
          <cell r="F3040">
            <v>7.65</v>
          </cell>
          <cell r="G3040">
            <v>7.86</v>
          </cell>
          <cell r="H3040">
            <v>8.4600000000000009</v>
          </cell>
          <cell r="I3040">
            <v>9.06</v>
          </cell>
        </row>
        <row r="3041">
          <cell r="A3041">
            <v>114040</v>
          </cell>
          <cell r="B3041">
            <v>0</v>
          </cell>
          <cell r="C3041">
            <v>7.5</v>
          </cell>
          <cell r="D3041">
            <v>0</v>
          </cell>
          <cell r="E3041">
            <v>7.5</v>
          </cell>
          <cell r="F3041">
            <v>7.65</v>
          </cell>
          <cell r="G3041">
            <v>7.86</v>
          </cell>
          <cell r="H3041">
            <v>8.4600000000000009</v>
          </cell>
          <cell r="I3041">
            <v>9.06</v>
          </cell>
        </row>
        <row r="3042">
          <cell r="A3042">
            <v>114050</v>
          </cell>
          <cell r="B3042">
            <v>0</v>
          </cell>
          <cell r="C3042">
            <v>7.5</v>
          </cell>
          <cell r="D3042">
            <v>0</v>
          </cell>
          <cell r="E3042">
            <v>7.5</v>
          </cell>
          <cell r="F3042">
            <v>7.65</v>
          </cell>
          <cell r="G3042">
            <v>7.86</v>
          </cell>
          <cell r="H3042">
            <v>8.4600000000000009</v>
          </cell>
          <cell r="I3042">
            <v>9.06</v>
          </cell>
        </row>
        <row r="3043">
          <cell r="A3043">
            <v>114060</v>
          </cell>
          <cell r="B3043">
            <v>0</v>
          </cell>
          <cell r="C3043">
            <v>7.5</v>
          </cell>
          <cell r="D3043">
            <v>0</v>
          </cell>
          <cell r="E3043">
            <v>7.5</v>
          </cell>
          <cell r="F3043">
            <v>7.65</v>
          </cell>
          <cell r="G3043">
            <v>7.86</v>
          </cell>
          <cell r="H3043">
            <v>8.4600000000000009</v>
          </cell>
          <cell r="I3043">
            <v>9.06</v>
          </cell>
        </row>
        <row r="3044">
          <cell r="A3044">
            <v>114070</v>
          </cell>
          <cell r="B3044">
            <v>0</v>
          </cell>
          <cell r="C3044">
            <v>7.5</v>
          </cell>
          <cell r="D3044">
            <v>0</v>
          </cell>
          <cell r="E3044">
            <v>7.5</v>
          </cell>
          <cell r="F3044">
            <v>7.65</v>
          </cell>
          <cell r="G3044">
            <v>7.86</v>
          </cell>
          <cell r="H3044">
            <v>8.4600000000000009</v>
          </cell>
          <cell r="I3044">
            <v>9.06</v>
          </cell>
        </row>
        <row r="3045">
          <cell r="A3045">
            <v>114080</v>
          </cell>
          <cell r="B3045">
            <v>0</v>
          </cell>
          <cell r="C3045">
            <v>7.5</v>
          </cell>
          <cell r="D3045">
            <v>0</v>
          </cell>
          <cell r="E3045">
            <v>7.5</v>
          </cell>
          <cell r="F3045">
            <v>7.65</v>
          </cell>
          <cell r="G3045">
            <v>7.86</v>
          </cell>
          <cell r="H3045">
            <v>8.4600000000000009</v>
          </cell>
          <cell r="I3045">
            <v>9.06</v>
          </cell>
        </row>
        <row r="3046">
          <cell r="A3046">
            <v>114090</v>
          </cell>
          <cell r="B3046">
            <v>0</v>
          </cell>
          <cell r="C3046">
            <v>7.5</v>
          </cell>
          <cell r="D3046">
            <v>0</v>
          </cell>
          <cell r="E3046">
            <v>7.5</v>
          </cell>
          <cell r="F3046">
            <v>7.65</v>
          </cell>
          <cell r="G3046">
            <v>7.86</v>
          </cell>
          <cell r="H3046">
            <v>8.4600000000000009</v>
          </cell>
          <cell r="I3046">
            <v>9.06</v>
          </cell>
        </row>
        <row r="3047">
          <cell r="A3047">
            <v>114100</v>
          </cell>
          <cell r="B3047">
            <v>0</v>
          </cell>
          <cell r="C3047">
            <v>7.5</v>
          </cell>
          <cell r="D3047">
            <v>0</v>
          </cell>
          <cell r="E3047">
            <v>7.5</v>
          </cell>
          <cell r="F3047">
            <v>7.65</v>
          </cell>
          <cell r="G3047">
            <v>7.86</v>
          </cell>
          <cell r="H3047">
            <v>8.4600000000000009</v>
          </cell>
          <cell r="I3047">
            <v>9.06</v>
          </cell>
        </row>
        <row r="3048">
          <cell r="A3048">
            <v>114110</v>
          </cell>
          <cell r="B3048">
            <v>0</v>
          </cell>
          <cell r="C3048">
            <v>7.5</v>
          </cell>
          <cell r="D3048">
            <v>0</v>
          </cell>
          <cell r="E3048">
            <v>7.5</v>
          </cell>
          <cell r="F3048">
            <v>7.65</v>
          </cell>
          <cell r="G3048">
            <v>7.86</v>
          </cell>
          <cell r="H3048">
            <v>8.4600000000000009</v>
          </cell>
          <cell r="I3048">
            <v>9.06</v>
          </cell>
        </row>
        <row r="3049">
          <cell r="A3049">
            <v>114120</v>
          </cell>
          <cell r="B3049">
            <v>0</v>
          </cell>
          <cell r="C3049">
            <v>7.5</v>
          </cell>
          <cell r="D3049">
            <v>0</v>
          </cell>
          <cell r="E3049">
            <v>7.5</v>
          </cell>
          <cell r="F3049">
            <v>7.65</v>
          </cell>
          <cell r="G3049">
            <v>7.86</v>
          </cell>
          <cell r="H3049">
            <v>8.4600000000000009</v>
          </cell>
          <cell r="I3049">
            <v>9.06</v>
          </cell>
        </row>
        <row r="3050">
          <cell r="A3050">
            <v>114130</v>
          </cell>
          <cell r="B3050">
            <v>0</v>
          </cell>
          <cell r="C3050">
            <v>7.5</v>
          </cell>
          <cell r="D3050">
            <v>0</v>
          </cell>
          <cell r="E3050">
            <v>7.5</v>
          </cell>
          <cell r="F3050">
            <v>7.65</v>
          </cell>
          <cell r="G3050">
            <v>7.86</v>
          </cell>
          <cell r="H3050">
            <v>8.4600000000000009</v>
          </cell>
          <cell r="I3050">
            <v>9.06</v>
          </cell>
        </row>
        <row r="3051">
          <cell r="A3051">
            <v>114140</v>
          </cell>
          <cell r="B3051">
            <v>0</v>
          </cell>
          <cell r="C3051">
            <v>7.5</v>
          </cell>
          <cell r="D3051">
            <v>0</v>
          </cell>
          <cell r="E3051">
            <v>7.5</v>
          </cell>
          <cell r="F3051">
            <v>7.65</v>
          </cell>
          <cell r="G3051">
            <v>7.86</v>
          </cell>
          <cell r="H3051">
            <v>8.4600000000000009</v>
          </cell>
          <cell r="I3051">
            <v>9.06</v>
          </cell>
        </row>
        <row r="3052">
          <cell r="A3052">
            <v>114150</v>
          </cell>
          <cell r="B3052">
            <v>0</v>
          </cell>
          <cell r="C3052">
            <v>7.5</v>
          </cell>
          <cell r="D3052">
            <v>0</v>
          </cell>
          <cell r="E3052">
            <v>7.5</v>
          </cell>
          <cell r="F3052">
            <v>7.65</v>
          </cell>
          <cell r="G3052">
            <v>7.86</v>
          </cell>
          <cell r="H3052">
            <v>8.4600000000000009</v>
          </cell>
          <cell r="I3052">
            <v>9.06</v>
          </cell>
        </row>
        <row r="3053">
          <cell r="A3053">
            <v>114160</v>
          </cell>
          <cell r="B3053">
            <v>0</v>
          </cell>
          <cell r="C3053">
            <v>7.5</v>
          </cell>
          <cell r="D3053">
            <v>0</v>
          </cell>
          <cell r="E3053">
            <v>7.5</v>
          </cell>
          <cell r="F3053">
            <v>7.65</v>
          </cell>
          <cell r="G3053">
            <v>7.86</v>
          </cell>
          <cell r="H3053">
            <v>8.4600000000000009</v>
          </cell>
          <cell r="I3053">
            <v>9.06</v>
          </cell>
        </row>
        <row r="3054">
          <cell r="A3054">
            <v>114170</v>
          </cell>
          <cell r="B3054">
            <v>0</v>
          </cell>
          <cell r="C3054">
            <v>7.5</v>
          </cell>
          <cell r="D3054">
            <v>0</v>
          </cell>
          <cell r="E3054">
            <v>7.5</v>
          </cell>
          <cell r="F3054">
            <v>7.65</v>
          </cell>
          <cell r="G3054">
            <v>7.86</v>
          </cell>
          <cell r="H3054">
            <v>8.4600000000000009</v>
          </cell>
          <cell r="I3054">
            <v>9.06</v>
          </cell>
        </row>
        <row r="3055">
          <cell r="A3055">
            <v>114180</v>
          </cell>
          <cell r="B3055">
            <v>0</v>
          </cell>
          <cell r="C3055">
            <v>7.5</v>
          </cell>
          <cell r="D3055">
            <v>0</v>
          </cell>
          <cell r="E3055">
            <v>7.5</v>
          </cell>
          <cell r="F3055">
            <v>7.65</v>
          </cell>
          <cell r="G3055">
            <v>7.86</v>
          </cell>
          <cell r="H3055">
            <v>8.4600000000000009</v>
          </cell>
          <cell r="I3055">
            <v>9.06</v>
          </cell>
        </row>
        <row r="3056">
          <cell r="A3056">
            <v>114190</v>
          </cell>
          <cell r="B3056">
            <v>0</v>
          </cell>
          <cell r="C3056">
            <v>7.5</v>
          </cell>
          <cell r="D3056">
            <v>0</v>
          </cell>
          <cell r="E3056">
            <v>7.5</v>
          </cell>
          <cell r="F3056">
            <v>7.65</v>
          </cell>
          <cell r="G3056">
            <v>7.86</v>
          </cell>
          <cell r="H3056">
            <v>8.4600000000000009</v>
          </cell>
          <cell r="I3056">
            <v>9.06</v>
          </cell>
        </row>
        <row r="3057">
          <cell r="A3057">
            <v>114200</v>
          </cell>
          <cell r="B3057">
            <v>0</v>
          </cell>
          <cell r="C3057">
            <v>7.5</v>
          </cell>
          <cell r="D3057">
            <v>0</v>
          </cell>
          <cell r="E3057">
            <v>7.5</v>
          </cell>
          <cell r="F3057">
            <v>7.65</v>
          </cell>
          <cell r="G3057">
            <v>7.86</v>
          </cell>
          <cell r="H3057">
            <v>8.4600000000000009</v>
          </cell>
          <cell r="I3057">
            <v>9.06</v>
          </cell>
        </row>
        <row r="3058">
          <cell r="A3058">
            <v>114210</v>
          </cell>
          <cell r="B3058">
            <v>0</v>
          </cell>
          <cell r="C3058">
            <v>7.5</v>
          </cell>
          <cell r="D3058">
            <v>0</v>
          </cell>
          <cell r="E3058">
            <v>7.5</v>
          </cell>
          <cell r="F3058">
            <v>7.65</v>
          </cell>
          <cell r="G3058">
            <v>7.86</v>
          </cell>
          <cell r="H3058">
            <v>8.4600000000000009</v>
          </cell>
          <cell r="I3058">
            <v>9.06</v>
          </cell>
        </row>
        <row r="3059">
          <cell r="A3059">
            <v>114220</v>
          </cell>
          <cell r="B3059">
            <v>0</v>
          </cell>
          <cell r="C3059">
            <v>7.5</v>
          </cell>
          <cell r="D3059">
            <v>0</v>
          </cell>
          <cell r="E3059">
            <v>7.5</v>
          </cell>
          <cell r="F3059">
            <v>7.65</v>
          </cell>
          <cell r="G3059">
            <v>7.86</v>
          </cell>
          <cell r="H3059">
            <v>8.4600000000000009</v>
          </cell>
          <cell r="I3059">
            <v>9.06</v>
          </cell>
        </row>
        <row r="3060">
          <cell r="A3060">
            <v>114230</v>
          </cell>
          <cell r="B3060">
            <v>0</v>
          </cell>
          <cell r="C3060">
            <v>7.5</v>
          </cell>
          <cell r="D3060">
            <v>0</v>
          </cell>
          <cell r="E3060">
            <v>7.5</v>
          </cell>
          <cell r="F3060">
            <v>7.65</v>
          </cell>
          <cell r="G3060">
            <v>7.86</v>
          </cell>
          <cell r="H3060">
            <v>8.4600000000000009</v>
          </cell>
          <cell r="I3060">
            <v>9.06</v>
          </cell>
        </row>
        <row r="3061">
          <cell r="A3061">
            <v>114240</v>
          </cell>
          <cell r="B3061">
            <v>0</v>
          </cell>
          <cell r="C3061">
            <v>7.5</v>
          </cell>
          <cell r="D3061">
            <v>0</v>
          </cell>
          <cell r="E3061">
            <v>7.5</v>
          </cell>
          <cell r="F3061">
            <v>7.65</v>
          </cell>
          <cell r="G3061">
            <v>7.86</v>
          </cell>
          <cell r="H3061">
            <v>8.4600000000000009</v>
          </cell>
          <cell r="I3061">
            <v>9.06</v>
          </cell>
        </row>
        <row r="3062">
          <cell r="A3062">
            <v>114250</v>
          </cell>
          <cell r="B3062">
            <v>0</v>
          </cell>
          <cell r="C3062">
            <v>7.5</v>
          </cell>
          <cell r="D3062">
            <v>0</v>
          </cell>
          <cell r="E3062">
            <v>7.5</v>
          </cell>
          <cell r="F3062">
            <v>7.65</v>
          </cell>
          <cell r="G3062">
            <v>7.86</v>
          </cell>
          <cell r="H3062">
            <v>8.4600000000000009</v>
          </cell>
          <cell r="I3062">
            <v>9.06</v>
          </cell>
        </row>
        <row r="3063">
          <cell r="A3063">
            <v>114260</v>
          </cell>
          <cell r="B3063">
            <v>0</v>
          </cell>
          <cell r="C3063">
            <v>7.5</v>
          </cell>
          <cell r="D3063">
            <v>0</v>
          </cell>
          <cell r="E3063">
            <v>7.5</v>
          </cell>
          <cell r="F3063">
            <v>7.65</v>
          </cell>
          <cell r="G3063">
            <v>7.86</v>
          </cell>
          <cell r="H3063">
            <v>8.4600000000000009</v>
          </cell>
          <cell r="I3063">
            <v>9.06</v>
          </cell>
        </row>
        <row r="3064">
          <cell r="A3064">
            <v>114270</v>
          </cell>
          <cell r="B3064">
            <v>0</v>
          </cell>
          <cell r="C3064">
            <v>7.5</v>
          </cell>
          <cell r="D3064">
            <v>0</v>
          </cell>
          <cell r="E3064">
            <v>7.5</v>
          </cell>
          <cell r="F3064">
            <v>7.65</v>
          </cell>
          <cell r="G3064">
            <v>7.86</v>
          </cell>
          <cell r="H3064">
            <v>8.4600000000000009</v>
          </cell>
          <cell r="I3064">
            <v>9.06</v>
          </cell>
        </row>
        <row r="3065">
          <cell r="A3065">
            <v>114280</v>
          </cell>
          <cell r="B3065">
            <v>0</v>
          </cell>
          <cell r="C3065">
            <v>7.5</v>
          </cell>
          <cell r="D3065">
            <v>0</v>
          </cell>
          <cell r="E3065">
            <v>7.5</v>
          </cell>
          <cell r="F3065">
            <v>7.65</v>
          </cell>
          <cell r="G3065">
            <v>7.86</v>
          </cell>
          <cell r="H3065">
            <v>8.4600000000000009</v>
          </cell>
          <cell r="I3065">
            <v>9.06</v>
          </cell>
        </row>
        <row r="3066">
          <cell r="A3066">
            <v>114290</v>
          </cell>
          <cell r="B3066">
            <v>0</v>
          </cell>
          <cell r="C3066">
            <v>7.5</v>
          </cell>
          <cell r="D3066">
            <v>0</v>
          </cell>
          <cell r="E3066">
            <v>7.5</v>
          </cell>
          <cell r="F3066">
            <v>7.65</v>
          </cell>
          <cell r="G3066">
            <v>7.86</v>
          </cell>
          <cell r="H3066">
            <v>8.4600000000000009</v>
          </cell>
          <cell r="I3066">
            <v>9.06</v>
          </cell>
        </row>
        <row r="3067">
          <cell r="A3067">
            <v>114300</v>
          </cell>
          <cell r="B3067">
            <v>0</v>
          </cell>
          <cell r="C3067">
            <v>7.5</v>
          </cell>
          <cell r="D3067">
            <v>0</v>
          </cell>
          <cell r="E3067">
            <v>7.5</v>
          </cell>
          <cell r="F3067">
            <v>7.65</v>
          </cell>
          <cell r="G3067">
            <v>7.86</v>
          </cell>
          <cell r="H3067">
            <v>8.4600000000000009</v>
          </cell>
          <cell r="I3067">
            <v>9.06</v>
          </cell>
        </row>
        <row r="3068">
          <cell r="A3068">
            <v>114310</v>
          </cell>
          <cell r="B3068">
            <v>0</v>
          </cell>
          <cell r="C3068">
            <v>7.5</v>
          </cell>
          <cell r="D3068">
            <v>0</v>
          </cell>
          <cell r="E3068">
            <v>7.5</v>
          </cell>
          <cell r="F3068">
            <v>7.65</v>
          </cell>
          <cell r="G3068">
            <v>7.86</v>
          </cell>
          <cell r="H3068">
            <v>8.4600000000000009</v>
          </cell>
          <cell r="I3068">
            <v>9.06</v>
          </cell>
        </row>
        <row r="3069">
          <cell r="A3069">
            <v>114320</v>
          </cell>
          <cell r="B3069">
            <v>0</v>
          </cell>
          <cell r="C3069">
            <v>7.5</v>
          </cell>
          <cell r="D3069">
            <v>0</v>
          </cell>
          <cell r="E3069">
            <v>7.5</v>
          </cell>
          <cell r="F3069">
            <v>7.65</v>
          </cell>
          <cell r="G3069">
            <v>7.86</v>
          </cell>
          <cell r="H3069">
            <v>8.4600000000000009</v>
          </cell>
          <cell r="I3069">
            <v>9.06</v>
          </cell>
        </row>
        <row r="3070">
          <cell r="A3070">
            <v>114330</v>
          </cell>
          <cell r="B3070">
            <v>0</v>
          </cell>
          <cell r="C3070">
            <v>7.5</v>
          </cell>
          <cell r="D3070">
            <v>0</v>
          </cell>
          <cell r="E3070">
            <v>7.5</v>
          </cell>
          <cell r="F3070">
            <v>7.65</v>
          </cell>
          <cell r="G3070">
            <v>7.86</v>
          </cell>
          <cell r="H3070">
            <v>8.4600000000000009</v>
          </cell>
          <cell r="I3070">
            <v>9.06</v>
          </cell>
        </row>
        <row r="3071">
          <cell r="A3071">
            <v>114340</v>
          </cell>
          <cell r="B3071">
            <v>0</v>
          </cell>
          <cell r="C3071">
            <v>7.5</v>
          </cell>
          <cell r="D3071">
            <v>0</v>
          </cell>
          <cell r="E3071">
            <v>7.5</v>
          </cell>
          <cell r="F3071">
            <v>7.65</v>
          </cell>
          <cell r="G3071">
            <v>7.86</v>
          </cell>
          <cell r="H3071">
            <v>8.4600000000000009</v>
          </cell>
          <cell r="I3071">
            <v>9.06</v>
          </cell>
        </row>
        <row r="3072">
          <cell r="A3072">
            <v>114350</v>
          </cell>
          <cell r="B3072">
            <v>0</v>
          </cell>
          <cell r="C3072">
            <v>7.5</v>
          </cell>
          <cell r="D3072">
            <v>0</v>
          </cell>
          <cell r="E3072">
            <v>7.5</v>
          </cell>
          <cell r="F3072">
            <v>7.65</v>
          </cell>
          <cell r="G3072">
            <v>7.86</v>
          </cell>
          <cell r="H3072">
            <v>8.4600000000000009</v>
          </cell>
          <cell r="I3072">
            <v>9.06</v>
          </cell>
        </row>
        <row r="3073">
          <cell r="A3073">
            <v>114360</v>
          </cell>
          <cell r="B3073">
            <v>0</v>
          </cell>
          <cell r="C3073">
            <v>7.5</v>
          </cell>
          <cell r="D3073">
            <v>0</v>
          </cell>
          <cell r="E3073">
            <v>7.5</v>
          </cell>
          <cell r="F3073">
            <v>7.65</v>
          </cell>
          <cell r="G3073">
            <v>7.86</v>
          </cell>
          <cell r="H3073">
            <v>8.4600000000000009</v>
          </cell>
          <cell r="I3073">
            <v>9.06</v>
          </cell>
        </row>
        <row r="3074">
          <cell r="A3074">
            <v>114370</v>
          </cell>
          <cell r="B3074">
            <v>0</v>
          </cell>
          <cell r="C3074">
            <v>7.5</v>
          </cell>
          <cell r="D3074">
            <v>0</v>
          </cell>
          <cell r="E3074">
            <v>7.5</v>
          </cell>
          <cell r="F3074">
            <v>7.65</v>
          </cell>
          <cell r="G3074">
            <v>7.86</v>
          </cell>
          <cell r="H3074">
            <v>8.4600000000000009</v>
          </cell>
          <cell r="I3074">
            <v>9.06</v>
          </cell>
        </row>
        <row r="3075">
          <cell r="A3075">
            <v>114380</v>
          </cell>
          <cell r="B3075">
            <v>0</v>
          </cell>
          <cell r="C3075">
            <v>7.5</v>
          </cell>
          <cell r="D3075">
            <v>0</v>
          </cell>
          <cell r="E3075">
            <v>7.5</v>
          </cell>
          <cell r="F3075">
            <v>7.65</v>
          </cell>
          <cell r="G3075">
            <v>7.86</v>
          </cell>
          <cell r="H3075">
            <v>8.4600000000000009</v>
          </cell>
          <cell r="I3075">
            <v>9.06</v>
          </cell>
        </row>
        <row r="3076">
          <cell r="A3076">
            <v>114390</v>
          </cell>
          <cell r="B3076">
            <v>0</v>
          </cell>
          <cell r="C3076">
            <v>7.5</v>
          </cell>
          <cell r="D3076">
            <v>0</v>
          </cell>
          <cell r="E3076">
            <v>7.5</v>
          </cell>
          <cell r="F3076">
            <v>7.65</v>
          </cell>
          <cell r="G3076">
            <v>7.86</v>
          </cell>
          <cell r="H3076">
            <v>8.4600000000000009</v>
          </cell>
          <cell r="I3076">
            <v>9.06</v>
          </cell>
        </row>
        <row r="3077">
          <cell r="A3077">
            <v>114400</v>
          </cell>
          <cell r="B3077">
            <v>0</v>
          </cell>
          <cell r="C3077">
            <v>7.5</v>
          </cell>
          <cell r="D3077">
            <v>0</v>
          </cell>
          <cell r="E3077">
            <v>7.5</v>
          </cell>
          <cell r="F3077">
            <v>7.65</v>
          </cell>
          <cell r="G3077">
            <v>7.86</v>
          </cell>
          <cell r="H3077">
            <v>8.4600000000000009</v>
          </cell>
          <cell r="I3077">
            <v>9.06</v>
          </cell>
        </row>
        <row r="3078">
          <cell r="A3078">
            <v>114410</v>
          </cell>
          <cell r="B3078">
            <v>0</v>
          </cell>
          <cell r="C3078">
            <v>7.5</v>
          </cell>
          <cell r="D3078">
            <v>0</v>
          </cell>
          <cell r="E3078">
            <v>7.5</v>
          </cell>
          <cell r="F3078">
            <v>7.65</v>
          </cell>
          <cell r="G3078">
            <v>7.86</v>
          </cell>
          <cell r="H3078">
            <v>8.4600000000000009</v>
          </cell>
          <cell r="I3078">
            <v>9.06</v>
          </cell>
        </row>
        <row r="3079">
          <cell r="A3079">
            <v>114420</v>
          </cell>
          <cell r="B3079">
            <v>0</v>
          </cell>
          <cell r="C3079">
            <v>7.5</v>
          </cell>
          <cell r="D3079">
            <v>0</v>
          </cell>
          <cell r="E3079">
            <v>7.5</v>
          </cell>
          <cell r="F3079">
            <v>7.65</v>
          </cell>
          <cell r="G3079">
            <v>7.86</v>
          </cell>
          <cell r="H3079">
            <v>8.4600000000000009</v>
          </cell>
          <cell r="I3079">
            <v>9.06</v>
          </cell>
        </row>
        <row r="3080">
          <cell r="A3080">
            <v>114430</v>
          </cell>
          <cell r="B3080">
            <v>0</v>
          </cell>
          <cell r="C3080">
            <v>7.5</v>
          </cell>
          <cell r="D3080">
            <v>0</v>
          </cell>
          <cell r="E3080">
            <v>7.5</v>
          </cell>
          <cell r="F3080">
            <v>7.65</v>
          </cell>
          <cell r="G3080">
            <v>7.86</v>
          </cell>
          <cell r="H3080">
            <v>8.4600000000000009</v>
          </cell>
          <cell r="I3080">
            <v>9.06</v>
          </cell>
        </row>
        <row r="3081">
          <cell r="A3081">
            <v>114440</v>
          </cell>
          <cell r="B3081">
            <v>0</v>
          </cell>
          <cell r="C3081">
            <v>7.5</v>
          </cell>
          <cell r="D3081">
            <v>0</v>
          </cell>
          <cell r="E3081">
            <v>7.5</v>
          </cell>
          <cell r="F3081">
            <v>7.65</v>
          </cell>
          <cell r="G3081">
            <v>7.86</v>
          </cell>
          <cell r="H3081">
            <v>8.4600000000000009</v>
          </cell>
          <cell r="I3081">
            <v>9.06</v>
          </cell>
        </row>
        <row r="3082">
          <cell r="A3082">
            <v>114450</v>
          </cell>
          <cell r="B3082">
            <v>0</v>
          </cell>
          <cell r="C3082">
            <v>7.5</v>
          </cell>
          <cell r="D3082">
            <v>0</v>
          </cell>
          <cell r="E3082">
            <v>7.5</v>
          </cell>
          <cell r="F3082">
            <v>7.65</v>
          </cell>
          <cell r="G3082">
            <v>7.86</v>
          </cell>
          <cell r="H3082">
            <v>8.4600000000000009</v>
          </cell>
          <cell r="I3082">
            <v>9.06</v>
          </cell>
        </row>
        <row r="3083">
          <cell r="A3083">
            <v>114460</v>
          </cell>
          <cell r="B3083">
            <v>0</v>
          </cell>
          <cell r="C3083">
            <v>7.5</v>
          </cell>
          <cell r="D3083">
            <v>0</v>
          </cell>
          <cell r="E3083">
            <v>7.5</v>
          </cell>
          <cell r="F3083">
            <v>7.65</v>
          </cell>
          <cell r="G3083">
            <v>7.86</v>
          </cell>
          <cell r="H3083">
            <v>8.4600000000000009</v>
          </cell>
          <cell r="I3083">
            <v>9.06</v>
          </cell>
        </row>
        <row r="3084">
          <cell r="A3084">
            <v>114470</v>
          </cell>
          <cell r="B3084">
            <v>0</v>
          </cell>
          <cell r="C3084">
            <v>7.5</v>
          </cell>
          <cell r="D3084">
            <v>0</v>
          </cell>
          <cell r="E3084">
            <v>7.5</v>
          </cell>
          <cell r="F3084">
            <v>7.65</v>
          </cell>
          <cell r="G3084">
            <v>7.86</v>
          </cell>
          <cell r="H3084">
            <v>8.4600000000000009</v>
          </cell>
          <cell r="I3084">
            <v>9.06</v>
          </cell>
        </row>
        <row r="3085">
          <cell r="A3085">
            <v>114480</v>
          </cell>
          <cell r="B3085">
            <v>0</v>
          </cell>
          <cell r="C3085">
            <v>7.5</v>
          </cell>
          <cell r="D3085">
            <v>0</v>
          </cell>
          <cell r="E3085">
            <v>7.5</v>
          </cell>
          <cell r="F3085">
            <v>7.65</v>
          </cell>
          <cell r="G3085">
            <v>7.86</v>
          </cell>
          <cell r="H3085">
            <v>8.4600000000000009</v>
          </cell>
          <cell r="I3085">
            <v>9.06</v>
          </cell>
        </row>
        <row r="3086">
          <cell r="A3086">
            <v>114490</v>
          </cell>
          <cell r="B3086">
            <v>0</v>
          </cell>
          <cell r="C3086">
            <v>7.5</v>
          </cell>
          <cell r="D3086">
            <v>0</v>
          </cell>
          <cell r="E3086">
            <v>7.5</v>
          </cell>
          <cell r="F3086">
            <v>7.65</v>
          </cell>
          <cell r="G3086">
            <v>7.86</v>
          </cell>
          <cell r="H3086">
            <v>8.4600000000000009</v>
          </cell>
          <cell r="I3086">
            <v>9.06</v>
          </cell>
        </row>
        <row r="3087">
          <cell r="A3087">
            <v>114500</v>
          </cell>
          <cell r="B3087">
            <v>0</v>
          </cell>
          <cell r="C3087">
            <v>7.5</v>
          </cell>
          <cell r="D3087">
            <v>0</v>
          </cell>
          <cell r="E3087">
            <v>7.5</v>
          </cell>
          <cell r="F3087">
            <v>7.65</v>
          </cell>
          <cell r="G3087">
            <v>7.86</v>
          </cell>
          <cell r="H3087">
            <v>8.4600000000000009</v>
          </cell>
          <cell r="I3087">
            <v>9.06</v>
          </cell>
        </row>
        <row r="3088">
          <cell r="A3088">
            <v>114510</v>
          </cell>
          <cell r="B3088">
            <v>0</v>
          </cell>
          <cell r="C3088">
            <v>7.5</v>
          </cell>
          <cell r="D3088">
            <v>0</v>
          </cell>
          <cell r="E3088">
            <v>7.5</v>
          </cell>
          <cell r="F3088">
            <v>7.65</v>
          </cell>
          <cell r="G3088">
            <v>7.86</v>
          </cell>
          <cell r="H3088">
            <v>8.4600000000000009</v>
          </cell>
          <cell r="I3088">
            <v>9.06</v>
          </cell>
        </row>
        <row r="3089">
          <cell r="A3089">
            <v>114520</v>
          </cell>
          <cell r="B3089">
            <v>0</v>
          </cell>
          <cell r="C3089">
            <v>7.5</v>
          </cell>
          <cell r="D3089">
            <v>0</v>
          </cell>
          <cell r="E3089">
            <v>7.5</v>
          </cell>
          <cell r="F3089">
            <v>7.65</v>
          </cell>
          <cell r="G3089">
            <v>7.86</v>
          </cell>
          <cell r="H3089">
            <v>8.4600000000000009</v>
          </cell>
          <cell r="I3089">
            <v>9.06</v>
          </cell>
        </row>
        <row r="3090">
          <cell r="A3090">
            <v>114530</v>
          </cell>
          <cell r="B3090">
            <v>0</v>
          </cell>
          <cell r="C3090">
            <v>7.5</v>
          </cell>
          <cell r="D3090">
            <v>0</v>
          </cell>
          <cell r="E3090">
            <v>7.5</v>
          </cell>
          <cell r="F3090">
            <v>7.65</v>
          </cell>
          <cell r="G3090">
            <v>7.86</v>
          </cell>
          <cell r="H3090">
            <v>8.4600000000000009</v>
          </cell>
          <cell r="I3090">
            <v>9.06</v>
          </cell>
        </row>
        <row r="3091">
          <cell r="A3091">
            <v>114540</v>
          </cell>
          <cell r="B3091">
            <v>0</v>
          </cell>
          <cell r="C3091">
            <v>7.5</v>
          </cell>
          <cell r="D3091">
            <v>0</v>
          </cell>
          <cell r="E3091">
            <v>7.5</v>
          </cell>
          <cell r="F3091">
            <v>7.65</v>
          </cell>
          <cell r="G3091">
            <v>7.86</v>
          </cell>
          <cell r="H3091">
            <v>8.4600000000000009</v>
          </cell>
          <cell r="I3091">
            <v>9.06</v>
          </cell>
        </row>
        <row r="3092">
          <cell r="A3092">
            <v>114550</v>
          </cell>
          <cell r="B3092">
            <v>0</v>
          </cell>
          <cell r="C3092">
            <v>7.5</v>
          </cell>
          <cell r="D3092">
            <v>0</v>
          </cell>
          <cell r="E3092">
            <v>7.5</v>
          </cell>
          <cell r="F3092">
            <v>7.65</v>
          </cell>
          <cell r="G3092">
            <v>7.86</v>
          </cell>
          <cell r="H3092">
            <v>8.4600000000000009</v>
          </cell>
          <cell r="I3092">
            <v>9.06</v>
          </cell>
        </row>
        <row r="3093">
          <cell r="A3093">
            <v>114560</v>
          </cell>
          <cell r="B3093">
            <v>0</v>
          </cell>
          <cell r="C3093">
            <v>7.5</v>
          </cell>
          <cell r="D3093">
            <v>0</v>
          </cell>
          <cell r="E3093">
            <v>7.5</v>
          </cell>
          <cell r="F3093">
            <v>7.65</v>
          </cell>
          <cell r="G3093">
            <v>7.86</v>
          </cell>
          <cell r="H3093">
            <v>8.4600000000000009</v>
          </cell>
          <cell r="I3093">
            <v>9.06</v>
          </cell>
        </row>
        <row r="3094">
          <cell r="A3094">
            <v>114570</v>
          </cell>
          <cell r="B3094">
            <v>0</v>
          </cell>
          <cell r="C3094">
            <v>7.5</v>
          </cell>
          <cell r="D3094">
            <v>0</v>
          </cell>
          <cell r="E3094">
            <v>7.5</v>
          </cell>
          <cell r="F3094">
            <v>7.65</v>
          </cell>
          <cell r="G3094">
            <v>7.86</v>
          </cell>
          <cell r="H3094">
            <v>8.4600000000000009</v>
          </cell>
          <cell r="I3094">
            <v>9.06</v>
          </cell>
        </row>
        <row r="3095">
          <cell r="A3095">
            <v>114580</v>
          </cell>
          <cell r="B3095">
            <v>0</v>
          </cell>
          <cell r="C3095">
            <v>7.5</v>
          </cell>
          <cell r="D3095">
            <v>0</v>
          </cell>
          <cell r="E3095">
            <v>7.5</v>
          </cell>
          <cell r="F3095">
            <v>7.65</v>
          </cell>
          <cell r="G3095">
            <v>7.86</v>
          </cell>
          <cell r="H3095">
            <v>8.4600000000000009</v>
          </cell>
          <cell r="I3095">
            <v>9.06</v>
          </cell>
        </row>
        <row r="3096">
          <cell r="A3096">
            <v>114590</v>
          </cell>
          <cell r="B3096">
            <v>0</v>
          </cell>
          <cell r="C3096">
            <v>7.5</v>
          </cell>
          <cell r="D3096">
            <v>0</v>
          </cell>
          <cell r="E3096">
            <v>7.5</v>
          </cell>
          <cell r="F3096">
            <v>7.65</v>
          </cell>
          <cell r="G3096">
            <v>7.86</v>
          </cell>
          <cell r="H3096">
            <v>8.4600000000000009</v>
          </cell>
          <cell r="I3096">
            <v>9.06</v>
          </cell>
        </row>
        <row r="3097">
          <cell r="A3097">
            <v>114600</v>
          </cell>
          <cell r="B3097">
            <v>0</v>
          </cell>
          <cell r="C3097">
            <v>7.5</v>
          </cell>
          <cell r="D3097">
            <v>0</v>
          </cell>
          <cell r="E3097">
            <v>7.5</v>
          </cell>
          <cell r="F3097">
            <v>7.65</v>
          </cell>
          <cell r="G3097">
            <v>7.86</v>
          </cell>
          <cell r="H3097">
            <v>8.4600000000000009</v>
          </cell>
          <cell r="I3097">
            <v>9.06</v>
          </cell>
        </row>
        <row r="3098">
          <cell r="A3098">
            <v>114610</v>
          </cell>
          <cell r="B3098">
            <v>0</v>
          </cell>
          <cell r="C3098">
            <v>7.5</v>
          </cell>
          <cell r="D3098">
            <v>0</v>
          </cell>
          <cell r="E3098">
            <v>7.5</v>
          </cell>
          <cell r="F3098">
            <v>7.65</v>
          </cell>
          <cell r="G3098">
            <v>7.86</v>
          </cell>
          <cell r="H3098">
            <v>8.4600000000000009</v>
          </cell>
          <cell r="I3098">
            <v>9.06</v>
          </cell>
        </row>
        <row r="3099">
          <cell r="A3099">
            <v>114620</v>
          </cell>
          <cell r="B3099">
            <v>0</v>
          </cell>
          <cell r="C3099">
            <v>7.5</v>
          </cell>
          <cell r="D3099">
            <v>0</v>
          </cell>
          <cell r="E3099">
            <v>7.5</v>
          </cell>
          <cell r="F3099">
            <v>7.65</v>
          </cell>
          <cell r="G3099">
            <v>7.86</v>
          </cell>
          <cell r="H3099">
            <v>8.4600000000000009</v>
          </cell>
          <cell r="I3099">
            <v>9.06</v>
          </cell>
        </row>
        <row r="3100">
          <cell r="A3100">
            <v>114630</v>
          </cell>
          <cell r="B3100">
            <v>0</v>
          </cell>
          <cell r="C3100">
            <v>7.5</v>
          </cell>
          <cell r="D3100">
            <v>0</v>
          </cell>
          <cell r="E3100">
            <v>7.5</v>
          </cell>
          <cell r="F3100">
            <v>7.65</v>
          </cell>
          <cell r="G3100">
            <v>7.86</v>
          </cell>
          <cell r="H3100">
            <v>8.4600000000000009</v>
          </cell>
          <cell r="I3100">
            <v>9.06</v>
          </cell>
        </row>
        <row r="3101">
          <cell r="A3101">
            <v>114640</v>
          </cell>
          <cell r="B3101">
            <v>0</v>
          </cell>
          <cell r="C3101">
            <v>7.5</v>
          </cell>
          <cell r="D3101">
            <v>0</v>
          </cell>
          <cell r="E3101">
            <v>7.5</v>
          </cell>
          <cell r="F3101">
            <v>7.65</v>
          </cell>
          <cell r="G3101">
            <v>7.86</v>
          </cell>
          <cell r="H3101">
            <v>8.4600000000000009</v>
          </cell>
          <cell r="I3101">
            <v>9.06</v>
          </cell>
        </row>
        <row r="3102">
          <cell r="A3102">
            <v>114650</v>
          </cell>
          <cell r="B3102">
            <v>0</v>
          </cell>
          <cell r="C3102">
            <v>7.5</v>
          </cell>
          <cell r="D3102">
            <v>0</v>
          </cell>
          <cell r="E3102">
            <v>7.5</v>
          </cell>
          <cell r="F3102">
            <v>7.65</v>
          </cell>
          <cell r="G3102">
            <v>7.86</v>
          </cell>
          <cell r="H3102">
            <v>8.4600000000000009</v>
          </cell>
          <cell r="I3102">
            <v>9.06</v>
          </cell>
        </row>
        <row r="3103">
          <cell r="A3103">
            <v>114660</v>
          </cell>
          <cell r="B3103">
            <v>0</v>
          </cell>
          <cell r="C3103">
            <v>7.5</v>
          </cell>
          <cell r="D3103">
            <v>0</v>
          </cell>
          <cell r="E3103">
            <v>7.5</v>
          </cell>
          <cell r="F3103">
            <v>7.65</v>
          </cell>
          <cell r="G3103">
            <v>7.86</v>
          </cell>
          <cell r="H3103">
            <v>8.4600000000000009</v>
          </cell>
          <cell r="I3103">
            <v>9.06</v>
          </cell>
        </row>
        <row r="3104">
          <cell r="A3104">
            <v>114670</v>
          </cell>
          <cell r="B3104">
            <v>0</v>
          </cell>
          <cell r="C3104">
            <v>7.5</v>
          </cell>
          <cell r="D3104">
            <v>0</v>
          </cell>
          <cell r="E3104">
            <v>7.5</v>
          </cell>
          <cell r="F3104">
            <v>7.65</v>
          </cell>
          <cell r="G3104">
            <v>7.86</v>
          </cell>
          <cell r="H3104">
            <v>8.4600000000000009</v>
          </cell>
          <cell r="I3104">
            <v>9.06</v>
          </cell>
        </row>
        <row r="3105">
          <cell r="A3105">
            <v>114680</v>
          </cell>
          <cell r="B3105">
            <v>0</v>
          </cell>
          <cell r="C3105">
            <v>7.5</v>
          </cell>
          <cell r="D3105">
            <v>0</v>
          </cell>
          <cell r="E3105">
            <v>7.5</v>
          </cell>
          <cell r="F3105">
            <v>7.65</v>
          </cell>
          <cell r="G3105">
            <v>7.86</v>
          </cell>
          <cell r="H3105">
            <v>8.4600000000000009</v>
          </cell>
          <cell r="I3105">
            <v>9.06</v>
          </cell>
        </row>
        <row r="3106">
          <cell r="A3106">
            <v>114690</v>
          </cell>
          <cell r="B3106">
            <v>0</v>
          </cell>
          <cell r="C3106">
            <v>7.5</v>
          </cell>
          <cell r="D3106">
            <v>0</v>
          </cell>
          <cell r="E3106">
            <v>7.5</v>
          </cell>
          <cell r="F3106">
            <v>7.65</v>
          </cell>
          <cell r="G3106">
            <v>7.86</v>
          </cell>
          <cell r="H3106">
            <v>8.4600000000000009</v>
          </cell>
          <cell r="I3106">
            <v>9.06</v>
          </cell>
        </row>
        <row r="3107">
          <cell r="A3107">
            <v>114700</v>
          </cell>
          <cell r="B3107">
            <v>0</v>
          </cell>
          <cell r="C3107">
            <v>7.5</v>
          </cell>
          <cell r="D3107">
            <v>0</v>
          </cell>
          <cell r="E3107">
            <v>7.5</v>
          </cell>
          <cell r="F3107">
            <v>7.65</v>
          </cell>
          <cell r="G3107">
            <v>7.86</v>
          </cell>
          <cell r="H3107">
            <v>8.4600000000000009</v>
          </cell>
          <cell r="I3107">
            <v>9.06</v>
          </cell>
        </row>
        <row r="3108">
          <cell r="A3108">
            <v>114710</v>
          </cell>
          <cell r="B3108">
            <v>0</v>
          </cell>
          <cell r="C3108">
            <v>7.5</v>
          </cell>
          <cell r="D3108">
            <v>0</v>
          </cell>
          <cell r="E3108">
            <v>7.5</v>
          </cell>
          <cell r="F3108">
            <v>7.65</v>
          </cell>
          <cell r="G3108">
            <v>7.86</v>
          </cell>
          <cell r="H3108">
            <v>8.4600000000000009</v>
          </cell>
          <cell r="I3108">
            <v>9.06</v>
          </cell>
        </row>
        <row r="3109">
          <cell r="A3109">
            <v>114720</v>
          </cell>
          <cell r="B3109">
            <v>0</v>
          </cell>
          <cell r="C3109">
            <v>7.5</v>
          </cell>
          <cell r="D3109">
            <v>0</v>
          </cell>
          <cell r="E3109">
            <v>7.5</v>
          </cell>
          <cell r="F3109">
            <v>7.65</v>
          </cell>
          <cell r="G3109">
            <v>7.86</v>
          </cell>
          <cell r="H3109">
            <v>8.4600000000000009</v>
          </cell>
          <cell r="I3109">
            <v>9.06</v>
          </cell>
        </row>
        <row r="3110">
          <cell r="A3110">
            <v>114730</v>
          </cell>
          <cell r="B3110">
            <v>0</v>
          </cell>
          <cell r="C3110">
            <v>7.5</v>
          </cell>
          <cell r="D3110">
            <v>0</v>
          </cell>
          <cell r="E3110">
            <v>7.5</v>
          </cell>
          <cell r="F3110">
            <v>7.65</v>
          </cell>
          <cell r="G3110">
            <v>7.86</v>
          </cell>
          <cell r="H3110">
            <v>8.4600000000000009</v>
          </cell>
          <cell r="I3110">
            <v>9.06</v>
          </cell>
        </row>
        <row r="3111">
          <cell r="A3111">
            <v>114740</v>
          </cell>
          <cell r="B3111">
            <v>0</v>
          </cell>
          <cell r="C3111">
            <v>7.5</v>
          </cell>
          <cell r="D3111">
            <v>0</v>
          </cell>
          <cell r="E3111">
            <v>7.5</v>
          </cell>
          <cell r="F3111">
            <v>7.65</v>
          </cell>
          <cell r="G3111">
            <v>7.86</v>
          </cell>
          <cell r="H3111">
            <v>8.4600000000000009</v>
          </cell>
          <cell r="I3111">
            <v>9.06</v>
          </cell>
        </row>
        <row r="3112">
          <cell r="A3112">
            <v>114750</v>
          </cell>
          <cell r="B3112">
            <v>0</v>
          </cell>
          <cell r="C3112">
            <v>7.5</v>
          </cell>
          <cell r="D3112">
            <v>0</v>
          </cell>
          <cell r="E3112">
            <v>7.5</v>
          </cell>
          <cell r="F3112">
            <v>7.65</v>
          </cell>
          <cell r="G3112">
            <v>7.86</v>
          </cell>
          <cell r="H3112">
            <v>8.4600000000000009</v>
          </cell>
          <cell r="I3112">
            <v>9.06</v>
          </cell>
        </row>
        <row r="3113">
          <cell r="A3113">
            <v>114760</v>
          </cell>
          <cell r="B3113">
            <v>0</v>
          </cell>
          <cell r="C3113">
            <v>7.5</v>
          </cell>
          <cell r="D3113">
            <v>0</v>
          </cell>
          <cell r="E3113">
            <v>7.5</v>
          </cell>
          <cell r="F3113">
            <v>7.65</v>
          </cell>
          <cell r="G3113">
            <v>7.86</v>
          </cell>
          <cell r="H3113">
            <v>8.4600000000000009</v>
          </cell>
          <cell r="I3113">
            <v>9.06</v>
          </cell>
        </row>
        <row r="3114">
          <cell r="A3114">
            <v>114770</v>
          </cell>
          <cell r="B3114">
            <v>0</v>
          </cell>
          <cell r="C3114">
            <v>7.5</v>
          </cell>
          <cell r="D3114">
            <v>0</v>
          </cell>
          <cell r="E3114">
            <v>7.5</v>
          </cell>
          <cell r="F3114">
            <v>7.65</v>
          </cell>
          <cell r="G3114">
            <v>7.86</v>
          </cell>
          <cell r="H3114">
            <v>8.4600000000000009</v>
          </cell>
          <cell r="I3114">
            <v>9.06</v>
          </cell>
        </row>
        <row r="3115">
          <cell r="A3115">
            <v>114780</v>
          </cell>
          <cell r="B3115">
            <v>0</v>
          </cell>
          <cell r="C3115">
            <v>7.5</v>
          </cell>
          <cell r="D3115">
            <v>0</v>
          </cell>
          <cell r="E3115">
            <v>7.5</v>
          </cell>
          <cell r="F3115">
            <v>7.65</v>
          </cell>
          <cell r="G3115">
            <v>7.86</v>
          </cell>
          <cell r="H3115">
            <v>8.4600000000000009</v>
          </cell>
          <cell r="I3115">
            <v>9.06</v>
          </cell>
        </row>
        <row r="3116">
          <cell r="A3116">
            <v>114790</v>
          </cell>
          <cell r="B3116">
            <v>0</v>
          </cell>
          <cell r="C3116">
            <v>7.5</v>
          </cell>
          <cell r="D3116">
            <v>0</v>
          </cell>
          <cell r="E3116">
            <v>7.5</v>
          </cell>
          <cell r="F3116">
            <v>7.65</v>
          </cell>
          <cell r="G3116">
            <v>7.86</v>
          </cell>
          <cell r="H3116">
            <v>8.4600000000000009</v>
          </cell>
          <cell r="I3116">
            <v>9.06</v>
          </cell>
        </row>
        <row r="3117">
          <cell r="A3117">
            <v>114800</v>
          </cell>
          <cell r="B3117">
            <v>0</v>
          </cell>
          <cell r="C3117">
            <v>7.5</v>
          </cell>
          <cell r="D3117">
            <v>0</v>
          </cell>
          <cell r="E3117">
            <v>7.5</v>
          </cell>
          <cell r="F3117">
            <v>7.65</v>
          </cell>
          <cell r="G3117">
            <v>7.86</v>
          </cell>
          <cell r="H3117">
            <v>8.4600000000000009</v>
          </cell>
          <cell r="I3117">
            <v>9.06</v>
          </cell>
        </row>
        <row r="3118">
          <cell r="A3118">
            <v>114810</v>
          </cell>
          <cell r="B3118">
            <v>0</v>
          </cell>
          <cell r="C3118">
            <v>7.5</v>
          </cell>
          <cell r="D3118">
            <v>0</v>
          </cell>
          <cell r="E3118">
            <v>7.5</v>
          </cell>
          <cell r="F3118">
            <v>7.65</v>
          </cell>
          <cell r="G3118">
            <v>7.86</v>
          </cell>
          <cell r="H3118">
            <v>8.4600000000000009</v>
          </cell>
          <cell r="I3118">
            <v>9.06</v>
          </cell>
        </row>
        <row r="3119">
          <cell r="A3119">
            <v>114820</v>
          </cell>
          <cell r="B3119">
            <v>0</v>
          </cell>
          <cell r="C3119">
            <v>7.5</v>
          </cell>
          <cell r="D3119">
            <v>0</v>
          </cell>
          <cell r="E3119">
            <v>7.5</v>
          </cell>
          <cell r="F3119">
            <v>7.65</v>
          </cell>
          <cell r="G3119">
            <v>7.86</v>
          </cell>
          <cell r="H3119">
            <v>8.4600000000000009</v>
          </cell>
          <cell r="I3119">
            <v>9.06</v>
          </cell>
        </row>
        <row r="3120">
          <cell r="A3120">
            <v>114830</v>
          </cell>
          <cell r="B3120">
            <v>0</v>
          </cell>
          <cell r="C3120">
            <v>7.5</v>
          </cell>
          <cell r="D3120">
            <v>0</v>
          </cell>
          <cell r="E3120">
            <v>7.5</v>
          </cell>
          <cell r="F3120">
            <v>7.65</v>
          </cell>
          <cell r="G3120">
            <v>7.86</v>
          </cell>
          <cell r="H3120">
            <v>8.4600000000000009</v>
          </cell>
          <cell r="I3120">
            <v>9.06</v>
          </cell>
        </row>
        <row r="3121">
          <cell r="A3121">
            <v>114840</v>
          </cell>
          <cell r="B3121">
            <v>0</v>
          </cell>
          <cell r="C3121">
            <v>7.5</v>
          </cell>
          <cell r="D3121">
            <v>0</v>
          </cell>
          <cell r="E3121">
            <v>7.5</v>
          </cell>
          <cell r="F3121">
            <v>7.65</v>
          </cell>
          <cell r="G3121">
            <v>7.86</v>
          </cell>
          <cell r="H3121">
            <v>8.4600000000000009</v>
          </cell>
          <cell r="I3121">
            <v>9.06</v>
          </cell>
        </row>
        <row r="3122">
          <cell r="A3122">
            <v>114850</v>
          </cell>
          <cell r="B3122">
            <v>0</v>
          </cell>
          <cell r="C3122">
            <v>7.5</v>
          </cell>
          <cell r="D3122">
            <v>0</v>
          </cell>
          <cell r="E3122">
            <v>7.5</v>
          </cell>
          <cell r="F3122">
            <v>7.65</v>
          </cell>
          <cell r="G3122">
            <v>7.86</v>
          </cell>
          <cell r="H3122">
            <v>8.4600000000000009</v>
          </cell>
          <cell r="I3122">
            <v>9.06</v>
          </cell>
        </row>
        <row r="3123">
          <cell r="A3123">
            <v>114860</v>
          </cell>
          <cell r="B3123">
            <v>0</v>
          </cell>
          <cell r="C3123">
            <v>7.5</v>
          </cell>
          <cell r="D3123">
            <v>0</v>
          </cell>
          <cell r="E3123">
            <v>7.5</v>
          </cell>
          <cell r="F3123">
            <v>7.65</v>
          </cell>
          <cell r="G3123">
            <v>7.86</v>
          </cell>
          <cell r="H3123">
            <v>8.4600000000000009</v>
          </cell>
          <cell r="I3123">
            <v>9.06</v>
          </cell>
        </row>
        <row r="3124">
          <cell r="A3124">
            <v>114870</v>
          </cell>
          <cell r="B3124">
            <v>0</v>
          </cell>
          <cell r="C3124">
            <v>7.5</v>
          </cell>
          <cell r="D3124">
            <v>0</v>
          </cell>
          <cell r="E3124">
            <v>7.5</v>
          </cell>
          <cell r="F3124">
            <v>7.65</v>
          </cell>
          <cell r="G3124">
            <v>7.86</v>
          </cell>
          <cell r="H3124">
            <v>8.4600000000000009</v>
          </cell>
          <cell r="I3124">
            <v>9.06</v>
          </cell>
        </row>
        <row r="3125">
          <cell r="A3125">
            <v>114880</v>
          </cell>
          <cell r="B3125">
            <v>0</v>
          </cell>
          <cell r="C3125">
            <v>7.5</v>
          </cell>
          <cell r="D3125">
            <v>0</v>
          </cell>
          <cell r="E3125">
            <v>7.5</v>
          </cell>
          <cell r="F3125">
            <v>7.65</v>
          </cell>
          <cell r="G3125">
            <v>7.86</v>
          </cell>
          <cell r="H3125">
            <v>8.4600000000000009</v>
          </cell>
          <cell r="I3125">
            <v>9.06</v>
          </cell>
        </row>
        <row r="3126">
          <cell r="A3126">
            <v>114890</v>
          </cell>
          <cell r="B3126">
            <v>0</v>
          </cell>
          <cell r="C3126">
            <v>7.5</v>
          </cell>
          <cell r="D3126">
            <v>0</v>
          </cell>
          <cell r="E3126">
            <v>7.5</v>
          </cell>
          <cell r="F3126">
            <v>7.65</v>
          </cell>
          <cell r="G3126">
            <v>7.86</v>
          </cell>
          <cell r="H3126">
            <v>8.4600000000000009</v>
          </cell>
          <cell r="I3126">
            <v>9.06</v>
          </cell>
        </row>
        <row r="3127">
          <cell r="A3127">
            <v>114900</v>
          </cell>
          <cell r="B3127">
            <v>0</v>
          </cell>
          <cell r="C3127">
            <v>7.5</v>
          </cell>
          <cell r="D3127">
            <v>0</v>
          </cell>
          <cell r="E3127">
            <v>7.5</v>
          </cell>
          <cell r="F3127">
            <v>7.65</v>
          </cell>
          <cell r="G3127">
            <v>7.86</v>
          </cell>
          <cell r="H3127">
            <v>8.4600000000000009</v>
          </cell>
          <cell r="I3127">
            <v>9.06</v>
          </cell>
        </row>
        <row r="3128">
          <cell r="A3128">
            <v>114910</v>
          </cell>
          <cell r="B3128">
            <v>0</v>
          </cell>
          <cell r="C3128">
            <v>7.5</v>
          </cell>
          <cell r="D3128">
            <v>0</v>
          </cell>
          <cell r="E3128">
            <v>7.5</v>
          </cell>
          <cell r="F3128">
            <v>7.65</v>
          </cell>
          <cell r="G3128">
            <v>7.86</v>
          </cell>
          <cell r="H3128">
            <v>8.4600000000000009</v>
          </cell>
          <cell r="I3128">
            <v>9.06</v>
          </cell>
        </row>
        <row r="3129">
          <cell r="A3129">
            <v>114920</v>
          </cell>
          <cell r="B3129">
            <v>0</v>
          </cell>
          <cell r="C3129">
            <v>7.5</v>
          </cell>
          <cell r="D3129">
            <v>0</v>
          </cell>
          <cell r="E3129">
            <v>7.5</v>
          </cell>
          <cell r="F3129">
            <v>7.65</v>
          </cell>
          <cell r="G3129">
            <v>7.86</v>
          </cell>
          <cell r="H3129">
            <v>8.4600000000000009</v>
          </cell>
          <cell r="I3129">
            <v>9.06</v>
          </cell>
        </row>
        <row r="3130">
          <cell r="A3130">
            <v>114930</v>
          </cell>
          <cell r="B3130">
            <v>0</v>
          </cell>
          <cell r="C3130">
            <v>7.5</v>
          </cell>
          <cell r="D3130">
            <v>0</v>
          </cell>
          <cell r="E3130">
            <v>7.5</v>
          </cell>
          <cell r="F3130">
            <v>7.65</v>
          </cell>
          <cell r="G3130">
            <v>7.86</v>
          </cell>
          <cell r="H3130">
            <v>8.4600000000000009</v>
          </cell>
          <cell r="I3130">
            <v>9.06</v>
          </cell>
        </row>
        <row r="3131">
          <cell r="A3131">
            <v>114940</v>
          </cell>
          <cell r="B3131">
            <v>0</v>
          </cell>
          <cell r="C3131">
            <v>7.5</v>
          </cell>
          <cell r="D3131">
            <v>0</v>
          </cell>
          <cell r="E3131">
            <v>7.5</v>
          </cell>
          <cell r="F3131">
            <v>7.65</v>
          </cell>
          <cell r="G3131">
            <v>7.86</v>
          </cell>
          <cell r="H3131">
            <v>8.4600000000000009</v>
          </cell>
          <cell r="I3131">
            <v>9.06</v>
          </cell>
        </row>
        <row r="3132">
          <cell r="A3132">
            <v>114950</v>
          </cell>
          <cell r="B3132">
            <v>0</v>
          </cell>
          <cell r="C3132">
            <v>7.5</v>
          </cell>
          <cell r="D3132">
            <v>0</v>
          </cell>
          <cell r="E3132">
            <v>7.5</v>
          </cell>
          <cell r="F3132">
            <v>7.65</v>
          </cell>
          <cell r="G3132">
            <v>7.86</v>
          </cell>
          <cell r="H3132">
            <v>8.4600000000000009</v>
          </cell>
          <cell r="I3132">
            <v>9.06</v>
          </cell>
        </row>
        <row r="3133">
          <cell r="A3133">
            <v>114960</v>
          </cell>
          <cell r="B3133">
            <v>0</v>
          </cell>
          <cell r="C3133">
            <v>7.5</v>
          </cell>
          <cell r="D3133">
            <v>0</v>
          </cell>
          <cell r="E3133">
            <v>7.5</v>
          </cell>
          <cell r="F3133">
            <v>7.65</v>
          </cell>
          <cell r="G3133">
            <v>7.86</v>
          </cell>
          <cell r="H3133">
            <v>8.4600000000000009</v>
          </cell>
          <cell r="I3133">
            <v>9.06</v>
          </cell>
        </row>
        <row r="3134">
          <cell r="A3134">
            <v>114970</v>
          </cell>
          <cell r="B3134">
            <v>0</v>
          </cell>
          <cell r="C3134">
            <v>7.5</v>
          </cell>
          <cell r="D3134">
            <v>0</v>
          </cell>
          <cell r="E3134">
            <v>7.5</v>
          </cell>
          <cell r="F3134">
            <v>7.65</v>
          </cell>
          <cell r="G3134">
            <v>7.86</v>
          </cell>
          <cell r="H3134">
            <v>8.4600000000000009</v>
          </cell>
          <cell r="I3134">
            <v>9.06</v>
          </cell>
        </row>
        <row r="3135">
          <cell r="A3135">
            <v>114980</v>
          </cell>
          <cell r="B3135">
            <v>0</v>
          </cell>
          <cell r="C3135">
            <v>7.5</v>
          </cell>
          <cell r="D3135">
            <v>0</v>
          </cell>
          <cell r="E3135">
            <v>7.5</v>
          </cell>
          <cell r="F3135">
            <v>7.65</v>
          </cell>
          <cell r="G3135">
            <v>7.86</v>
          </cell>
          <cell r="H3135">
            <v>8.4600000000000009</v>
          </cell>
          <cell r="I3135">
            <v>9.06</v>
          </cell>
        </row>
        <row r="3136">
          <cell r="A3136">
            <v>114990</v>
          </cell>
          <cell r="B3136">
            <v>0</v>
          </cell>
          <cell r="C3136">
            <v>7.5</v>
          </cell>
          <cell r="D3136">
            <v>0</v>
          </cell>
          <cell r="E3136">
            <v>7.5</v>
          </cell>
          <cell r="F3136">
            <v>7.65</v>
          </cell>
          <cell r="G3136">
            <v>7.86</v>
          </cell>
          <cell r="H3136">
            <v>8.4600000000000009</v>
          </cell>
          <cell r="I3136">
            <v>9.06</v>
          </cell>
        </row>
        <row r="3137">
          <cell r="A3137">
            <v>115000</v>
          </cell>
          <cell r="B3137">
            <v>0</v>
          </cell>
          <cell r="C3137">
            <v>7.5</v>
          </cell>
          <cell r="D3137">
            <v>0</v>
          </cell>
          <cell r="E3137">
            <v>7.5</v>
          </cell>
          <cell r="F3137">
            <v>7.65</v>
          </cell>
          <cell r="G3137">
            <v>7.86</v>
          </cell>
          <cell r="H3137">
            <v>8.4600000000000009</v>
          </cell>
          <cell r="I3137">
            <v>9.06</v>
          </cell>
        </row>
        <row r="3156">
          <cell r="A3156">
            <v>115000</v>
          </cell>
          <cell r="B3156">
            <v>0</v>
          </cell>
          <cell r="C3156">
            <v>7.5</v>
          </cell>
          <cell r="D3156">
            <v>0</v>
          </cell>
          <cell r="E3156">
            <v>7.5</v>
          </cell>
          <cell r="F3156">
            <v>7.65</v>
          </cell>
          <cell r="G3156">
            <v>7.86</v>
          </cell>
          <cell r="H3156">
            <v>8.4600000000000009</v>
          </cell>
          <cell r="I3156">
            <v>9.06</v>
          </cell>
        </row>
        <row r="3157">
          <cell r="A3157">
            <v>115010</v>
          </cell>
          <cell r="B3157">
            <v>0</v>
          </cell>
          <cell r="C3157">
            <v>7.5</v>
          </cell>
          <cell r="D3157">
            <v>0</v>
          </cell>
          <cell r="E3157">
            <v>7.5</v>
          </cell>
          <cell r="F3157">
            <v>7.65</v>
          </cell>
          <cell r="G3157">
            <v>7.86</v>
          </cell>
          <cell r="H3157">
            <v>8.4600000000000009</v>
          </cell>
          <cell r="I3157">
            <v>9.06</v>
          </cell>
        </row>
        <row r="3158">
          <cell r="A3158">
            <v>115020</v>
          </cell>
          <cell r="B3158">
            <v>0</v>
          </cell>
          <cell r="C3158">
            <v>7.5</v>
          </cell>
          <cell r="D3158">
            <v>0</v>
          </cell>
          <cell r="E3158">
            <v>7.5</v>
          </cell>
          <cell r="F3158">
            <v>7.65</v>
          </cell>
          <cell r="G3158">
            <v>7.86</v>
          </cell>
          <cell r="H3158">
            <v>8.4600000000000009</v>
          </cell>
          <cell r="I3158">
            <v>9.06</v>
          </cell>
        </row>
        <row r="3159">
          <cell r="A3159">
            <v>115030</v>
          </cell>
          <cell r="B3159">
            <v>0</v>
          </cell>
          <cell r="C3159">
            <v>7.5</v>
          </cell>
          <cell r="D3159">
            <v>0</v>
          </cell>
          <cell r="E3159">
            <v>7.5</v>
          </cell>
          <cell r="F3159">
            <v>7.65</v>
          </cell>
          <cell r="G3159">
            <v>7.86</v>
          </cell>
          <cell r="H3159">
            <v>8.4600000000000009</v>
          </cell>
          <cell r="I3159">
            <v>9.06</v>
          </cell>
        </row>
        <row r="3160">
          <cell r="A3160">
            <v>115040</v>
          </cell>
          <cell r="B3160">
            <v>0</v>
          </cell>
          <cell r="C3160">
            <v>7.5</v>
          </cell>
          <cell r="D3160">
            <v>0</v>
          </cell>
          <cell r="E3160">
            <v>7.5</v>
          </cell>
          <cell r="F3160">
            <v>7.65</v>
          </cell>
          <cell r="G3160">
            <v>7.86</v>
          </cell>
          <cell r="H3160">
            <v>8.4600000000000009</v>
          </cell>
          <cell r="I3160">
            <v>9.06</v>
          </cell>
        </row>
        <row r="3161">
          <cell r="A3161">
            <v>115050</v>
          </cell>
          <cell r="B3161">
            <v>0</v>
          </cell>
          <cell r="C3161">
            <v>7.5</v>
          </cell>
          <cell r="D3161">
            <v>0</v>
          </cell>
          <cell r="E3161">
            <v>7.5</v>
          </cell>
          <cell r="F3161">
            <v>7.65</v>
          </cell>
          <cell r="G3161">
            <v>7.86</v>
          </cell>
          <cell r="H3161">
            <v>8.4600000000000009</v>
          </cell>
          <cell r="I3161">
            <v>9.06</v>
          </cell>
        </row>
        <row r="3162">
          <cell r="A3162">
            <v>115060</v>
          </cell>
          <cell r="B3162">
            <v>0</v>
          </cell>
          <cell r="C3162">
            <v>7.5</v>
          </cell>
          <cell r="D3162">
            <v>0</v>
          </cell>
          <cell r="E3162">
            <v>7.5</v>
          </cell>
          <cell r="F3162">
            <v>7.65</v>
          </cell>
          <cell r="G3162">
            <v>7.86</v>
          </cell>
          <cell r="H3162">
            <v>8.4600000000000009</v>
          </cell>
          <cell r="I3162">
            <v>9.06</v>
          </cell>
        </row>
        <row r="3163">
          <cell r="A3163">
            <v>115070</v>
          </cell>
          <cell r="B3163">
            <v>0</v>
          </cell>
          <cell r="C3163">
            <v>7.5</v>
          </cell>
          <cell r="D3163">
            <v>0</v>
          </cell>
          <cell r="E3163">
            <v>7.5</v>
          </cell>
          <cell r="F3163">
            <v>7.65</v>
          </cell>
          <cell r="G3163">
            <v>7.86</v>
          </cell>
          <cell r="H3163">
            <v>8.4600000000000009</v>
          </cell>
          <cell r="I3163">
            <v>9.06</v>
          </cell>
        </row>
        <row r="3164">
          <cell r="A3164">
            <v>115080</v>
          </cell>
          <cell r="B3164">
            <v>0</v>
          </cell>
          <cell r="C3164">
            <v>7.5</v>
          </cell>
          <cell r="D3164">
            <v>0</v>
          </cell>
          <cell r="E3164">
            <v>7.5</v>
          </cell>
          <cell r="F3164">
            <v>7.65</v>
          </cell>
          <cell r="G3164">
            <v>7.86</v>
          </cell>
          <cell r="H3164">
            <v>8.4600000000000009</v>
          </cell>
          <cell r="I3164">
            <v>9.06</v>
          </cell>
        </row>
        <row r="3165">
          <cell r="A3165">
            <v>115090</v>
          </cell>
          <cell r="B3165">
            <v>0</v>
          </cell>
          <cell r="C3165">
            <v>7.5</v>
          </cell>
          <cell r="D3165">
            <v>0</v>
          </cell>
          <cell r="E3165">
            <v>7.5</v>
          </cell>
          <cell r="F3165">
            <v>7.65</v>
          </cell>
          <cell r="G3165">
            <v>7.86</v>
          </cell>
          <cell r="H3165">
            <v>8.4600000000000009</v>
          </cell>
          <cell r="I3165">
            <v>9.06</v>
          </cell>
        </row>
        <row r="3166">
          <cell r="A3166">
            <v>115100</v>
          </cell>
          <cell r="B3166">
            <v>0</v>
          </cell>
          <cell r="C3166">
            <v>7.5</v>
          </cell>
          <cell r="D3166">
            <v>0</v>
          </cell>
          <cell r="E3166">
            <v>7.5</v>
          </cell>
          <cell r="F3166">
            <v>7.65</v>
          </cell>
          <cell r="G3166">
            <v>7.86</v>
          </cell>
          <cell r="H3166">
            <v>8.4600000000000009</v>
          </cell>
          <cell r="I3166">
            <v>9.06</v>
          </cell>
        </row>
        <row r="3167">
          <cell r="A3167">
            <v>115110</v>
          </cell>
          <cell r="B3167">
            <v>0</v>
          </cell>
          <cell r="C3167">
            <v>7.5</v>
          </cell>
          <cell r="D3167">
            <v>0</v>
          </cell>
          <cell r="E3167">
            <v>7.5</v>
          </cell>
          <cell r="F3167">
            <v>7.65</v>
          </cell>
          <cell r="G3167">
            <v>7.86</v>
          </cell>
          <cell r="H3167">
            <v>8.4600000000000009</v>
          </cell>
          <cell r="I3167">
            <v>9.06</v>
          </cell>
        </row>
        <row r="3168">
          <cell r="A3168">
            <v>115120</v>
          </cell>
          <cell r="B3168">
            <v>0</v>
          </cell>
          <cell r="C3168">
            <v>7.5</v>
          </cell>
          <cell r="D3168">
            <v>0</v>
          </cell>
          <cell r="E3168">
            <v>7.5</v>
          </cell>
          <cell r="F3168">
            <v>7.65</v>
          </cell>
          <cell r="G3168">
            <v>7.86</v>
          </cell>
          <cell r="H3168">
            <v>8.4600000000000009</v>
          </cell>
          <cell r="I3168">
            <v>9.06</v>
          </cell>
        </row>
        <row r="3169">
          <cell r="A3169">
            <v>115130</v>
          </cell>
          <cell r="B3169">
            <v>0</v>
          </cell>
          <cell r="C3169">
            <v>7.5</v>
          </cell>
          <cell r="D3169">
            <v>0</v>
          </cell>
          <cell r="E3169">
            <v>7.5</v>
          </cell>
          <cell r="F3169">
            <v>7.65</v>
          </cell>
          <cell r="G3169">
            <v>7.86</v>
          </cell>
          <cell r="H3169">
            <v>8.4600000000000009</v>
          </cell>
          <cell r="I3169">
            <v>9.06</v>
          </cell>
        </row>
        <row r="3170">
          <cell r="A3170">
            <v>115140</v>
          </cell>
          <cell r="B3170">
            <v>0</v>
          </cell>
          <cell r="C3170">
            <v>7.5</v>
          </cell>
          <cell r="D3170">
            <v>0</v>
          </cell>
          <cell r="E3170">
            <v>7.5</v>
          </cell>
          <cell r="F3170">
            <v>7.65</v>
          </cell>
          <cell r="G3170">
            <v>7.86</v>
          </cell>
          <cell r="H3170">
            <v>8.4600000000000009</v>
          </cell>
          <cell r="I3170">
            <v>9.06</v>
          </cell>
        </row>
        <row r="3171">
          <cell r="A3171">
            <v>115150</v>
          </cell>
          <cell r="B3171">
            <v>0</v>
          </cell>
          <cell r="C3171">
            <v>7.5</v>
          </cell>
          <cell r="D3171">
            <v>0</v>
          </cell>
          <cell r="E3171">
            <v>7.5</v>
          </cell>
          <cell r="F3171">
            <v>7.65</v>
          </cell>
          <cell r="G3171">
            <v>7.86</v>
          </cell>
          <cell r="H3171">
            <v>8.4600000000000009</v>
          </cell>
          <cell r="I3171">
            <v>9.06</v>
          </cell>
        </row>
        <row r="3172">
          <cell r="A3172">
            <v>115151.66</v>
          </cell>
          <cell r="B3172" t="str">
            <v>BS</v>
          </cell>
          <cell r="C3172">
            <v>7.5</v>
          </cell>
          <cell r="D3172">
            <v>0</v>
          </cell>
          <cell r="E3172">
            <v>7.5</v>
          </cell>
          <cell r="F3172">
            <v>7.65</v>
          </cell>
          <cell r="G3172">
            <v>7.86</v>
          </cell>
          <cell r="H3172">
            <v>8.4600000000000009</v>
          </cell>
          <cell r="I3172">
            <v>9.06</v>
          </cell>
        </row>
        <row r="3173">
          <cell r="A3173">
            <v>115160</v>
          </cell>
          <cell r="B3173">
            <v>0</v>
          </cell>
          <cell r="C3173">
            <v>7.5</v>
          </cell>
          <cell r="D3173">
            <v>0</v>
          </cell>
          <cell r="E3173">
            <v>7.5</v>
          </cell>
          <cell r="F3173">
            <v>7.65</v>
          </cell>
          <cell r="G3173">
            <v>7.86</v>
          </cell>
          <cell r="H3173">
            <v>8.4600000000000009</v>
          </cell>
          <cell r="I3173">
            <v>9.06</v>
          </cell>
        </row>
        <row r="3174">
          <cell r="A3174">
            <v>115170</v>
          </cell>
          <cell r="B3174">
            <v>0</v>
          </cell>
          <cell r="C3174">
            <v>7.5</v>
          </cell>
          <cell r="D3174">
            <v>0</v>
          </cell>
          <cell r="E3174">
            <v>7.5</v>
          </cell>
          <cell r="F3174">
            <v>7.65</v>
          </cell>
          <cell r="G3174">
            <v>7.86</v>
          </cell>
          <cell r="H3174">
            <v>8.4600000000000009</v>
          </cell>
          <cell r="I3174">
            <v>9.06</v>
          </cell>
        </row>
        <row r="3175">
          <cell r="A3175">
            <v>115180</v>
          </cell>
          <cell r="B3175">
            <v>0</v>
          </cell>
          <cell r="C3175">
            <v>7.5</v>
          </cell>
          <cell r="D3175">
            <v>0</v>
          </cell>
          <cell r="E3175">
            <v>7.5</v>
          </cell>
          <cell r="F3175">
            <v>7.65</v>
          </cell>
          <cell r="G3175">
            <v>7.86</v>
          </cell>
          <cell r="H3175">
            <v>8.4600000000000009</v>
          </cell>
          <cell r="I3175">
            <v>9.06</v>
          </cell>
        </row>
        <row r="3176">
          <cell r="A3176">
            <v>115181.66</v>
          </cell>
          <cell r="B3176" t="str">
            <v>PX</v>
          </cell>
          <cell r="C3176">
            <v>7.5</v>
          </cell>
          <cell r="D3176">
            <v>0</v>
          </cell>
          <cell r="E3176">
            <v>7.5</v>
          </cell>
          <cell r="F3176">
            <v>7.65</v>
          </cell>
          <cell r="G3176">
            <v>7.86</v>
          </cell>
          <cell r="H3176">
            <v>8.4600000000000009</v>
          </cell>
          <cell r="I3176">
            <v>9.06</v>
          </cell>
        </row>
        <row r="3177">
          <cell r="A3177">
            <v>115190</v>
          </cell>
          <cell r="B3177">
            <v>0</v>
          </cell>
          <cell r="C3177">
            <v>7.5</v>
          </cell>
          <cell r="D3177">
            <v>0.13</v>
          </cell>
          <cell r="E3177">
            <v>7.63</v>
          </cell>
          <cell r="F3177">
            <v>7.78</v>
          </cell>
          <cell r="G3177">
            <v>7.99</v>
          </cell>
          <cell r="H3177">
            <v>8.59</v>
          </cell>
          <cell r="I3177">
            <v>9.19</v>
          </cell>
        </row>
        <row r="3178">
          <cell r="A3178">
            <v>115200</v>
          </cell>
          <cell r="B3178">
            <v>0</v>
          </cell>
          <cell r="C3178">
            <v>7.5</v>
          </cell>
          <cell r="D3178">
            <v>0.28000000000000003</v>
          </cell>
          <cell r="E3178">
            <v>7.78</v>
          </cell>
          <cell r="F3178">
            <v>7.9300000000000006</v>
          </cell>
          <cell r="G3178">
            <v>8.14</v>
          </cell>
          <cell r="H3178">
            <v>8.74</v>
          </cell>
          <cell r="I3178">
            <v>9.34</v>
          </cell>
        </row>
        <row r="3179">
          <cell r="A3179">
            <v>115201.66</v>
          </cell>
          <cell r="B3179" t="str">
            <v>PC</v>
          </cell>
          <cell r="C3179">
            <v>7.5</v>
          </cell>
          <cell r="D3179">
            <v>0.3</v>
          </cell>
          <cell r="E3179">
            <v>7.8</v>
          </cell>
          <cell r="F3179">
            <v>7.95</v>
          </cell>
          <cell r="G3179">
            <v>8.16</v>
          </cell>
          <cell r="H3179">
            <v>8.76</v>
          </cell>
          <cell r="I3179">
            <v>9.36</v>
          </cell>
        </row>
        <row r="3180">
          <cell r="A3180">
            <v>115210</v>
          </cell>
          <cell r="B3180">
            <v>0</v>
          </cell>
          <cell r="C3180">
            <v>7.5</v>
          </cell>
          <cell r="D3180">
            <v>0.42999999999999794</v>
          </cell>
          <cell r="E3180">
            <v>7.9299999999999979</v>
          </cell>
          <cell r="F3180">
            <v>8.0799999999999983</v>
          </cell>
          <cell r="G3180">
            <v>8.2899999999999991</v>
          </cell>
          <cell r="H3180">
            <v>8.8899999999999988</v>
          </cell>
          <cell r="I3180">
            <v>9.4899999999999984</v>
          </cell>
        </row>
        <row r="3181">
          <cell r="A3181">
            <v>115211.66</v>
          </cell>
          <cell r="B3181" t="str">
            <v>PY</v>
          </cell>
          <cell r="C3181">
            <v>7.5</v>
          </cell>
          <cell r="D3181">
            <v>0.44999999999999929</v>
          </cell>
          <cell r="E3181">
            <v>7.9499999999999993</v>
          </cell>
          <cell r="F3181">
            <v>8.1</v>
          </cell>
          <cell r="G3181">
            <v>8.31</v>
          </cell>
          <cell r="H3181">
            <v>8.91</v>
          </cell>
          <cell r="I3181">
            <v>9.51</v>
          </cell>
        </row>
        <row r="3182">
          <cell r="A3182">
            <v>115220</v>
          </cell>
          <cell r="B3182">
            <v>0</v>
          </cell>
          <cell r="C3182">
            <v>7.5</v>
          </cell>
          <cell r="D3182">
            <v>0.57999999999999996</v>
          </cell>
          <cell r="E3182">
            <v>8.08</v>
          </cell>
          <cell r="F3182">
            <v>8.23</v>
          </cell>
          <cell r="G3182">
            <v>8.4400000000000013</v>
          </cell>
          <cell r="H3182">
            <v>9.0400000000000009</v>
          </cell>
          <cell r="I3182">
            <v>9.64</v>
          </cell>
        </row>
        <row r="3183">
          <cell r="A3183">
            <v>115221.66</v>
          </cell>
          <cell r="B3183" t="str">
            <v>MSE</v>
          </cell>
          <cell r="C3183">
            <v>7.5</v>
          </cell>
          <cell r="D3183">
            <v>0.6</v>
          </cell>
          <cell r="E3183">
            <v>8.1</v>
          </cell>
          <cell r="F3183">
            <v>8.25</v>
          </cell>
          <cell r="G3183">
            <v>8.4600000000000009</v>
          </cell>
          <cell r="H3183">
            <v>9.06</v>
          </cell>
          <cell r="I3183">
            <v>9.66</v>
          </cell>
        </row>
        <row r="3184">
          <cell r="A3184">
            <v>115230</v>
          </cell>
          <cell r="B3184">
            <v>0</v>
          </cell>
          <cell r="C3184">
            <v>7.5</v>
          </cell>
          <cell r="D3184">
            <v>0.6</v>
          </cell>
          <cell r="E3184">
            <v>8.1</v>
          </cell>
          <cell r="F3184">
            <v>8.25</v>
          </cell>
          <cell r="G3184">
            <v>8.4600000000000009</v>
          </cell>
          <cell r="H3184">
            <v>9.06</v>
          </cell>
          <cell r="I3184">
            <v>9.66</v>
          </cell>
        </row>
        <row r="3185">
          <cell r="A3185">
            <v>115240</v>
          </cell>
          <cell r="B3185">
            <v>0</v>
          </cell>
          <cell r="C3185">
            <v>7.5</v>
          </cell>
          <cell r="D3185">
            <v>0.6</v>
          </cell>
          <cell r="E3185">
            <v>8.1</v>
          </cell>
          <cell r="F3185">
            <v>8.25</v>
          </cell>
          <cell r="G3185">
            <v>8.4600000000000009</v>
          </cell>
          <cell r="H3185">
            <v>9.06</v>
          </cell>
          <cell r="I3185">
            <v>9.66</v>
          </cell>
        </row>
        <row r="3186">
          <cell r="A3186">
            <v>115250</v>
          </cell>
          <cell r="B3186">
            <v>0</v>
          </cell>
          <cell r="C3186">
            <v>7.5</v>
          </cell>
          <cell r="D3186">
            <v>0.6</v>
          </cell>
          <cell r="E3186">
            <v>8.1</v>
          </cell>
          <cell r="F3186">
            <v>8.25</v>
          </cell>
          <cell r="G3186">
            <v>8.4600000000000009</v>
          </cell>
          <cell r="H3186">
            <v>9.06</v>
          </cell>
          <cell r="I3186">
            <v>9.66</v>
          </cell>
        </row>
        <row r="3187">
          <cell r="A3187">
            <v>115260</v>
          </cell>
          <cell r="B3187">
            <v>0</v>
          </cell>
          <cell r="C3187">
            <v>7.5</v>
          </cell>
          <cell r="D3187">
            <v>0.6</v>
          </cell>
          <cell r="E3187">
            <v>8.1</v>
          </cell>
          <cell r="F3187">
            <v>8.25</v>
          </cell>
          <cell r="G3187">
            <v>8.4600000000000009</v>
          </cell>
          <cell r="H3187">
            <v>9.06</v>
          </cell>
          <cell r="I3187">
            <v>9.66</v>
          </cell>
        </row>
        <row r="3188">
          <cell r="A3188">
            <v>115270</v>
          </cell>
          <cell r="B3188">
            <v>0</v>
          </cell>
          <cell r="C3188">
            <v>7.5</v>
          </cell>
          <cell r="D3188">
            <v>0.6</v>
          </cell>
          <cell r="E3188">
            <v>8.1</v>
          </cell>
          <cell r="F3188">
            <v>8.25</v>
          </cell>
          <cell r="G3188">
            <v>8.4600000000000009</v>
          </cell>
          <cell r="H3188">
            <v>9.06</v>
          </cell>
          <cell r="I3188">
            <v>9.66</v>
          </cell>
        </row>
        <row r="3189">
          <cell r="A3189">
            <v>115280</v>
          </cell>
          <cell r="B3189">
            <v>0</v>
          </cell>
          <cell r="C3189">
            <v>7.5</v>
          </cell>
          <cell r="D3189">
            <v>0.6</v>
          </cell>
          <cell r="E3189">
            <v>8.1</v>
          </cell>
          <cell r="F3189">
            <v>8.25</v>
          </cell>
          <cell r="G3189">
            <v>8.4600000000000009</v>
          </cell>
          <cell r="H3189">
            <v>9.06</v>
          </cell>
          <cell r="I3189">
            <v>9.66</v>
          </cell>
        </row>
        <row r="3190">
          <cell r="A3190">
            <v>115290</v>
          </cell>
          <cell r="B3190">
            <v>0</v>
          </cell>
          <cell r="C3190">
            <v>7.5</v>
          </cell>
          <cell r="D3190">
            <v>0.6</v>
          </cell>
          <cell r="E3190">
            <v>8.1</v>
          </cell>
          <cell r="F3190">
            <v>8.25</v>
          </cell>
          <cell r="G3190">
            <v>8.4600000000000009</v>
          </cell>
          <cell r="H3190">
            <v>9.06</v>
          </cell>
          <cell r="I3190">
            <v>9.66</v>
          </cell>
        </row>
        <row r="3191">
          <cell r="A3191">
            <v>115300</v>
          </cell>
          <cell r="B3191">
            <v>0</v>
          </cell>
          <cell r="C3191">
            <v>7.5</v>
          </cell>
          <cell r="D3191">
            <v>0.6</v>
          </cell>
          <cell r="E3191">
            <v>8.1</v>
          </cell>
          <cell r="F3191">
            <v>8.25</v>
          </cell>
          <cell r="G3191">
            <v>8.4600000000000009</v>
          </cell>
          <cell r="H3191">
            <v>9.06</v>
          </cell>
          <cell r="I3191">
            <v>9.66</v>
          </cell>
        </row>
        <row r="3192">
          <cell r="A3192">
            <v>115310</v>
          </cell>
          <cell r="B3192">
            <v>0</v>
          </cell>
          <cell r="C3192">
            <v>7.5</v>
          </cell>
          <cell r="D3192">
            <v>0.6</v>
          </cell>
          <cell r="E3192">
            <v>8.1</v>
          </cell>
          <cell r="F3192">
            <v>8.25</v>
          </cell>
          <cell r="G3192">
            <v>8.4600000000000009</v>
          </cell>
          <cell r="H3192">
            <v>9.06</v>
          </cell>
          <cell r="I3192">
            <v>9.66</v>
          </cell>
        </row>
        <row r="3193">
          <cell r="A3193">
            <v>115320</v>
          </cell>
          <cell r="B3193">
            <v>0</v>
          </cell>
          <cell r="C3193">
            <v>7.5</v>
          </cell>
          <cell r="D3193">
            <v>0.6</v>
          </cell>
          <cell r="E3193">
            <v>8.1</v>
          </cell>
          <cell r="F3193">
            <v>8.25</v>
          </cell>
          <cell r="G3193">
            <v>8.4600000000000009</v>
          </cell>
          <cell r="H3193">
            <v>9.06</v>
          </cell>
          <cell r="I3193">
            <v>9.66</v>
          </cell>
        </row>
        <row r="3194">
          <cell r="A3194">
            <v>115330</v>
          </cell>
          <cell r="B3194">
            <v>0</v>
          </cell>
          <cell r="C3194">
            <v>7.5</v>
          </cell>
          <cell r="D3194">
            <v>0.6</v>
          </cell>
          <cell r="E3194">
            <v>8.1</v>
          </cell>
          <cell r="F3194">
            <v>8.25</v>
          </cell>
          <cell r="G3194">
            <v>8.4600000000000009</v>
          </cell>
          <cell r="H3194">
            <v>9.06</v>
          </cell>
          <cell r="I3194">
            <v>9.66</v>
          </cell>
        </row>
        <row r="3195">
          <cell r="A3195">
            <v>115340</v>
          </cell>
          <cell r="B3195">
            <v>0</v>
          </cell>
          <cell r="C3195">
            <v>7.5</v>
          </cell>
          <cell r="D3195">
            <v>0.6</v>
          </cell>
          <cell r="E3195">
            <v>8.1</v>
          </cell>
          <cell r="F3195">
            <v>8.25</v>
          </cell>
          <cell r="G3195">
            <v>8.4600000000000009</v>
          </cell>
          <cell r="H3195">
            <v>9.06</v>
          </cell>
          <cell r="I3195">
            <v>9.66</v>
          </cell>
        </row>
        <row r="3196">
          <cell r="A3196">
            <v>115350</v>
          </cell>
          <cell r="B3196">
            <v>0</v>
          </cell>
          <cell r="C3196">
            <v>7.5</v>
          </cell>
          <cell r="D3196">
            <v>0.6</v>
          </cell>
          <cell r="E3196">
            <v>8.1</v>
          </cell>
          <cell r="F3196">
            <v>8.25</v>
          </cell>
          <cell r="G3196">
            <v>8.4600000000000009</v>
          </cell>
          <cell r="H3196">
            <v>9.06</v>
          </cell>
          <cell r="I3196">
            <v>9.66</v>
          </cell>
        </row>
        <row r="3197">
          <cell r="A3197">
            <v>115360</v>
          </cell>
          <cell r="B3197">
            <v>0</v>
          </cell>
          <cell r="C3197">
            <v>7.5</v>
          </cell>
          <cell r="D3197">
            <v>0.6</v>
          </cell>
          <cell r="E3197">
            <v>8.1</v>
          </cell>
          <cell r="F3197">
            <v>8.25</v>
          </cell>
          <cell r="G3197">
            <v>8.4600000000000009</v>
          </cell>
          <cell r="H3197">
            <v>9.06</v>
          </cell>
          <cell r="I3197">
            <v>9.66</v>
          </cell>
        </row>
        <row r="3198">
          <cell r="A3198">
            <v>115370</v>
          </cell>
          <cell r="B3198">
            <v>0</v>
          </cell>
          <cell r="C3198">
            <v>7.5</v>
          </cell>
          <cell r="D3198">
            <v>0.6</v>
          </cell>
          <cell r="E3198">
            <v>8.1</v>
          </cell>
          <cell r="F3198">
            <v>8.25</v>
          </cell>
          <cell r="G3198">
            <v>8.4600000000000009</v>
          </cell>
          <cell r="H3198">
            <v>9.06</v>
          </cell>
          <cell r="I3198">
            <v>9.66</v>
          </cell>
        </row>
        <row r="3199">
          <cell r="A3199">
            <v>115380</v>
          </cell>
          <cell r="B3199">
            <v>0</v>
          </cell>
          <cell r="C3199">
            <v>7.5</v>
          </cell>
          <cell r="D3199">
            <v>0.6</v>
          </cell>
          <cell r="E3199">
            <v>8.1</v>
          </cell>
          <cell r="F3199">
            <v>8.25</v>
          </cell>
          <cell r="G3199">
            <v>8.4600000000000009</v>
          </cell>
          <cell r="H3199">
            <v>9.06</v>
          </cell>
          <cell r="I3199">
            <v>9.66</v>
          </cell>
        </row>
        <row r="3200">
          <cell r="A3200">
            <v>115386.96</v>
          </cell>
          <cell r="B3200" t="str">
            <v>MSE</v>
          </cell>
          <cell r="C3200">
            <v>7.5</v>
          </cell>
          <cell r="D3200">
            <v>0.6</v>
          </cell>
          <cell r="E3200">
            <v>8.1</v>
          </cell>
          <cell r="F3200">
            <v>8.25</v>
          </cell>
          <cell r="G3200">
            <v>8.4600000000000009</v>
          </cell>
          <cell r="H3200">
            <v>9.06</v>
          </cell>
          <cell r="I3200">
            <v>9.66</v>
          </cell>
        </row>
        <row r="3201">
          <cell r="A3201">
            <v>115390</v>
          </cell>
          <cell r="B3201">
            <v>0</v>
          </cell>
          <cell r="C3201">
            <v>7.5</v>
          </cell>
          <cell r="D3201">
            <v>0.55000000000000004</v>
          </cell>
          <cell r="E3201">
            <v>8.0500000000000007</v>
          </cell>
          <cell r="F3201">
            <v>8.2000000000000011</v>
          </cell>
          <cell r="G3201">
            <v>8.4100000000000019</v>
          </cell>
          <cell r="H3201">
            <v>9.0100000000000016</v>
          </cell>
          <cell r="I3201">
            <v>9.6100000000000012</v>
          </cell>
        </row>
        <row r="3202">
          <cell r="A3202">
            <v>115396.96</v>
          </cell>
          <cell r="B3202" t="str">
            <v>PY</v>
          </cell>
          <cell r="C3202">
            <v>7.5</v>
          </cell>
          <cell r="D3202">
            <v>0.45</v>
          </cell>
          <cell r="E3202">
            <v>7.95</v>
          </cell>
          <cell r="F3202">
            <v>8.1</v>
          </cell>
          <cell r="G3202">
            <v>8.31</v>
          </cell>
          <cell r="H3202">
            <v>8.91</v>
          </cell>
          <cell r="I3202">
            <v>9.51</v>
          </cell>
        </row>
        <row r="3203">
          <cell r="A3203">
            <v>115400</v>
          </cell>
          <cell r="B3203">
            <v>0</v>
          </cell>
          <cell r="C3203">
            <v>7.5</v>
          </cell>
          <cell r="D3203">
            <v>0.4</v>
          </cell>
          <cell r="E3203">
            <v>7.9</v>
          </cell>
          <cell r="F3203">
            <v>8.0500000000000007</v>
          </cell>
          <cell r="G3203">
            <v>8.2600000000000016</v>
          </cell>
          <cell r="H3203">
            <v>8.8600000000000012</v>
          </cell>
          <cell r="I3203">
            <v>9.4600000000000009</v>
          </cell>
        </row>
        <row r="3204">
          <cell r="A3204">
            <v>115406.96</v>
          </cell>
          <cell r="B3204" t="str">
            <v>PT</v>
          </cell>
          <cell r="C3204">
            <v>7.5</v>
          </cell>
          <cell r="D3204">
            <v>0.3</v>
          </cell>
          <cell r="E3204">
            <v>7.8</v>
          </cell>
          <cell r="F3204">
            <v>7.95</v>
          </cell>
          <cell r="G3204">
            <v>8.16</v>
          </cell>
          <cell r="H3204">
            <v>8.76</v>
          </cell>
          <cell r="I3204">
            <v>9.36</v>
          </cell>
        </row>
        <row r="3205">
          <cell r="A3205">
            <v>115410</v>
          </cell>
          <cell r="B3205">
            <v>0</v>
          </cell>
          <cell r="C3205">
            <v>7.5</v>
          </cell>
          <cell r="D3205">
            <v>0.25</v>
          </cell>
          <cell r="E3205">
            <v>7.75</v>
          </cell>
          <cell r="F3205">
            <v>7.9</v>
          </cell>
          <cell r="G3205">
            <v>8.1100000000000012</v>
          </cell>
          <cell r="H3205">
            <v>8.7100000000000009</v>
          </cell>
          <cell r="I3205">
            <v>9.31</v>
          </cell>
        </row>
        <row r="3206">
          <cell r="A3206">
            <v>115420</v>
          </cell>
          <cell r="B3206">
            <v>0</v>
          </cell>
          <cell r="C3206">
            <v>7.5</v>
          </cell>
          <cell r="D3206">
            <v>0.1</v>
          </cell>
          <cell r="E3206">
            <v>7.6</v>
          </cell>
          <cell r="F3206">
            <v>7.75</v>
          </cell>
          <cell r="G3206">
            <v>7.96</v>
          </cell>
          <cell r="H3206">
            <v>8.56</v>
          </cell>
          <cell r="I3206">
            <v>9.16</v>
          </cell>
        </row>
        <row r="3207">
          <cell r="A3207">
            <v>115426.96</v>
          </cell>
          <cell r="B3207" t="str">
            <v>PX</v>
          </cell>
          <cell r="C3207">
            <v>7.5</v>
          </cell>
          <cell r="D3207">
            <v>0</v>
          </cell>
          <cell r="E3207">
            <v>7.5</v>
          </cell>
          <cell r="F3207">
            <v>7.65</v>
          </cell>
          <cell r="G3207">
            <v>7.86</v>
          </cell>
          <cell r="H3207">
            <v>8.4600000000000009</v>
          </cell>
          <cell r="I3207">
            <v>9.06</v>
          </cell>
        </row>
        <row r="3208">
          <cell r="A3208">
            <v>115430</v>
          </cell>
          <cell r="B3208">
            <v>0</v>
          </cell>
          <cell r="C3208">
            <v>7.5</v>
          </cell>
          <cell r="D3208">
            <v>0</v>
          </cell>
          <cell r="E3208">
            <v>7.5</v>
          </cell>
          <cell r="F3208">
            <v>7.65</v>
          </cell>
          <cell r="G3208">
            <v>7.86</v>
          </cell>
          <cell r="H3208">
            <v>8.4600000000000009</v>
          </cell>
          <cell r="I3208">
            <v>9.06</v>
          </cell>
        </row>
        <row r="3209">
          <cell r="A3209">
            <v>115440</v>
          </cell>
          <cell r="B3209">
            <v>0</v>
          </cell>
          <cell r="C3209">
            <v>7.5</v>
          </cell>
          <cell r="D3209">
            <v>0</v>
          </cell>
          <cell r="E3209">
            <v>7.5</v>
          </cell>
          <cell r="F3209">
            <v>7.65</v>
          </cell>
          <cell r="G3209">
            <v>7.86</v>
          </cell>
          <cell r="H3209">
            <v>8.4600000000000009</v>
          </cell>
          <cell r="I3209">
            <v>9.06</v>
          </cell>
        </row>
        <row r="3210">
          <cell r="A3210">
            <v>115450</v>
          </cell>
          <cell r="B3210">
            <v>0</v>
          </cell>
          <cell r="C3210">
            <v>7.5</v>
          </cell>
          <cell r="D3210">
            <v>0</v>
          </cell>
          <cell r="E3210">
            <v>7.5</v>
          </cell>
          <cell r="F3210">
            <v>7.65</v>
          </cell>
          <cell r="G3210">
            <v>7.86</v>
          </cell>
          <cell r="H3210">
            <v>8.4600000000000009</v>
          </cell>
          <cell r="I3210">
            <v>9.06</v>
          </cell>
        </row>
        <row r="3211">
          <cell r="A3211">
            <v>115456.96000000001</v>
          </cell>
          <cell r="B3211" t="str">
            <v>BS</v>
          </cell>
          <cell r="C3211">
            <v>7.5</v>
          </cell>
          <cell r="D3211">
            <v>0</v>
          </cell>
          <cell r="E3211">
            <v>7.5</v>
          </cell>
          <cell r="F3211">
            <v>7.65</v>
          </cell>
          <cell r="G3211">
            <v>7.86</v>
          </cell>
          <cell r="H3211">
            <v>8.4600000000000009</v>
          </cell>
          <cell r="I3211">
            <v>9.06</v>
          </cell>
        </row>
        <row r="3212">
          <cell r="A3212">
            <v>115460</v>
          </cell>
          <cell r="B3212">
            <v>0</v>
          </cell>
          <cell r="C3212">
            <v>7.5</v>
          </cell>
          <cell r="D3212">
            <v>0</v>
          </cell>
          <cell r="E3212">
            <v>7.5</v>
          </cell>
          <cell r="F3212">
            <v>7.65</v>
          </cell>
          <cell r="G3212">
            <v>7.86</v>
          </cell>
          <cell r="H3212">
            <v>8.4600000000000009</v>
          </cell>
          <cell r="I3212">
            <v>9.06</v>
          </cell>
        </row>
        <row r="3213">
          <cell r="A3213">
            <v>115470</v>
          </cell>
          <cell r="B3213">
            <v>0</v>
          </cell>
          <cell r="C3213">
            <v>7.5</v>
          </cell>
          <cell r="D3213">
            <v>0</v>
          </cell>
          <cell r="E3213">
            <v>7.5</v>
          </cell>
          <cell r="F3213">
            <v>7.65</v>
          </cell>
          <cell r="G3213">
            <v>7.86</v>
          </cell>
          <cell r="H3213">
            <v>8.4600000000000009</v>
          </cell>
          <cell r="I3213">
            <v>9.06</v>
          </cell>
        </row>
        <row r="3214">
          <cell r="A3214">
            <v>115480</v>
          </cell>
          <cell r="B3214">
            <v>0</v>
          </cell>
          <cell r="C3214">
            <v>7.5</v>
          </cell>
          <cell r="D3214">
            <v>0</v>
          </cell>
          <cell r="E3214">
            <v>7.5</v>
          </cell>
          <cell r="F3214">
            <v>7.65</v>
          </cell>
          <cell r="G3214">
            <v>7.86</v>
          </cell>
          <cell r="H3214">
            <v>8.4600000000000009</v>
          </cell>
          <cell r="I3214">
            <v>9.06</v>
          </cell>
        </row>
        <row r="3215">
          <cell r="A3215">
            <v>115490</v>
          </cell>
          <cell r="B3215">
            <v>0</v>
          </cell>
          <cell r="C3215">
            <v>7.5</v>
          </cell>
          <cell r="D3215">
            <v>0</v>
          </cell>
          <cell r="E3215">
            <v>7.5</v>
          </cell>
          <cell r="F3215">
            <v>7.65</v>
          </cell>
          <cell r="G3215">
            <v>7.86</v>
          </cell>
          <cell r="H3215">
            <v>8.4600000000000009</v>
          </cell>
          <cell r="I3215">
            <v>9.06</v>
          </cell>
        </row>
        <row r="3216">
          <cell r="A3216">
            <v>115500</v>
          </cell>
          <cell r="B3216">
            <v>0</v>
          </cell>
          <cell r="C3216">
            <v>7.5</v>
          </cell>
          <cell r="D3216">
            <v>0</v>
          </cell>
          <cell r="E3216">
            <v>7.5</v>
          </cell>
          <cell r="F3216">
            <v>7.65</v>
          </cell>
          <cell r="G3216">
            <v>7.86</v>
          </cell>
          <cell r="H3216">
            <v>8.4600000000000009</v>
          </cell>
          <cell r="I3216">
            <v>9.06</v>
          </cell>
        </row>
        <row r="3217">
          <cell r="A3217">
            <v>115510</v>
          </cell>
          <cell r="B3217">
            <v>0</v>
          </cell>
          <cell r="C3217">
            <v>7.5</v>
          </cell>
          <cell r="D3217">
            <v>0</v>
          </cell>
          <cell r="E3217">
            <v>7.5</v>
          </cell>
          <cell r="F3217">
            <v>7.65</v>
          </cell>
          <cell r="G3217">
            <v>7.86</v>
          </cell>
          <cell r="H3217">
            <v>8.4600000000000009</v>
          </cell>
          <cell r="I3217">
            <v>9.06</v>
          </cell>
        </row>
        <row r="3218">
          <cell r="A3218">
            <v>115520</v>
          </cell>
          <cell r="B3218">
            <v>0</v>
          </cell>
          <cell r="C3218">
            <v>7.5</v>
          </cell>
          <cell r="D3218">
            <v>0</v>
          </cell>
          <cell r="E3218">
            <v>7.5</v>
          </cell>
          <cell r="F3218">
            <v>7.65</v>
          </cell>
          <cell r="G3218">
            <v>7.86</v>
          </cell>
          <cell r="H3218">
            <v>8.4600000000000009</v>
          </cell>
          <cell r="I3218">
            <v>9.06</v>
          </cell>
        </row>
        <row r="3219">
          <cell r="A3219">
            <v>115530</v>
          </cell>
          <cell r="B3219">
            <v>0</v>
          </cell>
          <cell r="C3219">
            <v>7.5</v>
          </cell>
          <cell r="D3219">
            <v>0</v>
          </cell>
          <cell r="E3219">
            <v>7.5</v>
          </cell>
          <cell r="F3219">
            <v>7.65</v>
          </cell>
          <cell r="G3219">
            <v>7.86</v>
          </cell>
          <cell r="H3219">
            <v>8.4600000000000009</v>
          </cell>
          <cell r="I3219">
            <v>9.06</v>
          </cell>
        </row>
        <row r="3220">
          <cell r="A3220">
            <v>115538.14</v>
          </cell>
          <cell r="B3220" t="str">
            <v>BS</v>
          </cell>
          <cell r="C3220">
            <v>7.5</v>
          </cell>
          <cell r="D3220">
            <v>0</v>
          </cell>
          <cell r="E3220">
            <v>7.5</v>
          </cell>
          <cell r="F3220">
            <v>7.65</v>
          </cell>
          <cell r="G3220">
            <v>7.86</v>
          </cell>
          <cell r="H3220">
            <v>8.4600000000000009</v>
          </cell>
          <cell r="I3220">
            <v>9.06</v>
          </cell>
        </row>
        <row r="3221">
          <cell r="A3221">
            <v>115540</v>
          </cell>
          <cell r="B3221">
            <v>0</v>
          </cell>
          <cell r="C3221">
            <v>7.5</v>
          </cell>
          <cell r="D3221">
            <v>0</v>
          </cell>
          <cell r="E3221">
            <v>7.5</v>
          </cell>
          <cell r="F3221">
            <v>7.65</v>
          </cell>
          <cell r="G3221">
            <v>7.86</v>
          </cell>
          <cell r="H3221">
            <v>8.4600000000000009</v>
          </cell>
          <cell r="I3221">
            <v>9.06</v>
          </cell>
        </row>
        <row r="3222">
          <cell r="A3222">
            <v>115550</v>
          </cell>
          <cell r="B3222">
            <v>0</v>
          </cell>
          <cell r="C3222">
            <v>7.5</v>
          </cell>
          <cell r="D3222">
            <v>0</v>
          </cell>
          <cell r="E3222">
            <v>7.5</v>
          </cell>
          <cell r="F3222">
            <v>7.65</v>
          </cell>
          <cell r="G3222">
            <v>7.86</v>
          </cell>
          <cell r="H3222">
            <v>8.4600000000000009</v>
          </cell>
          <cell r="I3222">
            <v>9.06</v>
          </cell>
        </row>
        <row r="3223">
          <cell r="A3223">
            <v>115560</v>
          </cell>
          <cell r="B3223">
            <v>0</v>
          </cell>
          <cell r="C3223">
            <v>7.5</v>
          </cell>
          <cell r="D3223">
            <v>0</v>
          </cell>
          <cell r="E3223">
            <v>7.5</v>
          </cell>
          <cell r="F3223">
            <v>7.65</v>
          </cell>
          <cell r="G3223">
            <v>7.86</v>
          </cell>
          <cell r="H3223">
            <v>8.4600000000000009</v>
          </cell>
          <cell r="I3223">
            <v>9.06</v>
          </cell>
        </row>
        <row r="3224">
          <cell r="A3224">
            <v>115568.14</v>
          </cell>
          <cell r="B3224" t="str">
            <v>PX</v>
          </cell>
          <cell r="C3224">
            <v>7.5</v>
          </cell>
          <cell r="D3224">
            <v>0</v>
          </cell>
          <cell r="E3224">
            <v>7.5</v>
          </cell>
          <cell r="F3224">
            <v>7.65</v>
          </cell>
          <cell r="G3224">
            <v>7.86</v>
          </cell>
          <cell r="H3224">
            <v>8.4600000000000009</v>
          </cell>
          <cell r="I3224">
            <v>9.06</v>
          </cell>
        </row>
        <row r="3225">
          <cell r="A3225">
            <v>115570</v>
          </cell>
          <cell r="B3225">
            <v>0</v>
          </cell>
          <cell r="C3225">
            <v>7.5</v>
          </cell>
          <cell r="D3225">
            <v>0.04</v>
          </cell>
          <cell r="E3225">
            <v>7.54</v>
          </cell>
          <cell r="F3225">
            <v>7.69</v>
          </cell>
          <cell r="G3225">
            <v>7.9</v>
          </cell>
          <cell r="H3225">
            <v>8.5</v>
          </cell>
          <cell r="I3225">
            <v>9.1</v>
          </cell>
        </row>
        <row r="3226">
          <cell r="A3226">
            <v>115580</v>
          </cell>
          <cell r="B3226">
            <v>0</v>
          </cell>
          <cell r="C3226">
            <v>7.5</v>
          </cell>
          <cell r="D3226">
            <v>0.24</v>
          </cell>
          <cell r="E3226">
            <v>7.74</v>
          </cell>
          <cell r="F3226">
            <v>7.8900000000000006</v>
          </cell>
          <cell r="G3226">
            <v>8.1000000000000014</v>
          </cell>
          <cell r="H3226">
            <v>8.7000000000000011</v>
          </cell>
          <cell r="I3226">
            <v>9.3000000000000007</v>
          </cell>
        </row>
        <row r="3227">
          <cell r="A3227">
            <v>115583.14</v>
          </cell>
          <cell r="B3227" t="str">
            <v>PC</v>
          </cell>
          <cell r="C3227">
            <v>7.5</v>
          </cell>
          <cell r="D3227">
            <v>0.3</v>
          </cell>
          <cell r="E3227">
            <v>7.8</v>
          </cell>
          <cell r="F3227">
            <v>7.95</v>
          </cell>
          <cell r="G3227">
            <v>8.16</v>
          </cell>
          <cell r="H3227">
            <v>8.76</v>
          </cell>
          <cell r="I3227">
            <v>9.36</v>
          </cell>
        </row>
        <row r="3228">
          <cell r="A3228">
            <v>115590</v>
          </cell>
          <cell r="B3228">
            <v>0</v>
          </cell>
          <cell r="C3228">
            <v>7.5</v>
          </cell>
          <cell r="D3228">
            <v>0.44</v>
          </cell>
          <cell r="E3228">
            <v>7.94</v>
          </cell>
          <cell r="F3228">
            <v>8.09</v>
          </cell>
          <cell r="G3228">
            <v>8.3000000000000007</v>
          </cell>
          <cell r="H3228">
            <v>8.9</v>
          </cell>
          <cell r="I3228">
            <v>9.5</v>
          </cell>
        </row>
        <row r="3229">
          <cell r="A3229">
            <v>115598.14</v>
          </cell>
          <cell r="B3229" t="str">
            <v>PY - MSE</v>
          </cell>
          <cell r="C3229">
            <v>7.5</v>
          </cell>
          <cell r="D3229">
            <v>0.6</v>
          </cell>
          <cell r="E3229">
            <v>8.1</v>
          </cell>
          <cell r="F3229">
            <v>8.25</v>
          </cell>
          <cell r="G3229">
            <v>8.4600000000000009</v>
          </cell>
          <cell r="H3229">
            <v>9.06</v>
          </cell>
          <cell r="I3229">
            <v>9.66</v>
          </cell>
        </row>
        <row r="3230">
          <cell r="A3230">
            <v>115600</v>
          </cell>
          <cell r="B3230">
            <v>0</v>
          </cell>
          <cell r="C3230">
            <v>7.5</v>
          </cell>
          <cell r="D3230">
            <v>0.6</v>
          </cell>
          <cell r="E3230">
            <v>8.1</v>
          </cell>
          <cell r="F3230">
            <v>8.25</v>
          </cell>
          <cell r="G3230">
            <v>8.4600000000000009</v>
          </cell>
          <cell r="H3230">
            <v>9.06</v>
          </cell>
          <cell r="I3230">
            <v>9.66</v>
          </cell>
        </row>
        <row r="3231">
          <cell r="A3231">
            <v>115610</v>
          </cell>
          <cell r="B3231">
            <v>0</v>
          </cell>
          <cell r="C3231">
            <v>7.5</v>
          </cell>
          <cell r="D3231">
            <v>0.6</v>
          </cell>
          <cell r="E3231">
            <v>8.1</v>
          </cell>
          <cell r="F3231">
            <v>8.25</v>
          </cell>
          <cell r="G3231">
            <v>8.4600000000000009</v>
          </cell>
          <cell r="H3231">
            <v>9.06</v>
          </cell>
          <cell r="I3231">
            <v>9.66</v>
          </cell>
        </row>
        <row r="3232">
          <cell r="A3232">
            <v>115620</v>
          </cell>
          <cell r="B3232">
            <v>0</v>
          </cell>
          <cell r="C3232">
            <v>7.5</v>
          </cell>
          <cell r="D3232">
            <v>0.6</v>
          </cell>
          <cell r="E3232">
            <v>8.1</v>
          </cell>
          <cell r="F3232">
            <v>8.25</v>
          </cell>
          <cell r="G3232">
            <v>8.4600000000000009</v>
          </cell>
          <cell r="H3232">
            <v>9.06</v>
          </cell>
          <cell r="I3232">
            <v>9.66</v>
          </cell>
        </row>
        <row r="3233">
          <cell r="A3233">
            <v>115630</v>
          </cell>
          <cell r="B3233">
            <v>0</v>
          </cell>
          <cell r="C3233">
            <v>7.5</v>
          </cell>
          <cell r="D3233">
            <v>0.6</v>
          </cell>
          <cell r="E3233">
            <v>8.1</v>
          </cell>
          <cell r="F3233">
            <v>8.25</v>
          </cell>
          <cell r="G3233">
            <v>8.4600000000000009</v>
          </cell>
          <cell r="H3233">
            <v>9.06</v>
          </cell>
          <cell r="I3233">
            <v>9.66</v>
          </cell>
        </row>
        <row r="3234">
          <cell r="A3234">
            <v>115640</v>
          </cell>
          <cell r="B3234">
            <v>0</v>
          </cell>
          <cell r="C3234">
            <v>7.5</v>
          </cell>
          <cell r="D3234">
            <v>0.6</v>
          </cell>
          <cell r="E3234">
            <v>8.1</v>
          </cell>
          <cell r="F3234">
            <v>8.25</v>
          </cell>
          <cell r="G3234">
            <v>8.4600000000000009</v>
          </cell>
          <cell r="H3234">
            <v>9.06</v>
          </cell>
          <cell r="I3234">
            <v>9.66</v>
          </cell>
        </row>
        <row r="3235">
          <cell r="A3235">
            <v>115650</v>
          </cell>
          <cell r="B3235">
            <v>0</v>
          </cell>
          <cell r="C3235">
            <v>7.5</v>
          </cell>
          <cell r="D3235">
            <v>0.6</v>
          </cell>
          <cell r="E3235">
            <v>8.1</v>
          </cell>
          <cell r="F3235">
            <v>8.25</v>
          </cell>
          <cell r="G3235">
            <v>8.4600000000000009</v>
          </cell>
          <cell r="H3235">
            <v>9.06</v>
          </cell>
          <cell r="I3235">
            <v>9.66</v>
          </cell>
        </row>
        <row r="3236">
          <cell r="A3236">
            <v>115660</v>
          </cell>
          <cell r="B3236">
            <v>0</v>
          </cell>
          <cell r="C3236">
            <v>7.5</v>
          </cell>
          <cell r="D3236">
            <v>0.6</v>
          </cell>
          <cell r="E3236">
            <v>8.1</v>
          </cell>
          <cell r="F3236">
            <v>8.25</v>
          </cell>
          <cell r="G3236">
            <v>8.4600000000000009</v>
          </cell>
          <cell r="H3236">
            <v>9.06</v>
          </cell>
          <cell r="I3236">
            <v>9.66</v>
          </cell>
        </row>
        <row r="3237">
          <cell r="A3237">
            <v>115670</v>
          </cell>
          <cell r="B3237">
            <v>0</v>
          </cell>
          <cell r="C3237">
            <v>7.5</v>
          </cell>
          <cell r="D3237">
            <v>0.6</v>
          </cell>
          <cell r="E3237">
            <v>8.1</v>
          </cell>
          <cell r="F3237">
            <v>8.25</v>
          </cell>
          <cell r="G3237">
            <v>8.4600000000000009</v>
          </cell>
          <cell r="H3237">
            <v>9.06</v>
          </cell>
          <cell r="I3237">
            <v>9.66</v>
          </cell>
        </row>
        <row r="3238">
          <cell r="A3238">
            <v>115680</v>
          </cell>
          <cell r="B3238">
            <v>0</v>
          </cell>
          <cell r="C3238">
            <v>7.5</v>
          </cell>
          <cell r="D3238">
            <v>0.6</v>
          </cell>
          <cell r="E3238">
            <v>8.1</v>
          </cell>
          <cell r="F3238">
            <v>8.25</v>
          </cell>
          <cell r="G3238">
            <v>8.4600000000000009</v>
          </cell>
          <cell r="H3238">
            <v>9.06</v>
          </cell>
          <cell r="I3238">
            <v>9.66</v>
          </cell>
        </row>
        <row r="3239">
          <cell r="A3239">
            <v>115690</v>
          </cell>
          <cell r="B3239">
            <v>0</v>
          </cell>
          <cell r="C3239">
            <v>7.5</v>
          </cell>
          <cell r="D3239">
            <v>0.6</v>
          </cell>
          <cell r="E3239">
            <v>8.1</v>
          </cell>
          <cell r="F3239">
            <v>8.25</v>
          </cell>
          <cell r="G3239">
            <v>8.4600000000000009</v>
          </cell>
          <cell r="H3239">
            <v>9.06</v>
          </cell>
          <cell r="I3239">
            <v>9.66</v>
          </cell>
        </row>
        <row r="3240">
          <cell r="A3240">
            <v>115700</v>
          </cell>
          <cell r="B3240">
            <v>0</v>
          </cell>
          <cell r="C3240">
            <v>7.5</v>
          </cell>
          <cell r="D3240">
            <v>0.6</v>
          </cell>
          <cell r="E3240">
            <v>8.1</v>
          </cell>
          <cell r="F3240">
            <v>8.25</v>
          </cell>
          <cell r="G3240">
            <v>8.4600000000000009</v>
          </cell>
          <cell r="H3240">
            <v>9.06</v>
          </cell>
          <cell r="I3240">
            <v>9.66</v>
          </cell>
        </row>
        <row r="3241">
          <cell r="A3241">
            <v>115710</v>
          </cell>
          <cell r="B3241">
            <v>0</v>
          </cell>
          <cell r="C3241">
            <v>7.5</v>
          </cell>
          <cell r="D3241">
            <v>0.6</v>
          </cell>
          <cell r="E3241">
            <v>8.1</v>
          </cell>
          <cell r="F3241">
            <v>8.25</v>
          </cell>
          <cell r="G3241">
            <v>8.4600000000000009</v>
          </cell>
          <cell r="H3241">
            <v>9.06</v>
          </cell>
          <cell r="I3241">
            <v>9.66</v>
          </cell>
        </row>
        <row r="3242">
          <cell r="A3242">
            <v>115720</v>
          </cell>
          <cell r="B3242">
            <v>0</v>
          </cell>
          <cell r="C3242">
            <v>7.5</v>
          </cell>
          <cell r="D3242">
            <v>0.6</v>
          </cell>
          <cell r="E3242">
            <v>8.1</v>
          </cell>
          <cell r="F3242">
            <v>8.25</v>
          </cell>
          <cell r="G3242">
            <v>8.4600000000000009</v>
          </cell>
          <cell r="H3242">
            <v>9.06</v>
          </cell>
          <cell r="I3242">
            <v>9.66</v>
          </cell>
        </row>
        <row r="3243">
          <cell r="A3243">
            <v>115730</v>
          </cell>
          <cell r="B3243">
            <v>0</v>
          </cell>
          <cell r="C3243">
            <v>7.5</v>
          </cell>
          <cell r="D3243">
            <v>0.6</v>
          </cell>
          <cell r="E3243">
            <v>8.1</v>
          </cell>
          <cell r="F3243">
            <v>8.25</v>
          </cell>
          <cell r="G3243">
            <v>8.4600000000000009</v>
          </cell>
          <cell r="H3243">
            <v>9.06</v>
          </cell>
          <cell r="I3243">
            <v>9.66</v>
          </cell>
        </row>
        <row r="3244">
          <cell r="A3244">
            <v>115740</v>
          </cell>
          <cell r="B3244">
            <v>0</v>
          </cell>
          <cell r="C3244">
            <v>7.5</v>
          </cell>
          <cell r="D3244">
            <v>0.6</v>
          </cell>
          <cell r="E3244">
            <v>8.1</v>
          </cell>
          <cell r="F3244">
            <v>8.25</v>
          </cell>
          <cell r="G3244">
            <v>8.4600000000000009</v>
          </cell>
          <cell r="H3244">
            <v>9.06</v>
          </cell>
          <cell r="I3244">
            <v>9.66</v>
          </cell>
        </row>
        <row r="3245">
          <cell r="A3245">
            <v>115750</v>
          </cell>
          <cell r="B3245">
            <v>0</v>
          </cell>
          <cell r="C3245">
            <v>7.5</v>
          </cell>
          <cell r="D3245">
            <v>0.6</v>
          </cell>
          <cell r="E3245">
            <v>8.1</v>
          </cell>
          <cell r="F3245">
            <v>8.25</v>
          </cell>
          <cell r="G3245">
            <v>8.4600000000000009</v>
          </cell>
          <cell r="H3245">
            <v>9.06</v>
          </cell>
          <cell r="I3245">
            <v>9.66</v>
          </cell>
        </row>
        <row r="3246">
          <cell r="A3246">
            <v>115760</v>
          </cell>
          <cell r="B3246">
            <v>0</v>
          </cell>
          <cell r="C3246">
            <v>7.5</v>
          </cell>
          <cell r="D3246">
            <v>0.6</v>
          </cell>
          <cell r="E3246">
            <v>8.1</v>
          </cell>
          <cell r="F3246">
            <v>8.25</v>
          </cell>
          <cell r="G3246">
            <v>8.4600000000000009</v>
          </cell>
          <cell r="H3246">
            <v>9.06</v>
          </cell>
          <cell r="I3246">
            <v>9.66</v>
          </cell>
        </row>
        <row r="3247">
          <cell r="A3247">
            <v>115770</v>
          </cell>
          <cell r="B3247">
            <v>0</v>
          </cell>
          <cell r="C3247">
            <v>7.5</v>
          </cell>
          <cell r="D3247">
            <v>0.6</v>
          </cell>
          <cell r="E3247">
            <v>8.1</v>
          </cell>
          <cell r="F3247">
            <v>8.25</v>
          </cell>
          <cell r="G3247">
            <v>8.4600000000000009</v>
          </cell>
          <cell r="H3247">
            <v>9.06</v>
          </cell>
          <cell r="I3247">
            <v>9.66</v>
          </cell>
        </row>
        <row r="3248">
          <cell r="A3248">
            <v>115780</v>
          </cell>
          <cell r="B3248">
            <v>0</v>
          </cell>
          <cell r="C3248">
            <v>7.5</v>
          </cell>
          <cell r="D3248">
            <v>0.6</v>
          </cell>
          <cell r="E3248">
            <v>8.1</v>
          </cell>
          <cell r="F3248">
            <v>8.25</v>
          </cell>
          <cell r="G3248">
            <v>8.4600000000000009</v>
          </cell>
          <cell r="H3248">
            <v>9.06</v>
          </cell>
          <cell r="I3248">
            <v>9.66</v>
          </cell>
        </row>
        <row r="3249">
          <cell r="A3249">
            <v>115790</v>
          </cell>
          <cell r="B3249">
            <v>0</v>
          </cell>
          <cell r="C3249">
            <v>7.5</v>
          </cell>
          <cell r="D3249">
            <v>0.6</v>
          </cell>
          <cell r="E3249">
            <v>8.1</v>
          </cell>
          <cell r="F3249">
            <v>8.25</v>
          </cell>
          <cell r="G3249">
            <v>8.4600000000000009</v>
          </cell>
          <cell r="H3249">
            <v>9.06</v>
          </cell>
          <cell r="I3249">
            <v>9.66</v>
          </cell>
        </row>
        <row r="3250">
          <cell r="A3250">
            <v>115800</v>
          </cell>
          <cell r="B3250">
            <v>0</v>
          </cell>
          <cell r="C3250">
            <v>7.5</v>
          </cell>
          <cell r="D3250">
            <v>0.6</v>
          </cell>
          <cell r="E3250">
            <v>8.1</v>
          </cell>
          <cell r="F3250">
            <v>8.25</v>
          </cell>
          <cell r="G3250">
            <v>8.4600000000000009</v>
          </cell>
          <cell r="H3250">
            <v>9.06</v>
          </cell>
          <cell r="I3250">
            <v>9.66</v>
          </cell>
        </row>
        <row r="3251">
          <cell r="A3251">
            <v>115810</v>
          </cell>
          <cell r="B3251">
            <v>0</v>
          </cell>
          <cell r="C3251">
            <v>7.5</v>
          </cell>
          <cell r="D3251">
            <v>0.6</v>
          </cell>
          <cell r="E3251">
            <v>8.1</v>
          </cell>
          <cell r="F3251">
            <v>8.25</v>
          </cell>
          <cell r="G3251">
            <v>8.4600000000000009</v>
          </cell>
          <cell r="H3251">
            <v>9.06</v>
          </cell>
          <cell r="I3251">
            <v>9.66</v>
          </cell>
        </row>
        <row r="3252">
          <cell r="A3252">
            <v>115820</v>
          </cell>
          <cell r="B3252">
            <v>0</v>
          </cell>
          <cell r="C3252">
            <v>7.5</v>
          </cell>
          <cell r="D3252">
            <v>0.6</v>
          </cell>
          <cell r="E3252">
            <v>8.1</v>
          </cell>
          <cell r="F3252">
            <v>8.25</v>
          </cell>
          <cell r="G3252">
            <v>8.4600000000000009</v>
          </cell>
          <cell r="H3252">
            <v>9.06</v>
          </cell>
          <cell r="I3252">
            <v>9.66</v>
          </cell>
        </row>
        <row r="3253">
          <cell r="A3253">
            <v>115830</v>
          </cell>
          <cell r="B3253">
            <v>0</v>
          </cell>
          <cell r="C3253">
            <v>7.5</v>
          </cell>
          <cell r="D3253">
            <v>0.6</v>
          </cell>
          <cell r="E3253">
            <v>8.1</v>
          </cell>
          <cell r="F3253">
            <v>8.25</v>
          </cell>
          <cell r="G3253">
            <v>8.4600000000000009</v>
          </cell>
          <cell r="H3253">
            <v>9.06</v>
          </cell>
          <cell r="I3253">
            <v>9.66</v>
          </cell>
        </row>
        <row r="3254">
          <cell r="A3254">
            <v>115840</v>
          </cell>
          <cell r="B3254">
            <v>0</v>
          </cell>
          <cell r="C3254">
            <v>7.5</v>
          </cell>
          <cell r="D3254">
            <v>0.6</v>
          </cell>
          <cell r="E3254">
            <v>8.1</v>
          </cell>
          <cell r="F3254">
            <v>8.25</v>
          </cell>
          <cell r="G3254">
            <v>8.4600000000000009</v>
          </cell>
          <cell r="H3254">
            <v>9.06</v>
          </cell>
          <cell r="I3254">
            <v>9.66</v>
          </cell>
        </row>
        <row r="3255">
          <cell r="A3255">
            <v>115850</v>
          </cell>
          <cell r="B3255">
            <v>0</v>
          </cell>
          <cell r="C3255">
            <v>7.5</v>
          </cell>
          <cell r="D3255">
            <v>0.6</v>
          </cell>
          <cell r="E3255">
            <v>8.1</v>
          </cell>
          <cell r="F3255">
            <v>8.25</v>
          </cell>
          <cell r="G3255">
            <v>8.4600000000000009</v>
          </cell>
          <cell r="H3255">
            <v>9.06</v>
          </cell>
          <cell r="I3255">
            <v>9.66</v>
          </cell>
        </row>
        <row r="3256">
          <cell r="A3256">
            <v>115860</v>
          </cell>
          <cell r="B3256">
            <v>0</v>
          </cell>
          <cell r="C3256">
            <v>7.5</v>
          </cell>
          <cell r="D3256">
            <v>0.6</v>
          </cell>
          <cell r="E3256">
            <v>8.1</v>
          </cell>
          <cell r="F3256">
            <v>8.25</v>
          </cell>
          <cell r="G3256">
            <v>8.4600000000000009</v>
          </cell>
          <cell r="H3256">
            <v>9.06</v>
          </cell>
          <cell r="I3256">
            <v>9.66</v>
          </cell>
        </row>
        <row r="3257">
          <cell r="A3257">
            <v>115870</v>
          </cell>
          <cell r="B3257">
            <v>0</v>
          </cell>
          <cell r="C3257">
            <v>7.5</v>
          </cell>
          <cell r="D3257">
            <v>0.6</v>
          </cell>
          <cell r="E3257">
            <v>8.1</v>
          </cell>
          <cell r="F3257">
            <v>8.25</v>
          </cell>
          <cell r="G3257">
            <v>8.4600000000000009</v>
          </cell>
          <cell r="H3257">
            <v>9.06</v>
          </cell>
          <cell r="I3257">
            <v>9.66</v>
          </cell>
        </row>
        <row r="3258">
          <cell r="A3258">
            <v>115880</v>
          </cell>
          <cell r="B3258">
            <v>0</v>
          </cell>
          <cell r="C3258">
            <v>7.5</v>
          </cell>
          <cell r="D3258">
            <v>0.6</v>
          </cell>
          <cell r="E3258">
            <v>8.1</v>
          </cell>
          <cell r="F3258">
            <v>8.25</v>
          </cell>
          <cell r="G3258">
            <v>8.4600000000000009</v>
          </cell>
          <cell r="H3258">
            <v>9.06</v>
          </cell>
          <cell r="I3258">
            <v>9.66</v>
          </cell>
        </row>
        <row r="3259">
          <cell r="A3259">
            <v>115890</v>
          </cell>
          <cell r="B3259">
            <v>0</v>
          </cell>
          <cell r="C3259">
            <v>7.5</v>
          </cell>
          <cell r="D3259">
            <v>0.6</v>
          </cell>
          <cell r="E3259">
            <v>8.1</v>
          </cell>
          <cell r="F3259">
            <v>8.25</v>
          </cell>
          <cell r="G3259">
            <v>8.4600000000000009</v>
          </cell>
          <cell r="H3259">
            <v>9.06</v>
          </cell>
          <cell r="I3259">
            <v>9.66</v>
          </cell>
        </row>
        <row r="3260">
          <cell r="A3260">
            <v>115900</v>
          </cell>
          <cell r="B3260">
            <v>0</v>
          </cell>
          <cell r="C3260">
            <v>7.5</v>
          </cell>
          <cell r="D3260">
            <v>0.6</v>
          </cell>
          <cell r="E3260">
            <v>8.1</v>
          </cell>
          <cell r="F3260">
            <v>8.25</v>
          </cell>
          <cell r="G3260">
            <v>8.4600000000000009</v>
          </cell>
          <cell r="H3260">
            <v>9.06</v>
          </cell>
          <cell r="I3260">
            <v>9.66</v>
          </cell>
        </row>
        <row r="3261">
          <cell r="A3261">
            <v>115910</v>
          </cell>
          <cell r="B3261">
            <v>0</v>
          </cell>
          <cell r="C3261">
            <v>7.5</v>
          </cell>
          <cell r="D3261">
            <v>0.6</v>
          </cell>
          <cell r="E3261">
            <v>8.1</v>
          </cell>
          <cell r="F3261">
            <v>8.25</v>
          </cell>
          <cell r="G3261">
            <v>8.4600000000000009</v>
          </cell>
          <cell r="H3261">
            <v>9.06</v>
          </cell>
          <cell r="I3261">
            <v>9.66</v>
          </cell>
        </row>
        <row r="3262">
          <cell r="A3262">
            <v>115920</v>
          </cell>
          <cell r="B3262">
            <v>0</v>
          </cell>
          <cell r="C3262">
            <v>7.5</v>
          </cell>
          <cell r="D3262">
            <v>0.6</v>
          </cell>
          <cell r="E3262">
            <v>8.1</v>
          </cell>
          <cell r="F3262">
            <v>8.25</v>
          </cell>
          <cell r="G3262">
            <v>8.4600000000000009</v>
          </cell>
          <cell r="H3262">
            <v>9.06</v>
          </cell>
          <cell r="I3262">
            <v>9.66</v>
          </cell>
        </row>
        <row r="3263">
          <cell r="A3263">
            <v>115930</v>
          </cell>
          <cell r="B3263">
            <v>0</v>
          </cell>
          <cell r="C3263">
            <v>7.5</v>
          </cell>
          <cell r="D3263">
            <v>0.6</v>
          </cell>
          <cell r="E3263">
            <v>8.1</v>
          </cell>
          <cell r="F3263">
            <v>8.25</v>
          </cell>
          <cell r="G3263">
            <v>8.4600000000000009</v>
          </cell>
          <cell r="H3263">
            <v>9.06</v>
          </cell>
          <cell r="I3263">
            <v>9.66</v>
          </cell>
        </row>
        <row r="3264">
          <cell r="A3264">
            <v>115940</v>
          </cell>
          <cell r="B3264">
            <v>0</v>
          </cell>
          <cell r="C3264">
            <v>7.5</v>
          </cell>
          <cell r="D3264">
            <v>0.6</v>
          </cell>
          <cell r="E3264">
            <v>8.1</v>
          </cell>
          <cell r="F3264">
            <v>8.25</v>
          </cell>
          <cell r="G3264">
            <v>8.4600000000000009</v>
          </cell>
          <cell r="H3264">
            <v>9.06</v>
          </cell>
          <cell r="I3264">
            <v>9.66</v>
          </cell>
        </row>
        <row r="3265">
          <cell r="A3265">
            <v>115950</v>
          </cell>
          <cell r="B3265">
            <v>0</v>
          </cell>
          <cell r="C3265">
            <v>7.5</v>
          </cell>
          <cell r="D3265">
            <v>0.6</v>
          </cell>
          <cell r="E3265">
            <v>8.1</v>
          </cell>
          <cell r="F3265">
            <v>8.25</v>
          </cell>
          <cell r="G3265">
            <v>8.4600000000000009</v>
          </cell>
          <cell r="H3265">
            <v>9.06</v>
          </cell>
          <cell r="I3265">
            <v>9.66</v>
          </cell>
        </row>
        <row r="3266">
          <cell r="A3266">
            <v>115960</v>
          </cell>
          <cell r="B3266">
            <v>0</v>
          </cell>
          <cell r="C3266">
            <v>7.5</v>
          </cell>
          <cell r="D3266">
            <v>0.6</v>
          </cell>
          <cell r="E3266">
            <v>8.1</v>
          </cell>
          <cell r="F3266">
            <v>8.25</v>
          </cell>
          <cell r="G3266">
            <v>8.4600000000000009</v>
          </cell>
          <cell r="H3266">
            <v>9.06</v>
          </cell>
          <cell r="I3266">
            <v>9.66</v>
          </cell>
        </row>
        <row r="3267">
          <cell r="A3267">
            <v>115970</v>
          </cell>
          <cell r="B3267">
            <v>0</v>
          </cell>
          <cell r="C3267">
            <v>7.5</v>
          </cell>
          <cell r="D3267">
            <v>0.6</v>
          </cell>
          <cell r="E3267">
            <v>8.1</v>
          </cell>
          <cell r="F3267">
            <v>8.25</v>
          </cell>
          <cell r="G3267">
            <v>8.4600000000000009</v>
          </cell>
          <cell r="H3267">
            <v>9.06</v>
          </cell>
          <cell r="I3267">
            <v>9.66</v>
          </cell>
        </row>
        <row r="3268">
          <cell r="A3268">
            <v>115980</v>
          </cell>
          <cell r="B3268">
            <v>0</v>
          </cell>
          <cell r="C3268">
            <v>7.5</v>
          </cell>
          <cell r="D3268">
            <v>0.6</v>
          </cell>
          <cell r="E3268">
            <v>8.1</v>
          </cell>
          <cell r="F3268">
            <v>8.25</v>
          </cell>
          <cell r="G3268">
            <v>8.4600000000000009</v>
          </cell>
          <cell r="H3268">
            <v>9.06</v>
          </cell>
          <cell r="I3268">
            <v>9.66</v>
          </cell>
        </row>
        <row r="3269">
          <cell r="A3269">
            <v>115990</v>
          </cell>
          <cell r="B3269">
            <v>0</v>
          </cell>
          <cell r="C3269">
            <v>7.5</v>
          </cell>
          <cell r="D3269">
            <v>0.6</v>
          </cell>
          <cell r="E3269">
            <v>8.1</v>
          </cell>
          <cell r="F3269">
            <v>8.25</v>
          </cell>
          <cell r="G3269">
            <v>8.4600000000000009</v>
          </cell>
          <cell r="H3269">
            <v>9.06</v>
          </cell>
          <cell r="I3269">
            <v>9.66</v>
          </cell>
        </row>
        <row r="3270">
          <cell r="A3270">
            <v>116000</v>
          </cell>
          <cell r="B3270">
            <v>0</v>
          </cell>
          <cell r="C3270">
            <v>7.5</v>
          </cell>
          <cell r="D3270">
            <v>0.6</v>
          </cell>
          <cell r="E3270">
            <v>8.1</v>
          </cell>
          <cell r="F3270">
            <v>8.25</v>
          </cell>
          <cell r="G3270">
            <v>8.4600000000000009</v>
          </cell>
          <cell r="H3270">
            <v>9.06</v>
          </cell>
          <cell r="I3270">
            <v>9.66</v>
          </cell>
        </row>
        <row r="3289">
          <cell r="A3289">
            <v>116000</v>
          </cell>
          <cell r="B3289">
            <v>0</v>
          </cell>
          <cell r="C3289">
            <v>7.5</v>
          </cell>
          <cell r="D3289">
            <v>0.6</v>
          </cell>
          <cell r="E3289">
            <v>8.1</v>
          </cell>
          <cell r="F3289">
            <v>8.25</v>
          </cell>
          <cell r="G3289">
            <v>8.4600000000000009</v>
          </cell>
          <cell r="H3289">
            <v>9.06</v>
          </cell>
          <cell r="I3289">
            <v>9.66</v>
          </cell>
        </row>
        <row r="3290">
          <cell r="A3290">
            <v>116010</v>
          </cell>
          <cell r="B3290">
            <v>0</v>
          </cell>
          <cell r="C3290">
            <v>7.5</v>
          </cell>
          <cell r="D3290">
            <v>0.6</v>
          </cell>
          <cell r="E3290">
            <v>8.1</v>
          </cell>
          <cell r="F3290">
            <v>8.25</v>
          </cell>
          <cell r="G3290">
            <v>8.4600000000000009</v>
          </cell>
          <cell r="H3290">
            <v>9.06</v>
          </cell>
          <cell r="I3290">
            <v>9.66</v>
          </cell>
        </row>
        <row r="3291">
          <cell r="A3291">
            <v>116020</v>
          </cell>
          <cell r="B3291">
            <v>0</v>
          </cell>
          <cell r="C3291">
            <v>7.5</v>
          </cell>
          <cell r="D3291">
            <v>0.6</v>
          </cell>
          <cell r="E3291">
            <v>8.1</v>
          </cell>
          <cell r="F3291">
            <v>8.25</v>
          </cell>
          <cell r="G3291">
            <v>8.4600000000000009</v>
          </cell>
          <cell r="H3291">
            <v>9.06</v>
          </cell>
          <cell r="I3291">
            <v>9.66</v>
          </cell>
        </row>
        <row r="3292">
          <cell r="A3292">
            <v>116030</v>
          </cell>
          <cell r="B3292">
            <v>0</v>
          </cell>
          <cell r="C3292">
            <v>7.5</v>
          </cell>
          <cell r="D3292">
            <v>0.6</v>
          </cell>
          <cell r="E3292">
            <v>8.1</v>
          </cell>
          <cell r="F3292">
            <v>8.25</v>
          </cell>
          <cell r="G3292">
            <v>8.4600000000000009</v>
          </cell>
          <cell r="H3292">
            <v>9.06</v>
          </cell>
          <cell r="I3292">
            <v>9.66</v>
          </cell>
        </row>
        <row r="3293">
          <cell r="A3293">
            <v>116040</v>
          </cell>
          <cell r="B3293">
            <v>0</v>
          </cell>
          <cell r="C3293">
            <v>7.5</v>
          </cell>
          <cell r="D3293">
            <v>0.6</v>
          </cell>
          <cell r="E3293">
            <v>8.1</v>
          </cell>
          <cell r="F3293">
            <v>8.25</v>
          </cell>
          <cell r="G3293">
            <v>8.4600000000000009</v>
          </cell>
          <cell r="H3293">
            <v>9.06</v>
          </cell>
          <cell r="I3293">
            <v>9.66</v>
          </cell>
        </row>
        <row r="3294">
          <cell r="A3294">
            <v>116050</v>
          </cell>
          <cell r="B3294">
            <v>0</v>
          </cell>
          <cell r="C3294">
            <v>7.5</v>
          </cell>
          <cell r="D3294">
            <v>0.6</v>
          </cell>
          <cell r="E3294">
            <v>8.1</v>
          </cell>
          <cell r="F3294">
            <v>8.25</v>
          </cell>
          <cell r="G3294">
            <v>8.4600000000000009</v>
          </cell>
          <cell r="H3294">
            <v>9.06</v>
          </cell>
          <cell r="I3294">
            <v>9.66</v>
          </cell>
        </row>
        <row r="3295">
          <cell r="A3295">
            <v>116060</v>
          </cell>
          <cell r="B3295">
            <v>0</v>
          </cell>
          <cell r="C3295">
            <v>7.5</v>
          </cell>
          <cell r="D3295">
            <v>0.6</v>
          </cell>
          <cell r="E3295">
            <v>8.1</v>
          </cell>
          <cell r="F3295">
            <v>8.25</v>
          </cell>
          <cell r="G3295">
            <v>8.4600000000000009</v>
          </cell>
          <cell r="H3295">
            <v>9.06</v>
          </cell>
          <cell r="I3295">
            <v>9.66</v>
          </cell>
        </row>
        <row r="3296">
          <cell r="A3296">
            <v>116070</v>
          </cell>
          <cell r="B3296">
            <v>0</v>
          </cell>
          <cell r="C3296">
            <v>7.5</v>
          </cell>
          <cell r="D3296">
            <v>0.6</v>
          </cell>
          <cell r="E3296">
            <v>8.1</v>
          </cell>
          <cell r="F3296">
            <v>8.25</v>
          </cell>
          <cell r="G3296">
            <v>8.4600000000000009</v>
          </cell>
          <cell r="H3296">
            <v>9.06</v>
          </cell>
          <cell r="I3296">
            <v>9.66</v>
          </cell>
        </row>
        <row r="3297">
          <cell r="A3297">
            <v>116080</v>
          </cell>
          <cell r="B3297">
            <v>0</v>
          </cell>
          <cell r="C3297">
            <v>7.5</v>
          </cell>
          <cell r="D3297">
            <v>0.6</v>
          </cell>
          <cell r="E3297">
            <v>8.1</v>
          </cell>
          <cell r="F3297">
            <v>8.25</v>
          </cell>
          <cell r="G3297">
            <v>8.4600000000000009</v>
          </cell>
          <cell r="H3297">
            <v>9.06</v>
          </cell>
          <cell r="I3297">
            <v>9.66</v>
          </cell>
        </row>
        <row r="3298">
          <cell r="A3298">
            <v>116090</v>
          </cell>
          <cell r="B3298">
            <v>0</v>
          </cell>
          <cell r="C3298">
            <v>7.5</v>
          </cell>
          <cell r="D3298">
            <v>0.6</v>
          </cell>
          <cell r="E3298">
            <v>8.1</v>
          </cell>
          <cell r="F3298">
            <v>8.25</v>
          </cell>
          <cell r="G3298">
            <v>8.4600000000000009</v>
          </cell>
          <cell r="H3298">
            <v>9.06</v>
          </cell>
          <cell r="I3298">
            <v>9.66</v>
          </cell>
        </row>
        <row r="3299">
          <cell r="A3299">
            <v>116100</v>
          </cell>
          <cell r="B3299">
            <v>0</v>
          </cell>
          <cell r="C3299">
            <v>7.5</v>
          </cell>
          <cell r="D3299">
            <v>0.6</v>
          </cell>
          <cell r="E3299">
            <v>8.1</v>
          </cell>
          <cell r="F3299">
            <v>8.25</v>
          </cell>
          <cell r="G3299">
            <v>8.4600000000000009</v>
          </cell>
          <cell r="H3299">
            <v>9.06</v>
          </cell>
          <cell r="I3299">
            <v>9.66</v>
          </cell>
        </row>
        <row r="3300">
          <cell r="A3300">
            <v>116110</v>
          </cell>
          <cell r="B3300">
            <v>0</v>
          </cell>
          <cell r="C3300">
            <v>7.5</v>
          </cell>
          <cell r="D3300">
            <v>0.6</v>
          </cell>
          <cell r="E3300">
            <v>8.1</v>
          </cell>
          <cell r="F3300">
            <v>8.25</v>
          </cell>
          <cell r="G3300">
            <v>8.4600000000000009</v>
          </cell>
          <cell r="H3300">
            <v>9.06</v>
          </cell>
          <cell r="I3300">
            <v>9.66</v>
          </cell>
        </row>
        <row r="3301">
          <cell r="A3301">
            <v>116120</v>
          </cell>
          <cell r="B3301">
            <v>0</v>
          </cell>
          <cell r="C3301">
            <v>7.5</v>
          </cell>
          <cell r="D3301">
            <v>0.6</v>
          </cell>
          <cell r="E3301">
            <v>8.1</v>
          </cell>
          <cell r="F3301">
            <v>8.25</v>
          </cell>
          <cell r="G3301">
            <v>8.4600000000000009</v>
          </cell>
          <cell r="H3301">
            <v>9.06</v>
          </cell>
          <cell r="I3301">
            <v>9.66</v>
          </cell>
        </row>
        <row r="3302">
          <cell r="A3302">
            <v>116125.04</v>
          </cell>
          <cell r="B3302" t="str">
            <v>PY - MSE</v>
          </cell>
          <cell r="C3302">
            <v>7.5</v>
          </cell>
          <cell r="D3302">
            <v>0.6</v>
          </cell>
          <cell r="E3302">
            <v>8.1</v>
          </cell>
          <cell r="F3302">
            <v>8.25</v>
          </cell>
          <cell r="G3302">
            <v>8.4600000000000009</v>
          </cell>
          <cell r="H3302">
            <v>9.06</v>
          </cell>
          <cell r="I3302">
            <v>9.66</v>
          </cell>
        </row>
        <row r="3303">
          <cell r="A3303">
            <v>116130</v>
          </cell>
          <cell r="B3303">
            <v>0</v>
          </cell>
          <cell r="C3303">
            <v>7.5</v>
          </cell>
          <cell r="D3303">
            <v>0.5</v>
          </cell>
          <cell r="E3303">
            <v>8</v>
          </cell>
          <cell r="F3303">
            <v>8.15</v>
          </cell>
          <cell r="G3303">
            <v>8.3600000000000012</v>
          </cell>
          <cell r="H3303">
            <v>8.9600000000000009</v>
          </cell>
          <cell r="I3303">
            <v>9.56</v>
          </cell>
        </row>
        <row r="3304">
          <cell r="A3304">
            <v>116140</v>
          </cell>
          <cell r="B3304">
            <v>0</v>
          </cell>
          <cell r="C3304">
            <v>7.5</v>
          </cell>
          <cell r="D3304">
            <v>0.3</v>
          </cell>
          <cell r="E3304">
            <v>7.8</v>
          </cell>
          <cell r="F3304">
            <v>7.95</v>
          </cell>
          <cell r="G3304">
            <v>8.16</v>
          </cell>
          <cell r="H3304">
            <v>8.76</v>
          </cell>
          <cell r="I3304">
            <v>9.36</v>
          </cell>
        </row>
        <row r="3305">
          <cell r="A3305">
            <v>116140.04</v>
          </cell>
          <cell r="B3305" t="str">
            <v>PT</v>
          </cell>
          <cell r="C3305">
            <v>7.5</v>
          </cell>
          <cell r="D3305">
            <v>0.3</v>
          </cell>
          <cell r="E3305">
            <v>7.8</v>
          </cell>
          <cell r="F3305">
            <v>7.95</v>
          </cell>
          <cell r="G3305">
            <v>8.16</v>
          </cell>
          <cell r="H3305">
            <v>8.76</v>
          </cell>
          <cell r="I3305">
            <v>9.36</v>
          </cell>
        </row>
        <row r="3306">
          <cell r="A3306">
            <v>116150</v>
          </cell>
          <cell r="B3306">
            <v>0</v>
          </cell>
          <cell r="C3306">
            <v>7.5</v>
          </cell>
          <cell r="D3306">
            <v>0.1</v>
          </cell>
          <cell r="E3306">
            <v>7.6</v>
          </cell>
          <cell r="F3306">
            <v>7.75</v>
          </cell>
          <cell r="G3306">
            <v>7.96</v>
          </cell>
          <cell r="H3306">
            <v>8.56</v>
          </cell>
          <cell r="I3306">
            <v>9.16</v>
          </cell>
        </row>
        <row r="3307">
          <cell r="A3307">
            <v>116155.04</v>
          </cell>
          <cell r="B3307" t="str">
            <v>PX</v>
          </cell>
          <cell r="C3307">
            <v>7.5</v>
          </cell>
          <cell r="D3307">
            <v>0</v>
          </cell>
          <cell r="E3307">
            <v>7.5</v>
          </cell>
          <cell r="F3307">
            <v>7.65</v>
          </cell>
          <cell r="G3307">
            <v>7.86</v>
          </cell>
          <cell r="H3307">
            <v>8.4600000000000009</v>
          </cell>
          <cell r="I3307">
            <v>9.06</v>
          </cell>
        </row>
        <row r="3308">
          <cell r="A3308">
            <v>116160</v>
          </cell>
          <cell r="B3308">
            <v>0</v>
          </cell>
          <cell r="C3308">
            <v>7.5</v>
          </cell>
          <cell r="D3308">
            <v>0</v>
          </cell>
          <cell r="E3308">
            <v>7.5</v>
          </cell>
          <cell r="F3308">
            <v>7.65</v>
          </cell>
          <cell r="G3308">
            <v>7.86</v>
          </cell>
          <cell r="H3308">
            <v>8.4600000000000009</v>
          </cell>
          <cell r="I3308">
            <v>9.06</v>
          </cell>
        </row>
        <row r="3309">
          <cell r="A3309">
            <v>116170</v>
          </cell>
          <cell r="B3309">
            <v>0</v>
          </cell>
          <cell r="C3309">
            <v>7.5</v>
          </cell>
          <cell r="D3309">
            <v>0</v>
          </cell>
          <cell r="E3309">
            <v>7.5</v>
          </cell>
          <cell r="F3309">
            <v>7.65</v>
          </cell>
          <cell r="G3309">
            <v>7.86</v>
          </cell>
          <cell r="H3309">
            <v>8.4600000000000009</v>
          </cell>
          <cell r="I3309">
            <v>9.06</v>
          </cell>
        </row>
        <row r="3310">
          <cell r="A3310">
            <v>116180</v>
          </cell>
          <cell r="B3310">
            <v>0</v>
          </cell>
          <cell r="C3310">
            <v>7.5</v>
          </cell>
          <cell r="D3310">
            <v>0</v>
          </cell>
          <cell r="E3310">
            <v>7.5</v>
          </cell>
          <cell r="F3310">
            <v>7.65</v>
          </cell>
          <cell r="G3310">
            <v>7.86</v>
          </cell>
          <cell r="H3310">
            <v>8.4600000000000009</v>
          </cell>
          <cell r="I3310">
            <v>9.06</v>
          </cell>
        </row>
        <row r="3311">
          <cell r="A3311">
            <v>116185.04</v>
          </cell>
          <cell r="B3311" t="str">
            <v>BS</v>
          </cell>
          <cell r="C3311">
            <v>7.5</v>
          </cell>
          <cell r="D3311">
            <v>0</v>
          </cell>
          <cell r="E3311">
            <v>7.5</v>
          </cell>
          <cell r="F3311">
            <v>7.65</v>
          </cell>
          <cell r="G3311">
            <v>7.86</v>
          </cell>
          <cell r="H3311">
            <v>8.4600000000000009</v>
          </cell>
          <cell r="I3311">
            <v>9.06</v>
          </cell>
        </row>
        <row r="3312">
          <cell r="A3312">
            <v>116190</v>
          </cell>
          <cell r="B3312">
            <v>0</v>
          </cell>
          <cell r="C3312">
            <v>7.5</v>
          </cell>
          <cell r="D3312">
            <v>0</v>
          </cell>
          <cell r="E3312">
            <v>7.5</v>
          </cell>
          <cell r="F3312">
            <v>7.65</v>
          </cell>
          <cell r="G3312">
            <v>7.86</v>
          </cell>
          <cell r="H3312">
            <v>8.4600000000000009</v>
          </cell>
          <cell r="I3312">
            <v>9.06</v>
          </cell>
        </row>
        <row r="3313">
          <cell r="A3313">
            <v>116200</v>
          </cell>
          <cell r="B3313">
            <v>0</v>
          </cell>
          <cell r="C3313">
            <v>7.5</v>
          </cell>
          <cell r="D3313">
            <v>0</v>
          </cell>
          <cell r="E3313">
            <v>7.5</v>
          </cell>
          <cell r="F3313">
            <v>7.65</v>
          </cell>
          <cell r="G3313">
            <v>7.86</v>
          </cell>
          <cell r="H3313">
            <v>8.4600000000000009</v>
          </cell>
          <cell r="I3313">
            <v>9.06</v>
          </cell>
        </row>
        <row r="3314">
          <cell r="A3314">
            <v>116210</v>
          </cell>
          <cell r="B3314">
            <v>0</v>
          </cell>
          <cell r="C3314">
            <v>7.5</v>
          </cell>
          <cell r="D3314">
            <v>0</v>
          </cell>
          <cell r="E3314">
            <v>7.5</v>
          </cell>
          <cell r="F3314">
            <v>7.65</v>
          </cell>
          <cell r="G3314">
            <v>7.86</v>
          </cell>
          <cell r="H3314">
            <v>8.4600000000000009</v>
          </cell>
          <cell r="I3314">
            <v>9.06</v>
          </cell>
        </row>
        <row r="3315">
          <cell r="A3315">
            <v>116220</v>
          </cell>
          <cell r="B3315">
            <v>0</v>
          </cell>
          <cell r="C3315">
            <v>7.5</v>
          </cell>
          <cell r="D3315">
            <v>0</v>
          </cell>
          <cell r="E3315">
            <v>7.5</v>
          </cell>
          <cell r="F3315">
            <v>7.65</v>
          </cell>
          <cell r="G3315">
            <v>7.86</v>
          </cell>
          <cell r="H3315">
            <v>8.4600000000000009</v>
          </cell>
          <cell r="I3315">
            <v>9.06</v>
          </cell>
        </row>
        <row r="3316">
          <cell r="A3316">
            <v>116230</v>
          </cell>
          <cell r="B3316">
            <v>0</v>
          </cell>
          <cell r="C3316">
            <v>7.5</v>
          </cell>
          <cell r="D3316">
            <v>0</v>
          </cell>
          <cell r="E3316">
            <v>7.5</v>
          </cell>
          <cell r="F3316">
            <v>7.65</v>
          </cell>
          <cell r="G3316">
            <v>7.86</v>
          </cell>
          <cell r="H3316">
            <v>8.4600000000000009</v>
          </cell>
          <cell r="I3316">
            <v>9.06</v>
          </cell>
        </row>
        <row r="3317">
          <cell r="A3317">
            <v>116240</v>
          </cell>
          <cell r="B3317">
            <v>0</v>
          </cell>
          <cell r="C3317">
            <v>7.5</v>
          </cell>
          <cell r="D3317">
            <v>0</v>
          </cell>
          <cell r="E3317">
            <v>7.5</v>
          </cell>
          <cell r="F3317">
            <v>7.65</v>
          </cell>
          <cell r="G3317">
            <v>7.86</v>
          </cell>
          <cell r="H3317">
            <v>8.4600000000000009</v>
          </cell>
          <cell r="I3317">
            <v>9.06</v>
          </cell>
        </row>
        <row r="3318">
          <cell r="A3318">
            <v>116250</v>
          </cell>
          <cell r="B3318">
            <v>0</v>
          </cell>
          <cell r="C3318">
            <v>7.5</v>
          </cell>
          <cell r="D3318">
            <v>0</v>
          </cell>
          <cell r="E3318">
            <v>7.5</v>
          </cell>
          <cell r="F3318">
            <v>7.65</v>
          </cell>
          <cell r="G3318">
            <v>7.86</v>
          </cell>
          <cell r="H3318">
            <v>8.4600000000000009</v>
          </cell>
          <cell r="I3318">
            <v>9.06</v>
          </cell>
        </row>
        <row r="3319">
          <cell r="A3319">
            <v>116260</v>
          </cell>
          <cell r="B3319">
            <v>0</v>
          </cell>
          <cell r="C3319">
            <v>7.5</v>
          </cell>
          <cell r="D3319">
            <v>0</v>
          </cell>
          <cell r="E3319">
            <v>7.5</v>
          </cell>
          <cell r="F3319">
            <v>7.65</v>
          </cell>
          <cell r="G3319">
            <v>7.86</v>
          </cell>
          <cell r="H3319">
            <v>8.4600000000000009</v>
          </cell>
          <cell r="I3319">
            <v>9.06</v>
          </cell>
        </row>
        <row r="3320">
          <cell r="A3320">
            <v>116270</v>
          </cell>
          <cell r="B3320">
            <v>0</v>
          </cell>
          <cell r="C3320">
            <v>7.5</v>
          </cell>
          <cell r="D3320">
            <v>0</v>
          </cell>
          <cell r="E3320">
            <v>7.5</v>
          </cell>
          <cell r="F3320">
            <v>7.65</v>
          </cell>
          <cell r="G3320">
            <v>7.86</v>
          </cell>
          <cell r="H3320">
            <v>8.4600000000000009</v>
          </cell>
          <cell r="I3320">
            <v>9.06</v>
          </cell>
        </row>
        <row r="3321">
          <cell r="A3321">
            <v>116280</v>
          </cell>
          <cell r="B3321">
            <v>0</v>
          </cell>
          <cell r="C3321">
            <v>7.5</v>
          </cell>
          <cell r="D3321">
            <v>0</v>
          </cell>
          <cell r="E3321">
            <v>7.5</v>
          </cell>
          <cell r="F3321">
            <v>7.65</v>
          </cell>
          <cell r="G3321">
            <v>7.86</v>
          </cell>
          <cell r="H3321">
            <v>8.4600000000000009</v>
          </cell>
          <cell r="I3321">
            <v>9.06</v>
          </cell>
        </row>
        <row r="3322">
          <cell r="A3322">
            <v>116290</v>
          </cell>
          <cell r="B3322">
            <v>0</v>
          </cell>
          <cell r="C3322">
            <v>7.5</v>
          </cell>
          <cell r="D3322">
            <v>0</v>
          </cell>
          <cell r="E3322">
            <v>7.5</v>
          </cell>
          <cell r="F3322">
            <v>7.65</v>
          </cell>
          <cell r="G3322">
            <v>7.86</v>
          </cell>
          <cell r="H3322">
            <v>8.4600000000000009</v>
          </cell>
          <cell r="I3322">
            <v>9.06</v>
          </cell>
        </row>
        <row r="3323">
          <cell r="A3323">
            <v>116300</v>
          </cell>
          <cell r="B3323">
            <v>0</v>
          </cell>
          <cell r="C3323">
            <v>7.5</v>
          </cell>
          <cell r="D3323">
            <v>0</v>
          </cell>
          <cell r="E3323">
            <v>7.5</v>
          </cell>
          <cell r="F3323">
            <v>7.65</v>
          </cell>
          <cell r="G3323">
            <v>7.86</v>
          </cell>
          <cell r="H3323">
            <v>8.4600000000000009</v>
          </cell>
          <cell r="I3323">
            <v>9.06</v>
          </cell>
        </row>
        <row r="3324">
          <cell r="A3324">
            <v>116310</v>
          </cell>
          <cell r="B3324">
            <v>0</v>
          </cell>
          <cell r="C3324">
            <v>7.5</v>
          </cell>
          <cell r="D3324">
            <v>0</v>
          </cell>
          <cell r="E3324">
            <v>7.5</v>
          </cell>
          <cell r="F3324">
            <v>7.65</v>
          </cell>
          <cell r="G3324">
            <v>7.86</v>
          </cell>
          <cell r="H3324">
            <v>8.4600000000000009</v>
          </cell>
          <cell r="I3324">
            <v>9.06</v>
          </cell>
        </row>
        <row r="3325">
          <cell r="A3325">
            <v>116320</v>
          </cell>
          <cell r="B3325">
            <v>0</v>
          </cell>
          <cell r="C3325">
            <v>7.5</v>
          </cell>
          <cell r="D3325">
            <v>0</v>
          </cell>
          <cell r="E3325">
            <v>7.5</v>
          </cell>
          <cell r="F3325">
            <v>7.65</v>
          </cell>
          <cell r="G3325">
            <v>7.86</v>
          </cell>
          <cell r="H3325">
            <v>8.4600000000000009</v>
          </cell>
          <cell r="I3325">
            <v>9.06</v>
          </cell>
        </row>
        <row r="3326">
          <cell r="A3326">
            <v>116324.76</v>
          </cell>
          <cell r="B3326" t="str">
            <v>BS</v>
          </cell>
          <cell r="C3326">
            <v>7.5</v>
          </cell>
          <cell r="D3326">
            <v>0</v>
          </cell>
          <cell r="E3326">
            <v>7.5</v>
          </cell>
          <cell r="F3326">
            <v>7.65</v>
          </cell>
          <cell r="G3326">
            <v>7.86</v>
          </cell>
          <cell r="H3326">
            <v>8.4600000000000009</v>
          </cell>
          <cell r="I3326">
            <v>9.06</v>
          </cell>
        </row>
        <row r="3327">
          <cell r="A3327">
            <v>116330</v>
          </cell>
          <cell r="B3327">
            <v>0</v>
          </cell>
          <cell r="C3327">
            <v>7.5</v>
          </cell>
          <cell r="D3327">
            <v>0</v>
          </cell>
          <cell r="E3327">
            <v>7.5</v>
          </cell>
          <cell r="F3327">
            <v>7.65</v>
          </cell>
          <cell r="G3327">
            <v>7.86</v>
          </cell>
          <cell r="H3327">
            <v>8.4600000000000009</v>
          </cell>
          <cell r="I3327">
            <v>9.06</v>
          </cell>
        </row>
        <row r="3328">
          <cell r="A3328">
            <v>116340</v>
          </cell>
          <cell r="B3328">
            <v>0</v>
          </cell>
          <cell r="C3328">
            <v>7.5</v>
          </cell>
          <cell r="D3328">
            <v>0</v>
          </cell>
          <cell r="E3328">
            <v>7.5</v>
          </cell>
          <cell r="F3328">
            <v>7.65</v>
          </cell>
          <cell r="G3328">
            <v>7.86</v>
          </cell>
          <cell r="H3328">
            <v>8.4600000000000009</v>
          </cell>
          <cell r="I3328">
            <v>9.06</v>
          </cell>
        </row>
        <row r="3329">
          <cell r="A3329">
            <v>116350</v>
          </cell>
          <cell r="B3329">
            <v>0</v>
          </cell>
          <cell r="C3329">
            <v>7.5</v>
          </cell>
          <cell r="D3329">
            <v>0</v>
          </cell>
          <cell r="E3329">
            <v>7.5</v>
          </cell>
          <cell r="F3329">
            <v>7.65</v>
          </cell>
          <cell r="G3329">
            <v>7.86</v>
          </cell>
          <cell r="H3329">
            <v>8.4600000000000009</v>
          </cell>
          <cell r="I3329">
            <v>9.06</v>
          </cell>
        </row>
        <row r="3330">
          <cell r="A3330">
            <v>116354.76</v>
          </cell>
          <cell r="B3330" t="str">
            <v>PX</v>
          </cell>
          <cell r="C3330">
            <v>7.5</v>
          </cell>
          <cell r="D3330">
            <v>0</v>
          </cell>
          <cell r="E3330">
            <v>7.5</v>
          </cell>
          <cell r="F3330">
            <v>7.65</v>
          </cell>
          <cell r="G3330">
            <v>7.86</v>
          </cell>
          <cell r="H3330">
            <v>8.4600000000000009</v>
          </cell>
          <cell r="I3330">
            <v>9.06</v>
          </cell>
        </row>
        <row r="3331">
          <cell r="A3331">
            <v>116360</v>
          </cell>
          <cell r="B3331">
            <v>0</v>
          </cell>
          <cell r="C3331">
            <v>7.5</v>
          </cell>
          <cell r="D3331">
            <v>0.1</v>
          </cell>
          <cell r="E3331">
            <v>7.6</v>
          </cell>
          <cell r="F3331">
            <v>7.75</v>
          </cell>
          <cell r="G3331">
            <v>7.96</v>
          </cell>
          <cell r="H3331">
            <v>8.56</v>
          </cell>
          <cell r="I3331">
            <v>9.16</v>
          </cell>
        </row>
        <row r="3332">
          <cell r="A3332">
            <v>116369.76</v>
          </cell>
          <cell r="B3332" t="str">
            <v>PC</v>
          </cell>
          <cell r="C3332">
            <v>7.5</v>
          </cell>
          <cell r="D3332">
            <v>0.3</v>
          </cell>
          <cell r="E3332">
            <v>7.8</v>
          </cell>
          <cell r="F3332">
            <v>7.95</v>
          </cell>
          <cell r="G3332">
            <v>8.16</v>
          </cell>
          <cell r="H3332">
            <v>8.76</v>
          </cell>
          <cell r="I3332">
            <v>9.36</v>
          </cell>
        </row>
        <row r="3333">
          <cell r="A3333">
            <v>116370</v>
          </cell>
          <cell r="B3333">
            <v>0</v>
          </cell>
          <cell r="C3333">
            <v>7.5</v>
          </cell>
          <cell r="D3333">
            <v>0.3</v>
          </cell>
          <cell r="E3333">
            <v>7.8</v>
          </cell>
          <cell r="F3333">
            <v>7.95</v>
          </cell>
          <cell r="G3333">
            <v>8.16</v>
          </cell>
          <cell r="H3333">
            <v>8.76</v>
          </cell>
          <cell r="I3333">
            <v>9.36</v>
          </cell>
        </row>
        <row r="3334">
          <cell r="A3334">
            <v>116380</v>
          </cell>
          <cell r="B3334">
            <v>0</v>
          </cell>
          <cell r="C3334">
            <v>7.5</v>
          </cell>
          <cell r="D3334">
            <v>0.5</v>
          </cell>
          <cell r="E3334">
            <v>8</v>
          </cell>
          <cell r="F3334">
            <v>8.15</v>
          </cell>
          <cell r="G3334">
            <v>8.3600000000000012</v>
          </cell>
          <cell r="H3334">
            <v>8.9600000000000009</v>
          </cell>
          <cell r="I3334">
            <v>9.56</v>
          </cell>
        </row>
        <row r="3335">
          <cell r="A3335">
            <v>116384.76</v>
          </cell>
          <cell r="B3335" t="str">
            <v>PY - MSE</v>
          </cell>
          <cell r="C3335">
            <v>7.5</v>
          </cell>
          <cell r="D3335">
            <v>0.6</v>
          </cell>
          <cell r="E3335">
            <v>8.1</v>
          </cell>
          <cell r="F3335">
            <v>8.25</v>
          </cell>
          <cell r="G3335">
            <v>8.4600000000000009</v>
          </cell>
          <cell r="H3335">
            <v>9.06</v>
          </cell>
          <cell r="I3335">
            <v>9.66</v>
          </cell>
        </row>
        <row r="3336">
          <cell r="A3336">
            <v>116390</v>
          </cell>
          <cell r="B3336">
            <v>0</v>
          </cell>
          <cell r="C3336">
            <v>7.5</v>
          </cell>
          <cell r="D3336">
            <v>0.6</v>
          </cell>
          <cell r="E3336">
            <v>8.1</v>
          </cell>
          <cell r="F3336">
            <v>8.25</v>
          </cell>
          <cell r="G3336">
            <v>8.4600000000000009</v>
          </cell>
          <cell r="H3336">
            <v>9.06</v>
          </cell>
          <cell r="I3336">
            <v>9.66</v>
          </cell>
        </row>
        <row r="3337">
          <cell r="A3337">
            <v>116400</v>
          </cell>
          <cell r="B3337">
            <v>0</v>
          </cell>
          <cell r="C3337">
            <v>7.5</v>
          </cell>
          <cell r="D3337">
            <v>0.6</v>
          </cell>
          <cell r="E3337">
            <v>8.1</v>
          </cell>
          <cell r="F3337">
            <v>8.25</v>
          </cell>
          <cell r="G3337">
            <v>8.4600000000000009</v>
          </cell>
          <cell r="H3337">
            <v>9.06</v>
          </cell>
          <cell r="I3337">
            <v>9.66</v>
          </cell>
        </row>
        <row r="3338">
          <cell r="A3338">
            <v>116410</v>
          </cell>
          <cell r="B3338">
            <v>0</v>
          </cell>
          <cell r="C3338">
            <v>7.5</v>
          </cell>
          <cell r="D3338">
            <v>0.6</v>
          </cell>
          <cell r="E3338">
            <v>8.1</v>
          </cell>
          <cell r="F3338">
            <v>8.25</v>
          </cell>
          <cell r="G3338">
            <v>8.4600000000000009</v>
          </cell>
          <cell r="H3338">
            <v>9.06</v>
          </cell>
          <cell r="I3338">
            <v>9.66</v>
          </cell>
        </row>
        <row r="3339">
          <cell r="A3339">
            <v>116420</v>
          </cell>
          <cell r="B3339">
            <v>0</v>
          </cell>
          <cell r="C3339">
            <v>7.5</v>
          </cell>
          <cell r="D3339">
            <v>0.6</v>
          </cell>
          <cell r="E3339">
            <v>8.1</v>
          </cell>
          <cell r="F3339">
            <v>8.25</v>
          </cell>
          <cell r="G3339">
            <v>8.4600000000000009</v>
          </cell>
          <cell r="H3339">
            <v>9.06</v>
          </cell>
          <cell r="I3339">
            <v>9.66</v>
          </cell>
        </row>
        <row r="3340">
          <cell r="A3340">
            <v>116430</v>
          </cell>
          <cell r="B3340">
            <v>0</v>
          </cell>
          <cell r="C3340">
            <v>7.5</v>
          </cell>
          <cell r="D3340">
            <v>0.6</v>
          </cell>
          <cell r="E3340">
            <v>8.1</v>
          </cell>
          <cell r="F3340">
            <v>8.25</v>
          </cell>
          <cell r="G3340">
            <v>8.4600000000000009</v>
          </cell>
          <cell r="H3340">
            <v>9.06</v>
          </cell>
          <cell r="I3340">
            <v>9.66</v>
          </cell>
        </row>
        <row r="3341">
          <cell r="A3341">
            <v>116440</v>
          </cell>
          <cell r="B3341">
            <v>0</v>
          </cell>
          <cell r="C3341">
            <v>7.5</v>
          </cell>
          <cell r="D3341">
            <v>0.6</v>
          </cell>
          <cell r="E3341">
            <v>8.1</v>
          </cell>
          <cell r="F3341">
            <v>8.25</v>
          </cell>
          <cell r="G3341">
            <v>8.4600000000000009</v>
          </cell>
          <cell r="H3341">
            <v>9.06</v>
          </cell>
          <cell r="I3341">
            <v>9.66</v>
          </cell>
        </row>
        <row r="3342">
          <cell r="A3342">
            <v>116450</v>
          </cell>
          <cell r="B3342">
            <v>0</v>
          </cell>
          <cell r="C3342">
            <v>7.5</v>
          </cell>
          <cell r="D3342">
            <v>0.6</v>
          </cell>
          <cell r="E3342">
            <v>8.1</v>
          </cell>
          <cell r="F3342">
            <v>8.25</v>
          </cell>
          <cell r="G3342">
            <v>8.4600000000000009</v>
          </cell>
          <cell r="H3342">
            <v>9.06</v>
          </cell>
          <cell r="I3342">
            <v>9.66</v>
          </cell>
        </row>
        <row r="3343">
          <cell r="A3343">
            <v>116460</v>
          </cell>
          <cell r="B3343">
            <v>0</v>
          </cell>
          <cell r="C3343">
            <v>7.5</v>
          </cell>
          <cell r="D3343">
            <v>0.6</v>
          </cell>
          <cell r="E3343">
            <v>8.1</v>
          </cell>
          <cell r="F3343">
            <v>8.25</v>
          </cell>
          <cell r="G3343">
            <v>8.4600000000000009</v>
          </cell>
          <cell r="H3343">
            <v>9.06</v>
          </cell>
          <cell r="I3343">
            <v>9.66</v>
          </cell>
        </row>
        <row r="3344">
          <cell r="A3344">
            <v>116467.18</v>
          </cell>
          <cell r="B3344" t="str">
            <v>PY - MSE</v>
          </cell>
          <cell r="C3344">
            <v>7.5</v>
          </cell>
          <cell r="D3344">
            <v>0.6</v>
          </cell>
          <cell r="E3344">
            <v>8.1</v>
          </cell>
          <cell r="F3344">
            <v>8.25</v>
          </cell>
          <cell r="G3344">
            <v>8.4600000000000009</v>
          </cell>
          <cell r="H3344">
            <v>9.06</v>
          </cell>
          <cell r="I3344">
            <v>9.66</v>
          </cell>
        </row>
        <row r="3345">
          <cell r="A3345">
            <v>116470</v>
          </cell>
          <cell r="B3345">
            <v>0</v>
          </cell>
          <cell r="C3345">
            <v>7.5</v>
          </cell>
          <cell r="D3345">
            <v>0.54</v>
          </cell>
          <cell r="E3345">
            <v>8.0399999999999991</v>
          </cell>
          <cell r="F3345">
            <v>8.19</v>
          </cell>
          <cell r="G3345">
            <v>8.4</v>
          </cell>
          <cell r="H3345">
            <v>9</v>
          </cell>
          <cell r="I3345">
            <v>9.6</v>
          </cell>
        </row>
        <row r="3346">
          <cell r="A3346">
            <v>116480</v>
          </cell>
          <cell r="B3346">
            <v>0</v>
          </cell>
          <cell r="C3346">
            <v>7.5</v>
          </cell>
          <cell r="D3346">
            <v>0.34</v>
          </cell>
          <cell r="E3346">
            <v>7.84</v>
          </cell>
          <cell r="F3346">
            <v>7.99</v>
          </cell>
          <cell r="G3346">
            <v>8.2000000000000011</v>
          </cell>
          <cell r="H3346">
            <v>8.8000000000000007</v>
          </cell>
          <cell r="I3346">
            <v>9.4</v>
          </cell>
        </row>
        <row r="3347">
          <cell r="A3347">
            <v>116482.18</v>
          </cell>
          <cell r="B3347" t="str">
            <v>PT</v>
          </cell>
          <cell r="C3347">
            <v>7.5</v>
          </cell>
          <cell r="D3347">
            <v>0.3</v>
          </cell>
          <cell r="E3347">
            <v>7.8</v>
          </cell>
          <cell r="F3347">
            <v>7.95</v>
          </cell>
          <cell r="G3347">
            <v>8.16</v>
          </cell>
          <cell r="H3347">
            <v>8.76</v>
          </cell>
          <cell r="I3347">
            <v>9.36</v>
          </cell>
        </row>
        <row r="3348">
          <cell r="A3348">
            <v>116490</v>
          </cell>
          <cell r="B3348">
            <v>0</v>
          </cell>
          <cell r="C3348">
            <v>7.5</v>
          </cell>
          <cell r="D3348">
            <v>0.14000000000000001</v>
          </cell>
          <cell r="E3348">
            <v>7.64</v>
          </cell>
          <cell r="F3348">
            <v>7.79</v>
          </cell>
          <cell r="G3348">
            <v>8</v>
          </cell>
          <cell r="H3348">
            <v>8.6</v>
          </cell>
          <cell r="I3348">
            <v>9.1999999999999993</v>
          </cell>
        </row>
        <row r="3349">
          <cell r="A3349">
            <v>116497.18</v>
          </cell>
          <cell r="B3349" t="str">
            <v>PX</v>
          </cell>
          <cell r="C3349">
            <v>7.5</v>
          </cell>
          <cell r="D3349">
            <v>0</v>
          </cell>
          <cell r="E3349">
            <v>7.5</v>
          </cell>
          <cell r="F3349">
            <v>7.65</v>
          </cell>
          <cell r="G3349">
            <v>7.86</v>
          </cell>
          <cell r="H3349">
            <v>8.4600000000000009</v>
          </cell>
          <cell r="I3349">
            <v>9.06</v>
          </cell>
        </row>
        <row r="3350">
          <cell r="A3350">
            <v>116500</v>
          </cell>
          <cell r="B3350">
            <v>0</v>
          </cell>
          <cell r="C3350">
            <v>7.5</v>
          </cell>
          <cell r="D3350">
            <v>0</v>
          </cell>
          <cell r="E3350">
            <v>7.5</v>
          </cell>
          <cell r="F3350">
            <v>7.65</v>
          </cell>
          <cell r="G3350">
            <v>7.86</v>
          </cell>
          <cell r="H3350">
            <v>8.4600000000000009</v>
          </cell>
          <cell r="I3350">
            <v>9.06</v>
          </cell>
        </row>
        <row r="3351">
          <cell r="A3351">
            <v>116510</v>
          </cell>
          <cell r="B3351">
            <v>0</v>
          </cell>
          <cell r="C3351">
            <v>7.5</v>
          </cell>
          <cell r="D3351">
            <v>0</v>
          </cell>
          <cell r="E3351">
            <v>7.5</v>
          </cell>
          <cell r="F3351">
            <v>7.65</v>
          </cell>
          <cell r="G3351">
            <v>7.86</v>
          </cell>
          <cell r="H3351">
            <v>8.4600000000000009</v>
          </cell>
          <cell r="I3351">
            <v>9.06</v>
          </cell>
        </row>
        <row r="3352">
          <cell r="A3352">
            <v>116520</v>
          </cell>
          <cell r="B3352">
            <v>0</v>
          </cell>
          <cell r="C3352">
            <v>7.5</v>
          </cell>
          <cell r="D3352">
            <v>0</v>
          </cell>
          <cell r="E3352">
            <v>7.5</v>
          </cell>
          <cell r="F3352">
            <v>7.65</v>
          </cell>
          <cell r="G3352">
            <v>7.86</v>
          </cell>
          <cell r="H3352">
            <v>8.4600000000000009</v>
          </cell>
          <cell r="I3352">
            <v>9.06</v>
          </cell>
        </row>
        <row r="3353">
          <cell r="A3353">
            <v>116527.18</v>
          </cell>
          <cell r="B3353" t="str">
            <v>BS</v>
          </cell>
          <cell r="C3353">
            <v>7.5</v>
          </cell>
          <cell r="D3353">
            <v>0</v>
          </cell>
          <cell r="E3353">
            <v>7.5</v>
          </cell>
          <cell r="F3353">
            <v>7.65</v>
          </cell>
          <cell r="G3353">
            <v>7.86</v>
          </cell>
          <cell r="H3353">
            <v>8.4600000000000009</v>
          </cell>
          <cell r="I3353">
            <v>9.06</v>
          </cell>
        </row>
        <row r="3354">
          <cell r="A3354">
            <v>116530</v>
          </cell>
          <cell r="B3354">
            <v>0</v>
          </cell>
          <cell r="C3354">
            <v>7.5</v>
          </cell>
          <cell r="D3354">
            <v>0</v>
          </cell>
          <cell r="E3354">
            <v>7.5</v>
          </cell>
          <cell r="F3354">
            <v>7.65</v>
          </cell>
          <cell r="G3354">
            <v>7.86</v>
          </cell>
          <cell r="H3354">
            <v>8.4600000000000009</v>
          </cell>
          <cell r="I3354">
            <v>9.06</v>
          </cell>
        </row>
        <row r="3355">
          <cell r="A3355">
            <v>116540</v>
          </cell>
          <cell r="B3355">
            <v>0</v>
          </cell>
          <cell r="C3355">
            <v>7.5</v>
          </cell>
          <cell r="D3355">
            <v>0</v>
          </cell>
          <cell r="E3355">
            <v>7.5</v>
          </cell>
          <cell r="F3355">
            <v>7.65</v>
          </cell>
          <cell r="G3355">
            <v>7.86</v>
          </cell>
          <cell r="H3355">
            <v>8.4600000000000009</v>
          </cell>
          <cell r="I3355">
            <v>9.06</v>
          </cell>
        </row>
        <row r="3356">
          <cell r="A3356">
            <v>116550</v>
          </cell>
          <cell r="B3356">
            <v>0</v>
          </cell>
          <cell r="C3356">
            <v>7.5</v>
          </cell>
          <cell r="D3356">
            <v>0</v>
          </cell>
          <cell r="E3356">
            <v>7.5</v>
          </cell>
          <cell r="F3356">
            <v>7.65</v>
          </cell>
          <cell r="G3356">
            <v>7.86</v>
          </cell>
          <cell r="H3356">
            <v>8.4600000000000009</v>
          </cell>
          <cell r="I3356">
            <v>9.06</v>
          </cell>
        </row>
        <row r="3357">
          <cell r="A3357">
            <v>116560</v>
          </cell>
          <cell r="B3357">
            <v>0</v>
          </cell>
          <cell r="C3357">
            <v>7.5</v>
          </cell>
          <cell r="D3357">
            <v>0</v>
          </cell>
          <cell r="E3357">
            <v>7.5</v>
          </cell>
          <cell r="F3357">
            <v>7.65</v>
          </cell>
          <cell r="G3357">
            <v>7.86</v>
          </cell>
          <cell r="H3357">
            <v>8.4600000000000009</v>
          </cell>
          <cell r="I3357">
            <v>9.06</v>
          </cell>
        </row>
        <row r="3358">
          <cell r="A3358">
            <v>116570</v>
          </cell>
          <cell r="B3358">
            <v>0</v>
          </cell>
          <cell r="C3358">
            <v>7.5</v>
          </cell>
          <cell r="D3358">
            <v>0</v>
          </cell>
          <cell r="E3358">
            <v>7.5</v>
          </cell>
          <cell r="F3358">
            <v>7.65</v>
          </cell>
          <cell r="G3358">
            <v>7.86</v>
          </cell>
          <cell r="H3358">
            <v>8.4600000000000009</v>
          </cell>
          <cell r="I3358">
            <v>9.06</v>
          </cell>
        </row>
        <row r="3359">
          <cell r="A3359">
            <v>116580</v>
          </cell>
          <cell r="B3359">
            <v>0</v>
          </cell>
          <cell r="C3359">
            <v>7.5</v>
          </cell>
          <cell r="D3359">
            <v>0</v>
          </cell>
          <cell r="E3359">
            <v>7.5</v>
          </cell>
          <cell r="F3359">
            <v>7.65</v>
          </cell>
          <cell r="G3359">
            <v>7.86</v>
          </cell>
          <cell r="H3359">
            <v>8.4600000000000009</v>
          </cell>
          <cell r="I3359">
            <v>9.06</v>
          </cell>
        </row>
        <row r="3360">
          <cell r="A3360">
            <v>116590</v>
          </cell>
          <cell r="B3360">
            <v>0</v>
          </cell>
          <cell r="C3360">
            <v>7.5</v>
          </cell>
          <cell r="D3360">
            <v>0</v>
          </cell>
          <cell r="E3360">
            <v>7.5</v>
          </cell>
          <cell r="F3360">
            <v>7.65</v>
          </cell>
          <cell r="G3360">
            <v>7.86</v>
          </cell>
          <cell r="H3360">
            <v>8.4600000000000009</v>
          </cell>
          <cell r="I3360">
            <v>9.06</v>
          </cell>
        </row>
        <row r="3361">
          <cell r="A3361">
            <v>116600</v>
          </cell>
          <cell r="B3361">
            <v>0</v>
          </cell>
          <cell r="C3361">
            <v>7.5</v>
          </cell>
          <cell r="D3361">
            <v>0</v>
          </cell>
          <cell r="E3361">
            <v>7.5</v>
          </cell>
          <cell r="F3361">
            <v>7.65</v>
          </cell>
          <cell r="G3361">
            <v>7.86</v>
          </cell>
          <cell r="H3361">
            <v>8.4600000000000009</v>
          </cell>
          <cell r="I3361">
            <v>9.06</v>
          </cell>
        </row>
        <row r="3362">
          <cell r="A3362">
            <v>116610</v>
          </cell>
          <cell r="B3362">
            <v>0</v>
          </cell>
          <cell r="C3362">
            <v>7.5</v>
          </cell>
          <cell r="D3362">
            <v>0</v>
          </cell>
          <cell r="E3362">
            <v>7.5</v>
          </cell>
          <cell r="F3362">
            <v>7.65</v>
          </cell>
          <cell r="G3362">
            <v>7.86</v>
          </cell>
          <cell r="H3362">
            <v>8.4600000000000009</v>
          </cell>
          <cell r="I3362">
            <v>9.06</v>
          </cell>
        </row>
        <row r="3363">
          <cell r="A3363">
            <v>116620</v>
          </cell>
          <cell r="B3363">
            <v>0</v>
          </cell>
          <cell r="C3363">
            <v>7.5</v>
          </cell>
          <cell r="D3363">
            <v>0</v>
          </cell>
          <cell r="E3363">
            <v>7.5</v>
          </cell>
          <cell r="F3363">
            <v>7.65</v>
          </cell>
          <cell r="G3363">
            <v>7.86</v>
          </cell>
          <cell r="H3363">
            <v>8.4600000000000009</v>
          </cell>
          <cell r="I3363">
            <v>9.06</v>
          </cell>
        </row>
        <row r="3364">
          <cell r="A3364">
            <v>116630</v>
          </cell>
          <cell r="B3364">
            <v>0</v>
          </cell>
          <cell r="C3364">
            <v>7.5</v>
          </cell>
          <cell r="D3364">
            <v>0</v>
          </cell>
          <cell r="E3364">
            <v>7.5</v>
          </cell>
          <cell r="F3364">
            <v>7.65</v>
          </cell>
          <cell r="G3364">
            <v>7.86</v>
          </cell>
          <cell r="H3364">
            <v>8.4600000000000009</v>
          </cell>
          <cell r="I3364">
            <v>9.06</v>
          </cell>
        </row>
        <row r="3365">
          <cell r="A3365">
            <v>116640</v>
          </cell>
          <cell r="B3365">
            <v>0</v>
          </cell>
          <cell r="C3365">
            <v>7.5</v>
          </cell>
          <cell r="D3365">
            <v>0</v>
          </cell>
          <cell r="E3365">
            <v>7.5</v>
          </cell>
          <cell r="F3365">
            <v>7.65</v>
          </cell>
          <cell r="G3365">
            <v>7.86</v>
          </cell>
          <cell r="H3365">
            <v>8.4600000000000009</v>
          </cell>
          <cell r="I3365">
            <v>9.06</v>
          </cell>
        </row>
        <row r="3366">
          <cell r="A3366">
            <v>116650</v>
          </cell>
          <cell r="B3366">
            <v>0</v>
          </cell>
          <cell r="C3366">
            <v>7.5</v>
          </cell>
          <cell r="D3366">
            <v>0</v>
          </cell>
          <cell r="E3366">
            <v>7.5</v>
          </cell>
          <cell r="F3366">
            <v>7.65</v>
          </cell>
          <cell r="G3366">
            <v>7.86</v>
          </cell>
          <cell r="H3366">
            <v>8.4600000000000009</v>
          </cell>
          <cell r="I3366">
            <v>9.06</v>
          </cell>
        </row>
        <row r="3367">
          <cell r="A3367">
            <v>116660</v>
          </cell>
          <cell r="B3367">
            <v>0</v>
          </cell>
          <cell r="C3367">
            <v>7.5</v>
          </cell>
          <cell r="D3367">
            <v>0</v>
          </cell>
          <cell r="E3367">
            <v>7.5</v>
          </cell>
          <cell r="F3367">
            <v>7.65</v>
          </cell>
          <cell r="G3367">
            <v>7.86</v>
          </cell>
          <cell r="H3367">
            <v>8.4600000000000009</v>
          </cell>
          <cell r="I3367">
            <v>9.06</v>
          </cell>
        </row>
        <row r="3368">
          <cell r="A3368">
            <v>116670</v>
          </cell>
          <cell r="B3368">
            <v>0</v>
          </cell>
          <cell r="C3368">
            <v>7.5</v>
          </cell>
          <cell r="D3368">
            <v>0</v>
          </cell>
          <cell r="E3368">
            <v>7.5</v>
          </cell>
          <cell r="F3368">
            <v>7.65</v>
          </cell>
          <cell r="G3368">
            <v>7.86</v>
          </cell>
          <cell r="H3368">
            <v>8.4600000000000009</v>
          </cell>
          <cell r="I3368">
            <v>9.06</v>
          </cell>
        </row>
        <row r="3369">
          <cell r="A3369">
            <v>116680</v>
          </cell>
          <cell r="B3369">
            <v>0</v>
          </cell>
          <cell r="C3369">
            <v>7.5</v>
          </cell>
          <cell r="D3369">
            <v>0</v>
          </cell>
          <cell r="E3369">
            <v>7.5</v>
          </cell>
          <cell r="F3369">
            <v>7.65</v>
          </cell>
          <cell r="G3369">
            <v>7.86</v>
          </cell>
          <cell r="H3369">
            <v>8.4600000000000009</v>
          </cell>
          <cell r="I3369">
            <v>9.06</v>
          </cell>
        </row>
        <row r="3370">
          <cell r="A3370">
            <v>116690</v>
          </cell>
          <cell r="B3370">
            <v>0</v>
          </cell>
          <cell r="C3370">
            <v>7.5</v>
          </cell>
          <cell r="D3370">
            <v>0</v>
          </cell>
          <cell r="E3370">
            <v>7.5</v>
          </cell>
          <cell r="F3370">
            <v>7.65</v>
          </cell>
          <cell r="G3370">
            <v>7.86</v>
          </cell>
          <cell r="H3370">
            <v>8.4600000000000009</v>
          </cell>
          <cell r="I3370">
            <v>9.06</v>
          </cell>
        </row>
        <row r="3371">
          <cell r="A3371">
            <v>116700</v>
          </cell>
          <cell r="B3371">
            <v>0</v>
          </cell>
          <cell r="C3371">
            <v>7.5</v>
          </cell>
          <cell r="D3371">
            <v>0</v>
          </cell>
          <cell r="E3371">
            <v>7.5</v>
          </cell>
          <cell r="F3371">
            <v>7.65</v>
          </cell>
          <cell r="G3371">
            <v>7.86</v>
          </cell>
          <cell r="H3371">
            <v>8.4600000000000009</v>
          </cell>
          <cell r="I3371">
            <v>9.06</v>
          </cell>
        </row>
        <row r="3372">
          <cell r="A3372">
            <v>116710</v>
          </cell>
          <cell r="B3372">
            <v>0</v>
          </cell>
          <cell r="C3372">
            <v>7.5</v>
          </cell>
          <cell r="D3372">
            <v>0</v>
          </cell>
          <cell r="E3372">
            <v>7.5</v>
          </cell>
          <cell r="F3372">
            <v>7.65</v>
          </cell>
          <cell r="G3372">
            <v>7.86</v>
          </cell>
          <cell r="H3372">
            <v>8.4600000000000009</v>
          </cell>
          <cell r="I3372">
            <v>9.06</v>
          </cell>
        </row>
        <row r="3373">
          <cell r="A3373">
            <v>116720</v>
          </cell>
          <cell r="B3373">
            <v>0</v>
          </cell>
          <cell r="C3373">
            <v>7.5</v>
          </cell>
          <cell r="D3373">
            <v>0</v>
          </cell>
          <cell r="E3373">
            <v>7.5</v>
          </cell>
          <cell r="F3373">
            <v>7.65</v>
          </cell>
          <cell r="G3373">
            <v>7.86</v>
          </cell>
          <cell r="H3373">
            <v>8.4600000000000009</v>
          </cell>
          <cell r="I3373">
            <v>9.06</v>
          </cell>
        </row>
        <row r="3374">
          <cell r="A3374">
            <v>116730</v>
          </cell>
          <cell r="B3374">
            <v>0</v>
          </cell>
          <cell r="C3374">
            <v>7.5</v>
          </cell>
          <cell r="D3374">
            <v>0</v>
          </cell>
          <cell r="E3374">
            <v>7.5</v>
          </cell>
          <cell r="F3374">
            <v>7.65</v>
          </cell>
          <cell r="G3374">
            <v>7.86</v>
          </cell>
          <cell r="H3374">
            <v>8.4600000000000009</v>
          </cell>
          <cell r="I3374">
            <v>9.06</v>
          </cell>
        </row>
        <row r="3375">
          <cell r="A3375">
            <v>116740</v>
          </cell>
          <cell r="B3375">
            <v>0</v>
          </cell>
          <cell r="C3375">
            <v>7.5</v>
          </cell>
          <cell r="D3375">
            <v>0</v>
          </cell>
          <cell r="E3375">
            <v>7.5</v>
          </cell>
          <cell r="F3375">
            <v>7.65</v>
          </cell>
          <cell r="G3375">
            <v>7.86</v>
          </cell>
          <cell r="H3375">
            <v>8.4600000000000009</v>
          </cell>
          <cell r="I3375">
            <v>9.06</v>
          </cell>
        </row>
        <row r="3376">
          <cell r="A3376">
            <v>116740.69</v>
          </cell>
          <cell r="B3376" t="str">
            <v>BS</v>
          </cell>
          <cell r="C3376">
            <v>7.5</v>
          </cell>
          <cell r="D3376">
            <v>0</v>
          </cell>
          <cell r="E3376">
            <v>7.5</v>
          </cell>
          <cell r="F3376">
            <v>7.65</v>
          </cell>
          <cell r="G3376">
            <v>7.86</v>
          </cell>
          <cell r="H3376">
            <v>8.4600000000000009</v>
          </cell>
          <cell r="I3376">
            <v>9.06</v>
          </cell>
        </row>
        <row r="3377">
          <cell r="A3377">
            <v>116750</v>
          </cell>
          <cell r="B3377">
            <v>0</v>
          </cell>
          <cell r="C3377">
            <v>7.5</v>
          </cell>
          <cell r="D3377">
            <v>0</v>
          </cell>
          <cell r="E3377">
            <v>7.5</v>
          </cell>
          <cell r="F3377">
            <v>7.65</v>
          </cell>
          <cell r="G3377">
            <v>7.86</v>
          </cell>
          <cell r="H3377">
            <v>8.4600000000000009</v>
          </cell>
          <cell r="I3377">
            <v>9.06</v>
          </cell>
        </row>
        <row r="3378">
          <cell r="A3378">
            <v>116760</v>
          </cell>
          <cell r="B3378">
            <v>0</v>
          </cell>
          <cell r="C3378">
            <v>7.5</v>
          </cell>
          <cell r="D3378">
            <v>0</v>
          </cell>
          <cell r="E3378">
            <v>7.5</v>
          </cell>
          <cell r="F3378">
            <v>7.65</v>
          </cell>
          <cell r="G3378">
            <v>7.86</v>
          </cell>
          <cell r="H3378">
            <v>8.4600000000000009</v>
          </cell>
          <cell r="I3378">
            <v>9.06</v>
          </cell>
        </row>
        <row r="3379">
          <cell r="A3379">
            <v>116766.39999999999</v>
          </cell>
          <cell r="B3379" t="str">
            <v>PX</v>
          </cell>
          <cell r="C3379">
            <v>7.5</v>
          </cell>
          <cell r="D3379">
            <v>0</v>
          </cell>
          <cell r="E3379">
            <v>7.5</v>
          </cell>
          <cell r="F3379">
            <v>7.65</v>
          </cell>
          <cell r="G3379">
            <v>7.86</v>
          </cell>
          <cell r="H3379">
            <v>8.4600000000000009</v>
          </cell>
          <cell r="I3379">
            <v>9.06</v>
          </cell>
        </row>
        <row r="3380">
          <cell r="A3380">
            <v>116770</v>
          </cell>
          <cell r="B3380">
            <v>0</v>
          </cell>
          <cell r="C3380">
            <v>7.5</v>
          </cell>
          <cell r="D3380">
            <v>7.0000000000000007E-2</v>
          </cell>
          <cell r="E3380">
            <v>7.57</v>
          </cell>
          <cell r="F3380">
            <v>7.7200000000000006</v>
          </cell>
          <cell r="G3380">
            <v>7.9300000000000006</v>
          </cell>
          <cell r="H3380">
            <v>8.5300000000000011</v>
          </cell>
          <cell r="I3380">
            <v>9.1300000000000008</v>
          </cell>
        </row>
        <row r="3381">
          <cell r="A3381">
            <v>116780</v>
          </cell>
          <cell r="B3381">
            <v>0</v>
          </cell>
          <cell r="C3381">
            <v>7.5</v>
          </cell>
          <cell r="D3381">
            <v>0.27</v>
          </cell>
          <cell r="E3381">
            <v>7.77</v>
          </cell>
          <cell r="F3381">
            <v>7.92</v>
          </cell>
          <cell r="G3381">
            <v>8.1300000000000008</v>
          </cell>
          <cell r="H3381">
            <v>8.73</v>
          </cell>
          <cell r="I3381">
            <v>9.33</v>
          </cell>
        </row>
        <row r="3382">
          <cell r="A3382">
            <v>116781.4</v>
          </cell>
          <cell r="B3382" t="str">
            <v>PC</v>
          </cell>
          <cell r="C3382">
            <v>7.5</v>
          </cell>
          <cell r="D3382">
            <v>0.3</v>
          </cell>
          <cell r="E3382">
            <v>7.8</v>
          </cell>
          <cell r="F3382">
            <v>7.95</v>
          </cell>
          <cell r="G3382">
            <v>8.16</v>
          </cell>
          <cell r="H3382">
            <v>8.76</v>
          </cell>
          <cell r="I3382">
            <v>9.36</v>
          </cell>
        </row>
        <row r="3383">
          <cell r="A3383">
            <v>116790</v>
          </cell>
          <cell r="B3383">
            <v>0</v>
          </cell>
          <cell r="C3383">
            <v>7.5</v>
          </cell>
          <cell r="D3383">
            <v>0.47</v>
          </cell>
          <cell r="E3383">
            <v>7.97</v>
          </cell>
          <cell r="F3383">
            <v>8.1199999999999992</v>
          </cell>
          <cell r="G3383">
            <v>8.33</v>
          </cell>
          <cell r="H3383">
            <v>8.93</v>
          </cell>
          <cell r="I3383">
            <v>9.5299999999999994</v>
          </cell>
        </row>
        <row r="3384">
          <cell r="A3384">
            <v>116792.11</v>
          </cell>
          <cell r="B3384" t="str">
            <v>PY</v>
          </cell>
          <cell r="C3384">
            <v>7.5</v>
          </cell>
          <cell r="D3384">
            <v>0.51</v>
          </cell>
          <cell r="E3384">
            <v>8.01</v>
          </cell>
          <cell r="F3384">
            <v>8.16</v>
          </cell>
          <cell r="G3384">
            <v>8.370000000000001</v>
          </cell>
          <cell r="H3384">
            <v>8.9700000000000006</v>
          </cell>
          <cell r="I3384">
            <v>9.57</v>
          </cell>
        </row>
        <row r="3385">
          <cell r="A3385">
            <v>116796.4</v>
          </cell>
          <cell r="B3385" t="str">
            <v>MSE</v>
          </cell>
          <cell r="C3385">
            <v>7.5</v>
          </cell>
          <cell r="D3385">
            <v>0.6</v>
          </cell>
          <cell r="E3385">
            <v>8.1</v>
          </cell>
          <cell r="F3385">
            <v>8.25</v>
          </cell>
          <cell r="G3385">
            <v>8.4600000000000009</v>
          </cell>
          <cell r="H3385">
            <v>9.06</v>
          </cell>
          <cell r="I3385">
            <v>9.66</v>
          </cell>
        </row>
        <row r="3386">
          <cell r="A3386">
            <v>116800</v>
          </cell>
          <cell r="B3386">
            <v>0</v>
          </cell>
          <cell r="C3386">
            <v>7.5</v>
          </cell>
          <cell r="D3386">
            <v>0.6</v>
          </cell>
          <cell r="E3386">
            <v>8.1</v>
          </cell>
          <cell r="F3386">
            <v>8.25</v>
          </cell>
          <cell r="G3386">
            <v>8.4600000000000009</v>
          </cell>
          <cell r="H3386">
            <v>9.06</v>
          </cell>
          <cell r="I3386">
            <v>9.66</v>
          </cell>
        </row>
        <row r="3387">
          <cell r="A3387">
            <v>116810</v>
          </cell>
          <cell r="B3387">
            <v>0</v>
          </cell>
          <cell r="C3387">
            <v>7.5</v>
          </cell>
          <cell r="D3387">
            <v>0.6</v>
          </cell>
          <cell r="E3387">
            <v>8.1</v>
          </cell>
          <cell r="F3387">
            <v>8.25</v>
          </cell>
          <cell r="G3387">
            <v>8.4600000000000009</v>
          </cell>
          <cell r="H3387">
            <v>9.06</v>
          </cell>
          <cell r="I3387">
            <v>9.66</v>
          </cell>
        </row>
        <row r="3388">
          <cell r="A3388">
            <v>116820</v>
          </cell>
          <cell r="B3388">
            <v>0</v>
          </cell>
          <cell r="C3388">
            <v>7.5</v>
          </cell>
          <cell r="D3388">
            <v>0.6</v>
          </cell>
          <cell r="E3388">
            <v>8.1</v>
          </cell>
          <cell r="F3388">
            <v>8.25</v>
          </cell>
          <cell r="G3388">
            <v>8.4600000000000009</v>
          </cell>
          <cell r="H3388">
            <v>9.06</v>
          </cell>
          <cell r="I3388">
            <v>9.66</v>
          </cell>
        </row>
        <row r="3389">
          <cell r="A3389">
            <v>116830</v>
          </cell>
          <cell r="B3389">
            <v>0</v>
          </cell>
          <cell r="C3389">
            <v>7.5</v>
          </cell>
          <cell r="D3389">
            <v>0.6</v>
          </cell>
          <cell r="E3389">
            <v>8.1</v>
          </cell>
          <cell r="F3389">
            <v>8.25</v>
          </cell>
          <cell r="G3389">
            <v>8.4600000000000009</v>
          </cell>
          <cell r="H3389">
            <v>9.06</v>
          </cell>
          <cell r="I3389">
            <v>9.66</v>
          </cell>
        </row>
        <row r="3390">
          <cell r="A3390">
            <v>116840</v>
          </cell>
          <cell r="B3390">
            <v>0</v>
          </cell>
          <cell r="C3390">
            <v>7.5</v>
          </cell>
          <cell r="D3390">
            <v>0.6</v>
          </cell>
          <cell r="E3390">
            <v>8.1</v>
          </cell>
          <cell r="F3390">
            <v>8.25</v>
          </cell>
          <cell r="G3390">
            <v>8.4600000000000009</v>
          </cell>
          <cell r="H3390">
            <v>9.06</v>
          </cell>
          <cell r="I3390">
            <v>9.66</v>
          </cell>
        </row>
        <row r="3391">
          <cell r="A3391">
            <v>116850</v>
          </cell>
          <cell r="B3391">
            <v>0</v>
          </cell>
          <cell r="C3391">
            <v>7.5</v>
          </cell>
          <cell r="D3391">
            <v>0.6</v>
          </cell>
          <cell r="E3391">
            <v>8.1</v>
          </cell>
          <cell r="F3391">
            <v>8.25</v>
          </cell>
          <cell r="G3391">
            <v>8.4600000000000009</v>
          </cell>
          <cell r="H3391">
            <v>9.06</v>
          </cell>
          <cell r="I3391">
            <v>9.66</v>
          </cell>
        </row>
        <row r="3392">
          <cell r="A3392">
            <v>116860</v>
          </cell>
          <cell r="B3392">
            <v>0</v>
          </cell>
          <cell r="C3392">
            <v>7.5</v>
          </cell>
          <cell r="D3392">
            <v>0.6</v>
          </cell>
          <cell r="E3392">
            <v>8.1</v>
          </cell>
          <cell r="F3392">
            <v>8.25</v>
          </cell>
          <cell r="G3392">
            <v>8.4600000000000009</v>
          </cell>
          <cell r="H3392">
            <v>9.06</v>
          </cell>
          <cell r="I3392">
            <v>9.66</v>
          </cell>
        </row>
        <row r="3393">
          <cell r="A3393">
            <v>116870</v>
          </cell>
          <cell r="B3393">
            <v>0</v>
          </cell>
          <cell r="C3393">
            <v>7.5</v>
          </cell>
          <cell r="D3393">
            <v>0.6</v>
          </cell>
          <cell r="E3393">
            <v>8.1</v>
          </cell>
          <cell r="F3393">
            <v>8.25</v>
          </cell>
          <cell r="G3393">
            <v>8.4600000000000009</v>
          </cell>
          <cell r="H3393">
            <v>9.06</v>
          </cell>
          <cell r="I3393">
            <v>9.66</v>
          </cell>
        </row>
        <row r="3394">
          <cell r="A3394">
            <v>116880</v>
          </cell>
          <cell r="B3394">
            <v>0</v>
          </cell>
          <cell r="C3394">
            <v>7.5</v>
          </cell>
          <cell r="D3394">
            <v>0.6</v>
          </cell>
          <cell r="E3394">
            <v>8.1</v>
          </cell>
          <cell r="F3394">
            <v>8.25</v>
          </cell>
          <cell r="G3394">
            <v>8.4600000000000009</v>
          </cell>
          <cell r="H3394">
            <v>9.06</v>
          </cell>
          <cell r="I3394">
            <v>9.66</v>
          </cell>
        </row>
        <row r="3395">
          <cell r="A3395">
            <v>116890</v>
          </cell>
          <cell r="B3395">
            <v>0</v>
          </cell>
          <cell r="C3395">
            <v>7.5</v>
          </cell>
          <cell r="D3395">
            <v>0.6</v>
          </cell>
          <cell r="E3395">
            <v>8.1</v>
          </cell>
          <cell r="F3395">
            <v>8.25</v>
          </cell>
          <cell r="G3395">
            <v>8.4600000000000009</v>
          </cell>
          <cell r="H3395">
            <v>9.06</v>
          </cell>
          <cell r="I3395">
            <v>9.66</v>
          </cell>
        </row>
        <row r="3396">
          <cell r="A3396">
            <v>116900</v>
          </cell>
          <cell r="B3396">
            <v>0</v>
          </cell>
          <cell r="C3396">
            <v>7.5</v>
          </cell>
          <cell r="D3396">
            <v>0.6</v>
          </cell>
          <cell r="E3396">
            <v>8.1</v>
          </cell>
          <cell r="F3396">
            <v>8.25</v>
          </cell>
          <cell r="G3396">
            <v>8.4600000000000009</v>
          </cell>
          <cell r="H3396">
            <v>9.06</v>
          </cell>
          <cell r="I3396">
            <v>9.66</v>
          </cell>
        </row>
        <row r="3397">
          <cell r="A3397">
            <v>116910</v>
          </cell>
          <cell r="B3397">
            <v>0</v>
          </cell>
          <cell r="C3397">
            <v>7.5</v>
          </cell>
          <cell r="D3397">
            <v>0.6</v>
          </cell>
          <cell r="E3397">
            <v>8.1</v>
          </cell>
          <cell r="F3397">
            <v>8.25</v>
          </cell>
          <cell r="G3397">
            <v>8.4600000000000009</v>
          </cell>
          <cell r="H3397">
            <v>9.06</v>
          </cell>
          <cell r="I3397">
            <v>9.66</v>
          </cell>
        </row>
        <row r="3398">
          <cell r="A3398">
            <v>116920</v>
          </cell>
          <cell r="B3398">
            <v>0</v>
          </cell>
          <cell r="C3398">
            <v>7.5</v>
          </cell>
          <cell r="D3398">
            <v>0.6</v>
          </cell>
          <cell r="E3398">
            <v>8.1</v>
          </cell>
          <cell r="F3398">
            <v>8.25</v>
          </cell>
          <cell r="G3398">
            <v>8.4600000000000009</v>
          </cell>
          <cell r="H3398">
            <v>9.06</v>
          </cell>
          <cell r="I3398">
            <v>9.66</v>
          </cell>
        </row>
        <row r="3399">
          <cell r="A3399">
            <v>116920.15</v>
          </cell>
          <cell r="B3399" t="str">
            <v>MSE</v>
          </cell>
          <cell r="C3399">
            <v>7.5</v>
          </cell>
          <cell r="D3399">
            <v>0.6</v>
          </cell>
          <cell r="E3399">
            <v>8.1</v>
          </cell>
          <cell r="F3399">
            <v>8.25</v>
          </cell>
          <cell r="G3399">
            <v>8.4600000000000009</v>
          </cell>
          <cell r="H3399">
            <v>9.06</v>
          </cell>
          <cell r="I3399">
            <v>9.66</v>
          </cell>
        </row>
        <row r="3400">
          <cell r="A3400">
            <v>116924.15</v>
          </cell>
          <cell r="B3400" t="str">
            <v>PY</v>
          </cell>
          <cell r="C3400">
            <v>7.5</v>
          </cell>
          <cell r="D3400">
            <v>0.51</v>
          </cell>
          <cell r="E3400">
            <v>8.01</v>
          </cell>
          <cell r="F3400">
            <v>8.16</v>
          </cell>
          <cell r="G3400">
            <v>8.370000000000001</v>
          </cell>
          <cell r="H3400">
            <v>8.9700000000000006</v>
          </cell>
          <cell r="I3400">
            <v>9.57</v>
          </cell>
        </row>
        <row r="3401">
          <cell r="A3401">
            <v>116930</v>
          </cell>
          <cell r="B3401">
            <v>0</v>
          </cell>
          <cell r="C3401">
            <v>7.5</v>
          </cell>
          <cell r="D3401">
            <v>0.4</v>
          </cell>
          <cell r="E3401">
            <v>7.9</v>
          </cell>
          <cell r="F3401">
            <v>8.0500000000000007</v>
          </cell>
          <cell r="G3401">
            <v>8.2600000000000016</v>
          </cell>
          <cell r="H3401">
            <v>8.8600000000000012</v>
          </cell>
          <cell r="I3401">
            <v>9.4600000000000009</v>
          </cell>
        </row>
        <row r="3402">
          <cell r="A3402">
            <v>116935.15</v>
          </cell>
          <cell r="B3402" t="str">
            <v>PT</v>
          </cell>
          <cell r="C3402">
            <v>7.5</v>
          </cell>
          <cell r="D3402">
            <v>0.3</v>
          </cell>
          <cell r="E3402">
            <v>7.8</v>
          </cell>
          <cell r="F3402">
            <v>7.95</v>
          </cell>
          <cell r="G3402">
            <v>8.16</v>
          </cell>
          <cell r="H3402">
            <v>8.76</v>
          </cell>
          <cell r="I3402">
            <v>9.36</v>
          </cell>
        </row>
        <row r="3403">
          <cell r="A3403">
            <v>116940</v>
          </cell>
          <cell r="B3403">
            <v>0</v>
          </cell>
          <cell r="C3403">
            <v>7.5</v>
          </cell>
          <cell r="D3403">
            <v>0.2</v>
          </cell>
          <cell r="E3403">
            <v>7.7</v>
          </cell>
          <cell r="F3403">
            <v>7.8500000000000005</v>
          </cell>
          <cell r="G3403">
            <v>8.06</v>
          </cell>
          <cell r="H3403">
            <v>8.66</v>
          </cell>
          <cell r="I3403">
            <v>9.26</v>
          </cell>
        </row>
        <row r="3404">
          <cell r="A3404">
            <v>116950</v>
          </cell>
          <cell r="B3404">
            <v>0</v>
          </cell>
          <cell r="C3404">
            <v>7.5</v>
          </cell>
          <cell r="D3404">
            <v>0</v>
          </cell>
          <cell r="E3404">
            <v>7.5</v>
          </cell>
          <cell r="F3404">
            <v>7.65</v>
          </cell>
          <cell r="G3404">
            <v>7.86</v>
          </cell>
          <cell r="H3404">
            <v>8.4600000000000009</v>
          </cell>
          <cell r="I3404">
            <v>9.06</v>
          </cell>
        </row>
        <row r="3405">
          <cell r="A3405">
            <v>116950.15</v>
          </cell>
          <cell r="B3405" t="str">
            <v>PX</v>
          </cell>
          <cell r="C3405">
            <v>7.5</v>
          </cell>
          <cell r="D3405">
            <v>0</v>
          </cell>
          <cell r="E3405">
            <v>7.5</v>
          </cell>
          <cell r="F3405">
            <v>7.65</v>
          </cell>
          <cell r="G3405">
            <v>7.86</v>
          </cell>
          <cell r="H3405">
            <v>8.4600000000000009</v>
          </cell>
          <cell r="I3405">
            <v>9.06</v>
          </cell>
        </row>
        <row r="3406">
          <cell r="A3406">
            <v>116960</v>
          </cell>
          <cell r="B3406">
            <v>0</v>
          </cell>
          <cell r="C3406">
            <v>7.5</v>
          </cell>
          <cell r="D3406">
            <v>0</v>
          </cell>
          <cell r="E3406">
            <v>7.5</v>
          </cell>
          <cell r="F3406">
            <v>7.65</v>
          </cell>
          <cell r="G3406">
            <v>7.86</v>
          </cell>
          <cell r="H3406">
            <v>8.4600000000000009</v>
          </cell>
          <cell r="I3406">
            <v>9.06</v>
          </cell>
        </row>
        <row r="3407">
          <cell r="A3407">
            <v>116970</v>
          </cell>
          <cell r="B3407">
            <v>0</v>
          </cell>
          <cell r="C3407">
            <v>7.5</v>
          </cell>
          <cell r="D3407">
            <v>0</v>
          </cell>
          <cell r="E3407">
            <v>7.5</v>
          </cell>
          <cell r="F3407">
            <v>7.65</v>
          </cell>
          <cell r="G3407">
            <v>7.86</v>
          </cell>
          <cell r="H3407">
            <v>8.4600000000000009</v>
          </cell>
          <cell r="I3407">
            <v>9.06</v>
          </cell>
        </row>
        <row r="3408">
          <cell r="A3408">
            <v>116975.86</v>
          </cell>
          <cell r="B3408" t="str">
            <v>BS</v>
          </cell>
          <cell r="C3408">
            <v>7.5</v>
          </cell>
          <cell r="D3408">
            <v>0</v>
          </cell>
          <cell r="E3408">
            <v>7.5</v>
          </cell>
          <cell r="F3408">
            <v>7.65</v>
          </cell>
          <cell r="G3408">
            <v>7.86</v>
          </cell>
          <cell r="H3408">
            <v>8.4600000000000009</v>
          </cell>
          <cell r="I3408">
            <v>9.06</v>
          </cell>
        </row>
        <row r="3409">
          <cell r="A3409">
            <v>116980.08</v>
          </cell>
          <cell r="B3409" t="str">
            <v>BS</v>
          </cell>
          <cell r="C3409">
            <v>7.5</v>
          </cell>
          <cell r="D3409">
            <v>0</v>
          </cell>
          <cell r="E3409">
            <v>7.5</v>
          </cell>
          <cell r="F3409">
            <v>7.65</v>
          </cell>
          <cell r="G3409">
            <v>7.86</v>
          </cell>
          <cell r="H3409">
            <v>8.4600000000000009</v>
          </cell>
          <cell r="I3409">
            <v>9.06</v>
          </cell>
        </row>
        <row r="3410">
          <cell r="A3410">
            <v>116990</v>
          </cell>
          <cell r="B3410">
            <v>0</v>
          </cell>
          <cell r="C3410">
            <v>7.5</v>
          </cell>
          <cell r="D3410">
            <v>0</v>
          </cell>
          <cell r="E3410">
            <v>7.5</v>
          </cell>
          <cell r="F3410">
            <v>7.65</v>
          </cell>
          <cell r="G3410">
            <v>7.86</v>
          </cell>
          <cell r="H3410">
            <v>8.4600000000000009</v>
          </cell>
          <cell r="I3410">
            <v>9.06</v>
          </cell>
        </row>
        <row r="3411">
          <cell r="A3411">
            <v>117000</v>
          </cell>
          <cell r="B3411">
            <v>0</v>
          </cell>
          <cell r="C3411">
            <v>7.5</v>
          </cell>
          <cell r="D3411">
            <v>0</v>
          </cell>
          <cell r="E3411">
            <v>7.5</v>
          </cell>
          <cell r="F3411">
            <v>7.65</v>
          </cell>
          <cell r="G3411">
            <v>7.86</v>
          </cell>
          <cell r="H3411">
            <v>8.4600000000000009</v>
          </cell>
          <cell r="I3411">
            <v>9.06</v>
          </cell>
        </row>
        <row r="3430">
          <cell r="A3430">
            <v>117000</v>
          </cell>
          <cell r="B3430">
            <v>0</v>
          </cell>
          <cell r="C3430">
            <v>7.5</v>
          </cell>
          <cell r="D3430">
            <v>0</v>
          </cell>
          <cell r="E3430">
            <v>7.5</v>
          </cell>
          <cell r="F3430">
            <v>7.65</v>
          </cell>
          <cell r="G3430">
            <v>7.86</v>
          </cell>
          <cell r="H3430">
            <v>8.4600000000000009</v>
          </cell>
          <cell r="I3430">
            <v>9.06</v>
          </cell>
        </row>
        <row r="3431">
          <cell r="A3431">
            <v>117010.08</v>
          </cell>
          <cell r="B3431" t="str">
            <v>PX</v>
          </cell>
          <cell r="C3431">
            <v>7.5</v>
          </cell>
          <cell r="D3431">
            <v>0</v>
          </cell>
          <cell r="E3431">
            <v>7.5</v>
          </cell>
          <cell r="F3431">
            <v>7.65</v>
          </cell>
          <cell r="G3431">
            <v>7.86</v>
          </cell>
          <cell r="H3431">
            <v>8.4600000000000009</v>
          </cell>
          <cell r="I3431">
            <v>9.06</v>
          </cell>
        </row>
        <row r="3432">
          <cell r="A3432">
            <v>117020</v>
          </cell>
          <cell r="B3432">
            <v>0</v>
          </cell>
          <cell r="C3432">
            <v>7.5</v>
          </cell>
          <cell r="D3432">
            <v>0.15</v>
          </cell>
          <cell r="E3432">
            <v>7.65</v>
          </cell>
          <cell r="F3432">
            <v>7.8000000000000007</v>
          </cell>
          <cell r="G3432">
            <v>8.0100000000000016</v>
          </cell>
          <cell r="H3432">
            <v>8.6100000000000012</v>
          </cell>
          <cell r="I3432">
            <v>9.2100000000000009</v>
          </cell>
        </row>
        <row r="3433">
          <cell r="A3433">
            <v>117030</v>
          </cell>
          <cell r="B3433">
            <v>0</v>
          </cell>
          <cell r="C3433">
            <v>7.5</v>
          </cell>
          <cell r="D3433">
            <v>0.3</v>
          </cell>
          <cell r="E3433">
            <v>7.8</v>
          </cell>
          <cell r="F3433">
            <v>7.95</v>
          </cell>
          <cell r="G3433">
            <v>8.16</v>
          </cell>
          <cell r="H3433">
            <v>8.76</v>
          </cell>
          <cell r="I3433">
            <v>9.36</v>
          </cell>
        </row>
        <row r="3434">
          <cell r="A3434">
            <v>117030.08</v>
          </cell>
          <cell r="B3434" t="str">
            <v>PC</v>
          </cell>
          <cell r="C3434">
            <v>7.5</v>
          </cell>
          <cell r="D3434">
            <v>0.3</v>
          </cell>
          <cell r="E3434">
            <v>7.8</v>
          </cell>
          <cell r="F3434">
            <v>7.95</v>
          </cell>
          <cell r="G3434">
            <v>8.16</v>
          </cell>
          <cell r="H3434">
            <v>8.76</v>
          </cell>
          <cell r="I3434">
            <v>9.36</v>
          </cell>
        </row>
        <row r="3435">
          <cell r="A3435">
            <v>117040.08</v>
          </cell>
          <cell r="B3435" t="str">
            <v>PY</v>
          </cell>
          <cell r="C3435">
            <v>7.5</v>
          </cell>
          <cell r="D3435">
            <v>0.45</v>
          </cell>
          <cell r="E3435">
            <v>7.95</v>
          </cell>
          <cell r="F3435">
            <v>8.1</v>
          </cell>
          <cell r="G3435">
            <v>8.31</v>
          </cell>
          <cell r="H3435">
            <v>8.91</v>
          </cell>
          <cell r="I3435">
            <v>9.51</v>
          </cell>
        </row>
        <row r="3436">
          <cell r="A3436">
            <v>117050.08</v>
          </cell>
          <cell r="B3436" t="str">
            <v>MSE</v>
          </cell>
          <cell r="C3436">
            <v>7.5</v>
          </cell>
          <cell r="D3436">
            <v>0.6</v>
          </cell>
          <cell r="E3436">
            <v>8.1</v>
          </cell>
          <cell r="F3436">
            <v>8.25</v>
          </cell>
          <cell r="G3436">
            <v>8.4600000000000009</v>
          </cell>
          <cell r="H3436">
            <v>9.06</v>
          </cell>
          <cell r="I3436">
            <v>9.66</v>
          </cell>
        </row>
        <row r="3437">
          <cell r="A3437">
            <v>117060</v>
          </cell>
          <cell r="B3437">
            <v>0</v>
          </cell>
          <cell r="C3437">
            <v>7.5</v>
          </cell>
          <cell r="D3437">
            <v>0.6</v>
          </cell>
          <cell r="E3437">
            <v>8.1</v>
          </cell>
          <cell r="F3437">
            <v>8.25</v>
          </cell>
          <cell r="G3437">
            <v>8.4600000000000009</v>
          </cell>
          <cell r="H3437">
            <v>9.06</v>
          </cell>
          <cell r="I3437">
            <v>9.66</v>
          </cell>
        </row>
        <row r="3438">
          <cell r="A3438">
            <v>117070</v>
          </cell>
          <cell r="B3438">
            <v>0</v>
          </cell>
          <cell r="C3438">
            <v>7.5</v>
          </cell>
          <cell r="D3438">
            <v>0.6</v>
          </cell>
          <cell r="E3438">
            <v>8.1</v>
          </cell>
          <cell r="F3438">
            <v>8.25</v>
          </cell>
          <cell r="G3438">
            <v>8.4600000000000009</v>
          </cell>
          <cell r="H3438">
            <v>9.06</v>
          </cell>
          <cell r="I3438">
            <v>9.66</v>
          </cell>
        </row>
        <row r="3439">
          <cell r="A3439">
            <v>117080</v>
          </cell>
          <cell r="B3439">
            <v>0</v>
          </cell>
          <cell r="C3439">
            <v>7.5</v>
          </cell>
          <cell r="D3439">
            <v>0.6</v>
          </cell>
          <cell r="E3439">
            <v>8.1</v>
          </cell>
          <cell r="F3439">
            <v>8.25</v>
          </cell>
          <cell r="G3439">
            <v>8.4600000000000009</v>
          </cell>
          <cell r="H3439">
            <v>9.06</v>
          </cell>
          <cell r="I3439">
            <v>9.66</v>
          </cell>
        </row>
        <row r="3440">
          <cell r="A3440">
            <v>117090</v>
          </cell>
          <cell r="B3440">
            <v>0</v>
          </cell>
          <cell r="C3440">
            <v>7.5</v>
          </cell>
          <cell r="D3440">
            <v>0.6</v>
          </cell>
          <cell r="E3440">
            <v>8.1</v>
          </cell>
          <cell r="F3440">
            <v>8.25</v>
          </cell>
          <cell r="G3440">
            <v>8.4600000000000009</v>
          </cell>
          <cell r="H3440">
            <v>9.06</v>
          </cell>
          <cell r="I3440">
            <v>9.66</v>
          </cell>
        </row>
        <row r="3441">
          <cell r="A3441">
            <v>117100</v>
          </cell>
          <cell r="B3441">
            <v>0</v>
          </cell>
          <cell r="C3441">
            <v>7.5</v>
          </cell>
          <cell r="D3441">
            <v>0.6</v>
          </cell>
          <cell r="E3441">
            <v>8.1</v>
          </cell>
          <cell r="F3441">
            <v>8.25</v>
          </cell>
          <cell r="G3441">
            <v>8.4600000000000009</v>
          </cell>
          <cell r="H3441">
            <v>9.06</v>
          </cell>
          <cell r="I3441">
            <v>9.66</v>
          </cell>
        </row>
        <row r="3442">
          <cell r="A3442">
            <v>117110</v>
          </cell>
          <cell r="B3442">
            <v>0</v>
          </cell>
          <cell r="C3442">
            <v>7.5</v>
          </cell>
          <cell r="D3442">
            <v>0.6</v>
          </cell>
          <cell r="E3442">
            <v>8.1</v>
          </cell>
          <cell r="F3442">
            <v>8.25</v>
          </cell>
          <cell r="G3442">
            <v>8.4600000000000009</v>
          </cell>
          <cell r="H3442">
            <v>9.06</v>
          </cell>
          <cell r="I3442">
            <v>9.66</v>
          </cell>
        </row>
        <row r="3443">
          <cell r="A3443">
            <v>117120</v>
          </cell>
          <cell r="B3443">
            <v>0</v>
          </cell>
          <cell r="C3443">
            <v>7.5</v>
          </cell>
          <cell r="D3443">
            <v>0.6</v>
          </cell>
          <cell r="E3443">
            <v>8.1</v>
          </cell>
          <cell r="F3443">
            <v>8.25</v>
          </cell>
          <cell r="G3443">
            <v>8.4600000000000009</v>
          </cell>
          <cell r="H3443">
            <v>9.06</v>
          </cell>
          <cell r="I3443">
            <v>9.66</v>
          </cell>
        </row>
        <row r="3444">
          <cell r="A3444">
            <v>117130</v>
          </cell>
          <cell r="B3444">
            <v>0</v>
          </cell>
          <cell r="C3444">
            <v>7.5</v>
          </cell>
          <cell r="D3444">
            <v>0.6</v>
          </cell>
          <cell r="E3444">
            <v>8.1</v>
          </cell>
          <cell r="F3444">
            <v>8.25</v>
          </cell>
          <cell r="G3444">
            <v>8.4600000000000009</v>
          </cell>
          <cell r="H3444">
            <v>9.06</v>
          </cell>
          <cell r="I3444">
            <v>9.66</v>
          </cell>
        </row>
        <row r="3445">
          <cell r="A3445">
            <v>117140</v>
          </cell>
          <cell r="B3445">
            <v>0</v>
          </cell>
          <cell r="C3445">
            <v>7.5</v>
          </cell>
          <cell r="D3445">
            <v>0.6</v>
          </cell>
          <cell r="E3445">
            <v>8.1</v>
          </cell>
          <cell r="F3445">
            <v>8.25</v>
          </cell>
          <cell r="G3445">
            <v>8.4600000000000009</v>
          </cell>
          <cell r="H3445">
            <v>9.06</v>
          </cell>
          <cell r="I3445">
            <v>9.66</v>
          </cell>
        </row>
        <row r="3446">
          <cell r="A3446">
            <v>117150</v>
          </cell>
          <cell r="B3446">
            <v>0</v>
          </cell>
          <cell r="C3446">
            <v>7.5</v>
          </cell>
          <cell r="D3446">
            <v>0.6</v>
          </cell>
          <cell r="E3446">
            <v>8.1</v>
          </cell>
          <cell r="F3446">
            <v>8.25</v>
          </cell>
          <cell r="G3446">
            <v>8.4600000000000009</v>
          </cell>
          <cell r="H3446">
            <v>9.06</v>
          </cell>
          <cell r="I3446">
            <v>9.66</v>
          </cell>
        </row>
        <row r="3447">
          <cell r="A3447">
            <v>117160</v>
          </cell>
          <cell r="B3447">
            <v>0</v>
          </cell>
          <cell r="C3447">
            <v>7.5</v>
          </cell>
          <cell r="D3447">
            <v>0.6</v>
          </cell>
          <cell r="E3447">
            <v>8.1</v>
          </cell>
          <cell r="F3447">
            <v>8.25</v>
          </cell>
          <cell r="G3447">
            <v>8.4600000000000009</v>
          </cell>
          <cell r="H3447">
            <v>9.06</v>
          </cell>
          <cell r="I3447">
            <v>9.66</v>
          </cell>
        </row>
        <row r="3448">
          <cell r="A3448">
            <v>117170</v>
          </cell>
          <cell r="B3448">
            <v>0</v>
          </cell>
          <cell r="C3448">
            <v>7.5</v>
          </cell>
          <cell r="D3448">
            <v>0.6</v>
          </cell>
          <cell r="E3448">
            <v>8.1</v>
          </cell>
          <cell r="F3448">
            <v>8.25</v>
          </cell>
          <cell r="G3448">
            <v>8.4600000000000009</v>
          </cell>
          <cell r="H3448">
            <v>9.06</v>
          </cell>
          <cell r="I3448">
            <v>9.66</v>
          </cell>
        </row>
        <row r="3449">
          <cell r="A3449">
            <v>117180</v>
          </cell>
          <cell r="B3449">
            <v>0</v>
          </cell>
          <cell r="C3449">
            <v>7.5</v>
          </cell>
          <cell r="D3449">
            <v>0.6</v>
          </cell>
          <cell r="E3449">
            <v>8.1</v>
          </cell>
          <cell r="F3449">
            <v>8.25</v>
          </cell>
          <cell r="G3449">
            <v>8.4600000000000009</v>
          </cell>
          <cell r="H3449">
            <v>9.06</v>
          </cell>
          <cell r="I3449">
            <v>9.66</v>
          </cell>
        </row>
        <row r="3450">
          <cell r="A3450">
            <v>117189.44</v>
          </cell>
          <cell r="B3450" t="str">
            <v>FIN MSE IZQ</v>
          </cell>
          <cell r="C3450">
            <v>7.5</v>
          </cell>
          <cell r="D3450">
            <v>0.6</v>
          </cell>
          <cell r="E3450">
            <v>8.1</v>
          </cell>
          <cell r="F3450">
            <v>8.25</v>
          </cell>
          <cell r="G3450">
            <v>8.4600000000000009</v>
          </cell>
          <cell r="H3450">
            <v>9.06</v>
          </cell>
          <cell r="I3450">
            <v>9.66</v>
          </cell>
        </row>
        <row r="3451">
          <cell r="A3451">
            <v>117190</v>
          </cell>
          <cell r="B3451">
            <v>0</v>
          </cell>
          <cell r="C3451">
            <v>7.5</v>
          </cell>
          <cell r="D3451">
            <v>0.6</v>
          </cell>
          <cell r="E3451">
            <v>8.1</v>
          </cell>
          <cell r="F3451">
            <v>8.25</v>
          </cell>
          <cell r="G3451">
            <v>8.4600000000000009</v>
          </cell>
          <cell r="H3451">
            <v>9.06</v>
          </cell>
          <cell r="I3451">
            <v>9.66</v>
          </cell>
        </row>
        <row r="3452">
          <cell r="A3452">
            <v>117200</v>
          </cell>
          <cell r="B3452">
            <v>0</v>
          </cell>
          <cell r="C3452">
            <v>7.5</v>
          </cell>
          <cell r="D3452">
            <v>0.6</v>
          </cell>
          <cell r="E3452">
            <v>8.1</v>
          </cell>
          <cell r="F3452">
            <v>8.25</v>
          </cell>
          <cell r="G3452">
            <v>8.4600000000000009</v>
          </cell>
          <cell r="H3452">
            <v>9.06</v>
          </cell>
          <cell r="I3452">
            <v>9.66</v>
          </cell>
        </row>
        <row r="3453">
          <cell r="A3453">
            <v>117210</v>
          </cell>
          <cell r="B3453">
            <v>0</v>
          </cell>
          <cell r="C3453">
            <v>7.5</v>
          </cell>
          <cell r="D3453">
            <v>0.6</v>
          </cell>
          <cell r="E3453">
            <v>8.1</v>
          </cell>
          <cell r="F3453">
            <v>8.25</v>
          </cell>
          <cell r="G3453">
            <v>8.4600000000000009</v>
          </cell>
          <cell r="H3453">
            <v>9.06</v>
          </cell>
          <cell r="I3453">
            <v>9.66</v>
          </cell>
        </row>
        <row r="3454">
          <cell r="A3454">
            <v>117218.28</v>
          </cell>
          <cell r="B3454">
            <v>0</v>
          </cell>
          <cell r="C3454">
            <v>7.5</v>
          </cell>
          <cell r="D3454">
            <v>0.6</v>
          </cell>
          <cell r="E3454">
            <v>8.1</v>
          </cell>
          <cell r="F3454">
            <v>8.25</v>
          </cell>
          <cell r="G3454">
            <v>8.4600000000000009</v>
          </cell>
          <cell r="H3454">
            <v>9.06</v>
          </cell>
          <cell r="I3454">
            <v>9.66</v>
          </cell>
        </row>
        <row r="3456">
          <cell r="A3456">
            <v>117220</v>
          </cell>
          <cell r="B3456">
            <v>0</v>
          </cell>
          <cell r="C3456">
            <v>7.5</v>
          </cell>
          <cell r="D3456">
            <v>0.6</v>
          </cell>
          <cell r="E3456">
            <v>8.1</v>
          </cell>
          <cell r="F3456">
            <v>8.25</v>
          </cell>
          <cell r="G3456">
            <v>8.4600000000000009</v>
          </cell>
          <cell r="H3456">
            <v>9.06</v>
          </cell>
          <cell r="I3456">
            <v>9.66</v>
          </cell>
        </row>
        <row r="3457">
          <cell r="A3457">
            <v>117230</v>
          </cell>
          <cell r="B3457">
            <v>0</v>
          </cell>
          <cell r="C3457">
            <v>7.5</v>
          </cell>
          <cell r="D3457">
            <v>0.6</v>
          </cell>
          <cell r="E3457">
            <v>8.1</v>
          </cell>
          <cell r="F3457">
            <v>8.25</v>
          </cell>
          <cell r="G3457">
            <v>8.4600000000000009</v>
          </cell>
          <cell r="H3457">
            <v>9.06</v>
          </cell>
          <cell r="I3457">
            <v>9.66</v>
          </cell>
        </row>
        <row r="3458">
          <cell r="A3458">
            <v>117240</v>
          </cell>
          <cell r="B3458">
            <v>0</v>
          </cell>
          <cell r="C3458">
            <v>7.5</v>
          </cell>
          <cell r="D3458">
            <v>0.6</v>
          </cell>
          <cell r="E3458">
            <v>8.1</v>
          </cell>
          <cell r="F3458">
            <v>8.25</v>
          </cell>
          <cell r="G3458">
            <v>8.4600000000000009</v>
          </cell>
          <cell r="H3458">
            <v>9.06</v>
          </cell>
          <cell r="I3458">
            <v>9.66</v>
          </cell>
        </row>
        <row r="3459">
          <cell r="A3459">
            <v>117250</v>
          </cell>
          <cell r="B3459">
            <v>0</v>
          </cell>
          <cell r="C3459">
            <v>7.5</v>
          </cell>
          <cell r="D3459">
            <v>0.6</v>
          </cell>
          <cell r="E3459">
            <v>8.1</v>
          </cell>
          <cell r="F3459">
            <v>8.25</v>
          </cell>
          <cell r="G3459">
            <v>8.4600000000000009</v>
          </cell>
          <cell r="H3459">
            <v>9.06</v>
          </cell>
          <cell r="I3459">
            <v>9.66</v>
          </cell>
        </row>
        <row r="3460">
          <cell r="A3460">
            <v>117260</v>
          </cell>
          <cell r="B3460">
            <v>0</v>
          </cell>
          <cell r="C3460">
            <v>7.5</v>
          </cell>
          <cell r="D3460">
            <v>0.6</v>
          </cell>
          <cell r="E3460">
            <v>8.1</v>
          </cell>
          <cell r="F3460">
            <v>8.25</v>
          </cell>
          <cell r="G3460">
            <v>8.4600000000000009</v>
          </cell>
          <cell r="H3460">
            <v>9.06</v>
          </cell>
          <cell r="I3460">
            <v>9.66</v>
          </cell>
        </row>
        <row r="3461">
          <cell r="A3461">
            <v>117270</v>
          </cell>
          <cell r="B3461">
            <v>0</v>
          </cell>
          <cell r="C3461">
            <v>7.5</v>
          </cell>
          <cell r="D3461">
            <v>0.6</v>
          </cell>
          <cell r="E3461">
            <v>8.1</v>
          </cell>
          <cell r="F3461">
            <v>8.25</v>
          </cell>
          <cell r="G3461">
            <v>8.4600000000000009</v>
          </cell>
          <cell r="H3461">
            <v>9.06</v>
          </cell>
          <cell r="I3461">
            <v>9.66</v>
          </cell>
        </row>
        <row r="3462">
          <cell r="A3462">
            <v>117277.92</v>
          </cell>
          <cell r="B3462" t="str">
            <v>INI MSE DER</v>
          </cell>
          <cell r="C3462">
            <v>7.5</v>
          </cell>
          <cell r="D3462">
            <v>0.6</v>
          </cell>
          <cell r="E3462">
            <v>8.1</v>
          </cell>
          <cell r="F3462">
            <v>8.25</v>
          </cell>
          <cell r="G3462">
            <v>8.4600000000000009</v>
          </cell>
          <cell r="H3462">
            <v>9.06</v>
          </cell>
          <cell r="I3462">
            <v>9.66</v>
          </cell>
        </row>
        <row r="3463">
          <cell r="A3463">
            <v>117280</v>
          </cell>
          <cell r="B3463">
            <v>0</v>
          </cell>
          <cell r="C3463">
            <v>7.5</v>
          </cell>
          <cell r="D3463">
            <v>0.6</v>
          </cell>
          <cell r="E3463">
            <v>8.1</v>
          </cell>
          <cell r="F3463">
            <v>8.25</v>
          </cell>
          <cell r="G3463">
            <v>8.4600000000000009</v>
          </cell>
          <cell r="H3463">
            <v>9.06</v>
          </cell>
          <cell r="I3463">
            <v>9.66</v>
          </cell>
        </row>
        <row r="3464">
          <cell r="A3464">
            <v>117290</v>
          </cell>
          <cell r="B3464">
            <v>0</v>
          </cell>
          <cell r="C3464">
            <v>7.5</v>
          </cell>
          <cell r="D3464">
            <v>0.6</v>
          </cell>
          <cell r="E3464">
            <v>8.1</v>
          </cell>
          <cell r="F3464">
            <v>8.25</v>
          </cell>
          <cell r="G3464">
            <v>8.4600000000000009</v>
          </cell>
          <cell r="H3464">
            <v>9.06</v>
          </cell>
          <cell r="I3464">
            <v>9.66</v>
          </cell>
        </row>
        <row r="3465">
          <cell r="A3465">
            <v>117300</v>
          </cell>
          <cell r="B3465">
            <v>0</v>
          </cell>
          <cell r="C3465">
            <v>7.5</v>
          </cell>
          <cell r="D3465">
            <v>0.6</v>
          </cell>
          <cell r="E3465">
            <v>8.1</v>
          </cell>
          <cell r="F3465">
            <v>8.25</v>
          </cell>
          <cell r="G3465">
            <v>8.4600000000000009</v>
          </cell>
          <cell r="H3465">
            <v>9.06</v>
          </cell>
          <cell r="I3465">
            <v>9.66</v>
          </cell>
        </row>
        <row r="3466">
          <cell r="A3466">
            <v>117310</v>
          </cell>
          <cell r="B3466">
            <v>0</v>
          </cell>
          <cell r="C3466">
            <v>7.5</v>
          </cell>
          <cell r="D3466">
            <v>0.6</v>
          </cell>
          <cell r="E3466">
            <v>8.1</v>
          </cell>
          <cell r="F3466">
            <v>8.25</v>
          </cell>
          <cell r="G3466">
            <v>8.4600000000000009</v>
          </cell>
          <cell r="H3466">
            <v>9.06</v>
          </cell>
          <cell r="I3466">
            <v>9.66</v>
          </cell>
        </row>
        <row r="3467">
          <cell r="A3467">
            <v>117320</v>
          </cell>
          <cell r="B3467">
            <v>0</v>
          </cell>
          <cell r="C3467">
            <v>7.5</v>
          </cell>
          <cell r="D3467">
            <v>0.6</v>
          </cell>
          <cell r="E3467">
            <v>8.1</v>
          </cell>
          <cell r="F3467">
            <v>8.25</v>
          </cell>
          <cell r="G3467">
            <v>8.4600000000000009</v>
          </cell>
          <cell r="H3467">
            <v>9.06</v>
          </cell>
          <cell r="I3467">
            <v>9.66</v>
          </cell>
        </row>
        <row r="3468">
          <cell r="A3468">
            <v>117330</v>
          </cell>
          <cell r="B3468">
            <v>0</v>
          </cell>
          <cell r="C3468">
            <v>7.5</v>
          </cell>
          <cell r="D3468">
            <v>0.6</v>
          </cell>
          <cell r="E3468">
            <v>8.1</v>
          </cell>
          <cell r="F3468">
            <v>8.25</v>
          </cell>
          <cell r="G3468">
            <v>8.4600000000000009</v>
          </cell>
          <cell r="H3468">
            <v>9.06</v>
          </cell>
          <cell r="I3468">
            <v>9.66</v>
          </cell>
        </row>
        <row r="3469">
          <cell r="A3469">
            <v>117340</v>
          </cell>
          <cell r="B3469">
            <v>0</v>
          </cell>
          <cell r="C3469">
            <v>7.5</v>
          </cell>
          <cell r="D3469">
            <v>0.6</v>
          </cell>
          <cell r="E3469">
            <v>8.1</v>
          </cell>
          <cell r="F3469">
            <v>8.25</v>
          </cell>
          <cell r="G3469">
            <v>8.4600000000000009</v>
          </cell>
          <cell r="H3469">
            <v>9.06</v>
          </cell>
          <cell r="I3469">
            <v>9.66</v>
          </cell>
        </row>
        <row r="3470">
          <cell r="A3470">
            <v>117350</v>
          </cell>
          <cell r="B3470">
            <v>0</v>
          </cell>
          <cell r="C3470">
            <v>7.5</v>
          </cell>
          <cell r="D3470">
            <v>0.6</v>
          </cell>
          <cell r="E3470">
            <v>8.1</v>
          </cell>
          <cell r="F3470">
            <v>8.25</v>
          </cell>
          <cell r="G3470">
            <v>8.4600000000000009</v>
          </cell>
          <cell r="H3470">
            <v>9.06</v>
          </cell>
          <cell r="I3470">
            <v>9.66</v>
          </cell>
        </row>
        <row r="3471">
          <cell r="A3471">
            <v>117360</v>
          </cell>
          <cell r="B3471">
            <v>0</v>
          </cell>
          <cell r="C3471">
            <v>7.5</v>
          </cell>
          <cell r="D3471">
            <v>0.6</v>
          </cell>
          <cell r="E3471">
            <v>8.1</v>
          </cell>
          <cell r="F3471">
            <v>8.25</v>
          </cell>
          <cell r="G3471">
            <v>8.4600000000000009</v>
          </cell>
          <cell r="H3471">
            <v>9.06</v>
          </cell>
          <cell r="I3471">
            <v>9.66</v>
          </cell>
        </row>
        <row r="3472">
          <cell r="A3472">
            <v>117370</v>
          </cell>
          <cell r="B3472">
            <v>0</v>
          </cell>
          <cell r="C3472">
            <v>7.5</v>
          </cell>
          <cell r="D3472">
            <v>0.6</v>
          </cell>
          <cell r="E3472">
            <v>8.1</v>
          </cell>
          <cell r="F3472">
            <v>8.25</v>
          </cell>
          <cell r="G3472">
            <v>8.4600000000000009</v>
          </cell>
          <cell r="H3472">
            <v>9.06</v>
          </cell>
          <cell r="I3472">
            <v>9.66</v>
          </cell>
        </row>
        <row r="3473">
          <cell r="A3473">
            <v>117380</v>
          </cell>
          <cell r="B3473">
            <v>0</v>
          </cell>
          <cell r="C3473">
            <v>7.5</v>
          </cell>
          <cell r="D3473">
            <v>0.6</v>
          </cell>
          <cell r="E3473">
            <v>8.1</v>
          </cell>
          <cell r="F3473">
            <v>8.25</v>
          </cell>
          <cell r="G3473">
            <v>8.4600000000000009</v>
          </cell>
          <cell r="H3473">
            <v>9.06</v>
          </cell>
          <cell r="I3473">
            <v>9.66</v>
          </cell>
        </row>
        <row r="3474">
          <cell r="A3474">
            <v>117390</v>
          </cell>
          <cell r="B3474">
            <v>0</v>
          </cell>
          <cell r="C3474">
            <v>7.5</v>
          </cell>
          <cell r="D3474">
            <v>0.6</v>
          </cell>
          <cell r="E3474">
            <v>8.1</v>
          </cell>
          <cell r="F3474">
            <v>8.25</v>
          </cell>
          <cell r="G3474">
            <v>8.4600000000000009</v>
          </cell>
          <cell r="H3474">
            <v>9.06</v>
          </cell>
          <cell r="I3474">
            <v>9.66</v>
          </cell>
        </row>
        <row r="3475">
          <cell r="A3475">
            <v>117394.9</v>
          </cell>
          <cell r="B3475" t="str">
            <v>MSE</v>
          </cell>
          <cell r="C3475">
            <v>7.5</v>
          </cell>
          <cell r="D3475">
            <v>0.6</v>
          </cell>
          <cell r="E3475">
            <v>8.1</v>
          </cell>
          <cell r="F3475">
            <v>8.25</v>
          </cell>
          <cell r="G3475">
            <v>8.4600000000000009</v>
          </cell>
          <cell r="H3475">
            <v>9.06</v>
          </cell>
          <cell r="I3475">
            <v>9.66</v>
          </cell>
        </row>
        <row r="3476">
          <cell r="A3476">
            <v>117400</v>
          </cell>
          <cell r="B3476">
            <v>0</v>
          </cell>
          <cell r="C3476">
            <v>7.5</v>
          </cell>
          <cell r="D3476">
            <v>0.52</v>
          </cell>
          <cell r="E3476">
            <v>8.02</v>
          </cell>
          <cell r="F3476">
            <v>8.17</v>
          </cell>
          <cell r="G3476">
            <v>8.3800000000000008</v>
          </cell>
          <cell r="H3476">
            <v>8.98</v>
          </cell>
          <cell r="I3476">
            <v>9.58</v>
          </cell>
        </row>
        <row r="3477">
          <cell r="A3477">
            <v>117404.9</v>
          </cell>
          <cell r="B3477" t="str">
            <v>PY</v>
          </cell>
          <cell r="C3477">
            <v>7.5</v>
          </cell>
          <cell r="D3477">
            <v>0.45</v>
          </cell>
          <cell r="E3477">
            <v>7.95</v>
          </cell>
          <cell r="F3477">
            <v>8.1</v>
          </cell>
          <cell r="G3477">
            <v>8.31</v>
          </cell>
          <cell r="H3477">
            <v>8.91</v>
          </cell>
          <cell r="I3477">
            <v>9.51</v>
          </cell>
        </row>
        <row r="3478">
          <cell r="A3478">
            <v>117410</v>
          </cell>
          <cell r="B3478">
            <v>0</v>
          </cell>
          <cell r="C3478">
            <v>7.5</v>
          </cell>
          <cell r="D3478">
            <v>0.37</v>
          </cell>
          <cell r="E3478">
            <v>7.87</v>
          </cell>
          <cell r="F3478">
            <v>8.02</v>
          </cell>
          <cell r="G3478">
            <v>8.23</v>
          </cell>
          <cell r="H3478">
            <v>8.83</v>
          </cell>
          <cell r="I3478">
            <v>9.43</v>
          </cell>
        </row>
        <row r="3479">
          <cell r="A3479">
            <v>117414.9</v>
          </cell>
          <cell r="B3479" t="str">
            <v>PC</v>
          </cell>
          <cell r="C3479">
            <v>7.5</v>
          </cell>
          <cell r="D3479">
            <v>0.3</v>
          </cell>
          <cell r="E3479">
            <v>7.8</v>
          </cell>
          <cell r="F3479">
            <v>7.95</v>
          </cell>
          <cell r="G3479">
            <v>8.16</v>
          </cell>
          <cell r="H3479">
            <v>8.76</v>
          </cell>
          <cell r="I3479">
            <v>9.36</v>
          </cell>
        </row>
        <row r="3480">
          <cell r="A3480">
            <v>117420</v>
          </cell>
          <cell r="B3480">
            <v>0</v>
          </cell>
          <cell r="C3480">
            <v>7.5</v>
          </cell>
          <cell r="D3480">
            <v>0.22</v>
          </cell>
          <cell r="E3480">
            <v>7.72</v>
          </cell>
          <cell r="F3480">
            <v>7.87</v>
          </cell>
          <cell r="G3480">
            <v>8.08</v>
          </cell>
          <cell r="H3480">
            <v>8.68</v>
          </cell>
          <cell r="I3480">
            <v>9.2799999999999994</v>
          </cell>
        </row>
        <row r="3481">
          <cell r="A3481">
            <v>117430</v>
          </cell>
          <cell r="B3481">
            <v>0</v>
          </cell>
          <cell r="C3481">
            <v>7.5</v>
          </cell>
          <cell r="D3481">
            <v>7.0000000000000007E-2</v>
          </cell>
          <cell r="E3481">
            <v>7.57</v>
          </cell>
          <cell r="F3481">
            <v>7.7200000000000006</v>
          </cell>
          <cell r="G3481">
            <v>7.9300000000000006</v>
          </cell>
          <cell r="H3481">
            <v>8.5300000000000011</v>
          </cell>
          <cell r="I3481">
            <v>9.1300000000000008</v>
          </cell>
        </row>
        <row r="3482">
          <cell r="A3482">
            <v>117434.9</v>
          </cell>
          <cell r="B3482" t="str">
            <v>PX</v>
          </cell>
          <cell r="C3482">
            <v>7.5</v>
          </cell>
          <cell r="D3482">
            <v>0</v>
          </cell>
          <cell r="E3482">
            <v>7.5</v>
          </cell>
          <cell r="F3482">
            <v>7.65</v>
          </cell>
          <cell r="G3482">
            <v>7.86</v>
          </cell>
          <cell r="H3482">
            <v>8.4600000000000009</v>
          </cell>
          <cell r="I3482">
            <v>9.06</v>
          </cell>
        </row>
        <row r="3483">
          <cell r="A3483">
            <v>117440</v>
          </cell>
          <cell r="B3483">
            <v>0</v>
          </cell>
          <cell r="C3483">
            <v>7.5</v>
          </cell>
          <cell r="D3483">
            <v>0</v>
          </cell>
          <cell r="E3483">
            <v>7.5</v>
          </cell>
          <cell r="F3483">
            <v>7.65</v>
          </cell>
          <cell r="G3483">
            <v>7.86</v>
          </cell>
          <cell r="H3483">
            <v>8.4600000000000009</v>
          </cell>
          <cell r="I3483">
            <v>9.06</v>
          </cell>
        </row>
        <row r="3484">
          <cell r="A3484">
            <v>117450</v>
          </cell>
          <cell r="B3484">
            <v>0</v>
          </cell>
          <cell r="C3484">
            <v>7.5</v>
          </cell>
          <cell r="D3484">
            <v>0</v>
          </cell>
          <cell r="E3484">
            <v>7.5</v>
          </cell>
          <cell r="F3484">
            <v>7.65</v>
          </cell>
          <cell r="G3484">
            <v>7.86</v>
          </cell>
          <cell r="H3484">
            <v>8.4600000000000009</v>
          </cell>
          <cell r="I3484">
            <v>9.06</v>
          </cell>
        </row>
        <row r="3485">
          <cell r="A3485">
            <v>117460</v>
          </cell>
          <cell r="B3485">
            <v>0</v>
          </cell>
          <cell r="C3485">
            <v>7.5</v>
          </cell>
          <cell r="D3485">
            <v>0</v>
          </cell>
          <cell r="E3485">
            <v>7.5</v>
          </cell>
          <cell r="F3485">
            <v>7.65</v>
          </cell>
          <cell r="G3485">
            <v>7.86</v>
          </cell>
          <cell r="H3485">
            <v>8.4600000000000009</v>
          </cell>
          <cell r="I3485">
            <v>9.06</v>
          </cell>
        </row>
        <row r="3486">
          <cell r="A3486">
            <v>117464.9</v>
          </cell>
          <cell r="B3486" t="str">
            <v>BS</v>
          </cell>
          <cell r="C3486">
            <v>7.5</v>
          </cell>
          <cell r="D3486">
            <v>0</v>
          </cell>
          <cell r="E3486">
            <v>7.5</v>
          </cell>
          <cell r="F3486">
            <v>7.65</v>
          </cell>
          <cell r="G3486">
            <v>7.86</v>
          </cell>
          <cell r="H3486">
            <v>8.4600000000000009</v>
          </cell>
          <cell r="I3486">
            <v>9.06</v>
          </cell>
        </row>
        <row r="3487">
          <cell r="A3487">
            <v>117470</v>
          </cell>
          <cell r="B3487">
            <v>0</v>
          </cell>
          <cell r="C3487">
            <v>7.5</v>
          </cell>
          <cell r="D3487">
            <v>0</v>
          </cell>
          <cell r="E3487">
            <v>7.5</v>
          </cell>
          <cell r="F3487">
            <v>7.65</v>
          </cell>
          <cell r="G3487">
            <v>7.86</v>
          </cell>
          <cell r="H3487">
            <v>8.4600000000000009</v>
          </cell>
          <cell r="I3487">
            <v>9.06</v>
          </cell>
        </row>
        <row r="3488">
          <cell r="A3488">
            <v>117480</v>
          </cell>
          <cell r="B3488">
            <v>0</v>
          </cell>
          <cell r="C3488">
            <v>7.5</v>
          </cell>
          <cell r="D3488">
            <v>0</v>
          </cell>
          <cell r="E3488">
            <v>7.5</v>
          </cell>
          <cell r="F3488">
            <v>7.65</v>
          </cell>
          <cell r="G3488">
            <v>7.86</v>
          </cell>
          <cell r="H3488">
            <v>8.4600000000000009</v>
          </cell>
          <cell r="I3488">
            <v>9.06</v>
          </cell>
        </row>
        <row r="3489">
          <cell r="A3489">
            <v>117490</v>
          </cell>
          <cell r="B3489">
            <v>0</v>
          </cell>
          <cell r="C3489">
            <v>7.5</v>
          </cell>
          <cell r="D3489">
            <v>0</v>
          </cell>
          <cell r="E3489">
            <v>7.5</v>
          </cell>
          <cell r="F3489">
            <v>7.65</v>
          </cell>
          <cell r="G3489">
            <v>7.86</v>
          </cell>
          <cell r="H3489">
            <v>8.4600000000000009</v>
          </cell>
          <cell r="I3489">
            <v>9.06</v>
          </cell>
        </row>
        <row r="3490">
          <cell r="A3490">
            <v>117500</v>
          </cell>
          <cell r="B3490">
            <v>0</v>
          </cell>
          <cell r="C3490">
            <v>7.5</v>
          </cell>
          <cell r="D3490">
            <v>0</v>
          </cell>
          <cell r="E3490">
            <v>7.5</v>
          </cell>
          <cell r="F3490">
            <v>7.65</v>
          </cell>
          <cell r="G3490">
            <v>7.86</v>
          </cell>
          <cell r="H3490">
            <v>8.4600000000000009</v>
          </cell>
          <cell r="I3490">
            <v>9.06</v>
          </cell>
        </row>
        <row r="3491">
          <cell r="A3491">
            <v>117510</v>
          </cell>
          <cell r="B3491">
            <v>0</v>
          </cell>
          <cell r="C3491">
            <v>7.5</v>
          </cell>
          <cell r="D3491">
            <v>0</v>
          </cell>
          <cell r="E3491">
            <v>7.5</v>
          </cell>
          <cell r="F3491">
            <v>7.65</v>
          </cell>
          <cell r="G3491">
            <v>7.86</v>
          </cell>
          <cell r="H3491">
            <v>8.4600000000000009</v>
          </cell>
          <cell r="I3491">
            <v>9.06</v>
          </cell>
        </row>
        <row r="3492">
          <cell r="A3492">
            <v>117520</v>
          </cell>
          <cell r="B3492">
            <v>0</v>
          </cell>
          <cell r="C3492">
            <v>7.5</v>
          </cell>
          <cell r="D3492">
            <v>0</v>
          </cell>
          <cell r="E3492">
            <v>7.5</v>
          </cell>
          <cell r="F3492">
            <v>7.65</v>
          </cell>
          <cell r="G3492">
            <v>7.86</v>
          </cell>
          <cell r="H3492">
            <v>8.4600000000000009</v>
          </cell>
          <cell r="I3492">
            <v>9.06</v>
          </cell>
        </row>
        <row r="3493">
          <cell r="A3493">
            <v>117530</v>
          </cell>
          <cell r="B3493">
            <v>0</v>
          </cell>
          <cell r="C3493">
            <v>7.5</v>
          </cell>
          <cell r="D3493">
            <v>0</v>
          </cell>
          <cell r="E3493">
            <v>7.5</v>
          </cell>
          <cell r="F3493">
            <v>7.65</v>
          </cell>
          <cell r="G3493">
            <v>7.86</v>
          </cell>
          <cell r="H3493">
            <v>8.4600000000000009</v>
          </cell>
          <cell r="I3493">
            <v>9.06</v>
          </cell>
        </row>
        <row r="3494">
          <cell r="A3494">
            <v>117540</v>
          </cell>
          <cell r="B3494">
            <v>0</v>
          </cell>
          <cell r="C3494">
            <v>7.5</v>
          </cell>
          <cell r="D3494">
            <v>0</v>
          </cell>
          <cell r="E3494">
            <v>7.5</v>
          </cell>
          <cell r="F3494">
            <v>7.65</v>
          </cell>
          <cell r="G3494">
            <v>7.86</v>
          </cell>
          <cell r="H3494">
            <v>8.4600000000000009</v>
          </cell>
          <cell r="I3494">
            <v>9.06</v>
          </cell>
        </row>
        <row r="3495">
          <cell r="A3495">
            <v>117550</v>
          </cell>
          <cell r="B3495">
            <v>0</v>
          </cell>
          <cell r="C3495">
            <v>7.5</v>
          </cell>
          <cell r="D3495">
            <v>0</v>
          </cell>
          <cell r="E3495">
            <v>7.5</v>
          </cell>
          <cell r="F3495">
            <v>7.65</v>
          </cell>
          <cell r="G3495">
            <v>7.86</v>
          </cell>
          <cell r="H3495">
            <v>8.4600000000000009</v>
          </cell>
          <cell r="I3495">
            <v>9.06</v>
          </cell>
        </row>
        <row r="3496">
          <cell r="A3496">
            <v>117560</v>
          </cell>
          <cell r="B3496">
            <v>0</v>
          </cell>
          <cell r="C3496">
            <v>7.5</v>
          </cell>
          <cell r="D3496">
            <v>0</v>
          </cell>
          <cell r="E3496">
            <v>7.5</v>
          </cell>
          <cell r="F3496">
            <v>7.65</v>
          </cell>
          <cell r="G3496">
            <v>7.86</v>
          </cell>
          <cell r="H3496">
            <v>8.4600000000000009</v>
          </cell>
          <cell r="I3496">
            <v>9.06</v>
          </cell>
        </row>
        <row r="3497">
          <cell r="A3497">
            <v>117570</v>
          </cell>
          <cell r="B3497">
            <v>0</v>
          </cell>
          <cell r="C3497">
            <v>7.5</v>
          </cell>
          <cell r="D3497">
            <v>0</v>
          </cell>
          <cell r="E3497">
            <v>7.5</v>
          </cell>
          <cell r="F3497">
            <v>7.65</v>
          </cell>
          <cell r="G3497">
            <v>7.86</v>
          </cell>
          <cell r="H3497">
            <v>8.4600000000000009</v>
          </cell>
          <cell r="I3497">
            <v>9.06</v>
          </cell>
        </row>
        <row r="3498">
          <cell r="A3498">
            <v>117580</v>
          </cell>
          <cell r="B3498">
            <v>0</v>
          </cell>
          <cell r="C3498">
            <v>7.5</v>
          </cell>
          <cell r="D3498">
            <v>0</v>
          </cell>
          <cell r="E3498">
            <v>7.5</v>
          </cell>
          <cell r="F3498">
            <v>7.65</v>
          </cell>
          <cell r="G3498">
            <v>7.86</v>
          </cell>
          <cell r="H3498">
            <v>8.4600000000000009</v>
          </cell>
          <cell r="I3498">
            <v>9.06</v>
          </cell>
        </row>
        <row r="3499">
          <cell r="A3499">
            <v>117590</v>
          </cell>
          <cell r="B3499">
            <v>0</v>
          </cell>
          <cell r="C3499">
            <v>7.5</v>
          </cell>
          <cell r="D3499">
            <v>0</v>
          </cell>
          <cell r="E3499">
            <v>7.5</v>
          </cell>
          <cell r="F3499">
            <v>7.65</v>
          </cell>
          <cell r="G3499">
            <v>7.86</v>
          </cell>
          <cell r="H3499">
            <v>8.4600000000000009</v>
          </cell>
          <cell r="I3499">
            <v>9.06</v>
          </cell>
        </row>
        <row r="3500">
          <cell r="A3500">
            <v>117600</v>
          </cell>
          <cell r="B3500">
            <v>0</v>
          </cell>
          <cell r="C3500">
            <v>7.5</v>
          </cell>
          <cell r="D3500">
            <v>0</v>
          </cell>
          <cell r="E3500">
            <v>7.5</v>
          </cell>
          <cell r="F3500">
            <v>7.65</v>
          </cell>
          <cell r="G3500">
            <v>7.86</v>
          </cell>
          <cell r="H3500">
            <v>8.4600000000000009</v>
          </cell>
          <cell r="I3500">
            <v>9.06</v>
          </cell>
        </row>
        <row r="3501">
          <cell r="A3501">
            <v>117610</v>
          </cell>
          <cell r="B3501">
            <v>0</v>
          </cell>
          <cell r="C3501">
            <v>7.5</v>
          </cell>
          <cell r="D3501">
            <v>0</v>
          </cell>
          <cell r="E3501">
            <v>7.5</v>
          </cell>
          <cell r="F3501">
            <v>7.65</v>
          </cell>
          <cell r="G3501">
            <v>7.86</v>
          </cell>
          <cell r="H3501">
            <v>8.4600000000000009</v>
          </cell>
          <cell r="I3501">
            <v>9.06</v>
          </cell>
        </row>
        <row r="3502">
          <cell r="A3502">
            <v>117620</v>
          </cell>
          <cell r="B3502">
            <v>0</v>
          </cell>
          <cell r="C3502">
            <v>7.5</v>
          </cell>
          <cell r="D3502">
            <v>0</v>
          </cell>
          <cell r="E3502">
            <v>7.5</v>
          </cell>
          <cell r="F3502">
            <v>7.65</v>
          </cell>
          <cell r="G3502">
            <v>7.86</v>
          </cell>
          <cell r="H3502">
            <v>8.4600000000000009</v>
          </cell>
          <cell r="I3502">
            <v>9.06</v>
          </cell>
        </row>
        <row r="3503">
          <cell r="A3503">
            <v>117630</v>
          </cell>
          <cell r="B3503">
            <v>0</v>
          </cell>
          <cell r="C3503">
            <v>7.5</v>
          </cell>
          <cell r="D3503">
            <v>0</v>
          </cell>
          <cell r="E3503">
            <v>7.5</v>
          </cell>
          <cell r="F3503">
            <v>7.65</v>
          </cell>
          <cell r="G3503">
            <v>7.86</v>
          </cell>
          <cell r="H3503">
            <v>8.4600000000000009</v>
          </cell>
          <cell r="I3503">
            <v>9.06</v>
          </cell>
        </row>
        <row r="3504">
          <cell r="A3504">
            <v>117640</v>
          </cell>
          <cell r="B3504">
            <v>0</v>
          </cell>
          <cell r="C3504">
            <v>7.5</v>
          </cell>
          <cell r="D3504">
            <v>0</v>
          </cell>
          <cell r="E3504">
            <v>7.5</v>
          </cell>
          <cell r="F3504">
            <v>7.65</v>
          </cell>
          <cell r="G3504">
            <v>7.86</v>
          </cell>
          <cell r="H3504">
            <v>8.4600000000000009</v>
          </cell>
          <cell r="I3504">
            <v>9.06</v>
          </cell>
        </row>
        <row r="3505">
          <cell r="A3505">
            <v>117650</v>
          </cell>
          <cell r="B3505">
            <v>0</v>
          </cell>
          <cell r="C3505">
            <v>7.5</v>
          </cell>
          <cell r="D3505">
            <v>0</v>
          </cell>
          <cell r="E3505">
            <v>7.5</v>
          </cell>
          <cell r="F3505">
            <v>7.65</v>
          </cell>
          <cell r="G3505">
            <v>7.86</v>
          </cell>
          <cell r="H3505">
            <v>8.4600000000000009</v>
          </cell>
          <cell r="I3505">
            <v>9.06</v>
          </cell>
        </row>
        <row r="3506">
          <cell r="A3506">
            <v>117660</v>
          </cell>
          <cell r="B3506">
            <v>0</v>
          </cell>
          <cell r="C3506">
            <v>7.5</v>
          </cell>
          <cell r="D3506">
            <v>0</v>
          </cell>
          <cell r="E3506">
            <v>7.5</v>
          </cell>
          <cell r="F3506">
            <v>7.65</v>
          </cell>
          <cell r="G3506">
            <v>7.86</v>
          </cell>
          <cell r="H3506">
            <v>8.4600000000000009</v>
          </cell>
          <cell r="I3506">
            <v>9.06</v>
          </cell>
        </row>
        <row r="3507">
          <cell r="A3507">
            <v>117670</v>
          </cell>
          <cell r="B3507">
            <v>0</v>
          </cell>
          <cell r="C3507">
            <v>7.5</v>
          </cell>
          <cell r="D3507">
            <v>0</v>
          </cell>
          <cell r="E3507">
            <v>7.5</v>
          </cell>
          <cell r="F3507">
            <v>7.65</v>
          </cell>
          <cell r="G3507">
            <v>7.86</v>
          </cell>
          <cell r="H3507">
            <v>8.4600000000000009</v>
          </cell>
          <cell r="I3507">
            <v>9.06</v>
          </cell>
        </row>
        <row r="3508">
          <cell r="A3508">
            <v>117680</v>
          </cell>
          <cell r="B3508">
            <v>0</v>
          </cell>
          <cell r="C3508">
            <v>7.5</v>
          </cell>
          <cell r="D3508">
            <v>0</v>
          </cell>
          <cell r="E3508">
            <v>7.5</v>
          </cell>
          <cell r="F3508">
            <v>7.65</v>
          </cell>
          <cell r="G3508">
            <v>7.86</v>
          </cell>
          <cell r="H3508">
            <v>8.4600000000000009</v>
          </cell>
          <cell r="I3508">
            <v>9.06</v>
          </cell>
        </row>
        <row r="3509">
          <cell r="A3509">
            <v>117690</v>
          </cell>
          <cell r="B3509">
            <v>0</v>
          </cell>
          <cell r="C3509">
            <v>7.5</v>
          </cell>
          <cell r="D3509">
            <v>0</v>
          </cell>
          <cell r="E3509">
            <v>7.5</v>
          </cell>
          <cell r="F3509">
            <v>7.65</v>
          </cell>
          <cell r="G3509">
            <v>7.86</v>
          </cell>
          <cell r="H3509">
            <v>8.4600000000000009</v>
          </cell>
          <cell r="I3509">
            <v>9.06</v>
          </cell>
        </row>
        <row r="3510">
          <cell r="A3510">
            <v>117700</v>
          </cell>
          <cell r="B3510">
            <v>0</v>
          </cell>
          <cell r="C3510">
            <v>7.5</v>
          </cell>
          <cell r="D3510">
            <v>0</v>
          </cell>
          <cell r="E3510">
            <v>7.5</v>
          </cell>
          <cell r="F3510">
            <v>7.65</v>
          </cell>
          <cell r="G3510">
            <v>7.86</v>
          </cell>
          <cell r="H3510">
            <v>8.4600000000000009</v>
          </cell>
          <cell r="I3510">
            <v>9.06</v>
          </cell>
        </row>
        <row r="3511">
          <cell r="A3511">
            <v>117710</v>
          </cell>
          <cell r="B3511">
            <v>0</v>
          </cell>
          <cell r="C3511">
            <v>7.5</v>
          </cell>
          <cell r="D3511">
            <v>0</v>
          </cell>
          <cell r="E3511">
            <v>7.5</v>
          </cell>
          <cell r="F3511">
            <v>7.65</v>
          </cell>
          <cell r="G3511">
            <v>7.86</v>
          </cell>
          <cell r="H3511">
            <v>8.4600000000000009</v>
          </cell>
          <cell r="I3511">
            <v>9.06</v>
          </cell>
        </row>
        <row r="3512">
          <cell r="A3512">
            <v>117720</v>
          </cell>
          <cell r="B3512">
            <v>0</v>
          </cell>
          <cell r="C3512">
            <v>7.5</v>
          </cell>
          <cell r="D3512">
            <v>0</v>
          </cell>
          <cell r="E3512">
            <v>7.5</v>
          </cell>
          <cell r="F3512">
            <v>7.65</v>
          </cell>
          <cell r="G3512">
            <v>7.86</v>
          </cell>
          <cell r="H3512">
            <v>8.4600000000000009</v>
          </cell>
          <cell r="I3512">
            <v>9.06</v>
          </cell>
        </row>
        <row r="3513">
          <cell r="A3513">
            <v>117730</v>
          </cell>
          <cell r="B3513">
            <v>0</v>
          </cell>
          <cell r="C3513">
            <v>7.5</v>
          </cell>
          <cell r="D3513">
            <v>0</v>
          </cell>
          <cell r="E3513">
            <v>7.5</v>
          </cell>
          <cell r="F3513">
            <v>7.65</v>
          </cell>
          <cell r="G3513">
            <v>7.86</v>
          </cell>
          <cell r="H3513">
            <v>8.4600000000000009</v>
          </cell>
          <cell r="I3513">
            <v>9.06</v>
          </cell>
        </row>
        <row r="3514">
          <cell r="A3514">
            <v>117740</v>
          </cell>
          <cell r="B3514">
            <v>0</v>
          </cell>
          <cell r="C3514">
            <v>7.5</v>
          </cell>
          <cell r="D3514">
            <v>0</v>
          </cell>
          <cell r="E3514">
            <v>7.5</v>
          </cell>
          <cell r="F3514">
            <v>7.65</v>
          </cell>
          <cell r="G3514">
            <v>7.86</v>
          </cell>
          <cell r="H3514">
            <v>8.4600000000000009</v>
          </cell>
          <cell r="I3514">
            <v>9.06</v>
          </cell>
        </row>
        <row r="3515">
          <cell r="A3515">
            <v>117750</v>
          </cell>
          <cell r="B3515">
            <v>0</v>
          </cell>
          <cell r="C3515">
            <v>7.5</v>
          </cell>
          <cell r="D3515">
            <v>0</v>
          </cell>
          <cell r="E3515">
            <v>7.5</v>
          </cell>
          <cell r="F3515">
            <v>7.65</v>
          </cell>
          <cell r="G3515">
            <v>7.86</v>
          </cell>
          <cell r="H3515">
            <v>8.4600000000000009</v>
          </cell>
          <cell r="I3515">
            <v>9.06</v>
          </cell>
        </row>
        <row r="3516">
          <cell r="A3516">
            <v>117760</v>
          </cell>
          <cell r="B3516">
            <v>0</v>
          </cell>
          <cell r="C3516">
            <v>7.5</v>
          </cell>
          <cell r="D3516">
            <v>0</v>
          </cell>
          <cell r="E3516">
            <v>7.5</v>
          </cell>
          <cell r="F3516">
            <v>7.65</v>
          </cell>
          <cell r="G3516">
            <v>7.86</v>
          </cell>
          <cell r="H3516">
            <v>8.4600000000000009</v>
          </cell>
          <cell r="I3516">
            <v>9.06</v>
          </cell>
        </row>
        <row r="3517">
          <cell r="A3517">
            <v>117770</v>
          </cell>
          <cell r="B3517">
            <v>0</v>
          </cell>
          <cell r="C3517">
            <v>7.5</v>
          </cell>
          <cell r="D3517">
            <v>0</v>
          </cell>
          <cell r="E3517">
            <v>7.5</v>
          </cell>
          <cell r="F3517">
            <v>7.65</v>
          </cell>
          <cell r="G3517">
            <v>7.86</v>
          </cell>
          <cell r="H3517">
            <v>8.4600000000000009</v>
          </cell>
          <cell r="I3517">
            <v>9.06</v>
          </cell>
        </row>
        <row r="3518">
          <cell r="A3518">
            <v>117780</v>
          </cell>
          <cell r="B3518">
            <v>0</v>
          </cell>
          <cell r="C3518">
            <v>7.5</v>
          </cell>
          <cell r="D3518">
            <v>0</v>
          </cell>
          <cell r="E3518">
            <v>7.5</v>
          </cell>
          <cell r="F3518">
            <v>7.65</v>
          </cell>
          <cell r="G3518">
            <v>7.86</v>
          </cell>
          <cell r="H3518">
            <v>8.4600000000000009</v>
          </cell>
          <cell r="I3518">
            <v>9.06</v>
          </cell>
        </row>
        <row r="3519">
          <cell r="A3519">
            <v>117790</v>
          </cell>
          <cell r="B3519">
            <v>0</v>
          </cell>
          <cell r="C3519">
            <v>7.5</v>
          </cell>
          <cell r="D3519">
            <v>0</v>
          </cell>
          <cell r="E3519">
            <v>7.5</v>
          </cell>
          <cell r="F3519">
            <v>7.65</v>
          </cell>
          <cell r="G3519">
            <v>7.86</v>
          </cell>
          <cell r="H3519">
            <v>8.4600000000000009</v>
          </cell>
          <cell r="I3519">
            <v>9.06</v>
          </cell>
        </row>
        <row r="3520">
          <cell r="A3520">
            <v>117800</v>
          </cell>
          <cell r="B3520">
            <v>0</v>
          </cell>
          <cell r="C3520">
            <v>7.5</v>
          </cell>
          <cell r="D3520">
            <v>0</v>
          </cell>
          <cell r="E3520">
            <v>7.5</v>
          </cell>
          <cell r="F3520">
            <v>7.65</v>
          </cell>
          <cell r="G3520">
            <v>7.86</v>
          </cell>
          <cell r="H3520">
            <v>8.4600000000000009</v>
          </cell>
          <cell r="I3520">
            <v>9.06</v>
          </cell>
        </row>
        <row r="3521">
          <cell r="A3521">
            <v>117810</v>
          </cell>
          <cell r="B3521">
            <v>0</v>
          </cell>
          <cell r="C3521">
            <v>7.5</v>
          </cell>
          <cell r="D3521">
            <v>0</v>
          </cell>
          <cell r="E3521">
            <v>7.5</v>
          </cell>
          <cell r="F3521">
            <v>7.65</v>
          </cell>
          <cell r="G3521">
            <v>7.86</v>
          </cell>
          <cell r="H3521">
            <v>8.4600000000000009</v>
          </cell>
          <cell r="I3521">
            <v>9.06</v>
          </cell>
        </row>
        <row r="3522">
          <cell r="A3522">
            <v>117820</v>
          </cell>
          <cell r="B3522">
            <v>0</v>
          </cell>
          <cell r="C3522">
            <v>7.5</v>
          </cell>
          <cell r="D3522">
            <v>0</v>
          </cell>
          <cell r="E3522">
            <v>7.5</v>
          </cell>
          <cell r="F3522">
            <v>7.65</v>
          </cell>
          <cell r="G3522">
            <v>7.86</v>
          </cell>
          <cell r="H3522">
            <v>8.4600000000000009</v>
          </cell>
          <cell r="I3522">
            <v>9.06</v>
          </cell>
        </row>
        <row r="3523">
          <cell r="A3523">
            <v>117830</v>
          </cell>
          <cell r="B3523">
            <v>0</v>
          </cell>
          <cell r="C3523">
            <v>7.5</v>
          </cell>
          <cell r="D3523">
            <v>0</v>
          </cell>
          <cell r="E3523">
            <v>7.5</v>
          </cell>
          <cell r="F3523">
            <v>7.65</v>
          </cell>
          <cell r="G3523">
            <v>7.86</v>
          </cell>
          <cell r="H3523">
            <v>8.4600000000000009</v>
          </cell>
          <cell r="I3523">
            <v>9.06</v>
          </cell>
        </row>
        <row r="3524">
          <cell r="A3524">
            <v>117840</v>
          </cell>
          <cell r="B3524">
            <v>0</v>
          </cell>
          <cell r="C3524">
            <v>7.5</v>
          </cell>
          <cell r="D3524">
            <v>0</v>
          </cell>
          <cell r="E3524">
            <v>7.5</v>
          </cell>
          <cell r="F3524">
            <v>7.65</v>
          </cell>
          <cell r="G3524">
            <v>7.86</v>
          </cell>
          <cell r="H3524">
            <v>8.4600000000000009</v>
          </cell>
          <cell r="I3524">
            <v>9.06</v>
          </cell>
        </row>
        <row r="3525">
          <cell r="A3525">
            <v>117850</v>
          </cell>
          <cell r="B3525">
            <v>0</v>
          </cell>
          <cell r="C3525">
            <v>7.5</v>
          </cell>
          <cell r="D3525">
            <v>0</v>
          </cell>
          <cell r="E3525">
            <v>7.5</v>
          </cell>
          <cell r="F3525">
            <v>7.65</v>
          </cell>
          <cell r="G3525">
            <v>7.86</v>
          </cell>
          <cell r="H3525">
            <v>8.4600000000000009</v>
          </cell>
          <cell r="I3525">
            <v>9.06</v>
          </cell>
        </row>
        <row r="3526">
          <cell r="A3526">
            <v>117860</v>
          </cell>
          <cell r="B3526">
            <v>0</v>
          </cell>
          <cell r="C3526">
            <v>7.5</v>
          </cell>
          <cell r="D3526">
            <v>0</v>
          </cell>
          <cell r="E3526">
            <v>7.5</v>
          </cell>
          <cell r="F3526">
            <v>7.65</v>
          </cell>
          <cell r="G3526">
            <v>7.86</v>
          </cell>
          <cell r="H3526">
            <v>8.4600000000000009</v>
          </cell>
          <cell r="I3526">
            <v>9.06</v>
          </cell>
        </row>
        <row r="3527">
          <cell r="A3527">
            <v>117870</v>
          </cell>
          <cell r="B3527">
            <v>0</v>
          </cell>
          <cell r="C3527">
            <v>7.5</v>
          </cell>
          <cell r="D3527">
            <v>0</v>
          </cell>
          <cell r="E3527">
            <v>7.5</v>
          </cell>
          <cell r="F3527">
            <v>7.65</v>
          </cell>
          <cell r="G3527">
            <v>7.86</v>
          </cell>
          <cell r="H3527">
            <v>8.4600000000000009</v>
          </cell>
          <cell r="I3527">
            <v>9.06</v>
          </cell>
        </row>
        <row r="3528">
          <cell r="A3528">
            <v>117880</v>
          </cell>
          <cell r="B3528">
            <v>0</v>
          </cell>
          <cell r="C3528">
            <v>7.5</v>
          </cell>
          <cell r="D3528">
            <v>0</v>
          </cell>
          <cell r="E3528">
            <v>7.5</v>
          </cell>
          <cell r="F3528">
            <v>7.65</v>
          </cell>
          <cell r="G3528">
            <v>7.86</v>
          </cell>
          <cell r="H3528">
            <v>8.4600000000000009</v>
          </cell>
          <cell r="I3528">
            <v>9.06</v>
          </cell>
        </row>
        <row r="3529">
          <cell r="A3529">
            <v>117890</v>
          </cell>
          <cell r="B3529">
            <v>0</v>
          </cell>
          <cell r="C3529">
            <v>7.5</v>
          </cell>
          <cell r="D3529">
            <v>0</v>
          </cell>
          <cell r="E3529">
            <v>7.5</v>
          </cell>
          <cell r="F3529">
            <v>7.65</v>
          </cell>
          <cell r="G3529">
            <v>7.86</v>
          </cell>
          <cell r="H3529">
            <v>8.4600000000000009</v>
          </cell>
          <cell r="I3529">
            <v>9.06</v>
          </cell>
        </row>
        <row r="3530">
          <cell r="A3530">
            <v>117900</v>
          </cell>
          <cell r="B3530">
            <v>0</v>
          </cell>
          <cell r="C3530">
            <v>7.5</v>
          </cell>
          <cell r="D3530">
            <v>0</v>
          </cell>
          <cell r="E3530">
            <v>7.5</v>
          </cell>
          <cell r="F3530">
            <v>7.65</v>
          </cell>
          <cell r="G3530">
            <v>7.86</v>
          </cell>
          <cell r="H3530">
            <v>8.4600000000000009</v>
          </cell>
          <cell r="I3530">
            <v>9.06</v>
          </cell>
        </row>
        <row r="3531">
          <cell r="A3531">
            <v>117910</v>
          </cell>
          <cell r="B3531">
            <v>0</v>
          </cell>
          <cell r="C3531">
            <v>7.5</v>
          </cell>
          <cell r="D3531">
            <v>0</v>
          </cell>
          <cell r="E3531">
            <v>7.5</v>
          </cell>
          <cell r="F3531">
            <v>7.65</v>
          </cell>
          <cell r="G3531">
            <v>7.86</v>
          </cell>
          <cell r="H3531">
            <v>8.4600000000000009</v>
          </cell>
          <cell r="I3531">
            <v>9.06</v>
          </cell>
        </row>
        <row r="3532">
          <cell r="A3532">
            <v>117920</v>
          </cell>
          <cell r="B3532">
            <v>0</v>
          </cell>
          <cell r="C3532">
            <v>7.5</v>
          </cell>
          <cell r="D3532">
            <v>0</v>
          </cell>
          <cell r="E3532">
            <v>7.5</v>
          </cell>
          <cell r="F3532">
            <v>7.65</v>
          </cell>
          <cell r="G3532">
            <v>7.86</v>
          </cell>
          <cell r="H3532">
            <v>8.4600000000000009</v>
          </cell>
          <cell r="I3532">
            <v>9.06</v>
          </cell>
        </row>
        <row r="3533">
          <cell r="A3533">
            <v>117930</v>
          </cell>
          <cell r="B3533">
            <v>0</v>
          </cell>
          <cell r="C3533">
            <v>7.5</v>
          </cell>
          <cell r="D3533">
            <v>0</v>
          </cell>
          <cell r="E3533">
            <v>7.5</v>
          </cell>
          <cell r="F3533">
            <v>7.65</v>
          </cell>
          <cell r="G3533">
            <v>7.86</v>
          </cell>
          <cell r="H3533">
            <v>8.4600000000000009</v>
          </cell>
          <cell r="I3533">
            <v>9.06</v>
          </cell>
        </row>
        <row r="3534">
          <cell r="A3534">
            <v>117940</v>
          </cell>
          <cell r="B3534">
            <v>0</v>
          </cell>
          <cell r="C3534">
            <v>7.5</v>
          </cell>
          <cell r="D3534">
            <v>0</v>
          </cell>
          <cell r="E3534">
            <v>7.5</v>
          </cell>
          <cell r="F3534">
            <v>7.65</v>
          </cell>
          <cell r="G3534">
            <v>7.86</v>
          </cell>
          <cell r="H3534">
            <v>8.4600000000000009</v>
          </cell>
          <cell r="I3534">
            <v>9.06</v>
          </cell>
        </row>
        <row r="3535">
          <cell r="A3535">
            <v>117950</v>
          </cell>
          <cell r="B3535">
            <v>0</v>
          </cell>
          <cell r="C3535">
            <v>7.5</v>
          </cell>
          <cell r="D3535">
            <v>0</v>
          </cell>
          <cell r="E3535">
            <v>7.5</v>
          </cell>
          <cell r="F3535">
            <v>7.65</v>
          </cell>
          <cell r="G3535">
            <v>7.86</v>
          </cell>
          <cell r="H3535">
            <v>8.4600000000000009</v>
          </cell>
          <cell r="I3535">
            <v>9.06</v>
          </cell>
        </row>
        <row r="3536">
          <cell r="A3536">
            <v>117960</v>
          </cell>
          <cell r="B3536">
            <v>0</v>
          </cell>
          <cell r="C3536">
            <v>7.5</v>
          </cell>
          <cell r="D3536">
            <v>0</v>
          </cell>
          <cell r="E3536">
            <v>7.5</v>
          </cell>
          <cell r="F3536">
            <v>7.65</v>
          </cell>
          <cell r="G3536">
            <v>7.86</v>
          </cell>
          <cell r="H3536">
            <v>8.4600000000000009</v>
          </cell>
          <cell r="I3536">
            <v>9.06</v>
          </cell>
        </row>
        <row r="3537">
          <cell r="A3537">
            <v>117970</v>
          </cell>
          <cell r="B3537">
            <v>0</v>
          </cell>
          <cell r="C3537">
            <v>7.5</v>
          </cell>
          <cell r="D3537">
            <v>0</v>
          </cell>
          <cell r="E3537">
            <v>7.5</v>
          </cell>
          <cell r="F3537">
            <v>7.65</v>
          </cell>
          <cell r="G3537">
            <v>7.86</v>
          </cell>
          <cell r="H3537">
            <v>8.4600000000000009</v>
          </cell>
          <cell r="I3537">
            <v>9.06</v>
          </cell>
        </row>
        <row r="3538">
          <cell r="A3538">
            <v>117980</v>
          </cell>
          <cell r="B3538">
            <v>0</v>
          </cell>
          <cell r="C3538">
            <v>7.5</v>
          </cell>
          <cell r="D3538">
            <v>0</v>
          </cell>
          <cell r="E3538">
            <v>7.5</v>
          </cell>
          <cell r="F3538">
            <v>7.65</v>
          </cell>
          <cell r="G3538">
            <v>7.86</v>
          </cell>
          <cell r="H3538">
            <v>8.4600000000000009</v>
          </cell>
          <cell r="I3538">
            <v>9.06</v>
          </cell>
        </row>
        <row r="3539">
          <cell r="A3539">
            <v>117990</v>
          </cell>
          <cell r="B3539">
            <v>0</v>
          </cell>
          <cell r="C3539">
            <v>7.5</v>
          </cell>
          <cell r="D3539">
            <v>0</v>
          </cell>
          <cell r="E3539">
            <v>7.5</v>
          </cell>
          <cell r="F3539">
            <v>7.65</v>
          </cell>
          <cell r="G3539">
            <v>7.86</v>
          </cell>
          <cell r="H3539">
            <v>8.4600000000000009</v>
          </cell>
          <cell r="I3539">
            <v>9.06</v>
          </cell>
        </row>
        <row r="3540">
          <cell r="A3540">
            <v>118000</v>
          </cell>
          <cell r="B3540">
            <v>0</v>
          </cell>
          <cell r="C3540">
            <v>7.5</v>
          </cell>
          <cell r="D3540">
            <v>0</v>
          </cell>
          <cell r="E3540">
            <v>7.5</v>
          </cell>
          <cell r="F3540">
            <v>7.65</v>
          </cell>
          <cell r="G3540">
            <v>7.86</v>
          </cell>
          <cell r="H3540">
            <v>8.4600000000000009</v>
          </cell>
          <cell r="I3540">
            <v>9.06</v>
          </cell>
        </row>
        <row r="3559">
          <cell r="A3559">
            <v>118000</v>
          </cell>
          <cell r="B3559">
            <v>0</v>
          </cell>
          <cell r="C3559">
            <v>7.5</v>
          </cell>
          <cell r="D3559">
            <v>0</v>
          </cell>
          <cell r="E3559">
            <v>7.5</v>
          </cell>
          <cell r="F3559">
            <v>7.65</v>
          </cell>
          <cell r="G3559">
            <v>7.86</v>
          </cell>
          <cell r="H3559">
            <v>8.4600000000000009</v>
          </cell>
          <cell r="I3559">
            <v>9.06</v>
          </cell>
        </row>
        <row r="3560">
          <cell r="A3560">
            <v>118010</v>
          </cell>
          <cell r="B3560">
            <v>0</v>
          </cell>
          <cell r="C3560">
            <v>7.5</v>
          </cell>
          <cell r="D3560">
            <v>0</v>
          </cell>
          <cell r="E3560">
            <v>7.5</v>
          </cell>
          <cell r="F3560">
            <v>7.65</v>
          </cell>
          <cell r="G3560">
            <v>7.86</v>
          </cell>
          <cell r="H3560">
            <v>8.4600000000000009</v>
          </cell>
          <cell r="I3560">
            <v>9.06</v>
          </cell>
        </row>
        <row r="3561">
          <cell r="A3561">
            <v>118020</v>
          </cell>
          <cell r="B3561">
            <v>0</v>
          </cell>
          <cell r="C3561">
            <v>7.5</v>
          </cell>
          <cell r="D3561">
            <v>0</v>
          </cell>
          <cell r="E3561">
            <v>7.5</v>
          </cell>
          <cell r="F3561">
            <v>7.65</v>
          </cell>
          <cell r="G3561">
            <v>7.86</v>
          </cell>
          <cell r="H3561">
            <v>8.4600000000000009</v>
          </cell>
          <cell r="I3561">
            <v>9.06</v>
          </cell>
        </row>
        <row r="3562">
          <cell r="A3562">
            <v>118030</v>
          </cell>
          <cell r="B3562">
            <v>0</v>
          </cell>
          <cell r="C3562">
            <v>7.5</v>
          </cell>
          <cell r="D3562">
            <v>0</v>
          </cell>
          <cell r="E3562">
            <v>7.5</v>
          </cell>
          <cell r="F3562">
            <v>7.65</v>
          </cell>
          <cell r="G3562">
            <v>7.86</v>
          </cell>
          <cell r="H3562">
            <v>8.4600000000000009</v>
          </cell>
          <cell r="I3562">
            <v>9.06</v>
          </cell>
        </row>
        <row r="3563">
          <cell r="A3563">
            <v>118040</v>
          </cell>
          <cell r="B3563">
            <v>0</v>
          </cell>
          <cell r="C3563">
            <v>7.5</v>
          </cell>
          <cell r="D3563">
            <v>0</v>
          </cell>
          <cell r="E3563">
            <v>7.5</v>
          </cell>
          <cell r="F3563">
            <v>7.65</v>
          </cell>
          <cell r="G3563">
            <v>7.86</v>
          </cell>
          <cell r="H3563">
            <v>8.4600000000000009</v>
          </cell>
          <cell r="I3563">
            <v>9.06</v>
          </cell>
        </row>
        <row r="3564">
          <cell r="A3564">
            <v>118050</v>
          </cell>
          <cell r="B3564">
            <v>0</v>
          </cell>
          <cell r="C3564">
            <v>7.5</v>
          </cell>
          <cell r="D3564">
            <v>0</v>
          </cell>
          <cell r="E3564">
            <v>7.5</v>
          </cell>
          <cell r="F3564">
            <v>7.65</v>
          </cell>
          <cell r="G3564">
            <v>7.86</v>
          </cell>
          <cell r="H3564">
            <v>8.4600000000000009</v>
          </cell>
          <cell r="I3564">
            <v>9.06</v>
          </cell>
        </row>
        <row r="3565">
          <cell r="A3565">
            <v>118060</v>
          </cell>
          <cell r="B3565">
            <v>0</v>
          </cell>
          <cell r="C3565">
            <v>7.5</v>
          </cell>
          <cell r="D3565">
            <v>0</v>
          </cell>
          <cell r="E3565">
            <v>7.5</v>
          </cell>
          <cell r="F3565">
            <v>7.65</v>
          </cell>
          <cell r="G3565">
            <v>7.86</v>
          </cell>
          <cell r="H3565">
            <v>8.4600000000000009</v>
          </cell>
          <cell r="I3565">
            <v>9.06</v>
          </cell>
        </row>
        <row r="3566">
          <cell r="A3566">
            <v>118070</v>
          </cell>
          <cell r="B3566">
            <v>0</v>
          </cell>
          <cell r="C3566">
            <v>7.5</v>
          </cell>
          <cell r="D3566">
            <v>0</v>
          </cell>
          <cell r="E3566">
            <v>7.5</v>
          </cell>
          <cell r="F3566">
            <v>7.65</v>
          </cell>
          <cell r="G3566">
            <v>7.86</v>
          </cell>
          <cell r="H3566">
            <v>8.4600000000000009</v>
          </cell>
          <cell r="I3566">
            <v>9.06</v>
          </cell>
        </row>
        <row r="3567">
          <cell r="A3567">
            <v>118080</v>
          </cell>
          <cell r="B3567">
            <v>0</v>
          </cell>
          <cell r="C3567">
            <v>7.5</v>
          </cell>
          <cell r="D3567">
            <v>0</v>
          </cell>
          <cell r="E3567">
            <v>7.5</v>
          </cell>
          <cell r="F3567">
            <v>7.65</v>
          </cell>
          <cell r="G3567">
            <v>7.86</v>
          </cell>
          <cell r="H3567">
            <v>8.4600000000000009</v>
          </cell>
          <cell r="I3567">
            <v>9.06</v>
          </cell>
        </row>
        <row r="3568">
          <cell r="A3568">
            <v>118090</v>
          </cell>
          <cell r="B3568">
            <v>0</v>
          </cell>
          <cell r="C3568">
            <v>7.5</v>
          </cell>
          <cell r="D3568">
            <v>0</v>
          </cell>
          <cell r="E3568">
            <v>7.5</v>
          </cell>
          <cell r="F3568">
            <v>7.65</v>
          </cell>
          <cell r="G3568">
            <v>7.86</v>
          </cell>
          <cell r="H3568">
            <v>8.4600000000000009</v>
          </cell>
          <cell r="I3568">
            <v>9.06</v>
          </cell>
        </row>
        <row r="3569">
          <cell r="A3569">
            <v>118100</v>
          </cell>
          <cell r="B3569">
            <v>0</v>
          </cell>
          <cell r="C3569">
            <v>7.5</v>
          </cell>
          <cell r="D3569">
            <v>0</v>
          </cell>
          <cell r="E3569">
            <v>7.5</v>
          </cell>
          <cell r="F3569">
            <v>7.65</v>
          </cell>
          <cell r="G3569">
            <v>7.86</v>
          </cell>
          <cell r="H3569">
            <v>8.4600000000000009</v>
          </cell>
          <cell r="I3569">
            <v>9.06</v>
          </cell>
        </row>
        <row r="3570">
          <cell r="A3570">
            <v>118110</v>
          </cell>
          <cell r="B3570">
            <v>0</v>
          </cell>
          <cell r="C3570">
            <v>7.5</v>
          </cell>
          <cell r="D3570">
            <v>0</v>
          </cell>
          <cell r="E3570">
            <v>7.5</v>
          </cell>
          <cell r="F3570">
            <v>7.65</v>
          </cell>
          <cell r="G3570">
            <v>7.86</v>
          </cell>
          <cell r="H3570">
            <v>8.4600000000000009</v>
          </cell>
          <cell r="I3570">
            <v>9.06</v>
          </cell>
        </row>
        <row r="3571">
          <cell r="A3571">
            <v>118120</v>
          </cell>
          <cell r="B3571">
            <v>0</v>
          </cell>
          <cell r="C3571">
            <v>7.5</v>
          </cell>
          <cell r="D3571">
            <v>0</v>
          </cell>
          <cell r="E3571">
            <v>7.5</v>
          </cell>
          <cell r="F3571">
            <v>7.65</v>
          </cell>
          <cell r="G3571">
            <v>7.86</v>
          </cell>
          <cell r="H3571">
            <v>8.4600000000000009</v>
          </cell>
          <cell r="I3571">
            <v>9.06</v>
          </cell>
        </row>
        <row r="3572">
          <cell r="A3572">
            <v>118130</v>
          </cell>
          <cell r="B3572">
            <v>0</v>
          </cell>
          <cell r="C3572">
            <v>7.5</v>
          </cell>
          <cell r="D3572">
            <v>0</v>
          </cell>
          <cell r="E3572">
            <v>7.5</v>
          </cell>
          <cell r="F3572">
            <v>7.65</v>
          </cell>
          <cell r="G3572">
            <v>7.86</v>
          </cell>
          <cell r="H3572">
            <v>8.4600000000000009</v>
          </cell>
          <cell r="I3572">
            <v>9.06</v>
          </cell>
        </row>
        <row r="3573">
          <cell r="A3573">
            <v>118140</v>
          </cell>
          <cell r="B3573">
            <v>0</v>
          </cell>
          <cell r="C3573">
            <v>7.5</v>
          </cell>
          <cell r="D3573">
            <v>0</v>
          </cell>
          <cell r="E3573">
            <v>7.5</v>
          </cell>
          <cell r="F3573">
            <v>7.65</v>
          </cell>
          <cell r="G3573">
            <v>7.86</v>
          </cell>
          <cell r="H3573">
            <v>8.4600000000000009</v>
          </cell>
          <cell r="I3573">
            <v>9.06</v>
          </cell>
        </row>
        <row r="3574">
          <cell r="A3574">
            <v>118150</v>
          </cell>
          <cell r="B3574">
            <v>0</v>
          </cell>
          <cell r="C3574">
            <v>7.5</v>
          </cell>
          <cell r="D3574">
            <v>0</v>
          </cell>
          <cell r="E3574">
            <v>7.5</v>
          </cell>
          <cell r="F3574">
            <v>7.65</v>
          </cell>
          <cell r="G3574">
            <v>7.86</v>
          </cell>
          <cell r="H3574">
            <v>8.4600000000000009</v>
          </cell>
          <cell r="I3574">
            <v>9.06</v>
          </cell>
        </row>
        <row r="3575">
          <cell r="A3575">
            <v>118160</v>
          </cell>
          <cell r="B3575">
            <v>0</v>
          </cell>
          <cell r="C3575">
            <v>7.5</v>
          </cell>
          <cell r="D3575">
            <v>0</v>
          </cell>
          <cell r="E3575">
            <v>7.5</v>
          </cell>
          <cell r="F3575">
            <v>7.65</v>
          </cell>
          <cell r="G3575">
            <v>7.86</v>
          </cell>
          <cell r="H3575">
            <v>8.4600000000000009</v>
          </cell>
          <cell r="I3575">
            <v>9.06</v>
          </cell>
        </row>
        <row r="3576">
          <cell r="A3576">
            <v>118170</v>
          </cell>
          <cell r="B3576">
            <v>0</v>
          </cell>
          <cell r="C3576">
            <v>7.5</v>
          </cell>
          <cell r="D3576">
            <v>0</v>
          </cell>
          <cell r="E3576">
            <v>7.5</v>
          </cell>
          <cell r="F3576">
            <v>7.65</v>
          </cell>
          <cell r="G3576">
            <v>7.86</v>
          </cell>
          <cell r="H3576">
            <v>8.4600000000000009</v>
          </cell>
          <cell r="I3576">
            <v>9.06</v>
          </cell>
        </row>
        <row r="3577">
          <cell r="A3577">
            <v>118180</v>
          </cell>
          <cell r="B3577">
            <v>0</v>
          </cell>
          <cell r="C3577">
            <v>7.5</v>
          </cell>
          <cell r="D3577">
            <v>0</v>
          </cell>
          <cell r="E3577">
            <v>7.5</v>
          </cell>
          <cell r="F3577">
            <v>7.65</v>
          </cell>
          <cell r="G3577">
            <v>7.86</v>
          </cell>
          <cell r="H3577">
            <v>8.4600000000000009</v>
          </cell>
          <cell r="I3577">
            <v>9.06</v>
          </cell>
        </row>
        <row r="3578">
          <cell r="A3578">
            <v>118190</v>
          </cell>
          <cell r="B3578">
            <v>0</v>
          </cell>
          <cell r="C3578">
            <v>7.5</v>
          </cell>
          <cell r="D3578">
            <v>0</v>
          </cell>
          <cell r="E3578">
            <v>7.5</v>
          </cell>
          <cell r="F3578">
            <v>7.65</v>
          </cell>
          <cell r="G3578">
            <v>7.86</v>
          </cell>
          <cell r="H3578">
            <v>8.4600000000000009</v>
          </cell>
          <cell r="I3578">
            <v>9.06</v>
          </cell>
        </row>
        <row r="3579">
          <cell r="A3579">
            <v>118200</v>
          </cell>
          <cell r="B3579">
            <v>0</v>
          </cell>
          <cell r="C3579">
            <v>7.5</v>
          </cell>
          <cell r="D3579">
            <v>0</v>
          </cell>
          <cell r="E3579">
            <v>7.5</v>
          </cell>
          <cell r="F3579">
            <v>7.65</v>
          </cell>
          <cell r="G3579">
            <v>7.86</v>
          </cell>
          <cell r="H3579">
            <v>8.4600000000000009</v>
          </cell>
          <cell r="I3579">
            <v>9.06</v>
          </cell>
        </row>
        <row r="3580">
          <cell r="A3580">
            <v>118210</v>
          </cell>
          <cell r="B3580">
            <v>0</v>
          </cell>
          <cell r="C3580">
            <v>7.5</v>
          </cell>
          <cell r="D3580">
            <v>0</v>
          </cell>
          <cell r="E3580">
            <v>7.5</v>
          </cell>
          <cell r="F3580">
            <v>7.65</v>
          </cell>
          <cell r="G3580">
            <v>7.86</v>
          </cell>
          <cell r="H3580">
            <v>8.4600000000000009</v>
          </cell>
          <cell r="I3580">
            <v>9.06</v>
          </cell>
        </row>
        <row r="3581">
          <cell r="A3581">
            <v>118220</v>
          </cell>
          <cell r="B3581">
            <v>0</v>
          </cell>
          <cell r="C3581">
            <v>7.5</v>
          </cell>
          <cell r="D3581">
            <v>0</v>
          </cell>
          <cell r="E3581">
            <v>7.5</v>
          </cell>
          <cell r="F3581">
            <v>7.65</v>
          </cell>
          <cell r="G3581">
            <v>7.86</v>
          </cell>
          <cell r="H3581">
            <v>8.4600000000000009</v>
          </cell>
          <cell r="I3581">
            <v>9.06</v>
          </cell>
        </row>
        <row r="3582">
          <cell r="A3582">
            <v>118230</v>
          </cell>
          <cell r="B3582">
            <v>0</v>
          </cell>
          <cell r="C3582">
            <v>7.5</v>
          </cell>
          <cell r="D3582">
            <v>0</v>
          </cell>
          <cell r="E3582">
            <v>7.5</v>
          </cell>
          <cell r="F3582">
            <v>7.65</v>
          </cell>
          <cell r="G3582">
            <v>7.86</v>
          </cell>
          <cell r="H3582">
            <v>8.4600000000000009</v>
          </cell>
          <cell r="I3582">
            <v>9.06</v>
          </cell>
        </row>
        <row r="3583">
          <cell r="A3583">
            <v>118240</v>
          </cell>
          <cell r="B3583">
            <v>0</v>
          </cell>
          <cell r="C3583">
            <v>7.5</v>
          </cell>
          <cell r="D3583">
            <v>0</v>
          </cell>
          <cell r="E3583">
            <v>7.5</v>
          </cell>
          <cell r="F3583">
            <v>7.65</v>
          </cell>
          <cell r="G3583">
            <v>7.86</v>
          </cell>
          <cell r="H3583">
            <v>8.4600000000000009</v>
          </cell>
          <cell r="I3583">
            <v>9.06</v>
          </cell>
        </row>
        <row r="3584">
          <cell r="A3584">
            <v>118250</v>
          </cell>
          <cell r="B3584">
            <v>0</v>
          </cell>
          <cell r="C3584">
            <v>7.5</v>
          </cell>
          <cell r="D3584">
            <v>0</v>
          </cell>
          <cell r="E3584">
            <v>7.5</v>
          </cell>
          <cell r="F3584">
            <v>7.65</v>
          </cell>
          <cell r="G3584">
            <v>7.86</v>
          </cell>
          <cell r="H3584">
            <v>8.4600000000000009</v>
          </cell>
          <cell r="I3584">
            <v>9.06</v>
          </cell>
        </row>
        <row r="3585">
          <cell r="A3585">
            <v>118260</v>
          </cell>
          <cell r="B3585">
            <v>0</v>
          </cell>
          <cell r="C3585">
            <v>7.5</v>
          </cell>
          <cell r="D3585">
            <v>0</v>
          </cell>
          <cell r="E3585">
            <v>7.5</v>
          </cell>
          <cell r="F3585">
            <v>7.65</v>
          </cell>
          <cell r="G3585">
            <v>7.86</v>
          </cell>
          <cell r="H3585">
            <v>8.4600000000000009</v>
          </cell>
          <cell r="I3585">
            <v>9.06</v>
          </cell>
        </row>
        <row r="3586">
          <cell r="A3586">
            <v>118270</v>
          </cell>
          <cell r="B3586">
            <v>0</v>
          </cell>
          <cell r="C3586">
            <v>7.5</v>
          </cell>
          <cell r="D3586">
            <v>0</v>
          </cell>
          <cell r="E3586">
            <v>7.5</v>
          </cell>
          <cell r="F3586">
            <v>7.65</v>
          </cell>
          <cell r="G3586">
            <v>7.86</v>
          </cell>
          <cell r="H3586">
            <v>8.4600000000000009</v>
          </cell>
          <cell r="I3586">
            <v>9.06</v>
          </cell>
        </row>
        <row r="3587">
          <cell r="A3587">
            <v>118280</v>
          </cell>
          <cell r="B3587">
            <v>0</v>
          </cell>
          <cell r="C3587">
            <v>7.5</v>
          </cell>
          <cell r="D3587">
            <v>0</v>
          </cell>
          <cell r="E3587">
            <v>7.5</v>
          </cell>
          <cell r="F3587">
            <v>7.65</v>
          </cell>
          <cell r="G3587">
            <v>7.86</v>
          </cell>
          <cell r="H3587">
            <v>8.4600000000000009</v>
          </cell>
          <cell r="I3587">
            <v>9.06</v>
          </cell>
        </row>
        <row r="3588">
          <cell r="A3588">
            <v>118290</v>
          </cell>
          <cell r="B3588">
            <v>0</v>
          </cell>
          <cell r="C3588">
            <v>7.5</v>
          </cell>
          <cell r="D3588">
            <v>0</v>
          </cell>
          <cell r="E3588">
            <v>7.5</v>
          </cell>
          <cell r="F3588">
            <v>7.65</v>
          </cell>
          <cell r="G3588">
            <v>7.86</v>
          </cell>
          <cell r="H3588">
            <v>8.4600000000000009</v>
          </cell>
          <cell r="I3588">
            <v>9.06</v>
          </cell>
        </row>
        <row r="3589">
          <cell r="A3589">
            <v>118300</v>
          </cell>
          <cell r="B3589">
            <v>0</v>
          </cell>
          <cell r="C3589">
            <v>7.5</v>
          </cell>
          <cell r="D3589">
            <v>0</v>
          </cell>
          <cell r="E3589">
            <v>7.5</v>
          </cell>
          <cell r="F3589">
            <v>7.65</v>
          </cell>
          <cell r="G3589">
            <v>7.86</v>
          </cell>
          <cell r="H3589">
            <v>8.4600000000000009</v>
          </cell>
          <cell r="I3589">
            <v>9.06</v>
          </cell>
        </row>
        <row r="3590">
          <cell r="A3590">
            <v>118310</v>
          </cell>
          <cell r="B3590">
            <v>0</v>
          </cell>
          <cell r="C3590">
            <v>7.5</v>
          </cell>
          <cell r="D3590">
            <v>0</v>
          </cell>
          <cell r="E3590">
            <v>7.5</v>
          </cell>
          <cell r="F3590">
            <v>7.65</v>
          </cell>
          <cell r="G3590">
            <v>7.86</v>
          </cell>
          <cell r="H3590">
            <v>8.4600000000000009</v>
          </cell>
          <cell r="I3590">
            <v>9.06</v>
          </cell>
        </row>
        <row r="3591">
          <cell r="A3591">
            <v>118320</v>
          </cell>
          <cell r="B3591">
            <v>0</v>
          </cell>
          <cell r="C3591">
            <v>7.5</v>
          </cell>
          <cell r="D3591">
            <v>0</v>
          </cell>
          <cell r="E3591">
            <v>7.5</v>
          </cell>
          <cell r="F3591">
            <v>7.65</v>
          </cell>
          <cell r="G3591">
            <v>7.86</v>
          </cell>
          <cell r="H3591">
            <v>8.4600000000000009</v>
          </cell>
          <cell r="I3591">
            <v>9.06</v>
          </cell>
        </row>
        <row r="3592">
          <cell r="A3592">
            <v>118330</v>
          </cell>
          <cell r="B3592">
            <v>0</v>
          </cell>
          <cell r="C3592">
            <v>7.5</v>
          </cell>
          <cell r="D3592">
            <v>0</v>
          </cell>
          <cell r="E3592">
            <v>7.5</v>
          </cell>
          <cell r="F3592">
            <v>7.65</v>
          </cell>
          <cell r="G3592">
            <v>7.86</v>
          </cell>
          <cell r="H3592">
            <v>8.4600000000000009</v>
          </cell>
          <cell r="I3592">
            <v>9.06</v>
          </cell>
        </row>
        <row r="3593">
          <cell r="A3593">
            <v>118340</v>
          </cell>
          <cell r="B3593">
            <v>0</v>
          </cell>
          <cell r="C3593">
            <v>7.5</v>
          </cell>
          <cell r="D3593">
            <v>0</v>
          </cell>
          <cell r="E3593">
            <v>7.5</v>
          </cell>
          <cell r="F3593">
            <v>7.65</v>
          </cell>
          <cell r="G3593">
            <v>7.86</v>
          </cell>
          <cell r="H3593">
            <v>8.4600000000000009</v>
          </cell>
          <cell r="I3593">
            <v>9.06</v>
          </cell>
        </row>
        <row r="3594">
          <cell r="A3594">
            <v>118350</v>
          </cell>
          <cell r="B3594">
            <v>0</v>
          </cell>
          <cell r="C3594">
            <v>7.5</v>
          </cell>
          <cell r="D3594">
            <v>0</v>
          </cell>
          <cell r="E3594">
            <v>7.5</v>
          </cell>
          <cell r="F3594">
            <v>7.65</v>
          </cell>
          <cell r="G3594">
            <v>7.86</v>
          </cell>
          <cell r="H3594">
            <v>8.4600000000000009</v>
          </cell>
          <cell r="I3594">
            <v>9.06</v>
          </cell>
        </row>
        <row r="3595">
          <cell r="A3595">
            <v>118360</v>
          </cell>
          <cell r="B3595">
            <v>0</v>
          </cell>
          <cell r="C3595">
            <v>7.5</v>
          </cell>
          <cell r="D3595">
            <v>0</v>
          </cell>
          <cell r="E3595">
            <v>7.5</v>
          </cell>
          <cell r="F3595">
            <v>7.65</v>
          </cell>
          <cell r="G3595">
            <v>7.86</v>
          </cell>
          <cell r="H3595">
            <v>8.4600000000000009</v>
          </cell>
          <cell r="I3595">
            <v>9.06</v>
          </cell>
        </row>
        <row r="3596">
          <cell r="A3596">
            <v>118370</v>
          </cell>
          <cell r="B3596">
            <v>0</v>
          </cell>
          <cell r="C3596">
            <v>7.5</v>
          </cell>
          <cell r="D3596">
            <v>0</v>
          </cell>
          <cell r="E3596">
            <v>7.5</v>
          </cell>
          <cell r="F3596">
            <v>7.65</v>
          </cell>
          <cell r="G3596">
            <v>7.86</v>
          </cell>
          <cell r="H3596">
            <v>8.4600000000000009</v>
          </cell>
          <cell r="I3596">
            <v>9.06</v>
          </cell>
        </row>
        <row r="3597">
          <cell r="A3597">
            <v>118380</v>
          </cell>
          <cell r="B3597">
            <v>0</v>
          </cell>
          <cell r="C3597">
            <v>7.5</v>
          </cell>
          <cell r="D3597">
            <v>0</v>
          </cell>
          <cell r="E3597">
            <v>7.5</v>
          </cell>
          <cell r="F3597">
            <v>7.65</v>
          </cell>
          <cell r="G3597">
            <v>7.86</v>
          </cell>
          <cell r="H3597">
            <v>8.4600000000000009</v>
          </cell>
          <cell r="I3597">
            <v>9.06</v>
          </cell>
        </row>
        <row r="3598">
          <cell r="A3598">
            <v>118390</v>
          </cell>
          <cell r="B3598">
            <v>0</v>
          </cell>
          <cell r="C3598">
            <v>7.5</v>
          </cell>
          <cell r="D3598">
            <v>0</v>
          </cell>
          <cell r="E3598">
            <v>7.5</v>
          </cell>
          <cell r="F3598">
            <v>7.65</v>
          </cell>
          <cell r="G3598">
            <v>7.86</v>
          </cell>
          <cell r="H3598">
            <v>8.4600000000000009</v>
          </cell>
          <cell r="I3598">
            <v>9.06</v>
          </cell>
        </row>
        <row r="3599">
          <cell r="A3599">
            <v>118400</v>
          </cell>
          <cell r="B3599">
            <v>0</v>
          </cell>
          <cell r="C3599">
            <v>7.5</v>
          </cell>
          <cell r="D3599">
            <v>0</v>
          </cell>
          <cell r="E3599">
            <v>7.5</v>
          </cell>
          <cell r="F3599">
            <v>7.65</v>
          </cell>
          <cell r="G3599">
            <v>7.86</v>
          </cell>
          <cell r="H3599">
            <v>8.4600000000000009</v>
          </cell>
          <cell r="I3599">
            <v>9.06</v>
          </cell>
        </row>
        <row r="3600">
          <cell r="A3600">
            <v>118410</v>
          </cell>
          <cell r="B3600">
            <v>0</v>
          </cell>
          <cell r="C3600">
            <v>7.5</v>
          </cell>
          <cell r="D3600">
            <v>0</v>
          </cell>
          <cell r="E3600">
            <v>7.5</v>
          </cell>
          <cell r="F3600">
            <v>7.65</v>
          </cell>
          <cell r="G3600">
            <v>7.86</v>
          </cell>
          <cell r="H3600">
            <v>8.4600000000000009</v>
          </cell>
          <cell r="I3600">
            <v>9.06</v>
          </cell>
        </row>
        <row r="3601">
          <cell r="A3601">
            <v>118420</v>
          </cell>
          <cell r="B3601">
            <v>0</v>
          </cell>
          <cell r="C3601">
            <v>7.5</v>
          </cell>
          <cell r="D3601">
            <v>0</v>
          </cell>
          <cell r="E3601">
            <v>7.5</v>
          </cell>
          <cell r="F3601">
            <v>7.65</v>
          </cell>
          <cell r="G3601">
            <v>7.86</v>
          </cell>
          <cell r="H3601">
            <v>8.4600000000000009</v>
          </cell>
          <cell r="I3601">
            <v>9.06</v>
          </cell>
        </row>
        <row r="3602">
          <cell r="A3602">
            <v>118430</v>
          </cell>
          <cell r="B3602">
            <v>0</v>
          </cell>
          <cell r="C3602">
            <v>7.5</v>
          </cell>
          <cell r="D3602">
            <v>0</v>
          </cell>
          <cell r="E3602">
            <v>7.5</v>
          </cell>
          <cell r="F3602">
            <v>7.65</v>
          </cell>
          <cell r="G3602">
            <v>7.86</v>
          </cell>
          <cell r="H3602">
            <v>8.4600000000000009</v>
          </cell>
          <cell r="I3602">
            <v>9.06</v>
          </cell>
        </row>
        <row r="3603">
          <cell r="A3603">
            <v>118440</v>
          </cell>
          <cell r="B3603">
            <v>0</v>
          </cell>
          <cell r="C3603">
            <v>7.5</v>
          </cell>
          <cell r="D3603">
            <v>0</v>
          </cell>
          <cell r="E3603">
            <v>7.5</v>
          </cell>
          <cell r="F3603">
            <v>7.65</v>
          </cell>
          <cell r="G3603">
            <v>7.86</v>
          </cell>
          <cell r="H3603">
            <v>8.4600000000000009</v>
          </cell>
          <cell r="I3603">
            <v>9.06</v>
          </cell>
        </row>
        <row r="3604">
          <cell r="A3604">
            <v>118450</v>
          </cell>
          <cell r="B3604">
            <v>0</v>
          </cell>
          <cell r="C3604">
            <v>7.5</v>
          </cell>
          <cell r="D3604">
            <v>0</v>
          </cell>
          <cell r="E3604">
            <v>7.5</v>
          </cell>
          <cell r="F3604">
            <v>7.65</v>
          </cell>
          <cell r="G3604">
            <v>7.86</v>
          </cell>
          <cell r="H3604">
            <v>8.4600000000000009</v>
          </cell>
          <cell r="I3604">
            <v>9.06</v>
          </cell>
        </row>
        <row r="3605">
          <cell r="A3605">
            <v>118460</v>
          </cell>
          <cell r="B3605">
            <v>0</v>
          </cell>
          <cell r="C3605">
            <v>7.5</v>
          </cell>
          <cell r="D3605">
            <v>0</v>
          </cell>
          <cell r="E3605">
            <v>7.5</v>
          </cell>
          <cell r="F3605">
            <v>7.65</v>
          </cell>
          <cell r="G3605">
            <v>7.86</v>
          </cell>
          <cell r="H3605">
            <v>8.4600000000000009</v>
          </cell>
          <cell r="I3605">
            <v>9.06</v>
          </cell>
        </row>
        <row r="3606">
          <cell r="A3606">
            <v>118470</v>
          </cell>
          <cell r="B3606">
            <v>0</v>
          </cell>
          <cell r="C3606">
            <v>7.5</v>
          </cell>
          <cell r="D3606">
            <v>0</v>
          </cell>
          <cell r="E3606">
            <v>7.5</v>
          </cell>
          <cell r="F3606">
            <v>7.65</v>
          </cell>
          <cell r="G3606">
            <v>7.86</v>
          </cell>
          <cell r="H3606">
            <v>8.4600000000000009</v>
          </cell>
          <cell r="I3606">
            <v>9.06</v>
          </cell>
        </row>
        <row r="3607">
          <cell r="A3607">
            <v>118480</v>
          </cell>
          <cell r="B3607">
            <v>0</v>
          </cell>
          <cell r="C3607">
            <v>7.5</v>
          </cell>
          <cell r="D3607">
            <v>0</v>
          </cell>
          <cell r="E3607">
            <v>7.5</v>
          </cell>
          <cell r="F3607">
            <v>7.65</v>
          </cell>
          <cell r="G3607">
            <v>7.86</v>
          </cell>
          <cell r="H3607">
            <v>8.4600000000000009</v>
          </cell>
          <cell r="I3607">
            <v>9.06</v>
          </cell>
        </row>
        <row r="3608">
          <cell r="A3608">
            <v>118490</v>
          </cell>
          <cell r="B3608">
            <v>0</v>
          </cell>
          <cell r="C3608">
            <v>7.5</v>
          </cell>
          <cell r="D3608">
            <v>0</v>
          </cell>
          <cell r="E3608">
            <v>7.5</v>
          </cell>
          <cell r="F3608">
            <v>7.65</v>
          </cell>
          <cell r="G3608">
            <v>7.86</v>
          </cell>
          <cell r="H3608">
            <v>8.4600000000000009</v>
          </cell>
          <cell r="I3608">
            <v>9.06</v>
          </cell>
        </row>
        <row r="3609">
          <cell r="A3609">
            <v>118500</v>
          </cell>
          <cell r="B3609">
            <v>0</v>
          </cell>
          <cell r="C3609">
            <v>7.5</v>
          </cell>
          <cell r="D3609">
            <v>0</v>
          </cell>
          <cell r="E3609">
            <v>7.5</v>
          </cell>
          <cell r="F3609">
            <v>7.65</v>
          </cell>
          <cell r="G3609">
            <v>7.86</v>
          </cell>
          <cell r="H3609">
            <v>8.4600000000000009</v>
          </cell>
          <cell r="I3609">
            <v>9.06</v>
          </cell>
        </row>
        <row r="3610">
          <cell r="A3610">
            <v>118510</v>
          </cell>
          <cell r="B3610">
            <v>0</v>
          </cell>
          <cell r="C3610">
            <v>7.5</v>
          </cell>
          <cell r="D3610">
            <v>0</v>
          </cell>
          <cell r="E3610">
            <v>7.5</v>
          </cell>
          <cell r="F3610">
            <v>7.65</v>
          </cell>
          <cell r="G3610">
            <v>7.86</v>
          </cell>
          <cell r="H3610">
            <v>8.4600000000000009</v>
          </cell>
          <cell r="I3610">
            <v>9.06</v>
          </cell>
        </row>
        <row r="3611">
          <cell r="A3611">
            <v>118520</v>
          </cell>
          <cell r="B3611">
            <v>0</v>
          </cell>
          <cell r="C3611">
            <v>7.5</v>
          </cell>
          <cell r="D3611">
            <v>0</v>
          </cell>
          <cell r="E3611">
            <v>7.5</v>
          </cell>
          <cell r="F3611">
            <v>7.65</v>
          </cell>
          <cell r="G3611">
            <v>7.86</v>
          </cell>
          <cell r="H3611">
            <v>8.4600000000000009</v>
          </cell>
          <cell r="I3611">
            <v>9.06</v>
          </cell>
        </row>
        <row r="3612">
          <cell r="A3612">
            <v>118530</v>
          </cell>
          <cell r="B3612">
            <v>0</v>
          </cell>
          <cell r="C3612">
            <v>7.5</v>
          </cell>
          <cell r="D3612">
            <v>0</v>
          </cell>
          <cell r="E3612">
            <v>7.5</v>
          </cell>
          <cell r="F3612">
            <v>7.65</v>
          </cell>
          <cell r="G3612">
            <v>7.86</v>
          </cell>
          <cell r="H3612">
            <v>8.4600000000000009</v>
          </cell>
          <cell r="I3612">
            <v>9.06</v>
          </cell>
        </row>
        <row r="3613">
          <cell r="A3613">
            <v>118540</v>
          </cell>
          <cell r="B3613">
            <v>0</v>
          </cell>
          <cell r="C3613">
            <v>7.5</v>
          </cell>
          <cell r="D3613">
            <v>0</v>
          </cell>
          <cell r="E3613">
            <v>7.5</v>
          </cell>
          <cell r="F3613">
            <v>7.65</v>
          </cell>
          <cell r="G3613">
            <v>7.86</v>
          </cell>
          <cell r="H3613">
            <v>8.4600000000000009</v>
          </cell>
          <cell r="I3613">
            <v>9.06</v>
          </cell>
        </row>
        <row r="3614">
          <cell r="A3614">
            <v>118550</v>
          </cell>
          <cell r="B3614">
            <v>0</v>
          </cell>
          <cell r="C3614">
            <v>7.5</v>
          </cell>
          <cell r="D3614">
            <v>0</v>
          </cell>
          <cell r="E3614">
            <v>7.5</v>
          </cell>
          <cell r="F3614">
            <v>7.65</v>
          </cell>
          <cell r="G3614">
            <v>7.86</v>
          </cell>
          <cell r="H3614">
            <v>8.4600000000000009</v>
          </cell>
          <cell r="I3614">
            <v>9.06</v>
          </cell>
        </row>
        <row r="3615">
          <cell r="A3615">
            <v>118560</v>
          </cell>
          <cell r="B3615">
            <v>0</v>
          </cell>
          <cell r="C3615">
            <v>7.5</v>
          </cell>
          <cell r="D3615">
            <v>0</v>
          </cell>
          <cell r="E3615">
            <v>7.5</v>
          </cell>
          <cell r="F3615">
            <v>7.65</v>
          </cell>
          <cell r="G3615">
            <v>7.86</v>
          </cell>
          <cell r="H3615">
            <v>8.4600000000000009</v>
          </cell>
          <cell r="I3615">
            <v>9.06</v>
          </cell>
        </row>
        <row r="3616">
          <cell r="A3616">
            <v>118570</v>
          </cell>
          <cell r="B3616">
            <v>0</v>
          </cell>
          <cell r="C3616">
            <v>7.5</v>
          </cell>
          <cell r="D3616">
            <v>0</v>
          </cell>
          <cell r="E3616">
            <v>7.5</v>
          </cell>
          <cell r="F3616">
            <v>7.65</v>
          </cell>
          <cell r="G3616">
            <v>7.86</v>
          </cell>
          <cell r="H3616">
            <v>8.4600000000000009</v>
          </cell>
          <cell r="I3616">
            <v>9.06</v>
          </cell>
        </row>
        <row r="3617">
          <cell r="A3617">
            <v>118580</v>
          </cell>
          <cell r="B3617">
            <v>0</v>
          </cell>
          <cell r="C3617">
            <v>7.5</v>
          </cell>
          <cell r="D3617">
            <v>0</v>
          </cell>
          <cell r="E3617">
            <v>7.5</v>
          </cell>
          <cell r="F3617">
            <v>7.65</v>
          </cell>
          <cell r="G3617">
            <v>7.86</v>
          </cell>
          <cell r="H3617">
            <v>8.4600000000000009</v>
          </cell>
          <cell r="I3617">
            <v>9.06</v>
          </cell>
        </row>
        <row r="3618">
          <cell r="A3618">
            <v>118590</v>
          </cell>
          <cell r="B3618">
            <v>0</v>
          </cell>
          <cell r="C3618">
            <v>7.5</v>
          </cell>
          <cell r="D3618">
            <v>0</v>
          </cell>
          <cell r="E3618">
            <v>7.5</v>
          </cell>
          <cell r="F3618">
            <v>7.65</v>
          </cell>
          <cell r="G3618">
            <v>7.86</v>
          </cell>
          <cell r="H3618">
            <v>8.4600000000000009</v>
          </cell>
          <cell r="I3618">
            <v>9.06</v>
          </cell>
        </row>
        <row r="3619">
          <cell r="A3619">
            <v>118600</v>
          </cell>
          <cell r="B3619">
            <v>0</v>
          </cell>
          <cell r="C3619">
            <v>7.5</v>
          </cell>
          <cell r="D3619">
            <v>0</v>
          </cell>
          <cell r="E3619">
            <v>7.5</v>
          </cell>
          <cell r="F3619">
            <v>7.65</v>
          </cell>
          <cell r="G3619">
            <v>7.86</v>
          </cell>
          <cell r="H3619">
            <v>8.4600000000000009</v>
          </cell>
          <cell r="I3619">
            <v>9.06</v>
          </cell>
        </row>
        <row r="3620">
          <cell r="A3620">
            <v>118610</v>
          </cell>
          <cell r="B3620">
            <v>0</v>
          </cell>
          <cell r="C3620">
            <v>7.5</v>
          </cell>
          <cell r="D3620">
            <v>0</v>
          </cell>
          <cell r="E3620">
            <v>7.5</v>
          </cell>
          <cell r="F3620">
            <v>7.65</v>
          </cell>
          <cell r="G3620">
            <v>7.86</v>
          </cell>
          <cell r="H3620">
            <v>8.4600000000000009</v>
          </cell>
          <cell r="I3620">
            <v>9.06</v>
          </cell>
        </row>
        <row r="3621">
          <cell r="A3621">
            <v>118620</v>
          </cell>
          <cell r="B3621">
            <v>0</v>
          </cell>
          <cell r="C3621">
            <v>7.5</v>
          </cell>
          <cell r="D3621">
            <v>0</v>
          </cell>
          <cell r="E3621">
            <v>7.5</v>
          </cell>
          <cell r="F3621">
            <v>7.65</v>
          </cell>
          <cell r="G3621">
            <v>7.86</v>
          </cell>
          <cell r="H3621">
            <v>8.4600000000000009</v>
          </cell>
          <cell r="I3621">
            <v>9.06</v>
          </cell>
        </row>
        <row r="3622">
          <cell r="A3622">
            <v>118630</v>
          </cell>
          <cell r="B3622">
            <v>0</v>
          </cell>
          <cell r="C3622">
            <v>7.5</v>
          </cell>
          <cell r="D3622">
            <v>0</v>
          </cell>
          <cell r="E3622">
            <v>7.5</v>
          </cell>
          <cell r="F3622">
            <v>7.65</v>
          </cell>
          <cell r="G3622">
            <v>7.86</v>
          </cell>
          <cell r="H3622">
            <v>8.4600000000000009</v>
          </cell>
          <cell r="I3622">
            <v>9.06</v>
          </cell>
        </row>
        <row r="3623">
          <cell r="A3623">
            <v>118640</v>
          </cell>
          <cell r="B3623">
            <v>0</v>
          </cell>
          <cell r="C3623">
            <v>7.5</v>
          </cell>
          <cell r="D3623">
            <v>0</v>
          </cell>
          <cell r="E3623">
            <v>7.5</v>
          </cell>
          <cell r="F3623">
            <v>7.65</v>
          </cell>
          <cell r="G3623">
            <v>7.86</v>
          </cell>
          <cell r="H3623">
            <v>8.4600000000000009</v>
          </cell>
          <cell r="I3623">
            <v>9.06</v>
          </cell>
        </row>
        <row r="3624">
          <cell r="A3624">
            <v>118650</v>
          </cell>
          <cell r="B3624">
            <v>0</v>
          </cell>
          <cell r="C3624">
            <v>7.5</v>
          </cell>
          <cell r="D3624">
            <v>0</v>
          </cell>
          <cell r="E3624">
            <v>7.5</v>
          </cell>
          <cell r="F3624">
            <v>7.65</v>
          </cell>
          <cell r="G3624">
            <v>7.86</v>
          </cell>
          <cell r="H3624">
            <v>8.4600000000000009</v>
          </cell>
          <cell r="I3624">
            <v>9.06</v>
          </cell>
        </row>
        <row r="3625">
          <cell r="A3625">
            <v>118660</v>
          </cell>
          <cell r="B3625">
            <v>0</v>
          </cell>
          <cell r="C3625">
            <v>7.5</v>
          </cell>
          <cell r="D3625">
            <v>0</v>
          </cell>
          <cell r="E3625">
            <v>7.5</v>
          </cell>
          <cell r="F3625">
            <v>7.65</v>
          </cell>
          <cell r="G3625">
            <v>7.86</v>
          </cell>
          <cell r="H3625">
            <v>8.4600000000000009</v>
          </cell>
          <cell r="I3625">
            <v>9.06</v>
          </cell>
        </row>
        <row r="3626">
          <cell r="A3626">
            <v>118670</v>
          </cell>
          <cell r="B3626">
            <v>0</v>
          </cell>
          <cell r="C3626">
            <v>7.5</v>
          </cell>
          <cell r="D3626">
            <v>0</v>
          </cell>
          <cell r="E3626">
            <v>7.5</v>
          </cell>
          <cell r="F3626">
            <v>7.65</v>
          </cell>
          <cell r="G3626">
            <v>7.86</v>
          </cell>
          <cell r="H3626">
            <v>8.4600000000000009</v>
          </cell>
          <cell r="I3626">
            <v>9.06</v>
          </cell>
        </row>
        <row r="3627">
          <cell r="A3627">
            <v>118680</v>
          </cell>
          <cell r="B3627">
            <v>0</v>
          </cell>
          <cell r="C3627">
            <v>7.5</v>
          </cell>
          <cell r="D3627">
            <v>0</v>
          </cell>
          <cell r="E3627">
            <v>7.5</v>
          </cell>
          <cell r="F3627">
            <v>7.65</v>
          </cell>
          <cell r="G3627">
            <v>7.86</v>
          </cell>
          <cell r="H3627">
            <v>8.4600000000000009</v>
          </cell>
          <cell r="I3627">
            <v>9.06</v>
          </cell>
        </row>
        <row r="3628">
          <cell r="A3628">
            <v>118690</v>
          </cell>
          <cell r="B3628">
            <v>0</v>
          </cell>
          <cell r="C3628">
            <v>7.5</v>
          </cell>
          <cell r="D3628">
            <v>0</v>
          </cell>
          <cell r="E3628">
            <v>7.5</v>
          </cell>
          <cell r="F3628">
            <v>7.65</v>
          </cell>
          <cell r="G3628">
            <v>7.86</v>
          </cell>
          <cell r="H3628">
            <v>8.4600000000000009</v>
          </cell>
          <cell r="I3628">
            <v>9.06</v>
          </cell>
        </row>
        <row r="3629">
          <cell r="A3629">
            <v>118700</v>
          </cell>
          <cell r="B3629">
            <v>0</v>
          </cell>
          <cell r="C3629">
            <v>7.5</v>
          </cell>
          <cell r="D3629">
            <v>0</v>
          </cell>
          <cell r="E3629">
            <v>7.5</v>
          </cell>
          <cell r="F3629">
            <v>7.65</v>
          </cell>
          <cell r="G3629">
            <v>7.86</v>
          </cell>
          <cell r="H3629">
            <v>8.4600000000000009</v>
          </cell>
          <cell r="I3629">
            <v>9.06</v>
          </cell>
        </row>
        <row r="3630">
          <cell r="A3630">
            <v>118701.75</v>
          </cell>
          <cell r="B3630" t="str">
            <v>BS</v>
          </cell>
          <cell r="C3630">
            <v>7.5</v>
          </cell>
          <cell r="D3630">
            <v>0</v>
          </cell>
          <cell r="E3630">
            <v>7.5</v>
          </cell>
          <cell r="F3630">
            <v>7.65</v>
          </cell>
          <cell r="G3630">
            <v>7.86</v>
          </cell>
          <cell r="H3630">
            <v>8.4600000000000009</v>
          </cell>
          <cell r="I3630">
            <v>9.06</v>
          </cell>
        </row>
        <row r="3631">
          <cell r="A3631">
            <v>118710</v>
          </cell>
          <cell r="B3631">
            <v>0</v>
          </cell>
          <cell r="C3631">
            <v>7.5</v>
          </cell>
          <cell r="D3631">
            <v>0</v>
          </cell>
          <cell r="E3631">
            <v>7.5</v>
          </cell>
          <cell r="F3631">
            <v>7.65</v>
          </cell>
          <cell r="G3631">
            <v>7.86</v>
          </cell>
          <cell r="H3631">
            <v>8.4600000000000009</v>
          </cell>
          <cell r="I3631">
            <v>9.06</v>
          </cell>
        </row>
        <row r="3632">
          <cell r="A3632">
            <v>118720</v>
          </cell>
          <cell r="B3632">
            <v>0</v>
          </cell>
          <cell r="C3632">
            <v>7.5</v>
          </cell>
          <cell r="D3632">
            <v>0</v>
          </cell>
          <cell r="E3632">
            <v>7.5</v>
          </cell>
          <cell r="F3632">
            <v>7.65</v>
          </cell>
          <cell r="G3632">
            <v>7.86</v>
          </cell>
          <cell r="H3632">
            <v>8.4600000000000009</v>
          </cell>
          <cell r="I3632">
            <v>9.06</v>
          </cell>
        </row>
        <row r="3633">
          <cell r="A3633">
            <v>118730</v>
          </cell>
          <cell r="B3633">
            <v>0</v>
          </cell>
          <cell r="C3633">
            <v>7.5</v>
          </cell>
          <cell r="D3633">
            <v>0</v>
          </cell>
          <cell r="E3633">
            <v>7.5</v>
          </cell>
          <cell r="F3633">
            <v>7.65</v>
          </cell>
          <cell r="G3633">
            <v>7.86</v>
          </cell>
          <cell r="H3633">
            <v>8.4600000000000009</v>
          </cell>
          <cell r="I3633">
            <v>9.06</v>
          </cell>
        </row>
        <row r="3634">
          <cell r="A3634">
            <v>118731.75</v>
          </cell>
          <cell r="B3634" t="str">
            <v>PX</v>
          </cell>
          <cell r="C3634">
            <v>7.5</v>
          </cell>
          <cell r="D3634">
            <v>0</v>
          </cell>
          <cell r="E3634">
            <v>7.5</v>
          </cell>
          <cell r="F3634">
            <v>7.65</v>
          </cell>
          <cell r="G3634">
            <v>7.86</v>
          </cell>
          <cell r="H3634">
            <v>8.4600000000000009</v>
          </cell>
          <cell r="I3634">
            <v>9.06</v>
          </cell>
        </row>
        <row r="3635">
          <cell r="A3635">
            <v>118740</v>
          </cell>
          <cell r="B3635">
            <v>0</v>
          </cell>
          <cell r="C3635">
            <v>7.5</v>
          </cell>
          <cell r="D3635">
            <v>0.16999999999999904</v>
          </cell>
          <cell r="E3635">
            <v>7.669999999999999</v>
          </cell>
          <cell r="F3635">
            <v>7.8199999999999994</v>
          </cell>
          <cell r="G3635">
            <v>8.0299999999999994</v>
          </cell>
          <cell r="H3635">
            <v>8.629999999999999</v>
          </cell>
          <cell r="I3635">
            <v>9.2299999999999986</v>
          </cell>
        </row>
        <row r="3636">
          <cell r="A3636">
            <v>118746.75</v>
          </cell>
          <cell r="B3636" t="str">
            <v>PC</v>
          </cell>
          <cell r="C3636">
            <v>7.5</v>
          </cell>
          <cell r="D3636">
            <v>0.3</v>
          </cell>
          <cell r="E3636">
            <v>7.8</v>
          </cell>
          <cell r="F3636">
            <v>7.95</v>
          </cell>
          <cell r="G3636">
            <v>8.16</v>
          </cell>
          <cell r="H3636">
            <v>8.76</v>
          </cell>
          <cell r="I3636">
            <v>9.36</v>
          </cell>
        </row>
        <row r="3637">
          <cell r="A3637">
            <v>118750</v>
          </cell>
          <cell r="B3637">
            <v>0</v>
          </cell>
          <cell r="C3637">
            <v>7.5</v>
          </cell>
          <cell r="D3637">
            <v>0.37</v>
          </cell>
          <cell r="E3637">
            <v>7.87</v>
          </cell>
          <cell r="F3637">
            <v>8.02</v>
          </cell>
          <cell r="G3637">
            <v>8.23</v>
          </cell>
          <cell r="H3637">
            <v>8.83</v>
          </cell>
          <cell r="I3637">
            <v>9.43</v>
          </cell>
        </row>
        <row r="3638">
          <cell r="A3638">
            <v>118760</v>
          </cell>
          <cell r="B3638">
            <v>0</v>
          </cell>
          <cell r="C3638">
            <v>7.5</v>
          </cell>
          <cell r="D3638">
            <v>0.56999999999999995</v>
          </cell>
          <cell r="E3638">
            <v>8.07</v>
          </cell>
          <cell r="F3638">
            <v>8.2200000000000006</v>
          </cell>
          <cell r="G3638">
            <v>8.4300000000000015</v>
          </cell>
          <cell r="H3638">
            <v>9.0300000000000011</v>
          </cell>
          <cell r="I3638">
            <v>9.6300000000000008</v>
          </cell>
        </row>
        <row r="3639">
          <cell r="A3639">
            <v>118761.75</v>
          </cell>
          <cell r="B3639" t="str">
            <v>PY - MSE</v>
          </cell>
          <cell r="C3639">
            <v>7.5</v>
          </cell>
          <cell r="D3639">
            <v>0.6</v>
          </cell>
          <cell r="E3639">
            <v>8.1</v>
          </cell>
          <cell r="F3639">
            <v>8.25</v>
          </cell>
          <cell r="G3639">
            <v>8.4600000000000009</v>
          </cell>
          <cell r="H3639">
            <v>9.06</v>
          </cell>
          <cell r="I3639">
            <v>9.66</v>
          </cell>
        </row>
        <row r="3640">
          <cell r="A3640">
            <v>118770</v>
          </cell>
          <cell r="B3640">
            <v>0</v>
          </cell>
          <cell r="C3640">
            <v>7.5</v>
          </cell>
          <cell r="D3640">
            <v>0.6</v>
          </cell>
          <cell r="E3640">
            <v>8.1</v>
          </cell>
          <cell r="F3640">
            <v>8.25</v>
          </cell>
          <cell r="G3640">
            <v>8.4600000000000009</v>
          </cell>
          <cell r="H3640">
            <v>9.06</v>
          </cell>
          <cell r="I3640">
            <v>9.66</v>
          </cell>
        </row>
        <row r="3641">
          <cell r="A3641">
            <v>118780</v>
          </cell>
          <cell r="B3641">
            <v>0</v>
          </cell>
          <cell r="C3641">
            <v>7.5</v>
          </cell>
          <cell r="D3641">
            <v>0.6</v>
          </cell>
          <cell r="E3641">
            <v>8.1</v>
          </cell>
          <cell r="F3641">
            <v>8.25</v>
          </cell>
          <cell r="G3641">
            <v>8.4600000000000009</v>
          </cell>
          <cell r="H3641">
            <v>9.06</v>
          </cell>
          <cell r="I3641">
            <v>9.66</v>
          </cell>
        </row>
        <row r="3642">
          <cell r="A3642">
            <v>118790</v>
          </cell>
          <cell r="B3642">
            <v>0</v>
          </cell>
          <cell r="C3642">
            <v>7.5</v>
          </cell>
          <cell r="D3642">
            <v>0.6</v>
          </cell>
          <cell r="E3642">
            <v>8.1</v>
          </cell>
          <cell r="F3642">
            <v>8.25</v>
          </cell>
          <cell r="G3642">
            <v>8.4600000000000009</v>
          </cell>
          <cell r="H3642">
            <v>9.06</v>
          </cell>
          <cell r="I3642">
            <v>9.66</v>
          </cell>
        </row>
        <row r="3643">
          <cell r="A3643">
            <v>118800</v>
          </cell>
          <cell r="B3643">
            <v>0</v>
          </cell>
          <cell r="C3643">
            <v>7.5</v>
          </cell>
          <cell r="D3643">
            <v>0.6</v>
          </cell>
          <cell r="E3643">
            <v>8.1</v>
          </cell>
          <cell r="F3643">
            <v>8.25</v>
          </cell>
          <cell r="G3643">
            <v>8.4600000000000009</v>
          </cell>
          <cell r="H3643">
            <v>9.06</v>
          </cell>
          <cell r="I3643">
            <v>9.66</v>
          </cell>
        </row>
        <row r="3644">
          <cell r="A3644">
            <v>118810</v>
          </cell>
          <cell r="B3644">
            <v>0</v>
          </cell>
          <cell r="C3644">
            <v>7.5</v>
          </cell>
          <cell r="D3644">
            <v>0.6</v>
          </cell>
          <cell r="E3644">
            <v>8.1</v>
          </cell>
          <cell r="F3644">
            <v>8.25</v>
          </cell>
          <cell r="G3644">
            <v>8.4600000000000009</v>
          </cell>
          <cell r="H3644">
            <v>9.06</v>
          </cell>
          <cell r="I3644">
            <v>9.66</v>
          </cell>
        </row>
        <row r="3645">
          <cell r="A3645">
            <v>118820</v>
          </cell>
          <cell r="B3645">
            <v>0</v>
          </cell>
          <cell r="C3645">
            <v>7.5</v>
          </cell>
          <cell r="D3645">
            <v>0.6</v>
          </cell>
          <cell r="E3645">
            <v>8.1</v>
          </cell>
          <cell r="F3645">
            <v>8.25</v>
          </cell>
          <cell r="G3645">
            <v>8.4600000000000009</v>
          </cell>
          <cell r="H3645">
            <v>9.06</v>
          </cell>
          <cell r="I3645">
            <v>9.66</v>
          </cell>
        </row>
        <row r="3646">
          <cell r="A3646">
            <v>118830</v>
          </cell>
          <cell r="B3646">
            <v>0</v>
          </cell>
          <cell r="C3646">
            <v>7.5</v>
          </cell>
          <cell r="D3646">
            <v>0.6</v>
          </cell>
          <cell r="E3646">
            <v>8.1</v>
          </cell>
          <cell r="F3646">
            <v>8.25</v>
          </cell>
          <cell r="G3646">
            <v>8.4600000000000009</v>
          </cell>
          <cell r="H3646">
            <v>9.06</v>
          </cell>
          <cell r="I3646">
            <v>9.66</v>
          </cell>
        </row>
        <row r="3647">
          <cell r="A3647">
            <v>118840</v>
          </cell>
          <cell r="B3647">
            <v>0</v>
          </cell>
          <cell r="C3647">
            <v>7.5</v>
          </cell>
          <cell r="D3647">
            <v>0.6</v>
          </cell>
          <cell r="E3647">
            <v>8.1</v>
          </cell>
          <cell r="F3647">
            <v>8.25</v>
          </cell>
          <cell r="G3647">
            <v>8.4600000000000009</v>
          </cell>
          <cell r="H3647">
            <v>9.06</v>
          </cell>
          <cell r="I3647">
            <v>9.66</v>
          </cell>
        </row>
        <row r="3648">
          <cell r="A3648">
            <v>118850</v>
          </cell>
          <cell r="B3648">
            <v>0</v>
          </cell>
          <cell r="C3648">
            <v>7.5</v>
          </cell>
          <cell r="D3648">
            <v>0.6</v>
          </cell>
          <cell r="E3648">
            <v>8.1</v>
          </cell>
          <cell r="F3648">
            <v>8.25</v>
          </cell>
          <cell r="G3648">
            <v>8.4600000000000009</v>
          </cell>
          <cell r="H3648">
            <v>9.06</v>
          </cell>
          <cell r="I3648">
            <v>9.66</v>
          </cell>
        </row>
        <row r="3649">
          <cell r="A3649">
            <v>118860</v>
          </cell>
          <cell r="B3649">
            <v>0</v>
          </cell>
          <cell r="C3649">
            <v>7.5</v>
          </cell>
          <cell r="D3649">
            <v>0.6</v>
          </cell>
          <cell r="E3649">
            <v>8.1</v>
          </cell>
          <cell r="F3649">
            <v>8.25</v>
          </cell>
          <cell r="G3649">
            <v>8.4600000000000009</v>
          </cell>
          <cell r="H3649">
            <v>9.06</v>
          </cell>
          <cell r="I3649">
            <v>9.66</v>
          </cell>
        </row>
        <row r="3650">
          <cell r="A3650">
            <v>118870</v>
          </cell>
          <cell r="B3650">
            <v>0</v>
          </cell>
          <cell r="C3650">
            <v>7.5</v>
          </cell>
          <cell r="D3650">
            <v>0.6</v>
          </cell>
          <cell r="E3650">
            <v>8.1</v>
          </cell>
          <cell r="F3650">
            <v>8.25</v>
          </cell>
          <cell r="G3650">
            <v>8.4600000000000009</v>
          </cell>
          <cell r="H3650">
            <v>9.06</v>
          </cell>
          <cell r="I3650">
            <v>9.66</v>
          </cell>
        </row>
        <row r="3651">
          <cell r="A3651">
            <v>118880</v>
          </cell>
          <cell r="B3651">
            <v>0</v>
          </cell>
          <cell r="C3651">
            <v>7.5</v>
          </cell>
          <cell r="D3651">
            <v>0.6</v>
          </cell>
          <cell r="E3651">
            <v>8.1</v>
          </cell>
          <cell r="F3651">
            <v>8.25</v>
          </cell>
          <cell r="G3651">
            <v>8.4600000000000009</v>
          </cell>
          <cell r="H3651">
            <v>9.06</v>
          </cell>
          <cell r="I3651">
            <v>9.66</v>
          </cell>
        </row>
        <row r="3652">
          <cell r="A3652">
            <v>118890</v>
          </cell>
          <cell r="B3652">
            <v>0</v>
          </cell>
          <cell r="C3652">
            <v>7.5</v>
          </cell>
          <cell r="D3652">
            <v>0.6</v>
          </cell>
          <cell r="E3652">
            <v>8.1</v>
          </cell>
          <cell r="F3652">
            <v>8.25</v>
          </cell>
          <cell r="G3652">
            <v>8.4600000000000009</v>
          </cell>
          <cell r="H3652">
            <v>9.06</v>
          </cell>
          <cell r="I3652">
            <v>9.66</v>
          </cell>
        </row>
        <row r="3653">
          <cell r="A3653">
            <v>118900</v>
          </cell>
          <cell r="B3653">
            <v>0</v>
          </cell>
          <cell r="C3653">
            <v>7.5</v>
          </cell>
          <cell r="D3653">
            <v>0.6</v>
          </cell>
          <cell r="E3653">
            <v>8.1</v>
          </cell>
          <cell r="F3653">
            <v>8.25</v>
          </cell>
          <cell r="G3653">
            <v>8.4600000000000009</v>
          </cell>
          <cell r="H3653">
            <v>9.06</v>
          </cell>
          <cell r="I3653">
            <v>9.66</v>
          </cell>
        </row>
        <row r="3654">
          <cell r="A3654">
            <v>118910</v>
          </cell>
          <cell r="B3654">
            <v>0</v>
          </cell>
          <cell r="C3654">
            <v>7.5</v>
          </cell>
          <cell r="D3654">
            <v>0.6</v>
          </cell>
          <cell r="E3654">
            <v>8.1</v>
          </cell>
          <cell r="F3654">
            <v>8.25</v>
          </cell>
          <cell r="G3654">
            <v>8.4600000000000009</v>
          </cell>
          <cell r="H3654">
            <v>9.06</v>
          </cell>
          <cell r="I3654">
            <v>9.66</v>
          </cell>
        </row>
        <row r="3655">
          <cell r="A3655">
            <v>118920</v>
          </cell>
          <cell r="B3655">
            <v>0</v>
          </cell>
          <cell r="C3655">
            <v>7.5</v>
          </cell>
          <cell r="D3655">
            <v>0.6</v>
          </cell>
          <cell r="E3655">
            <v>8.1</v>
          </cell>
          <cell r="F3655">
            <v>8.25</v>
          </cell>
          <cell r="G3655">
            <v>8.4600000000000009</v>
          </cell>
          <cell r="H3655">
            <v>9.06</v>
          </cell>
          <cell r="I3655">
            <v>9.66</v>
          </cell>
        </row>
        <row r="3656">
          <cell r="A3656">
            <v>118930</v>
          </cell>
          <cell r="B3656">
            <v>0</v>
          </cell>
          <cell r="C3656">
            <v>7.5</v>
          </cell>
          <cell r="D3656">
            <v>0.6</v>
          </cell>
          <cell r="E3656">
            <v>8.1</v>
          </cell>
          <cell r="F3656">
            <v>8.25</v>
          </cell>
          <cell r="G3656">
            <v>8.4600000000000009</v>
          </cell>
          <cell r="H3656">
            <v>9.06</v>
          </cell>
          <cell r="I3656">
            <v>9.66</v>
          </cell>
        </row>
        <row r="3657">
          <cell r="A3657">
            <v>118940</v>
          </cell>
          <cell r="B3657">
            <v>0</v>
          </cell>
          <cell r="C3657">
            <v>7.5</v>
          </cell>
          <cell r="D3657">
            <v>0.6</v>
          </cell>
          <cell r="E3657">
            <v>8.1</v>
          </cell>
          <cell r="F3657">
            <v>8.25</v>
          </cell>
          <cell r="G3657">
            <v>8.4600000000000009</v>
          </cell>
          <cell r="H3657">
            <v>9.06</v>
          </cell>
          <cell r="I3657">
            <v>9.66</v>
          </cell>
        </row>
        <row r="3658">
          <cell r="A3658">
            <v>118950</v>
          </cell>
          <cell r="B3658">
            <v>0</v>
          </cell>
          <cell r="C3658">
            <v>7.5</v>
          </cell>
          <cell r="D3658">
            <v>0.6</v>
          </cell>
          <cell r="E3658">
            <v>8.1</v>
          </cell>
          <cell r="F3658">
            <v>8.25</v>
          </cell>
          <cell r="G3658">
            <v>8.4600000000000009</v>
          </cell>
          <cell r="H3658">
            <v>9.06</v>
          </cell>
          <cell r="I3658">
            <v>9.66</v>
          </cell>
        </row>
        <row r="3659">
          <cell r="A3659">
            <v>118960</v>
          </cell>
          <cell r="B3659">
            <v>0</v>
          </cell>
          <cell r="C3659">
            <v>7.5</v>
          </cell>
          <cell r="D3659">
            <v>0.6</v>
          </cell>
          <cell r="E3659">
            <v>8.1</v>
          </cell>
          <cell r="F3659">
            <v>8.25</v>
          </cell>
          <cell r="G3659">
            <v>8.4600000000000009</v>
          </cell>
          <cell r="H3659">
            <v>9.06</v>
          </cell>
          <cell r="I3659">
            <v>9.66</v>
          </cell>
        </row>
        <row r="3660">
          <cell r="A3660">
            <v>118970</v>
          </cell>
          <cell r="B3660">
            <v>0</v>
          </cell>
          <cell r="C3660">
            <v>7.5</v>
          </cell>
          <cell r="D3660">
            <v>0.6</v>
          </cell>
          <cell r="E3660">
            <v>8.1</v>
          </cell>
          <cell r="F3660">
            <v>8.25</v>
          </cell>
          <cell r="G3660">
            <v>8.4600000000000009</v>
          </cell>
          <cell r="H3660">
            <v>9.06</v>
          </cell>
          <cell r="I3660">
            <v>9.66</v>
          </cell>
        </row>
        <row r="3661">
          <cell r="A3661">
            <v>118980</v>
          </cell>
          <cell r="B3661">
            <v>0</v>
          </cell>
          <cell r="C3661">
            <v>7.5</v>
          </cell>
          <cell r="D3661">
            <v>0.6</v>
          </cell>
          <cell r="E3661">
            <v>8.1</v>
          </cell>
          <cell r="F3661">
            <v>8.25</v>
          </cell>
          <cell r="G3661">
            <v>8.4600000000000009</v>
          </cell>
          <cell r="H3661">
            <v>9.06</v>
          </cell>
          <cell r="I3661">
            <v>9.66</v>
          </cell>
        </row>
        <row r="3662">
          <cell r="A3662">
            <v>118990</v>
          </cell>
          <cell r="B3662">
            <v>0</v>
          </cell>
          <cell r="C3662">
            <v>7.5</v>
          </cell>
          <cell r="D3662">
            <v>0.6</v>
          </cell>
          <cell r="E3662">
            <v>8.1</v>
          </cell>
          <cell r="F3662">
            <v>8.25</v>
          </cell>
          <cell r="G3662">
            <v>8.4600000000000009</v>
          </cell>
          <cell r="H3662">
            <v>9.06</v>
          </cell>
          <cell r="I3662">
            <v>9.66</v>
          </cell>
        </row>
        <row r="3663">
          <cell r="A3663">
            <v>119000</v>
          </cell>
          <cell r="B3663">
            <v>0</v>
          </cell>
          <cell r="C3663">
            <v>7.5</v>
          </cell>
          <cell r="D3663">
            <v>0.6</v>
          </cell>
          <cell r="E3663">
            <v>8.1</v>
          </cell>
          <cell r="F3663">
            <v>8.25</v>
          </cell>
          <cell r="G3663">
            <v>8.4600000000000009</v>
          </cell>
          <cell r="H3663">
            <v>9.06</v>
          </cell>
          <cell r="I3663">
            <v>9.66</v>
          </cell>
        </row>
        <row r="3682">
          <cell r="A3682">
            <v>119000</v>
          </cell>
          <cell r="B3682">
            <v>0</v>
          </cell>
          <cell r="C3682">
            <v>7.5</v>
          </cell>
          <cell r="D3682">
            <v>0.6</v>
          </cell>
          <cell r="E3682">
            <v>8.1</v>
          </cell>
          <cell r="F3682">
            <v>8.25</v>
          </cell>
          <cell r="G3682">
            <v>8.4600000000000009</v>
          </cell>
          <cell r="H3682">
            <v>9.06</v>
          </cell>
          <cell r="I3682">
            <v>9.66</v>
          </cell>
        </row>
        <row r="3683">
          <cell r="A3683">
            <v>119010</v>
          </cell>
          <cell r="B3683">
            <v>0</v>
          </cell>
          <cell r="C3683">
            <v>7.5</v>
          </cell>
          <cell r="D3683">
            <v>0.6</v>
          </cell>
          <cell r="E3683">
            <v>8.1</v>
          </cell>
          <cell r="F3683">
            <v>8.25</v>
          </cell>
          <cell r="G3683">
            <v>8.4600000000000009</v>
          </cell>
          <cell r="H3683">
            <v>9.06</v>
          </cell>
          <cell r="I3683">
            <v>9.66</v>
          </cell>
        </row>
        <row r="3684">
          <cell r="A3684">
            <v>119020</v>
          </cell>
          <cell r="B3684">
            <v>0</v>
          </cell>
          <cell r="C3684">
            <v>7.5</v>
          </cell>
          <cell r="D3684">
            <v>0.6</v>
          </cell>
          <cell r="E3684">
            <v>8.1</v>
          </cell>
          <cell r="F3684">
            <v>8.25</v>
          </cell>
          <cell r="G3684">
            <v>8.4600000000000009</v>
          </cell>
          <cell r="H3684">
            <v>9.06</v>
          </cell>
          <cell r="I3684">
            <v>9.66</v>
          </cell>
        </row>
        <row r="3685">
          <cell r="A3685">
            <v>119030</v>
          </cell>
          <cell r="B3685">
            <v>0</v>
          </cell>
          <cell r="C3685">
            <v>7.5</v>
          </cell>
          <cell r="D3685">
            <v>0.6</v>
          </cell>
          <cell r="E3685">
            <v>8.1</v>
          </cell>
          <cell r="F3685">
            <v>8.25</v>
          </cell>
          <cell r="G3685">
            <v>8.4600000000000009</v>
          </cell>
          <cell r="H3685">
            <v>9.06</v>
          </cell>
          <cell r="I3685">
            <v>9.66</v>
          </cell>
        </row>
        <row r="3686">
          <cell r="A3686">
            <v>119040</v>
          </cell>
          <cell r="B3686">
            <v>0</v>
          </cell>
          <cell r="C3686">
            <v>7.5</v>
          </cell>
          <cell r="D3686">
            <v>0.6</v>
          </cell>
          <cell r="E3686">
            <v>8.1</v>
          </cell>
          <cell r="F3686">
            <v>8.25</v>
          </cell>
          <cell r="G3686">
            <v>8.4600000000000009</v>
          </cell>
          <cell r="H3686">
            <v>9.06</v>
          </cell>
          <cell r="I3686">
            <v>9.66</v>
          </cell>
        </row>
        <row r="3687">
          <cell r="A3687">
            <v>119050</v>
          </cell>
          <cell r="B3687">
            <v>0</v>
          </cell>
          <cell r="C3687">
            <v>7.5</v>
          </cell>
          <cell r="D3687">
            <v>0.6</v>
          </cell>
          <cell r="E3687">
            <v>8.1</v>
          </cell>
          <cell r="F3687">
            <v>8.25</v>
          </cell>
          <cell r="G3687">
            <v>8.4600000000000009</v>
          </cell>
          <cell r="H3687">
            <v>9.06</v>
          </cell>
          <cell r="I3687">
            <v>9.66</v>
          </cell>
        </row>
        <row r="3688">
          <cell r="A3688">
            <v>119060</v>
          </cell>
          <cell r="B3688">
            <v>0</v>
          </cell>
          <cell r="C3688">
            <v>7.5</v>
          </cell>
          <cell r="D3688">
            <v>0.6</v>
          </cell>
          <cell r="E3688">
            <v>8.1</v>
          </cell>
          <cell r="F3688">
            <v>8.25</v>
          </cell>
          <cell r="G3688">
            <v>8.4600000000000009</v>
          </cell>
          <cell r="H3688">
            <v>9.06</v>
          </cell>
          <cell r="I3688">
            <v>9.66</v>
          </cell>
        </row>
        <row r="3689">
          <cell r="A3689">
            <v>119070</v>
          </cell>
          <cell r="B3689">
            <v>0</v>
          </cell>
          <cell r="C3689">
            <v>7.5</v>
          </cell>
          <cell r="D3689">
            <v>0.6</v>
          </cell>
          <cell r="E3689">
            <v>8.1</v>
          </cell>
          <cell r="F3689">
            <v>8.25</v>
          </cell>
          <cell r="G3689">
            <v>8.4600000000000009</v>
          </cell>
          <cell r="H3689">
            <v>9.06</v>
          </cell>
          <cell r="I3689">
            <v>9.66</v>
          </cell>
        </row>
        <row r="3690">
          <cell r="A3690">
            <v>119080</v>
          </cell>
          <cell r="B3690">
            <v>0</v>
          </cell>
          <cell r="C3690">
            <v>7.5</v>
          </cell>
          <cell r="D3690">
            <v>0.6</v>
          </cell>
          <cell r="E3690">
            <v>8.1</v>
          </cell>
          <cell r="F3690">
            <v>8.25</v>
          </cell>
          <cell r="G3690">
            <v>8.4600000000000009</v>
          </cell>
          <cell r="H3690">
            <v>9.06</v>
          </cell>
          <cell r="I3690">
            <v>9.66</v>
          </cell>
        </row>
        <row r="3691">
          <cell r="A3691">
            <v>119090</v>
          </cell>
          <cell r="B3691">
            <v>0</v>
          </cell>
          <cell r="C3691">
            <v>7.5</v>
          </cell>
          <cell r="D3691">
            <v>0.6</v>
          </cell>
          <cell r="E3691">
            <v>8.1</v>
          </cell>
          <cell r="F3691">
            <v>8.25</v>
          </cell>
          <cell r="G3691">
            <v>8.4600000000000009</v>
          </cell>
          <cell r="H3691">
            <v>9.06</v>
          </cell>
          <cell r="I3691">
            <v>9.66</v>
          </cell>
        </row>
        <row r="3692">
          <cell r="A3692">
            <v>119100</v>
          </cell>
          <cell r="B3692">
            <v>0</v>
          </cell>
          <cell r="C3692">
            <v>7.5</v>
          </cell>
          <cell r="D3692">
            <v>0.6</v>
          </cell>
          <cell r="E3692">
            <v>8.1</v>
          </cell>
          <cell r="F3692">
            <v>8.25</v>
          </cell>
          <cell r="G3692">
            <v>8.4600000000000009</v>
          </cell>
          <cell r="H3692">
            <v>9.06</v>
          </cell>
          <cell r="I3692">
            <v>9.66</v>
          </cell>
        </row>
        <row r="3693">
          <cell r="A3693">
            <v>119110</v>
          </cell>
          <cell r="B3693">
            <v>0</v>
          </cell>
          <cell r="C3693">
            <v>7.5</v>
          </cell>
          <cell r="D3693">
            <v>0.6</v>
          </cell>
          <cell r="E3693">
            <v>8.1</v>
          </cell>
          <cell r="F3693">
            <v>8.25</v>
          </cell>
          <cell r="G3693">
            <v>8.4600000000000009</v>
          </cell>
          <cell r="H3693">
            <v>9.06</v>
          </cell>
          <cell r="I3693">
            <v>9.66</v>
          </cell>
        </row>
        <row r="3694">
          <cell r="A3694">
            <v>119120</v>
          </cell>
          <cell r="B3694">
            <v>0</v>
          </cell>
          <cell r="C3694">
            <v>7.5</v>
          </cell>
          <cell r="D3694">
            <v>0.6</v>
          </cell>
          <cell r="E3694">
            <v>8.1</v>
          </cell>
          <cell r="F3694">
            <v>8.25</v>
          </cell>
          <cell r="G3694">
            <v>8.4600000000000009</v>
          </cell>
          <cell r="H3694">
            <v>9.06</v>
          </cell>
          <cell r="I3694">
            <v>9.66</v>
          </cell>
        </row>
        <row r="3695">
          <cell r="A3695">
            <v>119130</v>
          </cell>
          <cell r="B3695">
            <v>0</v>
          </cell>
          <cell r="C3695">
            <v>7.5</v>
          </cell>
          <cell r="D3695">
            <v>0.6</v>
          </cell>
          <cell r="E3695">
            <v>8.1</v>
          </cell>
          <cell r="F3695">
            <v>8.25</v>
          </cell>
          <cell r="G3695">
            <v>8.4600000000000009</v>
          </cell>
          <cell r="H3695">
            <v>9.06</v>
          </cell>
          <cell r="I3695">
            <v>9.66</v>
          </cell>
        </row>
        <row r="3696">
          <cell r="A3696">
            <v>119140</v>
          </cell>
          <cell r="B3696">
            <v>0</v>
          </cell>
          <cell r="C3696">
            <v>7.5</v>
          </cell>
          <cell r="D3696">
            <v>0.6</v>
          </cell>
          <cell r="E3696">
            <v>8.1</v>
          </cell>
          <cell r="F3696">
            <v>8.25</v>
          </cell>
          <cell r="G3696">
            <v>8.4600000000000009</v>
          </cell>
          <cell r="H3696">
            <v>9.06</v>
          </cell>
          <cell r="I3696">
            <v>9.66</v>
          </cell>
        </row>
        <row r="3697">
          <cell r="A3697">
            <v>119150</v>
          </cell>
          <cell r="B3697">
            <v>0</v>
          </cell>
          <cell r="C3697">
            <v>7.5</v>
          </cell>
          <cell r="D3697">
            <v>0.6</v>
          </cell>
          <cell r="E3697">
            <v>8.1</v>
          </cell>
          <cell r="F3697">
            <v>8.25</v>
          </cell>
          <cell r="G3697">
            <v>8.4600000000000009</v>
          </cell>
          <cell r="H3697">
            <v>9.06</v>
          </cell>
          <cell r="I3697">
            <v>9.66</v>
          </cell>
        </row>
        <row r="3698">
          <cell r="A3698">
            <v>119160</v>
          </cell>
          <cell r="B3698">
            <v>0</v>
          </cell>
          <cell r="C3698">
            <v>7.5</v>
          </cell>
          <cell r="D3698">
            <v>0.6</v>
          </cell>
          <cell r="E3698">
            <v>8.1</v>
          </cell>
          <cell r="F3698">
            <v>8.25</v>
          </cell>
          <cell r="G3698">
            <v>8.4600000000000009</v>
          </cell>
          <cell r="H3698">
            <v>9.06</v>
          </cell>
          <cell r="I3698">
            <v>9.66</v>
          </cell>
        </row>
        <row r="3699">
          <cell r="A3699">
            <v>119170</v>
          </cell>
          <cell r="B3699">
            <v>0</v>
          </cell>
          <cell r="C3699">
            <v>7.5</v>
          </cell>
          <cell r="D3699">
            <v>0.6</v>
          </cell>
          <cell r="E3699">
            <v>8.1</v>
          </cell>
          <cell r="F3699">
            <v>8.25</v>
          </cell>
          <cell r="G3699">
            <v>8.4600000000000009</v>
          </cell>
          <cell r="H3699">
            <v>9.06</v>
          </cell>
          <cell r="I3699">
            <v>9.66</v>
          </cell>
        </row>
        <row r="3700">
          <cell r="A3700">
            <v>119180</v>
          </cell>
          <cell r="B3700">
            <v>0</v>
          </cell>
          <cell r="C3700">
            <v>7.5</v>
          </cell>
          <cell r="D3700">
            <v>0.6</v>
          </cell>
          <cell r="E3700">
            <v>8.1</v>
          </cell>
          <cell r="F3700">
            <v>8.25</v>
          </cell>
          <cell r="G3700">
            <v>8.4600000000000009</v>
          </cell>
          <cell r="H3700">
            <v>9.06</v>
          </cell>
          <cell r="I3700">
            <v>9.66</v>
          </cell>
        </row>
        <row r="3701">
          <cell r="A3701">
            <v>119190</v>
          </cell>
          <cell r="B3701">
            <v>0</v>
          </cell>
          <cell r="C3701">
            <v>7.5</v>
          </cell>
          <cell r="D3701">
            <v>0.6</v>
          </cell>
          <cell r="E3701">
            <v>8.1</v>
          </cell>
          <cell r="F3701">
            <v>8.25</v>
          </cell>
          <cell r="G3701">
            <v>8.4600000000000009</v>
          </cell>
          <cell r="H3701">
            <v>9.06</v>
          </cell>
          <cell r="I3701">
            <v>9.66</v>
          </cell>
        </row>
        <row r="3702">
          <cell r="A3702">
            <v>119200</v>
          </cell>
          <cell r="B3702">
            <v>0</v>
          </cell>
          <cell r="C3702">
            <v>7.5</v>
          </cell>
          <cell r="D3702">
            <v>0.6</v>
          </cell>
          <cell r="E3702">
            <v>8.1</v>
          </cell>
          <cell r="F3702">
            <v>8.25</v>
          </cell>
          <cell r="G3702">
            <v>8.4600000000000009</v>
          </cell>
          <cell r="H3702">
            <v>9.06</v>
          </cell>
          <cell r="I3702">
            <v>9.66</v>
          </cell>
        </row>
        <row r="3703">
          <cell r="A3703">
            <v>119210</v>
          </cell>
          <cell r="B3703">
            <v>0</v>
          </cell>
          <cell r="C3703">
            <v>7.5</v>
          </cell>
          <cell r="D3703">
            <v>0.6</v>
          </cell>
          <cell r="E3703">
            <v>8.1</v>
          </cell>
          <cell r="F3703">
            <v>8.25</v>
          </cell>
          <cell r="G3703">
            <v>8.4600000000000009</v>
          </cell>
          <cell r="H3703">
            <v>9.06</v>
          </cell>
          <cell r="I3703">
            <v>9.66</v>
          </cell>
        </row>
        <row r="3704">
          <cell r="A3704">
            <v>119214.65</v>
          </cell>
          <cell r="B3704" t="str">
            <v>PY - MSE</v>
          </cell>
          <cell r="C3704">
            <v>7.5</v>
          </cell>
          <cell r="D3704">
            <v>0.6</v>
          </cell>
          <cell r="E3704">
            <v>8.1</v>
          </cell>
          <cell r="F3704">
            <v>8.25</v>
          </cell>
          <cell r="G3704">
            <v>8.4600000000000009</v>
          </cell>
          <cell r="H3704">
            <v>9.06</v>
          </cell>
          <cell r="I3704">
            <v>9.66</v>
          </cell>
        </row>
        <row r="3705">
          <cell r="A3705">
            <v>119220</v>
          </cell>
          <cell r="B3705">
            <v>0</v>
          </cell>
          <cell r="C3705">
            <v>7.5</v>
          </cell>
          <cell r="D3705">
            <v>0.49</v>
          </cell>
          <cell r="E3705">
            <v>7.99</v>
          </cell>
          <cell r="F3705">
            <v>8.14</v>
          </cell>
          <cell r="G3705">
            <v>8.3500000000000014</v>
          </cell>
          <cell r="H3705">
            <v>8.9500000000000011</v>
          </cell>
          <cell r="I3705">
            <v>9.5500000000000007</v>
          </cell>
        </row>
        <row r="3706">
          <cell r="A3706">
            <v>119229.65</v>
          </cell>
          <cell r="B3706" t="str">
            <v>PT</v>
          </cell>
          <cell r="C3706">
            <v>7.5</v>
          </cell>
          <cell r="D3706">
            <v>0.3</v>
          </cell>
          <cell r="E3706">
            <v>7.8</v>
          </cell>
          <cell r="F3706">
            <v>7.95</v>
          </cell>
          <cell r="G3706">
            <v>8.16</v>
          </cell>
          <cell r="H3706">
            <v>8.76</v>
          </cell>
          <cell r="I3706">
            <v>9.36</v>
          </cell>
        </row>
        <row r="3707">
          <cell r="A3707">
            <v>119230</v>
          </cell>
          <cell r="B3707">
            <v>0</v>
          </cell>
          <cell r="C3707">
            <v>7.5</v>
          </cell>
          <cell r="D3707">
            <v>0.28999999999999998</v>
          </cell>
          <cell r="E3707">
            <v>7.79</v>
          </cell>
          <cell r="F3707">
            <v>7.94</v>
          </cell>
          <cell r="G3707">
            <v>8.15</v>
          </cell>
          <cell r="H3707">
            <v>8.75</v>
          </cell>
          <cell r="I3707">
            <v>9.35</v>
          </cell>
        </row>
        <row r="3708">
          <cell r="A3708">
            <v>119240</v>
          </cell>
          <cell r="B3708">
            <v>0</v>
          </cell>
          <cell r="C3708">
            <v>7.5</v>
          </cell>
          <cell r="D3708">
            <v>0.09</v>
          </cell>
          <cell r="E3708">
            <v>7.59</v>
          </cell>
          <cell r="F3708">
            <v>7.74</v>
          </cell>
          <cell r="G3708">
            <v>7.95</v>
          </cell>
          <cell r="H3708">
            <v>8.5500000000000007</v>
          </cell>
          <cell r="I3708">
            <v>9.15</v>
          </cell>
        </row>
        <row r="3709">
          <cell r="A3709">
            <v>119244.65</v>
          </cell>
          <cell r="B3709" t="str">
            <v>PX</v>
          </cell>
          <cell r="C3709">
            <v>7.5</v>
          </cell>
          <cell r="D3709">
            <v>0</v>
          </cell>
          <cell r="E3709">
            <v>7.5</v>
          </cell>
          <cell r="F3709">
            <v>7.65</v>
          </cell>
          <cell r="G3709">
            <v>7.86</v>
          </cell>
          <cell r="H3709">
            <v>8.4600000000000009</v>
          </cell>
          <cell r="I3709">
            <v>9.06</v>
          </cell>
        </row>
        <row r="3710">
          <cell r="A3710">
            <v>119250</v>
          </cell>
          <cell r="B3710">
            <v>0</v>
          </cell>
          <cell r="C3710">
            <v>7.5</v>
          </cell>
          <cell r="D3710">
            <v>0</v>
          </cell>
          <cell r="E3710">
            <v>7.5</v>
          </cell>
          <cell r="F3710">
            <v>7.65</v>
          </cell>
          <cell r="G3710">
            <v>7.86</v>
          </cell>
          <cell r="H3710">
            <v>8.4600000000000009</v>
          </cell>
          <cell r="I3710">
            <v>9.06</v>
          </cell>
        </row>
        <row r="3711">
          <cell r="A3711">
            <v>119260</v>
          </cell>
          <cell r="B3711">
            <v>0</v>
          </cell>
          <cell r="C3711">
            <v>7.5</v>
          </cell>
          <cell r="D3711">
            <v>0</v>
          </cell>
          <cell r="E3711">
            <v>7.5</v>
          </cell>
          <cell r="F3711">
            <v>7.65</v>
          </cell>
          <cell r="G3711">
            <v>7.86</v>
          </cell>
          <cell r="H3711">
            <v>8.4600000000000009</v>
          </cell>
          <cell r="I3711">
            <v>9.06</v>
          </cell>
        </row>
        <row r="3712">
          <cell r="A3712">
            <v>119265.01</v>
          </cell>
          <cell r="C3712">
            <v>7.5</v>
          </cell>
          <cell r="D3712">
            <v>0</v>
          </cell>
          <cell r="E3712">
            <v>7.5</v>
          </cell>
          <cell r="F3712">
            <v>7.65</v>
          </cell>
          <cell r="G3712">
            <v>7.86</v>
          </cell>
          <cell r="H3712">
            <v>8.4600000000000009</v>
          </cell>
          <cell r="I3712">
            <v>9.06</v>
          </cell>
        </row>
        <row r="3714">
          <cell r="A3714">
            <v>119265.76</v>
          </cell>
          <cell r="C3714">
            <v>7.5</v>
          </cell>
          <cell r="D3714">
            <v>0</v>
          </cell>
          <cell r="E3714">
            <v>7.5</v>
          </cell>
          <cell r="F3714">
            <v>7.65</v>
          </cell>
          <cell r="G3714">
            <v>7.86</v>
          </cell>
          <cell r="H3714">
            <v>8.4600000000000009</v>
          </cell>
          <cell r="I3714">
            <v>9.06</v>
          </cell>
        </row>
        <row r="3715">
          <cell r="A3715">
            <v>119270</v>
          </cell>
          <cell r="B3715">
            <v>0</v>
          </cell>
          <cell r="C3715">
            <v>7.5</v>
          </cell>
          <cell r="D3715">
            <v>0</v>
          </cell>
          <cell r="E3715">
            <v>7.5</v>
          </cell>
          <cell r="F3715">
            <v>7.65</v>
          </cell>
          <cell r="G3715">
            <v>7.86</v>
          </cell>
          <cell r="H3715">
            <v>8.4600000000000009</v>
          </cell>
          <cell r="I3715">
            <v>9.06</v>
          </cell>
        </row>
        <row r="3716">
          <cell r="A3716">
            <v>119274.65</v>
          </cell>
          <cell r="B3716" t="str">
            <v>BS</v>
          </cell>
          <cell r="C3716">
            <v>7.5</v>
          </cell>
          <cell r="D3716">
            <v>0</v>
          </cell>
          <cell r="E3716">
            <v>7.5</v>
          </cell>
          <cell r="F3716">
            <v>7.65</v>
          </cell>
          <cell r="G3716">
            <v>7.86</v>
          </cell>
          <cell r="H3716">
            <v>8.4600000000000009</v>
          </cell>
          <cell r="I3716">
            <v>9.06</v>
          </cell>
        </row>
        <row r="3717">
          <cell r="A3717">
            <v>119280</v>
          </cell>
          <cell r="B3717">
            <v>0</v>
          </cell>
          <cell r="C3717">
            <v>7.5</v>
          </cell>
          <cell r="D3717">
            <v>0</v>
          </cell>
          <cell r="E3717">
            <v>7.5</v>
          </cell>
          <cell r="F3717">
            <v>7.65</v>
          </cell>
          <cell r="G3717">
            <v>7.86</v>
          </cell>
          <cell r="H3717">
            <v>8.4600000000000009</v>
          </cell>
          <cell r="I3717">
            <v>9.06</v>
          </cell>
        </row>
        <row r="3718">
          <cell r="A3718">
            <v>119282.76</v>
          </cell>
          <cell r="B3718" t="str">
            <v>BS</v>
          </cell>
          <cell r="C3718">
            <v>7.5</v>
          </cell>
          <cell r="D3718">
            <v>0</v>
          </cell>
          <cell r="E3718">
            <v>7.5</v>
          </cell>
          <cell r="F3718">
            <v>7.65</v>
          </cell>
          <cell r="G3718">
            <v>7.86</v>
          </cell>
          <cell r="H3718">
            <v>8.4600000000000009</v>
          </cell>
          <cell r="I3718">
            <v>9.06</v>
          </cell>
        </row>
        <row r="3719">
          <cell r="A3719">
            <v>119290</v>
          </cell>
          <cell r="B3719">
            <v>0</v>
          </cell>
          <cell r="C3719">
            <v>7.5</v>
          </cell>
          <cell r="D3719">
            <v>0</v>
          </cell>
          <cell r="E3719">
            <v>7.5</v>
          </cell>
          <cell r="F3719">
            <v>7.65</v>
          </cell>
          <cell r="G3719">
            <v>7.86</v>
          </cell>
          <cell r="H3719">
            <v>8.4600000000000009</v>
          </cell>
          <cell r="I3719">
            <v>9.06</v>
          </cell>
        </row>
        <row r="3720">
          <cell r="A3720">
            <v>119300</v>
          </cell>
          <cell r="B3720">
            <v>0</v>
          </cell>
          <cell r="C3720">
            <v>7.5</v>
          </cell>
          <cell r="D3720">
            <v>0</v>
          </cell>
          <cell r="E3720">
            <v>7.5</v>
          </cell>
          <cell r="F3720">
            <v>7.65</v>
          </cell>
          <cell r="G3720">
            <v>7.86</v>
          </cell>
          <cell r="H3720">
            <v>8.4600000000000009</v>
          </cell>
          <cell r="I3720">
            <v>9.06</v>
          </cell>
        </row>
        <row r="3721">
          <cell r="A3721">
            <v>119310</v>
          </cell>
          <cell r="B3721">
            <v>0</v>
          </cell>
          <cell r="C3721">
            <v>7.5</v>
          </cell>
          <cell r="D3721">
            <v>0</v>
          </cell>
          <cell r="E3721">
            <v>7.5</v>
          </cell>
          <cell r="F3721">
            <v>7.65</v>
          </cell>
          <cell r="G3721">
            <v>7.86</v>
          </cell>
          <cell r="H3721">
            <v>8.4600000000000009</v>
          </cell>
          <cell r="I3721">
            <v>9.06</v>
          </cell>
        </row>
        <row r="3722">
          <cell r="A3722">
            <v>119312.76</v>
          </cell>
          <cell r="B3722" t="str">
            <v>PX</v>
          </cell>
          <cell r="C3722">
            <v>7.5</v>
          </cell>
          <cell r="D3722">
            <v>0</v>
          </cell>
          <cell r="E3722">
            <v>7.5</v>
          </cell>
          <cell r="F3722">
            <v>7.65</v>
          </cell>
          <cell r="G3722">
            <v>7.86</v>
          </cell>
          <cell r="H3722">
            <v>8.4600000000000009</v>
          </cell>
          <cell r="I3722">
            <v>9.06</v>
          </cell>
        </row>
        <row r="3723">
          <cell r="A3723">
            <v>119320</v>
          </cell>
          <cell r="B3723">
            <v>0</v>
          </cell>
          <cell r="C3723">
            <v>7.5</v>
          </cell>
          <cell r="D3723">
            <v>0.11</v>
          </cell>
          <cell r="E3723">
            <v>7.61</v>
          </cell>
          <cell r="F3723">
            <v>7.7600000000000007</v>
          </cell>
          <cell r="G3723">
            <v>7.9700000000000006</v>
          </cell>
          <cell r="H3723">
            <v>8.57</v>
          </cell>
          <cell r="I3723">
            <v>9.17</v>
          </cell>
        </row>
        <row r="3724">
          <cell r="A3724">
            <v>119330</v>
          </cell>
          <cell r="B3724">
            <v>0</v>
          </cell>
          <cell r="C3724">
            <v>7.5</v>
          </cell>
          <cell r="D3724">
            <v>0.26</v>
          </cell>
          <cell r="E3724">
            <v>7.76</v>
          </cell>
          <cell r="F3724">
            <v>7.91</v>
          </cell>
          <cell r="G3724">
            <v>8.120000000000001</v>
          </cell>
          <cell r="H3724">
            <v>8.7200000000000006</v>
          </cell>
          <cell r="I3724">
            <v>9.32</v>
          </cell>
        </row>
        <row r="3725">
          <cell r="A3725">
            <v>119332.76</v>
          </cell>
          <cell r="B3725" t="str">
            <v>PC</v>
          </cell>
          <cell r="C3725">
            <v>7.5</v>
          </cell>
          <cell r="D3725">
            <v>0.3</v>
          </cell>
          <cell r="E3725">
            <v>7.8</v>
          </cell>
          <cell r="F3725">
            <v>7.95</v>
          </cell>
          <cell r="G3725">
            <v>8.16</v>
          </cell>
          <cell r="H3725">
            <v>8.76</v>
          </cell>
          <cell r="I3725">
            <v>9.36</v>
          </cell>
        </row>
        <row r="3726">
          <cell r="A3726">
            <v>119340</v>
          </cell>
          <cell r="B3726">
            <v>0</v>
          </cell>
          <cell r="C3726">
            <v>7.5</v>
          </cell>
          <cell r="D3726">
            <v>0.41</v>
          </cell>
          <cell r="E3726">
            <v>7.91</v>
          </cell>
          <cell r="F3726">
            <v>8.06</v>
          </cell>
          <cell r="G3726">
            <v>8.2700000000000014</v>
          </cell>
          <cell r="H3726">
            <v>8.870000000000001</v>
          </cell>
          <cell r="I3726">
            <v>9.4700000000000006</v>
          </cell>
        </row>
        <row r="3727">
          <cell r="A3727">
            <v>119342.76</v>
          </cell>
          <cell r="B3727" t="str">
            <v>PY</v>
          </cell>
          <cell r="C3727">
            <v>7.5</v>
          </cell>
          <cell r="D3727">
            <v>0.45</v>
          </cell>
          <cell r="E3727">
            <v>7.95</v>
          </cell>
          <cell r="F3727">
            <v>8.1</v>
          </cell>
          <cell r="G3727">
            <v>8.31</v>
          </cell>
          <cell r="H3727">
            <v>8.91</v>
          </cell>
          <cell r="I3727">
            <v>9.51</v>
          </cell>
        </row>
        <row r="3728">
          <cell r="A3728">
            <v>119350</v>
          </cell>
          <cell r="B3728">
            <v>0</v>
          </cell>
          <cell r="C3728">
            <v>7.5</v>
          </cell>
          <cell r="D3728">
            <v>0.56000000000000005</v>
          </cell>
          <cell r="E3728">
            <v>8.06</v>
          </cell>
          <cell r="F3728">
            <v>8.2100000000000009</v>
          </cell>
          <cell r="G3728">
            <v>8.4200000000000017</v>
          </cell>
          <cell r="H3728">
            <v>9.0200000000000014</v>
          </cell>
          <cell r="I3728">
            <v>9.620000000000001</v>
          </cell>
        </row>
        <row r="3729">
          <cell r="A3729">
            <v>119352.76</v>
          </cell>
          <cell r="B3729" t="str">
            <v>MSE</v>
          </cell>
          <cell r="C3729">
            <v>7.5</v>
          </cell>
          <cell r="D3729">
            <v>0.6</v>
          </cell>
          <cell r="E3729">
            <v>8.1</v>
          </cell>
          <cell r="F3729">
            <v>8.25</v>
          </cell>
          <cell r="G3729">
            <v>8.4600000000000009</v>
          </cell>
          <cell r="H3729">
            <v>9.06</v>
          </cell>
          <cell r="I3729">
            <v>9.66</v>
          </cell>
        </row>
        <row r="3730">
          <cell r="A3730">
            <v>119360</v>
          </cell>
          <cell r="B3730">
            <v>0</v>
          </cell>
          <cell r="C3730">
            <v>7.5</v>
          </cell>
          <cell r="D3730">
            <v>0.6</v>
          </cell>
          <cell r="E3730">
            <v>8.1</v>
          </cell>
          <cell r="F3730">
            <v>8.25</v>
          </cell>
          <cell r="G3730">
            <v>8.4600000000000009</v>
          </cell>
          <cell r="H3730">
            <v>9.06</v>
          </cell>
          <cell r="I3730">
            <v>9.66</v>
          </cell>
        </row>
        <row r="3731">
          <cell r="A3731">
            <v>119370</v>
          </cell>
          <cell r="B3731">
            <v>0</v>
          </cell>
          <cell r="C3731">
            <v>7.5</v>
          </cell>
          <cell r="D3731">
            <v>0.6</v>
          </cell>
          <cell r="E3731">
            <v>8.1</v>
          </cell>
          <cell r="F3731">
            <v>8.25</v>
          </cell>
          <cell r="G3731">
            <v>8.4600000000000009</v>
          </cell>
          <cell r="H3731">
            <v>9.06</v>
          </cell>
          <cell r="I3731">
            <v>9.66</v>
          </cell>
        </row>
        <row r="3732">
          <cell r="A3732">
            <v>119378.6</v>
          </cell>
          <cell r="B3732" t="str">
            <v>MSE</v>
          </cell>
          <cell r="C3732">
            <v>7.5</v>
          </cell>
          <cell r="D3732">
            <v>0.6</v>
          </cell>
          <cell r="E3732">
            <v>8.1</v>
          </cell>
          <cell r="F3732">
            <v>8.25</v>
          </cell>
          <cell r="G3732">
            <v>8.4600000000000009</v>
          </cell>
          <cell r="H3732">
            <v>9.06</v>
          </cell>
          <cell r="I3732">
            <v>9.66</v>
          </cell>
        </row>
        <row r="3733">
          <cell r="A3733">
            <v>119380</v>
          </cell>
          <cell r="B3733">
            <v>0</v>
          </cell>
          <cell r="C3733">
            <v>7.5</v>
          </cell>
          <cell r="D3733">
            <v>0.57999999999999996</v>
          </cell>
          <cell r="E3733">
            <v>8.08</v>
          </cell>
          <cell r="F3733">
            <v>8.23</v>
          </cell>
          <cell r="G3733">
            <v>8.4400000000000013</v>
          </cell>
          <cell r="H3733">
            <v>9.0400000000000009</v>
          </cell>
          <cell r="I3733">
            <v>9.64</v>
          </cell>
        </row>
        <row r="3734">
          <cell r="A3734">
            <v>119388.6</v>
          </cell>
          <cell r="B3734" t="str">
            <v>PY</v>
          </cell>
          <cell r="C3734">
            <v>7.5</v>
          </cell>
          <cell r="D3734">
            <v>0.45</v>
          </cell>
          <cell r="E3734">
            <v>7.95</v>
          </cell>
          <cell r="F3734">
            <v>8.1</v>
          </cell>
          <cell r="G3734">
            <v>8.31</v>
          </cell>
          <cell r="H3734">
            <v>8.91</v>
          </cell>
          <cell r="I3734">
            <v>9.51</v>
          </cell>
        </row>
        <row r="3735">
          <cell r="A3735">
            <v>119390</v>
          </cell>
          <cell r="B3735">
            <v>0</v>
          </cell>
          <cell r="C3735">
            <v>7.5</v>
          </cell>
          <cell r="D3735">
            <v>0.43</v>
          </cell>
          <cell r="E3735">
            <v>7.93</v>
          </cell>
          <cell r="F3735">
            <v>8.08</v>
          </cell>
          <cell r="G3735">
            <v>8.2900000000000009</v>
          </cell>
          <cell r="H3735">
            <v>8.89</v>
          </cell>
          <cell r="I3735">
            <v>9.49</v>
          </cell>
        </row>
        <row r="3736">
          <cell r="A3736">
            <v>119398.6</v>
          </cell>
          <cell r="B3736" t="str">
            <v>PT</v>
          </cell>
          <cell r="C3736">
            <v>7.5</v>
          </cell>
          <cell r="D3736">
            <v>0.3</v>
          </cell>
          <cell r="E3736">
            <v>7.8</v>
          </cell>
          <cell r="F3736">
            <v>7.95</v>
          </cell>
          <cell r="G3736">
            <v>8.16</v>
          </cell>
          <cell r="H3736">
            <v>8.76</v>
          </cell>
          <cell r="I3736">
            <v>9.36</v>
          </cell>
        </row>
        <row r="3737">
          <cell r="A3737">
            <v>119400</v>
          </cell>
          <cell r="B3737">
            <v>0</v>
          </cell>
          <cell r="C3737">
            <v>7.5</v>
          </cell>
          <cell r="D3737">
            <v>0.28000000000000003</v>
          </cell>
          <cell r="E3737">
            <v>7.78</v>
          </cell>
          <cell r="F3737">
            <v>7.9300000000000006</v>
          </cell>
          <cell r="G3737">
            <v>8.14</v>
          </cell>
          <cell r="H3737">
            <v>8.74</v>
          </cell>
          <cell r="I3737">
            <v>9.34</v>
          </cell>
        </row>
        <row r="3738">
          <cell r="A3738">
            <v>119410</v>
          </cell>
          <cell r="B3738">
            <v>0</v>
          </cell>
          <cell r="C3738">
            <v>7.5</v>
          </cell>
          <cell r="D3738">
            <v>0.13</v>
          </cell>
          <cell r="E3738">
            <v>7.63</v>
          </cell>
          <cell r="F3738">
            <v>7.78</v>
          </cell>
          <cell r="G3738">
            <v>7.99</v>
          </cell>
          <cell r="H3738">
            <v>8.59</v>
          </cell>
          <cell r="I3738">
            <v>9.19</v>
          </cell>
        </row>
        <row r="3739">
          <cell r="A3739">
            <v>119418.6</v>
          </cell>
          <cell r="B3739" t="str">
            <v>PX</v>
          </cell>
          <cell r="C3739">
            <v>7.5</v>
          </cell>
          <cell r="D3739">
            <v>0</v>
          </cell>
          <cell r="E3739">
            <v>7.5</v>
          </cell>
          <cell r="F3739">
            <v>7.65</v>
          </cell>
          <cell r="G3739">
            <v>7.86</v>
          </cell>
          <cell r="H3739">
            <v>8.4600000000000009</v>
          </cell>
          <cell r="I3739">
            <v>9.06</v>
          </cell>
        </row>
        <row r="3740">
          <cell r="A3740">
            <v>119420</v>
          </cell>
          <cell r="B3740">
            <v>0</v>
          </cell>
          <cell r="C3740">
            <v>7.5</v>
          </cell>
          <cell r="D3740">
            <v>0</v>
          </cell>
          <cell r="E3740">
            <v>7.5</v>
          </cell>
          <cell r="F3740">
            <v>7.65</v>
          </cell>
          <cell r="G3740">
            <v>7.86</v>
          </cell>
          <cell r="H3740">
            <v>8.4600000000000009</v>
          </cell>
          <cell r="I3740">
            <v>9.06</v>
          </cell>
        </row>
        <row r="3741">
          <cell r="A3741">
            <v>119430</v>
          </cell>
          <cell r="B3741">
            <v>0</v>
          </cell>
          <cell r="C3741">
            <v>7.5</v>
          </cell>
          <cell r="D3741">
            <v>0</v>
          </cell>
          <cell r="E3741">
            <v>7.5</v>
          </cell>
          <cell r="F3741">
            <v>7.65</v>
          </cell>
          <cell r="G3741">
            <v>7.86</v>
          </cell>
          <cell r="H3741">
            <v>8.4600000000000009</v>
          </cell>
          <cell r="I3741">
            <v>9.06</v>
          </cell>
        </row>
        <row r="3742">
          <cell r="A3742">
            <v>119440</v>
          </cell>
          <cell r="B3742">
            <v>0</v>
          </cell>
          <cell r="C3742">
            <v>7.5</v>
          </cell>
          <cell r="D3742">
            <v>0</v>
          </cell>
          <cell r="E3742">
            <v>7.5</v>
          </cell>
          <cell r="F3742">
            <v>7.65</v>
          </cell>
          <cell r="G3742">
            <v>7.86</v>
          </cell>
          <cell r="H3742">
            <v>8.4600000000000009</v>
          </cell>
          <cell r="I3742">
            <v>9.06</v>
          </cell>
        </row>
        <row r="3743">
          <cell r="A3743">
            <v>119448.6</v>
          </cell>
          <cell r="B3743" t="str">
            <v>BS</v>
          </cell>
          <cell r="C3743">
            <v>7.5</v>
          </cell>
          <cell r="D3743">
            <v>0</v>
          </cell>
          <cell r="E3743">
            <v>7.5</v>
          </cell>
          <cell r="F3743">
            <v>7.65</v>
          </cell>
          <cell r="G3743">
            <v>7.86</v>
          </cell>
          <cell r="H3743">
            <v>8.4600000000000009</v>
          </cell>
          <cell r="I3743">
            <v>9.06</v>
          </cell>
        </row>
        <row r="3744">
          <cell r="A3744">
            <v>119450</v>
          </cell>
          <cell r="B3744">
            <v>0</v>
          </cell>
          <cell r="C3744">
            <v>7.5</v>
          </cell>
          <cell r="D3744">
            <v>0</v>
          </cell>
          <cell r="E3744">
            <v>7.5</v>
          </cell>
          <cell r="F3744">
            <v>7.65</v>
          </cell>
          <cell r="G3744">
            <v>7.86</v>
          </cell>
          <cell r="H3744">
            <v>8.4600000000000009</v>
          </cell>
          <cell r="I3744">
            <v>9.06</v>
          </cell>
        </row>
        <row r="3745">
          <cell r="A3745">
            <v>119460</v>
          </cell>
          <cell r="B3745">
            <v>0</v>
          </cell>
          <cell r="C3745">
            <v>7.5</v>
          </cell>
          <cell r="D3745">
            <v>0</v>
          </cell>
          <cell r="E3745">
            <v>7.5</v>
          </cell>
          <cell r="F3745">
            <v>7.65</v>
          </cell>
          <cell r="G3745">
            <v>7.86</v>
          </cell>
          <cell r="H3745">
            <v>8.4600000000000009</v>
          </cell>
          <cell r="I3745">
            <v>9.06</v>
          </cell>
        </row>
        <row r="3746">
          <cell r="A3746">
            <v>119470</v>
          </cell>
          <cell r="B3746">
            <v>0</v>
          </cell>
          <cell r="C3746">
            <v>7.5</v>
          </cell>
          <cell r="D3746">
            <v>0</v>
          </cell>
          <cell r="E3746">
            <v>7.5</v>
          </cell>
          <cell r="F3746">
            <v>7.65</v>
          </cell>
          <cell r="G3746">
            <v>7.86</v>
          </cell>
          <cell r="H3746">
            <v>8.4600000000000009</v>
          </cell>
          <cell r="I3746">
            <v>9.06</v>
          </cell>
        </row>
        <row r="3747">
          <cell r="A3747">
            <v>119480</v>
          </cell>
          <cell r="B3747">
            <v>0</v>
          </cell>
          <cell r="C3747">
            <v>7.5</v>
          </cell>
          <cell r="D3747">
            <v>0</v>
          </cell>
          <cell r="E3747">
            <v>7.5</v>
          </cell>
          <cell r="F3747">
            <v>7.65</v>
          </cell>
          <cell r="G3747">
            <v>7.86</v>
          </cell>
          <cell r="H3747">
            <v>8.4600000000000009</v>
          </cell>
          <cell r="I3747">
            <v>9.06</v>
          </cell>
        </row>
        <row r="3748">
          <cell r="A3748">
            <v>119490</v>
          </cell>
          <cell r="B3748">
            <v>0</v>
          </cell>
          <cell r="C3748">
            <v>7.5</v>
          </cell>
          <cell r="D3748">
            <v>0</v>
          </cell>
          <cell r="E3748">
            <v>7.5</v>
          </cell>
          <cell r="F3748">
            <v>7.65</v>
          </cell>
          <cell r="G3748">
            <v>7.86</v>
          </cell>
          <cell r="H3748">
            <v>8.4600000000000009</v>
          </cell>
          <cell r="I3748">
            <v>9.06</v>
          </cell>
        </row>
        <row r="3749">
          <cell r="A3749">
            <v>119500</v>
          </cell>
          <cell r="B3749">
            <v>0</v>
          </cell>
          <cell r="C3749">
            <v>7.5</v>
          </cell>
          <cell r="D3749">
            <v>0</v>
          </cell>
          <cell r="E3749">
            <v>7.5</v>
          </cell>
          <cell r="F3749">
            <v>7.65</v>
          </cell>
          <cell r="G3749">
            <v>7.86</v>
          </cell>
          <cell r="H3749">
            <v>8.4600000000000009</v>
          </cell>
          <cell r="I3749">
            <v>9.06</v>
          </cell>
        </row>
        <row r="3750">
          <cell r="A3750">
            <v>119510</v>
          </cell>
          <cell r="B3750">
            <v>0</v>
          </cell>
          <cell r="C3750">
            <v>7.5</v>
          </cell>
          <cell r="D3750">
            <v>0</v>
          </cell>
          <cell r="E3750">
            <v>7.5</v>
          </cell>
          <cell r="F3750">
            <v>7.65</v>
          </cell>
          <cell r="G3750">
            <v>7.86</v>
          </cell>
          <cell r="H3750">
            <v>8.4600000000000009</v>
          </cell>
          <cell r="I3750">
            <v>9.06</v>
          </cell>
        </row>
        <row r="3751">
          <cell r="A3751">
            <v>119520</v>
          </cell>
          <cell r="B3751">
            <v>0</v>
          </cell>
          <cell r="C3751">
            <v>7.5</v>
          </cell>
          <cell r="D3751">
            <v>0</v>
          </cell>
          <cell r="E3751">
            <v>7.5</v>
          </cell>
          <cell r="F3751">
            <v>7.65</v>
          </cell>
          <cell r="G3751">
            <v>7.86</v>
          </cell>
          <cell r="H3751">
            <v>8.4600000000000009</v>
          </cell>
          <cell r="I3751">
            <v>9.06</v>
          </cell>
        </row>
        <row r="3752">
          <cell r="A3752">
            <v>119530</v>
          </cell>
          <cell r="B3752">
            <v>0</v>
          </cell>
          <cell r="C3752">
            <v>7.5</v>
          </cell>
          <cell r="D3752">
            <v>0</v>
          </cell>
          <cell r="E3752">
            <v>7.5</v>
          </cell>
          <cell r="F3752">
            <v>7.65</v>
          </cell>
          <cell r="G3752">
            <v>7.86</v>
          </cell>
          <cell r="H3752">
            <v>8.4600000000000009</v>
          </cell>
          <cell r="I3752">
            <v>9.06</v>
          </cell>
        </row>
        <row r="3753">
          <cell r="A3753">
            <v>119540</v>
          </cell>
          <cell r="B3753">
            <v>0</v>
          </cell>
          <cell r="C3753">
            <v>7.5</v>
          </cell>
          <cell r="D3753">
            <v>0</v>
          </cell>
          <cell r="E3753">
            <v>7.5</v>
          </cell>
          <cell r="F3753">
            <v>7.65</v>
          </cell>
          <cell r="G3753">
            <v>7.86</v>
          </cell>
          <cell r="H3753">
            <v>8.4600000000000009</v>
          </cell>
          <cell r="I3753">
            <v>9.06</v>
          </cell>
        </row>
        <row r="3754">
          <cell r="A3754">
            <v>119550</v>
          </cell>
          <cell r="B3754">
            <v>0</v>
          </cell>
          <cell r="C3754">
            <v>7.5</v>
          </cell>
          <cell r="D3754">
            <v>0</v>
          </cell>
          <cell r="E3754">
            <v>7.5</v>
          </cell>
          <cell r="F3754">
            <v>7.65</v>
          </cell>
          <cell r="G3754">
            <v>7.86</v>
          </cell>
          <cell r="H3754">
            <v>8.4600000000000009</v>
          </cell>
          <cell r="I3754">
            <v>9.06</v>
          </cell>
        </row>
        <row r="3755">
          <cell r="A3755">
            <v>119560</v>
          </cell>
          <cell r="B3755">
            <v>0</v>
          </cell>
          <cell r="C3755">
            <v>7.5</v>
          </cell>
          <cell r="D3755">
            <v>0</v>
          </cell>
          <cell r="E3755">
            <v>7.5</v>
          </cell>
          <cell r="F3755">
            <v>7.65</v>
          </cell>
          <cell r="G3755">
            <v>7.86</v>
          </cell>
          <cell r="H3755">
            <v>8.4600000000000009</v>
          </cell>
          <cell r="I3755">
            <v>9.06</v>
          </cell>
        </row>
        <row r="3756">
          <cell r="A3756">
            <v>119570</v>
          </cell>
          <cell r="B3756">
            <v>0</v>
          </cell>
          <cell r="C3756">
            <v>7.5</v>
          </cell>
          <cell r="D3756">
            <v>0</v>
          </cell>
          <cell r="E3756">
            <v>7.5</v>
          </cell>
          <cell r="F3756">
            <v>7.65</v>
          </cell>
          <cell r="G3756">
            <v>7.86</v>
          </cell>
          <cell r="H3756">
            <v>8.4600000000000009</v>
          </cell>
          <cell r="I3756">
            <v>9.06</v>
          </cell>
        </row>
        <row r="3757">
          <cell r="A3757">
            <v>119580</v>
          </cell>
          <cell r="B3757">
            <v>0</v>
          </cell>
          <cell r="C3757">
            <v>7.5</v>
          </cell>
          <cell r="D3757">
            <v>0</v>
          </cell>
          <cell r="E3757">
            <v>7.5</v>
          </cell>
          <cell r="F3757">
            <v>7.65</v>
          </cell>
          <cell r="G3757">
            <v>7.86</v>
          </cell>
          <cell r="H3757">
            <v>8.4600000000000009</v>
          </cell>
          <cell r="I3757">
            <v>9.06</v>
          </cell>
        </row>
        <row r="3758">
          <cell r="A3758">
            <v>119590</v>
          </cell>
          <cell r="B3758">
            <v>0</v>
          </cell>
          <cell r="C3758">
            <v>7.5</v>
          </cell>
          <cell r="D3758">
            <v>0</v>
          </cell>
          <cell r="E3758">
            <v>7.5</v>
          </cell>
          <cell r="F3758">
            <v>7.65</v>
          </cell>
          <cell r="G3758">
            <v>7.86</v>
          </cell>
          <cell r="H3758">
            <v>8.4600000000000009</v>
          </cell>
          <cell r="I3758">
            <v>9.06</v>
          </cell>
        </row>
        <row r="3759">
          <cell r="A3759">
            <v>119600</v>
          </cell>
          <cell r="B3759">
            <v>0</v>
          </cell>
          <cell r="C3759">
            <v>7.5</v>
          </cell>
          <cell r="D3759">
            <v>0</v>
          </cell>
          <cell r="E3759">
            <v>7.5</v>
          </cell>
          <cell r="F3759">
            <v>7.65</v>
          </cell>
          <cell r="G3759">
            <v>7.86</v>
          </cell>
          <cell r="H3759">
            <v>8.4600000000000009</v>
          </cell>
          <cell r="I3759">
            <v>9.06</v>
          </cell>
        </row>
        <row r="3760">
          <cell r="A3760">
            <v>119610</v>
          </cell>
          <cell r="B3760">
            <v>0</v>
          </cell>
          <cell r="C3760">
            <v>7.5</v>
          </cell>
          <cell r="D3760">
            <v>0</v>
          </cell>
          <cell r="E3760">
            <v>7.5</v>
          </cell>
          <cell r="F3760">
            <v>7.65</v>
          </cell>
          <cell r="G3760">
            <v>7.86</v>
          </cell>
          <cell r="H3760">
            <v>8.4600000000000009</v>
          </cell>
          <cell r="I3760">
            <v>9.06</v>
          </cell>
        </row>
        <row r="3761">
          <cell r="A3761">
            <v>119620</v>
          </cell>
          <cell r="B3761">
            <v>0</v>
          </cell>
          <cell r="C3761">
            <v>7.5</v>
          </cell>
          <cell r="D3761">
            <v>0</v>
          </cell>
          <cell r="E3761">
            <v>7.5</v>
          </cell>
          <cell r="F3761">
            <v>7.65</v>
          </cell>
          <cell r="G3761">
            <v>7.86</v>
          </cell>
          <cell r="H3761">
            <v>8.4600000000000009</v>
          </cell>
          <cell r="I3761">
            <v>9.06</v>
          </cell>
        </row>
        <row r="3762">
          <cell r="A3762">
            <v>119630</v>
          </cell>
          <cell r="B3762">
            <v>0</v>
          </cell>
          <cell r="C3762">
            <v>7.5</v>
          </cell>
          <cell r="D3762">
            <v>0</v>
          </cell>
          <cell r="E3762">
            <v>7.5</v>
          </cell>
          <cell r="F3762">
            <v>7.65</v>
          </cell>
          <cell r="G3762">
            <v>7.86</v>
          </cell>
          <cell r="H3762">
            <v>8.4600000000000009</v>
          </cell>
          <cell r="I3762">
            <v>9.06</v>
          </cell>
        </row>
        <row r="3763">
          <cell r="A3763">
            <v>119640</v>
          </cell>
          <cell r="B3763">
            <v>0</v>
          </cell>
          <cell r="C3763">
            <v>7.5</v>
          </cell>
          <cell r="D3763">
            <v>0</v>
          </cell>
          <cell r="E3763">
            <v>7.5</v>
          </cell>
          <cell r="F3763">
            <v>7.65</v>
          </cell>
          <cell r="G3763">
            <v>7.86</v>
          </cell>
          <cell r="H3763">
            <v>8.4600000000000009</v>
          </cell>
          <cell r="I3763">
            <v>9.06</v>
          </cell>
        </row>
        <row r="3764">
          <cell r="A3764">
            <v>119650</v>
          </cell>
          <cell r="B3764">
            <v>0</v>
          </cell>
          <cell r="C3764">
            <v>7.5</v>
          </cell>
          <cell r="D3764">
            <v>0</v>
          </cell>
          <cell r="E3764">
            <v>7.5</v>
          </cell>
          <cell r="F3764">
            <v>7.65</v>
          </cell>
          <cell r="G3764">
            <v>7.86</v>
          </cell>
          <cell r="H3764">
            <v>8.4600000000000009</v>
          </cell>
          <cell r="I3764">
            <v>9.06</v>
          </cell>
        </row>
        <row r="3765">
          <cell r="A3765">
            <v>119660</v>
          </cell>
          <cell r="B3765">
            <v>0</v>
          </cell>
          <cell r="C3765">
            <v>7.5</v>
          </cell>
          <cell r="D3765">
            <v>0</v>
          </cell>
          <cell r="E3765">
            <v>7.5</v>
          </cell>
          <cell r="F3765">
            <v>7.65</v>
          </cell>
          <cell r="G3765">
            <v>7.86</v>
          </cell>
          <cell r="H3765">
            <v>8.4600000000000009</v>
          </cell>
          <cell r="I3765">
            <v>9.06</v>
          </cell>
        </row>
        <row r="3766">
          <cell r="A3766">
            <v>119670</v>
          </cell>
          <cell r="B3766">
            <v>0</v>
          </cell>
          <cell r="C3766">
            <v>7.5</v>
          </cell>
          <cell r="D3766">
            <v>0</v>
          </cell>
          <cell r="E3766">
            <v>7.5</v>
          </cell>
          <cell r="F3766">
            <v>7.65</v>
          </cell>
          <cell r="G3766">
            <v>7.86</v>
          </cell>
          <cell r="H3766">
            <v>8.4600000000000009</v>
          </cell>
          <cell r="I3766">
            <v>9.06</v>
          </cell>
        </row>
        <row r="3767">
          <cell r="A3767">
            <v>119680</v>
          </cell>
          <cell r="B3767">
            <v>0</v>
          </cell>
          <cell r="C3767">
            <v>7.5</v>
          </cell>
          <cell r="D3767">
            <v>0</v>
          </cell>
          <cell r="E3767">
            <v>7.5</v>
          </cell>
          <cell r="F3767">
            <v>7.65</v>
          </cell>
          <cell r="G3767">
            <v>7.86</v>
          </cell>
          <cell r="H3767">
            <v>8.4600000000000009</v>
          </cell>
          <cell r="I3767">
            <v>9.06</v>
          </cell>
        </row>
        <row r="3768">
          <cell r="A3768">
            <v>119690</v>
          </cell>
          <cell r="B3768">
            <v>0</v>
          </cell>
          <cell r="C3768">
            <v>7.5</v>
          </cell>
          <cell r="D3768">
            <v>0</v>
          </cell>
          <cell r="E3768">
            <v>7.5</v>
          </cell>
          <cell r="F3768">
            <v>7.65</v>
          </cell>
          <cell r="G3768">
            <v>7.86</v>
          </cell>
          <cell r="H3768">
            <v>8.4600000000000009</v>
          </cell>
          <cell r="I3768">
            <v>9.06</v>
          </cell>
        </row>
        <row r="3769">
          <cell r="A3769">
            <v>119700</v>
          </cell>
          <cell r="B3769">
            <v>0</v>
          </cell>
          <cell r="C3769">
            <v>7.5</v>
          </cell>
          <cell r="D3769">
            <v>0</v>
          </cell>
          <cell r="E3769">
            <v>7.5</v>
          </cell>
          <cell r="F3769">
            <v>7.65</v>
          </cell>
          <cell r="G3769">
            <v>7.86</v>
          </cell>
          <cell r="H3769">
            <v>8.4600000000000009</v>
          </cell>
          <cell r="I3769">
            <v>9.06</v>
          </cell>
        </row>
        <row r="3770">
          <cell r="A3770">
            <v>119710</v>
          </cell>
          <cell r="B3770">
            <v>0</v>
          </cell>
          <cell r="C3770">
            <v>7.5</v>
          </cell>
          <cell r="D3770">
            <v>0</v>
          </cell>
          <cell r="E3770">
            <v>7.5</v>
          </cell>
          <cell r="F3770">
            <v>7.65</v>
          </cell>
          <cell r="G3770">
            <v>7.86</v>
          </cell>
          <cell r="H3770">
            <v>8.4600000000000009</v>
          </cell>
          <cell r="I3770">
            <v>9.06</v>
          </cell>
        </row>
        <row r="3771">
          <cell r="A3771">
            <v>119720</v>
          </cell>
          <cell r="B3771">
            <v>0</v>
          </cell>
          <cell r="C3771">
            <v>7.5</v>
          </cell>
          <cell r="D3771">
            <v>0</v>
          </cell>
          <cell r="E3771">
            <v>7.5</v>
          </cell>
          <cell r="F3771">
            <v>7.65</v>
          </cell>
          <cell r="G3771">
            <v>7.86</v>
          </cell>
          <cell r="H3771">
            <v>8.4600000000000009</v>
          </cell>
          <cell r="I3771">
            <v>9.06</v>
          </cell>
        </row>
        <row r="3772">
          <cell r="A3772">
            <v>119727</v>
          </cell>
          <cell r="B3772" t="str">
            <v>BS</v>
          </cell>
          <cell r="C3772">
            <v>7.5</v>
          </cell>
          <cell r="D3772">
            <v>0</v>
          </cell>
          <cell r="E3772">
            <v>7.5</v>
          </cell>
          <cell r="F3772">
            <v>7.65</v>
          </cell>
          <cell r="G3772">
            <v>7.86</v>
          </cell>
          <cell r="H3772">
            <v>8.4600000000000009</v>
          </cell>
          <cell r="I3772">
            <v>9.06</v>
          </cell>
        </row>
        <row r="3773">
          <cell r="A3773">
            <v>119730</v>
          </cell>
          <cell r="B3773">
            <v>0</v>
          </cell>
          <cell r="C3773">
            <v>7.5</v>
          </cell>
          <cell r="D3773">
            <v>0</v>
          </cell>
          <cell r="E3773">
            <v>7.5</v>
          </cell>
          <cell r="F3773">
            <v>7.65</v>
          </cell>
          <cell r="G3773">
            <v>7.86</v>
          </cell>
          <cell r="H3773">
            <v>8.4600000000000009</v>
          </cell>
          <cell r="I3773">
            <v>9.06</v>
          </cell>
        </row>
        <row r="3774">
          <cell r="A3774">
            <v>119740</v>
          </cell>
          <cell r="B3774">
            <v>0</v>
          </cell>
          <cell r="C3774">
            <v>7.5</v>
          </cell>
          <cell r="D3774">
            <v>0</v>
          </cell>
          <cell r="E3774">
            <v>7.5</v>
          </cell>
          <cell r="F3774">
            <v>7.65</v>
          </cell>
          <cell r="G3774">
            <v>7.86</v>
          </cell>
          <cell r="H3774">
            <v>8.4600000000000009</v>
          </cell>
          <cell r="I3774">
            <v>9.06</v>
          </cell>
        </row>
        <row r="3775">
          <cell r="A3775">
            <v>119750</v>
          </cell>
          <cell r="B3775">
            <v>0</v>
          </cell>
          <cell r="C3775">
            <v>7.5</v>
          </cell>
          <cell r="D3775">
            <v>0</v>
          </cell>
          <cell r="E3775">
            <v>7.5</v>
          </cell>
          <cell r="F3775">
            <v>7.65</v>
          </cell>
          <cell r="G3775">
            <v>7.86</v>
          </cell>
          <cell r="H3775">
            <v>8.4600000000000009</v>
          </cell>
          <cell r="I3775">
            <v>9.06</v>
          </cell>
        </row>
        <row r="3776">
          <cell r="A3776">
            <v>119752.71</v>
          </cell>
          <cell r="B3776" t="str">
            <v>PX</v>
          </cell>
          <cell r="C3776">
            <v>7.5</v>
          </cell>
          <cell r="D3776">
            <v>0</v>
          </cell>
          <cell r="E3776">
            <v>7.5</v>
          </cell>
          <cell r="F3776">
            <v>7.65</v>
          </cell>
          <cell r="G3776">
            <v>7.86</v>
          </cell>
          <cell r="H3776">
            <v>8.4600000000000009</v>
          </cell>
          <cell r="I3776">
            <v>9.06</v>
          </cell>
        </row>
        <row r="3777">
          <cell r="A3777">
            <v>119760</v>
          </cell>
          <cell r="B3777">
            <v>0</v>
          </cell>
          <cell r="C3777">
            <v>7.5</v>
          </cell>
          <cell r="D3777">
            <v>0.15</v>
          </cell>
          <cell r="E3777">
            <v>7.65</v>
          </cell>
          <cell r="F3777">
            <v>7.8000000000000007</v>
          </cell>
          <cell r="G3777">
            <v>8.0100000000000016</v>
          </cell>
          <cell r="H3777">
            <v>8.6100000000000012</v>
          </cell>
          <cell r="I3777">
            <v>9.2100000000000009</v>
          </cell>
        </row>
        <row r="3778">
          <cell r="A3778">
            <v>119767.71</v>
          </cell>
          <cell r="B3778" t="str">
            <v>PC</v>
          </cell>
          <cell r="C3778">
            <v>7.5</v>
          </cell>
          <cell r="D3778">
            <v>0.3</v>
          </cell>
          <cell r="E3778">
            <v>7.8</v>
          </cell>
          <cell r="F3778">
            <v>7.95</v>
          </cell>
          <cell r="G3778">
            <v>8.16</v>
          </cell>
          <cell r="H3778">
            <v>8.76</v>
          </cell>
          <cell r="I3778">
            <v>9.36</v>
          </cell>
        </row>
        <row r="3779">
          <cell r="A3779">
            <v>119770</v>
          </cell>
          <cell r="B3779">
            <v>0</v>
          </cell>
          <cell r="C3779">
            <v>7.5</v>
          </cell>
          <cell r="D3779">
            <v>0.35</v>
          </cell>
          <cell r="E3779">
            <v>7.85</v>
          </cell>
          <cell r="F3779">
            <v>8</v>
          </cell>
          <cell r="G3779">
            <v>8.2100000000000009</v>
          </cell>
          <cell r="H3779">
            <v>8.81</v>
          </cell>
          <cell r="I3779">
            <v>9.41</v>
          </cell>
        </row>
        <row r="3780">
          <cell r="A3780">
            <v>119778.42</v>
          </cell>
          <cell r="B3780" t="str">
            <v>PY</v>
          </cell>
          <cell r="C3780">
            <v>7.5</v>
          </cell>
          <cell r="D3780">
            <v>0.51</v>
          </cell>
          <cell r="E3780">
            <v>8.01</v>
          </cell>
          <cell r="F3780">
            <v>8.16</v>
          </cell>
          <cell r="G3780">
            <v>8.370000000000001</v>
          </cell>
          <cell r="H3780">
            <v>8.9700000000000006</v>
          </cell>
          <cell r="I3780">
            <v>9.57</v>
          </cell>
        </row>
        <row r="3781">
          <cell r="A3781">
            <v>119780</v>
          </cell>
          <cell r="B3781">
            <v>0</v>
          </cell>
          <cell r="C3781">
            <v>7.5</v>
          </cell>
          <cell r="D3781">
            <v>0.55000000000000004</v>
          </cell>
          <cell r="E3781">
            <v>8.0500000000000007</v>
          </cell>
          <cell r="F3781">
            <v>8.2000000000000011</v>
          </cell>
          <cell r="G3781">
            <v>8.4100000000000019</v>
          </cell>
          <cell r="H3781">
            <v>9.0100000000000016</v>
          </cell>
          <cell r="I3781">
            <v>9.6100000000000012</v>
          </cell>
        </row>
        <row r="3782">
          <cell r="A3782">
            <v>119782.71</v>
          </cell>
          <cell r="B3782" t="str">
            <v>MSE</v>
          </cell>
          <cell r="C3782">
            <v>7.5</v>
          </cell>
          <cell r="D3782">
            <v>0.6</v>
          </cell>
          <cell r="E3782">
            <v>8.1</v>
          </cell>
          <cell r="F3782">
            <v>8.25</v>
          </cell>
          <cell r="G3782">
            <v>8.4600000000000009</v>
          </cell>
          <cell r="H3782">
            <v>9.06</v>
          </cell>
          <cell r="I3782">
            <v>9.66</v>
          </cell>
        </row>
        <row r="3783">
          <cell r="A3783">
            <v>119790</v>
          </cell>
          <cell r="B3783">
            <v>0</v>
          </cell>
          <cell r="C3783">
            <v>7.5</v>
          </cell>
          <cell r="D3783">
            <v>0.6</v>
          </cell>
          <cell r="E3783">
            <v>8.1</v>
          </cell>
          <cell r="F3783">
            <v>8.25</v>
          </cell>
          <cell r="G3783">
            <v>8.4600000000000009</v>
          </cell>
          <cell r="H3783">
            <v>9.06</v>
          </cell>
          <cell r="I3783">
            <v>9.66</v>
          </cell>
        </row>
        <row r="3784">
          <cell r="A3784">
            <v>119800</v>
          </cell>
          <cell r="B3784">
            <v>0</v>
          </cell>
          <cell r="C3784">
            <v>7.5</v>
          </cell>
          <cell r="D3784">
            <v>0.6</v>
          </cell>
          <cell r="E3784">
            <v>8.1</v>
          </cell>
          <cell r="F3784">
            <v>8.25</v>
          </cell>
          <cell r="G3784">
            <v>8.4600000000000009</v>
          </cell>
          <cell r="H3784">
            <v>9.06</v>
          </cell>
          <cell r="I3784">
            <v>9.66</v>
          </cell>
        </row>
        <row r="3785">
          <cell r="A3785">
            <v>119810</v>
          </cell>
          <cell r="B3785">
            <v>0</v>
          </cell>
          <cell r="C3785">
            <v>7.5</v>
          </cell>
          <cell r="D3785">
            <v>0.6</v>
          </cell>
          <cell r="E3785">
            <v>8.1</v>
          </cell>
          <cell r="F3785">
            <v>8.25</v>
          </cell>
          <cell r="G3785">
            <v>8.4600000000000009</v>
          </cell>
          <cell r="H3785">
            <v>9.06</v>
          </cell>
          <cell r="I3785">
            <v>9.66</v>
          </cell>
        </row>
        <row r="3786">
          <cell r="A3786">
            <v>119820</v>
          </cell>
          <cell r="B3786">
            <v>0</v>
          </cell>
          <cell r="C3786">
            <v>7.5</v>
          </cell>
          <cell r="D3786">
            <v>0.6</v>
          </cell>
          <cell r="E3786">
            <v>8.1</v>
          </cell>
          <cell r="F3786">
            <v>8.25</v>
          </cell>
          <cell r="G3786">
            <v>8.4600000000000009</v>
          </cell>
          <cell r="H3786">
            <v>9.06</v>
          </cell>
          <cell r="I3786">
            <v>9.66</v>
          </cell>
        </row>
        <row r="3787">
          <cell r="A3787">
            <v>119830</v>
          </cell>
          <cell r="B3787">
            <v>0</v>
          </cell>
          <cell r="C3787">
            <v>7.5</v>
          </cell>
          <cell r="D3787">
            <v>0.6</v>
          </cell>
          <cell r="E3787">
            <v>8.1</v>
          </cell>
          <cell r="F3787">
            <v>8.25</v>
          </cell>
          <cell r="G3787">
            <v>8.4600000000000009</v>
          </cell>
          <cell r="H3787">
            <v>9.06</v>
          </cell>
          <cell r="I3787">
            <v>9.66</v>
          </cell>
        </row>
        <row r="3788">
          <cell r="A3788">
            <v>119840</v>
          </cell>
          <cell r="B3788">
            <v>0</v>
          </cell>
          <cell r="C3788">
            <v>7.5</v>
          </cell>
          <cell r="D3788">
            <v>0.6</v>
          </cell>
          <cell r="E3788">
            <v>8.1</v>
          </cell>
          <cell r="F3788">
            <v>8.25</v>
          </cell>
          <cell r="G3788">
            <v>8.4600000000000009</v>
          </cell>
          <cell r="H3788">
            <v>9.06</v>
          </cell>
          <cell r="I3788">
            <v>9.66</v>
          </cell>
        </row>
        <row r="3789">
          <cell r="A3789">
            <v>119850</v>
          </cell>
          <cell r="B3789">
            <v>0</v>
          </cell>
          <cell r="C3789">
            <v>7.5</v>
          </cell>
          <cell r="D3789">
            <v>0.6</v>
          </cell>
          <cell r="E3789">
            <v>8.1</v>
          </cell>
          <cell r="F3789">
            <v>8.25</v>
          </cell>
          <cell r="G3789">
            <v>8.4600000000000009</v>
          </cell>
          <cell r="H3789">
            <v>9.06</v>
          </cell>
          <cell r="I3789">
            <v>9.66</v>
          </cell>
        </row>
        <row r="3790">
          <cell r="A3790">
            <v>119860</v>
          </cell>
          <cell r="B3790">
            <v>0</v>
          </cell>
          <cell r="C3790">
            <v>7.5</v>
          </cell>
          <cell r="D3790">
            <v>0.6</v>
          </cell>
          <cell r="E3790">
            <v>8.1</v>
          </cell>
          <cell r="F3790">
            <v>8.25</v>
          </cell>
          <cell r="G3790">
            <v>8.4600000000000009</v>
          </cell>
          <cell r="H3790">
            <v>9.06</v>
          </cell>
          <cell r="I3790">
            <v>9.66</v>
          </cell>
        </row>
        <row r="3791">
          <cell r="A3791">
            <v>119870</v>
          </cell>
          <cell r="B3791">
            <v>0</v>
          </cell>
          <cell r="C3791">
            <v>7.5</v>
          </cell>
          <cell r="D3791">
            <v>0.6</v>
          </cell>
          <cell r="E3791">
            <v>8.1</v>
          </cell>
          <cell r="F3791">
            <v>8.25</v>
          </cell>
          <cell r="G3791">
            <v>8.4600000000000009</v>
          </cell>
          <cell r="H3791">
            <v>9.06</v>
          </cell>
          <cell r="I3791">
            <v>9.66</v>
          </cell>
        </row>
        <row r="3792">
          <cell r="A3792">
            <v>119880</v>
          </cell>
          <cell r="B3792">
            <v>0</v>
          </cell>
          <cell r="C3792">
            <v>7.5</v>
          </cell>
          <cell r="D3792">
            <v>0.6</v>
          </cell>
          <cell r="E3792">
            <v>8.1</v>
          </cell>
          <cell r="F3792">
            <v>8.25</v>
          </cell>
          <cell r="G3792">
            <v>8.4600000000000009</v>
          </cell>
          <cell r="H3792">
            <v>9.06</v>
          </cell>
          <cell r="I3792">
            <v>9.66</v>
          </cell>
        </row>
        <row r="3793">
          <cell r="A3793">
            <v>119890</v>
          </cell>
          <cell r="B3793">
            <v>0</v>
          </cell>
          <cell r="C3793">
            <v>7.5</v>
          </cell>
          <cell r="D3793">
            <v>0.6</v>
          </cell>
          <cell r="E3793">
            <v>8.1</v>
          </cell>
          <cell r="F3793">
            <v>8.25</v>
          </cell>
          <cell r="G3793">
            <v>8.4600000000000009</v>
          </cell>
          <cell r="H3793">
            <v>9.06</v>
          </cell>
          <cell r="I3793">
            <v>9.66</v>
          </cell>
        </row>
        <row r="3794">
          <cell r="A3794">
            <v>119900</v>
          </cell>
          <cell r="B3794">
            <v>0</v>
          </cell>
          <cell r="C3794">
            <v>7.5</v>
          </cell>
          <cell r="D3794">
            <v>0.6</v>
          </cell>
          <cell r="E3794">
            <v>8.1</v>
          </cell>
          <cell r="F3794">
            <v>8.25</v>
          </cell>
          <cell r="G3794">
            <v>8.4600000000000009</v>
          </cell>
          <cell r="H3794">
            <v>9.06</v>
          </cell>
          <cell r="I3794">
            <v>9.66</v>
          </cell>
        </row>
        <row r="3795">
          <cell r="A3795">
            <v>119910</v>
          </cell>
          <cell r="B3795">
            <v>0</v>
          </cell>
          <cell r="C3795">
            <v>7.5</v>
          </cell>
          <cell r="D3795">
            <v>0.6</v>
          </cell>
          <cell r="E3795">
            <v>8.1</v>
          </cell>
          <cell r="F3795">
            <v>8.25</v>
          </cell>
          <cell r="G3795">
            <v>8.4600000000000009</v>
          </cell>
          <cell r="H3795">
            <v>9.06</v>
          </cell>
          <cell r="I3795">
            <v>9.66</v>
          </cell>
        </row>
        <row r="3796">
          <cell r="A3796">
            <v>119920</v>
          </cell>
          <cell r="B3796">
            <v>0</v>
          </cell>
          <cell r="C3796">
            <v>7.5</v>
          </cell>
          <cell r="D3796">
            <v>0.6</v>
          </cell>
          <cell r="E3796">
            <v>8.1</v>
          </cell>
          <cell r="F3796">
            <v>8.25</v>
          </cell>
          <cell r="G3796">
            <v>8.4600000000000009</v>
          </cell>
          <cell r="H3796">
            <v>9.06</v>
          </cell>
          <cell r="I3796">
            <v>9.66</v>
          </cell>
        </row>
        <row r="3797">
          <cell r="A3797">
            <v>119930</v>
          </cell>
          <cell r="B3797">
            <v>0</v>
          </cell>
          <cell r="C3797">
            <v>7.5</v>
          </cell>
          <cell r="D3797">
            <v>0.6</v>
          </cell>
          <cell r="E3797">
            <v>8.1</v>
          </cell>
          <cell r="F3797">
            <v>8.25</v>
          </cell>
          <cell r="G3797">
            <v>8.4600000000000009</v>
          </cell>
          <cell r="H3797">
            <v>9.06</v>
          </cell>
          <cell r="I3797">
            <v>9.66</v>
          </cell>
        </row>
        <row r="3798">
          <cell r="A3798">
            <v>119940</v>
          </cell>
          <cell r="B3798">
            <v>0</v>
          </cell>
          <cell r="C3798">
            <v>7.5</v>
          </cell>
          <cell r="D3798">
            <v>0.6</v>
          </cell>
          <cell r="E3798">
            <v>8.1</v>
          </cell>
          <cell r="F3798">
            <v>8.25</v>
          </cell>
          <cell r="G3798">
            <v>8.4600000000000009</v>
          </cell>
          <cell r="H3798">
            <v>9.06</v>
          </cell>
          <cell r="I3798">
            <v>9.66</v>
          </cell>
        </row>
        <row r="3799">
          <cell r="A3799">
            <v>119950</v>
          </cell>
          <cell r="B3799">
            <v>0</v>
          </cell>
          <cell r="C3799">
            <v>7.5</v>
          </cell>
          <cell r="D3799">
            <v>0.6</v>
          </cell>
          <cell r="E3799">
            <v>8.1</v>
          </cell>
          <cell r="F3799">
            <v>8.25</v>
          </cell>
          <cell r="G3799">
            <v>8.4600000000000009</v>
          </cell>
          <cell r="H3799">
            <v>9.06</v>
          </cell>
          <cell r="I3799">
            <v>9.66</v>
          </cell>
        </row>
        <row r="3800">
          <cell r="A3800">
            <v>119960</v>
          </cell>
          <cell r="B3800">
            <v>0</v>
          </cell>
          <cell r="C3800">
            <v>7.5</v>
          </cell>
          <cell r="D3800">
            <v>0.6</v>
          </cell>
          <cell r="E3800">
            <v>8.1</v>
          </cell>
          <cell r="F3800">
            <v>8.25</v>
          </cell>
          <cell r="G3800">
            <v>8.4600000000000009</v>
          </cell>
          <cell r="H3800">
            <v>9.06</v>
          </cell>
          <cell r="I3800">
            <v>9.66</v>
          </cell>
        </row>
        <row r="3801">
          <cell r="A3801">
            <v>119970</v>
          </cell>
          <cell r="B3801">
            <v>0</v>
          </cell>
          <cell r="C3801">
            <v>7.5</v>
          </cell>
          <cell r="D3801">
            <v>0.6</v>
          </cell>
          <cell r="E3801">
            <v>8.1</v>
          </cell>
          <cell r="F3801">
            <v>8.25</v>
          </cell>
          <cell r="G3801">
            <v>8.4600000000000009</v>
          </cell>
          <cell r="H3801">
            <v>9.06</v>
          </cell>
          <cell r="I3801">
            <v>9.66</v>
          </cell>
        </row>
        <row r="3802">
          <cell r="A3802">
            <v>119980</v>
          </cell>
          <cell r="B3802">
            <v>0</v>
          </cell>
          <cell r="C3802">
            <v>7.5</v>
          </cell>
          <cell r="D3802">
            <v>0.6</v>
          </cell>
          <cell r="E3802">
            <v>8.1</v>
          </cell>
          <cell r="F3802">
            <v>8.25</v>
          </cell>
          <cell r="G3802">
            <v>8.4600000000000009</v>
          </cell>
          <cell r="H3802">
            <v>9.06</v>
          </cell>
          <cell r="I3802">
            <v>9.66</v>
          </cell>
        </row>
        <row r="3803">
          <cell r="A3803">
            <v>119990</v>
          </cell>
          <cell r="B3803">
            <v>0</v>
          </cell>
          <cell r="C3803">
            <v>7.5</v>
          </cell>
          <cell r="D3803">
            <v>0.6</v>
          </cell>
          <cell r="E3803">
            <v>8.1</v>
          </cell>
          <cell r="F3803">
            <v>8.25</v>
          </cell>
          <cell r="G3803">
            <v>8.4600000000000009</v>
          </cell>
          <cell r="H3803">
            <v>9.06</v>
          </cell>
          <cell r="I3803">
            <v>9.66</v>
          </cell>
        </row>
        <row r="3804">
          <cell r="A3804">
            <v>120000</v>
          </cell>
          <cell r="B3804">
            <v>0</v>
          </cell>
          <cell r="C3804">
            <v>7.5</v>
          </cell>
          <cell r="D3804">
            <v>0.6</v>
          </cell>
          <cell r="E3804">
            <v>8.1</v>
          </cell>
          <cell r="F3804">
            <v>8.25</v>
          </cell>
          <cell r="G3804">
            <v>8.4600000000000009</v>
          </cell>
          <cell r="H3804">
            <v>9.06</v>
          </cell>
          <cell r="I3804">
            <v>9.66</v>
          </cell>
        </row>
        <row r="3823">
          <cell r="A3823">
            <v>120000</v>
          </cell>
          <cell r="B3823">
            <v>0</v>
          </cell>
          <cell r="C3823">
            <v>7.5</v>
          </cell>
          <cell r="D3823">
            <v>0.6</v>
          </cell>
          <cell r="E3823">
            <v>8.1</v>
          </cell>
          <cell r="F3823">
            <v>8.25</v>
          </cell>
          <cell r="G3823">
            <v>8.4600000000000009</v>
          </cell>
          <cell r="H3823">
            <v>9.06</v>
          </cell>
          <cell r="I3823">
            <v>9.66</v>
          </cell>
        </row>
        <row r="3824">
          <cell r="A3824">
            <v>120010</v>
          </cell>
          <cell r="B3824">
            <v>0</v>
          </cell>
          <cell r="C3824">
            <v>7.5</v>
          </cell>
          <cell r="D3824">
            <v>0.6</v>
          </cell>
          <cell r="E3824">
            <v>8.1</v>
          </cell>
          <cell r="F3824">
            <v>8.25</v>
          </cell>
          <cell r="G3824">
            <v>8.4600000000000009</v>
          </cell>
          <cell r="H3824">
            <v>9.06</v>
          </cell>
          <cell r="I3824">
            <v>9.66</v>
          </cell>
        </row>
        <row r="3825">
          <cell r="A3825">
            <v>120020</v>
          </cell>
          <cell r="B3825">
            <v>0</v>
          </cell>
          <cell r="C3825">
            <v>7.5</v>
          </cell>
          <cell r="D3825">
            <v>0.6</v>
          </cell>
          <cell r="E3825">
            <v>8.1</v>
          </cell>
          <cell r="F3825">
            <v>8.25</v>
          </cell>
          <cell r="G3825">
            <v>8.4600000000000009</v>
          </cell>
          <cell r="H3825">
            <v>9.06</v>
          </cell>
          <cell r="I3825">
            <v>9.66</v>
          </cell>
        </row>
        <row r="3826">
          <cell r="A3826">
            <v>120030</v>
          </cell>
          <cell r="B3826">
            <v>0</v>
          </cell>
          <cell r="C3826">
            <v>7.5</v>
          </cell>
          <cell r="D3826">
            <v>0.6</v>
          </cell>
          <cell r="E3826">
            <v>8.1</v>
          </cell>
          <cell r="F3826">
            <v>8.25</v>
          </cell>
          <cell r="G3826">
            <v>8.4600000000000009</v>
          </cell>
          <cell r="H3826">
            <v>9.06</v>
          </cell>
          <cell r="I3826">
            <v>9.66</v>
          </cell>
        </row>
        <row r="3827">
          <cell r="A3827">
            <v>120040</v>
          </cell>
          <cell r="B3827">
            <v>0</v>
          </cell>
          <cell r="C3827">
            <v>7.5</v>
          </cell>
          <cell r="D3827">
            <v>0.6</v>
          </cell>
          <cell r="E3827">
            <v>8.1</v>
          </cell>
          <cell r="F3827">
            <v>8.25</v>
          </cell>
          <cell r="G3827">
            <v>8.4600000000000009</v>
          </cell>
          <cell r="H3827">
            <v>9.06</v>
          </cell>
          <cell r="I3827">
            <v>9.66</v>
          </cell>
        </row>
        <row r="3828">
          <cell r="A3828">
            <v>120050</v>
          </cell>
          <cell r="B3828">
            <v>0</v>
          </cell>
          <cell r="C3828">
            <v>7.5</v>
          </cell>
          <cell r="D3828">
            <v>0.6</v>
          </cell>
          <cell r="E3828">
            <v>8.1</v>
          </cell>
          <cell r="F3828">
            <v>8.25</v>
          </cell>
          <cell r="G3828">
            <v>8.4600000000000009</v>
          </cell>
          <cell r="H3828">
            <v>9.06</v>
          </cell>
          <cell r="I3828">
            <v>9.66</v>
          </cell>
        </row>
        <row r="3829">
          <cell r="A3829">
            <v>120060</v>
          </cell>
          <cell r="B3829">
            <v>0</v>
          </cell>
          <cell r="C3829">
            <v>7.5</v>
          </cell>
          <cell r="D3829">
            <v>0.6</v>
          </cell>
          <cell r="E3829">
            <v>8.1</v>
          </cell>
          <cell r="F3829">
            <v>8.25</v>
          </cell>
          <cell r="G3829">
            <v>8.4600000000000009</v>
          </cell>
          <cell r="H3829">
            <v>9.06</v>
          </cell>
          <cell r="I3829">
            <v>9.66</v>
          </cell>
        </row>
        <row r="3830">
          <cell r="A3830">
            <v>120070</v>
          </cell>
          <cell r="B3830">
            <v>0</v>
          </cell>
          <cell r="C3830">
            <v>7.5</v>
          </cell>
          <cell r="D3830">
            <v>0.6</v>
          </cell>
          <cell r="E3830">
            <v>8.1</v>
          </cell>
          <cell r="F3830">
            <v>8.25</v>
          </cell>
          <cell r="G3830">
            <v>8.4600000000000009</v>
          </cell>
          <cell r="H3830">
            <v>9.06</v>
          </cell>
          <cell r="I3830">
            <v>9.66</v>
          </cell>
        </row>
        <row r="3831">
          <cell r="A3831">
            <v>120080</v>
          </cell>
          <cell r="B3831">
            <v>0</v>
          </cell>
          <cell r="C3831">
            <v>7.5</v>
          </cell>
          <cell r="D3831">
            <v>0.6</v>
          </cell>
          <cell r="E3831">
            <v>8.1</v>
          </cell>
          <cell r="F3831">
            <v>8.25</v>
          </cell>
          <cell r="G3831">
            <v>8.4600000000000009</v>
          </cell>
          <cell r="H3831">
            <v>9.06</v>
          </cell>
          <cell r="I3831">
            <v>9.66</v>
          </cell>
        </row>
        <row r="3832">
          <cell r="A3832">
            <v>120081.33</v>
          </cell>
          <cell r="B3832" t="str">
            <v>MSE</v>
          </cell>
          <cell r="C3832">
            <v>7.5</v>
          </cell>
          <cell r="D3832">
            <v>0.6</v>
          </cell>
          <cell r="E3832">
            <v>8.1</v>
          </cell>
          <cell r="F3832">
            <v>8.25</v>
          </cell>
          <cell r="G3832">
            <v>8.4600000000000009</v>
          </cell>
          <cell r="H3832">
            <v>9.06</v>
          </cell>
          <cell r="I3832">
            <v>9.66</v>
          </cell>
        </row>
        <row r="3833">
          <cell r="A3833">
            <v>120085.65</v>
          </cell>
          <cell r="B3833" t="str">
            <v>PY</v>
          </cell>
          <cell r="C3833">
            <v>7.5</v>
          </cell>
          <cell r="D3833">
            <v>0.51</v>
          </cell>
          <cell r="E3833">
            <v>8.01</v>
          </cell>
          <cell r="F3833">
            <v>8.16</v>
          </cell>
          <cell r="G3833">
            <v>8.370000000000001</v>
          </cell>
          <cell r="H3833">
            <v>8.9700000000000006</v>
          </cell>
          <cell r="I3833">
            <v>9.57</v>
          </cell>
        </row>
        <row r="3834">
          <cell r="A3834">
            <v>120090</v>
          </cell>
          <cell r="B3834">
            <v>0</v>
          </cell>
          <cell r="C3834">
            <v>7.5</v>
          </cell>
          <cell r="D3834">
            <v>0.43</v>
          </cell>
          <cell r="E3834">
            <v>7.93</v>
          </cell>
          <cell r="F3834">
            <v>8.08</v>
          </cell>
          <cell r="G3834">
            <v>8.2900000000000009</v>
          </cell>
          <cell r="H3834">
            <v>8.89</v>
          </cell>
          <cell r="I3834">
            <v>9.49</v>
          </cell>
        </row>
        <row r="3835">
          <cell r="A3835">
            <v>120096.33</v>
          </cell>
          <cell r="B3835" t="str">
            <v>PT</v>
          </cell>
          <cell r="C3835">
            <v>7.5</v>
          </cell>
          <cell r="D3835">
            <v>0.3</v>
          </cell>
          <cell r="E3835">
            <v>7.8</v>
          </cell>
          <cell r="F3835">
            <v>7.95</v>
          </cell>
          <cell r="G3835">
            <v>8.16</v>
          </cell>
          <cell r="H3835">
            <v>8.76</v>
          </cell>
          <cell r="I3835">
            <v>9.36</v>
          </cell>
        </row>
        <row r="3836">
          <cell r="A3836">
            <v>120100</v>
          </cell>
          <cell r="B3836">
            <v>0</v>
          </cell>
          <cell r="C3836">
            <v>7.5</v>
          </cell>
          <cell r="D3836">
            <v>0.23</v>
          </cell>
          <cell r="E3836">
            <v>7.73</v>
          </cell>
          <cell r="F3836">
            <v>7.8800000000000008</v>
          </cell>
          <cell r="G3836">
            <v>8.0900000000000016</v>
          </cell>
          <cell r="H3836">
            <v>8.6900000000000013</v>
          </cell>
          <cell r="I3836">
            <v>9.2900000000000009</v>
          </cell>
        </row>
        <row r="3837">
          <cell r="A3837">
            <v>120110</v>
          </cell>
          <cell r="B3837">
            <v>0</v>
          </cell>
          <cell r="C3837">
            <v>7.5</v>
          </cell>
          <cell r="D3837">
            <v>0.03</v>
          </cell>
          <cell r="E3837">
            <v>7.53</v>
          </cell>
          <cell r="F3837">
            <v>7.6800000000000006</v>
          </cell>
          <cell r="G3837">
            <v>7.8900000000000006</v>
          </cell>
          <cell r="H3837">
            <v>8.49</v>
          </cell>
          <cell r="I3837">
            <v>9.09</v>
          </cell>
        </row>
        <row r="3838">
          <cell r="A3838">
            <v>120111.33</v>
          </cell>
          <cell r="B3838" t="str">
            <v>PX</v>
          </cell>
          <cell r="C3838">
            <v>7.5</v>
          </cell>
          <cell r="D3838">
            <v>0</v>
          </cell>
          <cell r="E3838">
            <v>7.5</v>
          </cell>
          <cell r="F3838">
            <v>7.65</v>
          </cell>
          <cell r="G3838">
            <v>7.86</v>
          </cell>
          <cell r="H3838">
            <v>8.4600000000000009</v>
          </cell>
          <cell r="I3838">
            <v>9.06</v>
          </cell>
        </row>
        <row r="3839">
          <cell r="A3839">
            <v>120120</v>
          </cell>
          <cell r="B3839">
            <v>0</v>
          </cell>
          <cell r="C3839">
            <v>7.5</v>
          </cell>
          <cell r="D3839">
            <v>0</v>
          </cell>
          <cell r="E3839">
            <v>7.5</v>
          </cell>
          <cell r="F3839">
            <v>7.65</v>
          </cell>
          <cell r="G3839">
            <v>7.86</v>
          </cell>
          <cell r="H3839">
            <v>8.4600000000000009</v>
          </cell>
          <cell r="I3839">
            <v>9.06</v>
          </cell>
        </row>
        <row r="3840">
          <cell r="A3840">
            <v>120127.52</v>
          </cell>
          <cell r="B3840">
            <v>0</v>
          </cell>
          <cell r="C3840">
            <v>7.5</v>
          </cell>
          <cell r="D3840">
            <v>0</v>
          </cell>
          <cell r="E3840">
            <v>7.5</v>
          </cell>
          <cell r="F3840">
            <v>7.65</v>
          </cell>
          <cell r="G3840">
            <v>7.86</v>
          </cell>
          <cell r="H3840">
            <v>8.4600000000000009</v>
          </cell>
          <cell r="I3840">
            <v>9.06</v>
          </cell>
        </row>
        <row r="3842">
          <cell r="A3842">
            <v>120199.58</v>
          </cell>
          <cell r="B3842">
            <v>0</v>
          </cell>
          <cell r="C3842">
            <v>7.5</v>
          </cell>
          <cell r="D3842">
            <v>0</v>
          </cell>
          <cell r="E3842">
            <v>7.5</v>
          </cell>
          <cell r="F3842">
            <v>7.65</v>
          </cell>
          <cell r="G3842">
            <v>7.86</v>
          </cell>
          <cell r="H3842">
            <v>8.4600000000000009</v>
          </cell>
          <cell r="I3842">
            <v>9.06</v>
          </cell>
        </row>
        <row r="3843">
          <cell r="A3843">
            <v>120210</v>
          </cell>
          <cell r="B3843">
            <v>0</v>
          </cell>
          <cell r="C3843">
            <v>7.5</v>
          </cell>
          <cell r="D3843">
            <v>0</v>
          </cell>
          <cell r="E3843">
            <v>7.5</v>
          </cell>
          <cell r="F3843">
            <v>7.65</v>
          </cell>
          <cell r="G3843">
            <v>7.86</v>
          </cell>
          <cell r="H3843">
            <v>8.4600000000000009</v>
          </cell>
          <cell r="I3843">
            <v>9.06</v>
          </cell>
        </row>
        <row r="3844">
          <cell r="A3844">
            <v>120220</v>
          </cell>
          <cell r="B3844">
            <v>0</v>
          </cell>
          <cell r="C3844">
            <v>7.5</v>
          </cell>
          <cell r="D3844">
            <v>0</v>
          </cell>
          <cell r="E3844">
            <v>7.5</v>
          </cell>
          <cell r="F3844">
            <v>7.65</v>
          </cell>
          <cell r="G3844">
            <v>7.86</v>
          </cell>
          <cell r="H3844">
            <v>8.4600000000000009</v>
          </cell>
          <cell r="I3844">
            <v>9.06</v>
          </cell>
        </row>
        <row r="3845">
          <cell r="A3845">
            <v>120230</v>
          </cell>
          <cell r="B3845">
            <v>0</v>
          </cell>
          <cell r="C3845">
            <v>7.5</v>
          </cell>
          <cell r="D3845">
            <v>0</v>
          </cell>
          <cell r="E3845">
            <v>7.5</v>
          </cell>
          <cell r="F3845">
            <v>7.65</v>
          </cell>
          <cell r="G3845">
            <v>7.86</v>
          </cell>
          <cell r="H3845">
            <v>8.4600000000000009</v>
          </cell>
          <cell r="I3845">
            <v>9.06</v>
          </cell>
        </row>
        <row r="3846">
          <cell r="A3846">
            <v>120240</v>
          </cell>
          <cell r="B3846">
            <v>0</v>
          </cell>
          <cell r="C3846">
            <v>7.5</v>
          </cell>
          <cell r="D3846">
            <v>0</v>
          </cell>
          <cell r="E3846">
            <v>7.5</v>
          </cell>
          <cell r="F3846">
            <v>7.65</v>
          </cell>
          <cell r="G3846">
            <v>7.86</v>
          </cell>
          <cell r="H3846">
            <v>8.4600000000000009</v>
          </cell>
          <cell r="I3846">
            <v>9.06</v>
          </cell>
        </row>
        <row r="3847">
          <cell r="A3847">
            <v>120250</v>
          </cell>
          <cell r="B3847">
            <v>0</v>
          </cell>
          <cell r="C3847">
            <v>7.5</v>
          </cell>
          <cell r="D3847">
            <v>0</v>
          </cell>
          <cell r="E3847">
            <v>7.5</v>
          </cell>
          <cell r="F3847">
            <v>7.65</v>
          </cell>
          <cell r="G3847">
            <v>7.86</v>
          </cell>
          <cell r="H3847">
            <v>8.4600000000000009</v>
          </cell>
          <cell r="I3847">
            <v>9.06</v>
          </cell>
        </row>
        <row r="3848">
          <cell r="A3848">
            <v>120260</v>
          </cell>
          <cell r="B3848">
            <v>0</v>
          </cell>
          <cell r="C3848">
            <v>7.5</v>
          </cell>
          <cell r="D3848">
            <v>0</v>
          </cell>
          <cell r="E3848">
            <v>7.5</v>
          </cell>
          <cell r="F3848">
            <v>7.65</v>
          </cell>
          <cell r="G3848">
            <v>7.86</v>
          </cell>
          <cell r="H3848">
            <v>8.4600000000000009</v>
          </cell>
          <cell r="I3848">
            <v>9.06</v>
          </cell>
        </row>
        <row r="3849">
          <cell r="A3849">
            <v>120270</v>
          </cell>
          <cell r="B3849">
            <v>0</v>
          </cell>
          <cell r="C3849">
            <v>7.5</v>
          </cell>
          <cell r="D3849">
            <v>0</v>
          </cell>
          <cell r="E3849">
            <v>7.5</v>
          </cell>
          <cell r="F3849">
            <v>7.65</v>
          </cell>
          <cell r="G3849">
            <v>7.86</v>
          </cell>
          <cell r="H3849">
            <v>8.4600000000000009</v>
          </cell>
          <cell r="I3849">
            <v>9.06</v>
          </cell>
        </row>
        <row r="3850">
          <cell r="A3850">
            <v>120280</v>
          </cell>
          <cell r="B3850">
            <v>0</v>
          </cell>
          <cell r="C3850">
            <v>7.5</v>
          </cell>
          <cell r="D3850">
            <v>0</v>
          </cell>
          <cell r="E3850">
            <v>7.5</v>
          </cell>
          <cell r="F3850">
            <v>7.65</v>
          </cell>
          <cell r="G3850">
            <v>7.86</v>
          </cell>
          <cell r="H3850">
            <v>8.4600000000000009</v>
          </cell>
          <cell r="I3850">
            <v>9.06</v>
          </cell>
        </row>
        <row r="3851">
          <cell r="A3851">
            <v>120290</v>
          </cell>
          <cell r="B3851">
            <v>0</v>
          </cell>
          <cell r="C3851">
            <v>7.5</v>
          </cell>
          <cell r="D3851">
            <v>0</v>
          </cell>
          <cell r="E3851">
            <v>7.5</v>
          </cell>
          <cell r="F3851">
            <v>7.65</v>
          </cell>
          <cell r="G3851">
            <v>7.86</v>
          </cell>
          <cell r="H3851">
            <v>8.4600000000000009</v>
          </cell>
          <cell r="I3851">
            <v>9.06</v>
          </cell>
        </row>
        <row r="3852">
          <cell r="A3852">
            <v>120295.69</v>
          </cell>
          <cell r="B3852" t="str">
            <v>BS</v>
          </cell>
          <cell r="C3852">
            <v>7.5</v>
          </cell>
          <cell r="D3852">
            <v>0</v>
          </cell>
          <cell r="E3852">
            <v>7.5</v>
          </cell>
          <cell r="F3852">
            <v>7.65</v>
          </cell>
          <cell r="G3852">
            <v>7.86</v>
          </cell>
          <cell r="H3852">
            <v>8.4600000000000009</v>
          </cell>
          <cell r="I3852">
            <v>9.06</v>
          </cell>
        </row>
        <row r="3853">
          <cell r="A3853">
            <v>120300</v>
          </cell>
          <cell r="B3853">
            <v>0</v>
          </cell>
          <cell r="C3853">
            <v>7.5</v>
          </cell>
          <cell r="D3853">
            <v>0</v>
          </cell>
          <cell r="E3853">
            <v>7.5</v>
          </cell>
          <cell r="F3853">
            <v>7.65</v>
          </cell>
          <cell r="G3853">
            <v>7.86</v>
          </cell>
          <cell r="H3853">
            <v>8.4600000000000009</v>
          </cell>
          <cell r="I3853">
            <v>9.06</v>
          </cell>
        </row>
        <row r="3854">
          <cell r="A3854">
            <v>120310</v>
          </cell>
          <cell r="B3854">
            <v>0</v>
          </cell>
          <cell r="C3854">
            <v>7.5</v>
          </cell>
          <cell r="D3854">
            <v>0</v>
          </cell>
          <cell r="E3854">
            <v>7.5</v>
          </cell>
          <cell r="F3854">
            <v>7.65</v>
          </cell>
          <cell r="G3854">
            <v>7.86</v>
          </cell>
          <cell r="H3854">
            <v>8.4600000000000009</v>
          </cell>
          <cell r="I3854">
            <v>9.06</v>
          </cell>
        </row>
        <row r="3855">
          <cell r="A3855">
            <v>120320</v>
          </cell>
          <cell r="B3855">
            <v>0</v>
          </cell>
          <cell r="C3855">
            <v>7.5</v>
          </cell>
          <cell r="D3855">
            <v>0</v>
          </cell>
          <cell r="E3855">
            <v>7.5</v>
          </cell>
          <cell r="F3855">
            <v>7.65</v>
          </cell>
          <cell r="G3855">
            <v>7.86</v>
          </cell>
          <cell r="H3855">
            <v>8.4600000000000009</v>
          </cell>
          <cell r="I3855">
            <v>9.06</v>
          </cell>
        </row>
        <row r="3856">
          <cell r="A3856">
            <v>120330</v>
          </cell>
          <cell r="B3856">
            <v>0</v>
          </cell>
          <cell r="C3856">
            <v>7.5</v>
          </cell>
          <cell r="D3856">
            <v>0.09</v>
          </cell>
          <cell r="E3856">
            <v>7.59</v>
          </cell>
          <cell r="F3856">
            <v>7.74</v>
          </cell>
          <cell r="G3856">
            <v>7.95</v>
          </cell>
          <cell r="H3856">
            <v>8.5500000000000007</v>
          </cell>
          <cell r="I3856">
            <v>9.15</v>
          </cell>
        </row>
        <row r="3857">
          <cell r="A3857">
            <v>120340</v>
          </cell>
          <cell r="B3857">
            <v>0</v>
          </cell>
          <cell r="C3857">
            <v>7.5</v>
          </cell>
          <cell r="D3857">
            <v>0.28999999999999998</v>
          </cell>
          <cell r="E3857">
            <v>7.79</v>
          </cell>
          <cell r="F3857">
            <v>7.94</v>
          </cell>
          <cell r="G3857">
            <v>8.15</v>
          </cell>
          <cell r="H3857">
            <v>8.75</v>
          </cell>
          <cell r="I3857">
            <v>9.35</v>
          </cell>
        </row>
        <row r="3858">
          <cell r="A3858">
            <v>120340.69</v>
          </cell>
          <cell r="B3858" t="str">
            <v>PC</v>
          </cell>
          <cell r="C3858">
            <v>7.5</v>
          </cell>
          <cell r="D3858">
            <v>0.3</v>
          </cell>
          <cell r="E3858">
            <v>7.8</v>
          </cell>
          <cell r="F3858">
            <v>7.95</v>
          </cell>
          <cell r="G3858">
            <v>8.16</v>
          </cell>
          <cell r="H3858">
            <v>8.76</v>
          </cell>
          <cell r="I3858">
            <v>9.36</v>
          </cell>
        </row>
        <row r="3859">
          <cell r="A3859">
            <v>120350</v>
          </cell>
          <cell r="B3859">
            <v>0</v>
          </cell>
          <cell r="C3859">
            <v>7.5</v>
          </cell>
          <cell r="D3859">
            <v>0.49</v>
          </cell>
          <cell r="E3859">
            <v>7.99</v>
          </cell>
          <cell r="F3859">
            <v>8.14</v>
          </cell>
          <cell r="G3859">
            <v>8.3500000000000014</v>
          </cell>
          <cell r="H3859">
            <v>8.9500000000000011</v>
          </cell>
          <cell r="I3859">
            <v>9.5500000000000007</v>
          </cell>
        </row>
        <row r="3860">
          <cell r="A3860">
            <v>120355.69</v>
          </cell>
          <cell r="B3860" t="str">
            <v>PY - MSE</v>
          </cell>
          <cell r="C3860">
            <v>7.5</v>
          </cell>
          <cell r="D3860">
            <v>0.6</v>
          </cell>
          <cell r="E3860">
            <v>8.1</v>
          </cell>
          <cell r="F3860">
            <v>8.25</v>
          </cell>
          <cell r="G3860">
            <v>8.4600000000000009</v>
          </cell>
          <cell r="H3860">
            <v>9.06</v>
          </cell>
          <cell r="I3860">
            <v>9.66</v>
          </cell>
        </row>
        <row r="3861">
          <cell r="A3861">
            <v>120360</v>
          </cell>
          <cell r="B3861">
            <v>0</v>
          </cell>
          <cell r="C3861">
            <v>7.5</v>
          </cell>
          <cell r="D3861">
            <v>0.6</v>
          </cell>
          <cell r="E3861">
            <v>8.1</v>
          </cell>
          <cell r="F3861">
            <v>8.25</v>
          </cell>
          <cell r="G3861">
            <v>8.4600000000000009</v>
          </cell>
          <cell r="H3861">
            <v>9.06</v>
          </cell>
          <cell r="I3861">
            <v>9.66</v>
          </cell>
        </row>
        <row r="3862">
          <cell r="A3862">
            <v>120370</v>
          </cell>
          <cell r="B3862">
            <v>0</v>
          </cell>
          <cell r="C3862">
            <v>7.5</v>
          </cell>
          <cell r="D3862">
            <v>0.6</v>
          </cell>
          <cell r="E3862">
            <v>8.1</v>
          </cell>
          <cell r="F3862">
            <v>8.25</v>
          </cell>
          <cell r="G3862">
            <v>8.4600000000000009</v>
          </cell>
          <cell r="H3862">
            <v>9.06</v>
          </cell>
          <cell r="I3862">
            <v>9.66</v>
          </cell>
        </row>
        <row r="3863">
          <cell r="A3863">
            <v>120380</v>
          </cell>
          <cell r="B3863">
            <v>0</v>
          </cell>
          <cell r="C3863">
            <v>7.5</v>
          </cell>
          <cell r="D3863">
            <v>0.6</v>
          </cell>
          <cell r="E3863">
            <v>8.1</v>
          </cell>
          <cell r="F3863">
            <v>8.25</v>
          </cell>
          <cell r="G3863">
            <v>8.4600000000000009</v>
          </cell>
          <cell r="H3863">
            <v>9.06</v>
          </cell>
          <cell r="I3863">
            <v>9.66</v>
          </cell>
        </row>
        <row r="3864">
          <cell r="A3864">
            <v>120390</v>
          </cell>
          <cell r="B3864">
            <v>0</v>
          </cell>
          <cell r="C3864">
            <v>7.5</v>
          </cell>
          <cell r="D3864">
            <v>0.6</v>
          </cell>
          <cell r="E3864">
            <v>8.1</v>
          </cell>
          <cell r="F3864">
            <v>8.25</v>
          </cell>
          <cell r="G3864">
            <v>8.4600000000000009</v>
          </cell>
          <cell r="H3864">
            <v>9.06</v>
          </cell>
          <cell r="I3864">
            <v>9.66</v>
          </cell>
        </row>
        <row r="3865">
          <cell r="A3865">
            <v>120400</v>
          </cell>
          <cell r="B3865">
            <v>0</v>
          </cell>
          <cell r="C3865">
            <v>7.5</v>
          </cell>
          <cell r="D3865">
            <v>0.6</v>
          </cell>
          <cell r="E3865">
            <v>8.1</v>
          </cell>
          <cell r="F3865">
            <v>8.25</v>
          </cell>
          <cell r="G3865">
            <v>8.4600000000000009</v>
          </cell>
          <cell r="H3865">
            <v>9.06</v>
          </cell>
          <cell r="I3865">
            <v>9.66</v>
          </cell>
        </row>
        <row r="3866">
          <cell r="A3866">
            <v>120410</v>
          </cell>
          <cell r="B3866">
            <v>0</v>
          </cell>
          <cell r="C3866">
            <v>7.5</v>
          </cell>
          <cell r="D3866">
            <v>0.6</v>
          </cell>
          <cell r="E3866">
            <v>8.1</v>
          </cell>
          <cell r="F3866">
            <v>8.25</v>
          </cell>
          <cell r="G3866">
            <v>8.4600000000000009</v>
          </cell>
          <cell r="H3866">
            <v>9.06</v>
          </cell>
          <cell r="I3866">
            <v>9.66</v>
          </cell>
        </row>
        <row r="3867">
          <cell r="A3867">
            <v>120420</v>
          </cell>
          <cell r="B3867">
            <v>0</v>
          </cell>
          <cell r="C3867">
            <v>7.5</v>
          </cell>
          <cell r="D3867">
            <v>0.6</v>
          </cell>
          <cell r="E3867">
            <v>8.1</v>
          </cell>
          <cell r="F3867">
            <v>8.25</v>
          </cell>
          <cell r="G3867">
            <v>8.4600000000000009</v>
          </cell>
          <cell r="H3867">
            <v>9.06</v>
          </cell>
          <cell r="I3867">
            <v>9.66</v>
          </cell>
        </row>
        <row r="3868">
          <cell r="A3868">
            <v>120430</v>
          </cell>
          <cell r="B3868">
            <v>0</v>
          </cell>
          <cell r="C3868">
            <v>7.5</v>
          </cell>
          <cell r="D3868">
            <v>0.6</v>
          </cell>
          <cell r="E3868">
            <v>8.1</v>
          </cell>
          <cell r="F3868">
            <v>8.25</v>
          </cell>
          <cell r="G3868">
            <v>8.4600000000000009</v>
          </cell>
          <cell r="H3868">
            <v>9.06</v>
          </cell>
          <cell r="I3868">
            <v>9.66</v>
          </cell>
        </row>
        <row r="3869">
          <cell r="A3869">
            <v>120440</v>
          </cell>
          <cell r="B3869">
            <v>0</v>
          </cell>
          <cell r="C3869">
            <v>7.5</v>
          </cell>
          <cell r="D3869">
            <v>0.6</v>
          </cell>
          <cell r="E3869">
            <v>8.1</v>
          </cell>
          <cell r="F3869">
            <v>8.25</v>
          </cell>
          <cell r="G3869">
            <v>8.4600000000000009</v>
          </cell>
          <cell r="H3869">
            <v>9.06</v>
          </cell>
          <cell r="I3869">
            <v>9.66</v>
          </cell>
        </row>
        <row r="3870">
          <cell r="A3870">
            <v>120450</v>
          </cell>
          <cell r="B3870">
            <v>0</v>
          </cell>
          <cell r="C3870">
            <v>7.5</v>
          </cell>
          <cell r="D3870">
            <v>0.6</v>
          </cell>
          <cell r="E3870">
            <v>8.1</v>
          </cell>
          <cell r="F3870">
            <v>8.25</v>
          </cell>
          <cell r="G3870">
            <v>8.4600000000000009</v>
          </cell>
          <cell r="H3870">
            <v>9.06</v>
          </cell>
          <cell r="I3870">
            <v>9.66</v>
          </cell>
        </row>
        <row r="3871">
          <cell r="A3871">
            <v>120460</v>
          </cell>
          <cell r="B3871">
            <v>0</v>
          </cell>
          <cell r="C3871">
            <v>7.5</v>
          </cell>
          <cell r="D3871">
            <v>0.6</v>
          </cell>
          <cell r="E3871">
            <v>8.1</v>
          </cell>
          <cell r="F3871">
            <v>8.25</v>
          </cell>
          <cell r="G3871">
            <v>8.4600000000000009</v>
          </cell>
          <cell r="H3871">
            <v>9.06</v>
          </cell>
          <cell r="I3871">
            <v>9.66</v>
          </cell>
        </row>
        <row r="3872">
          <cell r="A3872">
            <v>120470</v>
          </cell>
          <cell r="B3872">
            <v>0</v>
          </cell>
          <cell r="C3872">
            <v>7.5</v>
          </cell>
          <cell r="D3872">
            <v>0.6</v>
          </cell>
          <cell r="E3872">
            <v>8.1</v>
          </cell>
          <cell r="F3872">
            <v>8.25</v>
          </cell>
          <cell r="G3872">
            <v>8.4600000000000009</v>
          </cell>
          <cell r="H3872">
            <v>9.06</v>
          </cell>
          <cell r="I3872">
            <v>9.66</v>
          </cell>
        </row>
        <row r="3873">
          <cell r="A3873">
            <v>120480</v>
          </cell>
          <cell r="B3873">
            <v>0</v>
          </cell>
          <cell r="C3873">
            <v>7.5</v>
          </cell>
          <cell r="D3873">
            <v>0.6</v>
          </cell>
          <cell r="E3873">
            <v>8.1</v>
          </cell>
          <cell r="F3873">
            <v>8.25</v>
          </cell>
          <cell r="G3873">
            <v>8.4600000000000009</v>
          </cell>
          <cell r="H3873">
            <v>9.06</v>
          </cell>
          <cell r="I3873">
            <v>9.66</v>
          </cell>
        </row>
        <row r="3874">
          <cell r="A3874">
            <v>120490</v>
          </cell>
          <cell r="B3874">
            <v>0</v>
          </cell>
          <cell r="C3874">
            <v>7.5</v>
          </cell>
          <cell r="D3874">
            <v>0.6</v>
          </cell>
          <cell r="E3874">
            <v>8.1</v>
          </cell>
          <cell r="F3874">
            <v>8.25</v>
          </cell>
          <cell r="G3874">
            <v>8.4600000000000009</v>
          </cell>
          <cell r="H3874">
            <v>9.06</v>
          </cell>
          <cell r="I3874">
            <v>9.66</v>
          </cell>
        </row>
        <row r="3875">
          <cell r="A3875">
            <v>120500</v>
          </cell>
          <cell r="B3875">
            <v>0</v>
          </cell>
          <cell r="C3875">
            <v>7.5</v>
          </cell>
          <cell r="D3875">
            <v>0.6</v>
          </cell>
          <cell r="E3875">
            <v>8.1</v>
          </cell>
          <cell r="F3875">
            <v>8.25</v>
          </cell>
          <cell r="G3875">
            <v>8.4600000000000009</v>
          </cell>
          <cell r="H3875">
            <v>9.06</v>
          </cell>
          <cell r="I3875">
            <v>9.66</v>
          </cell>
        </row>
        <row r="3876">
          <cell r="A3876">
            <v>120510</v>
          </cell>
          <cell r="B3876">
            <v>0</v>
          </cell>
          <cell r="C3876">
            <v>7.5</v>
          </cell>
          <cell r="D3876">
            <v>0.6</v>
          </cell>
          <cell r="E3876">
            <v>8.1</v>
          </cell>
          <cell r="F3876">
            <v>8.25</v>
          </cell>
          <cell r="G3876">
            <v>8.4600000000000009</v>
          </cell>
          <cell r="H3876">
            <v>9.06</v>
          </cell>
          <cell r="I3876">
            <v>9.66</v>
          </cell>
        </row>
        <row r="3877">
          <cell r="A3877">
            <v>120520</v>
          </cell>
          <cell r="B3877">
            <v>0</v>
          </cell>
          <cell r="C3877">
            <v>7.5</v>
          </cell>
          <cell r="D3877">
            <v>0.6</v>
          </cell>
          <cell r="E3877">
            <v>8.1</v>
          </cell>
          <cell r="F3877">
            <v>8.25</v>
          </cell>
          <cell r="G3877">
            <v>8.4600000000000009</v>
          </cell>
          <cell r="H3877">
            <v>9.06</v>
          </cell>
          <cell r="I3877">
            <v>9.66</v>
          </cell>
        </row>
        <row r="3878">
          <cell r="A3878">
            <v>120530</v>
          </cell>
          <cell r="B3878">
            <v>0</v>
          </cell>
          <cell r="C3878">
            <v>7.5</v>
          </cell>
          <cell r="D3878">
            <v>0.6</v>
          </cell>
          <cell r="E3878">
            <v>8.1</v>
          </cell>
          <cell r="F3878">
            <v>8.25</v>
          </cell>
          <cell r="G3878">
            <v>8.4600000000000009</v>
          </cell>
          <cell r="H3878">
            <v>9.06</v>
          </cell>
          <cell r="I3878">
            <v>9.66</v>
          </cell>
        </row>
        <row r="3879">
          <cell r="A3879">
            <v>120535.72</v>
          </cell>
          <cell r="B3879" t="str">
            <v>PY - MSE</v>
          </cell>
          <cell r="C3879">
            <v>7.5</v>
          </cell>
          <cell r="D3879">
            <v>0.6</v>
          </cell>
          <cell r="E3879">
            <v>8.1</v>
          </cell>
          <cell r="F3879">
            <v>8.25</v>
          </cell>
          <cell r="G3879">
            <v>8.4600000000000009</v>
          </cell>
          <cell r="H3879">
            <v>9.06</v>
          </cell>
          <cell r="I3879">
            <v>9.66</v>
          </cell>
        </row>
        <row r="3880">
          <cell r="A3880">
            <v>120540</v>
          </cell>
          <cell r="B3880">
            <v>0</v>
          </cell>
          <cell r="C3880">
            <v>7.5</v>
          </cell>
          <cell r="D3880">
            <v>0.51</v>
          </cell>
          <cell r="E3880">
            <v>8.01</v>
          </cell>
          <cell r="F3880">
            <v>8.16</v>
          </cell>
          <cell r="G3880">
            <v>8.370000000000001</v>
          </cell>
          <cell r="H3880">
            <v>8.9700000000000006</v>
          </cell>
          <cell r="I3880">
            <v>9.57</v>
          </cell>
        </row>
        <row r="3881">
          <cell r="A3881">
            <v>120550</v>
          </cell>
          <cell r="B3881">
            <v>0</v>
          </cell>
          <cell r="C3881">
            <v>7.5</v>
          </cell>
          <cell r="D3881">
            <v>0.31</v>
          </cell>
          <cell r="E3881">
            <v>7.81</v>
          </cell>
          <cell r="F3881">
            <v>7.96</v>
          </cell>
          <cell r="G3881">
            <v>8.17</v>
          </cell>
          <cell r="H3881">
            <v>8.77</v>
          </cell>
          <cell r="I3881">
            <v>9.3699999999999992</v>
          </cell>
        </row>
        <row r="3882">
          <cell r="A3882">
            <v>120550.72</v>
          </cell>
          <cell r="B3882" t="str">
            <v>PT</v>
          </cell>
          <cell r="C3882">
            <v>7.5</v>
          </cell>
          <cell r="D3882">
            <v>0.3</v>
          </cell>
          <cell r="E3882">
            <v>7.8</v>
          </cell>
          <cell r="F3882">
            <v>7.95</v>
          </cell>
          <cell r="G3882">
            <v>8.16</v>
          </cell>
          <cell r="H3882">
            <v>8.76</v>
          </cell>
          <cell r="I3882">
            <v>9.36</v>
          </cell>
        </row>
        <row r="3883">
          <cell r="A3883">
            <v>120560</v>
          </cell>
          <cell r="B3883">
            <v>0</v>
          </cell>
          <cell r="C3883">
            <v>7.5</v>
          </cell>
          <cell r="D3883">
            <v>0.11</v>
          </cell>
          <cell r="E3883">
            <v>7.61</v>
          </cell>
          <cell r="F3883">
            <v>7.7600000000000007</v>
          </cell>
          <cell r="G3883">
            <v>7.9700000000000006</v>
          </cell>
          <cell r="H3883">
            <v>8.57</v>
          </cell>
          <cell r="I3883">
            <v>9.17</v>
          </cell>
        </row>
        <row r="3884">
          <cell r="A3884">
            <v>120565.72</v>
          </cell>
          <cell r="B3884" t="str">
            <v>PX</v>
          </cell>
          <cell r="C3884">
            <v>7.5</v>
          </cell>
          <cell r="D3884">
            <v>0</v>
          </cell>
          <cell r="E3884">
            <v>7.5</v>
          </cell>
          <cell r="F3884">
            <v>7.65</v>
          </cell>
          <cell r="G3884">
            <v>7.86</v>
          </cell>
          <cell r="H3884">
            <v>8.4600000000000009</v>
          </cell>
          <cell r="I3884">
            <v>9.06</v>
          </cell>
        </row>
        <row r="3885">
          <cell r="A3885">
            <v>120570</v>
          </cell>
          <cell r="B3885">
            <v>0</v>
          </cell>
          <cell r="C3885">
            <v>7.5</v>
          </cell>
          <cell r="D3885">
            <v>0</v>
          </cell>
          <cell r="E3885">
            <v>7.5</v>
          </cell>
          <cell r="F3885">
            <v>7.65</v>
          </cell>
          <cell r="G3885">
            <v>7.86</v>
          </cell>
          <cell r="H3885">
            <v>8.4600000000000009</v>
          </cell>
          <cell r="I3885">
            <v>9.06</v>
          </cell>
        </row>
        <row r="3886">
          <cell r="A3886">
            <v>120580</v>
          </cell>
          <cell r="B3886">
            <v>0</v>
          </cell>
          <cell r="C3886">
            <v>7.5</v>
          </cell>
          <cell r="D3886">
            <v>0</v>
          </cell>
          <cell r="E3886">
            <v>7.5</v>
          </cell>
          <cell r="F3886">
            <v>7.65</v>
          </cell>
          <cell r="G3886">
            <v>7.86</v>
          </cell>
          <cell r="H3886">
            <v>8.4600000000000009</v>
          </cell>
          <cell r="I3886">
            <v>9.06</v>
          </cell>
        </row>
        <row r="3887">
          <cell r="A3887">
            <v>120590</v>
          </cell>
          <cell r="B3887">
            <v>0</v>
          </cell>
          <cell r="C3887">
            <v>7.5</v>
          </cell>
          <cell r="D3887">
            <v>0</v>
          </cell>
          <cell r="E3887">
            <v>7.5</v>
          </cell>
          <cell r="F3887">
            <v>7.65</v>
          </cell>
          <cell r="G3887">
            <v>7.86</v>
          </cell>
          <cell r="H3887">
            <v>8.4600000000000009</v>
          </cell>
          <cell r="I3887">
            <v>9.06</v>
          </cell>
        </row>
        <row r="3888">
          <cell r="A3888">
            <v>120595.72</v>
          </cell>
          <cell r="B3888" t="str">
            <v>BS</v>
          </cell>
          <cell r="C3888">
            <v>7.5</v>
          </cell>
          <cell r="D3888">
            <v>0</v>
          </cell>
          <cell r="E3888">
            <v>7.5</v>
          </cell>
          <cell r="F3888">
            <v>7.65</v>
          </cell>
          <cell r="G3888">
            <v>7.86</v>
          </cell>
          <cell r="H3888">
            <v>8.4600000000000009</v>
          </cell>
          <cell r="I3888">
            <v>9.06</v>
          </cell>
        </row>
        <row r="3889">
          <cell r="A3889">
            <v>120600</v>
          </cell>
          <cell r="B3889">
            <v>0</v>
          </cell>
          <cell r="C3889">
            <v>7.5</v>
          </cell>
          <cell r="D3889">
            <v>0</v>
          </cell>
          <cell r="E3889">
            <v>7.5</v>
          </cell>
          <cell r="F3889">
            <v>7.65</v>
          </cell>
          <cell r="G3889">
            <v>7.86</v>
          </cell>
          <cell r="H3889">
            <v>8.4600000000000009</v>
          </cell>
          <cell r="I3889">
            <v>9.06</v>
          </cell>
        </row>
        <row r="3890">
          <cell r="A3890">
            <v>120610</v>
          </cell>
          <cell r="B3890">
            <v>0</v>
          </cell>
          <cell r="C3890">
            <v>7.5</v>
          </cell>
          <cell r="D3890">
            <v>0</v>
          </cell>
          <cell r="E3890">
            <v>7.5</v>
          </cell>
          <cell r="F3890">
            <v>7.65</v>
          </cell>
          <cell r="G3890">
            <v>7.86</v>
          </cell>
          <cell r="H3890">
            <v>8.4600000000000009</v>
          </cell>
          <cell r="I3890">
            <v>9.06</v>
          </cell>
        </row>
        <row r="3891">
          <cell r="A3891">
            <v>120620</v>
          </cell>
          <cell r="B3891">
            <v>0</v>
          </cell>
          <cell r="C3891">
            <v>7.5</v>
          </cell>
          <cell r="D3891">
            <v>0</v>
          </cell>
          <cell r="E3891">
            <v>7.5</v>
          </cell>
          <cell r="F3891">
            <v>7.65</v>
          </cell>
          <cell r="G3891">
            <v>7.86</v>
          </cell>
          <cell r="H3891">
            <v>8.4600000000000009</v>
          </cell>
          <cell r="I3891">
            <v>9.06</v>
          </cell>
        </row>
        <row r="3892">
          <cell r="A3892">
            <v>120630</v>
          </cell>
          <cell r="B3892">
            <v>0</v>
          </cell>
          <cell r="C3892">
            <v>7.5</v>
          </cell>
          <cell r="D3892">
            <v>0</v>
          </cell>
          <cell r="E3892">
            <v>7.5</v>
          </cell>
          <cell r="F3892">
            <v>7.65</v>
          </cell>
          <cell r="G3892">
            <v>7.86</v>
          </cell>
          <cell r="H3892">
            <v>8.4600000000000009</v>
          </cell>
          <cell r="I3892">
            <v>9.06</v>
          </cell>
        </row>
        <row r="3893">
          <cell r="A3893">
            <v>120640</v>
          </cell>
          <cell r="B3893">
            <v>0</v>
          </cell>
          <cell r="C3893">
            <v>7.5</v>
          </cell>
          <cell r="D3893">
            <v>0</v>
          </cell>
          <cell r="E3893">
            <v>7.5</v>
          </cell>
          <cell r="F3893">
            <v>7.65</v>
          </cell>
          <cell r="G3893">
            <v>7.86</v>
          </cell>
          <cell r="H3893">
            <v>8.4600000000000009</v>
          </cell>
          <cell r="I3893">
            <v>9.06</v>
          </cell>
        </row>
        <row r="3894">
          <cell r="A3894">
            <v>120650</v>
          </cell>
          <cell r="B3894">
            <v>0</v>
          </cell>
          <cell r="C3894">
            <v>7.5</v>
          </cell>
          <cell r="D3894">
            <v>0</v>
          </cell>
          <cell r="E3894">
            <v>7.5</v>
          </cell>
          <cell r="F3894">
            <v>7.65</v>
          </cell>
          <cell r="G3894">
            <v>7.86</v>
          </cell>
          <cell r="H3894">
            <v>8.4600000000000009</v>
          </cell>
          <cell r="I3894">
            <v>9.06</v>
          </cell>
        </row>
        <row r="3895">
          <cell r="A3895">
            <v>120660</v>
          </cell>
          <cell r="B3895">
            <v>0</v>
          </cell>
          <cell r="C3895">
            <v>7.5</v>
          </cell>
          <cell r="D3895">
            <v>0</v>
          </cell>
          <cell r="E3895">
            <v>7.5</v>
          </cell>
          <cell r="F3895">
            <v>7.65</v>
          </cell>
          <cell r="G3895">
            <v>7.86</v>
          </cell>
          <cell r="H3895">
            <v>8.4600000000000009</v>
          </cell>
          <cell r="I3895">
            <v>9.06</v>
          </cell>
        </row>
        <row r="3896">
          <cell r="A3896">
            <v>120670</v>
          </cell>
          <cell r="B3896">
            <v>0</v>
          </cell>
          <cell r="C3896">
            <v>7.5</v>
          </cell>
          <cell r="D3896">
            <v>0</v>
          </cell>
          <cell r="E3896">
            <v>7.5</v>
          </cell>
          <cell r="F3896">
            <v>7.65</v>
          </cell>
          <cell r="G3896">
            <v>7.86</v>
          </cell>
          <cell r="H3896">
            <v>8.4600000000000009</v>
          </cell>
          <cell r="I3896">
            <v>9.06</v>
          </cell>
        </row>
        <row r="3897">
          <cell r="A3897">
            <v>120680</v>
          </cell>
          <cell r="B3897">
            <v>0</v>
          </cell>
          <cell r="C3897">
            <v>7.5</v>
          </cell>
          <cell r="D3897">
            <v>0</v>
          </cell>
          <cell r="E3897">
            <v>7.5</v>
          </cell>
          <cell r="F3897">
            <v>7.65</v>
          </cell>
          <cell r="G3897">
            <v>7.86</v>
          </cell>
          <cell r="H3897">
            <v>8.4600000000000009</v>
          </cell>
          <cell r="I3897">
            <v>9.06</v>
          </cell>
        </row>
        <row r="3898">
          <cell r="A3898">
            <v>120690</v>
          </cell>
          <cell r="B3898">
            <v>0</v>
          </cell>
          <cell r="C3898">
            <v>7.5</v>
          </cell>
          <cell r="D3898">
            <v>0</v>
          </cell>
          <cell r="E3898">
            <v>7.5</v>
          </cell>
          <cell r="F3898">
            <v>7.65</v>
          </cell>
          <cell r="G3898">
            <v>7.86</v>
          </cell>
          <cell r="H3898">
            <v>8.4600000000000009</v>
          </cell>
          <cell r="I3898">
            <v>9.06</v>
          </cell>
        </row>
        <row r="3899">
          <cell r="A3899">
            <v>120700</v>
          </cell>
          <cell r="B3899">
            <v>0</v>
          </cell>
          <cell r="C3899">
            <v>7.5</v>
          </cell>
          <cell r="D3899">
            <v>0</v>
          </cell>
          <cell r="E3899">
            <v>7.5</v>
          </cell>
          <cell r="F3899">
            <v>7.65</v>
          </cell>
          <cell r="G3899">
            <v>7.86</v>
          </cell>
          <cell r="H3899">
            <v>8.4600000000000009</v>
          </cell>
          <cell r="I3899">
            <v>9.06</v>
          </cell>
        </row>
        <row r="3900">
          <cell r="A3900">
            <v>120710</v>
          </cell>
          <cell r="B3900">
            <v>0</v>
          </cell>
          <cell r="C3900">
            <v>7.5</v>
          </cell>
          <cell r="D3900">
            <v>0</v>
          </cell>
          <cell r="E3900">
            <v>7.5</v>
          </cell>
          <cell r="F3900">
            <v>7.65</v>
          </cell>
          <cell r="G3900">
            <v>7.86</v>
          </cell>
          <cell r="H3900">
            <v>8.4600000000000009</v>
          </cell>
          <cell r="I3900">
            <v>9.06</v>
          </cell>
        </row>
        <row r="3901">
          <cell r="A3901">
            <v>120720</v>
          </cell>
          <cell r="B3901">
            <v>0</v>
          </cell>
          <cell r="C3901">
            <v>7.5</v>
          </cell>
          <cell r="D3901">
            <v>0</v>
          </cell>
          <cell r="E3901">
            <v>7.5</v>
          </cell>
          <cell r="F3901">
            <v>7.65</v>
          </cell>
          <cell r="G3901">
            <v>7.86</v>
          </cell>
          <cell r="H3901">
            <v>8.4600000000000009</v>
          </cell>
          <cell r="I3901">
            <v>9.06</v>
          </cell>
        </row>
        <row r="3902">
          <cell r="A3902">
            <v>120730</v>
          </cell>
          <cell r="B3902">
            <v>0</v>
          </cell>
          <cell r="C3902">
            <v>7.5</v>
          </cell>
          <cell r="D3902">
            <v>0</v>
          </cell>
          <cell r="E3902">
            <v>7.5</v>
          </cell>
          <cell r="F3902">
            <v>7.65</v>
          </cell>
          <cell r="G3902">
            <v>7.86</v>
          </cell>
          <cell r="H3902">
            <v>8.4600000000000009</v>
          </cell>
          <cell r="I3902">
            <v>9.06</v>
          </cell>
        </row>
        <row r="3903">
          <cell r="A3903">
            <v>120740</v>
          </cell>
          <cell r="B3903">
            <v>0</v>
          </cell>
          <cell r="C3903">
            <v>7.5</v>
          </cell>
          <cell r="D3903">
            <v>0</v>
          </cell>
          <cell r="E3903">
            <v>7.5</v>
          </cell>
          <cell r="F3903">
            <v>7.65</v>
          </cell>
          <cell r="G3903">
            <v>7.86</v>
          </cell>
          <cell r="H3903">
            <v>8.4600000000000009</v>
          </cell>
          <cell r="I3903">
            <v>9.06</v>
          </cell>
        </row>
        <row r="3904">
          <cell r="A3904">
            <v>120750</v>
          </cell>
          <cell r="B3904">
            <v>0</v>
          </cell>
          <cell r="C3904">
            <v>7.5</v>
          </cell>
          <cell r="D3904">
            <v>0</v>
          </cell>
          <cell r="E3904">
            <v>7.5</v>
          </cell>
          <cell r="F3904">
            <v>7.65</v>
          </cell>
          <cell r="G3904">
            <v>7.86</v>
          </cell>
          <cell r="H3904">
            <v>8.4600000000000009</v>
          </cell>
          <cell r="I3904">
            <v>9.06</v>
          </cell>
        </row>
        <row r="3905">
          <cell r="A3905">
            <v>120760</v>
          </cell>
          <cell r="B3905">
            <v>0</v>
          </cell>
          <cell r="C3905">
            <v>7.5</v>
          </cell>
          <cell r="D3905">
            <v>0</v>
          </cell>
          <cell r="E3905">
            <v>7.5</v>
          </cell>
          <cell r="F3905">
            <v>7.65</v>
          </cell>
          <cell r="G3905">
            <v>7.86</v>
          </cell>
          <cell r="H3905">
            <v>8.4600000000000009</v>
          </cell>
          <cell r="I3905">
            <v>9.06</v>
          </cell>
        </row>
        <row r="3906">
          <cell r="A3906">
            <v>120770</v>
          </cell>
          <cell r="B3906">
            <v>0</v>
          </cell>
          <cell r="C3906">
            <v>7.5</v>
          </cell>
          <cell r="D3906">
            <v>0</v>
          </cell>
          <cell r="E3906">
            <v>7.5</v>
          </cell>
          <cell r="F3906">
            <v>7.65</v>
          </cell>
          <cell r="G3906">
            <v>7.86</v>
          </cell>
          <cell r="H3906">
            <v>8.4600000000000009</v>
          </cell>
          <cell r="I3906">
            <v>9.06</v>
          </cell>
        </row>
        <row r="3907">
          <cell r="A3907">
            <v>120780</v>
          </cell>
          <cell r="B3907">
            <v>0</v>
          </cell>
          <cell r="C3907">
            <v>7.5</v>
          </cell>
          <cell r="D3907">
            <v>0</v>
          </cell>
          <cell r="E3907">
            <v>7.5</v>
          </cell>
          <cell r="F3907">
            <v>7.65</v>
          </cell>
          <cell r="G3907">
            <v>7.86</v>
          </cell>
          <cell r="H3907">
            <v>8.4600000000000009</v>
          </cell>
          <cell r="I3907">
            <v>9.06</v>
          </cell>
        </row>
        <row r="3908">
          <cell r="A3908">
            <v>120790</v>
          </cell>
          <cell r="B3908">
            <v>0</v>
          </cell>
          <cell r="C3908">
            <v>7.5</v>
          </cell>
          <cell r="D3908">
            <v>0</v>
          </cell>
          <cell r="E3908">
            <v>7.5</v>
          </cell>
          <cell r="F3908">
            <v>7.65</v>
          </cell>
          <cell r="G3908">
            <v>7.86</v>
          </cell>
          <cell r="H3908">
            <v>8.4600000000000009</v>
          </cell>
          <cell r="I3908">
            <v>9.06</v>
          </cell>
        </row>
        <row r="3909">
          <cell r="A3909">
            <v>120800</v>
          </cell>
          <cell r="B3909">
            <v>0</v>
          </cell>
          <cell r="C3909">
            <v>7.5</v>
          </cell>
          <cell r="D3909">
            <v>0</v>
          </cell>
          <cell r="E3909">
            <v>7.5</v>
          </cell>
          <cell r="F3909">
            <v>7.65</v>
          </cell>
          <cell r="G3909">
            <v>7.86</v>
          </cell>
          <cell r="H3909">
            <v>8.4600000000000009</v>
          </cell>
          <cell r="I3909">
            <v>9.06</v>
          </cell>
        </row>
        <row r="3910">
          <cell r="A3910">
            <v>120810</v>
          </cell>
          <cell r="B3910">
            <v>0</v>
          </cell>
          <cell r="C3910">
            <v>7.5</v>
          </cell>
          <cell r="D3910">
            <v>0</v>
          </cell>
          <cell r="E3910">
            <v>7.5</v>
          </cell>
          <cell r="F3910">
            <v>7.65</v>
          </cell>
          <cell r="G3910">
            <v>7.86</v>
          </cell>
          <cell r="H3910">
            <v>8.4600000000000009</v>
          </cell>
          <cell r="I3910">
            <v>9.06</v>
          </cell>
        </row>
        <row r="3911">
          <cell r="A3911">
            <v>120820</v>
          </cell>
          <cell r="B3911">
            <v>0</v>
          </cell>
          <cell r="C3911">
            <v>7.5</v>
          </cell>
          <cell r="D3911">
            <v>0</v>
          </cell>
          <cell r="E3911">
            <v>7.5</v>
          </cell>
          <cell r="F3911">
            <v>7.65</v>
          </cell>
          <cell r="G3911">
            <v>7.86</v>
          </cell>
          <cell r="H3911">
            <v>8.4600000000000009</v>
          </cell>
          <cell r="I3911">
            <v>9.06</v>
          </cell>
        </row>
        <row r="3912">
          <cell r="A3912">
            <v>120830</v>
          </cell>
          <cell r="B3912">
            <v>0</v>
          </cell>
          <cell r="C3912">
            <v>7.5</v>
          </cell>
          <cell r="D3912">
            <v>0</v>
          </cell>
          <cell r="E3912">
            <v>7.5</v>
          </cell>
          <cell r="F3912">
            <v>7.65</v>
          </cell>
          <cell r="G3912">
            <v>7.86</v>
          </cell>
          <cell r="H3912">
            <v>8.4600000000000009</v>
          </cell>
          <cell r="I3912">
            <v>9.06</v>
          </cell>
        </row>
        <row r="3913">
          <cell r="A3913">
            <v>120840</v>
          </cell>
          <cell r="B3913">
            <v>0</v>
          </cell>
          <cell r="C3913">
            <v>7.5</v>
          </cell>
          <cell r="D3913">
            <v>0</v>
          </cell>
          <cell r="E3913">
            <v>7.5</v>
          </cell>
          <cell r="F3913">
            <v>7.65</v>
          </cell>
          <cell r="G3913">
            <v>7.86</v>
          </cell>
          <cell r="H3913">
            <v>8.4600000000000009</v>
          </cell>
          <cell r="I3913">
            <v>9.06</v>
          </cell>
        </row>
        <row r="3914">
          <cell r="A3914">
            <v>120850</v>
          </cell>
          <cell r="B3914">
            <v>0</v>
          </cell>
          <cell r="C3914">
            <v>7.5</v>
          </cell>
          <cell r="D3914">
            <v>0</v>
          </cell>
          <cell r="E3914">
            <v>7.5</v>
          </cell>
          <cell r="F3914">
            <v>7.65</v>
          </cell>
          <cell r="G3914">
            <v>7.86</v>
          </cell>
          <cell r="H3914">
            <v>8.4600000000000009</v>
          </cell>
          <cell r="I3914">
            <v>9.06</v>
          </cell>
        </row>
        <row r="3915">
          <cell r="A3915">
            <v>120860</v>
          </cell>
          <cell r="B3915">
            <v>0</v>
          </cell>
          <cell r="C3915">
            <v>7.5</v>
          </cell>
          <cell r="D3915">
            <v>0</v>
          </cell>
          <cell r="E3915">
            <v>7.5</v>
          </cell>
          <cell r="F3915">
            <v>7.65</v>
          </cell>
          <cell r="G3915">
            <v>7.86</v>
          </cell>
          <cell r="H3915">
            <v>8.4600000000000009</v>
          </cell>
          <cell r="I3915">
            <v>9.06</v>
          </cell>
        </row>
        <row r="3916">
          <cell r="A3916">
            <v>120870</v>
          </cell>
          <cell r="B3916">
            <v>0</v>
          </cell>
          <cell r="C3916">
            <v>7.5</v>
          </cell>
          <cell r="D3916">
            <v>0</v>
          </cell>
          <cell r="E3916">
            <v>7.5</v>
          </cell>
          <cell r="F3916">
            <v>7.65</v>
          </cell>
          <cell r="G3916">
            <v>7.86</v>
          </cell>
          <cell r="H3916">
            <v>8.4600000000000009</v>
          </cell>
          <cell r="I3916">
            <v>9.06</v>
          </cell>
        </row>
        <row r="3917">
          <cell r="A3917">
            <v>120880</v>
          </cell>
          <cell r="B3917">
            <v>0</v>
          </cell>
          <cell r="C3917">
            <v>7.5</v>
          </cell>
          <cell r="D3917">
            <v>0</v>
          </cell>
          <cell r="E3917">
            <v>7.5</v>
          </cell>
          <cell r="F3917">
            <v>7.65</v>
          </cell>
          <cell r="G3917">
            <v>7.86</v>
          </cell>
          <cell r="H3917">
            <v>8.4600000000000009</v>
          </cell>
          <cell r="I3917">
            <v>9.06</v>
          </cell>
        </row>
        <row r="3918">
          <cell r="A3918">
            <v>120890</v>
          </cell>
          <cell r="B3918">
            <v>0</v>
          </cell>
          <cell r="C3918">
            <v>7.5</v>
          </cell>
          <cell r="D3918">
            <v>0</v>
          </cell>
          <cell r="E3918">
            <v>7.5</v>
          </cell>
          <cell r="F3918">
            <v>7.65</v>
          </cell>
          <cell r="G3918">
            <v>7.86</v>
          </cell>
          <cell r="H3918">
            <v>8.4600000000000009</v>
          </cell>
          <cell r="I3918">
            <v>9.06</v>
          </cell>
        </row>
        <row r="3919">
          <cell r="A3919">
            <v>120900</v>
          </cell>
          <cell r="B3919">
            <v>0</v>
          </cell>
          <cell r="C3919">
            <v>7.5</v>
          </cell>
          <cell r="D3919">
            <v>0</v>
          </cell>
          <cell r="E3919">
            <v>7.5</v>
          </cell>
          <cell r="F3919">
            <v>7.65</v>
          </cell>
          <cell r="G3919">
            <v>7.86</v>
          </cell>
          <cell r="H3919">
            <v>8.4600000000000009</v>
          </cell>
          <cell r="I3919">
            <v>9.06</v>
          </cell>
        </row>
        <row r="3920">
          <cell r="A3920">
            <v>120910</v>
          </cell>
          <cell r="B3920">
            <v>0</v>
          </cell>
          <cell r="C3920">
            <v>7.5</v>
          </cell>
          <cell r="D3920">
            <v>0</v>
          </cell>
          <cell r="E3920">
            <v>7.5</v>
          </cell>
          <cell r="F3920">
            <v>7.65</v>
          </cell>
          <cell r="G3920">
            <v>7.86</v>
          </cell>
          <cell r="H3920">
            <v>8.4600000000000009</v>
          </cell>
          <cell r="I3920">
            <v>9.06</v>
          </cell>
        </row>
        <row r="3921">
          <cell r="A3921">
            <v>120920</v>
          </cell>
          <cell r="B3921">
            <v>0</v>
          </cell>
          <cell r="C3921">
            <v>7.5</v>
          </cell>
          <cell r="D3921">
            <v>0</v>
          </cell>
          <cell r="E3921">
            <v>7.5</v>
          </cell>
          <cell r="F3921">
            <v>7.65</v>
          </cell>
          <cell r="G3921">
            <v>7.86</v>
          </cell>
          <cell r="H3921">
            <v>8.4600000000000009</v>
          </cell>
          <cell r="I3921">
            <v>9.06</v>
          </cell>
        </row>
        <row r="3922">
          <cell r="A3922">
            <v>120930</v>
          </cell>
          <cell r="B3922">
            <v>0</v>
          </cell>
          <cell r="C3922">
            <v>7.5</v>
          </cell>
          <cell r="D3922">
            <v>0</v>
          </cell>
          <cell r="E3922">
            <v>7.5</v>
          </cell>
          <cell r="F3922">
            <v>7.65</v>
          </cell>
          <cell r="G3922">
            <v>7.86</v>
          </cell>
          <cell r="H3922">
            <v>8.4600000000000009</v>
          </cell>
          <cell r="I3922">
            <v>9.06</v>
          </cell>
        </row>
        <row r="3923">
          <cell r="A3923">
            <v>120935.2</v>
          </cell>
          <cell r="B3923">
            <v>0</v>
          </cell>
          <cell r="C3923">
            <v>7.5</v>
          </cell>
          <cell r="D3923">
            <v>0</v>
          </cell>
          <cell r="E3923">
            <v>7.5</v>
          </cell>
          <cell r="F3923">
            <v>7.65</v>
          </cell>
          <cell r="G3923">
            <v>7.86</v>
          </cell>
          <cell r="H3923">
            <v>8.4600000000000009</v>
          </cell>
          <cell r="I3923">
            <v>9.06</v>
          </cell>
        </row>
        <row r="3924">
          <cell r="A3924">
            <v>120940</v>
          </cell>
          <cell r="B3924">
            <v>0</v>
          </cell>
          <cell r="C3924">
            <v>7.5</v>
          </cell>
          <cell r="D3924">
            <v>0</v>
          </cell>
          <cell r="E3924">
            <v>7.5</v>
          </cell>
          <cell r="F3924">
            <v>7.65</v>
          </cell>
          <cell r="G3924">
            <v>7.86</v>
          </cell>
          <cell r="H3924">
            <v>8.4600000000000009</v>
          </cell>
          <cell r="I3924">
            <v>9.06</v>
          </cell>
        </row>
        <row r="3925">
          <cell r="A3925">
            <v>120950</v>
          </cell>
          <cell r="B3925">
            <v>0</v>
          </cell>
          <cell r="C3925">
            <v>7.5</v>
          </cell>
          <cell r="D3925">
            <v>0</v>
          </cell>
          <cell r="E3925">
            <v>7.5</v>
          </cell>
          <cell r="F3925">
            <v>7.65</v>
          </cell>
          <cell r="G3925">
            <v>7.86</v>
          </cell>
          <cell r="H3925">
            <v>8.4600000000000009</v>
          </cell>
          <cell r="I3925">
            <v>9.06</v>
          </cell>
        </row>
        <row r="3926">
          <cell r="A3926">
            <v>120960</v>
          </cell>
          <cell r="B3926">
            <v>0</v>
          </cell>
          <cell r="C3926">
            <v>7.5</v>
          </cell>
          <cell r="D3926">
            <v>0</v>
          </cell>
          <cell r="E3926">
            <v>7.5</v>
          </cell>
          <cell r="F3926">
            <v>7.65</v>
          </cell>
          <cell r="G3926">
            <v>7.86</v>
          </cell>
          <cell r="H3926">
            <v>8.4600000000000009</v>
          </cell>
          <cell r="I3926">
            <v>9.06</v>
          </cell>
        </row>
        <row r="3927">
          <cell r="A3927">
            <v>120970</v>
          </cell>
          <cell r="B3927">
            <v>0</v>
          </cell>
          <cell r="C3927">
            <v>7.5</v>
          </cell>
          <cell r="D3927">
            <v>0</v>
          </cell>
          <cell r="E3927">
            <v>7.5</v>
          </cell>
          <cell r="F3927">
            <v>7.65</v>
          </cell>
          <cell r="G3927">
            <v>7.86</v>
          </cell>
          <cell r="H3927">
            <v>8.4600000000000009</v>
          </cell>
          <cell r="I3927">
            <v>9.06</v>
          </cell>
        </row>
        <row r="3928">
          <cell r="A3928">
            <v>120980</v>
          </cell>
          <cell r="B3928">
            <v>0</v>
          </cell>
          <cell r="C3928">
            <v>7.5</v>
          </cell>
          <cell r="D3928">
            <v>0</v>
          </cell>
          <cell r="E3928">
            <v>7.5</v>
          </cell>
          <cell r="F3928">
            <v>7.65</v>
          </cell>
          <cell r="G3928">
            <v>7.86</v>
          </cell>
          <cell r="H3928">
            <v>8.4600000000000009</v>
          </cell>
          <cell r="I3928">
            <v>9.06</v>
          </cell>
        </row>
        <row r="3929">
          <cell r="A3929">
            <v>120990</v>
          </cell>
          <cell r="B3929">
            <v>0</v>
          </cell>
          <cell r="C3929">
            <v>7.5</v>
          </cell>
          <cell r="D3929">
            <v>0</v>
          </cell>
          <cell r="E3929">
            <v>7.5</v>
          </cell>
          <cell r="F3929">
            <v>7.65</v>
          </cell>
          <cell r="G3929">
            <v>7.86</v>
          </cell>
          <cell r="H3929">
            <v>8.4600000000000009</v>
          </cell>
          <cell r="I3929">
            <v>9.06</v>
          </cell>
        </row>
        <row r="3930">
          <cell r="A3930">
            <v>121000</v>
          </cell>
          <cell r="B3930">
            <v>0</v>
          </cell>
          <cell r="C3930">
            <v>7.5</v>
          </cell>
          <cell r="D3930">
            <v>0</v>
          </cell>
          <cell r="E3930">
            <v>7.5</v>
          </cell>
          <cell r="F3930">
            <v>7.65</v>
          </cell>
          <cell r="G3930">
            <v>7.86</v>
          </cell>
          <cell r="H3930">
            <v>8.4600000000000009</v>
          </cell>
          <cell r="I3930">
            <v>9.06</v>
          </cell>
        </row>
        <row r="3949">
          <cell r="A3949">
            <v>121000</v>
          </cell>
          <cell r="B3949">
            <v>0</v>
          </cell>
          <cell r="C3949">
            <v>7.5</v>
          </cell>
          <cell r="D3949">
            <v>0</v>
          </cell>
          <cell r="E3949">
            <v>7.5</v>
          </cell>
          <cell r="F3949">
            <v>7.65</v>
          </cell>
          <cell r="G3949">
            <v>7.86</v>
          </cell>
          <cell r="H3949">
            <v>8.4600000000000009</v>
          </cell>
          <cell r="I3949">
            <v>9.06</v>
          </cell>
        </row>
        <row r="3950">
          <cell r="A3950">
            <v>121010</v>
          </cell>
          <cell r="B3950">
            <v>0</v>
          </cell>
          <cell r="C3950">
            <v>7.5</v>
          </cell>
          <cell r="D3950">
            <v>0</v>
          </cell>
          <cell r="E3950">
            <v>7.5</v>
          </cell>
          <cell r="F3950">
            <v>7.65</v>
          </cell>
          <cell r="G3950">
            <v>7.86</v>
          </cell>
          <cell r="H3950">
            <v>8.4600000000000009</v>
          </cell>
          <cell r="I3950">
            <v>9.06</v>
          </cell>
        </row>
        <row r="3951">
          <cell r="A3951">
            <v>121020</v>
          </cell>
          <cell r="B3951">
            <v>0</v>
          </cell>
          <cell r="C3951">
            <v>7.5</v>
          </cell>
          <cell r="D3951">
            <v>0</v>
          </cell>
          <cell r="E3951">
            <v>7.5</v>
          </cell>
          <cell r="F3951">
            <v>7.65</v>
          </cell>
          <cell r="G3951">
            <v>7.86</v>
          </cell>
          <cell r="H3951">
            <v>8.4600000000000009</v>
          </cell>
          <cell r="I3951">
            <v>9.06</v>
          </cell>
        </row>
        <row r="3952">
          <cell r="A3952">
            <v>121030</v>
          </cell>
          <cell r="B3952">
            <v>0</v>
          </cell>
          <cell r="C3952">
            <v>7.5</v>
          </cell>
          <cell r="D3952">
            <v>0</v>
          </cell>
          <cell r="E3952">
            <v>7.5</v>
          </cell>
          <cell r="F3952">
            <v>7.65</v>
          </cell>
          <cell r="G3952">
            <v>7.86</v>
          </cell>
          <cell r="H3952">
            <v>8.4600000000000009</v>
          </cell>
          <cell r="I3952">
            <v>9.06</v>
          </cell>
        </row>
        <row r="3953">
          <cell r="A3953">
            <v>121040</v>
          </cell>
          <cell r="B3953">
            <v>0</v>
          </cell>
          <cell r="C3953">
            <v>7.5</v>
          </cell>
          <cell r="D3953">
            <v>0</v>
          </cell>
          <cell r="E3953">
            <v>7.5</v>
          </cell>
          <cell r="F3953">
            <v>7.65</v>
          </cell>
          <cell r="G3953">
            <v>7.86</v>
          </cell>
          <cell r="H3953">
            <v>8.4600000000000009</v>
          </cell>
          <cell r="I3953">
            <v>9.06</v>
          </cell>
        </row>
        <row r="3954">
          <cell r="A3954">
            <v>121050</v>
          </cell>
          <cell r="B3954">
            <v>0</v>
          </cell>
          <cell r="C3954">
            <v>7.5</v>
          </cell>
          <cell r="D3954">
            <v>0</v>
          </cell>
          <cell r="E3954">
            <v>7.5</v>
          </cell>
          <cell r="F3954">
            <v>7.65</v>
          </cell>
          <cell r="G3954">
            <v>7.86</v>
          </cell>
          <cell r="H3954">
            <v>8.4600000000000009</v>
          </cell>
          <cell r="I3954">
            <v>9.06</v>
          </cell>
        </row>
        <row r="3955">
          <cell r="A3955">
            <v>121060</v>
          </cell>
          <cell r="B3955">
            <v>0</v>
          </cell>
          <cell r="C3955">
            <v>7.5</v>
          </cell>
          <cell r="D3955">
            <v>0</v>
          </cell>
          <cell r="E3955">
            <v>7.5</v>
          </cell>
          <cell r="F3955">
            <v>7.65</v>
          </cell>
          <cell r="G3955">
            <v>7.86</v>
          </cell>
          <cell r="H3955">
            <v>8.4600000000000009</v>
          </cell>
          <cell r="I3955">
            <v>9.06</v>
          </cell>
        </row>
        <row r="3956">
          <cell r="A3956">
            <v>121070</v>
          </cell>
          <cell r="B3956">
            <v>0</v>
          </cell>
          <cell r="C3956">
            <v>7.5</v>
          </cell>
          <cell r="D3956">
            <v>0</v>
          </cell>
          <cell r="E3956">
            <v>7.5</v>
          </cell>
          <cell r="F3956">
            <v>7.65</v>
          </cell>
          <cell r="G3956">
            <v>7.86</v>
          </cell>
          <cell r="H3956">
            <v>8.4600000000000009</v>
          </cell>
          <cell r="I3956">
            <v>9.06</v>
          </cell>
        </row>
        <row r="3957">
          <cell r="A3957">
            <v>121080</v>
          </cell>
          <cell r="B3957">
            <v>0</v>
          </cell>
          <cell r="C3957">
            <v>7.5</v>
          </cell>
          <cell r="D3957">
            <v>0</v>
          </cell>
          <cell r="E3957">
            <v>7.5</v>
          </cell>
          <cell r="F3957">
            <v>7.65</v>
          </cell>
          <cell r="G3957">
            <v>7.86</v>
          </cell>
          <cell r="H3957">
            <v>8.4600000000000009</v>
          </cell>
          <cell r="I3957">
            <v>9.06</v>
          </cell>
        </row>
        <row r="3958">
          <cell r="A3958">
            <v>121090</v>
          </cell>
          <cell r="B3958">
            <v>0</v>
          </cell>
          <cell r="C3958">
            <v>7.5</v>
          </cell>
          <cell r="D3958">
            <v>0</v>
          </cell>
          <cell r="E3958">
            <v>7.5</v>
          </cell>
          <cell r="F3958">
            <v>7.65</v>
          </cell>
          <cell r="G3958">
            <v>7.86</v>
          </cell>
          <cell r="H3958">
            <v>8.4600000000000009</v>
          </cell>
          <cell r="I3958">
            <v>9.06</v>
          </cell>
        </row>
        <row r="3959">
          <cell r="A3959">
            <v>121100</v>
          </cell>
          <cell r="B3959">
            <v>0</v>
          </cell>
          <cell r="C3959">
            <v>7.5</v>
          </cell>
          <cell r="D3959">
            <v>0</v>
          </cell>
          <cell r="E3959">
            <v>7.5</v>
          </cell>
          <cell r="F3959">
            <v>7.65</v>
          </cell>
          <cell r="G3959">
            <v>7.86</v>
          </cell>
          <cell r="H3959">
            <v>8.4600000000000009</v>
          </cell>
          <cell r="I3959">
            <v>9.06</v>
          </cell>
        </row>
        <row r="3960">
          <cell r="A3960">
            <v>121110</v>
          </cell>
          <cell r="B3960">
            <v>0</v>
          </cell>
          <cell r="C3960">
            <v>7.5</v>
          </cell>
          <cell r="D3960">
            <v>0</v>
          </cell>
          <cell r="E3960">
            <v>7.5</v>
          </cell>
          <cell r="F3960">
            <v>7.65</v>
          </cell>
          <cell r="G3960">
            <v>7.86</v>
          </cell>
          <cell r="H3960">
            <v>8.4600000000000009</v>
          </cell>
          <cell r="I3960">
            <v>9.06</v>
          </cell>
        </row>
        <row r="3961">
          <cell r="A3961">
            <v>121120</v>
          </cell>
          <cell r="B3961">
            <v>0</v>
          </cell>
          <cell r="C3961">
            <v>7.5</v>
          </cell>
          <cell r="D3961">
            <v>0</v>
          </cell>
          <cell r="E3961">
            <v>7.5</v>
          </cell>
          <cell r="F3961">
            <v>7.65</v>
          </cell>
          <cell r="G3961">
            <v>7.86</v>
          </cell>
          <cell r="H3961">
            <v>8.4600000000000009</v>
          </cell>
          <cell r="I3961">
            <v>9.06</v>
          </cell>
        </row>
        <row r="3962">
          <cell r="A3962">
            <v>121130</v>
          </cell>
          <cell r="B3962">
            <v>0</v>
          </cell>
          <cell r="C3962">
            <v>7.5</v>
          </cell>
          <cell r="D3962">
            <v>0</v>
          </cell>
          <cell r="E3962">
            <v>7.5</v>
          </cell>
          <cell r="F3962">
            <v>7.65</v>
          </cell>
          <cell r="G3962">
            <v>7.86</v>
          </cell>
          <cell r="H3962">
            <v>8.4600000000000009</v>
          </cell>
          <cell r="I3962">
            <v>9.06</v>
          </cell>
        </row>
        <row r="3963">
          <cell r="A3963">
            <v>121140</v>
          </cell>
          <cell r="B3963">
            <v>0</v>
          </cell>
          <cell r="C3963">
            <v>7.5</v>
          </cell>
          <cell r="D3963">
            <v>0</v>
          </cell>
          <cell r="E3963">
            <v>7.5</v>
          </cell>
          <cell r="F3963">
            <v>7.65</v>
          </cell>
          <cell r="G3963">
            <v>7.86</v>
          </cell>
          <cell r="H3963">
            <v>8.4600000000000009</v>
          </cell>
          <cell r="I3963">
            <v>9.06</v>
          </cell>
        </row>
        <row r="3964">
          <cell r="A3964">
            <v>121150</v>
          </cell>
          <cell r="B3964">
            <v>0</v>
          </cell>
          <cell r="C3964">
            <v>7.5</v>
          </cell>
          <cell r="D3964">
            <v>0</v>
          </cell>
          <cell r="E3964">
            <v>7.5</v>
          </cell>
          <cell r="F3964">
            <v>7.65</v>
          </cell>
          <cell r="G3964">
            <v>7.86</v>
          </cell>
          <cell r="H3964">
            <v>8.4600000000000009</v>
          </cell>
          <cell r="I3964">
            <v>9.06</v>
          </cell>
        </row>
        <row r="3965">
          <cell r="A3965">
            <v>121160</v>
          </cell>
          <cell r="B3965">
            <v>0</v>
          </cell>
          <cell r="C3965">
            <v>7.5</v>
          </cell>
          <cell r="D3965">
            <v>0</v>
          </cell>
          <cell r="E3965">
            <v>7.5</v>
          </cell>
          <cell r="F3965">
            <v>7.65</v>
          </cell>
          <cell r="G3965">
            <v>7.86</v>
          </cell>
          <cell r="H3965">
            <v>8.4600000000000009</v>
          </cell>
          <cell r="I3965">
            <v>9.06</v>
          </cell>
        </row>
        <row r="3966">
          <cell r="A3966">
            <v>121170</v>
          </cell>
          <cell r="B3966">
            <v>0</v>
          </cell>
          <cell r="C3966">
            <v>7.5</v>
          </cell>
          <cell r="D3966">
            <v>0</v>
          </cell>
          <cell r="E3966">
            <v>7.5</v>
          </cell>
          <cell r="F3966">
            <v>7.65</v>
          </cell>
          <cell r="G3966">
            <v>7.86</v>
          </cell>
          <cell r="H3966">
            <v>8.4600000000000009</v>
          </cell>
          <cell r="I3966">
            <v>9.06</v>
          </cell>
        </row>
        <row r="3967">
          <cell r="A3967">
            <v>121180</v>
          </cell>
          <cell r="B3967">
            <v>0</v>
          </cell>
          <cell r="C3967">
            <v>7.5</v>
          </cell>
          <cell r="D3967">
            <v>0</v>
          </cell>
          <cell r="E3967">
            <v>7.5</v>
          </cell>
          <cell r="F3967">
            <v>7.65</v>
          </cell>
          <cell r="G3967">
            <v>7.86</v>
          </cell>
          <cell r="H3967">
            <v>8.4600000000000009</v>
          </cell>
          <cell r="I3967">
            <v>9.06</v>
          </cell>
        </row>
        <row r="3968">
          <cell r="A3968">
            <v>121190</v>
          </cell>
          <cell r="B3968">
            <v>0</v>
          </cell>
          <cell r="C3968">
            <v>7.5</v>
          </cell>
          <cell r="D3968">
            <v>0</v>
          </cell>
          <cell r="E3968">
            <v>7.5</v>
          </cell>
          <cell r="F3968">
            <v>7.65</v>
          </cell>
          <cell r="G3968">
            <v>7.86</v>
          </cell>
          <cell r="H3968">
            <v>8.4600000000000009</v>
          </cell>
          <cell r="I3968">
            <v>9.06</v>
          </cell>
        </row>
        <row r="3969">
          <cell r="A3969">
            <v>121200</v>
          </cell>
          <cell r="B3969">
            <v>0</v>
          </cell>
          <cell r="C3969">
            <v>7.5</v>
          </cell>
          <cell r="D3969">
            <v>0</v>
          </cell>
          <cell r="E3969">
            <v>7.5</v>
          </cell>
          <cell r="F3969">
            <v>7.65</v>
          </cell>
          <cell r="G3969">
            <v>7.86</v>
          </cell>
          <cell r="H3969">
            <v>8.4600000000000009</v>
          </cell>
          <cell r="I3969">
            <v>9.06</v>
          </cell>
        </row>
        <row r="3970">
          <cell r="A3970">
            <v>121210</v>
          </cell>
          <cell r="B3970">
            <v>0</v>
          </cell>
          <cell r="C3970">
            <v>7.5</v>
          </cell>
          <cell r="D3970">
            <v>0</v>
          </cell>
          <cell r="E3970">
            <v>7.5</v>
          </cell>
          <cell r="F3970">
            <v>7.65</v>
          </cell>
          <cell r="G3970">
            <v>7.86</v>
          </cell>
          <cell r="H3970">
            <v>8.4600000000000009</v>
          </cell>
          <cell r="I3970">
            <v>9.06</v>
          </cell>
        </row>
        <row r="3971">
          <cell r="A3971">
            <v>121220</v>
          </cell>
          <cell r="B3971">
            <v>0</v>
          </cell>
          <cell r="C3971">
            <v>7.5</v>
          </cell>
          <cell r="D3971">
            <v>0</v>
          </cell>
          <cell r="E3971">
            <v>7.5</v>
          </cell>
          <cell r="F3971">
            <v>7.65</v>
          </cell>
          <cell r="G3971">
            <v>7.86</v>
          </cell>
          <cell r="H3971">
            <v>8.4600000000000009</v>
          </cell>
          <cell r="I3971">
            <v>9.06</v>
          </cell>
        </row>
        <row r="3972">
          <cell r="A3972">
            <v>121230</v>
          </cell>
          <cell r="B3972">
            <v>0</v>
          </cell>
          <cell r="C3972">
            <v>7.5</v>
          </cell>
          <cell r="D3972">
            <v>0</v>
          </cell>
          <cell r="E3972">
            <v>7.5</v>
          </cell>
          <cell r="F3972">
            <v>7.65</v>
          </cell>
          <cell r="G3972">
            <v>7.86</v>
          </cell>
          <cell r="H3972">
            <v>8.4600000000000009</v>
          </cell>
          <cell r="I3972">
            <v>9.06</v>
          </cell>
        </row>
        <row r="3973">
          <cell r="A3973">
            <v>121240</v>
          </cell>
          <cell r="B3973">
            <v>0</v>
          </cell>
          <cell r="C3973">
            <v>7.5</v>
          </cell>
          <cell r="D3973">
            <v>0</v>
          </cell>
          <cell r="E3973">
            <v>7.5</v>
          </cell>
          <cell r="F3973">
            <v>7.65</v>
          </cell>
          <cell r="G3973">
            <v>7.86</v>
          </cell>
          <cell r="H3973">
            <v>8.4600000000000009</v>
          </cell>
          <cell r="I3973">
            <v>9.06</v>
          </cell>
        </row>
        <row r="3974">
          <cell r="A3974">
            <v>121250</v>
          </cell>
          <cell r="B3974">
            <v>0</v>
          </cell>
          <cell r="C3974">
            <v>7.5</v>
          </cell>
          <cell r="D3974">
            <v>0</v>
          </cell>
          <cell r="E3974">
            <v>7.5</v>
          </cell>
          <cell r="F3974">
            <v>7.65</v>
          </cell>
          <cell r="G3974">
            <v>7.86</v>
          </cell>
          <cell r="H3974">
            <v>8.4600000000000009</v>
          </cell>
          <cell r="I3974">
            <v>9.06</v>
          </cell>
        </row>
        <row r="3975">
          <cell r="A3975">
            <v>121260</v>
          </cell>
          <cell r="B3975">
            <v>0</v>
          </cell>
          <cell r="C3975">
            <v>7.5</v>
          </cell>
          <cell r="D3975">
            <v>0</v>
          </cell>
          <cell r="E3975">
            <v>7.5</v>
          </cell>
          <cell r="F3975">
            <v>7.65</v>
          </cell>
          <cell r="G3975">
            <v>7.86</v>
          </cell>
          <cell r="H3975">
            <v>8.4600000000000009</v>
          </cell>
          <cell r="I3975">
            <v>9.06</v>
          </cell>
        </row>
        <row r="3976">
          <cell r="A3976">
            <v>121270</v>
          </cell>
          <cell r="B3976">
            <v>0</v>
          </cell>
          <cell r="C3976">
            <v>7.5</v>
          </cell>
          <cell r="D3976">
            <v>0</v>
          </cell>
          <cell r="E3976">
            <v>7.5</v>
          </cell>
          <cell r="F3976">
            <v>7.65</v>
          </cell>
          <cell r="G3976">
            <v>7.86</v>
          </cell>
          <cell r="H3976">
            <v>8.4600000000000009</v>
          </cell>
          <cell r="I3976">
            <v>9.06</v>
          </cell>
        </row>
        <row r="3977">
          <cell r="A3977">
            <v>121280</v>
          </cell>
          <cell r="B3977">
            <v>0</v>
          </cell>
          <cell r="C3977">
            <v>7.5</v>
          </cell>
          <cell r="D3977">
            <v>0</v>
          </cell>
          <cell r="E3977">
            <v>7.5</v>
          </cell>
          <cell r="F3977">
            <v>7.65</v>
          </cell>
          <cell r="G3977">
            <v>7.86</v>
          </cell>
          <cell r="H3977">
            <v>8.4600000000000009</v>
          </cell>
          <cell r="I3977">
            <v>9.06</v>
          </cell>
        </row>
        <row r="3978">
          <cell r="A3978">
            <v>121290</v>
          </cell>
          <cell r="B3978">
            <v>0</v>
          </cell>
          <cell r="C3978">
            <v>7.5</v>
          </cell>
          <cell r="D3978">
            <v>0</v>
          </cell>
          <cell r="E3978">
            <v>7.5</v>
          </cell>
          <cell r="F3978">
            <v>7.65</v>
          </cell>
          <cell r="G3978">
            <v>7.86</v>
          </cell>
          <cell r="H3978">
            <v>8.4600000000000009</v>
          </cell>
          <cell r="I3978">
            <v>9.06</v>
          </cell>
        </row>
        <row r="3979">
          <cell r="A3979">
            <v>121300</v>
          </cell>
          <cell r="B3979">
            <v>0</v>
          </cell>
          <cell r="C3979">
            <v>7.5</v>
          </cell>
          <cell r="D3979">
            <v>0</v>
          </cell>
          <cell r="E3979">
            <v>7.5</v>
          </cell>
          <cell r="F3979">
            <v>7.65</v>
          </cell>
          <cell r="G3979">
            <v>7.86</v>
          </cell>
          <cell r="H3979">
            <v>8.4600000000000009</v>
          </cell>
          <cell r="I3979">
            <v>9.06</v>
          </cell>
        </row>
        <row r="3980">
          <cell r="A3980">
            <v>121310</v>
          </cell>
          <cell r="B3980">
            <v>0</v>
          </cell>
          <cell r="C3980">
            <v>7.5</v>
          </cell>
          <cell r="D3980">
            <v>0</v>
          </cell>
          <cell r="E3980">
            <v>7.5</v>
          </cell>
          <cell r="F3980">
            <v>7.65</v>
          </cell>
          <cell r="G3980">
            <v>7.86</v>
          </cell>
          <cell r="H3980">
            <v>8.4600000000000009</v>
          </cell>
          <cell r="I3980">
            <v>9.06</v>
          </cell>
        </row>
        <row r="3981">
          <cell r="A3981">
            <v>121320</v>
          </cell>
          <cell r="B3981">
            <v>0</v>
          </cell>
          <cell r="C3981">
            <v>7.5</v>
          </cell>
          <cell r="D3981">
            <v>0</v>
          </cell>
          <cell r="E3981">
            <v>7.5</v>
          </cell>
          <cell r="F3981">
            <v>7.65</v>
          </cell>
          <cell r="G3981">
            <v>7.86</v>
          </cell>
          <cell r="H3981">
            <v>8.4600000000000009</v>
          </cell>
          <cell r="I3981">
            <v>9.06</v>
          </cell>
        </row>
        <row r="3982">
          <cell r="A3982">
            <v>121330</v>
          </cell>
          <cell r="B3982">
            <v>0</v>
          </cell>
          <cell r="C3982">
            <v>7.5</v>
          </cell>
          <cell r="D3982">
            <v>0</v>
          </cell>
          <cell r="E3982">
            <v>7.5</v>
          </cell>
          <cell r="F3982">
            <v>7.65</v>
          </cell>
          <cell r="G3982">
            <v>7.86</v>
          </cell>
          <cell r="H3982">
            <v>8.4600000000000009</v>
          </cell>
          <cell r="I3982">
            <v>9.06</v>
          </cell>
        </row>
        <row r="3983">
          <cell r="A3983">
            <v>121340</v>
          </cell>
          <cell r="B3983">
            <v>0</v>
          </cell>
          <cell r="C3983">
            <v>7.5</v>
          </cell>
          <cell r="D3983">
            <v>0</v>
          </cell>
          <cell r="E3983">
            <v>7.5</v>
          </cell>
          <cell r="F3983">
            <v>7.65</v>
          </cell>
          <cell r="G3983">
            <v>7.86</v>
          </cell>
          <cell r="H3983">
            <v>8.4600000000000009</v>
          </cell>
          <cell r="I3983">
            <v>9.06</v>
          </cell>
        </row>
        <row r="3984">
          <cell r="A3984">
            <v>121350</v>
          </cell>
          <cell r="B3984">
            <v>0</v>
          </cell>
          <cell r="C3984">
            <v>7.5</v>
          </cell>
          <cell r="D3984">
            <v>0</v>
          </cell>
          <cell r="E3984">
            <v>7.5</v>
          </cell>
          <cell r="F3984">
            <v>7.65</v>
          </cell>
          <cell r="G3984">
            <v>7.86</v>
          </cell>
          <cell r="H3984">
            <v>8.4600000000000009</v>
          </cell>
          <cell r="I3984">
            <v>9.06</v>
          </cell>
        </row>
        <row r="3985">
          <cell r="A3985">
            <v>121360</v>
          </cell>
          <cell r="B3985">
            <v>0</v>
          </cell>
          <cell r="C3985">
            <v>7.5</v>
          </cell>
          <cell r="D3985">
            <v>0</v>
          </cell>
          <cell r="E3985">
            <v>7.5</v>
          </cell>
          <cell r="F3985">
            <v>7.65</v>
          </cell>
          <cell r="G3985">
            <v>7.86</v>
          </cell>
          <cell r="H3985">
            <v>8.4600000000000009</v>
          </cell>
          <cell r="I3985">
            <v>9.06</v>
          </cell>
        </row>
        <row r="3986">
          <cell r="A3986">
            <v>121370</v>
          </cell>
          <cell r="B3986">
            <v>0</v>
          </cell>
          <cell r="C3986">
            <v>7.5</v>
          </cell>
          <cell r="D3986">
            <v>0</v>
          </cell>
          <cell r="E3986">
            <v>7.5</v>
          </cell>
          <cell r="F3986">
            <v>7.65</v>
          </cell>
          <cell r="G3986">
            <v>7.86</v>
          </cell>
          <cell r="H3986">
            <v>8.4600000000000009</v>
          </cell>
          <cell r="I3986">
            <v>9.06</v>
          </cell>
        </row>
        <row r="3987">
          <cell r="A3987">
            <v>121379.95</v>
          </cell>
          <cell r="B3987">
            <v>0</v>
          </cell>
          <cell r="C3987">
            <v>7.5</v>
          </cell>
          <cell r="D3987">
            <v>0</v>
          </cell>
          <cell r="E3987">
            <v>7.5</v>
          </cell>
          <cell r="F3987">
            <v>7.65</v>
          </cell>
          <cell r="G3987">
            <v>7.86</v>
          </cell>
          <cell r="H3987">
            <v>8.4600000000000009</v>
          </cell>
          <cell r="I3987">
            <v>9.06</v>
          </cell>
        </row>
        <row r="3988">
          <cell r="A3988">
            <v>121380</v>
          </cell>
          <cell r="B3988">
            <v>0</v>
          </cell>
          <cell r="C3988">
            <v>7.5</v>
          </cell>
          <cell r="D3988">
            <v>0</v>
          </cell>
          <cell r="E3988">
            <v>7.5</v>
          </cell>
          <cell r="F3988">
            <v>7.65</v>
          </cell>
          <cell r="G3988">
            <v>7.86</v>
          </cell>
          <cell r="H3988">
            <v>8.4600000000000009</v>
          </cell>
          <cell r="I3988">
            <v>9.06</v>
          </cell>
        </row>
        <row r="3989">
          <cell r="A3989">
            <v>121390</v>
          </cell>
          <cell r="B3989">
            <v>0</v>
          </cell>
          <cell r="C3989">
            <v>7.5</v>
          </cell>
          <cell r="D3989">
            <v>0</v>
          </cell>
          <cell r="E3989">
            <v>7.5</v>
          </cell>
          <cell r="F3989">
            <v>7.65</v>
          </cell>
          <cell r="G3989">
            <v>7.86</v>
          </cell>
          <cell r="H3989">
            <v>8.4600000000000009</v>
          </cell>
          <cell r="I3989">
            <v>9.06</v>
          </cell>
        </row>
        <row r="3990">
          <cell r="A3990">
            <v>121400</v>
          </cell>
          <cell r="B3990">
            <v>0</v>
          </cell>
          <cell r="C3990">
            <v>7.5</v>
          </cell>
          <cell r="D3990">
            <v>0</v>
          </cell>
          <cell r="E3990">
            <v>7.5</v>
          </cell>
          <cell r="F3990">
            <v>7.65</v>
          </cell>
          <cell r="G3990">
            <v>7.86</v>
          </cell>
          <cell r="H3990">
            <v>8.4600000000000009</v>
          </cell>
          <cell r="I3990">
            <v>9.06</v>
          </cell>
        </row>
        <row r="3991">
          <cell r="A3991">
            <v>121410</v>
          </cell>
          <cell r="B3991">
            <v>0</v>
          </cell>
          <cell r="C3991">
            <v>7.5</v>
          </cell>
          <cell r="D3991">
            <v>0</v>
          </cell>
          <cell r="E3991">
            <v>7.5</v>
          </cell>
          <cell r="F3991">
            <v>7.65</v>
          </cell>
          <cell r="G3991">
            <v>7.86</v>
          </cell>
          <cell r="H3991">
            <v>8.4600000000000009</v>
          </cell>
          <cell r="I3991">
            <v>9.06</v>
          </cell>
        </row>
        <row r="3992">
          <cell r="A3992">
            <v>121420</v>
          </cell>
          <cell r="B3992">
            <v>0</v>
          </cell>
          <cell r="C3992">
            <v>7.5</v>
          </cell>
          <cell r="D3992">
            <v>0</v>
          </cell>
          <cell r="E3992">
            <v>7.5</v>
          </cell>
          <cell r="F3992">
            <v>7.65</v>
          </cell>
          <cell r="G3992">
            <v>7.86</v>
          </cell>
          <cell r="H3992">
            <v>8.4600000000000009</v>
          </cell>
          <cell r="I3992">
            <v>9.06</v>
          </cell>
        </row>
        <row r="3993">
          <cell r="A3993">
            <v>121430</v>
          </cell>
          <cell r="B3993">
            <v>0</v>
          </cell>
          <cell r="C3993">
            <v>7.5</v>
          </cell>
          <cell r="D3993">
            <v>0</v>
          </cell>
          <cell r="E3993">
            <v>7.5</v>
          </cell>
          <cell r="F3993">
            <v>7.65</v>
          </cell>
          <cell r="G3993">
            <v>7.86</v>
          </cell>
          <cell r="H3993">
            <v>8.4600000000000009</v>
          </cell>
          <cell r="I3993">
            <v>9.06</v>
          </cell>
        </row>
        <row r="3994">
          <cell r="A3994">
            <v>121440</v>
          </cell>
          <cell r="B3994">
            <v>0</v>
          </cell>
          <cell r="C3994">
            <v>7.5</v>
          </cell>
          <cell r="D3994">
            <v>0</v>
          </cell>
          <cell r="E3994">
            <v>7.5</v>
          </cell>
          <cell r="F3994">
            <v>7.65</v>
          </cell>
          <cell r="G3994">
            <v>7.86</v>
          </cell>
          <cell r="H3994">
            <v>8.4600000000000009</v>
          </cell>
          <cell r="I3994">
            <v>9.06</v>
          </cell>
        </row>
        <row r="3995">
          <cell r="A3995">
            <v>121450</v>
          </cell>
          <cell r="B3995">
            <v>0</v>
          </cell>
          <cell r="C3995">
            <v>7.5</v>
          </cell>
          <cell r="D3995">
            <v>0</v>
          </cell>
          <cell r="E3995">
            <v>7.5</v>
          </cell>
          <cell r="F3995">
            <v>7.65</v>
          </cell>
          <cell r="G3995">
            <v>7.86</v>
          </cell>
          <cell r="H3995">
            <v>8.4600000000000009</v>
          </cell>
          <cell r="I3995">
            <v>9.06</v>
          </cell>
        </row>
        <row r="3996">
          <cell r="A3996">
            <v>121460</v>
          </cell>
          <cell r="B3996">
            <v>0</v>
          </cell>
          <cell r="C3996">
            <v>7.5</v>
          </cell>
          <cell r="D3996">
            <v>0</v>
          </cell>
          <cell r="E3996">
            <v>7.5</v>
          </cell>
          <cell r="F3996">
            <v>7.65</v>
          </cell>
          <cell r="G3996">
            <v>7.86</v>
          </cell>
          <cell r="H3996">
            <v>8.4600000000000009</v>
          </cell>
          <cell r="I3996">
            <v>9.06</v>
          </cell>
        </row>
        <row r="3997">
          <cell r="A3997">
            <v>121470</v>
          </cell>
          <cell r="B3997">
            <v>0</v>
          </cell>
          <cell r="C3997">
            <v>7.5</v>
          </cell>
          <cell r="D3997">
            <v>0</v>
          </cell>
          <cell r="E3997">
            <v>7.5</v>
          </cell>
          <cell r="F3997">
            <v>7.65</v>
          </cell>
          <cell r="G3997">
            <v>7.86</v>
          </cell>
          <cell r="H3997">
            <v>8.4600000000000009</v>
          </cell>
          <cell r="I3997">
            <v>9.06</v>
          </cell>
        </row>
        <row r="3998">
          <cell r="A3998">
            <v>121480</v>
          </cell>
          <cell r="B3998">
            <v>0</v>
          </cell>
          <cell r="C3998">
            <v>7.5</v>
          </cell>
          <cell r="D3998">
            <v>0</v>
          </cell>
          <cell r="E3998">
            <v>7.5</v>
          </cell>
          <cell r="F3998">
            <v>7.65</v>
          </cell>
          <cell r="G3998">
            <v>7.86</v>
          </cell>
          <cell r="H3998">
            <v>8.4600000000000009</v>
          </cell>
          <cell r="I3998">
            <v>9.06</v>
          </cell>
        </row>
        <row r="3999">
          <cell r="A3999">
            <v>121490</v>
          </cell>
          <cell r="B3999">
            <v>0</v>
          </cell>
          <cell r="C3999">
            <v>7.5</v>
          </cell>
          <cell r="D3999">
            <v>0</v>
          </cell>
          <cell r="E3999">
            <v>7.5</v>
          </cell>
          <cell r="F3999">
            <v>7.65</v>
          </cell>
          <cell r="G3999">
            <v>7.86</v>
          </cell>
          <cell r="H3999">
            <v>8.4600000000000009</v>
          </cell>
          <cell r="I3999">
            <v>9.06</v>
          </cell>
        </row>
        <row r="4000">
          <cell r="A4000">
            <v>121500</v>
          </cell>
          <cell r="B4000">
            <v>0</v>
          </cell>
          <cell r="C4000">
            <v>7.5</v>
          </cell>
          <cell r="D4000">
            <v>0</v>
          </cell>
          <cell r="E4000">
            <v>7.5</v>
          </cell>
          <cell r="F4000">
            <v>7.65</v>
          </cell>
          <cell r="G4000">
            <v>7.86</v>
          </cell>
          <cell r="H4000">
            <v>8.4600000000000009</v>
          </cell>
          <cell r="I4000">
            <v>9.06</v>
          </cell>
        </row>
        <row r="4001">
          <cell r="A4001">
            <v>121510</v>
          </cell>
          <cell r="B4001">
            <v>0</v>
          </cell>
          <cell r="C4001">
            <v>7.5</v>
          </cell>
          <cell r="D4001">
            <v>0</v>
          </cell>
          <cell r="E4001">
            <v>7.5</v>
          </cell>
          <cell r="F4001">
            <v>7.65</v>
          </cell>
          <cell r="G4001">
            <v>7.86</v>
          </cell>
          <cell r="H4001">
            <v>8.4600000000000009</v>
          </cell>
          <cell r="I4001">
            <v>9.06</v>
          </cell>
        </row>
        <row r="4002">
          <cell r="A4002">
            <v>121520</v>
          </cell>
          <cell r="B4002">
            <v>0</v>
          </cell>
          <cell r="C4002">
            <v>7.5</v>
          </cell>
          <cell r="D4002">
            <v>0</v>
          </cell>
          <cell r="E4002">
            <v>7.5</v>
          </cell>
          <cell r="F4002">
            <v>7.65</v>
          </cell>
          <cell r="G4002">
            <v>7.86</v>
          </cell>
          <cell r="H4002">
            <v>8.4600000000000009</v>
          </cell>
          <cell r="I4002">
            <v>9.06</v>
          </cell>
        </row>
        <row r="4003">
          <cell r="A4003">
            <v>121530</v>
          </cell>
          <cell r="B4003">
            <v>0</v>
          </cell>
          <cell r="C4003">
            <v>7.5</v>
          </cell>
          <cell r="D4003">
            <v>0</v>
          </cell>
          <cell r="E4003">
            <v>7.5</v>
          </cell>
          <cell r="F4003">
            <v>7.65</v>
          </cell>
          <cell r="G4003">
            <v>7.86</v>
          </cell>
          <cell r="H4003">
            <v>8.4600000000000009</v>
          </cell>
          <cell r="I4003">
            <v>9.06</v>
          </cell>
        </row>
        <row r="4004">
          <cell r="A4004">
            <v>121540</v>
          </cell>
          <cell r="B4004">
            <v>0</v>
          </cell>
          <cell r="C4004">
            <v>7.5</v>
          </cell>
          <cell r="D4004">
            <v>0</v>
          </cell>
          <cell r="E4004">
            <v>7.5</v>
          </cell>
          <cell r="F4004">
            <v>7.65</v>
          </cell>
          <cell r="G4004">
            <v>7.86</v>
          </cell>
          <cell r="H4004">
            <v>8.4600000000000009</v>
          </cell>
          <cell r="I4004">
            <v>9.06</v>
          </cell>
        </row>
        <row r="4005">
          <cell r="A4005">
            <v>121550</v>
          </cell>
          <cell r="B4005">
            <v>0</v>
          </cell>
          <cell r="C4005">
            <v>7.5</v>
          </cell>
          <cell r="D4005">
            <v>0</v>
          </cell>
          <cell r="E4005">
            <v>7.5</v>
          </cell>
          <cell r="F4005">
            <v>7.65</v>
          </cell>
          <cell r="G4005">
            <v>7.86</v>
          </cell>
          <cell r="H4005">
            <v>8.4600000000000009</v>
          </cell>
          <cell r="I4005">
            <v>9.06</v>
          </cell>
        </row>
        <row r="4006">
          <cell r="A4006">
            <v>121560</v>
          </cell>
          <cell r="B4006">
            <v>0</v>
          </cell>
          <cell r="C4006">
            <v>7.5</v>
          </cell>
          <cell r="D4006">
            <v>0</v>
          </cell>
          <cell r="E4006">
            <v>7.5</v>
          </cell>
          <cell r="F4006">
            <v>7.65</v>
          </cell>
          <cell r="G4006">
            <v>7.86</v>
          </cell>
          <cell r="H4006">
            <v>8.4600000000000009</v>
          </cell>
          <cell r="I4006">
            <v>9.06</v>
          </cell>
        </row>
        <row r="4007">
          <cell r="A4007">
            <v>121570</v>
          </cell>
          <cell r="B4007">
            <v>0</v>
          </cell>
          <cell r="C4007">
            <v>7.5</v>
          </cell>
          <cell r="D4007">
            <v>0</v>
          </cell>
          <cell r="E4007">
            <v>7.5</v>
          </cell>
          <cell r="F4007">
            <v>7.65</v>
          </cell>
          <cell r="G4007">
            <v>7.86</v>
          </cell>
          <cell r="H4007">
            <v>8.4600000000000009</v>
          </cell>
          <cell r="I4007">
            <v>9.06</v>
          </cell>
        </row>
        <row r="4008">
          <cell r="A4008">
            <v>121580</v>
          </cell>
          <cell r="B4008">
            <v>0</v>
          </cell>
          <cell r="C4008">
            <v>7.5</v>
          </cell>
          <cell r="D4008">
            <v>0</v>
          </cell>
          <cell r="E4008">
            <v>7.5</v>
          </cell>
          <cell r="F4008">
            <v>7.65</v>
          </cell>
          <cell r="G4008">
            <v>7.86</v>
          </cell>
          <cell r="H4008">
            <v>8.4600000000000009</v>
          </cell>
          <cell r="I4008">
            <v>9.06</v>
          </cell>
        </row>
        <row r="4009">
          <cell r="A4009">
            <v>121590</v>
          </cell>
          <cell r="B4009">
            <v>0</v>
          </cell>
          <cell r="C4009">
            <v>7.5</v>
          </cell>
          <cell r="D4009">
            <v>0</v>
          </cell>
          <cell r="E4009">
            <v>7.5</v>
          </cell>
          <cell r="F4009">
            <v>7.65</v>
          </cell>
          <cell r="G4009">
            <v>7.86</v>
          </cell>
          <cell r="H4009">
            <v>8.4600000000000009</v>
          </cell>
          <cell r="I4009">
            <v>9.06</v>
          </cell>
        </row>
        <row r="4010">
          <cell r="A4010">
            <v>121600</v>
          </cell>
          <cell r="B4010">
            <v>0</v>
          </cell>
          <cell r="C4010">
            <v>7.5</v>
          </cell>
          <cell r="D4010">
            <v>0</v>
          </cell>
          <cell r="E4010">
            <v>7.5</v>
          </cell>
          <cell r="F4010">
            <v>7.65</v>
          </cell>
          <cell r="G4010">
            <v>7.86</v>
          </cell>
          <cell r="H4010">
            <v>8.4600000000000009</v>
          </cell>
          <cell r="I4010">
            <v>9.06</v>
          </cell>
        </row>
        <row r="4011">
          <cell r="A4011">
            <v>121610</v>
          </cell>
          <cell r="B4011">
            <v>0</v>
          </cell>
          <cell r="C4011">
            <v>7.5</v>
          </cell>
          <cell r="D4011">
            <v>0</v>
          </cell>
          <cell r="E4011">
            <v>7.5</v>
          </cell>
          <cell r="F4011">
            <v>7.65</v>
          </cell>
          <cell r="G4011">
            <v>7.86</v>
          </cell>
          <cell r="H4011">
            <v>8.4600000000000009</v>
          </cell>
          <cell r="I4011">
            <v>9.06</v>
          </cell>
        </row>
        <row r="4012">
          <cell r="A4012">
            <v>121620</v>
          </cell>
          <cell r="B4012">
            <v>0</v>
          </cell>
          <cell r="C4012">
            <v>7.5</v>
          </cell>
          <cell r="D4012">
            <v>0</v>
          </cell>
          <cell r="E4012">
            <v>7.5</v>
          </cell>
          <cell r="F4012">
            <v>7.65</v>
          </cell>
          <cell r="G4012">
            <v>7.86</v>
          </cell>
          <cell r="H4012">
            <v>8.4600000000000009</v>
          </cell>
          <cell r="I4012">
            <v>9.06</v>
          </cell>
        </row>
        <row r="4013">
          <cell r="A4013">
            <v>121630</v>
          </cell>
          <cell r="B4013">
            <v>0</v>
          </cell>
          <cell r="C4013">
            <v>7.5</v>
          </cell>
          <cell r="D4013">
            <v>0</v>
          </cell>
          <cell r="E4013">
            <v>7.5</v>
          </cell>
          <cell r="F4013">
            <v>7.65</v>
          </cell>
          <cell r="G4013">
            <v>7.86</v>
          </cell>
          <cell r="H4013">
            <v>8.4600000000000009</v>
          </cell>
          <cell r="I4013">
            <v>9.06</v>
          </cell>
        </row>
        <row r="4014">
          <cell r="A4014">
            <v>121640</v>
          </cell>
          <cell r="B4014">
            <v>0</v>
          </cell>
          <cell r="C4014">
            <v>7.5</v>
          </cell>
          <cell r="D4014">
            <v>0</v>
          </cell>
          <cell r="E4014">
            <v>7.5</v>
          </cell>
          <cell r="F4014">
            <v>7.65</v>
          </cell>
          <cell r="G4014">
            <v>7.86</v>
          </cell>
          <cell r="H4014">
            <v>8.4600000000000009</v>
          </cell>
          <cell r="I4014">
            <v>9.06</v>
          </cell>
        </row>
        <row r="4015">
          <cell r="A4015">
            <v>121650</v>
          </cell>
          <cell r="B4015">
            <v>0</v>
          </cell>
          <cell r="C4015">
            <v>7.5</v>
          </cell>
          <cell r="D4015">
            <v>0</v>
          </cell>
          <cell r="E4015">
            <v>7.5</v>
          </cell>
          <cell r="F4015">
            <v>7.65</v>
          </cell>
          <cell r="G4015">
            <v>7.86</v>
          </cell>
          <cell r="H4015">
            <v>8.4600000000000009</v>
          </cell>
          <cell r="I4015">
            <v>9.06</v>
          </cell>
        </row>
        <row r="4016">
          <cell r="A4016">
            <v>121660</v>
          </cell>
          <cell r="B4016">
            <v>0</v>
          </cell>
          <cell r="C4016">
            <v>7.5</v>
          </cell>
          <cell r="D4016">
            <v>0</v>
          </cell>
          <cell r="E4016">
            <v>7.5</v>
          </cell>
          <cell r="F4016">
            <v>7.65</v>
          </cell>
          <cell r="G4016">
            <v>7.86</v>
          </cell>
          <cell r="H4016">
            <v>8.4600000000000009</v>
          </cell>
          <cell r="I4016">
            <v>9.06</v>
          </cell>
        </row>
        <row r="4017">
          <cell r="A4017">
            <v>121670</v>
          </cell>
          <cell r="B4017">
            <v>0</v>
          </cell>
          <cell r="C4017">
            <v>7.5</v>
          </cell>
          <cell r="D4017">
            <v>0</v>
          </cell>
          <cell r="E4017">
            <v>7.5</v>
          </cell>
          <cell r="F4017">
            <v>7.65</v>
          </cell>
          <cell r="G4017">
            <v>7.86</v>
          </cell>
          <cell r="H4017">
            <v>8.4600000000000009</v>
          </cell>
          <cell r="I4017">
            <v>9.06</v>
          </cell>
        </row>
        <row r="4018">
          <cell r="A4018">
            <v>121680</v>
          </cell>
          <cell r="B4018">
            <v>0</v>
          </cell>
          <cell r="C4018">
            <v>7.5</v>
          </cell>
          <cell r="D4018">
            <v>0</v>
          </cell>
          <cell r="E4018">
            <v>7.5</v>
          </cell>
          <cell r="F4018">
            <v>7.65</v>
          </cell>
          <cell r="G4018">
            <v>7.86</v>
          </cell>
          <cell r="H4018">
            <v>8.4600000000000009</v>
          </cell>
          <cell r="I4018">
            <v>9.06</v>
          </cell>
        </row>
        <row r="4019">
          <cell r="A4019">
            <v>121690</v>
          </cell>
          <cell r="B4019">
            <v>0</v>
          </cell>
          <cell r="C4019">
            <v>7.5</v>
          </cell>
          <cell r="D4019">
            <v>0</v>
          </cell>
          <cell r="E4019">
            <v>7.5</v>
          </cell>
          <cell r="F4019">
            <v>7.65</v>
          </cell>
          <cell r="G4019">
            <v>7.86</v>
          </cell>
          <cell r="H4019">
            <v>8.4600000000000009</v>
          </cell>
          <cell r="I4019">
            <v>9.06</v>
          </cell>
        </row>
        <row r="4020">
          <cell r="A4020">
            <v>121700</v>
          </cell>
          <cell r="B4020">
            <v>0</v>
          </cell>
          <cell r="C4020">
            <v>7.5</v>
          </cell>
          <cell r="D4020">
            <v>0</v>
          </cell>
          <cell r="E4020">
            <v>7.5</v>
          </cell>
          <cell r="F4020">
            <v>7.65</v>
          </cell>
          <cell r="G4020">
            <v>7.86</v>
          </cell>
          <cell r="H4020">
            <v>8.4600000000000009</v>
          </cell>
          <cell r="I4020">
            <v>9.06</v>
          </cell>
        </row>
        <row r="4021">
          <cell r="A4021">
            <v>121710</v>
          </cell>
          <cell r="B4021">
            <v>0</v>
          </cell>
          <cell r="C4021">
            <v>7.5</v>
          </cell>
          <cell r="D4021">
            <v>0</v>
          </cell>
          <cell r="E4021">
            <v>7.5</v>
          </cell>
          <cell r="F4021">
            <v>7.65</v>
          </cell>
          <cell r="G4021">
            <v>7.86</v>
          </cell>
          <cell r="H4021">
            <v>8.4600000000000009</v>
          </cell>
          <cell r="I4021">
            <v>9.06</v>
          </cell>
        </row>
        <row r="4022">
          <cell r="A4022">
            <v>121720</v>
          </cell>
          <cell r="B4022">
            <v>0</v>
          </cell>
          <cell r="C4022">
            <v>7.5</v>
          </cell>
          <cell r="D4022">
            <v>0</v>
          </cell>
          <cell r="E4022">
            <v>7.5</v>
          </cell>
          <cell r="F4022">
            <v>7.65</v>
          </cell>
          <cell r="G4022">
            <v>7.86</v>
          </cell>
          <cell r="H4022">
            <v>8.4600000000000009</v>
          </cell>
          <cell r="I4022">
            <v>9.06</v>
          </cell>
        </row>
        <row r="4023">
          <cell r="A4023">
            <v>121730</v>
          </cell>
          <cell r="B4023">
            <v>0</v>
          </cell>
          <cell r="C4023">
            <v>7.5</v>
          </cell>
          <cell r="D4023">
            <v>0</v>
          </cell>
          <cell r="E4023">
            <v>7.5</v>
          </cell>
          <cell r="F4023">
            <v>7.65</v>
          </cell>
          <cell r="G4023">
            <v>7.86</v>
          </cell>
          <cell r="H4023">
            <v>8.4600000000000009</v>
          </cell>
          <cell r="I4023">
            <v>9.06</v>
          </cell>
        </row>
        <row r="4024">
          <cell r="A4024">
            <v>121740</v>
          </cell>
          <cell r="B4024">
            <v>0</v>
          </cell>
          <cell r="C4024">
            <v>7.5</v>
          </cell>
          <cell r="D4024">
            <v>0</v>
          </cell>
          <cell r="E4024">
            <v>7.5</v>
          </cell>
          <cell r="F4024">
            <v>7.65</v>
          </cell>
          <cell r="G4024">
            <v>7.86</v>
          </cell>
          <cell r="H4024">
            <v>8.4600000000000009</v>
          </cell>
          <cell r="I4024">
            <v>9.06</v>
          </cell>
        </row>
        <row r="4025">
          <cell r="A4025">
            <v>121750</v>
          </cell>
          <cell r="B4025">
            <v>0</v>
          </cell>
          <cell r="C4025">
            <v>7.5</v>
          </cell>
          <cell r="D4025">
            <v>0</v>
          </cell>
          <cell r="E4025">
            <v>7.5</v>
          </cell>
          <cell r="F4025">
            <v>7.65</v>
          </cell>
          <cell r="G4025">
            <v>7.86</v>
          </cell>
          <cell r="H4025">
            <v>8.4600000000000009</v>
          </cell>
          <cell r="I4025">
            <v>9.06</v>
          </cell>
        </row>
        <row r="4026">
          <cell r="A4026">
            <v>121760</v>
          </cell>
          <cell r="B4026">
            <v>0</v>
          </cell>
          <cell r="C4026">
            <v>7.5</v>
          </cell>
          <cell r="D4026">
            <v>0</v>
          </cell>
          <cell r="E4026">
            <v>7.5</v>
          </cell>
          <cell r="F4026">
            <v>7.65</v>
          </cell>
          <cell r="G4026">
            <v>7.86</v>
          </cell>
          <cell r="H4026">
            <v>8.4600000000000009</v>
          </cell>
          <cell r="I4026">
            <v>9.06</v>
          </cell>
        </row>
        <row r="4027">
          <cell r="A4027">
            <v>121770</v>
          </cell>
          <cell r="B4027">
            <v>0</v>
          </cell>
          <cell r="C4027">
            <v>7.5</v>
          </cell>
          <cell r="D4027">
            <v>0</v>
          </cell>
          <cell r="E4027">
            <v>7.5</v>
          </cell>
          <cell r="F4027">
            <v>7.65</v>
          </cell>
          <cell r="G4027">
            <v>7.86</v>
          </cell>
          <cell r="H4027">
            <v>8.4600000000000009</v>
          </cell>
          <cell r="I4027">
            <v>9.06</v>
          </cell>
        </row>
        <row r="4028">
          <cell r="A4028">
            <v>121780</v>
          </cell>
          <cell r="B4028">
            <v>0</v>
          </cell>
          <cell r="C4028">
            <v>7.5</v>
          </cell>
          <cell r="D4028">
            <v>0</v>
          </cell>
          <cell r="E4028">
            <v>7.5</v>
          </cell>
          <cell r="F4028">
            <v>7.65</v>
          </cell>
          <cell r="G4028">
            <v>7.86</v>
          </cell>
          <cell r="H4028">
            <v>8.4600000000000009</v>
          </cell>
          <cell r="I4028">
            <v>9.06</v>
          </cell>
        </row>
        <row r="4029">
          <cell r="A4029">
            <v>121790</v>
          </cell>
          <cell r="B4029">
            <v>0</v>
          </cell>
          <cell r="C4029">
            <v>7.5</v>
          </cell>
          <cell r="D4029">
            <v>0</v>
          </cell>
          <cell r="E4029">
            <v>7.5</v>
          </cell>
          <cell r="F4029">
            <v>7.65</v>
          </cell>
          <cell r="G4029">
            <v>7.86</v>
          </cell>
          <cell r="H4029">
            <v>8.4600000000000009</v>
          </cell>
          <cell r="I4029">
            <v>9.06</v>
          </cell>
        </row>
        <row r="4030">
          <cell r="A4030">
            <v>121800</v>
          </cell>
          <cell r="B4030">
            <v>0</v>
          </cell>
          <cell r="C4030">
            <v>7.5</v>
          </cell>
          <cell r="D4030">
            <v>0</v>
          </cell>
          <cell r="E4030">
            <v>7.5</v>
          </cell>
          <cell r="F4030">
            <v>7.65</v>
          </cell>
          <cell r="G4030">
            <v>7.86</v>
          </cell>
          <cell r="H4030">
            <v>8.4600000000000009</v>
          </cell>
          <cell r="I4030">
            <v>9.06</v>
          </cell>
        </row>
        <row r="4031">
          <cell r="A4031">
            <v>121810</v>
          </cell>
          <cell r="B4031">
            <v>0</v>
          </cell>
          <cell r="C4031">
            <v>7.5</v>
          </cell>
          <cell r="D4031">
            <v>0</v>
          </cell>
          <cell r="E4031">
            <v>7.5</v>
          </cell>
          <cell r="F4031">
            <v>7.65</v>
          </cell>
          <cell r="G4031">
            <v>7.86</v>
          </cell>
          <cell r="H4031">
            <v>8.4600000000000009</v>
          </cell>
          <cell r="I4031">
            <v>9.06</v>
          </cell>
        </row>
        <row r="4032">
          <cell r="A4032">
            <v>121820</v>
          </cell>
          <cell r="B4032">
            <v>0</v>
          </cell>
          <cell r="C4032">
            <v>7.5</v>
          </cell>
          <cell r="D4032">
            <v>0</v>
          </cell>
          <cell r="E4032">
            <v>7.5</v>
          </cell>
          <cell r="F4032">
            <v>7.65</v>
          </cell>
          <cell r="G4032">
            <v>7.86</v>
          </cell>
          <cell r="H4032">
            <v>8.4600000000000009</v>
          </cell>
          <cell r="I4032">
            <v>9.06</v>
          </cell>
        </row>
        <row r="4033">
          <cell r="A4033">
            <v>121830</v>
          </cell>
          <cell r="B4033">
            <v>0</v>
          </cell>
          <cell r="C4033">
            <v>7.5</v>
          </cell>
          <cell r="D4033">
            <v>0</v>
          </cell>
          <cell r="E4033">
            <v>7.5</v>
          </cell>
          <cell r="F4033">
            <v>7.65</v>
          </cell>
          <cell r="G4033">
            <v>7.86</v>
          </cell>
          <cell r="H4033">
            <v>8.4600000000000009</v>
          </cell>
          <cell r="I4033">
            <v>9.06</v>
          </cell>
        </row>
        <row r="4034">
          <cell r="A4034">
            <v>121840</v>
          </cell>
          <cell r="B4034">
            <v>0</v>
          </cell>
          <cell r="C4034">
            <v>7.5</v>
          </cell>
          <cell r="D4034">
            <v>0</v>
          </cell>
          <cell r="E4034">
            <v>7.5</v>
          </cell>
          <cell r="F4034">
            <v>7.65</v>
          </cell>
          <cell r="G4034">
            <v>7.86</v>
          </cell>
          <cell r="H4034">
            <v>8.4600000000000009</v>
          </cell>
          <cell r="I4034">
            <v>9.06</v>
          </cell>
        </row>
        <row r="4035">
          <cell r="A4035">
            <v>121850</v>
          </cell>
          <cell r="B4035">
            <v>0</v>
          </cell>
          <cell r="C4035">
            <v>7.5</v>
          </cell>
          <cell r="D4035">
            <v>0</v>
          </cell>
          <cell r="E4035">
            <v>7.5</v>
          </cell>
          <cell r="F4035">
            <v>7.65</v>
          </cell>
          <cell r="G4035">
            <v>7.86</v>
          </cell>
          <cell r="H4035">
            <v>8.4600000000000009</v>
          </cell>
          <cell r="I4035">
            <v>9.06</v>
          </cell>
        </row>
        <row r="4036">
          <cell r="A4036">
            <v>121860</v>
          </cell>
          <cell r="B4036">
            <v>0</v>
          </cell>
          <cell r="C4036">
            <v>7.5</v>
          </cell>
          <cell r="D4036">
            <v>0</v>
          </cell>
          <cell r="E4036">
            <v>7.5</v>
          </cell>
          <cell r="F4036">
            <v>7.65</v>
          </cell>
          <cell r="G4036">
            <v>7.86</v>
          </cell>
          <cell r="H4036">
            <v>8.4600000000000009</v>
          </cell>
          <cell r="I4036">
            <v>9.06</v>
          </cell>
        </row>
        <row r="4037">
          <cell r="A4037">
            <v>121870</v>
          </cell>
          <cell r="B4037">
            <v>0</v>
          </cell>
          <cell r="C4037">
            <v>7.5</v>
          </cell>
          <cell r="D4037">
            <v>0</v>
          </cell>
          <cell r="E4037">
            <v>7.5</v>
          </cell>
          <cell r="F4037">
            <v>7.65</v>
          </cell>
          <cell r="G4037">
            <v>7.86</v>
          </cell>
          <cell r="H4037">
            <v>8.4600000000000009</v>
          </cell>
          <cell r="I4037">
            <v>9.06</v>
          </cell>
        </row>
        <row r="4038">
          <cell r="A4038">
            <v>121880</v>
          </cell>
          <cell r="B4038">
            <v>0</v>
          </cell>
          <cell r="C4038">
            <v>7.5</v>
          </cell>
          <cell r="D4038">
            <v>0</v>
          </cell>
          <cell r="E4038">
            <v>7.5</v>
          </cell>
          <cell r="F4038">
            <v>7.65</v>
          </cell>
          <cell r="G4038">
            <v>7.86</v>
          </cell>
          <cell r="H4038">
            <v>8.4600000000000009</v>
          </cell>
          <cell r="I4038">
            <v>9.06</v>
          </cell>
        </row>
        <row r="4039">
          <cell r="A4039">
            <v>121890</v>
          </cell>
          <cell r="B4039">
            <v>0</v>
          </cell>
          <cell r="C4039">
            <v>7.5</v>
          </cell>
          <cell r="D4039">
            <v>0</v>
          </cell>
          <cell r="E4039">
            <v>7.5</v>
          </cell>
          <cell r="F4039">
            <v>7.65</v>
          </cell>
          <cell r="G4039">
            <v>7.86</v>
          </cell>
          <cell r="H4039">
            <v>8.4600000000000009</v>
          </cell>
          <cell r="I4039">
            <v>9.06</v>
          </cell>
        </row>
        <row r="4040">
          <cell r="A4040">
            <v>121893.22</v>
          </cell>
          <cell r="B4040">
            <v>0</v>
          </cell>
          <cell r="C4040">
            <v>7.5</v>
          </cell>
          <cell r="D4040">
            <v>0</v>
          </cell>
          <cell r="E4040">
            <v>7.5</v>
          </cell>
          <cell r="F4040">
            <v>7.65</v>
          </cell>
          <cell r="G4040">
            <v>7.86</v>
          </cell>
          <cell r="H4040">
            <v>8.4600000000000009</v>
          </cell>
          <cell r="I4040">
            <v>9.06</v>
          </cell>
        </row>
        <row r="4041">
          <cell r="A4041">
            <v>121900</v>
          </cell>
          <cell r="B4041">
            <v>0</v>
          </cell>
          <cell r="C4041">
            <v>7.5</v>
          </cell>
          <cell r="D4041">
            <v>0</v>
          </cell>
          <cell r="E4041">
            <v>7.5</v>
          </cell>
          <cell r="F4041">
            <v>7.65</v>
          </cell>
          <cell r="G4041">
            <v>7.86</v>
          </cell>
          <cell r="H4041">
            <v>8.4600000000000009</v>
          </cell>
          <cell r="I4041">
            <v>9.06</v>
          </cell>
        </row>
        <row r="4042">
          <cell r="A4042">
            <v>121910</v>
          </cell>
          <cell r="B4042">
            <v>0</v>
          </cell>
          <cell r="C4042">
            <v>7.5</v>
          </cell>
          <cell r="D4042">
            <v>0</v>
          </cell>
          <cell r="E4042">
            <v>7.5</v>
          </cell>
          <cell r="F4042">
            <v>7.65</v>
          </cell>
          <cell r="G4042">
            <v>7.86</v>
          </cell>
          <cell r="H4042">
            <v>8.4600000000000009</v>
          </cell>
          <cell r="I4042">
            <v>9.06</v>
          </cell>
        </row>
        <row r="4043">
          <cell r="A4043">
            <v>121920</v>
          </cell>
          <cell r="B4043">
            <v>0</v>
          </cell>
          <cell r="C4043">
            <v>7.5</v>
          </cell>
          <cell r="D4043">
            <v>0</v>
          </cell>
          <cell r="E4043">
            <v>7.5</v>
          </cell>
          <cell r="F4043">
            <v>7.65</v>
          </cell>
          <cell r="G4043">
            <v>7.86</v>
          </cell>
          <cell r="H4043">
            <v>8.4600000000000009</v>
          </cell>
          <cell r="I4043">
            <v>9.06</v>
          </cell>
        </row>
        <row r="4044">
          <cell r="A4044">
            <v>121930</v>
          </cell>
          <cell r="B4044">
            <v>0</v>
          </cell>
          <cell r="C4044">
            <v>7.5</v>
          </cell>
          <cell r="D4044">
            <v>0</v>
          </cell>
          <cell r="E4044">
            <v>7.5</v>
          </cell>
          <cell r="F4044">
            <v>7.65</v>
          </cell>
          <cell r="G4044">
            <v>7.86</v>
          </cell>
          <cell r="H4044">
            <v>8.4600000000000009</v>
          </cell>
          <cell r="I4044">
            <v>9.06</v>
          </cell>
        </row>
        <row r="4045">
          <cell r="A4045">
            <v>121940</v>
          </cell>
          <cell r="B4045">
            <v>0</v>
          </cell>
          <cell r="C4045">
            <v>7.5</v>
          </cell>
          <cell r="D4045">
            <v>0</v>
          </cell>
          <cell r="E4045">
            <v>7.5</v>
          </cell>
          <cell r="F4045">
            <v>7.65</v>
          </cell>
          <cell r="G4045">
            <v>7.86</v>
          </cell>
          <cell r="H4045">
            <v>8.4600000000000009</v>
          </cell>
          <cell r="I4045">
            <v>9.06</v>
          </cell>
        </row>
        <row r="4046">
          <cell r="A4046">
            <v>121950</v>
          </cell>
          <cell r="B4046">
            <v>0</v>
          </cell>
          <cell r="C4046">
            <v>7.5</v>
          </cell>
          <cell r="D4046">
            <v>0</v>
          </cell>
          <cell r="E4046">
            <v>7.5</v>
          </cell>
          <cell r="F4046">
            <v>7.65</v>
          </cell>
          <cell r="G4046">
            <v>7.86</v>
          </cell>
          <cell r="H4046">
            <v>8.4600000000000009</v>
          </cell>
          <cell r="I4046">
            <v>9.06</v>
          </cell>
        </row>
        <row r="4047">
          <cell r="A4047">
            <v>121960</v>
          </cell>
          <cell r="B4047">
            <v>0</v>
          </cell>
          <cell r="C4047">
            <v>7.5</v>
          </cell>
          <cell r="D4047">
            <v>0</v>
          </cell>
          <cell r="E4047">
            <v>7.5</v>
          </cell>
          <cell r="F4047">
            <v>7.65</v>
          </cell>
          <cell r="G4047">
            <v>7.86</v>
          </cell>
          <cell r="H4047">
            <v>8.4600000000000009</v>
          </cell>
          <cell r="I4047">
            <v>9.06</v>
          </cell>
        </row>
        <row r="4048">
          <cell r="A4048">
            <v>121970</v>
          </cell>
          <cell r="B4048">
            <v>0</v>
          </cell>
          <cell r="C4048">
            <v>7.5</v>
          </cell>
          <cell r="D4048">
            <v>0</v>
          </cell>
          <cell r="E4048">
            <v>7.5</v>
          </cell>
          <cell r="F4048">
            <v>7.65</v>
          </cell>
          <cell r="G4048">
            <v>7.86</v>
          </cell>
          <cell r="H4048">
            <v>8.4600000000000009</v>
          </cell>
          <cell r="I4048">
            <v>9.06</v>
          </cell>
        </row>
        <row r="4049">
          <cell r="A4049">
            <v>121980</v>
          </cell>
          <cell r="B4049">
            <v>0</v>
          </cell>
          <cell r="C4049">
            <v>7.5</v>
          </cell>
          <cell r="D4049">
            <v>0</v>
          </cell>
          <cell r="E4049">
            <v>7.5</v>
          </cell>
          <cell r="F4049">
            <v>7.65</v>
          </cell>
          <cell r="G4049">
            <v>7.86</v>
          </cell>
          <cell r="H4049">
            <v>8.4600000000000009</v>
          </cell>
          <cell r="I4049">
            <v>9.06</v>
          </cell>
        </row>
        <row r="4050">
          <cell r="A4050">
            <v>121990</v>
          </cell>
          <cell r="B4050">
            <v>0</v>
          </cell>
          <cell r="C4050">
            <v>7.5</v>
          </cell>
          <cell r="D4050">
            <v>0</v>
          </cell>
          <cell r="E4050">
            <v>7.5</v>
          </cell>
          <cell r="F4050">
            <v>7.65</v>
          </cell>
          <cell r="G4050">
            <v>7.86</v>
          </cell>
          <cell r="H4050">
            <v>8.4600000000000009</v>
          </cell>
          <cell r="I4050">
            <v>9.06</v>
          </cell>
        </row>
        <row r="4051">
          <cell r="A4051">
            <v>122000</v>
          </cell>
          <cell r="B4051">
            <v>0</v>
          </cell>
          <cell r="C4051">
            <v>7.5</v>
          </cell>
          <cell r="D4051">
            <v>0</v>
          </cell>
          <cell r="E4051">
            <v>7.5</v>
          </cell>
          <cell r="F4051">
            <v>7.65</v>
          </cell>
          <cell r="G4051">
            <v>7.86</v>
          </cell>
          <cell r="H4051">
            <v>8.4600000000000009</v>
          </cell>
          <cell r="I4051">
            <v>9.06</v>
          </cell>
        </row>
        <row r="4070">
          <cell r="A4070">
            <v>122000</v>
          </cell>
          <cell r="B4070">
            <v>0</v>
          </cell>
          <cell r="C4070">
            <v>7.5</v>
          </cell>
          <cell r="D4070">
            <v>0</v>
          </cell>
          <cell r="E4070">
            <v>7.5</v>
          </cell>
          <cell r="F4070">
            <v>7.65</v>
          </cell>
          <cell r="G4070">
            <v>7.86</v>
          </cell>
          <cell r="H4070">
            <v>8.4600000000000009</v>
          </cell>
          <cell r="I4070">
            <v>9.06</v>
          </cell>
        </row>
        <row r="4071">
          <cell r="A4071">
            <v>122010</v>
          </cell>
          <cell r="B4071">
            <v>0</v>
          </cell>
          <cell r="C4071">
            <v>7.5</v>
          </cell>
          <cell r="D4071">
            <v>0</v>
          </cell>
          <cell r="E4071">
            <v>7.5</v>
          </cell>
          <cell r="F4071">
            <v>7.65</v>
          </cell>
          <cell r="G4071">
            <v>7.86</v>
          </cell>
          <cell r="H4071">
            <v>8.4600000000000009</v>
          </cell>
          <cell r="I4071">
            <v>9.06</v>
          </cell>
        </row>
        <row r="4072">
          <cell r="A4072">
            <v>122020</v>
          </cell>
          <cell r="B4072">
            <v>0</v>
          </cell>
          <cell r="C4072">
            <v>7.5</v>
          </cell>
          <cell r="D4072">
            <v>0</v>
          </cell>
          <cell r="E4072">
            <v>7.5</v>
          </cell>
          <cell r="F4072">
            <v>7.65</v>
          </cell>
          <cell r="G4072">
            <v>7.86</v>
          </cell>
          <cell r="H4072">
            <v>8.4600000000000009</v>
          </cell>
          <cell r="I4072">
            <v>9.06</v>
          </cell>
        </row>
        <row r="4073">
          <cell r="A4073">
            <v>122030</v>
          </cell>
          <cell r="B4073">
            <v>0</v>
          </cell>
          <cell r="C4073">
            <v>7.5</v>
          </cell>
          <cell r="D4073">
            <v>0</v>
          </cell>
          <cell r="E4073">
            <v>7.5</v>
          </cell>
          <cell r="F4073">
            <v>7.65</v>
          </cell>
          <cell r="G4073">
            <v>7.86</v>
          </cell>
          <cell r="H4073">
            <v>8.4600000000000009</v>
          </cell>
          <cell r="I4073">
            <v>9.06</v>
          </cell>
        </row>
        <row r="4074">
          <cell r="A4074">
            <v>122040</v>
          </cell>
          <cell r="B4074">
            <v>0</v>
          </cell>
          <cell r="C4074">
            <v>7.5</v>
          </cell>
          <cell r="D4074">
            <v>0</v>
          </cell>
          <cell r="E4074">
            <v>7.5</v>
          </cell>
          <cell r="F4074">
            <v>7.65</v>
          </cell>
          <cell r="G4074">
            <v>7.86</v>
          </cell>
          <cell r="H4074">
            <v>8.4600000000000009</v>
          </cell>
          <cell r="I4074">
            <v>9.06</v>
          </cell>
        </row>
        <row r="4075">
          <cell r="A4075">
            <v>122050</v>
          </cell>
          <cell r="B4075">
            <v>0</v>
          </cell>
          <cell r="C4075">
            <v>7.5</v>
          </cell>
          <cell r="D4075">
            <v>0</v>
          </cell>
          <cell r="E4075">
            <v>7.5</v>
          </cell>
          <cell r="F4075">
            <v>7.65</v>
          </cell>
          <cell r="G4075">
            <v>7.86</v>
          </cell>
          <cell r="H4075">
            <v>8.4600000000000009</v>
          </cell>
          <cell r="I4075">
            <v>9.06</v>
          </cell>
        </row>
        <row r="4076">
          <cell r="A4076">
            <v>122060</v>
          </cell>
          <cell r="B4076">
            <v>0</v>
          </cell>
          <cell r="C4076">
            <v>7.5</v>
          </cell>
          <cell r="D4076">
            <v>0</v>
          </cell>
          <cell r="E4076">
            <v>7.5</v>
          </cell>
          <cell r="F4076">
            <v>7.65</v>
          </cell>
          <cell r="G4076">
            <v>7.86</v>
          </cell>
          <cell r="H4076">
            <v>8.4600000000000009</v>
          </cell>
          <cell r="I4076">
            <v>9.06</v>
          </cell>
        </row>
        <row r="4077">
          <cell r="A4077">
            <v>122070</v>
          </cell>
          <cell r="B4077">
            <v>0</v>
          </cell>
          <cell r="C4077">
            <v>7.5</v>
          </cell>
          <cell r="D4077">
            <v>0</v>
          </cell>
          <cell r="E4077">
            <v>7.5</v>
          </cell>
          <cell r="F4077">
            <v>7.65</v>
          </cell>
          <cell r="G4077">
            <v>7.86</v>
          </cell>
          <cell r="H4077">
            <v>8.4600000000000009</v>
          </cell>
          <cell r="I4077">
            <v>9.06</v>
          </cell>
        </row>
        <row r="4078">
          <cell r="A4078">
            <v>122080</v>
          </cell>
          <cell r="B4078">
            <v>0</v>
          </cell>
          <cell r="C4078">
            <v>7.5</v>
          </cell>
          <cell r="D4078">
            <v>0</v>
          </cell>
          <cell r="E4078">
            <v>7.5</v>
          </cell>
          <cell r="F4078">
            <v>7.65</v>
          </cell>
          <cell r="G4078">
            <v>7.86</v>
          </cell>
          <cell r="H4078">
            <v>8.4600000000000009</v>
          </cell>
          <cell r="I4078">
            <v>9.06</v>
          </cell>
        </row>
        <row r="4079">
          <cell r="A4079">
            <v>122090</v>
          </cell>
          <cell r="B4079">
            <v>0</v>
          </cell>
          <cell r="C4079">
            <v>7.5</v>
          </cell>
          <cell r="D4079">
            <v>0</v>
          </cell>
          <cell r="E4079">
            <v>7.5</v>
          </cell>
          <cell r="F4079">
            <v>7.65</v>
          </cell>
          <cell r="G4079">
            <v>7.86</v>
          </cell>
          <cell r="H4079">
            <v>8.4600000000000009</v>
          </cell>
          <cell r="I4079">
            <v>9.06</v>
          </cell>
        </row>
        <row r="4080">
          <cell r="A4080">
            <v>122100</v>
          </cell>
          <cell r="B4080">
            <v>0</v>
          </cell>
          <cell r="C4080">
            <v>7.5</v>
          </cell>
          <cell r="D4080">
            <v>0</v>
          </cell>
          <cell r="E4080">
            <v>7.5</v>
          </cell>
          <cell r="F4080">
            <v>7.65</v>
          </cell>
          <cell r="G4080">
            <v>7.86</v>
          </cell>
          <cell r="H4080">
            <v>8.4600000000000009</v>
          </cell>
          <cell r="I4080">
            <v>9.06</v>
          </cell>
        </row>
        <row r="4081">
          <cell r="A4081">
            <v>122110</v>
          </cell>
          <cell r="B4081">
            <v>0</v>
          </cell>
          <cell r="C4081">
            <v>7.5</v>
          </cell>
          <cell r="D4081">
            <v>0</v>
          </cell>
          <cell r="E4081">
            <v>7.5</v>
          </cell>
          <cell r="F4081">
            <v>7.65</v>
          </cell>
          <cell r="G4081">
            <v>7.86</v>
          </cell>
          <cell r="H4081">
            <v>8.4600000000000009</v>
          </cell>
          <cell r="I4081">
            <v>9.06</v>
          </cell>
        </row>
        <row r="4082">
          <cell r="A4082">
            <v>122120</v>
          </cell>
          <cell r="B4082">
            <v>0</v>
          </cell>
          <cell r="C4082">
            <v>7.5</v>
          </cell>
          <cell r="D4082">
            <v>0</v>
          </cell>
          <cell r="E4082">
            <v>7.5</v>
          </cell>
          <cell r="F4082">
            <v>7.65</v>
          </cell>
          <cell r="G4082">
            <v>7.86</v>
          </cell>
          <cell r="H4082">
            <v>8.4600000000000009</v>
          </cell>
          <cell r="I4082">
            <v>9.06</v>
          </cell>
        </row>
        <row r="4083">
          <cell r="A4083">
            <v>122130</v>
          </cell>
          <cell r="B4083">
            <v>0</v>
          </cell>
          <cell r="C4083">
            <v>7.5</v>
          </cell>
          <cell r="D4083">
            <v>0</v>
          </cell>
          <cell r="E4083">
            <v>7.5</v>
          </cell>
          <cell r="F4083">
            <v>7.65</v>
          </cell>
          <cell r="G4083">
            <v>7.86</v>
          </cell>
          <cell r="H4083">
            <v>8.4600000000000009</v>
          </cell>
          <cell r="I4083">
            <v>9.06</v>
          </cell>
        </row>
        <row r="4084">
          <cell r="A4084">
            <v>122140</v>
          </cell>
          <cell r="B4084">
            <v>0</v>
          </cell>
          <cell r="C4084">
            <v>7.5</v>
          </cell>
          <cell r="D4084">
            <v>0</v>
          </cell>
          <cell r="E4084">
            <v>7.5</v>
          </cell>
          <cell r="F4084">
            <v>7.65</v>
          </cell>
          <cell r="G4084">
            <v>7.86</v>
          </cell>
          <cell r="H4084">
            <v>8.4600000000000009</v>
          </cell>
          <cell r="I4084">
            <v>9.06</v>
          </cell>
        </row>
        <row r="4085">
          <cell r="A4085">
            <v>122150</v>
          </cell>
          <cell r="B4085">
            <v>0</v>
          </cell>
          <cell r="C4085">
            <v>7.5</v>
          </cell>
          <cell r="D4085">
            <v>0</v>
          </cell>
          <cell r="E4085">
            <v>7.5</v>
          </cell>
          <cell r="F4085">
            <v>7.65</v>
          </cell>
          <cell r="G4085">
            <v>7.86</v>
          </cell>
          <cell r="H4085">
            <v>8.4600000000000009</v>
          </cell>
          <cell r="I4085">
            <v>9.06</v>
          </cell>
        </row>
        <row r="4086">
          <cell r="A4086">
            <v>122160</v>
          </cell>
          <cell r="B4086">
            <v>0</v>
          </cell>
          <cell r="C4086">
            <v>7.5</v>
          </cell>
          <cell r="D4086">
            <v>0</v>
          </cell>
          <cell r="E4086">
            <v>7.5</v>
          </cell>
          <cell r="F4086">
            <v>7.65</v>
          </cell>
          <cell r="G4086">
            <v>7.86</v>
          </cell>
          <cell r="H4086">
            <v>8.4600000000000009</v>
          </cell>
          <cell r="I4086">
            <v>9.06</v>
          </cell>
        </row>
        <row r="4087">
          <cell r="A4087">
            <v>122170</v>
          </cell>
          <cell r="B4087">
            <v>0</v>
          </cell>
          <cell r="C4087">
            <v>7.5</v>
          </cell>
          <cell r="D4087">
            <v>0</v>
          </cell>
          <cell r="E4087">
            <v>7.5</v>
          </cell>
          <cell r="F4087">
            <v>7.65</v>
          </cell>
          <cell r="G4087">
            <v>7.86</v>
          </cell>
          <cell r="H4087">
            <v>8.4600000000000009</v>
          </cell>
          <cell r="I4087">
            <v>9.06</v>
          </cell>
        </row>
        <row r="4088">
          <cell r="A4088">
            <v>122180</v>
          </cell>
          <cell r="B4088">
            <v>0</v>
          </cell>
          <cell r="C4088">
            <v>7.5</v>
          </cell>
          <cell r="D4088">
            <v>0</v>
          </cell>
          <cell r="E4088">
            <v>7.5</v>
          </cell>
          <cell r="F4088">
            <v>7.65</v>
          </cell>
          <cell r="G4088">
            <v>7.86</v>
          </cell>
          <cell r="H4088">
            <v>8.4600000000000009</v>
          </cell>
          <cell r="I4088">
            <v>9.06</v>
          </cell>
        </row>
        <row r="4089">
          <cell r="A4089">
            <v>122190</v>
          </cell>
          <cell r="B4089">
            <v>0</v>
          </cell>
          <cell r="C4089">
            <v>7.5</v>
          </cell>
          <cell r="D4089">
            <v>0</v>
          </cell>
          <cell r="E4089">
            <v>7.5</v>
          </cell>
          <cell r="F4089">
            <v>7.65</v>
          </cell>
          <cell r="G4089">
            <v>7.86</v>
          </cell>
          <cell r="H4089">
            <v>8.4600000000000009</v>
          </cell>
          <cell r="I4089">
            <v>9.06</v>
          </cell>
        </row>
        <row r="4090">
          <cell r="A4090">
            <v>122200</v>
          </cell>
          <cell r="B4090">
            <v>0</v>
          </cell>
          <cell r="C4090">
            <v>7.5</v>
          </cell>
          <cell r="D4090">
            <v>0</v>
          </cell>
          <cell r="E4090">
            <v>7.5</v>
          </cell>
          <cell r="F4090">
            <v>7.65</v>
          </cell>
          <cell r="G4090">
            <v>7.86</v>
          </cell>
          <cell r="H4090">
            <v>8.4600000000000009</v>
          </cell>
          <cell r="I4090">
            <v>9.06</v>
          </cell>
        </row>
        <row r="4091">
          <cell r="A4091">
            <v>122210</v>
          </cell>
          <cell r="B4091">
            <v>0</v>
          </cell>
          <cell r="C4091">
            <v>7.5</v>
          </cell>
          <cell r="D4091">
            <v>0</v>
          </cell>
          <cell r="E4091">
            <v>7.5</v>
          </cell>
          <cell r="F4091">
            <v>7.65</v>
          </cell>
          <cell r="G4091">
            <v>7.86</v>
          </cell>
          <cell r="H4091">
            <v>8.4600000000000009</v>
          </cell>
          <cell r="I4091">
            <v>9.06</v>
          </cell>
        </row>
        <row r="4092">
          <cell r="A4092">
            <v>122220</v>
          </cell>
          <cell r="B4092">
            <v>0</v>
          </cell>
          <cell r="C4092">
            <v>7.5</v>
          </cell>
          <cell r="D4092">
            <v>0</v>
          </cell>
          <cell r="E4092">
            <v>7.5</v>
          </cell>
          <cell r="F4092">
            <v>7.65</v>
          </cell>
          <cell r="G4092">
            <v>7.86</v>
          </cell>
          <cell r="H4092">
            <v>8.4600000000000009</v>
          </cell>
          <cell r="I4092">
            <v>9.06</v>
          </cell>
        </row>
        <row r="4093">
          <cell r="A4093">
            <v>122230</v>
          </cell>
          <cell r="B4093">
            <v>0</v>
          </cell>
          <cell r="C4093">
            <v>7.5</v>
          </cell>
          <cell r="D4093">
            <v>0</v>
          </cell>
          <cell r="E4093">
            <v>7.5</v>
          </cell>
          <cell r="F4093">
            <v>7.65</v>
          </cell>
          <cell r="G4093">
            <v>7.86</v>
          </cell>
          <cell r="H4093">
            <v>8.4600000000000009</v>
          </cell>
          <cell r="I4093">
            <v>9.06</v>
          </cell>
        </row>
        <row r="4094">
          <cell r="A4094">
            <v>122240</v>
          </cell>
          <cell r="B4094">
            <v>0</v>
          </cell>
          <cell r="C4094">
            <v>7.5</v>
          </cell>
          <cell r="D4094">
            <v>0</v>
          </cell>
          <cell r="E4094">
            <v>7.5</v>
          </cell>
          <cell r="F4094">
            <v>7.65</v>
          </cell>
          <cell r="G4094">
            <v>7.86</v>
          </cell>
          <cell r="H4094">
            <v>8.4600000000000009</v>
          </cell>
          <cell r="I4094">
            <v>9.06</v>
          </cell>
        </row>
        <row r="4095">
          <cell r="A4095">
            <v>122250</v>
          </cell>
          <cell r="B4095">
            <v>0</v>
          </cell>
          <cell r="C4095">
            <v>7.5</v>
          </cell>
          <cell r="D4095">
            <v>0</v>
          </cell>
          <cell r="E4095">
            <v>7.5</v>
          </cell>
          <cell r="F4095">
            <v>7.65</v>
          </cell>
          <cell r="G4095">
            <v>7.86</v>
          </cell>
          <cell r="H4095">
            <v>8.4600000000000009</v>
          </cell>
          <cell r="I4095">
            <v>9.06</v>
          </cell>
        </row>
        <row r="4096">
          <cell r="A4096">
            <v>122260</v>
          </cell>
          <cell r="B4096">
            <v>0</v>
          </cell>
          <cell r="C4096">
            <v>7.5</v>
          </cell>
          <cell r="D4096">
            <v>0</v>
          </cell>
          <cell r="E4096">
            <v>7.5</v>
          </cell>
          <cell r="F4096">
            <v>7.65</v>
          </cell>
          <cell r="G4096">
            <v>7.86</v>
          </cell>
          <cell r="H4096">
            <v>8.4600000000000009</v>
          </cell>
          <cell r="I4096">
            <v>9.06</v>
          </cell>
        </row>
        <row r="4097">
          <cell r="A4097">
            <v>122270</v>
          </cell>
          <cell r="B4097">
            <v>0</v>
          </cell>
          <cell r="C4097">
            <v>7.5</v>
          </cell>
          <cell r="D4097">
            <v>0</v>
          </cell>
          <cell r="E4097">
            <v>7.5</v>
          </cell>
          <cell r="F4097">
            <v>7.65</v>
          </cell>
          <cell r="G4097">
            <v>7.86</v>
          </cell>
          <cell r="H4097">
            <v>8.4600000000000009</v>
          </cell>
          <cell r="I4097">
            <v>9.06</v>
          </cell>
        </row>
        <row r="4098">
          <cell r="A4098">
            <v>122280</v>
          </cell>
          <cell r="B4098">
            <v>0</v>
          </cell>
          <cell r="C4098">
            <v>7.5</v>
          </cell>
          <cell r="D4098">
            <v>0</v>
          </cell>
          <cell r="E4098">
            <v>7.5</v>
          </cell>
          <cell r="F4098">
            <v>7.65</v>
          </cell>
          <cell r="G4098">
            <v>7.86</v>
          </cell>
          <cell r="H4098">
            <v>8.4600000000000009</v>
          </cell>
          <cell r="I4098">
            <v>9.06</v>
          </cell>
        </row>
        <row r="4099">
          <cell r="A4099">
            <v>122290</v>
          </cell>
          <cell r="B4099">
            <v>0</v>
          </cell>
          <cell r="C4099">
            <v>7.5</v>
          </cell>
          <cell r="D4099">
            <v>0</v>
          </cell>
          <cell r="E4099">
            <v>7.5</v>
          </cell>
          <cell r="F4099">
            <v>7.65</v>
          </cell>
          <cell r="G4099">
            <v>7.86</v>
          </cell>
          <cell r="H4099">
            <v>8.4600000000000009</v>
          </cell>
          <cell r="I4099">
            <v>9.06</v>
          </cell>
        </row>
        <row r="4100">
          <cell r="A4100">
            <v>122300</v>
          </cell>
          <cell r="B4100">
            <v>0</v>
          </cell>
          <cell r="C4100">
            <v>7.5</v>
          </cell>
          <cell r="D4100">
            <v>0</v>
          </cell>
          <cell r="E4100">
            <v>7.5</v>
          </cell>
          <cell r="F4100">
            <v>7.65</v>
          </cell>
          <cell r="G4100">
            <v>7.86</v>
          </cell>
          <cell r="H4100">
            <v>8.4600000000000009</v>
          </cell>
          <cell r="I4100">
            <v>9.06</v>
          </cell>
        </row>
        <row r="4101">
          <cell r="A4101">
            <v>122310</v>
          </cell>
          <cell r="B4101">
            <v>0</v>
          </cell>
          <cell r="C4101">
            <v>7.5</v>
          </cell>
          <cell r="D4101">
            <v>0</v>
          </cell>
          <cell r="E4101">
            <v>7.5</v>
          </cell>
          <cell r="F4101">
            <v>7.65</v>
          </cell>
          <cell r="G4101">
            <v>7.86</v>
          </cell>
          <cell r="H4101">
            <v>8.4600000000000009</v>
          </cell>
          <cell r="I4101">
            <v>9.06</v>
          </cell>
        </row>
        <row r="4102">
          <cell r="A4102">
            <v>122320</v>
          </cell>
          <cell r="B4102">
            <v>0</v>
          </cell>
          <cell r="C4102">
            <v>7.5</v>
          </cell>
          <cell r="D4102">
            <v>0</v>
          </cell>
          <cell r="E4102">
            <v>7.5</v>
          </cell>
          <cell r="F4102">
            <v>7.65</v>
          </cell>
          <cell r="G4102">
            <v>7.86</v>
          </cell>
          <cell r="H4102">
            <v>8.4600000000000009</v>
          </cell>
          <cell r="I4102">
            <v>9.06</v>
          </cell>
        </row>
        <row r="4103">
          <cell r="A4103">
            <v>122330</v>
          </cell>
          <cell r="B4103">
            <v>0</v>
          </cell>
          <cell r="C4103">
            <v>7.5</v>
          </cell>
          <cell r="D4103">
            <v>0</v>
          </cell>
          <cell r="E4103">
            <v>7.5</v>
          </cell>
          <cell r="F4103">
            <v>7.65</v>
          </cell>
          <cell r="G4103">
            <v>7.86</v>
          </cell>
          <cell r="H4103">
            <v>8.4600000000000009</v>
          </cell>
          <cell r="I4103">
            <v>9.06</v>
          </cell>
        </row>
        <row r="4104">
          <cell r="A4104">
            <v>122340</v>
          </cell>
          <cell r="B4104">
            <v>0</v>
          </cell>
          <cell r="C4104">
            <v>7.5</v>
          </cell>
          <cell r="D4104">
            <v>0</v>
          </cell>
          <cell r="E4104">
            <v>7.5</v>
          </cell>
          <cell r="F4104">
            <v>7.65</v>
          </cell>
          <cell r="G4104">
            <v>7.86</v>
          </cell>
          <cell r="H4104">
            <v>8.4600000000000009</v>
          </cell>
          <cell r="I4104">
            <v>9.06</v>
          </cell>
        </row>
        <row r="4105">
          <cell r="A4105">
            <v>122350</v>
          </cell>
          <cell r="B4105">
            <v>0</v>
          </cell>
          <cell r="C4105">
            <v>7.5</v>
          </cell>
          <cell r="D4105">
            <v>0</v>
          </cell>
          <cell r="E4105">
            <v>7.5</v>
          </cell>
          <cell r="F4105">
            <v>7.65</v>
          </cell>
          <cell r="G4105">
            <v>7.86</v>
          </cell>
          <cell r="H4105">
            <v>8.4600000000000009</v>
          </cell>
          <cell r="I4105">
            <v>9.06</v>
          </cell>
        </row>
        <row r="4106">
          <cell r="A4106">
            <v>122360</v>
          </cell>
          <cell r="B4106">
            <v>0</v>
          </cell>
          <cell r="C4106">
            <v>7.5</v>
          </cell>
          <cell r="D4106">
            <v>0</v>
          </cell>
          <cell r="E4106">
            <v>7.5</v>
          </cell>
          <cell r="F4106">
            <v>7.65</v>
          </cell>
          <cell r="G4106">
            <v>7.86</v>
          </cell>
          <cell r="H4106">
            <v>8.4600000000000009</v>
          </cell>
          <cell r="I4106">
            <v>9.06</v>
          </cell>
        </row>
        <row r="4107">
          <cell r="A4107">
            <v>122370</v>
          </cell>
          <cell r="B4107">
            <v>0</v>
          </cell>
          <cell r="C4107">
            <v>7.5</v>
          </cell>
          <cell r="D4107">
            <v>0</v>
          </cell>
          <cell r="E4107">
            <v>7.5</v>
          </cell>
          <cell r="F4107">
            <v>7.65</v>
          </cell>
          <cell r="G4107">
            <v>7.86</v>
          </cell>
          <cell r="H4107">
            <v>8.4600000000000009</v>
          </cell>
          <cell r="I4107">
            <v>9.06</v>
          </cell>
        </row>
        <row r="4108">
          <cell r="A4108">
            <v>122380</v>
          </cell>
          <cell r="B4108">
            <v>0</v>
          </cell>
          <cell r="C4108">
            <v>7.5</v>
          </cell>
          <cell r="D4108">
            <v>0</v>
          </cell>
          <cell r="E4108">
            <v>7.5</v>
          </cell>
          <cell r="F4108">
            <v>7.65</v>
          </cell>
          <cell r="G4108">
            <v>7.86</v>
          </cell>
          <cell r="H4108">
            <v>8.4600000000000009</v>
          </cell>
          <cell r="I4108">
            <v>9.06</v>
          </cell>
        </row>
        <row r="4109">
          <cell r="A4109">
            <v>122390</v>
          </cell>
          <cell r="B4109">
            <v>0</v>
          </cell>
          <cell r="C4109">
            <v>7.5</v>
          </cell>
          <cell r="D4109">
            <v>0</v>
          </cell>
          <cell r="E4109">
            <v>7.5</v>
          </cell>
          <cell r="F4109">
            <v>7.65</v>
          </cell>
          <cell r="G4109">
            <v>7.86</v>
          </cell>
          <cell r="H4109">
            <v>8.4600000000000009</v>
          </cell>
          <cell r="I4109">
            <v>9.06</v>
          </cell>
        </row>
        <row r="4110">
          <cell r="A4110">
            <v>122400</v>
          </cell>
          <cell r="B4110">
            <v>0</v>
          </cell>
          <cell r="C4110">
            <v>7.5</v>
          </cell>
          <cell r="D4110">
            <v>0</v>
          </cell>
          <cell r="E4110">
            <v>7.5</v>
          </cell>
          <cell r="F4110">
            <v>7.65</v>
          </cell>
          <cell r="G4110">
            <v>7.86</v>
          </cell>
          <cell r="H4110">
            <v>8.4600000000000009</v>
          </cell>
          <cell r="I4110">
            <v>9.06</v>
          </cell>
        </row>
        <row r="4111">
          <cell r="A4111">
            <v>122410</v>
          </cell>
          <cell r="B4111">
            <v>0</v>
          </cell>
          <cell r="C4111">
            <v>7.5</v>
          </cell>
          <cell r="D4111">
            <v>0</v>
          </cell>
          <cell r="E4111">
            <v>7.5</v>
          </cell>
          <cell r="F4111">
            <v>7.65</v>
          </cell>
          <cell r="G4111">
            <v>7.86</v>
          </cell>
          <cell r="H4111">
            <v>8.4600000000000009</v>
          </cell>
          <cell r="I4111">
            <v>9.06</v>
          </cell>
        </row>
        <row r="4112">
          <cell r="A4112">
            <v>122420</v>
          </cell>
          <cell r="B4112">
            <v>0</v>
          </cell>
          <cell r="C4112">
            <v>7.5</v>
          </cell>
          <cell r="D4112">
            <v>0</v>
          </cell>
          <cell r="E4112">
            <v>7.5</v>
          </cell>
          <cell r="F4112">
            <v>7.65</v>
          </cell>
          <cell r="G4112">
            <v>7.86</v>
          </cell>
          <cell r="H4112">
            <v>8.4600000000000009</v>
          </cell>
          <cell r="I4112">
            <v>9.06</v>
          </cell>
        </row>
        <row r="4113">
          <cell r="A4113">
            <v>122430</v>
          </cell>
          <cell r="B4113">
            <v>0</v>
          </cell>
          <cell r="C4113">
            <v>7.5</v>
          </cell>
          <cell r="D4113">
            <v>0</v>
          </cell>
          <cell r="E4113">
            <v>7.5</v>
          </cell>
          <cell r="F4113">
            <v>7.65</v>
          </cell>
          <cell r="G4113">
            <v>7.86</v>
          </cell>
          <cell r="H4113">
            <v>8.4600000000000009</v>
          </cell>
          <cell r="I4113">
            <v>9.06</v>
          </cell>
        </row>
        <row r="4114">
          <cell r="A4114">
            <v>122440</v>
          </cell>
          <cell r="B4114">
            <v>0</v>
          </cell>
          <cell r="C4114">
            <v>7.5</v>
          </cell>
          <cell r="D4114">
            <v>0</v>
          </cell>
          <cell r="E4114">
            <v>7.5</v>
          </cell>
          <cell r="F4114">
            <v>7.65</v>
          </cell>
          <cell r="G4114">
            <v>7.86</v>
          </cell>
          <cell r="H4114">
            <v>8.4600000000000009</v>
          </cell>
          <cell r="I4114">
            <v>9.06</v>
          </cell>
        </row>
        <row r="4115">
          <cell r="A4115">
            <v>122450</v>
          </cell>
          <cell r="B4115">
            <v>0</v>
          </cell>
          <cell r="C4115">
            <v>7.5</v>
          </cell>
          <cell r="D4115">
            <v>0</v>
          </cell>
          <cell r="E4115">
            <v>7.5</v>
          </cell>
          <cell r="F4115">
            <v>7.65</v>
          </cell>
          <cell r="G4115">
            <v>7.86</v>
          </cell>
          <cell r="H4115">
            <v>8.4600000000000009</v>
          </cell>
          <cell r="I4115">
            <v>9.06</v>
          </cell>
        </row>
        <row r="4116">
          <cell r="A4116">
            <v>122460</v>
          </cell>
          <cell r="B4116">
            <v>0</v>
          </cell>
          <cell r="C4116">
            <v>7.5</v>
          </cell>
          <cell r="D4116">
            <v>0</v>
          </cell>
          <cell r="E4116">
            <v>7.5</v>
          </cell>
          <cell r="F4116">
            <v>7.65</v>
          </cell>
          <cell r="G4116">
            <v>7.86</v>
          </cell>
          <cell r="H4116">
            <v>8.4600000000000009</v>
          </cell>
          <cell r="I4116">
            <v>9.06</v>
          </cell>
        </row>
        <row r="4117">
          <cell r="A4117">
            <v>122470</v>
          </cell>
          <cell r="B4117">
            <v>0</v>
          </cell>
          <cell r="C4117">
            <v>7.5</v>
          </cell>
          <cell r="D4117">
            <v>0</v>
          </cell>
          <cell r="E4117">
            <v>7.5</v>
          </cell>
          <cell r="F4117">
            <v>7.65</v>
          </cell>
          <cell r="G4117">
            <v>7.86</v>
          </cell>
          <cell r="H4117">
            <v>8.4600000000000009</v>
          </cell>
          <cell r="I4117">
            <v>9.06</v>
          </cell>
        </row>
        <row r="4118">
          <cell r="A4118">
            <v>122480</v>
          </cell>
          <cell r="B4118">
            <v>0</v>
          </cell>
          <cell r="C4118">
            <v>7.5</v>
          </cell>
          <cell r="D4118">
            <v>0</v>
          </cell>
          <cell r="E4118">
            <v>7.5</v>
          </cell>
          <cell r="F4118">
            <v>7.65</v>
          </cell>
          <cell r="G4118">
            <v>7.86</v>
          </cell>
          <cell r="H4118">
            <v>8.4600000000000009</v>
          </cell>
          <cell r="I4118">
            <v>9.06</v>
          </cell>
        </row>
        <row r="4119">
          <cell r="A4119">
            <v>122490</v>
          </cell>
          <cell r="B4119">
            <v>0</v>
          </cell>
          <cell r="C4119">
            <v>7.5</v>
          </cell>
          <cell r="D4119">
            <v>0</v>
          </cell>
          <cell r="E4119">
            <v>7.5</v>
          </cell>
          <cell r="F4119">
            <v>7.65</v>
          </cell>
          <cell r="G4119">
            <v>7.86</v>
          </cell>
          <cell r="H4119">
            <v>8.4600000000000009</v>
          </cell>
          <cell r="I4119">
            <v>9.06</v>
          </cell>
        </row>
        <row r="4120">
          <cell r="A4120">
            <v>122500</v>
          </cell>
          <cell r="B4120">
            <v>0</v>
          </cell>
          <cell r="C4120">
            <v>7.5</v>
          </cell>
          <cell r="D4120">
            <v>0</v>
          </cell>
          <cell r="E4120">
            <v>7.5</v>
          </cell>
          <cell r="F4120">
            <v>7.65</v>
          </cell>
          <cell r="G4120">
            <v>7.86</v>
          </cell>
          <cell r="H4120">
            <v>8.4600000000000009</v>
          </cell>
          <cell r="I4120">
            <v>9.06</v>
          </cell>
        </row>
        <row r="4121">
          <cell r="A4121">
            <v>122510</v>
          </cell>
          <cell r="B4121">
            <v>0</v>
          </cell>
          <cell r="C4121">
            <v>7.5</v>
          </cell>
          <cell r="D4121">
            <v>0</v>
          </cell>
          <cell r="E4121">
            <v>7.5</v>
          </cell>
          <cell r="F4121">
            <v>7.65</v>
          </cell>
          <cell r="G4121">
            <v>7.86</v>
          </cell>
          <cell r="H4121">
            <v>8.4600000000000009</v>
          </cell>
          <cell r="I4121">
            <v>9.06</v>
          </cell>
        </row>
        <row r="4122">
          <cell r="A4122">
            <v>122520</v>
          </cell>
          <cell r="B4122">
            <v>0</v>
          </cell>
          <cell r="C4122">
            <v>7.5</v>
          </cell>
          <cell r="D4122">
            <v>0</v>
          </cell>
          <cell r="E4122">
            <v>7.5</v>
          </cell>
          <cell r="F4122">
            <v>7.65</v>
          </cell>
          <cell r="G4122">
            <v>7.86</v>
          </cell>
          <cell r="H4122">
            <v>8.4600000000000009</v>
          </cell>
          <cell r="I4122">
            <v>9.06</v>
          </cell>
        </row>
        <row r="4123">
          <cell r="A4123">
            <v>122520.76</v>
          </cell>
          <cell r="B4123" t="str">
            <v>BS</v>
          </cell>
          <cell r="C4123">
            <v>7.5</v>
          </cell>
          <cell r="D4123">
            <v>0</v>
          </cell>
          <cell r="E4123">
            <v>7.5</v>
          </cell>
          <cell r="F4123">
            <v>7.65</v>
          </cell>
          <cell r="G4123">
            <v>7.86</v>
          </cell>
          <cell r="H4123">
            <v>8.4600000000000009</v>
          </cell>
          <cell r="I4123">
            <v>9.06</v>
          </cell>
        </row>
        <row r="4124">
          <cell r="A4124">
            <v>122530</v>
          </cell>
          <cell r="B4124">
            <v>0</v>
          </cell>
          <cell r="C4124">
            <v>7.5</v>
          </cell>
          <cell r="D4124">
            <v>0</v>
          </cell>
          <cell r="E4124">
            <v>7.5</v>
          </cell>
          <cell r="F4124">
            <v>7.65</v>
          </cell>
          <cell r="G4124">
            <v>7.86</v>
          </cell>
          <cell r="H4124">
            <v>8.4600000000000009</v>
          </cell>
          <cell r="I4124">
            <v>9.06</v>
          </cell>
        </row>
        <row r="4125">
          <cell r="A4125">
            <v>122540</v>
          </cell>
          <cell r="B4125">
            <v>0</v>
          </cell>
          <cell r="C4125">
            <v>7.5</v>
          </cell>
          <cell r="D4125">
            <v>0</v>
          </cell>
          <cell r="E4125">
            <v>7.5</v>
          </cell>
          <cell r="F4125">
            <v>7.65</v>
          </cell>
          <cell r="G4125">
            <v>7.86</v>
          </cell>
          <cell r="H4125">
            <v>8.4600000000000009</v>
          </cell>
          <cell r="I4125">
            <v>9.06</v>
          </cell>
        </row>
        <row r="4126">
          <cell r="A4126">
            <v>122550</v>
          </cell>
          <cell r="B4126">
            <v>0</v>
          </cell>
          <cell r="C4126">
            <v>7.5</v>
          </cell>
          <cell r="D4126">
            <v>0</v>
          </cell>
          <cell r="E4126">
            <v>7.5</v>
          </cell>
          <cell r="F4126">
            <v>7.65</v>
          </cell>
          <cell r="G4126">
            <v>7.86</v>
          </cell>
          <cell r="H4126">
            <v>8.4600000000000009</v>
          </cell>
          <cell r="I4126">
            <v>9.06</v>
          </cell>
        </row>
        <row r="4127">
          <cell r="A4127">
            <v>122550.76</v>
          </cell>
          <cell r="B4127" t="str">
            <v>PX</v>
          </cell>
          <cell r="C4127">
            <v>7.5</v>
          </cell>
          <cell r="D4127">
            <v>0</v>
          </cell>
          <cell r="E4127">
            <v>7.5</v>
          </cell>
          <cell r="F4127">
            <v>7.65</v>
          </cell>
          <cell r="G4127">
            <v>7.86</v>
          </cell>
          <cell r="H4127">
            <v>8.4600000000000009</v>
          </cell>
          <cell r="I4127">
            <v>9.06</v>
          </cell>
        </row>
        <row r="4128">
          <cell r="A4128">
            <v>122560</v>
          </cell>
          <cell r="B4128">
            <v>0</v>
          </cell>
          <cell r="C4128">
            <v>7.5</v>
          </cell>
          <cell r="D4128">
            <v>0.18</v>
          </cell>
          <cell r="E4128">
            <v>7.68</v>
          </cell>
          <cell r="F4128">
            <v>7.83</v>
          </cell>
          <cell r="G4128">
            <v>8.0400000000000009</v>
          </cell>
          <cell r="H4128">
            <v>8.64</v>
          </cell>
          <cell r="I4128">
            <v>9.24</v>
          </cell>
        </row>
        <row r="4129">
          <cell r="A4129">
            <v>122565.75999999999</v>
          </cell>
          <cell r="B4129" t="str">
            <v>PC</v>
          </cell>
          <cell r="C4129">
            <v>7.5</v>
          </cell>
          <cell r="D4129">
            <v>0.3</v>
          </cell>
          <cell r="E4129">
            <v>7.8</v>
          </cell>
          <cell r="F4129">
            <v>7.95</v>
          </cell>
          <cell r="G4129">
            <v>8.16</v>
          </cell>
          <cell r="H4129">
            <v>8.76</v>
          </cell>
          <cell r="I4129">
            <v>9.36</v>
          </cell>
        </row>
        <row r="4130">
          <cell r="A4130">
            <v>122570</v>
          </cell>
          <cell r="B4130">
            <v>0</v>
          </cell>
          <cell r="C4130">
            <v>7.5</v>
          </cell>
          <cell r="D4130">
            <v>0.38</v>
          </cell>
          <cell r="E4130">
            <v>7.88</v>
          </cell>
          <cell r="F4130">
            <v>8.0299999999999994</v>
          </cell>
          <cell r="G4130">
            <v>8.24</v>
          </cell>
          <cell r="H4130">
            <v>8.84</v>
          </cell>
          <cell r="I4130">
            <v>9.44</v>
          </cell>
        </row>
        <row r="4131">
          <cell r="A4131">
            <v>122580</v>
          </cell>
          <cell r="B4131">
            <v>0</v>
          </cell>
          <cell r="C4131">
            <v>7.5</v>
          </cell>
          <cell r="D4131">
            <v>0.57999999999999996</v>
          </cell>
          <cell r="E4131">
            <v>8.08</v>
          </cell>
          <cell r="F4131">
            <v>8.23</v>
          </cell>
          <cell r="G4131">
            <v>8.4400000000000013</v>
          </cell>
          <cell r="H4131">
            <v>9.0400000000000009</v>
          </cell>
          <cell r="I4131">
            <v>9.64</v>
          </cell>
        </row>
        <row r="4132">
          <cell r="A4132">
            <v>122580.76</v>
          </cell>
          <cell r="B4132" t="str">
            <v>PY - MSE</v>
          </cell>
          <cell r="C4132">
            <v>7.5</v>
          </cell>
          <cell r="D4132">
            <v>0.6</v>
          </cell>
          <cell r="E4132">
            <v>8.1</v>
          </cell>
          <cell r="F4132">
            <v>8.25</v>
          </cell>
          <cell r="G4132">
            <v>8.4600000000000009</v>
          </cell>
          <cell r="H4132">
            <v>9.06</v>
          </cell>
          <cell r="I4132">
            <v>9.66</v>
          </cell>
        </row>
        <row r="4133">
          <cell r="A4133">
            <v>122590</v>
          </cell>
          <cell r="B4133">
            <v>0</v>
          </cell>
          <cell r="C4133">
            <v>7.5</v>
          </cell>
          <cell r="D4133">
            <v>0.6</v>
          </cell>
          <cell r="E4133">
            <v>8.1</v>
          </cell>
          <cell r="F4133">
            <v>8.25</v>
          </cell>
          <cell r="G4133">
            <v>8.4600000000000009</v>
          </cell>
          <cell r="H4133">
            <v>9.06</v>
          </cell>
          <cell r="I4133">
            <v>9.66</v>
          </cell>
        </row>
        <row r="4134">
          <cell r="A4134">
            <v>122600</v>
          </cell>
          <cell r="B4134">
            <v>0</v>
          </cell>
          <cell r="C4134">
            <v>7.5</v>
          </cell>
          <cell r="D4134">
            <v>0.6</v>
          </cell>
          <cell r="E4134">
            <v>8.1</v>
          </cell>
          <cell r="F4134">
            <v>8.25</v>
          </cell>
          <cell r="G4134">
            <v>8.4600000000000009</v>
          </cell>
          <cell r="H4134">
            <v>9.06</v>
          </cell>
          <cell r="I4134">
            <v>9.66</v>
          </cell>
        </row>
        <row r="4135">
          <cell r="A4135">
            <v>122610</v>
          </cell>
          <cell r="B4135">
            <v>0</v>
          </cell>
          <cell r="C4135">
            <v>7.5</v>
          </cell>
          <cell r="D4135">
            <v>0.6</v>
          </cell>
          <cell r="E4135">
            <v>8.1</v>
          </cell>
          <cell r="F4135">
            <v>8.25</v>
          </cell>
          <cell r="G4135">
            <v>8.4600000000000009</v>
          </cell>
          <cell r="H4135">
            <v>9.06</v>
          </cell>
          <cell r="I4135">
            <v>9.66</v>
          </cell>
        </row>
        <row r="4136">
          <cell r="A4136">
            <v>122620</v>
          </cell>
          <cell r="B4136">
            <v>0</v>
          </cell>
          <cell r="C4136">
            <v>7.5</v>
          </cell>
          <cell r="D4136">
            <v>0.6</v>
          </cell>
          <cell r="E4136">
            <v>8.1</v>
          </cell>
          <cell r="F4136">
            <v>8.25</v>
          </cell>
          <cell r="G4136">
            <v>8.4600000000000009</v>
          </cell>
          <cell r="H4136">
            <v>9.06</v>
          </cell>
          <cell r="I4136">
            <v>9.66</v>
          </cell>
        </row>
        <row r="4137">
          <cell r="A4137">
            <v>122630</v>
          </cell>
          <cell r="B4137">
            <v>0</v>
          </cell>
          <cell r="C4137">
            <v>7.5</v>
          </cell>
          <cell r="D4137">
            <v>0.6</v>
          </cell>
          <cell r="E4137">
            <v>8.1</v>
          </cell>
          <cell r="F4137">
            <v>8.25</v>
          </cell>
          <cell r="G4137">
            <v>8.4600000000000009</v>
          </cell>
          <cell r="H4137">
            <v>9.06</v>
          </cell>
          <cell r="I4137">
            <v>9.66</v>
          </cell>
        </row>
        <row r="4138">
          <cell r="A4138">
            <v>122640</v>
          </cell>
          <cell r="B4138">
            <v>0</v>
          </cell>
          <cell r="C4138">
            <v>7.5</v>
          </cell>
          <cell r="D4138">
            <v>0.6</v>
          </cell>
          <cell r="E4138">
            <v>8.1</v>
          </cell>
          <cell r="F4138">
            <v>8.25</v>
          </cell>
          <cell r="G4138">
            <v>8.4600000000000009</v>
          </cell>
          <cell r="H4138">
            <v>9.06</v>
          </cell>
          <cell r="I4138">
            <v>9.66</v>
          </cell>
        </row>
        <row r="4139">
          <cell r="A4139">
            <v>122643.56</v>
          </cell>
          <cell r="B4139">
            <v>0</v>
          </cell>
          <cell r="C4139">
            <v>7.5</v>
          </cell>
          <cell r="D4139">
            <v>0.6</v>
          </cell>
          <cell r="E4139">
            <v>8.1</v>
          </cell>
          <cell r="F4139">
            <v>8.25</v>
          </cell>
          <cell r="G4139">
            <v>8.4600000000000009</v>
          </cell>
          <cell r="H4139">
            <v>9.06</v>
          </cell>
          <cell r="I4139">
            <v>9.66</v>
          </cell>
        </row>
        <row r="4140">
          <cell r="A4140">
            <v>122650</v>
          </cell>
          <cell r="B4140">
            <v>0</v>
          </cell>
          <cell r="C4140">
            <v>7.5</v>
          </cell>
          <cell r="D4140">
            <v>0.6</v>
          </cell>
          <cell r="E4140">
            <v>8.1</v>
          </cell>
          <cell r="F4140">
            <v>8.25</v>
          </cell>
          <cell r="G4140">
            <v>8.4600000000000009</v>
          </cell>
          <cell r="H4140">
            <v>9.06</v>
          </cell>
          <cell r="I4140">
            <v>9.66</v>
          </cell>
        </row>
        <row r="4141">
          <cell r="A4141">
            <v>122660</v>
          </cell>
          <cell r="B4141">
            <v>0</v>
          </cell>
          <cell r="C4141">
            <v>7.5</v>
          </cell>
          <cell r="D4141">
            <v>0.6</v>
          </cell>
          <cell r="E4141">
            <v>8.1</v>
          </cell>
          <cell r="F4141">
            <v>8.25</v>
          </cell>
          <cell r="G4141">
            <v>8.4600000000000009</v>
          </cell>
          <cell r="H4141">
            <v>9.06</v>
          </cell>
          <cell r="I4141">
            <v>9.66</v>
          </cell>
        </row>
        <row r="4142">
          <cell r="A4142">
            <v>122670</v>
          </cell>
          <cell r="B4142">
            <v>0</v>
          </cell>
          <cell r="C4142">
            <v>7.5</v>
          </cell>
          <cell r="D4142">
            <v>0.6</v>
          </cell>
          <cell r="E4142">
            <v>8.1</v>
          </cell>
          <cell r="F4142">
            <v>8.25</v>
          </cell>
          <cell r="G4142">
            <v>8.4600000000000009</v>
          </cell>
          <cell r="H4142">
            <v>9.06</v>
          </cell>
          <cell r="I4142">
            <v>9.66</v>
          </cell>
        </row>
        <row r="4143">
          <cell r="A4143">
            <v>122680</v>
          </cell>
          <cell r="B4143">
            <v>0</v>
          </cell>
          <cell r="C4143">
            <v>7.5</v>
          </cell>
          <cell r="D4143">
            <v>0.6</v>
          </cell>
          <cell r="E4143">
            <v>8.1</v>
          </cell>
          <cell r="F4143">
            <v>8.25</v>
          </cell>
          <cell r="G4143">
            <v>8.4600000000000009</v>
          </cell>
          <cell r="H4143">
            <v>9.06</v>
          </cell>
          <cell r="I4143">
            <v>9.66</v>
          </cell>
        </row>
        <row r="4144">
          <cell r="A4144">
            <v>122690</v>
          </cell>
          <cell r="B4144">
            <v>0</v>
          </cell>
          <cell r="C4144">
            <v>7.5</v>
          </cell>
          <cell r="D4144">
            <v>0.6</v>
          </cell>
          <cell r="E4144">
            <v>8.1</v>
          </cell>
          <cell r="F4144">
            <v>8.25</v>
          </cell>
          <cell r="G4144">
            <v>8.4600000000000009</v>
          </cell>
          <cell r="H4144">
            <v>9.06</v>
          </cell>
          <cell r="I4144">
            <v>9.66</v>
          </cell>
        </row>
        <row r="4145">
          <cell r="A4145">
            <v>122700</v>
          </cell>
          <cell r="B4145">
            <v>0</v>
          </cell>
          <cell r="C4145">
            <v>7.5</v>
          </cell>
          <cell r="D4145">
            <v>0.6</v>
          </cell>
          <cell r="E4145">
            <v>8.1</v>
          </cell>
          <cell r="F4145">
            <v>8.25</v>
          </cell>
          <cell r="G4145">
            <v>8.4600000000000009</v>
          </cell>
          <cell r="H4145">
            <v>9.06</v>
          </cell>
          <cell r="I4145">
            <v>9.66</v>
          </cell>
        </row>
        <row r="4146">
          <cell r="A4146">
            <v>122710</v>
          </cell>
          <cell r="B4146">
            <v>0</v>
          </cell>
          <cell r="C4146">
            <v>7.5</v>
          </cell>
          <cell r="D4146">
            <v>0.6</v>
          </cell>
          <cell r="E4146">
            <v>8.1</v>
          </cell>
          <cell r="F4146">
            <v>8.25</v>
          </cell>
          <cell r="G4146">
            <v>8.4600000000000009</v>
          </cell>
          <cell r="H4146">
            <v>9.06</v>
          </cell>
          <cell r="I4146">
            <v>9.66</v>
          </cell>
        </row>
        <row r="4147">
          <cell r="A4147">
            <v>122720</v>
          </cell>
          <cell r="B4147">
            <v>0</v>
          </cell>
          <cell r="C4147">
            <v>7.5</v>
          </cell>
          <cell r="D4147">
            <v>0.6</v>
          </cell>
          <cell r="E4147">
            <v>8.1</v>
          </cell>
          <cell r="F4147">
            <v>8.25</v>
          </cell>
          <cell r="G4147">
            <v>8.4600000000000009</v>
          </cell>
          <cell r="H4147">
            <v>9.06</v>
          </cell>
          <cell r="I4147">
            <v>9.66</v>
          </cell>
        </row>
        <row r="4148">
          <cell r="A4148">
            <v>122730</v>
          </cell>
          <cell r="B4148">
            <v>0</v>
          </cell>
          <cell r="C4148">
            <v>7.5</v>
          </cell>
          <cell r="D4148">
            <v>0.6</v>
          </cell>
          <cell r="E4148">
            <v>8.1</v>
          </cell>
          <cell r="F4148">
            <v>8.25</v>
          </cell>
          <cell r="G4148">
            <v>8.4600000000000009</v>
          </cell>
          <cell r="H4148">
            <v>9.06</v>
          </cell>
          <cell r="I4148">
            <v>9.66</v>
          </cell>
        </row>
        <row r="4149">
          <cell r="A4149">
            <v>122740</v>
          </cell>
          <cell r="B4149">
            <v>0</v>
          </cell>
          <cell r="C4149">
            <v>7.5</v>
          </cell>
          <cell r="D4149">
            <v>0.6</v>
          </cell>
          <cell r="E4149">
            <v>8.1</v>
          </cell>
          <cell r="F4149">
            <v>8.25</v>
          </cell>
          <cell r="G4149">
            <v>8.4600000000000009</v>
          </cell>
          <cell r="H4149">
            <v>9.06</v>
          </cell>
          <cell r="I4149">
            <v>9.66</v>
          </cell>
        </row>
        <row r="4150">
          <cell r="A4150">
            <v>122750</v>
          </cell>
          <cell r="B4150">
            <v>0</v>
          </cell>
          <cell r="C4150">
            <v>7.5</v>
          </cell>
          <cell r="D4150">
            <v>0.6</v>
          </cell>
          <cell r="E4150">
            <v>8.1</v>
          </cell>
          <cell r="F4150">
            <v>8.25</v>
          </cell>
          <cell r="G4150">
            <v>8.4600000000000009</v>
          </cell>
          <cell r="H4150">
            <v>9.06</v>
          </cell>
          <cell r="I4150">
            <v>9.66</v>
          </cell>
        </row>
        <row r="4151">
          <cell r="A4151">
            <v>122760</v>
          </cell>
          <cell r="B4151">
            <v>0</v>
          </cell>
          <cell r="C4151">
            <v>7.5</v>
          </cell>
          <cell r="D4151">
            <v>0.6</v>
          </cell>
          <cell r="E4151">
            <v>8.1</v>
          </cell>
          <cell r="F4151">
            <v>8.25</v>
          </cell>
          <cell r="G4151">
            <v>8.4600000000000009</v>
          </cell>
          <cell r="H4151">
            <v>9.06</v>
          </cell>
          <cell r="I4151">
            <v>9.66</v>
          </cell>
        </row>
        <row r="4152">
          <cell r="A4152">
            <v>122770</v>
          </cell>
          <cell r="B4152">
            <v>0</v>
          </cell>
          <cell r="C4152">
            <v>7.5</v>
          </cell>
          <cell r="D4152">
            <v>0.6</v>
          </cell>
          <cell r="E4152">
            <v>8.1</v>
          </cell>
          <cell r="F4152">
            <v>8.25</v>
          </cell>
          <cell r="G4152">
            <v>8.4600000000000009</v>
          </cell>
          <cell r="H4152">
            <v>9.06</v>
          </cell>
          <cell r="I4152">
            <v>9.66</v>
          </cell>
        </row>
        <row r="4153">
          <cell r="A4153">
            <v>122780</v>
          </cell>
          <cell r="B4153">
            <v>0</v>
          </cell>
          <cell r="C4153">
            <v>7.5</v>
          </cell>
          <cell r="D4153">
            <v>0.6</v>
          </cell>
          <cell r="E4153">
            <v>8.1</v>
          </cell>
          <cell r="F4153">
            <v>8.25</v>
          </cell>
          <cell r="G4153">
            <v>8.4600000000000009</v>
          </cell>
          <cell r="H4153">
            <v>9.06</v>
          </cell>
          <cell r="I4153">
            <v>9.66</v>
          </cell>
        </row>
        <row r="4154">
          <cell r="A4154">
            <v>122782.1</v>
          </cell>
          <cell r="B4154" t="str">
            <v>PY - MSE</v>
          </cell>
          <cell r="C4154">
            <v>7.5</v>
          </cell>
          <cell r="D4154">
            <v>0.6</v>
          </cell>
          <cell r="E4154">
            <v>8.1</v>
          </cell>
          <cell r="F4154">
            <v>8.25</v>
          </cell>
          <cell r="G4154">
            <v>8.4600000000000009</v>
          </cell>
          <cell r="H4154">
            <v>9.06</v>
          </cell>
          <cell r="I4154">
            <v>9.66</v>
          </cell>
        </row>
        <row r="4155">
          <cell r="A4155">
            <v>122790</v>
          </cell>
          <cell r="B4155">
            <v>0</v>
          </cell>
          <cell r="C4155">
            <v>7.5</v>
          </cell>
          <cell r="D4155">
            <v>0.44</v>
          </cell>
          <cell r="E4155">
            <v>7.94</v>
          </cell>
          <cell r="F4155">
            <v>8.09</v>
          </cell>
          <cell r="G4155">
            <v>8.3000000000000007</v>
          </cell>
          <cell r="H4155">
            <v>8.9</v>
          </cell>
          <cell r="I4155">
            <v>9.5</v>
          </cell>
        </row>
        <row r="4156">
          <cell r="A4156">
            <v>122797.1</v>
          </cell>
          <cell r="B4156" t="str">
            <v>PT</v>
          </cell>
          <cell r="C4156">
            <v>7.5</v>
          </cell>
          <cell r="D4156">
            <v>0.3</v>
          </cell>
          <cell r="E4156">
            <v>7.8</v>
          </cell>
          <cell r="F4156">
            <v>7.95</v>
          </cell>
          <cell r="G4156">
            <v>8.16</v>
          </cell>
          <cell r="H4156">
            <v>8.76</v>
          </cell>
          <cell r="I4156">
            <v>9.36</v>
          </cell>
        </row>
        <row r="4157">
          <cell r="A4157">
            <v>122800</v>
          </cell>
          <cell r="B4157">
            <v>0</v>
          </cell>
          <cell r="C4157">
            <v>7.5</v>
          </cell>
          <cell r="D4157">
            <v>0.24</v>
          </cell>
          <cell r="E4157">
            <v>7.74</v>
          </cell>
          <cell r="F4157">
            <v>7.8900000000000006</v>
          </cell>
          <cell r="G4157">
            <v>8.1000000000000014</v>
          </cell>
          <cell r="H4157">
            <v>8.7000000000000011</v>
          </cell>
          <cell r="I4157">
            <v>9.3000000000000007</v>
          </cell>
        </row>
        <row r="4158">
          <cell r="A4158">
            <v>122810</v>
          </cell>
          <cell r="B4158">
            <v>0</v>
          </cell>
          <cell r="C4158">
            <v>7.5</v>
          </cell>
          <cell r="D4158">
            <v>0.04</v>
          </cell>
          <cell r="E4158">
            <v>7.54</v>
          </cell>
          <cell r="F4158">
            <v>7.69</v>
          </cell>
          <cell r="G4158">
            <v>7.9</v>
          </cell>
          <cell r="H4158">
            <v>8.5</v>
          </cell>
          <cell r="I4158">
            <v>9.1</v>
          </cell>
        </row>
        <row r="4159">
          <cell r="A4159">
            <v>122812.1</v>
          </cell>
          <cell r="B4159" t="str">
            <v>PX</v>
          </cell>
          <cell r="C4159">
            <v>7.5</v>
          </cell>
          <cell r="D4159">
            <v>0</v>
          </cell>
          <cell r="E4159">
            <v>7.5</v>
          </cell>
          <cell r="F4159">
            <v>7.65</v>
          </cell>
          <cell r="G4159">
            <v>7.86</v>
          </cell>
          <cell r="H4159">
            <v>8.4600000000000009</v>
          </cell>
          <cell r="I4159">
            <v>9.06</v>
          </cell>
        </row>
        <row r="4160">
          <cell r="A4160">
            <v>122820</v>
          </cell>
          <cell r="B4160">
            <v>0</v>
          </cell>
          <cell r="C4160">
            <v>7.5</v>
          </cell>
          <cell r="D4160">
            <v>0</v>
          </cell>
          <cell r="E4160">
            <v>7.5</v>
          </cell>
          <cell r="F4160">
            <v>7.65</v>
          </cell>
          <cell r="G4160">
            <v>7.86</v>
          </cell>
          <cell r="H4160">
            <v>8.4600000000000009</v>
          </cell>
          <cell r="I4160">
            <v>9.06</v>
          </cell>
        </row>
        <row r="4161">
          <cell r="A4161">
            <v>122830</v>
          </cell>
          <cell r="B4161">
            <v>0</v>
          </cell>
          <cell r="C4161">
            <v>7.5</v>
          </cell>
          <cell r="D4161">
            <v>0</v>
          </cell>
          <cell r="E4161">
            <v>7.5</v>
          </cell>
          <cell r="F4161">
            <v>7.65</v>
          </cell>
          <cell r="G4161">
            <v>7.86</v>
          </cell>
          <cell r="H4161">
            <v>8.4600000000000009</v>
          </cell>
          <cell r="I4161">
            <v>9.06</v>
          </cell>
        </row>
        <row r="4162">
          <cell r="A4162">
            <v>122840</v>
          </cell>
          <cell r="B4162">
            <v>0</v>
          </cell>
          <cell r="C4162">
            <v>7.5</v>
          </cell>
          <cell r="D4162">
            <v>0</v>
          </cell>
          <cell r="E4162">
            <v>7.5</v>
          </cell>
          <cell r="F4162">
            <v>7.65</v>
          </cell>
          <cell r="G4162">
            <v>7.86</v>
          </cell>
          <cell r="H4162">
            <v>8.4600000000000009</v>
          </cell>
          <cell r="I4162">
            <v>9.06</v>
          </cell>
        </row>
        <row r="4163">
          <cell r="A4163">
            <v>122842.1</v>
          </cell>
          <cell r="B4163" t="str">
            <v>BS</v>
          </cell>
          <cell r="C4163">
            <v>7.5</v>
          </cell>
          <cell r="D4163">
            <v>0</v>
          </cell>
          <cell r="E4163">
            <v>7.5</v>
          </cell>
          <cell r="F4163">
            <v>7.65</v>
          </cell>
          <cell r="G4163">
            <v>7.86</v>
          </cell>
          <cell r="H4163">
            <v>8.4600000000000009</v>
          </cell>
          <cell r="I4163">
            <v>9.06</v>
          </cell>
        </row>
        <row r="4164">
          <cell r="A4164">
            <v>122850</v>
          </cell>
          <cell r="B4164">
            <v>0</v>
          </cell>
          <cell r="C4164">
            <v>7.5</v>
          </cell>
          <cell r="D4164">
            <v>0</v>
          </cell>
          <cell r="E4164">
            <v>7.5</v>
          </cell>
          <cell r="F4164">
            <v>7.65</v>
          </cell>
          <cell r="G4164">
            <v>7.86</v>
          </cell>
          <cell r="H4164">
            <v>8.4600000000000009</v>
          </cell>
          <cell r="I4164">
            <v>9.06</v>
          </cell>
        </row>
        <row r="4165">
          <cell r="A4165">
            <v>122860</v>
          </cell>
          <cell r="B4165">
            <v>0</v>
          </cell>
          <cell r="C4165">
            <v>7.5</v>
          </cell>
          <cell r="D4165">
            <v>0</v>
          </cell>
          <cell r="E4165">
            <v>7.5</v>
          </cell>
          <cell r="F4165">
            <v>7.65</v>
          </cell>
          <cell r="G4165">
            <v>7.86</v>
          </cell>
          <cell r="H4165">
            <v>8.4600000000000009</v>
          </cell>
          <cell r="I4165">
            <v>9.06</v>
          </cell>
        </row>
        <row r="4166">
          <cell r="A4166">
            <v>122870</v>
          </cell>
          <cell r="B4166">
            <v>0</v>
          </cell>
          <cell r="C4166">
            <v>7.5</v>
          </cell>
          <cell r="D4166">
            <v>0</v>
          </cell>
          <cell r="E4166">
            <v>7.5</v>
          </cell>
          <cell r="F4166">
            <v>7.65</v>
          </cell>
          <cell r="G4166">
            <v>7.86</v>
          </cell>
          <cell r="H4166">
            <v>8.4600000000000009</v>
          </cell>
          <cell r="I4166">
            <v>9.06</v>
          </cell>
        </row>
        <row r="4167">
          <cell r="A4167">
            <v>122880</v>
          </cell>
          <cell r="B4167">
            <v>0</v>
          </cell>
          <cell r="C4167">
            <v>7.5</v>
          </cell>
          <cell r="D4167">
            <v>0</v>
          </cell>
          <cell r="E4167">
            <v>7.5</v>
          </cell>
          <cell r="F4167">
            <v>7.65</v>
          </cell>
          <cell r="G4167">
            <v>7.86</v>
          </cell>
          <cell r="H4167">
            <v>8.4600000000000009</v>
          </cell>
          <cell r="I4167">
            <v>9.06</v>
          </cell>
        </row>
        <row r="4168">
          <cell r="A4168">
            <v>122890</v>
          </cell>
          <cell r="B4168">
            <v>0</v>
          </cell>
          <cell r="C4168">
            <v>7.5</v>
          </cell>
          <cell r="D4168">
            <v>0</v>
          </cell>
          <cell r="E4168">
            <v>7.5</v>
          </cell>
          <cell r="F4168">
            <v>7.65</v>
          </cell>
          <cell r="G4168">
            <v>7.86</v>
          </cell>
          <cell r="H4168">
            <v>8.4600000000000009</v>
          </cell>
          <cell r="I4168">
            <v>9.06</v>
          </cell>
        </row>
        <row r="4169">
          <cell r="A4169">
            <v>122900</v>
          </cell>
          <cell r="B4169">
            <v>0</v>
          </cell>
          <cell r="C4169">
            <v>7.5</v>
          </cell>
          <cell r="D4169">
            <v>0</v>
          </cell>
          <cell r="E4169">
            <v>7.5</v>
          </cell>
          <cell r="F4169">
            <v>7.65</v>
          </cell>
          <cell r="G4169">
            <v>7.86</v>
          </cell>
          <cell r="H4169">
            <v>8.4600000000000009</v>
          </cell>
          <cell r="I4169">
            <v>9.06</v>
          </cell>
        </row>
        <row r="4170">
          <cell r="A4170">
            <v>122908.82</v>
          </cell>
          <cell r="B4170" t="str">
            <v>BS</v>
          </cell>
          <cell r="C4170">
            <v>7.5</v>
          </cell>
          <cell r="D4170">
            <v>0</v>
          </cell>
          <cell r="E4170">
            <v>7.5</v>
          </cell>
          <cell r="F4170">
            <v>7.65</v>
          </cell>
          <cell r="G4170">
            <v>7.86</v>
          </cell>
          <cell r="H4170">
            <v>8.4600000000000009</v>
          </cell>
          <cell r="I4170">
            <v>9.06</v>
          </cell>
        </row>
        <row r="4171">
          <cell r="A4171">
            <v>122910</v>
          </cell>
          <cell r="B4171">
            <v>0</v>
          </cell>
          <cell r="C4171">
            <v>7.5</v>
          </cell>
          <cell r="D4171">
            <v>0</v>
          </cell>
          <cell r="E4171">
            <v>7.5</v>
          </cell>
          <cell r="F4171">
            <v>7.65</v>
          </cell>
          <cell r="G4171">
            <v>7.86</v>
          </cell>
          <cell r="H4171">
            <v>8.4600000000000009</v>
          </cell>
          <cell r="I4171">
            <v>9.06</v>
          </cell>
        </row>
        <row r="4172">
          <cell r="A4172">
            <v>122920</v>
          </cell>
          <cell r="B4172">
            <v>0</v>
          </cell>
          <cell r="C4172">
            <v>7.5</v>
          </cell>
          <cell r="D4172">
            <v>0</v>
          </cell>
          <cell r="E4172">
            <v>7.5</v>
          </cell>
          <cell r="F4172">
            <v>7.65</v>
          </cell>
          <cell r="G4172">
            <v>7.86</v>
          </cell>
          <cell r="H4172">
            <v>8.4600000000000009</v>
          </cell>
          <cell r="I4172">
            <v>9.06</v>
          </cell>
        </row>
        <row r="4173">
          <cell r="A4173">
            <v>122930</v>
          </cell>
          <cell r="B4173">
            <v>0</v>
          </cell>
          <cell r="C4173">
            <v>7.5</v>
          </cell>
          <cell r="D4173">
            <v>0</v>
          </cell>
          <cell r="E4173">
            <v>7.5</v>
          </cell>
          <cell r="F4173">
            <v>7.65</v>
          </cell>
          <cell r="G4173">
            <v>7.86</v>
          </cell>
          <cell r="H4173">
            <v>8.4600000000000009</v>
          </cell>
          <cell r="I4173">
            <v>9.06</v>
          </cell>
        </row>
        <row r="4174">
          <cell r="A4174">
            <v>122938.82</v>
          </cell>
          <cell r="B4174" t="str">
            <v>PX</v>
          </cell>
          <cell r="C4174">
            <v>7.5</v>
          </cell>
          <cell r="D4174">
            <v>0</v>
          </cell>
          <cell r="E4174">
            <v>7.5</v>
          </cell>
          <cell r="F4174">
            <v>7.65</v>
          </cell>
          <cell r="G4174">
            <v>7.86</v>
          </cell>
          <cell r="H4174">
            <v>8.4600000000000009</v>
          </cell>
          <cell r="I4174">
            <v>9.06</v>
          </cell>
        </row>
        <row r="4175">
          <cell r="A4175">
            <v>122940</v>
          </cell>
          <cell r="B4175">
            <v>0</v>
          </cell>
          <cell r="C4175">
            <v>7.5</v>
          </cell>
          <cell r="D4175">
            <v>0.02</v>
          </cell>
          <cell r="E4175">
            <v>7.52</v>
          </cell>
          <cell r="F4175">
            <v>7.67</v>
          </cell>
          <cell r="G4175">
            <v>7.88</v>
          </cell>
          <cell r="H4175">
            <v>8.48</v>
          </cell>
          <cell r="I4175">
            <v>9.08</v>
          </cell>
        </row>
        <row r="4176">
          <cell r="A4176">
            <v>122950</v>
          </cell>
          <cell r="B4176">
            <v>0</v>
          </cell>
          <cell r="C4176">
            <v>7.5</v>
          </cell>
          <cell r="D4176">
            <v>0.22</v>
          </cell>
          <cell r="E4176">
            <v>7.72</v>
          </cell>
          <cell r="F4176">
            <v>7.87</v>
          </cell>
          <cell r="G4176">
            <v>8.08</v>
          </cell>
          <cell r="H4176">
            <v>8.68</v>
          </cell>
          <cell r="I4176">
            <v>9.2799999999999994</v>
          </cell>
        </row>
        <row r="4177">
          <cell r="A4177">
            <v>122953.82</v>
          </cell>
          <cell r="B4177" t="str">
            <v>PC</v>
          </cell>
          <cell r="C4177">
            <v>7.5</v>
          </cell>
          <cell r="D4177">
            <v>0.3</v>
          </cell>
          <cell r="E4177">
            <v>7.8</v>
          </cell>
          <cell r="F4177">
            <v>7.95</v>
          </cell>
          <cell r="G4177">
            <v>8.16</v>
          </cell>
          <cell r="H4177">
            <v>8.76</v>
          </cell>
          <cell r="I4177">
            <v>9.36</v>
          </cell>
        </row>
        <row r="4178">
          <cell r="A4178">
            <v>122960</v>
          </cell>
          <cell r="B4178">
            <v>0</v>
          </cell>
          <cell r="C4178">
            <v>7.5</v>
          </cell>
          <cell r="D4178">
            <v>0.42</v>
          </cell>
          <cell r="E4178">
            <v>7.92</v>
          </cell>
          <cell r="F4178">
            <v>8.07</v>
          </cell>
          <cell r="G4178">
            <v>8.2800000000000011</v>
          </cell>
          <cell r="H4178">
            <v>8.8800000000000008</v>
          </cell>
          <cell r="I4178">
            <v>9.48</v>
          </cell>
        </row>
        <row r="4179">
          <cell r="A4179">
            <v>122968.82</v>
          </cell>
          <cell r="B4179" t="str">
            <v>PY - MSE</v>
          </cell>
          <cell r="C4179">
            <v>7.5</v>
          </cell>
          <cell r="D4179">
            <v>0.6</v>
          </cell>
          <cell r="E4179">
            <v>8.1</v>
          </cell>
          <cell r="F4179">
            <v>8.25</v>
          </cell>
          <cell r="G4179">
            <v>8.4600000000000009</v>
          </cell>
          <cell r="H4179">
            <v>9.06</v>
          </cell>
          <cell r="I4179">
            <v>9.66</v>
          </cell>
        </row>
        <row r="4180">
          <cell r="A4180">
            <v>122970</v>
          </cell>
          <cell r="B4180">
            <v>0</v>
          </cell>
          <cell r="C4180">
            <v>7.5</v>
          </cell>
          <cell r="D4180">
            <v>0.6</v>
          </cell>
          <cell r="E4180">
            <v>8.1</v>
          </cell>
          <cell r="F4180">
            <v>8.25</v>
          </cell>
          <cell r="G4180">
            <v>8.4600000000000009</v>
          </cell>
          <cell r="H4180">
            <v>9.06</v>
          </cell>
          <cell r="I4180">
            <v>9.66</v>
          </cell>
        </row>
        <row r="4181">
          <cell r="A4181">
            <v>122980</v>
          </cell>
          <cell r="B4181">
            <v>0</v>
          </cell>
          <cell r="C4181">
            <v>7.5</v>
          </cell>
          <cell r="D4181">
            <v>0.6</v>
          </cell>
          <cell r="E4181">
            <v>8.1</v>
          </cell>
          <cell r="F4181">
            <v>8.25</v>
          </cell>
          <cell r="G4181">
            <v>8.4600000000000009</v>
          </cell>
          <cell r="H4181">
            <v>9.06</v>
          </cell>
          <cell r="I4181">
            <v>9.66</v>
          </cell>
        </row>
        <row r="4182">
          <cell r="A4182">
            <v>122990</v>
          </cell>
          <cell r="B4182">
            <v>0</v>
          </cell>
          <cell r="C4182">
            <v>7.5</v>
          </cell>
          <cell r="D4182">
            <v>0.6</v>
          </cell>
          <cell r="E4182">
            <v>8.1</v>
          </cell>
          <cell r="F4182">
            <v>8.25</v>
          </cell>
          <cell r="G4182">
            <v>8.4600000000000009</v>
          </cell>
          <cell r="H4182">
            <v>9.06</v>
          </cell>
          <cell r="I4182">
            <v>9.66</v>
          </cell>
        </row>
        <row r="4183">
          <cell r="A4183">
            <v>123000</v>
          </cell>
          <cell r="B4183">
            <v>0</v>
          </cell>
          <cell r="C4183">
            <v>7.5</v>
          </cell>
          <cell r="D4183">
            <v>0.6</v>
          </cell>
          <cell r="E4183">
            <v>8.1</v>
          </cell>
          <cell r="F4183">
            <v>8.25</v>
          </cell>
          <cell r="G4183">
            <v>8.4600000000000009</v>
          </cell>
          <cell r="H4183">
            <v>9.06</v>
          </cell>
          <cell r="I4183">
            <v>9.66</v>
          </cell>
        </row>
        <row r="4202">
          <cell r="A4202">
            <v>123000</v>
          </cell>
          <cell r="B4202">
            <v>0</v>
          </cell>
          <cell r="C4202">
            <v>7.5</v>
          </cell>
          <cell r="D4202">
            <v>0.6</v>
          </cell>
          <cell r="E4202">
            <v>8.1</v>
          </cell>
          <cell r="F4202">
            <v>8.25</v>
          </cell>
          <cell r="G4202">
            <v>8.4600000000000009</v>
          </cell>
          <cell r="H4202">
            <v>9.06</v>
          </cell>
          <cell r="I4202">
            <v>9.66</v>
          </cell>
        </row>
        <row r="4203">
          <cell r="A4203">
            <v>123010</v>
          </cell>
          <cell r="B4203">
            <v>0</v>
          </cell>
          <cell r="C4203">
            <v>7.5</v>
          </cell>
          <cell r="D4203">
            <v>0.6</v>
          </cell>
          <cell r="E4203">
            <v>8.1</v>
          </cell>
          <cell r="F4203">
            <v>8.25</v>
          </cell>
          <cell r="G4203">
            <v>8.4600000000000009</v>
          </cell>
          <cell r="H4203">
            <v>9.06</v>
          </cell>
          <cell r="I4203">
            <v>9.66</v>
          </cell>
        </row>
        <row r="4204">
          <cell r="A4204">
            <v>123020</v>
          </cell>
          <cell r="B4204">
            <v>0</v>
          </cell>
          <cell r="C4204">
            <v>7.5</v>
          </cell>
          <cell r="D4204">
            <v>0.6</v>
          </cell>
          <cell r="E4204">
            <v>8.1</v>
          </cell>
          <cell r="F4204">
            <v>8.25</v>
          </cell>
          <cell r="G4204">
            <v>8.4600000000000009</v>
          </cell>
          <cell r="H4204">
            <v>9.06</v>
          </cell>
          <cell r="I4204">
            <v>9.66</v>
          </cell>
        </row>
        <row r="4205">
          <cell r="A4205">
            <v>123030</v>
          </cell>
          <cell r="B4205">
            <v>0</v>
          </cell>
          <cell r="C4205">
            <v>7.5</v>
          </cell>
          <cell r="D4205">
            <v>0.6</v>
          </cell>
          <cell r="E4205">
            <v>8.1</v>
          </cell>
          <cell r="F4205">
            <v>8.25</v>
          </cell>
          <cell r="G4205">
            <v>8.4600000000000009</v>
          </cell>
          <cell r="H4205">
            <v>9.06</v>
          </cell>
          <cell r="I4205">
            <v>9.66</v>
          </cell>
        </row>
        <row r="4206">
          <cell r="A4206">
            <v>123034.73</v>
          </cell>
          <cell r="B4206">
            <v>0</v>
          </cell>
          <cell r="C4206">
            <v>7.5</v>
          </cell>
          <cell r="D4206">
            <v>0.6</v>
          </cell>
          <cell r="E4206">
            <v>8.1</v>
          </cell>
          <cell r="F4206">
            <v>8.25</v>
          </cell>
          <cell r="G4206">
            <v>8.4600000000000009</v>
          </cell>
          <cell r="H4206">
            <v>9.06</v>
          </cell>
          <cell r="I4206">
            <v>9.66</v>
          </cell>
        </row>
        <row r="4207">
          <cell r="A4207">
            <v>123040</v>
          </cell>
          <cell r="B4207">
            <v>0</v>
          </cell>
          <cell r="C4207">
            <v>7.5</v>
          </cell>
          <cell r="D4207">
            <v>0.6</v>
          </cell>
          <cell r="E4207">
            <v>8.1</v>
          </cell>
          <cell r="F4207">
            <v>8.25</v>
          </cell>
          <cell r="G4207">
            <v>8.4600000000000009</v>
          </cell>
          <cell r="H4207">
            <v>9.06</v>
          </cell>
          <cell r="I4207">
            <v>9.66</v>
          </cell>
        </row>
        <row r="4208">
          <cell r="A4208">
            <v>123050</v>
          </cell>
          <cell r="B4208">
            <v>0</v>
          </cell>
          <cell r="C4208">
            <v>7.5</v>
          </cell>
          <cell r="D4208">
            <v>0.6</v>
          </cell>
          <cell r="E4208">
            <v>8.1</v>
          </cell>
          <cell r="F4208">
            <v>8.25</v>
          </cell>
          <cell r="G4208">
            <v>8.4600000000000009</v>
          </cell>
          <cell r="H4208">
            <v>9.06</v>
          </cell>
          <cell r="I4208">
            <v>9.66</v>
          </cell>
        </row>
        <row r="4209">
          <cell r="A4209">
            <v>123060</v>
          </cell>
          <cell r="B4209">
            <v>0</v>
          </cell>
          <cell r="C4209">
            <v>7.5</v>
          </cell>
          <cell r="D4209">
            <v>0.6</v>
          </cell>
          <cell r="E4209">
            <v>8.1</v>
          </cell>
          <cell r="F4209">
            <v>8.25</v>
          </cell>
          <cell r="G4209">
            <v>8.4600000000000009</v>
          </cell>
          <cell r="H4209">
            <v>9.06</v>
          </cell>
          <cell r="I4209">
            <v>9.66</v>
          </cell>
        </row>
        <row r="4210">
          <cell r="A4210">
            <v>123070</v>
          </cell>
          <cell r="B4210">
            <v>0</v>
          </cell>
          <cell r="C4210">
            <v>7.5</v>
          </cell>
          <cell r="D4210">
            <v>0.6</v>
          </cell>
          <cell r="E4210">
            <v>8.1</v>
          </cell>
          <cell r="F4210">
            <v>8.25</v>
          </cell>
          <cell r="G4210">
            <v>8.4600000000000009</v>
          </cell>
          <cell r="H4210">
            <v>9.06</v>
          </cell>
          <cell r="I4210">
            <v>9.66</v>
          </cell>
        </row>
        <row r="4211">
          <cell r="A4211">
            <v>123080</v>
          </cell>
          <cell r="B4211">
            <v>0</v>
          </cell>
          <cell r="C4211">
            <v>7.5</v>
          </cell>
          <cell r="D4211">
            <v>0.6</v>
          </cell>
          <cell r="E4211">
            <v>8.1</v>
          </cell>
          <cell r="F4211">
            <v>8.25</v>
          </cell>
          <cell r="G4211">
            <v>8.4600000000000009</v>
          </cell>
          <cell r="H4211">
            <v>9.06</v>
          </cell>
          <cell r="I4211">
            <v>9.66</v>
          </cell>
        </row>
        <row r="4212">
          <cell r="A4212">
            <v>123090</v>
          </cell>
          <cell r="B4212">
            <v>0</v>
          </cell>
          <cell r="C4212">
            <v>7.5</v>
          </cell>
          <cell r="D4212">
            <v>0.6</v>
          </cell>
          <cell r="E4212">
            <v>8.1</v>
          </cell>
          <cell r="F4212">
            <v>8.25</v>
          </cell>
          <cell r="G4212">
            <v>8.4600000000000009</v>
          </cell>
          <cell r="H4212">
            <v>9.06</v>
          </cell>
          <cell r="I4212">
            <v>9.66</v>
          </cell>
        </row>
        <row r="4213">
          <cell r="A4213">
            <v>123100</v>
          </cell>
          <cell r="B4213">
            <v>0</v>
          </cell>
          <cell r="C4213">
            <v>7.5</v>
          </cell>
          <cell r="D4213">
            <v>0.6</v>
          </cell>
          <cell r="E4213">
            <v>8.1</v>
          </cell>
          <cell r="F4213">
            <v>8.25</v>
          </cell>
          <cell r="G4213">
            <v>8.4600000000000009</v>
          </cell>
          <cell r="H4213">
            <v>9.06</v>
          </cell>
          <cell r="I4213">
            <v>9.66</v>
          </cell>
        </row>
        <row r="4214">
          <cell r="A4214">
            <v>123110</v>
          </cell>
          <cell r="B4214">
            <v>0</v>
          </cell>
          <cell r="C4214">
            <v>7.5</v>
          </cell>
          <cell r="D4214">
            <v>0.6</v>
          </cell>
          <cell r="E4214">
            <v>8.1</v>
          </cell>
          <cell r="F4214">
            <v>8.25</v>
          </cell>
          <cell r="G4214">
            <v>8.4600000000000009</v>
          </cell>
          <cell r="H4214">
            <v>9.06</v>
          </cell>
          <cell r="I4214">
            <v>9.66</v>
          </cell>
        </row>
        <row r="4215">
          <cell r="A4215">
            <v>123115.82</v>
          </cell>
          <cell r="B4215">
            <v>0</v>
          </cell>
          <cell r="C4215">
            <v>7.5</v>
          </cell>
          <cell r="D4215">
            <v>0.6</v>
          </cell>
          <cell r="E4215">
            <v>8.1</v>
          </cell>
          <cell r="F4215">
            <v>8.25</v>
          </cell>
          <cell r="G4215">
            <v>8.4600000000000009</v>
          </cell>
          <cell r="H4215">
            <v>9.06</v>
          </cell>
          <cell r="I4215">
            <v>9.66</v>
          </cell>
        </row>
        <row r="4216">
          <cell r="A4216">
            <v>123120</v>
          </cell>
          <cell r="B4216">
            <v>0</v>
          </cell>
          <cell r="C4216">
            <v>7.5</v>
          </cell>
          <cell r="D4216">
            <v>0.6</v>
          </cell>
          <cell r="E4216">
            <v>8.1</v>
          </cell>
          <cell r="F4216">
            <v>8.25</v>
          </cell>
          <cell r="G4216">
            <v>8.4600000000000009</v>
          </cell>
          <cell r="H4216">
            <v>9.06</v>
          </cell>
          <cell r="I4216">
            <v>9.66</v>
          </cell>
        </row>
        <row r="4217">
          <cell r="A4217">
            <v>123130</v>
          </cell>
          <cell r="B4217">
            <v>0</v>
          </cell>
          <cell r="C4217">
            <v>7.5</v>
          </cell>
          <cell r="D4217">
            <v>0.6</v>
          </cell>
          <cell r="E4217">
            <v>8.1</v>
          </cell>
          <cell r="F4217">
            <v>8.25</v>
          </cell>
          <cell r="G4217">
            <v>8.4600000000000009</v>
          </cell>
          <cell r="H4217">
            <v>9.06</v>
          </cell>
          <cell r="I4217">
            <v>9.66</v>
          </cell>
        </row>
        <row r="4218">
          <cell r="A4218">
            <v>123140</v>
          </cell>
          <cell r="B4218">
            <v>0</v>
          </cell>
          <cell r="C4218">
            <v>7.5</v>
          </cell>
          <cell r="D4218">
            <v>0.6</v>
          </cell>
          <cell r="E4218">
            <v>8.1</v>
          </cell>
          <cell r="F4218">
            <v>8.25</v>
          </cell>
          <cell r="G4218">
            <v>8.4600000000000009</v>
          </cell>
          <cell r="H4218">
            <v>9.06</v>
          </cell>
          <cell r="I4218">
            <v>9.66</v>
          </cell>
        </row>
        <row r="4219">
          <cell r="A4219">
            <v>123150</v>
          </cell>
          <cell r="B4219">
            <v>0</v>
          </cell>
          <cell r="C4219">
            <v>7.5</v>
          </cell>
          <cell r="D4219">
            <v>0.6</v>
          </cell>
          <cell r="E4219">
            <v>8.1</v>
          </cell>
          <cell r="F4219">
            <v>8.25</v>
          </cell>
          <cell r="G4219">
            <v>8.4600000000000009</v>
          </cell>
          <cell r="H4219">
            <v>9.06</v>
          </cell>
          <cell r="I4219">
            <v>9.66</v>
          </cell>
        </row>
        <row r="4220">
          <cell r="A4220">
            <v>123160</v>
          </cell>
          <cell r="B4220">
            <v>0</v>
          </cell>
          <cell r="C4220">
            <v>7.5</v>
          </cell>
          <cell r="D4220">
            <v>0.6</v>
          </cell>
          <cell r="E4220">
            <v>8.1</v>
          </cell>
          <cell r="F4220">
            <v>8.25</v>
          </cell>
          <cell r="G4220">
            <v>8.4600000000000009</v>
          </cell>
          <cell r="H4220">
            <v>9.06</v>
          </cell>
          <cell r="I4220">
            <v>9.66</v>
          </cell>
        </row>
        <row r="4221">
          <cell r="A4221">
            <v>123170</v>
          </cell>
          <cell r="B4221">
            <v>0</v>
          </cell>
          <cell r="C4221">
            <v>7.5</v>
          </cell>
          <cell r="D4221">
            <v>0.6</v>
          </cell>
          <cell r="E4221">
            <v>8.1</v>
          </cell>
          <cell r="F4221">
            <v>8.25</v>
          </cell>
          <cell r="G4221">
            <v>8.4600000000000009</v>
          </cell>
          <cell r="H4221">
            <v>9.06</v>
          </cell>
          <cell r="I4221">
            <v>9.66</v>
          </cell>
        </row>
        <row r="4222">
          <cell r="A4222">
            <v>123180</v>
          </cell>
          <cell r="B4222">
            <v>0</v>
          </cell>
          <cell r="C4222">
            <v>7.5</v>
          </cell>
          <cell r="D4222">
            <v>0.6</v>
          </cell>
          <cell r="E4222">
            <v>8.1</v>
          </cell>
          <cell r="F4222">
            <v>8.25</v>
          </cell>
          <cell r="G4222">
            <v>8.4600000000000009</v>
          </cell>
          <cell r="H4222">
            <v>9.06</v>
          </cell>
          <cell r="I4222">
            <v>9.66</v>
          </cell>
        </row>
        <row r="4223">
          <cell r="A4223">
            <v>123181.93</v>
          </cell>
          <cell r="B4223" t="str">
            <v>PY - MSE</v>
          </cell>
          <cell r="C4223">
            <v>7.5</v>
          </cell>
          <cell r="D4223">
            <v>0.6</v>
          </cell>
          <cell r="E4223">
            <v>8.1</v>
          </cell>
          <cell r="F4223">
            <v>8.25</v>
          </cell>
          <cell r="G4223">
            <v>8.4600000000000009</v>
          </cell>
          <cell r="H4223">
            <v>9.06</v>
          </cell>
          <cell r="I4223">
            <v>9.66</v>
          </cell>
        </row>
        <row r="4224">
          <cell r="A4224">
            <v>123190</v>
          </cell>
          <cell r="B4224">
            <v>0</v>
          </cell>
          <cell r="C4224">
            <v>7.5</v>
          </cell>
          <cell r="D4224">
            <v>0.44</v>
          </cell>
          <cell r="E4224">
            <v>7.94</v>
          </cell>
          <cell r="F4224">
            <v>8.09</v>
          </cell>
          <cell r="G4224">
            <v>8.3000000000000007</v>
          </cell>
          <cell r="H4224">
            <v>8.9</v>
          </cell>
          <cell r="I4224">
            <v>9.5</v>
          </cell>
        </row>
        <row r="4225">
          <cell r="A4225">
            <v>123196.93</v>
          </cell>
          <cell r="B4225" t="str">
            <v>PT</v>
          </cell>
          <cell r="C4225">
            <v>7.5</v>
          </cell>
          <cell r="D4225">
            <v>0.3</v>
          </cell>
          <cell r="E4225">
            <v>7.8</v>
          </cell>
          <cell r="F4225">
            <v>7.95</v>
          </cell>
          <cell r="G4225">
            <v>8.16</v>
          </cell>
          <cell r="H4225">
            <v>8.76</v>
          </cell>
          <cell r="I4225">
            <v>9.36</v>
          </cell>
        </row>
        <row r="4226">
          <cell r="A4226">
            <v>123200</v>
          </cell>
          <cell r="B4226">
            <v>0</v>
          </cell>
          <cell r="C4226">
            <v>7.5</v>
          </cell>
          <cell r="D4226">
            <v>0.24</v>
          </cell>
          <cell r="E4226">
            <v>7.74</v>
          </cell>
          <cell r="F4226">
            <v>7.8900000000000006</v>
          </cell>
          <cell r="G4226">
            <v>8.1000000000000014</v>
          </cell>
          <cell r="H4226">
            <v>8.7000000000000011</v>
          </cell>
          <cell r="I4226">
            <v>9.3000000000000007</v>
          </cell>
        </row>
        <row r="4227">
          <cell r="A4227">
            <v>123210</v>
          </cell>
          <cell r="B4227">
            <v>0</v>
          </cell>
          <cell r="C4227">
            <v>7.5</v>
          </cell>
          <cell r="D4227">
            <v>0.04</v>
          </cell>
          <cell r="E4227">
            <v>7.54</v>
          </cell>
          <cell r="F4227">
            <v>7.69</v>
          </cell>
          <cell r="G4227">
            <v>7.9</v>
          </cell>
          <cell r="H4227">
            <v>8.5</v>
          </cell>
          <cell r="I4227">
            <v>9.1</v>
          </cell>
        </row>
        <row r="4228">
          <cell r="A4228">
            <v>123211.93</v>
          </cell>
          <cell r="B4228" t="str">
            <v>PX</v>
          </cell>
          <cell r="C4228">
            <v>7.5</v>
          </cell>
          <cell r="D4228">
            <v>0</v>
          </cell>
          <cell r="E4228">
            <v>7.5</v>
          </cell>
          <cell r="F4228">
            <v>7.65</v>
          </cell>
          <cell r="G4228">
            <v>7.86</v>
          </cell>
          <cell r="H4228">
            <v>8.4600000000000009</v>
          </cell>
          <cell r="I4228">
            <v>9.06</v>
          </cell>
        </row>
        <row r="4229">
          <cell r="A4229">
            <v>123220</v>
          </cell>
          <cell r="B4229">
            <v>0</v>
          </cell>
          <cell r="C4229">
            <v>7.5</v>
          </cell>
          <cell r="D4229">
            <v>0</v>
          </cell>
          <cell r="E4229">
            <v>7.5</v>
          </cell>
          <cell r="F4229">
            <v>7.65</v>
          </cell>
          <cell r="G4229">
            <v>7.86</v>
          </cell>
          <cell r="H4229">
            <v>8.4600000000000009</v>
          </cell>
          <cell r="I4229">
            <v>9.06</v>
          </cell>
        </row>
        <row r="4230">
          <cell r="A4230">
            <v>123230</v>
          </cell>
          <cell r="B4230">
            <v>0</v>
          </cell>
          <cell r="C4230">
            <v>7.5</v>
          </cell>
          <cell r="D4230">
            <v>0</v>
          </cell>
          <cell r="E4230">
            <v>7.5</v>
          </cell>
          <cell r="F4230">
            <v>7.65</v>
          </cell>
          <cell r="G4230">
            <v>7.86</v>
          </cell>
          <cell r="H4230">
            <v>8.4600000000000009</v>
          </cell>
          <cell r="I4230">
            <v>9.06</v>
          </cell>
        </row>
        <row r="4231">
          <cell r="A4231">
            <v>123240</v>
          </cell>
          <cell r="B4231">
            <v>0</v>
          </cell>
          <cell r="C4231">
            <v>7.5</v>
          </cell>
          <cell r="D4231">
            <v>0</v>
          </cell>
          <cell r="E4231">
            <v>7.5</v>
          </cell>
          <cell r="F4231">
            <v>7.65</v>
          </cell>
          <cell r="G4231">
            <v>7.86</v>
          </cell>
          <cell r="H4231">
            <v>8.4600000000000009</v>
          </cell>
          <cell r="I4231">
            <v>9.06</v>
          </cell>
        </row>
        <row r="4232">
          <cell r="A4232">
            <v>123241.93</v>
          </cell>
          <cell r="B4232" t="str">
            <v>BS</v>
          </cell>
          <cell r="C4232">
            <v>7.5</v>
          </cell>
          <cell r="D4232">
            <v>0</v>
          </cell>
          <cell r="E4232">
            <v>7.5</v>
          </cell>
          <cell r="F4232">
            <v>7.65</v>
          </cell>
          <cell r="G4232">
            <v>7.86</v>
          </cell>
          <cell r="H4232">
            <v>8.4600000000000009</v>
          </cell>
          <cell r="I4232">
            <v>9.06</v>
          </cell>
        </row>
        <row r="4233">
          <cell r="A4233">
            <v>123250</v>
          </cell>
          <cell r="B4233">
            <v>0</v>
          </cell>
          <cell r="C4233">
            <v>7.5</v>
          </cell>
          <cell r="D4233">
            <v>0</v>
          </cell>
          <cell r="E4233">
            <v>7.5</v>
          </cell>
          <cell r="F4233">
            <v>7.65</v>
          </cell>
          <cell r="G4233">
            <v>7.86</v>
          </cell>
          <cell r="H4233">
            <v>8.4600000000000009</v>
          </cell>
          <cell r="I4233">
            <v>9.06</v>
          </cell>
        </row>
        <row r="4234">
          <cell r="A4234">
            <v>123260</v>
          </cell>
          <cell r="B4234">
            <v>0</v>
          </cell>
          <cell r="C4234">
            <v>7.5</v>
          </cell>
          <cell r="D4234">
            <v>0</v>
          </cell>
          <cell r="E4234">
            <v>7.5</v>
          </cell>
          <cell r="F4234">
            <v>7.65</v>
          </cell>
          <cell r="G4234">
            <v>7.86</v>
          </cell>
          <cell r="H4234">
            <v>8.4600000000000009</v>
          </cell>
          <cell r="I4234">
            <v>9.06</v>
          </cell>
        </row>
        <row r="4235">
          <cell r="A4235">
            <v>123270</v>
          </cell>
          <cell r="B4235">
            <v>0</v>
          </cell>
          <cell r="C4235">
            <v>7.5</v>
          </cell>
          <cell r="D4235">
            <v>0</v>
          </cell>
          <cell r="E4235">
            <v>7.5</v>
          </cell>
          <cell r="F4235">
            <v>7.65</v>
          </cell>
          <cell r="G4235">
            <v>7.86</v>
          </cell>
          <cell r="H4235">
            <v>8.4600000000000009</v>
          </cell>
          <cell r="I4235">
            <v>9.06</v>
          </cell>
        </row>
        <row r="4236">
          <cell r="A4236">
            <v>123280</v>
          </cell>
          <cell r="B4236">
            <v>0</v>
          </cell>
          <cell r="C4236">
            <v>7.5</v>
          </cell>
          <cell r="D4236">
            <v>0</v>
          </cell>
          <cell r="E4236">
            <v>7.5</v>
          </cell>
          <cell r="F4236">
            <v>7.65</v>
          </cell>
          <cell r="G4236">
            <v>7.86</v>
          </cell>
          <cell r="H4236">
            <v>8.4600000000000009</v>
          </cell>
          <cell r="I4236">
            <v>9.06</v>
          </cell>
        </row>
        <row r="4237">
          <cell r="A4237">
            <v>123290</v>
          </cell>
          <cell r="B4237">
            <v>0</v>
          </cell>
          <cell r="C4237">
            <v>7.5</v>
          </cell>
          <cell r="D4237">
            <v>0</v>
          </cell>
          <cell r="E4237">
            <v>7.5</v>
          </cell>
          <cell r="F4237">
            <v>7.65</v>
          </cell>
          <cell r="G4237">
            <v>7.86</v>
          </cell>
          <cell r="H4237">
            <v>8.4600000000000009</v>
          </cell>
          <cell r="I4237">
            <v>9.06</v>
          </cell>
        </row>
        <row r="4238">
          <cell r="A4238">
            <v>123300</v>
          </cell>
          <cell r="B4238">
            <v>0</v>
          </cell>
          <cell r="C4238">
            <v>7.5</v>
          </cell>
          <cell r="D4238">
            <v>0</v>
          </cell>
          <cell r="E4238">
            <v>7.5</v>
          </cell>
          <cell r="F4238">
            <v>7.65</v>
          </cell>
          <cell r="G4238">
            <v>7.86</v>
          </cell>
          <cell r="H4238">
            <v>8.4600000000000009</v>
          </cell>
          <cell r="I4238">
            <v>9.06</v>
          </cell>
        </row>
        <row r="4239">
          <cell r="A4239">
            <v>123310</v>
          </cell>
          <cell r="B4239">
            <v>0</v>
          </cell>
          <cell r="C4239">
            <v>7.5</v>
          </cell>
          <cell r="D4239">
            <v>0</v>
          </cell>
          <cell r="E4239">
            <v>7.5</v>
          </cell>
          <cell r="F4239">
            <v>7.65</v>
          </cell>
          <cell r="G4239">
            <v>7.86</v>
          </cell>
          <cell r="H4239">
            <v>8.4600000000000009</v>
          </cell>
          <cell r="I4239">
            <v>9.06</v>
          </cell>
        </row>
        <row r="4240">
          <cell r="A4240">
            <v>123320</v>
          </cell>
          <cell r="B4240">
            <v>0</v>
          </cell>
          <cell r="C4240">
            <v>7.5</v>
          </cell>
          <cell r="D4240">
            <v>0</v>
          </cell>
          <cell r="E4240">
            <v>7.5</v>
          </cell>
          <cell r="F4240">
            <v>7.65</v>
          </cell>
          <cell r="G4240">
            <v>7.86</v>
          </cell>
          <cell r="H4240">
            <v>8.4600000000000009</v>
          </cell>
          <cell r="I4240">
            <v>9.06</v>
          </cell>
        </row>
        <row r="4241">
          <cell r="A4241">
            <v>123330</v>
          </cell>
          <cell r="B4241">
            <v>0</v>
          </cell>
          <cell r="C4241">
            <v>7.5</v>
          </cell>
          <cell r="D4241">
            <v>0</v>
          </cell>
          <cell r="E4241">
            <v>7.5</v>
          </cell>
          <cell r="F4241">
            <v>7.65</v>
          </cell>
          <cell r="G4241">
            <v>7.86</v>
          </cell>
          <cell r="H4241">
            <v>8.4600000000000009</v>
          </cell>
          <cell r="I4241">
            <v>9.06</v>
          </cell>
        </row>
        <row r="4242">
          <cell r="A4242">
            <v>123340</v>
          </cell>
          <cell r="B4242">
            <v>0</v>
          </cell>
          <cell r="C4242">
            <v>7.5</v>
          </cell>
          <cell r="D4242">
            <v>0</v>
          </cell>
          <cell r="E4242">
            <v>7.5</v>
          </cell>
          <cell r="F4242">
            <v>7.65</v>
          </cell>
          <cell r="G4242">
            <v>7.86</v>
          </cell>
          <cell r="H4242">
            <v>8.4600000000000009</v>
          </cell>
          <cell r="I4242">
            <v>9.06</v>
          </cell>
        </row>
        <row r="4243">
          <cell r="A4243">
            <v>123350</v>
          </cell>
          <cell r="B4243">
            <v>0</v>
          </cell>
          <cell r="C4243">
            <v>7.5</v>
          </cell>
          <cell r="D4243">
            <v>0</v>
          </cell>
          <cell r="E4243">
            <v>7.5</v>
          </cell>
          <cell r="F4243">
            <v>7.65</v>
          </cell>
          <cell r="G4243">
            <v>7.86</v>
          </cell>
          <cell r="H4243">
            <v>8.4600000000000009</v>
          </cell>
          <cell r="I4243">
            <v>9.06</v>
          </cell>
        </row>
        <row r="4244">
          <cell r="A4244">
            <v>123360</v>
          </cell>
          <cell r="B4244">
            <v>0</v>
          </cell>
          <cell r="C4244">
            <v>7.5</v>
          </cell>
          <cell r="D4244">
            <v>0</v>
          </cell>
          <cell r="E4244">
            <v>7.5</v>
          </cell>
          <cell r="F4244">
            <v>7.65</v>
          </cell>
          <cell r="G4244">
            <v>7.86</v>
          </cell>
          <cell r="H4244">
            <v>8.4600000000000009</v>
          </cell>
          <cell r="I4244">
            <v>9.06</v>
          </cell>
        </row>
        <row r="4245">
          <cell r="A4245">
            <v>123370</v>
          </cell>
          <cell r="B4245">
            <v>0</v>
          </cell>
          <cell r="C4245">
            <v>7.5</v>
          </cell>
          <cell r="D4245">
            <v>0</v>
          </cell>
          <cell r="E4245">
            <v>7.5</v>
          </cell>
          <cell r="F4245">
            <v>7.65</v>
          </cell>
          <cell r="G4245">
            <v>7.86</v>
          </cell>
          <cell r="H4245">
            <v>8.4600000000000009</v>
          </cell>
          <cell r="I4245">
            <v>9.06</v>
          </cell>
        </row>
        <row r="4246">
          <cell r="A4246">
            <v>123380</v>
          </cell>
          <cell r="B4246">
            <v>0</v>
          </cell>
          <cell r="C4246">
            <v>7.5</v>
          </cell>
          <cell r="D4246">
            <v>0</v>
          </cell>
          <cell r="E4246">
            <v>7.5</v>
          </cell>
          <cell r="F4246">
            <v>7.65</v>
          </cell>
          <cell r="G4246">
            <v>7.86</v>
          </cell>
          <cell r="H4246">
            <v>8.4600000000000009</v>
          </cell>
          <cell r="I4246">
            <v>9.06</v>
          </cell>
        </row>
        <row r="4247">
          <cell r="A4247">
            <v>123390</v>
          </cell>
          <cell r="B4247">
            <v>0</v>
          </cell>
          <cell r="C4247">
            <v>7.5</v>
          </cell>
          <cell r="D4247">
            <v>0</v>
          </cell>
          <cell r="E4247">
            <v>7.5</v>
          </cell>
          <cell r="F4247">
            <v>7.65</v>
          </cell>
          <cell r="G4247">
            <v>7.86</v>
          </cell>
          <cell r="H4247">
            <v>8.4600000000000009</v>
          </cell>
          <cell r="I4247">
            <v>9.06</v>
          </cell>
        </row>
        <row r="4248">
          <cell r="A4248">
            <v>123400</v>
          </cell>
          <cell r="B4248">
            <v>0</v>
          </cell>
          <cell r="C4248">
            <v>7.5</v>
          </cell>
          <cell r="D4248">
            <v>0</v>
          </cell>
          <cell r="E4248">
            <v>7.5</v>
          </cell>
          <cell r="F4248">
            <v>7.65</v>
          </cell>
          <cell r="G4248">
            <v>7.86</v>
          </cell>
          <cell r="H4248">
            <v>8.4600000000000009</v>
          </cell>
          <cell r="I4248">
            <v>9.06</v>
          </cell>
        </row>
        <row r="4249">
          <cell r="A4249">
            <v>123410</v>
          </cell>
          <cell r="B4249">
            <v>0</v>
          </cell>
          <cell r="C4249">
            <v>7.5</v>
          </cell>
          <cell r="D4249">
            <v>0</v>
          </cell>
          <cell r="E4249">
            <v>7.5</v>
          </cell>
          <cell r="F4249">
            <v>7.65</v>
          </cell>
          <cell r="G4249">
            <v>7.86</v>
          </cell>
          <cell r="H4249">
            <v>8.4600000000000009</v>
          </cell>
          <cell r="I4249">
            <v>9.06</v>
          </cell>
        </row>
        <row r="4250">
          <cell r="A4250">
            <v>123420</v>
          </cell>
          <cell r="B4250">
            <v>0</v>
          </cell>
          <cell r="C4250">
            <v>7.5</v>
          </cell>
          <cell r="D4250">
            <v>0</v>
          </cell>
          <cell r="E4250">
            <v>7.5</v>
          </cell>
          <cell r="F4250">
            <v>7.65</v>
          </cell>
          <cell r="G4250">
            <v>7.86</v>
          </cell>
          <cell r="H4250">
            <v>8.4600000000000009</v>
          </cell>
          <cell r="I4250">
            <v>9.06</v>
          </cell>
        </row>
        <row r="4251">
          <cell r="A4251">
            <v>123430</v>
          </cell>
          <cell r="B4251">
            <v>0</v>
          </cell>
          <cell r="C4251">
            <v>7.5</v>
          </cell>
          <cell r="D4251">
            <v>0</v>
          </cell>
          <cell r="E4251">
            <v>7.5</v>
          </cell>
          <cell r="F4251">
            <v>7.65</v>
          </cell>
          <cell r="G4251">
            <v>7.86</v>
          </cell>
          <cell r="H4251">
            <v>8.4600000000000009</v>
          </cell>
          <cell r="I4251">
            <v>9.06</v>
          </cell>
        </row>
        <row r="4252">
          <cell r="A4252">
            <v>123433.08</v>
          </cell>
          <cell r="B4252" t="str">
            <v>BS</v>
          </cell>
          <cell r="C4252">
            <v>7.5</v>
          </cell>
          <cell r="D4252">
            <v>0</v>
          </cell>
          <cell r="E4252">
            <v>7.5</v>
          </cell>
          <cell r="F4252">
            <v>7.65</v>
          </cell>
          <cell r="G4252">
            <v>7.86</v>
          </cell>
          <cell r="H4252">
            <v>8.4600000000000009</v>
          </cell>
          <cell r="I4252">
            <v>9.06</v>
          </cell>
        </row>
        <row r="4253">
          <cell r="A4253">
            <v>123440</v>
          </cell>
          <cell r="B4253">
            <v>0</v>
          </cell>
          <cell r="C4253">
            <v>7.5</v>
          </cell>
          <cell r="D4253">
            <v>0</v>
          </cell>
          <cell r="E4253">
            <v>7.5</v>
          </cell>
          <cell r="F4253">
            <v>7.65</v>
          </cell>
          <cell r="G4253">
            <v>7.86</v>
          </cell>
          <cell r="H4253">
            <v>8.4600000000000009</v>
          </cell>
          <cell r="I4253">
            <v>9.06</v>
          </cell>
        </row>
        <row r="4254">
          <cell r="A4254">
            <v>123450</v>
          </cell>
          <cell r="B4254">
            <v>0</v>
          </cell>
          <cell r="C4254">
            <v>7.5</v>
          </cell>
          <cell r="D4254">
            <v>0</v>
          </cell>
          <cell r="E4254">
            <v>7.5</v>
          </cell>
          <cell r="F4254">
            <v>7.65</v>
          </cell>
          <cell r="G4254">
            <v>7.86</v>
          </cell>
          <cell r="H4254">
            <v>8.4600000000000009</v>
          </cell>
          <cell r="I4254">
            <v>9.06</v>
          </cell>
        </row>
        <row r="4255">
          <cell r="A4255">
            <v>123460</v>
          </cell>
          <cell r="B4255">
            <v>0</v>
          </cell>
          <cell r="C4255">
            <v>7.5</v>
          </cell>
          <cell r="D4255">
            <v>0</v>
          </cell>
          <cell r="E4255">
            <v>7.5</v>
          </cell>
          <cell r="F4255">
            <v>7.65</v>
          </cell>
          <cell r="G4255">
            <v>7.86</v>
          </cell>
          <cell r="H4255">
            <v>8.4600000000000009</v>
          </cell>
          <cell r="I4255">
            <v>9.06</v>
          </cell>
        </row>
        <row r="4256">
          <cell r="A4256">
            <v>123463.08</v>
          </cell>
          <cell r="B4256" t="str">
            <v>PX</v>
          </cell>
          <cell r="C4256">
            <v>7.5</v>
          </cell>
          <cell r="D4256">
            <v>0</v>
          </cell>
          <cell r="E4256">
            <v>7.5</v>
          </cell>
          <cell r="F4256">
            <v>7.65</v>
          </cell>
          <cell r="G4256">
            <v>7.86</v>
          </cell>
          <cell r="H4256">
            <v>8.4600000000000009</v>
          </cell>
          <cell r="I4256">
            <v>9.06</v>
          </cell>
        </row>
        <row r="4257">
          <cell r="A4257">
            <v>123470</v>
          </cell>
          <cell r="B4257">
            <v>0</v>
          </cell>
          <cell r="C4257">
            <v>7.5</v>
          </cell>
          <cell r="D4257">
            <v>0.14000000000000001</v>
          </cell>
          <cell r="E4257">
            <v>7.64</v>
          </cell>
          <cell r="F4257">
            <v>7.79</v>
          </cell>
          <cell r="G4257">
            <v>8</v>
          </cell>
          <cell r="H4257">
            <v>8.6</v>
          </cell>
          <cell r="I4257">
            <v>9.1999999999999993</v>
          </cell>
        </row>
        <row r="4258">
          <cell r="A4258">
            <v>123478.08</v>
          </cell>
          <cell r="B4258" t="str">
            <v>PC</v>
          </cell>
          <cell r="C4258">
            <v>7.5</v>
          </cell>
          <cell r="D4258">
            <v>0.3</v>
          </cell>
          <cell r="E4258">
            <v>7.8</v>
          </cell>
          <cell r="F4258">
            <v>7.95</v>
          </cell>
          <cell r="G4258">
            <v>8.16</v>
          </cell>
          <cell r="H4258">
            <v>8.76</v>
          </cell>
          <cell r="I4258">
            <v>9.36</v>
          </cell>
        </row>
        <row r="4259">
          <cell r="A4259">
            <v>123480</v>
          </cell>
          <cell r="B4259">
            <v>0</v>
          </cell>
          <cell r="C4259">
            <v>7.5</v>
          </cell>
          <cell r="D4259">
            <v>0.34</v>
          </cell>
          <cell r="E4259">
            <v>7.84</v>
          </cell>
          <cell r="F4259">
            <v>7.99</v>
          </cell>
          <cell r="G4259">
            <v>8.2000000000000011</v>
          </cell>
          <cell r="H4259">
            <v>8.8000000000000007</v>
          </cell>
          <cell r="I4259">
            <v>9.4</v>
          </cell>
        </row>
        <row r="4260">
          <cell r="A4260">
            <v>123490</v>
          </cell>
          <cell r="B4260">
            <v>0</v>
          </cell>
          <cell r="C4260">
            <v>7.5</v>
          </cell>
          <cell r="D4260">
            <v>0.54</v>
          </cell>
          <cell r="E4260">
            <v>8.0399999999999991</v>
          </cell>
          <cell r="F4260">
            <v>8.19</v>
          </cell>
          <cell r="G4260">
            <v>8.4</v>
          </cell>
          <cell r="H4260">
            <v>9</v>
          </cell>
          <cell r="I4260">
            <v>9.6</v>
          </cell>
        </row>
        <row r="4261">
          <cell r="A4261">
            <v>123493.08</v>
          </cell>
          <cell r="B4261" t="str">
            <v>PY - MSE</v>
          </cell>
          <cell r="C4261">
            <v>7.5</v>
          </cell>
          <cell r="D4261">
            <v>0.6</v>
          </cell>
          <cell r="E4261">
            <v>8.1</v>
          </cell>
          <cell r="F4261">
            <v>8.25</v>
          </cell>
          <cell r="G4261">
            <v>8.4600000000000009</v>
          </cell>
          <cell r="H4261">
            <v>9.06</v>
          </cell>
          <cell r="I4261">
            <v>9.66</v>
          </cell>
        </row>
        <row r="4262">
          <cell r="A4262">
            <v>123500</v>
          </cell>
          <cell r="B4262">
            <v>0</v>
          </cell>
          <cell r="C4262">
            <v>7.5</v>
          </cell>
          <cell r="D4262">
            <v>0.6</v>
          </cell>
          <cell r="E4262">
            <v>8.1</v>
          </cell>
          <cell r="F4262">
            <v>8.25</v>
          </cell>
          <cell r="G4262">
            <v>8.4600000000000009</v>
          </cell>
          <cell r="H4262">
            <v>9.06</v>
          </cell>
          <cell r="I4262">
            <v>9.66</v>
          </cell>
        </row>
        <row r="4263">
          <cell r="A4263">
            <v>123510</v>
          </cell>
          <cell r="B4263">
            <v>0</v>
          </cell>
          <cell r="C4263">
            <v>7.5</v>
          </cell>
          <cell r="D4263">
            <v>0.6</v>
          </cell>
          <cell r="E4263">
            <v>8.1</v>
          </cell>
          <cell r="F4263">
            <v>8.25</v>
          </cell>
          <cell r="G4263">
            <v>8.4600000000000009</v>
          </cell>
          <cell r="H4263">
            <v>9.06</v>
          </cell>
          <cell r="I4263">
            <v>9.66</v>
          </cell>
        </row>
        <row r="4264">
          <cell r="A4264">
            <v>123520</v>
          </cell>
          <cell r="B4264">
            <v>0</v>
          </cell>
          <cell r="C4264">
            <v>7.5</v>
          </cell>
          <cell r="D4264">
            <v>0.6</v>
          </cell>
          <cell r="E4264">
            <v>8.1</v>
          </cell>
          <cell r="F4264">
            <v>8.25</v>
          </cell>
          <cell r="G4264">
            <v>8.4600000000000009</v>
          </cell>
          <cell r="H4264">
            <v>9.06</v>
          </cell>
          <cell r="I4264">
            <v>9.66</v>
          </cell>
        </row>
        <row r="4265">
          <cell r="A4265">
            <v>123530</v>
          </cell>
          <cell r="B4265">
            <v>0</v>
          </cell>
          <cell r="C4265">
            <v>7.5</v>
          </cell>
          <cell r="D4265">
            <v>0.6</v>
          </cell>
          <cell r="E4265">
            <v>8.1</v>
          </cell>
          <cell r="F4265">
            <v>8.25</v>
          </cell>
          <cell r="G4265">
            <v>8.4600000000000009</v>
          </cell>
          <cell r="H4265">
            <v>9.06</v>
          </cell>
          <cell r="I4265">
            <v>9.66</v>
          </cell>
        </row>
        <row r="4266">
          <cell r="A4266">
            <v>123540</v>
          </cell>
          <cell r="B4266">
            <v>0</v>
          </cell>
          <cell r="C4266">
            <v>7.5</v>
          </cell>
          <cell r="D4266">
            <v>0.6</v>
          </cell>
          <cell r="E4266">
            <v>8.1</v>
          </cell>
          <cell r="F4266">
            <v>8.25</v>
          </cell>
          <cell r="G4266">
            <v>8.4600000000000009</v>
          </cell>
          <cell r="H4266">
            <v>9.06</v>
          </cell>
          <cell r="I4266">
            <v>9.66</v>
          </cell>
        </row>
        <row r="4267">
          <cell r="A4267">
            <v>123550</v>
          </cell>
          <cell r="B4267">
            <v>0</v>
          </cell>
          <cell r="C4267">
            <v>7.5</v>
          </cell>
          <cell r="D4267">
            <v>0.6</v>
          </cell>
          <cell r="E4267">
            <v>8.1</v>
          </cell>
          <cell r="F4267">
            <v>8.25</v>
          </cell>
          <cell r="G4267">
            <v>8.4600000000000009</v>
          </cell>
          <cell r="H4267">
            <v>9.06</v>
          </cell>
          <cell r="I4267">
            <v>9.66</v>
          </cell>
        </row>
        <row r="4268">
          <cell r="A4268">
            <v>123560</v>
          </cell>
          <cell r="B4268">
            <v>0</v>
          </cell>
          <cell r="C4268">
            <v>7.5</v>
          </cell>
          <cell r="D4268">
            <v>0.6</v>
          </cell>
          <cell r="E4268">
            <v>8.1</v>
          </cell>
          <cell r="F4268">
            <v>8.25</v>
          </cell>
          <cell r="G4268">
            <v>8.4600000000000009</v>
          </cell>
          <cell r="H4268">
            <v>9.06</v>
          </cell>
          <cell r="I4268">
            <v>9.66</v>
          </cell>
        </row>
        <row r="4269">
          <cell r="A4269">
            <v>123570</v>
          </cell>
          <cell r="B4269">
            <v>0</v>
          </cell>
          <cell r="C4269">
            <v>7.5</v>
          </cell>
          <cell r="D4269">
            <v>0.6</v>
          </cell>
          <cell r="E4269">
            <v>8.1</v>
          </cell>
          <cell r="F4269">
            <v>8.25</v>
          </cell>
          <cell r="G4269">
            <v>8.4600000000000009</v>
          </cell>
          <cell r="H4269">
            <v>9.06</v>
          </cell>
          <cell r="I4269">
            <v>9.66</v>
          </cell>
        </row>
        <row r="4270">
          <cell r="A4270">
            <v>123580</v>
          </cell>
          <cell r="B4270">
            <v>0</v>
          </cell>
          <cell r="C4270">
            <v>7.5</v>
          </cell>
          <cell r="D4270">
            <v>0.6</v>
          </cell>
          <cell r="E4270">
            <v>8.1</v>
          </cell>
          <cell r="F4270">
            <v>8.25</v>
          </cell>
          <cell r="G4270">
            <v>8.4600000000000009</v>
          </cell>
          <cell r="H4270">
            <v>9.06</v>
          </cell>
          <cell r="I4270">
            <v>9.66</v>
          </cell>
        </row>
        <row r="4271">
          <cell r="A4271">
            <v>123590</v>
          </cell>
          <cell r="B4271">
            <v>0</v>
          </cell>
          <cell r="C4271">
            <v>7.5</v>
          </cell>
          <cell r="D4271">
            <v>0.6</v>
          </cell>
          <cell r="E4271">
            <v>8.1</v>
          </cell>
          <cell r="F4271">
            <v>8.25</v>
          </cell>
          <cell r="G4271">
            <v>8.4600000000000009</v>
          </cell>
          <cell r="H4271">
            <v>9.06</v>
          </cell>
          <cell r="I4271">
            <v>9.66</v>
          </cell>
        </row>
        <row r="4272">
          <cell r="A4272">
            <v>123600</v>
          </cell>
          <cell r="B4272">
            <v>0</v>
          </cell>
          <cell r="C4272">
            <v>7.5</v>
          </cell>
          <cell r="D4272">
            <v>0.6</v>
          </cell>
          <cell r="E4272">
            <v>8.1</v>
          </cell>
          <cell r="F4272">
            <v>8.25</v>
          </cell>
          <cell r="G4272">
            <v>8.4600000000000009</v>
          </cell>
          <cell r="H4272">
            <v>9.06</v>
          </cell>
          <cell r="I4272">
            <v>9.66</v>
          </cell>
        </row>
        <row r="4273">
          <cell r="A4273">
            <v>123610</v>
          </cell>
          <cell r="B4273">
            <v>0</v>
          </cell>
          <cell r="C4273">
            <v>7.5</v>
          </cell>
          <cell r="D4273">
            <v>0.6</v>
          </cell>
          <cell r="E4273">
            <v>8.1</v>
          </cell>
          <cell r="F4273">
            <v>8.25</v>
          </cell>
          <cell r="G4273">
            <v>8.4600000000000009</v>
          </cell>
          <cell r="H4273">
            <v>9.06</v>
          </cell>
          <cell r="I4273">
            <v>9.66</v>
          </cell>
        </row>
        <row r="4274">
          <cell r="A4274">
            <v>123620</v>
          </cell>
          <cell r="B4274">
            <v>0</v>
          </cell>
          <cell r="C4274">
            <v>7.5</v>
          </cell>
          <cell r="D4274">
            <v>0.6</v>
          </cell>
          <cell r="E4274">
            <v>8.1</v>
          </cell>
          <cell r="F4274">
            <v>8.25</v>
          </cell>
          <cell r="G4274">
            <v>8.4600000000000009</v>
          </cell>
          <cell r="H4274">
            <v>9.06</v>
          </cell>
          <cell r="I4274">
            <v>9.66</v>
          </cell>
        </row>
        <row r="4275">
          <cell r="A4275">
            <v>123630</v>
          </cell>
          <cell r="B4275">
            <v>0</v>
          </cell>
          <cell r="C4275">
            <v>7.5</v>
          </cell>
          <cell r="D4275">
            <v>0.6</v>
          </cell>
          <cell r="E4275">
            <v>8.1</v>
          </cell>
          <cell r="F4275">
            <v>8.25</v>
          </cell>
          <cell r="G4275">
            <v>8.4600000000000009</v>
          </cell>
          <cell r="H4275">
            <v>9.06</v>
          </cell>
          <cell r="I4275">
            <v>9.66</v>
          </cell>
        </row>
        <row r="4276">
          <cell r="A4276">
            <v>123640</v>
          </cell>
          <cell r="B4276">
            <v>0</v>
          </cell>
          <cell r="C4276">
            <v>7.5</v>
          </cell>
          <cell r="D4276">
            <v>0.6</v>
          </cell>
          <cell r="E4276">
            <v>8.1</v>
          </cell>
          <cell r="F4276">
            <v>8.25</v>
          </cell>
          <cell r="G4276">
            <v>8.4600000000000009</v>
          </cell>
          <cell r="H4276">
            <v>9.06</v>
          </cell>
          <cell r="I4276">
            <v>9.66</v>
          </cell>
        </row>
        <row r="4277">
          <cell r="A4277">
            <v>123650</v>
          </cell>
          <cell r="B4277">
            <v>0</v>
          </cell>
          <cell r="C4277">
            <v>7.5</v>
          </cell>
          <cell r="D4277">
            <v>0.6</v>
          </cell>
          <cell r="E4277">
            <v>8.1</v>
          </cell>
          <cell r="F4277">
            <v>8.25</v>
          </cell>
          <cell r="G4277">
            <v>8.4600000000000009</v>
          </cell>
          <cell r="H4277">
            <v>9.06</v>
          </cell>
          <cell r="I4277">
            <v>9.66</v>
          </cell>
        </row>
        <row r="4278">
          <cell r="A4278">
            <v>123660</v>
          </cell>
          <cell r="B4278">
            <v>0</v>
          </cell>
          <cell r="C4278">
            <v>7.5</v>
          </cell>
          <cell r="D4278">
            <v>0.6</v>
          </cell>
          <cell r="E4278">
            <v>8.1</v>
          </cell>
          <cell r="F4278">
            <v>8.25</v>
          </cell>
          <cell r="G4278">
            <v>8.4600000000000009</v>
          </cell>
          <cell r="H4278">
            <v>9.06</v>
          </cell>
          <cell r="I4278">
            <v>9.66</v>
          </cell>
        </row>
        <row r="4279">
          <cell r="A4279">
            <v>123670</v>
          </cell>
          <cell r="B4279">
            <v>0</v>
          </cell>
          <cell r="C4279">
            <v>7.5</v>
          </cell>
          <cell r="D4279">
            <v>0.6</v>
          </cell>
          <cell r="E4279">
            <v>8.1</v>
          </cell>
          <cell r="F4279">
            <v>8.25</v>
          </cell>
          <cell r="G4279">
            <v>8.4600000000000009</v>
          </cell>
          <cell r="H4279">
            <v>9.06</v>
          </cell>
          <cell r="I4279">
            <v>9.66</v>
          </cell>
        </row>
        <row r="4280">
          <cell r="A4280">
            <v>123680</v>
          </cell>
          <cell r="B4280">
            <v>0</v>
          </cell>
          <cell r="C4280">
            <v>7.5</v>
          </cell>
          <cell r="D4280">
            <v>0.6</v>
          </cell>
          <cell r="E4280">
            <v>8.1</v>
          </cell>
          <cell r="F4280">
            <v>8.25</v>
          </cell>
          <cell r="G4280">
            <v>8.4600000000000009</v>
          </cell>
          <cell r="H4280">
            <v>9.06</v>
          </cell>
          <cell r="I4280">
            <v>9.66</v>
          </cell>
        </row>
        <row r="4281">
          <cell r="A4281">
            <v>123690</v>
          </cell>
          <cell r="B4281">
            <v>0</v>
          </cell>
          <cell r="C4281">
            <v>7.5</v>
          </cell>
          <cell r="D4281">
            <v>0.6</v>
          </cell>
          <cell r="E4281">
            <v>8.1</v>
          </cell>
          <cell r="F4281">
            <v>8.25</v>
          </cell>
          <cell r="G4281">
            <v>8.4600000000000009</v>
          </cell>
          <cell r="H4281">
            <v>9.06</v>
          </cell>
          <cell r="I4281">
            <v>9.66</v>
          </cell>
        </row>
        <row r="4282">
          <cell r="A4282">
            <v>123700</v>
          </cell>
          <cell r="B4282">
            <v>0</v>
          </cell>
          <cell r="C4282">
            <v>7.5</v>
          </cell>
          <cell r="D4282">
            <v>0.6</v>
          </cell>
          <cell r="E4282">
            <v>8.1</v>
          </cell>
          <cell r="F4282">
            <v>8.25</v>
          </cell>
          <cell r="G4282">
            <v>8.4600000000000009</v>
          </cell>
          <cell r="H4282">
            <v>9.06</v>
          </cell>
          <cell r="I4282">
            <v>9.66</v>
          </cell>
        </row>
        <row r="4283">
          <cell r="A4283">
            <v>123710</v>
          </cell>
          <cell r="B4283">
            <v>0</v>
          </cell>
          <cell r="C4283">
            <v>7.5</v>
          </cell>
          <cell r="D4283">
            <v>0.6</v>
          </cell>
          <cell r="E4283">
            <v>8.1</v>
          </cell>
          <cell r="F4283">
            <v>8.25</v>
          </cell>
          <cell r="G4283">
            <v>8.4600000000000009</v>
          </cell>
          <cell r="H4283">
            <v>9.06</v>
          </cell>
          <cell r="I4283">
            <v>9.66</v>
          </cell>
        </row>
        <row r="4284">
          <cell r="A4284">
            <v>123720</v>
          </cell>
          <cell r="B4284">
            <v>0</v>
          </cell>
          <cell r="C4284">
            <v>7.5</v>
          </cell>
          <cell r="D4284">
            <v>0.6</v>
          </cell>
          <cell r="E4284">
            <v>8.1</v>
          </cell>
          <cell r="F4284">
            <v>8.25</v>
          </cell>
          <cell r="G4284">
            <v>8.4600000000000009</v>
          </cell>
          <cell r="H4284">
            <v>9.06</v>
          </cell>
          <cell r="I4284">
            <v>9.66</v>
          </cell>
        </row>
        <row r="4285">
          <cell r="A4285">
            <v>123730</v>
          </cell>
          <cell r="B4285">
            <v>0</v>
          </cell>
          <cell r="C4285">
            <v>7.5</v>
          </cell>
          <cell r="D4285">
            <v>0.6</v>
          </cell>
          <cell r="E4285">
            <v>8.1</v>
          </cell>
          <cell r="F4285">
            <v>8.25</v>
          </cell>
          <cell r="G4285">
            <v>8.4600000000000009</v>
          </cell>
          <cell r="H4285">
            <v>9.06</v>
          </cell>
          <cell r="I4285">
            <v>9.66</v>
          </cell>
        </row>
        <row r="4286">
          <cell r="A4286">
            <v>123740</v>
          </cell>
          <cell r="B4286">
            <v>0</v>
          </cell>
          <cell r="C4286">
            <v>7.5</v>
          </cell>
          <cell r="D4286">
            <v>0.6</v>
          </cell>
          <cell r="E4286">
            <v>8.1</v>
          </cell>
          <cell r="F4286">
            <v>8.25</v>
          </cell>
          <cell r="G4286">
            <v>8.4600000000000009</v>
          </cell>
          <cell r="H4286">
            <v>9.06</v>
          </cell>
          <cell r="I4286">
            <v>9.66</v>
          </cell>
        </row>
        <row r="4287">
          <cell r="A4287">
            <v>123750</v>
          </cell>
          <cell r="B4287">
            <v>0</v>
          </cell>
          <cell r="C4287">
            <v>7.5</v>
          </cell>
          <cell r="D4287">
            <v>0.6</v>
          </cell>
          <cell r="E4287">
            <v>8.1</v>
          </cell>
          <cell r="F4287">
            <v>8.25</v>
          </cell>
          <cell r="G4287">
            <v>8.4600000000000009</v>
          </cell>
          <cell r="H4287">
            <v>9.06</v>
          </cell>
          <cell r="I4287">
            <v>9.66</v>
          </cell>
        </row>
        <row r="4288">
          <cell r="A4288">
            <v>123760</v>
          </cell>
          <cell r="B4288">
            <v>0</v>
          </cell>
          <cell r="C4288">
            <v>7.5</v>
          </cell>
          <cell r="D4288">
            <v>0.6</v>
          </cell>
          <cell r="E4288">
            <v>8.1</v>
          </cell>
          <cell r="F4288">
            <v>8.25</v>
          </cell>
          <cell r="G4288">
            <v>8.4600000000000009</v>
          </cell>
          <cell r="H4288">
            <v>9.06</v>
          </cell>
          <cell r="I4288">
            <v>9.66</v>
          </cell>
        </row>
        <row r="4289">
          <cell r="A4289">
            <v>123770</v>
          </cell>
          <cell r="B4289">
            <v>0</v>
          </cell>
          <cell r="C4289">
            <v>7.5</v>
          </cell>
          <cell r="D4289">
            <v>0.6</v>
          </cell>
          <cell r="E4289">
            <v>8.1</v>
          </cell>
          <cell r="F4289">
            <v>8.25</v>
          </cell>
          <cell r="G4289">
            <v>8.4600000000000009</v>
          </cell>
          <cell r="H4289">
            <v>9.06</v>
          </cell>
          <cell r="I4289">
            <v>9.66</v>
          </cell>
        </row>
        <row r="4290">
          <cell r="A4290">
            <v>123780</v>
          </cell>
          <cell r="B4290">
            <v>0</v>
          </cell>
          <cell r="C4290">
            <v>7.5</v>
          </cell>
          <cell r="D4290">
            <v>0.6</v>
          </cell>
          <cell r="E4290">
            <v>8.1</v>
          </cell>
          <cell r="F4290">
            <v>8.25</v>
          </cell>
          <cell r="G4290">
            <v>8.4600000000000009</v>
          </cell>
          <cell r="H4290">
            <v>9.06</v>
          </cell>
          <cell r="I4290">
            <v>9.66</v>
          </cell>
        </row>
        <row r="4291">
          <cell r="A4291">
            <v>123790</v>
          </cell>
          <cell r="B4291">
            <v>0</v>
          </cell>
          <cell r="C4291">
            <v>7.5</v>
          </cell>
          <cell r="D4291">
            <v>0.6</v>
          </cell>
          <cell r="E4291">
            <v>8.1</v>
          </cell>
          <cell r="F4291">
            <v>8.25</v>
          </cell>
          <cell r="G4291">
            <v>8.4600000000000009</v>
          </cell>
          <cell r="H4291">
            <v>9.06</v>
          </cell>
          <cell r="I4291">
            <v>9.66</v>
          </cell>
        </row>
        <row r="4292">
          <cell r="A4292">
            <v>123800</v>
          </cell>
          <cell r="B4292">
            <v>0</v>
          </cell>
          <cell r="C4292">
            <v>7.5</v>
          </cell>
          <cell r="D4292">
            <v>0.6</v>
          </cell>
          <cell r="E4292">
            <v>8.1</v>
          </cell>
          <cell r="F4292">
            <v>8.25</v>
          </cell>
          <cell r="G4292">
            <v>8.4600000000000009</v>
          </cell>
          <cell r="H4292">
            <v>9.06</v>
          </cell>
          <cell r="I4292">
            <v>9.66</v>
          </cell>
        </row>
        <row r="4293">
          <cell r="A4293">
            <v>123810</v>
          </cell>
          <cell r="B4293">
            <v>0</v>
          </cell>
          <cell r="C4293">
            <v>7.5</v>
          </cell>
          <cell r="D4293">
            <v>0.6</v>
          </cell>
          <cell r="E4293">
            <v>8.1</v>
          </cell>
          <cell r="F4293">
            <v>8.25</v>
          </cell>
          <cell r="G4293">
            <v>8.4600000000000009</v>
          </cell>
          <cell r="H4293">
            <v>9.06</v>
          </cell>
          <cell r="I4293">
            <v>9.66</v>
          </cell>
        </row>
        <row r="4294">
          <cell r="A4294">
            <v>123820</v>
          </cell>
          <cell r="B4294">
            <v>0</v>
          </cell>
          <cell r="C4294">
            <v>7.5</v>
          </cell>
          <cell r="D4294">
            <v>0.6</v>
          </cell>
          <cell r="E4294">
            <v>8.1</v>
          </cell>
          <cell r="F4294">
            <v>8.25</v>
          </cell>
          <cell r="G4294">
            <v>8.4600000000000009</v>
          </cell>
          <cell r="H4294">
            <v>9.06</v>
          </cell>
          <cell r="I4294">
            <v>9.66</v>
          </cell>
        </row>
        <row r="4295">
          <cell r="A4295">
            <v>123830</v>
          </cell>
          <cell r="B4295">
            <v>0</v>
          </cell>
          <cell r="C4295">
            <v>7.5</v>
          </cell>
          <cell r="D4295">
            <v>0.6</v>
          </cell>
          <cell r="E4295">
            <v>8.1</v>
          </cell>
          <cell r="F4295">
            <v>8.25</v>
          </cell>
          <cell r="G4295">
            <v>8.4600000000000009</v>
          </cell>
          <cell r="H4295">
            <v>9.06</v>
          </cell>
          <cell r="I4295">
            <v>9.66</v>
          </cell>
        </row>
        <row r="4296">
          <cell r="A4296">
            <v>123840</v>
          </cell>
          <cell r="B4296">
            <v>0</v>
          </cell>
          <cell r="C4296">
            <v>7.5</v>
          </cell>
          <cell r="D4296">
            <v>0.6</v>
          </cell>
          <cell r="E4296">
            <v>8.1</v>
          </cell>
          <cell r="F4296">
            <v>8.25</v>
          </cell>
          <cell r="G4296">
            <v>8.4600000000000009</v>
          </cell>
          <cell r="H4296">
            <v>9.06</v>
          </cell>
          <cell r="I4296">
            <v>9.66</v>
          </cell>
        </row>
        <row r="4297">
          <cell r="A4297">
            <v>123850</v>
          </cell>
          <cell r="B4297">
            <v>0</v>
          </cell>
          <cell r="C4297">
            <v>7.5</v>
          </cell>
          <cell r="D4297">
            <v>0.6</v>
          </cell>
          <cell r="E4297">
            <v>8.1</v>
          </cell>
          <cell r="F4297">
            <v>8.25</v>
          </cell>
          <cell r="G4297">
            <v>8.4600000000000009</v>
          </cell>
          <cell r="H4297">
            <v>9.06</v>
          </cell>
          <cell r="I4297">
            <v>9.66</v>
          </cell>
        </row>
        <row r="4298">
          <cell r="A4298">
            <v>123860</v>
          </cell>
          <cell r="B4298">
            <v>0</v>
          </cell>
          <cell r="C4298">
            <v>7.5</v>
          </cell>
          <cell r="D4298">
            <v>0.6</v>
          </cell>
          <cell r="E4298">
            <v>8.1</v>
          </cell>
          <cell r="F4298">
            <v>8.25</v>
          </cell>
          <cell r="G4298">
            <v>8.4600000000000009</v>
          </cell>
          <cell r="H4298">
            <v>9.06</v>
          </cell>
          <cell r="I4298">
            <v>9.66</v>
          </cell>
        </row>
        <row r="4299">
          <cell r="A4299">
            <v>123870</v>
          </cell>
          <cell r="B4299">
            <v>0</v>
          </cell>
          <cell r="C4299">
            <v>7.5</v>
          </cell>
          <cell r="D4299">
            <v>0.6</v>
          </cell>
          <cell r="E4299">
            <v>8.1</v>
          </cell>
          <cell r="F4299">
            <v>8.25</v>
          </cell>
          <cell r="G4299">
            <v>8.4600000000000009</v>
          </cell>
          <cell r="H4299">
            <v>9.06</v>
          </cell>
          <cell r="I4299">
            <v>9.66</v>
          </cell>
        </row>
        <row r="4300">
          <cell r="A4300">
            <v>123880</v>
          </cell>
          <cell r="B4300">
            <v>0</v>
          </cell>
          <cell r="C4300">
            <v>7.5</v>
          </cell>
          <cell r="D4300">
            <v>0.6</v>
          </cell>
          <cell r="E4300">
            <v>8.1</v>
          </cell>
          <cell r="F4300">
            <v>8.25</v>
          </cell>
          <cell r="G4300">
            <v>8.4600000000000009</v>
          </cell>
          <cell r="H4300">
            <v>9.06</v>
          </cell>
          <cell r="I4300">
            <v>9.66</v>
          </cell>
        </row>
        <row r="4301">
          <cell r="A4301">
            <v>123886.93</v>
          </cell>
          <cell r="B4301" t="str">
            <v>PY - MSE</v>
          </cell>
          <cell r="C4301">
            <v>7.5</v>
          </cell>
          <cell r="D4301">
            <v>0.6</v>
          </cell>
          <cell r="E4301">
            <v>8.1</v>
          </cell>
          <cell r="F4301">
            <v>8.25</v>
          </cell>
          <cell r="G4301">
            <v>8.4600000000000009</v>
          </cell>
          <cell r="H4301">
            <v>9.06</v>
          </cell>
          <cell r="I4301">
            <v>9.66</v>
          </cell>
        </row>
        <row r="4302">
          <cell r="A4302">
            <v>123890</v>
          </cell>
          <cell r="B4302">
            <v>0</v>
          </cell>
          <cell r="C4302">
            <v>7.5</v>
          </cell>
          <cell r="D4302">
            <v>0.54</v>
          </cell>
          <cell r="E4302">
            <v>8.0399999999999991</v>
          </cell>
          <cell r="F4302">
            <v>8.19</v>
          </cell>
          <cell r="G4302">
            <v>8.4</v>
          </cell>
          <cell r="H4302">
            <v>9</v>
          </cell>
          <cell r="I4302">
            <v>9.6</v>
          </cell>
        </row>
        <row r="4303">
          <cell r="A4303">
            <v>123900</v>
          </cell>
          <cell r="B4303">
            <v>0</v>
          </cell>
          <cell r="C4303">
            <v>7.5</v>
          </cell>
          <cell r="D4303">
            <v>0.34</v>
          </cell>
          <cell r="E4303">
            <v>7.84</v>
          </cell>
          <cell r="F4303">
            <v>7.99</v>
          </cell>
          <cell r="G4303">
            <v>8.2000000000000011</v>
          </cell>
          <cell r="H4303">
            <v>8.8000000000000007</v>
          </cell>
          <cell r="I4303">
            <v>9.4</v>
          </cell>
        </row>
        <row r="4304">
          <cell r="A4304">
            <v>123901.93</v>
          </cell>
          <cell r="B4304" t="str">
            <v>PT</v>
          </cell>
          <cell r="C4304">
            <v>7.5</v>
          </cell>
          <cell r="D4304">
            <v>0.3</v>
          </cell>
          <cell r="E4304">
            <v>7.8</v>
          </cell>
          <cell r="F4304">
            <v>7.95</v>
          </cell>
          <cell r="G4304">
            <v>8.16</v>
          </cell>
          <cell r="H4304">
            <v>8.76</v>
          </cell>
          <cell r="I4304">
            <v>9.36</v>
          </cell>
        </row>
        <row r="4305">
          <cell r="A4305">
            <v>123910</v>
          </cell>
          <cell r="B4305">
            <v>0</v>
          </cell>
          <cell r="C4305">
            <v>7.5</v>
          </cell>
          <cell r="D4305">
            <v>0.14000000000000001</v>
          </cell>
          <cell r="E4305">
            <v>7.64</v>
          </cell>
          <cell r="F4305">
            <v>7.79</v>
          </cell>
          <cell r="G4305">
            <v>8</v>
          </cell>
          <cell r="H4305">
            <v>8.6</v>
          </cell>
          <cell r="I4305">
            <v>9.1999999999999993</v>
          </cell>
        </row>
        <row r="4306">
          <cell r="A4306">
            <v>123916.93</v>
          </cell>
          <cell r="B4306" t="str">
            <v>PX</v>
          </cell>
          <cell r="C4306">
            <v>7.5</v>
          </cell>
          <cell r="D4306">
            <v>0</v>
          </cell>
          <cell r="E4306">
            <v>7.5</v>
          </cell>
          <cell r="F4306">
            <v>7.65</v>
          </cell>
          <cell r="G4306">
            <v>7.86</v>
          </cell>
          <cell r="H4306">
            <v>8.4600000000000009</v>
          </cell>
          <cell r="I4306">
            <v>9.06</v>
          </cell>
        </row>
        <row r="4307">
          <cell r="A4307">
            <v>123920</v>
          </cell>
          <cell r="B4307">
            <v>0</v>
          </cell>
          <cell r="C4307">
            <v>7.5</v>
          </cell>
          <cell r="D4307">
            <v>0</v>
          </cell>
          <cell r="E4307">
            <v>7.5</v>
          </cell>
          <cell r="F4307">
            <v>7.65</v>
          </cell>
          <cell r="G4307">
            <v>7.86</v>
          </cell>
          <cell r="H4307">
            <v>8.4600000000000009</v>
          </cell>
          <cell r="I4307">
            <v>9.06</v>
          </cell>
        </row>
        <row r="4308">
          <cell r="A4308">
            <v>123930</v>
          </cell>
          <cell r="B4308">
            <v>0</v>
          </cell>
          <cell r="C4308">
            <v>7.5</v>
          </cell>
          <cell r="D4308">
            <v>0</v>
          </cell>
          <cell r="E4308">
            <v>7.5</v>
          </cell>
          <cell r="F4308">
            <v>7.65</v>
          </cell>
          <cell r="G4308">
            <v>7.86</v>
          </cell>
          <cell r="H4308">
            <v>8.4600000000000009</v>
          </cell>
          <cell r="I4308">
            <v>9.06</v>
          </cell>
        </row>
        <row r="4309">
          <cell r="A4309">
            <v>123940</v>
          </cell>
          <cell r="B4309">
            <v>0</v>
          </cell>
          <cell r="C4309">
            <v>7.5</v>
          </cell>
          <cell r="D4309">
            <v>0</v>
          </cell>
          <cell r="E4309">
            <v>7.5</v>
          </cell>
          <cell r="F4309">
            <v>7.65</v>
          </cell>
          <cell r="G4309">
            <v>7.86</v>
          </cell>
          <cell r="H4309">
            <v>8.4600000000000009</v>
          </cell>
          <cell r="I4309">
            <v>9.06</v>
          </cell>
        </row>
        <row r="4310">
          <cell r="A4310">
            <v>123946.93</v>
          </cell>
          <cell r="B4310" t="str">
            <v>BS</v>
          </cell>
          <cell r="C4310">
            <v>7.5</v>
          </cell>
          <cell r="D4310">
            <v>0</v>
          </cell>
          <cell r="E4310">
            <v>7.5</v>
          </cell>
          <cell r="F4310">
            <v>7.65</v>
          </cell>
          <cell r="G4310">
            <v>7.86</v>
          </cell>
          <cell r="H4310">
            <v>8.4600000000000009</v>
          </cell>
          <cell r="I4310">
            <v>9.06</v>
          </cell>
        </row>
        <row r="4311">
          <cell r="A4311">
            <v>123950</v>
          </cell>
          <cell r="B4311">
            <v>0</v>
          </cell>
          <cell r="C4311">
            <v>7.5</v>
          </cell>
          <cell r="D4311">
            <v>0</v>
          </cell>
          <cell r="E4311">
            <v>7.5</v>
          </cell>
          <cell r="F4311">
            <v>7.65</v>
          </cell>
          <cell r="G4311">
            <v>7.86</v>
          </cell>
          <cell r="H4311">
            <v>8.4600000000000009</v>
          </cell>
          <cell r="I4311">
            <v>9.06</v>
          </cell>
        </row>
        <row r="4312">
          <cell r="A4312">
            <v>123960</v>
          </cell>
          <cell r="B4312">
            <v>0</v>
          </cell>
          <cell r="C4312">
            <v>7.5</v>
          </cell>
          <cell r="D4312">
            <v>0</v>
          </cell>
          <cell r="E4312">
            <v>7.5</v>
          </cell>
          <cell r="F4312">
            <v>7.65</v>
          </cell>
          <cell r="G4312">
            <v>7.86</v>
          </cell>
          <cell r="H4312">
            <v>8.4600000000000009</v>
          </cell>
          <cell r="I4312">
            <v>9.06</v>
          </cell>
        </row>
        <row r="4313">
          <cell r="A4313">
            <v>123967</v>
          </cell>
          <cell r="B4313">
            <v>0</v>
          </cell>
          <cell r="C4313">
            <v>7.5</v>
          </cell>
          <cell r="D4313">
            <v>0</v>
          </cell>
          <cell r="E4313">
            <v>7.5</v>
          </cell>
          <cell r="F4313">
            <v>7.65</v>
          </cell>
          <cell r="G4313">
            <v>7.86</v>
          </cell>
          <cell r="H4313">
            <v>8.4600000000000009</v>
          </cell>
          <cell r="I4313">
            <v>9.06</v>
          </cell>
        </row>
        <row r="4314">
          <cell r="A4314">
            <v>123970</v>
          </cell>
          <cell r="B4314">
            <v>0</v>
          </cell>
          <cell r="C4314">
            <v>7.5</v>
          </cell>
          <cell r="D4314">
            <v>0</v>
          </cell>
          <cell r="E4314">
            <v>7.5</v>
          </cell>
          <cell r="F4314">
            <v>7.65</v>
          </cell>
          <cell r="G4314">
            <v>7.86</v>
          </cell>
          <cell r="H4314">
            <v>8.4600000000000009</v>
          </cell>
          <cell r="I4314">
            <v>9.06</v>
          </cell>
        </row>
        <row r="4315">
          <cell r="A4315">
            <v>123980</v>
          </cell>
          <cell r="B4315">
            <v>0</v>
          </cell>
          <cell r="C4315">
            <v>7.5</v>
          </cell>
          <cell r="D4315">
            <v>0</v>
          </cell>
          <cell r="E4315">
            <v>7.5</v>
          </cell>
          <cell r="F4315">
            <v>7.65</v>
          </cell>
          <cell r="G4315">
            <v>7.86</v>
          </cell>
          <cell r="H4315">
            <v>8.4600000000000009</v>
          </cell>
          <cell r="I4315">
            <v>9.06</v>
          </cell>
        </row>
        <row r="4316">
          <cell r="A4316">
            <v>123990</v>
          </cell>
          <cell r="B4316">
            <v>0</v>
          </cell>
          <cell r="C4316">
            <v>7.5</v>
          </cell>
          <cell r="D4316">
            <v>0</v>
          </cell>
          <cell r="E4316">
            <v>7.5</v>
          </cell>
          <cell r="F4316">
            <v>7.65</v>
          </cell>
          <cell r="G4316">
            <v>7.86</v>
          </cell>
          <cell r="H4316">
            <v>8.4600000000000009</v>
          </cell>
          <cell r="I4316">
            <v>9.06</v>
          </cell>
        </row>
        <row r="4317">
          <cell r="A4317">
            <v>124000</v>
          </cell>
          <cell r="B4317">
            <v>0</v>
          </cell>
          <cell r="C4317">
            <v>7.5</v>
          </cell>
          <cell r="D4317">
            <v>0</v>
          </cell>
          <cell r="E4317">
            <v>7.5</v>
          </cell>
          <cell r="F4317">
            <v>7.65</v>
          </cell>
          <cell r="G4317">
            <v>7.86</v>
          </cell>
          <cell r="H4317">
            <v>8.4600000000000009</v>
          </cell>
          <cell r="I4317">
            <v>9.06</v>
          </cell>
        </row>
        <row r="4336">
          <cell r="A4336">
            <v>124000</v>
          </cell>
          <cell r="B4336">
            <v>0</v>
          </cell>
          <cell r="C4336">
            <v>7.5</v>
          </cell>
          <cell r="D4336">
            <v>0</v>
          </cell>
          <cell r="E4336">
            <v>7.5</v>
          </cell>
          <cell r="F4336">
            <v>7.65</v>
          </cell>
          <cell r="G4336">
            <v>7.86</v>
          </cell>
          <cell r="H4336">
            <v>8.4600000000000009</v>
          </cell>
          <cell r="I4336">
            <v>9.06</v>
          </cell>
        </row>
        <row r="4337">
          <cell r="A4337">
            <v>124010</v>
          </cell>
          <cell r="B4337">
            <v>0</v>
          </cell>
          <cell r="C4337">
            <v>7.5</v>
          </cell>
          <cell r="D4337">
            <v>0</v>
          </cell>
          <cell r="E4337">
            <v>7.5</v>
          </cell>
          <cell r="F4337">
            <v>7.65</v>
          </cell>
          <cell r="G4337">
            <v>7.86</v>
          </cell>
          <cell r="H4337">
            <v>8.4600000000000009</v>
          </cell>
          <cell r="I4337">
            <v>9.06</v>
          </cell>
        </row>
        <row r="4338">
          <cell r="A4338">
            <v>124020</v>
          </cell>
          <cell r="B4338">
            <v>0</v>
          </cell>
          <cell r="C4338">
            <v>7.5</v>
          </cell>
          <cell r="D4338">
            <v>0</v>
          </cell>
          <cell r="E4338">
            <v>7.5</v>
          </cell>
          <cell r="F4338">
            <v>7.65</v>
          </cell>
          <cell r="G4338">
            <v>7.86</v>
          </cell>
          <cell r="H4338">
            <v>8.4600000000000009</v>
          </cell>
          <cell r="I4338">
            <v>9.06</v>
          </cell>
        </row>
        <row r="4339">
          <cell r="A4339">
            <v>124030</v>
          </cell>
          <cell r="B4339">
            <v>0</v>
          </cell>
          <cell r="C4339">
            <v>7.5</v>
          </cell>
          <cell r="D4339">
            <v>0</v>
          </cell>
          <cell r="E4339">
            <v>7.5</v>
          </cell>
          <cell r="F4339">
            <v>7.65</v>
          </cell>
          <cell r="G4339">
            <v>7.86</v>
          </cell>
          <cell r="H4339">
            <v>8.4600000000000009</v>
          </cell>
          <cell r="I4339">
            <v>9.06</v>
          </cell>
        </row>
        <row r="4340">
          <cell r="A4340">
            <v>124040</v>
          </cell>
          <cell r="B4340">
            <v>0</v>
          </cell>
          <cell r="C4340">
            <v>7.5</v>
          </cell>
          <cell r="D4340">
            <v>0</v>
          </cell>
          <cell r="E4340">
            <v>7.5</v>
          </cell>
          <cell r="F4340">
            <v>7.65</v>
          </cell>
          <cell r="G4340">
            <v>7.86</v>
          </cell>
          <cell r="H4340">
            <v>8.4600000000000009</v>
          </cell>
          <cell r="I4340">
            <v>9.06</v>
          </cell>
        </row>
        <row r="4341">
          <cell r="A4341">
            <v>124050</v>
          </cell>
          <cell r="B4341">
            <v>0</v>
          </cell>
          <cell r="C4341">
            <v>7.5</v>
          </cell>
          <cell r="D4341">
            <v>0</v>
          </cell>
          <cell r="E4341">
            <v>7.5</v>
          </cell>
          <cell r="F4341">
            <v>7.65</v>
          </cell>
          <cell r="G4341">
            <v>7.86</v>
          </cell>
          <cell r="H4341">
            <v>8.4600000000000009</v>
          </cell>
          <cell r="I4341">
            <v>9.06</v>
          </cell>
        </row>
        <row r="4342">
          <cell r="A4342">
            <v>124060</v>
          </cell>
          <cell r="B4342">
            <v>0</v>
          </cell>
          <cell r="C4342">
            <v>7.5</v>
          </cell>
          <cell r="D4342">
            <v>0</v>
          </cell>
          <cell r="E4342">
            <v>7.5</v>
          </cell>
          <cell r="F4342">
            <v>7.65</v>
          </cell>
          <cell r="G4342">
            <v>7.86</v>
          </cell>
          <cell r="H4342">
            <v>8.4600000000000009</v>
          </cell>
          <cell r="I4342">
            <v>9.06</v>
          </cell>
        </row>
        <row r="4343">
          <cell r="A4343">
            <v>124070</v>
          </cell>
          <cell r="B4343">
            <v>0</v>
          </cell>
          <cell r="C4343">
            <v>7.5</v>
          </cell>
          <cell r="D4343">
            <v>0</v>
          </cell>
          <cell r="E4343">
            <v>7.5</v>
          </cell>
          <cell r="F4343">
            <v>7.65</v>
          </cell>
          <cell r="G4343">
            <v>7.86</v>
          </cell>
          <cell r="H4343">
            <v>8.4600000000000009</v>
          </cell>
          <cell r="I4343">
            <v>9.06</v>
          </cell>
        </row>
        <row r="4344">
          <cell r="A4344">
            <v>124080</v>
          </cell>
          <cell r="B4344">
            <v>0</v>
          </cell>
          <cell r="C4344">
            <v>7.5</v>
          </cell>
          <cell r="D4344">
            <v>0</v>
          </cell>
          <cell r="E4344">
            <v>7.5</v>
          </cell>
          <cell r="F4344">
            <v>7.65</v>
          </cell>
          <cell r="G4344">
            <v>7.86</v>
          </cell>
          <cell r="H4344">
            <v>8.4600000000000009</v>
          </cell>
          <cell r="I4344">
            <v>9.06</v>
          </cell>
        </row>
        <row r="4345">
          <cell r="A4345">
            <v>124090</v>
          </cell>
          <cell r="B4345">
            <v>0</v>
          </cell>
          <cell r="C4345">
            <v>7.5</v>
          </cell>
          <cell r="D4345">
            <v>0</v>
          </cell>
          <cell r="E4345">
            <v>7.5</v>
          </cell>
          <cell r="F4345">
            <v>7.65</v>
          </cell>
          <cell r="G4345">
            <v>7.86</v>
          </cell>
          <cell r="H4345">
            <v>8.4600000000000009</v>
          </cell>
          <cell r="I4345">
            <v>9.06</v>
          </cell>
        </row>
        <row r="4346">
          <cell r="A4346">
            <v>124100</v>
          </cell>
          <cell r="B4346">
            <v>0</v>
          </cell>
          <cell r="C4346">
            <v>7.5</v>
          </cell>
          <cell r="D4346">
            <v>0</v>
          </cell>
          <cell r="E4346">
            <v>7.5</v>
          </cell>
          <cell r="F4346">
            <v>7.65</v>
          </cell>
          <cell r="G4346">
            <v>7.86</v>
          </cell>
          <cell r="H4346">
            <v>8.4600000000000009</v>
          </cell>
          <cell r="I4346">
            <v>9.06</v>
          </cell>
        </row>
        <row r="4347">
          <cell r="A4347">
            <v>124110</v>
          </cell>
          <cell r="B4347">
            <v>0</v>
          </cell>
          <cell r="C4347">
            <v>7.5</v>
          </cell>
          <cell r="D4347">
            <v>0</v>
          </cell>
          <cell r="E4347">
            <v>7.5</v>
          </cell>
          <cell r="F4347">
            <v>7.65</v>
          </cell>
          <cell r="G4347">
            <v>7.86</v>
          </cell>
          <cell r="H4347">
            <v>8.4600000000000009</v>
          </cell>
          <cell r="I4347">
            <v>9.06</v>
          </cell>
        </row>
        <row r="4348">
          <cell r="A4348">
            <v>124120</v>
          </cell>
          <cell r="B4348">
            <v>0</v>
          </cell>
          <cell r="C4348">
            <v>7.5</v>
          </cell>
          <cell r="D4348">
            <v>0</v>
          </cell>
          <cell r="E4348">
            <v>7.5</v>
          </cell>
          <cell r="F4348">
            <v>7.65</v>
          </cell>
          <cell r="G4348">
            <v>7.86</v>
          </cell>
          <cell r="H4348">
            <v>8.4600000000000009</v>
          </cell>
          <cell r="I4348">
            <v>9.06</v>
          </cell>
        </row>
        <row r="4349">
          <cell r="A4349">
            <v>124130</v>
          </cell>
          <cell r="B4349">
            <v>0</v>
          </cell>
          <cell r="C4349">
            <v>7.5</v>
          </cell>
          <cell r="D4349">
            <v>0</v>
          </cell>
          <cell r="E4349">
            <v>7.5</v>
          </cell>
          <cell r="F4349">
            <v>7.65</v>
          </cell>
          <cell r="G4349">
            <v>7.86</v>
          </cell>
          <cell r="H4349">
            <v>8.4600000000000009</v>
          </cell>
          <cell r="I4349">
            <v>9.06</v>
          </cell>
        </row>
        <row r="4350">
          <cell r="A4350">
            <v>124140</v>
          </cell>
          <cell r="B4350">
            <v>0</v>
          </cell>
          <cell r="C4350">
            <v>7.5</v>
          </cell>
          <cell r="D4350">
            <v>0</v>
          </cell>
          <cell r="E4350">
            <v>7.5</v>
          </cell>
          <cell r="F4350">
            <v>7.65</v>
          </cell>
          <cell r="G4350">
            <v>7.86</v>
          </cell>
          <cell r="H4350">
            <v>8.4600000000000009</v>
          </cell>
          <cell r="I4350">
            <v>9.06</v>
          </cell>
        </row>
        <row r="4351">
          <cell r="A4351">
            <v>124150</v>
          </cell>
          <cell r="B4351">
            <v>0</v>
          </cell>
          <cell r="C4351">
            <v>7.5</v>
          </cell>
          <cell r="D4351">
            <v>0</v>
          </cell>
          <cell r="E4351">
            <v>7.5</v>
          </cell>
          <cell r="F4351">
            <v>7.65</v>
          </cell>
          <cell r="G4351">
            <v>7.86</v>
          </cell>
          <cell r="H4351">
            <v>8.4600000000000009</v>
          </cell>
          <cell r="I4351">
            <v>9.06</v>
          </cell>
        </row>
        <row r="4352">
          <cell r="A4352">
            <v>124160</v>
          </cell>
          <cell r="B4352">
            <v>0</v>
          </cell>
          <cell r="C4352">
            <v>7.5</v>
          </cell>
          <cell r="D4352">
            <v>0</v>
          </cell>
          <cell r="E4352">
            <v>7.5</v>
          </cell>
          <cell r="F4352">
            <v>7.65</v>
          </cell>
          <cell r="G4352">
            <v>7.86</v>
          </cell>
          <cell r="H4352">
            <v>8.4600000000000009</v>
          </cell>
          <cell r="I4352">
            <v>9.06</v>
          </cell>
        </row>
        <row r="4353">
          <cell r="A4353">
            <v>124170</v>
          </cell>
          <cell r="B4353">
            <v>0</v>
          </cell>
          <cell r="C4353">
            <v>7.5</v>
          </cell>
          <cell r="D4353">
            <v>0</v>
          </cell>
          <cell r="E4353">
            <v>7.5</v>
          </cell>
          <cell r="F4353">
            <v>7.65</v>
          </cell>
          <cell r="G4353">
            <v>7.86</v>
          </cell>
          <cell r="H4353">
            <v>8.4600000000000009</v>
          </cell>
          <cell r="I4353">
            <v>9.06</v>
          </cell>
        </row>
        <row r="4354">
          <cell r="A4354">
            <v>124180</v>
          </cell>
          <cell r="B4354">
            <v>0</v>
          </cell>
          <cell r="C4354">
            <v>7.5</v>
          </cell>
          <cell r="D4354">
            <v>0</v>
          </cell>
          <cell r="E4354">
            <v>7.5</v>
          </cell>
          <cell r="F4354">
            <v>7.65</v>
          </cell>
          <cell r="G4354">
            <v>7.86</v>
          </cell>
          <cell r="H4354">
            <v>8.4600000000000009</v>
          </cell>
          <cell r="I4354">
            <v>9.06</v>
          </cell>
        </row>
        <row r="4355">
          <cell r="A4355">
            <v>124190</v>
          </cell>
          <cell r="B4355">
            <v>0</v>
          </cell>
          <cell r="C4355">
            <v>7.5</v>
          </cell>
          <cell r="D4355">
            <v>0</v>
          </cell>
          <cell r="E4355">
            <v>7.5</v>
          </cell>
          <cell r="F4355">
            <v>7.65</v>
          </cell>
          <cell r="G4355">
            <v>7.86</v>
          </cell>
          <cell r="H4355">
            <v>8.4600000000000009</v>
          </cell>
          <cell r="I4355">
            <v>9.06</v>
          </cell>
        </row>
        <row r="4356">
          <cell r="A4356">
            <v>124200</v>
          </cell>
          <cell r="B4356">
            <v>0</v>
          </cell>
          <cell r="C4356">
            <v>7.5</v>
          </cell>
          <cell r="D4356">
            <v>0</v>
          </cell>
          <cell r="E4356">
            <v>7.5</v>
          </cell>
          <cell r="F4356">
            <v>7.65</v>
          </cell>
          <cell r="G4356">
            <v>7.86</v>
          </cell>
          <cell r="H4356">
            <v>8.4600000000000009</v>
          </cell>
          <cell r="I4356">
            <v>9.06</v>
          </cell>
        </row>
        <row r="4357">
          <cell r="A4357">
            <v>124210</v>
          </cell>
          <cell r="B4357">
            <v>0</v>
          </cell>
          <cell r="C4357">
            <v>7.5</v>
          </cell>
          <cell r="D4357">
            <v>0</v>
          </cell>
          <cell r="E4357">
            <v>7.5</v>
          </cell>
          <cell r="F4357">
            <v>7.65</v>
          </cell>
          <cell r="G4357">
            <v>7.86</v>
          </cell>
          <cell r="H4357">
            <v>8.4600000000000009</v>
          </cell>
          <cell r="I4357">
            <v>9.06</v>
          </cell>
        </row>
        <row r="4358">
          <cell r="A4358">
            <v>124220</v>
          </cell>
          <cell r="B4358">
            <v>0</v>
          </cell>
          <cell r="C4358">
            <v>7.5</v>
          </cell>
          <cell r="D4358">
            <v>0</v>
          </cell>
          <cell r="E4358">
            <v>7.5</v>
          </cell>
          <cell r="F4358">
            <v>7.65</v>
          </cell>
          <cell r="G4358">
            <v>7.86</v>
          </cell>
          <cell r="H4358">
            <v>8.4600000000000009</v>
          </cell>
          <cell r="I4358">
            <v>9.06</v>
          </cell>
        </row>
        <row r="4359">
          <cell r="A4359">
            <v>124230</v>
          </cell>
          <cell r="B4359">
            <v>0</v>
          </cell>
          <cell r="C4359">
            <v>7.5</v>
          </cell>
          <cell r="D4359">
            <v>0</v>
          </cell>
          <cell r="E4359">
            <v>7.5</v>
          </cell>
          <cell r="F4359">
            <v>7.65</v>
          </cell>
          <cell r="G4359">
            <v>7.86</v>
          </cell>
          <cell r="H4359">
            <v>8.4600000000000009</v>
          </cell>
          <cell r="I4359">
            <v>9.06</v>
          </cell>
        </row>
        <row r="4360">
          <cell r="A4360">
            <v>124240</v>
          </cell>
          <cell r="B4360">
            <v>0</v>
          </cell>
          <cell r="C4360">
            <v>7.5</v>
          </cell>
          <cell r="D4360">
            <v>0</v>
          </cell>
          <cell r="E4360">
            <v>7.5</v>
          </cell>
          <cell r="F4360">
            <v>7.65</v>
          </cell>
          <cell r="G4360">
            <v>7.86</v>
          </cell>
          <cell r="H4360">
            <v>8.4600000000000009</v>
          </cell>
          <cell r="I4360">
            <v>9.06</v>
          </cell>
        </row>
        <row r="4361">
          <cell r="A4361">
            <v>124250</v>
          </cell>
          <cell r="B4361">
            <v>0</v>
          </cell>
          <cell r="C4361">
            <v>7.5</v>
          </cell>
          <cell r="D4361">
            <v>0</v>
          </cell>
          <cell r="E4361">
            <v>7.5</v>
          </cell>
          <cell r="F4361">
            <v>7.65</v>
          </cell>
          <cell r="G4361">
            <v>7.86</v>
          </cell>
          <cell r="H4361">
            <v>8.4600000000000009</v>
          </cell>
          <cell r="I4361">
            <v>9.06</v>
          </cell>
        </row>
        <row r="4362">
          <cell r="A4362">
            <v>124260</v>
          </cell>
          <cell r="B4362">
            <v>0</v>
          </cell>
          <cell r="C4362">
            <v>7.5</v>
          </cell>
          <cell r="D4362">
            <v>0</v>
          </cell>
          <cell r="E4362">
            <v>7.5</v>
          </cell>
          <cell r="F4362">
            <v>7.65</v>
          </cell>
          <cell r="G4362">
            <v>7.86</v>
          </cell>
          <cell r="H4362">
            <v>8.4600000000000009</v>
          </cell>
          <cell r="I4362">
            <v>9.06</v>
          </cell>
        </row>
        <row r="4363">
          <cell r="A4363">
            <v>124270</v>
          </cell>
          <cell r="B4363">
            <v>0</v>
          </cell>
          <cell r="C4363">
            <v>7.5</v>
          </cell>
          <cell r="D4363">
            <v>0</v>
          </cell>
          <cell r="E4363">
            <v>7.5</v>
          </cell>
          <cell r="F4363">
            <v>7.65</v>
          </cell>
          <cell r="G4363">
            <v>7.86</v>
          </cell>
          <cell r="H4363">
            <v>8.4600000000000009</v>
          </cell>
          <cell r="I4363">
            <v>9.06</v>
          </cell>
        </row>
        <row r="4364">
          <cell r="A4364">
            <v>124280</v>
          </cell>
          <cell r="B4364">
            <v>0</v>
          </cell>
          <cell r="C4364">
            <v>7.5</v>
          </cell>
          <cell r="D4364">
            <v>0</v>
          </cell>
          <cell r="E4364">
            <v>7.5</v>
          </cell>
          <cell r="F4364">
            <v>7.65</v>
          </cell>
          <cell r="G4364">
            <v>7.86</v>
          </cell>
          <cell r="H4364">
            <v>8.4600000000000009</v>
          </cell>
          <cell r="I4364">
            <v>9.06</v>
          </cell>
        </row>
        <row r="4365">
          <cell r="A4365">
            <v>124290</v>
          </cell>
          <cell r="B4365">
            <v>0</v>
          </cell>
          <cell r="C4365">
            <v>7.5</v>
          </cell>
          <cell r="D4365">
            <v>0</v>
          </cell>
          <cell r="E4365">
            <v>7.5</v>
          </cell>
          <cell r="F4365">
            <v>7.65</v>
          </cell>
          <cell r="G4365">
            <v>7.86</v>
          </cell>
          <cell r="H4365">
            <v>8.4600000000000009</v>
          </cell>
          <cell r="I4365">
            <v>9.06</v>
          </cell>
        </row>
        <row r="4366">
          <cell r="A4366">
            <v>124300</v>
          </cell>
          <cell r="B4366">
            <v>0</v>
          </cell>
          <cell r="C4366">
            <v>7.5</v>
          </cell>
          <cell r="D4366">
            <v>0</v>
          </cell>
          <cell r="E4366">
            <v>7.5</v>
          </cell>
          <cell r="F4366">
            <v>7.65</v>
          </cell>
          <cell r="G4366">
            <v>7.86</v>
          </cell>
          <cell r="H4366">
            <v>8.4600000000000009</v>
          </cell>
          <cell r="I4366">
            <v>9.06</v>
          </cell>
        </row>
        <row r="4367">
          <cell r="A4367">
            <v>124310</v>
          </cell>
          <cell r="B4367">
            <v>0</v>
          </cell>
          <cell r="C4367">
            <v>7.5</v>
          </cell>
          <cell r="D4367">
            <v>0</v>
          </cell>
          <cell r="E4367">
            <v>7.5</v>
          </cell>
          <cell r="F4367">
            <v>7.65</v>
          </cell>
          <cell r="G4367">
            <v>7.86</v>
          </cell>
          <cell r="H4367">
            <v>8.4600000000000009</v>
          </cell>
          <cell r="I4367">
            <v>9.06</v>
          </cell>
        </row>
        <row r="4368">
          <cell r="A4368">
            <v>124320</v>
          </cell>
          <cell r="B4368">
            <v>0</v>
          </cell>
          <cell r="C4368">
            <v>7.5</v>
          </cell>
          <cell r="D4368">
            <v>0</v>
          </cell>
          <cell r="E4368">
            <v>7.5</v>
          </cell>
          <cell r="F4368">
            <v>7.65</v>
          </cell>
          <cell r="G4368">
            <v>7.86</v>
          </cell>
          <cell r="H4368">
            <v>8.4600000000000009</v>
          </cell>
          <cell r="I4368">
            <v>9.06</v>
          </cell>
        </row>
        <row r="4369">
          <cell r="A4369">
            <v>124330</v>
          </cell>
          <cell r="B4369">
            <v>0</v>
          </cell>
          <cell r="C4369">
            <v>7.5</v>
          </cell>
          <cell r="D4369">
            <v>0</v>
          </cell>
          <cell r="E4369">
            <v>7.5</v>
          </cell>
          <cell r="F4369">
            <v>7.65</v>
          </cell>
          <cell r="G4369">
            <v>7.86</v>
          </cell>
          <cell r="H4369">
            <v>8.4600000000000009</v>
          </cell>
          <cell r="I4369">
            <v>9.06</v>
          </cell>
        </row>
        <row r="4370">
          <cell r="A4370">
            <v>124340</v>
          </cell>
          <cell r="B4370">
            <v>0</v>
          </cell>
          <cell r="C4370">
            <v>7.5</v>
          </cell>
          <cell r="D4370">
            <v>0</v>
          </cell>
          <cell r="E4370">
            <v>7.5</v>
          </cell>
          <cell r="F4370">
            <v>7.65</v>
          </cell>
          <cell r="G4370">
            <v>7.86</v>
          </cell>
          <cell r="H4370">
            <v>8.4600000000000009</v>
          </cell>
          <cell r="I4370">
            <v>9.06</v>
          </cell>
        </row>
        <row r="4371">
          <cell r="A4371">
            <v>124350</v>
          </cell>
          <cell r="B4371">
            <v>0</v>
          </cell>
          <cell r="C4371">
            <v>7.5</v>
          </cell>
          <cell r="D4371">
            <v>0</v>
          </cell>
          <cell r="E4371">
            <v>7.5</v>
          </cell>
          <cell r="F4371">
            <v>7.65</v>
          </cell>
          <cell r="G4371">
            <v>7.86</v>
          </cell>
          <cell r="H4371">
            <v>8.4600000000000009</v>
          </cell>
          <cell r="I4371">
            <v>9.06</v>
          </cell>
        </row>
        <row r="4372">
          <cell r="A4372">
            <v>124360</v>
          </cell>
          <cell r="B4372">
            <v>0</v>
          </cell>
          <cell r="C4372">
            <v>7.5</v>
          </cell>
          <cell r="D4372">
            <v>0</v>
          </cell>
          <cell r="E4372">
            <v>7.5</v>
          </cell>
          <cell r="F4372">
            <v>7.65</v>
          </cell>
          <cell r="G4372">
            <v>7.86</v>
          </cell>
          <cell r="H4372">
            <v>8.4600000000000009</v>
          </cell>
          <cell r="I4372">
            <v>9.06</v>
          </cell>
        </row>
        <row r="4373">
          <cell r="A4373">
            <v>124370</v>
          </cell>
          <cell r="B4373">
            <v>0</v>
          </cell>
          <cell r="C4373">
            <v>7.5</v>
          </cell>
          <cell r="D4373">
            <v>0</v>
          </cell>
          <cell r="E4373">
            <v>7.5</v>
          </cell>
          <cell r="F4373">
            <v>7.65</v>
          </cell>
          <cell r="G4373">
            <v>7.86</v>
          </cell>
          <cell r="H4373">
            <v>8.4600000000000009</v>
          </cell>
          <cell r="I4373">
            <v>9.06</v>
          </cell>
        </row>
        <row r="4374">
          <cell r="A4374">
            <v>124380</v>
          </cell>
          <cell r="B4374">
            <v>0</v>
          </cell>
          <cell r="C4374">
            <v>7.5</v>
          </cell>
          <cell r="D4374">
            <v>0</v>
          </cell>
          <cell r="E4374">
            <v>7.5</v>
          </cell>
          <cell r="F4374">
            <v>7.65</v>
          </cell>
          <cell r="G4374">
            <v>7.86</v>
          </cell>
          <cell r="H4374">
            <v>8.4600000000000009</v>
          </cell>
          <cell r="I4374">
            <v>9.06</v>
          </cell>
        </row>
        <row r="4375">
          <cell r="A4375">
            <v>124390</v>
          </cell>
          <cell r="B4375">
            <v>0</v>
          </cell>
          <cell r="C4375">
            <v>7.5</v>
          </cell>
          <cell r="D4375">
            <v>0</v>
          </cell>
          <cell r="E4375">
            <v>7.5</v>
          </cell>
          <cell r="F4375">
            <v>7.65</v>
          </cell>
          <cell r="G4375">
            <v>7.86</v>
          </cell>
          <cell r="H4375">
            <v>8.4600000000000009</v>
          </cell>
          <cell r="I4375">
            <v>9.06</v>
          </cell>
        </row>
        <row r="4376">
          <cell r="A4376">
            <v>124400</v>
          </cell>
          <cell r="B4376">
            <v>0</v>
          </cell>
          <cell r="C4376">
            <v>7.5</v>
          </cell>
          <cell r="D4376">
            <v>0</v>
          </cell>
          <cell r="E4376">
            <v>7.5</v>
          </cell>
          <cell r="F4376">
            <v>7.65</v>
          </cell>
          <cell r="G4376">
            <v>7.86</v>
          </cell>
          <cell r="H4376">
            <v>8.4600000000000009</v>
          </cell>
          <cell r="I4376">
            <v>9.06</v>
          </cell>
        </row>
        <row r="4377">
          <cell r="A4377">
            <v>124410</v>
          </cell>
          <cell r="B4377">
            <v>0</v>
          </cell>
          <cell r="C4377">
            <v>7.5</v>
          </cell>
          <cell r="D4377">
            <v>0</v>
          </cell>
          <cell r="E4377">
            <v>7.5</v>
          </cell>
          <cell r="F4377">
            <v>7.65</v>
          </cell>
          <cell r="G4377">
            <v>7.86</v>
          </cell>
          <cell r="H4377">
            <v>8.4600000000000009</v>
          </cell>
          <cell r="I4377">
            <v>9.06</v>
          </cell>
        </row>
        <row r="4378">
          <cell r="A4378">
            <v>124420</v>
          </cell>
          <cell r="B4378">
            <v>0</v>
          </cell>
          <cell r="C4378">
            <v>7.5</v>
          </cell>
          <cell r="D4378">
            <v>0</v>
          </cell>
          <cell r="E4378">
            <v>7.5</v>
          </cell>
          <cell r="F4378">
            <v>7.65</v>
          </cell>
          <cell r="G4378">
            <v>7.86</v>
          </cell>
          <cell r="H4378">
            <v>8.4600000000000009</v>
          </cell>
          <cell r="I4378">
            <v>9.06</v>
          </cell>
        </row>
        <row r="4379">
          <cell r="A4379">
            <v>124430</v>
          </cell>
          <cell r="B4379">
            <v>0</v>
          </cell>
          <cell r="C4379">
            <v>7.5</v>
          </cell>
          <cell r="D4379">
            <v>0</v>
          </cell>
          <cell r="E4379">
            <v>7.5</v>
          </cell>
          <cell r="F4379">
            <v>7.65</v>
          </cell>
          <cell r="G4379">
            <v>7.86</v>
          </cell>
          <cell r="H4379">
            <v>8.4600000000000009</v>
          </cell>
          <cell r="I4379">
            <v>9.06</v>
          </cell>
        </row>
        <row r="4380">
          <cell r="A4380">
            <v>124440</v>
          </cell>
          <cell r="B4380">
            <v>0</v>
          </cell>
          <cell r="C4380">
            <v>7.5</v>
          </cell>
          <cell r="D4380">
            <v>0</v>
          </cell>
          <cell r="E4380">
            <v>7.5</v>
          </cell>
          <cell r="F4380">
            <v>7.65</v>
          </cell>
          <cell r="G4380">
            <v>7.86</v>
          </cell>
          <cell r="H4380">
            <v>8.4600000000000009</v>
          </cell>
          <cell r="I4380">
            <v>9.06</v>
          </cell>
        </row>
        <row r="4381">
          <cell r="A4381">
            <v>124450</v>
          </cell>
          <cell r="B4381">
            <v>0</v>
          </cell>
          <cell r="C4381">
            <v>7.5</v>
          </cell>
          <cell r="D4381">
            <v>0</v>
          </cell>
          <cell r="E4381">
            <v>7.5</v>
          </cell>
          <cell r="F4381">
            <v>7.65</v>
          </cell>
          <cell r="G4381">
            <v>7.86</v>
          </cell>
          <cell r="H4381">
            <v>8.4600000000000009</v>
          </cell>
          <cell r="I4381">
            <v>9.06</v>
          </cell>
        </row>
        <row r="4382">
          <cell r="A4382">
            <v>124460</v>
          </cell>
          <cell r="B4382">
            <v>0</v>
          </cell>
          <cell r="C4382">
            <v>7.5</v>
          </cell>
          <cell r="D4382">
            <v>0</v>
          </cell>
          <cell r="E4382">
            <v>7.5</v>
          </cell>
          <cell r="F4382">
            <v>7.65</v>
          </cell>
          <cell r="G4382">
            <v>7.86</v>
          </cell>
          <cell r="H4382">
            <v>8.4600000000000009</v>
          </cell>
          <cell r="I4382">
            <v>9.06</v>
          </cell>
        </row>
        <row r="4383">
          <cell r="A4383">
            <v>124470</v>
          </cell>
          <cell r="B4383">
            <v>0</v>
          </cell>
          <cell r="C4383">
            <v>7.5</v>
          </cell>
          <cell r="D4383">
            <v>0</v>
          </cell>
          <cell r="E4383">
            <v>7.5</v>
          </cell>
          <cell r="F4383">
            <v>7.65</v>
          </cell>
          <cell r="G4383">
            <v>7.86</v>
          </cell>
          <cell r="H4383">
            <v>8.4600000000000009</v>
          </cell>
          <cell r="I4383">
            <v>9.06</v>
          </cell>
        </row>
        <row r="4384">
          <cell r="A4384">
            <v>124480</v>
          </cell>
          <cell r="B4384">
            <v>0</v>
          </cell>
          <cell r="C4384">
            <v>7.5</v>
          </cell>
          <cell r="D4384">
            <v>0</v>
          </cell>
          <cell r="E4384">
            <v>7.5</v>
          </cell>
          <cell r="F4384">
            <v>7.65</v>
          </cell>
          <cell r="G4384">
            <v>7.86</v>
          </cell>
          <cell r="H4384">
            <v>8.4600000000000009</v>
          </cell>
          <cell r="I4384">
            <v>9.06</v>
          </cell>
        </row>
        <row r="4385">
          <cell r="A4385">
            <v>124490</v>
          </cell>
          <cell r="B4385">
            <v>0</v>
          </cell>
          <cell r="C4385">
            <v>7.5</v>
          </cell>
          <cell r="D4385">
            <v>0</v>
          </cell>
          <cell r="E4385">
            <v>7.5</v>
          </cell>
          <cell r="F4385">
            <v>7.65</v>
          </cell>
          <cell r="G4385">
            <v>7.86</v>
          </cell>
          <cell r="H4385">
            <v>8.4600000000000009</v>
          </cell>
          <cell r="I4385">
            <v>9.06</v>
          </cell>
        </row>
        <row r="4386">
          <cell r="A4386">
            <v>124500</v>
          </cell>
          <cell r="B4386">
            <v>0</v>
          </cell>
          <cell r="C4386">
            <v>7.5</v>
          </cell>
          <cell r="D4386">
            <v>0</v>
          </cell>
          <cell r="E4386">
            <v>7.5</v>
          </cell>
          <cell r="F4386">
            <v>7.65</v>
          </cell>
          <cell r="G4386">
            <v>7.86</v>
          </cell>
          <cell r="H4386">
            <v>8.4600000000000009</v>
          </cell>
          <cell r="I4386">
            <v>9.06</v>
          </cell>
        </row>
        <row r="4387">
          <cell r="A4387">
            <v>124510</v>
          </cell>
          <cell r="B4387">
            <v>0</v>
          </cell>
          <cell r="C4387">
            <v>7.5</v>
          </cell>
          <cell r="D4387">
            <v>0</v>
          </cell>
          <cell r="E4387">
            <v>7.5</v>
          </cell>
          <cell r="F4387">
            <v>7.65</v>
          </cell>
          <cell r="G4387">
            <v>7.86</v>
          </cell>
          <cell r="H4387">
            <v>8.4600000000000009</v>
          </cell>
          <cell r="I4387">
            <v>9.06</v>
          </cell>
        </row>
        <row r="4388">
          <cell r="A4388">
            <v>124520</v>
          </cell>
          <cell r="B4388">
            <v>0</v>
          </cell>
          <cell r="C4388">
            <v>7.5</v>
          </cell>
          <cell r="D4388">
            <v>0</v>
          </cell>
          <cell r="E4388">
            <v>7.5</v>
          </cell>
          <cell r="F4388">
            <v>7.65</v>
          </cell>
          <cell r="G4388">
            <v>7.86</v>
          </cell>
          <cell r="H4388">
            <v>8.4600000000000009</v>
          </cell>
          <cell r="I4388">
            <v>9.06</v>
          </cell>
        </row>
        <row r="4389">
          <cell r="A4389">
            <v>124530</v>
          </cell>
          <cell r="B4389">
            <v>0</v>
          </cell>
          <cell r="C4389">
            <v>7.5</v>
          </cell>
          <cell r="D4389">
            <v>0</v>
          </cell>
          <cell r="E4389">
            <v>7.5</v>
          </cell>
          <cell r="F4389">
            <v>7.65</v>
          </cell>
          <cell r="G4389">
            <v>7.86</v>
          </cell>
          <cell r="H4389">
            <v>8.4600000000000009</v>
          </cell>
          <cell r="I4389">
            <v>9.06</v>
          </cell>
        </row>
        <row r="4390">
          <cell r="A4390">
            <v>124540</v>
          </cell>
          <cell r="B4390">
            <v>0</v>
          </cell>
          <cell r="C4390">
            <v>7.5</v>
          </cell>
          <cell r="D4390">
            <v>0</v>
          </cell>
          <cell r="E4390">
            <v>7.5</v>
          </cell>
          <cell r="F4390">
            <v>7.65</v>
          </cell>
          <cell r="G4390">
            <v>7.86</v>
          </cell>
          <cell r="H4390">
            <v>8.4600000000000009</v>
          </cell>
          <cell r="I4390">
            <v>9.06</v>
          </cell>
        </row>
        <row r="4391">
          <cell r="A4391">
            <v>124550</v>
          </cell>
          <cell r="B4391">
            <v>0</v>
          </cell>
          <cell r="C4391">
            <v>7.5</v>
          </cell>
          <cell r="D4391">
            <v>0</v>
          </cell>
          <cell r="E4391">
            <v>7.5</v>
          </cell>
          <cell r="F4391">
            <v>7.65</v>
          </cell>
          <cell r="G4391">
            <v>7.86</v>
          </cell>
          <cell r="H4391">
            <v>8.4600000000000009</v>
          </cell>
          <cell r="I4391">
            <v>9.06</v>
          </cell>
        </row>
        <row r="4392">
          <cell r="A4392">
            <v>124560</v>
          </cell>
          <cell r="B4392">
            <v>0</v>
          </cell>
          <cell r="C4392">
            <v>7.5</v>
          </cell>
          <cell r="D4392">
            <v>0</v>
          </cell>
          <cell r="E4392">
            <v>7.5</v>
          </cell>
          <cell r="F4392">
            <v>7.65</v>
          </cell>
          <cell r="G4392">
            <v>7.86</v>
          </cell>
          <cell r="H4392">
            <v>8.4600000000000009</v>
          </cell>
          <cell r="I4392">
            <v>9.06</v>
          </cell>
        </row>
        <row r="4393">
          <cell r="A4393">
            <v>124570</v>
          </cell>
          <cell r="B4393">
            <v>0</v>
          </cell>
          <cell r="C4393">
            <v>7.5</v>
          </cell>
          <cell r="D4393">
            <v>0</v>
          </cell>
          <cell r="E4393">
            <v>7.5</v>
          </cell>
          <cell r="F4393">
            <v>7.65</v>
          </cell>
          <cell r="G4393">
            <v>7.86</v>
          </cell>
          <cell r="H4393">
            <v>8.4600000000000009</v>
          </cell>
          <cell r="I4393">
            <v>9.06</v>
          </cell>
        </row>
        <row r="4394">
          <cell r="A4394">
            <v>124580</v>
          </cell>
          <cell r="B4394">
            <v>0</v>
          </cell>
          <cell r="C4394">
            <v>7.5</v>
          </cell>
          <cell r="D4394">
            <v>0</v>
          </cell>
          <cell r="E4394">
            <v>7.5</v>
          </cell>
          <cell r="F4394">
            <v>7.65</v>
          </cell>
          <cell r="G4394">
            <v>7.86</v>
          </cell>
          <cell r="H4394">
            <v>8.4600000000000009</v>
          </cell>
          <cell r="I4394">
            <v>9.06</v>
          </cell>
        </row>
        <row r="4395">
          <cell r="A4395">
            <v>124590</v>
          </cell>
          <cell r="B4395">
            <v>0</v>
          </cell>
          <cell r="C4395">
            <v>7.5</v>
          </cell>
          <cell r="D4395">
            <v>0</v>
          </cell>
          <cell r="E4395">
            <v>7.5</v>
          </cell>
          <cell r="F4395">
            <v>7.65</v>
          </cell>
          <cell r="G4395">
            <v>7.86</v>
          </cell>
          <cell r="H4395">
            <v>8.4600000000000009</v>
          </cell>
          <cell r="I4395">
            <v>9.06</v>
          </cell>
        </row>
        <row r="4396">
          <cell r="A4396">
            <v>124600</v>
          </cell>
          <cell r="B4396">
            <v>0</v>
          </cell>
          <cell r="C4396">
            <v>7.5</v>
          </cell>
          <cell r="D4396">
            <v>0</v>
          </cell>
          <cell r="E4396">
            <v>7.5</v>
          </cell>
          <cell r="F4396">
            <v>7.65</v>
          </cell>
          <cell r="G4396">
            <v>7.86</v>
          </cell>
          <cell r="H4396">
            <v>8.4600000000000009</v>
          </cell>
          <cell r="I4396">
            <v>9.06</v>
          </cell>
        </row>
        <row r="4397">
          <cell r="A4397">
            <v>124610</v>
          </cell>
          <cell r="B4397">
            <v>0</v>
          </cell>
          <cell r="C4397">
            <v>7.5</v>
          </cell>
          <cell r="D4397">
            <v>0</v>
          </cell>
          <cell r="E4397">
            <v>7.5</v>
          </cell>
          <cell r="F4397">
            <v>7.65</v>
          </cell>
          <cell r="G4397">
            <v>7.86</v>
          </cell>
          <cell r="H4397">
            <v>8.4600000000000009</v>
          </cell>
          <cell r="I4397">
            <v>9.06</v>
          </cell>
        </row>
        <row r="4398">
          <cell r="A4398">
            <v>124620</v>
          </cell>
          <cell r="B4398">
            <v>0</v>
          </cell>
          <cell r="C4398">
            <v>7.5</v>
          </cell>
          <cell r="D4398">
            <v>0</v>
          </cell>
          <cell r="E4398">
            <v>7.5</v>
          </cell>
          <cell r="F4398">
            <v>7.65</v>
          </cell>
          <cell r="G4398">
            <v>7.86</v>
          </cell>
          <cell r="H4398">
            <v>8.4600000000000009</v>
          </cell>
          <cell r="I4398">
            <v>9.06</v>
          </cell>
        </row>
        <row r="4399">
          <cell r="A4399">
            <v>124630</v>
          </cell>
          <cell r="B4399">
            <v>0</v>
          </cell>
          <cell r="C4399">
            <v>7.5</v>
          </cell>
          <cell r="D4399">
            <v>0</v>
          </cell>
          <cell r="E4399">
            <v>7.5</v>
          </cell>
          <cell r="F4399">
            <v>7.65</v>
          </cell>
          <cell r="G4399">
            <v>7.86</v>
          </cell>
          <cell r="H4399">
            <v>8.4600000000000009</v>
          </cell>
          <cell r="I4399">
            <v>9.06</v>
          </cell>
        </row>
        <row r="4400">
          <cell r="A4400">
            <v>124640</v>
          </cell>
          <cell r="B4400">
            <v>0</v>
          </cell>
          <cell r="C4400">
            <v>7.5</v>
          </cell>
          <cell r="D4400">
            <v>0</v>
          </cell>
          <cell r="E4400">
            <v>7.5</v>
          </cell>
          <cell r="F4400">
            <v>7.65</v>
          </cell>
          <cell r="G4400">
            <v>7.86</v>
          </cell>
          <cell r="H4400">
            <v>8.4600000000000009</v>
          </cell>
          <cell r="I4400">
            <v>9.06</v>
          </cell>
        </row>
        <row r="4401">
          <cell r="A4401">
            <v>124650</v>
          </cell>
          <cell r="B4401">
            <v>0</v>
          </cell>
          <cell r="C4401">
            <v>7.5</v>
          </cell>
          <cell r="D4401">
            <v>0</v>
          </cell>
          <cell r="E4401">
            <v>7.5</v>
          </cell>
          <cell r="F4401">
            <v>7.65</v>
          </cell>
          <cell r="G4401">
            <v>7.86</v>
          </cell>
          <cell r="H4401">
            <v>8.4600000000000009</v>
          </cell>
          <cell r="I4401">
            <v>9.06</v>
          </cell>
        </row>
        <row r="4402">
          <cell r="A4402">
            <v>124660</v>
          </cell>
          <cell r="B4402">
            <v>0</v>
          </cell>
          <cell r="C4402">
            <v>7.5</v>
          </cell>
          <cell r="D4402">
            <v>0</v>
          </cell>
          <cell r="E4402">
            <v>7.5</v>
          </cell>
          <cell r="F4402">
            <v>7.65</v>
          </cell>
          <cell r="G4402">
            <v>7.86</v>
          </cell>
          <cell r="H4402">
            <v>8.4600000000000009</v>
          </cell>
          <cell r="I4402">
            <v>9.06</v>
          </cell>
        </row>
        <row r="4403">
          <cell r="A4403">
            <v>124670</v>
          </cell>
          <cell r="B4403">
            <v>0</v>
          </cell>
          <cell r="C4403">
            <v>7.5</v>
          </cell>
          <cell r="D4403">
            <v>0</v>
          </cell>
          <cell r="E4403">
            <v>7.5</v>
          </cell>
          <cell r="F4403">
            <v>7.65</v>
          </cell>
          <cell r="G4403">
            <v>7.86</v>
          </cell>
          <cell r="H4403">
            <v>8.4600000000000009</v>
          </cell>
          <cell r="I4403">
            <v>9.06</v>
          </cell>
        </row>
        <row r="4404">
          <cell r="A4404">
            <v>124680</v>
          </cell>
          <cell r="B4404">
            <v>0</v>
          </cell>
          <cell r="C4404">
            <v>7.5</v>
          </cell>
          <cell r="D4404">
            <v>0</v>
          </cell>
          <cell r="E4404">
            <v>7.5</v>
          </cell>
          <cell r="F4404">
            <v>7.65</v>
          </cell>
          <cell r="G4404">
            <v>7.86</v>
          </cell>
          <cell r="H4404">
            <v>8.4600000000000009</v>
          </cell>
          <cell r="I4404">
            <v>9.06</v>
          </cell>
        </row>
        <row r="4405">
          <cell r="A4405">
            <v>124690</v>
          </cell>
          <cell r="B4405">
            <v>0</v>
          </cell>
          <cell r="C4405">
            <v>7.5</v>
          </cell>
          <cell r="D4405">
            <v>0</v>
          </cell>
          <cell r="E4405">
            <v>7.5</v>
          </cell>
          <cell r="F4405">
            <v>7.65</v>
          </cell>
          <cell r="G4405">
            <v>7.86</v>
          </cell>
          <cell r="H4405">
            <v>8.4600000000000009</v>
          </cell>
          <cell r="I4405">
            <v>9.06</v>
          </cell>
        </row>
        <row r="4406">
          <cell r="A4406">
            <v>124700</v>
          </cell>
          <cell r="B4406">
            <v>0</v>
          </cell>
          <cell r="C4406">
            <v>7.5</v>
          </cell>
          <cell r="D4406">
            <v>0</v>
          </cell>
          <cell r="E4406">
            <v>7.5</v>
          </cell>
          <cell r="F4406">
            <v>7.65</v>
          </cell>
          <cell r="G4406">
            <v>7.86</v>
          </cell>
          <cell r="H4406">
            <v>8.4600000000000009</v>
          </cell>
          <cell r="I4406">
            <v>9.06</v>
          </cell>
        </row>
        <row r="4407">
          <cell r="A4407">
            <v>124710</v>
          </cell>
          <cell r="B4407">
            <v>0</v>
          </cell>
          <cell r="C4407">
            <v>7.5</v>
          </cell>
          <cell r="D4407">
            <v>0</v>
          </cell>
          <cell r="E4407">
            <v>7.5</v>
          </cell>
          <cell r="F4407">
            <v>7.65</v>
          </cell>
          <cell r="G4407">
            <v>7.86</v>
          </cell>
          <cell r="H4407">
            <v>8.4600000000000009</v>
          </cell>
          <cell r="I4407">
            <v>9.06</v>
          </cell>
        </row>
        <row r="4408">
          <cell r="A4408">
            <v>124720</v>
          </cell>
          <cell r="B4408">
            <v>0</v>
          </cell>
          <cell r="C4408">
            <v>7.5</v>
          </cell>
          <cell r="D4408">
            <v>0</v>
          </cell>
          <cell r="E4408">
            <v>7.5</v>
          </cell>
          <cell r="F4408">
            <v>7.65</v>
          </cell>
          <cell r="G4408">
            <v>7.86</v>
          </cell>
          <cell r="H4408">
            <v>8.4600000000000009</v>
          </cell>
          <cell r="I4408">
            <v>9.06</v>
          </cell>
        </row>
        <row r="4409">
          <cell r="A4409">
            <v>124730</v>
          </cell>
          <cell r="B4409">
            <v>0</v>
          </cell>
          <cell r="C4409">
            <v>7.5</v>
          </cell>
          <cell r="D4409">
            <v>0</v>
          </cell>
          <cell r="E4409">
            <v>7.5</v>
          </cell>
          <cell r="F4409">
            <v>7.65</v>
          </cell>
          <cell r="G4409">
            <v>7.86</v>
          </cell>
          <cell r="H4409">
            <v>8.4600000000000009</v>
          </cell>
          <cell r="I4409">
            <v>9.06</v>
          </cell>
        </row>
        <row r="4410">
          <cell r="A4410">
            <v>124740</v>
          </cell>
          <cell r="B4410">
            <v>0</v>
          </cell>
          <cell r="C4410">
            <v>7.5</v>
          </cell>
          <cell r="D4410">
            <v>0</v>
          </cell>
          <cell r="E4410">
            <v>7.5</v>
          </cell>
          <cell r="F4410">
            <v>7.65</v>
          </cell>
          <cell r="G4410">
            <v>7.86</v>
          </cell>
          <cell r="H4410">
            <v>8.4600000000000009</v>
          </cell>
          <cell r="I4410">
            <v>9.06</v>
          </cell>
        </row>
        <row r="4411">
          <cell r="A4411">
            <v>124750</v>
          </cell>
          <cell r="B4411">
            <v>0</v>
          </cell>
          <cell r="C4411">
            <v>7.5</v>
          </cell>
          <cell r="D4411">
            <v>0</v>
          </cell>
          <cell r="E4411">
            <v>7.5</v>
          </cell>
          <cell r="F4411">
            <v>7.65</v>
          </cell>
          <cell r="G4411">
            <v>7.86</v>
          </cell>
          <cell r="H4411">
            <v>8.4600000000000009</v>
          </cell>
          <cell r="I4411">
            <v>9.06</v>
          </cell>
        </row>
        <row r="4412">
          <cell r="A4412">
            <v>124760</v>
          </cell>
          <cell r="B4412">
            <v>0</v>
          </cell>
          <cell r="C4412">
            <v>7.5</v>
          </cell>
          <cell r="D4412">
            <v>0</v>
          </cell>
          <cell r="E4412">
            <v>7.5</v>
          </cell>
          <cell r="F4412">
            <v>7.65</v>
          </cell>
          <cell r="G4412">
            <v>7.86</v>
          </cell>
          <cell r="H4412">
            <v>8.4600000000000009</v>
          </cell>
          <cell r="I4412">
            <v>9.06</v>
          </cell>
        </row>
        <row r="4413">
          <cell r="A4413">
            <v>124770</v>
          </cell>
          <cell r="B4413">
            <v>0</v>
          </cell>
          <cell r="C4413">
            <v>7.5</v>
          </cell>
          <cell r="D4413">
            <v>0</v>
          </cell>
          <cell r="E4413">
            <v>7.5</v>
          </cell>
          <cell r="F4413">
            <v>7.65</v>
          </cell>
          <cell r="G4413">
            <v>7.86</v>
          </cell>
          <cell r="H4413">
            <v>8.4600000000000009</v>
          </cell>
          <cell r="I4413">
            <v>9.06</v>
          </cell>
        </row>
        <row r="4414">
          <cell r="A4414">
            <v>124780</v>
          </cell>
          <cell r="B4414">
            <v>0</v>
          </cell>
          <cell r="C4414">
            <v>7.5</v>
          </cell>
          <cell r="D4414">
            <v>0</v>
          </cell>
          <cell r="E4414">
            <v>7.5</v>
          </cell>
          <cell r="F4414">
            <v>7.65</v>
          </cell>
          <cell r="G4414">
            <v>7.86</v>
          </cell>
          <cell r="H4414">
            <v>8.4600000000000009</v>
          </cell>
          <cell r="I4414">
            <v>9.06</v>
          </cell>
        </row>
        <row r="4415">
          <cell r="A4415">
            <v>124790</v>
          </cell>
          <cell r="B4415">
            <v>0</v>
          </cell>
          <cell r="C4415">
            <v>7.5</v>
          </cell>
          <cell r="D4415">
            <v>0</v>
          </cell>
          <cell r="E4415">
            <v>7.5</v>
          </cell>
          <cell r="F4415">
            <v>7.65</v>
          </cell>
          <cell r="G4415">
            <v>7.86</v>
          </cell>
          <cell r="H4415">
            <v>8.4600000000000009</v>
          </cell>
          <cell r="I4415">
            <v>9.06</v>
          </cell>
        </row>
        <row r="4416">
          <cell r="A4416">
            <v>124800</v>
          </cell>
          <cell r="B4416">
            <v>0</v>
          </cell>
          <cell r="C4416">
            <v>7.5</v>
          </cell>
          <cell r="D4416">
            <v>0</v>
          </cell>
          <cell r="E4416">
            <v>7.5</v>
          </cell>
          <cell r="F4416">
            <v>7.65</v>
          </cell>
          <cell r="G4416">
            <v>7.86</v>
          </cell>
          <cell r="H4416">
            <v>8.4600000000000009</v>
          </cell>
          <cell r="I4416">
            <v>9.06</v>
          </cell>
        </row>
        <row r="4417">
          <cell r="A4417">
            <v>124810</v>
          </cell>
          <cell r="B4417">
            <v>0</v>
          </cell>
          <cell r="C4417">
            <v>7.5</v>
          </cell>
          <cell r="D4417">
            <v>0</v>
          </cell>
          <cell r="E4417">
            <v>7.5</v>
          </cell>
          <cell r="F4417">
            <v>7.65</v>
          </cell>
          <cell r="G4417">
            <v>7.86</v>
          </cell>
          <cell r="H4417">
            <v>8.4600000000000009</v>
          </cell>
          <cell r="I4417">
            <v>9.06</v>
          </cell>
        </row>
        <row r="4418">
          <cell r="A4418">
            <v>124820</v>
          </cell>
          <cell r="B4418">
            <v>0</v>
          </cell>
          <cell r="C4418">
            <v>7.5</v>
          </cell>
          <cell r="D4418">
            <v>0</v>
          </cell>
          <cell r="E4418">
            <v>7.5</v>
          </cell>
          <cell r="F4418">
            <v>7.65</v>
          </cell>
          <cell r="G4418">
            <v>7.86</v>
          </cell>
          <cell r="H4418">
            <v>8.4600000000000009</v>
          </cell>
          <cell r="I4418">
            <v>9.06</v>
          </cell>
        </row>
        <row r="4419">
          <cell r="A4419">
            <v>124830</v>
          </cell>
          <cell r="B4419">
            <v>0</v>
          </cell>
          <cell r="C4419">
            <v>7.5</v>
          </cell>
          <cell r="D4419">
            <v>0</v>
          </cell>
          <cell r="E4419">
            <v>7.5</v>
          </cell>
          <cell r="F4419">
            <v>7.65</v>
          </cell>
          <cell r="G4419">
            <v>7.86</v>
          </cell>
          <cell r="H4419">
            <v>8.4600000000000009</v>
          </cell>
          <cell r="I4419">
            <v>9.06</v>
          </cell>
        </row>
        <row r="4420">
          <cell r="A4420">
            <v>124840</v>
          </cell>
          <cell r="B4420">
            <v>0</v>
          </cell>
          <cell r="C4420">
            <v>7.5</v>
          </cell>
          <cell r="D4420">
            <v>0</v>
          </cell>
          <cell r="E4420">
            <v>7.5</v>
          </cell>
          <cell r="F4420">
            <v>7.65</v>
          </cell>
          <cell r="G4420">
            <v>7.86</v>
          </cell>
          <cell r="H4420">
            <v>8.4600000000000009</v>
          </cell>
          <cell r="I4420">
            <v>9.06</v>
          </cell>
        </row>
        <row r="4421">
          <cell r="A4421">
            <v>124850</v>
          </cell>
          <cell r="B4421">
            <v>0</v>
          </cell>
          <cell r="C4421">
            <v>7.5</v>
          </cell>
          <cell r="D4421">
            <v>0</v>
          </cell>
          <cell r="E4421">
            <v>7.5</v>
          </cell>
          <cell r="F4421">
            <v>7.65</v>
          </cell>
          <cell r="G4421">
            <v>7.86</v>
          </cell>
          <cell r="H4421">
            <v>8.4600000000000009</v>
          </cell>
          <cell r="I4421">
            <v>9.06</v>
          </cell>
        </row>
        <row r="4422">
          <cell r="A4422">
            <v>124860</v>
          </cell>
          <cell r="B4422">
            <v>0</v>
          </cell>
          <cell r="C4422">
            <v>7.5</v>
          </cell>
          <cell r="D4422">
            <v>0</v>
          </cell>
          <cell r="E4422">
            <v>7.5</v>
          </cell>
          <cell r="F4422">
            <v>7.65</v>
          </cell>
          <cell r="G4422">
            <v>7.86</v>
          </cell>
          <cell r="H4422">
            <v>8.4600000000000009</v>
          </cell>
          <cell r="I4422">
            <v>9.06</v>
          </cell>
        </row>
        <row r="4423">
          <cell r="A4423">
            <v>124870</v>
          </cell>
          <cell r="B4423">
            <v>0</v>
          </cell>
          <cell r="C4423">
            <v>7.5</v>
          </cell>
          <cell r="D4423">
            <v>0</v>
          </cell>
          <cell r="E4423">
            <v>7.5</v>
          </cell>
          <cell r="F4423">
            <v>7.65</v>
          </cell>
          <cell r="G4423">
            <v>7.86</v>
          </cell>
          <cell r="H4423">
            <v>8.4600000000000009</v>
          </cell>
          <cell r="I4423">
            <v>9.06</v>
          </cell>
        </row>
        <row r="4424">
          <cell r="A4424">
            <v>124880</v>
          </cell>
          <cell r="B4424">
            <v>0</v>
          </cell>
          <cell r="C4424">
            <v>7.5</v>
          </cell>
          <cell r="D4424">
            <v>0</v>
          </cell>
          <cell r="E4424">
            <v>7.5</v>
          </cell>
          <cell r="F4424">
            <v>7.65</v>
          </cell>
          <cell r="G4424">
            <v>7.86</v>
          </cell>
          <cell r="H4424">
            <v>8.4600000000000009</v>
          </cell>
          <cell r="I4424">
            <v>9.06</v>
          </cell>
        </row>
        <row r="4425">
          <cell r="A4425">
            <v>124890</v>
          </cell>
          <cell r="B4425">
            <v>0</v>
          </cell>
          <cell r="C4425">
            <v>7.5</v>
          </cell>
          <cell r="D4425">
            <v>0</v>
          </cell>
          <cell r="E4425">
            <v>7.5</v>
          </cell>
          <cell r="F4425">
            <v>7.65</v>
          </cell>
          <cell r="G4425">
            <v>7.86</v>
          </cell>
          <cell r="H4425">
            <v>8.4600000000000009</v>
          </cell>
          <cell r="I4425">
            <v>9.06</v>
          </cell>
        </row>
        <row r="4426">
          <cell r="A4426">
            <v>124900</v>
          </cell>
          <cell r="B4426">
            <v>0</v>
          </cell>
          <cell r="C4426">
            <v>7.5</v>
          </cell>
          <cell r="D4426">
            <v>0</v>
          </cell>
          <cell r="E4426">
            <v>7.5</v>
          </cell>
          <cell r="F4426">
            <v>7.65</v>
          </cell>
          <cell r="G4426">
            <v>7.86</v>
          </cell>
          <cell r="H4426">
            <v>8.4600000000000009</v>
          </cell>
          <cell r="I4426">
            <v>9.06</v>
          </cell>
        </row>
        <row r="4427">
          <cell r="A4427">
            <v>124910</v>
          </cell>
          <cell r="B4427">
            <v>0</v>
          </cell>
          <cell r="C4427">
            <v>7.5</v>
          </cell>
          <cell r="D4427">
            <v>0</v>
          </cell>
          <cell r="E4427">
            <v>7.5</v>
          </cell>
          <cell r="F4427">
            <v>7.65</v>
          </cell>
          <cell r="G4427">
            <v>7.86</v>
          </cell>
          <cell r="H4427">
            <v>8.4600000000000009</v>
          </cell>
          <cell r="I4427">
            <v>9.06</v>
          </cell>
        </row>
        <row r="4428">
          <cell r="A4428">
            <v>124920</v>
          </cell>
          <cell r="B4428">
            <v>0</v>
          </cell>
          <cell r="C4428">
            <v>7.5</v>
          </cell>
          <cell r="D4428">
            <v>0</v>
          </cell>
          <cell r="E4428">
            <v>7.5</v>
          </cell>
          <cell r="F4428">
            <v>7.65</v>
          </cell>
          <cell r="G4428">
            <v>7.86</v>
          </cell>
          <cell r="H4428">
            <v>8.4600000000000009</v>
          </cell>
          <cell r="I4428">
            <v>9.06</v>
          </cell>
        </row>
        <row r="4429">
          <cell r="A4429">
            <v>124930</v>
          </cell>
          <cell r="B4429">
            <v>0</v>
          </cell>
          <cell r="C4429">
            <v>7.5</v>
          </cell>
          <cell r="D4429">
            <v>0</v>
          </cell>
          <cell r="E4429">
            <v>7.5</v>
          </cell>
          <cell r="F4429">
            <v>7.65</v>
          </cell>
          <cell r="G4429">
            <v>7.86</v>
          </cell>
          <cell r="H4429">
            <v>8.4600000000000009</v>
          </cell>
          <cell r="I4429">
            <v>9.06</v>
          </cell>
        </row>
        <row r="4430">
          <cell r="A4430">
            <v>124940</v>
          </cell>
          <cell r="B4430">
            <v>0</v>
          </cell>
          <cell r="C4430">
            <v>7.5</v>
          </cell>
          <cell r="D4430">
            <v>0</v>
          </cell>
          <cell r="E4430">
            <v>7.5</v>
          </cell>
          <cell r="F4430">
            <v>7.65</v>
          </cell>
          <cell r="G4430">
            <v>7.86</v>
          </cell>
          <cell r="H4430">
            <v>8.4600000000000009</v>
          </cell>
          <cell r="I4430">
            <v>9.06</v>
          </cell>
        </row>
        <row r="4431">
          <cell r="A4431">
            <v>124950</v>
          </cell>
          <cell r="B4431">
            <v>0</v>
          </cell>
          <cell r="C4431">
            <v>7.5</v>
          </cell>
          <cell r="D4431">
            <v>0</v>
          </cell>
          <cell r="E4431">
            <v>7.5</v>
          </cell>
          <cell r="F4431">
            <v>7.65</v>
          </cell>
          <cell r="G4431">
            <v>7.86</v>
          </cell>
          <cell r="H4431">
            <v>8.4600000000000009</v>
          </cell>
          <cell r="I4431">
            <v>9.06</v>
          </cell>
        </row>
        <row r="4432">
          <cell r="A4432">
            <v>124960</v>
          </cell>
          <cell r="B4432">
            <v>0</v>
          </cell>
          <cell r="C4432">
            <v>7.5</v>
          </cell>
          <cell r="D4432">
            <v>0</v>
          </cell>
          <cell r="E4432">
            <v>7.5</v>
          </cell>
          <cell r="F4432">
            <v>7.65</v>
          </cell>
          <cell r="G4432">
            <v>7.86</v>
          </cell>
          <cell r="H4432">
            <v>8.4600000000000009</v>
          </cell>
          <cell r="I4432">
            <v>9.06</v>
          </cell>
        </row>
        <row r="4433">
          <cell r="A4433">
            <v>124970</v>
          </cell>
          <cell r="B4433">
            <v>0</v>
          </cell>
          <cell r="C4433">
            <v>7.5</v>
          </cell>
          <cell r="D4433">
            <v>0</v>
          </cell>
          <cell r="E4433">
            <v>7.5</v>
          </cell>
          <cell r="F4433">
            <v>7.65</v>
          </cell>
          <cell r="G4433">
            <v>7.86</v>
          </cell>
          <cell r="H4433">
            <v>8.4600000000000009</v>
          </cell>
          <cell r="I4433">
            <v>9.06</v>
          </cell>
        </row>
        <row r="4434">
          <cell r="A4434">
            <v>124980</v>
          </cell>
          <cell r="B4434">
            <v>0</v>
          </cell>
          <cell r="C4434">
            <v>7.5</v>
          </cell>
          <cell r="D4434">
            <v>0</v>
          </cell>
          <cell r="E4434">
            <v>7.5</v>
          </cell>
          <cell r="F4434">
            <v>7.65</v>
          </cell>
          <cell r="G4434">
            <v>7.86</v>
          </cell>
          <cell r="H4434">
            <v>8.4600000000000009</v>
          </cell>
          <cell r="I4434">
            <v>9.06</v>
          </cell>
        </row>
        <row r="4435">
          <cell r="A4435">
            <v>124990</v>
          </cell>
          <cell r="B4435">
            <v>0</v>
          </cell>
          <cell r="C4435">
            <v>7.5</v>
          </cell>
          <cell r="D4435">
            <v>0</v>
          </cell>
          <cell r="E4435">
            <v>7.5</v>
          </cell>
          <cell r="F4435">
            <v>7.65</v>
          </cell>
          <cell r="G4435">
            <v>7.86</v>
          </cell>
          <cell r="H4435">
            <v>8.4600000000000009</v>
          </cell>
          <cell r="I4435">
            <v>9.06</v>
          </cell>
        </row>
        <row r="4436">
          <cell r="A4436">
            <v>125000</v>
          </cell>
          <cell r="B4436">
            <v>0</v>
          </cell>
          <cell r="C4436">
            <v>7.5</v>
          </cell>
          <cell r="D4436">
            <v>0</v>
          </cell>
          <cell r="E4436">
            <v>7.5</v>
          </cell>
          <cell r="F4436">
            <v>7.65</v>
          </cell>
          <cell r="G4436">
            <v>7.86</v>
          </cell>
          <cell r="H4436">
            <v>8.4600000000000009</v>
          </cell>
          <cell r="I4436">
            <v>9.06</v>
          </cell>
        </row>
        <row r="4455">
          <cell r="A4455">
            <v>125000</v>
          </cell>
          <cell r="B4455">
            <v>0</v>
          </cell>
          <cell r="C4455">
            <v>7.5</v>
          </cell>
          <cell r="D4455">
            <v>0</v>
          </cell>
          <cell r="E4455">
            <v>7.5</v>
          </cell>
          <cell r="F4455">
            <v>7.65</v>
          </cell>
          <cell r="G4455">
            <v>7.86</v>
          </cell>
          <cell r="H4455">
            <v>8.4600000000000009</v>
          </cell>
          <cell r="I4455">
            <v>9.06</v>
          </cell>
        </row>
        <row r="4456">
          <cell r="A4456">
            <v>125010</v>
          </cell>
          <cell r="B4456">
            <v>0</v>
          </cell>
          <cell r="C4456">
            <v>7.5</v>
          </cell>
          <cell r="D4456">
            <v>0</v>
          </cell>
          <cell r="E4456">
            <v>7.5</v>
          </cell>
          <cell r="F4456">
            <v>7.65</v>
          </cell>
          <cell r="G4456">
            <v>7.86</v>
          </cell>
          <cell r="H4456">
            <v>8.4600000000000009</v>
          </cell>
          <cell r="I4456">
            <v>9.06</v>
          </cell>
        </row>
        <row r="4457">
          <cell r="A4457">
            <v>125020</v>
          </cell>
          <cell r="B4457">
            <v>0</v>
          </cell>
          <cell r="C4457">
            <v>7.5</v>
          </cell>
          <cell r="D4457">
            <v>0</v>
          </cell>
          <cell r="E4457">
            <v>7.5</v>
          </cell>
          <cell r="F4457">
            <v>7.65</v>
          </cell>
          <cell r="G4457">
            <v>7.86</v>
          </cell>
          <cell r="H4457">
            <v>8.4600000000000009</v>
          </cell>
          <cell r="I4457">
            <v>9.06</v>
          </cell>
        </row>
        <row r="4458">
          <cell r="A4458">
            <v>125030</v>
          </cell>
          <cell r="B4458">
            <v>0</v>
          </cell>
          <cell r="C4458">
            <v>7.5</v>
          </cell>
          <cell r="D4458">
            <v>0</v>
          </cell>
          <cell r="E4458">
            <v>7.5</v>
          </cell>
          <cell r="F4458">
            <v>7.65</v>
          </cell>
          <cell r="G4458">
            <v>7.86</v>
          </cell>
          <cell r="H4458">
            <v>8.4600000000000009</v>
          </cell>
          <cell r="I4458">
            <v>9.06</v>
          </cell>
        </row>
        <row r="4459">
          <cell r="A4459">
            <v>125040</v>
          </cell>
          <cell r="B4459">
            <v>0</v>
          </cell>
          <cell r="C4459">
            <v>7.5</v>
          </cell>
          <cell r="D4459">
            <v>0</v>
          </cell>
          <cell r="E4459">
            <v>7.5</v>
          </cell>
          <cell r="F4459">
            <v>7.65</v>
          </cell>
          <cell r="G4459">
            <v>7.86</v>
          </cell>
          <cell r="H4459">
            <v>8.4600000000000009</v>
          </cell>
          <cell r="I4459">
            <v>9.06</v>
          </cell>
        </row>
        <row r="4460">
          <cell r="A4460">
            <v>125050</v>
          </cell>
          <cell r="B4460">
            <v>0</v>
          </cell>
          <cell r="C4460">
            <v>7.5</v>
          </cell>
          <cell r="D4460">
            <v>0</v>
          </cell>
          <cell r="E4460">
            <v>7.5</v>
          </cell>
          <cell r="F4460">
            <v>7.65</v>
          </cell>
          <cell r="G4460">
            <v>7.86</v>
          </cell>
          <cell r="H4460">
            <v>8.4600000000000009</v>
          </cell>
          <cell r="I4460">
            <v>9.06</v>
          </cell>
        </row>
        <row r="4461">
          <cell r="A4461">
            <v>125060</v>
          </cell>
          <cell r="B4461">
            <v>0</v>
          </cell>
          <cell r="C4461">
            <v>7.5</v>
          </cell>
          <cell r="D4461">
            <v>0</v>
          </cell>
          <cell r="E4461">
            <v>7.5</v>
          </cell>
          <cell r="F4461">
            <v>7.65</v>
          </cell>
          <cell r="G4461">
            <v>7.86</v>
          </cell>
          <cell r="H4461">
            <v>8.4600000000000009</v>
          </cell>
          <cell r="I4461">
            <v>9.06</v>
          </cell>
        </row>
        <row r="4462">
          <cell r="A4462">
            <v>125070</v>
          </cell>
          <cell r="B4462">
            <v>0</v>
          </cell>
          <cell r="C4462">
            <v>7.5</v>
          </cell>
          <cell r="D4462">
            <v>0</v>
          </cell>
          <cell r="E4462">
            <v>7.5</v>
          </cell>
          <cell r="F4462">
            <v>7.65</v>
          </cell>
          <cell r="G4462">
            <v>7.86</v>
          </cell>
          <cell r="H4462">
            <v>8.4600000000000009</v>
          </cell>
          <cell r="I4462">
            <v>9.06</v>
          </cell>
        </row>
        <row r="4463">
          <cell r="A4463">
            <v>125080</v>
          </cell>
          <cell r="B4463">
            <v>0</v>
          </cell>
          <cell r="C4463">
            <v>7.5</v>
          </cell>
          <cell r="D4463">
            <v>0</v>
          </cell>
          <cell r="E4463">
            <v>7.5</v>
          </cell>
          <cell r="F4463">
            <v>7.65</v>
          </cell>
          <cell r="G4463">
            <v>7.86</v>
          </cell>
          <cell r="H4463">
            <v>8.4600000000000009</v>
          </cell>
          <cell r="I4463">
            <v>9.06</v>
          </cell>
        </row>
        <row r="4464">
          <cell r="A4464">
            <v>125090</v>
          </cell>
          <cell r="B4464">
            <v>0</v>
          </cell>
          <cell r="C4464">
            <v>7.5</v>
          </cell>
          <cell r="D4464">
            <v>0</v>
          </cell>
          <cell r="E4464">
            <v>7.5</v>
          </cell>
          <cell r="F4464">
            <v>7.65</v>
          </cell>
          <cell r="G4464">
            <v>7.86</v>
          </cell>
          <cell r="H4464">
            <v>8.4600000000000009</v>
          </cell>
          <cell r="I4464">
            <v>9.06</v>
          </cell>
        </row>
        <row r="4465">
          <cell r="A4465">
            <v>125100</v>
          </cell>
          <cell r="B4465">
            <v>0</v>
          </cell>
          <cell r="C4465">
            <v>7.5</v>
          </cell>
          <cell r="D4465">
            <v>0</v>
          </cell>
          <cell r="E4465">
            <v>7.5</v>
          </cell>
          <cell r="F4465">
            <v>7.65</v>
          </cell>
          <cell r="G4465">
            <v>7.86</v>
          </cell>
          <cell r="H4465">
            <v>8.4600000000000009</v>
          </cell>
          <cell r="I4465">
            <v>9.06</v>
          </cell>
        </row>
        <row r="4466">
          <cell r="A4466">
            <v>125110</v>
          </cell>
          <cell r="B4466">
            <v>0</v>
          </cell>
          <cell r="C4466">
            <v>7.5</v>
          </cell>
          <cell r="D4466">
            <v>0</v>
          </cell>
          <cell r="E4466">
            <v>7.5</v>
          </cell>
          <cell r="F4466">
            <v>7.65</v>
          </cell>
          <cell r="G4466">
            <v>7.86</v>
          </cell>
          <cell r="H4466">
            <v>8.4600000000000009</v>
          </cell>
          <cell r="I4466">
            <v>9.06</v>
          </cell>
        </row>
        <row r="4467">
          <cell r="A4467">
            <v>125120</v>
          </cell>
          <cell r="B4467">
            <v>0</v>
          </cell>
          <cell r="C4467">
            <v>7.5</v>
          </cell>
          <cell r="D4467">
            <v>0</v>
          </cell>
          <cell r="E4467">
            <v>7.5</v>
          </cell>
          <cell r="F4467">
            <v>7.65</v>
          </cell>
          <cell r="G4467">
            <v>7.86</v>
          </cell>
          <cell r="H4467">
            <v>8.4600000000000009</v>
          </cell>
          <cell r="I4467">
            <v>9.06</v>
          </cell>
        </row>
        <row r="4468">
          <cell r="A4468">
            <v>125130</v>
          </cell>
          <cell r="B4468">
            <v>0</v>
          </cell>
          <cell r="C4468">
            <v>7.5</v>
          </cell>
          <cell r="D4468">
            <v>0</v>
          </cell>
          <cell r="E4468">
            <v>7.5</v>
          </cell>
          <cell r="F4468">
            <v>7.65</v>
          </cell>
          <cell r="G4468">
            <v>7.86</v>
          </cell>
          <cell r="H4468">
            <v>8.4600000000000009</v>
          </cell>
          <cell r="I4468">
            <v>9.06</v>
          </cell>
        </row>
        <row r="4469">
          <cell r="A4469">
            <v>125140</v>
          </cell>
          <cell r="B4469">
            <v>0</v>
          </cell>
          <cell r="C4469">
            <v>7.5</v>
          </cell>
          <cell r="D4469">
            <v>0</v>
          </cell>
          <cell r="E4469">
            <v>7.5</v>
          </cell>
          <cell r="F4469">
            <v>7.65</v>
          </cell>
          <cell r="G4469">
            <v>7.86</v>
          </cell>
          <cell r="H4469">
            <v>8.4600000000000009</v>
          </cell>
          <cell r="I4469">
            <v>9.06</v>
          </cell>
        </row>
        <row r="4470">
          <cell r="A4470">
            <v>125150</v>
          </cell>
          <cell r="B4470">
            <v>0</v>
          </cell>
          <cell r="C4470">
            <v>7.5</v>
          </cell>
          <cell r="D4470">
            <v>0</v>
          </cell>
          <cell r="E4470">
            <v>7.5</v>
          </cell>
          <cell r="F4470">
            <v>7.65</v>
          </cell>
          <cell r="G4470">
            <v>7.86</v>
          </cell>
          <cell r="H4470">
            <v>8.4600000000000009</v>
          </cell>
          <cell r="I4470">
            <v>9.06</v>
          </cell>
        </row>
        <row r="4471">
          <cell r="A4471">
            <v>125160</v>
          </cell>
          <cell r="B4471">
            <v>0</v>
          </cell>
          <cell r="C4471">
            <v>7.5</v>
          </cell>
          <cell r="D4471">
            <v>0</v>
          </cell>
          <cell r="E4471">
            <v>7.5</v>
          </cell>
          <cell r="F4471">
            <v>7.65</v>
          </cell>
          <cell r="G4471">
            <v>7.86</v>
          </cell>
          <cell r="H4471">
            <v>8.4600000000000009</v>
          </cell>
          <cell r="I4471">
            <v>9.06</v>
          </cell>
        </row>
        <row r="4472">
          <cell r="A4472">
            <v>125170</v>
          </cell>
          <cell r="B4472">
            <v>0</v>
          </cell>
          <cell r="C4472">
            <v>7.5</v>
          </cell>
          <cell r="D4472">
            <v>0</v>
          </cell>
          <cell r="E4472">
            <v>7.5</v>
          </cell>
          <cell r="F4472">
            <v>7.65</v>
          </cell>
          <cell r="G4472">
            <v>7.86</v>
          </cell>
          <cell r="H4472">
            <v>8.4600000000000009</v>
          </cell>
          <cell r="I4472">
            <v>9.06</v>
          </cell>
        </row>
        <row r="4473">
          <cell r="A4473">
            <v>125180</v>
          </cell>
          <cell r="B4473">
            <v>0</v>
          </cell>
          <cell r="C4473">
            <v>7.5</v>
          </cell>
          <cell r="D4473">
            <v>0</v>
          </cell>
          <cell r="E4473">
            <v>7.5</v>
          </cell>
          <cell r="F4473">
            <v>7.65</v>
          </cell>
          <cell r="G4473">
            <v>7.86</v>
          </cell>
          <cell r="H4473">
            <v>8.4600000000000009</v>
          </cell>
          <cell r="I4473">
            <v>9.06</v>
          </cell>
        </row>
        <row r="4474">
          <cell r="A4474">
            <v>125190</v>
          </cell>
          <cell r="B4474">
            <v>0</v>
          </cell>
          <cell r="C4474">
            <v>7.5</v>
          </cell>
          <cell r="D4474">
            <v>0</v>
          </cell>
          <cell r="E4474">
            <v>7.5</v>
          </cell>
          <cell r="F4474">
            <v>7.65</v>
          </cell>
          <cell r="G4474">
            <v>7.86</v>
          </cell>
          <cell r="H4474">
            <v>8.4600000000000009</v>
          </cell>
          <cell r="I4474">
            <v>9.06</v>
          </cell>
        </row>
        <row r="4475">
          <cell r="A4475">
            <v>125200</v>
          </cell>
          <cell r="B4475">
            <v>0</v>
          </cell>
          <cell r="C4475">
            <v>7.5</v>
          </cell>
          <cell r="D4475">
            <v>0</v>
          </cell>
          <cell r="E4475">
            <v>7.5</v>
          </cell>
          <cell r="F4475">
            <v>7.65</v>
          </cell>
          <cell r="G4475">
            <v>7.86</v>
          </cell>
          <cell r="H4475">
            <v>8.4600000000000009</v>
          </cell>
          <cell r="I4475">
            <v>9.06</v>
          </cell>
        </row>
        <row r="4476">
          <cell r="A4476">
            <v>125210</v>
          </cell>
          <cell r="B4476">
            <v>0</v>
          </cell>
          <cell r="C4476">
            <v>7.5</v>
          </cell>
          <cell r="D4476">
            <v>0</v>
          </cell>
          <cell r="E4476">
            <v>7.5</v>
          </cell>
          <cell r="F4476">
            <v>7.65</v>
          </cell>
          <cell r="G4476">
            <v>7.86</v>
          </cell>
          <cell r="H4476">
            <v>8.4600000000000009</v>
          </cell>
          <cell r="I4476">
            <v>9.06</v>
          </cell>
        </row>
        <row r="4477">
          <cell r="A4477">
            <v>125220</v>
          </cell>
          <cell r="B4477">
            <v>0</v>
          </cell>
          <cell r="C4477">
            <v>7.5</v>
          </cell>
          <cell r="D4477">
            <v>0</v>
          </cell>
          <cell r="E4477">
            <v>7.5</v>
          </cell>
          <cell r="F4477">
            <v>7.65</v>
          </cell>
          <cell r="G4477">
            <v>7.86</v>
          </cell>
          <cell r="H4477">
            <v>8.4600000000000009</v>
          </cell>
          <cell r="I4477">
            <v>9.06</v>
          </cell>
        </row>
        <row r="4478">
          <cell r="A4478">
            <v>125230</v>
          </cell>
          <cell r="B4478">
            <v>0</v>
          </cell>
          <cell r="C4478">
            <v>7.5</v>
          </cell>
          <cell r="D4478">
            <v>0</v>
          </cell>
          <cell r="E4478">
            <v>7.5</v>
          </cell>
          <cell r="F4478">
            <v>7.65</v>
          </cell>
          <cell r="G4478">
            <v>7.86</v>
          </cell>
          <cell r="H4478">
            <v>8.4600000000000009</v>
          </cell>
          <cell r="I4478">
            <v>9.06</v>
          </cell>
        </row>
        <row r="4479">
          <cell r="A4479">
            <v>125240</v>
          </cell>
          <cell r="B4479">
            <v>0</v>
          </cell>
          <cell r="C4479">
            <v>7.5</v>
          </cell>
          <cell r="D4479">
            <v>0</v>
          </cell>
          <cell r="E4479">
            <v>7.5</v>
          </cell>
          <cell r="F4479">
            <v>7.65</v>
          </cell>
          <cell r="G4479">
            <v>7.86</v>
          </cell>
          <cell r="H4479">
            <v>8.4600000000000009</v>
          </cell>
          <cell r="I4479">
            <v>9.06</v>
          </cell>
        </row>
        <row r="4480">
          <cell r="A4480">
            <v>125250</v>
          </cell>
          <cell r="B4480">
            <v>0</v>
          </cell>
          <cell r="C4480">
            <v>7.5</v>
          </cell>
          <cell r="D4480">
            <v>0</v>
          </cell>
          <cell r="E4480">
            <v>7.5</v>
          </cell>
          <cell r="F4480">
            <v>7.65</v>
          </cell>
          <cell r="G4480">
            <v>7.86</v>
          </cell>
          <cell r="H4480">
            <v>8.4600000000000009</v>
          </cell>
          <cell r="I4480">
            <v>9.06</v>
          </cell>
        </row>
        <row r="4481">
          <cell r="A4481">
            <v>125260</v>
          </cell>
          <cell r="B4481">
            <v>0</v>
          </cell>
          <cell r="C4481">
            <v>7.5</v>
          </cell>
          <cell r="D4481">
            <v>0</v>
          </cell>
          <cell r="E4481">
            <v>7.5</v>
          </cell>
          <cell r="F4481">
            <v>7.65</v>
          </cell>
          <cell r="G4481">
            <v>7.86</v>
          </cell>
          <cell r="H4481">
            <v>8.4600000000000009</v>
          </cell>
          <cell r="I4481">
            <v>9.06</v>
          </cell>
        </row>
        <row r="4482">
          <cell r="A4482">
            <v>125270</v>
          </cell>
          <cell r="B4482">
            <v>0</v>
          </cell>
          <cell r="C4482">
            <v>7.5</v>
          </cell>
          <cell r="D4482">
            <v>0</v>
          </cell>
          <cell r="E4482">
            <v>7.5</v>
          </cell>
          <cell r="F4482">
            <v>7.65</v>
          </cell>
          <cell r="G4482">
            <v>7.86</v>
          </cell>
          <cell r="H4482">
            <v>8.4600000000000009</v>
          </cell>
          <cell r="I4482">
            <v>9.06</v>
          </cell>
        </row>
        <row r="4483">
          <cell r="A4483">
            <v>125280</v>
          </cell>
          <cell r="B4483">
            <v>0</v>
          </cell>
          <cell r="C4483">
            <v>7.5</v>
          </cell>
          <cell r="D4483">
            <v>0</v>
          </cell>
          <cell r="E4483">
            <v>7.5</v>
          </cell>
          <cell r="F4483">
            <v>7.65</v>
          </cell>
          <cell r="G4483">
            <v>7.86</v>
          </cell>
          <cell r="H4483">
            <v>8.4600000000000009</v>
          </cell>
          <cell r="I4483">
            <v>9.06</v>
          </cell>
        </row>
        <row r="4484">
          <cell r="A4484">
            <v>125290</v>
          </cell>
          <cell r="B4484">
            <v>0</v>
          </cell>
          <cell r="C4484">
            <v>7.5</v>
          </cell>
          <cell r="D4484">
            <v>0</v>
          </cell>
          <cell r="E4484">
            <v>7.5</v>
          </cell>
          <cell r="F4484">
            <v>7.65</v>
          </cell>
          <cell r="G4484">
            <v>7.86</v>
          </cell>
          <cell r="H4484">
            <v>8.4600000000000009</v>
          </cell>
          <cell r="I4484">
            <v>9.06</v>
          </cell>
        </row>
        <row r="4485">
          <cell r="A4485">
            <v>125300</v>
          </cell>
          <cell r="B4485">
            <v>0</v>
          </cell>
          <cell r="C4485">
            <v>7.5</v>
          </cell>
          <cell r="D4485">
            <v>0</v>
          </cell>
          <cell r="E4485">
            <v>7.5</v>
          </cell>
          <cell r="F4485">
            <v>7.65</v>
          </cell>
          <cell r="G4485">
            <v>7.86</v>
          </cell>
          <cell r="H4485">
            <v>8.4600000000000009</v>
          </cell>
          <cell r="I4485">
            <v>9.06</v>
          </cell>
        </row>
        <row r="4486">
          <cell r="A4486">
            <v>125310</v>
          </cell>
          <cell r="B4486">
            <v>0</v>
          </cell>
          <cell r="C4486">
            <v>7.5</v>
          </cell>
          <cell r="D4486">
            <v>0</v>
          </cell>
          <cell r="E4486">
            <v>7.5</v>
          </cell>
          <cell r="F4486">
            <v>7.65</v>
          </cell>
          <cell r="G4486">
            <v>7.86</v>
          </cell>
          <cell r="H4486">
            <v>8.4600000000000009</v>
          </cell>
          <cell r="I4486">
            <v>9.06</v>
          </cell>
        </row>
        <row r="4487">
          <cell r="A4487">
            <v>125320</v>
          </cell>
          <cell r="B4487">
            <v>0</v>
          </cell>
          <cell r="C4487">
            <v>7.5</v>
          </cell>
          <cell r="D4487">
            <v>0</v>
          </cell>
          <cell r="E4487">
            <v>7.5</v>
          </cell>
          <cell r="F4487">
            <v>7.65</v>
          </cell>
          <cell r="G4487">
            <v>7.86</v>
          </cell>
          <cell r="H4487">
            <v>8.4600000000000009</v>
          </cell>
          <cell r="I4487">
            <v>9.06</v>
          </cell>
        </row>
        <row r="4488">
          <cell r="A4488">
            <v>125330</v>
          </cell>
          <cell r="B4488">
            <v>0</v>
          </cell>
          <cell r="C4488">
            <v>7.5</v>
          </cell>
          <cell r="D4488">
            <v>0</v>
          </cell>
          <cell r="E4488">
            <v>7.5</v>
          </cell>
          <cell r="F4488">
            <v>7.65</v>
          </cell>
          <cell r="G4488">
            <v>7.86</v>
          </cell>
          <cell r="H4488">
            <v>8.4600000000000009</v>
          </cell>
          <cell r="I4488">
            <v>9.06</v>
          </cell>
        </row>
        <row r="4489">
          <cell r="A4489">
            <v>125340</v>
          </cell>
          <cell r="B4489">
            <v>0</v>
          </cell>
          <cell r="C4489">
            <v>7.5</v>
          </cell>
          <cell r="D4489">
            <v>0</v>
          </cell>
          <cell r="E4489">
            <v>7.5</v>
          </cell>
          <cell r="F4489">
            <v>7.65</v>
          </cell>
          <cell r="G4489">
            <v>7.86</v>
          </cell>
          <cell r="H4489">
            <v>8.4600000000000009</v>
          </cell>
          <cell r="I4489">
            <v>9.06</v>
          </cell>
        </row>
        <row r="4490">
          <cell r="A4490">
            <v>125350</v>
          </cell>
          <cell r="B4490">
            <v>0</v>
          </cell>
          <cell r="C4490">
            <v>7.5</v>
          </cell>
          <cell r="D4490">
            <v>0</v>
          </cell>
          <cell r="E4490">
            <v>7.5</v>
          </cell>
          <cell r="F4490">
            <v>7.65</v>
          </cell>
          <cell r="G4490">
            <v>7.86</v>
          </cell>
          <cell r="H4490">
            <v>8.4600000000000009</v>
          </cell>
          <cell r="I4490">
            <v>9.06</v>
          </cell>
        </row>
        <row r="4491">
          <cell r="A4491">
            <v>125360</v>
          </cell>
          <cell r="B4491">
            <v>0</v>
          </cell>
          <cell r="C4491">
            <v>7.5</v>
          </cell>
          <cell r="D4491">
            <v>0</v>
          </cell>
          <cell r="E4491">
            <v>7.5</v>
          </cell>
          <cell r="F4491">
            <v>7.65</v>
          </cell>
          <cell r="G4491">
            <v>7.86</v>
          </cell>
          <cell r="H4491">
            <v>8.4600000000000009</v>
          </cell>
          <cell r="I4491">
            <v>9.06</v>
          </cell>
        </row>
        <row r="4492">
          <cell r="A4492">
            <v>125370</v>
          </cell>
          <cell r="B4492">
            <v>0</v>
          </cell>
          <cell r="C4492">
            <v>7.5</v>
          </cell>
          <cell r="D4492">
            <v>0</v>
          </cell>
          <cell r="E4492">
            <v>7.5</v>
          </cell>
          <cell r="F4492">
            <v>7.65</v>
          </cell>
          <cell r="G4492">
            <v>7.86</v>
          </cell>
          <cell r="H4492">
            <v>8.4600000000000009</v>
          </cell>
          <cell r="I4492">
            <v>9.06</v>
          </cell>
        </row>
        <row r="4493">
          <cell r="A4493">
            <v>125380</v>
          </cell>
          <cell r="B4493">
            <v>0</v>
          </cell>
          <cell r="C4493">
            <v>7.5</v>
          </cell>
          <cell r="D4493">
            <v>0</v>
          </cell>
          <cell r="E4493">
            <v>7.5</v>
          </cell>
          <cell r="F4493">
            <v>7.65</v>
          </cell>
          <cell r="G4493">
            <v>7.86</v>
          </cell>
          <cell r="H4493">
            <v>8.4600000000000009</v>
          </cell>
          <cell r="I4493">
            <v>9.06</v>
          </cell>
        </row>
        <row r="4494">
          <cell r="A4494">
            <v>125390</v>
          </cell>
          <cell r="B4494">
            <v>0</v>
          </cell>
          <cell r="C4494">
            <v>7.5</v>
          </cell>
          <cell r="D4494">
            <v>0</v>
          </cell>
          <cell r="E4494">
            <v>7.5</v>
          </cell>
          <cell r="F4494">
            <v>7.65</v>
          </cell>
          <cell r="G4494">
            <v>7.86</v>
          </cell>
          <cell r="H4494">
            <v>8.4600000000000009</v>
          </cell>
          <cell r="I4494">
            <v>9.06</v>
          </cell>
        </row>
        <row r="4495">
          <cell r="A4495">
            <v>125400</v>
          </cell>
          <cell r="B4495">
            <v>0</v>
          </cell>
          <cell r="C4495">
            <v>7.5</v>
          </cell>
          <cell r="D4495">
            <v>0</v>
          </cell>
          <cell r="E4495">
            <v>7.5</v>
          </cell>
          <cell r="F4495">
            <v>7.65</v>
          </cell>
          <cell r="G4495">
            <v>7.86</v>
          </cell>
          <cell r="H4495">
            <v>8.4600000000000009</v>
          </cell>
          <cell r="I4495">
            <v>9.06</v>
          </cell>
        </row>
        <row r="4496">
          <cell r="A4496">
            <v>125410</v>
          </cell>
          <cell r="B4496">
            <v>0</v>
          </cell>
          <cell r="C4496">
            <v>7.5</v>
          </cell>
          <cell r="D4496">
            <v>0</v>
          </cell>
          <cell r="E4496">
            <v>7.5</v>
          </cell>
          <cell r="F4496">
            <v>7.65</v>
          </cell>
          <cell r="G4496">
            <v>7.86</v>
          </cell>
          <cell r="H4496">
            <v>8.4600000000000009</v>
          </cell>
          <cell r="I4496">
            <v>9.06</v>
          </cell>
        </row>
        <row r="4497">
          <cell r="A4497">
            <v>125420</v>
          </cell>
          <cell r="B4497">
            <v>0</v>
          </cell>
          <cell r="C4497">
            <v>7.5</v>
          </cell>
          <cell r="D4497">
            <v>0</v>
          </cell>
          <cell r="E4497">
            <v>7.5</v>
          </cell>
          <cell r="F4497">
            <v>7.65</v>
          </cell>
          <cell r="G4497">
            <v>7.86</v>
          </cell>
          <cell r="H4497">
            <v>8.4600000000000009</v>
          </cell>
          <cell r="I4497">
            <v>9.06</v>
          </cell>
        </row>
        <row r="4498">
          <cell r="A4498">
            <v>125430</v>
          </cell>
          <cell r="B4498">
            <v>0</v>
          </cell>
          <cell r="C4498">
            <v>7.5</v>
          </cell>
          <cell r="D4498">
            <v>0</v>
          </cell>
          <cell r="E4498">
            <v>7.5</v>
          </cell>
          <cell r="F4498">
            <v>7.65</v>
          </cell>
          <cell r="G4498">
            <v>7.86</v>
          </cell>
          <cell r="H4498">
            <v>8.4600000000000009</v>
          </cell>
          <cell r="I4498">
            <v>9.06</v>
          </cell>
        </row>
        <row r="4499">
          <cell r="A4499">
            <v>125440</v>
          </cell>
          <cell r="B4499">
            <v>0</v>
          </cell>
          <cell r="C4499">
            <v>7.5</v>
          </cell>
          <cell r="D4499">
            <v>0</v>
          </cell>
          <cell r="E4499">
            <v>7.5</v>
          </cell>
          <cell r="F4499">
            <v>7.65</v>
          </cell>
          <cell r="G4499">
            <v>7.86</v>
          </cell>
          <cell r="H4499">
            <v>8.4600000000000009</v>
          </cell>
          <cell r="I4499">
            <v>9.06</v>
          </cell>
        </row>
        <row r="4500">
          <cell r="A4500">
            <v>125450</v>
          </cell>
          <cell r="B4500">
            <v>0</v>
          </cell>
          <cell r="C4500">
            <v>7.5</v>
          </cell>
          <cell r="D4500">
            <v>0</v>
          </cell>
          <cell r="E4500">
            <v>7.5</v>
          </cell>
          <cell r="F4500">
            <v>7.65</v>
          </cell>
          <cell r="G4500">
            <v>7.86</v>
          </cell>
          <cell r="H4500">
            <v>8.4600000000000009</v>
          </cell>
          <cell r="I4500">
            <v>9.06</v>
          </cell>
        </row>
        <row r="4501">
          <cell r="A4501">
            <v>125460</v>
          </cell>
          <cell r="B4501">
            <v>0</v>
          </cell>
          <cell r="C4501">
            <v>7.5</v>
          </cell>
          <cell r="D4501">
            <v>0</v>
          </cell>
          <cell r="E4501">
            <v>7.5</v>
          </cell>
          <cell r="F4501">
            <v>7.65</v>
          </cell>
          <cell r="G4501">
            <v>7.86</v>
          </cell>
          <cell r="H4501">
            <v>8.4600000000000009</v>
          </cell>
          <cell r="I4501">
            <v>9.06</v>
          </cell>
        </row>
        <row r="4502">
          <cell r="A4502">
            <v>125470</v>
          </cell>
          <cell r="B4502">
            <v>0</v>
          </cell>
          <cell r="C4502">
            <v>7.5</v>
          </cell>
          <cell r="D4502">
            <v>0</v>
          </cell>
          <cell r="E4502">
            <v>7.5</v>
          </cell>
          <cell r="F4502">
            <v>7.65</v>
          </cell>
          <cell r="G4502">
            <v>7.86</v>
          </cell>
          <cell r="H4502">
            <v>8.4600000000000009</v>
          </cell>
          <cell r="I4502">
            <v>9.06</v>
          </cell>
        </row>
        <row r="4503">
          <cell r="A4503">
            <v>125480</v>
          </cell>
          <cell r="B4503">
            <v>0</v>
          </cell>
          <cell r="C4503">
            <v>7.5</v>
          </cell>
          <cell r="D4503">
            <v>0</v>
          </cell>
          <cell r="E4503">
            <v>7.5</v>
          </cell>
          <cell r="F4503">
            <v>7.65</v>
          </cell>
          <cell r="G4503">
            <v>7.86</v>
          </cell>
          <cell r="H4503">
            <v>8.4600000000000009</v>
          </cell>
          <cell r="I4503">
            <v>9.06</v>
          </cell>
        </row>
        <row r="4504">
          <cell r="A4504">
            <v>125490</v>
          </cell>
          <cell r="B4504">
            <v>0</v>
          </cell>
          <cell r="C4504">
            <v>7.5</v>
          </cell>
          <cell r="D4504">
            <v>0</v>
          </cell>
          <cell r="E4504">
            <v>7.5</v>
          </cell>
          <cell r="F4504">
            <v>7.65</v>
          </cell>
          <cell r="G4504">
            <v>7.86</v>
          </cell>
          <cell r="H4504">
            <v>8.4600000000000009</v>
          </cell>
          <cell r="I4504">
            <v>9.06</v>
          </cell>
        </row>
        <row r="4505">
          <cell r="A4505">
            <v>125500</v>
          </cell>
          <cell r="B4505">
            <v>0</v>
          </cell>
          <cell r="C4505">
            <v>7.5</v>
          </cell>
          <cell r="D4505">
            <v>0</v>
          </cell>
          <cell r="E4505">
            <v>7.5</v>
          </cell>
          <cell r="F4505">
            <v>7.65</v>
          </cell>
          <cell r="G4505">
            <v>7.86</v>
          </cell>
          <cell r="H4505">
            <v>8.4600000000000009</v>
          </cell>
          <cell r="I4505">
            <v>9.06</v>
          </cell>
        </row>
        <row r="4506">
          <cell r="A4506">
            <v>125510</v>
          </cell>
          <cell r="B4506">
            <v>0</v>
          </cell>
          <cell r="C4506">
            <v>7.5</v>
          </cell>
          <cell r="D4506">
            <v>0</v>
          </cell>
          <cell r="E4506">
            <v>7.5</v>
          </cell>
          <cell r="F4506">
            <v>7.65</v>
          </cell>
          <cell r="G4506">
            <v>7.86</v>
          </cell>
          <cell r="H4506">
            <v>8.4600000000000009</v>
          </cell>
          <cell r="I4506">
            <v>9.06</v>
          </cell>
        </row>
        <row r="4507">
          <cell r="A4507">
            <v>125520</v>
          </cell>
          <cell r="B4507">
            <v>0</v>
          </cell>
          <cell r="C4507">
            <v>7.5</v>
          </cell>
          <cell r="D4507">
            <v>0</v>
          </cell>
          <cell r="E4507">
            <v>7.5</v>
          </cell>
          <cell r="F4507">
            <v>7.65</v>
          </cell>
          <cell r="G4507">
            <v>7.86</v>
          </cell>
          <cell r="H4507">
            <v>8.4600000000000009</v>
          </cell>
          <cell r="I4507">
            <v>9.06</v>
          </cell>
        </row>
        <row r="4508">
          <cell r="A4508">
            <v>125530</v>
          </cell>
          <cell r="B4508">
            <v>0</v>
          </cell>
          <cell r="C4508">
            <v>7.5</v>
          </cell>
          <cell r="D4508">
            <v>0</v>
          </cell>
          <cell r="E4508">
            <v>7.5</v>
          </cell>
          <cell r="F4508">
            <v>7.65</v>
          </cell>
          <cell r="G4508">
            <v>7.86</v>
          </cell>
          <cell r="H4508">
            <v>8.4600000000000009</v>
          </cell>
          <cell r="I4508">
            <v>9.06</v>
          </cell>
        </row>
        <row r="4509">
          <cell r="A4509">
            <v>125540</v>
          </cell>
          <cell r="B4509">
            <v>0</v>
          </cell>
          <cell r="C4509">
            <v>7.5</v>
          </cell>
          <cell r="D4509">
            <v>0</v>
          </cell>
          <cell r="E4509">
            <v>7.5</v>
          </cell>
          <cell r="F4509">
            <v>7.65</v>
          </cell>
          <cell r="G4509">
            <v>7.86</v>
          </cell>
          <cell r="H4509">
            <v>8.4600000000000009</v>
          </cell>
          <cell r="I4509">
            <v>9.06</v>
          </cell>
        </row>
        <row r="4510">
          <cell r="A4510">
            <v>125550</v>
          </cell>
          <cell r="B4510">
            <v>0</v>
          </cell>
          <cell r="C4510">
            <v>7.5</v>
          </cell>
          <cell r="D4510">
            <v>0</v>
          </cell>
          <cell r="E4510">
            <v>7.5</v>
          </cell>
          <cell r="F4510">
            <v>7.65</v>
          </cell>
          <cell r="G4510">
            <v>7.86</v>
          </cell>
          <cell r="H4510">
            <v>8.4600000000000009</v>
          </cell>
          <cell r="I4510">
            <v>9.06</v>
          </cell>
        </row>
        <row r="4511">
          <cell r="A4511">
            <v>125560</v>
          </cell>
          <cell r="B4511">
            <v>0</v>
          </cell>
          <cell r="C4511">
            <v>7.5</v>
          </cell>
          <cell r="D4511">
            <v>0</v>
          </cell>
          <cell r="E4511">
            <v>7.5</v>
          </cell>
          <cell r="F4511">
            <v>7.65</v>
          </cell>
          <cell r="G4511">
            <v>7.86</v>
          </cell>
          <cell r="H4511">
            <v>8.4600000000000009</v>
          </cell>
          <cell r="I4511">
            <v>9.06</v>
          </cell>
        </row>
        <row r="4512">
          <cell r="A4512">
            <v>125570</v>
          </cell>
          <cell r="B4512">
            <v>0</v>
          </cell>
          <cell r="C4512">
            <v>7.5</v>
          </cell>
          <cell r="D4512">
            <v>0</v>
          </cell>
          <cell r="E4512">
            <v>7.5</v>
          </cell>
          <cell r="F4512">
            <v>7.65</v>
          </cell>
          <cell r="G4512">
            <v>7.86</v>
          </cell>
          <cell r="H4512">
            <v>8.4600000000000009</v>
          </cell>
          <cell r="I4512">
            <v>9.06</v>
          </cell>
        </row>
        <row r="4513">
          <cell r="A4513">
            <v>125580</v>
          </cell>
          <cell r="B4513">
            <v>0</v>
          </cell>
          <cell r="C4513">
            <v>7.5</v>
          </cell>
          <cell r="D4513">
            <v>0</v>
          </cell>
          <cell r="E4513">
            <v>7.5</v>
          </cell>
          <cell r="F4513">
            <v>7.65</v>
          </cell>
          <cell r="G4513">
            <v>7.86</v>
          </cell>
          <cell r="H4513">
            <v>8.4600000000000009</v>
          </cell>
          <cell r="I4513">
            <v>9.06</v>
          </cell>
        </row>
        <row r="4514">
          <cell r="A4514">
            <v>125590</v>
          </cell>
          <cell r="B4514">
            <v>0</v>
          </cell>
          <cell r="C4514">
            <v>7.5</v>
          </cell>
          <cell r="D4514">
            <v>0</v>
          </cell>
          <cell r="E4514">
            <v>7.5</v>
          </cell>
          <cell r="F4514">
            <v>7.65</v>
          </cell>
          <cell r="G4514">
            <v>7.86</v>
          </cell>
          <cell r="H4514">
            <v>8.4600000000000009</v>
          </cell>
          <cell r="I4514">
            <v>9.06</v>
          </cell>
        </row>
        <row r="4515">
          <cell r="A4515">
            <v>125600</v>
          </cell>
          <cell r="B4515">
            <v>0</v>
          </cell>
          <cell r="C4515">
            <v>7.5</v>
          </cell>
          <cell r="D4515">
            <v>0</v>
          </cell>
          <cell r="E4515">
            <v>7.5</v>
          </cell>
          <cell r="F4515">
            <v>7.65</v>
          </cell>
          <cell r="G4515">
            <v>7.86</v>
          </cell>
          <cell r="H4515">
            <v>8.4600000000000009</v>
          </cell>
          <cell r="I4515">
            <v>9.06</v>
          </cell>
        </row>
        <row r="4516">
          <cell r="A4516">
            <v>125610</v>
          </cell>
          <cell r="B4516">
            <v>0</v>
          </cell>
          <cell r="C4516">
            <v>7.5</v>
          </cell>
          <cell r="D4516">
            <v>0</v>
          </cell>
          <cell r="E4516">
            <v>7.5</v>
          </cell>
          <cell r="F4516">
            <v>7.65</v>
          </cell>
          <cell r="G4516">
            <v>7.86</v>
          </cell>
          <cell r="H4516">
            <v>8.4600000000000009</v>
          </cell>
          <cell r="I4516">
            <v>9.06</v>
          </cell>
        </row>
        <row r="4517">
          <cell r="A4517">
            <v>125620</v>
          </cell>
          <cell r="B4517">
            <v>0</v>
          </cell>
          <cell r="C4517">
            <v>7.5</v>
          </cell>
          <cell r="D4517">
            <v>0</v>
          </cell>
          <cell r="E4517">
            <v>7.5</v>
          </cell>
          <cell r="F4517">
            <v>7.65</v>
          </cell>
          <cell r="G4517">
            <v>7.86</v>
          </cell>
          <cell r="H4517">
            <v>8.4600000000000009</v>
          </cell>
          <cell r="I4517">
            <v>9.06</v>
          </cell>
        </row>
        <row r="4518">
          <cell r="A4518">
            <v>125630</v>
          </cell>
          <cell r="B4518">
            <v>0</v>
          </cell>
          <cell r="C4518">
            <v>7.5</v>
          </cell>
          <cell r="D4518">
            <v>0</v>
          </cell>
          <cell r="E4518">
            <v>7.5</v>
          </cell>
          <cell r="F4518">
            <v>7.65</v>
          </cell>
          <cell r="G4518">
            <v>7.86</v>
          </cell>
          <cell r="H4518">
            <v>8.4600000000000009</v>
          </cell>
          <cell r="I4518">
            <v>9.06</v>
          </cell>
        </row>
        <row r="4519">
          <cell r="A4519">
            <v>125640</v>
          </cell>
          <cell r="B4519">
            <v>0</v>
          </cell>
          <cell r="C4519">
            <v>7.5</v>
          </cell>
          <cell r="D4519">
            <v>0</v>
          </cell>
          <cell r="E4519">
            <v>7.5</v>
          </cell>
          <cell r="F4519">
            <v>7.65</v>
          </cell>
          <cell r="G4519">
            <v>7.86</v>
          </cell>
          <cell r="H4519">
            <v>8.4600000000000009</v>
          </cell>
          <cell r="I4519">
            <v>9.06</v>
          </cell>
        </row>
        <row r="4520">
          <cell r="A4520">
            <v>125650</v>
          </cell>
          <cell r="B4520">
            <v>0</v>
          </cell>
          <cell r="C4520">
            <v>7.5</v>
          </cell>
          <cell r="D4520">
            <v>0</v>
          </cell>
          <cell r="E4520">
            <v>7.5</v>
          </cell>
          <cell r="F4520">
            <v>7.65</v>
          </cell>
          <cell r="G4520">
            <v>7.86</v>
          </cell>
          <cell r="H4520">
            <v>8.4600000000000009</v>
          </cell>
          <cell r="I4520">
            <v>9.06</v>
          </cell>
        </row>
        <row r="4521">
          <cell r="A4521">
            <v>125660</v>
          </cell>
          <cell r="B4521">
            <v>0</v>
          </cell>
          <cell r="C4521">
            <v>7.5</v>
          </cell>
          <cell r="D4521">
            <v>0</v>
          </cell>
          <cell r="E4521">
            <v>7.5</v>
          </cell>
          <cell r="F4521">
            <v>7.65</v>
          </cell>
          <cell r="G4521">
            <v>7.86</v>
          </cell>
          <cell r="H4521">
            <v>8.4600000000000009</v>
          </cell>
          <cell r="I4521">
            <v>9.06</v>
          </cell>
        </row>
        <row r="4522">
          <cell r="A4522">
            <v>125670</v>
          </cell>
          <cell r="B4522">
            <v>0</v>
          </cell>
          <cell r="C4522">
            <v>7.5</v>
          </cell>
          <cell r="D4522">
            <v>0</v>
          </cell>
          <cell r="E4522">
            <v>7.5</v>
          </cell>
          <cell r="F4522">
            <v>7.65</v>
          </cell>
          <cell r="G4522">
            <v>7.86</v>
          </cell>
          <cell r="H4522">
            <v>8.4600000000000009</v>
          </cell>
          <cell r="I4522">
            <v>9.06</v>
          </cell>
        </row>
        <row r="4523">
          <cell r="A4523">
            <v>125680</v>
          </cell>
          <cell r="B4523">
            <v>0</v>
          </cell>
          <cell r="C4523">
            <v>7.5</v>
          </cell>
          <cell r="D4523">
            <v>0</v>
          </cell>
          <cell r="E4523">
            <v>7.5</v>
          </cell>
          <cell r="F4523">
            <v>7.65</v>
          </cell>
          <cell r="G4523">
            <v>7.86</v>
          </cell>
          <cell r="H4523">
            <v>8.4600000000000009</v>
          </cell>
          <cell r="I4523">
            <v>9.06</v>
          </cell>
        </row>
        <row r="4524">
          <cell r="A4524">
            <v>125690</v>
          </cell>
          <cell r="B4524">
            <v>0</v>
          </cell>
          <cell r="C4524">
            <v>7.5</v>
          </cell>
          <cell r="D4524">
            <v>0</v>
          </cell>
          <cell r="E4524">
            <v>7.5</v>
          </cell>
          <cell r="F4524">
            <v>7.65</v>
          </cell>
          <cell r="G4524">
            <v>7.86</v>
          </cell>
          <cell r="H4524">
            <v>8.4600000000000009</v>
          </cell>
          <cell r="I4524">
            <v>9.06</v>
          </cell>
        </row>
        <row r="4525">
          <cell r="A4525">
            <v>125700</v>
          </cell>
          <cell r="B4525">
            <v>0</v>
          </cell>
          <cell r="C4525">
            <v>7.5</v>
          </cell>
          <cell r="D4525">
            <v>0</v>
          </cell>
          <cell r="E4525">
            <v>7.5</v>
          </cell>
          <cell r="F4525">
            <v>7.65</v>
          </cell>
          <cell r="G4525">
            <v>7.86</v>
          </cell>
          <cell r="H4525">
            <v>8.4600000000000009</v>
          </cell>
          <cell r="I4525">
            <v>9.06</v>
          </cell>
        </row>
        <row r="4526">
          <cell r="A4526">
            <v>125710</v>
          </cell>
          <cell r="B4526">
            <v>0</v>
          </cell>
          <cell r="C4526">
            <v>7.5</v>
          </cell>
          <cell r="D4526">
            <v>0</v>
          </cell>
          <cell r="E4526">
            <v>7.5</v>
          </cell>
          <cell r="F4526">
            <v>7.65</v>
          </cell>
          <cell r="G4526">
            <v>7.86</v>
          </cell>
          <cell r="H4526">
            <v>8.4600000000000009</v>
          </cell>
          <cell r="I4526">
            <v>9.06</v>
          </cell>
        </row>
        <row r="4527">
          <cell r="A4527">
            <v>125720</v>
          </cell>
          <cell r="B4527">
            <v>0</v>
          </cell>
          <cell r="C4527">
            <v>7.5</v>
          </cell>
          <cell r="D4527">
            <v>0</v>
          </cell>
          <cell r="E4527">
            <v>7.5</v>
          </cell>
          <cell r="F4527">
            <v>7.65</v>
          </cell>
          <cell r="G4527">
            <v>7.86</v>
          </cell>
          <cell r="H4527">
            <v>8.4600000000000009</v>
          </cell>
          <cell r="I4527">
            <v>9.06</v>
          </cell>
        </row>
        <row r="4528">
          <cell r="A4528">
            <v>125730</v>
          </cell>
          <cell r="B4528">
            <v>0</v>
          </cell>
          <cell r="C4528">
            <v>7.5</v>
          </cell>
          <cell r="D4528">
            <v>0</v>
          </cell>
          <cell r="E4528">
            <v>7.5</v>
          </cell>
          <cell r="F4528">
            <v>7.65</v>
          </cell>
          <cell r="G4528">
            <v>7.86</v>
          </cell>
          <cell r="H4528">
            <v>8.4600000000000009</v>
          </cell>
          <cell r="I4528">
            <v>9.06</v>
          </cell>
        </row>
        <row r="4529">
          <cell r="A4529">
            <v>125740</v>
          </cell>
          <cell r="B4529">
            <v>0</v>
          </cell>
          <cell r="C4529">
            <v>7.5</v>
          </cell>
          <cell r="D4529">
            <v>0</v>
          </cell>
          <cell r="E4529">
            <v>7.5</v>
          </cell>
          <cell r="F4529">
            <v>7.65</v>
          </cell>
          <cell r="G4529">
            <v>7.86</v>
          </cell>
          <cell r="H4529">
            <v>8.4600000000000009</v>
          </cell>
          <cell r="I4529">
            <v>9.06</v>
          </cell>
        </row>
        <row r="4530">
          <cell r="A4530">
            <v>125750</v>
          </cell>
          <cell r="B4530">
            <v>0</v>
          </cell>
          <cell r="C4530">
            <v>7.5</v>
          </cell>
          <cell r="D4530">
            <v>0</v>
          </cell>
          <cell r="E4530">
            <v>7.5</v>
          </cell>
          <cell r="F4530">
            <v>7.65</v>
          </cell>
          <cell r="G4530">
            <v>7.86</v>
          </cell>
          <cell r="H4530">
            <v>8.4600000000000009</v>
          </cell>
          <cell r="I4530">
            <v>9.06</v>
          </cell>
        </row>
        <row r="4531">
          <cell r="A4531">
            <v>125760</v>
          </cell>
          <cell r="B4531">
            <v>0</v>
          </cell>
          <cell r="C4531">
            <v>7.5</v>
          </cell>
          <cell r="D4531">
            <v>0</v>
          </cell>
          <cell r="E4531">
            <v>7.5</v>
          </cell>
          <cell r="F4531">
            <v>7.65</v>
          </cell>
          <cell r="G4531">
            <v>7.86</v>
          </cell>
          <cell r="H4531">
            <v>8.4600000000000009</v>
          </cell>
          <cell r="I4531">
            <v>9.06</v>
          </cell>
        </row>
        <row r="4532">
          <cell r="A4532">
            <v>125770</v>
          </cell>
          <cell r="B4532">
            <v>0</v>
          </cell>
          <cell r="C4532">
            <v>7.5</v>
          </cell>
          <cell r="D4532">
            <v>0</v>
          </cell>
          <cell r="E4532">
            <v>7.5</v>
          </cell>
          <cell r="F4532">
            <v>7.65</v>
          </cell>
          <cell r="G4532">
            <v>7.86</v>
          </cell>
          <cell r="H4532">
            <v>8.4600000000000009</v>
          </cell>
          <cell r="I4532">
            <v>9.06</v>
          </cell>
        </row>
        <row r="4533">
          <cell r="A4533">
            <v>125780</v>
          </cell>
          <cell r="B4533">
            <v>0</v>
          </cell>
          <cell r="C4533">
            <v>7.5</v>
          </cell>
          <cell r="D4533">
            <v>0</v>
          </cell>
          <cell r="E4533">
            <v>7.5</v>
          </cell>
          <cell r="F4533">
            <v>7.65</v>
          </cell>
          <cell r="G4533">
            <v>7.86</v>
          </cell>
          <cell r="H4533">
            <v>8.4600000000000009</v>
          </cell>
          <cell r="I4533">
            <v>9.06</v>
          </cell>
        </row>
        <row r="4534">
          <cell r="A4534">
            <v>125790</v>
          </cell>
          <cell r="B4534">
            <v>0</v>
          </cell>
          <cell r="C4534">
            <v>7.5</v>
          </cell>
          <cell r="D4534">
            <v>0</v>
          </cell>
          <cell r="E4534">
            <v>7.5</v>
          </cell>
          <cell r="F4534">
            <v>7.65</v>
          </cell>
          <cell r="G4534">
            <v>7.86</v>
          </cell>
          <cell r="H4534">
            <v>8.4600000000000009</v>
          </cell>
          <cell r="I4534">
            <v>9.06</v>
          </cell>
        </row>
        <row r="4535">
          <cell r="A4535">
            <v>125800</v>
          </cell>
          <cell r="B4535">
            <v>0</v>
          </cell>
          <cell r="C4535">
            <v>7.5</v>
          </cell>
          <cell r="D4535">
            <v>0</v>
          </cell>
          <cell r="E4535">
            <v>7.5</v>
          </cell>
          <cell r="F4535">
            <v>7.65</v>
          </cell>
          <cell r="G4535">
            <v>7.86</v>
          </cell>
          <cell r="H4535">
            <v>8.4600000000000009</v>
          </cell>
          <cell r="I4535">
            <v>9.06</v>
          </cell>
        </row>
        <row r="4536">
          <cell r="A4536">
            <v>125810</v>
          </cell>
          <cell r="B4536">
            <v>0</v>
          </cell>
          <cell r="C4536">
            <v>7.5</v>
          </cell>
          <cell r="D4536">
            <v>0</v>
          </cell>
          <cell r="E4536">
            <v>7.5</v>
          </cell>
          <cell r="F4536">
            <v>7.65</v>
          </cell>
          <cell r="G4536">
            <v>7.86</v>
          </cell>
          <cell r="H4536">
            <v>8.4600000000000009</v>
          </cell>
          <cell r="I4536">
            <v>9.06</v>
          </cell>
        </row>
        <row r="4537">
          <cell r="A4537">
            <v>125820</v>
          </cell>
          <cell r="B4537">
            <v>0</v>
          </cell>
          <cell r="C4537">
            <v>7.5</v>
          </cell>
          <cell r="D4537">
            <v>0</v>
          </cell>
          <cell r="E4537">
            <v>7.5</v>
          </cell>
          <cell r="F4537">
            <v>7.65</v>
          </cell>
          <cell r="G4537">
            <v>7.86</v>
          </cell>
          <cell r="H4537">
            <v>8.4600000000000009</v>
          </cell>
          <cell r="I4537">
            <v>9.06</v>
          </cell>
        </row>
        <row r="4538">
          <cell r="A4538">
            <v>125830</v>
          </cell>
          <cell r="B4538">
            <v>0</v>
          </cell>
          <cell r="C4538">
            <v>7.5</v>
          </cell>
          <cell r="D4538">
            <v>0</v>
          </cell>
          <cell r="E4538">
            <v>7.5</v>
          </cell>
          <cell r="F4538">
            <v>7.65</v>
          </cell>
          <cell r="G4538">
            <v>7.86</v>
          </cell>
          <cell r="H4538">
            <v>8.4600000000000009</v>
          </cell>
          <cell r="I4538">
            <v>9.06</v>
          </cell>
        </row>
        <row r="4539">
          <cell r="A4539">
            <v>125840</v>
          </cell>
          <cell r="B4539">
            <v>0</v>
          </cell>
          <cell r="C4539">
            <v>7.5</v>
          </cell>
          <cell r="D4539">
            <v>0</v>
          </cell>
          <cell r="E4539">
            <v>7.5</v>
          </cell>
          <cell r="F4539">
            <v>7.65</v>
          </cell>
          <cell r="G4539">
            <v>7.86</v>
          </cell>
          <cell r="H4539">
            <v>8.4600000000000009</v>
          </cell>
          <cell r="I4539">
            <v>9.06</v>
          </cell>
        </row>
        <row r="4540">
          <cell r="A4540">
            <v>125850</v>
          </cell>
          <cell r="B4540">
            <v>0</v>
          </cell>
          <cell r="C4540">
            <v>7.5</v>
          </cell>
          <cell r="D4540">
            <v>0</v>
          </cell>
          <cell r="E4540">
            <v>7.5</v>
          </cell>
          <cell r="F4540">
            <v>7.65</v>
          </cell>
          <cell r="G4540">
            <v>7.86</v>
          </cell>
          <cell r="H4540">
            <v>8.4600000000000009</v>
          </cell>
          <cell r="I4540">
            <v>9.06</v>
          </cell>
        </row>
        <row r="4541">
          <cell r="A4541">
            <v>125860</v>
          </cell>
          <cell r="B4541">
            <v>0</v>
          </cell>
          <cell r="C4541">
            <v>7.5</v>
          </cell>
          <cell r="D4541">
            <v>0</v>
          </cell>
          <cell r="E4541">
            <v>7.5</v>
          </cell>
          <cell r="F4541">
            <v>7.65</v>
          </cell>
          <cell r="G4541">
            <v>7.86</v>
          </cell>
          <cell r="H4541">
            <v>8.4600000000000009</v>
          </cell>
          <cell r="I4541">
            <v>9.06</v>
          </cell>
        </row>
        <row r="4542">
          <cell r="A4542">
            <v>125870</v>
          </cell>
          <cell r="B4542">
            <v>0</v>
          </cell>
          <cell r="C4542">
            <v>7.5</v>
          </cell>
          <cell r="D4542">
            <v>0</v>
          </cell>
          <cell r="E4542">
            <v>7.5</v>
          </cell>
          <cell r="F4542">
            <v>7.65</v>
          </cell>
          <cell r="G4542">
            <v>7.86</v>
          </cell>
          <cell r="H4542">
            <v>8.4600000000000009</v>
          </cell>
          <cell r="I4542">
            <v>9.06</v>
          </cell>
        </row>
        <row r="4543">
          <cell r="A4543">
            <v>125880</v>
          </cell>
          <cell r="B4543">
            <v>0</v>
          </cell>
          <cell r="C4543">
            <v>7.5</v>
          </cell>
          <cell r="D4543">
            <v>0</v>
          </cell>
          <cell r="E4543">
            <v>7.5</v>
          </cell>
          <cell r="F4543">
            <v>7.65</v>
          </cell>
          <cell r="G4543">
            <v>7.86</v>
          </cell>
          <cell r="H4543">
            <v>8.4600000000000009</v>
          </cell>
          <cell r="I4543">
            <v>9.06</v>
          </cell>
        </row>
        <row r="4544">
          <cell r="A4544">
            <v>125890</v>
          </cell>
          <cell r="B4544">
            <v>0</v>
          </cell>
          <cell r="C4544">
            <v>7.5</v>
          </cell>
          <cell r="D4544">
            <v>0</v>
          </cell>
          <cell r="E4544">
            <v>7.5</v>
          </cell>
          <cell r="F4544">
            <v>7.65</v>
          </cell>
          <cell r="G4544">
            <v>7.86</v>
          </cell>
          <cell r="H4544">
            <v>8.4600000000000009</v>
          </cell>
          <cell r="I4544">
            <v>9.06</v>
          </cell>
        </row>
        <row r="4545">
          <cell r="A4545">
            <v>125900</v>
          </cell>
          <cell r="B4545">
            <v>0</v>
          </cell>
          <cell r="C4545">
            <v>7.5</v>
          </cell>
          <cell r="D4545">
            <v>0</v>
          </cell>
          <cell r="E4545">
            <v>7.5</v>
          </cell>
          <cell r="F4545">
            <v>7.65</v>
          </cell>
          <cell r="G4545">
            <v>7.86</v>
          </cell>
          <cell r="H4545">
            <v>8.4600000000000009</v>
          </cell>
          <cell r="I4545">
            <v>9.06</v>
          </cell>
        </row>
        <row r="4546">
          <cell r="A4546">
            <v>125910</v>
          </cell>
          <cell r="B4546">
            <v>0</v>
          </cell>
          <cell r="C4546">
            <v>7.5</v>
          </cell>
          <cell r="D4546">
            <v>0</v>
          </cell>
          <cell r="E4546">
            <v>7.5</v>
          </cell>
          <cell r="F4546">
            <v>7.65</v>
          </cell>
          <cell r="G4546">
            <v>7.86</v>
          </cell>
          <cell r="H4546">
            <v>8.4600000000000009</v>
          </cell>
          <cell r="I4546">
            <v>9.06</v>
          </cell>
        </row>
        <row r="4547">
          <cell r="A4547">
            <v>125920</v>
          </cell>
          <cell r="B4547">
            <v>0</v>
          </cell>
          <cell r="C4547">
            <v>7.5</v>
          </cell>
          <cell r="D4547">
            <v>0</v>
          </cell>
          <cell r="E4547">
            <v>7.5</v>
          </cell>
          <cell r="F4547">
            <v>7.65</v>
          </cell>
          <cell r="G4547">
            <v>7.86</v>
          </cell>
          <cell r="H4547">
            <v>8.4600000000000009</v>
          </cell>
          <cell r="I4547">
            <v>9.06</v>
          </cell>
        </row>
        <row r="4548">
          <cell r="A4548">
            <v>125930</v>
          </cell>
          <cell r="B4548">
            <v>0</v>
          </cell>
          <cell r="C4548">
            <v>7.5</v>
          </cell>
          <cell r="D4548">
            <v>0</v>
          </cell>
          <cell r="E4548">
            <v>7.5</v>
          </cell>
          <cell r="F4548">
            <v>7.65</v>
          </cell>
          <cell r="G4548">
            <v>7.86</v>
          </cell>
          <cell r="H4548">
            <v>8.4600000000000009</v>
          </cell>
          <cell r="I4548">
            <v>9.06</v>
          </cell>
        </row>
        <row r="4549">
          <cell r="A4549">
            <v>125940</v>
          </cell>
          <cell r="B4549">
            <v>0</v>
          </cell>
          <cell r="C4549">
            <v>7.5</v>
          </cell>
          <cell r="D4549">
            <v>0</v>
          </cell>
          <cell r="E4549">
            <v>7.5</v>
          </cell>
          <cell r="F4549">
            <v>7.65</v>
          </cell>
          <cell r="G4549">
            <v>7.86</v>
          </cell>
          <cell r="H4549">
            <v>8.4600000000000009</v>
          </cell>
          <cell r="I4549">
            <v>9.06</v>
          </cell>
        </row>
        <row r="4550">
          <cell r="A4550">
            <v>125950</v>
          </cell>
          <cell r="B4550">
            <v>0</v>
          </cell>
          <cell r="C4550">
            <v>7.5</v>
          </cell>
          <cell r="D4550">
            <v>0</v>
          </cell>
          <cell r="E4550">
            <v>7.5</v>
          </cell>
          <cell r="F4550">
            <v>7.65</v>
          </cell>
          <cell r="G4550">
            <v>7.86</v>
          </cell>
          <cell r="H4550">
            <v>8.4600000000000009</v>
          </cell>
          <cell r="I4550">
            <v>9.06</v>
          </cell>
        </row>
        <row r="4551">
          <cell r="A4551">
            <v>125960</v>
          </cell>
          <cell r="B4551">
            <v>0</v>
          </cell>
          <cell r="C4551">
            <v>7.5</v>
          </cell>
          <cell r="D4551">
            <v>0</v>
          </cell>
          <cell r="E4551">
            <v>7.5</v>
          </cell>
          <cell r="F4551">
            <v>7.65</v>
          </cell>
          <cell r="G4551">
            <v>7.86</v>
          </cell>
          <cell r="H4551">
            <v>8.4600000000000009</v>
          </cell>
          <cell r="I4551">
            <v>9.06</v>
          </cell>
        </row>
        <row r="4552">
          <cell r="A4552">
            <v>125970</v>
          </cell>
          <cell r="B4552">
            <v>0</v>
          </cell>
          <cell r="C4552">
            <v>7.5</v>
          </cell>
          <cell r="D4552">
            <v>0</v>
          </cell>
          <cell r="E4552">
            <v>7.5</v>
          </cell>
          <cell r="F4552">
            <v>7.65</v>
          </cell>
          <cell r="G4552">
            <v>7.86</v>
          </cell>
          <cell r="H4552">
            <v>8.4600000000000009</v>
          </cell>
          <cell r="I4552">
            <v>9.06</v>
          </cell>
        </row>
        <row r="4553">
          <cell r="A4553">
            <v>125980</v>
          </cell>
          <cell r="B4553">
            <v>0</v>
          </cell>
          <cell r="C4553">
            <v>7.5</v>
          </cell>
          <cell r="D4553">
            <v>0</v>
          </cell>
          <cell r="E4553">
            <v>7.5</v>
          </cell>
          <cell r="F4553">
            <v>7.65</v>
          </cell>
          <cell r="G4553">
            <v>7.86</v>
          </cell>
          <cell r="H4553">
            <v>8.4600000000000009</v>
          </cell>
          <cell r="I4553">
            <v>9.06</v>
          </cell>
        </row>
        <row r="4554">
          <cell r="A4554">
            <v>125990</v>
          </cell>
          <cell r="B4554">
            <v>0</v>
          </cell>
          <cell r="C4554">
            <v>7.5</v>
          </cell>
          <cell r="D4554">
            <v>0</v>
          </cell>
          <cell r="E4554">
            <v>7.5</v>
          </cell>
          <cell r="F4554">
            <v>7.65</v>
          </cell>
          <cell r="G4554">
            <v>7.86</v>
          </cell>
          <cell r="H4554">
            <v>8.4600000000000009</v>
          </cell>
          <cell r="I4554">
            <v>9.06</v>
          </cell>
        </row>
        <row r="4555">
          <cell r="A4555">
            <v>126000</v>
          </cell>
          <cell r="B4555">
            <v>0</v>
          </cell>
          <cell r="C4555">
            <v>7.5</v>
          </cell>
          <cell r="D4555">
            <v>0</v>
          </cell>
          <cell r="E4555">
            <v>7.5</v>
          </cell>
          <cell r="F4555">
            <v>7.65</v>
          </cell>
          <cell r="G4555">
            <v>7.86</v>
          </cell>
          <cell r="H4555">
            <v>8.4600000000000009</v>
          </cell>
          <cell r="I4555">
            <v>9.06</v>
          </cell>
        </row>
        <row r="4574">
          <cell r="A4574">
            <v>126000</v>
          </cell>
          <cell r="B4574">
            <v>0</v>
          </cell>
          <cell r="C4574">
            <v>7.5</v>
          </cell>
          <cell r="D4574">
            <v>0</v>
          </cell>
          <cell r="E4574">
            <v>7.5</v>
          </cell>
          <cell r="F4574">
            <v>7.65</v>
          </cell>
          <cell r="G4574">
            <v>7.86</v>
          </cell>
          <cell r="H4574">
            <v>8.4600000000000009</v>
          </cell>
          <cell r="I4574">
            <v>9.06</v>
          </cell>
        </row>
        <row r="4575">
          <cell r="A4575">
            <v>126010</v>
          </cell>
          <cell r="B4575">
            <v>0</v>
          </cell>
          <cell r="C4575">
            <v>7.5</v>
          </cell>
          <cell r="D4575">
            <v>0</v>
          </cell>
          <cell r="E4575">
            <v>7.5</v>
          </cell>
          <cell r="F4575">
            <v>7.65</v>
          </cell>
          <cell r="G4575">
            <v>7.86</v>
          </cell>
          <cell r="H4575">
            <v>8.4600000000000009</v>
          </cell>
          <cell r="I4575">
            <v>9.06</v>
          </cell>
        </row>
        <row r="4576">
          <cell r="A4576">
            <v>126020</v>
          </cell>
          <cell r="B4576">
            <v>0</v>
          </cell>
          <cell r="C4576">
            <v>7.5</v>
          </cell>
          <cell r="D4576">
            <v>0</v>
          </cell>
          <cell r="E4576">
            <v>7.5</v>
          </cell>
          <cell r="F4576">
            <v>7.65</v>
          </cell>
          <cell r="G4576">
            <v>7.86</v>
          </cell>
          <cell r="H4576">
            <v>8.4600000000000009</v>
          </cell>
          <cell r="I4576">
            <v>9.06</v>
          </cell>
        </row>
        <row r="4577">
          <cell r="A4577">
            <v>126030</v>
          </cell>
          <cell r="B4577">
            <v>0</v>
          </cell>
          <cell r="C4577">
            <v>7.5</v>
          </cell>
          <cell r="D4577">
            <v>0</v>
          </cell>
          <cell r="E4577">
            <v>7.5</v>
          </cell>
          <cell r="F4577">
            <v>7.65</v>
          </cell>
          <cell r="G4577">
            <v>7.86</v>
          </cell>
          <cell r="H4577">
            <v>8.4600000000000009</v>
          </cell>
          <cell r="I4577">
            <v>9.06</v>
          </cell>
        </row>
        <row r="4578">
          <cell r="A4578">
            <v>126040</v>
          </cell>
          <cell r="B4578">
            <v>0</v>
          </cell>
          <cell r="C4578">
            <v>7.5</v>
          </cell>
          <cell r="D4578">
            <v>0</v>
          </cell>
          <cell r="E4578">
            <v>7.5</v>
          </cell>
          <cell r="F4578">
            <v>7.65</v>
          </cell>
          <cell r="G4578">
            <v>7.86</v>
          </cell>
          <cell r="H4578">
            <v>8.4600000000000009</v>
          </cell>
          <cell r="I4578">
            <v>9.06</v>
          </cell>
        </row>
        <row r="4579">
          <cell r="A4579">
            <v>126050</v>
          </cell>
          <cell r="B4579">
            <v>0</v>
          </cell>
          <cell r="C4579">
            <v>7.5</v>
          </cell>
          <cell r="D4579">
            <v>0</v>
          </cell>
          <cell r="E4579">
            <v>7.5</v>
          </cell>
          <cell r="F4579">
            <v>7.65</v>
          </cell>
          <cell r="G4579">
            <v>7.86</v>
          </cell>
          <cell r="H4579">
            <v>8.4600000000000009</v>
          </cell>
          <cell r="I4579">
            <v>9.06</v>
          </cell>
        </row>
        <row r="4580">
          <cell r="A4580">
            <v>126060</v>
          </cell>
          <cell r="B4580">
            <v>0</v>
          </cell>
          <cell r="C4580">
            <v>7.5</v>
          </cell>
          <cell r="D4580">
            <v>0</v>
          </cell>
          <cell r="E4580">
            <v>7.5</v>
          </cell>
          <cell r="F4580">
            <v>7.65</v>
          </cell>
          <cell r="G4580">
            <v>7.86</v>
          </cell>
          <cell r="H4580">
            <v>8.4600000000000009</v>
          </cell>
          <cell r="I4580">
            <v>9.06</v>
          </cell>
        </row>
        <row r="4581">
          <cell r="A4581">
            <v>126070</v>
          </cell>
          <cell r="B4581">
            <v>0</v>
          </cell>
          <cell r="C4581">
            <v>7.5</v>
          </cell>
          <cell r="D4581">
            <v>0</v>
          </cell>
          <cell r="E4581">
            <v>7.5</v>
          </cell>
          <cell r="F4581">
            <v>7.65</v>
          </cell>
          <cell r="G4581">
            <v>7.86</v>
          </cell>
          <cell r="H4581">
            <v>8.4600000000000009</v>
          </cell>
          <cell r="I4581">
            <v>9.06</v>
          </cell>
        </row>
        <row r="4582">
          <cell r="A4582">
            <v>126080</v>
          </cell>
          <cell r="B4582">
            <v>0</v>
          </cell>
          <cell r="C4582">
            <v>7.5</v>
          </cell>
          <cell r="D4582">
            <v>0</v>
          </cell>
          <cell r="E4582">
            <v>7.5</v>
          </cell>
          <cell r="F4582">
            <v>7.65</v>
          </cell>
          <cell r="G4582">
            <v>7.86</v>
          </cell>
          <cell r="H4582">
            <v>8.4600000000000009</v>
          </cell>
          <cell r="I4582">
            <v>9.06</v>
          </cell>
        </row>
        <row r="4583">
          <cell r="A4583">
            <v>126090</v>
          </cell>
          <cell r="B4583">
            <v>0</v>
          </cell>
          <cell r="C4583">
            <v>7.5</v>
          </cell>
          <cell r="D4583">
            <v>0</v>
          </cell>
          <cell r="E4583">
            <v>7.5</v>
          </cell>
          <cell r="F4583">
            <v>7.65</v>
          </cell>
          <cell r="G4583">
            <v>7.86</v>
          </cell>
          <cell r="H4583">
            <v>8.4600000000000009</v>
          </cell>
          <cell r="I4583">
            <v>9.06</v>
          </cell>
        </row>
        <row r="4584">
          <cell r="A4584">
            <v>126100</v>
          </cell>
          <cell r="B4584">
            <v>0</v>
          </cell>
          <cell r="C4584">
            <v>7.5</v>
          </cell>
          <cell r="D4584">
            <v>0</v>
          </cell>
          <cell r="E4584">
            <v>7.5</v>
          </cell>
          <cell r="F4584">
            <v>7.65</v>
          </cell>
          <cell r="G4584">
            <v>7.86</v>
          </cell>
          <cell r="H4584">
            <v>8.4600000000000009</v>
          </cell>
          <cell r="I4584">
            <v>9.06</v>
          </cell>
        </row>
        <row r="4585">
          <cell r="A4585">
            <v>126110</v>
          </cell>
          <cell r="B4585">
            <v>0</v>
          </cell>
          <cell r="C4585">
            <v>7.5</v>
          </cell>
          <cell r="D4585">
            <v>0</v>
          </cell>
          <cell r="E4585">
            <v>7.5</v>
          </cell>
          <cell r="F4585">
            <v>7.65</v>
          </cell>
          <cell r="G4585">
            <v>7.86</v>
          </cell>
          <cell r="H4585">
            <v>8.4600000000000009</v>
          </cell>
          <cell r="I4585">
            <v>9.06</v>
          </cell>
        </row>
        <row r="4586">
          <cell r="A4586">
            <v>126120</v>
          </cell>
          <cell r="B4586">
            <v>0</v>
          </cell>
          <cell r="C4586">
            <v>7.5</v>
          </cell>
          <cell r="D4586">
            <v>0</v>
          </cell>
          <cell r="E4586">
            <v>7.5</v>
          </cell>
          <cell r="F4586">
            <v>7.65</v>
          </cell>
          <cell r="G4586">
            <v>7.86</v>
          </cell>
          <cell r="H4586">
            <v>8.4600000000000009</v>
          </cell>
          <cell r="I4586">
            <v>9.06</v>
          </cell>
        </row>
        <row r="4587">
          <cell r="A4587">
            <v>126130</v>
          </cell>
          <cell r="B4587">
            <v>0</v>
          </cell>
          <cell r="C4587">
            <v>7.5</v>
          </cell>
          <cell r="D4587">
            <v>0</v>
          </cell>
          <cell r="E4587">
            <v>7.5</v>
          </cell>
          <cell r="F4587">
            <v>7.65</v>
          </cell>
          <cell r="G4587">
            <v>7.86</v>
          </cell>
          <cell r="H4587">
            <v>8.4600000000000009</v>
          </cell>
          <cell r="I4587">
            <v>9.06</v>
          </cell>
        </row>
        <row r="4588">
          <cell r="A4588">
            <v>126140</v>
          </cell>
          <cell r="B4588">
            <v>0</v>
          </cell>
          <cell r="C4588">
            <v>7.5</v>
          </cell>
          <cell r="D4588">
            <v>0</v>
          </cell>
          <cell r="E4588">
            <v>7.5</v>
          </cell>
          <cell r="F4588">
            <v>7.65</v>
          </cell>
          <cell r="G4588">
            <v>7.86</v>
          </cell>
          <cell r="H4588">
            <v>8.4600000000000009</v>
          </cell>
          <cell r="I4588">
            <v>9.06</v>
          </cell>
        </row>
        <row r="4589">
          <cell r="A4589">
            <v>126150</v>
          </cell>
          <cell r="B4589">
            <v>0</v>
          </cell>
          <cell r="C4589">
            <v>7.5</v>
          </cell>
          <cell r="D4589">
            <v>0</v>
          </cell>
          <cell r="E4589">
            <v>7.5</v>
          </cell>
          <cell r="F4589">
            <v>7.65</v>
          </cell>
          <cell r="G4589">
            <v>7.86</v>
          </cell>
          <cell r="H4589">
            <v>8.4600000000000009</v>
          </cell>
          <cell r="I4589">
            <v>9.06</v>
          </cell>
        </row>
        <row r="4590">
          <cell r="A4590">
            <v>126160</v>
          </cell>
          <cell r="B4590">
            <v>0</v>
          </cell>
          <cell r="C4590">
            <v>7.5</v>
          </cell>
          <cell r="D4590">
            <v>0</v>
          </cell>
          <cell r="E4590">
            <v>7.5</v>
          </cell>
          <cell r="F4590">
            <v>7.65</v>
          </cell>
          <cell r="G4590">
            <v>7.86</v>
          </cell>
          <cell r="H4590">
            <v>8.4600000000000009</v>
          </cell>
          <cell r="I4590">
            <v>9.06</v>
          </cell>
        </row>
        <row r="4591">
          <cell r="A4591">
            <v>126170</v>
          </cell>
          <cell r="B4591">
            <v>0</v>
          </cell>
          <cell r="C4591">
            <v>7.5</v>
          </cell>
          <cell r="D4591">
            <v>0</v>
          </cell>
          <cell r="E4591">
            <v>7.5</v>
          </cell>
          <cell r="F4591">
            <v>7.65</v>
          </cell>
          <cell r="G4591">
            <v>7.86</v>
          </cell>
          <cell r="H4591">
            <v>8.4600000000000009</v>
          </cell>
          <cell r="I4591">
            <v>9.06</v>
          </cell>
        </row>
        <row r="4592">
          <cell r="A4592">
            <v>126180</v>
          </cell>
          <cell r="B4592">
            <v>0</v>
          </cell>
          <cell r="C4592">
            <v>7.5</v>
          </cell>
          <cell r="D4592">
            <v>0</v>
          </cell>
          <cell r="E4592">
            <v>7.5</v>
          </cell>
          <cell r="F4592">
            <v>7.65</v>
          </cell>
          <cell r="G4592">
            <v>7.86</v>
          </cell>
          <cell r="H4592">
            <v>8.4600000000000009</v>
          </cell>
          <cell r="I4592">
            <v>9.06</v>
          </cell>
        </row>
        <row r="4593">
          <cell r="A4593">
            <v>126190</v>
          </cell>
          <cell r="B4593">
            <v>0</v>
          </cell>
          <cell r="C4593">
            <v>7.5</v>
          </cell>
          <cell r="D4593">
            <v>0</v>
          </cell>
          <cell r="E4593">
            <v>7.5</v>
          </cell>
          <cell r="F4593">
            <v>7.65</v>
          </cell>
          <cell r="G4593">
            <v>7.86</v>
          </cell>
          <cell r="H4593">
            <v>8.4600000000000009</v>
          </cell>
          <cell r="I4593">
            <v>9.06</v>
          </cell>
        </row>
        <row r="4594">
          <cell r="A4594">
            <v>126200</v>
          </cell>
          <cell r="B4594">
            <v>0</v>
          </cell>
          <cell r="C4594">
            <v>7.5</v>
          </cell>
          <cell r="D4594">
            <v>0</v>
          </cell>
          <cell r="E4594">
            <v>7.5</v>
          </cell>
          <cell r="F4594">
            <v>7.65</v>
          </cell>
          <cell r="G4594">
            <v>7.86</v>
          </cell>
          <cell r="H4594">
            <v>8.4600000000000009</v>
          </cell>
          <cell r="I4594">
            <v>9.06</v>
          </cell>
        </row>
        <row r="4595">
          <cell r="A4595">
            <v>126210</v>
          </cell>
          <cell r="B4595">
            <v>0</v>
          </cell>
          <cell r="C4595">
            <v>7.5</v>
          </cell>
          <cell r="D4595">
            <v>0</v>
          </cell>
          <cell r="E4595">
            <v>7.5</v>
          </cell>
          <cell r="F4595">
            <v>7.65</v>
          </cell>
          <cell r="G4595">
            <v>7.86</v>
          </cell>
          <cell r="H4595">
            <v>8.4600000000000009</v>
          </cell>
          <cell r="I4595">
            <v>9.06</v>
          </cell>
        </row>
        <row r="4596">
          <cell r="A4596">
            <v>126220</v>
          </cell>
          <cell r="B4596">
            <v>0</v>
          </cell>
          <cell r="C4596">
            <v>7.5</v>
          </cell>
          <cell r="D4596">
            <v>0</v>
          </cell>
          <cell r="E4596">
            <v>7.5</v>
          </cell>
          <cell r="F4596">
            <v>7.65</v>
          </cell>
          <cell r="G4596">
            <v>7.86</v>
          </cell>
          <cell r="H4596">
            <v>8.4600000000000009</v>
          </cell>
          <cell r="I4596">
            <v>9.06</v>
          </cell>
        </row>
        <row r="4597">
          <cell r="A4597">
            <v>126230</v>
          </cell>
          <cell r="B4597">
            <v>0</v>
          </cell>
          <cell r="C4597">
            <v>7.5</v>
          </cell>
          <cell r="D4597">
            <v>0</v>
          </cell>
          <cell r="E4597">
            <v>7.5</v>
          </cell>
          <cell r="F4597">
            <v>7.65</v>
          </cell>
          <cell r="G4597">
            <v>7.86</v>
          </cell>
          <cell r="H4597">
            <v>8.4600000000000009</v>
          </cell>
          <cell r="I4597">
            <v>9.06</v>
          </cell>
        </row>
        <row r="4598">
          <cell r="A4598">
            <v>126240</v>
          </cell>
          <cell r="B4598">
            <v>0</v>
          </cell>
          <cell r="C4598">
            <v>7.5</v>
          </cell>
          <cell r="D4598">
            <v>0</v>
          </cell>
          <cell r="E4598">
            <v>7.5</v>
          </cell>
          <cell r="F4598">
            <v>7.65</v>
          </cell>
          <cell r="G4598">
            <v>7.86</v>
          </cell>
          <cell r="H4598">
            <v>8.4600000000000009</v>
          </cell>
          <cell r="I4598">
            <v>9.06</v>
          </cell>
        </row>
        <row r="4599">
          <cell r="A4599">
            <v>126250</v>
          </cell>
          <cell r="B4599">
            <v>0</v>
          </cell>
          <cell r="C4599">
            <v>7.5</v>
          </cell>
          <cell r="D4599">
            <v>0</v>
          </cell>
          <cell r="E4599">
            <v>7.5</v>
          </cell>
          <cell r="F4599">
            <v>7.65</v>
          </cell>
          <cell r="G4599">
            <v>7.86</v>
          </cell>
          <cell r="H4599">
            <v>8.4600000000000009</v>
          </cell>
          <cell r="I4599">
            <v>9.06</v>
          </cell>
        </row>
        <row r="4600">
          <cell r="A4600">
            <v>126260</v>
          </cell>
          <cell r="B4600">
            <v>0</v>
          </cell>
          <cell r="C4600">
            <v>7.5</v>
          </cell>
          <cell r="D4600">
            <v>0</v>
          </cell>
          <cell r="E4600">
            <v>7.5</v>
          </cell>
          <cell r="F4600">
            <v>7.65</v>
          </cell>
          <cell r="G4600">
            <v>7.86</v>
          </cell>
          <cell r="H4600">
            <v>8.4600000000000009</v>
          </cell>
          <cell r="I4600">
            <v>9.06</v>
          </cell>
        </row>
        <row r="4601">
          <cell r="A4601">
            <v>126270</v>
          </cell>
          <cell r="B4601">
            <v>0</v>
          </cell>
          <cell r="C4601">
            <v>7.5</v>
          </cell>
          <cell r="D4601">
            <v>0</v>
          </cell>
          <cell r="E4601">
            <v>7.5</v>
          </cell>
          <cell r="F4601">
            <v>7.65</v>
          </cell>
          <cell r="G4601">
            <v>7.86</v>
          </cell>
          <cell r="H4601">
            <v>8.4600000000000009</v>
          </cell>
          <cell r="I4601">
            <v>9.06</v>
          </cell>
        </row>
        <row r="4602">
          <cell r="A4602">
            <v>126280</v>
          </cell>
          <cell r="B4602">
            <v>0</v>
          </cell>
          <cell r="C4602">
            <v>7.5</v>
          </cell>
          <cell r="D4602">
            <v>0</v>
          </cell>
          <cell r="E4602">
            <v>7.5</v>
          </cell>
          <cell r="F4602">
            <v>7.65</v>
          </cell>
          <cell r="G4602">
            <v>7.86</v>
          </cell>
          <cell r="H4602">
            <v>8.4600000000000009</v>
          </cell>
          <cell r="I4602">
            <v>9.06</v>
          </cell>
        </row>
        <row r="4603">
          <cell r="A4603">
            <v>126290</v>
          </cell>
          <cell r="B4603">
            <v>0</v>
          </cell>
          <cell r="C4603">
            <v>7.5</v>
          </cell>
          <cell r="D4603">
            <v>0</v>
          </cell>
          <cell r="E4603">
            <v>7.5</v>
          </cell>
          <cell r="F4603">
            <v>7.65</v>
          </cell>
          <cell r="G4603">
            <v>7.86</v>
          </cell>
          <cell r="H4603">
            <v>8.4600000000000009</v>
          </cell>
          <cell r="I4603">
            <v>9.06</v>
          </cell>
        </row>
        <row r="4604">
          <cell r="A4604">
            <v>126300</v>
          </cell>
          <cell r="B4604">
            <v>0</v>
          </cell>
          <cell r="C4604">
            <v>7.5</v>
          </cell>
          <cell r="D4604">
            <v>0</v>
          </cell>
          <cell r="E4604">
            <v>7.5</v>
          </cell>
          <cell r="F4604">
            <v>7.65</v>
          </cell>
          <cell r="G4604">
            <v>7.86</v>
          </cell>
          <cell r="H4604">
            <v>8.4600000000000009</v>
          </cell>
          <cell r="I4604">
            <v>9.06</v>
          </cell>
        </row>
        <row r="4605">
          <cell r="A4605">
            <v>126310</v>
          </cell>
          <cell r="B4605">
            <v>0</v>
          </cell>
          <cell r="C4605">
            <v>7.5</v>
          </cell>
          <cell r="D4605">
            <v>0</v>
          </cell>
          <cell r="E4605">
            <v>7.5</v>
          </cell>
          <cell r="F4605">
            <v>7.65</v>
          </cell>
          <cell r="G4605">
            <v>7.86</v>
          </cell>
          <cell r="H4605">
            <v>8.4600000000000009</v>
          </cell>
          <cell r="I4605">
            <v>9.06</v>
          </cell>
        </row>
        <row r="4606">
          <cell r="A4606">
            <v>126320</v>
          </cell>
          <cell r="B4606">
            <v>0</v>
          </cell>
          <cell r="C4606">
            <v>7.5</v>
          </cell>
          <cell r="D4606">
            <v>0</v>
          </cell>
          <cell r="E4606">
            <v>7.5</v>
          </cell>
          <cell r="F4606">
            <v>7.65</v>
          </cell>
          <cell r="G4606">
            <v>7.86</v>
          </cell>
          <cell r="H4606">
            <v>8.4600000000000009</v>
          </cell>
          <cell r="I4606">
            <v>9.06</v>
          </cell>
        </row>
        <row r="4607">
          <cell r="A4607">
            <v>126330</v>
          </cell>
          <cell r="B4607">
            <v>0</v>
          </cell>
          <cell r="C4607">
            <v>7.5</v>
          </cell>
          <cell r="D4607">
            <v>0</v>
          </cell>
          <cell r="E4607">
            <v>7.5</v>
          </cell>
          <cell r="F4607">
            <v>7.65</v>
          </cell>
          <cell r="G4607">
            <v>7.86</v>
          </cell>
          <cell r="H4607">
            <v>8.4600000000000009</v>
          </cell>
          <cell r="I4607">
            <v>9.06</v>
          </cell>
        </row>
        <row r="4608">
          <cell r="A4608">
            <v>126340</v>
          </cell>
          <cell r="B4608">
            <v>0</v>
          </cell>
          <cell r="C4608">
            <v>7.5</v>
          </cell>
          <cell r="D4608">
            <v>0</v>
          </cell>
          <cell r="E4608">
            <v>7.5</v>
          </cell>
          <cell r="F4608">
            <v>7.65</v>
          </cell>
          <cell r="G4608">
            <v>7.86</v>
          </cell>
          <cell r="H4608">
            <v>8.4600000000000009</v>
          </cell>
          <cell r="I4608">
            <v>9.06</v>
          </cell>
        </row>
        <row r="4609">
          <cell r="A4609">
            <v>126350</v>
          </cell>
          <cell r="B4609">
            <v>0</v>
          </cell>
          <cell r="C4609">
            <v>7.5</v>
          </cell>
          <cell r="D4609">
            <v>0</v>
          </cell>
          <cell r="E4609">
            <v>7.5</v>
          </cell>
          <cell r="F4609">
            <v>7.65</v>
          </cell>
          <cell r="G4609">
            <v>7.86</v>
          </cell>
          <cell r="H4609">
            <v>8.4600000000000009</v>
          </cell>
          <cell r="I4609">
            <v>9.06</v>
          </cell>
        </row>
        <row r="4610">
          <cell r="A4610">
            <v>126360</v>
          </cell>
          <cell r="B4610">
            <v>0</v>
          </cell>
          <cell r="C4610">
            <v>7.5</v>
          </cell>
          <cell r="D4610">
            <v>0</v>
          </cell>
          <cell r="E4610">
            <v>7.5</v>
          </cell>
          <cell r="F4610">
            <v>7.65</v>
          </cell>
          <cell r="G4610">
            <v>7.86</v>
          </cell>
          <cell r="H4610">
            <v>8.4600000000000009</v>
          </cell>
          <cell r="I4610">
            <v>9.06</v>
          </cell>
        </row>
        <row r="4611">
          <cell r="A4611">
            <v>126370</v>
          </cell>
          <cell r="B4611">
            <v>0</v>
          </cell>
          <cell r="C4611">
            <v>7.5</v>
          </cell>
          <cell r="D4611">
            <v>0</v>
          </cell>
          <cell r="E4611">
            <v>7.5</v>
          </cell>
          <cell r="F4611">
            <v>7.65</v>
          </cell>
          <cell r="G4611">
            <v>7.86</v>
          </cell>
          <cell r="H4611">
            <v>8.4600000000000009</v>
          </cell>
          <cell r="I4611">
            <v>9.06</v>
          </cell>
        </row>
        <row r="4612">
          <cell r="A4612">
            <v>126380</v>
          </cell>
          <cell r="B4612">
            <v>0</v>
          </cell>
          <cell r="C4612">
            <v>7.5</v>
          </cell>
          <cell r="D4612">
            <v>0</v>
          </cell>
          <cell r="E4612">
            <v>7.5</v>
          </cell>
          <cell r="F4612">
            <v>7.65</v>
          </cell>
          <cell r="G4612">
            <v>7.86</v>
          </cell>
          <cell r="H4612">
            <v>8.4600000000000009</v>
          </cell>
          <cell r="I4612">
            <v>9.06</v>
          </cell>
        </row>
        <row r="4613">
          <cell r="A4613">
            <v>126390</v>
          </cell>
          <cell r="B4613">
            <v>0</v>
          </cell>
          <cell r="C4613">
            <v>7.5</v>
          </cell>
          <cell r="D4613">
            <v>0</v>
          </cell>
          <cell r="E4613">
            <v>7.5</v>
          </cell>
          <cell r="F4613">
            <v>7.65</v>
          </cell>
          <cell r="G4613">
            <v>7.86</v>
          </cell>
          <cell r="H4613">
            <v>8.4600000000000009</v>
          </cell>
          <cell r="I4613">
            <v>9.06</v>
          </cell>
        </row>
        <row r="4614">
          <cell r="A4614">
            <v>126400</v>
          </cell>
          <cell r="B4614">
            <v>0</v>
          </cell>
          <cell r="C4614">
            <v>7.5</v>
          </cell>
          <cell r="D4614">
            <v>0</v>
          </cell>
          <cell r="E4614">
            <v>7.5</v>
          </cell>
          <cell r="F4614">
            <v>7.65</v>
          </cell>
          <cell r="G4614">
            <v>7.86</v>
          </cell>
          <cell r="H4614">
            <v>8.4600000000000009</v>
          </cell>
          <cell r="I4614">
            <v>9.06</v>
          </cell>
        </row>
        <row r="4615">
          <cell r="A4615">
            <v>126410</v>
          </cell>
          <cell r="B4615">
            <v>0</v>
          </cell>
          <cell r="C4615">
            <v>7.5</v>
          </cell>
          <cell r="D4615">
            <v>0</v>
          </cell>
          <cell r="E4615">
            <v>7.5</v>
          </cell>
          <cell r="F4615">
            <v>7.65</v>
          </cell>
          <cell r="G4615">
            <v>7.86</v>
          </cell>
          <cell r="H4615">
            <v>8.4600000000000009</v>
          </cell>
          <cell r="I4615">
            <v>9.06</v>
          </cell>
        </row>
        <row r="4616">
          <cell r="A4616">
            <v>126420</v>
          </cell>
          <cell r="B4616">
            <v>0</v>
          </cell>
          <cell r="C4616">
            <v>7.5</v>
          </cell>
          <cell r="D4616">
            <v>0</v>
          </cell>
          <cell r="E4616">
            <v>7.5</v>
          </cell>
          <cell r="F4616">
            <v>7.65</v>
          </cell>
          <cell r="G4616">
            <v>7.86</v>
          </cell>
          <cell r="H4616">
            <v>8.4600000000000009</v>
          </cell>
          <cell r="I4616">
            <v>9.06</v>
          </cell>
        </row>
        <row r="4617">
          <cell r="A4617">
            <v>126430</v>
          </cell>
          <cell r="B4617">
            <v>0</v>
          </cell>
          <cell r="C4617">
            <v>7.5</v>
          </cell>
          <cell r="D4617">
            <v>0</v>
          </cell>
          <cell r="E4617">
            <v>7.5</v>
          </cell>
          <cell r="F4617">
            <v>7.65</v>
          </cell>
          <cell r="G4617">
            <v>7.86</v>
          </cell>
          <cell r="H4617">
            <v>8.4600000000000009</v>
          </cell>
          <cell r="I4617">
            <v>9.06</v>
          </cell>
        </row>
        <row r="4618">
          <cell r="A4618">
            <v>126440</v>
          </cell>
          <cell r="B4618">
            <v>0</v>
          </cell>
          <cell r="C4618">
            <v>7.5</v>
          </cell>
          <cell r="D4618">
            <v>0</v>
          </cell>
          <cell r="E4618">
            <v>7.5</v>
          </cell>
          <cell r="F4618">
            <v>7.65</v>
          </cell>
          <cell r="G4618">
            <v>7.86</v>
          </cell>
          <cell r="H4618">
            <v>8.4600000000000009</v>
          </cell>
          <cell r="I4618">
            <v>9.06</v>
          </cell>
        </row>
        <row r="4619">
          <cell r="A4619">
            <v>126450</v>
          </cell>
          <cell r="B4619">
            <v>0</v>
          </cell>
          <cell r="C4619">
            <v>7.5</v>
          </cell>
          <cell r="D4619">
            <v>0</v>
          </cell>
          <cell r="E4619">
            <v>7.5</v>
          </cell>
          <cell r="F4619">
            <v>7.65</v>
          </cell>
          <cell r="G4619">
            <v>7.86</v>
          </cell>
          <cell r="H4619">
            <v>8.4600000000000009</v>
          </cell>
          <cell r="I4619">
            <v>9.06</v>
          </cell>
        </row>
        <row r="4620">
          <cell r="A4620">
            <v>126460</v>
          </cell>
          <cell r="B4620">
            <v>0</v>
          </cell>
          <cell r="C4620">
            <v>7.5</v>
          </cell>
          <cell r="D4620">
            <v>0</v>
          </cell>
          <cell r="E4620">
            <v>7.5</v>
          </cell>
          <cell r="F4620">
            <v>7.65</v>
          </cell>
          <cell r="G4620">
            <v>7.86</v>
          </cell>
          <cell r="H4620">
            <v>8.4600000000000009</v>
          </cell>
          <cell r="I4620">
            <v>9.06</v>
          </cell>
        </row>
        <row r="4621">
          <cell r="A4621">
            <v>126470</v>
          </cell>
          <cell r="B4621">
            <v>0</v>
          </cell>
          <cell r="C4621">
            <v>7.5</v>
          </cell>
          <cell r="D4621">
            <v>0</v>
          </cell>
          <cell r="E4621">
            <v>7.5</v>
          </cell>
          <cell r="F4621">
            <v>7.65</v>
          </cell>
          <cell r="G4621">
            <v>7.86</v>
          </cell>
          <cell r="H4621">
            <v>8.4600000000000009</v>
          </cell>
          <cell r="I4621">
            <v>9.06</v>
          </cell>
        </row>
        <row r="4622">
          <cell r="A4622">
            <v>126480</v>
          </cell>
          <cell r="B4622">
            <v>0</v>
          </cell>
          <cell r="C4622">
            <v>7.5</v>
          </cell>
          <cell r="D4622">
            <v>0</v>
          </cell>
          <cell r="E4622">
            <v>7.5</v>
          </cell>
          <cell r="F4622">
            <v>7.65</v>
          </cell>
          <cell r="G4622">
            <v>7.86</v>
          </cell>
          <cell r="H4622">
            <v>8.4600000000000009</v>
          </cell>
          <cell r="I4622">
            <v>9.06</v>
          </cell>
        </row>
        <row r="4623">
          <cell r="A4623">
            <v>126490</v>
          </cell>
          <cell r="B4623">
            <v>0</v>
          </cell>
          <cell r="C4623">
            <v>7.5</v>
          </cell>
          <cell r="D4623">
            <v>0</v>
          </cell>
          <cell r="E4623">
            <v>7.5</v>
          </cell>
          <cell r="F4623">
            <v>7.65</v>
          </cell>
          <cell r="G4623">
            <v>7.86</v>
          </cell>
          <cell r="H4623">
            <v>8.4600000000000009</v>
          </cell>
          <cell r="I4623">
            <v>9.06</v>
          </cell>
        </row>
        <row r="4624">
          <cell r="A4624">
            <v>126500</v>
          </cell>
          <cell r="B4624">
            <v>0</v>
          </cell>
          <cell r="C4624">
            <v>7.5</v>
          </cell>
          <cell r="D4624">
            <v>0</v>
          </cell>
          <cell r="E4624">
            <v>7.5</v>
          </cell>
          <cell r="F4624">
            <v>7.65</v>
          </cell>
          <cell r="G4624">
            <v>7.86</v>
          </cell>
          <cell r="H4624">
            <v>8.4600000000000009</v>
          </cell>
          <cell r="I4624">
            <v>9.06</v>
          </cell>
        </row>
        <row r="4625">
          <cell r="A4625">
            <v>126510</v>
          </cell>
          <cell r="B4625">
            <v>0</v>
          </cell>
          <cell r="C4625">
            <v>7.5</v>
          </cell>
          <cell r="D4625">
            <v>0</v>
          </cell>
          <cell r="E4625">
            <v>7.5</v>
          </cell>
          <cell r="F4625">
            <v>7.65</v>
          </cell>
          <cell r="G4625">
            <v>7.86</v>
          </cell>
          <cell r="H4625">
            <v>8.4600000000000009</v>
          </cell>
          <cell r="I4625">
            <v>9.06</v>
          </cell>
        </row>
        <row r="4626">
          <cell r="A4626">
            <v>126520</v>
          </cell>
          <cell r="B4626">
            <v>0</v>
          </cell>
          <cell r="C4626">
            <v>7.5</v>
          </cell>
          <cell r="D4626">
            <v>0</v>
          </cell>
          <cell r="E4626">
            <v>7.5</v>
          </cell>
          <cell r="F4626">
            <v>7.65</v>
          </cell>
          <cell r="G4626">
            <v>7.86</v>
          </cell>
          <cell r="H4626">
            <v>8.4600000000000009</v>
          </cell>
          <cell r="I4626">
            <v>9.06</v>
          </cell>
        </row>
        <row r="4627">
          <cell r="A4627">
            <v>126530</v>
          </cell>
          <cell r="B4627">
            <v>0</v>
          </cell>
          <cell r="C4627">
            <v>7.5</v>
          </cell>
          <cell r="D4627">
            <v>0</v>
          </cell>
          <cell r="E4627">
            <v>7.5</v>
          </cell>
          <cell r="F4627">
            <v>7.65</v>
          </cell>
          <cell r="G4627">
            <v>7.86</v>
          </cell>
          <cell r="H4627">
            <v>8.4600000000000009</v>
          </cell>
          <cell r="I4627">
            <v>9.06</v>
          </cell>
        </row>
        <row r="4628">
          <cell r="A4628">
            <v>126540</v>
          </cell>
          <cell r="B4628">
            <v>0</v>
          </cell>
          <cell r="C4628">
            <v>7.5</v>
          </cell>
          <cell r="D4628">
            <v>0</v>
          </cell>
          <cell r="E4628">
            <v>7.5</v>
          </cell>
          <cell r="F4628">
            <v>7.65</v>
          </cell>
          <cell r="G4628">
            <v>7.86</v>
          </cell>
          <cell r="H4628">
            <v>8.4600000000000009</v>
          </cell>
          <cell r="I4628">
            <v>9.06</v>
          </cell>
        </row>
        <row r="4629">
          <cell r="A4629">
            <v>126550</v>
          </cell>
          <cell r="B4629">
            <v>0</v>
          </cell>
          <cell r="C4629">
            <v>7.5</v>
          </cell>
          <cell r="D4629">
            <v>0</v>
          </cell>
          <cell r="E4629">
            <v>7.5</v>
          </cell>
          <cell r="F4629">
            <v>7.65</v>
          </cell>
          <cell r="G4629">
            <v>7.86</v>
          </cell>
          <cell r="H4629">
            <v>8.4600000000000009</v>
          </cell>
          <cell r="I4629">
            <v>9.06</v>
          </cell>
        </row>
        <row r="4630">
          <cell r="A4630">
            <v>126560</v>
          </cell>
          <cell r="B4630">
            <v>0</v>
          </cell>
          <cell r="C4630">
            <v>7.5</v>
          </cell>
          <cell r="D4630">
            <v>0</v>
          </cell>
          <cell r="E4630">
            <v>7.5</v>
          </cell>
          <cell r="F4630">
            <v>7.65</v>
          </cell>
          <cell r="G4630">
            <v>7.86</v>
          </cell>
          <cell r="H4630">
            <v>8.4600000000000009</v>
          </cell>
          <cell r="I4630">
            <v>9.06</v>
          </cell>
        </row>
        <row r="4631">
          <cell r="A4631">
            <v>126570</v>
          </cell>
          <cell r="B4631">
            <v>0</v>
          </cell>
          <cell r="C4631">
            <v>7.5</v>
          </cell>
          <cell r="D4631">
            <v>0</v>
          </cell>
          <cell r="E4631">
            <v>7.5</v>
          </cell>
          <cell r="F4631">
            <v>7.65</v>
          </cell>
          <cell r="G4631">
            <v>7.86</v>
          </cell>
          <cell r="H4631">
            <v>8.4600000000000009</v>
          </cell>
          <cell r="I4631">
            <v>9.06</v>
          </cell>
        </row>
        <row r="4632">
          <cell r="A4632">
            <v>126580</v>
          </cell>
          <cell r="B4632">
            <v>0</v>
          </cell>
          <cell r="C4632">
            <v>7.5</v>
          </cell>
          <cell r="D4632">
            <v>0</v>
          </cell>
          <cell r="E4632">
            <v>7.5</v>
          </cell>
          <cell r="F4632">
            <v>7.65</v>
          </cell>
          <cell r="G4632">
            <v>7.86</v>
          </cell>
          <cell r="H4632">
            <v>8.4600000000000009</v>
          </cell>
          <cell r="I4632">
            <v>9.06</v>
          </cell>
        </row>
        <row r="4633">
          <cell r="A4633">
            <v>126590</v>
          </cell>
          <cell r="B4633">
            <v>0</v>
          </cell>
          <cell r="C4633">
            <v>7.5</v>
          </cell>
          <cell r="D4633">
            <v>0</v>
          </cell>
          <cell r="E4633">
            <v>7.5</v>
          </cell>
          <cell r="F4633">
            <v>7.65</v>
          </cell>
          <cell r="G4633">
            <v>7.86</v>
          </cell>
          <cell r="H4633">
            <v>8.4600000000000009</v>
          </cell>
          <cell r="I4633">
            <v>9.06</v>
          </cell>
        </row>
        <row r="4634">
          <cell r="A4634">
            <v>126600</v>
          </cell>
          <cell r="B4634">
            <v>0</v>
          </cell>
          <cell r="C4634">
            <v>7.5</v>
          </cell>
          <cell r="D4634">
            <v>0</v>
          </cell>
          <cell r="E4634">
            <v>7.5</v>
          </cell>
          <cell r="F4634">
            <v>7.65</v>
          </cell>
          <cell r="G4634">
            <v>7.86</v>
          </cell>
          <cell r="H4634">
            <v>8.4600000000000009</v>
          </cell>
          <cell r="I4634">
            <v>9.06</v>
          </cell>
        </row>
        <row r="4635">
          <cell r="A4635">
            <v>126610</v>
          </cell>
          <cell r="B4635">
            <v>0</v>
          </cell>
          <cell r="C4635">
            <v>7.5</v>
          </cell>
          <cell r="D4635">
            <v>0</v>
          </cell>
          <cell r="E4635">
            <v>7.5</v>
          </cell>
          <cell r="F4635">
            <v>7.65</v>
          </cell>
          <cell r="G4635">
            <v>7.86</v>
          </cell>
          <cell r="H4635">
            <v>8.4600000000000009</v>
          </cell>
          <cell r="I4635">
            <v>9.06</v>
          </cell>
        </row>
        <row r="4636">
          <cell r="A4636">
            <v>126620</v>
          </cell>
          <cell r="B4636">
            <v>0</v>
          </cell>
          <cell r="C4636">
            <v>7.5</v>
          </cell>
          <cell r="D4636">
            <v>0</v>
          </cell>
          <cell r="E4636">
            <v>7.5</v>
          </cell>
          <cell r="F4636">
            <v>7.65</v>
          </cell>
          <cell r="G4636">
            <v>7.86</v>
          </cell>
          <cell r="H4636">
            <v>8.4600000000000009</v>
          </cell>
          <cell r="I4636">
            <v>9.06</v>
          </cell>
        </row>
        <row r="4637">
          <cell r="A4637">
            <v>126630</v>
          </cell>
          <cell r="B4637">
            <v>0</v>
          </cell>
          <cell r="C4637">
            <v>7.5</v>
          </cell>
          <cell r="D4637">
            <v>0</v>
          </cell>
          <cell r="E4637">
            <v>7.5</v>
          </cell>
          <cell r="F4637">
            <v>7.65</v>
          </cell>
          <cell r="G4637">
            <v>7.86</v>
          </cell>
          <cell r="H4637">
            <v>8.4600000000000009</v>
          </cell>
          <cell r="I4637">
            <v>9.06</v>
          </cell>
        </row>
        <row r="4638">
          <cell r="A4638">
            <v>126640</v>
          </cell>
          <cell r="B4638">
            <v>0</v>
          </cell>
          <cell r="C4638">
            <v>7.5</v>
          </cell>
          <cell r="D4638">
            <v>0</v>
          </cell>
          <cell r="E4638">
            <v>7.5</v>
          </cell>
          <cell r="F4638">
            <v>7.65</v>
          </cell>
          <cell r="G4638">
            <v>7.86</v>
          </cell>
          <cell r="H4638">
            <v>8.4600000000000009</v>
          </cell>
          <cell r="I4638">
            <v>9.06</v>
          </cell>
        </row>
        <row r="4639">
          <cell r="A4639">
            <v>126650</v>
          </cell>
          <cell r="B4639">
            <v>0</v>
          </cell>
          <cell r="C4639">
            <v>7.5</v>
          </cell>
          <cell r="D4639">
            <v>0</v>
          </cell>
          <cell r="E4639">
            <v>7.5</v>
          </cell>
          <cell r="F4639">
            <v>7.65</v>
          </cell>
          <cell r="G4639">
            <v>7.86</v>
          </cell>
          <cell r="H4639">
            <v>8.4600000000000009</v>
          </cell>
          <cell r="I4639">
            <v>9.06</v>
          </cell>
        </row>
        <row r="4640">
          <cell r="A4640">
            <v>126660</v>
          </cell>
          <cell r="B4640">
            <v>0</v>
          </cell>
          <cell r="C4640">
            <v>7.5</v>
          </cell>
          <cell r="D4640">
            <v>0</v>
          </cell>
          <cell r="E4640">
            <v>7.5</v>
          </cell>
          <cell r="F4640">
            <v>7.65</v>
          </cell>
          <cell r="G4640">
            <v>7.86</v>
          </cell>
          <cell r="H4640">
            <v>8.4600000000000009</v>
          </cell>
          <cell r="I4640">
            <v>9.06</v>
          </cell>
        </row>
        <row r="4641">
          <cell r="A4641">
            <v>126670</v>
          </cell>
          <cell r="B4641">
            <v>0</v>
          </cell>
          <cell r="C4641">
            <v>7.5</v>
          </cell>
          <cell r="D4641">
            <v>0</v>
          </cell>
          <cell r="E4641">
            <v>7.5</v>
          </cell>
          <cell r="F4641">
            <v>7.65</v>
          </cell>
          <cell r="G4641">
            <v>7.86</v>
          </cell>
          <cell r="H4641">
            <v>8.4600000000000009</v>
          </cell>
          <cell r="I4641">
            <v>9.06</v>
          </cell>
        </row>
        <row r="4642">
          <cell r="A4642">
            <v>126680</v>
          </cell>
          <cell r="B4642">
            <v>0</v>
          </cell>
          <cell r="C4642">
            <v>7.5</v>
          </cell>
          <cell r="D4642">
            <v>0</v>
          </cell>
          <cell r="E4642">
            <v>7.5</v>
          </cell>
          <cell r="F4642">
            <v>7.65</v>
          </cell>
          <cell r="G4642">
            <v>7.86</v>
          </cell>
          <cell r="H4642">
            <v>8.4600000000000009</v>
          </cell>
          <cell r="I4642">
            <v>9.06</v>
          </cell>
        </row>
        <row r="4643">
          <cell r="A4643">
            <v>126690</v>
          </cell>
          <cell r="B4643">
            <v>0</v>
          </cell>
          <cell r="C4643">
            <v>7.5</v>
          </cell>
          <cell r="D4643">
            <v>0</v>
          </cell>
          <cell r="E4643">
            <v>7.5</v>
          </cell>
          <cell r="F4643">
            <v>7.65</v>
          </cell>
          <cell r="G4643">
            <v>7.86</v>
          </cell>
          <cell r="H4643">
            <v>8.4600000000000009</v>
          </cell>
          <cell r="I4643">
            <v>9.06</v>
          </cell>
        </row>
        <row r="4644">
          <cell r="A4644">
            <v>126700</v>
          </cell>
          <cell r="B4644">
            <v>0</v>
          </cell>
          <cell r="C4644">
            <v>7.5</v>
          </cell>
          <cell r="D4644">
            <v>0</v>
          </cell>
          <cell r="E4644">
            <v>7.5</v>
          </cell>
          <cell r="F4644">
            <v>7.65</v>
          </cell>
          <cell r="G4644">
            <v>7.86</v>
          </cell>
          <cell r="H4644">
            <v>8.4600000000000009</v>
          </cell>
          <cell r="I4644">
            <v>9.06</v>
          </cell>
        </row>
        <row r="4645">
          <cell r="A4645">
            <v>126710</v>
          </cell>
          <cell r="B4645">
            <v>0</v>
          </cell>
          <cell r="C4645">
            <v>7.5</v>
          </cell>
          <cell r="D4645">
            <v>0</v>
          </cell>
          <cell r="E4645">
            <v>7.5</v>
          </cell>
          <cell r="F4645">
            <v>7.65</v>
          </cell>
          <cell r="G4645">
            <v>7.86</v>
          </cell>
          <cell r="H4645">
            <v>8.4600000000000009</v>
          </cell>
          <cell r="I4645">
            <v>9.06</v>
          </cell>
        </row>
        <row r="4646">
          <cell r="A4646">
            <v>126720</v>
          </cell>
          <cell r="B4646">
            <v>0</v>
          </cell>
          <cell r="C4646">
            <v>7.5</v>
          </cell>
          <cell r="D4646">
            <v>0</v>
          </cell>
          <cell r="E4646">
            <v>7.5</v>
          </cell>
          <cell r="F4646">
            <v>7.65</v>
          </cell>
          <cell r="G4646">
            <v>7.86</v>
          </cell>
          <cell r="H4646">
            <v>8.4600000000000009</v>
          </cell>
          <cell r="I4646">
            <v>9.06</v>
          </cell>
        </row>
        <row r="4647">
          <cell r="A4647">
            <v>126730</v>
          </cell>
          <cell r="B4647">
            <v>0</v>
          </cell>
          <cell r="C4647">
            <v>7.5</v>
          </cell>
          <cell r="D4647">
            <v>0</v>
          </cell>
          <cell r="E4647">
            <v>7.5</v>
          </cell>
          <cell r="F4647">
            <v>7.65</v>
          </cell>
          <cell r="G4647">
            <v>7.86</v>
          </cell>
          <cell r="H4647">
            <v>8.4600000000000009</v>
          </cell>
          <cell r="I4647">
            <v>9.06</v>
          </cell>
        </row>
        <row r="4648">
          <cell r="A4648">
            <v>126740</v>
          </cell>
          <cell r="B4648">
            <v>0</v>
          </cell>
          <cell r="C4648">
            <v>7.5</v>
          </cell>
          <cell r="D4648">
            <v>0</v>
          </cell>
          <cell r="E4648">
            <v>7.5</v>
          </cell>
          <cell r="F4648">
            <v>7.65</v>
          </cell>
          <cell r="G4648">
            <v>7.86</v>
          </cell>
          <cell r="H4648">
            <v>8.4600000000000009</v>
          </cell>
          <cell r="I4648">
            <v>9.06</v>
          </cell>
        </row>
        <row r="4649">
          <cell r="A4649">
            <v>126750</v>
          </cell>
          <cell r="B4649">
            <v>0</v>
          </cell>
          <cell r="C4649">
            <v>7.5</v>
          </cell>
          <cell r="D4649">
            <v>0</v>
          </cell>
          <cell r="E4649">
            <v>7.5</v>
          </cell>
          <cell r="F4649">
            <v>7.65</v>
          </cell>
          <cell r="G4649">
            <v>7.86</v>
          </cell>
          <cell r="H4649">
            <v>8.4600000000000009</v>
          </cell>
          <cell r="I4649">
            <v>9.06</v>
          </cell>
        </row>
        <row r="4650">
          <cell r="A4650">
            <v>126759</v>
          </cell>
          <cell r="B4650">
            <v>0</v>
          </cell>
          <cell r="C4650">
            <v>7.5</v>
          </cell>
          <cell r="D4650">
            <v>0</v>
          </cell>
          <cell r="E4650">
            <v>7.5</v>
          </cell>
          <cell r="F4650">
            <v>7.65</v>
          </cell>
          <cell r="G4650">
            <v>7.86</v>
          </cell>
          <cell r="H4650">
            <v>8.4600000000000009</v>
          </cell>
          <cell r="I4650">
            <v>9.06</v>
          </cell>
        </row>
        <row r="4651">
          <cell r="A4651">
            <v>126760</v>
          </cell>
          <cell r="B4651">
            <v>0</v>
          </cell>
          <cell r="C4651">
            <v>7.5</v>
          </cell>
          <cell r="D4651">
            <v>0</v>
          </cell>
          <cell r="E4651">
            <v>7.5</v>
          </cell>
          <cell r="F4651">
            <v>7.65</v>
          </cell>
          <cell r="G4651">
            <v>7.86</v>
          </cell>
          <cell r="H4651">
            <v>8.4600000000000009</v>
          </cell>
          <cell r="I4651">
            <v>9.06</v>
          </cell>
        </row>
        <row r="4652">
          <cell r="A4652">
            <v>126770</v>
          </cell>
          <cell r="B4652">
            <v>0</v>
          </cell>
          <cell r="C4652">
            <v>7.5</v>
          </cell>
          <cell r="D4652">
            <v>0</v>
          </cell>
          <cell r="E4652">
            <v>7.5</v>
          </cell>
          <cell r="F4652">
            <v>7.65</v>
          </cell>
          <cell r="G4652">
            <v>7.86</v>
          </cell>
          <cell r="H4652">
            <v>8.4600000000000009</v>
          </cell>
          <cell r="I4652">
            <v>9.06</v>
          </cell>
        </row>
        <row r="4653">
          <cell r="A4653">
            <v>126777.4</v>
          </cell>
          <cell r="B4653" t="str">
            <v>BS</v>
          </cell>
          <cell r="C4653">
            <v>7.5</v>
          </cell>
          <cell r="D4653">
            <v>0</v>
          </cell>
          <cell r="E4653">
            <v>7.5</v>
          </cell>
          <cell r="F4653">
            <v>7.65</v>
          </cell>
          <cell r="G4653">
            <v>7.86</v>
          </cell>
          <cell r="H4653">
            <v>8.4600000000000009</v>
          </cell>
          <cell r="I4653">
            <v>9.06</v>
          </cell>
        </row>
        <row r="4654">
          <cell r="A4654">
            <v>126780</v>
          </cell>
          <cell r="B4654">
            <v>0</v>
          </cell>
          <cell r="C4654">
            <v>7.5</v>
          </cell>
          <cell r="D4654">
            <v>0</v>
          </cell>
          <cell r="E4654">
            <v>7.5</v>
          </cell>
          <cell r="F4654">
            <v>7.65</v>
          </cell>
          <cell r="G4654">
            <v>7.86</v>
          </cell>
          <cell r="H4654">
            <v>8.4600000000000009</v>
          </cell>
          <cell r="I4654">
            <v>9.06</v>
          </cell>
        </row>
        <row r="4655">
          <cell r="A4655">
            <v>126790</v>
          </cell>
          <cell r="B4655">
            <v>0</v>
          </cell>
          <cell r="C4655">
            <v>7.5</v>
          </cell>
          <cell r="D4655">
            <v>0</v>
          </cell>
          <cell r="E4655">
            <v>7.5</v>
          </cell>
          <cell r="F4655">
            <v>7.65</v>
          </cell>
          <cell r="G4655">
            <v>7.86</v>
          </cell>
          <cell r="H4655">
            <v>8.4600000000000009</v>
          </cell>
          <cell r="I4655">
            <v>9.06</v>
          </cell>
        </row>
        <row r="4656">
          <cell r="A4656">
            <v>126800</v>
          </cell>
          <cell r="B4656">
            <v>0</v>
          </cell>
          <cell r="C4656">
            <v>7.5</v>
          </cell>
          <cell r="D4656">
            <v>0</v>
          </cell>
          <cell r="E4656">
            <v>7.5</v>
          </cell>
          <cell r="F4656">
            <v>7.65</v>
          </cell>
          <cell r="G4656">
            <v>7.86</v>
          </cell>
          <cell r="H4656">
            <v>8.4600000000000009</v>
          </cell>
          <cell r="I4656">
            <v>9.06</v>
          </cell>
        </row>
        <row r="4657">
          <cell r="A4657">
            <v>126807.4</v>
          </cell>
          <cell r="B4657" t="str">
            <v>PX</v>
          </cell>
          <cell r="C4657">
            <v>7.5</v>
          </cell>
          <cell r="D4657">
            <v>0</v>
          </cell>
          <cell r="E4657">
            <v>7.5</v>
          </cell>
          <cell r="F4657">
            <v>7.65</v>
          </cell>
          <cell r="G4657">
            <v>7.86</v>
          </cell>
          <cell r="H4657">
            <v>8.4600000000000009</v>
          </cell>
          <cell r="I4657">
            <v>9.06</v>
          </cell>
        </row>
        <row r="4658">
          <cell r="A4658">
            <v>126810</v>
          </cell>
          <cell r="B4658">
            <v>0</v>
          </cell>
          <cell r="C4658">
            <v>7.5</v>
          </cell>
          <cell r="D4658">
            <v>0.05</v>
          </cell>
          <cell r="E4658">
            <v>7.55</v>
          </cell>
          <cell r="F4658">
            <v>7.7</v>
          </cell>
          <cell r="G4658">
            <v>7.91</v>
          </cell>
          <cell r="H4658">
            <v>8.51</v>
          </cell>
          <cell r="I4658">
            <v>9.11</v>
          </cell>
        </row>
        <row r="4659">
          <cell r="A4659">
            <v>126820</v>
          </cell>
          <cell r="B4659">
            <v>0</v>
          </cell>
          <cell r="C4659">
            <v>7.5</v>
          </cell>
          <cell r="D4659">
            <v>0.25</v>
          </cell>
          <cell r="E4659">
            <v>7.75</v>
          </cell>
          <cell r="F4659">
            <v>7.9</v>
          </cell>
          <cell r="G4659">
            <v>8.1100000000000012</v>
          </cell>
          <cell r="H4659">
            <v>8.7100000000000009</v>
          </cell>
          <cell r="I4659">
            <v>9.31</v>
          </cell>
        </row>
        <row r="4660">
          <cell r="A4660">
            <v>126822.39999999999</v>
          </cell>
          <cell r="B4660" t="str">
            <v>PC</v>
          </cell>
          <cell r="C4660">
            <v>7.5</v>
          </cell>
          <cell r="D4660">
            <v>0.3</v>
          </cell>
          <cell r="E4660">
            <v>7.8</v>
          </cell>
          <cell r="F4660">
            <v>7.95</v>
          </cell>
          <cell r="G4660">
            <v>8.16</v>
          </cell>
          <cell r="H4660">
            <v>8.76</v>
          </cell>
          <cell r="I4660">
            <v>9.36</v>
          </cell>
        </row>
        <row r="4661">
          <cell r="A4661">
            <v>126830</v>
          </cell>
          <cell r="B4661">
            <v>0</v>
          </cell>
          <cell r="C4661">
            <v>7.5</v>
          </cell>
          <cell r="D4661">
            <v>0.45</v>
          </cell>
          <cell r="E4661">
            <v>7.95</v>
          </cell>
          <cell r="F4661">
            <v>8.1</v>
          </cell>
          <cell r="G4661">
            <v>8.31</v>
          </cell>
          <cell r="H4661">
            <v>8.91</v>
          </cell>
          <cell r="I4661">
            <v>9.51</v>
          </cell>
        </row>
        <row r="4662">
          <cell r="A4662">
            <v>126837.4</v>
          </cell>
          <cell r="B4662" t="str">
            <v>PY - MSE</v>
          </cell>
          <cell r="C4662">
            <v>7.5</v>
          </cell>
          <cell r="D4662">
            <v>0.6</v>
          </cell>
          <cell r="E4662">
            <v>8.1</v>
          </cell>
          <cell r="F4662">
            <v>8.25</v>
          </cell>
          <cell r="G4662">
            <v>8.4600000000000009</v>
          </cell>
          <cell r="H4662">
            <v>9.06</v>
          </cell>
          <cell r="I4662">
            <v>9.66</v>
          </cell>
        </row>
        <row r="4663">
          <cell r="A4663">
            <v>126840</v>
          </cell>
          <cell r="B4663">
            <v>0</v>
          </cell>
          <cell r="C4663">
            <v>7.5</v>
          </cell>
          <cell r="D4663">
            <v>0.6</v>
          </cell>
          <cell r="E4663">
            <v>8.1</v>
          </cell>
          <cell r="F4663">
            <v>8.25</v>
          </cell>
          <cell r="G4663">
            <v>8.4600000000000009</v>
          </cell>
          <cell r="H4663">
            <v>9.06</v>
          </cell>
          <cell r="I4663">
            <v>9.66</v>
          </cell>
        </row>
        <row r="4664">
          <cell r="A4664">
            <v>126850</v>
          </cell>
          <cell r="B4664">
            <v>0</v>
          </cell>
          <cell r="C4664">
            <v>7.5</v>
          </cell>
          <cell r="D4664">
            <v>0.6</v>
          </cell>
          <cell r="E4664">
            <v>8.1</v>
          </cell>
          <cell r="F4664">
            <v>8.25</v>
          </cell>
          <cell r="G4664">
            <v>8.4600000000000009</v>
          </cell>
          <cell r="H4664">
            <v>9.06</v>
          </cell>
          <cell r="I4664">
            <v>9.66</v>
          </cell>
        </row>
        <row r="4665">
          <cell r="A4665">
            <v>126860</v>
          </cell>
          <cell r="B4665">
            <v>0</v>
          </cell>
          <cell r="C4665">
            <v>7.5</v>
          </cell>
          <cell r="D4665">
            <v>0.6</v>
          </cell>
          <cell r="E4665">
            <v>8.1</v>
          </cell>
          <cell r="F4665">
            <v>8.25</v>
          </cell>
          <cell r="G4665">
            <v>8.4600000000000009</v>
          </cell>
          <cell r="H4665">
            <v>9.06</v>
          </cell>
          <cell r="I4665">
            <v>9.66</v>
          </cell>
        </row>
        <row r="4666">
          <cell r="A4666">
            <v>126870</v>
          </cell>
          <cell r="B4666">
            <v>0</v>
          </cell>
          <cell r="C4666">
            <v>7.5</v>
          </cell>
          <cell r="D4666">
            <v>0.6</v>
          </cell>
          <cell r="E4666">
            <v>8.1</v>
          </cell>
          <cell r="F4666">
            <v>8.25</v>
          </cell>
          <cell r="G4666">
            <v>8.4600000000000009</v>
          </cell>
          <cell r="H4666">
            <v>9.06</v>
          </cell>
          <cell r="I4666">
            <v>9.66</v>
          </cell>
        </row>
        <row r="4667">
          <cell r="A4667">
            <v>126880</v>
          </cell>
          <cell r="B4667">
            <v>0</v>
          </cell>
          <cell r="C4667">
            <v>7.5</v>
          </cell>
          <cell r="D4667">
            <v>0.6</v>
          </cell>
          <cell r="E4667">
            <v>8.1</v>
          </cell>
          <cell r="F4667">
            <v>8.25</v>
          </cell>
          <cell r="G4667">
            <v>8.4600000000000009</v>
          </cell>
          <cell r="H4667">
            <v>9.06</v>
          </cell>
          <cell r="I4667">
            <v>9.66</v>
          </cell>
        </row>
        <row r="4668">
          <cell r="A4668">
            <v>126890</v>
          </cell>
          <cell r="B4668">
            <v>0</v>
          </cell>
          <cell r="C4668">
            <v>7.5</v>
          </cell>
          <cell r="D4668">
            <v>0.6</v>
          </cell>
          <cell r="E4668">
            <v>8.1</v>
          </cell>
          <cell r="F4668">
            <v>8.25</v>
          </cell>
          <cell r="G4668">
            <v>8.4600000000000009</v>
          </cell>
          <cell r="H4668">
            <v>9.06</v>
          </cell>
          <cell r="I4668">
            <v>9.66</v>
          </cell>
        </row>
        <row r="4669">
          <cell r="A4669">
            <v>126900</v>
          </cell>
          <cell r="B4669">
            <v>0</v>
          </cell>
          <cell r="C4669">
            <v>7.5</v>
          </cell>
          <cell r="D4669">
            <v>0.6</v>
          </cell>
          <cell r="E4669">
            <v>8.1</v>
          </cell>
          <cell r="F4669">
            <v>8.25</v>
          </cell>
          <cell r="G4669">
            <v>8.4600000000000009</v>
          </cell>
          <cell r="H4669">
            <v>9.06</v>
          </cell>
          <cell r="I4669">
            <v>9.66</v>
          </cell>
        </row>
        <row r="4670">
          <cell r="A4670">
            <v>126910</v>
          </cell>
          <cell r="B4670">
            <v>0</v>
          </cell>
          <cell r="C4670">
            <v>7.5</v>
          </cell>
          <cell r="D4670">
            <v>0.6</v>
          </cell>
          <cell r="E4670">
            <v>8.1</v>
          </cell>
          <cell r="F4670">
            <v>8.25</v>
          </cell>
          <cell r="G4670">
            <v>8.4600000000000009</v>
          </cell>
          <cell r="H4670">
            <v>9.06</v>
          </cell>
          <cell r="I4670">
            <v>9.66</v>
          </cell>
        </row>
        <row r="4671">
          <cell r="A4671">
            <v>126920</v>
          </cell>
          <cell r="B4671">
            <v>0</v>
          </cell>
          <cell r="C4671">
            <v>7.5</v>
          </cell>
          <cell r="D4671">
            <v>0.6</v>
          </cell>
          <cell r="E4671">
            <v>8.1</v>
          </cell>
          <cell r="F4671">
            <v>8.25</v>
          </cell>
          <cell r="G4671">
            <v>8.4600000000000009</v>
          </cell>
          <cell r="H4671">
            <v>9.06</v>
          </cell>
          <cell r="I4671">
            <v>9.66</v>
          </cell>
        </row>
        <row r="4672">
          <cell r="A4672">
            <v>126930</v>
          </cell>
          <cell r="B4672">
            <v>0</v>
          </cell>
          <cell r="C4672">
            <v>7.5</v>
          </cell>
          <cell r="D4672">
            <v>0.6</v>
          </cell>
          <cell r="E4672">
            <v>8.1</v>
          </cell>
          <cell r="F4672">
            <v>8.25</v>
          </cell>
          <cell r="G4672">
            <v>8.4600000000000009</v>
          </cell>
          <cell r="H4672">
            <v>9.06</v>
          </cell>
          <cell r="I4672">
            <v>9.66</v>
          </cell>
        </row>
        <row r="4673">
          <cell r="A4673">
            <v>126940</v>
          </cell>
          <cell r="B4673">
            <v>0</v>
          </cell>
          <cell r="C4673">
            <v>7.5</v>
          </cell>
          <cell r="D4673">
            <v>0.6</v>
          </cell>
          <cell r="E4673">
            <v>8.1</v>
          </cell>
          <cell r="F4673">
            <v>8.25</v>
          </cell>
          <cell r="G4673">
            <v>8.4600000000000009</v>
          </cell>
          <cell r="H4673">
            <v>9.06</v>
          </cell>
          <cell r="I4673">
            <v>9.66</v>
          </cell>
        </row>
        <row r="4674">
          <cell r="A4674">
            <v>126950</v>
          </cell>
          <cell r="B4674">
            <v>0</v>
          </cell>
          <cell r="C4674">
            <v>7.5</v>
          </cell>
          <cell r="D4674">
            <v>0.6</v>
          </cell>
          <cell r="E4674">
            <v>8.1</v>
          </cell>
          <cell r="F4674">
            <v>8.25</v>
          </cell>
          <cell r="G4674">
            <v>8.4600000000000009</v>
          </cell>
          <cell r="H4674">
            <v>9.06</v>
          </cell>
          <cell r="I4674">
            <v>9.66</v>
          </cell>
        </row>
        <row r="4675">
          <cell r="A4675">
            <v>126960</v>
          </cell>
          <cell r="B4675">
            <v>0</v>
          </cell>
          <cell r="C4675">
            <v>7.5</v>
          </cell>
          <cell r="D4675">
            <v>0.6</v>
          </cell>
          <cell r="E4675">
            <v>8.1</v>
          </cell>
          <cell r="F4675">
            <v>8.25</v>
          </cell>
          <cell r="G4675">
            <v>8.4600000000000009</v>
          </cell>
          <cell r="H4675">
            <v>9.06</v>
          </cell>
          <cell r="I4675">
            <v>9.66</v>
          </cell>
        </row>
        <row r="4676">
          <cell r="A4676">
            <v>126970</v>
          </cell>
          <cell r="B4676">
            <v>0</v>
          </cell>
          <cell r="C4676">
            <v>7.5</v>
          </cell>
          <cell r="D4676">
            <v>0.6</v>
          </cell>
          <cell r="E4676">
            <v>8.1</v>
          </cell>
          <cell r="F4676">
            <v>8.25</v>
          </cell>
          <cell r="G4676">
            <v>8.4600000000000009</v>
          </cell>
          <cell r="H4676">
            <v>9.06</v>
          </cell>
          <cell r="I4676">
            <v>9.66</v>
          </cell>
        </row>
        <row r="4677">
          <cell r="A4677">
            <v>126980</v>
          </cell>
          <cell r="B4677">
            <v>0</v>
          </cell>
          <cell r="C4677">
            <v>7.5</v>
          </cell>
          <cell r="D4677">
            <v>0.6</v>
          </cell>
          <cell r="E4677">
            <v>8.1</v>
          </cell>
          <cell r="F4677">
            <v>8.25</v>
          </cell>
          <cell r="G4677">
            <v>8.4600000000000009</v>
          </cell>
          <cell r="H4677">
            <v>9.06</v>
          </cell>
          <cell r="I4677">
            <v>9.66</v>
          </cell>
        </row>
        <row r="4678">
          <cell r="A4678">
            <v>126990</v>
          </cell>
          <cell r="B4678">
            <v>0</v>
          </cell>
          <cell r="C4678">
            <v>7.5</v>
          </cell>
          <cell r="D4678">
            <v>0.6</v>
          </cell>
          <cell r="E4678">
            <v>8.1</v>
          </cell>
          <cell r="F4678">
            <v>8.25</v>
          </cell>
          <cell r="G4678">
            <v>8.4600000000000009</v>
          </cell>
          <cell r="H4678">
            <v>9.06</v>
          </cell>
          <cell r="I4678">
            <v>9.66</v>
          </cell>
        </row>
        <row r="4679">
          <cell r="A4679">
            <v>127000</v>
          </cell>
          <cell r="B4679">
            <v>0</v>
          </cell>
          <cell r="C4679">
            <v>7.5</v>
          </cell>
          <cell r="D4679">
            <v>0.6</v>
          </cell>
          <cell r="E4679">
            <v>8.1</v>
          </cell>
          <cell r="F4679">
            <v>8.25</v>
          </cell>
          <cell r="G4679">
            <v>8.4600000000000009</v>
          </cell>
          <cell r="H4679">
            <v>9.06</v>
          </cell>
          <cell r="I4679">
            <v>9.66</v>
          </cell>
        </row>
        <row r="4698">
          <cell r="A4698">
            <v>127000</v>
          </cell>
          <cell r="B4698">
            <v>0</v>
          </cell>
          <cell r="C4698">
            <v>7.5</v>
          </cell>
          <cell r="D4698">
            <v>0.6</v>
          </cell>
          <cell r="E4698">
            <v>8.1</v>
          </cell>
          <cell r="F4698">
            <v>8.25</v>
          </cell>
          <cell r="G4698">
            <v>8.4600000000000009</v>
          </cell>
          <cell r="H4698">
            <v>9.06</v>
          </cell>
          <cell r="I4698">
            <v>9.66</v>
          </cell>
        </row>
        <row r="4699">
          <cell r="A4699">
            <v>127010</v>
          </cell>
          <cell r="B4699">
            <v>0</v>
          </cell>
          <cell r="C4699">
            <v>7.5</v>
          </cell>
          <cell r="D4699">
            <v>0.6</v>
          </cell>
          <cell r="E4699">
            <v>8.1</v>
          </cell>
          <cell r="F4699">
            <v>8.25</v>
          </cell>
          <cell r="G4699">
            <v>8.4600000000000009</v>
          </cell>
          <cell r="H4699">
            <v>9.06</v>
          </cell>
          <cell r="I4699">
            <v>9.66</v>
          </cell>
        </row>
        <row r="4700">
          <cell r="A4700">
            <v>127020</v>
          </cell>
          <cell r="B4700">
            <v>0</v>
          </cell>
          <cell r="C4700">
            <v>7.5</v>
          </cell>
          <cell r="D4700">
            <v>0.6</v>
          </cell>
          <cell r="E4700">
            <v>8.1</v>
          </cell>
          <cell r="F4700">
            <v>8.25</v>
          </cell>
          <cell r="G4700">
            <v>8.4600000000000009</v>
          </cell>
          <cell r="H4700">
            <v>9.06</v>
          </cell>
          <cell r="I4700">
            <v>9.66</v>
          </cell>
        </row>
        <row r="4701">
          <cell r="A4701">
            <v>127030</v>
          </cell>
          <cell r="B4701">
            <v>0</v>
          </cell>
          <cell r="C4701">
            <v>7.5</v>
          </cell>
          <cell r="D4701">
            <v>0.6</v>
          </cell>
          <cell r="E4701">
            <v>8.1</v>
          </cell>
          <cell r="F4701">
            <v>8.25</v>
          </cell>
          <cell r="G4701">
            <v>8.4600000000000009</v>
          </cell>
          <cell r="H4701">
            <v>9.06</v>
          </cell>
          <cell r="I4701">
            <v>9.66</v>
          </cell>
        </row>
        <row r="4702">
          <cell r="A4702">
            <v>127040</v>
          </cell>
          <cell r="B4702">
            <v>0</v>
          </cell>
          <cell r="C4702">
            <v>7.5</v>
          </cell>
          <cell r="D4702">
            <v>0.6</v>
          </cell>
          <cell r="E4702">
            <v>8.1</v>
          </cell>
          <cell r="F4702">
            <v>8.25</v>
          </cell>
          <cell r="G4702">
            <v>8.4600000000000009</v>
          </cell>
          <cell r="H4702">
            <v>9.06</v>
          </cell>
          <cell r="I4702">
            <v>9.66</v>
          </cell>
        </row>
        <row r="4703">
          <cell r="A4703">
            <v>127050</v>
          </cell>
          <cell r="B4703">
            <v>0</v>
          </cell>
          <cell r="C4703">
            <v>7.5</v>
          </cell>
          <cell r="D4703">
            <v>0.6</v>
          </cell>
          <cell r="E4703">
            <v>8.1</v>
          </cell>
          <cell r="F4703">
            <v>8.25</v>
          </cell>
          <cell r="G4703">
            <v>8.4600000000000009</v>
          </cell>
          <cell r="H4703">
            <v>9.06</v>
          </cell>
          <cell r="I4703">
            <v>9.66</v>
          </cell>
        </row>
        <row r="4704">
          <cell r="A4704">
            <v>127060</v>
          </cell>
          <cell r="B4704">
            <v>0</v>
          </cell>
          <cell r="C4704">
            <v>7.5</v>
          </cell>
          <cell r="D4704">
            <v>0.6</v>
          </cell>
          <cell r="E4704">
            <v>8.1</v>
          </cell>
          <cell r="F4704">
            <v>8.25</v>
          </cell>
          <cell r="G4704">
            <v>8.4600000000000009</v>
          </cell>
          <cell r="H4704">
            <v>9.06</v>
          </cell>
          <cell r="I4704">
            <v>9.66</v>
          </cell>
        </row>
        <row r="4705">
          <cell r="A4705">
            <v>127070</v>
          </cell>
          <cell r="B4705">
            <v>0</v>
          </cell>
          <cell r="C4705">
            <v>7.5</v>
          </cell>
          <cell r="D4705">
            <v>0.6</v>
          </cell>
          <cell r="E4705">
            <v>8.1</v>
          </cell>
          <cell r="F4705">
            <v>8.25</v>
          </cell>
          <cell r="G4705">
            <v>8.4600000000000009</v>
          </cell>
          <cell r="H4705">
            <v>9.06</v>
          </cell>
          <cell r="I4705">
            <v>9.66</v>
          </cell>
        </row>
        <row r="4706">
          <cell r="A4706">
            <v>127080</v>
          </cell>
          <cell r="B4706">
            <v>0</v>
          </cell>
          <cell r="C4706">
            <v>7.5</v>
          </cell>
          <cell r="D4706">
            <v>0.6</v>
          </cell>
          <cell r="E4706">
            <v>8.1</v>
          </cell>
          <cell r="F4706">
            <v>8.25</v>
          </cell>
          <cell r="G4706">
            <v>8.4600000000000009</v>
          </cell>
          <cell r="H4706">
            <v>9.06</v>
          </cell>
          <cell r="I4706">
            <v>9.66</v>
          </cell>
        </row>
        <row r="4707">
          <cell r="A4707">
            <v>127090</v>
          </cell>
          <cell r="B4707">
            <v>0</v>
          </cell>
          <cell r="C4707">
            <v>7.5</v>
          </cell>
          <cell r="D4707">
            <v>0.6</v>
          </cell>
          <cell r="E4707">
            <v>8.1</v>
          </cell>
          <cell r="F4707">
            <v>8.25</v>
          </cell>
          <cell r="G4707">
            <v>8.4600000000000009</v>
          </cell>
          <cell r="H4707">
            <v>9.06</v>
          </cell>
          <cell r="I4707">
            <v>9.66</v>
          </cell>
        </row>
        <row r="4708">
          <cell r="A4708">
            <v>127100</v>
          </cell>
          <cell r="B4708">
            <v>0</v>
          </cell>
          <cell r="C4708">
            <v>7.5</v>
          </cell>
          <cell r="D4708">
            <v>0.6</v>
          </cell>
          <cell r="E4708">
            <v>8.1</v>
          </cell>
          <cell r="F4708">
            <v>8.25</v>
          </cell>
          <cell r="G4708">
            <v>8.4600000000000009</v>
          </cell>
          <cell r="H4708">
            <v>9.06</v>
          </cell>
          <cell r="I4708">
            <v>9.66</v>
          </cell>
        </row>
        <row r="4709">
          <cell r="A4709">
            <v>127110</v>
          </cell>
          <cell r="B4709">
            <v>0</v>
          </cell>
          <cell r="C4709">
            <v>7.5</v>
          </cell>
          <cell r="D4709">
            <v>0.6</v>
          </cell>
          <cell r="E4709">
            <v>8.1</v>
          </cell>
          <cell r="F4709">
            <v>8.25</v>
          </cell>
          <cell r="G4709">
            <v>8.4600000000000009</v>
          </cell>
          <cell r="H4709">
            <v>9.06</v>
          </cell>
          <cell r="I4709">
            <v>9.66</v>
          </cell>
        </row>
        <row r="4710">
          <cell r="A4710">
            <v>127120</v>
          </cell>
          <cell r="B4710">
            <v>0</v>
          </cell>
          <cell r="C4710">
            <v>7.5</v>
          </cell>
          <cell r="D4710">
            <v>0.6</v>
          </cell>
          <cell r="E4710">
            <v>8.1</v>
          </cell>
          <cell r="F4710">
            <v>8.25</v>
          </cell>
          <cell r="G4710">
            <v>8.4600000000000009</v>
          </cell>
          <cell r="H4710">
            <v>9.06</v>
          </cell>
          <cell r="I4710">
            <v>9.66</v>
          </cell>
        </row>
        <row r="4711">
          <cell r="A4711">
            <v>127130</v>
          </cell>
          <cell r="B4711">
            <v>0</v>
          </cell>
          <cell r="C4711">
            <v>7.5</v>
          </cell>
          <cell r="D4711">
            <v>0.6</v>
          </cell>
          <cell r="E4711">
            <v>8.1</v>
          </cell>
          <cell r="F4711">
            <v>8.25</v>
          </cell>
          <cell r="G4711">
            <v>8.4600000000000009</v>
          </cell>
          <cell r="H4711">
            <v>9.06</v>
          </cell>
          <cell r="I4711">
            <v>9.66</v>
          </cell>
        </row>
        <row r="4712">
          <cell r="A4712">
            <v>127140</v>
          </cell>
          <cell r="B4712">
            <v>0</v>
          </cell>
          <cell r="C4712">
            <v>7.5</v>
          </cell>
          <cell r="D4712">
            <v>0.6</v>
          </cell>
          <cell r="E4712">
            <v>8.1</v>
          </cell>
          <cell r="F4712">
            <v>8.25</v>
          </cell>
          <cell r="G4712">
            <v>8.4600000000000009</v>
          </cell>
          <cell r="H4712">
            <v>9.06</v>
          </cell>
          <cell r="I4712">
            <v>9.66</v>
          </cell>
        </row>
        <row r="4713">
          <cell r="A4713">
            <v>127150</v>
          </cell>
          <cell r="B4713">
            <v>0</v>
          </cell>
          <cell r="C4713">
            <v>7.5</v>
          </cell>
          <cell r="D4713">
            <v>0.6</v>
          </cell>
          <cell r="E4713">
            <v>8.1</v>
          </cell>
          <cell r="F4713">
            <v>8.25</v>
          </cell>
          <cell r="G4713">
            <v>8.4600000000000009</v>
          </cell>
          <cell r="H4713">
            <v>9.06</v>
          </cell>
          <cell r="I4713">
            <v>9.66</v>
          </cell>
        </row>
        <row r="4714">
          <cell r="A4714">
            <v>127160</v>
          </cell>
          <cell r="B4714">
            <v>0</v>
          </cell>
          <cell r="C4714">
            <v>7.5</v>
          </cell>
          <cell r="D4714">
            <v>0.6</v>
          </cell>
          <cell r="E4714">
            <v>8.1</v>
          </cell>
          <cell r="F4714">
            <v>8.25</v>
          </cell>
          <cell r="G4714">
            <v>8.4600000000000009</v>
          </cell>
          <cell r="H4714">
            <v>9.06</v>
          </cell>
          <cell r="I4714">
            <v>9.66</v>
          </cell>
        </row>
        <row r="4715">
          <cell r="A4715">
            <v>127170</v>
          </cell>
          <cell r="B4715">
            <v>0</v>
          </cell>
          <cell r="C4715">
            <v>7.5</v>
          </cell>
          <cell r="D4715">
            <v>0.6</v>
          </cell>
          <cell r="E4715">
            <v>8.1</v>
          </cell>
          <cell r="F4715">
            <v>8.25</v>
          </cell>
          <cell r="G4715">
            <v>8.4600000000000009</v>
          </cell>
          <cell r="H4715">
            <v>9.06</v>
          </cell>
          <cell r="I4715">
            <v>9.66</v>
          </cell>
        </row>
        <row r="4716">
          <cell r="A4716">
            <v>127180</v>
          </cell>
          <cell r="B4716">
            <v>0</v>
          </cell>
          <cell r="C4716">
            <v>7.5</v>
          </cell>
          <cell r="D4716">
            <v>0.6</v>
          </cell>
          <cell r="E4716">
            <v>8.1</v>
          </cell>
          <cell r="F4716">
            <v>8.25</v>
          </cell>
          <cell r="G4716">
            <v>8.4600000000000009</v>
          </cell>
          <cell r="H4716">
            <v>9.06</v>
          </cell>
          <cell r="I4716">
            <v>9.66</v>
          </cell>
        </row>
        <row r="4717">
          <cell r="A4717">
            <v>127190</v>
          </cell>
          <cell r="B4717">
            <v>0</v>
          </cell>
          <cell r="C4717">
            <v>7.5</v>
          </cell>
          <cell r="D4717">
            <v>0.6</v>
          </cell>
          <cell r="E4717">
            <v>8.1</v>
          </cell>
          <cell r="F4717">
            <v>8.25</v>
          </cell>
          <cell r="G4717">
            <v>8.4600000000000009</v>
          </cell>
          <cell r="H4717">
            <v>9.06</v>
          </cell>
          <cell r="I4717">
            <v>9.66</v>
          </cell>
        </row>
        <row r="4718">
          <cell r="A4718">
            <v>127200</v>
          </cell>
          <cell r="B4718">
            <v>0</v>
          </cell>
          <cell r="C4718">
            <v>7.5</v>
          </cell>
          <cell r="D4718">
            <v>0.6</v>
          </cell>
          <cell r="E4718">
            <v>8.1</v>
          </cell>
          <cell r="F4718">
            <v>8.25</v>
          </cell>
          <cell r="G4718">
            <v>8.4600000000000009</v>
          </cell>
          <cell r="H4718">
            <v>9.06</v>
          </cell>
          <cell r="I4718">
            <v>9.66</v>
          </cell>
        </row>
        <row r="4719">
          <cell r="A4719">
            <v>127210</v>
          </cell>
          <cell r="B4719">
            <v>0</v>
          </cell>
          <cell r="C4719">
            <v>7.5</v>
          </cell>
          <cell r="D4719">
            <v>0.6</v>
          </cell>
          <cell r="E4719">
            <v>8.1</v>
          </cell>
          <cell r="F4719">
            <v>8.25</v>
          </cell>
          <cell r="G4719">
            <v>8.4600000000000009</v>
          </cell>
          <cell r="H4719">
            <v>9.06</v>
          </cell>
          <cell r="I4719">
            <v>9.66</v>
          </cell>
        </row>
        <row r="4720">
          <cell r="A4720">
            <v>127220</v>
          </cell>
          <cell r="B4720">
            <v>0</v>
          </cell>
          <cell r="C4720">
            <v>7.5</v>
          </cell>
          <cell r="D4720">
            <v>0.6</v>
          </cell>
          <cell r="E4720">
            <v>8.1</v>
          </cell>
          <cell r="F4720">
            <v>8.25</v>
          </cell>
          <cell r="G4720">
            <v>8.4600000000000009</v>
          </cell>
          <cell r="H4720">
            <v>9.06</v>
          </cell>
          <cell r="I4720">
            <v>9.66</v>
          </cell>
        </row>
        <row r="4721">
          <cell r="A4721">
            <v>127230</v>
          </cell>
          <cell r="B4721">
            <v>0</v>
          </cell>
          <cell r="C4721">
            <v>7.5</v>
          </cell>
          <cell r="D4721">
            <v>0.6</v>
          </cell>
          <cell r="E4721">
            <v>8.1</v>
          </cell>
          <cell r="F4721">
            <v>8.25</v>
          </cell>
          <cell r="G4721">
            <v>8.4600000000000009</v>
          </cell>
          <cell r="H4721">
            <v>9.06</v>
          </cell>
          <cell r="I4721">
            <v>9.66</v>
          </cell>
        </row>
        <row r="4722">
          <cell r="A4722">
            <v>127240</v>
          </cell>
          <cell r="B4722">
            <v>0</v>
          </cell>
          <cell r="C4722">
            <v>7.5</v>
          </cell>
          <cell r="D4722">
            <v>0.6</v>
          </cell>
          <cell r="E4722">
            <v>8.1</v>
          </cell>
          <cell r="F4722">
            <v>8.25</v>
          </cell>
          <cell r="G4722">
            <v>8.4600000000000009</v>
          </cell>
          <cell r="H4722">
            <v>9.06</v>
          </cell>
          <cell r="I4722">
            <v>9.66</v>
          </cell>
        </row>
        <row r="4723">
          <cell r="A4723">
            <v>127250</v>
          </cell>
          <cell r="B4723">
            <v>0</v>
          </cell>
          <cell r="C4723">
            <v>7.5</v>
          </cell>
          <cell r="D4723">
            <v>0.6</v>
          </cell>
          <cell r="E4723">
            <v>8.1</v>
          </cell>
          <cell r="F4723">
            <v>8.25</v>
          </cell>
          <cell r="G4723">
            <v>8.4600000000000009</v>
          </cell>
          <cell r="H4723">
            <v>9.06</v>
          </cell>
          <cell r="I4723">
            <v>9.66</v>
          </cell>
        </row>
        <row r="4724">
          <cell r="A4724">
            <v>127260</v>
          </cell>
          <cell r="B4724">
            <v>0</v>
          </cell>
          <cell r="C4724">
            <v>7.5</v>
          </cell>
          <cell r="D4724">
            <v>0.6</v>
          </cell>
          <cell r="E4724">
            <v>8.1</v>
          </cell>
          <cell r="F4724">
            <v>8.25</v>
          </cell>
          <cell r="G4724">
            <v>8.4600000000000009</v>
          </cell>
          <cell r="H4724">
            <v>9.06</v>
          </cell>
          <cell r="I4724">
            <v>9.66</v>
          </cell>
        </row>
        <row r="4725">
          <cell r="A4725">
            <v>127270</v>
          </cell>
          <cell r="B4725">
            <v>0</v>
          </cell>
          <cell r="C4725">
            <v>7.5</v>
          </cell>
          <cell r="D4725">
            <v>0.6</v>
          </cell>
          <cell r="E4725">
            <v>8.1</v>
          </cell>
          <cell r="F4725">
            <v>8.25</v>
          </cell>
          <cell r="G4725">
            <v>8.4600000000000009</v>
          </cell>
          <cell r="H4725">
            <v>9.06</v>
          </cell>
          <cell r="I4725">
            <v>9.66</v>
          </cell>
        </row>
        <row r="4726">
          <cell r="A4726">
            <v>127280</v>
          </cell>
          <cell r="B4726">
            <v>0</v>
          </cell>
          <cell r="C4726">
            <v>7.5</v>
          </cell>
          <cell r="D4726">
            <v>0.6</v>
          </cell>
          <cell r="E4726">
            <v>8.1</v>
          </cell>
          <cell r="F4726">
            <v>8.25</v>
          </cell>
          <cell r="G4726">
            <v>8.4600000000000009</v>
          </cell>
          <cell r="H4726">
            <v>9.06</v>
          </cell>
          <cell r="I4726">
            <v>9.66</v>
          </cell>
        </row>
        <row r="4727">
          <cell r="A4727">
            <v>127290</v>
          </cell>
          <cell r="B4727">
            <v>0</v>
          </cell>
          <cell r="C4727">
            <v>7.5</v>
          </cell>
          <cell r="D4727">
            <v>0.6</v>
          </cell>
          <cell r="E4727">
            <v>8.1</v>
          </cell>
          <cell r="F4727">
            <v>8.25</v>
          </cell>
          <cell r="G4727">
            <v>8.4600000000000009</v>
          </cell>
          <cell r="H4727">
            <v>9.06</v>
          </cell>
          <cell r="I4727">
            <v>9.66</v>
          </cell>
        </row>
        <row r="4728">
          <cell r="A4728">
            <v>127300</v>
          </cell>
          <cell r="B4728">
            <v>0</v>
          </cell>
          <cell r="C4728">
            <v>7.5</v>
          </cell>
          <cell r="D4728">
            <v>0.6</v>
          </cell>
          <cell r="E4728">
            <v>8.1</v>
          </cell>
          <cell r="F4728">
            <v>8.25</v>
          </cell>
          <cell r="G4728">
            <v>8.4600000000000009</v>
          </cell>
          <cell r="H4728">
            <v>9.06</v>
          </cell>
          <cell r="I4728">
            <v>9.66</v>
          </cell>
        </row>
        <row r="4729">
          <cell r="A4729">
            <v>127310</v>
          </cell>
          <cell r="B4729">
            <v>0</v>
          </cell>
          <cell r="C4729">
            <v>7.5</v>
          </cell>
          <cell r="D4729">
            <v>0.6</v>
          </cell>
          <cell r="E4729">
            <v>8.1</v>
          </cell>
          <cell r="F4729">
            <v>8.25</v>
          </cell>
          <cell r="G4729">
            <v>8.4600000000000009</v>
          </cell>
          <cell r="H4729">
            <v>9.06</v>
          </cell>
          <cell r="I4729">
            <v>9.66</v>
          </cell>
        </row>
        <row r="4730">
          <cell r="A4730">
            <v>127320</v>
          </cell>
          <cell r="B4730">
            <v>0</v>
          </cell>
          <cell r="C4730">
            <v>7.5</v>
          </cell>
          <cell r="D4730">
            <v>0.6</v>
          </cell>
          <cell r="E4730">
            <v>8.1</v>
          </cell>
          <cell r="F4730">
            <v>8.25</v>
          </cell>
          <cell r="G4730">
            <v>8.4600000000000009</v>
          </cell>
          <cell r="H4730">
            <v>9.06</v>
          </cell>
          <cell r="I4730">
            <v>9.66</v>
          </cell>
        </row>
        <row r="4731">
          <cell r="A4731">
            <v>127330</v>
          </cell>
          <cell r="B4731">
            <v>0</v>
          </cell>
          <cell r="C4731">
            <v>7.5</v>
          </cell>
          <cell r="D4731">
            <v>0.6</v>
          </cell>
          <cell r="E4731">
            <v>8.1</v>
          </cell>
          <cell r="F4731">
            <v>8.25</v>
          </cell>
          <cell r="G4731">
            <v>8.4600000000000009</v>
          </cell>
          <cell r="H4731">
            <v>9.06</v>
          </cell>
          <cell r="I4731">
            <v>9.66</v>
          </cell>
        </row>
        <row r="4732">
          <cell r="A4732">
            <v>127340</v>
          </cell>
          <cell r="B4732">
            <v>0</v>
          </cell>
          <cell r="C4732">
            <v>7.5</v>
          </cell>
          <cell r="D4732">
            <v>0.6</v>
          </cell>
          <cell r="E4732">
            <v>8.1</v>
          </cell>
          <cell r="F4732">
            <v>8.25</v>
          </cell>
          <cell r="G4732">
            <v>8.4600000000000009</v>
          </cell>
          <cell r="H4732">
            <v>9.06</v>
          </cell>
          <cell r="I4732">
            <v>9.66</v>
          </cell>
        </row>
        <row r="4733">
          <cell r="A4733">
            <v>127350</v>
          </cell>
          <cell r="B4733">
            <v>0</v>
          </cell>
          <cell r="C4733">
            <v>7.5</v>
          </cell>
          <cell r="D4733">
            <v>0.6</v>
          </cell>
          <cell r="E4733">
            <v>8.1</v>
          </cell>
          <cell r="F4733">
            <v>8.25</v>
          </cell>
          <cell r="G4733">
            <v>8.4600000000000009</v>
          </cell>
          <cell r="H4733">
            <v>9.06</v>
          </cell>
          <cell r="I4733">
            <v>9.66</v>
          </cell>
        </row>
        <row r="4734">
          <cell r="A4734">
            <v>127360</v>
          </cell>
          <cell r="B4734">
            <v>0</v>
          </cell>
          <cell r="C4734">
            <v>7.5</v>
          </cell>
          <cell r="D4734">
            <v>0.6</v>
          </cell>
          <cell r="E4734">
            <v>8.1</v>
          </cell>
          <cell r="F4734">
            <v>8.25</v>
          </cell>
          <cell r="G4734">
            <v>8.4600000000000009</v>
          </cell>
          <cell r="H4734">
            <v>9.06</v>
          </cell>
          <cell r="I4734">
            <v>9.66</v>
          </cell>
        </row>
        <row r="4735">
          <cell r="A4735">
            <v>127370</v>
          </cell>
          <cell r="B4735">
            <v>0</v>
          </cell>
          <cell r="C4735">
            <v>7.5</v>
          </cell>
          <cell r="D4735">
            <v>0.6</v>
          </cell>
          <cell r="E4735">
            <v>8.1</v>
          </cell>
          <cell r="F4735">
            <v>8.25</v>
          </cell>
          <cell r="G4735">
            <v>8.4600000000000009</v>
          </cell>
          <cell r="H4735">
            <v>9.06</v>
          </cell>
          <cell r="I4735">
            <v>9.66</v>
          </cell>
        </row>
        <row r="4736">
          <cell r="A4736">
            <v>127380</v>
          </cell>
          <cell r="B4736">
            <v>0</v>
          </cell>
          <cell r="C4736">
            <v>7.5</v>
          </cell>
          <cell r="D4736">
            <v>0.6</v>
          </cell>
          <cell r="E4736">
            <v>8.1</v>
          </cell>
          <cell r="F4736">
            <v>8.25</v>
          </cell>
          <cell r="G4736">
            <v>8.4600000000000009</v>
          </cell>
          <cell r="H4736">
            <v>9.06</v>
          </cell>
          <cell r="I4736">
            <v>9.66</v>
          </cell>
        </row>
        <row r="4737">
          <cell r="A4737">
            <v>127390</v>
          </cell>
          <cell r="B4737">
            <v>0</v>
          </cell>
          <cell r="C4737">
            <v>7.5</v>
          </cell>
          <cell r="D4737">
            <v>0.6</v>
          </cell>
          <cell r="E4737">
            <v>8.1</v>
          </cell>
          <cell r="F4737">
            <v>8.25</v>
          </cell>
          <cell r="G4737">
            <v>8.4600000000000009</v>
          </cell>
          <cell r="H4737">
            <v>9.06</v>
          </cell>
          <cell r="I4737">
            <v>9.66</v>
          </cell>
        </row>
        <row r="4738">
          <cell r="A4738">
            <v>127400</v>
          </cell>
          <cell r="B4738">
            <v>0</v>
          </cell>
          <cell r="C4738">
            <v>7.5</v>
          </cell>
          <cell r="D4738">
            <v>0.6</v>
          </cell>
          <cell r="E4738">
            <v>8.1</v>
          </cell>
          <cell r="F4738">
            <v>8.25</v>
          </cell>
          <cell r="G4738">
            <v>8.4600000000000009</v>
          </cell>
          <cell r="H4738">
            <v>9.06</v>
          </cell>
          <cell r="I4738">
            <v>9.66</v>
          </cell>
        </row>
        <row r="4739">
          <cell r="A4739">
            <v>127410</v>
          </cell>
          <cell r="B4739">
            <v>0</v>
          </cell>
          <cell r="C4739">
            <v>7.5</v>
          </cell>
          <cell r="D4739">
            <v>0.6</v>
          </cell>
          <cell r="E4739">
            <v>8.1</v>
          </cell>
          <cell r="F4739">
            <v>8.25</v>
          </cell>
          <cell r="G4739">
            <v>8.4600000000000009</v>
          </cell>
          <cell r="H4739">
            <v>9.06</v>
          </cell>
          <cell r="I4739">
            <v>9.66</v>
          </cell>
        </row>
        <row r="4740">
          <cell r="A4740">
            <v>127420</v>
          </cell>
          <cell r="B4740">
            <v>0</v>
          </cell>
          <cell r="C4740">
            <v>7.5</v>
          </cell>
          <cell r="D4740">
            <v>0.6</v>
          </cell>
          <cell r="E4740">
            <v>8.1</v>
          </cell>
          <cell r="F4740">
            <v>8.25</v>
          </cell>
          <cell r="G4740">
            <v>8.4600000000000009</v>
          </cell>
          <cell r="H4740">
            <v>9.06</v>
          </cell>
          <cell r="I4740">
            <v>9.66</v>
          </cell>
        </row>
        <row r="4741">
          <cell r="A4741">
            <v>127428.47</v>
          </cell>
          <cell r="B4741" t="str">
            <v>PY - MSE</v>
          </cell>
          <cell r="C4741">
            <v>7.5</v>
          </cell>
          <cell r="D4741">
            <v>0.6</v>
          </cell>
          <cell r="E4741">
            <v>8.1</v>
          </cell>
          <cell r="F4741">
            <v>8.25</v>
          </cell>
          <cell r="G4741">
            <v>8.4600000000000009</v>
          </cell>
          <cell r="H4741">
            <v>9.06</v>
          </cell>
          <cell r="I4741">
            <v>9.66</v>
          </cell>
        </row>
        <row r="4742">
          <cell r="A4742">
            <v>127430</v>
          </cell>
          <cell r="B4742">
            <v>0</v>
          </cell>
          <cell r="C4742">
            <v>7.5</v>
          </cell>
          <cell r="D4742">
            <v>0.56999999999999995</v>
          </cell>
          <cell r="E4742">
            <v>8.07</v>
          </cell>
          <cell r="F4742">
            <v>8.2200000000000006</v>
          </cell>
          <cell r="G4742">
            <v>8.4300000000000015</v>
          </cell>
          <cell r="H4742">
            <v>9.0300000000000011</v>
          </cell>
          <cell r="I4742">
            <v>9.6300000000000008</v>
          </cell>
        </row>
        <row r="4743">
          <cell r="A4743">
            <v>127440</v>
          </cell>
          <cell r="B4743">
            <v>0</v>
          </cell>
          <cell r="C4743">
            <v>7.5</v>
          </cell>
          <cell r="D4743">
            <v>0.37</v>
          </cell>
          <cell r="E4743">
            <v>7.87</v>
          </cell>
          <cell r="F4743">
            <v>8.02</v>
          </cell>
          <cell r="G4743">
            <v>8.23</v>
          </cell>
          <cell r="H4743">
            <v>8.83</v>
          </cell>
          <cell r="I4743">
            <v>9.43</v>
          </cell>
        </row>
        <row r="4744">
          <cell r="A4744">
            <v>127443.47</v>
          </cell>
          <cell r="B4744" t="str">
            <v>PT</v>
          </cell>
          <cell r="C4744">
            <v>7.5</v>
          </cell>
          <cell r="D4744">
            <v>0.3</v>
          </cell>
          <cell r="E4744">
            <v>7.8</v>
          </cell>
          <cell r="F4744">
            <v>7.95</v>
          </cell>
          <cell r="G4744">
            <v>8.16</v>
          </cell>
          <cell r="H4744">
            <v>8.76</v>
          </cell>
          <cell r="I4744">
            <v>9.36</v>
          </cell>
        </row>
        <row r="4745">
          <cell r="A4745">
            <v>127450</v>
          </cell>
          <cell r="B4745">
            <v>0</v>
          </cell>
          <cell r="C4745">
            <v>7.5</v>
          </cell>
          <cell r="D4745">
            <v>0.17</v>
          </cell>
          <cell r="E4745">
            <v>7.67</v>
          </cell>
          <cell r="F4745">
            <v>7.82</v>
          </cell>
          <cell r="G4745">
            <v>8.0300000000000011</v>
          </cell>
          <cell r="H4745">
            <v>8.6300000000000008</v>
          </cell>
          <cell r="I4745">
            <v>9.23</v>
          </cell>
        </row>
        <row r="4746">
          <cell r="A4746">
            <v>127458.47</v>
          </cell>
          <cell r="B4746" t="str">
            <v>PX</v>
          </cell>
          <cell r="C4746">
            <v>7.5</v>
          </cell>
          <cell r="D4746">
            <v>0</v>
          </cell>
          <cell r="E4746">
            <v>7.5</v>
          </cell>
          <cell r="F4746">
            <v>7.65</v>
          </cell>
          <cell r="G4746">
            <v>7.86</v>
          </cell>
          <cell r="H4746">
            <v>8.4600000000000009</v>
          </cell>
          <cell r="I4746">
            <v>9.06</v>
          </cell>
        </row>
        <row r="4747">
          <cell r="A4747">
            <v>127460</v>
          </cell>
          <cell r="B4747">
            <v>0</v>
          </cell>
          <cell r="C4747">
            <v>7.5</v>
          </cell>
          <cell r="D4747">
            <v>0</v>
          </cell>
          <cell r="E4747">
            <v>7.5</v>
          </cell>
          <cell r="F4747">
            <v>7.65</v>
          </cell>
          <cell r="G4747">
            <v>7.86</v>
          </cell>
          <cell r="H4747">
            <v>8.4600000000000009</v>
          </cell>
          <cell r="I4747">
            <v>9.06</v>
          </cell>
        </row>
        <row r="4748">
          <cell r="A4748">
            <v>127470</v>
          </cell>
          <cell r="B4748">
            <v>0</v>
          </cell>
          <cell r="C4748">
            <v>7.5</v>
          </cell>
          <cell r="D4748">
            <v>0</v>
          </cell>
          <cell r="E4748">
            <v>7.5</v>
          </cell>
          <cell r="F4748">
            <v>7.65</v>
          </cell>
          <cell r="G4748">
            <v>7.86</v>
          </cell>
          <cell r="H4748">
            <v>8.4600000000000009</v>
          </cell>
          <cell r="I4748">
            <v>9.06</v>
          </cell>
        </row>
        <row r="4749">
          <cell r="A4749">
            <v>127480</v>
          </cell>
          <cell r="B4749">
            <v>0</v>
          </cell>
          <cell r="C4749">
            <v>7.5</v>
          </cell>
          <cell r="D4749">
            <v>0</v>
          </cell>
          <cell r="E4749">
            <v>7.5</v>
          </cell>
          <cell r="F4749">
            <v>7.65</v>
          </cell>
          <cell r="G4749">
            <v>7.86</v>
          </cell>
          <cell r="H4749">
            <v>8.4600000000000009</v>
          </cell>
          <cell r="I4749">
            <v>9.06</v>
          </cell>
        </row>
        <row r="4750">
          <cell r="A4750">
            <v>127488.47</v>
          </cell>
          <cell r="B4750" t="str">
            <v>BS</v>
          </cell>
          <cell r="C4750">
            <v>7.5</v>
          </cell>
          <cell r="D4750">
            <v>0</v>
          </cell>
          <cell r="E4750">
            <v>7.5</v>
          </cell>
          <cell r="F4750">
            <v>7.65</v>
          </cell>
          <cell r="G4750">
            <v>7.86</v>
          </cell>
          <cell r="H4750">
            <v>8.4600000000000009</v>
          </cell>
          <cell r="I4750">
            <v>9.06</v>
          </cell>
        </row>
        <row r="4751">
          <cell r="A4751">
            <v>127490</v>
          </cell>
          <cell r="B4751">
            <v>0</v>
          </cell>
          <cell r="C4751">
            <v>7.5</v>
          </cell>
          <cell r="D4751">
            <v>0</v>
          </cell>
          <cell r="E4751">
            <v>7.5</v>
          </cell>
          <cell r="F4751">
            <v>7.65</v>
          </cell>
          <cell r="G4751">
            <v>7.86</v>
          </cell>
          <cell r="H4751">
            <v>8.4600000000000009</v>
          </cell>
          <cell r="I4751">
            <v>9.06</v>
          </cell>
        </row>
        <row r="4752">
          <cell r="A4752">
            <v>127500</v>
          </cell>
          <cell r="B4752">
            <v>0</v>
          </cell>
          <cell r="C4752">
            <v>7.5</v>
          </cell>
          <cell r="D4752">
            <v>0</v>
          </cell>
          <cell r="E4752">
            <v>7.5</v>
          </cell>
          <cell r="F4752">
            <v>7.65</v>
          </cell>
          <cell r="G4752">
            <v>7.86</v>
          </cell>
          <cell r="H4752">
            <v>8.4600000000000009</v>
          </cell>
          <cell r="I4752">
            <v>9.06</v>
          </cell>
        </row>
        <row r="4753">
          <cell r="A4753">
            <v>127510</v>
          </cell>
          <cell r="B4753">
            <v>0</v>
          </cell>
          <cell r="C4753">
            <v>7.5</v>
          </cell>
          <cell r="D4753">
            <v>0</v>
          </cell>
          <cell r="E4753">
            <v>7.5</v>
          </cell>
          <cell r="F4753">
            <v>7.65</v>
          </cell>
          <cell r="G4753">
            <v>7.86</v>
          </cell>
          <cell r="H4753">
            <v>8.4600000000000009</v>
          </cell>
          <cell r="I4753">
            <v>9.06</v>
          </cell>
        </row>
        <row r="4754">
          <cell r="A4754">
            <v>127520</v>
          </cell>
          <cell r="B4754">
            <v>0</v>
          </cell>
          <cell r="C4754">
            <v>7.5</v>
          </cell>
          <cell r="D4754">
            <v>0</v>
          </cell>
          <cell r="E4754">
            <v>7.5</v>
          </cell>
          <cell r="F4754">
            <v>7.65</v>
          </cell>
          <cell r="G4754">
            <v>7.86</v>
          </cell>
          <cell r="H4754">
            <v>8.4600000000000009</v>
          </cell>
          <cell r="I4754">
            <v>9.06</v>
          </cell>
        </row>
        <row r="4755">
          <cell r="A4755">
            <v>127530</v>
          </cell>
          <cell r="B4755">
            <v>0</v>
          </cell>
          <cell r="C4755">
            <v>7.5</v>
          </cell>
          <cell r="D4755">
            <v>0</v>
          </cell>
          <cell r="E4755">
            <v>7.5</v>
          </cell>
          <cell r="F4755">
            <v>7.65</v>
          </cell>
          <cell r="G4755">
            <v>7.86</v>
          </cell>
          <cell r="H4755">
            <v>8.4600000000000009</v>
          </cell>
          <cell r="I4755">
            <v>9.06</v>
          </cell>
        </row>
        <row r="4756">
          <cell r="A4756">
            <v>127540</v>
          </cell>
          <cell r="B4756">
            <v>0</v>
          </cell>
          <cell r="C4756">
            <v>7.5</v>
          </cell>
          <cell r="D4756">
            <v>0</v>
          </cell>
          <cell r="E4756">
            <v>7.5</v>
          </cell>
          <cell r="F4756">
            <v>7.65</v>
          </cell>
          <cell r="G4756">
            <v>7.86</v>
          </cell>
          <cell r="H4756">
            <v>8.4600000000000009</v>
          </cell>
          <cell r="I4756">
            <v>9.06</v>
          </cell>
        </row>
        <row r="4757">
          <cell r="A4757">
            <v>127550</v>
          </cell>
          <cell r="B4757">
            <v>0</v>
          </cell>
          <cell r="C4757">
            <v>7.5</v>
          </cell>
          <cell r="D4757">
            <v>0</v>
          </cell>
          <cell r="E4757">
            <v>7.5</v>
          </cell>
          <cell r="F4757">
            <v>7.65</v>
          </cell>
          <cell r="G4757">
            <v>7.86</v>
          </cell>
          <cell r="H4757">
            <v>8.4600000000000009</v>
          </cell>
          <cell r="I4757">
            <v>9.06</v>
          </cell>
        </row>
        <row r="4758">
          <cell r="A4758">
            <v>127560</v>
          </cell>
          <cell r="B4758">
            <v>0</v>
          </cell>
          <cell r="C4758">
            <v>7.5</v>
          </cell>
          <cell r="D4758">
            <v>0</v>
          </cell>
          <cell r="E4758">
            <v>7.5</v>
          </cell>
          <cell r="F4758">
            <v>7.65</v>
          </cell>
          <cell r="G4758">
            <v>7.86</v>
          </cell>
          <cell r="H4758">
            <v>8.4600000000000009</v>
          </cell>
          <cell r="I4758">
            <v>9.06</v>
          </cell>
        </row>
        <row r="4759">
          <cell r="A4759">
            <v>127570</v>
          </cell>
          <cell r="B4759">
            <v>0</v>
          </cell>
          <cell r="C4759">
            <v>7.5</v>
          </cell>
          <cell r="D4759">
            <v>0</v>
          </cell>
          <cell r="E4759">
            <v>7.5</v>
          </cell>
          <cell r="F4759">
            <v>7.65</v>
          </cell>
          <cell r="G4759">
            <v>7.86</v>
          </cell>
          <cell r="H4759">
            <v>8.4600000000000009</v>
          </cell>
          <cell r="I4759">
            <v>9.06</v>
          </cell>
        </row>
        <row r="4760">
          <cell r="A4760">
            <v>127580</v>
          </cell>
          <cell r="B4760">
            <v>0</v>
          </cell>
          <cell r="C4760">
            <v>7.5</v>
          </cell>
          <cell r="D4760">
            <v>0</v>
          </cell>
          <cell r="E4760">
            <v>7.5</v>
          </cell>
          <cell r="F4760">
            <v>7.65</v>
          </cell>
          <cell r="G4760">
            <v>7.86</v>
          </cell>
          <cell r="H4760">
            <v>8.4600000000000009</v>
          </cell>
          <cell r="I4760">
            <v>9.06</v>
          </cell>
        </row>
        <row r="4761">
          <cell r="A4761">
            <v>127590</v>
          </cell>
          <cell r="B4761">
            <v>0</v>
          </cell>
          <cell r="C4761">
            <v>7.5</v>
          </cell>
          <cell r="D4761">
            <v>0</v>
          </cell>
          <cell r="E4761">
            <v>7.5</v>
          </cell>
          <cell r="F4761">
            <v>7.65</v>
          </cell>
          <cell r="G4761">
            <v>7.86</v>
          </cell>
          <cell r="H4761">
            <v>8.4600000000000009</v>
          </cell>
          <cell r="I4761">
            <v>9.06</v>
          </cell>
        </row>
        <row r="4762">
          <cell r="A4762">
            <v>127600</v>
          </cell>
          <cell r="B4762">
            <v>0</v>
          </cell>
          <cell r="C4762">
            <v>7.5</v>
          </cell>
          <cell r="D4762">
            <v>0</v>
          </cell>
          <cell r="E4762">
            <v>7.5</v>
          </cell>
          <cell r="F4762">
            <v>7.65</v>
          </cell>
          <cell r="G4762">
            <v>7.86</v>
          </cell>
          <cell r="H4762">
            <v>8.4600000000000009</v>
          </cell>
          <cell r="I4762">
            <v>9.06</v>
          </cell>
        </row>
        <row r="4763">
          <cell r="A4763">
            <v>127610</v>
          </cell>
          <cell r="B4763">
            <v>0</v>
          </cell>
          <cell r="C4763">
            <v>7.5</v>
          </cell>
          <cell r="D4763">
            <v>0</v>
          </cell>
          <cell r="E4763">
            <v>7.5</v>
          </cell>
          <cell r="F4763">
            <v>7.65</v>
          </cell>
          <cell r="G4763">
            <v>7.86</v>
          </cell>
          <cell r="H4763">
            <v>8.4600000000000009</v>
          </cell>
          <cell r="I4763">
            <v>9.06</v>
          </cell>
        </row>
        <row r="4764">
          <cell r="A4764">
            <v>127620</v>
          </cell>
          <cell r="B4764">
            <v>0</v>
          </cell>
          <cell r="C4764">
            <v>7.5</v>
          </cell>
          <cell r="D4764">
            <v>0</v>
          </cell>
          <cell r="E4764">
            <v>7.5</v>
          </cell>
          <cell r="F4764">
            <v>7.65</v>
          </cell>
          <cell r="G4764">
            <v>7.86</v>
          </cell>
          <cell r="H4764">
            <v>8.4600000000000009</v>
          </cell>
          <cell r="I4764">
            <v>9.06</v>
          </cell>
        </row>
        <row r="4765">
          <cell r="A4765">
            <v>127630</v>
          </cell>
          <cell r="B4765">
            <v>0</v>
          </cell>
          <cell r="C4765">
            <v>7.5</v>
          </cell>
          <cell r="D4765">
            <v>0</v>
          </cell>
          <cell r="E4765">
            <v>7.5</v>
          </cell>
          <cell r="F4765">
            <v>7.65</v>
          </cell>
          <cell r="G4765">
            <v>7.86</v>
          </cell>
          <cell r="H4765">
            <v>8.4600000000000009</v>
          </cell>
          <cell r="I4765">
            <v>9.06</v>
          </cell>
        </row>
        <row r="4766">
          <cell r="A4766">
            <v>127640</v>
          </cell>
          <cell r="B4766">
            <v>0</v>
          </cell>
          <cell r="C4766">
            <v>7.5</v>
          </cell>
          <cell r="D4766">
            <v>0</v>
          </cell>
          <cell r="E4766">
            <v>7.5</v>
          </cell>
          <cell r="F4766">
            <v>7.65</v>
          </cell>
          <cell r="G4766">
            <v>7.86</v>
          </cell>
          <cell r="H4766">
            <v>8.4600000000000009</v>
          </cell>
          <cell r="I4766">
            <v>9.06</v>
          </cell>
        </row>
        <row r="4767">
          <cell r="A4767">
            <v>127650</v>
          </cell>
          <cell r="B4767">
            <v>0</v>
          </cell>
          <cell r="C4767">
            <v>7.5</v>
          </cell>
          <cell r="D4767">
            <v>0</v>
          </cell>
          <cell r="E4767">
            <v>7.5</v>
          </cell>
          <cell r="F4767">
            <v>7.65</v>
          </cell>
          <cell r="G4767">
            <v>7.86</v>
          </cell>
          <cell r="H4767">
            <v>8.4600000000000009</v>
          </cell>
          <cell r="I4767">
            <v>9.06</v>
          </cell>
        </row>
        <row r="4768">
          <cell r="A4768">
            <v>127660</v>
          </cell>
          <cell r="B4768">
            <v>0</v>
          </cell>
          <cell r="C4768">
            <v>7.5</v>
          </cell>
          <cell r="D4768">
            <v>0</v>
          </cell>
          <cell r="E4768">
            <v>7.5</v>
          </cell>
          <cell r="F4768">
            <v>7.65</v>
          </cell>
          <cell r="G4768">
            <v>7.86</v>
          </cell>
          <cell r="H4768">
            <v>8.4600000000000009</v>
          </cell>
          <cell r="I4768">
            <v>9.06</v>
          </cell>
        </row>
        <row r="4769">
          <cell r="A4769">
            <v>127670</v>
          </cell>
          <cell r="B4769">
            <v>0</v>
          </cell>
          <cell r="C4769">
            <v>7.5</v>
          </cell>
          <cell r="D4769">
            <v>0</v>
          </cell>
          <cell r="E4769">
            <v>7.5</v>
          </cell>
          <cell r="F4769">
            <v>7.65</v>
          </cell>
          <cell r="G4769">
            <v>7.86</v>
          </cell>
          <cell r="H4769">
            <v>8.4600000000000009</v>
          </cell>
          <cell r="I4769">
            <v>9.06</v>
          </cell>
        </row>
        <row r="4770">
          <cell r="A4770">
            <v>127680</v>
          </cell>
          <cell r="B4770">
            <v>0</v>
          </cell>
          <cell r="C4770">
            <v>7.5</v>
          </cell>
          <cell r="D4770">
            <v>0</v>
          </cell>
          <cell r="E4770">
            <v>7.5</v>
          </cell>
          <cell r="F4770">
            <v>7.65</v>
          </cell>
          <cell r="G4770">
            <v>7.86</v>
          </cell>
          <cell r="H4770">
            <v>8.4600000000000009</v>
          </cell>
          <cell r="I4770">
            <v>9.06</v>
          </cell>
        </row>
        <row r="4771">
          <cell r="A4771">
            <v>127690</v>
          </cell>
          <cell r="B4771">
            <v>0</v>
          </cell>
          <cell r="C4771">
            <v>7.5</v>
          </cell>
          <cell r="D4771">
            <v>0</v>
          </cell>
          <cell r="E4771">
            <v>7.5</v>
          </cell>
          <cell r="F4771">
            <v>7.65</v>
          </cell>
          <cell r="G4771">
            <v>7.86</v>
          </cell>
          <cell r="H4771">
            <v>8.4600000000000009</v>
          </cell>
          <cell r="I4771">
            <v>9.06</v>
          </cell>
        </row>
        <row r="4772">
          <cell r="A4772">
            <v>127700</v>
          </cell>
          <cell r="B4772">
            <v>0</v>
          </cell>
          <cell r="C4772">
            <v>7.5</v>
          </cell>
          <cell r="D4772">
            <v>0</v>
          </cell>
          <cell r="E4772">
            <v>7.5</v>
          </cell>
          <cell r="F4772">
            <v>7.65</v>
          </cell>
          <cell r="G4772">
            <v>7.86</v>
          </cell>
          <cell r="H4772">
            <v>8.4600000000000009</v>
          </cell>
          <cell r="I4772">
            <v>9.06</v>
          </cell>
        </row>
        <row r="4773">
          <cell r="A4773">
            <v>127710</v>
          </cell>
          <cell r="B4773">
            <v>0</v>
          </cell>
          <cell r="C4773">
            <v>7.5</v>
          </cell>
          <cell r="D4773">
            <v>0</v>
          </cell>
          <cell r="E4773">
            <v>7.5</v>
          </cell>
          <cell r="F4773">
            <v>7.65</v>
          </cell>
          <cell r="G4773">
            <v>7.86</v>
          </cell>
          <cell r="H4773">
            <v>8.4600000000000009</v>
          </cell>
          <cell r="I4773">
            <v>9.06</v>
          </cell>
        </row>
        <row r="4774">
          <cell r="A4774">
            <v>127720</v>
          </cell>
          <cell r="B4774">
            <v>0</v>
          </cell>
          <cell r="C4774">
            <v>7.5</v>
          </cell>
          <cell r="D4774">
            <v>0</v>
          </cell>
          <cell r="E4774">
            <v>7.5</v>
          </cell>
          <cell r="F4774">
            <v>7.65</v>
          </cell>
          <cell r="G4774">
            <v>7.86</v>
          </cell>
          <cell r="H4774">
            <v>8.4600000000000009</v>
          </cell>
          <cell r="I4774">
            <v>9.06</v>
          </cell>
        </row>
        <row r="4775">
          <cell r="A4775">
            <v>127730</v>
          </cell>
          <cell r="B4775">
            <v>0</v>
          </cell>
          <cell r="C4775">
            <v>7.5</v>
          </cell>
          <cell r="D4775">
            <v>0</v>
          </cell>
          <cell r="E4775">
            <v>7.5</v>
          </cell>
          <cell r="F4775">
            <v>7.65</v>
          </cell>
          <cell r="G4775">
            <v>7.86</v>
          </cell>
          <cell r="H4775">
            <v>8.4600000000000009</v>
          </cell>
          <cell r="I4775">
            <v>9.06</v>
          </cell>
        </row>
        <row r="4776">
          <cell r="A4776">
            <v>127740</v>
          </cell>
          <cell r="B4776">
            <v>0</v>
          </cell>
          <cell r="C4776">
            <v>7.5</v>
          </cell>
          <cell r="D4776">
            <v>0</v>
          </cell>
          <cell r="E4776">
            <v>7.5</v>
          </cell>
          <cell r="F4776">
            <v>7.65</v>
          </cell>
          <cell r="G4776">
            <v>7.86</v>
          </cell>
          <cell r="H4776">
            <v>8.4600000000000009</v>
          </cell>
          <cell r="I4776">
            <v>9.06</v>
          </cell>
        </row>
        <row r="4777">
          <cell r="A4777">
            <v>127750</v>
          </cell>
          <cell r="B4777">
            <v>0</v>
          </cell>
          <cell r="C4777">
            <v>7.5</v>
          </cell>
          <cell r="D4777">
            <v>0</v>
          </cell>
          <cell r="E4777">
            <v>7.5</v>
          </cell>
          <cell r="F4777">
            <v>7.65</v>
          </cell>
          <cell r="G4777">
            <v>7.86</v>
          </cell>
          <cell r="H4777">
            <v>8.4600000000000009</v>
          </cell>
          <cell r="I4777">
            <v>9.06</v>
          </cell>
        </row>
        <row r="4778">
          <cell r="A4778">
            <v>127760</v>
          </cell>
          <cell r="B4778">
            <v>0</v>
          </cell>
          <cell r="C4778">
            <v>7.5</v>
          </cell>
          <cell r="D4778">
            <v>0</v>
          </cell>
          <cell r="E4778">
            <v>7.5</v>
          </cell>
          <cell r="F4778">
            <v>7.65</v>
          </cell>
          <cell r="G4778">
            <v>7.86</v>
          </cell>
          <cell r="H4778">
            <v>8.4600000000000009</v>
          </cell>
          <cell r="I4778">
            <v>9.06</v>
          </cell>
        </row>
        <row r="4779">
          <cell r="A4779">
            <v>127770</v>
          </cell>
          <cell r="B4779">
            <v>0</v>
          </cell>
          <cell r="C4779">
            <v>7.5</v>
          </cell>
          <cell r="D4779">
            <v>0</v>
          </cell>
          <cell r="E4779">
            <v>7.5</v>
          </cell>
          <cell r="F4779">
            <v>7.65</v>
          </cell>
          <cell r="G4779">
            <v>7.86</v>
          </cell>
          <cell r="H4779">
            <v>8.4600000000000009</v>
          </cell>
          <cell r="I4779">
            <v>9.06</v>
          </cell>
        </row>
        <row r="4780">
          <cell r="A4780">
            <v>127780</v>
          </cell>
          <cell r="B4780">
            <v>0</v>
          </cell>
          <cell r="C4780">
            <v>7.5</v>
          </cell>
          <cell r="D4780">
            <v>0</v>
          </cell>
          <cell r="E4780">
            <v>7.5</v>
          </cell>
          <cell r="F4780">
            <v>7.65</v>
          </cell>
          <cell r="G4780">
            <v>7.86</v>
          </cell>
          <cell r="H4780">
            <v>8.4600000000000009</v>
          </cell>
          <cell r="I4780">
            <v>9.06</v>
          </cell>
        </row>
        <row r="4781">
          <cell r="A4781">
            <v>127790</v>
          </cell>
          <cell r="B4781">
            <v>0</v>
          </cell>
          <cell r="C4781">
            <v>7.5</v>
          </cell>
          <cell r="D4781">
            <v>0</v>
          </cell>
          <cell r="E4781">
            <v>7.5</v>
          </cell>
          <cell r="F4781">
            <v>7.65</v>
          </cell>
          <cell r="G4781">
            <v>7.86</v>
          </cell>
          <cell r="H4781">
            <v>8.4600000000000009</v>
          </cell>
          <cell r="I4781">
            <v>9.06</v>
          </cell>
        </row>
        <row r="4782">
          <cell r="A4782">
            <v>127800</v>
          </cell>
          <cell r="B4782">
            <v>0</v>
          </cell>
          <cell r="C4782">
            <v>7.5</v>
          </cell>
          <cell r="D4782">
            <v>0</v>
          </cell>
          <cell r="E4782">
            <v>7.5</v>
          </cell>
          <cell r="F4782">
            <v>7.65</v>
          </cell>
          <cell r="G4782">
            <v>7.86</v>
          </cell>
          <cell r="H4782">
            <v>8.4600000000000009</v>
          </cell>
          <cell r="I4782">
            <v>9.06</v>
          </cell>
        </row>
        <row r="4783">
          <cell r="A4783">
            <v>127810</v>
          </cell>
          <cell r="B4783">
            <v>0</v>
          </cell>
          <cell r="C4783">
            <v>7.5</v>
          </cell>
          <cell r="D4783">
            <v>0</v>
          </cell>
          <cell r="E4783">
            <v>7.5</v>
          </cell>
          <cell r="F4783">
            <v>7.65</v>
          </cell>
          <cell r="G4783">
            <v>7.86</v>
          </cell>
          <cell r="H4783">
            <v>8.4600000000000009</v>
          </cell>
          <cell r="I4783">
            <v>9.06</v>
          </cell>
        </row>
        <row r="4784">
          <cell r="A4784">
            <v>127820</v>
          </cell>
          <cell r="B4784">
            <v>0</v>
          </cell>
          <cell r="C4784">
            <v>7.5</v>
          </cell>
          <cell r="D4784">
            <v>0</v>
          </cell>
          <cell r="E4784">
            <v>7.5</v>
          </cell>
          <cell r="F4784">
            <v>7.65</v>
          </cell>
          <cell r="G4784">
            <v>7.86</v>
          </cell>
          <cell r="H4784">
            <v>8.4600000000000009</v>
          </cell>
          <cell r="I4784">
            <v>9.06</v>
          </cell>
        </row>
        <row r="4785">
          <cell r="A4785">
            <v>127830</v>
          </cell>
          <cell r="B4785">
            <v>0</v>
          </cell>
          <cell r="C4785">
            <v>7.5</v>
          </cell>
          <cell r="D4785">
            <v>0</v>
          </cell>
          <cell r="E4785">
            <v>7.5</v>
          </cell>
          <cell r="F4785">
            <v>7.65</v>
          </cell>
          <cell r="G4785">
            <v>7.86</v>
          </cell>
          <cell r="H4785">
            <v>8.4600000000000009</v>
          </cell>
          <cell r="I4785">
            <v>9.06</v>
          </cell>
        </row>
        <row r="4786">
          <cell r="A4786">
            <v>127840</v>
          </cell>
          <cell r="B4786">
            <v>0</v>
          </cell>
          <cell r="C4786">
            <v>7.5</v>
          </cell>
          <cell r="D4786">
            <v>0</v>
          </cell>
          <cell r="E4786">
            <v>7.5</v>
          </cell>
          <cell r="F4786">
            <v>7.65</v>
          </cell>
          <cell r="G4786">
            <v>7.86</v>
          </cell>
          <cell r="H4786">
            <v>8.4600000000000009</v>
          </cell>
          <cell r="I4786">
            <v>9.06</v>
          </cell>
        </row>
        <row r="4787">
          <cell r="A4787">
            <v>127850</v>
          </cell>
          <cell r="B4787">
            <v>0</v>
          </cell>
          <cell r="C4787">
            <v>7.5</v>
          </cell>
          <cell r="D4787">
            <v>0</v>
          </cell>
          <cell r="E4787">
            <v>7.5</v>
          </cell>
          <cell r="F4787">
            <v>7.65</v>
          </cell>
          <cell r="G4787">
            <v>7.86</v>
          </cell>
          <cell r="H4787">
            <v>8.4600000000000009</v>
          </cell>
          <cell r="I4787">
            <v>9.06</v>
          </cell>
        </row>
        <row r="4788">
          <cell r="A4788">
            <v>127860</v>
          </cell>
          <cell r="B4788">
            <v>0</v>
          </cell>
          <cell r="C4788">
            <v>7.5</v>
          </cell>
          <cell r="D4788">
            <v>0</v>
          </cell>
          <cell r="E4788">
            <v>7.5</v>
          </cell>
          <cell r="F4788">
            <v>7.65</v>
          </cell>
          <cell r="G4788">
            <v>7.86</v>
          </cell>
          <cell r="H4788">
            <v>8.4600000000000009</v>
          </cell>
          <cell r="I4788">
            <v>9.06</v>
          </cell>
        </row>
        <row r="4789">
          <cell r="A4789">
            <v>127870</v>
          </cell>
          <cell r="B4789">
            <v>0</v>
          </cell>
          <cell r="C4789">
            <v>7.5</v>
          </cell>
          <cell r="D4789">
            <v>0</v>
          </cell>
          <cell r="E4789">
            <v>7.5</v>
          </cell>
          <cell r="F4789">
            <v>7.65</v>
          </cell>
          <cell r="G4789">
            <v>7.86</v>
          </cell>
          <cell r="H4789">
            <v>8.4600000000000009</v>
          </cell>
          <cell r="I4789">
            <v>9.06</v>
          </cell>
        </row>
        <row r="4790">
          <cell r="A4790">
            <v>127880</v>
          </cell>
          <cell r="B4790">
            <v>0</v>
          </cell>
          <cell r="C4790">
            <v>7.5</v>
          </cell>
          <cell r="D4790">
            <v>0</v>
          </cell>
          <cell r="E4790">
            <v>7.5</v>
          </cell>
          <cell r="F4790">
            <v>7.65</v>
          </cell>
          <cell r="G4790">
            <v>7.86</v>
          </cell>
          <cell r="H4790">
            <v>8.4600000000000009</v>
          </cell>
          <cell r="I4790">
            <v>9.06</v>
          </cell>
        </row>
        <row r="4791">
          <cell r="A4791">
            <v>127890</v>
          </cell>
          <cell r="B4791">
            <v>0</v>
          </cell>
          <cell r="C4791">
            <v>7.5</v>
          </cell>
          <cell r="D4791">
            <v>0</v>
          </cell>
          <cell r="E4791">
            <v>7.5</v>
          </cell>
          <cell r="F4791">
            <v>7.65</v>
          </cell>
          <cell r="G4791">
            <v>7.86</v>
          </cell>
          <cell r="H4791">
            <v>8.4600000000000009</v>
          </cell>
          <cell r="I4791">
            <v>9.06</v>
          </cell>
        </row>
        <row r="4792">
          <cell r="A4792">
            <v>127900</v>
          </cell>
          <cell r="B4792">
            <v>0</v>
          </cell>
          <cell r="C4792">
            <v>7.5</v>
          </cell>
          <cell r="D4792">
            <v>0</v>
          </cell>
          <cell r="E4792">
            <v>7.5</v>
          </cell>
          <cell r="F4792">
            <v>7.65</v>
          </cell>
          <cell r="G4792">
            <v>7.86</v>
          </cell>
          <cell r="H4792">
            <v>8.4600000000000009</v>
          </cell>
          <cell r="I4792">
            <v>9.06</v>
          </cell>
        </row>
        <row r="4793">
          <cell r="A4793">
            <v>127910</v>
          </cell>
          <cell r="B4793">
            <v>0</v>
          </cell>
          <cell r="C4793">
            <v>7.5</v>
          </cell>
          <cell r="D4793">
            <v>0</v>
          </cell>
          <cell r="E4793">
            <v>7.5</v>
          </cell>
          <cell r="F4793">
            <v>7.65</v>
          </cell>
          <cell r="G4793">
            <v>7.86</v>
          </cell>
          <cell r="H4793">
            <v>8.4600000000000009</v>
          </cell>
          <cell r="I4793">
            <v>9.06</v>
          </cell>
        </row>
        <row r="4794">
          <cell r="A4794">
            <v>127920</v>
          </cell>
          <cell r="B4794">
            <v>0</v>
          </cell>
          <cell r="C4794">
            <v>7.5</v>
          </cell>
          <cell r="D4794">
            <v>0</v>
          </cell>
          <cell r="E4794">
            <v>7.5</v>
          </cell>
          <cell r="F4794">
            <v>7.65</v>
          </cell>
          <cell r="G4794">
            <v>7.86</v>
          </cell>
          <cell r="H4794">
            <v>8.4600000000000009</v>
          </cell>
          <cell r="I4794">
            <v>9.06</v>
          </cell>
        </row>
        <row r="4795">
          <cell r="A4795">
            <v>127930</v>
          </cell>
          <cell r="B4795">
            <v>0</v>
          </cell>
          <cell r="C4795">
            <v>7.5</v>
          </cell>
          <cell r="D4795">
            <v>0</v>
          </cell>
          <cell r="E4795">
            <v>7.5</v>
          </cell>
          <cell r="F4795">
            <v>7.65</v>
          </cell>
          <cell r="G4795">
            <v>7.86</v>
          </cell>
          <cell r="H4795">
            <v>8.4600000000000009</v>
          </cell>
          <cell r="I4795">
            <v>9.06</v>
          </cell>
        </row>
        <row r="4796">
          <cell r="A4796">
            <v>127940</v>
          </cell>
          <cell r="B4796">
            <v>0</v>
          </cell>
          <cell r="C4796">
            <v>7.5</v>
          </cell>
          <cell r="D4796">
            <v>0</v>
          </cell>
          <cell r="E4796">
            <v>7.5</v>
          </cell>
          <cell r="F4796">
            <v>7.65</v>
          </cell>
          <cell r="G4796">
            <v>7.86</v>
          </cell>
          <cell r="H4796">
            <v>8.4600000000000009</v>
          </cell>
          <cell r="I4796">
            <v>9.06</v>
          </cell>
        </row>
        <row r="4797">
          <cell r="A4797">
            <v>127950</v>
          </cell>
          <cell r="B4797">
            <v>0</v>
          </cell>
          <cell r="C4797">
            <v>7.5</v>
          </cell>
          <cell r="D4797">
            <v>0</v>
          </cell>
          <cell r="E4797">
            <v>7.5</v>
          </cell>
          <cell r="F4797">
            <v>7.65</v>
          </cell>
          <cell r="G4797">
            <v>7.86</v>
          </cell>
          <cell r="H4797">
            <v>8.4600000000000009</v>
          </cell>
          <cell r="I4797">
            <v>9.06</v>
          </cell>
        </row>
        <row r="4798">
          <cell r="A4798">
            <v>127960</v>
          </cell>
          <cell r="B4798">
            <v>0</v>
          </cell>
          <cell r="C4798">
            <v>7.5</v>
          </cell>
          <cell r="D4798">
            <v>0</v>
          </cell>
          <cell r="E4798">
            <v>7.5</v>
          </cell>
          <cell r="F4798">
            <v>7.65</v>
          </cell>
          <cell r="G4798">
            <v>7.86</v>
          </cell>
          <cell r="H4798">
            <v>8.4600000000000009</v>
          </cell>
          <cell r="I4798">
            <v>9.06</v>
          </cell>
        </row>
        <row r="4799">
          <cell r="A4799">
            <v>127970</v>
          </cell>
          <cell r="B4799">
            <v>0</v>
          </cell>
          <cell r="C4799">
            <v>7.5</v>
          </cell>
          <cell r="D4799">
            <v>0</v>
          </cell>
          <cell r="E4799">
            <v>7.5</v>
          </cell>
          <cell r="F4799">
            <v>7.65</v>
          </cell>
          <cell r="G4799">
            <v>7.86</v>
          </cell>
          <cell r="H4799">
            <v>8.4600000000000009</v>
          </cell>
          <cell r="I4799">
            <v>9.06</v>
          </cell>
        </row>
        <row r="4800">
          <cell r="A4800">
            <v>127980</v>
          </cell>
          <cell r="B4800">
            <v>0</v>
          </cell>
          <cell r="C4800">
            <v>7.5</v>
          </cell>
          <cell r="D4800">
            <v>0</v>
          </cell>
          <cell r="E4800">
            <v>7.5</v>
          </cell>
          <cell r="F4800">
            <v>7.65</v>
          </cell>
          <cell r="G4800">
            <v>7.86</v>
          </cell>
          <cell r="H4800">
            <v>8.4600000000000009</v>
          </cell>
          <cell r="I4800">
            <v>9.06</v>
          </cell>
        </row>
        <row r="4801">
          <cell r="A4801">
            <v>127990</v>
          </cell>
          <cell r="B4801">
            <v>0</v>
          </cell>
          <cell r="C4801">
            <v>7.5</v>
          </cell>
          <cell r="D4801">
            <v>0</v>
          </cell>
          <cell r="E4801">
            <v>7.5</v>
          </cell>
          <cell r="F4801">
            <v>7.65</v>
          </cell>
          <cell r="G4801">
            <v>7.86</v>
          </cell>
          <cell r="H4801">
            <v>8.4600000000000009</v>
          </cell>
          <cell r="I4801">
            <v>9.06</v>
          </cell>
        </row>
        <row r="4802">
          <cell r="A4802">
            <v>128000</v>
          </cell>
          <cell r="B4802">
            <v>0</v>
          </cell>
          <cell r="C4802">
            <v>7.5</v>
          </cell>
          <cell r="D4802">
            <v>0</v>
          </cell>
          <cell r="E4802">
            <v>7.5</v>
          </cell>
          <cell r="F4802">
            <v>7.65</v>
          </cell>
          <cell r="G4802">
            <v>7.86</v>
          </cell>
          <cell r="H4802">
            <v>8.4600000000000009</v>
          </cell>
          <cell r="I4802">
            <v>9.06</v>
          </cell>
        </row>
        <row r="4821">
          <cell r="A4821">
            <v>128000</v>
          </cell>
          <cell r="B4821">
            <v>0</v>
          </cell>
          <cell r="C4821">
            <v>7.5</v>
          </cell>
          <cell r="D4821">
            <v>0</v>
          </cell>
          <cell r="E4821">
            <v>7.5</v>
          </cell>
          <cell r="F4821">
            <v>7.65</v>
          </cell>
          <cell r="G4821">
            <v>7.86</v>
          </cell>
          <cell r="H4821">
            <v>8.4600000000000009</v>
          </cell>
          <cell r="I4821">
            <v>9.06</v>
          </cell>
        </row>
        <row r="4822">
          <cell r="A4822">
            <v>128010</v>
          </cell>
          <cell r="B4822">
            <v>0</v>
          </cell>
          <cell r="C4822">
            <v>7.5</v>
          </cell>
          <cell r="D4822">
            <v>0</v>
          </cell>
          <cell r="E4822">
            <v>7.5</v>
          </cell>
          <cell r="F4822">
            <v>7.65</v>
          </cell>
          <cell r="G4822">
            <v>7.86</v>
          </cell>
          <cell r="H4822">
            <v>8.4600000000000009</v>
          </cell>
          <cell r="I4822">
            <v>9.06</v>
          </cell>
        </row>
        <row r="4823">
          <cell r="A4823">
            <v>128020</v>
          </cell>
          <cell r="B4823">
            <v>0</v>
          </cell>
          <cell r="C4823">
            <v>7.5</v>
          </cell>
          <cell r="D4823">
            <v>0</v>
          </cell>
          <cell r="E4823">
            <v>7.5</v>
          </cell>
          <cell r="F4823">
            <v>7.65</v>
          </cell>
          <cell r="G4823">
            <v>7.86</v>
          </cell>
          <cell r="H4823">
            <v>8.4600000000000009</v>
          </cell>
          <cell r="I4823">
            <v>9.06</v>
          </cell>
        </row>
        <row r="4824">
          <cell r="A4824">
            <v>128030</v>
          </cell>
          <cell r="B4824">
            <v>0</v>
          </cell>
          <cell r="C4824">
            <v>7.5</v>
          </cell>
          <cell r="D4824">
            <v>0</v>
          </cell>
          <cell r="E4824">
            <v>7.5</v>
          </cell>
          <cell r="F4824">
            <v>7.65</v>
          </cell>
          <cell r="G4824">
            <v>7.86</v>
          </cell>
          <cell r="H4824">
            <v>8.4600000000000009</v>
          </cell>
          <cell r="I4824">
            <v>9.06</v>
          </cell>
        </row>
        <row r="4825">
          <cell r="A4825">
            <v>128040</v>
          </cell>
          <cell r="B4825">
            <v>0</v>
          </cell>
          <cell r="C4825">
            <v>7.5</v>
          </cell>
          <cell r="D4825">
            <v>0</v>
          </cell>
          <cell r="E4825">
            <v>7.5</v>
          </cell>
          <cell r="F4825">
            <v>7.65</v>
          </cell>
          <cell r="G4825">
            <v>7.86</v>
          </cell>
          <cell r="H4825">
            <v>8.4600000000000009</v>
          </cell>
          <cell r="I4825">
            <v>9.06</v>
          </cell>
        </row>
        <row r="4826">
          <cell r="A4826">
            <v>128050</v>
          </cell>
          <cell r="B4826">
            <v>0</v>
          </cell>
          <cell r="C4826">
            <v>7.5</v>
          </cell>
          <cell r="D4826">
            <v>0</v>
          </cell>
          <cell r="E4826">
            <v>7.5</v>
          </cell>
          <cell r="F4826">
            <v>7.65</v>
          </cell>
          <cell r="G4826">
            <v>7.86</v>
          </cell>
          <cell r="H4826">
            <v>8.4600000000000009</v>
          </cell>
          <cell r="I4826">
            <v>9.06</v>
          </cell>
        </row>
        <row r="4827">
          <cell r="A4827">
            <v>128060</v>
          </cell>
          <cell r="B4827">
            <v>0</v>
          </cell>
          <cell r="C4827">
            <v>7.5</v>
          </cell>
          <cell r="D4827">
            <v>0</v>
          </cell>
          <cell r="E4827">
            <v>7.5</v>
          </cell>
          <cell r="F4827">
            <v>7.65</v>
          </cell>
          <cell r="G4827">
            <v>7.86</v>
          </cell>
          <cell r="H4827">
            <v>8.4600000000000009</v>
          </cell>
          <cell r="I4827">
            <v>9.06</v>
          </cell>
        </row>
        <row r="4828">
          <cell r="A4828">
            <v>128070.05</v>
          </cell>
          <cell r="B4828" t="str">
            <v>BS</v>
          </cell>
          <cell r="C4828">
            <v>7.5</v>
          </cell>
          <cell r="D4828">
            <v>0</v>
          </cell>
          <cell r="E4828">
            <v>7.5</v>
          </cell>
          <cell r="F4828">
            <v>7.65</v>
          </cell>
          <cell r="G4828">
            <v>7.86</v>
          </cell>
          <cell r="H4828">
            <v>8.4600000000000009</v>
          </cell>
          <cell r="I4828">
            <v>9.06</v>
          </cell>
        </row>
        <row r="4829">
          <cell r="A4829">
            <v>128080</v>
          </cell>
          <cell r="B4829">
            <v>0</v>
          </cell>
          <cell r="C4829">
            <v>7.5</v>
          </cell>
          <cell r="D4829">
            <v>0</v>
          </cell>
          <cell r="E4829">
            <v>7.5</v>
          </cell>
          <cell r="F4829">
            <v>7.65</v>
          </cell>
          <cell r="G4829">
            <v>7.86</v>
          </cell>
          <cell r="H4829">
            <v>8.4600000000000009</v>
          </cell>
          <cell r="I4829">
            <v>9.06</v>
          </cell>
        </row>
        <row r="4830">
          <cell r="A4830">
            <v>128090</v>
          </cell>
          <cell r="B4830">
            <v>0</v>
          </cell>
          <cell r="C4830">
            <v>7.5</v>
          </cell>
          <cell r="D4830">
            <v>0</v>
          </cell>
          <cell r="E4830">
            <v>7.5</v>
          </cell>
          <cell r="F4830">
            <v>7.65</v>
          </cell>
          <cell r="G4830">
            <v>7.86</v>
          </cell>
          <cell r="H4830">
            <v>8.4600000000000009</v>
          </cell>
          <cell r="I4830">
            <v>9.06</v>
          </cell>
        </row>
        <row r="4831">
          <cell r="A4831">
            <v>128100.05</v>
          </cell>
          <cell r="B4831" t="str">
            <v>PX</v>
          </cell>
          <cell r="C4831">
            <v>7.5</v>
          </cell>
          <cell r="D4831">
            <v>0</v>
          </cell>
          <cell r="E4831">
            <v>7.5</v>
          </cell>
          <cell r="F4831">
            <v>7.65</v>
          </cell>
          <cell r="G4831">
            <v>7.86</v>
          </cell>
          <cell r="H4831">
            <v>8.4600000000000009</v>
          </cell>
          <cell r="I4831">
            <v>9.06</v>
          </cell>
        </row>
        <row r="4832">
          <cell r="A4832">
            <v>128110</v>
          </cell>
          <cell r="B4832">
            <v>0</v>
          </cell>
          <cell r="C4832">
            <v>7.5</v>
          </cell>
          <cell r="D4832">
            <v>0.2</v>
          </cell>
          <cell r="E4832">
            <v>7.7</v>
          </cell>
          <cell r="F4832">
            <v>7.8500000000000005</v>
          </cell>
          <cell r="G4832">
            <v>8.06</v>
          </cell>
          <cell r="H4832">
            <v>8.66</v>
          </cell>
          <cell r="I4832">
            <v>9.26</v>
          </cell>
        </row>
        <row r="4833">
          <cell r="A4833">
            <v>128115.05</v>
          </cell>
          <cell r="B4833" t="str">
            <v>PC</v>
          </cell>
          <cell r="C4833">
            <v>7.5</v>
          </cell>
          <cell r="D4833">
            <v>0.3</v>
          </cell>
          <cell r="E4833">
            <v>7.8</v>
          </cell>
          <cell r="F4833">
            <v>7.95</v>
          </cell>
          <cell r="G4833">
            <v>8.16</v>
          </cell>
          <cell r="H4833">
            <v>8.76</v>
          </cell>
          <cell r="I4833">
            <v>9.36</v>
          </cell>
        </row>
        <row r="4834">
          <cell r="A4834">
            <v>128120</v>
          </cell>
          <cell r="B4834">
            <v>0</v>
          </cell>
          <cell r="C4834">
            <v>7.5</v>
          </cell>
          <cell r="D4834">
            <v>0.39999999999999858</v>
          </cell>
          <cell r="E4834">
            <v>7.8999999999999986</v>
          </cell>
          <cell r="F4834">
            <v>8.0499999999999989</v>
          </cell>
          <cell r="G4834">
            <v>8.26</v>
          </cell>
          <cell r="H4834">
            <v>8.86</v>
          </cell>
          <cell r="I4834">
            <v>9.4599999999999991</v>
          </cell>
        </row>
        <row r="4835">
          <cell r="A4835">
            <v>128130.05</v>
          </cell>
          <cell r="B4835" t="str">
            <v>PY - MSE</v>
          </cell>
          <cell r="C4835">
            <v>7.5</v>
          </cell>
          <cell r="D4835">
            <v>0.6</v>
          </cell>
          <cell r="E4835">
            <v>8.1</v>
          </cell>
          <cell r="F4835">
            <v>8.25</v>
          </cell>
          <cell r="G4835">
            <v>8.4600000000000009</v>
          </cell>
          <cell r="H4835">
            <v>9.06</v>
          </cell>
          <cell r="I4835">
            <v>9.66</v>
          </cell>
        </row>
        <row r="4836">
          <cell r="A4836">
            <v>128140</v>
          </cell>
          <cell r="B4836">
            <v>0</v>
          </cell>
          <cell r="C4836">
            <v>7.5</v>
          </cell>
          <cell r="D4836">
            <v>0.6</v>
          </cell>
          <cell r="E4836">
            <v>8.1</v>
          </cell>
          <cell r="F4836">
            <v>8.25</v>
          </cell>
          <cell r="G4836">
            <v>8.4600000000000009</v>
          </cell>
          <cell r="H4836">
            <v>9.06</v>
          </cell>
          <cell r="I4836">
            <v>9.66</v>
          </cell>
        </row>
        <row r="4837">
          <cell r="A4837">
            <v>128150</v>
          </cell>
          <cell r="B4837">
            <v>0</v>
          </cell>
          <cell r="C4837">
            <v>7.5</v>
          </cell>
          <cell r="D4837">
            <v>0.6</v>
          </cell>
          <cell r="E4837">
            <v>8.1</v>
          </cell>
          <cell r="F4837">
            <v>8.25</v>
          </cell>
          <cell r="G4837">
            <v>8.4600000000000009</v>
          </cell>
          <cell r="H4837">
            <v>9.06</v>
          </cell>
          <cell r="I4837">
            <v>9.66</v>
          </cell>
        </row>
        <row r="4838">
          <cell r="A4838">
            <v>128160</v>
          </cell>
          <cell r="B4838">
            <v>0</v>
          </cell>
          <cell r="C4838">
            <v>7.5</v>
          </cell>
          <cell r="D4838">
            <v>0.6</v>
          </cell>
          <cell r="E4838">
            <v>8.1</v>
          </cell>
          <cell r="F4838">
            <v>8.25</v>
          </cell>
          <cell r="G4838">
            <v>8.4600000000000009</v>
          </cell>
          <cell r="H4838">
            <v>9.06</v>
          </cell>
          <cell r="I4838">
            <v>9.66</v>
          </cell>
        </row>
        <row r="4839">
          <cell r="A4839">
            <v>128170</v>
          </cell>
          <cell r="B4839">
            <v>0</v>
          </cell>
          <cell r="C4839">
            <v>7.5</v>
          </cell>
          <cell r="D4839">
            <v>0.6</v>
          </cell>
          <cell r="E4839">
            <v>8.1</v>
          </cell>
          <cell r="F4839">
            <v>8.25</v>
          </cell>
          <cell r="G4839">
            <v>8.4600000000000009</v>
          </cell>
          <cell r="H4839">
            <v>9.06</v>
          </cell>
          <cell r="I4839">
            <v>9.66</v>
          </cell>
        </row>
        <row r="4840">
          <cell r="A4840">
            <v>128180</v>
          </cell>
          <cell r="B4840">
            <v>0</v>
          </cell>
          <cell r="C4840">
            <v>7.5</v>
          </cell>
          <cell r="D4840">
            <v>0.6</v>
          </cell>
          <cell r="E4840">
            <v>8.1</v>
          </cell>
          <cell r="F4840">
            <v>8.25</v>
          </cell>
          <cell r="G4840">
            <v>8.4600000000000009</v>
          </cell>
          <cell r="H4840">
            <v>9.06</v>
          </cell>
          <cell r="I4840">
            <v>9.66</v>
          </cell>
        </row>
        <row r="4841">
          <cell r="A4841">
            <v>128190</v>
          </cell>
          <cell r="B4841">
            <v>0</v>
          </cell>
          <cell r="C4841">
            <v>7.5</v>
          </cell>
          <cell r="D4841">
            <v>0.6</v>
          </cell>
          <cell r="E4841">
            <v>8.1</v>
          </cell>
          <cell r="F4841">
            <v>8.25</v>
          </cell>
          <cell r="G4841">
            <v>8.4600000000000009</v>
          </cell>
          <cell r="H4841">
            <v>9.06</v>
          </cell>
          <cell r="I4841">
            <v>9.66</v>
          </cell>
        </row>
        <row r="4842">
          <cell r="A4842">
            <v>128200</v>
          </cell>
          <cell r="B4842">
            <v>0</v>
          </cell>
          <cell r="C4842">
            <v>7.5</v>
          </cell>
          <cell r="D4842">
            <v>0.6</v>
          </cell>
          <cell r="E4842">
            <v>8.1</v>
          </cell>
          <cell r="F4842">
            <v>8.25</v>
          </cell>
          <cell r="G4842">
            <v>8.4600000000000009</v>
          </cell>
          <cell r="H4842">
            <v>9.06</v>
          </cell>
          <cell r="I4842">
            <v>9.66</v>
          </cell>
        </row>
        <row r="4843">
          <cell r="A4843">
            <v>128210</v>
          </cell>
          <cell r="B4843">
            <v>0</v>
          </cell>
          <cell r="C4843">
            <v>7.5</v>
          </cell>
          <cell r="D4843">
            <v>0.6</v>
          </cell>
          <cell r="E4843">
            <v>8.1</v>
          </cell>
          <cell r="F4843">
            <v>8.25</v>
          </cell>
          <cell r="G4843">
            <v>8.4600000000000009</v>
          </cell>
          <cell r="H4843">
            <v>9.06</v>
          </cell>
          <cell r="I4843">
            <v>9.66</v>
          </cell>
        </row>
        <row r="4844">
          <cell r="A4844">
            <v>128220</v>
          </cell>
          <cell r="B4844">
            <v>0</v>
          </cell>
          <cell r="C4844">
            <v>7.5</v>
          </cell>
          <cell r="D4844">
            <v>0.6</v>
          </cell>
          <cell r="E4844">
            <v>8.1</v>
          </cell>
          <cell r="F4844">
            <v>8.25</v>
          </cell>
          <cell r="G4844">
            <v>8.4600000000000009</v>
          </cell>
          <cell r="H4844">
            <v>9.06</v>
          </cell>
          <cell r="I4844">
            <v>9.66</v>
          </cell>
        </row>
        <row r="4845">
          <cell r="A4845">
            <v>128230</v>
          </cell>
          <cell r="B4845">
            <v>0</v>
          </cell>
          <cell r="C4845">
            <v>7.5</v>
          </cell>
          <cell r="D4845">
            <v>0.6</v>
          </cell>
          <cell r="E4845">
            <v>8.1</v>
          </cell>
          <cell r="F4845">
            <v>8.25</v>
          </cell>
          <cell r="G4845">
            <v>8.4600000000000009</v>
          </cell>
          <cell r="H4845">
            <v>9.06</v>
          </cell>
          <cell r="I4845">
            <v>9.66</v>
          </cell>
        </row>
        <row r="4846">
          <cell r="A4846">
            <v>128240</v>
          </cell>
          <cell r="B4846">
            <v>0</v>
          </cell>
          <cell r="C4846">
            <v>7.5</v>
          </cell>
          <cell r="D4846">
            <v>0.6</v>
          </cell>
          <cell r="E4846">
            <v>8.1</v>
          </cell>
          <cell r="F4846">
            <v>8.25</v>
          </cell>
          <cell r="G4846">
            <v>8.4600000000000009</v>
          </cell>
          <cell r="H4846">
            <v>9.06</v>
          </cell>
          <cell r="I4846">
            <v>9.66</v>
          </cell>
        </row>
        <row r="4847">
          <cell r="A4847">
            <v>128250</v>
          </cell>
          <cell r="B4847">
            <v>0</v>
          </cell>
          <cell r="C4847">
            <v>7.5</v>
          </cell>
          <cell r="D4847">
            <v>0.6</v>
          </cell>
          <cell r="E4847">
            <v>8.1</v>
          </cell>
          <cell r="F4847">
            <v>8.25</v>
          </cell>
          <cell r="G4847">
            <v>8.4600000000000009</v>
          </cell>
          <cell r="H4847">
            <v>9.06</v>
          </cell>
          <cell r="I4847">
            <v>9.66</v>
          </cell>
        </row>
        <row r="4848">
          <cell r="A4848">
            <v>128260</v>
          </cell>
          <cell r="B4848">
            <v>0</v>
          </cell>
          <cell r="C4848">
            <v>7.5</v>
          </cell>
          <cell r="D4848">
            <v>0.6</v>
          </cell>
          <cell r="E4848">
            <v>8.1</v>
          </cell>
          <cell r="F4848">
            <v>8.25</v>
          </cell>
          <cell r="G4848">
            <v>8.4600000000000009</v>
          </cell>
          <cell r="H4848">
            <v>9.06</v>
          </cell>
          <cell r="I4848">
            <v>9.66</v>
          </cell>
        </row>
        <row r="4849">
          <cell r="A4849">
            <v>128270</v>
          </cell>
          <cell r="B4849">
            <v>0</v>
          </cell>
          <cell r="C4849">
            <v>7.5</v>
          </cell>
          <cell r="D4849">
            <v>0.6</v>
          </cell>
          <cell r="E4849">
            <v>8.1</v>
          </cell>
          <cell r="F4849">
            <v>8.25</v>
          </cell>
          <cell r="G4849">
            <v>8.4600000000000009</v>
          </cell>
          <cell r="H4849">
            <v>9.06</v>
          </cell>
          <cell r="I4849">
            <v>9.66</v>
          </cell>
        </row>
        <row r="4850">
          <cell r="A4850">
            <v>128280</v>
          </cell>
          <cell r="B4850">
            <v>0</v>
          </cell>
          <cell r="C4850">
            <v>7.5</v>
          </cell>
          <cell r="D4850">
            <v>0.6</v>
          </cell>
          <cell r="E4850">
            <v>8.1</v>
          </cell>
          <cell r="F4850">
            <v>8.25</v>
          </cell>
          <cell r="G4850">
            <v>8.4600000000000009</v>
          </cell>
          <cell r="H4850">
            <v>9.06</v>
          </cell>
          <cell r="I4850">
            <v>9.66</v>
          </cell>
        </row>
        <row r="4851">
          <cell r="A4851">
            <v>128290</v>
          </cell>
          <cell r="B4851">
            <v>0</v>
          </cell>
          <cell r="C4851">
            <v>7.5</v>
          </cell>
          <cell r="D4851">
            <v>0.6</v>
          </cell>
          <cell r="E4851">
            <v>8.1</v>
          </cell>
          <cell r="F4851">
            <v>8.25</v>
          </cell>
          <cell r="G4851">
            <v>8.4600000000000009</v>
          </cell>
          <cell r="H4851">
            <v>9.06</v>
          </cell>
          <cell r="I4851">
            <v>9.66</v>
          </cell>
        </row>
        <row r="4852">
          <cell r="A4852">
            <v>128300</v>
          </cell>
          <cell r="B4852">
            <v>0</v>
          </cell>
          <cell r="C4852">
            <v>7.5</v>
          </cell>
          <cell r="D4852">
            <v>0.6</v>
          </cell>
          <cell r="E4852">
            <v>8.1</v>
          </cell>
          <cell r="F4852">
            <v>8.25</v>
          </cell>
          <cell r="G4852">
            <v>8.4600000000000009</v>
          </cell>
          <cell r="H4852">
            <v>9.06</v>
          </cell>
          <cell r="I4852">
            <v>9.66</v>
          </cell>
        </row>
        <row r="4853">
          <cell r="A4853">
            <v>128310</v>
          </cell>
          <cell r="B4853">
            <v>0</v>
          </cell>
          <cell r="C4853">
            <v>7.5</v>
          </cell>
          <cell r="D4853">
            <v>0.6</v>
          </cell>
          <cell r="E4853">
            <v>8.1</v>
          </cell>
          <cell r="F4853">
            <v>8.25</v>
          </cell>
          <cell r="G4853">
            <v>8.4600000000000009</v>
          </cell>
          <cell r="H4853">
            <v>9.06</v>
          </cell>
          <cell r="I4853">
            <v>9.66</v>
          </cell>
        </row>
        <row r="4854">
          <cell r="A4854">
            <v>128320</v>
          </cell>
          <cell r="B4854">
            <v>0</v>
          </cell>
          <cell r="C4854">
            <v>7.5</v>
          </cell>
          <cell r="D4854">
            <v>0.6</v>
          </cell>
          <cell r="E4854">
            <v>8.1</v>
          </cell>
          <cell r="F4854">
            <v>8.25</v>
          </cell>
          <cell r="G4854">
            <v>8.4600000000000009</v>
          </cell>
          <cell r="H4854">
            <v>9.06</v>
          </cell>
          <cell r="I4854">
            <v>9.66</v>
          </cell>
        </row>
        <row r="4855">
          <cell r="A4855">
            <v>128330</v>
          </cell>
          <cell r="B4855">
            <v>0</v>
          </cell>
          <cell r="C4855">
            <v>7.5</v>
          </cell>
          <cell r="D4855">
            <v>0.6</v>
          </cell>
          <cell r="E4855">
            <v>8.1</v>
          </cell>
          <cell r="F4855">
            <v>8.25</v>
          </cell>
          <cell r="G4855">
            <v>8.4600000000000009</v>
          </cell>
          <cell r="H4855">
            <v>9.06</v>
          </cell>
          <cell r="I4855">
            <v>9.66</v>
          </cell>
        </row>
        <row r="4856">
          <cell r="A4856">
            <v>128340</v>
          </cell>
          <cell r="B4856">
            <v>0</v>
          </cell>
          <cell r="C4856">
            <v>7.5</v>
          </cell>
          <cell r="D4856">
            <v>0.6</v>
          </cell>
          <cell r="E4856">
            <v>8.1</v>
          </cell>
          <cell r="F4856">
            <v>8.25</v>
          </cell>
          <cell r="G4856">
            <v>8.4600000000000009</v>
          </cell>
          <cell r="H4856">
            <v>9.06</v>
          </cell>
          <cell r="I4856">
            <v>9.66</v>
          </cell>
        </row>
        <row r="4857">
          <cell r="A4857">
            <v>128350</v>
          </cell>
          <cell r="B4857">
            <v>0</v>
          </cell>
          <cell r="C4857">
            <v>7.5</v>
          </cell>
          <cell r="D4857">
            <v>0.6</v>
          </cell>
          <cell r="E4857">
            <v>8.1</v>
          </cell>
          <cell r="F4857">
            <v>8.25</v>
          </cell>
          <cell r="G4857">
            <v>8.4600000000000009</v>
          </cell>
          <cell r="H4857">
            <v>9.06</v>
          </cell>
          <cell r="I4857">
            <v>9.66</v>
          </cell>
        </row>
        <row r="4858">
          <cell r="A4858">
            <v>128360</v>
          </cell>
          <cell r="B4858">
            <v>0</v>
          </cell>
          <cell r="C4858">
            <v>7.5</v>
          </cell>
          <cell r="D4858">
            <v>0.6</v>
          </cell>
          <cell r="E4858">
            <v>8.1</v>
          </cell>
          <cell r="F4858">
            <v>8.25</v>
          </cell>
          <cell r="G4858">
            <v>8.4600000000000009</v>
          </cell>
          <cell r="H4858">
            <v>9.06</v>
          </cell>
          <cell r="I4858">
            <v>9.66</v>
          </cell>
        </row>
        <row r="4859">
          <cell r="A4859">
            <v>128370</v>
          </cell>
          <cell r="B4859">
            <v>0</v>
          </cell>
          <cell r="C4859">
            <v>7.5</v>
          </cell>
          <cell r="D4859">
            <v>0.6</v>
          </cell>
          <cell r="E4859">
            <v>8.1</v>
          </cell>
          <cell r="F4859">
            <v>8.25</v>
          </cell>
          <cell r="G4859">
            <v>8.4600000000000009</v>
          </cell>
          <cell r="H4859">
            <v>9.06</v>
          </cell>
          <cell r="I4859">
            <v>9.66</v>
          </cell>
        </row>
        <row r="4860">
          <cell r="A4860">
            <v>128380</v>
          </cell>
          <cell r="B4860">
            <v>0</v>
          </cell>
          <cell r="C4860">
            <v>7.5</v>
          </cell>
          <cell r="D4860">
            <v>0.6</v>
          </cell>
          <cell r="E4860">
            <v>8.1</v>
          </cell>
          <cell r="F4860">
            <v>8.25</v>
          </cell>
          <cell r="G4860">
            <v>8.4600000000000009</v>
          </cell>
          <cell r="H4860">
            <v>9.06</v>
          </cell>
          <cell r="I4860">
            <v>9.66</v>
          </cell>
        </row>
        <row r="4861">
          <cell r="A4861">
            <v>128390</v>
          </cell>
          <cell r="B4861">
            <v>0</v>
          </cell>
          <cell r="C4861">
            <v>7.5</v>
          </cell>
          <cell r="D4861">
            <v>0.6</v>
          </cell>
          <cell r="E4861">
            <v>8.1</v>
          </cell>
          <cell r="F4861">
            <v>8.25</v>
          </cell>
          <cell r="G4861">
            <v>8.4600000000000009</v>
          </cell>
          <cell r="H4861">
            <v>9.06</v>
          </cell>
          <cell r="I4861">
            <v>9.66</v>
          </cell>
        </row>
        <row r="4862">
          <cell r="A4862">
            <v>128400</v>
          </cell>
          <cell r="B4862">
            <v>0</v>
          </cell>
          <cell r="C4862">
            <v>7.5</v>
          </cell>
          <cell r="D4862">
            <v>0.6</v>
          </cell>
          <cell r="E4862">
            <v>8.1</v>
          </cell>
          <cell r="F4862">
            <v>8.25</v>
          </cell>
          <cell r="G4862">
            <v>8.4600000000000009</v>
          </cell>
          <cell r="H4862">
            <v>9.06</v>
          </cell>
          <cell r="I4862">
            <v>9.66</v>
          </cell>
        </row>
        <row r="4863">
          <cell r="A4863">
            <v>128410</v>
          </cell>
          <cell r="B4863">
            <v>0</v>
          </cell>
          <cell r="C4863">
            <v>7.5</v>
          </cell>
          <cell r="D4863">
            <v>0.6</v>
          </cell>
          <cell r="E4863">
            <v>8.1</v>
          </cell>
          <cell r="F4863">
            <v>8.25</v>
          </cell>
          <cell r="G4863">
            <v>8.4600000000000009</v>
          </cell>
          <cell r="H4863">
            <v>9.06</v>
          </cell>
          <cell r="I4863">
            <v>9.66</v>
          </cell>
        </row>
        <row r="4864">
          <cell r="A4864">
            <v>128420</v>
          </cell>
          <cell r="B4864">
            <v>0</v>
          </cell>
          <cell r="C4864">
            <v>7.5</v>
          </cell>
          <cell r="D4864">
            <v>0.6</v>
          </cell>
          <cell r="E4864">
            <v>8.1</v>
          </cell>
          <cell r="F4864">
            <v>8.25</v>
          </cell>
          <cell r="G4864">
            <v>8.4600000000000009</v>
          </cell>
          <cell r="H4864">
            <v>9.06</v>
          </cell>
          <cell r="I4864">
            <v>9.66</v>
          </cell>
        </row>
        <row r="4865">
          <cell r="A4865">
            <v>128430</v>
          </cell>
          <cell r="B4865">
            <v>0</v>
          </cell>
          <cell r="C4865">
            <v>7.5</v>
          </cell>
          <cell r="D4865">
            <v>0.6</v>
          </cell>
          <cell r="E4865">
            <v>8.1</v>
          </cell>
          <cell r="F4865">
            <v>8.25</v>
          </cell>
          <cell r="G4865">
            <v>8.4600000000000009</v>
          </cell>
          <cell r="H4865">
            <v>9.06</v>
          </cell>
          <cell r="I4865">
            <v>9.66</v>
          </cell>
        </row>
        <row r="4866">
          <cell r="A4866">
            <v>128440</v>
          </cell>
          <cell r="B4866">
            <v>0</v>
          </cell>
          <cell r="C4866">
            <v>7.5</v>
          </cell>
          <cell r="D4866">
            <v>0.6</v>
          </cell>
          <cell r="E4866">
            <v>8.1</v>
          </cell>
          <cell r="F4866">
            <v>8.25</v>
          </cell>
          <cell r="G4866">
            <v>8.4600000000000009</v>
          </cell>
          <cell r="H4866">
            <v>9.06</v>
          </cell>
          <cell r="I4866">
            <v>9.66</v>
          </cell>
        </row>
        <row r="4867">
          <cell r="A4867">
            <v>128450</v>
          </cell>
          <cell r="B4867">
            <v>0</v>
          </cell>
          <cell r="C4867">
            <v>7.5</v>
          </cell>
          <cell r="D4867">
            <v>0.6</v>
          </cell>
          <cell r="E4867">
            <v>8.1</v>
          </cell>
          <cell r="F4867">
            <v>8.25</v>
          </cell>
          <cell r="G4867">
            <v>8.4600000000000009</v>
          </cell>
          <cell r="H4867">
            <v>9.06</v>
          </cell>
          <cell r="I4867">
            <v>9.66</v>
          </cell>
        </row>
        <row r="4868">
          <cell r="A4868">
            <v>128460</v>
          </cell>
          <cell r="B4868">
            <v>0</v>
          </cell>
          <cell r="C4868">
            <v>7.5</v>
          </cell>
          <cell r="D4868">
            <v>0.6</v>
          </cell>
          <cell r="E4868">
            <v>8.1</v>
          </cell>
          <cell r="F4868">
            <v>8.25</v>
          </cell>
          <cell r="G4868">
            <v>8.4600000000000009</v>
          </cell>
          <cell r="H4868">
            <v>9.06</v>
          </cell>
          <cell r="I4868">
            <v>9.66</v>
          </cell>
        </row>
        <row r="4869">
          <cell r="A4869">
            <v>128470</v>
          </cell>
          <cell r="B4869">
            <v>0</v>
          </cell>
          <cell r="C4869">
            <v>7.5</v>
          </cell>
          <cell r="D4869">
            <v>0.6</v>
          </cell>
          <cell r="E4869">
            <v>8.1</v>
          </cell>
          <cell r="F4869">
            <v>8.25</v>
          </cell>
          <cell r="G4869">
            <v>8.4600000000000009</v>
          </cell>
          <cell r="H4869">
            <v>9.06</v>
          </cell>
          <cell r="I4869">
            <v>9.66</v>
          </cell>
        </row>
        <row r="4870">
          <cell r="A4870">
            <v>128480</v>
          </cell>
          <cell r="B4870">
            <v>0</v>
          </cell>
          <cell r="C4870">
            <v>7.5</v>
          </cell>
          <cell r="D4870">
            <v>0.6</v>
          </cell>
          <cell r="E4870">
            <v>8.1</v>
          </cell>
          <cell r="F4870">
            <v>8.25</v>
          </cell>
          <cell r="G4870">
            <v>8.4600000000000009</v>
          </cell>
          <cell r="H4870">
            <v>9.06</v>
          </cell>
          <cell r="I4870">
            <v>9.66</v>
          </cell>
        </row>
        <row r="4871">
          <cell r="A4871">
            <v>128490</v>
          </cell>
          <cell r="B4871">
            <v>0</v>
          </cell>
          <cell r="C4871">
            <v>7.5</v>
          </cell>
          <cell r="D4871">
            <v>0.6</v>
          </cell>
          <cell r="E4871">
            <v>8.1</v>
          </cell>
          <cell r="F4871">
            <v>8.25</v>
          </cell>
          <cell r="G4871">
            <v>8.4600000000000009</v>
          </cell>
          <cell r="H4871">
            <v>9.06</v>
          </cell>
          <cell r="I4871">
            <v>9.66</v>
          </cell>
        </row>
        <row r="4872">
          <cell r="A4872">
            <v>128500</v>
          </cell>
          <cell r="B4872">
            <v>0</v>
          </cell>
          <cell r="C4872">
            <v>7.5</v>
          </cell>
          <cell r="D4872">
            <v>0.6</v>
          </cell>
          <cell r="E4872">
            <v>8.1</v>
          </cell>
          <cell r="F4872">
            <v>8.25</v>
          </cell>
          <cell r="G4872">
            <v>8.4600000000000009</v>
          </cell>
          <cell r="H4872">
            <v>9.06</v>
          </cell>
          <cell r="I4872">
            <v>9.66</v>
          </cell>
        </row>
        <row r="4873">
          <cell r="A4873">
            <v>128510</v>
          </cell>
          <cell r="B4873">
            <v>0</v>
          </cell>
          <cell r="C4873">
            <v>7.5</v>
          </cell>
          <cell r="D4873">
            <v>0.6</v>
          </cell>
          <cell r="E4873">
            <v>8.1</v>
          </cell>
          <cell r="F4873">
            <v>8.25</v>
          </cell>
          <cell r="G4873">
            <v>8.4600000000000009</v>
          </cell>
          <cell r="H4873">
            <v>9.06</v>
          </cell>
          <cell r="I4873">
            <v>9.66</v>
          </cell>
        </row>
        <row r="4874">
          <cell r="A4874">
            <v>128513.64</v>
          </cell>
          <cell r="B4874" t="str">
            <v>PY - MSE</v>
          </cell>
          <cell r="C4874">
            <v>7.5</v>
          </cell>
          <cell r="D4874">
            <v>0.6</v>
          </cell>
          <cell r="E4874">
            <v>8.1</v>
          </cell>
          <cell r="F4874">
            <v>8.25</v>
          </cell>
          <cell r="G4874">
            <v>8.4600000000000009</v>
          </cell>
          <cell r="H4874">
            <v>9.06</v>
          </cell>
          <cell r="I4874">
            <v>9.66</v>
          </cell>
        </row>
        <row r="4875">
          <cell r="A4875">
            <v>128520</v>
          </cell>
          <cell r="B4875">
            <v>0</v>
          </cell>
          <cell r="C4875">
            <v>7.5</v>
          </cell>
          <cell r="D4875">
            <v>0.46999999999999886</v>
          </cell>
          <cell r="E4875">
            <v>7.9699999999999989</v>
          </cell>
          <cell r="F4875">
            <v>8.1199999999999992</v>
          </cell>
          <cell r="G4875">
            <v>8.33</v>
          </cell>
          <cell r="H4875">
            <v>8.93</v>
          </cell>
          <cell r="I4875">
            <v>9.5299999999999994</v>
          </cell>
        </row>
        <row r="4876">
          <cell r="A4876">
            <v>128528.64</v>
          </cell>
          <cell r="B4876" t="str">
            <v>PT</v>
          </cell>
          <cell r="C4876">
            <v>7.5</v>
          </cell>
          <cell r="D4876">
            <v>0.3</v>
          </cell>
          <cell r="E4876">
            <v>7.8</v>
          </cell>
          <cell r="F4876">
            <v>7.95</v>
          </cell>
          <cell r="G4876">
            <v>8.16</v>
          </cell>
          <cell r="H4876">
            <v>8.76</v>
          </cell>
          <cell r="I4876">
            <v>9.36</v>
          </cell>
        </row>
        <row r="4877">
          <cell r="A4877">
            <v>128530</v>
          </cell>
          <cell r="B4877">
            <v>0</v>
          </cell>
          <cell r="C4877">
            <v>7.5</v>
          </cell>
          <cell r="D4877">
            <v>0.27</v>
          </cell>
          <cell r="E4877">
            <v>7.77</v>
          </cell>
          <cell r="F4877">
            <v>7.92</v>
          </cell>
          <cell r="G4877">
            <v>8.1300000000000008</v>
          </cell>
          <cell r="H4877">
            <v>8.73</v>
          </cell>
          <cell r="I4877">
            <v>9.33</v>
          </cell>
        </row>
        <row r="4878">
          <cell r="A4878">
            <v>128540</v>
          </cell>
          <cell r="B4878">
            <v>0</v>
          </cell>
          <cell r="C4878">
            <v>7.5</v>
          </cell>
          <cell r="D4878">
            <v>6.9999999999999396E-2</v>
          </cell>
          <cell r="E4878">
            <v>7.5699999999999994</v>
          </cell>
          <cell r="F4878">
            <v>7.72</v>
          </cell>
          <cell r="G4878">
            <v>7.93</v>
          </cell>
          <cell r="H4878">
            <v>8.5299999999999994</v>
          </cell>
          <cell r="I4878">
            <v>9.129999999999999</v>
          </cell>
        </row>
        <row r="4879">
          <cell r="A4879">
            <v>128543.64</v>
          </cell>
          <cell r="B4879" t="str">
            <v>PX</v>
          </cell>
          <cell r="C4879">
            <v>7.5</v>
          </cell>
          <cell r="D4879">
            <v>0</v>
          </cell>
          <cell r="E4879">
            <v>7.5</v>
          </cell>
          <cell r="F4879">
            <v>7.65</v>
          </cell>
          <cell r="G4879">
            <v>7.86</v>
          </cell>
          <cell r="H4879">
            <v>8.4600000000000009</v>
          </cell>
          <cell r="I4879">
            <v>9.06</v>
          </cell>
        </row>
        <row r="4880">
          <cell r="A4880">
            <v>128550</v>
          </cell>
          <cell r="B4880">
            <v>0</v>
          </cell>
          <cell r="C4880">
            <v>7.5</v>
          </cell>
          <cell r="D4880">
            <v>0</v>
          </cell>
          <cell r="E4880">
            <v>7.5</v>
          </cell>
          <cell r="F4880">
            <v>7.65</v>
          </cell>
          <cell r="G4880">
            <v>7.86</v>
          </cell>
          <cell r="H4880">
            <v>8.4600000000000009</v>
          </cell>
          <cell r="I4880">
            <v>9.06</v>
          </cell>
        </row>
        <row r="4881">
          <cell r="A4881">
            <v>128560</v>
          </cell>
          <cell r="B4881">
            <v>0</v>
          </cell>
          <cell r="C4881">
            <v>7.5</v>
          </cell>
          <cell r="D4881">
            <v>0</v>
          </cell>
          <cell r="E4881">
            <v>7.5</v>
          </cell>
          <cell r="F4881">
            <v>7.65</v>
          </cell>
          <cell r="G4881">
            <v>7.86</v>
          </cell>
          <cell r="H4881">
            <v>8.4600000000000009</v>
          </cell>
          <cell r="I4881">
            <v>9.06</v>
          </cell>
        </row>
        <row r="4882">
          <cell r="A4882">
            <v>128570</v>
          </cell>
          <cell r="B4882">
            <v>0</v>
          </cell>
          <cell r="C4882">
            <v>7.5</v>
          </cell>
          <cell r="D4882">
            <v>0</v>
          </cell>
          <cell r="E4882">
            <v>7.5</v>
          </cell>
          <cell r="F4882">
            <v>7.65</v>
          </cell>
          <cell r="G4882">
            <v>7.86</v>
          </cell>
          <cell r="H4882">
            <v>8.4600000000000009</v>
          </cell>
          <cell r="I4882">
            <v>9.06</v>
          </cell>
        </row>
        <row r="4883">
          <cell r="A4883">
            <v>128573.64</v>
          </cell>
          <cell r="B4883" t="str">
            <v>BS</v>
          </cell>
          <cell r="C4883">
            <v>7.5</v>
          </cell>
          <cell r="D4883">
            <v>0</v>
          </cell>
          <cell r="E4883">
            <v>7.5</v>
          </cell>
          <cell r="F4883">
            <v>7.65</v>
          </cell>
          <cell r="G4883">
            <v>7.86</v>
          </cell>
          <cell r="H4883">
            <v>8.4600000000000009</v>
          </cell>
          <cell r="I4883">
            <v>9.06</v>
          </cell>
        </row>
        <row r="4884">
          <cell r="A4884">
            <v>128580</v>
          </cell>
          <cell r="B4884">
            <v>0</v>
          </cell>
          <cell r="C4884">
            <v>7.5</v>
          </cell>
          <cell r="D4884">
            <v>0</v>
          </cell>
          <cell r="E4884">
            <v>7.5</v>
          </cell>
          <cell r="F4884">
            <v>7.65</v>
          </cell>
          <cell r="G4884">
            <v>7.86</v>
          </cell>
          <cell r="H4884">
            <v>8.4600000000000009</v>
          </cell>
          <cell r="I4884">
            <v>9.06</v>
          </cell>
        </row>
        <row r="4885">
          <cell r="A4885">
            <v>128590</v>
          </cell>
          <cell r="B4885">
            <v>0</v>
          </cell>
          <cell r="C4885">
            <v>7.5</v>
          </cell>
          <cell r="D4885">
            <v>0</v>
          </cell>
          <cell r="E4885">
            <v>7.5</v>
          </cell>
          <cell r="F4885">
            <v>7.65</v>
          </cell>
          <cell r="G4885">
            <v>7.86</v>
          </cell>
          <cell r="H4885">
            <v>8.4600000000000009</v>
          </cell>
          <cell r="I4885">
            <v>9.06</v>
          </cell>
        </row>
        <row r="4886">
          <cell r="A4886">
            <v>128600</v>
          </cell>
          <cell r="B4886">
            <v>0</v>
          </cell>
          <cell r="C4886">
            <v>7.5</v>
          </cell>
          <cell r="D4886">
            <v>0</v>
          </cell>
          <cell r="E4886">
            <v>7.5</v>
          </cell>
          <cell r="F4886">
            <v>7.65</v>
          </cell>
          <cell r="G4886">
            <v>7.86</v>
          </cell>
          <cell r="H4886">
            <v>8.4600000000000009</v>
          </cell>
          <cell r="I4886">
            <v>9.06</v>
          </cell>
        </row>
        <row r="4887">
          <cell r="A4887">
            <v>128610</v>
          </cell>
          <cell r="B4887">
            <v>0</v>
          </cell>
          <cell r="C4887">
            <v>7.5</v>
          </cell>
          <cell r="D4887">
            <v>0</v>
          </cell>
          <cell r="E4887">
            <v>7.5</v>
          </cell>
          <cell r="F4887">
            <v>7.65</v>
          </cell>
          <cell r="G4887">
            <v>7.86</v>
          </cell>
          <cell r="H4887">
            <v>8.4600000000000009</v>
          </cell>
          <cell r="I4887">
            <v>9.06</v>
          </cell>
        </row>
        <row r="4888">
          <cell r="A4888">
            <v>128620</v>
          </cell>
          <cell r="B4888">
            <v>0</v>
          </cell>
          <cell r="C4888">
            <v>7.5</v>
          </cell>
          <cell r="D4888">
            <v>0</v>
          </cell>
          <cell r="E4888">
            <v>7.5</v>
          </cell>
          <cell r="F4888">
            <v>7.65</v>
          </cell>
          <cell r="G4888">
            <v>7.86</v>
          </cell>
          <cell r="H4888">
            <v>8.4600000000000009</v>
          </cell>
          <cell r="I4888">
            <v>9.06</v>
          </cell>
        </row>
        <row r="4889">
          <cell r="A4889">
            <v>128630</v>
          </cell>
          <cell r="B4889">
            <v>0</v>
          </cell>
          <cell r="C4889">
            <v>7.5</v>
          </cell>
          <cell r="D4889">
            <v>0</v>
          </cell>
          <cell r="E4889">
            <v>7.5</v>
          </cell>
          <cell r="F4889">
            <v>7.65</v>
          </cell>
          <cell r="G4889">
            <v>7.86</v>
          </cell>
          <cell r="H4889">
            <v>8.4600000000000009</v>
          </cell>
          <cell r="I4889">
            <v>9.06</v>
          </cell>
        </row>
        <row r="4890">
          <cell r="A4890">
            <v>128640</v>
          </cell>
          <cell r="B4890">
            <v>0</v>
          </cell>
          <cell r="C4890">
            <v>7.5</v>
          </cell>
          <cell r="D4890">
            <v>0</v>
          </cell>
          <cell r="E4890">
            <v>7.5</v>
          </cell>
          <cell r="F4890">
            <v>7.65</v>
          </cell>
          <cell r="G4890">
            <v>7.86</v>
          </cell>
          <cell r="H4890">
            <v>8.4600000000000009</v>
          </cell>
          <cell r="I4890">
            <v>9.06</v>
          </cell>
        </row>
        <row r="4891">
          <cell r="A4891">
            <v>128650</v>
          </cell>
          <cell r="B4891">
            <v>0</v>
          </cell>
          <cell r="C4891">
            <v>7.5</v>
          </cell>
          <cell r="D4891">
            <v>0</v>
          </cell>
          <cell r="E4891">
            <v>7.5</v>
          </cell>
          <cell r="F4891">
            <v>7.65</v>
          </cell>
          <cell r="G4891">
            <v>7.86</v>
          </cell>
          <cell r="H4891">
            <v>8.4600000000000009</v>
          </cell>
          <cell r="I4891">
            <v>9.06</v>
          </cell>
        </row>
        <row r="4892">
          <cell r="A4892">
            <v>128660</v>
          </cell>
          <cell r="B4892">
            <v>0</v>
          </cell>
          <cell r="C4892">
            <v>7.5</v>
          </cell>
          <cell r="D4892">
            <v>0</v>
          </cell>
          <cell r="E4892">
            <v>7.5</v>
          </cell>
          <cell r="F4892">
            <v>7.65</v>
          </cell>
          <cell r="G4892">
            <v>7.86</v>
          </cell>
          <cell r="H4892">
            <v>8.4600000000000009</v>
          </cell>
          <cell r="I4892">
            <v>9.06</v>
          </cell>
        </row>
        <row r="4893">
          <cell r="A4893">
            <v>128670</v>
          </cell>
          <cell r="B4893">
            <v>0</v>
          </cell>
          <cell r="C4893">
            <v>7.5</v>
          </cell>
          <cell r="D4893">
            <v>0</v>
          </cell>
          <cell r="E4893">
            <v>7.5</v>
          </cell>
          <cell r="F4893">
            <v>7.65</v>
          </cell>
          <cell r="G4893">
            <v>7.86</v>
          </cell>
          <cell r="H4893">
            <v>8.4600000000000009</v>
          </cell>
          <cell r="I4893">
            <v>9.06</v>
          </cell>
        </row>
        <row r="4894">
          <cell r="A4894">
            <v>128680</v>
          </cell>
          <cell r="B4894">
            <v>0</v>
          </cell>
          <cell r="C4894">
            <v>7.5</v>
          </cell>
          <cell r="D4894">
            <v>0</v>
          </cell>
          <cell r="E4894">
            <v>7.5</v>
          </cell>
          <cell r="F4894">
            <v>7.65</v>
          </cell>
          <cell r="G4894">
            <v>7.86</v>
          </cell>
          <cell r="H4894">
            <v>8.4600000000000009</v>
          </cell>
          <cell r="I4894">
            <v>9.06</v>
          </cell>
        </row>
        <row r="4895">
          <cell r="A4895">
            <v>128690</v>
          </cell>
          <cell r="B4895">
            <v>0</v>
          </cell>
          <cell r="C4895">
            <v>7.5</v>
          </cell>
          <cell r="D4895">
            <v>0</v>
          </cell>
          <cell r="E4895">
            <v>7.5</v>
          </cell>
          <cell r="F4895">
            <v>7.65</v>
          </cell>
          <cell r="G4895">
            <v>7.86</v>
          </cell>
          <cell r="H4895">
            <v>8.4600000000000009</v>
          </cell>
          <cell r="I4895">
            <v>9.06</v>
          </cell>
        </row>
        <row r="4896">
          <cell r="A4896">
            <v>128700</v>
          </cell>
          <cell r="B4896">
            <v>0</v>
          </cell>
          <cell r="C4896">
            <v>7.5</v>
          </cell>
          <cell r="D4896">
            <v>0</v>
          </cell>
          <cell r="E4896">
            <v>7.5</v>
          </cell>
          <cell r="F4896">
            <v>7.65</v>
          </cell>
          <cell r="G4896">
            <v>7.86</v>
          </cell>
          <cell r="H4896">
            <v>8.4600000000000009</v>
          </cell>
          <cell r="I4896">
            <v>9.06</v>
          </cell>
        </row>
        <row r="4897">
          <cell r="A4897">
            <v>128710</v>
          </cell>
          <cell r="B4897">
            <v>0</v>
          </cell>
          <cell r="C4897">
            <v>7.5</v>
          </cell>
          <cell r="D4897">
            <v>0</v>
          </cell>
          <cell r="E4897">
            <v>7.5</v>
          </cell>
          <cell r="F4897">
            <v>7.65</v>
          </cell>
          <cell r="G4897">
            <v>7.86</v>
          </cell>
          <cell r="H4897">
            <v>8.4600000000000009</v>
          </cell>
          <cell r="I4897">
            <v>9.06</v>
          </cell>
        </row>
        <row r="4898">
          <cell r="A4898">
            <v>128720</v>
          </cell>
          <cell r="B4898">
            <v>0</v>
          </cell>
          <cell r="C4898">
            <v>7.5</v>
          </cell>
          <cell r="D4898">
            <v>0</v>
          </cell>
          <cell r="E4898">
            <v>7.5</v>
          </cell>
          <cell r="F4898">
            <v>7.65</v>
          </cell>
          <cell r="G4898">
            <v>7.86</v>
          </cell>
          <cell r="H4898">
            <v>8.4600000000000009</v>
          </cell>
          <cell r="I4898">
            <v>9.06</v>
          </cell>
        </row>
        <row r="4899">
          <cell r="A4899">
            <v>128730</v>
          </cell>
          <cell r="B4899">
            <v>0</v>
          </cell>
          <cell r="C4899">
            <v>7.5</v>
          </cell>
          <cell r="D4899">
            <v>0</v>
          </cell>
          <cell r="E4899">
            <v>7.5</v>
          </cell>
          <cell r="F4899">
            <v>7.65</v>
          </cell>
          <cell r="G4899">
            <v>7.86</v>
          </cell>
          <cell r="H4899">
            <v>8.4600000000000009</v>
          </cell>
          <cell r="I4899">
            <v>9.06</v>
          </cell>
        </row>
        <row r="4900">
          <cell r="A4900">
            <v>128740</v>
          </cell>
          <cell r="B4900">
            <v>0</v>
          </cell>
          <cell r="C4900">
            <v>7.5</v>
          </cell>
          <cell r="D4900">
            <v>0</v>
          </cell>
          <cell r="E4900">
            <v>7.5</v>
          </cell>
          <cell r="F4900">
            <v>7.65</v>
          </cell>
          <cell r="G4900">
            <v>7.86</v>
          </cell>
          <cell r="H4900">
            <v>8.4600000000000009</v>
          </cell>
          <cell r="I4900">
            <v>9.06</v>
          </cell>
        </row>
        <row r="4901">
          <cell r="A4901">
            <v>128750</v>
          </cell>
          <cell r="B4901">
            <v>0</v>
          </cell>
          <cell r="C4901">
            <v>7.5</v>
          </cell>
          <cell r="D4901">
            <v>0</v>
          </cell>
          <cell r="E4901">
            <v>7.5</v>
          </cell>
          <cell r="F4901">
            <v>7.65</v>
          </cell>
          <cell r="G4901">
            <v>7.86</v>
          </cell>
          <cell r="H4901">
            <v>8.4600000000000009</v>
          </cell>
          <cell r="I4901">
            <v>9.06</v>
          </cell>
        </row>
        <row r="4902">
          <cell r="A4902">
            <v>128760</v>
          </cell>
          <cell r="B4902">
            <v>0</v>
          </cell>
          <cell r="C4902">
            <v>7.5</v>
          </cell>
          <cell r="D4902">
            <v>0</v>
          </cell>
          <cell r="E4902">
            <v>7.5</v>
          </cell>
          <cell r="F4902">
            <v>7.65</v>
          </cell>
          <cell r="G4902">
            <v>7.86</v>
          </cell>
          <cell r="H4902">
            <v>8.4600000000000009</v>
          </cell>
          <cell r="I4902">
            <v>9.06</v>
          </cell>
        </row>
        <row r="4903">
          <cell r="A4903">
            <v>128770</v>
          </cell>
          <cell r="B4903">
            <v>0</v>
          </cell>
          <cell r="C4903">
            <v>7.5</v>
          </cell>
          <cell r="D4903">
            <v>0</v>
          </cell>
          <cell r="E4903">
            <v>7.5</v>
          </cell>
          <cell r="F4903">
            <v>7.65</v>
          </cell>
          <cell r="G4903">
            <v>7.86</v>
          </cell>
          <cell r="H4903">
            <v>8.4600000000000009</v>
          </cell>
          <cell r="I4903">
            <v>9.06</v>
          </cell>
        </row>
        <row r="4904">
          <cell r="A4904">
            <v>128780</v>
          </cell>
          <cell r="B4904">
            <v>0</v>
          </cell>
          <cell r="C4904">
            <v>7.5</v>
          </cell>
          <cell r="D4904">
            <v>0</v>
          </cell>
          <cell r="E4904">
            <v>7.5</v>
          </cell>
          <cell r="F4904">
            <v>7.65</v>
          </cell>
          <cell r="G4904">
            <v>7.86</v>
          </cell>
          <cell r="H4904">
            <v>8.4600000000000009</v>
          </cell>
          <cell r="I4904">
            <v>9.06</v>
          </cell>
        </row>
        <row r="4905">
          <cell r="A4905">
            <v>128790</v>
          </cell>
          <cell r="B4905">
            <v>0</v>
          </cell>
          <cell r="C4905">
            <v>7.5</v>
          </cell>
          <cell r="D4905">
            <v>0</v>
          </cell>
          <cell r="E4905">
            <v>7.5</v>
          </cell>
          <cell r="F4905">
            <v>7.65</v>
          </cell>
          <cell r="G4905">
            <v>7.86</v>
          </cell>
          <cell r="H4905">
            <v>8.4600000000000009</v>
          </cell>
          <cell r="I4905">
            <v>9.06</v>
          </cell>
        </row>
        <row r="4906">
          <cell r="A4906">
            <v>128800</v>
          </cell>
          <cell r="B4906">
            <v>0</v>
          </cell>
          <cell r="C4906">
            <v>7.5</v>
          </cell>
          <cell r="D4906">
            <v>0</v>
          </cell>
          <cell r="E4906">
            <v>7.5</v>
          </cell>
          <cell r="F4906">
            <v>7.65</v>
          </cell>
          <cell r="G4906">
            <v>7.86</v>
          </cell>
          <cell r="H4906">
            <v>8.4600000000000009</v>
          </cell>
          <cell r="I4906">
            <v>9.06</v>
          </cell>
        </row>
        <row r="4907">
          <cell r="A4907">
            <v>128810</v>
          </cell>
          <cell r="B4907">
            <v>0</v>
          </cell>
          <cell r="C4907">
            <v>7.5</v>
          </cell>
          <cell r="D4907">
            <v>0</v>
          </cell>
          <cell r="E4907">
            <v>7.5</v>
          </cell>
          <cell r="F4907">
            <v>7.65</v>
          </cell>
          <cell r="G4907">
            <v>7.86</v>
          </cell>
          <cell r="H4907">
            <v>8.4600000000000009</v>
          </cell>
          <cell r="I4907">
            <v>9.06</v>
          </cell>
        </row>
        <row r="4908">
          <cell r="A4908">
            <v>128820</v>
          </cell>
          <cell r="B4908">
            <v>0</v>
          </cell>
          <cell r="C4908">
            <v>7.5</v>
          </cell>
          <cell r="D4908">
            <v>0</v>
          </cell>
          <cell r="E4908">
            <v>7.5</v>
          </cell>
          <cell r="F4908">
            <v>7.65</v>
          </cell>
          <cell r="G4908">
            <v>7.86</v>
          </cell>
          <cell r="H4908">
            <v>8.4600000000000009</v>
          </cell>
          <cell r="I4908">
            <v>9.06</v>
          </cell>
        </row>
        <row r="4909">
          <cell r="A4909">
            <v>128830</v>
          </cell>
          <cell r="B4909">
            <v>0</v>
          </cell>
          <cell r="C4909">
            <v>7.5</v>
          </cell>
          <cell r="D4909">
            <v>0</v>
          </cell>
          <cell r="E4909">
            <v>7.5</v>
          </cell>
          <cell r="F4909">
            <v>7.65</v>
          </cell>
          <cell r="G4909">
            <v>7.86</v>
          </cell>
          <cell r="H4909">
            <v>8.4600000000000009</v>
          </cell>
          <cell r="I4909">
            <v>9.06</v>
          </cell>
        </row>
        <row r="4910">
          <cell r="A4910">
            <v>128840</v>
          </cell>
          <cell r="B4910">
            <v>0</v>
          </cell>
          <cell r="C4910">
            <v>7.5</v>
          </cell>
          <cell r="D4910">
            <v>0</v>
          </cell>
          <cell r="E4910">
            <v>7.5</v>
          </cell>
          <cell r="F4910">
            <v>7.65</v>
          </cell>
          <cell r="G4910">
            <v>7.86</v>
          </cell>
          <cell r="H4910">
            <v>8.4600000000000009</v>
          </cell>
          <cell r="I4910">
            <v>9.06</v>
          </cell>
        </row>
        <row r="4911">
          <cell r="A4911">
            <v>128850</v>
          </cell>
          <cell r="B4911">
            <v>0</v>
          </cell>
          <cell r="C4911">
            <v>7.5</v>
          </cell>
          <cell r="D4911">
            <v>0</v>
          </cell>
          <cell r="E4911">
            <v>7.5</v>
          </cell>
          <cell r="F4911">
            <v>7.65</v>
          </cell>
          <cell r="G4911">
            <v>7.86</v>
          </cell>
          <cell r="H4911">
            <v>8.4600000000000009</v>
          </cell>
          <cell r="I4911">
            <v>9.06</v>
          </cell>
        </row>
        <row r="4912">
          <cell r="A4912">
            <v>128860</v>
          </cell>
          <cell r="B4912">
            <v>0</v>
          </cell>
          <cell r="C4912">
            <v>7.5</v>
          </cell>
          <cell r="D4912">
            <v>0</v>
          </cell>
          <cell r="E4912">
            <v>7.5</v>
          </cell>
          <cell r="F4912">
            <v>7.65</v>
          </cell>
          <cell r="G4912">
            <v>7.86</v>
          </cell>
          <cell r="H4912">
            <v>8.4600000000000009</v>
          </cell>
          <cell r="I4912">
            <v>9.06</v>
          </cell>
        </row>
        <row r="4913">
          <cell r="A4913">
            <v>128870</v>
          </cell>
          <cell r="B4913">
            <v>0</v>
          </cell>
          <cell r="C4913">
            <v>7.5</v>
          </cell>
          <cell r="D4913">
            <v>0</v>
          </cell>
          <cell r="E4913">
            <v>7.5</v>
          </cell>
          <cell r="F4913">
            <v>7.65</v>
          </cell>
          <cell r="G4913">
            <v>7.86</v>
          </cell>
          <cell r="H4913">
            <v>8.4600000000000009</v>
          </cell>
          <cell r="I4913">
            <v>9.06</v>
          </cell>
        </row>
        <row r="4914">
          <cell r="A4914">
            <v>128880</v>
          </cell>
          <cell r="B4914">
            <v>0</v>
          </cell>
          <cell r="C4914">
            <v>7.5</v>
          </cell>
          <cell r="D4914">
            <v>0</v>
          </cell>
          <cell r="E4914">
            <v>7.5</v>
          </cell>
          <cell r="F4914">
            <v>7.65</v>
          </cell>
          <cell r="G4914">
            <v>7.86</v>
          </cell>
          <cell r="H4914">
            <v>8.4600000000000009</v>
          </cell>
          <cell r="I4914">
            <v>9.06</v>
          </cell>
        </row>
        <row r="4915">
          <cell r="A4915">
            <v>128890</v>
          </cell>
          <cell r="B4915">
            <v>0</v>
          </cell>
          <cell r="C4915">
            <v>7.5</v>
          </cell>
          <cell r="D4915">
            <v>0</v>
          </cell>
          <cell r="E4915">
            <v>7.5</v>
          </cell>
          <cell r="F4915">
            <v>7.65</v>
          </cell>
          <cell r="G4915">
            <v>7.86</v>
          </cell>
          <cell r="H4915">
            <v>8.4600000000000009</v>
          </cell>
          <cell r="I4915">
            <v>9.06</v>
          </cell>
        </row>
        <row r="4916">
          <cell r="A4916">
            <v>128900</v>
          </cell>
          <cell r="B4916">
            <v>0</v>
          </cell>
          <cell r="C4916">
            <v>7.5</v>
          </cell>
          <cell r="D4916">
            <v>0</v>
          </cell>
          <cell r="E4916">
            <v>7.5</v>
          </cell>
          <cell r="F4916">
            <v>7.65</v>
          </cell>
          <cell r="G4916">
            <v>7.86</v>
          </cell>
          <cell r="H4916">
            <v>8.4600000000000009</v>
          </cell>
          <cell r="I4916">
            <v>9.06</v>
          </cell>
        </row>
        <row r="4917">
          <cell r="A4917">
            <v>128910</v>
          </cell>
          <cell r="B4917">
            <v>0</v>
          </cell>
          <cell r="C4917">
            <v>7.5</v>
          </cell>
          <cell r="D4917">
            <v>0</v>
          </cell>
          <cell r="E4917">
            <v>7.5</v>
          </cell>
          <cell r="F4917">
            <v>7.65</v>
          </cell>
          <cell r="G4917">
            <v>7.86</v>
          </cell>
          <cell r="H4917">
            <v>8.4600000000000009</v>
          </cell>
          <cell r="I4917">
            <v>9.06</v>
          </cell>
        </row>
        <row r="4918">
          <cell r="A4918">
            <v>128920</v>
          </cell>
          <cell r="B4918">
            <v>0</v>
          </cell>
          <cell r="C4918">
            <v>7.5</v>
          </cell>
          <cell r="D4918">
            <v>0</v>
          </cell>
          <cell r="E4918">
            <v>7.5</v>
          </cell>
          <cell r="F4918">
            <v>7.65</v>
          </cell>
          <cell r="G4918">
            <v>7.86</v>
          </cell>
          <cell r="H4918">
            <v>8.4600000000000009</v>
          </cell>
          <cell r="I4918">
            <v>9.06</v>
          </cell>
        </row>
        <row r="4919">
          <cell r="A4919">
            <v>128930</v>
          </cell>
          <cell r="B4919">
            <v>0</v>
          </cell>
          <cell r="C4919">
            <v>7.5</v>
          </cell>
          <cell r="D4919">
            <v>0</v>
          </cell>
          <cell r="E4919">
            <v>7.5</v>
          </cell>
          <cell r="F4919">
            <v>7.65</v>
          </cell>
          <cell r="G4919">
            <v>7.86</v>
          </cell>
          <cell r="H4919">
            <v>8.4600000000000009</v>
          </cell>
          <cell r="I4919">
            <v>9.06</v>
          </cell>
        </row>
        <row r="4920">
          <cell r="A4920">
            <v>128940</v>
          </cell>
          <cell r="B4920">
            <v>0</v>
          </cell>
          <cell r="C4920">
            <v>7.5</v>
          </cell>
          <cell r="D4920">
            <v>0</v>
          </cell>
          <cell r="E4920">
            <v>7.5</v>
          </cell>
          <cell r="F4920">
            <v>7.65</v>
          </cell>
          <cell r="G4920">
            <v>7.86</v>
          </cell>
          <cell r="H4920">
            <v>8.4600000000000009</v>
          </cell>
          <cell r="I4920">
            <v>9.06</v>
          </cell>
        </row>
        <row r="4921">
          <cell r="A4921">
            <v>128950</v>
          </cell>
          <cell r="B4921">
            <v>0</v>
          </cell>
          <cell r="C4921">
            <v>7.5</v>
          </cell>
          <cell r="D4921">
            <v>0</v>
          </cell>
          <cell r="E4921">
            <v>7.5</v>
          </cell>
          <cell r="F4921">
            <v>7.65</v>
          </cell>
          <cell r="G4921">
            <v>7.86</v>
          </cell>
          <cell r="H4921">
            <v>8.4600000000000009</v>
          </cell>
          <cell r="I4921">
            <v>9.06</v>
          </cell>
        </row>
        <row r="4922">
          <cell r="A4922">
            <v>128960</v>
          </cell>
          <cell r="B4922">
            <v>0</v>
          </cell>
          <cell r="C4922">
            <v>7.5</v>
          </cell>
          <cell r="D4922">
            <v>0</v>
          </cell>
          <cell r="E4922">
            <v>7.5</v>
          </cell>
          <cell r="F4922">
            <v>7.65</v>
          </cell>
          <cell r="G4922">
            <v>7.86</v>
          </cell>
          <cell r="H4922">
            <v>8.4600000000000009</v>
          </cell>
          <cell r="I4922">
            <v>9.06</v>
          </cell>
        </row>
        <row r="4923">
          <cell r="A4923">
            <v>128970</v>
          </cell>
          <cell r="B4923">
            <v>0</v>
          </cell>
          <cell r="C4923">
            <v>7.5</v>
          </cell>
          <cell r="D4923">
            <v>0</v>
          </cell>
          <cell r="E4923">
            <v>7.5</v>
          </cell>
          <cell r="F4923">
            <v>7.65</v>
          </cell>
          <cell r="G4923">
            <v>7.86</v>
          </cell>
          <cell r="H4923">
            <v>8.4600000000000009</v>
          </cell>
          <cell r="I4923">
            <v>9.06</v>
          </cell>
        </row>
        <row r="4924">
          <cell r="A4924">
            <v>128980</v>
          </cell>
          <cell r="B4924">
            <v>0</v>
          </cell>
          <cell r="C4924">
            <v>7.5</v>
          </cell>
          <cell r="D4924">
            <v>0</v>
          </cell>
          <cell r="E4924">
            <v>7.5</v>
          </cell>
          <cell r="F4924">
            <v>7.65</v>
          </cell>
          <cell r="G4924">
            <v>7.86</v>
          </cell>
          <cell r="H4924">
            <v>8.4600000000000009</v>
          </cell>
          <cell r="I4924">
            <v>9.06</v>
          </cell>
        </row>
        <row r="4925">
          <cell r="A4925">
            <v>128990</v>
          </cell>
          <cell r="B4925">
            <v>0</v>
          </cell>
          <cell r="C4925">
            <v>7.5</v>
          </cell>
          <cell r="D4925">
            <v>0</v>
          </cell>
          <cell r="E4925">
            <v>7.5</v>
          </cell>
          <cell r="F4925">
            <v>7.65</v>
          </cell>
          <cell r="G4925">
            <v>7.86</v>
          </cell>
          <cell r="H4925">
            <v>8.4600000000000009</v>
          </cell>
          <cell r="I4925">
            <v>9.06</v>
          </cell>
        </row>
        <row r="4926">
          <cell r="A4926">
            <v>129000</v>
          </cell>
          <cell r="B4926">
            <v>0</v>
          </cell>
          <cell r="C4926">
            <v>7.5</v>
          </cell>
          <cell r="D4926">
            <v>0</v>
          </cell>
          <cell r="E4926">
            <v>7.5</v>
          </cell>
          <cell r="F4926">
            <v>7.65</v>
          </cell>
          <cell r="G4926">
            <v>7.86</v>
          </cell>
          <cell r="H4926">
            <v>8.4600000000000009</v>
          </cell>
          <cell r="I4926">
            <v>9.06</v>
          </cell>
        </row>
        <row r="4945">
          <cell r="A4945">
            <v>129000</v>
          </cell>
          <cell r="B4945">
            <v>0</v>
          </cell>
          <cell r="C4945">
            <v>7.5</v>
          </cell>
          <cell r="D4945">
            <v>0</v>
          </cell>
          <cell r="E4945">
            <v>7.5</v>
          </cell>
          <cell r="F4945">
            <v>7.65</v>
          </cell>
          <cell r="G4945">
            <v>7.86</v>
          </cell>
          <cell r="H4945">
            <v>8.4600000000000009</v>
          </cell>
          <cell r="I4945">
            <v>9.06</v>
          </cell>
        </row>
        <row r="4946">
          <cell r="A4946">
            <v>129010</v>
          </cell>
          <cell r="B4946">
            <v>0</v>
          </cell>
          <cell r="C4946">
            <v>7.5</v>
          </cell>
          <cell r="D4946">
            <v>0</v>
          </cell>
          <cell r="E4946">
            <v>7.5</v>
          </cell>
          <cell r="F4946">
            <v>7.65</v>
          </cell>
          <cell r="G4946">
            <v>7.86</v>
          </cell>
          <cell r="H4946">
            <v>8.4600000000000009</v>
          </cell>
          <cell r="I4946">
            <v>9.06</v>
          </cell>
        </row>
        <row r="4947">
          <cell r="A4947">
            <v>129020</v>
          </cell>
          <cell r="B4947">
            <v>0</v>
          </cell>
          <cell r="C4947">
            <v>7.5</v>
          </cell>
          <cell r="D4947">
            <v>0</v>
          </cell>
          <cell r="E4947">
            <v>7.5</v>
          </cell>
          <cell r="F4947">
            <v>7.65</v>
          </cell>
          <cell r="G4947">
            <v>7.86</v>
          </cell>
          <cell r="H4947">
            <v>8.4600000000000009</v>
          </cell>
          <cell r="I4947">
            <v>9.06</v>
          </cell>
        </row>
        <row r="4948">
          <cell r="A4948">
            <v>129030</v>
          </cell>
          <cell r="B4948">
            <v>0</v>
          </cell>
          <cell r="C4948">
            <v>7.5</v>
          </cell>
          <cell r="D4948">
            <v>0</v>
          </cell>
          <cell r="E4948">
            <v>7.5</v>
          </cell>
          <cell r="F4948">
            <v>7.65</v>
          </cell>
          <cell r="G4948">
            <v>7.86</v>
          </cell>
          <cell r="H4948">
            <v>8.4600000000000009</v>
          </cell>
          <cell r="I4948">
            <v>9.06</v>
          </cell>
        </row>
        <row r="4949">
          <cell r="A4949">
            <v>129040</v>
          </cell>
          <cell r="B4949">
            <v>0</v>
          </cell>
          <cell r="C4949">
            <v>7.5</v>
          </cell>
          <cell r="D4949">
            <v>0</v>
          </cell>
          <cell r="E4949">
            <v>7.5</v>
          </cell>
          <cell r="F4949">
            <v>7.65</v>
          </cell>
          <cell r="G4949">
            <v>7.86</v>
          </cell>
          <cell r="H4949">
            <v>8.4600000000000009</v>
          </cell>
          <cell r="I4949">
            <v>9.06</v>
          </cell>
        </row>
        <row r="4950">
          <cell r="A4950">
            <v>129050</v>
          </cell>
          <cell r="B4950">
            <v>0</v>
          </cell>
          <cell r="C4950">
            <v>7.5</v>
          </cell>
          <cell r="D4950">
            <v>0</v>
          </cell>
          <cell r="E4950">
            <v>7.5</v>
          </cell>
          <cell r="F4950">
            <v>7.65</v>
          </cell>
          <cell r="G4950">
            <v>7.86</v>
          </cell>
          <cell r="H4950">
            <v>8.4600000000000009</v>
          </cell>
          <cell r="I4950">
            <v>9.06</v>
          </cell>
        </row>
        <row r="4951">
          <cell r="A4951">
            <v>129060</v>
          </cell>
          <cell r="B4951">
            <v>0</v>
          </cell>
          <cell r="C4951">
            <v>7.5</v>
          </cell>
          <cell r="D4951">
            <v>0</v>
          </cell>
          <cell r="E4951">
            <v>7.5</v>
          </cell>
          <cell r="F4951">
            <v>7.65</v>
          </cell>
          <cell r="G4951">
            <v>7.86</v>
          </cell>
          <cell r="H4951">
            <v>8.4600000000000009</v>
          </cell>
          <cell r="I4951">
            <v>9.06</v>
          </cell>
        </row>
        <row r="4952">
          <cell r="A4952">
            <v>129070</v>
          </cell>
          <cell r="B4952">
            <v>0</v>
          </cell>
          <cell r="C4952">
            <v>7.5</v>
          </cell>
          <cell r="D4952">
            <v>0</v>
          </cell>
          <cell r="E4952">
            <v>7.5</v>
          </cell>
          <cell r="F4952">
            <v>7.65</v>
          </cell>
          <cell r="G4952">
            <v>7.86</v>
          </cell>
          <cell r="H4952">
            <v>8.4600000000000009</v>
          </cell>
          <cell r="I4952">
            <v>9.06</v>
          </cell>
        </row>
        <row r="4953">
          <cell r="A4953">
            <v>129080</v>
          </cell>
          <cell r="B4953">
            <v>0</v>
          </cell>
          <cell r="C4953">
            <v>7.5</v>
          </cell>
          <cell r="D4953">
            <v>0</v>
          </cell>
          <cell r="E4953">
            <v>7.5</v>
          </cell>
          <cell r="F4953">
            <v>7.65</v>
          </cell>
          <cell r="G4953">
            <v>7.86</v>
          </cell>
          <cell r="H4953">
            <v>8.4600000000000009</v>
          </cell>
          <cell r="I4953">
            <v>9.06</v>
          </cell>
        </row>
        <row r="4954">
          <cell r="A4954">
            <v>129090</v>
          </cell>
          <cell r="B4954">
            <v>0</v>
          </cell>
          <cell r="C4954">
            <v>7.5</v>
          </cell>
          <cell r="D4954">
            <v>0</v>
          </cell>
          <cell r="E4954">
            <v>7.5</v>
          </cell>
          <cell r="F4954">
            <v>7.65</v>
          </cell>
          <cell r="G4954">
            <v>7.86</v>
          </cell>
          <cell r="H4954">
            <v>8.4600000000000009</v>
          </cell>
          <cell r="I4954">
            <v>9.06</v>
          </cell>
        </row>
        <row r="4955">
          <cell r="A4955">
            <v>129100</v>
          </cell>
          <cell r="B4955">
            <v>0</v>
          </cell>
          <cell r="C4955">
            <v>7.5</v>
          </cell>
          <cell r="D4955">
            <v>0</v>
          </cell>
          <cell r="E4955">
            <v>7.5</v>
          </cell>
          <cell r="F4955">
            <v>7.65</v>
          </cell>
          <cell r="G4955">
            <v>7.86</v>
          </cell>
          <cell r="H4955">
            <v>8.4600000000000009</v>
          </cell>
          <cell r="I4955">
            <v>9.06</v>
          </cell>
        </row>
        <row r="4956">
          <cell r="A4956">
            <v>129110</v>
          </cell>
          <cell r="B4956">
            <v>0</v>
          </cell>
          <cell r="C4956">
            <v>7.5</v>
          </cell>
          <cell r="D4956">
            <v>0</v>
          </cell>
          <cell r="E4956">
            <v>7.5</v>
          </cell>
          <cell r="F4956">
            <v>7.65</v>
          </cell>
          <cell r="G4956">
            <v>7.86</v>
          </cell>
          <cell r="H4956">
            <v>8.4600000000000009</v>
          </cell>
          <cell r="I4956">
            <v>9.06</v>
          </cell>
        </row>
        <row r="4957">
          <cell r="A4957">
            <v>129120</v>
          </cell>
          <cell r="B4957">
            <v>0</v>
          </cell>
          <cell r="C4957">
            <v>7.5</v>
          </cell>
          <cell r="D4957">
            <v>0</v>
          </cell>
          <cell r="E4957">
            <v>7.5</v>
          </cell>
          <cell r="F4957">
            <v>7.65</v>
          </cell>
          <cell r="G4957">
            <v>7.86</v>
          </cell>
          <cell r="H4957">
            <v>8.4600000000000009</v>
          </cell>
          <cell r="I4957">
            <v>9.06</v>
          </cell>
        </row>
        <row r="4958">
          <cell r="A4958">
            <v>129130</v>
          </cell>
          <cell r="B4958">
            <v>0</v>
          </cell>
          <cell r="C4958">
            <v>7.5</v>
          </cell>
          <cell r="D4958">
            <v>0</v>
          </cell>
          <cell r="E4958">
            <v>7.5</v>
          </cell>
          <cell r="F4958">
            <v>7.65</v>
          </cell>
          <cell r="G4958">
            <v>7.86</v>
          </cell>
          <cell r="H4958">
            <v>8.4600000000000009</v>
          </cell>
          <cell r="I4958">
            <v>9.06</v>
          </cell>
        </row>
        <row r="4959">
          <cell r="A4959">
            <v>129140</v>
          </cell>
          <cell r="B4959">
            <v>0</v>
          </cell>
          <cell r="C4959">
            <v>7.5</v>
          </cell>
          <cell r="D4959">
            <v>0</v>
          </cell>
          <cell r="E4959">
            <v>7.5</v>
          </cell>
          <cell r="F4959">
            <v>7.65</v>
          </cell>
          <cell r="G4959">
            <v>7.86</v>
          </cell>
          <cell r="H4959">
            <v>8.4600000000000009</v>
          </cell>
          <cell r="I4959">
            <v>9.06</v>
          </cell>
        </row>
        <row r="4960">
          <cell r="A4960">
            <v>129150</v>
          </cell>
          <cell r="B4960">
            <v>0</v>
          </cell>
          <cell r="C4960">
            <v>7.5</v>
          </cell>
          <cell r="D4960">
            <v>0</v>
          </cell>
          <cell r="E4960">
            <v>7.5</v>
          </cell>
          <cell r="F4960">
            <v>7.65</v>
          </cell>
          <cell r="G4960">
            <v>7.86</v>
          </cell>
          <cell r="H4960">
            <v>8.4600000000000009</v>
          </cell>
          <cell r="I4960">
            <v>9.06</v>
          </cell>
        </row>
        <row r="4961">
          <cell r="A4961">
            <v>129160</v>
          </cell>
          <cell r="B4961">
            <v>0</v>
          </cell>
          <cell r="C4961">
            <v>7.5</v>
          </cell>
          <cell r="D4961">
            <v>0</v>
          </cell>
          <cell r="E4961">
            <v>7.5</v>
          </cell>
          <cell r="F4961">
            <v>7.65</v>
          </cell>
          <cell r="G4961">
            <v>7.86</v>
          </cell>
          <cell r="H4961">
            <v>8.4600000000000009</v>
          </cell>
          <cell r="I4961">
            <v>9.06</v>
          </cell>
        </row>
        <row r="4962">
          <cell r="A4962">
            <v>129170</v>
          </cell>
          <cell r="B4962">
            <v>0</v>
          </cell>
          <cell r="C4962">
            <v>7.5</v>
          </cell>
          <cell r="D4962">
            <v>0</v>
          </cell>
          <cell r="E4962">
            <v>7.5</v>
          </cell>
          <cell r="F4962">
            <v>7.65</v>
          </cell>
          <cell r="G4962">
            <v>7.86</v>
          </cell>
          <cell r="H4962">
            <v>8.4600000000000009</v>
          </cell>
          <cell r="I4962">
            <v>9.06</v>
          </cell>
        </row>
        <row r="4963">
          <cell r="A4963">
            <v>129180</v>
          </cell>
          <cell r="B4963">
            <v>0</v>
          </cell>
          <cell r="C4963">
            <v>7.5</v>
          </cell>
          <cell r="D4963">
            <v>0</v>
          </cell>
          <cell r="E4963">
            <v>7.5</v>
          </cell>
          <cell r="F4963">
            <v>7.65</v>
          </cell>
          <cell r="G4963">
            <v>7.86</v>
          </cell>
          <cell r="H4963">
            <v>8.4600000000000009</v>
          </cell>
          <cell r="I4963">
            <v>9.06</v>
          </cell>
        </row>
        <row r="4964">
          <cell r="A4964">
            <v>129190</v>
          </cell>
          <cell r="B4964">
            <v>0</v>
          </cell>
          <cell r="C4964">
            <v>7.5</v>
          </cell>
          <cell r="D4964">
            <v>0</v>
          </cell>
          <cell r="E4964">
            <v>7.5</v>
          </cell>
          <cell r="F4964">
            <v>7.65</v>
          </cell>
          <cell r="G4964">
            <v>7.86</v>
          </cell>
          <cell r="H4964">
            <v>8.4600000000000009</v>
          </cell>
          <cell r="I4964">
            <v>9.06</v>
          </cell>
        </row>
        <row r="4965">
          <cell r="A4965">
            <v>129200</v>
          </cell>
          <cell r="B4965">
            <v>0</v>
          </cell>
          <cell r="C4965">
            <v>7.5</v>
          </cell>
          <cell r="D4965">
            <v>0</v>
          </cell>
          <cell r="E4965">
            <v>7.5</v>
          </cell>
          <cell r="F4965">
            <v>7.65</v>
          </cell>
          <cell r="G4965">
            <v>7.86</v>
          </cell>
          <cell r="H4965">
            <v>8.4600000000000009</v>
          </cell>
          <cell r="I4965">
            <v>9.06</v>
          </cell>
        </row>
        <row r="4966">
          <cell r="A4966">
            <v>129210</v>
          </cell>
          <cell r="B4966">
            <v>0</v>
          </cell>
          <cell r="C4966">
            <v>7.5</v>
          </cell>
          <cell r="D4966">
            <v>0</v>
          </cell>
          <cell r="E4966">
            <v>7.5</v>
          </cell>
          <cell r="F4966">
            <v>7.65</v>
          </cell>
          <cell r="G4966">
            <v>7.86</v>
          </cell>
          <cell r="H4966">
            <v>8.4600000000000009</v>
          </cell>
          <cell r="I4966">
            <v>9.06</v>
          </cell>
        </row>
        <row r="4967">
          <cell r="A4967">
            <v>129220</v>
          </cell>
          <cell r="B4967">
            <v>0</v>
          </cell>
          <cell r="C4967">
            <v>7.5</v>
          </cell>
          <cell r="D4967">
            <v>0</v>
          </cell>
          <cell r="E4967">
            <v>7.5</v>
          </cell>
          <cell r="F4967">
            <v>7.65</v>
          </cell>
          <cell r="G4967">
            <v>7.86</v>
          </cell>
          <cell r="H4967">
            <v>8.4600000000000009</v>
          </cell>
          <cell r="I4967">
            <v>9.06</v>
          </cell>
        </row>
        <row r="4968">
          <cell r="A4968">
            <v>129230</v>
          </cell>
          <cell r="B4968">
            <v>0</v>
          </cell>
          <cell r="C4968">
            <v>7.5</v>
          </cell>
          <cell r="D4968">
            <v>0</v>
          </cell>
          <cell r="E4968">
            <v>7.5</v>
          </cell>
          <cell r="F4968">
            <v>7.65</v>
          </cell>
          <cell r="G4968">
            <v>7.86</v>
          </cell>
          <cell r="H4968">
            <v>8.4600000000000009</v>
          </cell>
          <cell r="I4968">
            <v>9.06</v>
          </cell>
        </row>
        <row r="4969">
          <cell r="A4969">
            <v>129240</v>
          </cell>
          <cell r="B4969">
            <v>0</v>
          </cell>
          <cell r="C4969">
            <v>7.5</v>
          </cell>
          <cell r="D4969">
            <v>0</v>
          </cell>
          <cell r="E4969">
            <v>7.5</v>
          </cell>
          <cell r="F4969">
            <v>7.65</v>
          </cell>
          <cell r="G4969">
            <v>7.86</v>
          </cell>
          <cell r="H4969">
            <v>8.4600000000000009</v>
          </cell>
          <cell r="I4969">
            <v>9.06</v>
          </cell>
        </row>
        <row r="4970">
          <cell r="A4970">
            <v>129250</v>
          </cell>
          <cell r="B4970">
            <v>0</v>
          </cell>
          <cell r="C4970">
            <v>7.5</v>
          </cell>
          <cell r="D4970">
            <v>0</v>
          </cell>
          <cell r="E4970">
            <v>7.5</v>
          </cell>
          <cell r="F4970">
            <v>7.65</v>
          </cell>
          <cell r="G4970">
            <v>7.86</v>
          </cell>
          <cell r="H4970">
            <v>8.4600000000000009</v>
          </cell>
          <cell r="I4970">
            <v>9.06</v>
          </cell>
        </row>
        <row r="4971">
          <cell r="A4971">
            <v>129260</v>
          </cell>
          <cell r="B4971">
            <v>0</v>
          </cell>
          <cell r="C4971">
            <v>7.5</v>
          </cell>
          <cell r="D4971">
            <v>0</v>
          </cell>
          <cell r="E4971">
            <v>7.5</v>
          </cell>
          <cell r="F4971">
            <v>7.65</v>
          </cell>
          <cell r="G4971">
            <v>7.86</v>
          </cell>
          <cell r="H4971">
            <v>8.4600000000000009</v>
          </cell>
          <cell r="I4971">
            <v>9.06</v>
          </cell>
        </row>
        <row r="4972">
          <cell r="A4972">
            <v>129270</v>
          </cell>
          <cell r="B4972">
            <v>0</v>
          </cell>
          <cell r="C4972">
            <v>7.5</v>
          </cell>
          <cell r="D4972">
            <v>0</v>
          </cell>
          <cell r="E4972">
            <v>7.5</v>
          </cell>
          <cell r="F4972">
            <v>7.65</v>
          </cell>
          <cell r="G4972">
            <v>7.86</v>
          </cell>
          <cell r="H4972">
            <v>8.4600000000000009</v>
          </cell>
          <cell r="I4972">
            <v>9.06</v>
          </cell>
        </row>
        <row r="4973">
          <cell r="A4973">
            <v>129280</v>
          </cell>
          <cell r="B4973">
            <v>0</v>
          </cell>
          <cell r="C4973">
            <v>7.5</v>
          </cell>
          <cell r="D4973">
            <v>0</v>
          </cell>
          <cell r="E4973">
            <v>7.5</v>
          </cell>
          <cell r="F4973">
            <v>7.65</v>
          </cell>
          <cell r="G4973">
            <v>7.86</v>
          </cell>
          <cell r="H4973">
            <v>8.4600000000000009</v>
          </cell>
          <cell r="I4973">
            <v>9.06</v>
          </cell>
        </row>
        <row r="4974">
          <cell r="A4974">
            <v>129290</v>
          </cell>
          <cell r="B4974">
            <v>0</v>
          </cell>
          <cell r="C4974">
            <v>7.5</v>
          </cell>
          <cell r="D4974">
            <v>0</v>
          </cell>
          <cell r="E4974">
            <v>7.5</v>
          </cell>
          <cell r="F4974">
            <v>7.65</v>
          </cell>
          <cell r="G4974">
            <v>7.86</v>
          </cell>
          <cell r="H4974">
            <v>8.4600000000000009</v>
          </cell>
          <cell r="I4974">
            <v>9.06</v>
          </cell>
        </row>
        <row r="4975">
          <cell r="A4975">
            <v>129300</v>
          </cell>
          <cell r="B4975">
            <v>0</v>
          </cell>
          <cell r="C4975">
            <v>7.5</v>
          </cell>
          <cell r="D4975">
            <v>0</v>
          </cell>
          <cell r="E4975">
            <v>7.5</v>
          </cell>
          <cell r="F4975">
            <v>7.65</v>
          </cell>
          <cell r="G4975">
            <v>7.86</v>
          </cell>
          <cell r="H4975">
            <v>8.4600000000000009</v>
          </cell>
          <cell r="I4975">
            <v>9.06</v>
          </cell>
        </row>
        <row r="4976">
          <cell r="A4976">
            <v>129310</v>
          </cell>
          <cell r="B4976">
            <v>0</v>
          </cell>
          <cell r="C4976">
            <v>7.5</v>
          </cell>
          <cell r="D4976">
            <v>0</v>
          </cell>
          <cell r="E4976">
            <v>7.5</v>
          </cell>
          <cell r="F4976">
            <v>7.65</v>
          </cell>
          <cell r="G4976">
            <v>7.86</v>
          </cell>
          <cell r="H4976">
            <v>8.4600000000000009</v>
          </cell>
          <cell r="I4976">
            <v>9.06</v>
          </cell>
        </row>
        <row r="4977">
          <cell r="A4977">
            <v>129320</v>
          </cell>
          <cell r="B4977">
            <v>0</v>
          </cell>
          <cell r="C4977">
            <v>7.5</v>
          </cell>
          <cell r="D4977">
            <v>0</v>
          </cell>
          <cell r="E4977">
            <v>7.5</v>
          </cell>
          <cell r="F4977">
            <v>7.65</v>
          </cell>
          <cell r="G4977">
            <v>7.86</v>
          </cell>
          <cell r="H4977">
            <v>8.4600000000000009</v>
          </cell>
          <cell r="I4977">
            <v>9.06</v>
          </cell>
        </row>
        <row r="4978">
          <cell r="A4978">
            <v>129330</v>
          </cell>
          <cell r="B4978">
            <v>0</v>
          </cell>
          <cell r="C4978">
            <v>7.5</v>
          </cell>
          <cell r="D4978">
            <v>0</v>
          </cell>
          <cell r="E4978">
            <v>7.5</v>
          </cell>
          <cell r="F4978">
            <v>7.65</v>
          </cell>
          <cell r="G4978">
            <v>7.86</v>
          </cell>
          <cell r="H4978">
            <v>8.4600000000000009</v>
          </cell>
          <cell r="I4978">
            <v>9.06</v>
          </cell>
        </row>
        <row r="4979">
          <cell r="A4979">
            <v>129340</v>
          </cell>
          <cell r="B4979">
            <v>0</v>
          </cell>
          <cell r="C4979">
            <v>7.5</v>
          </cell>
          <cell r="D4979">
            <v>0</v>
          </cell>
          <cell r="E4979">
            <v>7.5</v>
          </cell>
          <cell r="F4979">
            <v>7.65</v>
          </cell>
          <cell r="G4979">
            <v>7.86</v>
          </cell>
          <cell r="H4979">
            <v>8.4600000000000009</v>
          </cell>
          <cell r="I4979">
            <v>9.06</v>
          </cell>
        </row>
        <row r="4980">
          <cell r="A4980">
            <v>129350</v>
          </cell>
          <cell r="B4980">
            <v>0</v>
          </cell>
          <cell r="C4980">
            <v>7.5</v>
          </cell>
          <cell r="D4980">
            <v>0</v>
          </cell>
          <cell r="E4980">
            <v>7.5</v>
          </cell>
          <cell r="F4980">
            <v>7.65</v>
          </cell>
          <cell r="G4980">
            <v>7.86</v>
          </cell>
          <cell r="H4980">
            <v>8.4600000000000009</v>
          </cell>
          <cell r="I4980">
            <v>9.06</v>
          </cell>
        </row>
        <row r="4981">
          <cell r="A4981">
            <v>129360</v>
          </cell>
          <cell r="B4981">
            <v>0</v>
          </cell>
          <cell r="C4981">
            <v>7.5</v>
          </cell>
          <cell r="D4981">
            <v>0</v>
          </cell>
          <cell r="E4981">
            <v>7.5</v>
          </cell>
          <cell r="F4981">
            <v>7.65</v>
          </cell>
          <cell r="G4981">
            <v>7.86</v>
          </cell>
          <cell r="H4981">
            <v>8.4600000000000009</v>
          </cell>
          <cell r="I4981">
            <v>9.06</v>
          </cell>
        </row>
        <row r="4982">
          <cell r="A4982">
            <v>129370</v>
          </cell>
          <cell r="B4982">
            <v>0</v>
          </cell>
          <cell r="C4982">
            <v>7.5</v>
          </cell>
          <cell r="D4982">
            <v>0</v>
          </cell>
          <cell r="E4982">
            <v>7.5</v>
          </cell>
          <cell r="F4982">
            <v>7.65</v>
          </cell>
          <cell r="G4982">
            <v>7.86</v>
          </cell>
          <cell r="H4982">
            <v>8.4600000000000009</v>
          </cell>
          <cell r="I4982">
            <v>9.06</v>
          </cell>
        </row>
        <row r="4983">
          <cell r="A4983">
            <v>129380</v>
          </cell>
          <cell r="B4983">
            <v>0</v>
          </cell>
          <cell r="C4983">
            <v>7.5</v>
          </cell>
          <cell r="D4983">
            <v>0</v>
          </cell>
          <cell r="E4983">
            <v>7.5</v>
          </cell>
          <cell r="F4983">
            <v>7.65</v>
          </cell>
          <cell r="G4983">
            <v>7.86</v>
          </cell>
          <cell r="H4983">
            <v>8.4600000000000009</v>
          </cell>
          <cell r="I4983">
            <v>9.06</v>
          </cell>
        </row>
        <row r="4984">
          <cell r="A4984">
            <v>129390</v>
          </cell>
          <cell r="B4984">
            <v>0</v>
          </cell>
          <cell r="C4984">
            <v>7.5</v>
          </cell>
          <cell r="D4984">
            <v>0</v>
          </cell>
          <cell r="E4984">
            <v>7.5</v>
          </cell>
          <cell r="F4984">
            <v>7.65</v>
          </cell>
          <cell r="G4984">
            <v>7.86</v>
          </cell>
          <cell r="H4984">
            <v>8.4600000000000009</v>
          </cell>
          <cell r="I4984">
            <v>9.06</v>
          </cell>
        </row>
        <row r="4985">
          <cell r="A4985">
            <v>129400</v>
          </cell>
          <cell r="B4985">
            <v>0</v>
          </cell>
          <cell r="C4985">
            <v>7.5</v>
          </cell>
          <cell r="D4985">
            <v>0</v>
          </cell>
          <cell r="E4985">
            <v>7.5</v>
          </cell>
          <cell r="F4985">
            <v>7.65</v>
          </cell>
          <cell r="G4985">
            <v>7.86</v>
          </cell>
          <cell r="H4985">
            <v>8.4600000000000009</v>
          </cell>
          <cell r="I4985">
            <v>9.06</v>
          </cell>
        </row>
        <row r="4986">
          <cell r="A4986">
            <v>129410</v>
          </cell>
          <cell r="B4986">
            <v>0</v>
          </cell>
          <cell r="C4986">
            <v>7.5</v>
          </cell>
          <cell r="D4986">
            <v>0</v>
          </cell>
          <cell r="E4986">
            <v>7.5</v>
          </cell>
          <cell r="F4986">
            <v>7.65</v>
          </cell>
          <cell r="G4986">
            <v>7.86</v>
          </cell>
          <cell r="H4986">
            <v>8.4600000000000009</v>
          </cell>
          <cell r="I4986">
            <v>9.06</v>
          </cell>
        </row>
        <row r="4987">
          <cell r="A4987">
            <v>129420</v>
          </cell>
          <cell r="B4987">
            <v>0</v>
          </cell>
          <cell r="C4987">
            <v>7.5</v>
          </cell>
          <cell r="D4987">
            <v>0</v>
          </cell>
          <cell r="E4987">
            <v>7.5</v>
          </cell>
          <cell r="F4987">
            <v>7.65</v>
          </cell>
          <cell r="G4987">
            <v>7.86</v>
          </cell>
          <cell r="H4987">
            <v>8.4600000000000009</v>
          </cell>
          <cell r="I4987">
            <v>9.06</v>
          </cell>
        </row>
        <row r="4988">
          <cell r="A4988">
            <v>129430</v>
          </cell>
          <cell r="B4988">
            <v>0</v>
          </cell>
          <cell r="C4988">
            <v>7.5</v>
          </cell>
          <cell r="D4988">
            <v>0</v>
          </cell>
          <cell r="E4988">
            <v>7.5</v>
          </cell>
          <cell r="F4988">
            <v>7.65</v>
          </cell>
          <cell r="G4988">
            <v>7.86</v>
          </cell>
          <cell r="H4988">
            <v>8.4600000000000009</v>
          </cell>
          <cell r="I4988">
            <v>9.06</v>
          </cell>
        </row>
        <row r="4989">
          <cell r="A4989">
            <v>129440</v>
          </cell>
          <cell r="B4989">
            <v>0</v>
          </cell>
          <cell r="C4989">
            <v>7.5</v>
          </cell>
          <cell r="D4989">
            <v>0</v>
          </cell>
          <cell r="E4989">
            <v>7.5</v>
          </cell>
          <cell r="F4989">
            <v>7.65</v>
          </cell>
          <cell r="G4989">
            <v>7.86</v>
          </cell>
          <cell r="H4989">
            <v>8.4600000000000009</v>
          </cell>
          <cell r="I4989">
            <v>9.06</v>
          </cell>
        </row>
        <row r="4990">
          <cell r="A4990">
            <v>129450</v>
          </cell>
          <cell r="B4990">
            <v>0</v>
          </cell>
          <cell r="C4990">
            <v>7.5</v>
          </cell>
          <cell r="D4990">
            <v>0</v>
          </cell>
          <cell r="E4990">
            <v>7.5</v>
          </cell>
          <cell r="F4990">
            <v>7.65</v>
          </cell>
          <cell r="G4990">
            <v>7.86</v>
          </cell>
          <cell r="H4990">
            <v>8.4600000000000009</v>
          </cell>
          <cell r="I4990">
            <v>9.06</v>
          </cell>
        </row>
        <row r="4991">
          <cell r="A4991">
            <v>129460</v>
          </cell>
          <cell r="B4991">
            <v>0</v>
          </cell>
          <cell r="C4991">
            <v>7.5</v>
          </cell>
          <cell r="D4991">
            <v>0</v>
          </cell>
          <cell r="E4991">
            <v>7.5</v>
          </cell>
          <cell r="F4991">
            <v>7.65</v>
          </cell>
          <cell r="G4991">
            <v>7.86</v>
          </cell>
          <cell r="H4991">
            <v>8.4600000000000009</v>
          </cell>
          <cell r="I4991">
            <v>9.06</v>
          </cell>
        </row>
        <row r="4992">
          <cell r="A4992">
            <v>129470</v>
          </cell>
          <cell r="B4992">
            <v>0</v>
          </cell>
          <cell r="C4992">
            <v>7.5</v>
          </cell>
          <cell r="D4992">
            <v>0</v>
          </cell>
          <cell r="E4992">
            <v>7.5</v>
          </cell>
          <cell r="F4992">
            <v>7.65</v>
          </cell>
          <cell r="G4992">
            <v>7.86</v>
          </cell>
          <cell r="H4992">
            <v>8.4600000000000009</v>
          </cell>
          <cell r="I4992">
            <v>9.06</v>
          </cell>
        </row>
        <row r="4993">
          <cell r="A4993">
            <v>129480</v>
          </cell>
          <cell r="B4993">
            <v>0</v>
          </cell>
          <cell r="C4993">
            <v>7.5</v>
          </cell>
          <cell r="D4993">
            <v>0</v>
          </cell>
          <cell r="E4993">
            <v>7.5</v>
          </cell>
          <cell r="F4993">
            <v>7.65</v>
          </cell>
          <cell r="G4993">
            <v>7.86</v>
          </cell>
          <cell r="H4993">
            <v>8.4600000000000009</v>
          </cell>
          <cell r="I4993">
            <v>9.06</v>
          </cell>
        </row>
        <row r="4994">
          <cell r="A4994">
            <v>129490</v>
          </cell>
          <cell r="B4994">
            <v>0</v>
          </cell>
          <cell r="C4994">
            <v>7.5</v>
          </cell>
          <cell r="D4994">
            <v>0</v>
          </cell>
          <cell r="E4994">
            <v>7.5</v>
          </cell>
          <cell r="F4994">
            <v>7.65</v>
          </cell>
          <cell r="G4994">
            <v>7.86</v>
          </cell>
          <cell r="H4994">
            <v>8.4600000000000009</v>
          </cell>
          <cell r="I4994">
            <v>9.06</v>
          </cell>
        </row>
        <row r="4995">
          <cell r="A4995">
            <v>129500</v>
          </cell>
          <cell r="B4995">
            <v>0</v>
          </cell>
          <cell r="C4995">
            <v>7.5</v>
          </cell>
          <cell r="D4995">
            <v>0</v>
          </cell>
          <cell r="E4995">
            <v>7.5</v>
          </cell>
          <cell r="F4995">
            <v>7.65</v>
          </cell>
          <cell r="G4995">
            <v>7.86</v>
          </cell>
          <cell r="H4995">
            <v>8.4600000000000009</v>
          </cell>
          <cell r="I4995">
            <v>9.06</v>
          </cell>
        </row>
        <row r="4996">
          <cell r="A4996">
            <v>129510</v>
          </cell>
          <cell r="B4996">
            <v>0</v>
          </cell>
          <cell r="C4996">
            <v>7.5</v>
          </cell>
          <cell r="D4996">
            <v>0</v>
          </cell>
          <cell r="E4996">
            <v>7.5</v>
          </cell>
          <cell r="F4996">
            <v>7.65</v>
          </cell>
          <cell r="G4996">
            <v>7.86</v>
          </cell>
          <cell r="H4996">
            <v>8.4600000000000009</v>
          </cell>
          <cell r="I4996">
            <v>9.06</v>
          </cell>
        </row>
        <row r="4997">
          <cell r="A4997">
            <v>129520</v>
          </cell>
          <cell r="B4997">
            <v>0</v>
          </cell>
          <cell r="C4997">
            <v>7.5</v>
          </cell>
          <cell r="D4997">
            <v>0</v>
          </cell>
          <cell r="E4997">
            <v>7.5</v>
          </cell>
          <cell r="F4997">
            <v>7.65</v>
          </cell>
          <cell r="G4997">
            <v>7.86</v>
          </cell>
          <cell r="H4997">
            <v>8.4600000000000009</v>
          </cell>
          <cell r="I4997">
            <v>9.06</v>
          </cell>
        </row>
        <row r="4998">
          <cell r="A4998">
            <v>129530</v>
          </cell>
          <cell r="B4998">
            <v>0</v>
          </cell>
          <cell r="C4998">
            <v>7.5</v>
          </cell>
          <cell r="D4998">
            <v>0</v>
          </cell>
          <cell r="E4998">
            <v>7.5</v>
          </cell>
          <cell r="F4998">
            <v>7.65</v>
          </cell>
          <cell r="G4998">
            <v>7.86</v>
          </cell>
          <cell r="H4998">
            <v>8.4600000000000009</v>
          </cell>
          <cell r="I4998">
            <v>9.06</v>
          </cell>
        </row>
        <row r="4999">
          <cell r="A4999">
            <v>129540</v>
          </cell>
          <cell r="B4999">
            <v>0</v>
          </cell>
          <cell r="C4999">
            <v>7.5</v>
          </cell>
          <cell r="D4999">
            <v>0</v>
          </cell>
          <cell r="E4999">
            <v>7.5</v>
          </cell>
          <cell r="F4999">
            <v>7.65</v>
          </cell>
          <cell r="G4999">
            <v>7.86</v>
          </cell>
          <cell r="H4999">
            <v>8.4600000000000009</v>
          </cell>
          <cell r="I4999">
            <v>9.06</v>
          </cell>
        </row>
        <row r="5000">
          <cell r="A5000">
            <v>129550</v>
          </cell>
          <cell r="B5000">
            <v>0</v>
          </cell>
          <cell r="C5000">
            <v>7.5</v>
          </cell>
          <cell r="D5000">
            <v>0</v>
          </cell>
          <cell r="E5000">
            <v>7.5</v>
          </cell>
          <cell r="F5000">
            <v>7.65</v>
          </cell>
          <cell r="G5000">
            <v>7.86</v>
          </cell>
          <cell r="H5000">
            <v>8.4600000000000009</v>
          </cell>
          <cell r="I5000">
            <v>9.06</v>
          </cell>
        </row>
        <row r="5001">
          <cell r="A5001">
            <v>129560</v>
          </cell>
          <cell r="B5001">
            <v>0</v>
          </cell>
          <cell r="C5001">
            <v>7.5</v>
          </cell>
          <cell r="D5001">
            <v>0</v>
          </cell>
          <cell r="E5001">
            <v>7.5</v>
          </cell>
          <cell r="F5001">
            <v>7.65</v>
          </cell>
          <cell r="G5001">
            <v>7.86</v>
          </cell>
          <cell r="H5001">
            <v>8.4600000000000009</v>
          </cell>
          <cell r="I5001">
            <v>9.06</v>
          </cell>
        </row>
        <row r="5002">
          <cell r="A5002">
            <v>129570</v>
          </cell>
          <cell r="B5002">
            <v>0</v>
          </cell>
          <cell r="C5002">
            <v>7.5</v>
          </cell>
          <cell r="D5002">
            <v>0</v>
          </cell>
          <cell r="E5002">
            <v>7.5</v>
          </cell>
          <cell r="F5002">
            <v>7.65</v>
          </cell>
          <cell r="G5002">
            <v>7.86</v>
          </cell>
          <cell r="H5002">
            <v>8.4600000000000009</v>
          </cell>
          <cell r="I5002">
            <v>9.06</v>
          </cell>
        </row>
        <row r="5003">
          <cell r="A5003">
            <v>129580</v>
          </cell>
          <cell r="B5003">
            <v>0</v>
          </cell>
          <cell r="C5003">
            <v>7.5</v>
          </cell>
          <cell r="D5003">
            <v>0</v>
          </cell>
          <cell r="E5003">
            <v>7.5</v>
          </cell>
          <cell r="F5003">
            <v>7.65</v>
          </cell>
          <cell r="G5003">
            <v>7.86</v>
          </cell>
          <cell r="H5003">
            <v>8.4600000000000009</v>
          </cell>
          <cell r="I5003">
            <v>9.06</v>
          </cell>
        </row>
        <row r="5004">
          <cell r="A5004">
            <v>129590</v>
          </cell>
          <cell r="B5004">
            <v>0</v>
          </cell>
          <cell r="C5004">
            <v>7.5</v>
          </cell>
          <cell r="D5004">
            <v>0</v>
          </cell>
          <cell r="E5004">
            <v>7.5</v>
          </cell>
          <cell r="F5004">
            <v>7.65</v>
          </cell>
          <cell r="G5004">
            <v>7.86</v>
          </cell>
          <cell r="H5004">
            <v>8.4600000000000009</v>
          </cell>
          <cell r="I5004">
            <v>9.06</v>
          </cell>
        </row>
        <row r="5005">
          <cell r="A5005">
            <v>129600</v>
          </cell>
          <cell r="B5005">
            <v>0</v>
          </cell>
          <cell r="C5005">
            <v>7.5</v>
          </cell>
          <cell r="D5005">
            <v>0</v>
          </cell>
          <cell r="E5005">
            <v>7.5</v>
          </cell>
          <cell r="F5005">
            <v>7.65</v>
          </cell>
          <cell r="G5005">
            <v>7.86</v>
          </cell>
          <cell r="H5005">
            <v>8.4600000000000009</v>
          </cell>
          <cell r="I5005">
            <v>9.06</v>
          </cell>
        </row>
        <row r="5006">
          <cell r="A5006">
            <v>129610</v>
          </cell>
          <cell r="B5006">
            <v>0</v>
          </cell>
          <cell r="C5006">
            <v>7.5</v>
          </cell>
          <cell r="D5006">
            <v>0</v>
          </cell>
          <cell r="E5006">
            <v>7.5</v>
          </cell>
          <cell r="F5006">
            <v>7.65</v>
          </cell>
          <cell r="G5006">
            <v>7.86</v>
          </cell>
          <cell r="H5006">
            <v>8.4600000000000009</v>
          </cell>
          <cell r="I5006">
            <v>9.06</v>
          </cell>
        </row>
        <row r="5007">
          <cell r="A5007">
            <v>129620</v>
          </cell>
          <cell r="B5007">
            <v>0</v>
          </cell>
          <cell r="C5007">
            <v>7.5</v>
          </cell>
          <cell r="D5007">
            <v>0</v>
          </cell>
          <cell r="E5007">
            <v>7.5</v>
          </cell>
          <cell r="F5007">
            <v>7.65</v>
          </cell>
          <cell r="G5007">
            <v>7.86</v>
          </cell>
          <cell r="H5007">
            <v>8.4600000000000009</v>
          </cell>
          <cell r="I5007">
            <v>9.06</v>
          </cell>
        </row>
        <row r="5008">
          <cell r="A5008">
            <v>129630</v>
          </cell>
          <cell r="B5008">
            <v>0</v>
          </cell>
          <cell r="C5008">
            <v>7.5</v>
          </cell>
          <cell r="D5008">
            <v>0</v>
          </cell>
          <cell r="E5008">
            <v>7.5</v>
          </cell>
          <cell r="F5008">
            <v>7.65</v>
          </cell>
          <cell r="G5008">
            <v>7.86</v>
          </cell>
          <cell r="H5008">
            <v>8.4600000000000009</v>
          </cell>
          <cell r="I5008">
            <v>9.06</v>
          </cell>
        </row>
        <row r="5009">
          <cell r="A5009">
            <v>129640</v>
          </cell>
          <cell r="B5009">
            <v>0</v>
          </cell>
          <cell r="C5009">
            <v>7.5</v>
          </cell>
          <cell r="D5009">
            <v>0</v>
          </cell>
          <cell r="E5009">
            <v>7.5</v>
          </cell>
          <cell r="F5009">
            <v>7.65</v>
          </cell>
          <cell r="G5009">
            <v>7.86</v>
          </cell>
          <cell r="H5009">
            <v>8.4600000000000009</v>
          </cell>
          <cell r="I5009">
            <v>9.06</v>
          </cell>
        </row>
        <row r="5010">
          <cell r="A5010">
            <v>129650</v>
          </cell>
          <cell r="B5010">
            <v>0</v>
          </cell>
          <cell r="C5010">
            <v>7.5</v>
          </cell>
          <cell r="D5010">
            <v>0</v>
          </cell>
          <cell r="E5010">
            <v>7.5</v>
          </cell>
          <cell r="F5010">
            <v>7.65</v>
          </cell>
          <cell r="G5010">
            <v>7.86</v>
          </cell>
          <cell r="H5010">
            <v>8.4600000000000009</v>
          </cell>
          <cell r="I5010">
            <v>9.06</v>
          </cell>
        </row>
        <row r="5011">
          <cell r="A5011">
            <v>129660</v>
          </cell>
          <cell r="B5011">
            <v>0</v>
          </cell>
          <cell r="C5011">
            <v>7.5</v>
          </cell>
          <cell r="D5011">
            <v>0</v>
          </cell>
          <cell r="E5011">
            <v>7.5</v>
          </cell>
          <cell r="F5011">
            <v>7.65</v>
          </cell>
          <cell r="G5011">
            <v>7.86</v>
          </cell>
          <cell r="H5011">
            <v>8.4600000000000009</v>
          </cell>
          <cell r="I5011">
            <v>9.06</v>
          </cell>
        </row>
        <row r="5012">
          <cell r="A5012">
            <v>129670</v>
          </cell>
          <cell r="B5012">
            <v>0</v>
          </cell>
          <cell r="C5012">
            <v>7.5</v>
          </cell>
          <cell r="D5012">
            <v>0</v>
          </cell>
          <cell r="E5012">
            <v>7.5</v>
          </cell>
          <cell r="F5012">
            <v>7.65</v>
          </cell>
          <cell r="G5012">
            <v>7.86</v>
          </cell>
          <cell r="H5012">
            <v>8.4600000000000009</v>
          </cell>
          <cell r="I5012">
            <v>9.06</v>
          </cell>
        </row>
        <row r="5013">
          <cell r="A5013">
            <v>129680</v>
          </cell>
          <cell r="B5013">
            <v>0</v>
          </cell>
          <cell r="C5013">
            <v>7.5</v>
          </cell>
          <cell r="D5013">
            <v>0</v>
          </cell>
          <cell r="E5013">
            <v>7.5</v>
          </cell>
          <cell r="F5013">
            <v>7.65</v>
          </cell>
          <cell r="G5013">
            <v>7.86</v>
          </cell>
          <cell r="H5013">
            <v>8.4600000000000009</v>
          </cell>
          <cell r="I5013">
            <v>9.06</v>
          </cell>
        </row>
        <row r="5014">
          <cell r="A5014">
            <v>129690</v>
          </cell>
          <cell r="B5014">
            <v>0</v>
          </cell>
          <cell r="C5014">
            <v>7.5</v>
          </cell>
          <cell r="D5014">
            <v>0</v>
          </cell>
          <cell r="E5014">
            <v>7.5</v>
          </cell>
          <cell r="F5014">
            <v>7.65</v>
          </cell>
          <cell r="G5014">
            <v>7.86</v>
          </cell>
          <cell r="H5014">
            <v>8.4600000000000009</v>
          </cell>
          <cell r="I5014">
            <v>9.06</v>
          </cell>
        </row>
        <row r="5015">
          <cell r="A5015">
            <v>129700</v>
          </cell>
          <cell r="B5015">
            <v>0</v>
          </cell>
          <cell r="C5015">
            <v>7.5</v>
          </cell>
          <cell r="D5015">
            <v>0</v>
          </cell>
          <cell r="E5015">
            <v>7.5</v>
          </cell>
          <cell r="F5015">
            <v>7.65</v>
          </cell>
          <cell r="G5015">
            <v>7.86</v>
          </cell>
          <cell r="H5015">
            <v>8.4600000000000009</v>
          </cell>
          <cell r="I5015">
            <v>9.06</v>
          </cell>
        </row>
        <row r="5016">
          <cell r="A5016">
            <v>129710</v>
          </cell>
          <cell r="B5016">
            <v>0</v>
          </cell>
          <cell r="C5016">
            <v>7.5</v>
          </cell>
          <cell r="D5016">
            <v>0</v>
          </cell>
          <cell r="E5016">
            <v>7.5</v>
          </cell>
          <cell r="F5016">
            <v>7.65</v>
          </cell>
          <cell r="G5016">
            <v>7.86</v>
          </cell>
          <cell r="H5016">
            <v>8.4600000000000009</v>
          </cell>
          <cell r="I5016">
            <v>9.06</v>
          </cell>
        </row>
        <row r="5017">
          <cell r="A5017">
            <v>129720</v>
          </cell>
          <cell r="B5017">
            <v>0</v>
          </cell>
          <cell r="C5017">
            <v>7.5</v>
          </cell>
          <cell r="D5017">
            <v>0</v>
          </cell>
          <cell r="E5017">
            <v>7.5</v>
          </cell>
          <cell r="F5017">
            <v>7.65</v>
          </cell>
          <cell r="G5017">
            <v>7.86</v>
          </cell>
          <cell r="H5017">
            <v>8.4600000000000009</v>
          </cell>
          <cell r="I5017">
            <v>9.06</v>
          </cell>
        </row>
        <row r="5018">
          <cell r="A5018">
            <v>129730</v>
          </cell>
          <cell r="B5018">
            <v>0</v>
          </cell>
          <cell r="C5018">
            <v>7.5</v>
          </cell>
          <cell r="D5018">
            <v>0</v>
          </cell>
          <cell r="E5018">
            <v>7.5</v>
          </cell>
          <cell r="F5018">
            <v>7.65</v>
          </cell>
          <cell r="G5018">
            <v>7.86</v>
          </cell>
          <cell r="H5018">
            <v>8.4600000000000009</v>
          </cell>
          <cell r="I5018">
            <v>9.06</v>
          </cell>
        </row>
        <row r="5019">
          <cell r="A5019">
            <v>129740</v>
          </cell>
          <cell r="B5019">
            <v>0</v>
          </cell>
          <cell r="C5019">
            <v>7.5</v>
          </cell>
          <cell r="D5019">
            <v>0</v>
          </cell>
          <cell r="E5019">
            <v>7.5</v>
          </cell>
          <cell r="F5019">
            <v>7.65</v>
          </cell>
          <cell r="G5019">
            <v>7.86</v>
          </cell>
          <cell r="H5019">
            <v>8.4600000000000009</v>
          </cell>
          <cell r="I5019">
            <v>9.06</v>
          </cell>
        </row>
        <row r="5020">
          <cell r="A5020">
            <v>129750</v>
          </cell>
          <cell r="B5020">
            <v>0</v>
          </cell>
          <cell r="C5020">
            <v>7.5</v>
          </cell>
          <cell r="D5020">
            <v>0</v>
          </cell>
          <cell r="E5020">
            <v>7.5</v>
          </cell>
          <cell r="F5020">
            <v>7.65</v>
          </cell>
          <cell r="G5020">
            <v>7.86</v>
          </cell>
          <cell r="H5020">
            <v>8.4600000000000009</v>
          </cell>
          <cell r="I5020">
            <v>9.06</v>
          </cell>
        </row>
        <row r="5021">
          <cell r="A5021">
            <v>129760</v>
          </cell>
          <cell r="B5021">
            <v>0</v>
          </cell>
          <cell r="C5021">
            <v>7.5</v>
          </cell>
          <cell r="D5021">
            <v>0</v>
          </cell>
          <cell r="E5021">
            <v>7.5</v>
          </cell>
          <cell r="F5021">
            <v>7.65</v>
          </cell>
          <cell r="G5021">
            <v>7.86</v>
          </cell>
          <cell r="H5021">
            <v>8.4600000000000009</v>
          </cell>
          <cell r="I5021">
            <v>9.06</v>
          </cell>
        </row>
        <row r="5022">
          <cell r="A5022">
            <v>129770</v>
          </cell>
          <cell r="B5022">
            <v>0</v>
          </cell>
          <cell r="C5022">
            <v>7.5</v>
          </cell>
          <cell r="D5022">
            <v>0</v>
          </cell>
          <cell r="E5022">
            <v>7.5</v>
          </cell>
          <cell r="F5022">
            <v>7.65</v>
          </cell>
          <cell r="G5022">
            <v>7.86</v>
          </cell>
          <cell r="H5022">
            <v>8.4600000000000009</v>
          </cell>
          <cell r="I5022">
            <v>9.06</v>
          </cell>
        </row>
        <row r="5023">
          <cell r="A5023">
            <v>129780</v>
          </cell>
          <cell r="B5023">
            <v>0</v>
          </cell>
          <cell r="C5023">
            <v>7.5</v>
          </cell>
          <cell r="D5023">
            <v>0</v>
          </cell>
          <cell r="E5023">
            <v>7.5</v>
          </cell>
          <cell r="F5023">
            <v>7.65</v>
          </cell>
          <cell r="G5023">
            <v>7.86</v>
          </cell>
          <cell r="H5023">
            <v>8.4600000000000009</v>
          </cell>
          <cell r="I5023">
            <v>9.06</v>
          </cell>
        </row>
        <row r="5024">
          <cell r="A5024">
            <v>129790</v>
          </cell>
          <cell r="B5024">
            <v>0</v>
          </cell>
          <cell r="C5024">
            <v>7.5</v>
          </cell>
          <cell r="D5024">
            <v>0</v>
          </cell>
          <cell r="E5024">
            <v>7.5</v>
          </cell>
          <cell r="F5024">
            <v>7.65</v>
          </cell>
          <cell r="G5024">
            <v>7.86</v>
          </cell>
          <cell r="H5024">
            <v>8.4600000000000009</v>
          </cell>
          <cell r="I5024">
            <v>9.06</v>
          </cell>
        </row>
        <row r="5025">
          <cell r="A5025">
            <v>129800</v>
          </cell>
          <cell r="B5025">
            <v>0</v>
          </cell>
          <cell r="C5025">
            <v>7.5</v>
          </cell>
          <cell r="D5025">
            <v>0</v>
          </cell>
          <cell r="E5025">
            <v>7.5</v>
          </cell>
          <cell r="F5025">
            <v>7.65</v>
          </cell>
          <cell r="G5025">
            <v>7.86</v>
          </cell>
          <cell r="H5025">
            <v>8.4600000000000009</v>
          </cell>
          <cell r="I5025">
            <v>9.06</v>
          </cell>
        </row>
        <row r="5026">
          <cell r="A5026">
            <v>129810</v>
          </cell>
          <cell r="B5026">
            <v>0</v>
          </cell>
          <cell r="C5026">
            <v>7.5</v>
          </cell>
          <cell r="D5026">
            <v>0</v>
          </cell>
          <cell r="E5026">
            <v>7.5</v>
          </cell>
          <cell r="F5026">
            <v>7.65</v>
          </cell>
          <cell r="G5026">
            <v>7.86</v>
          </cell>
          <cell r="H5026">
            <v>8.4600000000000009</v>
          </cell>
          <cell r="I5026">
            <v>9.06</v>
          </cell>
        </row>
        <row r="5027">
          <cell r="A5027">
            <v>129820</v>
          </cell>
          <cell r="B5027">
            <v>0</v>
          </cell>
          <cell r="C5027">
            <v>7.5</v>
          </cell>
          <cell r="D5027">
            <v>0</v>
          </cell>
          <cell r="E5027">
            <v>7.5</v>
          </cell>
          <cell r="F5027">
            <v>7.65</v>
          </cell>
          <cell r="G5027">
            <v>7.86</v>
          </cell>
          <cell r="H5027">
            <v>8.4600000000000009</v>
          </cell>
          <cell r="I5027">
            <v>9.06</v>
          </cell>
        </row>
        <row r="5028">
          <cell r="A5028">
            <v>129830</v>
          </cell>
          <cell r="B5028">
            <v>0</v>
          </cell>
          <cell r="C5028">
            <v>7.5</v>
          </cell>
          <cell r="D5028">
            <v>0</v>
          </cell>
          <cell r="E5028">
            <v>7.5</v>
          </cell>
          <cell r="F5028">
            <v>7.65</v>
          </cell>
          <cell r="G5028">
            <v>7.86</v>
          </cell>
          <cell r="H5028">
            <v>8.4600000000000009</v>
          </cell>
          <cell r="I5028">
            <v>9.06</v>
          </cell>
        </row>
        <row r="5029">
          <cell r="A5029">
            <v>129840</v>
          </cell>
          <cell r="B5029">
            <v>0</v>
          </cell>
          <cell r="C5029">
            <v>7.5</v>
          </cell>
          <cell r="D5029">
            <v>0</v>
          </cell>
          <cell r="E5029">
            <v>7.5</v>
          </cell>
          <cell r="F5029">
            <v>7.65</v>
          </cell>
          <cell r="G5029">
            <v>7.86</v>
          </cell>
          <cell r="H5029">
            <v>8.4600000000000009</v>
          </cell>
          <cell r="I5029">
            <v>9.06</v>
          </cell>
        </row>
        <row r="5030">
          <cell r="A5030">
            <v>129850</v>
          </cell>
          <cell r="B5030">
            <v>0</v>
          </cell>
          <cell r="C5030">
            <v>7.5</v>
          </cell>
          <cell r="D5030">
            <v>0</v>
          </cell>
          <cell r="E5030">
            <v>7.5</v>
          </cell>
          <cell r="F5030">
            <v>7.65</v>
          </cell>
          <cell r="G5030">
            <v>7.86</v>
          </cell>
          <cell r="H5030">
            <v>8.4600000000000009</v>
          </cell>
          <cell r="I5030">
            <v>9.06</v>
          </cell>
        </row>
        <row r="5031">
          <cell r="A5031">
            <v>129860</v>
          </cell>
          <cell r="B5031">
            <v>0</v>
          </cell>
          <cell r="C5031">
            <v>7.5</v>
          </cell>
          <cell r="D5031">
            <v>0</v>
          </cell>
          <cell r="E5031">
            <v>7.5</v>
          </cell>
          <cell r="F5031">
            <v>7.65</v>
          </cell>
          <cell r="G5031">
            <v>7.86</v>
          </cell>
          <cell r="H5031">
            <v>8.4600000000000009</v>
          </cell>
          <cell r="I5031">
            <v>9.06</v>
          </cell>
        </row>
        <row r="5032">
          <cell r="A5032">
            <v>129870</v>
          </cell>
          <cell r="B5032">
            <v>0</v>
          </cell>
          <cell r="C5032">
            <v>7.5</v>
          </cell>
          <cell r="D5032">
            <v>0</v>
          </cell>
          <cell r="E5032">
            <v>7.5</v>
          </cell>
          <cell r="F5032">
            <v>7.65</v>
          </cell>
          <cell r="G5032">
            <v>7.86</v>
          </cell>
          <cell r="H5032">
            <v>8.4600000000000009</v>
          </cell>
          <cell r="I5032">
            <v>9.06</v>
          </cell>
        </row>
        <row r="5033">
          <cell r="A5033">
            <v>129880</v>
          </cell>
          <cell r="B5033">
            <v>0</v>
          </cell>
          <cell r="C5033">
            <v>7.5</v>
          </cell>
          <cell r="D5033">
            <v>0</v>
          </cell>
          <cell r="E5033">
            <v>7.5</v>
          </cell>
          <cell r="F5033">
            <v>7.65</v>
          </cell>
          <cell r="G5033">
            <v>7.86</v>
          </cell>
          <cell r="H5033">
            <v>8.4600000000000009</v>
          </cell>
          <cell r="I5033">
            <v>9.06</v>
          </cell>
        </row>
        <row r="5034">
          <cell r="A5034">
            <v>129890</v>
          </cell>
          <cell r="B5034">
            <v>0</v>
          </cell>
          <cell r="C5034">
            <v>7.5</v>
          </cell>
          <cell r="D5034">
            <v>0</v>
          </cell>
          <cell r="E5034">
            <v>7.5</v>
          </cell>
          <cell r="F5034">
            <v>7.65</v>
          </cell>
          <cell r="G5034">
            <v>7.86</v>
          </cell>
          <cell r="H5034">
            <v>8.4600000000000009</v>
          </cell>
          <cell r="I5034">
            <v>9.06</v>
          </cell>
        </row>
        <row r="5035">
          <cell r="A5035">
            <v>129900</v>
          </cell>
          <cell r="B5035">
            <v>0</v>
          </cell>
          <cell r="C5035">
            <v>7.5</v>
          </cell>
          <cell r="D5035">
            <v>0</v>
          </cell>
          <cell r="E5035">
            <v>7.5</v>
          </cell>
          <cell r="F5035">
            <v>7.65</v>
          </cell>
          <cell r="G5035">
            <v>7.86</v>
          </cell>
          <cell r="H5035">
            <v>8.4600000000000009</v>
          </cell>
          <cell r="I5035">
            <v>9.06</v>
          </cell>
        </row>
        <row r="5036">
          <cell r="A5036">
            <v>129910</v>
          </cell>
          <cell r="B5036">
            <v>0</v>
          </cell>
          <cell r="C5036">
            <v>7.5</v>
          </cell>
          <cell r="D5036">
            <v>0</v>
          </cell>
          <cell r="E5036">
            <v>7.5</v>
          </cell>
          <cell r="F5036">
            <v>7.65</v>
          </cell>
          <cell r="G5036">
            <v>7.86</v>
          </cell>
          <cell r="H5036">
            <v>8.4600000000000009</v>
          </cell>
          <cell r="I5036">
            <v>9.06</v>
          </cell>
        </row>
        <row r="5037">
          <cell r="A5037">
            <v>129920</v>
          </cell>
          <cell r="B5037">
            <v>0</v>
          </cell>
          <cell r="C5037">
            <v>7.5</v>
          </cell>
          <cell r="D5037">
            <v>0</v>
          </cell>
          <cell r="E5037">
            <v>7.5</v>
          </cell>
          <cell r="F5037">
            <v>7.65</v>
          </cell>
          <cell r="G5037">
            <v>7.86</v>
          </cell>
          <cell r="H5037">
            <v>8.4600000000000009</v>
          </cell>
          <cell r="I5037">
            <v>9.06</v>
          </cell>
        </row>
        <row r="5038">
          <cell r="A5038">
            <v>129930</v>
          </cell>
          <cell r="B5038">
            <v>0</v>
          </cell>
          <cell r="C5038">
            <v>7.5</v>
          </cell>
          <cell r="D5038">
            <v>0</v>
          </cell>
          <cell r="E5038">
            <v>7.5</v>
          </cell>
          <cell r="F5038">
            <v>7.65</v>
          </cell>
          <cell r="G5038">
            <v>7.86</v>
          </cell>
          <cell r="H5038">
            <v>8.4600000000000009</v>
          </cell>
          <cell r="I5038">
            <v>9.06</v>
          </cell>
        </row>
        <row r="5039">
          <cell r="A5039">
            <v>129940</v>
          </cell>
          <cell r="B5039">
            <v>0</v>
          </cell>
          <cell r="C5039">
            <v>7.5</v>
          </cell>
          <cell r="D5039">
            <v>0</v>
          </cell>
          <cell r="E5039">
            <v>7.5</v>
          </cell>
          <cell r="F5039">
            <v>7.65</v>
          </cell>
          <cell r="G5039">
            <v>7.86</v>
          </cell>
          <cell r="H5039">
            <v>8.4600000000000009</v>
          </cell>
          <cell r="I5039">
            <v>9.06</v>
          </cell>
        </row>
        <row r="5040">
          <cell r="A5040">
            <v>129950</v>
          </cell>
          <cell r="B5040">
            <v>0</v>
          </cell>
          <cell r="C5040">
            <v>7.5</v>
          </cell>
          <cell r="D5040">
            <v>0</v>
          </cell>
          <cell r="E5040">
            <v>7.5</v>
          </cell>
          <cell r="F5040">
            <v>7.65</v>
          </cell>
          <cell r="G5040">
            <v>7.86</v>
          </cell>
          <cell r="H5040">
            <v>8.4600000000000009</v>
          </cell>
          <cell r="I5040">
            <v>9.06</v>
          </cell>
        </row>
        <row r="5041">
          <cell r="A5041">
            <v>129960</v>
          </cell>
          <cell r="B5041">
            <v>0</v>
          </cell>
          <cell r="C5041">
            <v>7.5</v>
          </cell>
          <cell r="D5041">
            <v>0</v>
          </cell>
          <cell r="E5041">
            <v>7.5</v>
          </cell>
          <cell r="F5041">
            <v>7.65</v>
          </cell>
          <cell r="G5041">
            <v>7.86</v>
          </cell>
          <cell r="H5041">
            <v>8.4600000000000009</v>
          </cell>
          <cell r="I5041">
            <v>9.06</v>
          </cell>
        </row>
        <row r="5042">
          <cell r="A5042">
            <v>129970</v>
          </cell>
          <cell r="B5042">
            <v>0</v>
          </cell>
          <cell r="C5042">
            <v>7.5</v>
          </cell>
          <cell r="D5042">
            <v>0</v>
          </cell>
          <cell r="E5042">
            <v>7.5</v>
          </cell>
          <cell r="F5042">
            <v>7.65</v>
          </cell>
          <cell r="G5042">
            <v>7.86</v>
          </cell>
          <cell r="H5042">
            <v>8.4600000000000009</v>
          </cell>
          <cell r="I5042">
            <v>9.06</v>
          </cell>
        </row>
        <row r="5043">
          <cell r="A5043">
            <v>129980</v>
          </cell>
          <cell r="B5043">
            <v>0</v>
          </cell>
          <cell r="C5043">
            <v>7.5</v>
          </cell>
          <cell r="D5043">
            <v>0</v>
          </cell>
          <cell r="E5043">
            <v>7.5</v>
          </cell>
          <cell r="F5043">
            <v>7.65</v>
          </cell>
          <cell r="G5043">
            <v>7.86</v>
          </cell>
          <cell r="H5043">
            <v>8.4600000000000009</v>
          </cell>
          <cell r="I5043">
            <v>9.06</v>
          </cell>
        </row>
        <row r="5044">
          <cell r="A5044">
            <v>129990</v>
          </cell>
          <cell r="B5044">
            <v>0</v>
          </cell>
          <cell r="C5044">
            <v>7.5</v>
          </cell>
          <cell r="D5044">
            <v>0</v>
          </cell>
          <cell r="E5044">
            <v>7.5</v>
          </cell>
          <cell r="F5044">
            <v>7.65</v>
          </cell>
          <cell r="G5044">
            <v>7.86</v>
          </cell>
          <cell r="H5044">
            <v>8.4600000000000009</v>
          </cell>
          <cell r="I5044">
            <v>9.06</v>
          </cell>
        </row>
        <row r="5045">
          <cell r="A5045">
            <v>130000</v>
          </cell>
          <cell r="B5045">
            <v>0</v>
          </cell>
          <cell r="C5045">
            <v>7.5</v>
          </cell>
          <cell r="D5045">
            <v>0</v>
          </cell>
          <cell r="E5045">
            <v>7.5</v>
          </cell>
          <cell r="F5045">
            <v>7.65</v>
          </cell>
          <cell r="G5045">
            <v>7.86</v>
          </cell>
          <cell r="H5045">
            <v>8.4600000000000009</v>
          </cell>
          <cell r="I5045">
            <v>9.06</v>
          </cell>
        </row>
        <row r="5064">
          <cell r="A5064">
            <v>130000</v>
          </cell>
          <cell r="B5064">
            <v>0</v>
          </cell>
          <cell r="C5064">
            <v>7.5</v>
          </cell>
          <cell r="D5064">
            <v>0</v>
          </cell>
          <cell r="E5064">
            <v>7.5</v>
          </cell>
          <cell r="F5064">
            <v>7.65</v>
          </cell>
          <cell r="G5064">
            <v>7.86</v>
          </cell>
          <cell r="H5064">
            <v>8.4600000000000009</v>
          </cell>
          <cell r="I5064">
            <v>9.06</v>
          </cell>
        </row>
        <row r="5065">
          <cell r="A5065">
            <v>130010</v>
          </cell>
          <cell r="B5065">
            <v>0</v>
          </cell>
          <cell r="C5065">
            <v>7.5</v>
          </cell>
          <cell r="D5065">
            <v>0</v>
          </cell>
          <cell r="E5065">
            <v>7.5</v>
          </cell>
          <cell r="F5065">
            <v>7.65</v>
          </cell>
          <cell r="G5065">
            <v>7.86</v>
          </cell>
          <cell r="H5065">
            <v>8.4600000000000009</v>
          </cell>
          <cell r="I5065">
            <v>9.06</v>
          </cell>
        </row>
        <row r="5066">
          <cell r="A5066">
            <v>130020</v>
          </cell>
          <cell r="B5066">
            <v>0</v>
          </cell>
          <cell r="C5066">
            <v>7.5</v>
          </cell>
          <cell r="D5066">
            <v>0</v>
          </cell>
          <cell r="E5066">
            <v>7.5</v>
          </cell>
          <cell r="F5066">
            <v>7.65</v>
          </cell>
          <cell r="G5066">
            <v>7.86</v>
          </cell>
          <cell r="H5066">
            <v>8.4600000000000009</v>
          </cell>
          <cell r="I5066">
            <v>9.06</v>
          </cell>
        </row>
        <row r="5067">
          <cell r="A5067">
            <v>130030</v>
          </cell>
          <cell r="B5067">
            <v>0</v>
          </cell>
          <cell r="C5067">
            <v>7.5</v>
          </cell>
          <cell r="D5067">
            <v>0</v>
          </cell>
          <cell r="E5067">
            <v>7.5</v>
          </cell>
          <cell r="F5067">
            <v>7.65</v>
          </cell>
          <cell r="G5067">
            <v>7.86</v>
          </cell>
          <cell r="H5067">
            <v>8.4600000000000009</v>
          </cell>
          <cell r="I5067">
            <v>9.06</v>
          </cell>
        </row>
        <row r="5068">
          <cell r="A5068">
            <v>130040</v>
          </cell>
          <cell r="B5068">
            <v>0</v>
          </cell>
          <cell r="C5068">
            <v>7.5</v>
          </cell>
          <cell r="D5068">
            <v>0</v>
          </cell>
          <cell r="E5068">
            <v>7.5</v>
          </cell>
          <cell r="F5068">
            <v>7.65</v>
          </cell>
          <cell r="G5068">
            <v>7.86</v>
          </cell>
          <cell r="H5068">
            <v>8.4600000000000009</v>
          </cell>
          <cell r="I5068">
            <v>9.06</v>
          </cell>
        </row>
        <row r="5069">
          <cell r="A5069">
            <v>130050</v>
          </cell>
          <cell r="B5069">
            <v>0</v>
          </cell>
          <cell r="C5069">
            <v>7.5</v>
          </cell>
          <cell r="D5069">
            <v>0</v>
          </cell>
          <cell r="E5069">
            <v>7.5</v>
          </cell>
          <cell r="F5069">
            <v>7.65</v>
          </cell>
          <cell r="G5069">
            <v>7.86</v>
          </cell>
          <cell r="H5069">
            <v>8.4600000000000009</v>
          </cell>
          <cell r="I5069">
            <v>9.06</v>
          </cell>
        </row>
        <row r="5070">
          <cell r="A5070">
            <v>130057.58</v>
          </cell>
          <cell r="B5070" t="str">
            <v>BS</v>
          </cell>
          <cell r="C5070">
            <v>7.5</v>
          </cell>
          <cell r="D5070">
            <v>0</v>
          </cell>
          <cell r="E5070">
            <v>7.5</v>
          </cell>
          <cell r="F5070">
            <v>7.65</v>
          </cell>
          <cell r="G5070">
            <v>7.86</v>
          </cell>
          <cell r="H5070">
            <v>8.4600000000000009</v>
          </cell>
          <cell r="I5070">
            <v>9.06</v>
          </cell>
        </row>
        <row r="5071">
          <cell r="A5071">
            <v>130060</v>
          </cell>
          <cell r="B5071">
            <v>0</v>
          </cell>
          <cell r="C5071">
            <v>7.5</v>
          </cell>
          <cell r="D5071">
            <v>0</v>
          </cell>
          <cell r="E5071">
            <v>7.5</v>
          </cell>
          <cell r="F5071">
            <v>7.65</v>
          </cell>
          <cell r="G5071">
            <v>7.86</v>
          </cell>
          <cell r="H5071">
            <v>8.4600000000000009</v>
          </cell>
          <cell r="I5071">
            <v>9.06</v>
          </cell>
        </row>
        <row r="5072">
          <cell r="A5072">
            <v>130070</v>
          </cell>
          <cell r="B5072">
            <v>0</v>
          </cell>
          <cell r="C5072">
            <v>7.5</v>
          </cell>
          <cell r="D5072">
            <v>0</v>
          </cell>
          <cell r="E5072">
            <v>7.5</v>
          </cell>
          <cell r="F5072">
            <v>7.65</v>
          </cell>
          <cell r="G5072">
            <v>7.86</v>
          </cell>
          <cell r="H5072">
            <v>8.4600000000000009</v>
          </cell>
          <cell r="I5072">
            <v>9.06</v>
          </cell>
        </row>
        <row r="5073">
          <cell r="A5073">
            <v>130080</v>
          </cell>
          <cell r="B5073">
            <v>0</v>
          </cell>
          <cell r="C5073">
            <v>7.5</v>
          </cell>
          <cell r="D5073">
            <v>0</v>
          </cell>
          <cell r="E5073">
            <v>7.5</v>
          </cell>
          <cell r="F5073">
            <v>7.65</v>
          </cell>
          <cell r="G5073">
            <v>7.86</v>
          </cell>
          <cell r="H5073">
            <v>8.4600000000000009</v>
          </cell>
          <cell r="I5073">
            <v>9.06</v>
          </cell>
        </row>
        <row r="5074">
          <cell r="A5074">
            <v>130087.58</v>
          </cell>
          <cell r="B5074" t="str">
            <v>PX</v>
          </cell>
          <cell r="C5074">
            <v>7.5</v>
          </cell>
          <cell r="D5074">
            <v>0</v>
          </cell>
          <cell r="E5074">
            <v>7.5</v>
          </cell>
          <cell r="F5074">
            <v>7.65</v>
          </cell>
          <cell r="G5074">
            <v>7.86</v>
          </cell>
          <cell r="H5074">
            <v>8.4600000000000009</v>
          </cell>
          <cell r="I5074">
            <v>9.06</v>
          </cell>
        </row>
        <row r="5075">
          <cell r="A5075">
            <v>130090</v>
          </cell>
          <cell r="B5075">
            <v>0</v>
          </cell>
          <cell r="C5075">
            <v>7.5</v>
          </cell>
          <cell r="D5075">
            <v>4.9999999999999822E-2</v>
          </cell>
          <cell r="E5075">
            <v>7.55</v>
          </cell>
          <cell r="F5075">
            <v>7.7</v>
          </cell>
          <cell r="G5075">
            <v>7.91</v>
          </cell>
          <cell r="H5075">
            <v>8.51</v>
          </cell>
          <cell r="I5075">
            <v>9.11</v>
          </cell>
        </row>
        <row r="5076">
          <cell r="A5076">
            <v>130100</v>
          </cell>
          <cell r="B5076">
            <v>0</v>
          </cell>
          <cell r="C5076">
            <v>7.5</v>
          </cell>
          <cell r="D5076">
            <v>0.24999999999999911</v>
          </cell>
          <cell r="E5076">
            <v>7.7499999999999991</v>
          </cell>
          <cell r="F5076">
            <v>7.8999999999999995</v>
          </cell>
          <cell r="G5076">
            <v>8.11</v>
          </cell>
          <cell r="H5076">
            <v>8.7099999999999991</v>
          </cell>
          <cell r="I5076">
            <v>9.3099999999999987</v>
          </cell>
        </row>
        <row r="5077">
          <cell r="A5077">
            <v>130102.58</v>
          </cell>
          <cell r="B5077" t="str">
            <v>PC</v>
          </cell>
          <cell r="C5077">
            <v>7.5</v>
          </cell>
          <cell r="D5077">
            <v>0.3</v>
          </cell>
          <cell r="E5077">
            <v>7.8</v>
          </cell>
          <cell r="F5077">
            <v>7.95</v>
          </cell>
          <cell r="G5077">
            <v>8.16</v>
          </cell>
          <cell r="H5077">
            <v>8.76</v>
          </cell>
          <cell r="I5077">
            <v>9.36</v>
          </cell>
        </row>
        <row r="5078">
          <cell r="A5078">
            <v>130110</v>
          </cell>
          <cell r="B5078">
            <v>0</v>
          </cell>
          <cell r="C5078">
            <v>7.5</v>
          </cell>
          <cell r="D5078">
            <v>0.44999999999999929</v>
          </cell>
          <cell r="E5078">
            <v>7.9499999999999993</v>
          </cell>
          <cell r="F5078">
            <v>8.1</v>
          </cell>
          <cell r="G5078">
            <v>8.31</v>
          </cell>
          <cell r="H5078">
            <v>8.91</v>
          </cell>
          <cell r="I5078">
            <v>9.51</v>
          </cell>
        </row>
        <row r="5079">
          <cell r="A5079">
            <v>130120</v>
          </cell>
          <cell r="B5079">
            <v>0</v>
          </cell>
          <cell r="C5079">
            <v>7.5</v>
          </cell>
          <cell r="D5079">
            <v>0.6</v>
          </cell>
          <cell r="E5079">
            <v>8.1</v>
          </cell>
          <cell r="F5079">
            <v>8.25</v>
          </cell>
          <cell r="G5079">
            <v>8.4600000000000009</v>
          </cell>
          <cell r="H5079">
            <v>9.06</v>
          </cell>
          <cell r="I5079">
            <v>9.66</v>
          </cell>
        </row>
        <row r="5080">
          <cell r="A5080">
            <v>130130</v>
          </cell>
          <cell r="B5080">
            <v>0</v>
          </cell>
          <cell r="C5080">
            <v>7.5</v>
          </cell>
          <cell r="D5080">
            <v>0.6</v>
          </cell>
          <cell r="E5080">
            <v>8.1</v>
          </cell>
          <cell r="F5080">
            <v>8.25</v>
          </cell>
          <cell r="G5080">
            <v>8.4600000000000009</v>
          </cell>
          <cell r="H5080">
            <v>9.06</v>
          </cell>
          <cell r="I5080">
            <v>9.66</v>
          </cell>
        </row>
        <row r="5081">
          <cell r="A5081">
            <v>130140</v>
          </cell>
          <cell r="B5081">
            <v>0</v>
          </cell>
          <cell r="C5081">
            <v>7.5</v>
          </cell>
          <cell r="D5081">
            <v>0.6</v>
          </cell>
          <cell r="E5081">
            <v>8.1</v>
          </cell>
          <cell r="F5081">
            <v>8.25</v>
          </cell>
          <cell r="G5081">
            <v>8.4600000000000009</v>
          </cell>
          <cell r="H5081">
            <v>9.06</v>
          </cell>
          <cell r="I5081">
            <v>9.66</v>
          </cell>
        </row>
        <row r="5082">
          <cell r="A5082">
            <v>130150</v>
          </cell>
          <cell r="B5082">
            <v>0</v>
          </cell>
          <cell r="C5082">
            <v>7.5</v>
          </cell>
          <cell r="D5082">
            <v>0.6</v>
          </cell>
          <cell r="E5082">
            <v>8.1</v>
          </cell>
          <cell r="F5082">
            <v>8.25</v>
          </cell>
          <cell r="G5082">
            <v>8.4600000000000009</v>
          </cell>
          <cell r="H5082">
            <v>9.06</v>
          </cell>
          <cell r="I5082">
            <v>9.66</v>
          </cell>
        </row>
        <row r="5083">
          <cell r="A5083">
            <v>130160</v>
          </cell>
          <cell r="B5083">
            <v>0</v>
          </cell>
          <cell r="C5083">
            <v>7.5</v>
          </cell>
          <cell r="D5083">
            <v>0.6</v>
          </cell>
          <cell r="E5083">
            <v>8.1</v>
          </cell>
          <cell r="F5083">
            <v>8.25</v>
          </cell>
          <cell r="G5083">
            <v>8.4600000000000009</v>
          </cell>
          <cell r="H5083">
            <v>9.06</v>
          </cell>
          <cell r="I5083">
            <v>9.66</v>
          </cell>
        </row>
        <row r="5084">
          <cell r="A5084">
            <v>130170</v>
          </cell>
          <cell r="B5084">
            <v>0</v>
          </cell>
          <cell r="C5084">
            <v>7.5</v>
          </cell>
          <cell r="D5084">
            <v>0.6</v>
          </cell>
          <cell r="E5084">
            <v>8.1</v>
          </cell>
          <cell r="F5084">
            <v>8.25</v>
          </cell>
          <cell r="G5084">
            <v>8.4600000000000009</v>
          </cell>
          <cell r="H5084">
            <v>9.06</v>
          </cell>
          <cell r="I5084">
            <v>9.66</v>
          </cell>
        </row>
        <row r="5085">
          <cell r="A5085">
            <v>130180</v>
          </cell>
          <cell r="B5085">
            <v>0</v>
          </cell>
          <cell r="C5085">
            <v>7.5</v>
          </cell>
          <cell r="D5085">
            <v>0.6</v>
          </cell>
          <cell r="E5085">
            <v>8.1</v>
          </cell>
          <cell r="F5085">
            <v>8.25</v>
          </cell>
          <cell r="G5085">
            <v>8.4600000000000009</v>
          </cell>
          <cell r="H5085">
            <v>9.06</v>
          </cell>
          <cell r="I5085">
            <v>9.66</v>
          </cell>
        </row>
        <row r="5086">
          <cell r="A5086">
            <v>130190</v>
          </cell>
          <cell r="B5086">
            <v>0</v>
          </cell>
          <cell r="C5086">
            <v>7.5</v>
          </cell>
          <cell r="D5086">
            <v>0.6</v>
          </cell>
          <cell r="E5086">
            <v>8.1</v>
          </cell>
          <cell r="F5086">
            <v>8.25</v>
          </cell>
          <cell r="G5086">
            <v>8.4600000000000009</v>
          </cell>
          <cell r="H5086">
            <v>9.06</v>
          </cell>
          <cell r="I5086">
            <v>9.66</v>
          </cell>
        </row>
        <row r="5087">
          <cell r="A5087">
            <v>130200</v>
          </cell>
          <cell r="B5087">
            <v>0</v>
          </cell>
          <cell r="C5087">
            <v>7.5</v>
          </cell>
          <cell r="D5087">
            <v>0.6</v>
          </cell>
          <cell r="E5087">
            <v>8.1</v>
          </cell>
          <cell r="F5087">
            <v>8.25</v>
          </cell>
          <cell r="G5087">
            <v>8.4600000000000009</v>
          </cell>
          <cell r="H5087">
            <v>9.06</v>
          </cell>
          <cell r="I5087">
            <v>9.66</v>
          </cell>
        </row>
        <row r="5088">
          <cell r="A5088">
            <v>130210</v>
          </cell>
          <cell r="B5088">
            <v>0</v>
          </cell>
          <cell r="C5088">
            <v>7.5</v>
          </cell>
          <cell r="D5088">
            <v>0.6</v>
          </cell>
          <cell r="E5088">
            <v>8.1</v>
          </cell>
          <cell r="F5088">
            <v>8.25</v>
          </cell>
          <cell r="G5088">
            <v>8.4600000000000009</v>
          </cell>
          <cell r="H5088">
            <v>9.06</v>
          </cell>
          <cell r="I5088">
            <v>9.66</v>
          </cell>
        </row>
        <row r="5089">
          <cell r="A5089">
            <v>130220</v>
          </cell>
          <cell r="B5089">
            <v>0</v>
          </cell>
          <cell r="C5089">
            <v>7.5</v>
          </cell>
          <cell r="D5089">
            <v>0.6</v>
          </cell>
          <cell r="E5089">
            <v>8.1</v>
          </cell>
          <cell r="F5089">
            <v>8.25</v>
          </cell>
          <cell r="G5089">
            <v>8.4600000000000009</v>
          </cell>
          <cell r="H5089">
            <v>9.06</v>
          </cell>
          <cell r="I5089">
            <v>9.66</v>
          </cell>
        </row>
        <row r="5090">
          <cell r="A5090">
            <v>130230</v>
          </cell>
          <cell r="B5090">
            <v>0</v>
          </cell>
          <cell r="C5090">
            <v>7.5</v>
          </cell>
          <cell r="D5090">
            <v>0.6</v>
          </cell>
          <cell r="E5090">
            <v>8.1</v>
          </cell>
          <cell r="F5090">
            <v>8.25</v>
          </cell>
          <cell r="G5090">
            <v>8.4600000000000009</v>
          </cell>
          <cell r="H5090">
            <v>9.06</v>
          </cell>
          <cell r="I5090">
            <v>9.66</v>
          </cell>
        </row>
        <row r="5091">
          <cell r="A5091">
            <v>130240</v>
          </cell>
          <cell r="B5091">
            <v>0</v>
          </cell>
          <cell r="C5091">
            <v>7.5</v>
          </cell>
          <cell r="D5091">
            <v>0.6</v>
          </cell>
          <cell r="E5091">
            <v>8.1</v>
          </cell>
          <cell r="F5091">
            <v>8.25</v>
          </cell>
          <cell r="G5091">
            <v>8.4600000000000009</v>
          </cell>
          <cell r="H5091">
            <v>9.06</v>
          </cell>
          <cell r="I5091">
            <v>9.66</v>
          </cell>
        </row>
        <row r="5092">
          <cell r="A5092">
            <v>130250</v>
          </cell>
          <cell r="B5092">
            <v>0</v>
          </cell>
          <cell r="C5092">
            <v>7.5</v>
          </cell>
          <cell r="D5092">
            <v>0.6</v>
          </cell>
          <cell r="E5092">
            <v>8.1</v>
          </cell>
          <cell r="F5092">
            <v>8.25</v>
          </cell>
          <cell r="G5092">
            <v>8.4600000000000009</v>
          </cell>
          <cell r="H5092">
            <v>9.06</v>
          </cell>
          <cell r="I5092">
            <v>9.66</v>
          </cell>
        </row>
        <row r="5093">
          <cell r="A5093">
            <v>130260</v>
          </cell>
          <cell r="B5093">
            <v>0</v>
          </cell>
          <cell r="C5093">
            <v>7.5</v>
          </cell>
          <cell r="D5093">
            <v>0.6</v>
          </cell>
          <cell r="E5093">
            <v>8.1</v>
          </cell>
          <cell r="F5093">
            <v>8.25</v>
          </cell>
          <cell r="G5093">
            <v>8.4600000000000009</v>
          </cell>
          <cell r="H5093">
            <v>9.06</v>
          </cell>
          <cell r="I5093">
            <v>9.66</v>
          </cell>
        </row>
        <row r="5094">
          <cell r="A5094">
            <v>130270</v>
          </cell>
          <cell r="B5094">
            <v>0</v>
          </cell>
          <cell r="C5094">
            <v>7.5</v>
          </cell>
          <cell r="D5094">
            <v>0.6</v>
          </cell>
          <cell r="E5094">
            <v>8.1</v>
          </cell>
          <cell r="F5094">
            <v>8.25</v>
          </cell>
          <cell r="G5094">
            <v>8.4600000000000009</v>
          </cell>
          <cell r="H5094">
            <v>9.06</v>
          </cell>
          <cell r="I5094">
            <v>9.66</v>
          </cell>
        </row>
        <row r="5095">
          <cell r="A5095">
            <v>130280</v>
          </cell>
          <cell r="B5095">
            <v>0</v>
          </cell>
          <cell r="C5095">
            <v>7.5</v>
          </cell>
          <cell r="D5095">
            <v>0.6</v>
          </cell>
          <cell r="E5095">
            <v>8.1</v>
          </cell>
          <cell r="F5095">
            <v>8.25</v>
          </cell>
          <cell r="G5095">
            <v>8.4600000000000009</v>
          </cell>
          <cell r="H5095">
            <v>9.06</v>
          </cell>
          <cell r="I5095">
            <v>9.66</v>
          </cell>
        </row>
        <row r="5096">
          <cell r="A5096">
            <v>130290</v>
          </cell>
          <cell r="B5096">
            <v>0</v>
          </cell>
          <cell r="C5096">
            <v>7.5</v>
          </cell>
          <cell r="D5096">
            <v>0.6</v>
          </cell>
          <cell r="E5096">
            <v>8.1</v>
          </cell>
          <cell r="F5096">
            <v>8.25</v>
          </cell>
          <cell r="G5096">
            <v>8.4600000000000009</v>
          </cell>
          <cell r="H5096">
            <v>9.06</v>
          </cell>
          <cell r="I5096">
            <v>9.66</v>
          </cell>
        </row>
        <row r="5097">
          <cell r="A5097">
            <v>130300</v>
          </cell>
          <cell r="B5097">
            <v>0</v>
          </cell>
          <cell r="C5097">
            <v>7.5</v>
          </cell>
          <cell r="D5097">
            <v>0.6</v>
          </cell>
          <cell r="E5097">
            <v>8.1</v>
          </cell>
          <cell r="F5097">
            <v>8.25</v>
          </cell>
          <cell r="G5097">
            <v>8.4600000000000009</v>
          </cell>
          <cell r="H5097">
            <v>9.06</v>
          </cell>
          <cell r="I5097">
            <v>9.66</v>
          </cell>
        </row>
        <row r="5098">
          <cell r="A5098">
            <v>130310</v>
          </cell>
          <cell r="B5098">
            <v>0</v>
          </cell>
          <cell r="C5098">
            <v>7.5</v>
          </cell>
          <cell r="D5098">
            <v>0.6</v>
          </cell>
          <cell r="E5098">
            <v>8.1</v>
          </cell>
          <cell r="F5098">
            <v>8.25</v>
          </cell>
          <cell r="G5098">
            <v>8.4600000000000009</v>
          </cell>
          <cell r="H5098">
            <v>9.06</v>
          </cell>
          <cell r="I5098">
            <v>9.66</v>
          </cell>
        </row>
        <row r="5099">
          <cell r="A5099">
            <v>130320</v>
          </cell>
          <cell r="B5099">
            <v>0</v>
          </cell>
          <cell r="C5099">
            <v>7.5</v>
          </cell>
          <cell r="D5099">
            <v>0.6</v>
          </cell>
          <cell r="E5099">
            <v>8.1</v>
          </cell>
          <cell r="F5099">
            <v>8.25</v>
          </cell>
          <cell r="G5099">
            <v>8.4600000000000009</v>
          </cell>
          <cell r="H5099">
            <v>9.06</v>
          </cell>
          <cell r="I5099">
            <v>9.66</v>
          </cell>
        </row>
        <row r="5100">
          <cell r="A5100">
            <v>130330</v>
          </cell>
          <cell r="B5100">
            <v>0</v>
          </cell>
          <cell r="C5100">
            <v>7.5</v>
          </cell>
          <cell r="D5100">
            <v>0.6</v>
          </cell>
          <cell r="E5100">
            <v>8.1</v>
          </cell>
          <cell r="F5100">
            <v>8.25</v>
          </cell>
          <cell r="G5100">
            <v>8.4600000000000009</v>
          </cell>
          <cell r="H5100">
            <v>9.06</v>
          </cell>
          <cell r="I5100">
            <v>9.66</v>
          </cell>
        </row>
        <row r="5101">
          <cell r="A5101">
            <v>130340</v>
          </cell>
          <cell r="B5101">
            <v>0</v>
          </cell>
          <cell r="C5101">
            <v>7.5</v>
          </cell>
          <cell r="D5101">
            <v>0.6</v>
          </cell>
          <cell r="E5101">
            <v>8.1</v>
          </cell>
          <cell r="F5101">
            <v>8.25</v>
          </cell>
          <cell r="G5101">
            <v>8.4600000000000009</v>
          </cell>
          <cell r="H5101">
            <v>9.06</v>
          </cell>
          <cell r="I5101">
            <v>9.66</v>
          </cell>
        </row>
        <row r="5102">
          <cell r="A5102">
            <v>130350</v>
          </cell>
          <cell r="B5102">
            <v>0</v>
          </cell>
          <cell r="C5102">
            <v>7.5</v>
          </cell>
          <cell r="D5102">
            <v>0.6</v>
          </cell>
          <cell r="E5102">
            <v>8.1</v>
          </cell>
          <cell r="F5102">
            <v>8.25</v>
          </cell>
          <cell r="G5102">
            <v>8.4600000000000009</v>
          </cell>
          <cell r="H5102">
            <v>9.06</v>
          </cell>
          <cell r="I5102">
            <v>9.66</v>
          </cell>
        </row>
        <row r="5103">
          <cell r="A5103">
            <v>130360</v>
          </cell>
          <cell r="B5103">
            <v>0</v>
          </cell>
          <cell r="C5103">
            <v>7.5</v>
          </cell>
          <cell r="D5103">
            <v>0.6</v>
          </cell>
          <cell r="E5103">
            <v>8.1</v>
          </cell>
          <cell r="F5103">
            <v>8.25</v>
          </cell>
          <cell r="G5103">
            <v>8.4600000000000009</v>
          </cell>
          <cell r="H5103">
            <v>9.06</v>
          </cell>
          <cell r="I5103">
            <v>9.66</v>
          </cell>
        </row>
        <row r="5104">
          <cell r="A5104">
            <v>130370</v>
          </cell>
          <cell r="B5104">
            <v>0</v>
          </cell>
          <cell r="C5104">
            <v>7.5</v>
          </cell>
          <cell r="D5104">
            <v>0.6</v>
          </cell>
          <cell r="E5104">
            <v>8.1</v>
          </cell>
          <cell r="F5104">
            <v>8.25</v>
          </cell>
          <cell r="G5104">
            <v>8.4600000000000009</v>
          </cell>
          <cell r="H5104">
            <v>9.06</v>
          </cell>
          <cell r="I5104">
            <v>9.66</v>
          </cell>
        </row>
        <row r="5105">
          <cell r="A5105">
            <v>130380</v>
          </cell>
          <cell r="B5105">
            <v>0</v>
          </cell>
          <cell r="C5105">
            <v>7.5</v>
          </cell>
          <cell r="D5105">
            <v>0.6</v>
          </cell>
          <cell r="E5105">
            <v>8.1</v>
          </cell>
          <cell r="F5105">
            <v>8.25</v>
          </cell>
          <cell r="G5105">
            <v>8.4600000000000009</v>
          </cell>
          <cell r="H5105">
            <v>9.06</v>
          </cell>
          <cell r="I5105">
            <v>9.66</v>
          </cell>
        </row>
        <row r="5106">
          <cell r="A5106">
            <v>130390</v>
          </cell>
          <cell r="B5106">
            <v>0</v>
          </cell>
          <cell r="C5106">
            <v>7.5</v>
          </cell>
          <cell r="D5106">
            <v>0.6</v>
          </cell>
          <cell r="E5106">
            <v>8.1</v>
          </cell>
          <cell r="F5106">
            <v>8.25</v>
          </cell>
          <cell r="G5106">
            <v>8.4600000000000009</v>
          </cell>
          <cell r="H5106">
            <v>9.06</v>
          </cell>
          <cell r="I5106">
            <v>9.66</v>
          </cell>
        </row>
        <row r="5107">
          <cell r="A5107">
            <v>130392.23</v>
          </cell>
          <cell r="B5107" t="str">
            <v>PY - MSE</v>
          </cell>
          <cell r="C5107">
            <v>7.5</v>
          </cell>
          <cell r="D5107">
            <v>0.6</v>
          </cell>
          <cell r="E5107">
            <v>8.1</v>
          </cell>
          <cell r="F5107">
            <v>8.25</v>
          </cell>
          <cell r="G5107">
            <v>8.4600000000000009</v>
          </cell>
          <cell r="H5107">
            <v>9.06</v>
          </cell>
          <cell r="I5107">
            <v>9.66</v>
          </cell>
        </row>
        <row r="5108">
          <cell r="A5108">
            <v>130400</v>
          </cell>
          <cell r="B5108">
            <v>0</v>
          </cell>
          <cell r="C5108">
            <v>7.5</v>
          </cell>
          <cell r="D5108">
            <v>0.44</v>
          </cell>
          <cell r="E5108">
            <v>7.94</v>
          </cell>
          <cell r="F5108">
            <v>8.09</v>
          </cell>
          <cell r="G5108">
            <v>8.3000000000000007</v>
          </cell>
          <cell r="H5108">
            <v>8.9</v>
          </cell>
          <cell r="I5108">
            <v>9.5</v>
          </cell>
        </row>
        <row r="5109">
          <cell r="A5109">
            <v>130407.23</v>
          </cell>
          <cell r="B5109" t="str">
            <v>PT</v>
          </cell>
          <cell r="C5109">
            <v>7.5</v>
          </cell>
          <cell r="D5109">
            <v>0.3</v>
          </cell>
          <cell r="E5109">
            <v>7.8</v>
          </cell>
          <cell r="F5109">
            <v>7.95</v>
          </cell>
          <cell r="G5109">
            <v>8.16</v>
          </cell>
          <cell r="H5109">
            <v>8.76</v>
          </cell>
          <cell r="I5109">
            <v>9.36</v>
          </cell>
        </row>
        <row r="5110">
          <cell r="A5110">
            <v>130410</v>
          </cell>
          <cell r="B5110">
            <v>0</v>
          </cell>
          <cell r="C5110">
            <v>7.5</v>
          </cell>
          <cell r="D5110">
            <v>0.24</v>
          </cell>
          <cell r="E5110">
            <v>7.74</v>
          </cell>
          <cell r="F5110">
            <v>7.8900000000000006</v>
          </cell>
          <cell r="G5110">
            <v>8.1000000000000014</v>
          </cell>
          <cell r="H5110">
            <v>8.7000000000000011</v>
          </cell>
          <cell r="I5110">
            <v>9.3000000000000007</v>
          </cell>
        </row>
        <row r="5111">
          <cell r="A5111">
            <v>130420</v>
          </cell>
          <cell r="B5111">
            <v>0</v>
          </cell>
          <cell r="C5111">
            <v>7.5</v>
          </cell>
          <cell r="D5111">
            <v>0.04</v>
          </cell>
          <cell r="E5111">
            <v>7.54</v>
          </cell>
          <cell r="F5111">
            <v>7.69</v>
          </cell>
          <cell r="G5111">
            <v>7.9</v>
          </cell>
          <cell r="H5111">
            <v>8.5</v>
          </cell>
          <cell r="I5111">
            <v>9.1</v>
          </cell>
        </row>
        <row r="5112">
          <cell r="A5112">
            <v>130422.23</v>
          </cell>
          <cell r="B5112" t="str">
            <v>PX</v>
          </cell>
          <cell r="C5112">
            <v>7.5</v>
          </cell>
          <cell r="D5112">
            <v>0</v>
          </cell>
          <cell r="E5112">
            <v>7.5</v>
          </cell>
          <cell r="F5112">
            <v>7.65</v>
          </cell>
          <cell r="G5112">
            <v>7.86</v>
          </cell>
          <cell r="H5112">
            <v>8.4600000000000009</v>
          </cell>
          <cell r="I5112">
            <v>9.06</v>
          </cell>
        </row>
        <row r="5113">
          <cell r="A5113">
            <v>130430</v>
          </cell>
          <cell r="B5113">
            <v>0</v>
          </cell>
          <cell r="C5113">
            <v>7.5</v>
          </cell>
          <cell r="D5113">
            <v>0</v>
          </cell>
          <cell r="E5113">
            <v>7.5</v>
          </cell>
          <cell r="F5113">
            <v>7.65</v>
          </cell>
          <cell r="G5113">
            <v>7.86</v>
          </cell>
          <cell r="H5113">
            <v>8.4600000000000009</v>
          </cell>
          <cell r="I5113">
            <v>9.06</v>
          </cell>
        </row>
        <row r="5114">
          <cell r="A5114">
            <v>130440</v>
          </cell>
          <cell r="B5114">
            <v>0</v>
          </cell>
          <cell r="C5114">
            <v>7.5</v>
          </cell>
          <cell r="D5114">
            <v>0</v>
          </cell>
          <cell r="E5114">
            <v>7.5</v>
          </cell>
          <cell r="F5114">
            <v>7.65</v>
          </cell>
          <cell r="G5114">
            <v>7.86</v>
          </cell>
          <cell r="H5114">
            <v>8.4600000000000009</v>
          </cell>
          <cell r="I5114">
            <v>9.06</v>
          </cell>
        </row>
        <row r="5115">
          <cell r="A5115">
            <v>130450</v>
          </cell>
          <cell r="B5115">
            <v>0</v>
          </cell>
          <cell r="C5115">
            <v>7.5</v>
          </cell>
          <cell r="D5115">
            <v>0</v>
          </cell>
          <cell r="E5115">
            <v>7.5</v>
          </cell>
          <cell r="F5115">
            <v>7.65</v>
          </cell>
          <cell r="G5115">
            <v>7.86</v>
          </cell>
          <cell r="H5115">
            <v>8.4600000000000009</v>
          </cell>
          <cell r="I5115">
            <v>9.06</v>
          </cell>
        </row>
        <row r="5116">
          <cell r="A5116">
            <v>130452.23</v>
          </cell>
          <cell r="B5116" t="str">
            <v>BS</v>
          </cell>
          <cell r="C5116">
            <v>7.5</v>
          </cell>
          <cell r="D5116">
            <v>0</v>
          </cell>
          <cell r="E5116">
            <v>7.5</v>
          </cell>
          <cell r="F5116">
            <v>7.65</v>
          </cell>
          <cell r="G5116">
            <v>7.86</v>
          </cell>
          <cell r="H5116">
            <v>8.4600000000000009</v>
          </cell>
          <cell r="I5116">
            <v>9.06</v>
          </cell>
        </row>
        <row r="5117">
          <cell r="A5117">
            <v>130460</v>
          </cell>
          <cell r="B5117">
            <v>0</v>
          </cell>
          <cell r="C5117">
            <v>7.5</v>
          </cell>
          <cell r="D5117">
            <v>0</v>
          </cell>
          <cell r="E5117">
            <v>7.5</v>
          </cell>
          <cell r="F5117">
            <v>7.65</v>
          </cell>
          <cell r="G5117">
            <v>7.86</v>
          </cell>
          <cell r="H5117">
            <v>8.4600000000000009</v>
          </cell>
          <cell r="I5117">
            <v>9.06</v>
          </cell>
        </row>
        <row r="5118">
          <cell r="A5118">
            <v>130470</v>
          </cell>
          <cell r="B5118">
            <v>0</v>
          </cell>
          <cell r="C5118">
            <v>7.5</v>
          </cell>
          <cell r="D5118">
            <v>0</v>
          </cell>
          <cell r="E5118">
            <v>7.5</v>
          </cell>
          <cell r="F5118">
            <v>7.65</v>
          </cell>
          <cell r="G5118">
            <v>7.86</v>
          </cell>
          <cell r="H5118">
            <v>8.4600000000000009</v>
          </cell>
          <cell r="I5118">
            <v>9.06</v>
          </cell>
        </row>
        <row r="5119">
          <cell r="A5119">
            <v>130480</v>
          </cell>
          <cell r="B5119">
            <v>0</v>
          </cell>
          <cell r="C5119">
            <v>7.5</v>
          </cell>
          <cell r="D5119">
            <v>0</v>
          </cell>
          <cell r="E5119">
            <v>7.5</v>
          </cell>
          <cell r="F5119">
            <v>7.65</v>
          </cell>
          <cell r="G5119">
            <v>7.86</v>
          </cell>
          <cell r="H5119">
            <v>8.4600000000000009</v>
          </cell>
          <cell r="I5119">
            <v>9.06</v>
          </cell>
        </row>
        <row r="5120">
          <cell r="A5120">
            <v>130490</v>
          </cell>
          <cell r="B5120">
            <v>0</v>
          </cell>
          <cell r="C5120">
            <v>7.5</v>
          </cell>
          <cell r="D5120">
            <v>0</v>
          </cell>
          <cell r="E5120">
            <v>7.5</v>
          </cell>
          <cell r="F5120">
            <v>7.65</v>
          </cell>
          <cell r="G5120">
            <v>7.86</v>
          </cell>
          <cell r="H5120">
            <v>8.4600000000000009</v>
          </cell>
          <cell r="I5120">
            <v>9.06</v>
          </cell>
        </row>
        <row r="5121">
          <cell r="A5121">
            <v>130500</v>
          </cell>
          <cell r="B5121">
            <v>0</v>
          </cell>
          <cell r="C5121">
            <v>7.5</v>
          </cell>
          <cell r="D5121">
            <v>0</v>
          </cell>
          <cell r="E5121">
            <v>7.5</v>
          </cell>
          <cell r="F5121">
            <v>7.65</v>
          </cell>
          <cell r="G5121">
            <v>7.86</v>
          </cell>
          <cell r="H5121">
            <v>8.4600000000000009</v>
          </cell>
          <cell r="I5121">
            <v>9.06</v>
          </cell>
        </row>
        <row r="5122">
          <cell r="A5122">
            <v>130510</v>
          </cell>
          <cell r="B5122">
            <v>0</v>
          </cell>
          <cell r="C5122">
            <v>7.5</v>
          </cell>
          <cell r="D5122">
            <v>0</v>
          </cell>
          <cell r="E5122">
            <v>7.5</v>
          </cell>
          <cell r="F5122">
            <v>7.65</v>
          </cell>
          <cell r="G5122">
            <v>7.86</v>
          </cell>
          <cell r="H5122">
            <v>8.4600000000000009</v>
          </cell>
          <cell r="I5122">
            <v>9.06</v>
          </cell>
        </row>
        <row r="5123">
          <cell r="A5123">
            <v>130520</v>
          </cell>
          <cell r="B5123">
            <v>0</v>
          </cell>
          <cell r="C5123">
            <v>7.5</v>
          </cell>
          <cell r="D5123">
            <v>0</v>
          </cell>
          <cell r="E5123">
            <v>7.5</v>
          </cell>
          <cell r="F5123">
            <v>7.65</v>
          </cell>
          <cell r="G5123">
            <v>7.86</v>
          </cell>
          <cell r="H5123">
            <v>8.4600000000000009</v>
          </cell>
          <cell r="I5123">
            <v>9.06</v>
          </cell>
        </row>
        <row r="5124">
          <cell r="A5124">
            <v>130530</v>
          </cell>
          <cell r="B5124">
            <v>0</v>
          </cell>
          <cell r="C5124">
            <v>7.5</v>
          </cell>
          <cell r="D5124">
            <v>0</v>
          </cell>
          <cell r="E5124">
            <v>7.5</v>
          </cell>
          <cell r="F5124">
            <v>7.65</v>
          </cell>
          <cell r="G5124">
            <v>7.86</v>
          </cell>
          <cell r="H5124">
            <v>8.4600000000000009</v>
          </cell>
          <cell r="I5124">
            <v>9.06</v>
          </cell>
        </row>
        <row r="5125">
          <cell r="A5125">
            <v>130540</v>
          </cell>
          <cell r="B5125">
            <v>0</v>
          </cell>
          <cell r="C5125">
            <v>7.5</v>
          </cell>
          <cell r="D5125">
            <v>0</v>
          </cell>
          <cell r="E5125">
            <v>7.5</v>
          </cell>
          <cell r="F5125">
            <v>7.65</v>
          </cell>
          <cell r="G5125">
            <v>7.86</v>
          </cell>
          <cell r="H5125">
            <v>8.4600000000000009</v>
          </cell>
          <cell r="I5125">
            <v>9.06</v>
          </cell>
        </row>
        <row r="5126">
          <cell r="A5126">
            <v>130550</v>
          </cell>
          <cell r="B5126">
            <v>0</v>
          </cell>
          <cell r="C5126">
            <v>7.5</v>
          </cell>
          <cell r="D5126">
            <v>0</v>
          </cell>
          <cell r="E5126">
            <v>7.5</v>
          </cell>
          <cell r="F5126">
            <v>7.65</v>
          </cell>
          <cell r="G5126">
            <v>7.86</v>
          </cell>
          <cell r="H5126">
            <v>8.4600000000000009</v>
          </cell>
          <cell r="I5126">
            <v>9.06</v>
          </cell>
        </row>
        <row r="5127">
          <cell r="A5127">
            <v>130560</v>
          </cell>
          <cell r="B5127">
            <v>0</v>
          </cell>
          <cell r="C5127">
            <v>7.5</v>
          </cell>
          <cell r="D5127">
            <v>0</v>
          </cell>
          <cell r="E5127">
            <v>7.5</v>
          </cell>
          <cell r="F5127">
            <v>7.65</v>
          </cell>
          <cell r="G5127">
            <v>7.86</v>
          </cell>
          <cell r="H5127">
            <v>8.4600000000000009</v>
          </cell>
          <cell r="I5127">
            <v>9.06</v>
          </cell>
        </row>
        <row r="5128">
          <cell r="A5128">
            <v>130570</v>
          </cell>
          <cell r="B5128">
            <v>0</v>
          </cell>
          <cell r="C5128">
            <v>7.5</v>
          </cell>
          <cell r="D5128">
            <v>0</v>
          </cell>
          <cell r="E5128">
            <v>7.5</v>
          </cell>
          <cell r="F5128">
            <v>7.65</v>
          </cell>
          <cell r="G5128">
            <v>7.86</v>
          </cell>
          <cell r="H5128">
            <v>8.4600000000000009</v>
          </cell>
          <cell r="I5128">
            <v>9.06</v>
          </cell>
        </row>
        <row r="5129">
          <cell r="A5129">
            <v>130580</v>
          </cell>
          <cell r="B5129">
            <v>0</v>
          </cell>
          <cell r="C5129">
            <v>7.5</v>
          </cell>
          <cell r="D5129">
            <v>0</v>
          </cell>
          <cell r="E5129">
            <v>7.5</v>
          </cell>
          <cell r="F5129">
            <v>7.65</v>
          </cell>
          <cell r="G5129">
            <v>7.86</v>
          </cell>
          <cell r="H5129">
            <v>8.4600000000000009</v>
          </cell>
          <cell r="I5129">
            <v>9.06</v>
          </cell>
        </row>
        <row r="5130">
          <cell r="A5130">
            <v>130586.34</v>
          </cell>
          <cell r="B5130" t="str">
            <v>BS</v>
          </cell>
          <cell r="C5130">
            <v>7.5</v>
          </cell>
          <cell r="D5130">
            <v>0</v>
          </cell>
          <cell r="E5130">
            <v>7.5</v>
          </cell>
          <cell r="F5130">
            <v>7.65</v>
          </cell>
          <cell r="G5130">
            <v>7.86</v>
          </cell>
          <cell r="H5130">
            <v>8.4600000000000009</v>
          </cell>
          <cell r="I5130">
            <v>9.06</v>
          </cell>
        </row>
        <row r="5131">
          <cell r="A5131">
            <v>130590</v>
          </cell>
          <cell r="B5131">
            <v>0</v>
          </cell>
          <cell r="C5131">
            <v>7.5</v>
          </cell>
          <cell r="D5131">
            <v>0</v>
          </cell>
          <cell r="E5131">
            <v>7.5</v>
          </cell>
          <cell r="F5131">
            <v>7.65</v>
          </cell>
          <cell r="G5131">
            <v>7.86</v>
          </cell>
          <cell r="H5131">
            <v>8.4600000000000009</v>
          </cell>
          <cell r="I5131">
            <v>9.06</v>
          </cell>
        </row>
        <row r="5132">
          <cell r="A5132">
            <v>130600</v>
          </cell>
          <cell r="B5132">
            <v>0</v>
          </cell>
          <cell r="C5132">
            <v>7.5</v>
          </cell>
          <cell r="D5132">
            <v>0</v>
          </cell>
          <cell r="E5132">
            <v>7.5</v>
          </cell>
          <cell r="F5132">
            <v>7.65</v>
          </cell>
          <cell r="G5132">
            <v>7.86</v>
          </cell>
          <cell r="H5132">
            <v>8.4600000000000009</v>
          </cell>
          <cell r="I5132">
            <v>9.06</v>
          </cell>
        </row>
        <row r="5133">
          <cell r="A5133">
            <v>130610</v>
          </cell>
          <cell r="B5133">
            <v>0</v>
          </cell>
          <cell r="C5133">
            <v>7.5</v>
          </cell>
          <cell r="D5133">
            <v>0</v>
          </cell>
          <cell r="E5133">
            <v>7.5</v>
          </cell>
          <cell r="F5133">
            <v>7.65</v>
          </cell>
          <cell r="G5133">
            <v>7.86</v>
          </cell>
          <cell r="H5133">
            <v>8.4600000000000009</v>
          </cell>
          <cell r="I5133">
            <v>9.06</v>
          </cell>
        </row>
        <row r="5134">
          <cell r="A5134">
            <v>130611.34</v>
          </cell>
          <cell r="B5134" t="str">
            <v>PX</v>
          </cell>
          <cell r="C5134">
            <v>7.5</v>
          </cell>
          <cell r="D5134">
            <v>0</v>
          </cell>
          <cell r="E5134">
            <v>7.5</v>
          </cell>
          <cell r="F5134">
            <v>7.65</v>
          </cell>
          <cell r="G5134">
            <v>7.86</v>
          </cell>
          <cell r="H5134">
            <v>8.4600000000000009</v>
          </cell>
          <cell r="I5134">
            <v>9.06</v>
          </cell>
        </row>
        <row r="5135">
          <cell r="A5135">
            <v>130620</v>
          </cell>
          <cell r="B5135">
            <v>0</v>
          </cell>
          <cell r="C5135">
            <v>7.5</v>
          </cell>
          <cell r="D5135">
            <v>0.1</v>
          </cell>
          <cell r="E5135">
            <v>7.6</v>
          </cell>
          <cell r="F5135">
            <v>7.75</v>
          </cell>
          <cell r="G5135">
            <v>7.96</v>
          </cell>
          <cell r="H5135">
            <v>8.56</v>
          </cell>
          <cell r="I5135">
            <v>9.16</v>
          </cell>
        </row>
        <row r="5136">
          <cell r="A5136">
            <v>130630</v>
          </cell>
          <cell r="B5136">
            <v>0</v>
          </cell>
          <cell r="C5136">
            <v>7.5</v>
          </cell>
          <cell r="D5136">
            <v>0.22</v>
          </cell>
          <cell r="E5136">
            <v>7.72</v>
          </cell>
          <cell r="F5136">
            <v>7.87</v>
          </cell>
          <cell r="G5136">
            <v>8.08</v>
          </cell>
          <cell r="H5136">
            <v>8.68</v>
          </cell>
          <cell r="I5136">
            <v>9.2799999999999994</v>
          </cell>
        </row>
        <row r="5137">
          <cell r="A5137">
            <v>130636.34</v>
          </cell>
          <cell r="B5137" t="str">
            <v>PC - PY</v>
          </cell>
          <cell r="C5137">
            <v>7.5</v>
          </cell>
          <cell r="D5137">
            <v>0.3</v>
          </cell>
          <cell r="E5137">
            <v>7.8</v>
          </cell>
          <cell r="F5137">
            <v>7.95</v>
          </cell>
          <cell r="G5137">
            <v>8.16</v>
          </cell>
          <cell r="H5137">
            <v>8.76</v>
          </cell>
          <cell r="I5137">
            <v>9.36</v>
          </cell>
        </row>
        <row r="5138">
          <cell r="A5138">
            <v>130640</v>
          </cell>
          <cell r="B5138">
            <v>0</v>
          </cell>
          <cell r="C5138">
            <v>7.5</v>
          </cell>
          <cell r="D5138">
            <v>0.34</v>
          </cell>
          <cell r="E5138">
            <v>7.84</v>
          </cell>
          <cell r="F5138">
            <v>7.99</v>
          </cell>
          <cell r="G5138">
            <v>8.2000000000000011</v>
          </cell>
          <cell r="H5138">
            <v>8.8000000000000007</v>
          </cell>
          <cell r="I5138">
            <v>9.4</v>
          </cell>
        </row>
        <row r="5139">
          <cell r="A5139">
            <v>130650</v>
          </cell>
          <cell r="B5139">
            <v>0</v>
          </cell>
          <cell r="C5139">
            <v>7.5</v>
          </cell>
          <cell r="D5139">
            <v>0.46</v>
          </cell>
          <cell r="E5139">
            <v>7.96</v>
          </cell>
          <cell r="F5139">
            <v>8.11</v>
          </cell>
          <cell r="G5139">
            <v>8.32</v>
          </cell>
          <cell r="H5139">
            <v>8.92</v>
          </cell>
          <cell r="I5139">
            <v>9.52</v>
          </cell>
        </row>
        <row r="5140">
          <cell r="A5140">
            <v>130660</v>
          </cell>
          <cell r="B5140">
            <v>0</v>
          </cell>
          <cell r="C5140">
            <v>7.5</v>
          </cell>
          <cell r="D5140">
            <v>0.57999999999999996</v>
          </cell>
          <cell r="E5140">
            <v>8.08</v>
          </cell>
          <cell r="F5140">
            <v>8.23</v>
          </cell>
          <cell r="G5140">
            <v>8.4400000000000013</v>
          </cell>
          <cell r="H5140">
            <v>9.0400000000000009</v>
          </cell>
          <cell r="I5140">
            <v>9.64</v>
          </cell>
        </row>
        <row r="5141">
          <cell r="A5141">
            <v>130661.34</v>
          </cell>
          <cell r="B5141" t="str">
            <v>MSE</v>
          </cell>
          <cell r="C5141">
            <v>7.5</v>
          </cell>
          <cell r="D5141">
            <v>0.6</v>
          </cell>
          <cell r="E5141">
            <v>8.1</v>
          </cell>
          <cell r="F5141">
            <v>8.25</v>
          </cell>
          <cell r="G5141">
            <v>8.4600000000000009</v>
          </cell>
          <cell r="H5141">
            <v>9.06</v>
          </cell>
          <cell r="I5141">
            <v>9.66</v>
          </cell>
        </row>
        <row r="5142">
          <cell r="A5142">
            <v>130670</v>
          </cell>
          <cell r="B5142">
            <v>0</v>
          </cell>
          <cell r="C5142">
            <v>7.5</v>
          </cell>
          <cell r="D5142">
            <v>0.6</v>
          </cell>
          <cell r="E5142">
            <v>8.1</v>
          </cell>
          <cell r="F5142">
            <v>8.25</v>
          </cell>
          <cell r="G5142">
            <v>8.4600000000000009</v>
          </cell>
          <cell r="H5142">
            <v>9.06</v>
          </cell>
          <cell r="I5142">
            <v>9.66</v>
          </cell>
        </row>
        <row r="5143">
          <cell r="A5143">
            <v>130680</v>
          </cell>
          <cell r="B5143">
            <v>0</v>
          </cell>
          <cell r="C5143">
            <v>7.5</v>
          </cell>
          <cell r="D5143">
            <v>0.6</v>
          </cell>
          <cell r="E5143">
            <v>8.1</v>
          </cell>
          <cell r="F5143">
            <v>8.25</v>
          </cell>
          <cell r="G5143">
            <v>8.4600000000000009</v>
          </cell>
          <cell r="H5143">
            <v>9.06</v>
          </cell>
          <cell r="I5143">
            <v>9.66</v>
          </cell>
        </row>
        <row r="5144">
          <cell r="A5144">
            <v>130690</v>
          </cell>
          <cell r="B5144">
            <v>0</v>
          </cell>
          <cell r="C5144">
            <v>7.5</v>
          </cell>
          <cell r="D5144">
            <v>0.6</v>
          </cell>
          <cell r="E5144">
            <v>8.1</v>
          </cell>
          <cell r="F5144">
            <v>8.25</v>
          </cell>
          <cell r="G5144">
            <v>8.4600000000000009</v>
          </cell>
          <cell r="H5144">
            <v>9.06</v>
          </cell>
          <cell r="I5144">
            <v>9.66</v>
          </cell>
        </row>
        <row r="5145">
          <cell r="A5145">
            <v>130700</v>
          </cell>
          <cell r="B5145">
            <v>0</v>
          </cell>
          <cell r="C5145">
            <v>7.5</v>
          </cell>
          <cell r="D5145">
            <v>0.6</v>
          </cell>
          <cell r="E5145">
            <v>8.1</v>
          </cell>
          <cell r="F5145">
            <v>8.25</v>
          </cell>
          <cell r="G5145">
            <v>8.4600000000000009</v>
          </cell>
          <cell r="H5145">
            <v>9.06</v>
          </cell>
          <cell r="I5145">
            <v>9.66</v>
          </cell>
        </row>
        <row r="5146">
          <cell r="A5146">
            <v>130710</v>
          </cell>
          <cell r="B5146">
            <v>0</v>
          </cell>
          <cell r="C5146">
            <v>7.5</v>
          </cell>
          <cell r="D5146">
            <v>0.6</v>
          </cell>
          <cell r="E5146">
            <v>8.1</v>
          </cell>
          <cell r="F5146">
            <v>8.25</v>
          </cell>
          <cell r="G5146">
            <v>8.4600000000000009</v>
          </cell>
          <cell r="H5146">
            <v>9.06</v>
          </cell>
          <cell r="I5146">
            <v>9.66</v>
          </cell>
        </row>
        <row r="5147">
          <cell r="A5147">
            <v>130720</v>
          </cell>
          <cell r="B5147">
            <v>0</v>
          </cell>
          <cell r="C5147">
            <v>7.5</v>
          </cell>
          <cell r="D5147">
            <v>0.6</v>
          </cell>
          <cell r="E5147">
            <v>8.1</v>
          </cell>
          <cell r="F5147">
            <v>8.25</v>
          </cell>
          <cell r="G5147">
            <v>8.4600000000000009</v>
          </cell>
          <cell r="H5147">
            <v>9.06</v>
          </cell>
          <cell r="I5147">
            <v>9.66</v>
          </cell>
        </row>
        <row r="5148">
          <cell r="A5148">
            <v>130730</v>
          </cell>
          <cell r="B5148">
            <v>0</v>
          </cell>
          <cell r="C5148">
            <v>7.5</v>
          </cell>
          <cell r="D5148">
            <v>0.6</v>
          </cell>
          <cell r="E5148">
            <v>8.1</v>
          </cell>
          <cell r="F5148">
            <v>8.25</v>
          </cell>
          <cell r="G5148">
            <v>8.4600000000000009</v>
          </cell>
          <cell r="H5148">
            <v>9.06</v>
          </cell>
          <cell r="I5148">
            <v>9.66</v>
          </cell>
        </row>
        <row r="5149">
          <cell r="A5149">
            <v>130740</v>
          </cell>
          <cell r="B5149">
            <v>0</v>
          </cell>
          <cell r="C5149">
            <v>7.5</v>
          </cell>
          <cell r="D5149">
            <v>0.6</v>
          </cell>
          <cell r="E5149">
            <v>8.1</v>
          </cell>
          <cell r="F5149">
            <v>8.25</v>
          </cell>
          <cell r="G5149">
            <v>8.4600000000000009</v>
          </cell>
          <cell r="H5149">
            <v>9.06</v>
          </cell>
          <cell r="I5149">
            <v>9.66</v>
          </cell>
        </row>
        <row r="5150">
          <cell r="A5150">
            <v>130750</v>
          </cell>
          <cell r="B5150">
            <v>0</v>
          </cell>
          <cell r="C5150">
            <v>7.5</v>
          </cell>
          <cell r="D5150">
            <v>0.6</v>
          </cell>
          <cell r="E5150">
            <v>8.1</v>
          </cell>
          <cell r="F5150">
            <v>8.25</v>
          </cell>
          <cell r="G5150">
            <v>8.4600000000000009</v>
          </cell>
          <cell r="H5150">
            <v>9.06</v>
          </cell>
          <cell r="I5150">
            <v>9.66</v>
          </cell>
        </row>
        <row r="5151">
          <cell r="A5151">
            <v>130760</v>
          </cell>
          <cell r="B5151">
            <v>0</v>
          </cell>
          <cell r="C5151">
            <v>7.5</v>
          </cell>
          <cell r="D5151">
            <v>0.6</v>
          </cell>
          <cell r="E5151">
            <v>8.1</v>
          </cell>
          <cell r="F5151">
            <v>8.25</v>
          </cell>
          <cell r="G5151">
            <v>8.4600000000000009</v>
          </cell>
          <cell r="H5151">
            <v>9.06</v>
          </cell>
          <cell r="I5151">
            <v>9.66</v>
          </cell>
        </row>
        <row r="5152">
          <cell r="A5152">
            <v>130770</v>
          </cell>
          <cell r="B5152">
            <v>0</v>
          </cell>
          <cell r="C5152">
            <v>7.5</v>
          </cell>
          <cell r="D5152">
            <v>0.6</v>
          </cell>
          <cell r="E5152">
            <v>8.1</v>
          </cell>
          <cell r="F5152">
            <v>8.25</v>
          </cell>
          <cell r="G5152">
            <v>8.4600000000000009</v>
          </cell>
          <cell r="H5152">
            <v>9.06</v>
          </cell>
          <cell r="I5152">
            <v>9.66</v>
          </cell>
        </row>
        <row r="5153">
          <cell r="A5153">
            <v>130780</v>
          </cell>
          <cell r="B5153">
            <v>0</v>
          </cell>
          <cell r="C5153">
            <v>7.5</v>
          </cell>
          <cell r="D5153">
            <v>0.6</v>
          </cell>
          <cell r="E5153">
            <v>8.1</v>
          </cell>
          <cell r="F5153">
            <v>8.25</v>
          </cell>
          <cell r="G5153">
            <v>8.4600000000000009</v>
          </cell>
          <cell r="H5153">
            <v>9.06</v>
          </cell>
          <cell r="I5153">
            <v>9.66</v>
          </cell>
        </row>
        <row r="5154">
          <cell r="A5154">
            <v>130790</v>
          </cell>
          <cell r="B5154">
            <v>0</v>
          </cell>
          <cell r="C5154">
            <v>7.5</v>
          </cell>
          <cell r="D5154">
            <v>0.6</v>
          </cell>
          <cell r="E5154">
            <v>8.1</v>
          </cell>
          <cell r="F5154">
            <v>8.25</v>
          </cell>
          <cell r="G5154">
            <v>8.4600000000000009</v>
          </cell>
          <cell r="H5154">
            <v>9.06</v>
          </cell>
          <cell r="I5154">
            <v>9.66</v>
          </cell>
        </row>
        <row r="5155">
          <cell r="A5155">
            <v>130800</v>
          </cell>
          <cell r="B5155">
            <v>0</v>
          </cell>
          <cell r="C5155">
            <v>7.5</v>
          </cell>
          <cell r="D5155">
            <v>0.6</v>
          </cell>
          <cell r="E5155">
            <v>8.1</v>
          </cell>
          <cell r="F5155">
            <v>8.25</v>
          </cell>
          <cell r="G5155">
            <v>8.4600000000000009</v>
          </cell>
          <cell r="H5155">
            <v>9.06</v>
          </cell>
          <cell r="I5155">
            <v>9.66</v>
          </cell>
        </row>
        <row r="5156">
          <cell r="A5156">
            <v>130810</v>
          </cell>
          <cell r="B5156">
            <v>0</v>
          </cell>
          <cell r="C5156">
            <v>7.5</v>
          </cell>
          <cell r="D5156">
            <v>0.6</v>
          </cell>
          <cell r="E5156">
            <v>8.1</v>
          </cell>
          <cell r="F5156">
            <v>8.25</v>
          </cell>
          <cell r="G5156">
            <v>8.4600000000000009</v>
          </cell>
          <cell r="H5156">
            <v>9.06</v>
          </cell>
          <cell r="I5156">
            <v>9.66</v>
          </cell>
        </row>
        <row r="5157">
          <cell r="A5157">
            <v>130820</v>
          </cell>
          <cell r="B5157">
            <v>0</v>
          </cell>
          <cell r="C5157">
            <v>7.5</v>
          </cell>
          <cell r="D5157">
            <v>0.6</v>
          </cell>
          <cell r="E5157">
            <v>8.1</v>
          </cell>
          <cell r="F5157">
            <v>8.25</v>
          </cell>
          <cell r="G5157">
            <v>8.4600000000000009</v>
          </cell>
          <cell r="H5157">
            <v>9.06</v>
          </cell>
          <cell r="I5157">
            <v>9.66</v>
          </cell>
        </row>
        <row r="5158">
          <cell r="A5158">
            <v>130830</v>
          </cell>
          <cell r="B5158">
            <v>0</v>
          </cell>
          <cell r="C5158">
            <v>7.5</v>
          </cell>
          <cell r="D5158">
            <v>0.6</v>
          </cell>
          <cell r="E5158">
            <v>8.1</v>
          </cell>
          <cell r="F5158">
            <v>8.25</v>
          </cell>
          <cell r="G5158">
            <v>8.4600000000000009</v>
          </cell>
          <cell r="H5158">
            <v>9.06</v>
          </cell>
          <cell r="I5158">
            <v>9.66</v>
          </cell>
        </row>
        <row r="5159">
          <cell r="A5159">
            <v>130840</v>
          </cell>
          <cell r="B5159">
            <v>0</v>
          </cell>
          <cell r="C5159">
            <v>7.5</v>
          </cell>
          <cell r="D5159">
            <v>0.6</v>
          </cell>
          <cell r="E5159">
            <v>8.1</v>
          </cell>
          <cell r="F5159">
            <v>8.25</v>
          </cell>
          <cell r="G5159">
            <v>8.4600000000000009</v>
          </cell>
          <cell r="H5159">
            <v>9.06</v>
          </cell>
          <cell r="I5159">
            <v>9.66</v>
          </cell>
        </row>
        <row r="5160">
          <cell r="A5160">
            <v>130850</v>
          </cell>
          <cell r="B5160">
            <v>0</v>
          </cell>
          <cell r="C5160">
            <v>7.5</v>
          </cell>
          <cell r="D5160">
            <v>0.6</v>
          </cell>
          <cell r="E5160">
            <v>8.1</v>
          </cell>
          <cell r="F5160">
            <v>8.25</v>
          </cell>
          <cell r="G5160">
            <v>8.4600000000000009</v>
          </cell>
          <cell r="H5160">
            <v>9.06</v>
          </cell>
          <cell r="I5160">
            <v>9.66</v>
          </cell>
        </row>
        <row r="5161">
          <cell r="A5161">
            <v>130850.82</v>
          </cell>
          <cell r="B5161" t="str">
            <v>MSE</v>
          </cell>
          <cell r="C5161">
            <v>7.5</v>
          </cell>
          <cell r="D5161">
            <v>0.6</v>
          </cell>
          <cell r="E5161">
            <v>8.1</v>
          </cell>
          <cell r="F5161">
            <v>8.25</v>
          </cell>
          <cell r="G5161">
            <v>8.4600000000000009</v>
          </cell>
          <cell r="H5161">
            <v>9.06</v>
          </cell>
          <cell r="I5161">
            <v>9.66</v>
          </cell>
        </row>
        <row r="5162">
          <cell r="A5162">
            <v>130860</v>
          </cell>
          <cell r="B5162">
            <v>0</v>
          </cell>
          <cell r="C5162">
            <v>7.5</v>
          </cell>
          <cell r="D5162">
            <v>0.49</v>
          </cell>
          <cell r="E5162">
            <v>7.99</v>
          </cell>
          <cell r="F5162">
            <v>8.14</v>
          </cell>
          <cell r="G5162">
            <v>8.3500000000000014</v>
          </cell>
          <cell r="H5162">
            <v>8.9500000000000011</v>
          </cell>
          <cell r="I5162">
            <v>9.5500000000000007</v>
          </cell>
        </row>
        <row r="5163">
          <cell r="A5163">
            <v>130870</v>
          </cell>
          <cell r="B5163">
            <v>0</v>
          </cell>
          <cell r="C5163">
            <v>7.5</v>
          </cell>
          <cell r="D5163">
            <v>0.37</v>
          </cell>
          <cell r="E5163">
            <v>7.87</v>
          </cell>
          <cell r="F5163">
            <v>8.02</v>
          </cell>
          <cell r="G5163">
            <v>8.23</v>
          </cell>
          <cell r="H5163">
            <v>8.83</v>
          </cell>
          <cell r="I5163">
            <v>9.43</v>
          </cell>
        </row>
        <row r="5164">
          <cell r="A5164">
            <v>130875.82</v>
          </cell>
          <cell r="B5164" t="str">
            <v>PT - PY</v>
          </cell>
          <cell r="C5164">
            <v>7.5</v>
          </cell>
          <cell r="D5164">
            <v>0.3</v>
          </cell>
          <cell r="E5164">
            <v>7.8</v>
          </cell>
          <cell r="F5164">
            <v>7.95</v>
          </cell>
          <cell r="G5164">
            <v>8.16</v>
          </cell>
          <cell r="H5164">
            <v>8.76</v>
          </cell>
          <cell r="I5164">
            <v>9.36</v>
          </cell>
        </row>
        <row r="5165">
          <cell r="A5165">
            <v>130880</v>
          </cell>
          <cell r="B5165">
            <v>0</v>
          </cell>
          <cell r="C5165">
            <v>7.5</v>
          </cell>
          <cell r="D5165">
            <v>0.25</v>
          </cell>
          <cell r="E5165">
            <v>7.75</v>
          </cell>
          <cell r="F5165">
            <v>7.9</v>
          </cell>
          <cell r="G5165">
            <v>8.1100000000000012</v>
          </cell>
          <cell r="H5165">
            <v>8.7100000000000009</v>
          </cell>
          <cell r="I5165">
            <v>9.31</v>
          </cell>
        </row>
        <row r="5166">
          <cell r="A5166">
            <v>130890</v>
          </cell>
          <cell r="B5166">
            <v>0</v>
          </cell>
          <cell r="C5166">
            <v>7.5</v>
          </cell>
          <cell r="D5166">
            <v>0.13</v>
          </cell>
          <cell r="E5166">
            <v>7.63</v>
          </cell>
          <cell r="F5166">
            <v>7.78</v>
          </cell>
          <cell r="G5166">
            <v>7.99</v>
          </cell>
          <cell r="H5166">
            <v>8.59</v>
          </cell>
          <cell r="I5166">
            <v>9.19</v>
          </cell>
        </row>
        <row r="5167">
          <cell r="A5167">
            <v>130900</v>
          </cell>
          <cell r="B5167">
            <v>0</v>
          </cell>
          <cell r="C5167">
            <v>7.5</v>
          </cell>
          <cell r="D5167">
            <v>0.01</v>
          </cell>
          <cell r="E5167">
            <v>7.51</v>
          </cell>
          <cell r="F5167">
            <v>7.66</v>
          </cell>
          <cell r="G5167">
            <v>7.87</v>
          </cell>
          <cell r="H5167">
            <v>8.4700000000000006</v>
          </cell>
          <cell r="I5167">
            <v>9.07</v>
          </cell>
        </row>
        <row r="5168">
          <cell r="A5168">
            <v>130900.82</v>
          </cell>
          <cell r="B5168">
            <v>0</v>
          </cell>
          <cell r="C5168">
            <v>7.5</v>
          </cell>
          <cell r="D5168">
            <v>0</v>
          </cell>
          <cell r="E5168">
            <v>7.5</v>
          </cell>
          <cell r="F5168">
            <v>7.65</v>
          </cell>
          <cell r="G5168">
            <v>7.86</v>
          </cell>
          <cell r="H5168">
            <v>8.4600000000000009</v>
          </cell>
          <cell r="I5168">
            <v>9.06</v>
          </cell>
        </row>
        <row r="5169">
          <cell r="A5169">
            <v>130910</v>
          </cell>
          <cell r="B5169">
            <v>0</v>
          </cell>
          <cell r="C5169">
            <v>7.5</v>
          </cell>
          <cell r="D5169">
            <v>0</v>
          </cell>
          <cell r="E5169">
            <v>7.5</v>
          </cell>
          <cell r="F5169">
            <v>7.65</v>
          </cell>
          <cell r="G5169">
            <v>7.86</v>
          </cell>
          <cell r="H5169">
            <v>8.4600000000000009</v>
          </cell>
          <cell r="I5169">
            <v>9.06</v>
          </cell>
        </row>
        <row r="5170">
          <cell r="A5170">
            <v>130920</v>
          </cell>
          <cell r="B5170">
            <v>0</v>
          </cell>
          <cell r="C5170">
            <v>7.5</v>
          </cell>
          <cell r="D5170">
            <v>0</v>
          </cell>
          <cell r="E5170">
            <v>7.5</v>
          </cell>
          <cell r="F5170">
            <v>7.65</v>
          </cell>
          <cell r="G5170">
            <v>7.86</v>
          </cell>
          <cell r="H5170">
            <v>8.4600000000000009</v>
          </cell>
          <cell r="I5170">
            <v>9.06</v>
          </cell>
        </row>
        <row r="5171">
          <cell r="A5171">
            <v>130925.82</v>
          </cell>
          <cell r="B5171" t="str">
            <v>BS</v>
          </cell>
          <cell r="C5171">
            <v>7.5</v>
          </cell>
          <cell r="D5171">
            <v>0</v>
          </cell>
          <cell r="E5171">
            <v>7.5</v>
          </cell>
          <cell r="F5171">
            <v>7.65</v>
          </cell>
          <cell r="G5171">
            <v>7.86</v>
          </cell>
          <cell r="H5171">
            <v>8.4600000000000009</v>
          </cell>
          <cell r="I5171">
            <v>9.06</v>
          </cell>
        </row>
        <row r="5172">
          <cell r="A5172">
            <v>130930</v>
          </cell>
          <cell r="B5172">
            <v>0</v>
          </cell>
          <cell r="C5172">
            <v>7.5</v>
          </cell>
          <cell r="D5172">
            <v>0</v>
          </cell>
          <cell r="E5172">
            <v>7.5</v>
          </cell>
          <cell r="F5172">
            <v>7.65</v>
          </cell>
          <cell r="G5172">
            <v>7.86</v>
          </cell>
          <cell r="H5172">
            <v>8.4600000000000009</v>
          </cell>
          <cell r="I5172">
            <v>9.06</v>
          </cell>
        </row>
        <row r="5173">
          <cell r="A5173">
            <v>130940</v>
          </cell>
          <cell r="B5173">
            <v>0</v>
          </cell>
          <cell r="C5173">
            <v>7.5</v>
          </cell>
          <cell r="D5173">
            <v>0</v>
          </cell>
          <cell r="E5173">
            <v>7.5</v>
          </cell>
          <cell r="F5173">
            <v>7.65</v>
          </cell>
          <cell r="G5173">
            <v>7.86</v>
          </cell>
          <cell r="H5173">
            <v>8.4600000000000009</v>
          </cell>
          <cell r="I5173">
            <v>9.06</v>
          </cell>
        </row>
        <row r="5174">
          <cell r="A5174">
            <v>130950</v>
          </cell>
          <cell r="B5174">
            <v>0</v>
          </cell>
          <cell r="C5174">
            <v>7.5</v>
          </cell>
          <cell r="D5174">
            <v>0</v>
          </cell>
          <cell r="E5174">
            <v>7.5</v>
          </cell>
          <cell r="F5174">
            <v>7.65</v>
          </cell>
          <cell r="G5174">
            <v>7.86</v>
          </cell>
          <cell r="H5174">
            <v>8.4600000000000009</v>
          </cell>
          <cell r="I5174">
            <v>9.06</v>
          </cell>
        </row>
        <row r="5175">
          <cell r="A5175">
            <v>130960</v>
          </cell>
          <cell r="B5175">
            <v>0</v>
          </cell>
          <cell r="C5175">
            <v>7.5</v>
          </cell>
          <cell r="D5175">
            <v>0</v>
          </cell>
          <cell r="E5175">
            <v>7.5</v>
          </cell>
          <cell r="F5175">
            <v>7.65</v>
          </cell>
          <cell r="G5175">
            <v>7.86</v>
          </cell>
          <cell r="H5175">
            <v>8.4600000000000009</v>
          </cell>
          <cell r="I5175">
            <v>9.06</v>
          </cell>
        </row>
        <row r="5176">
          <cell r="A5176">
            <v>130970</v>
          </cell>
          <cell r="B5176">
            <v>0</v>
          </cell>
          <cell r="C5176">
            <v>7.5</v>
          </cell>
          <cell r="D5176">
            <v>0</v>
          </cell>
          <cell r="E5176">
            <v>7.5</v>
          </cell>
          <cell r="F5176">
            <v>7.65</v>
          </cell>
          <cell r="G5176">
            <v>7.86</v>
          </cell>
          <cell r="H5176">
            <v>8.4600000000000009</v>
          </cell>
          <cell r="I5176">
            <v>9.06</v>
          </cell>
        </row>
        <row r="5177">
          <cell r="A5177">
            <v>130980</v>
          </cell>
          <cell r="B5177">
            <v>0</v>
          </cell>
          <cell r="C5177">
            <v>7.5</v>
          </cell>
          <cell r="D5177">
            <v>0</v>
          </cell>
          <cell r="E5177">
            <v>7.5</v>
          </cell>
          <cell r="F5177">
            <v>7.65</v>
          </cell>
          <cell r="G5177">
            <v>7.86</v>
          </cell>
          <cell r="H5177">
            <v>8.4600000000000009</v>
          </cell>
          <cell r="I5177">
            <v>9.06</v>
          </cell>
        </row>
        <row r="5178">
          <cell r="A5178">
            <v>130990</v>
          </cell>
          <cell r="B5178">
            <v>0</v>
          </cell>
          <cell r="C5178">
            <v>7.5</v>
          </cell>
          <cell r="D5178">
            <v>0</v>
          </cell>
          <cell r="E5178">
            <v>7.5</v>
          </cell>
          <cell r="F5178">
            <v>7.65</v>
          </cell>
          <cell r="G5178">
            <v>7.86</v>
          </cell>
          <cell r="H5178">
            <v>8.4600000000000009</v>
          </cell>
          <cell r="I5178">
            <v>9.06</v>
          </cell>
        </row>
        <row r="5179">
          <cell r="A5179">
            <v>131000</v>
          </cell>
          <cell r="B5179">
            <v>0</v>
          </cell>
          <cell r="C5179">
            <v>7.5</v>
          </cell>
          <cell r="D5179">
            <v>0</v>
          </cell>
          <cell r="E5179">
            <v>7.5</v>
          </cell>
          <cell r="F5179">
            <v>7.65</v>
          </cell>
          <cell r="G5179">
            <v>7.86</v>
          </cell>
          <cell r="H5179">
            <v>8.4600000000000009</v>
          </cell>
          <cell r="I5179">
            <v>9.06</v>
          </cell>
        </row>
        <row r="5198">
          <cell r="A5198">
            <v>131000</v>
          </cell>
          <cell r="B5198">
            <v>0</v>
          </cell>
          <cell r="C5198">
            <v>7.5</v>
          </cell>
          <cell r="D5198">
            <v>0</v>
          </cell>
          <cell r="E5198">
            <v>7.5</v>
          </cell>
          <cell r="F5198">
            <v>7.65</v>
          </cell>
          <cell r="G5198">
            <v>7.86</v>
          </cell>
          <cell r="H5198">
            <v>8.4600000000000009</v>
          </cell>
          <cell r="I5198">
            <v>9.06</v>
          </cell>
        </row>
        <row r="5199">
          <cell r="A5199">
            <v>131010</v>
          </cell>
          <cell r="B5199">
            <v>0</v>
          </cell>
          <cell r="C5199">
            <v>7.5</v>
          </cell>
          <cell r="D5199">
            <v>0</v>
          </cell>
          <cell r="E5199">
            <v>7.5</v>
          </cell>
          <cell r="F5199">
            <v>7.65</v>
          </cell>
          <cell r="G5199">
            <v>7.86</v>
          </cell>
          <cell r="H5199">
            <v>8.4600000000000009</v>
          </cell>
          <cell r="I5199">
            <v>9.06</v>
          </cell>
        </row>
        <row r="5200">
          <cell r="A5200">
            <v>131020</v>
          </cell>
          <cell r="B5200">
            <v>0</v>
          </cell>
          <cell r="C5200">
            <v>7.5</v>
          </cell>
          <cell r="D5200">
            <v>0</v>
          </cell>
          <cell r="E5200">
            <v>7.5</v>
          </cell>
          <cell r="F5200">
            <v>7.65</v>
          </cell>
          <cell r="G5200">
            <v>7.86</v>
          </cell>
          <cell r="H5200">
            <v>8.4600000000000009</v>
          </cell>
          <cell r="I5200">
            <v>9.06</v>
          </cell>
        </row>
        <row r="5201">
          <cell r="A5201">
            <v>131030</v>
          </cell>
          <cell r="B5201">
            <v>0</v>
          </cell>
          <cell r="C5201">
            <v>7.5</v>
          </cell>
          <cell r="D5201">
            <v>0</v>
          </cell>
          <cell r="E5201">
            <v>7.5</v>
          </cell>
          <cell r="F5201">
            <v>7.65</v>
          </cell>
          <cell r="G5201">
            <v>7.86</v>
          </cell>
          <cell r="H5201">
            <v>8.4600000000000009</v>
          </cell>
          <cell r="I5201">
            <v>9.06</v>
          </cell>
        </row>
        <row r="5202">
          <cell r="A5202">
            <v>131040</v>
          </cell>
          <cell r="B5202">
            <v>0</v>
          </cell>
          <cell r="C5202">
            <v>7.5</v>
          </cell>
          <cell r="D5202">
            <v>0</v>
          </cell>
          <cell r="E5202">
            <v>7.5</v>
          </cell>
          <cell r="F5202">
            <v>7.65</v>
          </cell>
          <cell r="G5202">
            <v>7.86</v>
          </cell>
          <cell r="H5202">
            <v>8.4600000000000009</v>
          </cell>
          <cell r="I5202">
            <v>9.06</v>
          </cell>
        </row>
        <row r="5203">
          <cell r="A5203">
            <v>131050</v>
          </cell>
          <cell r="B5203">
            <v>0</v>
          </cell>
          <cell r="C5203">
            <v>7.5</v>
          </cell>
          <cell r="D5203">
            <v>0</v>
          </cell>
          <cell r="E5203">
            <v>7.5</v>
          </cell>
          <cell r="F5203">
            <v>7.65</v>
          </cell>
          <cell r="G5203">
            <v>7.86</v>
          </cell>
          <cell r="H5203">
            <v>8.4600000000000009</v>
          </cell>
          <cell r="I5203">
            <v>9.06</v>
          </cell>
        </row>
        <row r="5204">
          <cell r="A5204">
            <v>131060</v>
          </cell>
          <cell r="B5204">
            <v>0</v>
          </cell>
          <cell r="C5204">
            <v>7.5</v>
          </cell>
          <cell r="D5204">
            <v>0</v>
          </cell>
          <cell r="E5204">
            <v>7.5</v>
          </cell>
          <cell r="F5204">
            <v>7.65</v>
          </cell>
          <cell r="G5204">
            <v>7.86</v>
          </cell>
          <cell r="H5204">
            <v>8.4600000000000009</v>
          </cell>
          <cell r="I5204">
            <v>9.06</v>
          </cell>
        </row>
        <row r="5205">
          <cell r="A5205">
            <v>131070</v>
          </cell>
          <cell r="B5205">
            <v>0</v>
          </cell>
          <cell r="C5205">
            <v>7.5</v>
          </cell>
          <cell r="D5205">
            <v>0</v>
          </cell>
          <cell r="E5205">
            <v>7.5</v>
          </cell>
          <cell r="F5205">
            <v>7.65</v>
          </cell>
          <cell r="G5205">
            <v>7.86</v>
          </cell>
          <cell r="H5205">
            <v>8.4600000000000009</v>
          </cell>
          <cell r="I5205">
            <v>9.06</v>
          </cell>
        </row>
        <row r="5206">
          <cell r="A5206">
            <v>131080</v>
          </cell>
          <cell r="B5206">
            <v>0</v>
          </cell>
          <cell r="C5206">
            <v>7.5</v>
          </cell>
          <cell r="D5206">
            <v>0</v>
          </cell>
          <cell r="E5206">
            <v>7.5</v>
          </cell>
          <cell r="F5206">
            <v>7.65</v>
          </cell>
          <cell r="G5206">
            <v>7.86</v>
          </cell>
          <cell r="H5206">
            <v>8.4600000000000009</v>
          </cell>
          <cell r="I5206">
            <v>9.06</v>
          </cell>
        </row>
        <row r="5207">
          <cell r="A5207">
            <v>131090</v>
          </cell>
          <cell r="B5207">
            <v>0</v>
          </cell>
          <cell r="C5207">
            <v>7.5</v>
          </cell>
          <cell r="D5207">
            <v>0</v>
          </cell>
          <cell r="E5207">
            <v>7.5</v>
          </cell>
          <cell r="F5207">
            <v>7.65</v>
          </cell>
          <cell r="G5207">
            <v>7.86</v>
          </cell>
          <cell r="H5207">
            <v>8.4600000000000009</v>
          </cell>
          <cell r="I5207">
            <v>9.06</v>
          </cell>
        </row>
        <row r="5208">
          <cell r="A5208">
            <v>131100</v>
          </cell>
          <cell r="B5208">
            <v>0</v>
          </cell>
          <cell r="C5208">
            <v>7.5</v>
          </cell>
          <cell r="D5208">
            <v>0</v>
          </cell>
          <cell r="E5208">
            <v>7.5</v>
          </cell>
          <cell r="F5208">
            <v>7.65</v>
          </cell>
          <cell r="G5208">
            <v>7.86</v>
          </cell>
          <cell r="H5208">
            <v>8.4600000000000009</v>
          </cell>
          <cell r="I5208">
            <v>9.06</v>
          </cell>
        </row>
        <row r="5209">
          <cell r="A5209">
            <v>131110</v>
          </cell>
          <cell r="B5209">
            <v>0</v>
          </cell>
          <cell r="C5209">
            <v>7.5</v>
          </cell>
          <cell r="D5209">
            <v>0</v>
          </cell>
          <cell r="E5209">
            <v>7.5</v>
          </cell>
          <cell r="F5209">
            <v>7.65</v>
          </cell>
          <cell r="G5209">
            <v>7.86</v>
          </cell>
          <cell r="H5209">
            <v>8.4600000000000009</v>
          </cell>
          <cell r="I5209">
            <v>9.06</v>
          </cell>
        </row>
        <row r="5210">
          <cell r="A5210">
            <v>131120</v>
          </cell>
          <cell r="B5210">
            <v>0</v>
          </cell>
          <cell r="C5210">
            <v>7.5</v>
          </cell>
          <cell r="D5210">
            <v>0</v>
          </cell>
          <cell r="E5210">
            <v>7.5</v>
          </cell>
          <cell r="F5210">
            <v>7.65</v>
          </cell>
          <cell r="G5210">
            <v>7.86</v>
          </cell>
          <cell r="H5210">
            <v>8.4600000000000009</v>
          </cell>
          <cell r="I5210">
            <v>9.06</v>
          </cell>
        </row>
        <row r="5211">
          <cell r="A5211">
            <v>131130</v>
          </cell>
          <cell r="B5211">
            <v>0</v>
          </cell>
          <cell r="C5211">
            <v>7.5</v>
          </cell>
          <cell r="D5211">
            <v>0</v>
          </cell>
          <cell r="E5211">
            <v>7.5</v>
          </cell>
          <cell r="F5211">
            <v>7.65</v>
          </cell>
          <cell r="G5211">
            <v>7.86</v>
          </cell>
          <cell r="H5211">
            <v>8.4600000000000009</v>
          </cell>
          <cell r="I5211">
            <v>9.06</v>
          </cell>
        </row>
        <row r="5212">
          <cell r="A5212">
            <v>131140</v>
          </cell>
          <cell r="B5212">
            <v>0</v>
          </cell>
          <cell r="C5212">
            <v>7.5</v>
          </cell>
          <cell r="D5212">
            <v>0</v>
          </cell>
          <cell r="E5212">
            <v>7.5</v>
          </cell>
          <cell r="F5212">
            <v>7.65</v>
          </cell>
          <cell r="G5212">
            <v>7.86</v>
          </cell>
          <cell r="H5212">
            <v>8.4600000000000009</v>
          </cell>
          <cell r="I5212">
            <v>9.06</v>
          </cell>
        </row>
        <row r="5213">
          <cell r="A5213">
            <v>131150</v>
          </cell>
          <cell r="B5213">
            <v>0</v>
          </cell>
          <cell r="C5213">
            <v>7.5</v>
          </cell>
          <cell r="D5213">
            <v>0</v>
          </cell>
          <cell r="E5213">
            <v>7.5</v>
          </cell>
          <cell r="F5213">
            <v>7.65</v>
          </cell>
          <cell r="G5213">
            <v>7.86</v>
          </cell>
          <cell r="H5213">
            <v>8.4600000000000009</v>
          </cell>
          <cell r="I5213">
            <v>9.06</v>
          </cell>
        </row>
        <row r="5214">
          <cell r="A5214">
            <v>131160</v>
          </cell>
          <cell r="B5214">
            <v>0</v>
          </cell>
          <cell r="C5214">
            <v>7.5</v>
          </cell>
          <cell r="D5214">
            <v>0</v>
          </cell>
          <cell r="E5214">
            <v>7.5</v>
          </cell>
          <cell r="F5214">
            <v>7.65</v>
          </cell>
          <cell r="G5214">
            <v>7.86</v>
          </cell>
          <cell r="H5214">
            <v>8.4600000000000009</v>
          </cell>
          <cell r="I5214">
            <v>9.06</v>
          </cell>
        </row>
        <row r="5215">
          <cell r="A5215">
            <v>131170</v>
          </cell>
          <cell r="B5215">
            <v>0</v>
          </cell>
          <cell r="C5215">
            <v>7.5</v>
          </cell>
          <cell r="D5215">
            <v>0</v>
          </cell>
          <cell r="E5215">
            <v>7.5</v>
          </cell>
          <cell r="F5215">
            <v>7.65</v>
          </cell>
          <cell r="G5215">
            <v>7.86</v>
          </cell>
          <cell r="H5215">
            <v>8.4600000000000009</v>
          </cell>
          <cell r="I5215">
            <v>9.06</v>
          </cell>
        </row>
        <row r="5216">
          <cell r="A5216">
            <v>131180</v>
          </cell>
          <cell r="B5216">
            <v>0</v>
          </cell>
          <cell r="C5216">
            <v>7.5</v>
          </cell>
          <cell r="D5216">
            <v>0</v>
          </cell>
          <cell r="E5216">
            <v>7.5</v>
          </cell>
          <cell r="F5216">
            <v>7.65</v>
          </cell>
          <cell r="G5216">
            <v>7.86</v>
          </cell>
          <cell r="H5216">
            <v>8.4600000000000009</v>
          </cell>
          <cell r="I5216">
            <v>9.06</v>
          </cell>
        </row>
        <row r="5217">
          <cell r="A5217">
            <v>131185.87</v>
          </cell>
          <cell r="B5217" t="str">
            <v>BS</v>
          </cell>
          <cell r="C5217">
            <v>7.5</v>
          </cell>
          <cell r="D5217">
            <v>0</v>
          </cell>
          <cell r="E5217">
            <v>7.5</v>
          </cell>
          <cell r="F5217">
            <v>7.65</v>
          </cell>
          <cell r="G5217">
            <v>7.86</v>
          </cell>
          <cell r="H5217">
            <v>8.4600000000000009</v>
          </cell>
          <cell r="I5217">
            <v>9.06</v>
          </cell>
        </row>
        <row r="5218">
          <cell r="A5218">
            <v>131190</v>
          </cell>
          <cell r="B5218">
            <v>0</v>
          </cell>
          <cell r="C5218">
            <v>7.5</v>
          </cell>
          <cell r="D5218">
            <v>0</v>
          </cell>
          <cell r="E5218">
            <v>7.5</v>
          </cell>
          <cell r="F5218">
            <v>7.65</v>
          </cell>
          <cell r="G5218">
            <v>7.86</v>
          </cell>
          <cell r="H5218">
            <v>8.4600000000000009</v>
          </cell>
          <cell r="I5218">
            <v>9.06</v>
          </cell>
        </row>
        <row r="5219">
          <cell r="A5219">
            <v>131200</v>
          </cell>
          <cell r="B5219">
            <v>0</v>
          </cell>
          <cell r="C5219">
            <v>7.5</v>
          </cell>
          <cell r="D5219">
            <v>0</v>
          </cell>
          <cell r="E5219">
            <v>7.5</v>
          </cell>
          <cell r="F5219">
            <v>7.65</v>
          </cell>
          <cell r="G5219">
            <v>7.86</v>
          </cell>
          <cell r="H5219">
            <v>8.4600000000000009</v>
          </cell>
          <cell r="I5219">
            <v>9.06</v>
          </cell>
        </row>
        <row r="5220">
          <cell r="A5220">
            <v>131210</v>
          </cell>
          <cell r="B5220">
            <v>0</v>
          </cell>
          <cell r="C5220">
            <v>7.5</v>
          </cell>
          <cell r="D5220">
            <v>0</v>
          </cell>
          <cell r="E5220">
            <v>7.5</v>
          </cell>
          <cell r="F5220">
            <v>7.65</v>
          </cell>
          <cell r="G5220">
            <v>7.86</v>
          </cell>
          <cell r="H5220">
            <v>8.4600000000000009</v>
          </cell>
          <cell r="I5220">
            <v>9.06</v>
          </cell>
        </row>
        <row r="5221">
          <cell r="A5221">
            <v>131215.87</v>
          </cell>
          <cell r="B5221" t="str">
            <v>PX</v>
          </cell>
          <cell r="C5221">
            <v>7.5</v>
          </cell>
          <cell r="D5221">
            <v>0</v>
          </cell>
          <cell r="E5221">
            <v>7.5</v>
          </cell>
          <cell r="F5221">
            <v>7.65</v>
          </cell>
          <cell r="G5221">
            <v>7.86</v>
          </cell>
          <cell r="H5221">
            <v>8.4600000000000009</v>
          </cell>
          <cell r="I5221">
            <v>9.06</v>
          </cell>
        </row>
        <row r="5222">
          <cell r="A5222">
            <v>131220</v>
          </cell>
          <cell r="B5222">
            <v>0</v>
          </cell>
          <cell r="C5222">
            <v>7.5</v>
          </cell>
          <cell r="D5222">
            <v>0.08</v>
          </cell>
          <cell r="E5222">
            <v>7.58</v>
          </cell>
          <cell r="F5222">
            <v>7.73</v>
          </cell>
          <cell r="G5222">
            <v>7.94</v>
          </cell>
          <cell r="H5222">
            <v>8.5400000000000009</v>
          </cell>
          <cell r="I5222">
            <v>9.14</v>
          </cell>
        </row>
        <row r="5223">
          <cell r="A5223">
            <v>131230</v>
          </cell>
          <cell r="B5223">
            <v>0</v>
          </cell>
          <cell r="C5223">
            <v>7.5</v>
          </cell>
          <cell r="D5223">
            <v>0.28000000000000003</v>
          </cell>
          <cell r="E5223">
            <v>7.78</v>
          </cell>
          <cell r="F5223">
            <v>7.9300000000000006</v>
          </cell>
          <cell r="G5223">
            <v>8.14</v>
          </cell>
          <cell r="H5223">
            <v>8.74</v>
          </cell>
          <cell r="I5223">
            <v>9.34</v>
          </cell>
        </row>
        <row r="5224">
          <cell r="A5224">
            <v>131230.87</v>
          </cell>
          <cell r="B5224" t="str">
            <v>PC</v>
          </cell>
          <cell r="C5224">
            <v>7.5</v>
          </cell>
          <cell r="D5224">
            <v>0.3</v>
          </cell>
          <cell r="E5224">
            <v>7.8</v>
          </cell>
          <cell r="F5224">
            <v>7.95</v>
          </cell>
          <cell r="G5224">
            <v>8.16</v>
          </cell>
          <cell r="H5224">
            <v>8.76</v>
          </cell>
          <cell r="I5224">
            <v>9.36</v>
          </cell>
        </row>
        <row r="5225">
          <cell r="A5225">
            <v>131240</v>
          </cell>
          <cell r="B5225">
            <v>0</v>
          </cell>
          <cell r="C5225">
            <v>7.5</v>
          </cell>
          <cell r="D5225">
            <v>0.48</v>
          </cell>
          <cell r="E5225">
            <v>7.98</v>
          </cell>
          <cell r="F5225">
            <v>8.1300000000000008</v>
          </cell>
          <cell r="G5225">
            <v>8.3400000000000016</v>
          </cell>
          <cell r="H5225">
            <v>8.9400000000000013</v>
          </cell>
          <cell r="I5225">
            <v>9.5400000000000009</v>
          </cell>
        </row>
        <row r="5226">
          <cell r="A5226">
            <v>131245.87</v>
          </cell>
          <cell r="B5226" t="str">
            <v>PY - MSE</v>
          </cell>
          <cell r="C5226">
            <v>7.5</v>
          </cell>
          <cell r="D5226">
            <v>0.6</v>
          </cell>
          <cell r="E5226">
            <v>8.1</v>
          </cell>
          <cell r="F5226">
            <v>8.25</v>
          </cell>
          <cell r="G5226">
            <v>8.4600000000000009</v>
          </cell>
          <cell r="H5226">
            <v>9.06</v>
          </cell>
          <cell r="I5226">
            <v>9.66</v>
          </cell>
        </row>
        <row r="5227">
          <cell r="A5227">
            <v>131250</v>
          </cell>
          <cell r="B5227">
            <v>0</v>
          </cell>
          <cell r="C5227">
            <v>7.5</v>
          </cell>
          <cell r="D5227">
            <v>0.6</v>
          </cell>
          <cell r="E5227">
            <v>8.1</v>
          </cell>
          <cell r="F5227">
            <v>8.25</v>
          </cell>
          <cell r="G5227">
            <v>8.4600000000000009</v>
          </cell>
          <cell r="H5227">
            <v>9.06</v>
          </cell>
          <cell r="I5227">
            <v>9.66</v>
          </cell>
        </row>
        <row r="5228">
          <cell r="A5228">
            <v>131260</v>
          </cell>
          <cell r="B5228">
            <v>0</v>
          </cell>
          <cell r="C5228">
            <v>7.5</v>
          </cell>
          <cell r="D5228">
            <v>0.6</v>
          </cell>
          <cell r="E5228">
            <v>8.1</v>
          </cell>
          <cell r="F5228">
            <v>8.25</v>
          </cell>
          <cell r="G5228">
            <v>8.4600000000000009</v>
          </cell>
          <cell r="H5228">
            <v>9.06</v>
          </cell>
          <cell r="I5228">
            <v>9.66</v>
          </cell>
        </row>
        <row r="5229">
          <cell r="A5229">
            <v>131270</v>
          </cell>
          <cell r="B5229">
            <v>0</v>
          </cell>
          <cell r="C5229">
            <v>7.5</v>
          </cell>
          <cell r="D5229">
            <v>0.6</v>
          </cell>
          <cell r="E5229">
            <v>8.1</v>
          </cell>
          <cell r="F5229">
            <v>8.25</v>
          </cell>
          <cell r="G5229">
            <v>8.4600000000000009</v>
          </cell>
          <cell r="H5229">
            <v>9.06</v>
          </cell>
          <cell r="I5229">
            <v>9.66</v>
          </cell>
        </row>
        <row r="5230">
          <cell r="A5230">
            <v>131280</v>
          </cell>
          <cell r="B5230">
            <v>0</v>
          </cell>
          <cell r="C5230">
            <v>7.5</v>
          </cell>
          <cell r="D5230">
            <v>0.6</v>
          </cell>
          <cell r="E5230">
            <v>8.1</v>
          </cell>
          <cell r="F5230">
            <v>8.25</v>
          </cell>
          <cell r="G5230">
            <v>8.4600000000000009</v>
          </cell>
          <cell r="H5230">
            <v>9.06</v>
          </cell>
          <cell r="I5230">
            <v>9.66</v>
          </cell>
        </row>
        <row r="5231">
          <cell r="A5231">
            <v>131290</v>
          </cell>
          <cell r="B5231">
            <v>0</v>
          </cell>
          <cell r="C5231">
            <v>7.5</v>
          </cell>
          <cell r="D5231">
            <v>0.6</v>
          </cell>
          <cell r="E5231">
            <v>8.1</v>
          </cell>
          <cell r="F5231">
            <v>8.25</v>
          </cell>
          <cell r="G5231">
            <v>8.4600000000000009</v>
          </cell>
          <cell r="H5231">
            <v>9.06</v>
          </cell>
          <cell r="I5231">
            <v>9.66</v>
          </cell>
        </row>
        <row r="5232">
          <cell r="A5232">
            <v>131300</v>
          </cell>
          <cell r="B5232">
            <v>0</v>
          </cell>
          <cell r="C5232">
            <v>7.5</v>
          </cell>
          <cell r="D5232">
            <v>0.6</v>
          </cell>
          <cell r="E5232">
            <v>8.1</v>
          </cell>
          <cell r="F5232">
            <v>8.25</v>
          </cell>
          <cell r="G5232">
            <v>8.4600000000000009</v>
          </cell>
          <cell r="H5232">
            <v>9.06</v>
          </cell>
          <cell r="I5232">
            <v>9.66</v>
          </cell>
        </row>
        <row r="5233">
          <cell r="A5233">
            <v>131310</v>
          </cell>
          <cell r="B5233">
            <v>0</v>
          </cell>
          <cell r="C5233">
            <v>7.5</v>
          </cell>
          <cell r="D5233">
            <v>0.6</v>
          </cell>
          <cell r="E5233">
            <v>8.1</v>
          </cell>
          <cell r="F5233">
            <v>8.25</v>
          </cell>
          <cell r="G5233">
            <v>8.4600000000000009</v>
          </cell>
          <cell r="H5233">
            <v>9.06</v>
          </cell>
          <cell r="I5233">
            <v>9.66</v>
          </cell>
        </row>
        <row r="5234">
          <cell r="A5234">
            <v>131320</v>
          </cell>
          <cell r="B5234">
            <v>0</v>
          </cell>
          <cell r="C5234">
            <v>7.5</v>
          </cell>
          <cell r="D5234">
            <v>0.6</v>
          </cell>
          <cell r="E5234">
            <v>8.1</v>
          </cell>
          <cell r="F5234">
            <v>8.25</v>
          </cell>
          <cell r="G5234">
            <v>8.4600000000000009</v>
          </cell>
          <cell r="H5234">
            <v>9.06</v>
          </cell>
          <cell r="I5234">
            <v>9.66</v>
          </cell>
        </row>
        <row r="5235">
          <cell r="A5235">
            <v>131330</v>
          </cell>
          <cell r="B5235">
            <v>0</v>
          </cell>
          <cell r="C5235">
            <v>7.5</v>
          </cell>
          <cell r="D5235">
            <v>0.6</v>
          </cell>
          <cell r="E5235">
            <v>8.1</v>
          </cell>
          <cell r="F5235">
            <v>8.25</v>
          </cell>
          <cell r="G5235">
            <v>8.4600000000000009</v>
          </cell>
          <cell r="H5235">
            <v>9.06</v>
          </cell>
          <cell r="I5235">
            <v>9.66</v>
          </cell>
        </row>
        <row r="5236">
          <cell r="A5236">
            <v>131340</v>
          </cell>
          <cell r="B5236">
            <v>0</v>
          </cell>
          <cell r="C5236">
            <v>7.5</v>
          </cell>
          <cell r="D5236">
            <v>0.6</v>
          </cell>
          <cell r="E5236">
            <v>8.1</v>
          </cell>
          <cell r="F5236">
            <v>8.25</v>
          </cell>
          <cell r="G5236">
            <v>8.4600000000000009</v>
          </cell>
          <cell r="H5236">
            <v>9.06</v>
          </cell>
          <cell r="I5236">
            <v>9.66</v>
          </cell>
        </row>
        <row r="5237">
          <cell r="A5237">
            <v>131350</v>
          </cell>
          <cell r="B5237">
            <v>0</v>
          </cell>
          <cell r="C5237">
            <v>7.5</v>
          </cell>
          <cell r="D5237">
            <v>0.6</v>
          </cell>
          <cell r="E5237">
            <v>8.1</v>
          </cell>
          <cell r="F5237">
            <v>8.25</v>
          </cell>
          <cell r="G5237">
            <v>8.4600000000000009</v>
          </cell>
          <cell r="H5237">
            <v>9.06</v>
          </cell>
          <cell r="I5237">
            <v>9.66</v>
          </cell>
        </row>
        <row r="5238">
          <cell r="A5238">
            <v>131360</v>
          </cell>
          <cell r="B5238">
            <v>0</v>
          </cell>
          <cell r="C5238">
            <v>7.5</v>
          </cell>
          <cell r="D5238">
            <v>0.6</v>
          </cell>
          <cell r="E5238">
            <v>8.1</v>
          </cell>
          <cell r="F5238">
            <v>8.25</v>
          </cell>
          <cell r="G5238">
            <v>8.4600000000000009</v>
          </cell>
          <cell r="H5238">
            <v>9.06</v>
          </cell>
          <cell r="I5238">
            <v>9.66</v>
          </cell>
        </row>
        <row r="5239">
          <cell r="A5239">
            <v>131370</v>
          </cell>
          <cell r="B5239">
            <v>0</v>
          </cell>
          <cell r="C5239">
            <v>7.5</v>
          </cell>
          <cell r="D5239">
            <v>0.6</v>
          </cell>
          <cell r="E5239">
            <v>8.1</v>
          </cell>
          <cell r="F5239">
            <v>8.25</v>
          </cell>
          <cell r="G5239">
            <v>8.4600000000000009</v>
          </cell>
          <cell r="H5239">
            <v>9.06</v>
          </cell>
          <cell r="I5239">
            <v>9.66</v>
          </cell>
        </row>
        <row r="5240">
          <cell r="A5240">
            <v>131380</v>
          </cell>
          <cell r="B5240">
            <v>0</v>
          </cell>
          <cell r="C5240">
            <v>7.5</v>
          </cell>
          <cell r="D5240">
            <v>0.6</v>
          </cell>
          <cell r="E5240">
            <v>8.1</v>
          </cell>
          <cell r="F5240">
            <v>8.25</v>
          </cell>
          <cell r="G5240">
            <v>8.4600000000000009</v>
          </cell>
          <cell r="H5240">
            <v>9.06</v>
          </cell>
          <cell r="I5240">
            <v>9.66</v>
          </cell>
        </row>
        <row r="5241">
          <cell r="A5241">
            <v>131390</v>
          </cell>
          <cell r="B5241">
            <v>0</v>
          </cell>
          <cell r="C5241">
            <v>7.5</v>
          </cell>
          <cell r="D5241">
            <v>0.6</v>
          </cell>
          <cell r="E5241">
            <v>8.1</v>
          </cell>
          <cell r="F5241">
            <v>8.25</v>
          </cell>
          <cell r="G5241">
            <v>8.4600000000000009</v>
          </cell>
          <cell r="H5241">
            <v>9.06</v>
          </cell>
          <cell r="I5241">
            <v>9.66</v>
          </cell>
        </row>
        <row r="5242">
          <cell r="A5242">
            <v>131400</v>
          </cell>
          <cell r="B5242">
            <v>0</v>
          </cell>
          <cell r="C5242">
            <v>7.5</v>
          </cell>
          <cell r="D5242">
            <v>0.6</v>
          </cell>
          <cell r="E5242">
            <v>8.1</v>
          </cell>
          <cell r="F5242">
            <v>8.25</v>
          </cell>
          <cell r="G5242">
            <v>8.4600000000000009</v>
          </cell>
          <cell r="H5242">
            <v>9.06</v>
          </cell>
          <cell r="I5242">
            <v>9.66</v>
          </cell>
        </row>
        <row r="5243">
          <cell r="A5243">
            <v>131410</v>
          </cell>
          <cell r="B5243">
            <v>0</v>
          </cell>
          <cell r="C5243">
            <v>7.5</v>
          </cell>
          <cell r="D5243">
            <v>0.6</v>
          </cell>
          <cell r="E5243">
            <v>8.1</v>
          </cell>
          <cell r="F5243">
            <v>8.25</v>
          </cell>
          <cell r="G5243">
            <v>8.4600000000000009</v>
          </cell>
          <cell r="H5243">
            <v>9.06</v>
          </cell>
          <cell r="I5243">
            <v>9.66</v>
          </cell>
        </row>
        <row r="5244">
          <cell r="A5244">
            <v>131420</v>
          </cell>
          <cell r="B5244">
            <v>0</v>
          </cell>
          <cell r="C5244">
            <v>7.5</v>
          </cell>
          <cell r="D5244">
            <v>0.6</v>
          </cell>
          <cell r="E5244">
            <v>8.1</v>
          </cell>
          <cell r="F5244">
            <v>8.25</v>
          </cell>
          <cell r="G5244">
            <v>8.4600000000000009</v>
          </cell>
          <cell r="H5244">
            <v>9.06</v>
          </cell>
          <cell r="I5244">
            <v>9.66</v>
          </cell>
        </row>
        <row r="5245">
          <cell r="A5245">
            <v>131430</v>
          </cell>
          <cell r="B5245">
            <v>0</v>
          </cell>
          <cell r="C5245">
            <v>7.5</v>
          </cell>
          <cell r="D5245">
            <v>0.6</v>
          </cell>
          <cell r="E5245">
            <v>8.1</v>
          </cell>
          <cell r="F5245">
            <v>8.25</v>
          </cell>
          <cell r="G5245">
            <v>8.4600000000000009</v>
          </cell>
          <cell r="H5245">
            <v>9.06</v>
          </cell>
          <cell r="I5245">
            <v>9.66</v>
          </cell>
        </row>
        <row r="5246">
          <cell r="A5246">
            <v>131440</v>
          </cell>
          <cell r="B5246">
            <v>0</v>
          </cell>
          <cell r="C5246">
            <v>7.5</v>
          </cell>
          <cell r="D5246">
            <v>0.6</v>
          </cell>
          <cell r="E5246">
            <v>8.1</v>
          </cell>
          <cell r="F5246">
            <v>8.25</v>
          </cell>
          <cell r="G5246">
            <v>8.4600000000000009</v>
          </cell>
          <cell r="H5246">
            <v>9.06</v>
          </cell>
          <cell r="I5246">
            <v>9.66</v>
          </cell>
        </row>
        <row r="5247">
          <cell r="A5247">
            <v>131450</v>
          </cell>
          <cell r="B5247">
            <v>0</v>
          </cell>
          <cell r="C5247">
            <v>7.5</v>
          </cell>
          <cell r="D5247">
            <v>0.6</v>
          </cell>
          <cell r="E5247">
            <v>8.1</v>
          </cell>
          <cell r="F5247">
            <v>8.25</v>
          </cell>
          <cell r="G5247">
            <v>8.4600000000000009</v>
          </cell>
          <cell r="H5247">
            <v>9.06</v>
          </cell>
          <cell r="I5247">
            <v>9.66</v>
          </cell>
        </row>
        <row r="5248">
          <cell r="A5248">
            <v>131460</v>
          </cell>
          <cell r="B5248">
            <v>0</v>
          </cell>
          <cell r="C5248">
            <v>7.5</v>
          </cell>
          <cell r="D5248">
            <v>0.6</v>
          </cell>
          <cell r="E5248">
            <v>8.1</v>
          </cell>
          <cell r="F5248">
            <v>8.25</v>
          </cell>
          <cell r="G5248">
            <v>8.4600000000000009</v>
          </cell>
          <cell r="H5248">
            <v>9.06</v>
          </cell>
          <cell r="I5248">
            <v>9.66</v>
          </cell>
        </row>
        <row r="5249">
          <cell r="A5249">
            <v>131470</v>
          </cell>
          <cell r="B5249">
            <v>0</v>
          </cell>
          <cell r="C5249">
            <v>7.5</v>
          </cell>
          <cell r="D5249">
            <v>0.6</v>
          </cell>
          <cell r="E5249">
            <v>8.1</v>
          </cell>
          <cell r="F5249">
            <v>8.25</v>
          </cell>
          <cell r="G5249">
            <v>8.4600000000000009</v>
          </cell>
          <cell r="H5249">
            <v>9.06</v>
          </cell>
          <cell r="I5249">
            <v>9.66</v>
          </cell>
        </row>
        <row r="5250">
          <cell r="A5250">
            <v>131480</v>
          </cell>
          <cell r="B5250">
            <v>0</v>
          </cell>
          <cell r="C5250">
            <v>7.5</v>
          </cell>
          <cell r="D5250">
            <v>0.6</v>
          </cell>
          <cell r="E5250">
            <v>8.1</v>
          </cell>
          <cell r="F5250">
            <v>8.25</v>
          </cell>
          <cell r="G5250">
            <v>8.4600000000000009</v>
          </cell>
          <cell r="H5250">
            <v>9.06</v>
          </cell>
          <cell r="I5250">
            <v>9.66</v>
          </cell>
        </row>
        <row r="5251">
          <cell r="A5251">
            <v>131490</v>
          </cell>
          <cell r="B5251">
            <v>0</v>
          </cell>
          <cell r="C5251">
            <v>7.5</v>
          </cell>
          <cell r="D5251">
            <v>0.6</v>
          </cell>
          <cell r="E5251">
            <v>8.1</v>
          </cell>
          <cell r="F5251">
            <v>8.25</v>
          </cell>
          <cell r="G5251">
            <v>8.4600000000000009</v>
          </cell>
          <cell r="H5251">
            <v>9.06</v>
          </cell>
          <cell r="I5251">
            <v>9.66</v>
          </cell>
        </row>
        <row r="5252">
          <cell r="A5252">
            <v>131500</v>
          </cell>
          <cell r="B5252">
            <v>0</v>
          </cell>
          <cell r="C5252">
            <v>7.5</v>
          </cell>
          <cell r="D5252">
            <v>0.6</v>
          </cell>
          <cell r="E5252">
            <v>8.1</v>
          </cell>
          <cell r="F5252">
            <v>8.25</v>
          </cell>
          <cell r="G5252">
            <v>8.4600000000000009</v>
          </cell>
          <cell r="H5252">
            <v>9.06</v>
          </cell>
          <cell r="I5252">
            <v>9.66</v>
          </cell>
        </row>
        <row r="5253">
          <cell r="A5253">
            <v>131510</v>
          </cell>
          <cell r="B5253">
            <v>0</v>
          </cell>
          <cell r="C5253">
            <v>7.5</v>
          </cell>
          <cell r="D5253">
            <v>0.6</v>
          </cell>
          <cell r="E5253">
            <v>8.1</v>
          </cell>
          <cell r="F5253">
            <v>8.25</v>
          </cell>
          <cell r="G5253">
            <v>8.4600000000000009</v>
          </cell>
          <cell r="H5253">
            <v>9.06</v>
          </cell>
          <cell r="I5253">
            <v>9.66</v>
          </cell>
        </row>
        <row r="5254">
          <cell r="A5254">
            <v>131520</v>
          </cell>
          <cell r="B5254">
            <v>0</v>
          </cell>
          <cell r="C5254">
            <v>7.5</v>
          </cell>
          <cell r="D5254">
            <v>0.6</v>
          </cell>
          <cell r="E5254">
            <v>8.1</v>
          </cell>
          <cell r="F5254">
            <v>8.25</v>
          </cell>
          <cell r="G5254">
            <v>8.4600000000000009</v>
          </cell>
          <cell r="H5254">
            <v>9.06</v>
          </cell>
          <cell r="I5254">
            <v>9.66</v>
          </cell>
        </row>
        <row r="5255">
          <cell r="A5255">
            <v>131530</v>
          </cell>
          <cell r="B5255">
            <v>0</v>
          </cell>
          <cell r="C5255">
            <v>7.5</v>
          </cell>
          <cell r="D5255">
            <v>0.6</v>
          </cell>
          <cell r="E5255">
            <v>8.1</v>
          </cell>
          <cell r="F5255">
            <v>8.25</v>
          </cell>
          <cell r="G5255">
            <v>8.4600000000000009</v>
          </cell>
          <cell r="H5255">
            <v>9.06</v>
          </cell>
          <cell r="I5255">
            <v>9.66</v>
          </cell>
        </row>
        <row r="5256">
          <cell r="A5256">
            <v>131540</v>
          </cell>
          <cell r="B5256">
            <v>0</v>
          </cell>
          <cell r="C5256">
            <v>7.5</v>
          </cell>
          <cell r="D5256">
            <v>0.6</v>
          </cell>
          <cell r="E5256">
            <v>8.1</v>
          </cell>
          <cell r="F5256">
            <v>8.25</v>
          </cell>
          <cell r="G5256">
            <v>8.4600000000000009</v>
          </cell>
          <cell r="H5256">
            <v>9.06</v>
          </cell>
          <cell r="I5256">
            <v>9.66</v>
          </cell>
        </row>
        <row r="5257">
          <cell r="A5257">
            <v>131550</v>
          </cell>
          <cell r="B5257">
            <v>0</v>
          </cell>
          <cell r="C5257">
            <v>7.5</v>
          </cell>
          <cell r="D5257">
            <v>0.6</v>
          </cell>
          <cell r="E5257">
            <v>8.1</v>
          </cell>
          <cell r="F5257">
            <v>8.25</v>
          </cell>
          <cell r="G5257">
            <v>8.4600000000000009</v>
          </cell>
          <cell r="H5257">
            <v>9.06</v>
          </cell>
          <cell r="I5257">
            <v>9.66</v>
          </cell>
        </row>
        <row r="5258">
          <cell r="A5258">
            <v>131560</v>
          </cell>
          <cell r="B5258">
            <v>0</v>
          </cell>
          <cell r="C5258">
            <v>7.5</v>
          </cell>
          <cell r="D5258">
            <v>0.6</v>
          </cell>
          <cell r="E5258">
            <v>8.1</v>
          </cell>
          <cell r="F5258">
            <v>8.25</v>
          </cell>
          <cell r="G5258">
            <v>8.4600000000000009</v>
          </cell>
          <cell r="H5258">
            <v>9.06</v>
          </cell>
          <cell r="I5258">
            <v>9.66</v>
          </cell>
        </row>
        <row r="5259">
          <cell r="A5259">
            <v>131570</v>
          </cell>
          <cell r="B5259">
            <v>0</v>
          </cell>
          <cell r="C5259">
            <v>7.5</v>
          </cell>
          <cell r="D5259">
            <v>0.6</v>
          </cell>
          <cell r="E5259">
            <v>8.1</v>
          </cell>
          <cell r="F5259">
            <v>8.25</v>
          </cell>
          <cell r="G5259">
            <v>8.4600000000000009</v>
          </cell>
          <cell r="H5259">
            <v>9.06</v>
          </cell>
          <cell r="I5259">
            <v>9.66</v>
          </cell>
        </row>
        <row r="5260">
          <cell r="A5260">
            <v>131580</v>
          </cell>
          <cell r="B5260">
            <v>0</v>
          </cell>
          <cell r="C5260">
            <v>7.5</v>
          </cell>
          <cell r="D5260">
            <v>0.6</v>
          </cell>
          <cell r="E5260">
            <v>8.1</v>
          </cell>
          <cell r="F5260">
            <v>8.25</v>
          </cell>
          <cell r="G5260">
            <v>8.4600000000000009</v>
          </cell>
          <cell r="H5260">
            <v>9.06</v>
          </cell>
          <cell r="I5260">
            <v>9.66</v>
          </cell>
        </row>
        <row r="5261">
          <cell r="A5261">
            <v>131590</v>
          </cell>
          <cell r="B5261">
            <v>0</v>
          </cell>
          <cell r="C5261">
            <v>7.5</v>
          </cell>
          <cell r="D5261">
            <v>0.6</v>
          </cell>
          <cell r="E5261">
            <v>8.1</v>
          </cell>
          <cell r="F5261">
            <v>8.25</v>
          </cell>
          <cell r="G5261">
            <v>8.4600000000000009</v>
          </cell>
          <cell r="H5261">
            <v>9.06</v>
          </cell>
          <cell r="I5261">
            <v>9.66</v>
          </cell>
        </row>
        <row r="5262">
          <cell r="A5262">
            <v>131600</v>
          </cell>
          <cell r="B5262">
            <v>0</v>
          </cell>
          <cell r="C5262">
            <v>7.5</v>
          </cell>
          <cell r="D5262">
            <v>0.6</v>
          </cell>
          <cell r="E5262">
            <v>8.1</v>
          </cell>
          <cell r="F5262">
            <v>8.25</v>
          </cell>
          <cell r="G5262">
            <v>8.4600000000000009</v>
          </cell>
          <cell r="H5262">
            <v>9.06</v>
          </cell>
          <cell r="I5262">
            <v>9.66</v>
          </cell>
        </row>
        <row r="5263">
          <cell r="A5263">
            <v>131610</v>
          </cell>
          <cell r="B5263">
            <v>0</v>
          </cell>
          <cell r="C5263">
            <v>7.5</v>
          </cell>
          <cell r="D5263">
            <v>0.6</v>
          </cell>
          <cell r="E5263">
            <v>8.1</v>
          </cell>
          <cell r="F5263">
            <v>8.25</v>
          </cell>
          <cell r="G5263">
            <v>8.4600000000000009</v>
          </cell>
          <cell r="H5263">
            <v>9.06</v>
          </cell>
          <cell r="I5263">
            <v>9.66</v>
          </cell>
        </row>
        <row r="5264">
          <cell r="A5264">
            <v>131620</v>
          </cell>
          <cell r="B5264">
            <v>0</v>
          </cell>
          <cell r="C5264">
            <v>7.5</v>
          </cell>
          <cell r="D5264">
            <v>0.6</v>
          </cell>
          <cell r="E5264">
            <v>8.1</v>
          </cell>
          <cell r="F5264">
            <v>8.25</v>
          </cell>
          <cell r="G5264">
            <v>8.4600000000000009</v>
          </cell>
          <cell r="H5264">
            <v>9.06</v>
          </cell>
          <cell r="I5264">
            <v>9.66</v>
          </cell>
        </row>
        <row r="5265">
          <cell r="A5265">
            <v>131630</v>
          </cell>
          <cell r="B5265">
            <v>0</v>
          </cell>
          <cell r="C5265">
            <v>7.5</v>
          </cell>
          <cell r="D5265">
            <v>0.6</v>
          </cell>
          <cell r="E5265">
            <v>8.1</v>
          </cell>
          <cell r="F5265">
            <v>8.25</v>
          </cell>
          <cell r="G5265">
            <v>8.4600000000000009</v>
          </cell>
          <cell r="H5265">
            <v>9.06</v>
          </cell>
          <cell r="I5265">
            <v>9.66</v>
          </cell>
        </row>
        <row r="5266">
          <cell r="A5266">
            <v>131640</v>
          </cell>
          <cell r="B5266">
            <v>0</v>
          </cell>
          <cell r="C5266">
            <v>7.5</v>
          </cell>
          <cell r="D5266">
            <v>0.6</v>
          </cell>
          <cell r="E5266">
            <v>8.1</v>
          </cell>
          <cell r="F5266">
            <v>8.25</v>
          </cell>
          <cell r="G5266">
            <v>8.4600000000000009</v>
          </cell>
          <cell r="H5266">
            <v>9.06</v>
          </cell>
          <cell r="I5266">
            <v>9.66</v>
          </cell>
        </row>
        <row r="5267">
          <cell r="A5267">
            <v>131650</v>
          </cell>
          <cell r="B5267">
            <v>0</v>
          </cell>
          <cell r="C5267">
            <v>7.5</v>
          </cell>
          <cell r="D5267">
            <v>0.6</v>
          </cell>
          <cell r="E5267">
            <v>8.1</v>
          </cell>
          <cell r="F5267">
            <v>8.25</v>
          </cell>
          <cell r="G5267">
            <v>8.4600000000000009</v>
          </cell>
          <cell r="H5267">
            <v>9.06</v>
          </cell>
          <cell r="I5267">
            <v>9.66</v>
          </cell>
        </row>
        <row r="5268">
          <cell r="A5268">
            <v>131660</v>
          </cell>
          <cell r="B5268">
            <v>0</v>
          </cell>
          <cell r="C5268">
            <v>7.5</v>
          </cell>
          <cell r="D5268">
            <v>0.6</v>
          </cell>
          <cell r="E5268">
            <v>8.1</v>
          </cell>
          <cell r="F5268">
            <v>8.25</v>
          </cell>
          <cell r="G5268">
            <v>8.4600000000000009</v>
          </cell>
          <cell r="H5268">
            <v>9.06</v>
          </cell>
          <cell r="I5268">
            <v>9.66</v>
          </cell>
        </row>
        <row r="5269">
          <cell r="A5269">
            <v>131670</v>
          </cell>
          <cell r="B5269">
            <v>0</v>
          </cell>
          <cell r="C5269">
            <v>7.5</v>
          </cell>
          <cell r="D5269">
            <v>0.6</v>
          </cell>
          <cell r="E5269">
            <v>8.1</v>
          </cell>
          <cell r="F5269">
            <v>8.25</v>
          </cell>
          <cell r="G5269">
            <v>8.4600000000000009</v>
          </cell>
          <cell r="H5269">
            <v>9.06</v>
          </cell>
          <cell r="I5269">
            <v>9.66</v>
          </cell>
        </row>
        <row r="5270">
          <cell r="A5270">
            <v>131680</v>
          </cell>
          <cell r="B5270">
            <v>0</v>
          </cell>
          <cell r="C5270">
            <v>7.5</v>
          </cell>
          <cell r="D5270">
            <v>0.6</v>
          </cell>
          <cell r="E5270">
            <v>8.1</v>
          </cell>
          <cell r="F5270">
            <v>8.25</v>
          </cell>
          <cell r="G5270">
            <v>8.4600000000000009</v>
          </cell>
          <cell r="H5270">
            <v>9.06</v>
          </cell>
          <cell r="I5270">
            <v>9.66</v>
          </cell>
        </row>
        <row r="5271">
          <cell r="A5271">
            <v>131690</v>
          </cell>
          <cell r="B5271">
            <v>0</v>
          </cell>
          <cell r="C5271">
            <v>7.5</v>
          </cell>
          <cell r="D5271">
            <v>0.6</v>
          </cell>
          <cell r="E5271">
            <v>8.1</v>
          </cell>
          <cell r="F5271">
            <v>8.25</v>
          </cell>
          <cell r="G5271">
            <v>8.4600000000000009</v>
          </cell>
          <cell r="H5271">
            <v>9.06</v>
          </cell>
          <cell r="I5271">
            <v>9.66</v>
          </cell>
        </row>
        <row r="5272">
          <cell r="A5272">
            <v>131700</v>
          </cell>
          <cell r="B5272">
            <v>0</v>
          </cell>
          <cell r="C5272">
            <v>7.5</v>
          </cell>
          <cell r="D5272">
            <v>0.6</v>
          </cell>
          <cell r="E5272">
            <v>8.1</v>
          </cell>
          <cell r="F5272">
            <v>8.25</v>
          </cell>
          <cell r="G5272">
            <v>8.4600000000000009</v>
          </cell>
          <cell r="H5272">
            <v>9.06</v>
          </cell>
          <cell r="I5272">
            <v>9.66</v>
          </cell>
        </row>
        <row r="5273">
          <cell r="A5273">
            <v>131710</v>
          </cell>
          <cell r="B5273">
            <v>0</v>
          </cell>
          <cell r="C5273">
            <v>7.5</v>
          </cell>
          <cell r="D5273">
            <v>0.6</v>
          </cell>
          <cell r="E5273">
            <v>8.1</v>
          </cell>
          <cell r="F5273">
            <v>8.25</v>
          </cell>
          <cell r="G5273">
            <v>8.4600000000000009</v>
          </cell>
          <cell r="H5273">
            <v>9.06</v>
          </cell>
          <cell r="I5273">
            <v>9.66</v>
          </cell>
        </row>
        <row r="5274">
          <cell r="A5274">
            <v>131720</v>
          </cell>
          <cell r="B5274">
            <v>0</v>
          </cell>
          <cell r="C5274">
            <v>7.5</v>
          </cell>
          <cell r="D5274">
            <v>0.6</v>
          </cell>
          <cell r="E5274">
            <v>8.1</v>
          </cell>
          <cell r="F5274">
            <v>8.25</v>
          </cell>
          <cell r="G5274">
            <v>8.4600000000000009</v>
          </cell>
          <cell r="H5274">
            <v>9.06</v>
          </cell>
          <cell r="I5274">
            <v>9.66</v>
          </cell>
        </row>
        <row r="5275">
          <cell r="A5275">
            <v>131730</v>
          </cell>
          <cell r="B5275">
            <v>0</v>
          </cell>
          <cell r="C5275">
            <v>7.5</v>
          </cell>
          <cell r="D5275">
            <v>0.6</v>
          </cell>
          <cell r="E5275">
            <v>8.1</v>
          </cell>
          <cell r="F5275">
            <v>8.25</v>
          </cell>
          <cell r="G5275">
            <v>8.4600000000000009</v>
          </cell>
          <cell r="H5275">
            <v>9.06</v>
          </cell>
          <cell r="I5275">
            <v>9.66</v>
          </cell>
        </row>
        <row r="5276">
          <cell r="A5276">
            <v>131740</v>
          </cell>
          <cell r="B5276">
            <v>0</v>
          </cell>
          <cell r="C5276">
            <v>7.5</v>
          </cell>
          <cell r="D5276">
            <v>0.6</v>
          </cell>
          <cell r="E5276">
            <v>8.1</v>
          </cell>
          <cell r="F5276">
            <v>8.25</v>
          </cell>
          <cell r="G5276">
            <v>8.4600000000000009</v>
          </cell>
          <cell r="H5276">
            <v>9.06</v>
          </cell>
          <cell r="I5276">
            <v>9.66</v>
          </cell>
        </row>
        <row r="5277">
          <cell r="A5277">
            <v>131750</v>
          </cell>
          <cell r="B5277">
            <v>0</v>
          </cell>
          <cell r="C5277">
            <v>7.5</v>
          </cell>
          <cell r="D5277">
            <v>0.6</v>
          </cell>
          <cell r="E5277">
            <v>8.1</v>
          </cell>
          <cell r="F5277">
            <v>8.25</v>
          </cell>
          <cell r="G5277">
            <v>8.4600000000000009</v>
          </cell>
          <cell r="H5277">
            <v>9.06</v>
          </cell>
          <cell r="I5277">
            <v>9.66</v>
          </cell>
        </row>
        <row r="5278">
          <cell r="A5278">
            <v>131760</v>
          </cell>
          <cell r="B5278">
            <v>0</v>
          </cell>
          <cell r="C5278">
            <v>7.5</v>
          </cell>
          <cell r="D5278">
            <v>0.6</v>
          </cell>
          <cell r="E5278">
            <v>8.1</v>
          </cell>
          <cell r="F5278">
            <v>8.25</v>
          </cell>
          <cell r="G5278">
            <v>8.4600000000000009</v>
          </cell>
          <cell r="H5278">
            <v>9.06</v>
          </cell>
          <cell r="I5278">
            <v>9.66</v>
          </cell>
        </row>
        <row r="5279">
          <cell r="A5279">
            <v>131770</v>
          </cell>
          <cell r="B5279">
            <v>0</v>
          </cell>
          <cell r="C5279">
            <v>7.5</v>
          </cell>
          <cell r="D5279">
            <v>0.6</v>
          </cell>
          <cell r="E5279">
            <v>8.1</v>
          </cell>
          <cell r="F5279">
            <v>8.25</v>
          </cell>
          <cell r="G5279">
            <v>8.4600000000000009</v>
          </cell>
          <cell r="H5279">
            <v>9.06</v>
          </cell>
          <cell r="I5279">
            <v>9.66</v>
          </cell>
        </row>
        <row r="5280">
          <cell r="A5280">
            <v>131780</v>
          </cell>
          <cell r="B5280">
            <v>0</v>
          </cell>
          <cell r="C5280">
            <v>7.5</v>
          </cell>
          <cell r="D5280">
            <v>0.6</v>
          </cell>
          <cell r="E5280">
            <v>8.1</v>
          </cell>
          <cell r="F5280">
            <v>8.25</v>
          </cell>
          <cell r="G5280">
            <v>8.4600000000000009</v>
          </cell>
          <cell r="H5280">
            <v>9.06</v>
          </cell>
          <cell r="I5280">
            <v>9.66</v>
          </cell>
        </row>
        <row r="5281">
          <cell r="A5281">
            <v>131790</v>
          </cell>
          <cell r="B5281">
            <v>0</v>
          </cell>
          <cell r="C5281">
            <v>7.5</v>
          </cell>
          <cell r="D5281">
            <v>0.6</v>
          </cell>
          <cell r="E5281">
            <v>8.1</v>
          </cell>
          <cell r="F5281">
            <v>8.25</v>
          </cell>
          <cell r="G5281">
            <v>8.4600000000000009</v>
          </cell>
          <cell r="H5281">
            <v>9.06</v>
          </cell>
          <cell r="I5281">
            <v>9.66</v>
          </cell>
        </row>
        <row r="5282">
          <cell r="A5282">
            <v>131800</v>
          </cell>
          <cell r="B5282">
            <v>0</v>
          </cell>
          <cell r="C5282">
            <v>7.5</v>
          </cell>
          <cell r="D5282">
            <v>0.6</v>
          </cell>
          <cell r="E5282">
            <v>8.1</v>
          </cell>
          <cell r="F5282">
            <v>8.25</v>
          </cell>
          <cell r="G5282">
            <v>8.4600000000000009</v>
          </cell>
          <cell r="H5282">
            <v>9.06</v>
          </cell>
          <cell r="I5282">
            <v>9.66</v>
          </cell>
        </row>
        <row r="5283">
          <cell r="A5283">
            <v>131808.67000000001</v>
          </cell>
          <cell r="B5283" t="str">
            <v>PY - MSE</v>
          </cell>
          <cell r="C5283">
            <v>7.5</v>
          </cell>
          <cell r="D5283">
            <v>0.6</v>
          </cell>
          <cell r="E5283">
            <v>8.1</v>
          </cell>
          <cell r="F5283">
            <v>8.25</v>
          </cell>
          <cell r="G5283">
            <v>8.4600000000000009</v>
          </cell>
          <cell r="H5283">
            <v>9.06</v>
          </cell>
          <cell r="I5283">
            <v>9.66</v>
          </cell>
        </row>
        <row r="5284">
          <cell r="A5284">
            <v>131810</v>
          </cell>
          <cell r="B5284">
            <v>0</v>
          </cell>
          <cell r="C5284">
            <v>7.5</v>
          </cell>
          <cell r="D5284">
            <v>0.56999999999999995</v>
          </cell>
          <cell r="E5284">
            <v>8.07</v>
          </cell>
          <cell r="F5284">
            <v>8.2200000000000006</v>
          </cell>
          <cell r="G5284">
            <v>8.4300000000000015</v>
          </cell>
          <cell r="H5284">
            <v>9.0300000000000011</v>
          </cell>
          <cell r="I5284">
            <v>9.6300000000000008</v>
          </cell>
        </row>
        <row r="5285">
          <cell r="A5285">
            <v>131820</v>
          </cell>
          <cell r="B5285">
            <v>0</v>
          </cell>
          <cell r="C5285">
            <v>7.5</v>
          </cell>
          <cell r="D5285">
            <v>0.37</v>
          </cell>
          <cell r="E5285">
            <v>7.87</v>
          </cell>
          <cell r="F5285">
            <v>8.02</v>
          </cell>
          <cell r="G5285">
            <v>8.23</v>
          </cell>
          <cell r="H5285">
            <v>8.83</v>
          </cell>
          <cell r="I5285">
            <v>9.43</v>
          </cell>
        </row>
        <row r="5286">
          <cell r="A5286">
            <v>131823.67000000001</v>
          </cell>
          <cell r="B5286" t="str">
            <v>PT</v>
          </cell>
          <cell r="C5286">
            <v>7.5</v>
          </cell>
          <cell r="D5286">
            <v>0.3</v>
          </cell>
          <cell r="E5286">
            <v>7.8</v>
          </cell>
          <cell r="F5286">
            <v>7.95</v>
          </cell>
          <cell r="G5286">
            <v>8.16</v>
          </cell>
          <cell r="H5286">
            <v>8.76</v>
          </cell>
          <cell r="I5286">
            <v>9.36</v>
          </cell>
        </row>
        <row r="5287">
          <cell r="A5287">
            <v>131830</v>
          </cell>
          <cell r="B5287">
            <v>0</v>
          </cell>
          <cell r="C5287">
            <v>7.5</v>
          </cell>
          <cell r="D5287">
            <v>0.17</v>
          </cell>
          <cell r="E5287">
            <v>7.67</v>
          </cell>
          <cell r="F5287">
            <v>7.82</v>
          </cell>
          <cell r="G5287">
            <v>8.0300000000000011</v>
          </cell>
          <cell r="H5287">
            <v>8.6300000000000008</v>
          </cell>
          <cell r="I5287">
            <v>9.23</v>
          </cell>
        </row>
        <row r="5288">
          <cell r="A5288">
            <v>131838.67000000001</v>
          </cell>
          <cell r="B5288" t="str">
            <v>PX</v>
          </cell>
          <cell r="C5288">
            <v>7.5</v>
          </cell>
          <cell r="D5288">
            <v>0</v>
          </cell>
          <cell r="E5288">
            <v>7.5</v>
          </cell>
          <cell r="F5288">
            <v>7.65</v>
          </cell>
          <cell r="G5288">
            <v>7.86</v>
          </cell>
          <cell r="H5288">
            <v>8.4600000000000009</v>
          </cell>
          <cell r="I5288">
            <v>9.06</v>
          </cell>
        </row>
        <row r="5289">
          <cell r="A5289">
            <v>131840</v>
          </cell>
          <cell r="B5289">
            <v>0</v>
          </cell>
          <cell r="C5289">
            <v>7.5</v>
          </cell>
          <cell r="D5289">
            <v>0</v>
          </cell>
          <cell r="E5289">
            <v>7.5</v>
          </cell>
          <cell r="F5289">
            <v>7.65</v>
          </cell>
          <cell r="G5289">
            <v>7.86</v>
          </cell>
          <cell r="H5289">
            <v>8.4600000000000009</v>
          </cell>
          <cell r="I5289">
            <v>9.06</v>
          </cell>
        </row>
        <row r="5290">
          <cell r="A5290">
            <v>131850</v>
          </cell>
          <cell r="B5290">
            <v>0</v>
          </cell>
          <cell r="C5290">
            <v>7.5</v>
          </cell>
          <cell r="D5290">
            <v>0</v>
          </cell>
          <cell r="E5290">
            <v>7.5</v>
          </cell>
          <cell r="F5290">
            <v>7.65</v>
          </cell>
          <cell r="G5290">
            <v>7.86</v>
          </cell>
          <cell r="H5290">
            <v>8.4600000000000009</v>
          </cell>
          <cell r="I5290">
            <v>9.06</v>
          </cell>
        </row>
        <row r="5291">
          <cell r="A5291">
            <v>131860</v>
          </cell>
          <cell r="B5291">
            <v>0</v>
          </cell>
          <cell r="C5291">
            <v>7.5</v>
          </cell>
          <cell r="D5291">
            <v>0</v>
          </cell>
          <cell r="E5291">
            <v>7.5</v>
          </cell>
          <cell r="F5291">
            <v>7.65</v>
          </cell>
          <cell r="G5291">
            <v>7.86</v>
          </cell>
          <cell r="H5291">
            <v>8.4600000000000009</v>
          </cell>
          <cell r="I5291">
            <v>9.06</v>
          </cell>
        </row>
        <row r="5292">
          <cell r="A5292">
            <v>131868.67000000001</v>
          </cell>
          <cell r="B5292" t="str">
            <v>BS</v>
          </cell>
          <cell r="C5292">
            <v>7.5</v>
          </cell>
          <cell r="D5292">
            <v>0</v>
          </cell>
          <cell r="E5292">
            <v>7.5</v>
          </cell>
          <cell r="F5292">
            <v>7.65</v>
          </cell>
          <cell r="G5292">
            <v>7.86</v>
          </cell>
          <cell r="H5292">
            <v>8.4600000000000009</v>
          </cell>
          <cell r="I5292">
            <v>9.06</v>
          </cell>
        </row>
        <row r="5293">
          <cell r="A5293">
            <v>131870</v>
          </cell>
          <cell r="B5293">
            <v>0</v>
          </cell>
          <cell r="C5293">
            <v>7.5</v>
          </cell>
          <cell r="D5293">
            <v>0</v>
          </cell>
          <cell r="E5293">
            <v>7.5</v>
          </cell>
          <cell r="F5293">
            <v>7.65</v>
          </cell>
          <cell r="G5293">
            <v>7.86</v>
          </cell>
          <cell r="H5293">
            <v>8.4600000000000009</v>
          </cell>
          <cell r="I5293">
            <v>9.06</v>
          </cell>
        </row>
        <row r="5294">
          <cell r="A5294">
            <v>131880</v>
          </cell>
          <cell r="B5294">
            <v>0</v>
          </cell>
          <cell r="C5294">
            <v>7.5</v>
          </cell>
          <cell r="D5294">
            <v>0</v>
          </cell>
          <cell r="E5294">
            <v>7.5</v>
          </cell>
          <cell r="F5294">
            <v>7.65</v>
          </cell>
          <cell r="G5294">
            <v>7.86</v>
          </cell>
          <cell r="H5294">
            <v>8.4600000000000009</v>
          </cell>
          <cell r="I5294">
            <v>9.06</v>
          </cell>
        </row>
        <row r="5295">
          <cell r="A5295">
            <v>131890</v>
          </cell>
          <cell r="B5295">
            <v>0</v>
          </cell>
          <cell r="C5295">
            <v>7.5</v>
          </cell>
          <cell r="D5295">
            <v>0</v>
          </cell>
          <cell r="E5295">
            <v>7.5</v>
          </cell>
          <cell r="F5295">
            <v>7.65</v>
          </cell>
          <cell r="G5295">
            <v>7.86</v>
          </cell>
          <cell r="H5295">
            <v>8.4600000000000009</v>
          </cell>
          <cell r="I5295">
            <v>9.06</v>
          </cell>
        </row>
        <row r="5296">
          <cell r="A5296">
            <v>131900</v>
          </cell>
          <cell r="B5296">
            <v>0</v>
          </cell>
          <cell r="C5296">
            <v>7.5</v>
          </cell>
          <cell r="D5296">
            <v>0</v>
          </cell>
          <cell r="E5296">
            <v>7.5</v>
          </cell>
          <cell r="F5296">
            <v>7.65</v>
          </cell>
          <cell r="G5296">
            <v>7.86</v>
          </cell>
          <cell r="H5296">
            <v>8.4600000000000009</v>
          </cell>
          <cell r="I5296">
            <v>9.06</v>
          </cell>
        </row>
        <row r="5297">
          <cell r="A5297">
            <v>131910</v>
          </cell>
          <cell r="B5297">
            <v>0</v>
          </cell>
          <cell r="C5297">
            <v>7.5</v>
          </cell>
          <cell r="D5297">
            <v>0</v>
          </cell>
          <cell r="E5297">
            <v>7.5</v>
          </cell>
          <cell r="F5297">
            <v>7.65</v>
          </cell>
          <cell r="G5297">
            <v>7.86</v>
          </cell>
          <cell r="H5297">
            <v>8.4600000000000009</v>
          </cell>
          <cell r="I5297">
            <v>9.06</v>
          </cell>
        </row>
        <row r="5298">
          <cell r="A5298">
            <v>131920</v>
          </cell>
          <cell r="B5298">
            <v>0</v>
          </cell>
          <cell r="C5298">
            <v>7.5</v>
          </cell>
          <cell r="D5298">
            <v>0</v>
          </cell>
          <cell r="E5298">
            <v>7.5</v>
          </cell>
          <cell r="F5298">
            <v>7.65</v>
          </cell>
          <cell r="G5298">
            <v>7.86</v>
          </cell>
          <cell r="H5298">
            <v>8.4600000000000009</v>
          </cell>
          <cell r="I5298">
            <v>9.06</v>
          </cell>
        </row>
        <row r="5299">
          <cell r="A5299">
            <v>131930</v>
          </cell>
          <cell r="B5299">
            <v>0</v>
          </cell>
          <cell r="C5299">
            <v>7.5</v>
          </cell>
          <cell r="D5299">
            <v>0</v>
          </cell>
          <cell r="E5299">
            <v>7.5</v>
          </cell>
          <cell r="F5299">
            <v>7.65</v>
          </cell>
          <cell r="G5299">
            <v>7.86</v>
          </cell>
          <cell r="H5299">
            <v>8.4600000000000009</v>
          </cell>
          <cell r="I5299">
            <v>9.06</v>
          </cell>
        </row>
        <row r="5300">
          <cell r="A5300">
            <v>131940</v>
          </cell>
          <cell r="B5300">
            <v>0</v>
          </cell>
          <cell r="C5300">
            <v>7.5</v>
          </cell>
          <cell r="D5300">
            <v>0</v>
          </cell>
          <cell r="E5300">
            <v>7.5</v>
          </cell>
          <cell r="F5300">
            <v>7.65</v>
          </cell>
          <cell r="G5300">
            <v>7.86</v>
          </cell>
          <cell r="H5300">
            <v>8.4600000000000009</v>
          </cell>
          <cell r="I5300">
            <v>9.06</v>
          </cell>
        </row>
        <row r="5301">
          <cell r="A5301">
            <v>131950</v>
          </cell>
          <cell r="B5301">
            <v>0</v>
          </cell>
          <cell r="C5301">
            <v>7.5</v>
          </cell>
          <cell r="D5301">
            <v>0</v>
          </cell>
          <cell r="E5301">
            <v>7.5</v>
          </cell>
          <cell r="F5301">
            <v>7.65</v>
          </cell>
          <cell r="G5301">
            <v>7.86</v>
          </cell>
          <cell r="H5301">
            <v>8.4600000000000009</v>
          </cell>
          <cell r="I5301">
            <v>9.06</v>
          </cell>
        </row>
        <row r="5302">
          <cell r="A5302">
            <v>131960</v>
          </cell>
          <cell r="B5302">
            <v>0</v>
          </cell>
          <cell r="C5302">
            <v>7.5</v>
          </cell>
          <cell r="D5302">
            <v>0</v>
          </cell>
          <cell r="E5302">
            <v>7.5</v>
          </cell>
          <cell r="F5302">
            <v>7.65</v>
          </cell>
          <cell r="G5302">
            <v>7.86</v>
          </cell>
          <cell r="H5302">
            <v>8.4600000000000009</v>
          </cell>
          <cell r="I5302">
            <v>9.06</v>
          </cell>
        </row>
        <row r="5303">
          <cell r="A5303">
            <v>131970</v>
          </cell>
          <cell r="B5303">
            <v>0</v>
          </cell>
          <cell r="C5303">
            <v>7.5</v>
          </cell>
          <cell r="D5303">
            <v>0</v>
          </cell>
          <cell r="E5303">
            <v>7.5</v>
          </cell>
          <cell r="F5303">
            <v>7.65</v>
          </cell>
          <cell r="G5303">
            <v>7.86</v>
          </cell>
          <cell r="H5303">
            <v>8.4600000000000009</v>
          </cell>
          <cell r="I5303">
            <v>9.06</v>
          </cell>
        </row>
        <row r="5304">
          <cell r="A5304">
            <v>131980</v>
          </cell>
          <cell r="B5304">
            <v>0</v>
          </cell>
          <cell r="C5304">
            <v>7.5</v>
          </cell>
          <cell r="D5304">
            <v>0</v>
          </cell>
          <cell r="E5304">
            <v>7.5</v>
          </cell>
          <cell r="F5304">
            <v>7.65</v>
          </cell>
          <cell r="G5304">
            <v>7.86</v>
          </cell>
          <cell r="H5304">
            <v>8.4600000000000009</v>
          </cell>
          <cell r="I5304">
            <v>9.06</v>
          </cell>
        </row>
        <row r="5305">
          <cell r="A5305">
            <v>131990</v>
          </cell>
          <cell r="B5305">
            <v>0</v>
          </cell>
          <cell r="C5305">
            <v>7.5</v>
          </cell>
          <cell r="D5305">
            <v>0</v>
          </cell>
          <cell r="E5305">
            <v>7.5</v>
          </cell>
          <cell r="F5305">
            <v>7.65</v>
          </cell>
          <cell r="G5305">
            <v>7.86</v>
          </cell>
          <cell r="H5305">
            <v>8.4600000000000009</v>
          </cell>
          <cell r="I5305">
            <v>9.06</v>
          </cell>
        </row>
        <row r="5306">
          <cell r="A5306">
            <v>132000</v>
          </cell>
          <cell r="B5306">
            <v>0</v>
          </cell>
          <cell r="C5306">
            <v>7.5</v>
          </cell>
          <cell r="D5306">
            <v>0</v>
          </cell>
          <cell r="E5306">
            <v>7.5</v>
          </cell>
          <cell r="F5306">
            <v>7.65</v>
          </cell>
          <cell r="G5306">
            <v>7.86</v>
          </cell>
          <cell r="H5306">
            <v>8.4600000000000009</v>
          </cell>
          <cell r="I5306">
            <v>9.06</v>
          </cell>
        </row>
        <row r="5325">
          <cell r="A5325">
            <v>132000</v>
          </cell>
          <cell r="B5325">
            <v>0</v>
          </cell>
          <cell r="C5325">
            <v>7.5</v>
          </cell>
          <cell r="D5325">
            <v>0</v>
          </cell>
          <cell r="E5325">
            <v>7.5</v>
          </cell>
          <cell r="F5325">
            <v>7.65</v>
          </cell>
          <cell r="G5325">
            <v>7.86</v>
          </cell>
          <cell r="H5325">
            <v>8.4600000000000009</v>
          </cell>
          <cell r="I5325">
            <v>9.06</v>
          </cell>
        </row>
        <row r="5326">
          <cell r="A5326">
            <v>132010</v>
          </cell>
          <cell r="B5326">
            <v>0</v>
          </cell>
          <cell r="C5326">
            <v>7.5</v>
          </cell>
          <cell r="D5326">
            <v>0</v>
          </cell>
          <cell r="E5326">
            <v>7.5</v>
          </cell>
          <cell r="F5326">
            <v>7.65</v>
          </cell>
          <cell r="G5326">
            <v>7.86</v>
          </cell>
          <cell r="H5326">
            <v>8.4600000000000009</v>
          </cell>
          <cell r="I5326">
            <v>9.06</v>
          </cell>
        </row>
        <row r="5327">
          <cell r="A5327">
            <v>132020</v>
          </cell>
          <cell r="B5327">
            <v>0</v>
          </cell>
          <cell r="C5327">
            <v>7.5</v>
          </cell>
          <cell r="D5327">
            <v>0</v>
          </cell>
          <cell r="E5327">
            <v>7.5</v>
          </cell>
          <cell r="F5327">
            <v>7.65</v>
          </cell>
          <cell r="G5327">
            <v>7.86</v>
          </cell>
          <cell r="H5327">
            <v>8.4600000000000009</v>
          </cell>
          <cell r="I5327">
            <v>9.06</v>
          </cell>
        </row>
        <row r="5328">
          <cell r="A5328">
            <v>132030</v>
          </cell>
          <cell r="B5328">
            <v>0</v>
          </cell>
          <cell r="C5328">
            <v>7.5</v>
          </cell>
          <cell r="D5328">
            <v>0</v>
          </cell>
          <cell r="E5328">
            <v>7.5</v>
          </cell>
          <cell r="F5328">
            <v>7.65</v>
          </cell>
          <cell r="G5328">
            <v>7.86</v>
          </cell>
          <cell r="H5328">
            <v>8.4600000000000009</v>
          </cell>
          <cell r="I5328">
            <v>9.06</v>
          </cell>
        </row>
        <row r="5329">
          <cell r="A5329">
            <v>132040</v>
          </cell>
          <cell r="B5329">
            <v>0</v>
          </cell>
          <cell r="C5329">
            <v>7.5</v>
          </cell>
          <cell r="D5329">
            <v>0</v>
          </cell>
          <cell r="E5329">
            <v>7.5</v>
          </cell>
          <cell r="F5329">
            <v>7.65</v>
          </cell>
          <cell r="G5329">
            <v>7.86</v>
          </cell>
          <cell r="H5329">
            <v>8.4600000000000009</v>
          </cell>
          <cell r="I5329">
            <v>9.06</v>
          </cell>
        </row>
        <row r="5330">
          <cell r="A5330">
            <v>132050</v>
          </cell>
          <cell r="B5330">
            <v>0</v>
          </cell>
          <cell r="C5330">
            <v>7.5</v>
          </cell>
          <cell r="D5330">
            <v>0</v>
          </cell>
          <cell r="E5330">
            <v>7.5</v>
          </cell>
          <cell r="F5330">
            <v>7.65</v>
          </cell>
          <cell r="G5330">
            <v>7.86</v>
          </cell>
          <cell r="H5330">
            <v>8.4600000000000009</v>
          </cell>
          <cell r="I5330">
            <v>9.06</v>
          </cell>
        </row>
        <row r="5331">
          <cell r="A5331">
            <v>132060</v>
          </cell>
          <cell r="B5331">
            <v>0</v>
          </cell>
          <cell r="C5331">
            <v>7.5</v>
          </cell>
          <cell r="D5331">
            <v>0</v>
          </cell>
          <cell r="E5331">
            <v>7.5</v>
          </cell>
          <cell r="F5331">
            <v>7.65</v>
          </cell>
          <cell r="G5331">
            <v>7.86</v>
          </cell>
          <cell r="H5331">
            <v>8.4600000000000009</v>
          </cell>
          <cell r="I5331">
            <v>9.06</v>
          </cell>
        </row>
        <row r="5332">
          <cell r="A5332">
            <v>132070</v>
          </cell>
          <cell r="B5332">
            <v>0</v>
          </cell>
          <cell r="C5332">
            <v>7.5</v>
          </cell>
          <cell r="D5332">
            <v>0</v>
          </cell>
          <cell r="E5332">
            <v>7.5</v>
          </cell>
          <cell r="F5332">
            <v>7.65</v>
          </cell>
          <cell r="G5332">
            <v>7.86</v>
          </cell>
          <cell r="H5332">
            <v>8.4600000000000009</v>
          </cell>
          <cell r="I5332">
            <v>9.06</v>
          </cell>
        </row>
        <row r="5333">
          <cell r="A5333">
            <v>132080</v>
          </cell>
          <cell r="B5333">
            <v>0</v>
          </cell>
          <cell r="C5333">
            <v>7.5</v>
          </cell>
          <cell r="D5333">
            <v>0</v>
          </cell>
          <cell r="E5333">
            <v>7.5</v>
          </cell>
          <cell r="F5333">
            <v>7.65</v>
          </cell>
          <cell r="G5333">
            <v>7.86</v>
          </cell>
          <cell r="H5333">
            <v>8.4600000000000009</v>
          </cell>
          <cell r="I5333">
            <v>9.06</v>
          </cell>
        </row>
        <row r="5334">
          <cell r="A5334">
            <v>132090</v>
          </cell>
          <cell r="B5334">
            <v>0</v>
          </cell>
          <cell r="C5334">
            <v>7.5</v>
          </cell>
          <cell r="D5334">
            <v>0</v>
          </cell>
          <cell r="E5334">
            <v>7.5</v>
          </cell>
          <cell r="F5334">
            <v>7.65</v>
          </cell>
          <cell r="G5334">
            <v>7.86</v>
          </cell>
          <cell r="H5334">
            <v>8.4600000000000009</v>
          </cell>
          <cell r="I5334">
            <v>9.06</v>
          </cell>
        </row>
        <row r="5335">
          <cell r="A5335">
            <v>132100</v>
          </cell>
          <cell r="B5335">
            <v>0</v>
          </cell>
          <cell r="C5335">
            <v>7.5</v>
          </cell>
          <cell r="D5335">
            <v>0</v>
          </cell>
          <cell r="E5335">
            <v>7.5</v>
          </cell>
          <cell r="F5335">
            <v>7.65</v>
          </cell>
          <cell r="G5335">
            <v>7.86</v>
          </cell>
          <cell r="H5335">
            <v>8.4600000000000009</v>
          </cell>
          <cell r="I5335">
            <v>9.06</v>
          </cell>
        </row>
        <row r="5336">
          <cell r="A5336">
            <v>132110</v>
          </cell>
          <cell r="B5336">
            <v>0</v>
          </cell>
          <cell r="C5336">
            <v>7.5</v>
          </cell>
          <cell r="D5336">
            <v>0</v>
          </cell>
          <cell r="E5336">
            <v>7.5</v>
          </cell>
          <cell r="F5336">
            <v>7.65</v>
          </cell>
          <cell r="G5336">
            <v>7.86</v>
          </cell>
          <cell r="H5336">
            <v>8.4600000000000009</v>
          </cell>
          <cell r="I5336">
            <v>9.06</v>
          </cell>
        </row>
        <row r="5337">
          <cell r="A5337">
            <v>132120</v>
          </cell>
          <cell r="B5337">
            <v>0</v>
          </cell>
          <cell r="C5337">
            <v>7.5</v>
          </cell>
          <cell r="D5337">
            <v>0</v>
          </cell>
          <cell r="E5337">
            <v>7.5</v>
          </cell>
          <cell r="F5337">
            <v>7.65</v>
          </cell>
          <cell r="G5337">
            <v>7.86</v>
          </cell>
          <cell r="H5337">
            <v>8.4600000000000009</v>
          </cell>
          <cell r="I5337">
            <v>9.06</v>
          </cell>
        </row>
        <row r="5338">
          <cell r="A5338">
            <v>132130</v>
          </cell>
          <cell r="B5338">
            <v>0</v>
          </cell>
          <cell r="C5338">
            <v>7.5</v>
          </cell>
          <cell r="D5338">
            <v>0</v>
          </cell>
          <cell r="E5338">
            <v>7.5</v>
          </cell>
          <cell r="F5338">
            <v>7.65</v>
          </cell>
          <cell r="G5338">
            <v>7.86</v>
          </cell>
          <cell r="H5338">
            <v>8.4600000000000009</v>
          </cell>
          <cell r="I5338">
            <v>9.06</v>
          </cell>
        </row>
        <row r="5339">
          <cell r="A5339">
            <v>132140</v>
          </cell>
          <cell r="B5339">
            <v>0</v>
          </cell>
          <cell r="C5339">
            <v>7.5</v>
          </cell>
          <cell r="D5339">
            <v>0</v>
          </cell>
          <cell r="E5339">
            <v>7.5</v>
          </cell>
          <cell r="F5339">
            <v>7.65</v>
          </cell>
          <cell r="G5339">
            <v>7.86</v>
          </cell>
          <cell r="H5339">
            <v>8.4600000000000009</v>
          </cell>
          <cell r="I5339">
            <v>9.06</v>
          </cell>
        </row>
        <row r="5340">
          <cell r="A5340">
            <v>132150</v>
          </cell>
          <cell r="B5340">
            <v>0</v>
          </cell>
          <cell r="C5340">
            <v>7.5</v>
          </cell>
          <cell r="D5340">
            <v>0</v>
          </cell>
          <cell r="E5340">
            <v>7.5</v>
          </cell>
          <cell r="F5340">
            <v>7.65</v>
          </cell>
          <cell r="G5340">
            <v>7.86</v>
          </cell>
          <cell r="H5340">
            <v>8.4600000000000009</v>
          </cell>
          <cell r="I5340">
            <v>9.06</v>
          </cell>
        </row>
        <row r="5341">
          <cell r="A5341">
            <v>132160</v>
          </cell>
          <cell r="B5341">
            <v>0</v>
          </cell>
          <cell r="C5341">
            <v>7.5</v>
          </cell>
          <cell r="D5341">
            <v>0</v>
          </cell>
          <cell r="E5341">
            <v>7.5</v>
          </cell>
          <cell r="F5341">
            <v>7.65</v>
          </cell>
          <cell r="G5341">
            <v>7.86</v>
          </cell>
          <cell r="H5341">
            <v>8.4600000000000009</v>
          </cell>
          <cell r="I5341">
            <v>9.06</v>
          </cell>
        </row>
        <row r="5342">
          <cell r="A5342">
            <v>132170</v>
          </cell>
          <cell r="B5342">
            <v>0</v>
          </cell>
          <cell r="C5342">
            <v>7.5</v>
          </cell>
          <cell r="D5342">
            <v>0</v>
          </cell>
          <cell r="E5342">
            <v>7.5</v>
          </cell>
          <cell r="F5342">
            <v>7.65</v>
          </cell>
          <cell r="G5342">
            <v>7.86</v>
          </cell>
          <cell r="H5342">
            <v>8.4600000000000009</v>
          </cell>
          <cell r="I5342">
            <v>9.06</v>
          </cell>
        </row>
        <row r="5343">
          <cell r="A5343">
            <v>132180</v>
          </cell>
          <cell r="B5343">
            <v>0</v>
          </cell>
          <cell r="C5343">
            <v>7.5</v>
          </cell>
          <cell r="D5343">
            <v>0</v>
          </cell>
          <cell r="E5343">
            <v>7.5</v>
          </cell>
          <cell r="F5343">
            <v>7.65</v>
          </cell>
          <cell r="G5343">
            <v>7.86</v>
          </cell>
          <cell r="H5343">
            <v>8.4600000000000009</v>
          </cell>
          <cell r="I5343">
            <v>9.06</v>
          </cell>
        </row>
        <row r="5344">
          <cell r="A5344">
            <v>132190</v>
          </cell>
          <cell r="B5344">
            <v>0</v>
          </cell>
          <cell r="C5344">
            <v>7.5</v>
          </cell>
          <cell r="D5344">
            <v>0</v>
          </cell>
          <cell r="E5344">
            <v>7.5</v>
          </cell>
          <cell r="F5344">
            <v>7.65</v>
          </cell>
          <cell r="G5344">
            <v>7.86</v>
          </cell>
          <cell r="H5344">
            <v>8.4600000000000009</v>
          </cell>
          <cell r="I5344">
            <v>9.06</v>
          </cell>
        </row>
        <row r="5345">
          <cell r="A5345">
            <v>132200</v>
          </cell>
          <cell r="B5345">
            <v>0</v>
          </cell>
          <cell r="C5345">
            <v>7.5</v>
          </cell>
          <cell r="D5345">
            <v>0</v>
          </cell>
          <cell r="E5345">
            <v>7.5</v>
          </cell>
          <cell r="F5345">
            <v>7.65</v>
          </cell>
          <cell r="G5345">
            <v>7.86</v>
          </cell>
          <cell r="H5345">
            <v>8.4600000000000009</v>
          </cell>
          <cell r="I5345">
            <v>9.06</v>
          </cell>
        </row>
        <row r="5346">
          <cell r="A5346">
            <v>132210</v>
          </cell>
          <cell r="B5346">
            <v>0</v>
          </cell>
          <cell r="C5346">
            <v>7.5</v>
          </cell>
          <cell r="D5346">
            <v>0</v>
          </cell>
          <cell r="E5346">
            <v>7.5</v>
          </cell>
          <cell r="F5346">
            <v>7.65</v>
          </cell>
          <cell r="G5346">
            <v>7.86</v>
          </cell>
          <cell r="H5346">
            <v>8.4600000000000009</v>
          </cell>
          <cell r="I5346">
            <v>9.06</v>
          </cell>
        </row>
        <row r="5347">
          <cell r="A5347">
            <v>132220</v>
          </cell>
          <cell r="B5347">
            <v>0</v>
          </cell>
          <cell r="C5347">
            <v>7.5</v>
          </cell>
          <cell r="D5347">
            <v>0</v>
          </cell>
          <cell r="E5347">
            <v>7.5</v>
          </cell>
          <cell r="F5347">
            <v>7.65</v>
          </cell>
          <cell r="G5347">
            <v>7.86</v>
          </cell>
          <cell r="H5347">
            <v>8.4600000000000009</v>
          </cell>
          <cell r="I5347">
            <v>9.06</v>
          </cell>
        </row>
        <row r="5348">
          <cell r="A5348">
            <v>132230</v>
          </cell>
          <cell r="B5348">
            <v>0</v>
          </cell>
          <cell r="C5348">
            <v>7.5</v>
          </cell>
          <cell r="D5348">
            <v>0</v>
          </cell>
          <cell r="E5348">
            <v>7.5</v>
          </cell>
          <cell r="F5348">
            <v>7.65</v>
          </cell>
          <cell r="G5348">
            <v>7.86</v>
          </cell>
          <cell r="H5348">
            <v>8.4600000000000009</v>
          </cell>
          <cell r="I5348">
            <v>9.06</v>
          </cell>
        </row>
        <row r="5349">
          <cell r="A5349">
            <v>132240</v>
          </cell>
          <cell r="B5349">
            <v>0</v>
          </cell>
          <cell r="C5349">
            <v>7.5</v>
          </cell>
          <cell r="D5349">
            <v>0</v>
          </cell>
          <cell r="E5349">
            <v>7.5</v>
          </cell>
          <cell r="F5349">
            <v>7.65</v>
          </cell>
          <cell r="G5349">
            <v>7.86</v>
          </cell>
          <cell r="H5349">
            <v>8.4600000000000009</v>
          </cell>
          <cell r="I5349">
            <v>9.06</v>
          </cell>
        </row>
        <row r="5350">
          <cell r="A5350">
            <v>132250</v>
          </cell>
          <cell r="B5350">
            <v>0</v>
          </cell>
          <cell r="C5350">
            <v>7.5</v>
          </cell>
          <cell r="D5350">
            <v>0</v>
          </cell>
          <cell r="E5350">
            <v>7.5</v>
          </cell>
          <cell r="F5350">
            <v>7.65</v>
          </cell>
          <cell r="G5350">
            <v>7.86</v>
          </cell>
          <cell r="H5350">
            <v>8.4600000000000009</v>
          </cell>
          <cell r="I5350">
            <v>9.06</v>
          </cell>
        </row>
        <row r="5351">
          <cell r="A5351">
            <v>132260</v>
          </cell>
          <cell r="B5351">
            <v>0</v>
          </cell>
          <cell r="C5351">
            <v>7.5</v>
          </cell>
          <cell r="D5351">
            <v>0</v>
          </cell>
          <cell r="E5351">
            <v>7.5</v>
          </cell>
          <cell r="F5351">
            <v>7.65</v>
          </cell>
          <cell r="G5351">
            <v>7.86</v>
          </cell>
          <cell r="H5351">
            <v>8.4600000000000009</v>
          </cell>
          <cell r="I5351">
            <v>9.06</v>
          </cell>
        </row>
        <row r="5352">
          <cell r="A5352">
            <v>132270</v>
          </cell>
          <cell r="B5352">
            <v>0</v>
          </cell>
          <cell r="C5352">
            <v>7.5</v>
          </cell>
          <cell r="D5352">
            <v>0</v>
          </cell>
          <cell r="E5352">
            <v>7.5</v>
          </cell>
          <cell r="F5352">
            <v>7.65</v>
          </cell>
          <cell r="G5352">
            <v>7.86</v>
          </cell>
          <cell r="H5352">
            <v>8.4600000000000009</v>
          </cell>
          <cell r="I5352">
            <v>9.06</v>
          </cell>
        </row>
        <row r="5353">
          <cell r="A5353">
            <v>132280</v>
          </cell>
          <cell r="B5353">
            <v>0</v>
          </cell>
          <cell r="C5353">
            <v>7.5</v>
          </cell>
          <cell r="D5353">
            <v>0</v>
          </cell>
          <cell r="E5353">
            <v>7.5</v>
          </cell>
          <cell r="F5353">
            <v>7.65</v>
          </cell>
          <cell r="G5353">
            <v>7.86</v>
          </cell>
          <cell r="H5353">
            <v>8.4600000000000009</v>
          </cell>
          <cell r="I5353">
            <v>9.06</v>
          </cell>
        </row>
        <row r="5354">
          <cell r="A5354">
            <v>132290</v>
          </cell>
          <cell r="B5354">
            <v>0</v>
          </cell>
          <cell r="C5354">
            <v>7.5</v>
          </cell>
          <cell r="D5354">
            <v>0</v>
          </cell>
          <cell r="E5354">
            <v>7.5</v>
          </cell>
          <cell r="F5354">
            <v>7.65</v>
          </cell>
          <cell r="G5354">
            <v>7.86</v>
          </cell>
          <cell r="H5354">
            <v>8.4600000000000009</v>
          </cell>
          <cell r="I5354">
            <v>9.06</v>
          </cell>
        </row>
        <row r="5355">
          <cell r="A5355">
            <v>132300</v>
          </cell>
          <cell r="B5355">
            <v>0</v>
          </cell>
          <cell r="C5355">
            <v>7.5</v>
          </cell>
          <cell r="D5355">
            <v>0</v>
          </cell>
          <cell r="E5355">
            <v>7.5</v>
          </cell>
          <cell r="F5355">
            <v>7.65</v>
          </cell>
          <cell r="G5355">
            <v>7.86</v>
          </cell>
          <cell r="H5355">
            <v>8.4600000000000009</v>
          </cell>
          <cell r="I5355">
            <v>9.06</v>
          </cell>
        </row>
        <row r="5356">
          <cell r="A5356">
            <v>132310</v>
          </cell>
          <cell r="B5356">
            <v>0</v>
          </cell>
          <cell r="C5356">
            <v>7.5</v>
          </cell>
          <cell r="D5356">
            <v>0</v>
          </cell>
          <cell r="E5356">
            <v>7.5</v>
          </cell>
          <cell r="F5356">
            <v>7.65</v>
          </cell>
          <cell r="G5356">
            <v>7.86</v>
          </cell>
          <cell r="H5356">
            <v>8.4600000000000009</v>
          </cell>
          <cell r="I5356">
            <v>9.06</v>
          </cell>
        </row>
        <row r="5357">
          <cell r="A5357">
            <v>132320</v>
          </cell>
          <cell r="B5357">
            <v>0</v>
          </cell>
          <cell r="C5357">
            <v>7.5</v>
          </cell>
          <cell r="D5357">
            <v>0</v>
          </cell>
          <cell r="E5357">
            <v>7.5</v>
          </cell>
          <cell r="F5357">
            <v>7.65</v>
          </cell>
          <cell r="G5357">
            <v>7.86</v>
          </cell>
          <cell r="H5357">
            <v>8.4600000000000009</v>
          </cell>
          <cell r="I5357">
            <v>9.06</v>
          </cell>
        </row>
        <row r="5358">
          <cell r="A5358">
            <v>132330</v>
          </cell>
          <cell r="B5358">
            <v>0</v>
          </cell>
          <cell r="C5358">
            <v>7.5</v>
          </cell>
          <cell r="D5358">
            <v>0</v>
          </cell>
          <cell r="E5358">
            <v>7.5</v>
          </cell>
          <cell r="F5358">
            <v>7.65</v>
          </cell>
          <cell r="G5358">
            <v>7.86</v>
          </cell>
          <cell r="H5358">
            <v>8.4600000000000009</v>
          </cell>
          <cell r="I5358">
            <v>9.06</v>
          </cell>
        </row>
        <row r="5359">
          <cell r="A5359">
            <v>132340</v>
          </cell>
          <cell r="B5359">
            <v>0</v>
          </cell>
          <cell r="C5359">
            <v>7.5</v>
          </cell>
          <cell r="D5359">
            <v>0</v>
          </cell>
          <cell r="E5359">
            <v>7.5</v>
          </cell>
          <cell r="F5359">
            <v>7.65</v>
          </cell>
          <cell r="G5359">
            <v>7.86</v>
          </cell>
          <cell r="H5359">
            <v>8.4600000000000009</v>
          </cell>
          <cell r="I5359">
            <v>9.06</v>
          </cell>
        </row>
        <row r="5360">
          <cell r="A5360">
            <v>132350</v>
          </cell>
          <cell r="B5360">
            <v>0</v>
          </cell>
          <cell r="C5360">
            <v>7.5</v>
          </cell>
          <cell r="D5360">
            <v>0</v>
          </cell>
          <cell r="E5360">
            <v>7.5</v>
          </cell>
          <cell r="F5360">
            <v>7.65</v>
          </cell>
          <cell r="G5360">
            <v>7.86</v>
          </cell>
          <cell r="H5360">
            <v>8.4600000000000009</v>
          </cell>
          <cell r="I5360">
            <v>9.06</v>
          </cell>
        </row>
        <row r="5361">
          <cell r="A5361">
            <v>132360</v>
          </cell>
          <cell r="B5361">
            <v>0</v>
          </cell>
          <cell r="C5361">
            <v>7.5</v>
          </cell>
          <cell r="D5361">
            <v>0</v>
          </cell>
          <cell r="E5361">
            <v>7.5</v>
          </cell>
          <cell r="F5361">
            <v>7.65</v>
          </cell>
          <cell r="G5361">
            <v>7.86</v>
          </cell>
          <cell r="H5361">
            <v>8.4600000000000009</v>
          </cell>
          <cell r="I5361">
            <v>9.06</v>
          </cell>
        </row>
        <row r="5362">
          <cell r="A5362">
            <v>132370</v>
          </cell>
          <cell r="B5362">
            <v>0</v>
          </cell>
          <cell r="C5362">
            <v>7.5</v>
          </cell>
          <cell r="D5362">
            <v>0</v>
          </cell>
          <cell r="E5362">
            <v>7.5</v>
          </cell>
          <cell r="F5362">
            <v>7.65</v>
          </cell>
          <cell r="G5362">
            <v>7.86</v>
          </cell>
          <cell r="H5362">
            <v>8.4600000000000009</v>
          </cell>
          <cell r="I5362">
            <v>9.06</v>
          </cell>
        </row>
        <row r="5363">
          <cell r="A5363">
            <v>132380</v>
          </cell>
          <cell r="B5363">
            <v>0</v>
          </cell>
          <cell r="C5363">
            <v>7.5</v>
          </cell>
          <cell r="D5363">
            <v>0</v>
          </cell>
          <cell r="E5363">
            <v>7.5</v>
          </cell>
          <cell r="F5363">
            <v>7.65</v>
          </cell>
          <cell r="G5363">
            <v>7.86</v>
          </cell>
          <cell r="H5363">
            <v>8.4600000000000009</v>
          </cell>
          <cell r="I5363">
            <v>9.06</v>
          </cell>
        </row>
        <row r="5364">
          <cell r="A5364">
            <v>132390</v>
          </cell>
          <cell r="B5364">
            <v>0</v>
          </cell>
          <cell r="C5364">
            <v>7.5</v>
          </cell>
          <cell r="D5364">
            <v>0</v>
          </cell>
          <cell r="E5364">
            <v>7.5</v>
          </cell>
          <cell r="F5364">
            <v>7.65</v>
          </cell>
          <cell r="G5364">
            <v>7.86</v>
          </cell>
          <cell r="H5364">
            <v>8.4600000000000009</v>
          </cell>
          <cell r="I5364">
            <v>9.06</v>
          </cell>
        </row>
        <row r="5365">
          <cell r="A5365">
            <v>132400</v>
          </cell>
          <cell r="B5365">
            <v>0</v>
          </cell>
          <cell r="C5365">
            <v>7.5</v>
          </cell>
          <cell r="D5365">
            <v>0</v>
          </cell>
          <cell r="E5365">
            <v>7.5</v>
          </cell>
          <cell r="F5365">
            <v>7.65</v>
          </cell>
          <cell r="G5365">
            <v>7.86</v>
          </cell>
          <cell r="H5365">
            <v>8.4600000000000009</v>
          </cell>
          <cell r="I5365">
            <v>9.06</v>
          </cell>
        </row>
        <row r="5366">
          <cell r="A5366">
            <v>132410</v>
          </cell>
          <cell r="B5366">
            <v>0</v>
          </cell>
          <cell r="C5366">
            <v>7.5</v>
          </cell>
          <cell r="D5366">
            <v>0</v>
          </cell>
          <cell r="E5366">
            <v>7.5</v>
          </cell>
          <cell r="F5366">
            <v>7.65</v>
          </cell>
          <cell r="G5366">
            <v>7.86</v>
          </cell>
          <cell r="H5366">
            <v>8.4600000000000009</v>
          </cell>
          <cell r="I5366">
            <v>9.06</v>
          </cell>
        </row>
        <row r="5367">
          <cell r="A5367">
            <v>132420</v>
          </cell>
          <cell r="B5367">
            <v>0</v>
          </cell>
          <cell r="C5367">
            <v>7.5</v>
          </cell>
          <cell r="D5367">
            <v>0</v>
          </cell>
          <cell r="E5367">
            <v>7.5</v>
          </cell>
          <cell r="F5367">
            <v>7.65</v>
          </cell>
          <cell r="G5367">
            <v>7.86</v>
          </cell>
          <cell r="H5367">
            <v>8.4600000000000009</v>
          </cell>
          <cell r="I5367">
            <v>9.06</v>
          </cell>
        </row>
        <row r="5368">
          <cell r="A5368">
            <v>132430</v>
          </cell>
          <cell r="B5368">
            <v>0</v>
          </cell>
          <cell r="C5368">
            <v>7.5</v>
          </cell>
          <cell r="D5368">
            <v>0</v>
          </cell>
          <cell r="E5368">
            <v>7.5</v>
          </cell>
          <cell r="F5368">
            <v>7.65</v>
          </cell>
          <cell r="G5368">
            <v>7.86</v>
          </cell>
          <cell r="H5368">
            <v>8.4600000000000009</v>
          </cell>
          <cell r="I5368">
            <v>9.06</v>
          </cell>
        </row>
        <row r="5369">
          <cell r="A5369">
            <v>132440</v>
          </cell>
          <cell r="B5369">
            <v>0</v>
          </cell>
          <cell r="C5369">
            <v>7.5</v>
          </cell>
          <cell r="D5369">
            <v>0</v>
          </cell>
          <cell r="E5369">
            <v>7.5</v>
          </cell>
          <cell r="F5369">
            <v>7.65</v>
          </cell>
          <cell r="G5369">
            <v>7.86</v>
          </cell>
          <cell r="H5369">
            <v>8.4600000000000009</v>
          </cell>
          <cell r="I5369">
            <v>9.06</v>
          </cell>
        </row>
        <row r="5370">
          <cell r="A5370">
            <v>132450</v>
          </cell>
          <cell r="B5370">
            <v>0</v>
          </cell>
          <cell r="C5370">
            <v>7.5</v>
          </cell>
          <cell r="D5370">
            <v>0</v>
          </cell>
          <cell r="E5370">
            <v>7.5</v>
          </cell>
          <cell r="F5370">
            <v>7.65</v>
          </cell>
          <cell r="G5370">
            <v>7.86</v>
          </cell>
          <cell r="H5370">
            <v>8.4600000000000009</v>
          </cell>
          <cell r="I5370">
            <v>9.06</v>
          </cell>
        </row>
        <row r="5371">
          <cell r="A5371">
            <v>132460</v>
          </cell>
          <cell r="B5371">
            <v>0</v>
          </cell>
          <cell r="C5371">
            <v>7.5</v>
          </cell>
          <cell r="D5371">
            <v>0</v>
          </cell>
          <cell r="E5371">
            <v>7.5</v>
          </cell>
          <cell r="F5371">
            <v>7.65</v>
          </cell>
          <cell r="G5371">
            <v>7.86</v>
          </cell>
          <cell r="H5371">
            <v>8.4600000000000009</v>
          </cell>
          <cell r="I5371">
            <v>9.06</v>
          </cell>
        </row>
        <row r="5372">
          <cell r="A5372">
            <v>132470</v>
          </cell>
          <cell r="B5372">
            <v>0</v>
          </cell>
          <cell r="C5372">
            <v>7.5</v>
          </cell>
          <cell r="D5372">
            <v>0</v>
          </cell>
          <cell r="E5372">
            <v>7.5</v>
          </cell>
          <cell r="F5372">
            <v>7.65</v>
          </cell>
          <cell r="G5372">
            <v>7.86</v>
          </cell>
          <cell r="H5372">
            <v>8.4600000000000009</v>
          </cell>
          <cell r="I5372">
            <v>9.06</v>
          </cell>
        </row>
        <row r="5373">
          <cell r="A5373">
            <v>132480</v>
          </cell>
          <cell r="B5373">
            <v>0</v>
          </cell>
          <cell r="C5373">
            <v>7.5</v>
          </cell>
          <cell r="D5373">
            <v>0</v>
          </cell>
          <cell r="E5373">
            <v>7.5</v>
          </cell>
          <cell r="F5373">
            <v>7.65</v>
          </cell>
          <cell r="G5373">
            <v>7.86</v>
          </cell>
          <cell r="H5373">
            <v>8.4600000000000009</v>
          </cell>
          <cell r="I5373">
            <v>9.06</v>
          </cell>
        </row>
        <row r="5374">
          <cell r="A5374">
            <v>132490</v>
          </cell>
          <cell r="B5374">
            <v>0</v>
          </cell>
          <cell r="C5374">
            <v>7.5</v>
          </cell>
          <cell r="D5374">
            <v>0</v>
          </cell>
          <cell r="E5374">
            <v>7.5</v>
          </cell>
          <cell r="F5374">
            <v>7.65</v>
          </cell>
          <cell r="G5374">
            <v>7.86</v>
          </cell>
          <cell r="H5374">
            <v>8.4600000000000009</v>
          </cell>
          <cell r="I5374">
            <v>9.06</v>
          </cell>
        </row>
        <row r="5375">
          <cell r="A5375">
            <v>132500</v>
          </cell>
          <cell r="B5375">
            <v>0</v>
          </cell>
          <cell r="C5375">
            <v>7.5</v>
          </cell>
          <cell r="D5375">
            <v>0</v>
          </cell>
          <cell r="E5375">
            <v>7.5</v>
          </cell>
          <cell r="F5375">
            <v>7.65</v>
          </cell>
          <cell r="G5375">
            <v>7.86</v>
          </cell>
          <cell r="H5375">
            <v>8.4600000000000009</v>
          </cell>
          <cell r="I5375">
            <v>9.06</v>
          </cell>
        </row>
        <row r="5376">
          <cell r="A5376">
            <v>132510</v>
          </cell>
          <cell r="B5376">
            <v>0</v>
          </cell>
          <cell r="C5376">
            <v>7.5</v>
          </cell>
          <cell r="D5376">
            <v>0</v>
          </cell>
          <cell r="E5376">
            <v>7.5</v>
          </cell>
          <cell r="F5376">
            <v>7.65</v>
          </cell>
          <cell r="G5376">
            <v>7.86</v>
          </cell>
          <cell r="H5376">
            <v>8.4600000000000009</v>
          </cell>
          <cell r="I5376">
            <v>9.06</v>
          </cell>
        </row>
        <row r="5377">
          <cell r="A5377">
            <v>132520</v>
          </cell>
          <cell r="B5377">
            <v>0</v>
          </cell>
          <cell r="C5377">
            <v>7.5</v>
          </cell>
          <cell r="D5377">
            <v>0</v>
          </cell>
          <cell r="E5377">
            <v>7.5</v>
          </cell>
          <cell r="F5377">
            <v>7.65</v>
          </cell>
          <cell r="G5377">
            <v>7.86</v>
          </cell>
          <cell r="H5377">
            <v>8.4600000000000009</v>
          </cell>
          <cell r="I5377">
            <v>9.06</v>
          </cell>
        </row>
        <row r="5378">
          <cell r="A5378">
            <v>132530</v>
          </cell>
          <cell r="B5378">
            <v>0</v>
          </cell>
          <cell r="C5378">
            <v>7.5</v>
          </cell>
          <cell r="D5378">
            <v>0</v>
          </cell>
          <cell r="E5378">
            <v>7.5</v>
          </cell>
          <cell r="F5378">
            <v>7.65</v>
          </cell>
          <cell r="G5378">
            <v>7.86</v>
          </cell>
          <cell r="H5378">
            <v>8.4600000000000009</v>
          </cell>
          <cell r="I5378">
            <v>9.06</v>
          </cell>
        </row>
        <row r="5379">
          <cell r="A5379">
            <v>132540</v>
          </cell>
          <cell r="B5379">
            <v>0</v>
          </cell>
          <cell r="C5379">
            <v>7.5</v>
          </cell>
          <cell r="D5379">
            <v>0</v>
          </cell>
          <cell r="E5379">
            <v>7.5</v>
          </cell>
          <cell r="F5379">
            <v>7.65</v>
          </cell>
          <cell r="G5379">
            <v>7.86</v>
          </cell>
          <cell r="H5379">
            <v>8.4600000000000009</v>
          </cell>
          <cell r="I5379">
            <v>9.06</v>
          </cell>
        </row>
        <row r="5380">
          <cell r="A5380">
            <v>132550</v>
          </cell>
          <cell r="B5380">
            <v>0</v>
          </cell>
          <cell r="C5380">
            <v>7.5</v>
          </cell>
          <cell r="D5380">
            <v>0</v>
          </cell>
          <cell r="E5380">
            <v>7.5</v>
          </cell>
          <cell r="F5380">
            <v>7.65</v>
          </cell>
          <cell r="G5380">
            <v>7.86</v>
          </cell>
          <cell r="H5380">
            <v>8.4600000000000009</v>
          </cell>
          <cell r="I5380">
            <v>9.06</v>
          </cell>
        </row>
        <row r="5381">
          <cell r="A5381">
            <v>132560</v>
          </cell>
          <cell r="B5381">
            <v>0</v>
          </cell>
          <cell r="C5381">
            <v>7.5</v>
          </cell>
          <cell r="D5381">
            <v>0</v>
          </cell>
          <cell r="E5381">
            <v>7.5</v>
          </cell>
          <cell r="F5381">
            <v>7.65</v>
          </cell>
          <cell r="G5381">
            <v>7.86</v>
          </cell>
          <cell r="H5381">
            <v>8.4600000000000009</v>
          </cell>
          <cell r="I5381">
            <v>9.06</v>
          </cell>
        </row>
        <row r="5382">
          <cell r="A5382">
            <v>132570</v>
          </cell>
          <cell r="B5382">
            <v>0</v>
          </cell>
          <cell r="C5382">
            <v>7.5</v>
          </cell>
          <cell r="D5382">
            <v>0</v>
          </cell>
          <cell r="E5382">
            <v>7.5</v>
          </cell>
          <cell r="F5382">
            <v>7.65</v>
          </cell>
          <cell r="G5382">
            <v>7.86</v>
          </cell>
          <cell r="H5382">
            <v>8.4600000000000009</v>
          </cell>
          <cell r="I5382">
            <v>9.06</v>
          </cell>
        </row>
        <row r="5383">
          <cell r="A5383">
            <v>132580</v>
          </cell>
          <cell r="B5383">
            <v>0</v>
          </cell>
          <cell r="C5383">
            <v>7.5</v>
          </cell>
          <cell r="D5383">
            <v>0</v>
          </cell>
          <cell r="E5383">
            <v>7.5</v>
          </cell>
          <cell r="F5383">
            <v>7.65</v>
          </cell>
          <cell r="G5383">
            <v>7.86</v>
          </cell>
          <cell r="H5383">
            <v>8.4600000000000009</v>
          </cell>
          <cell r="I5383">
            <v>9.06</v>
          </cell>
        </row>
        <row r="5384">
          <cell r="A5384">
            <v>132590</v>
          </cell>
          <cell r="B5384">
            <v>0</v>
          </cell>
          <cell r="C5384">
            <v>7.5</v>
          </cell>
          <cell r="D5384">
            <v>0</v>
          </cell>
          <cell r="E5384">
            <v>7.5</v>
          </cell>
          <cell r="F5384">
            <v>7.65</v>
          </cell>
          <cell r="G5384">
            <v>7.86</v>
          </cell>
          <cell r="H5384">
            <v>8.4600000000000009</v>
          </cell>
          <cell r="I5384">
            <v>9.06</v>
          </cell>
        </row>
        <row r="5385">
          <cell r="A5385">
            <v>132600</v>
          </cell>
          <cell r="B5385">
            <v>0</v>
          </cell>
          <cell r="C5385">
            <v>7.5</v>
          </cell>
          <cell r="D5385">
            <v>0</v>
          </cell>
          <cell r="E5385">
            <v>7.5</v>
          </cell>
          <cell r="F5385">
            <v>7.65</v>
          </cell>
          <cell r="G5385">
            <v>7.86</v>
          </cell>
          <cell r="H5385">
            <v>8.4600000000000009</v>
          </cell>
          <cell r="I5385">
            <v>9.06</v>
          </cell>
        </row>
        <row r="5386">
          <cell r="A5386">
            <v>132610</v>
          </cell>
          <cell r="B5386">
            <v>0</v>
          </cell>
          <cell r="C5386">
            <v>7.5</v>
          </cell>
          <cell r="D5386">
            <v>0</v>
          </cell>
          <cell r="E5386">
            <v>7.5</v>
          </cell>
          <cell r="F5386">
            <v>7.65</v>
          </cell>
          <cell r="G5386">
            <v>7.86</v>
          </cell>
          <cell r="H5386">
            <v>8.4600000000000009</v>
          </cell>
          <cell r="I5386">
            <v>9.06</v>
          </cell>
        </row>
        <row r="5387">
          <cell r="A5387">
            <v>132620</v>
          </cell>
          <cell r="B5387">
            <v>0</v>
          </cell>
          <cell r="C5387">
            <v>7.5</v>
          </cell>
          <cell r="D5387">
            <v>0</v>
          </cell>
          <cell r="E5387">
            <v>7.5</v>
          </cell>
          <cell r="F5387">
            <v>7.65</v>
          </cell>
          <cell r="G5387">
            <v>7.86</v>
          </cell>
          <cell r="H5387">
            <v>8.4600000000000009</v>
          </cell>
          <cell r="I5387">
            <v>9.06</v>
          </cell>
        </row>
        <row r="5388">
          <cell r="A5388">
            <v>132630</v>
          </cell>
          <cell r="B5388">
            <v>0</v>
          </cell>
          <cell r="C5388">
            <v>7.5</v>
          </cell>
          <cell r="D5388">
            <v>0</v>
          </cell>
          <cell r="E5388">
            <v>7.5</v>
          </cell>
          <cell r="F5388">
            <v>7.65</v>
          </cell>
          <cell r="G5388">
            <v>7.86</v>
          </cell>
          <cell r="H5388">
            <v>8.4600000000000009</v>
          </cell>
          <cell r="I5388">
            <v>9.06</v>
          </cell>
        </row>
        <row r="5389">
          <cell r="A5389">
            <v>132640</v>
          </cell>
          <cell r="B5389">
            <v>0</v>
          </cell>
          <cell r="C5389">
            <v>7.5</v>
          </cell>
          <cell r="D5389">
            <v>0</v>
          </cell>
          <cell r="E5389">
            <v>7.5</v>
          </cell>
          <cell r="F5389">
            <v>7.65</v>
          </cell>
          <cell r="G5389">
            <v>7.86</v>
          </cell>
          <cell r="H5389">
            <v>8.4600000000000009</v>
          </cell>
          <cell r="I5389">
            <v>9.06</v>
          </cell>
        </row>
        <row r="5390">
          <cell r="A5390">
            <v>132650</v>
          </cell>
          <cell r="B5390">
            <v>0</v>
          </cell>
          <cell r="C5390">
            <v>7.5</v>
          </cell>
          <cell r="D5390">
            <v>0</v>
          </cell>
          <cell r="E5390">
            <v>7.5</v>
          </cell>
          <cell r="F5390">
            <v>7.65</v>
          </cell>
          <cell r="G5390">
            <v>7.86</v>
          </cell>
          <cell r="H5390">
            <v>8.4600000000000009</v>
          </cell>
          <cell r="I5390">
            <v>9.06</v>
          </cell>
        </row>
        <row r="5391">
          <cell r="A5391">
            <v>132660</v>
          </cell>
          <cell r="B5391">
            <v>0</v>
          </cell>
          <cell r="C5391">
            <v>7.5</v>
          </cell>
          <cell r="D5391">
            <v>0</v>
          </cell>
          <cell r="E5391">
            <v>7.5</v>
          </cell>
          <cell r="F5391">
            <v>7.65</v>
          </cell>
          <cell r="G5391">
            <v>7.86</v>
          </cell>
          <cell r="H5391">
            <v>8.4600000000000009</v>
          </cell>
          <cell r="I5391">
            <v>9.06</v>
          </cell>
        </row>
        <row r="5392">
          <cell r="A5392">
            <v>132670</v>
          </cell>
          <cell r="B5392">
            <v>0</v>
          </cell>
          <cell r="C5392">
            <v>7.5</v>
          </cell>
          <cell r="D5392">
            <v>0</v>
          </cell>
          <cell r="E5392">
            <v>7.5</v>
          </cell>
          <cell r="F5392">
            <v>7.65</v>
          </cell>
          <cell r="G5392">
            <v>7.86</v>
          </cell>
          <cell r="H5392">
            <v>8.4600000000000009</v>
          </cell>
          <cell r="I5392">
            <v>9.06</v>
          </cell>
        </row>
        <row r="5393">
          <cell r="A5393">
            <v>132680</v>
          </cell>
          <cell r="B5393">
            <v>0</v>
          </cell>
          <cell r="C5393">
            <v>7.5</v>
          </cell>
          <cell r="D5393">
            <v>0</v>
          </cell>
          <cell r="E5393">
            <v>7.5</v>
          </cell>
          <cell r="F5393">
            <v>7.65</v>
          </cell>
          <cell r="G5393">
            <v>7.86</v>
          </cell>
          <cell r="H5393">
            <v>8.4600000000000009</v>
          </cell>
          <cell r="I5393">
            <v>9.06</v>
          </cell>
        </row>
        <row r="5394">
          <cell r="A5394">
            <v>132690</v>
          </cell>
          <cell r="B5394">
            <v>0</v>
          </cell>
          <cell r="C5394">
            <v>7.5</v>
          </cell>
          <cell r="D5394">
            <v>0</v>
          </cell>
          <cell r="E5394">
            <v>7.5</v>
          </cell>
          <cell r="F5394">
            <v>7.65</v>
          </cell>
          <cell r="G5394">
            <v>7.86</v>
          </cell>
          <cell r="H5394">
            <v>8.4600000000000009</v>
          </cell>
          <cell r="I5394">
            <v>9.06</v>
          </cell>
        </row>
        <row r="5395">
          <cell r="A5395">
            <v>132700</v>
          </cell>
          <cell r="B5395">
            <v>0</v>
          </cell>
          <cell r="C5395">
            <v>7.5</v>
          </cell>
          <cell r="D5395">
            <v>0</v>
          </cell>
          <cell r="E5395">
            <v>7.5</v>
          </cell>
          <cell r="F5395">
            <v>7.65</v>
          </cell>
          <cell r="G5395">
            <v>7.86</v>
          </cell>
          <cell r="H5395">
            <v>8.4600000000000009</v>
          </cell>
          <cell r="I5395">
            <v>9.06</v>
          </cell>
        </row>
        <row r="5396">
          <cell r="A5396">
            <v>132710</v>
          </cell>
          <cell r="B5396">
            <v>0</v>
          </cell>
          <cell r="C5396">
            <v>7.5</v>
          </cell>
          <cell r="D5396">
            <v>0</v>
          </cell>
          <cell r="E5396">
            <v>7.5</v>
          </cell>
          <cell r="F5396">
            <v>7.65</v>
          </cell>
          <cell r="G5396">
            <v>7.86</v>
          </cell>
          <cell r="H5396">
            <v>8.4600000000000009</v>
          </cell>
          <cell r="I5396">
            <v>9.06</v>
          </cell>
        </row>
        <row r="5397">
          <cell r="A5397">
            <v>132720</v>
          </cell>
          <cell r="B5397">
            <v>0</v>
          </cell>
          <cell r="C5397">
            <v>7.5</v>
          </cell>
          <cell r="D5397">
            <v>0</v>
          </cell>
          <cell r="E5397">
            <v>7.5</v>
          </cell>
          <cell r="F5397">
            <v>7.65</v>
          </cell>
          <cell r="G5397">
            <v>7.86</v>
          </cell>
          <cell r="H5397">
            <v>8.4600000000000009</v>
          </cell>
          <cell r="I5397">
            <v>9.06</v>
          </cell>
        </row>
        <row r="5398">
          <cell r="A5398">
            <v>132730</v>
          </cell>
          <cell r="B5398">
            <v>0</v>
          </cell>
          <cell r="C5398">
            <v>7.5</v>
          </cell>
          <cell r="D5398">
            <v>0</v>
          </cell>
          <cell r="E5398">
            <v>7.5</v>
          </cell>
          <cell r="F5398">
            <v>7.65</v>
          </cell>
          <cell r="G5398">
            <v>7.86</v>
          </cell>
          <cell r="H5398">
            <v>8.4600000000000009</v>
          </cell>
          <cell r="I5398">
            <v>9.06</v>
          </cell>
        </row>
        <row r="5399">
          <cell r="A5399">
            <v>132740</v>
          </cell>
          <cell r="B5399">
            <v>0</v>
          </cell>
          <cell r="C5399">
            <v>7.5</v>
          </cell>
          <cell r="D5399">
            <v>0</v>
          </cell>
          <cell r="E5399">
            <v>7.5</v>
          </cell>
          <cell r="F5399">
            <v>7.65</v>
          </cell>
          <cell r="G5399">
            <v>7.86</v>
          </cell>
          <cell r="H5399">
            <v>8.4600000000000009</v>
          </cell>
          <cell r="I5399">
            <v>9.06</v>
          </cell>
        </row>
        <row r="5400">
          <cell r="A5400">
            <v>132750</v>
          </cell>
          <cell r="B5400">
            <v>0</v>
          </cell>
          <cell r="C5400">
            <v>7.5</v>
          </cell>
          <cell r="D5400">
            <v>0</v>
          </cell>
          <cell r="E5400">
            <v>7.5</v>
          </cell>
          <cell r="F5400">
            <v>7.65</v>
          </cell>
          <cell r="G5400">
            <v>7.86</v>
          </cell>
          <cell r="H5400">
            <v>8.4600000000000009</v>
          </cell>
          <cell r="I5400">
            <v>9.06</v>
          </cell>
        </row>
        <row r="5401">
          <cell r="A5401">
            <v>132760</v>
          </cell>
          <cell r="B5401">
            <v>0</v>
          </cell>
          <cell r="C5401">
            <v>7.5</v>
          </cell>
          <cell r="D5401">
            <v>0</v>
          </cell>
          <cell r="E5401">
            <v>7.5</v>
          </cell>
          <cell r="F5401">
            <v>7.65</v>
          </cell>
          <cell r="G5401">
            <v>7.86</v>
          </cell>
          <cell r="H5401">
            <v>8.4600000000000009</v>
          </cell>
          <cell r="I5401">
            <v>9.06</v>
          </cell>
        </row>
        <row r="5402">
          <cell r="A5402">
            <v>132770</v>
          </cell>
          <cell r="B5402">
            <v>0</v>
          </cell>
          <cell r="C5402">
            <v>7.5</v>
          </cell>
          <cell r="D5402">
            <v>0</v>
          </cell>
          <cell r="E5402">
            <v>7.5</v>
          </cell>
          <cell r="F5402">
            <v>7.65</v>
          </cell>
          <cell r="G5402">
            <v>7.86</v>
          </cell>
          <cell r="H5402">
            <v>8.4600000000000009</v>
          </cell>
          <cell r="I5402">
            <v>9.06</v>
          </cell>
        </row>
        <row r="5403">
          <cell r="A5403">
            <v>132780</v>
          </cell>
          <cell r="B5403">
            <v>0</v>
          </cell>
          <cell r="C5403">
            <v>7.5</v>
          </cell>
          <cell r="D5403">
            <v>0</v>
          </cell>
          <cell r="E5403">
            <v>7.5</v>
          </cell>
          <cell r="F5403">
            <v>7.65</v>
          </cell>
          <cell r="G5403">
            <v>7.86</v>
          </cell>
          <cell r="H5403">
            <v>8.4600000000000009</v>
          </cell>
          <cell r="I5403">
            <v>9.06</v>
          </cell>
        </row>
        <row r="5404">
          <cell r="A5404">
            <v>132790</v>
          </cell>
          <cell r="B5404">
            <v>0</v>
          </cell>
          <cell r="C5404">
            <v>7.5</v>
          </cell>
          <cell r="D5404">
            <v>0</v>
          </cell>
          <cell r="E5404">
            <v>7.5</v>
          </cell>
          <cell r="F5404">
            <v>7.65</v>
          </cell>
          <cell r="G5404">
            <v>7.86</v>
          </cell>
          <cell r="H5404">
            <v>8.4600000000000009</v>
          </cell>
          <cell r="I5404">
            <v>9.06</v>
          </cell>
        </row>
        <row r="5405">
          <cell r="A5405">
            <v>132800</v>
          </cell>
          <cell r="B5405">
            <v>0</v>
          </cell>
          <cell r="C5405">
            <v>7.5</v>
          </cell>
          <cell r="D5405">
            <v>0</v>
          </cell>
          <cell r="E5405">
            <v>7.5</v>
          </cell>
          <cell r="F5405">
            <v>7.65</v>
          </cell>
          <cell r="G5405">
            <v>7.86</v>
          </cell>
          <cell r="H5405">
            <v>8.4600000000000009</v>
          </cell>
          <cell r="I5405">
            <v>9.06</v>
          </cell>
        </row>
        <row r="5406">
          <cell r="A5406">
            <v>132810</v>
          </cell>
          <cell r="B5406">
            <v>0</v>
          </cell>
          <cell r="C5406">
            <v>7.5</v>
          </cell>
          <cell r="D5406">
            <v>0</v>
          </cell>
          <cell r="E5406">
            <v>7.5</v>
          </cell>
          <cell r="F5406">
            <v>7.65</v>
          </cell>
          <cell r="G5406">
            <v>7.86</v>
          </cell>
          <cell r="H5406">
            <v>8.4600000000000009</v>
          </cell>
          <cell r="I5406">
            <v>9.06</v>
          </cell>
        </row>
        <row r="5407">
          <cell r="A5407">
            <v>132820</v>
          </cell>
          <cell r="B5407">
            <v>0</v>
          </cell>
          <cell r="C5407">
            <v>7.5</v>
          </cell>
          <cell r="D5407">
            <v>0</v>
          </cell>
          <cell r="E5407">
            <v>7.5</v>
          </cell>
          <cell r="F5407">
            <v>7.65</v>
          </cell>
          <cell r="G5407">
            <v>7.86</v>
          </cell>
          <cell r="H5407">
            <v>8.4600000000000009</v>
          </cell>
          <cell r="I5407">
            <v>9.06</v>
          </cell>
        </row>
        <row r="5408">
          <cell r="A5408">
            <v>132830</v>
          </cell>
          <cell r="B5408">
            <v>0</v>
          </cell>
          <cell r="C5408">
            <v>7.5</v>
          </cell>
          <cell r="D5408">
            <v>0</v>
          </cell>
          <cell r="E5408">
            <v>7.5</v>
          </cell>
          <cell r="F5408">
            <v>7.65</v>
          </cell>
          <cell r="G5408">
            <v>7.86</v>
          </cell>
          <cell r="H5408">
            <v>8.4600000000000009</v>
          </cell>
          <cell r="I5408">
            <v>9.06</v>
          </cell>
        </row>
        <row r="5409">
          <cell r="A5409">
            <v>132840</v>
          </cell>
          <cell r="B5409">
            <v>0</v>
          </cell>
          <cell r="C5409">
            <v>7.5</v>
          </cell>
          <cell r="D5409">
            <v>0</v>
          </cell>
          <cell r="E5409">
            <v>7.5</v>
          </cell>
          <cell r="F5409">
            <v>7.65</v>
          </cell>
          <cell r="G5409">
            <v>7.86</v>
          </cell>
          <cell r="H5409">
            <v>8.4600000000000009</v>
          </cell>
          <cell r="I5409">
            <v>9.06</v>
          </cell>
        </row>
        <row r="5410">
          <cell r="A5410">
            <v>132850</v>
          </cell>
          <cell r="B5410">
            <v>0</v>
          </cell>
          <cell r="C5410">
            <v>7.5</v>
          </cell>
          <cell r="D5410">
            <v>0</v>
          </cell>
          <cell r="E5410">
            <v>7.5</v>
          </cell>
          <cell r="F5410">
            <v>7.65</v>
          </cell>
          <cell r="G5410">
            <v>7.86</v>
          </cell>
          <cell r="H5410">
            <v>8.4600000000000009</v>
          </cell>
          <cell r="I5410">
            <v>9.06</v>
          </cell>
        </row>
        <row r="5411">
          <cell r="A5411">
            <v>132860</v>
          </cell>
          <cell r="B5411">
            <v>0</v>
          </cell>
          <cell r="C5411">
            <v>7.5</v>
          </cell>
          <cell r="D5411">
            <v>0</v>
          </cell>
          <cell r="E5411">
            <v>7.5</v>
          </cell>
          <cell r="F5411">
            <v>7.65</v>
          </cell>
          <cell r="G5411">
            <v>7.86</v>
          </cell>
          <cell r="H5411">
            <v>8.4600000000000009</v>
          </cell>
          <cell r="I5411">
            <v>9.06</v>
          </cell>
        </row>
        <row r="5412">
          <cell r="A5412">
            <v>132870</v>
          </cell>
          <cell r="B5412">
            <v>0</v>
          </cell>
          <cell r="C5412">
            <v>7.5</v>
          </cell>
          <cell r="D5412">
            <v>0</v>
          </cell>
          <cell r="E5412">
            <v>7.5</v>
          </cell>
          <cell r="F5412">
            <v>7.65</v>
          </cell>
          <cell r="G5412">
            <v>7.86</v>
          </cell>
          <cell r="H5412">
            <v>8.4600000000000009</v>
          </cell>
          <cell r="I5412">
            <v>9.06</v>
          </cell>
        </row>
        <row r="5413">
          <cell r="A5413">
            <v>132880</v>
          </cell>
          <cell r="B5413">
            <v>0</v>
          </cell>
          <cell r="C5413">
            <v>7.5</v>
          </cell>
          <cell r="D5413">
            <v>0</v>
          </cell>
          <cell r="E5413">
            <v>7.5</v>
          </cell>
          <cell r="F5413">
            <v>7.65</v>
          </cell>
          <cell r="G5413">
            <v>7.86</v>
          </cell>
          <cell r="H5413">
            <v>8.4600000000000009</v>
          </cell>
          <cell r="I5413">
            <v>9.06</v>
          </cell>
        </row>
        <row r="5414">
          <cell r="A5414">
            <v>132890</v>
          </cell>
          <cell r="B5414">
            <v>0</v>
          </cell>
          <cell r="C5414">
            <v>7.5</v>
          </cell>
          <cell r="D5414">
            <v>0</v>
          </cell>
          <cell r="E5414">
            <v>7.5</v>
          </cell>
          <cell r="F5414">
            <v>7.65</v>
          </cell>
          <cell r="G5414">
            <v>7.86</v>
          </cell>
          <cell r="H5414">
            <v>8.4600000000000009</v>
          </cell>
          <cell r="I5414">
            <v>9.06</v>
          </cell>
        </row>
        <row r="5415">
          <cell r="A5415">
            <v>132900</v>
          </cell>
          <cell r="B5415">
            <v>0</v>
          </cell>
          <cell r="C5415">
            <v>7.5</v>
          </cell>
          <cell r="D5415">
            <v>0</v>
          </cell>
          <cell r="E5415">
            <v>7.5</v>
          </cell>
          <cell r="F5415">
            <v>7.65</v>
          </cell>
          <cell r="G5415">
            <v>7.86</v>
          </cell>
          <cell r="H5415">
            <v>8.4600000000000009</v>
          </cell>
          <cell r="I5415">
            <v>9.06</v>
          </cell>
        </row>
        <row r="5416">
          <cell r="A5416">
            <v>132910</v>
          </cell>
          <cell r="B5416">
            <v>0</v>
          </cell>
          <cell r="C5416">
            <v>7.5</v>
          </cell>
          <cell r="D5416">
            <v>0</v>
          </cell>
          <cell r="E5416">
            <v>7.5</v>
          </cell>
          <cell r="F5416">
            <v>7.65</v>
          </cell>
          <cell r="G5416">
            <v>7.86</v>
          </cell>
          <cell r="H5416">
            <v>8.4600000000000009</v>
          </cell>
          <cell r="I5416">
            <v>9.06</v>
          </cell>
        </row>
        <row r="5417">
          <cell r="A5417">
            <v>132920</v>
          </cell>
          <cell r="B5417">
            <v>0</v>
          </cell>
          <cell r="C5417">
            <v>7.5</v>
          </cell>
          <cell r="D5417">
            <v>0</v>
          </cell>
          <cell r="E5417">
            <v>7.5</v>
          </cell>
          <cell r="F5417">
            <v>7.65</v>
          </cell>
          <cell r="G5417">
            <v>7.86</v>
          </cell>
          <cell r="H5417">
            <v>8.4600000000000009</v>
          </cell>
          <cell r="I5417">
            <v>9.06</v>
          </cell>
        </row>
        <row r="5418">
          <cell r="A5418">
            <v>132930</v>
          </cell>
          <cell r="B5418">
            <v>0</v>
          </cell>
          <cell r="C5418">
            <v>7.5</v>
          </cell>
          <cell r="D5418">
            <v>0</v>
          </cell>
          <cell r="E5418">
            <v>7.5</v>
          </cell>
          <cell r="F5418">
            <v>7.65</v>
          </cell>
          <cell r="G5418">
            <v>7.86</v>
          </cell>
          <cell r="H5418">
            <v>8.4600000000000009</v>
          </cell>
          <cell r="I5418">
            <v>9.06</v>
          </cell>
        </row>
        <row r="5419">
          <cell r="A5419">
            <v>132940</v>
          </cell>
          <cell r="B5419">
            <v>0</v>
          </cell>
          <cell r="C5419">
            <v>7.5</v>
          </cell>
          <cell r="D5419">
            <v>0</v>
          </cell>
          <cell r="E5419">
            <v>7.5</v>
          </cell>
          <cell r="F5419">
            <v>7.65</v>
          </cell>
          <cell r="G5419">
            <v>7.86</v>
          </cell>
          <cell r="H5419">
            <v>8.4600000000000009</v>
          </cell>
          <cell r="I5419">
            <v>9.06</v>
          </cell>
        </row>
        <row r="5420">
          <cell r="A5420">
            <v>132950</v>
          </cell>
          <cell r="B5420">
            <v>0</v>
          </cell>
          <cell r="C5420">
            <v>7.5</v>
          </cell>
          <cell r="D5420">
            <v>0</v>
          </cell>
          <cell r="E5420">
            <v>7.5</v>
          </cell>
          <cell r="F5420">
            <v>7.65</v>
          </cell>
          <cell r="G5420">
            <v>7.86</v>
          </cell>
          <cell r="H5420">
            <v>8.4600000000000009</v>
          </cell>
          <cell r="I5420">
            <v>9.06</v>
          </cell>
        </row>
        <row r="5421">
          <cell r="A5421">
            <v>132960</v>
          </cell>
          <cell r="B5421">
            <v>0</v>
          </cell>
          <cell r="C5421">
            <v>7.5</v>
          </cell>
          <cell r="D5421">
            <v>0</v>
          </cell>
          <cell r="E5421">
            <v>7.5</v>
          </cell>
          <cell r="F5421">
            <v>7.65</v>
          </cell>
          <cell r="G5421">
            <v>7.86</v>
          </cell>
          <cell r="H5421">
            <v>8.4600000000000009</v>
          </cell>
          <cell r="I5421">
            <v>9.06</v>
          </cell>
        </row>
        <row r="5422">
          <cell r="A5422">
            <v>132970</v>
          </cell>
          <cell r="B5422">
            <v>0</v>
          </cell>
          <cell r="C5422">
            <v>7.5</v>
          </cell>
          <cell r="D5422">
            <v>0</v>
          </cell>
          <cell r="E5422">
            <v>7.5</v>
          </cell>
          <cell r="F5422">
            <v>7.65</v>
          </cell>
          <cell r="G5422">
            <v>7.86</v>
          </cell>
          <cell r="H5422">
            <v>8.4600000000000009</v>
          </cell>
          <cell r="I5422">
            <v>9.06</v>
          </cell>
        </row>
        <row r="5423">
          <cell r="A5423">
            <v>132980</v>
          </cell>
          <cell r="B5423">
            <v>0</v>
          </cell>
          <cell r="C5423">
            <v>7.5</v>
          </cell>
          <cell r="D5423">
            <v>0</v>
          </cell>
          <cell r="E5423">
            <v>7.5</v>
          </cell>
          <cell r="F5423">
            <v>7.65</v>
          </cell>
          <cell r="G5423">
            <v>7.86</v>
          </cell>
          <cell r="H5423">
            <v>8.4600000000000009</v>
          </cell>
          <cell r="I5423">
            <v>9.06</v>
          </cell>
        </row>
        <row r="5424">
          <cell r="A5424">
            <v>132990</v>
          </cell>
          <cell r="B5424">
            <v>0</v>
          </cell>
          <cell r="C5424">
            <v>7.5</v>
          </cell>
          <cell r="D5424">
            <v>0</v>
          </cell>
          <cell r="E5424">
            <v>7.5</v>
          </cell>
          <cell r="F5424">
            <v>7.65</v>
          </cell>
          <cell r="G5424">
            <v>7.86</v>
          </cell>
          <cell r="H5424">
            <v>8.4600000000000009</v>
          </cell>
          <cell r="I5424">
            <v>9.06</v>
          </cell>
        </row>
        <row r="5425">
          <cell r="A5425">
            <v>133000</v>
          </cell>
          <cell r="B5425">
            <v>0</v>
          </cell>
          <cell r="C5425">
            <v>7.5</v>
          </cell>
          <cell r="D5425">
            <v>0</v>
          </cell>
          <cell r="E5425">
            <v>7.5</v>
          </cell>
          <cell r="F5425">
            <v>7.65</v>
          </cell>
          <cell r="G5425">
            <v>7.86</v>
          </cell>
          <cell r="H5425">
            <v>8.4600000000000009</v>
          </cell>
          <cell r="I5425">
            <v>9.06</v>
          </cell>
        </row>
        <row r="5444">
          <cell r="A5444">
            <v>133000</v>
          </cell>
          <cell r="B5444">
            <v>0</v>
          </cell>
          <cell r="C5444">
            <v>7.5</v>
          </cell>
          <cell r="D5444">
            <v>0</v>
          </cell>
          <cell r="E5444">
            <v>7.5</v>
          </cell>
          <cell r="F5444">
            <v>7.65</v>
          </cell>
          <cell r="G5444">
            <v>7.86</v>
          </cell>
          <cell r="H5444">
            <v>8.4600000000000009</v>
          </cell>
          <cell r="I5444">
            <v>9.06</v>
          </cell>
        </row>
        <row r="5445">
          <cell r="A5445">
            <v>133010</v>
          </cell>
          <cell r="B5445">
            <v>0</v>
          </cell>
          <cell r="C5445">
            <v>7.5</v>
          </cell>
          <cell r="D5445">
            <v>0</v>
          </cell>
          <cell r="E5445">
            <v>7.5</v>
          </cell>
          <cell r="F5445">
            <v>7.65</v>
          </cell>
          <cell r="G5445">
            <v>7.86</v>
          </cell>
          <cell r="H5445">
            <v>8.4600000000000009</v>
          </cell>
          <cell r="I5445">
            <v>9.06</v>
          </cell>
        </row>
        <row r="5446">
          <cell r="A5446">
            <v>133020</v>
          </cell>
          <cell r="B5446">
            <v>0</v>
          </cell>
          <cell r="C5446">
            <v>7.5</v>
          </cell>
          <cell r="D5446">
            <v>0</v>
          </cell>
          <cell r="E5446">
            <v>7.5</v>
          </cell>
          <cell r="F5446">
            <v>7.65</v>
          </cell>
          <cell r="G5446">
            <v>7.86</v>
          </cell>
          <cell r="H5446">
            <v>8.4600000000000009</v>
          </cell>
          <cell r="I5446">
            <v>9.06</v>
          </cell>
        </row>
        <row r="5447">
          <cell r="A5447">
            <v>133030</v>
          </cell>
          <cell r="B5447">
            <v>0</v>
          </cell>
          <cell r="C5447">
            <v>7.5</v>
          </cell>
          <cell r="D5447">
            <v>0</v>
          </cell>
          <cell r="E5447">
            <v>7.5</v>
          </cell>
          <cell r="F5447">
            <v>7.65</v>
          </cell>
          <cell r="G5447">
            <v>7.86</v>
          </cell>
          <cell r="H5447">
            <v>8.4600000000000009</v>
          </cell>
          <cell r="I5447">
            <v>9.06</v>
          </cell>
        </row>
        <row r="5448">
          <cell r="A5448">
            <v>133040</v>
          </cell>
          <cell r="B5448">
            <v>0</v>
          </cell>
          <cell r="C5448">
            <v>7.5</v>
          </cell>
          <cell r="D5448">
            <v>0</v>
          </cell>
          <cell r="E5448">
            <v>7.5</v>
          </cell>
          <cell r="F5448">
            <v>7.65</v>
          </cell>
          <cell r="G5448">
            <v>7.86</v>
          </cell>
          <cell r="H5448">
            <v>8.4600000000000009</v>
          </cell>
          <cell r="I5448">
            <v>9.06</v>
          </cell>
        </row>
        <row r="5449">
          <cell r="A5449">
            <v>133050</v>
          </cell>
          <cell r="B5449">
            <v>0</v>
          </cell>
          <cell r="C5449">
            <v>7.5</v>
          </cell>
          <cell r="D5449">
            <v>0</v>
          </cell>
          <cell r="E5449">
            <v>7.5</v>
          </cell>
          <cell r="F5449">
            <v>7.65</v>
          </cell>
          <cell r="G5449">
            <v>7.86</v>
          </cell>
          <cell r="H5449">
            <v>8.4600000000000009</v>
          </cell>
          <cell r="I5449">
            <v>9.06</v>
          </cell>
        </row>
        <row r="5450">
          <cell r="A5450">
            <v>133060</v>
          </cell>
          <cell r="B5450">
            <v>0</v>
          </cell>
          <cell r="C5450">
            <v>7.5</v>
          </cell>
          <cell r="D5450">
            <v>0</v>
          </cell>
          <cell r="E5450">
            <v>7.5</v>
          </cell>
          <cell r="F5450">
            <v>7.65</v>
          </cell>
          <cell r="G5450">
            <v>7.86</v>
          </cell>
          <cell r="H5450">
            <v>8.4600000000000009</v>
          </cell>
          <cell r="I5450">
            <v>9.06</v>
          </cell>
        </row>
        <row r="5451">
          <cell r="A5451">
            <v>133070</v>
          </cell>
          <cell r="B5451">
            <v>0</v>
          </cell>
          <cell r="C5451">
            <v>7.5</v>
          </cell>
          <cell r="D5451">
            <v>0</v>
          </cell>
          <cell r="E5451">
            <v>7.5</v>
          </cell>
          <cell r="F5451">
            <v>7.65</v>
          </cell>
          <cell r="G5451">
            <v>7.86</v>
          </cell>
          <cell r="H5451">
            <v>8.4600000000000009</v>
          </cell>
          <cell r="I5451">
            <v>9.06</v>
          </cell>
        </row>
        <row r="5452">
          <cell r="A5452">
            <v>133080</v>
          </cell>
          <cell r="B5452">
            <v>0</v>
          </cell>
          <cell r="C5452">
            <v>7.5</v>
          </cell>
          <cell r="D5452">
            <v>0</v>
          </cell>
          <cell r="E5452">
            <v>7.5</v>
          </cell>
          <cell r="F5452">
            <v>7.65</v>
          </cell>
          <cell r="G5452">
            <v>7.86</v>
          </cell>
          <cell r="H5452">
            <v>8.4600000000000009</v>
          </cell>
          <cell r="I5452">
            <v>9.06</v>
          </cell>
        </row>
        <row r="5453">
          <cell r="A5453">
            <v>133090</v>
          </cell>
          <cell r="B5453">
            <v>0</v>
          </cell>
          <cell r="C5453">
            <v>7.5</v>
          </cell>
          <cell r="D5453">
            <v>0</v>
          </cell>
          <cell r="E5453">
            <v>7.5</v>
          </cell>
          <cell r="F5453">
            <v>7.65</v>
          </cell>
          <cell r="G5453">
            <v>7.86</v>
          </cell>
          <cell r="H5453">
            <v>8.4600000000000009</v>
          </cell>
          <cell r="I5453">
            <v>9.06</v>
          </cell>
        </row>
        <row r="5454">
          <cell r="A5454">
            <v>133100</v>
          </cell>
          <cell r="B5454">
            <v>0</v>
          </cell>
          <cell r="C5454">
            <v>7.5</v>
          </cell>
          <cell r="D5454">
            <v>0</v>
          </cell>
          <cell r="E5454">
            <v>7.5</v>
          </cell>
          <cell r="F5454">
            <v>7.65</v>
          </cell>
          <cell r="G5454">
            <v>7.86</v>
          </cell>
          <cell r="H5454">
            <v>8.4600000000000009</v>
          </cell>
          <cell r="I5454">
            <v>9.06</v>
          </cell>
        </row>
        <row r="5455">
          <cell r="A5455">
            <v>133100.59</v>
          </cell>
          <cell r="B5455">
            <v>0</v>
          </cell>
          <cell r="C5455">
            <v>7.5</v>
          </cell>
          <cell r="D5455">
            <v>0</v>
          </cell>
          <cell r="E5455">
            <v>7.5</v>
          </cell>
          <cell r="F5455">
            <v>7.65</v>
          </cell>
          <cell r="G5455">
            <v>7.86</v>
          </cell>
          <cell r="H5455">
            <v>8.4600000000000009</v>
          </cell>
          <cell r="I5455">
            <v>9.06</v>
          </cell>
        </row>
        <row r="5457">
          <cell r="A5457">
            <v>133172.82</v>
          </cell>
          <cell r="B5457">
            <v>0</v>
          </cell>
          <cell r="C5457">
            <v>7.5</v>
          </cell>
          <cell r="D5457">
            <v>0</v>
          </cell>
          <cell r="E5457">
            <v>7.5</v>
          </cell>
          <cell r="F5457">
            <v>7.65</v>
          </cell>
          <cell r="G5457">
            <v>7.86</v>
          </cell>
          <cell r="H5457">
            <v>8.4600000000000009</v>
          </cell>
          <cell r="I5457">
            <v>9.06</v>
          </cell>
        </row>
        <row r="5458">
          <cell r="A5458">
            <v>133180</v>
          </cell>
          <cell r="B5458">
            <v>0</v>
          </cell>
          <cell r="C5458">
            <v>7.5</v>
          </cell>
          <cell r="D5458">
            <v>0</v>
          </cell>
          <cell r="E5458">
            <v>7.5</v>
          </cell>
          <cell r="F5458">
            <v>7.65</v>
          </cell>
          <cell r="G5458">
            <v>7.86</v>
          </cell>
          <cell r="H5458">
            <v>8.4600000000000009</v>
          </cell>
          <cell r="I5458">
            <v>9.06</v>
          </cell>
        </row>
        <row r="5459">
          <cell r="A5459">
            <v>133190</v>
          </cell>
          <cell r="B5459">
            <v>0</v>
          </cell>
          <cell r="C5459">
            <v>7.5</v>
          </cell>
          <cell r="D5459">
            <v>0</v>
          </cell>
          <cell r="E5459">
            <v>7.5</v>
          </cell>
          <cell r="F5459">
            <v>7.65</v>
          </cell>
          <cell r="G5459">
            <v>7.86</v>
          </cell>
          <cell r="H5459">
            <v>8.4600000000000009</v>
          </cell>
          <cell r="I5459">
            <v>9.06</v>
          </cell>
        </row>
        <row r="5460">
          <cell r="A5460">
            <v>133200</v>
          </cell>
          <cell r="B5460">
            <v>0</v>
          </cell>
          <cell r="C5460">
            <v>7.5</v>
          </cell>
          <cell r="D5460">
            <v>0</v>
          </cell>
          <cell r="E5460">
            <v>7.5</v>
          </cell>
          <cell r="F5460">
            <v>7.65</v>
          </cell>
          <cell r="G5460">
            <v>7.86</v>
          </cell>
          <cell r="H5460">
            <v>8.4600000000000009</v>
          </cell>
          <cell r="I5460">
            <v>9.06</v>
          </cell>
        </row>
        <row r="5461">
          <cell r="A5461">
            <v>133210</v>
          </cell>
          <cell r="B5461">
            <v>0</v>
          </cell>
          <cell r="C5461">
            <v>7.5</v>
          </cell>
          <cell r="D5461">
            <v>0</v>
          </cell>
          <cell r="E5461">
            <v>7.5</v>
          </cell>
          <cell r="F5461">
            <v>7.65</v>
          </cell>
          <cell r="G5461">
            <v>7.86</v>
          </cell>
          <cell r="H5461">
            <v>8.4600000000000009</v>
          </cell>
          <cell r="I5461">
            <v>9.06</v>
          </cell>
        </row>
        <row r="5462">
          <cell r="A5462">
            <v>133212.65</v>
          </cell>
          <cell r="B5462" t="str">
            <v>BS</v>
          </cell>
          <cell r="C5462">
            <v>7.5</v>
          </cell>
          <cell r="D5462">
            <v>0</v>
          </cell>
          <cell r="E5462">
            <v>7.5</v>
          </cell>
          <cell r="F5462">
            <v>7.65</v>
          </cell>
          <cell r="G5462">
            <v>7.86</v>
          </cell>
          <cell r="H5462">
            <v>8.4600000000000009</v>
          </cell>
          <cell r="I5462">
            <v>9.06</v>
          </cell>
        </row>
        <row r="5463">
          <cell r="A5463">
            <v>133220</v>
          </cell>
          <cell r="B5463">
            <v>0</v>
          </cell>
          <cell r="C5463">
            <v>7.5</v>
          </cell>
          <cell r="D5463">
            <v>0</v>
          </cell>
          <cell r="E5463">
            <v>7.5</v>
          </cell>
          <cell r="F5463">
            <v>7.65</v>
          </cell>
          <cell r="G5463">
            <v>7.86</v>
          </cell>
          <cell r="H5463">
            <v>8.4600000000000009</v>
          </cell>
          <cell r="I5463">
            <v>9.06</v>
          </cell>
        </row>
        <row r="5464">
          <cell r="A5464">
            <v>133230</v>
          </cell>
          <cell r="B5464">
            <v>0</v>
          </cell>
          <cell r="C5464">
            <v>7.5</v>
          </cell>
          <cell r="D5464">
            <v>0</v>
          </cell>
          <cell r="E5464">
            <v>7.5</v>
          </cell>
          <cell r="F5464">
            <v>7.65</v>
          </cell>
          <cell r="G5464">
            <v>7.86</v>
          </cell>
          <cell r="H5464">
            <v>8.4600000000000009</v>
          </cell>
          <cell r="I5464">
            <v>9.06</v>
          </cell>
        </row>
        <row r="5465">
          <cell r="A5465">
            <v>133240</v>
          </cell>
          <cell r="B5465">
            <v>0</v>
          </cell>
          <cell r="C5465">
            <v>7.5</v>
          </cell>
          <cell r="D5465">
            <v>0</v>
          </cell>
          <cell r="E5465">
            <v>7.5</v>
          </cell>
          <cell r="F5465">
            <v>7.65</v>
          </cell>
          <cell r="G5465">
            <v>7.86</v>
          </cell>
          <cell r="H5465">
            <v>8.4600000000000009</v>
          </cell>
          <cell r="I5465">
            <v>9.06</v>
          </cell>
        </row>
        <row r="5466">
          <cell r="A5466">
            <v>133242.65</v>
          </cell>
          <cell r="B5466" t="str">
            <v>PX</v>
          </cell>
          <cell r="C5466">
            <v>7.5</v>
          </cell>
          <cell r="D5466">
            <v>0</v>
          </cell>
          <cell r="E5466">
            <v>7.5</v>
          </cell>
          <cell r="F5466">
            <v>7.65</v>
          </cell>
          <cell r="G5466">
            <v>7.86</v>
          </cell>
          <cell r="H5466">
            <v>8.4600000000000009</v>
          </cell>
          <cell r="I5466">
            <v>9.06</v>
          </cell>
        </row>
        <row r="5467">
          <cell r="A5467">
            <v>133250</v>
          </cell>
          <cell r="B5467">
            <v>0</v>
          </cell>
          <cell r="C5467">
            <v>7.5</v>
          </cell>
          <cell r="D5467">
            <v>0.11</v>
          </cell>
          <cell r="E5467">
            <v>7.61</v>
          </cell>
          <cell r="F5467">
            <v>7.7600000000000007</v>
          </cell>
          <cell r="G5467">
            <v>7.9700000000000006</v>
          </cell>
          <cell r="H5467">
            <v>8.57</v>
          </cell>
          <cell r="I5467">
            <v>9.17</v>
          </cell>
        </row>
        <row r="5468">
          <cell r="A5468">
            <v>133260</v>
          </cell>
          <cell r="B5468">
            <v>0</v>
          </cell>
          <cell r="C5468">
            <v>7.5</v>
          </cell>
          <cell r="D5468">
            <v>0.27</v>
          </cell>
          <cell r="E5468">
            <v>7.77</v>
          </cell>
          <cell r="F5468">
            <v>7.92</v>
          </cell>
          <cell r="G5468">
            <v>8.1300000000000008</v>
          </cell>
          <cell r="H5468">
            <v>8.73</v>
          </cell>
          <cell r="I5468">
            <v>9.33</v>
          </cell>
        </row>
        <row r="5469">
          <cell r="A5469">
            <v>133262.65</v>
          </cell>
          <cell r="B5469" t="str">
            <v>PC</v>
          </cell>
          <cell r="C5469">
            <v>7.5</v>
          </cell>
          <cell r="D5469">
            <v>0.3</v>
          </cell>
          <cell r="E5469">
            <v>7.8</v>
          </cell>
          <cell r="F5469">
            <v>7.95</v>
          </cell>
          <cell r="G5469">
            <v>8.16</v>
          </cell>
          <cell r="H5469">
            <v>8.76</v>
          </cell>
          <cell r="I5469">
            <v>9.36</v>
          </cell>
        </row>
        <row r="5470">
          <cell r="A5470">
            <v>133270</v>
          </cell>
          <cell r="B5470">
            <v>0</v>
          </cell>
          <cell r="C5470">
            <v>7.5</v>
          </cell>
          <cell r="D5470">
            <v>0.41</v>
          </cell>
          <cell r="E5470">
            <v>7.91</v>
          </cell>
          <cell r="F5470">
            <v>8.06</v>
          </cell>
          <cell r="G5470">
            <v>8.2700000000000014</v>
          </cell>
          <cell r="H5470">
            <v>8.870000000000001</v>
          </cell>
          <cell r="I5470">
            <v>9.4700000000000006</v>
          </cell>
        </row>
        <row r="5471">
          <cell r="A5471">
            <v>133272.65</v>
          </cell>
          <cell r="B5471" t="str">
            <v>PY</v>
          </cell>
          <cell r="C5471">
            <v>7.5</v>
          </cell>
          <cell r="D5471">
            <v>0.45</v>
          </cell>
          <cell r="E5471">
            <v>7.95</v>
          </cell>
          <cell r="F5471">
            <v>8.1</v>
          </cell>
          <cell r="G5471">
            <v>8.31</v>
          </cell>
          <cell r="H5471">
            <v>8.91</v>
          </cell>
          <cell r="I5471">
            <v>9.51</v>
          </cell>
        </row>
        <row r="5472">
          <cell r="A5472">
            <v>133280</v>
          </cell>
          <cell r="B5472">
            <v>0</v>
          </cell>
          <cell r="C5472">
            <v>7.5</v>
          </cell>
          <cell r="D5472">
            <v>0.56000000000000005</v>
          </cell>
          <cell r="E5472">
            <v>8.06</v>
          </cell>
          <cell r="F5472">
            <v>8.2100000000000009</v>
          </cell>
          <cell r="G5472">
            <v>8.4200000000000017</v>
          </cell>
          <cell r="H5472">
            <v>9.0200000000000014</v>
          </cell>
          <cell r="I5472">
            <v>9.620000000000001</v>
          </cell>
        </row>
        <row r="5473">
          <cell r="A5473">
            <v>133282.65</v>
          </cell>
          <cell r="B5473" t="str">
            <v>MSE</v>
          </cell>
          <cell r="C5473">
            <v>7.5</v>
          </cell>
          <cell r="D5473">
            <v>0.6</v>
          </cell>
          <cell r="E5473">
            <v>8.1</v>
          </cell>
          <cell r="F5473">
            <v>8.25</v>
          </cell>
          <cell r="G5473">
            <v>8.4600000000000009</v>
          </cell>
          <cell r="H5473">
            <v>9.06</v>
          </cell>
          <cell r="I5473">
            <v>9.66</v>
          </cell>
        </row>
        <row r="5474">
          <cell r="A5474">
            <v>133290</v>
          </cell>
          <cell r="B5474">
            <v>0</v>
          </cell>
          <cell r="C5474">
            <v>7.5</v>
          </cell>
          <cell r="D5474">
            <v>0.6</v>
          </cell>
          <cell r="E5474">
            <v>8.1</v>
          </cell>
          <cell r="F5474">
            <v>8.25</v>
          </cell>
          <cell r="G5474">
            <v>8.4600000000000009</v>
          </cell>
          <cell r="H5474">
            <v>9.06</v>
          </cell>
          <cell r="I5474">
            <v>9.66</v>
          </cell>
        </row>
        <row r="5475">
          <cell r="A5475">
            <v>133300</v>
          </cell>
          <cell r="B5475">
            <v>0</v>
          </cell>
          <cell r="C5475">
            <v>7.5</v>
          </cell>
          <cell r="D5475">
            <v>0.6</v>
          </cell>
          <cell r="E5475">
            <v>8.1</v>
          </cell>
          <cell r="F5475">
            <v>8.25</v>
          </cell>
          <cell r="G5475">
            <v>8.4600000000000009</v>
          </cell>
          <cell r="H5475">
            <v>9.06</v>
          </cell>
          <cell r="I5475">
            <v>9.66</v>
          </cell>
        </row>
        <row r="5476">
          <cell r="A5476">
            <v>133310</v>
          </cell>
          <cell r="B5476">
            <v>0</v>
          </cell>
          <cell r="C5476">
            <v>7.5</v>
          </cell>
          <cell r="D5476">
            <v>0.6</v>
          </cell>
          <cell r="E5476">
            <v>8.1</v>
          </cell>
          <cell r="F5476">
            <v>8.25</v>
          </cell>
          <cell r="G5476">
            <v>8.4600000000000009</v>
          </cell>
          <cell r="H5476">
            <v>9.06</v>
          </cell>
          <cell r="I5476">
            <v>9.66</v>
          </cell>
        </row>
        <row r="5477">
          <cell r="A5477">
            <v>133320</v>
          </cell>
          <cell r="B5477">
            <v>0</v>
          </cell>
          <cell r="C5477">
            <v>7.5</v>
          </cell>
          <cell r="D5477">
            <v>0.6</v>
          </cell>
          <cell r="E5477">
            <v>8.1</v>
          </cell>
          <cell r="F5477">
            <v>8.25</v>
          </cell>
          <cell r="G5477">
            <v>8.4600000000000009</v>
          </cell>
          <cell r="H5477">
            <v>9.06</v>
          </cell>
          <cell r="I5477">
            <v>9.66</v>
          </cell>
        </row>
        <row r="5478">
          <cell r="A5478">
            <v>133330</v>
          </cell>
          <cell r="B5478">
            <v>0</v>
          </cell>
          <cell r="C5478">
            <v>7.5</v>
          </cell>
          <cell r="D5478">
            <v>0.6</v>
          </cell>
          <cell r="E5478">
            <v>8.1</v>
          </cell>
          <cell r="F5478">
            <v>8.25</v>
          </cell>
          <cell r="G5478">
            <v>8.4600000000000009</v>
          </cell>
          <cell r="H5478">
            <v>9.06</v>
          </cell>
          <cell r="I5478">
            <v>9.66</v>
          </cell>
        </row>
        <row r="5479">
          <cell r="A5479">
            <v>133340</v>
          </cell>
          <cell r="B5479">
            <v>0</v>
          </cell>
          <cell r="C5479">
            <v>7.5</v>
          </cell>
          <cell r="D5479">
            <v>0.6</v>
          </cell>
          <cell r="E5479">
            <v>8.1</v>
          </cell>
          <cell r="F5479">
            <v>8.25</v>
          </cell>
          <cell r="G5479">
            <v>8.4600000000000009</v>
          </cell>
          <cell r="H5479">
            <v>9.06</v>
          </cell>
          <cell r="I5479">
            <v>9.66</v>
          </cell>
        </row>
        <row r="5480">
          <cell r="A5480">
            <v>133350</v>
          </cell>
          <cell r="B5480">
            <v>0</v>
          </cell>
          <cell r="C5480">
            <v>7.5</v>
          </cell>
          <cell r="D5480">
            <v>0.6</v>
          </cell>
          <cell r="E5480">
            <v>8.1</v>
          </cell>
          <cell r="F5480">
            <v>8.25</v>
          </cell>
          <cell r="G5480">
            <v>8.4600000000000009</v>
          </cell>
          <cell r="H5480">
            <v>9.06</v>
          </cell>
          <cell r="I5480">
            <v>9.66</v>
          </cell>
        </row>
        <row r="5481">
          <cell r="A5481">
            <v>133351.04000000001</v>
          </cell>
          <cell r="B5481" t="str">
            <v>MSE</v>
          </cell>
          <cell r="C5481">
            <v>7.5</v>
          </cell>
          <cell r="D5481">
            <v>0.6</v>
          </cell>
          <cell r="E5481">
            <v>8.1</v>
          </cell>
          <cell r="F5481">
            <v>8.25</v>
          </cell>
          <cell r="G5481">
            <v>8.4600000000000009</v>
          </cell>
          <cell r="H5481">
            <v>9.06</v>
          </cell>
          <cell r="I5481">
            <v>9.66</v>
          </cell>
        </row>
        <row r="5482">
          <cell r="A5482">
            <v>133360</v>
          </cell>
          <cell r="B5482">
            <v>0</v>
          </cell>
          <cell r="C5482">
            <v>7.5</v>
          </cell>
          <cell r="D5482">
            <v>0.47</v>
          </cell>
          <cell r="E5482">
            <v>7.97</v>
          </cell>
          <cell r="F5482">
            <v>8.1199999999999992</v>
          </cell>
          <cell r="G5482">
            <v>8.33</v>
          </cell>
          <cell r="H5482">
            <v>8.93</v>
          </cell>
          <cell r="I5482">
            <v>9.5299999999999994</v>
          </cell>
        </row>
        <row r="5483">
          <cell r="A5483">
            <v>133361.04</v>
          </cell>
          <cell r="B5483" t="str">
            <v>PY</v>
          </cell>
          <cell r="C5483">
            <v>7.5</v>
          </cell>
          <cell r="D5483">
            <v>0.15</v>
          </cell>
          <cell r="E5483">
            <v>7.65</v>
          </cell>
          <cell r="F5483">
            <v>7.8000000000000007</v>
          </cell>
          <cell r="G5483">
            <v>8.0100000000000016</v>
          </cell>
          <cell r="H5483">
            <v>8.6100000000000012</v>
          </cell>
          <cell r="I5483">
            <v>9.2100000000000009</v>
          </cell>
        </row>
        <row r="5484">
          <cell r="A5484">
            <v>133370</v>
          </cell>
          <cell r="B5484">
            <v>0</v>
          </cell>
          <cell r="C5484">
            <v>7.5</v>
          </cell>
          <cell r="D5484">
            <v>0.32</v>
          </cell>
          <cell r="E5484">
            <v>7.82</v>
          </cell>
          <cell r="F5484">
            <v>7.9700000000000006</v>
          </cell>
          <cell r="G5484">
            <v>8.1800000000000015</v>
          </cell>
          <cell r="H5484">
            <v>8.7800000000000011</v>
          </cell>
          <cell r="I5484">
            <v>9.3800000000000008</v>
          </cell>
        </row>
        <row r="5485">
          <cell r="A5485">
            <v>133371.04</v>
          </cell>
          <cell r="B5485" t="str">
            <v>PT</v>
          </cell>
          <cell r="C5485">
            <v>7.5</v>
          </cell>
          <cell r="D5485">
            <v>0.3</v>
          </cell>
          <cell r="E5485">
            <v>7.8</v>
          </cell>
          <cell r="F5485">
            <v>7.95</v>
          </cell>
          <cell r="G5485">
            <v>8.16</v>
          </cell>
          <cell r="H5485">
            <v>8.76</v>
          </cell>
          <cell r="I5485">
            <v>9.36</v>
          </cell>
        </row>
        <row r="5486">
          <cell r="A5486">
            <v>133380</v>
          </cell>
          <cell r="B5486">
            <v>0</v>
          </cell>
          <cell r="C5486">
            <v>7.5</v>
          </cell>
          <cell r="D5486">
            <v>0.17</v>
          </cell>
          <cell r="E5486">
            <v>7.67</v>
          </cell>
          <cell r="F5486">
            <v>7.82</v>
          </cell>
          <cell r="G5486">
            <v>8.0300000000000011</v>
          </cell>
          <cell r="H5486">
            <v>8.6300000000000008</v>
          </cell>
          <cell r="I5486">
            <v>9.23</v>
          </cell>
        </row>
        <row r="5487">
          <cell r="A5487">
            <v>133390</v>
          </cell>
          <cell r="B5487">
            <v>0</v>
          </cell>
          <cell r="C5487">
            <v>7.5</v>
          </cell>
          <cell r="D5487">
            <v>0.02</v>
          </cell>
          <cell r="E5487">
            <v>7.52</v>
          </cell>
          <cell r="F5487">
            <v>7.67</v>
          </cell>
          <cell r="G5487">
            <v>7.88</v>
          </cell>
          <cell r="H5487">
            <v>8.48</v>
          </cell>
          <cell r="I5487">
            <v>9.08</v>
          </cell>
        </row>
        <row r="5488">
          <cell r="A5488">
            <v>133391.04000000001</v>
          </cell>
          <cell r="B5488" t="str">
            <v>PX</v>
          </cell>
          <cell r="C5488">
            <v>7.5</v>
          </cell>
          <cell r="D5488">
            <v>0</v>
          </cell>
          <cell r="E5488">
            <v>7.5</v>
          </cell>
          <cell r="F5488">
            <v>7.65</v>
          </cell>
          <cell r="G5488">
            <v>7.86</v>
          </cell>
          <cell r="H5488">
            <v>8.4600000000000009</v>
          </cell>
          <cell r="I5488">
            <v>9.06</v>
          </cell>
        </row>
        <row r="5489">
          <cell r="A5489">
            <v>133400</v>
          </cell>
          <cell r="B5489">
            <v>0</v>
          </cell>
          <cell r="C5489">
            <v>7.5</v>
          </cell>
          <cell r="D5489">
            <v>0</v>
          </cell>
          <cell r="E5489">
            <v>7.5</v>
          </cell>
          <cell r="F5489">
            <v>7.65</v>
          </cell>
          <cell r="G5489">
            <v>7.86</v>
          </cell>
          <cell r="H5489">
            <v>8.4600000000000009</v>
          </cell>
          <cell r="I5489">
            <v>9.06</v>
          </cell>
        </row>
        <row r="5490">
          <cell r="A5490">
            <v>133410</v>
          </cell>
          <cell r="B5490">
            <v>0</v>
          </cell>
          <cell r="C5490">
            <v>7.5</v>
          </cell>
          <cell r="D5490">
            <v>0</v>
          </cell>
          <cell r="E5490">
            <v>7.5</v>
          </cell>
          <cell r="F5490">
            <v>7.65</v>
          </cell>
          <cell r="G5490">
            <v>7.86</v>
          </cell>
          <cell r="H5490">
            <v>8.4600000000000009</v>
          </cell>
          <cell r="I5490">
            <v>9.06</v>
          </cell>
        </row>
        <row r="5491">
          <cell r="A5491">
            <v>133420</v>
          </cell>
          <cell r="B5491">
            <v>0</v>
          </cell>
          <cell r="C5491">
            <v>7.5</v>
          </cell>
          <cell r="D5491">
            <v>0</v>
          </cell>
          <cell r="E5491">
            <v>7.5</v>
          </cell>
          <cell r="F5491">
            <v>7.65</v>
          </cell>
          <cell r="G5491">
            <v>7.86</v>
          </cell>
          <cell r="H5491">
            <v>8.4600000000000009</v>
          </cell>
          <cell r="I5491">
            <v>9.06</v>
          </cell>
        </row>
        <row r="5492">
          <cell r="A5492">
            <v>133421.04</v>
          </cell>
          <cell r="B5492" t="str">
            <v>BS</v>
          </cell>
          <cell r="C5492">
            <v>7.5</v>
          </cell>
          <cell r="D5492">
            <v>0</v>
          </cell>
          <cell r="E5492">
            <v>7.5</v>
          </cell>
          <cell r="F5492">
            <v>7.65</v>
          </cell>
          <cell r="G5492">
            <v>7.86</v>
          </cell>
          <cell r="H5492">
            <v>8.4600000000000009</v>
          </cell>
          <cell r="I5492">
            <v>9.06</v>
          </cell>
        </row>
        <row r="5493">
          <cell r="A5493">
            <v>133430</v>
          </cell>
          <cell r="B5493">
            <v>0</v>
          </cell>
          <cell r="C5493">
            <v>7.5</v>
          </cell>
          <cell r="D5493">
            <v>0</v>
          </cell>
          <cell r="E5493">
            <v>7.5</v>
          </cell>
          <cell r="F5493">
            <v>7.65</v>
          </cell>
          <cell r="G5493">
            <v>7.86</v>
          </cell>
          <cell r="H5493">
            <v>8.4600000000000009</v>
          </cell>
          <cell r="I5493">
            <v>9.06</v>
          </cell>
        </row>
        <row r="5494">
          <cell r="A5494">
            <v>133440</v>
          </cell>
          <cell r="B5494">
            <v>0</v>
          </cell>
          <cell r="C5494">
            <v>7.5</v>
          </cell>
          <cell r="D5494">
            <v>0</v>
          </cell>
          <cell r="E5494">
            <v>7.5</v>
          </cell>
          <cell r="F5494">
            <v>7.65</v>
          </cell>
          <cell r="G5494">
            <v>7.86</v>
          </cell>
          <cell r="H5494">
            <v>8.4600000000000009</v>
          </cell>
          <cell r="I5494">
            <v>9.06</v>
          </cell>
        </row>
        <row r="5495">
          <cell r="A5495">
            <v>133450</v>
          </cell>
          <cell r="B5495">
            <v>0</v>
          </cell>
          <cell r="C5495">
            <v>7.5</v>
          </cell>
          <cell r="D5495">
            <v>0</v>
          </cell>
          <cell r="E5495">
            <v>7.5</v>
          </cell>
          <cell r="F5495">
            <v>7.65</v>
          </cell>
          <cell r="G5495">
            <v>7.86</v>
          </cell>
          <cell r="H5495">
            <v>8.4600000000000009</v>
          </cell>
          <cell r="I5495">
            <v>9.06</v>
          </cell>
        </row>
        <row r="5496">
          <cell r="A5496">
            <v>133460</v>
          </cell>
          <cell r="B5496">
            <v>0</v>
          </cell>
          <cell r="C5496">
            <v>7.5</v>
          </cell>
          <cell r="D5496">
            <v>0</v>
          </cell>
          <cell r="E5496">
            <v>7.5</v>
          </cell>
          <cell r="F5496">
            <v>7.65</v>
          </cell>
          <cell r="G5496">
            <v>7.86</v>
          </cell>
          <cell r="H5496">
            <v>8.4600000000000009</v>
          </cell>
          <cell r="I5496">
            <v>9.06</v>
          </cell>
        </row>
        <row r="5497">
          <cell r="A5497">
            <v>133470</v>
          </cell>
          <cell r="B5497">
            <v>0</v>
          </cell>
          <cell r="C5497">
            <v>7.5</v>
          </cell>
          <cell r="D5497">
            <v>0</v>
          </cell>
          <cell r="E5497">
            <v>7.5</v>
          </cell>
          <cell r="F5497">
            <v>7.65</v>
          </cell>
          <cell r="G5497">
            <v>7.86</v>
          </cell>
          <cell r="H5497">
            <v>8.4600000000000009</v>
          </cell>
          <cell r="I5497">
            <v>9.06</v>
          </cell>
        </row>
        <row r="5498">
          <cell r="A5498">
            <v>133480</v>
          </cell>
          <cell r="B5498">
            <v>0</v>
          </cell>
          <cell r="C5498">
            <v>7.5</v>
          </cell>
          <cell r="D5498">
            <v>0</v>
          </cell>
          <cell r="E5498">
            <v>7.5</v>
          </cell>
          <cell r="F5498">
            <v>7.65</v>
          </cell>
          <cell r="G5498">
            <v>7.86</v>
          </cell>
          <cell r="H5498">
            <v>8.4600000000000009</v>
          </cell>
          <cell r="I5498">
            <v>9.06</v>
          </cell>
        </row>
        <row r="5499">
          <cell r="A5499">
            <v>133490</v>
          </cell>
          <cell r="B5499">
            <v>0</v>
          </cell>
          <cell r="C5499">
            <v>7.5</v>
          </cell>
          <cell r="D5499">
            <v>0</v>
          </cell>
          <cell r="E5499">
            <v>7.5</v>
          </cell>
          <cell r="F5499">
            <v>7.65</v>
          </cell>
          <cell r="G5499">
            <v>7.86</v>
          </cell>
          <cell r="H5499">
            <v>8.4600000000000009</v>
          </cell>
          <cell r="I5499">
            <v>9.06</v>
          </cell>
        </row>
        <row r="5500">
          <cell r="A5500">
            <v>133500</v>
          </cell>
          <cell r="B5500">
            <v>0</v>
          </cell>
          <cell r="C5500">
            <v>7.5</v>
          </cell>
          <cell r="D5500">
            <v>0</v>
          </cell>
          <cell r="E5500">
            <v>7.5</v>
          </cell>
          <cell r="F5500">
            <v>7.65</v>
          </cell>
          <cell r="G5500">
            <v>7.86</v>
          </cell>
          <cell r="H5500">
            <v>8.4600000000000009</v>
          </cell>
          <cell r="I5500">
            <v>9.06</v>
          </cell>
        </row>
        <row r="5501">
          <cell r="A5501">
            <v>133510</v>
          </cell>
          <cell r="B5501">
            <v>0</v>
          </cell>
          <cell r="C5501">
            <v>7.5</v>
          </cell>
          <cell r="D5501">
            <v>0</v>
          </cell>
          <cell r="E5501">
            <v>7.5</v>
          </cell>
          <cell r="F5501">
            <v>7.65</v>
          </cell>
          <cell r="G5501">
            <v>7.86</v>
          </cell>
          <cell r="H5501">
            <v>8.4600000000000009</v>
          </cell>
          <cell r="I5501">
            <v>9.06</v>
          </cell>
        </row>
        <row r="5502">
          <cell r="A5502">
            <v>133520</v>
          </cell>
          <cell r="B5502">
            <v>0</v>
          </cell>
          <cell r="C5502">
            <v>7.5</v>
          </cell>
          <cell r="D5502">
            <v>0</v>
          </cell>
          <cell r="E5502">
            <v>7.5</v>
          </cell>
          <cell r="F5502">
            <v>7.65</v>
          </cell>
          <cell r="G5502">
            <v>7.86</v>
          </cell>
          <cell r="H5502">
            <v>8.4600000000000009</v>
          </cell>
          <cell r="I5502">
            <v>9.06</v>
          </cell>
        </row>
        <row r="5503">
          <cell r="A5503">
            <v>133530</v>
          </cell>
          <cell r="B5503">
            <v>0</v>
          </cell>
          <cell r="C5503">
            <v>7.5</v>
          </cell>
          <cell r="D5503">
            <v>0</v>
          </cell>
          <cell r="E5503">
            <v>7.5</v>
          </cell>
          <cell r="F5503">
            <v>7.65</v>
          </cell>
          <cell r="G5503">
            <v>7.86</v>
          </cell>
          <cell r="H5503">
            <v>8.4600000000000009</v>
          </cell>
          <cell r="I5503">
            <v>9.06</v>
          </cell>
        </row>
        <row r="5504">
          <cell r="A5504">
            <v>133540</v>
          </cell>
          <cell r="B5504">
            <v>0</v>
          </cell>
          <cell r="C5504">
            <v>7.5</v>
          </cell>
          <cell r="D5504">
            <v>0</v>
          </cell>
          <cell r="E5504">
            <v>7.5</v>
          </cell>
          <cell r="F5504">
            <v>7.65</v>
          </cell>
          <cell r="G5504">
            <v>7.86</v>
          </cell>
          <cell r="H5504">
            <v>8.4600000000000009</v>
          </cell>
          <cell r="I5504">
            <v>9.06</v>
          </cell>
        </row>
        <row r="5505">
          <cell r="A5505">
            <v>133550</v>
          </cell>
          <cell r="B5505">
            <v>0</v>
          </cell>
          <cell r="C5505">
            <v>7.5</v>
          </cell>
          <cell r="D5505">
            <v>0</v>
          </cell>
          <cell r="E5505">
            <v>7.5</v>
          </cell>
          <cell r="F5505">
            <v>7.65</v>
          </cell>
          <cell r="G5505">
            <v>7.86</v>
          </cell>
          <cell r="H5505">
            <v>8.4600000000000009</v>
          </cell>
          <cell r="I5505">
            <v>9.06</v>
          </cell>
        </row>
        <row r="5506">
          <cell r="A5506">
            <v>133560</v>
          </cell>
          <cell r="B5506">
            <v>0</v>
          </cell>
          <cell r="C5506">
            <v>7.5</v>
          </cell>
          <cell r="D5506">
            <v>0</v>
          </cell>
          <cell r="E5506">
            <v>7.5</v>
          </cell>
          <cell r="F5506">
            <v>7.65</v>
          </cell>
          <cell r="G5506">
            <v>7.86</v>
          </cell>
          <cell r="H5506">
            <v>8.4600000000000009</v>
          </cell>
          <cell r="I5506">
            <v>9.06</v>
          </cell>
        </row>
        <row r="5507">
          <cell r="A5507">
            <v>133570</v>
          </cell>
          <cell r="B5507">
            <v>0</v>
          </cell>
          <cell r="C5507">
            <v>7.5</v>
          </cell>
          <cell r="D5507">
            <v>0</v>
          </cell>
          <cell r="E5507">
            <v>7.5</v>
          </cell>
          <cell r="F5507">
            <v>7.65</v>
          </cell>
          <cell r="G5507">
            <v>7.86</v>
          </cell>
          <cell r="H5507">
            <v>8.4600000000000009</v>
          </cell>
          <cell r="I5507">
            <v>9.06</v>
          </cell>
        </row>
        <row r="5508">
          <cell r="A5508">
            <v>133580</v>
          </cell>
          <cell r="B5508">
            <v>0</v>
          </cell>
          <cell r="C5508">
            <v>7.5</v>
          </cell>
          <cell r="D5508">
            <v>0</v>
          </cell>
          <cell r="E5508">
            <v>7.5</v>
          </cell>
          <cell r="F5508">
            <v>7.65</v>
          </cell>
          <cell r="G5508">
            <v>7.86</v>
          </cell>
          <cell r="H5508">
            <v>8.4600000000000009</v>
          </cell>
          <cell r="I5508">
            <v>9.06</v>
          </cell>
        </row>
        <row r="5509">
          <cell r="A5509">
            <v>133590</v>
          </cell>
          <cell r="B5509">
            <v>0</v>
          </cell>
          <cell r="C5509">
            <v>7.5</v>
          </cell>
          <cell r="D5509">
            <v>0</v>
          </cell>
          <cell r="E5509">
            <v>7.5</v>
          </cell>
          <cell r="F5509">
            <v>7.65</v>
          </cell>
          <cell r="G5509">
            <v>7.86</v>
          </cell>
          <cell r="H5509">
            <v>8.4600000000000009</v>
          </cell>
          <cell r="I5509">
            <v>9.06</v>
          </cell>
        </row>
        <row r="5510">
          <cell r="A5510">
            <v>133600</v>
          </cell>
          <cell r="B5510">
            <v>0</v>
          </cell>
          <cell r="C5510">
            <v>7.5</v>
          </cell>
          <cell r="D5510">
            <v>0</v>
          </cell>
          <cell r="E5510">
            <v>7.5</v>
          </cell>
          <cell r="F5510">
            <v>7.65</v>
          </cell>
          <cell r="G5510">
            <v>7.86</v>
          </cell>
          <cell r="H5510">
            <v>8.4600000000000009</v>
          </cell>
          <cell r="I5510">
            <v>9.06</v>
          </cell>
        </row>
        <row r="5511">
          <cell r="A5511">
            <v>133610</v>
          </cell>
          <cell r="B5511">
            <v>0</v>
          </cell>
          <cell r="C5511">
            <v>7.5</v>
          </cell>
          <cell r="D5511">
            <v>0</v>
          </cell>
          <cell r="E5511">
            <v>7.5</v>
          </cell>
          <cell r="F5511">
            <v>7.65</v>
          </cell>
          <cell r="G5511">
            <v>7.86</v>
          </cell>
          <cell r="H5511">
            <v>8.4600000000000009</v>
          </cell>
          <cell r="I5511">
            <v>9.06</v>
          </cell>
        </row>
        <row r="5512">
          <cell r="A5512">
            <v>133620</v>
          </cell>
          <cell r="B5512">
            <v>0</v>
          </cell>
          <cell r="C5512">
            <v>7.5</v>
          </cell>
          <cell r="D5512">
            <v>0</v>
          </cell>
          <cell r="E5512">
            <v>7.5</v>
          </cell>
          <cell r="F5512">
            <v>7.65</v>
          </cell>
          <cell r="G5512">
            <v>7.86</v>
          </cell>
          <cell r="H5512">
            <v>8.4600000000000009</v>
          </cell>
          <cell r="I5512">
            <v>9.06</v>
          </cell>
        </row>
        <row r="5513">
          <cell r="A5513">
            <v>133630</v>
          </cell>
          <cell r="B5513">
            <v>0</v>
          </cell>
          <cell r="C5513">
            <v>7.5</v>
          </cell>
          <cell r="D5513">
            <v>0</v>
          </cell>
          <cell r="E5513">
            <v>7.5</v>
          </cell>
          <cell r="F5513">
            <v>7.65</v>
          </cell>
          <cell r="G5513">
            <v>7.86</v>
          </cell>
          <cell r="H5513">
            <v>8.4600000000000009</v>
          </cell>
          <cell r="I5513">
            <v>9.06</v>
          </cell>
        </row>
        <row r="5514">
          <cell r="A5514">
            <v>133640</v>
          </cell>
          <cell r="B5514">
            <v>0</v>
          </cell>
          <cell r="C5514">
            <v>7.5</v>
          </cell>
          <cell r="D5514">
            <v>0</v>
          </cell>
          <cell r="E5514">
            <v>7.5</v>
          </cell>
          <cell r="F5514">
            <v>7.65</v>
          </cell>
          <cell r="G5514">
            <v>7.86</v>
          </cell>
          <cell r="H5514">
            <v>8.4600000000000009</v>
          </cell>
          <cell r="I5514">
            <v>9.06</v>
          </cell>
        </row>
        <row r="5515">
          <cell r="A5515">
            <v>133650</v>
          </cell>
          <cell r="B5515">
            <v>0</v>
          </cell>
          <cell r="C5515">
            <v>7.5</v>
          </cell>
          <cell r="D5515">
            <v>0</v>
          </cell>
          <cell r="E5515">
            <v>7.5</v>
          </cell>
          <cell r="F5515">
            <v>7.65</v>
          </cell>
          <cell r="G5515">
            <v>7.86</v>
          </cell>
          <cell r="H5515">
            <v>8.4600000000000009</v>
          </cell>
          <cell r="I5515">
            <v>9.06</v>
          </cell>
        </row>
        <row r="5516">
          <cell r="A5516">
            <v>133660</v>
          </cell>
          <cell r="B5516">
            <v>0</v>
          </cell>
          <cell r="C5516">
            <v>7.5</v>
          </cell>
          <cell r="D5516">
            <v>0</v>
          </cell>
          <cell r="E5516">
            <v>7.5</v>
          </cell>
          <cell r="F5516">
            <v>7.65</v>
          </cell>
          <cell r="G5516">
            <v>7.86</v>
          </cell>
          <cell r="H5516">
            <v>8.4600000000000009</v>
          </cell>
          <cell r="I5516">
            <v>9.06</v>
          </cell>
        </row>
        <row r="5517">
          <cell r="A5517">
            <v>133670</v>
          </cell>
          <cell r="B5517">
            <v>0</v>
          </cell>
          <cell r="C5517">
            <v>7.5</v>
          </cell>
          <cell r="D5517">
            <v>0</v>
          </cell>
          <cell r="E5517">
            <v>7.5</v>
          </cell>
          <cell r="F5517">
            <v>7.65</v>
          </cell>
          <cell r="G5517">
            <v>7.86</v>
          </cell>
          <cell r="H5517">
            <v>8.4600000000000009</v>
          </cell>
          <cell r="I5517">
            <v>9.06</v>
          </cell>
        </row>
        <row r="5518">
          <cell r="A5518">
            <v>133680</v>
          </cell>
          <cell r="B5518">
            <v>0</v>
          </cell>
          <cell r="C5518">
            <v>7.5</v>
          </cell>
          <cell r="D5518">
            <v>0</v>
          </cell>
          <cell r="E5518">
            <v>7.5</v>
          </cell>
          <cell r="F5518">
            <v>7.65</v>
          </cell>
          <cell r="G5518">
            <v>7.86</v>
          </cell>
          <cell r="H5518">
            <v>8.4600000000000009</v>
          </cell>
          <cell r="I5518">
            <v>9.06</v>
          </cell>
        </row>
        <row r="5519">
          <cell r="A5519">
            <v>133690</v>
          </cell>
          <cell r="B5519">
            <v>0</v>
          </cell>
          <cell r="C5519">
            <v>7.5</v>
          </cell>
          <cell r="D5519">
            <v>0</v>
          </cell>
          <cell r="E5519">
            <v>7.5</v>
          </cell>
          <cell r="F5519">
            <v>7.65</v>
          </cell>
          <cell r="G5519">
            <v>7.86</v>
          </cell>
          <cell r="H5519">
            <v>8.4600000000000009</v>
          </cell>
          <cell r="I5519">
            <v>9.06</v>
          </cell>
        </row>
        <row r="5520">
          <cell r="A5520">
            <v>133700</v>
          </cell>
          <cell r="B5520">
            <v>0</v>
          </cell>
          <cell r="C5520">
            <v>7.5</v>
          </cell>
          <cell r="D5520">
            <v>0</v>
          </cell>
          <cell r="E5520">
            <v>7.5</v>
          </cell>
          <cell r="F5520">
            <v>7.65</v>
          </cell>
          <cell r="G5520">
            <v>7.86</v>
          </cell>
          <cell r="H5520">
            <v>8.4600000000000009</v>
          </cell>
          <cell r="I5520">
            <v>9.06</v>
          </cell>
        </row>
        <row r="5521">
          <cell r="A5521">
            <v>133710</v>
          </cell>
          <cell r="B5521">
            <v>0</v>
          </cell>
          <cell r="C5521">
            <v>7.5</v>
          </cell>
          <cell r="D5521">
            <v>0</v>
          </cell>
          <cell r="E5521">
            <v>7.5</v>
          </cell>
          <cell r="F5521">
            <v>7.65</v>
          </cell>
          <cell r="G5521">
            <v>7.86</v>
          </cell>
          <cell r="H5521">
            <v>8.4600000000000009</v>
          </cell>
          <cell r="I5521">
            <v>9.06</v>
          </cell>
        </row>
        <row r="5522">
          <cell r="A5522">
            <v>133720</v>
          </cell>
          <cell r="B5522">
            <v>0</v>
          </cell>
          <cell r="C5522">
            <v>7.5</v>
          </cell>
          <cell r="D5522">
            <v>0</v>
          </cell>
          <cell r="E5522">
            <v>7.5</v>
          </cell>
          <cell r="F5522">
            <v>7.65</v>
          </cell>
          <cell r="G5522">
            <v>7.86</v>
          </cell>
          <cell r="H5522">
            <v>8.4600000000000009</v>
          </cell>
          <cell r="I5522">
            <v>9.06</v>
          </cell>
        </row>
        <row r="5523">
          <cell r="A5523">
            <v>133730</v>
          </cell>
          <cell r="B5523">
            <v>0</v>
          </cell>
          <cell r="C5523">
            <v>7.5</v>
          </cell>
          <cell r="D5523">
            <v>0</v>
          </cell>
          <cell r="E5523">
            <v>7.5</v>
          </cell>
          <cell r="F5523">
            <v>7.65</v>
          </cell>
          <cell r="G5523">
            <v>7.86</v>
          </cell>
          <cell r="H5523">
            <v>8.4600000000000009</v>
          </cell>
          <cell r="I5523">
            <v>9.06</v>
          </cell>
        </row>
        <row r="5524">
          <cell r="A5524">
            <v>133740</v>
          </cell>
          <cell r="B5524">
            <v>0</v>
          </cell>
          <cell r="C5524">
            <v>7.5</v>
          </cell>
          <cell r="D5524">
            <v>0</v>
          </cell>
          <cell r="E5524">
            <v>7.5</v>
          </cell>
          <cell r="F5524">
            <v>7.65</v>
          </cell>
          <cell r="G5524">
            <v>7.86</v>
          </cell>
          <cell r="H5524">
            <v>8.4600000000000009</v>
          </cell>
          <cell r="I5524">
            <v>9.06</v>
          </cell>
        </row>
        <row r="5525">
          <cell r="A5525">
            <v>133750</v>
          </cell>
          <cell r="B5525">
            <v>0</v>
          </cell>
          <cell r="C5525">
            <v>7.5</v>
          </cell>
          <cell r="D5525">
            <v>0</v>
          </cell>
          <cell r="E5525">
            <v>7.5</v>
          </cell>
          <cell r="F5525">
            <v>7.65</v>
          </cell>
          <cell r="G5525">
            <v>7.86</v>
          </cell>
          <cell r="H5525">
            <v>8.4600000000000009</v>
          </cell>
          <cell r="I5525">
            <v>9.06</v>
          </cell>
        </row>
        <row r="5526">
          <cell r="A5526">
            <v>133760</v>
          </cell>
          <cell r="B5526">
            <v>0</v>
          </cell>
          <cell r="C5526">
            <v>7.5</v>
          </cell>
          <cell r="D5526">
            <v>0</v>
          </cell>
          <cell r="E5526">
            <v>7.5</v>
          </cell>
          <cell r="F5526">
            <v>7.65</v>
          </cell>
          <cell r="G5526">
            <v>7.86</v>
          </cell>
          <cell r="H5526">
            <v>8.4600000000000009</v>
          </cell>
          <cell r="I5526">
            <v>9.06</v>
          </cell>
        </row>
        <row r="5527">
          <cell r="A5527">
            <v>133770</v>
          </cell>
          <cell r="B5527">
            <v>0</v>
          </cell>
          <cell r="C5527">
            <v>7.5</v>
          </cell>
          <cell r="D5527">
            <v>0</v>
          </cell>
          <cell r="E5527">
            <v>7.5</v>
          </cell>
          <cell r="F5527">
            <v>7.65</v>
          </cell>
          <cell r="G5527">
            <v>7.86</v>
          </cell>
          <cell r="H5527">
            <v>8.4600000000000009</v>
          </cell>
          <cell r="I5527">
            <v>9.06</v>
          </cell>
        </row>
        <row r="5528">
          <cell r="A5528">
            <v>133780</v>
          </cell>
          <cell r="B5528">
            <v>0</v>
          </cell>
          <cell r="C5528">
            <v>7.5</v>
          </cell>
          <cell r="D5528">
            <v>0</v>
          </cell>
          <cell r="E5528">
            <v>7.5</v>
          </cell>
          <cell r="F5528">
            <v>7.65</v>
          </cell>
          <cell r="G5528">
            <v>7.86</v>
          </cell>
          <cell r="H5528">
            <v>8.4600000000000009</v>
          </cell>
          <cell r="I5528">
            <v>9.06</v>
          </cell>
        </row>
        <row r="5529">
          <cell r="A5529">
            <v>133790</v>
          </cell>
          <cell r="B5529">
            <v>0</v>
          </cell>
          <cell r="C5529">
            <v>7.5</v>
          </cell>
          <cell r="D5529">
            <v>0</v>
          </cell>
          <cell r="E5529">
            <v>7.5</v>
          </cell>
          <cell r="F5529">
            <v>7.65</v>
          </cell>
          <cell r="G5529">
            <v>7.86</v>
          </cell>
          <cell r="H5529">
            <v>8.4600000000000009</v>
          </cell>
          <cell r="I5529">
            <v>9.06</v>
          </cell>
        </row>
        <row r="5530">
          <cell r="A5530">
            <v>133800</v>
          </cell>
          <cell r="B5530">
            <v>0</v>
          </cell>
          <cell r="C5530">
            <v>7.5</v>
          </cell>
          <cell r="D5530">
            <v>0</v>
          </cell>
          <cell r="E5530">
            <v>7.5</v>
          </cell>
          <cell r="F5530">
            <v>7.65</v>
          </cell>
          <cell r="G5530">
            <v>7.86</v>
          </cell>
          <cell r="H5530">
            <v>8.4600000000000009</v>
          </cell>
          <cell r="I5530">
            <v>9.06</v>
          </cell>
        </row>
        <row r="5531">
          <cell r="A5531">
            <v>133810</v>
          </cell>
          <cell r="B5531">
            <v>0</v>
          </cell>
          <cell r="C5531">
            <v>7.5</v>
          </cell>
          <cell r="D5531">
            <v>0</v>
          </cell>
          <cell r="E5531">
            <v>7.5</v>
          </cell>
          <cell r="F5531">
            <v>7.65</v>
          </cell>
          <cell r="G5531">
            <v>7.86</v>
          </cell>
          <cell r="H5531">
            <v>8.4600000000000009</v>
          </cell>
          <cell r="I5531">
            <v>9.06</v>
          </cell>
        </row>
        <row r="5532">
          <cell r="A5532">
            <v>133820</v>
          </cell>
          <cell r="B5532">
            <v>0</v>
          </cell>
          <cell r="C5532">
            <v>7.5</v>
          </cell>
          <cell r="D5532">
            <v>0</v>
          </cell>
          <cell r="E5532">
            <v>7.5</v>
          </cell>
          <cell r="F5532">
            <v>7.65</v>
          </cell>
          <cell r="G5532">
            <v>7.86</v>
          </cell>
          <cell r="H5532">
            <v>8.4600000000000009</v>
          </cell>
          <cell r="I5532">
            <v>9.06</v>
          </cell>
        </row>
        <row r="5533">
          <cell r="A5533">
            <v>133830</v>
          </cell>
          <cell r="B5533">
            <v>0</v>
          </cell>
          <cell r="C5533">
            <v>7.5</v>
          </cell>
          <cell r="D5533">
            <v>0</v>
          </cell>
          <cell r="E5533">
            <v>7.5</v>
          </cell>
          <cell r="F5533">
            <v>7.65</v>
          </cell>
          <cell r="G5533">
            <v>7.86</v>
          </cell>
          <cell r="H5533">
            <v>8.4600000000000009</v>
          </cell>
          <cell r="I5533">
            <v>9.06</v>
          </cell>
        </row>
        <row r="5534">
          <cell r="A5534">
            <v>133840</v>
          </cell>
          <cell r="B5534">
            <v>0</v>
          </cell>
          <cell r="C5534">
            <v>7.5</v>
          </cell>
          <cell r="D5534">
            <v>0</v>
          </cell>
          <cell r="E5534">
            <v>7.5</v>
          </cell>
          <cell r="F5534">
            <v>7.65</v>
          </cell>
          <cell r="G5534">
            <v>7.86</v>
          </cell>
          <cell r="H5534">
            <v>8.4600000000000009</v>
          </cell>
          <cell r="I5534">
            <v>9.06</v>
          </cell>
        </row>
        <row r="5535">
          <cell r="A5535">
            <v>133850</v>
          </cell>
          <cell r="B5535">
            <v>0</v>
          </cell>
          <cell r="C5535">
            <v>7.5</v>
          </cell>
          <cell r="D5535">
            <v>0</v>
          </cell>
          <cell r="E5535">
            <v>7.5</v>
          </cell>
          <cell r="F5535">
            <v>7.65</v>
          </cell>
          <cell r="G5535">
            <v>7.86</v>
          </cell>
          <cell r="H5535">
            <v>8.4600000000000009</v>
          </cell>
          <cell r="I5535">
            <v>9.06</v>
          </cell>
        </row>
        <row r="5536">
          <cell r="A5536">
            <v>133860</v>
          </cell>
          <cell r="B5536">
            <v>0</v>
          </cell>
          <cell r="C5536">
            <v>7.5</v>
          </cell>
          <cell r="D5536">
            <v>0</v>
          </cell>
          <cell r="E5536">
            <v>7.5</v>
          </cell>
          <cell r="F5536">
            <v>7.65</v>
          </cell>
          <cell r="G5536">
            <v>7.86</v>
          </cell>
          <cell r="H5536">
            <v>8.4600000000000009</v>
          </cell>
          <cell r="I5536">
            <v>9.06</v>
          </cell>
        </row>
        <row r="5537">
          <cell r="A5537">
            <v>133870</v>
          </cell>
          <cell r="B5537">
            <v>0</v>
          </cell>
          <cell r="C5537">
            <v>7.5</v>
          </cell>
          <cell r="D5537">
            <v>0</v>
          </cell>
          <cell r="E5537">
            <v>7.5</v>
          </cell>
          <cell r="F5537">
            <v>7.65</v>
          </cell>
          <cell r="G5537">
            <v>7.86</v>
          </cell>
          <cell r="H5537">
            <v>8.4600000000000009</v>
          </cell>
          <cell r="I5537">
            <v>9.06</v>
          </cell>
        </row>
        <row r="5538">
          <cell r="A5538">
            <v>133880</v>
          </cell>
          <cell r="B5538">
            <v>0</v>
          </cell>
          <cell r="C5538">
            <v>7.5</v>
          </cell>
          <cell r="D5538">
            <v>0</v>
          </cell>
          <cell r="E5538">
            <v>7.5</v>
          </cell>
          <cell r="F5538">
            <v>7.65</v>
          </cell>
          <cell r="G5538">
            <v>7.86</v>
          </cell>
          <cell r="H5538">
            <v>8.4600000000000009</v>
          </cell>
          <cell r="I5538">
            <v>9.06</v>
          </cell>
        </row>
        <row r="5539">
          <cell r="A5539">
            <v>133890</v>
          </cell>
          <cell r="B5539">
            <v>0</v>
          </cell>
          <cell r="C5539">
            <v>7.5</v>
          </cell>
          <cell r="D5539">
            <v>0</v>
          </cell>
          <cell r="E5539">
            <v>7.5</v>
          </cell>
          <cell r="F5539">
            <v>7.65</v>
          </cell>
          <cell r="G5539">
            <v>7.86</v>
          </cell>
          <cell r="H5539">
            <v>8.4600000000000009</v>
          </cell>
          <cell r="I5539">
            <v>9.06</v>
          </cell>
        </row>
        <row r="5540">
          <cell r="A5540">
            <v>133900</v>
          </cell>
          <cell r="B5540">
            <v>0</v>
          </cell>
          <cell r="C5540">
            <v>7.5</v>
          </cell>
          <cell r="D5540">
            <v>0</v>
          </cell>
          <cell r="E5540">
            <v>7.5</v>
          </cell>
          <cell r="F5540">
            <v>7.65</v>
          </cell>
          <cell r="G5540">
            <v>7.86</v>
          </cell>
          <cell r="H5540">
            <v>8.4600000000000009</v>
          </cell>
          <cell r="I5540">
            <v>9.06</v>
          </cell>
        </row>
        <row r="5541">
          <cell r="A5541">
            <v>133910</v>
          </cell>
          <cell r="B5541">
            <v>0</v>
          </cell>
          <cell r="C5541">
            <v>7.5</v>
          </cell>
          <cell r="D5541">
            <v>0</v>
          </cell>
          <cell r="E5541">
            <v>7.5</v>
          </cell>
          <cell r="F5541">
            <v>7.65</v>
          </cell>
          <cell r="G5541">
            <v>7.86</v>
          </cell>
          <cell r="H5541">
            <v>8.4600000000000009</v>
          </cell>
          <cell r="I5541">
            <v>9.06</v>
          </cell>
        </row>
        <row r="5542">
          <cell r="A5542">
            <v>133920</v>
          </cell>
          <cell r="B5542">
            <v>0</v>
          </cell>
          <cell r="C5542">
            <v>7.5</v>
          </cell>
          <cell r="D5542">
            <v>0</v>
          </cell>
          <cell r="E5542">
            <v>7.5</v>
          </cell>
          <cell r="F5542">
            <v>7.65</v>
          </cell>
          <cell r="G5542">
            <v>7.86</v>
          </cell>
          <cell r="H5542">
            <v>8.4600000000000009</v>
          </cell>
          <cell r="I5542">
            <v>9.06</v>
          </cell>
        </row>
        <row r="5543">
          <cell r="A5543">
            <v>133930</v>
          </cell>
          <cell r="B5543">
            <v>0</v>
          </cell>
          <cell r="C5543">
            <v>7.5</v>
          </cell>
          <cell r="D5543">
            <v>0</v>
          </cell>
          <cell r="E5543">
            <v>7.5</v>
          </cell>
          <cell r="F5543">
            <v>7.65</v>
          </cell>
          <cell r="G5543">
            <v>7.86</v>
          </cell>
          <cell r="H5543">
            <v>8.4600000000000009</v>
          </cell>
          <cell r="I5543">
            <v>9.06</v>
          </cell>
        </row>
        <row r="5544">
          <cell r="A5544">
            <v>133940</v>
          </cell>
          <cell r="B5544">
            <v>0</v>
          </cell>
          <cell r="C5544">
            <v>7.5</v>
          </cell>
          <cell r="D5544">
            <v>0</v>
          </cell>
          <cell r="E5544">
            <v>7.5</v>
          </cell>
          <cell r="F5544">
            <v>7.65</v>
          </cell>
          <cell r="G5544">
            <v>7.86</v>
          </cell>
          <cell r="H5544">
            <v>8.4600000000000009</v>
          </cell>
          <cell r="I5544">
            <v>9.06</v>
          </cell>
        </row>
        <row r="5545">
          <cell r="A5545">
            <v>133950</v>
          </cell>
          <cell r="B5545">
            <v>0</v>
          </cell>
          <cell r="C5545">
            <v>7.5</v>
          </cell>
          <cell r="D5545">
            <v>0</v>
          </cell>
          <cell r="E5545">
            <v>7.5</v>
          </cell>
          <cell r="F5545">
            <v>7.65</v>
          </cell>
          <cell r="G5545">
            <v>7.86</v>
          </cell>
          <cell r="H5545">
            <v>8.4600000000000009</v>
          </cell>
          <cell r="I5545">
            <v>9.06</v>
          </cell>
        </row>
        <row r="5546">
          <cell r="A5546">
            <v>133960</v>
          </cell>
          <cell r="B5546">
            <v>0</v>
          </cell>
          <cell r="C5546">
            <v>7.5</v>
          </cell>
          <cell r="D5546">
            <v>0</v>
          </cell>
          <cell r="E5546">
            <v>7.5</v>
          </cell>
          <cell r="F5546">
            <v>7.65</v>
          </cell>
          <cell r="G5546">
            <v>7.86</v>
          </cell>
          <cell r="H5546">
            <v>8.4600000000000009</v>
          </cell>
          <cell r="I5546">
            <v>9.06</v>
          </cell>
        </row>
        <row r="5547">
          <cell r="A5547">
            <v>133970</v>
          </cell>
          <cell r="B5547">
            <v>0</v>
          </cell>
          <cell r="C5547">
            <v>7.5</v>
          </cell>
          <cell r="D5547">
            <v>0</v>
          </cell>
          <cell r="E5547">
            <v>7.5</v>
          </cell>
          <cell r="F5547">
            <v>7.65</v>
          </cell>
          <cell r="G5547">
            <v>7.86</v>
          </cell>
          <cell r="H5547">
            <v>8.4600000000000009</v>
          </cell>
          <cell r="I5547">
            <v>9.06</v>
          </cell>
        </row>
        <row r="5548">
          <cell r="A5548">
            <v>133980</v>
          </cell>
          <cell r="B5548">
            <v>0</v>
          </cell>
          <cell r="C5548">
            <v>7.5</v>
          </cell>
          <cell r="D5548">
            <v>0</v>
          </cell>
          <cell r="E5548">
            <v>7.5</v>
          </cell>
          <cell r="F5548">
            <v>7.65</v>
          </cell>
          <cell r="G5548">
            <v>7.86</v>
          </cell>
          <cell r="H5548">
            <v>8.4600000000000009</v>
          </cell>
          <cell r="I5548">
            <v>9.06</v>
          </cell>
        </row>
        <row r="5549">
          <cell r="A5549">
            <v>133990</v>
          </cell>
          <cell r="B5549">
            <v>0</v>
          </cell>
          <cell r="C5549">
            <v>7.5</v>
          </cell>
          <cell r="D5549">
            <v>0</v>
          </cell>
          <cell r="E5549">
            <v>7.5</v>
          </cell>
          <cell r="F5549">
            <v>7.65</v>
          </cell>
          <cell r="G5549">
            <v>7.86</v>
          </cell>
          <cell r="H5549">
            <v>8.4600000000000009</v>
          </cell>
          <cell r="I5549">
            <v>9.06</v>
          </cell>
        </row>
        <row r="5550">
          <cell r="A5550">
            <v>134000</v>
          </cell>
          <cell r="B5550">
            <v>0</v>
          </cell>
          <cell r="C5550">
            <v>7.5</v>
          </cell>
          <cell r="D5550">
            <v>0</v>
          </cell>
          <cell r="E5550">
            <v>7.5</v>
          </cell>
          <cell r="F5550">
            <v>7.65</v>
          </cell>
          <cell r="G5550">
            <v>7.86</v>
          </cell>
          <cell r="H5550">
            <v>8.4600000000000009</v>
          </cell>
          <cell r="I5550">
            <v>9.06</v>
          </cell>
        </row>
        <row r="5569">
          <cell r="A5569">
            <v>134000</v>
          </cell>
          <cell r="B5569">
            <v>0</v>
          </cell>
          <cell r="C5569">
            <v>7.5</v>
          </cell>
          <cell r="D5569">
            <v>0</v>
          </cell>
          <cell r="E5569">
            <v>7.5</v>
          </cell>
          <cell r="F5569">
            <v>7.65</v>
          </cell>
          <cell r="G5569">
            <v>7.86</v>
          </cell>
          <cell r="H5569">
            <v>8.4600000000000009</v>
          </cell>
          <cell r="I5569">
            <v>9.06</v>
          </cell>
        </row>
        <row r="5570">
          <cell r="A5570">
            <v>134010</v>
          </cell>
          <cell r="B5570">
            <v>0</v>
          </cell>
          <cell r="C5570">
            <v>7.5</v>
          </cell>
          <cell r="D5570">
            <v>0</v>
          </cell>
          <cell r="E5570">
            <v>7.5</v>
          </cell>
          <cell r="F5570">
            <v>7.65</v>
          </cell>
          <cell r="G5570">
            <v>7.86</v>
          </cell>
          <cell r="H5570">
            <v>8.4600000000000009</v>
          </cell>
          <cell r="I5570">
            <v>9.06</v>
          </cell>
        </row>
        <row r="5571">
          <cell r="A5571">
            <v>134020</v>
          </cell>
          <cell r="B5571">
            <v>0</v>
          </cell>
          <cell r="C5571">
            <v>7.5</v>
          </cell>
          <cell r="D5571">
            <v>0</v>
          </cell>
          <cell r="E5571">
            <v>7.5</v>
          </cell>
          <cell r="F5571">
            <v>7.65</v>
          </cell>
          <cell r="G5571">
            <v>7.86</v>
          </cell>
          <cell r="H5571">
            <v>8.4600000000000009</v>
          </cell>
          <cell r="I5571">
            <v>9.06</v>
          </cell>
        </row>
        <row r="5572">
          <cell r="A5572">
            <v>134030</v>
          </cell>
          <cell r="B5572">
            <v>0</v>
          </cell>
          <cell r="C5572">
            <v>7.5</v>
          </cell>
          <cell r="D5572">
            <v>0</v>
          </cell>
          <cell r="E5572">
            <v>7.5</v>
          </cell>
          <cell r="F5572">
            <v>7.65</v>
          </cell>
          <cell r="G5572">
            <v>7.86</v>
          </cell>
          <cell r="H5572">
            <v>8.4600000000000009</v>
          </cell>
          <cell r="I5572">
            <v>9.06</v>
          </cell>
        </row>
        <row r="5573">
          <cell r="A5573">
            <v>134040</v>
          </cell>
          <cell r="B5573">
            <v>0</v>
          </cell>
          <cell r="C5573">
            <v>7.5</v>
          </cell>
          <cell r="D5573">
            <v>0</v>
          </cell>
          <cell r="E5573">
            <v>7.5</v>
          </cell>
          <cell r="F5573">
            <v>7.65</v>
          </cell>
          <cell r="G5573">
            <v>7.86</v>
          </cell>
          <cell r="H5573">
            <v>8.4600000000000009</v>
          </cell>
          <cell r="I5573">
            <v>9.06</v>
          </cell>
        </row>
        <row r="5574">
          <cell r="A5574">
            <v>134050</v>
          </cell>
          <cell r="B5574">
            <v>0</v>
          </cell>
          <cell r="C5574">
            <v>7.5</v>
          </cell>
          <cell r="D5574">
            <v>0</v>
          </cell>
          <cell r="E5574">
            <v>7.5</v>
          </cell>
          <cell r="F5574">
            <v>7.65</v>
          </cell>
          <cell r="G5574">
            <v>7.86</v>
          </cell>
          <cell r="H5574">
            <v>8.4600000000000009</v>
          </cell>
          <cell r="I5574">
            <v>9.06</v>
          </cell>
        </row>
        <row r="5575">
          <cell r="A5575">
            <v>134060</v>
          </cell>
          <cell r="B5575">
            <v>0</v>
          </cell>
          <cell r="C5575">
            <v>7.5</v>
          </cell>
          <cell r="D5575">
            <v>0</v>
          </cell>
          <cell r="E5575">
            <v>7.5</v>
          </cell>
          <cell r="F5575">
            <v>7.65</v>
          </cell>
          <cell r="G5575">
            <v>7.86</v>
          </cell>
          <cell r="H5575">
            <v>8.4600000000000009</v>
          </cell>
          <cell r="I5575">
            <v>9.06</v>
          </cell>
        </row>
        <row r="5576">
          <cell r="A5576">
            <v>134070</v>
          </cell>
          <cell r="B5576">
            <v>0</v>
          </cell>
          <cell r="C5576">
            <v>7.5</v>
          </cell>
          <cell r="D5576">
            <v>0</v>
          </cell>
          <cell r="E5576">
            <v>7.5</v>
          </cell>
          <cell r="F5576">
            <v>7.65</v>
          </cell>
          <cell r="G5576">
            <v>7.86</v>
          </cell>
          <cell r="H5576">
            <v>8.4600000000000009</v>
          </cell>
          <cell r="I5576">
            <v>9.06</v>
          </cell>
        </row>
        <row r="5577">
          <cell r="A5577">
            <v>134080</v>
          </cell>
          <cell r="B5577">
            <v>0</v>
          </cell>
          <cell r="C5577">
            <v>7.5</v>
          </cell>
          <cell r="D5577">
            <v>0</v>
          </cell>
          <cell r="E5577">
            <v>7.5</v>
          </cell>
          <cell r="F5577">
            <v>7.65</v>
          </cell>
          <cell r="G5577">
            <v>7.86</v>
          </cell>
          <cell r="H5577">
            <v>8.4600000000000009</v>
          </cell>
          <cell r="I5577">
            <v>9.06</v>
          </cell>
        </row>
        <row r="5578">
          <cell r="A5578">
            <v>134090</v>
          </cell>
          <cell r="B5578">
            <v>0</v>
          </cell>
          <cell r="C5578">
            <v>7.5</v>
          </cell>
          <cell r="D5578">
            <v>0</v>
          </cell>
          <cell r="E5578">
            <v>7.5</v>
          </cell>
          <cell r="F5578">
            <v>7.65</v>
          </cell>
          <cell r="G5578">
            <v>7.86</v>
          </cell>
          <cell r="H5578">
            <v>8.4600000000000009</v>
          </cell>
          <cell r="I5578">
            <v>9.06</v>
          </cell>
        </row>
        <row r="5579">
          <cell r="A5579">
            <v>134100</v>
          </cell>
          <cell r="B5579">
            <v>0</v>
          </cell>
          <cell r="C5579">
            <v>7.5</v>
          </cell>
          <cell r="D5579">
            <v>0</v>
          </cell>
          <cell r="E5579">
            <v>7.5</v>
          </cell>
          <cell r="F5579">
            <v>7.65</v>
          </cell>
          <cell r="G5579">
            <v>7.86</v>
          </cell>
          <cell r="H5579">
            <v>8.4600000000000009</v>
          </cell>
          <cell r="I5579">
            <v>9.06</v>
          </cell>
        </row>
        <row r="5580">
          <cell r="A5580">
            <v>134110</v>
          </cell>
          <cell r="B5580">
            <v>0</v>
          </cell>
          <cell r="C5580">
            <v>7.5</v>
          </cell>
          <cell r="D5580">
            <v>0</v>
          </cell>
          <cell r="E5580">
            <v>7.5</v>
          </cell>
          <cell r="F5580">
            <v>7.65</v>
          </cell>
          <cell r="G5580">
            <v>7.86</v>
          </cell>
          <cell r="H5580">
            <v>8.4600000000000009</v>
          </cell>
          <cell r="I5580">
            <v>9.06</v>
          </cell>
        </row>
        <row r="5581">
          <cell r="A5581">
            <v>134120</v>
          </cell>
          <cell r="B5581">
            <v>0</v>
          </cell>
          <cell r="C5581">
            <v>7.5</v>
          </cell>
          <cell r="D5581">
            <v>0</v>
          </cell>
          <cell r="E5581">
            <v>7.5</v>
          </cell>
          <cell r="F5581">
            <v>7.65</v>
          </cell>
          <cell r="G5581">
            <v>7.86</v>
          </cell>
          <cell r="H5581">
            <v>8.4600000000000009</v>
          </cell>
          <cell r="I5581">
            <v>9.06</v>
          </cell>
        </row>
        <row r="5582">
          <cell r="A5582">
            <v>134130</v>
          </cell>
          <cell r="B5582">
            <v>0</v>
          </cell>
          <cell r="C5582">
            <v>7.5</v>
          </cell>
          <cell r="D5582">
            <v>0</v>
          </cell>
          <cell r="E5582">
            <v>7.5</v>
          </cell>
          <cell r="F5582">
            <v>7.65</v>
          </cell>
          <cell r="G5582">
            <v>7.86</v>
          </cell>
          <cell r="H5582">
            <v>8.4600000000000009</v>
          </cell>
          <cell r="I5582">
            <v>9.06</v>
          </cell>
        </row>
        <row r="5583">
          <cell r="A5583">
            <v>134140</v>
          </cell>
          <cell r="B5583">
            <v>0</v>
          </cell>
          <cell r="C5583">
            <v>7.5</v>
          </cell>
          <cell r="D5583">
            <v>0</v>
          </cell>
          <cell r="E5583">
            <v>7.5</v>
          </cell>
          <cell r="F5583">
            <v>7.65</v>
          </cell>
          <cell r="G5583">
            <v>7.86</v>
          </cell>
          <cell r="H5583">
            <v>8.4600000000000009</v>
          </cell>
          <cell r="I5583">
            <v>9.06</v>
          </cell>
        </row>
        <row r="5584">
          <cell r="A5584">
            <v>134150</v>
          </cell>
          <cell r="B5584">
            <v>0</v>
          </cell>
          <cell r="C5584">
            <v>7.5</v>
          </cell>
          <cell r="D5584">
            <v>0</v>
          </cell>
          <cell r="E5584">
            <v>7.5</v>
          </cell>
          <cell r="F5584">
            <v>7.65</v>
          </cell>
          <cell r="G5584">
            <v>7.86</v>
          </cell>
          <cell r="H5584">
            <v>8.4600000000000009</v>
          </cell>
          <cell r="I5584">
            <v>9.06</v>
          </cell>
        </row>
        <row r="5585">
          <cell r="A5585">
            <v>134160</v>
          </cell>
          <cell r="B5585">
            <v>0</v>
          </cell>
          <cell r="C5585">
            <v>7.5</v>
          </cell>
          <cell r="D5585">
            <v>0</v>
          </cell>
          <cell r="E5585">
            <v>7.5</v>
          </cell>
          <cell r="F5585">
            <v>7.65</v>
          </cell>
          <cell r="G5585">
            <v>7.86</v>
          </cell>
          <cell r="H5585">
            <v>8.4600000000000009</v>
          </cell>
          <cell r="I5585">
            <v>9.06</v>
          </cell>
        </row>
        <row r="5586">
          <cell r="A5586">
            <v>134170</v>
          </cell>
          <cell r="B5586">
            <v>0</v>
          </cell>
          <cell r="C5586">
            <v>7.5</v>
          </cell>
          <cell r="D5586">
            <v>0</v>
          </cell>
          <cell r="E5586">
            <v>7.5</v>
          </cell>
          <cell r="F5586">
            <v>7.65</v>
          </cell>
          <cell r="G5586">
            <v>7.86</v>
          </cell>
          <cell r="H5586">
            <v>8.4600000000000009</v>
          </cell>
          <cell r="I5586">
            <v>9.06</v>
          </cell>
        </row>
        <row r="5587">
          <cell r="A5587">
            <v>134180</v>
          </cell>
          <cell r="B5587">
            <v>0</v>
          </cell>
          <cell r="C5587">
            <v>7.5</v>
          </cell>
          <cell r="D5587">
            <v>0</v>
          </cell>
          <cell r="E5587">
            <v>7.5</v>
          </cell>
          <cell r="F5587">
            <v>7.65</v>
          </cell>
          <cell r="G5587">
            <v>7.86</v>
          </cell>
          <cell r="H5587">
            <v>8.4600000000000009</v>
          </cell>
          <cell r="I5587">
            <v>9.06</v>
          </cell>
        </row>
        <row r="5588">
          <cell r="A5588">
            <v>134190</v>
          </cell>
          <cell r="B5588">
            <v>0</v>
          </cell>
          <cell r="C5588">
            <v>7.5</v>
          </cell>
          <cell r="D5588">
            <v>0</v>
          </cell>
          <cell r="E5588">
            <v>7.5</v>
          </cell>
          <cell r="F5588">
            <v>7.65</v>
          </cell>
          <cell r="G5588">
            <v>7.86</v>
          </cell>
          <cell r="H5588">
            <v>8.4600000000000009</v>
          </cell>
          <cell r="I5588">
            <v>9.06</v>
          </cell>
        </row>
        <row r="5589">
          <cell r="A5589">
            <v>134200</v>
          </cell>
          <cell r="B5589">
            <v>0</v>
          </cell>
          <cell r="C5589">
            <v>7.5</v>
          </cell>
          <cell r="D5589">
            <v>0</v>
          </cell>
          <cell r="E5589">
            <v>7.5</v>
          </cell>
          <cell r="F5589">
            <v>7.65</v>
          </cell>
          <cell r="G5589">
            <v>7.86</v>
          </cell>
          <cell r="H5589">
            <v>8.4600000000000009</v>
          </cell>
          <cell r="I5589">
            <v>9.06</v>
          </cell>
        </row>
        <row r="5590">
          <cell r="A5590">
            <v>134210</v>
          </cell>
          <cell r="B5590">
            <v>0</v>
          </cell>
          <cell r="C5590">
            <v>7.5</v>
          </cell>
          <cell r="D5590">
            <v>0</v>
          </cell>
          <cell r="E5590">
            <v>7.5</v>
          </cell>
          <cell r="F5590">
            <v>7.65</v>
          </cell>
          <cell r="G5590">
            <v>7.86</v>
          </cell>
          <cell r="H5590">
            <v>8.4600000000000009</v>
          </cell>
          <cell r="I5590">
            <v>9.06</v>
          </cell>
        </row>
        <row r="5591">
          <cell r="A5591">
            <v>134220</v>
          </cell>
          <cell r="B5591">
            <v>0</v>
          </cell>
          <cell r="C5591">
            <v>7.5</v>
          </cell>
          <cell r="D5591">
            <v>0</v>
          </cell>
          <cell r="E5591">
            <v>7.5</v>
          </cell>
          <cell r="F5591">
            <v>7.65</v>
          </cell>
          <cell r="G5591">
            <v>7.86</v>
          </cell>
          <cell r="H5591">
            <v>8.4600000000000009</v>
          </cell>
          <cell r="I5591">
            <v>9.06</v>
          </cell>
        </row>
        <row r="5592">
          <cell r="A5592">
            <v>134230</v>
          </cell>
          <cell r="B5592">
            <v>0</v>
          </cell>
          <cell r="C5592">
            <v>7.5</v>
          </cell>
          <cell r="D5592">
            <v>0</v>
          </cell>
          <cell r="E5592">
            <v>7.5</v>
          </cell>
          <cell r="F5592">
            <v>7.65</v>
          </cell>
          <cell r="G5592">
            <v>7.86</v>
          </cell>
          <cell r="H5592">
            <v>8.4600000000000009</v>
          </cell>
          <cell r="I5592">
            <v>9.06</v>
          </cell>
        </row>
        <row r="5593">
          <cell r="A5593">
            <v>134235.10999999999</v>
          </cell>
          <cell r="B5593" t="str">
            <v>BS</v>
          </cell>
          <cell r="C5593">
            <v>7.5</v>
          </cell>
          <cell r="D5593">
            <v>0</v>
          </cell>
          <cell r="E5593">
            <v>7.5</v>
          </cell>
          <cell r="F5593">
            <v>7.65</v>
          </cell>
          <cell r="G5593">
            <v>7.86</v>
          </cell>
          <cell r="H5593">
            <v>8.4600000000000009</v>
          </cell>
          <cell r="I5593">
            <v>9.06</v>
          </cell>
        </row>
        <row r="5594">
          <cell r="A5594">
            <v>134240</v>
          </cell>
          <cell r="B5594">
            <v>0</v>
          </cell>
          <cell r="C5594">
            <v>7.5</v>
          </cell>
          <cell r="D5594">
            <v>0</v>
          </cell>
          <cell r="E5594">
            <v>7.5</v>
          </cell>
          <cell r="F5594">
            <v>7.65</v>
          </cell>
          <cell r="G5594">
            <v>7.86</v>
          </cell>
          <cell r="H5594">
            <v>8.4600000000000009</v>
          </cell>
          <cell r="I5594">
            <v>9.06</v>
          </cell>
        </row>
        <row r="5595">
          <cell r="A5595">
            <v>134250</v>
          </cell>
          <cell r="B5595">
            <v>0</v>
          </cell>
          <cell r="C5595">
            <v>7.5</v>
          </cell>
          <cell r="D5595">
            <v>0</v>
          </cell>
          <cell r="E5595">
            <v>7.5</v>
          </cell>
          <cell r="F5595">
            <v>7.65</v>
          </cell>
          <cell r="G5595">
            <v>7.86</v>
          </cell>
          <cell r="H5595">
            <v>8.4600000000000009</v>
          </cell>
          <cell r="I5595">
            <v>9.06</v>
          </cell>
        </row>
        <row r="5596">
          <cell r="A5596">
            <v>134260</v>
          </cell>
          <cell r="B5596">
            <v>0</v>
          </cell>
          <cell r="C5596">
            <v>7.5</v>
          </cell>
          <cell r="D5596">
            <v>0</v>
          </cell>
          <cell r="E5596">
            <v>7.5</v>
          </cell>
          <cell r="F5596">
            <v>7.65</v>
          </cell>
          <cell r="G5596">
            <v>7.86</v>
          </cell>
          <cell r="H5596">
            <v>8.4600000000000009</v>
          </cell>
          <cell r="I5596">
            <v>9.06</v>
          </cell>
        </row>
        <row r="5597">
          <cell r="A5597">
            <v>134265.10999999999</v>
          </cell>
          <cell r="B5597" t="str">
            <v>PX</v>
          </cell>
          <cell r="C5597">
            <v>7.5</v>
          </cell>
          <cell r="D5597">
            <v>0</v>
          </cell>
          <cell r="E5597">
            <v>7.5</v>
          </cell>
          <cell r="F5597">
            <v>7.65</v>
          </cell>
          <cell r="G5597">
            <v>7.86</v>
          </cell>
          <cell r="H5597">
            <v>8.4600000000000009</v>
          </cell>
          <cell r="I5597">
            <v>9.06</v>
          </cell>
        </row>
        <row r="5598">
          <cell r="A5598">
            <v>134270</v>
          </cell>
          <cell r="B5598">
            <v>0</v>
          </cell>
          <cell r="C5598">
            <v>7.5</v>
          </cell>
          <cell r="D5598">
            <v>0.1</v>
          </cell>
          <cell r="E5598">
            <v>7.6</v>
          </cell>
          <cell r="F5598">
            <v>7.75</v>
          </cell>
          <cell r="G5598">
            <v>7.96</v>
          </cell>
          <cell r="H5598">
            <v>8.56</v>
          </cell>
          <cell r="I5598">
            <v>9.16</v>
          </cell>
        </row>
        <row r="5599">
          <cell r="A5599">
            <v>134280</v>
          </cell>
          <cell r="B5599">
            <v>0</v>
          </cell>
          <cell r="C5599">
            <v>7.5</v>
          </cell>
          <cell r="D5599">
            <v>0.3</v>
          </cell>
          <cell r="E5599">
            <v>7.8</v>
          </cell>
          <cell r="F5599">
            <v>7.95</v>
          </cell>
          <cell r="G5599">
            <v>8.16</v>
          </cell>
          <cell r="H5599">
            <v>8.76</v>
          </cell>
          <cell r="I5599">
            <v>9.36</v>
          </cell>
        </row>
        <row r="5600">
          <cell r="A5600">
            <v>134280.10999999999</v>
          </cell>
          <cell r="B5600" t="str">
            <v>PC</v>
          </cell>
          <cell r="C5600">
            <v>7.5</v>
          </cell>
          <cell r="D5600">
            <v>0.3</v>
          </cell>
          <cell r="E5600">
            <v>7.8</v>
          </cell>
          <cell r="F5600">
            <v>7.95</v>
          </cell>
          <cell r="G5600">
            <v>8.16</v>
          </cell>
          <cell r="H5600">
            <v>8.76</v>
          </cell>
          <cell r="I5600">
            <v>9.36</v>
          </cell>
        </row>
        <row r="5601">
          <cell r="A5601">
            <v>134290</v>
          </cell>
          <cell r="B5601">
            <v>0</v>
          </cell>
          <cell r="C5601">
            <v>7.5</v>
          </cell>
          <cell r="D5601">
            <v>0.5</v>
          </cell>
          <cell r="E5601">
            <v>8</v>
          </cell>
          <cell r="F5601">
            <v>8.15</v>
          </cell>
          <cell r="G5601">
            <v>8.3600000000000012</v>
          </cell>
          <cell r="H5601">
            <v>8.9600000000000009</v>
          </cell>
          <cell r="I5601">
            <v>9.56</v>
          </cell>
        </row>
        <row r="5602">
          <cell r="A5602">
            <v>134295.10999999999</v>
          </cell>
          <cell r="B5602" t="str">
            <v>PY - MSE</v>
          </cell>
          <cell r="C5602">
            <v>7.5</v>
          </cell>
          <cell r="D5602">
            <v>0.6</v>
          </cell>
          <cell r="E5602">
            <v>8.1</v>
          </cell>
          <cell r="F5602">
            <v>8.25</v>
          </cell>
          <cell r="G5602">
            <v>8.4600000000000009</v>
          </cell>
          <cell r="H5602">
            <v>9.06</v>
          </cell>
          <cell r="I5602">
            <v>9.66</v>
          </cell>
        </row>
        <row r="5603">
          <cell r="A5603">
            <v>134300</v>
          </cell>
          <cell r="B5603">
            <v>0</v>
          </cell>
          <cell r="C5603">
            <v>7.5</v>
          </cell>
          <cell r="D5603">
            <v>0.6</v>
          </cell>
          <cell r="E5603">
            <v>8.1</v>
          </cell>
          <cell r="F5603">
            <v>8.25</v>
          </cell>
          <cell r="G5603">
            <v>8.4600000000000009</v>
          </cell>
          <cell r="H5603">
            <v>9.06</v>
          </cell>
          <cell r="I5603">
            <v>9.66</v>
          </cell>
        </row>
        <row r="5604">
          <cell r="A5604">
            <v>134310</v>
          </cell>
          <cell r="B5604">
            <v>0</v>
          </cell>
          <cell r="C5604">
            <v>7.5</v>
          </cell>
          <cell r="D5604">
            <v>0.6</v>
          </cell>
          <cell r="E5604">
            <v>8.1</v>
          </cell>
          <cell r="F5604">
            <v>8.25</v>
          </cell>
          <cell r="G5604">
            <v>8.4600000000000009</v>
          </cell>
          <cell r="H5604">
            <v>9.06</v>
          </cell>
          <cell r="I5604">
            <v>9.66</v>
          </cell>
        </row>
        <row r="5605">
          <cell r="A5605">
            <v>134320</v>
          </cell>
          <cell r="B5605">
            <v>0</v>
          </cell>
          <cell r="C5605">
            <v>7.5</v>
          </cell>
          <cell r="D5605">
            <v>0.6</v>
          </cell>
          <cell r="E5605">
            <v>8.1</v>
          </cell>
          <cell r="F5605">
            <v>8.25</v>
          </cell>
          <cell r="G5605">
            <v>8.4600000000000009</v>
          </cell>
          <cell r="H5605">
            <v>9.06</v>
          </cell>
          <cell r="I5605">
            <v>9.66</v>
          </cell>
        </row>
        <row r="5606">
          <cell r="A5606">
            <v>134330</v>
          </cell>
          <cell r="B5606">
            <v>0</v>
          </cell>
          <cell r="C5606">
            <v>7.5</v>
          </cell>
          <cell r="D5606">
            <v>0.6</v>
          </cell>
          <cell r="E5606">
            <v>8.1</v>
          </cell>
          <cell r="F5606">
            <v>8.25</v>
          </cell>
          <cell r="G5606">
            <v>8.4600000000000009</v>
          </cell>
          <cell r="H5606">
            <v>9.06</v>
          </cell>
          <cell r="I5606">
            <v>9.66</v>
          </cell>
        </row>
        <row r="5607">
          <cell r="A5607">
            <v>134340</v>
          </cell>
          <cell r="B5607">
            <v>0</v>
          </cell>
          <cell r="C5607">
            <v>7.5</v>
          </cell>
          <cell r="D5607">
            <v>0.6</v>
          </cell>
          <cell r="E5607">
            <v>8.1</v>
          </cell>
          <cell r="F5607">
            <v>8.25</v>
          </cell>
          <cell r="G5607">
            <v>8.4600000000000009</v>
          </cell>
          <cell r="H5607">
            <v>9.06</v>
          </cell>
          <cell r="I5607">
            <v>9.66</v>
          </cell>
        </row>
        <row r="5608">
          <cell r="A5608">
            <v>134350</v>
          </cell>
          <cell r="B5608">
            <v>0</v>
          </cell>
          <cell r="C5608">
            <v>7.5</v>
          </cell>
          <cell r="D5608">
            <v>0.6</v>
          </cell>
          <cell r="E5608">
            <v>8.1</v>
          </cell>
          <cell r="F5608">
            <v>8.25</v>
          </cell>
          <cell r="G5608">
            <v>8.4600000000000009</v>
          </cell>
          <cell r="H5608">
            <v>9.06</v>
          </cell>
          <cell r="I5608">
            <v>9.66</v>
          </cell>
        </row>
        <row r="5609">
          <cell r="A5609">
            <v>134360</v>
          </cell>
          <cell r="B5609">
            <v>0</v>
          </cell>
          <cell r="C5609">
            <v>7.5</v>
          </cell>
          <cell r="D5609">
            <v>0.6</v>
          </cell>
          <cell r="E5609">
            <v>8.1</v>
          </cell>
          <cell r="F5609">
            <v>8.25</v>
          </cell>
          <cell r="G5609">
            <v>8.4600000000000009</v>
          </cell>
          <cell r="H5609">
            <v>9.06</v>
          </cell>
          <cell r="I5609">
            <v>9.66</v>
          </cell>
        </row>
        <row r="5610">
          <cell r="A5610">
            <v>134370</v>
          </cell>
          <cell r="B5610">
            <v>0</v>
          </cell>
          <cell r="C5610">
            <v>7.5</v>
          </cell>
          <cell r="D5610">
            <v>0.6</v>
          </cell>
          <cell r="E5610">
            <v>8.1</v>
          </cell>
          <cell r="F5610">
            <v>8.25</v>
          </cell>
          <cell r="G5610">
            <v>8.4600000000000009</v>
          </cell>
          <cell r="H5610">
            <v>9.06</v>
          </cell>
          <cell r="I5610">
            <v>9.66</v>
          </cell>
        </row>
        <row r="5611">
          <cell r="A5611">
            <v>134380</v>
          </cell>
          <cell r="B5611">
            <v>0</v>
          </cell>
          <cell r="C5611">
            <v>7.5</v>
          </cell>
          <cell r="D5611">
            <v>0.6</v>
          </cell>
          <cell r="E5611">
            <v>8.1</v>
          </cell>
          <cell r="F5611">
            <v>8.25</v>
          </cell>
          <cell r="G5611">
            <v>8.4600000000000009</v>
          </cell>
          <cell r="H5611">
            <v>9.06</v>
          </cell>
          <cell r="I5611">
            <v>9.66</v>
          </cell>
        </row>
        <row r="5612">
          <cell r="A5612">
            <v>134390</v>
          </cell>
          <cell r="B5612">
            <v>0</v>
          </cell>
          <cell r="C5612">
            <v>7.5</v>
          </cell>
          <cell r="D5612">
            <v>0.6</v>
          </cell>
          <cell r="E5612">
            <v>8.1</v>
          </cell>
          <cell r="F5612">
            <v>8.25</v>
          </cell>
          <cell r="G5612">
            <v>8.4600000000000009</v>
          </cell>
          <cell r="H5612">
            <v>9.06</v>
          </cell>
          <cell r="I5612">
            <v>9.66</v>
          </cell>
        </row>
        <row r="5613">
          <cell r="A5613">
            <v>134400</v>
          </cell>
          <cell r="B5613">
            <v>0</v>
          </cell>
          <cell r="C5613">
            <v>7.5</v>
          </cell>
          <cell r="D5613">
            <v>0.6</v>
          </cell>
          <cell r="E5613">
            <v>8.1</v>
          </cell>
          <cell r="F5613">
            <v>8.25</v>
          </cell>
          <cell r="G5613">
            <v>8.4600000000000009</v>
          </cell>
          <cell r="H5613">
            <v>9.06</v>
          </cell>
          <cell r="I5613">
            <v>9.66</v>
          </cell>
        </row>
        <row r="5614">
          <cell r="A5614">
            <v>134410</v>
          </cell>
          <cell r="B5614">
            <v>0</v>
          </cell>
          <cell r="C5614">
            <v>7.5</v>
          </cell>
          <cell r="D5614">
            <v>0.6</v>
          </cell>
          <cell r="E5614">
            <v>8.1</v>
          </cell>
          <cell r="F5614">
            <v>8.25</v>
          </cell>
          <cell r="G5614">
            <v>8.4600000000000009</v>
          </cell>
          <cell r="H5614">
            <v>9.06</v>
          </cell>
          <cell r="I5614">
            <v>9.66</v>
          </cell>
        </row>
        <row r="5615">
          <cell r="A5615">
            <v>134420</v>
          </cell>
          <cell r="B5615">
            <v>0</v>
          </cell>
          <cell r="C5615">
            <v>7.5</v>
          </cell>
          <cell r="D5615">
            <v>0.6</v>
          </cell>
          <cell r="E5615">
            <v>8.1</v>
          </cell>
          <cell r="F5615">
            <v>8.25</v>
          </cell>
          <cell r="G5615">
            <v>8.4600000000000009</v>
          </cell>
          <cell r="H5615">
            <v>9.06</v>
          </cell>
          <cell r="I5615">
            <v>9.66</v>
          </cell>
        </row>
        <row r="5616">
          <cell r="A5616">
            <v>134430</v>
          </cell>
          <cell r="B5616">
            <v>0</v>
          </cell>
          <cell r="C5616">
            <v>7.5</v>
          </cell>
          <cell r="D5616">
            <v>0.6</v>
          </cell>
          <cell r="E5616">
            <v>8.1</v>
          </cell>
          <cell r="F5616">
            <v>8.25</v>
          </cell>
          <cell r="G5616">
            <v>8.4600000000000009</v>
          </cell>
          <cell r="H5616">
            <v>9.06</v>
          </cell>
          <cell r="I5616">
            <v>9.66</v>
          </cell>
        </row>
        <row r="5617">
          <cell r="A5617">
            <v>134440</v>
          </cell>
          <cell r="B5617">
            <v>0</v>
          </cell>
          <cell r="C5617">
            <v>7.5</v>
          </cell>
          <cell r="D5617">
            <v>0.6</v>
          </cell>
          <cell r="E5617">
            <v>8.1</v>
          </cell>
          <cell r="F5617">
            <v>8.25</v>
          </cell>
          <cell r="G5617">
            <v>8.4600000000000009</v>
          </cell>
          <cell r="H5617">
            <v>9.06</v>
          </cell>
          <cell r="I5617">
            <v>9.66</v>
          </cell>
        </row>
        <row r="5618">
          <cell r="A5618">
            <v>134450</v>
          </cell>
          <cell r="B5618">
            <v>0</v>
          </cell>
          <cell r="C5618">
            <v>7.5</v>
          </cell>
          <cell r="D5618">
            <v>0.6</v>
          </cell>
          <cell r="E5618">
            <v>8.1</v>
          </cell>
          <cell r="F5618">
            <v>8.25</v>
          </cell>
          <cell r="G5618">
            <v>8.4600000000000009</v>
          </cell>
          <cell r="H5618">
            <v>9.06</v>
          </cell>
          <cell r="I5618">
            <v>9.66</v>
          </cell>
        </row>
        <row r="5619">
          <cell r="A5619">
            <v>134460</v>
          </cell>
          <cell r="B5619">
            <v>0</v>
          </cell>
          <cell r="C5619">
            <v>7.5</v>
          </cell>
          <cell r="D5619">
            <v>0.6</v>
          </cell>
          <cell r="E5619">
            <v>8.1</v>
          </cell>
          <cell r="F5619">
            <v>8.25</v>
          </cell>
          <cell r="G5619">
            <v>8.4600000000000009</v>
          </cell>
          <cell r="H5619">
            <v>9.06</v>
          </cell>
          <cell r="I5619">
            <v>9.66</v>
          </cell>
        </row>
        <row r="5620">
          <cell r="A5620">
            <v>134470</v>
          </cell>
          <cell r="B5620">
            <v>0</v>
          </cell>
          <cell r="C5620">
            <v>7.5</v>
          </cell>
          <cell r="D5620">
            <v>0.6</v>
          </cell>
          <cell r="E5620">
            <v>8.1</v>
          </cell>
          <cell r="F5620">
            <v>8.25</v>
          </cell>
          <cell r="G5620">
            <v>8.4600000000000009</v>
          </cell>
          <cell r="H5620">
            <v>9.06</v>
          </cell>
          <cell r="I5620">
            <v>9.66</v>
          </cell>
        </row>
        <row r="5621">
          <cell r="A5621">
            <v>134480</v>
          </cell>
          <cell r="B5621">
            <v>0</v>
          </cell>
          <cell r="C5621">
            <v>7.5</v>
          </cell>
          <cell r="D5621">
            <v>0.6</v>
          </cell>
          <cell r="E5621">
            <v>8.1</v>
          </cell>
          <cell r="F5621">
            <v>8.25</v>
          </cell>
          <cell r="G5621">
            <v>8.4600000000000009</v>
          </cell>
          <cell r="H5621">
            <v>9.06</v>
          </cell>
          <cell r="I5621">
            <v>9.66</v>
          </cell>
        </row>
        <row r="5622">
          <cell r="A5622">
            <v>134490</v>
          </cell>
          <cell r="B5622">
            <v>0</v>
          </cell>
          <cell r="C5622">
            <v>7.5</v>
          </cell>
          <cell r="D5622">
            <v>0.6</v>
          </cell>
          <cell r="E5622">
            <v>8.1</v>
          </cell>
          <cell r="F5622">
            <v>8.25</v>
          </cell>
          <cell r="G5622">
            <v>8.4600000000000009</v>
          </cell>
          <cell r="H5622">
            <v>9.06</v>
          </cell>
          <cell r="I5622">
            <v>9.66</v>
          </cell>
        </row>
        <row r="5623">
          <cell r="A5623">
            <v>134500</v>
          </cell>
          <cell r="B5623">
            <v>0</v>
          </cell>
          <cell r="C5623">
            <v>7.5</v>
          </cell>
          <cell r="D5623">
            <v>0.6</v>
          </cell>
          <cell r="E5623">
            <v>8.1</v>
          </cell>
          <cell r="F5623">
            <v>8.25</v>
          </cell>
          <cell r="G5623">
            <v>8.4600000000000009</v>
          </cell>
          <cell r="H5623">
            <v>9.06</v>
          </cell>
          <cell r="I5623">
            <v>9.66</v>
          </cell>
        </row>
        <row r="5624">
          <cell r="A5624">
            <v>134510</v>
          </cell>
          <cell r="B5624">
            <v>0</v>
          </cell>
          <cell r="C5624">
            <v>7.5</v>
          </cell>
          <cell r="D5624">
            <v>0.6</v>
          </cell>
          <cell r="E5624">
            <v>8.1</v>
          </cell>
          <cell r="F5624">
            <v>8.25</v>
          </cell>
          <cell r="G5624">
            <v>8.4600000000000009</v>
          </cell>
          <cell r="H5624">
            <v>9.06</v>
          </cell>
          <cell r="I5624">
            <v>9.66</v>
          </cell>
        </row>
        <row r="5625">
          <cell r="A5625">
            <v>134520</v>
          </cell>
          <cell r="B5625">
            <v>0</v>
          </cell>
          <cell r="C5625">
            <v>7.5</v>
          </cell>
          <cell r="D5625">
            <v>0.6</v>
          </cell>
          <cell r="E5625">
            <v>8.1</v>
          </cell>
          <cell r="F5625">
            <v>8.25</v>
          </cell>
          <cell r="G5625">
            <v>8.4600000000000009</v>
          </cell>
          <cell r="H5625">
            <v>9.06</v>
          </cell>
          <cell r="I5625">
            <v>9.66</v>
          </cell>
        </row>
        <row r="5626">
          <cell r="A5626">
            <v>134530</v>
          </cell>
          <cell r="B5626">
            <v>0</v>
          </cell>
          <cell r="C5626">
            <v>7.5</v>
          </cell>
          <cell r="D5626">
            <v>0.6</v>
          </cell>
          <cell r="E5626">
            <v>8.1</v>
          </cell>
          <cell r="F5626">
            <v>8.25</v>
          </cell>
          <cell r="G5626">
            <v>8.4600000000000009</v>
          </cell>
          <cell r="H5626">
            <v>9.06</v>
          </cell>
          <cell r="I5626">
            <v>9.66</v>
          </cell>
        </row>
        <row r="5627">
          <cell r="A5627">
            <v>134540</v>
          </cell>
          <cell r="B5627">
            <v>0</v>
          </cell>
          <cell r="C5627">
            <v>7.5</v>
          </cell>
          <cell r="D5627">
            <v>0.6</v>
          </cell>
          <cell r="E5627">
            <v>8.1</v>
          </cell>
          <cell r="F5627">
            <v>8.25</v>
          </cell>
          <cell r="G5627">
            <v>8.4600000000000009</v>
          </cell>
          <cell r="H5627">
            <v>9.06</v>
          </cell>
          <cell r="I5627">
            <v>9.66</v>
          </cell>
        </row>
        <row r="5628">
          <cell r="A5628">
            <v>134550</v>
          </cell>
          <cell r="B5628">
            <v>0</v>
          </cell>
          <cell r="C5628">
            <v>7.5</v>
          </cell>
          <cell r="D5628">
            <v>0.6</v>
          </cell>
          <cell r="E5628">
            <v>8.1</v>
          </cell>
          <cell r="F5628">
            <v>8.25</v>
          </cell>
          <cell r="G5628">
            <v>8.4600000000000009</v>
          </cell>
          <cell r="H5628">
            <v>9.06</v>
          </cell>
          <cell r="I5628">
            <v>9.66</v>
          </cell>
        </row>
        <row r="5629">
          <cell r="A5629">
            <v>134560</v>
          </cell>
          <cell r="B5629">
            <v>0</v>
          </cell>
          <cell r="C5629">
            <v>7.5</v>
          </cell>
          <cell r="D5629">
            <v>0.6</v>
          </cell>
          <cell r="E5629">
            <v>8.1</v>
          </cell>
          <cell r="F5629">
            <v>8.25</v>
          </cell>
          <cell r="G5629">
            <v>8.4600000000000009</v>
          </cell>
          <cell r="H5629">
            <v>9.06</v>
          </cell>
          <cell r="I5629">
            <v>9.66</v>
          </cell>
        </row>
        <row r="5630">
          <cell r="A5630">
            <v>134570</v>
          </cell>
          <cell r="B5630">
            <v>0</v>
          </cell>
          <cell r="C5630">
            <v>7.5</v>
          </cell>
          <cell r="D5630">
            <v>0.6</v>
          </cell>
          <cell r="E5630">
            <v>8.1</v>
          </cell>
          <cell r="F5630">
            <v>8.25</v>
          </cell>
          <cell r="G5630">
            <v>8.4600000000000009</v>
          </cell>
          <cell r="H5630">
            <v>9.06</v>
          </cell>
          <cell r="I5630">
            <v>9.66</v>
          </cell>
        </row>
        <row r="5631">
          <cell r="A5631">
            <v>134580</v>
          </cell>
          <cell r="B5631">
            <v>0</v>
          </cell>
          <cell r="C5631">
            <v>7.5</v>
          </cell>
          <cell r="D5631">
            <v>0.6</v>
          </cell>
          <cell r="E5631">
            <v>8.1</v>
          </cell>
          <cell r="F5631">
            <v>8.25</v>
          </cell>
          <cell r="G5631">
            <v>8.4600000000000009</v>
          </cell>
          <cell r="H5631">
            <v>9.06</v>
          </cell>
          <cell r="I5631">
            <v>9.66</v>
          </cell>
        </row>
        <row r="5632">
          <cell r="A5632">
            <v>134590</v>
          </cell>
          <cell r="B5632">
            <v>0</v>
          </cell>
          <cell r="C5632">
            <v>7.5</v>
          </cell>
          <cell r="D5632">
            <v>0.6</v>
          </cell>
          <cell r="E5632">
            <v>8.1</v>
          </cell>
          <cell r="F5632">
            <v>8.25</v>
          </cell>
          <cell r="G5632">
            <v>8.4600000000000009</v>
          </cell>
          <cell r="H5632">
            <v>9.06</v>
          </cell>
          <cell r="I5632">
            <v>9.66</v>
          </cell>
        </row>
        <row r="5633">
          <cell r="A5633">
            <v>134600</v>
          </cell>
          <cell r="B5633">
            <v>0</v>
          </cell>
          <cell r="C5633">
            <v>7.5</v>
          </cell>
          <cell r="D5633">
            <v>0.6</v>
          </cell>
          <cell r="E5633">
            <v>8.1</v>
          </cell>
          <cell r="F5633">
            <v>8.25</v>
          </cell>
          <cell r="G5633">
            <v>8.4600000000000009</v>
          </cell>
          <cell r="H5633">
            <v>9.06</v>
          </cell>
          <cell r="I5633">
            <v>9.66</v>
          </cell>
        </row>
        <row r="5634">
          <cell r="A5634">
            <v>134610</v>
          </cell>
          <cell r="B5634">
            <v>0</v>
          </cell>
          <cell r="C5634">
            <v>7.5</v>
          </cell>
          <cell r="D5634">
            <v>0.6</v>
          </cell>
          <cell r="E5634">
            <v>8.1</v>
          </cell>
          <cell r="F5634">
            <v>8.25</v>
          </cell>
          <cell r="G5634">
            <v>8.4600000000000009</v>
          </cell>
          <cell r="H5634">
            <v>9.06</v>
          </cell>
          <cell r="I5634">
            <v>9.66</v>
          </cell>
        </row>
        <row r="5635">
          <cell r="A5635">
            <v>134620</v>
          </cell>
          <cell r="B5635">
            <v>0</v>
          </cell>
          <cell r="C5635">
            <v>7.5</v>
          </cell>
          <cell r="D5635">
            <v>0.6</v>
          </cell>
          <cell r="E5635">
            <v>8.1</v>
          </cell>
          <cell r="F5635">
            <v>8.25</v>
          </cell>
          <cell r="G5635">
            <v>8.4600000000000009</v>
          </cell>
          <cell r="H5635">
            <v>9.06</v>
          </cell>
          <cell r="I5635">
            <v>9.66</v>
          </cell>
        </row>
        <row r="5636">
          <cell r="A5636">
            <v>134630</v>
          </cell>
          <cell r="B5636">
            <v>0</v>
          </cell>
          <cell r="C5636">
            <v>7.5</v>
          </cell>
          <cell r="D5636">
            <v>0.6</v>
          </cell>
          <cell r="E5636">
            <v>8.1</v>
          </cell>
          <cell r="F5636">
            <v>8.25</v>
          </cell>
          <cell r="G5636">
            <v>8.4600000000000009</v>
          </cell>
          <cell r="H5636">
            <v>9.06</v>
          </cell>
          <cell r="I5636">
            <v>9.66</v>
          </cell>
        </row>
        <row r="5637">
          <cell r="A5637">
            <v>134640</v>
          </cell>
          <cell r="B5637">
            <v>0</v>
          </cell>
          <cell r="C5637">
            <v>7.5</v>
          </cell>
          <cell r="D5637">
            <v>0.6</v>
          </cell>
          <cell r="E5637">
            <v>8.1</v>
          </cell>
          <cell r="F5637">
            <v>8.25</v>
          </cell>
          <cell r="G5637">
            <v>8.4600000000000009</v>
          </cell>
          <cell r="H5637">
            <v>9.06</v>
          </cell>
          <cell r="I5637">
            <v>9.66</v>
          </cell>
        </row>
        <row r="5638">
          <cell r="A5638">
            <v>134650</v>
          </cell>
          <cell r="B5638">
            <v>0</v>
          </cell>
          <cell r="C5638">
            <v>7.5</v>
          </cell>
          <cell r="D5638">
            <v>0.6</v>
          </cell>
          <cell r="E5638">
            <v>8.1</v>
          </cell>
          <cell r="F5638">
            <v>8.25</v>
          </cell>
          <cell r="G5638">
            <v>8.4600000000000009</v>
          </cell>
          <cell r="H5638">
            <v>9.06</v>
          </cell>
          <cell r="I5638">
            <v>9.66</v>
          </cell>
        </row>
        <row r="5639">
          <cell r="A5639">
            <v>134660</v>
          </cell>
          <cell r="B5639">
            <v>0</v>
          </cell>
          <cell r="C5639">
            <v>7.5</v>
          </cell>
          <cell r="D5639">
            <v>0.6</v>
          </cell>
          <cell r="E5639">
            <v>8.1</v>
          </cell>
          <cell r="F5639">
            <v>8.25</v>
          </cell>
          <cell r="G5639">
            <v>8.4600000000000009</v>
          </cell>
          <cell r="H5639">
            <v>9.06</v>
          </cell>
          <cell r="I5639">
            <v>9.66</v>
          </cell>
        </row>
        <row r="5640">
          <cell r="A5640">
            <v>134667.10999999999</v>
          </cell>
          <cell r="B5640" t="str">
            <v>PY - MSE</v>
          </cell>
          <cell r="C5640">
            <v>7.5</v>
          </cell>
          <cell r="D5640">
            <v>0.6</v>
          </cell>
          <cell r="E5640">
            <v>8.1</v>
          </cell>
          <cell r="F5640">
            <v>8.25</v>
          </cell>
          <cell r="G5640">
            <v>8.4600000000000009</v>
          </cell>
          <cell r="H5640">
            <v>9.06</v>
          </cell>
          <cell r="I5640">
            <v>9.66</v>
          </cell>
        </row>
        <row r="5641">
          <cell r="A5641">
            <v>134670</v>
          </cell>
          <cell r="B5641">
            <v>0</v>
          </cell>
          <cell r="C5641">
            <v>7.5</v>
          </cell>
          <cell r="D5641">
            <v>0.54</v>
          </cell>
          <cell r="E5641">
            <v>8.0399999999999991</v>
          </cell>
          <cell r="F5641">
            <v>8.19</v>
          </cell>
          <cell r="G5641">
            <v>8.4</v>
          </cell>
          <cell r="H5641">
            <v>9</v>
          </cell>
          <cell r="I5641">
            <v>9.6</v>
          </cell>
        </row>
        <row r="5642">
          <cell r="A5642">
            <v>134680</v>
          </cell>
          <cell r="B5642">
            <v>0</v>
          </cell>
          <cell r="C5642">
            <v>7.5</v>
          </cell>
          <cell r="D5642">
            <v>0.34</v>
          </cell>
          <cell r="E5642">
            <v>7.84</v>
          </cell>
          <cell r="F5642">
            <v>7.99</v>
          </cell>
          <cell r="G5642">
            <v>8.2000000000000011</v>
          </cell>
          <cell r="H5642">
            <v>8.8000000000000007</v>
          </cell>
          <cell r="I5642">
            <v>9.4</v>
          </cell>
        </row>
        <row r="5643">
          <cell r="A5643">
            <v>134682.10999999999</v>
          </cell>
          <cell r="B5643" t="str">
            <v>PT</v>
          </cell>
          <cell r="C5643">
            <v>7.5</v>
          </cell>
          <cell r="D5643">
            <v>0.3</v>
          </cell>
          <cell r="E5643">
            <v>7.8</v>
          </cell>
          <cell r="F5643">
            <v>7.95</v>
          </cell>
          <cell r="G5643">
            <v>8.16</v>
          </cell>
          <cell r="H5643">
            <v>8.76</v>
          </cell>
          <cell r="I5643">
            <v>9.36</v>
          </cell>
        </row>
        <row r="5644">
          <cell r="A5644">
            <v>134690</v>
          </cell>
          <cell r="B5644">
            <v>0</v>
          </cell>
          <cell r="C5644">
            <v>7.5</v>
          </cell>
          <cell r="D5644">
            <v>0.14000000000000001</v>
          </cell>
          <cell r="E5644">
            <v>7.64</v>
          </cell>
          <cell r="F5644">
            <v>7.79</v>
          </cell>
          <cell r="G5644">
            <v>8</v>
          </cell>
          <cell r="H5644">
            <v>8.6</v>
          </cell>
          <cell r="I5644">
            <v>9.1999999999999993</v>
          </cell>
        </row>
        <row r="5645">
          <cell r="A5645">
            <v>134697.10999999999</v>
          </cell>
          <cell r="B5645" t="str">
            <v>PX</v>
          </cell>
          <cell r="C5645">
            <v>7.5</v>
          </cell>
          <cell r="D5645">
            <v>0</v>
          </cell>
          <cell r="E5645">
            <v>7.5</v>
          </cell>
          <cell r="F5645">
            <v>7.65</v>
          </cell>
          <cell r="G5645">
            <v>7.86</v>
          </cell>
          <cell r="H5645">
            <v>8.4600000000000009</v>
          </cell>
          <cell r="I5645">
            <v>9.06</v>
          </cell>
        </row>
        <row r="5646">
          <cell r="A5646">
            <v>134700</v>
          </cell>
          <cell r="B5646">
            <v>0</v>
          </cell>
          <cell r="C5646">
            <v>7.5</v>
          </cell>
          <cell r="D5646">
            <v>0</v>
          </cell>
          <cell r="E5646">
            <v>7.5</v>
          </cell>
          <cell r="F5646">
            <v>7.65</v>
          </cell>
          <cell r="G5646">
            <v>7.86</v>
          </cell>
          <cell r="H5646">
            <v>8.4600000000000009</v>
          </cell>
          <cell r="I5646">
            <v>9.06</v>
          </cell>
        </row>
        <row r="5647">
          <cell r="A5647">
            <v>134710</v>
          </cell>
          <cell r="B5647">
            <v>0</v>
          </cell>
          <cell r="C5647">
            <v>7.5</v>
          </cell>
          <cell r="D5647">
            <v>0</v>
          </cell>
          <cell r="E5647">
            <v>7.5</v>
          </cell>
          <cell r="F5647">
            <v>7.65</v>
          </cell>
          <cell r="G5647">
            <v>7.86</v>
          </cell>
          <cell r="H5647">
            <v>8.4600000000000009</v>
          </cell>
          <cell r="I5647">
            <v>9.06</v>
          </cell>
        </row>
        <row r="5648">
          <cell r="A5648">
            <v>134720</v>
          </cell>
          <cell r="B5648">
            <v>0</v>
          </cell>
          <cell r="C5648">
            <v>7.5</v>
          </cell>
          <cell r="D5648">
            <v>0</v>
          </cell>
          <cell r="E5648">
            <v>7.5</v>
          </cell>
          <cell r="F5648">
            <v>7.65</v>
          </cell>
          <cell r="G5648">
            <v>7.86</v>
          </cell>
          <cell r="H5648">
            <v>8.4600000000000009</v>
          </cell>
          <cell r="I5648">
            <v>9.06</v>
          </cell>
        </row>
        <row r="5649">
          <cell r="A5649">
            <v>134727.10999999999</v>
          </cell>
          <cell r="B5649" t="str">
            <v>BS</v>
          </cell>
          <cell r="C5649">
            <v>7.5</v>
          </cell>
          <cell r="D5649">
            <v>0</v>
          </cell>
          <cell r="E5649">
            <v>7.5</v>
          </cell>
          <cell r="F5649">
            <v>7.65</v>
          </cell>
          <cell r="G5649">
            <v>7.86</v>
          </cell>
          <cell r="H5649">
            <v>8.4600000000000009</v>
          </cell>
          <cell r="I5649">
            <v>9.06</v>
          </cell>
        </row>
        <row r="5650">
          <cell r="A5650">
            <v>134730</v>
          </cell>
          <cell r="B5650">
            <v>0</v>
          </cell>
          <cell r="C5650">
            <v>7.5</v>
          </cell>
          <cell r="D5650">
            <v>0</v>
          </cell>
          <cell r="E5650">
            <v>7.5</v>
          </cell>
          <cell r="F5650">
            <v>7.65</v>
          </cell>
          <cell r="G5650">
            <v>7.86</v>
          </cell>
          <cell r="H5650">
            <v>8.4600000000000009</v>
          </cell>
          <cell r="I5650">
            <v>9.06</v>
          </cell>
        </row>
        <row r="5651">
          <cell r="A5651">
            <v>134740</v>
          </cell>
          <cell r="B5651">
            <v>0</v>
          </cell>
          <cell r="C5651">
            <v>7.5</v>
          </cell>
          <cell r="D5651">
            <v>0</v>
          </cell>
          <cell r="E5651">
            <v>7.5</v>
          </cell>
          <cell r="F5651">
            <v>7.65</v>
          </cell>
          <cell r="G5651">
            <v>7.86</v>
          </cell>
          <cell r="H5651">
            <v>8.4600000000000009</v>
          </cell>
          <cell r="I5651">
            <v>9.06</v>
          </cell>
        </row>
        <row r="5652">
          <cell r="A5652">
            <v>134750</v>
          </cell>
          <cell r="B5652">
            <v>0</v>
          </cell>
          <cell r="C5652">
            <v>7.5</v>
          </cell>
          <cell r="D5652">
            <v>0</v>
          </cell>
          <cell r="E5652">
            <v>7.5</v>
          </cell>
          <cell r="F5652">
            <v>7.65</v>
          </cell>
          <cell r="G5652">
            <v>7.86</v>
          </cell>
          <cell r="H5652">
            <v>8.4600000000000009</v>
          </cell>
          <cell r="I5652">
            <v>9.06</v>
          </cell>
        </row>
        <row r="5653">
          <cell r="A5653">
            <v>134760</v>
          </cell>
          <cell r="B5653">
            <v>0</v>
          </cell>
          <cell r="C5653">
            <v>7.5</v>
          </cell>
          <cell r="D5653">
            <v>0</v>
          </cell>
          <cell r="E5653">
            <v>7.5</v>
          </cell>
          <cell r="F5653">
            <v>7.65</v>
          </cell>
          <cell r="G5653">
            <v>7.86</v>
          </cell>
          <cell r="H5653">
            <v>8.4600000000000009</v>
          </cell>
          <cell r="I5653">
            <v>9.06</v>
          </cell>
        </row>
        <row r="5654">
          <cell r="A5654">
            <v>134770</v>
          </cell>
          <cell r="B5654">
            <v>0</v>
          </cell>
          <cell r="C5654">
            <v>7.5</v>
          </cell>
          <cell r="D5654">
            <v>0</v>
          </cell>
          <cell r="E5654">
            <v>7.5</v>
          </cell>
          <cell r="F5654">
            <v>7.65</v>
          </cell>
          <cell r="G5654">
            <v>7.86</v>
          </cell>
          <cell r="H5654">
            <v>8.4600000000000009</v>
          </cell>
          <cell r="I5654">
            <v>9.06</v>
          </cell>
        </row>
        <row r="5655">
          <cell r="A5655">
            <v>134780</v>
          </cell>
          <cell r="B5655">
            <v>0</v>
          </cell>
          <cell r="C5655">
            <v>7.5</v>
          </cell>
          <cell r="D5655">
            <v>0</v>
          </cell>
          <cell r="E5655">
            <v>7.5</v>
          </cell>
          <cell r="F5655">
            <v>7.65</v>
          </cell>
          <cell r="G5655">
            <v>7.86</v>
          </cell>
          <cell r="H5655">
            <v>8.4600000000000009</v>
          </cell>
          <cell r="I5655">
            <v>9.06</v>
          </cell>
        </row>
        <row r="5656">
          <cell r="A5656">
            <v>134790</v>
          </cell>
          <cell r="B5656">
            <v>0</v>
          </cell>
          <cell r="C5656">
            <v>7.5</v>
          </cell>
          <cell r="D5656">
            <v>0</v>
          </cell>
          <cell r="E5656">
            <v>7.5</v>
          </cell>
          <cell r="F5656">
            <v>7.65</v>
          </cell>
          <cell r="G5656">
            <v>7.86</v>
          </cell>
          <cell r="H5656">
            <v>8.4600000000000009</v>
          </cell>
          <cell r="I5656">
            <v>9.06</v>
          </cell>
        </row>
        <row r="5657">
          <cell r="A5657">
            <v>134795.37</v>
          </cell>
          <cell r="B5657" t="str">
            <v>BS</v>
          </cell>
          <cell r="C5657">
            <v>7.5</v>
          </cell>
          <cell r="D5657">
            <v>0</v>
          </cell>
          <cell r="E5657">
            <v>7.5</v>
          </cell>
          <cell r="F5657">
            <v>7.65</v>
          </cell>
          <cell r="G5657">
            <v>7.86</v>
          </cell>
          <cell r="H5657">
            <v>8.4600000000000009</v>
          </cell>
          <cell r="I5657">
            <v>9.06</v>
          </cell>
        </row>
        <row r="5658">
          <cell r="A5658">
            <v>134800</v>
          </cell>
          <cell r="B5658">
            <v>0</v>
          </cell>
          <cell r="C5658">
            <v>7.5</v>
          </cell>
          <cell r="D5658">
            <v>0</v>
          </cell>
          <cell r="E5658">
            <v>7.5</v>
          </cell>
          <cell r="F5658">
            <v>7.65</v>
          </cell>
          <cell r="G5658">
            <v>7.86</v>
          </cell>
          <cell r="H5658">
            <v>8.4600000000000009</v>
          </cell>
          <cell r="I5658">
            <v>9.06</v>
          </cell>
        </row>
        <row r="5659">
          <cell r="A5659">
            <v>134810</v>
          </cell>
          <cell r="B5659">
            <v>0</v>
          </cell>
          <cell r="C5659">
            <v>7.5</v>
          </cell>
          <cell r="D5659">
            <v>0</v>
          </cell>
          <cell r="E5659">
            <v>7.5</v>
          </cell>
          <cell r="F5659">
            <v>7.65</v>
          </cell>
          <cell r="G5659">
            <v>7.86</v>
          </cell>
          <cell r="H5659">
            <v>8.4600000000000009</v>
          </cell>
          <cell r="I5659">
            <v>9.06</v>
          </cell>
        </row>
        <row r="5660">
          <cell r="A5660">
            <v>134820</v>
          </cell>
          <cell r="B5660">
            <v>0</v>
          </cell>
          <cell r="C5660">
            <v>7.5</v>
          </cell>
          <cell r="D5660">
            <v>0</v>
          </cell>
          <cell r="E5660">
            <v>7.5</v>
          </cell>
          <cell r="F5660">
            <v>7.65</v>
          </cell>
          <cell r="G5660">
            <v>7.86</v>
          </cell>
          <cell r="H5660">
            <v>8.4600000000000009</v>
          </cell>
          <cell r="I5660">
            <v>9.06</v>
          </cell>
        </row>
        <row r="5661">
          <cell r="A5661">
            <v>134825.37</v>
          </cell>
          <cell r="B5661" t="str">
            <v>PX</v>
          </cell>
          <cell r="C5661">
            <v>7.5</v>
          </cell>
          <cell r="D5661">
            <v>0</v>
          </cell>
          <cell r="E5661">
            <v>7.5</v>
          </cell>
          <cell r="F5661">
            <v>7.65</v>
          </cell>
          <cell r="G5661">
            <v>7.86</v>
          </cell>
          <cell r="H5661">
            <v>8.4600000000000009</v>
          </cell>
          <cell r="I5661">
            <v>9.06</v>
          </cell>
        </row>
        <row r="5662">
          <cell r="A5662">
            <v>134830</v>
          </cell>
          <cell r="B5662">
            <v>0</v>
          </cell>
          <cell r="C5662">
            <v>7.5</v>
          </cell>
          <cell r="D5662">
            <v>0.09</v>
          </cell>
          <cell r="E5662">
            <v>7.59</v>
          </cell>
          <cell r="F5662">
            <v>7.74</v>
          </cell>
          <cell r="G5662">
            <v>7.95</v>
          </cell>
          <cell r="H5662">
            <v>8.5500000000000007</v>
          </cell>
          <cell r="I5662">
            <v>9.15</v>
          </cell>
        </row>
        <row r="5663">
          <cell r="A5663">
            <v>134840</v>
          </cell>
          <cell r="B5663">
            <v>0</v>
          </cell>
          <cell r="C5663">
            <v>7.5</v>
          </cell>
          <cell r="D5663">
            <v>0.28999999999999998</v>
          </cell>
          <cell r="E5663">
            <v>7.79</v>
          </cell>
          <cell r="F5663">
            <v>7.94</v>
          </cell>
          <cell r="G5663">
            <v>8.15</v>
          </cell>
          <cell r="H5663">
            <v>8.75</v>
          </cell>
          <cell r="I5663">
            <v>9.35</v>
          </cell>
        </row>
        <row r="5664">
          <cell r="A5664">
            <v>134840.37</v>
          </cell>
          <cell r="B5664" t="str">
            <v>PC</v>
          </cell>
          <cell r="C5664">
            <v>7.5</v>
          </cell>
          <cell r="D5664">
            <v>0.3</v>
          </cell>
          <cell r="E5664">
            <v>7.8</v>
          </cell>
          <cell r="F5664">
            <v>7.95</v>
          </cell>
          <cell r="G5664">
            <v>8.16</v>
          </cell>
          <cell r="H5664">
            <v>8.76</v>
          </cell>
          <cell r="I5664">
            <v>9.36</v>
          </cell>
        </row>
        <row r="5665">
          <cell r="A5665">
            <v>134850</v>
          </cell>
          <cell r="B5665">
            <v>0</v>
          </cell>
          <cell r="C5665">
            <v>7.5</v>
          </cell>
          <cell r="D5665">
            <v>0.49</v>
          </cell>
          <cell r="E5665">
            <v>7.99</v>
          </cell>
          <cell r="F5665">
            <v>8.14</v>
          </cell>
          <cell r="G5665">
            <v>8.3500000000000014</v>
          </cell>
          <cell r="H5665">
            <v>8.9500000000000011</v>
          </cell>
          <cell r="I5665">
            <v>9.5500000000000007</v>
          </cell>
        </row>
        <row r="5666">
          <cell r="A5666">
            <v>134855.37</v>
          </cell>
          <cell r="B5666" t="str">
            <v>PY - MSE</v>
          </cell>
          <cell r="C5666">
            <v>7.5</v>
          </cell>
          <cell r="D5666">
            <v>0.6</v>
          </cell>
          <cell r="E5666">
            <v>8.1</v>
          </cell>
          <cell r="F5666">
            <v>8.25</v>
          </cell>
          <cell r="G5666">
            <v>8.4600000000000009</v>
          </cell>
          <cell r="H5666">
            <v>9.06</v>
          </cell>
          <cell r="I5666">
            <v>9.66</v>
          </cell>
        </row>
        <row r="5667">
          <cell r="A5667">
            <v>134860</v>
          </cell>
          <cell r="B5667">
            <v>0</v>
          </cell>
          <cell r="C5667">
            <v>7.5</v>
          </cell>
          <cell r="D5667">
            <v>0.6</v>
          </cell>
          <cell r="E5667">
            <v>8.1</v>
          </cell>
          <cell r="F5667">
            <v>8.25</v>
          </cell>
          <cell r="G5667">
            <v>8.4600000000000009</v>
          </cell>
          <cell r="H5667">
            <v>9.06</v>
          </cell>
          <cell r="I5667">
            <v>9.66</v>
          </cell>
        </row>
        <row r="5668">
          <cell r="A5668">
            <v>134870</v>
          </cell>
          <cell r="B5668">
            <v>0</v>
          </cell>
          <cell r="C5668">
            <v>7.5</v>
          </cell>
          <cell r="D5668">
            <v>0.6</v>
          </cell>
          <cell r="E5668">
            <v>8.1</v>
          </cell>
          <cell r="F5668">
            <v>8.25</v>
          </cell>
          <cell r="G5668">
            <v>8.4600000000000009</v>
          </cell>
          <cell r="H5668">
            <v>9.06</v>
          </cell>
          <cell r="I5668">
            <v>9.66</v>
          </cell>
        </row>
        <row r="5669">
          <cell r="A5669">
            <v>134880</v>
          </cell>
          <cell r="B5669">
            <v>0</v>
          </cell>
          <cell r="C5669">
            <v>7.5</v>
          </cell>
          <cell r="D5669">
            <v>0.6</v>
          </cell>
          <cell r="E5669">
            <v>8.1</v>
          </cell>
          <cell r="F5669">
            <v>8.25</v>
          </cell>
          <cell r="G5669">
            <v>8.4600000000000009</v>
          </cell>
          <cell r="H5669">
            <v>9.06</v>
          </cell>
          <cell r="I5669">
            <v>9.66</v>
          </cell>
        </row>
        <row r="5670">
          <cell r="A5670">
            <v>134890</v>
          </cell>
          <cell r="B5670">
            <v>0</v>
          </cell>
          <cell r="C5670">
            <v>7.5</v>
          </cell>
          <cell r="D5670">
            <v>0.6</v>
          </cell>
          <cell r="E5670">
            <v>8.1</v>
          </cell>
          <cell r="F5670">
            <v>8.25</v>
          </cell>
          <cell r="G5670">
            <v>8.4600000000000009</v>
          </cell>
          <cell r="H5670">
            <v>9.06</v>
          </cell>
          <cell r="I5670">
            <v>9.66</v>
          </cell>
        </row>
        <row r="5671">
          <cell r="A5671">
            <v>134900</v>
          </cell>
          <cell r="B5671">
            <v>0</v>
          </cell>
          <cell r="C5671">
            <v>7.5</v>
          </cell>
          <cell r="D5671">
            <v>0.6</v>
          </cell>
          <cell r="E5671">
            <v>8.1</v>
          </cell>
          <cell r="F5671">
            <v>8.25</v>
          </cell>
          <cell r="G5671">
            <v>8.4600000000000009</v>
          </cell>
          <cell r="H5671">
            <v>9.06</v>
          </cell>
          <cell r="I5671">
            <v>9.66</v>
          </cell>
        </row>
        <row r="5672">
          <cell r="A5672">
            <v>134910</v>
          </cell>
          <cell r="B5672">
            <v>0</v>
          </cell>
          <cell r="C5672">
            <v>7.5</v>
          </cell>
          <cell r="D5672">
            <v>0.6</v>
          </cell>
          <cell r="E5672">
            <v>8.1</v>
          </cell>
          <cell r="F5672">
            <v>8.25</v>
          </cell>
          <cell r="G5672">
            <v>8.4600000000000009</v>
          </cell>
          <cell r="H5672">
            <v>9.06</v>
          </cell>
          <cell r="I5672">
            <v>9.66</v>
          </cell>
        </row>
        <row r="5673">
          <cell r="A5673">
            <v>134920</v>
          </cell>
          <cell r="B5673">
            <v>0</v>
          </cell>
          <cell r="C5673">
            <v>7.5</v>
          </cell>
          <cell r="D5673">
            <v>0.6</v>
          </cell>
          <cell r="E5673">
            <v>8.1</v>
          </cell>
          <cell r="F5673">
            <v>8.25</v>
          </cell>
          <cell r="G5673">
            <v>8.4600000000000009</v>
          </cell>
          <cell r="H5673">
            <v>9.06</v>
          </cell>
          <cell r="I5673">
            <v>9.66</v>
          </cell>
        </row>
        <row r="5674">
          <cell r="A5674">
            <v>134930</v>
          </cell>
          <cell r="B5674">
            <v>0</v>
          </cell>
          <cell r="C5674">
            <v>7.5</v>
          </cell>
          <cell r="D5674">
            <v>0.6</v>
          </cell>
          <cell r="E5674">
            <v>8.1</v>
          </cell>
          <cell r="F5674">
            <v>8.25</v>
          </cell>
          <cell r="G5674">
            <v>8.4600000000000009</v>
          </cell>
          <cell r="H5674">
            <v>9.06</v>
          </cell>
          <cell r="I5674">
            <v>9.66</v>
          </cell>
        </row>
        <row r="5675">
          <cell r="A5675">
            <v>134940</v>
          </cell>
          <cell r="B5675">
            <v>0</v>
          </cell>
          <cell r="C5675">
            <v>7.5</v>
          </cell>
          <cell r="D5675">
            <v>0.6</v>
          </cell>
          <cell r="E5675">
            <v>8.1</v>
          </cell>
          <cell r="F5675">
            <v>8.25</v>
          </cell>
          <cell r="G5675">
            <v>8.4600000000000009</v>
          </cell>
          <cell r="H5675">
            <v>9.06</v>
          </cell>
          <cell r="I5675">
            <v>9.66</v>
          </cell>
        </row>
        <row r="5676">
          <cell r="A5676">
            <v>134950</v>
          </cell>
          <cell r="B5676">
            <v>0</v>
          </cell>
          <cell r="C5676">
            <v>7.5</v>
          </cell>
          <cell r="D5676">
            <v>0.6</v>
          </cell>
          <cell r="E5676">
            <v>8.1</v>
          </cell>
          <cell r="F5676">
            <v>8.25</v>
          </cell>
          <cell r="G5676">
            <v>8.4600000000000009</v>
          </cell>
          <cell r="H5676">
            <v>9.06</v>
          </cell>
          <cell r="I5676">
            <v>9.66</v>
          </cell>
        </row>
        <row r="5677">
          <cell r="A5677">
            <v>134960</v>
          </cell>
          <cell r="B5677">
            <v>0</v>
          </cell>
          <cell r="C5677">
            <v>7.5</v>
          </cell>
          <cell r="D5677">
            <v>0.6</v>
          </cell>
          <cell r="E5677">
            <v>8.1</v>
          </cell>
          <cell r="F5677">
            <v>8.25</v>
          </cell>
          <cell r="G5677">
            <v>8.4600000000000009</v>
          </cell>
          <cell r="H5677">
            <v>9.06</v>
          </cell>
          <cell r="I5677">
            <v>9.66</v>
          </cell>
        </row>
        <row r="5678">
          <cell r="A5678">
            <v>134970</v>
          </cell>
          <cell r="B5678">
            <v>0</v>
          </cell>
          <cell r="C5678">
            <v>7.5</v>
          </cell>
          <cell r="D5678">
            <v>0.6</v>
          </cell>
          <cell r="E5678">
            <v>8.1</v>
          </cell>
          <cell r="F5678">
            <v>8.25</v>
          </cell>
          <cell r="G5678">
            <v>8.4600000000000009</v>
          </cell>
          <cell r="H5678">
            <v>9.06</v>
          </cell>
          <cell r="I5678">
            <v>9.66</v>
          </cell>
        </row>
        <row r="5679">
          <cell r="A5679">
            <v>134980</v>
          </cell>
          <cell r="B5679">
            <v>0</v>
          </cell>
          <cell r="C5679">
            <v>7.5</v>
          </cell>
          <cell r="D5679">
            <v>0.6</v>
          </cell>
          <cell r="E5679">
            <v>8.1</v>
          </cell>
          <cell r="F5679">
            <v>8.25</v>
          </cell>
          <cell r="G5679">
            <v>8.4600000000000009</v>
          </cell>
          <cell r="H5679">
            <v>9.06</v>
          </cell>
          <cell r="I5679">
            <v>9.66</v>
          </cell>
        </row>
        <row r="5680">
          <cell r="A5680">
            <v>134990</v>
          </cell>
          <cell r="B5680">
            <v>0</v>
          </cell>
          <cell r="C5680">
            <v>7.5</v>
          </cell>
          <cell r="D5680">
            <v>0.6</v>
          </cell>
          <cell r="E5680">
            <v>8.1</v>
          </cell>
          <cell r="F5680">
            <v>8.25</v>
          </cell>
          <cell r="G5680">
            <v>8.4600000000000009</v>
          </cell>
          <cell r="H5680">
            <v>9.06</v>
          </cell>
          <cell r="I5680">
            <v>9.66</v>
          </cell>
        </row>
        <row r="5681">
          <cell r="A5681">
            <v>134997.84</v>
          </cell>
          <cell r="B5681" t="str">
            <v>PY - MSE</v>
          </cell>
          <cell r="C5681">
            <v>7.5</v>
          </cell>
          <cell r="D5681">
            <v>0.6</v>
          </cell>
          <cell r="E5681">
            <v>8.1</v>
          </cell>
          <cell r="F5681">
            <v>8.25</v>
          </cell>
          <cell r="G5681">
            <v>8.4600000000000009</v>
          </cell>
          <cell r="H5681">
            <v>9.06</v>
          </cell>
          <cell r="I5681">
            <v>9.66</v>
          </cell>
        </row>
        <row r="5682">
          <cell r="A5682">
            <v>135000</v>
          </cell>
          <cell r="B5682">
            <v>0</v>
          </cell>
          <cell r="C5682">
            <v>7.5</v>
          </cell>
          <cell r="D5682">
            <v>0.56000000000000005</v>
          </cell>
          <cell r="E5682">
            <v>8.06</v>
          </cell>
          <cell r="F5682">
            <v>8.2100000000000009</v>
          </cell>
          <cell r="G5682">
            <v>8.4200000000000017</v>
          </cell>
          <cell r="H5682">
            <v>9.0200000000000014</v>
          </cell>
          <cell r="I5682">
            <v>9.620000000000001</v>
          </cell>
        </row>
        <row r="5683">
          <cell r="A5683">
            <v>135010</v>
          </cell>
          <cell r="B5683">
            <v>0</v>
          </cell>
          <cell r="C5683">
            <v>7.5</v>
          </cell>
          <cell r="D5683">
            <v>0.36</v>
          </cell>
          <cell r="E5683">
            <v>7.86</v>
          </cell>
          <cell r="F5683">
            <v>8.01</v>
          </cell>
          <cell r="G5683">
            <v>8.2200000000000006</v>
          </cell>
          <cell r="H5683">
            <v>8.82</v>
          </cell>
          <cell r="I5683">
            <v>9.42</v>
          </cell>
        </row>
        <row r="5684">
          <cell r="A5684">
            <v>135012.84</v>
          </cell>
          <cell r="B5684" t="str">
            <v>PT</v>
          </cell>
          <cell r="C5684">
            <v>7.5</v>
          </cell>
          <cell r="D5684">
            <v>0.3</v>
          </cell>
          <cell r="E5684">
            <v>7.8</v>
          </cell>
          <cell r="F5684">
            <v>7.95</v>
          </cell>
          <cell r="G5684">
            <v>8.16</v>
          </cell>
          <cell r="H5684">
            <v>8.76</v>
          </cell>
          <cell r="I5684">
            <v>9.36</v>
          </cell>
        </row>
        <row r="5685">
          <cell r="A5685">
            <v>135020</v>
          </cell>
          <cell r="B5685">
            <v>0</v>
          </cell>
          <cell r="C5685">
            <v>7.5</v>
          </cell>
          <cell r="D5685">
            <v>0.16</v>
          </cell>
          <cell r="E5685">
            <v>7.66</v>
          </cell>
          <cell r="F5685">
            <v>7.8100000000000005</v>
          </cell>
          <cell r="G5685">
            <v>8.0200000000000014</v>
          </cell>
          <cell r="H5685">
            <v>8.620000000000001</v>
          </cell>
          <cell r="I5685">
            <v>9.2200000000000006</v>
          </cell>
        </row>
        <row r="5686">
          <cell r="A5686">
            <v>135027.84</v>
          </cell>
          <cell r="B5686" t="str">
            <v>PX</v>
          </cell>
          <cell r="C5686">
            <v>7.5</v>
          </cell>
          <cell r="D5686">
            <v>0</v>
          </cell>
          <cell r="E5686">
            <v>7.5</v>
          </cell>
          <cell r="F5686">
            <v>7.65</v>
          </cell>
          <cell r="G5686">
            <v>7.86</v>
          </cell>
          <cell r="H5686">
            <v>8.4600000000000009</v>
          </cell>
          <cell r="I5686">
            <v>9.06</v>
          </cell>
        </row>
        <row r="5687">
          <cell r="A5687">
            <v>135030</v>
          </cell>
          <cell r="B5687">
            <v>0</v>
          </cell>
          <cell r="C5687">
            <v>7.5</v>
          </cell>
          <cell r="D5687">
            <v>0</v>
          </cell>
          <cell r="E5687">
            <v>7.5</v>
          </cell>
          <cell r="F5687">
            <v>7.65</v>
          </cell>
          <cell r="G5687">
            <v>7.86</v>
          </cell>
          <cell r="H5687">
            <v>8.4600000000000009</v>
          </cell>
          <cell r="I5687">
            <v>9.06</v>
          </cell>
        </row>
        <row r="5688">
          <cell r="A5688">
            <v>135040</v>
          </cell>
          <cell r="B5688">
            <v>0</v>
          </cell>
          <cell r="C5688">
            <v>7.5</v>
          </cell>
          <cell r="D5688">
            <v>0</v>
          </cell>
          <cell r="E5688">
            <v>7.5</v>
          </cell>
          <cell r="F5688">
            <v>7.65</v>
          </cell>
          <cell r="G5688">
            <v>7.86</v>
          </cell>
          <cell r="H5688">
            <v>8.4600000000000009</v>
          </cell>
          <cell r="I5688">
            <v>9.06</v>
          </cell>
        </row>
        <row r="5689">
          <cell r="A5689">
            <v>135050</v>
          </cell>
          <cell r="B5689">
            <v>0</v>
          </cell>
          <cell r="C5689">
            <v>7.5</v>
          </cell>
          <cell r="D5689">
            <v>0</v>
          </cell>
          <cell r="E5689">
            <v>7.5</v>
          </cell>
          <cell r="F5689">
            <v>7.65</v>
          </cell>
          <cell r="G5689">
            <v>7.86</v>
          </cell>
          <cell r="H5689">
            <v>8.4600000000000009</v>
          </cell>
          <cell r="I5689">
            <v>9.06</v>
          </cell>
        </row>
        <row r="5690">
          <cell r="A5690">
            <v>135057.84</v>
          </cell>
          <cell r="B5690" t="str">
            <v>BS</v>
          </cell>
          <cell r="C5690">
            <v>7.5</v>
          </cell>
          <cell r="D5690">
            <v>0</v>
          </cell>
          <cell r="E5690">
            <v>7.5</v>
          </cell>
          <cell r="F5690">
            <v>7.65</v>
          </cell>
          <cell r="G5690">
            <v>7.86</v>
          </cell>
          <cell r="H5690">
            <v>8.4600000000000009</v>
          </cell>
          <cell r="I5690">
            <v>9.06</v>
          </cell>
        </row>
        <row r="5691">
          <cell r="A5691">
            <v>135060</v>
          </cell>
          <cell r="B5691">
            <v>0</v>
          </cell>
          <cell r="C5691">
            <v>7.5</v>
          </cell>
          <cell r="D5691">
            <v>0</v>
          </cell>
          <cell r="E5691">
            <v>7.5</v>
          </cell>
          <cell r="F5691">
            <v>7.65</v>
          </cell>
          <cell r="G5691">
            <v>7.86</v>
          </cell>
          <cell r="H5691">
            <v>8.4600000000000009</v>
          </cell>
          <cell r="I5691">
            <v>9.06</v>
          </cell>
        </row>
        <row r="5692">
          <cell r="A5692">
            <v>135065.93</v>
          </cell>
          <cell r="B5692">
            <v>0</v>
          </cell>
          <cell r="C5692">
            <v>7.5</v>
          </cell>
          <cell r="D5692">
            <v>0</v>
          </cell>
          <cell r="E5692">
            <v>7.5</v>
          </cell>
          <cell r="F5692">
            <v>7.65</v>
          </cell>
          <cell r="G5692">
            <v>7.86</v>
          </cell>
          <cell r="H5692">
            <v>8.4600000000000009</v>
          </cell>
          <cell r="I5692">
            <v>9.06</v>
          </cell>
        </row>
      </sheetData>
      <sheetData sheetId="49" refreshError="1"/>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1"/>
      <sheetName val="N°2"/>
      <sheetName val="N°3"/>
      <sheetName val="N°4"/>
      <sheetName val="N°5"/>
      <sheetName val="N°6"/>
      <sheetName val="N°7"/>
      <sheetName val="N°8"/>
      <sheetName val="N°9"/>
      <sheetName val="N°10"/>
      <sheetName val="Avance financiero"/>
      <sheetName val="ATI SAP JUMBO"/>
      <sheetName val="ATI SAP RINCÓN"/>
      <sheetName val="Devolucion retencion"/>
      <sheetName val="ATI SAP"/>
      <sheetName val="Nº 01"/>
      <sheetName val="Nº 02"/>
      <sheetName val="Nº 03"/>
      <sheetName val="PRESUPUESTO"/>
      <sheetName val="RESUMEN DE COTIZACION"/>
      <sheetName val="OBRA CIVIL"/>
      <sheetName val="ESTRUCTURA DE HORMIGON"/>
      <sheetName val="INFRAESTRUCTURA"/>
      <sheetName val="INSTALACION ELECTRICA"/>
      <sheetName val="puni"/>
      <sheetName val="A"/>
      <sheetName val="INSUMOS"/>
      <sheetName val="Lista de Partidas"/>
      <sheetName val="47 V"/>
      <sheetName val="Pesos"/>
      <sheetName val="Base_datos"/>
      <sheetName val="A.SENSIBILIDAD"/>
      <sheetName val="FLUJOS"/>
      <sheetName val="Constants"/>
      <sheetName val="LIMA-CANTA"/>
      <sheetName val="Sensib. IE-VACSN"/>
      <sheetName val="EP1"/>
      <sheetName val="Hoja3"/>
      <sheetName val="Hoja2"/>
      <sheetName val="Viguetas 36 REAL"/>
    </sheetNames>
    <sheetDataSet>
      <sheetData sheetId="0" refreshError="1">
        <row r="1189">
          <cell r="K1189">
            <v>0</v>
          </cell>
        </row>
      </sheetData>
      <sheetData sheetId="1" refreshError="1">
        <row r="1189">
          <cell r="K1189">
            <v>0</v>
          </cell>
        </row>
      </sheetData>
      <sheetData sheetId="2" refreshError="1">
        <row r="13">
          <cell r="D13">
            <v>0</v>
          </cell>
        </row>
        <row r="1189">
          <cell r="K1189">
            <v>0</v>
          </cell>
        </row>
      </sheetData>
      <sheetData sheetId="3" refreshError="1">
        <row r="1189">
          <cell r="K1189">
            <v>0</v>
          </cell>
        </row>
      </sheetData>
      <sheetData sheetId="4" refreshError="1">
        <row r="13">
          <cell r="D13">
            <v>0</v>
          </cell>
        </row>
        <row r="1189">
          <cell r="K1189">
            <v>0</v>
          </cell>
        </row>
      </sheetData>
      <sheetData sheetId="5" refreshError="1">
        <row r="13">
          <cell r="D13">
            <v>0</v>
          </cell>
        </row>
        <row r="1189">
          <cell r="K1189">
            <v>0</v>
          </cell>
        </row>
      </sheetData>
      <sheetData sheetId="6" refreshError="1">
        <row r="1189">
          <cell r="K1189">
            <v>0</v>
          </cell>
        </row>
      </sheetData>
      <sheetData sheetId="7" refreshError="1">
        <row r="1189">
          <cell r="K1189">
            <v>0</v>
          </cell>
        </row>
      </sheetData>
      <sheetData sheetId="8" refreshError="1">
        <row r="1189">
          <cell r="K1189">
            <v>0</v>
          </cell>
        </row>
      </sheetData>
      <sheetData sheetId="9" refreshError="1">
        <row r="1189">
          <cell r="K1189">
            <v>0</v>
          </cell>
        </row>
      </sheetData>
      <sheetData sheetId="10" refreshError="1">
        <row r="13">
          <cell r="D13">
            <v>0</v>
          </cell>
          <cell r="F13">
            <v>0</v>
          </cell>
        </row>
        <row r="14">
          <cell r="D14">
            <v>0</v>
          </cell>
          <cell r="F14">
            <v>0</v>
          </cell>
        </row>
        <row r="15">
          <cell r="D15">
            <v>0</v>
          </cell>
          <cell r="F15">
            <v>0</v>
          </cell>
        </row>
        <row r="16">
          <cell r="D16">
            <v>0</v>
          </cell>
          <cell r="F16">
            <v>0</v>
          </cell>
        </row>
        <row r="17">
          <cell r="D17">
            <v>0</v>
          </cell>
          <cell r="F17">
            <v>0</v>
          </cell>
        </row>
        <row r="18">
          <cell r="D18">
            <v>0</v>
          </cell>
          <cell r="F18">
            <v>0</v>
          </cell>
        </row>
        <row r="19">
          <cell r="D19">
            <v>0</v>
          </cell>
          <cell r="F19">
            <v>0</v>
          </cell>
        </row>
        <row r="20">
          <cell r="D20">
            <v>0</v>
          </cell>
          <cell r="F20">
            <v>0</v>
          </cell>
        </row>
        <row r="21">
          <cell r="D21">
            <v>0</v>
          </cell>
          <cell r="F21">
            <v>0</v>
          </cell>
        </row>
        <row r="22">
          <cell r="D22">
            <v>0</v>
          </cell>
          <cell r="F22">
            <v>0</v>
          </cell>
        </row>
      </sheetData>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manda"/>
      <sheetName val="MFyR"/>
      <sheetName val="Oferta"/>
      <sheetName val="OF-Eq."/>
      <sheetName val="Opt.-Brecha-Req."/>
      <sheetName val="Eq. Req."/>
      <sheetName val="Inf. Req."/>
      <sheetName val="A1"/>
      <sheetName val="A2"/>
      <sheetName val="C-SP"/>
      <sheetName val="C-CP1"/>
      <sheetName val="C-CP2"/>
      <sheetName val="FC.1-2"/>
      <sheetName val="Sens.IE-VACSN"/>
      <sheetName val="Plan Implem."/>
      <sheetName val="Sensib. IE-VACSN"/>
      <sheetName val="Inputs"/>
      <sheetName val="Calculos"/>
      <sheetName val="Detail"/>
      <sheetName val="civ_roma"/>
      <sheetName val="Ampliad"/>
      <sheetName val="Ing"/>
      <sheetName val="Infra"/>
      <sheetName val="PAPrrhh"/>
      <sheetName val="Opti"/>
      <sheetName val="Rendimientos"/>
      <sheetName val="Referencias"/>
      <sheetName val="P2"/>
      <sheetName val="Minsa_Estandares- Fuente "/>
      <sheetName val="P3"/>
      <sheetName val="P1"/>
      <sheetName val="CIEDANOS"/>
      <sheetName val="POB07"/>
      <sheetName val="Sheet1"/>
    </sheetNames>
    <sheetDataSet>
      <sheetData sheetId="0" refreshError="1">
        <row r="25">
          <cell r="C25">
            <v>2008</v>
          </cell>
        </row>
        <row r="47">
          <cell r="P47">
            <v>68076.753214356693</v>
          </cell>
        </row>
      </sheetData>
      <sheetData sheetId="1">
        <row r="25">
          <cell r="C25">
            <v>2008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APU"/>
      <sheetName val="Tablas"/>
      <sheetName val="Flota"/>
      <sheetName val="Sensib. IE-VACSN"/>
      <sheetName val="DEMANDA"/>
      <sheetName val="Rendimientos"/>
      <sheetName val="Cuadrillas"/>
      <sheetName val="DOBLE H1-Z4"/>
      <sheetName val="POB07"/>
      <sheetName val="PUNTUAL DPTO07"/>
      <sheetName val="Hoja1"/>
      <sheetName val="sensibilidad propoli"/>
      <sheetName val="sensibilidad.proliv"/>
      <sheetName val="Costos Infra y Eq"/>
      <sheetName val="CIEDANOS"/>
      <sheetName val="INFORM."/>
      <sheetName val="Requerimiento"/>
      <sheetName val="RES,MET,ADI1"/>
      <sheetName val="plani"/>
      <sheetName val="Sheet1"/>
      <sheetName val="Wind Loads"/>
      <sheetName val="2843 DAT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a"/>
      <sheetName val="Entregable"/>
      <sheetName val="Staff"/>
      <sheetName val="Equipo"/>
      <sheetName val="PGR-4 SEMANAS"/>
      <sheetName val="METRADOS X ETAPA"/>
      <sheetName val="CALENDARIO"/>
      <sheetName val="RESUMEN"/>
      <sheetName val="Hoja1"/>
      <sheetName val="SALUD"/>
      <sheetName val="EDUCACION"/>
      <sheetName val="Sensib. IE-VACSN"/>
      <sheetName val="Requerimiento"/>
      <sheetName val="1. Time &amp; Esc"/>
      <sheetName val="Input"/>
      <sheetName val="Fcst"/>
      <sheetName val="7 &amp; 8A. SandU"/>
      <sheetName val="2&amp;3 AeroRevs"/>
      <sheetName val="4. Non-AeroRevs"/>
      <sheetName val="Vehículo"/>
      <sheetName val="Gtos Gen"/>
      <sheetName val="Materiales"/>
      <sheetName val="Subcontratos"/>
      <sheetName val="Referencias"/>
      <sheetName val="RES,MET,ADI1"/>
      <sheetName val="Consolidado"/>
      <sheetName val="A.SENSIBILIDAD"/>
      <sheetName val="FLUJOS"/>
      <sheetName val="Infra"/>
      <sheetName val="Com-102"/>
      <sheetName val="Población por edades"/>
      <sheetName val="Estimate"/>
      <sheetName val="Listas"/>
    </sheetNames>
    <sheetDataSet>
      <sheetData sheetId="0" refreshError="1"/>
      <sheetData sheetId="1"/>
      <sheetData sheetId="2"/>
      <sheetData sheetId="3" refreshError="1"/>
      <sheetData sheetId="4" refreshError="1"/>
      <sheetData sheetId="5" refreshError="1"/>
      <sheetData sheetId="6">
        <row r="2">
          <cell r="E2">
            <v>38351</v>
          </cell>
          <cell r="F2" t="str">
            <v>WK 01</v>
          </cell>
        </row>
        <row r="3">
          <cell r="E3">
            <v>38352</v>
          </cell>
          <cell r="F3" t="str">
            <v>WK 01</v>
          </cell>
        </row>
        <row r="4">
          <cell r="E4">
            <v>38353</v>
          </cell>
          <cell r="F4" t="str">
            <v>WK 01</v>
          </cell>
        </row>
        <row r="5">
          <cell r="E5">
            <v>38354</v>
          </cell>
          <cell r="F5" t="str">
            <v>WK 01</v>
          </cell>
        </row>
        <row r="6">
          <cell r="E6">
            <v>38355</v>
          </cell>
          <cell r="F6" t="str">
            <v>WK 01</v>
          </cell>
        </row>
        <row r="7">
          <cell r="E7">
            <v>38356</v>
          </cell>
          <cell r="F7" t="str">
            <v>WK 01</v>
          </cell>
        </row>
        <row r="8">
          <cell r="E8">
            <v>38357</v>
          </cell>
          <cell r="F8" t="str">
            <v>WK 01</v>
          </cell>
        </row>
        <row r="9">
          <cell r="E9">
            <v>38358</v>
          </cell>
          <cell r="F9" t="str">
            <v>WK 02</v>
          </cell>
        </row>
        <row r="10">
          <cell r="E10">
            <v>38359</v>
          </cell>
          <cell r="F10" t="str">
            <v>WK 02</v>
          </cell>
        </row>
        <row r="11">
          <cell r="E11">
            <v>38360</v>
          </cell>
          <cell r="F11" t="str">
            <v>WK 02</v>
          </cell>
        </row>
        <row r="12">
          <cell r="E12">
            <v>38361</v>
          </cell>
          <cell r="F12" t="str">
            <v>WK 02</v>
          </cell>
        </row>
        <row r="13">
          <cell r="E13">
            <v>38362</v>
          </cell>
          <cell r="F13" t="str">
            <v>WK 02</v>
          </cell>
        </row>
        <row r="14">
          <cell r="E14">
            <v>38363</v>
          </cell>
          <cell r="F14" t="str">
            <v>WK 02</v>
          </cell>
        </row>
        <row r="15">
          <cell r="E15">
            <v>38364</v>
          </cell>
          <cell r="F15" t="str">
            <v>WK 02</v>
          </cell>
        </row>
        <row r="16">
          <cell r="E16">
            <v>38365</v>
          </cell>
          <cell r="F16" t="str">
            <v>WK 03</v>
          </cell>
        </row>
        <row r="17">
          <cell r="E17">
            <v>38366</v>
          </cell>
          <cell r="F17" t="str">
            <v>WK 03</v>
          </cell>
        </row>
        <row r="18">
          <cell r="E18">
            <v>38367</v>
          </cell>
          <cell r="F18" t="str">
            <v>WK 03</v>
          </cell>
        </row>
        <row r="19">
          <cell r="E19">
            <v>38368</v>
          </cell>
          <cell r="F19" t="str">
            <v>WK 03</v>
          </cell>
        </row>
        <row r="20">
          <cell r="E20">
            <v>38369</v>
          </cell>
          <cell r="F20" t="str">
            <v>WK 03</v>
          </cell>
        </row>
        <row r="21">
          <cell r="E21">
            <v>38370</v>
          </cell>
          <cell r="F21" t="str">
            <v>WK 03</v>
          </cell>
        </row>
        <row r="22">
          <cell r="E22">
            <v>38371</v>
          </cell>
          <cell r="F22" t="str">
            <v>WK 03</v>
          </cell>
        </row>
        <row r="23">
          <cell r="E23">
            <v>38372</v>
          </cell>
          <cell r="F23" t="str">
            <v>WK 04</v>
          </cell>
        </row>
        <row r="24">
          <cell r="E24">
            <v>38373</v>
          </cell>
          <cell r="F24" t="str">
            <v>WK 04</v>
          </cell>
        </row>
        <row r="25">
          <cell r="E25">
            <v>38374</v>
          </cell>
          <cell r="F25" t="str">
            <v>WK 04</v>
          </cell>
        </row>
        <row r="26">
          <cell r="E26">
            <v>38375</v>
          </cell>
          <cell r="F26" t="str">
            <v>WK 04</v>
          </cell>
        </row>
        <row r="27">
          <cell r="E27">
            <v>38376</v>
          </cell>
          <cell r="F27" t="str">
            <v>WK 04</v>
          </cell>
        </row>
        <row r="28">
          <cell r="E28">
            <v>38377</v>
          </cell>
          <cell r="F28" t="str">
            <v>WK 04</v>
          </cell>
        </row>
        <row r="29">
          <cell r="E29">
            <v>38378</v>
          </cell>
          <cell r="F29" t="str">
            <v>WK 04</v>
          </cell>
        </row>
        <row r="30">
          <cell r="E30">
            <v>38379</v>
          </cell>
          <cell r="F30" t="str">
            <v>WK 05</v>
          </cell>
        </row>
        <row r="31">
          <cell r="E31">
            <v>38380</v>
          </cell>
          <cell r="F31" t="str">
            <v>WK 05</v>
          </cell>
        </row>
        <row r="32">
          <cell r="E32">
            <v>38381</v>
          </cell>
          <cell r="F32" t="str">
            <v>WK 05</v>
          </cell>
        </row>
        <row r="33">
          <cell r="E33">
            <v>38382</v>
          </cell>
          <cell r="F33" t="str">
            <v>WK 05</v>
          </cell>
        </row>
        <row r="34">
          <cell r="E34">
            <v>38383</v>
          </cell>
          <cell r="F34" t="str">
            <v>WK 05</v>
          </cell>
        </row>
        <row r="35">
          <cell r="E35">
            <v>38384</v>
          </cell>
          <cell r="F35" t="str">
            <v>WK 05</v>
          </cell>
        </row>
        <row r="36">
          <cell r="E36">
            <v>38385</v>
          </cell>
          <cell r="F36" t="str">
            <v>WK 05</v>
          </cell>
        </row>
        <row r="37">
          <cell r="E37">
            <v>38386</v>
          </cell>
          <cell r="F37" t="str">
            <v>WK 06</v>
          </cell>
        </row>
        <row r="38">
          <cell r="E38">
            <v>38387</v>
          </cell>
          <cell r="F38" t="str">
            <v>WK 06</v>
          </cell>
        </row>
        <row r="39">
          <cell r="E39">
            <v>38388</v>
          </cell>
          <cell r="F39" t="str">
            <v>WK 06</v>
          </cell>
        </row>
        <row r="40">
          <cell r="E40">
            <v>38389</v>
          </cell>
          <cell r="F40" t="str">
            <v>WK 06</v>
          </cell>
        </row>
        <row r="41">
          <cell r="E41">
            <v>38390</v>
          </cell>
          <cell r="F41" t="str">
            <v>WK 06</v>
          </cell>
        </row>
        <row r="42">
          <cell r="E42">
            <v>38391</v>
          </cell>
          <cell r="F42" t="str">
            <v>WK 06</v>
          </cell>
        </row>
        <row r="43">
          <cell r="E43">
            <v>38392</v>
          </cell>
          <cell r="F43" t="str">
            <v>WK 06</v>
          </cell>
        </row>
        <row r="44">
          <cell r="E44">
            <v>38393</v>
          </cell>
          <cell r="F44" t="str">
            <v>WK 07</v>
          </cell>
        </row>
        <row r="45">
          <cell r="E45">
            <v>38394</v>
          </cell>
          <cell r="F45" t="str">
            <v>WK 07</v>
          </cell>
        </row>
        <row r="46">
          <cell r="E46">
            <v>38395</v>
          </cell>
          <cell r="F46" t="str">
            <v>WK 07</v>
          </cell>
        </row>
        <row r="47">
          <cell r="E47">
            <v>38396</v>
          </cell>
          <cell r="F47" t="str">
            <v>WK 07</v>
          </cell>
        </row>
        <row r="48">
          <cell r="E48">
            <v>38397</v>
          </cell>
          <cell r="F48" t="str">
            <v>WK 07</v>
          </cell>
        </row>
        <row r="49">
          <cell r="E49">
            <v>38398</v>
          </cell>
          <cell r="F49" t="str">
            <v>WK 07</v>
          </cell>
        </row>
        <row r="50">
          <cell r="E50">
            <v>38399</v>
          </cell>
          <cell r="F50" t="str">
            <v>WK 07</v>
          </cell>
        </row>
        <row r="51">
          <cell r="E51">
            <v>38400</v>
          </cell>
          <cell r="F51" t="str">
            <v>WK 08</v>
          </cell>
        </row>
        <row r="52">
          <cell r="E52">
            <v>38401</v>
          </cell>
          <cell r="F52" t="str">
            <v>WK 08</v>
          </cell>
        </row>
        <row r="53">
          <cell r="E53">
            <v>38402</v>
          </cell>
          <cell r="F53" t="str">
            <v>WK 08</v>
          </cell>
        </row>
        <row r="54">
          <cell r="E54">
            <v>38403</v>
          </cell>
          <cell r="F54" t="str">
            <v>WK 08</v>
          </cell>
        </row>
        <row r="55">
          <cell r="E55">
            <v>38404</v>
          </cell>
          <cell r="F55" t="str">
            <v>WK 08</v>
          </cell>
        </row>
        <row r="56">
          <cell r="E56">
            <v>38405</v>
          </cell>
          <cell r="F56" t="str">
            <v>WK 08</v>
          </cell>
        </row>
        <row r="57">
          <cell r="E57">
            <v>38406</v>
          </cell>
          <cell r="F57" t="str">
            <v>WK 08</v>
          </cell>
        </row>
        <row r="58">
          <cell r="E58">
            <v>38407</v>
          </cell>
          <cell r="F58" t="str">
            <v>WK 09</v>
          </cell>
        </row>
        <row r="59">
          <cell r="E59">
            <v>38408</v>
          </cell>
          <cell r="F59" t="str">
            <v>WK 09</v>
          </cell>
        </row>
        <row r="60">
          <cell r="E60">
            <v>38409</v>
          </cell>
          <cell r="F60" t="str">
            <v>WK 09</v>
          </cell>
        </row>
        <row r="61">
          <cell r="E61">
            <v>38410</v>
          </cell>
          <cell r="F61" t="str">
            <v>WK 09</v>
          </cell>
        </row>
        <row r="62">
          <cell r="E62">
            <v>38411</v>
          </cell>
          <cell r="F62" t="str">
            <v>WK 09</v>
          </cell>
        </row>
        <row r="63">
          <cell r="E63">
            <v>38412</v>
          </cell>
          <cell r="F63" t="str">
            <v>WK 09</v>
          </cell>
        </row>
        <row r="64">
          <cell r="E64">
            <v>38413</v>
          </cell>
          <cell r="F64" t="str">
            <v>WK 09</v>
          </cell>
        </row>
        <row r="65">
          <cell r="E65">
            <v>38414</v>
          </cell>
          <cell r="F65" t="str">
            <v>WK 10</v>
          </cell>
        </row>
        <row r="66">
          <cell r="E66">
            <v>38415</v>
          </cell>
          <cell r="F66" t="str">
            <v>WK 10</v>
          </cell>
        </row>
        <row r="67">
          <cell r="E67">
            <v>38416</v>
          </cell>
          <cell r="F67" t="str">
            <v>WK 10</v>
          </cell>
        </row>
        <row r="68">
          <cell r="E68">
            <v>38417</v>
          </cell>
          <cell r="F68" t="str">
            <v>WK 10</v>
          </cell>
        </row>
        <row r="69">
          <cell r="E69">
            <v>38418</v>
          </cell>
          <cell r="F69" t="str">
            <v>WK 10</v>
          </cell>
        </row>
        <row r="70">
          <cell r="E70">
            <v>38419</v>
          </cell>
          <cell r="F70" t="str">
            <v>WK 10</v>
          </cell>
        </row>
        <row r="71">
          <cell r="E71">
            <v>38420</v>
          </cell>
          <cell r="F71" t="str">
            <v>WK 10</v>
          </cell>
        </row>
        <row r="72">
          <cell r="E72">
            <v>38421</v>
          </cell>
          <cell r="F72" t="str">
            <v>WK 11</v>
          </cell>
        </row>
        <row r="73">
          <cell r="E73">
            <v>38422</v>
          </cell>
          <cell r="F73" t="str">
            <v>WK 11</v>
          </cell>
        </row>
        <row r="74">
          <cell r="E74">
            <v>38423</v>
          </cell>
          <cell r="F74" t="str">
            <v>WK 11</v>
          </cell>
        </row>
        <row r="75">
          <cell r="E75">
            <v>38424</v>
          </cell>
          <cell r="F75" t="str">
            <v>WK 11</v>
          </cell>
        </row>
        <row r="76">
          <cell r="E76">
            <v>38425</v>
          </cell>
          <cell r="F76" t="str">
            <v>WK 11</v>
          </cell>
        </row>
        <row r="77">
          <cell r="E77">
            <v>38426</v>
          </cell>
          <cell r="F77" t="str">
            <v>WK 11</v>
          </cell>
        </row>
        <row r="78">
          <cell r="E78">
            <v>38427</v>
          </cell>
          <cell r="F78" t="str">
            <v>WK 11</v>
          </cell>
        </row>
        <row r="79">
          <cell r="E79">
            <v>38428</v>
          </cell>
          <cell r="F79" t="str">
            <v>WK 12</v>
          </cell>
        </row>
        <row r="80">
          <cell r="E80">
            <v>38429</v>
          </cell>
          <cell r="F80" t="str">
            <v>WK 12</v>
          </cell>
        </row>
        <row r="81">
          <cell r="E81">
            <v>38430</v>
          </cell>
          <cell r="F81" t="str">
            <v>WK 12</v>
          </cell>
        </row>
        <row r="82">
          <cell r="E82">
            <v>38431</v>
          </cell>
          <cell r="F82" t="str">
            <v>WK 12</v>
          </cell>
        </row>
        <row r="83">
          <cell r="E83">
            <v>38432</v>
          </cell>
          <cell r="F83" t="str">
            <v>WK 12</v>
          </cell>
        </row>
        <row r="84">
          <cell r="E84">
            <v>38433</v>
          </cell>
          <cell r="F84" t="str">
            <v>WK 12</v>
          </cell>
        </row>
        <row r="85">
          <cell r="E85">
            <v>38434</v>
          </cell>
          <cell r="F85" t="str">
            <v>WK 12</v>
          </cell>
        </row>
        <row r="86">
          <cell r="E86">
            <v>38435</v>
          </cell>
          <cell r="F86" t="str">
            <v>WK 13</v>
          </cell>
        </row>
        <row r="87">
          <cell r="E87">
            <v>38436</v>
          </cell>
          <cell r="F87" t="str">
            <v>WK 13</v>
          </cell>
        </row>
        <row r="88">
          <cell r="E88">
            <v>38437</v>
          </cell>
          <cell r="F88" t="str">
            <v>WK 13</v>
          </cell>
        </row>
        <row r="89">
          <cell r="E89">
            <v>38438</v>
          </cell>
          <cell r="F89" t="str">
            <v>WK 13</v>
          </cell>
        </row>
        <row r="90">
          <cell r="E90">
            <v>38439</v>
          </cell>
          <cell r="F90" t="str">
            <v>WK 13</v>
          </cell>
        </row>
        <row r="91">
          <cell r="E91">
            <v>38440</v>
          </cell>
          <cell r="F91" t="str">
            <v>WK 13</v>
          </cell>
        </row>
        <row r="92">
          <cell r="E92">
            <v>38441</v>
          </cell>
          <cell r="F92" t="str">
            <v>WK 13</v>
          </cell>
        </row>
        <row r="93">
          <cell r="E93">
            <v>38442</v>
          </cell>
          <cell r="F93" t="str">
            <v>WK 14</v>
          </cell>
        </row>
        <row r="94">
          <cell r="E94">
            <v>38443</v>
          </cell>
          <cell r="F94" t="str">
            <v>WK 14</v>
          </cell>
        </row>
        <row r="95">
          <cell r="E95">
            <v>38444</v>
          </cell>
          <cell r="F95" t="str">
            <v>WK 14</v>
          </cell>
        </row>
        <row r="96">
          <cell r="E96">
            <v>38445</v>
          </cell>
          <cell r="F96" t="str">
            <v>WK 14</v>
          </cell>
        </row>
        <row r="97">
          <cell r="E97">
            <v>38446</v>
          </cell>
          <cell r="F97" t="str">
            <v>WK 14</v>
          </cell>
        </row>
        <row r="98">
          <cell r="E98">
            <v>38447</v>
          </cell>
          <cell r="F98" t="str">
            <v>WK 14</v>
          </cell>
        </row>
        <row r="99">
          <cell r="E99">
            <v>38448</v>
          </cell>
          <cell r="F99" t="str">
            <v>WK 14</v>
          </cell>
        </row>
        <row r="100">
          <cell r="E100">
            <v>38449</v>
          </cell>
          <cell r="F100" t="str">
            <v>WK 15</v>
          </cell>
        </row>
        <row r="101">
          <cell r="E101">
            <v>38450</v>
          </cell>
          <cell r="F101" t="str">
            <v>WK 15</v>
          </cell>
        </row>
        <row r="102">
          <cell r="E102">
            <v>38451</v>
          </cell>
          <cell r="F102" t="str">
            <v>WK 15</v>
          </cell>
        </row>
        <row r="103">
          <cell r="E103">
            <v>38452</v>
          </cell>
          <cell r="F103" t="str">
            <v>WK 15</v>
          </cell>
        </row>
        <row r="104">
          <cell r="E104">
            <v>38453</v>
          </cell>
          <cell r="F104" t="str">
            <v>WK 15</v>
          </cell>
        </row>
        <row r="105">
          <cell r="E105">
            <v>38454</v>
          </cell>
          <cell r="F105" t="str">
            <v>WK 15</v>
          </cell>
        </row>
        <row r="106">
          <cell r="E106">
            <v>38455</v>
          </cell>
          <cell r="F106" t="str">
            <v>WK 15</v>
          </cell>
        </row>
        <row r="107">
          <cell r="E107">
            <v>38456</v>
          </cell>
          <cell r="F107" t="str">
            <v>WK 16</v>
          </cell>
        </row>
        <row r="108">
          <cell r="E108">
            <v>38457</v>
          </cell>
          <cell r="F108" t="str">
            <v>WK 16</v>
          </cell>
        </row>
        <row r="109">
          <cell r="E109">
            <v>38458</v>
          </cell>
          <cell r="F109" t="str">
            <v>WK 16</v>
          </cell>
        </row>
        <row r="110">
          <cell r="E110">
            <v>38459</v>
          </cell>
          <cell r="F110" t="str">
            <v>WK 16</v>
          </cell>
        </row>
        <row r="111">
          <cell r="E111">
            <v>38460</v>
          </cell>
          <cell r="F111" t="str">
            <v>WK 16</v>
          </cell>
        </row>
        <row r="112">
          <cell r="E112">
            <v>38461</v>
          </cell>
          <cell r="F112" t="str">
            <v>WK 16</v>
          </cell>
        </row>
        <row r="113">
          <cell r="E113">
            <v>38462</v>
          </cell>
          <cell r="F113" t="str">
            <v>WK 16</v>
          </cell>
        </row>
        <row r="114">
          <cell r="E114">
            <v>38463</v>
          </cell>
          <cell r="F114" t="str">
            <v>WK 17</v>
          </cell>
        </row>
        <row r="115">
          <cell r="E115">
            <v>38464</v>
          </cell>
          <cell r="F115" t="str">
            <v>WK 17</v>
          </cell>
        </row>
        <row r="116">
          <cell r="E116">
            <v>38465</v>
          </cell>
          <cell r="F116" t="str">
            <v>WK 17</v>
          </cell>
        </row>
        <row r="117">
          <cell r="E117">
            <v>38466</v>
          </cell>
          <cell r="F117" t="str">
            <v>WK 17</v>
          </cell>
        </row>
        <row r="118">
          <cell r="E118">
            <v>38467</v>
          </cell>
          <cell r="F118" t="str">
            <v>WK 17</v>
          </cell>
        </row>
        <row r="119">
          <cell r="E119">
            <v>38468</v>
          </cell>
          <cell r="F119" t="str">
            <v>WK 17</v>
          </cell>
        </row>
        <row r="120">
          <cell r="E120">
            <v>38469</v>
          </cell>
          <cell r="F120" t="str">
            <v>WK 17</v>
          </cell>
        </row>
        <row r="121">
          <cell r="E121">
            <v>38470</v>
          </cell>
          <cell r="F121" t="str">
            <v>WK 18</v>
          </cell>
        </row>
        <row r="122">
          <cell r="E122">
            <v>38471</v>
          </cell>
          <cell r="F122" t="str">
            <v>WK 18</v>
          </cell>
        </row>
        <row r="123">
          <cell r="E123">
            <v>38472</v>
          </cell>
          <cell r="F123" t="str">
            <v>WK 18</v>
          </cell>
        </row>
        <row r="124">
          <cell r="E124">
            <v>38473</v>
          </cell>
          <cell r="F124" t="str">
            <v>WK 18</v>
          </cell>
        </row>
        <row r="125">
          <cell r="E125">
            <v>38474</v>
          </cell>
          <cell r="F125" t="str">
            <v>WK 18</v>
          </cell>
        </row>
        <row r="126">
          <cell r="E126">
            <v>38475</v>
          </cell>
          <cell r="F126" t="str">
            <v>WK 18</v>
          </cell>
        </row>
        <row r="127">
          <cell r="E127">
            <v>38476</v>
          </cell>
          <cell r="F127" t="str">
            <v>WK 18</v>
          </cell>
        </row>
        <row r="128">
          <cell r="E128">
            <v>38477</v>
          </cell>
          <cell r="F128" t="str">
            <v>WK 19</v>
          </cell>
        </row>
        <row r="129">
          <cell r="E129">
            <v>38478</v>
          </cell>
          <cell r="F129" t="str">
            <v>WK 19</v>
          </cell>
        </row>
        <row r="130">
          <cell r="E130">
            <v>38479</v>
          </cell>
          <cell r="F130" t="str">
            <v>WK 19</v>
          </cell>
        </row>
        <row r="131">
          <cell r="E131">
            <v>38480</v>
          </cell>
          <cell r="F131" t="str">
            <v>WK 19</v>
          </cell>
        </row>
        <row r="132">
          <cell r="E132">
            <v>38481</v>
          </cell>
          <cell r="F132" t="str">
            <v>WK 19</v>
          </cell>
        </row>
        <row r="133">
          <cell r="E133">
            <v>38482</v>
          </cell>
          <cell r="F133" t="str">
            <v>WK 19</v>
          </cell>
        </row>
        <row r="134">
          <cell r="E134">
            <v>38483</v>
          </cell>
          <cell r="F134" t="str">
            <v>WK 19</v>
          </cell>
        </row>
        <row r="135">
          <cell r="E135">
            <v>38484</v>
          </cell>
          <cell r="F135" t="str">
            <v>WK 20</v>
          </cell>
        </row>
        <row r="136">
          <cell r="E136">
            <v>38485</v>
          </cell>
          <cell r="F136" t="str">
            <v>WK 20</v>
          </cell>
        </row>
        <row r="137">
          <cell r="E137">
            <v>38486</v>
          </cell>
          <cell r="F137" t="str">
            <v>WK 20</v>
          </cell>
        </row>
        <row r="138">
          <cell r="E138">
            <v>38487</v>
          </cell>
          <cell r="F138" t="str">
            <v>WK 20</v>
          </cell>
        </row>
        <row r="139">
          <cell r="E139">
            <v>38488</v>
          </cell>
          <cell r="F139" t="str">
            <v>WK 20</v>
          </cell>
        </row>
        <row r="140">
          <cell r="E140">
            <v>38489</v>
          </cell>
          <cell r="F140" t="str">
            <v>WK 20</v>
          </cell>
        </row>
        <row r="141">
          <cell r="E141">
            <v>38490</v>
          </cell>
          <cell r="F141" t="str">
            <v>WK 20</v>
          </cell>
        </row>
        <row r="142">
          <cell r="E142">
            <v>38491</v>
          </cell>
          <cell r="F142" t="str">
            <v>WK 21</v>
          </cell>
        </row>
        <row r="143">
          <cell r="E143">
            <v>38492</v>
          </cell>
          <cell r="F143" t="str">
            <v>WK 21</v>
          </cell>
        </row>
        <row r="144">
          <cell r="E144">
            <v>38493</v>
          </cell>
          <cell r="F144" t="str">
            <v>WK 21</v>
          </cell>
        </row>
        <row r="145">
          <cell r="E145">
            <v>38494</v>
          </cell>
          <cell r="F145" t="str">
            <v>WK 21</v>
          </cell>
        </row>
        <row r="146">
          <cell r="E146">
            <v>38495</v>
          </cell>
          <cell r="F146" t="str">
            <v>WK 21</v>
          </cell>
        </row>
        <row r="147">
          <cell r="E147">
            <v>38496</v>
          </cell>
          <cell r="F147" t="str">
            <v>WK 21</v>
          </cell>
        </row>
        <row r="148">
          <cell r="E148">
            <v>38497</v>
          </cell>
          <cell r="F148" t="str">
            <v>WK 21</v>
          </cell>
        </row>
        <row r="149">
          <cell r="E149">
            <v>38498</v>
          </cell>
          <cell r="F149" t="str">
            <v>WK 22</v>
          </cell>
        </row>
        <row r="150">
          <cell r="E150">
            <v>38499</v>
          </cell>
          <cell r="F150" t="str">
            <v>WK 22</v>
          </cell>
        </row>
        <row r="151">
          <cell r="E151">
            <v>38500</v>
          </cell>
          <cell r="F151" t="str">
            <v>WK 22</v>
          </cell>
        </row>
        <row r="152">
          <cell r="E152">
            <v>38501</v>
          </cell>
          <cell r="F152" t="str">
            <v>WK 22</v>
          </cell>
        </row>
        <row r="153">
          <cell r="E153">
            <v>38502</v>
          </cell>
          <cell r="F153" t="str">
            <v>WK 22</v>
          </cell>
        </row>
        <row r="154">
          <cell r="E154">
            <v>38503</v>
          </cell>
          <cell r="F154" t="str">
            <v>WK 22</v>
          </cell>
        </row>
        <row r="155">
          <cell r="E155">
            <v>38504</v>
          </cell>
          <cell r="F155" t="str">
            <v>WK 22</v>
          </cell>
        </row>
        <row r="156">
          <cell r="E156">
            <v>38505</v>
          </cell>
          <cell r="F156" t="str">
            <v>WK 23</v>
          </cell>
        </row>
        <row r="157">
          <cell r="E157">
            <v>38506</v>
          </cell>
          <cell r="F157" t="str">
            <v>WK 23</v>
          </cell>
        </row>
        <row r="158">
          <cell r="E158">
            <v>38507</v>
          </cell>
          <cell r="F158" t="str">
            <v>WK 23</v>
          </cell>
        </row>
        <row r="159">
          <cell r="E159">
            <v>38508</v>
          </cell>
          <cell r="F159" t="str">
            <v>WK 23</v>
          </cell>
        </row>
        <row r="160">
          <cell r="E160">
            <v>38509</v>
          </cell>
          <cell r="F160" t="str">
            <v>WK 23</v>
          </cell>
        </row>
        <row r="161">
          <cell r="E161">
            <v>38510</v>
          </cell>
          <cell r="F161" t="str">
            <v>WK 23</v>
          </cell>
        </row>
        <row r="162">
          <cell r="E162">
            <v>38511</v>
          </cell>
          <cell r="F162" t="str">
            <v>WK 23</v>
          </cell>
        </row>
        <row r="163">
          <cell r="E163">
            <v>38512</v>
          </cell>
          <cell r="F163" t="str">
            <v>WK 24</v>
          </cell>
        </row>
        <row r="164">
          <cell r="E164">
            <v>38513</v>
          </cell>
          <cell r="F164" t="str">
            <v>WK 24</v>
          </cell>
        </row>
        <row r="165">
          <cell r="E165">
            <v>38514</v>
          </cell>
          <cell r="F165" t="str">
            <v>WK 24</v>
          </cell>
        </row>
        <row r="166">
          <cell r="E166">
            <v>38515</v>
          </cell>
          <cell r="F166" t="str">
            <v>WK 24</v>
          </cell>
        </row>
        <row r="167">
          <cell r="E167">
            <v>38516</v>
          </cell>
          <cell r="F167" t="str">
            <v>WK 24</v>
          </cell>
        </row>
        <row r="168">
          <cell r="E168">
            <v>38517</v>
          </cell>
          <cell r="F168" t="str">
            <v>WK 24</v>
          </cell>
        </row>
        <row r="169">
          <cell r="E169">
            <v>38518</v>
          </cell>
          <cell r="F169" t="str">
            <v>WK 24</v>
          </cell>
        </row>
        <row r="170">
          <cell r="E170">
            <v>38519</v>
          </cell>
          <cell r="F170" t="str">
            <v>WK 25</v>
          </cell>
        </row>
        <row r="171">
          <cell r="E171">
            <v>38520</v>
          </cell>
          <cell r="F171" t="str">
            <v>WK 25</v>
          </cell>
        </row>
        <row r="172">
          <cell r="E172">
            <v>38521</v>
          </cell>
          <cell r="F172" t="str">
            <v>WK 25</v>
          </cell>
        </row>
        <row r="173">
          <cell r="E173">
            <v>38522</v>
          </cell>
          <cell r="F173" t="str">
            <v>WK 25</v>
          </cell>
        </row>
        <row r="174">
          <cell r="E174">
            <v>38523</v>
          </cell>
          <cell r="F174" t="str">
            <v>WK 25</v>
          </cell>
        </row>
        <row r="175">
          <cell r="E175">
            <v>38524</v>
          </cell>
          <cell r="F175" t="str">
            <v>WK 25</v>
          </cell>
        </row>
        <row r="176">
          <cell r="E176">
            <v>38525</v>
          </cell>
          <cell r="F176" t="str">
            <v>WK 25</v>
          </cell>
        </row>
        <row r="177">
          <cell r="E177">
            <v>38526</v>
          </cell>
          <cell r="F177" t="str">
            <v>WK 26</v>
          </cell>
        </row>
        <row r="178">
          <cell r="E178">
            <v>38527</v>
          </cell>
          <cell r="F178" t="str">
            <v>WK 26</v>
          </cell>
        </row>
        <row r="179">
          <cell r="E179">
            <v>38528</v>
          </cell>
          <cell r="F179" t="str">
            <v>WK 26</v>
          </cell>
        </row>
        <row r="180">
          <cell r="E180">
            <v>38529</v>
          </cell>
          <cell r="F180" t="str">
            <v>WK 26</v>
          </cell>
        </row>
        <row r="181">
          <cell r="E181">
            <v>38530</v>
          </cell>
          <cell r="F181" t="str">
            <v>WK 26</v>
          </cell>
        </row>
        <row r="182">
          <cell r="E182">
            <v>38531</v>
          </cell>
          <cell r="F182" t="str">
            <v>WK 26</v>
          </cell>
        </row>
        <row r="183">
          <cell r="E183">
            <v>38532</v>
          </cell>
          <cell r="F183" t="str">
            <v>WK 26</v>
          </cell>
        </row>
        <row r="184">
          <cell r="E184">
            <v>38533</v>
          </cell>
          <cell r="F184" t="str">
            <v>WK 27</v>
          </cell>
        </row>
        <row r="185">
          <cell r="E185">
            <v>38534</v>
          </cell>
          <cell r="F185" t="str">
            <v>WK 27</v>
          </cell>
        </row>
        <row r="186">
          <cell r="E186">
            <v>38535</v>
          </cell>
          <cell r="F186" t="str">
            <v>WK 27</v>
          </cell>
        </row>
        <row r="187">
          <cell r="E187">
            <v>38536</v>
          </cell>
          <cell r="F187" t="str">
            <v>WK 27</v>
          </cell>
        </row>
        <row r="188">
          <cell r="E188">
            <v>38537</v>
          </cell>
          <cell r="F188" t="str">
            <v>WK 27</v>
          </cell>
        </row>
        <row r="189">
          <cell r="E189">
            <v>38538</v>
          </cell>
          <cell r="F189" t="str">
            <v>WK 27</v>
          </cell>
        </row>
        <row r="190">
          <cell r="E190">
            <v>38539</v>
          </cell>
          <cell r="F190" t="str">
            <v>WK 27</v>
          </cell>
        </row>
        <row r="191">
          <cell r="E191">
            <v>38540</v>
          </cell>
          <cell r="F191" t="str">
            <v>WK 28</v>
          </cell>
        </row>
        <row r="192">
          <cell r="E192">
            <v>38541</v>
          </cell>
          <cell r="F192" t="str">
            <v>WK 28</v>
          </cell>
        </row>
        <row r="193">
          <cell r="E193">
            <v>38542</v>
          </cell>
          <cell r="F193" t="str">
            <v>WK 28</v>
          </cell>
        </row>
        <row r="194">
          <cell r="E194">
            <v>38543</v>
          </cell>
          <cell r="F194" t="str">
            <v>WK 28</v>
          </cell>
        </row>
        <row r="195">
          <cell r="E195">
            <v>38544</v>
          </cell>
          <cell r="F195" t="str">
            <v>WK 28</v>
          </cell>
        </row>
        <row r="196">
          <cell r="E196">
            <v>38545</v>
          </cell>
          <cell r="F196" t="str">
            <v>WK 28</v>
          </cell>
        </row>
        <row r="197">
          <cell r="E197">
            <v>38546</v>
          </cell>
          <cell r="F197" t="str">
            <v>WK 28</v>
          </cell>
        </row>
        <row r="198">
          <cell r="E198">
            <v>38547</v>
          </cell>
          <cell r="F198" t="str">
            <v>WK 29</v>
          </cell>
        </row>
        <row r="199">
          <cell r="E199">
            <v>38548</v>
          </cell>
          <cell r="F199" t="str">
            <v>WK 29</v>
          </cell>
        </row>
        <row r="200">
          <cell r="E200">
            <v>38549</v>
          </cell>
          <cell r="F200" t="str">
            <v>WK 29</v>
          </cell>
        </row>
        <row r="201">
          <cell r="E201">
            <v>38550</v>
          </cell>
          <cell r="F201" t="str">
            <v>WK 29</v>
          </cell>
        </row>
        <row r="202">
          <cell r="E202">
            <v>38551</v>
          </cell>
          <cell r="F202" t="str">
            <v>WK 29</v>
          </cell>
        </row>
        <row r="203">
          <cell r="E203">
            <v>38552</v>
          </cell>
          <cell r="F203" t="str">
            <v>WK 29</v>
          </cell>
        </row>
        <row r="204">
          <cell r="E204">
            <v>38553</v>
          </cell>
          <cell r="F204" t="str">
            <v>WK 29</v>
          </cell>
        </row>
        <row r="205">
          <cell r="E205">
            <v>38554</v>
          </cell>
          <cell r="F205" t="str">
            <v>WK 30</v>
          </cell>
        </row>
        <row r="206">
          <cell r="E206">
            <v>38555</v>
          </cell>
          <cell r="F206" t="str">
            <v>WK 30</v>
          </cell>
        </row>
        <row r="207">
          <cell r="E207">
            <v>38556</v>
          </cell>
          <cell r="F207" t="str">
            <v>WK 30</v>
          </cell>
        </row>
        <row r="208">
          <cell r="E208">
            <v>38557</v>
          </cell>
          <cell r="F208" t="str">
            <v>WK 30</v>
          </cell>
        </row>
        <row r="209">
          <cell r="E209">
            <v>38558</v>
          </cell>
          <cell r="F209" t="str">
            <v>WK 30</v>
          </cell>
        </row>
        <row r="210">
          <cell r="E210">
            <v>38559</v>
          </cell>
          <cell r="F210" t="str">
            <v>WK 30</v>
          </cell>
        </row>
        <row r="211">
          <cell r="E211">
            <v>38560</v>
          </cell>
          <cell r="F211" t="str">
            <v>WK 30</v>
          </cell>
        </row>
        <row r="212">
          <cell r="E212">
            <v>38561</v>
          </cell>
          <cell r="F212" t="str">
            <v>WK 31</v>
          </cell>
        </row>
        <row r="213">
          <cell r="E213">
            <v>38562</v>
          </cell>
          <cell r="F213" t="str">
            <v>WK 31</v>
          </cell>
        </row>
        <row r="214">
          <cell r="E214">
            <v>38563</v>
          </cell>
          <cell r="F214" t="str">
            <v>WK 31</v>
          </cell>
        </row>
        <row r="215">
          <cell r="E215">
            <v>38564</v>
          </cell>
          <cell r="F215" t="str">
            <v>WK 31</v>
          </cell>
        </row>
        <row r="216">
          <cell r="E216">
            <v>38565</v>
          </cell>
          <cell r="F216" t="str">
            <v>WK 31</v>
          </cell>
        </row>
        <row r="217">
          <cell r="E217">
            <v>38566</v>
          </cell>
          <cell r="F217" t="str">
            <v>WK 31</v>
          </cell>
        </row>
        <row r="218">
          <cell r="E218">
            <v>38567</v>
          </cell>
          <cell r="F218" t="str">
            <v>WK 31</v>
          </cell>
        </row>
        <row r="219">
          <cell r="E219">
            <v>38568</v>
          </cell>
          <cell r="F219" t="str">
            <v>WK 32</v>
          </cell>
        </row>
        <row r="220">
          <cell r="E220">
            <v>38569</v>
          </cell>
          <cell r="F220" t="str">
            <v>WK 32</v>
          </cell>
        </row>
        <row r="221">
          <cell r="E221">
            <v>38570</v>
          </cell>
          <cell r="F221" t="str">
            <v>WK 32</v>
          </cell>
        </row>
        <row r="222">
          <cell r="E222">
            <v>38571</v>
          </cell>
          <cell r="F222" t="str">
            <v>WK 32</v>
          </cell>
        </row>
        <row r="223">
          <cell r="E223">
            <v>38572</v>
          </cell>
          <cell r="F223" t="str">
            <v>WK 32</v>
          </cell>
        </row>
        <row r="224">
          <cell r="E224">
            <v>38573</v>
          </cell>
          <cell r="F224" t="str">
            <v>WK 32</v>
          </cell>
        </row>
        <row r="225">
          <cell r="E225">
            <v>38574</v>
          </cell>
          <cell r="F225" t="str">
            <v>WK 32</v>
          </cell>
        </row>
        <row r="226">
          <cell r="E226">
            <v>38575</v>
          </cell>
          <cell r="F226" t="str">
            <v>WK 33</v>
          </cell>
        </row>
        <row r="227">
          <cell r="E227">
            <v>38576</v>
          </cell>
          <cell r="F227" t="str">
            <v>WK 33</v>
          </cell>
        </row>
        <row r="228">
          <cell r="E228">
            <v>38577</v>
          </cell>
          <cell r="F228" t="str">
            <v>WK 33</v>
          </cell>
        </row>
        <row r="229">
          <cell r="E229">
            <v>38578</v>
          </cell>
          <cell r="F229" t="str">
            <v>WK 33</v>
          </cell>
        </row>
        <row r="230">
          <cell r="E230">
            <v>38579</v>
          </cell>
          <cell r="F230" t="str">
            <v>WK 33</v>
          </cell>
        </row>
        <row r="231">
          <cell r="E231">
            <v>38580</v>
          </cell>
          <cell r="F231" t="str">
            <v>WK 33</v>
          </cell>
        </row>
        <row r="232">
          <cell r="E232">
            <v>38581</v>
          </cell>
          <cell r="F232" t="str">
            <v>WK 33</v>
          </cell>
        </row>
        <row r="233">
          <cell r="E233">
            <v>38582</v>
          </cell>
          <cell r="F233" t="str">
            <v>WK 34</v>
          </cell>
        </row>
        <row r="234">
          <cell r="E234">
            <v>38583</v>
          </cell>
          <cell r="F234" t="str">
            <v>WK 34</v>
          </cell>
        </row>
        <row r="235">
          <cell r="E235">
            <v>38584</v>
          </cell>
          <cell r="F235" t="str">
            <v>WK 34</v>
          </cell>
        </row>
        <row r="236">
          <cell r="E236">
            <v>38585</v>
          </cell>
          <cell r="F236" t="str">
            <v>WK 34</v>
          </cell>
        </row>
        <row r="237">
          <cell r="E237">
            <v>38586</v>
          </cell>
          <cell r="F237" t="str">
            <v>WK 34</v>
          </cell>
        </row>
        <row r="238">
          <cell r="E238">
            <v>38587</v>
          </cell>
          <cell r="F238" t="str">
            <v>WK 34</v>
          </cell>
        </row>
        <row r="239">
          <cell r="E239">
            <v>38588</v>
          </cell>
          <cell r="F239" t="str">
            <v>WK 34</v>
          </cell>
        </row>
        <row r="240">
          <cell r="E240">
            <v>38589</v>
          </cell>
          <cell r="F240" t="str">
            <v>WK 35</v>
          </cell>
        </row>
        <row r="241">
          <cell r="E241">
            <v>38590</v>
          </cell>
          <cell r="F241" t="str">
            <v>WK 35</v>
          </cell>
        </row>
        <row r="242">
          <cell r="E242">
            <v>38591</v>
          </cell>
          <cell r="F242" t="str">
            <v>WK 35</v>
          </cell>
        </row>
        <row r="243">
          <cell r="E243">
            <v>38592</v>
          </cell>
          <cell r="F243" t="str">
            <v>WK 35</v>
          </cell>
        </row>
        <row r="244">
          <cell r="E244">
            <v>38593</v>
          </cell>
          <cell r="F244" t="str">
            <v>WK 35</v>
          </cell>
        </row>
        <row r="245">
          <cell r="E245">
            <v>38594</v>
          </cell>
          <cell r="F245" t="str">
            <v>WK 35</v>
          </cell>
        </row>
        <row r="246">
          <cell r="E246">
            <v>38595</v>
          </cell>
          <cell r="F246" t="str">
            <v>WK 35</v>
          </cell>
        </row>
        <row r="247">
          <cell r="E247">
            <v>38596</v>
          </cell>
          <cell r="F247" t="str">
            <v>WK 36</v>
          </cell>
        </row>
        <row r="248">
          <cell r="E248">
            <v>38597</v>
          </cell>
          <cell r="F248" t="str">
            <v>WK 36</v>
          </cell>
        </row>
        <row r="249">
          <cell r="E249">
            <v>38598</v>
          </cell>
          <cell r="F249" t="str">
            <v>WK 36</v>
          </cell>
        </row>
        <row r="250">
          <cell r="E250">
            <v>38599</v>
          </cell>
          <cell r="F250" t="str">
            <v>WK 36</v>
          </cell>
        </row>
        <row r="251">
          <cell r="E251">
            <v>38600</v>
          </cell>
          <cell r="F251" t="str">
            <v>WK 36</v>
          </cell>
        </row>
        <row r="252">
          <cell r="E252">
            <v>38601</v>
          </cell>
          <cell r="F252" t="str">
            <v>WK 36</v>
          </cell>
        </row>
        <row r="253">
          <cell r="E253">
            <v>38602</v>
          </cell>
          <cell r="F253" t="str">
            <v>WK 36</v>
          </cell>
        </row>
        <row r="254">
          <cell r="E254">
            <v>38603</v>
          </cell>
          <cell r="F254" t="str">
            <v>WK 37</v>
          </cell>
        </row>
        <row r="255">
          <cell r="E255">
            <v>38604</v>
          </cell>
          <cell r="F255" t="str">
            <v>WK 37</v>
          </cell>
        </row>
        <row r="256">
          <cell r="E256">
            <v>38605</v>
          </cell>
          <cell r="F256" t="str">
            <v>WK 37</v>
          </cell>
        </row>
        <row r="257">
          <cell r="E257">
            <v>38606</v>
          </cell>
          <cell r="F257" t="str">
            <v>WK 37</v>
          </cell>
        </row>
        <row r="258">
          <cell r="E258">
            <v>38607</v>
          </cell>
          <cell r="F258" t="str">
            <v>WK 37</v>
          </cell>
        </row>
        <row r="259">
          <cell r="E259">
            <v>38608</v>
          </cell>
          <cell r="F259" t="str">
            <v>WK 37</v>
          </cell>
        </row>
        <row r="260">
          <cell r="E260">
            <v>38609</v>
          </cell>
          <cell r="F260" t="str">
            <v>WK 37</v>
          </cell>
        </row>
        <row r="261">
          <cell r="E261">
            <v>38610</v>
          </cell>
          <cell r="F261" t="str">
            <v>WK 38</v>
          </cell>
        </row>
        <row r="262">
          <cell r="E262">
            <v>38611</v>
          </cell>
          <cell r="F262" t="str">
            <v>WK 38</v>
          </cell>
        </row>
        <row r="263">
          <cell r="E263">
            <v>38612</v>
          </cell>
          <cell r="F263" t="str">
            <v>WK 38</v>
          </cell>
        </row>
        <row r="264">
          <cell r="E264">
            <v>38613</v>
          </cell>
          <cell r="F264" t="str">
            <v>WK 38</v>
          </cell>
        </row>
        <row r="265">
          <cell r="E265">
            <v>38614</v>
          </cell>
          <cell r="F265" t="str">
            <v>WK 38</v>
          </cell>
        </row>
        <row r="266">
          <cell r="E266">
            <v>38615</v>
          </cell>
          <cell r="F266" t="str">
            <v>WK 38</v>
          </cell>
        </row>
        <row r="267">
          <cell r="E267">
            <v>38616</v>
          </cell>
          <cell r="F267" t="str">
            <v>WK 38</v>
          </cell>
        </row>
        <row r="268">
          <cell r="E268">
            <v>38617</v>
          </cell>
          <cell r="F268" t="str">
            <v>WK 39</v>
          </cell>
        </row>
        <row r="269">
          <cell r="E269">
            <v>38618</v>
          </cell>
          <cell r="F269" t="str">
            <v>WK 39</v>
          </cell>
        </row>
        <row r="270">
          <cell r="E270">
            <v>38619</v>
          </cell>
          <cell r="F270" t="str">
            <v>WK 39</v>
          </cell>
        </row>
        <row r="271">
          <cell r="E271">
            <v>38620</v>
          </cell>
          <cell r="F271" t="str">
            <v>WK 39</v>
          </cell>
        </row>
        <row r="272">
          <cell r="E272">
            <v>38621</v>
          </cell>
          <cell r="F272" t="str">
            <v>WK 39</v>
          </cell>
        </row>
        <row r="273">
          <cell r="E273">
            <v>38622</v>
          </cell>
          <cell r="F273" t="str">
            <v>WK 39</v>
          </cell>
        </row>
        <row r="274">
          <cell r="E274">
            <v>38623</v>
          </cell>
          <cell r="F274" t="str">
            <v>WK 39</v>
          </cell>
        </row>
        <row r="275">
          <cell r="E275">
            <v>38624</v>
          </cell>
          <cell r="F275" t="str">
            <v>WK 40</v>
          </cell>
        </row>
        <row r="276">
          <cell r="E276">
            <v>38625</v>
          </cell>
          <cell r="F276" t="str">
            <v>WK 40</v>
          </cell>
        </row>
        <row r="277">
          <cell r="E277">
            <v>38626</v>
          </cell>
          <cell r="F277" t="str">
            <v>WK 40</v>
          </cell>
        </row>
        <row r="278">
          <cell r="E278">
            <v>38627</v>
          </cell>
          <cell r="F278" t="str">
            <v>WK 40</v>
          </cell>
        </row>
        <row r="279">
          <cell r="E279">
            <v>38628</v>
          </cell>
          <cell r="F279" t="str">
            <v>WK 40</v>
          </cell>
        </row>
        <row r="280">
          <cell r="E280">
            <v>38629</v>
          </cell>
          <cell r="F280" t="str">
            <v>WK 40</v>
          </cell>
        </row>
        <row r="281">
          <cell r="E281">
            <v>38630</v>
          </cell>
          <cell r="F281" t="str">
            <v>WK 40</v>
          </cell>
        </row>
        <row r="282">
          <cell r="E282">
            <v>38631</v>
          </cell>
          <cell r="F282" t="str">
            <v>WK 41</v>
          </cell>
        </row>
        <row r="283">
          <cell r="E283">
            <v>38632</v>
          </cell>
          <cell r="F283" t="str">
            <v>WK 41</v>
          </cell>
        </row>
        <row r="284">
          <cell r="E284">
            <v>38633</v>
          </cell>
          <cell r="F284" t="str">
            <v>WK 41</v>
          </cell>
        </row>
        <row r="285">
          <cell r="E285">
            <v>38634</v>
          </cell>
          <cell r="F285" t="str">
            <v>WK 41</v>
          </cell>
        </row>
        <row r="286">
          <cell r="E286">
            <v>38635</v>
          </cell>
          <cell r="F286" t="str">
            <v>WK 41</v>
          </cell>
        </row>
        <row r="287">
          <cell r="E287">
            <v>38636</v>
          </cell>
          <cell r="F287" t="str">
            <v>WK 41</v>
          </cell>
        </row>
        <row r="288">
          <cell r="E288">
            <v>38637</v>
          </cell>
          <cell r="F288" t="str">
            <v>WK 41</v>
          </cell>
        </row>
        <row r="289">
          <cell r="E289">
            <v>38638</v>
          </cell>
          <cell r="F289" t="str">
            <v>WK 42</v>
          </cell>
        </row>
        <row r="290">
          <cell r="E290">
            <v>38639</v>
          </cell>
          <cell r="F290" t="str">
            <v>WK 42</v>
          </cell>
        </row>
        <row r="291">
          <cell r="E291">
            <v>38640</v>
          </cell>
          <cell r="F291" t="str">
            <v>WK 42</v>
          </cell>
        </row>
        <row r="292">
          <cell r="E292">
            <v>38641</v>
          </cell>
          <cell r="F292" t="str">
            <v>WK 42</v>
          </cell>
        </row>
        <row r="293">
          <cell r="E293">
            <v>38642</v>
          </cell>
          <cell r="F293" t="str">
            <v>WK 42</v>
          </cell>
        </row>
        <row r="294">
          <cell r="E294">
            <v>38643</v>
          </cell>
          <cell r="F294" t="str">
            <v>WK 42</v>
          </cell>
        </row>
        <row r="295">
          <cell r="E295">
            <v>38644</v>
          </cell>
          <cell r="F295" t="str">
            <v>WK 42</v>
          </cell>
        </row>
        <row r="296">
          <cell r="E296">
            <v>38645</v>
          </cell>
          <cell r="F296" t="str">
            <v>WK 43</v>
          </cell>
        </row>
        <row r="297">
          <cell r="E297">
            <v>38646</v>
          </cell>
          <cell r="F297" t="str">
            <v>WK 43</v>
          </cell>
        </row>
        <row r="298">
          <cell r="E298">
            <v>38647</v>
          </cell>
          <cell r="F298" t="str">
            <v>WK 43</v>
          </cell>
        </row>
        <row r="299">
          <cell r="E299">
            <v>38648</v>
          </cell>
          <cell r="F299" t="str">
            <v>WK 43</v>
          </cell>
        </row>
        <row r="300">
          <cell r="E300">
            <v>38649</v>
          </cell>
          <cell r="F300" t="str">
            <v>WK 43</v>
          </cell>
        </row>
        <row r="301">
          <cell r="E301">
            <v>38650</v>
          </cell>
          <cell r="F301" t="str">
            <v>WK 43</v>
          </cell>
        </row>
        <row r="302">
          <cell r="E302">
            <v>38651</v>
          </cell>
          <cell r="F302" t="str">
            <v>WK 43</v>
          </cell>
        </row>
        <row r="303">
          <cell r="E303">
            <v>38652</v>
          </cell>
          <cell r="F303" t="str">
            <v>WK 44</v>
          </cell>
        </row>
        <row r="304">
          <cell r="E304">
            <v>38653</v>
          </cell>
          <cell r="F304" t="str">
            <v>WK 44</v>
          </cell>
        </row>
        <row r="305">
          <cell r="E305">
            <v>38654</v>
          </cell>
          <cell r="F305" t="str">
            <v>WK 44</v>
          </cell>
        </row>
        <row r="306">
          <cell r="E306">
            <v>38655</v>
          </cell>
          <cell r="F306" t="str">
            <v>WK 44</v>
          </cell>
        </row>
        <row r="307">
          <cell r="E307">
            <v>38656</v>
          </cell>
          <cell r="F307" t="str">
            <v>WK 44</v>
          </cell>
        </row>
        <row r="308">
          <cell r="E308">
            <v>38657</v>
          </cell>
          <cell r="F308" t="str">
            <v>WK 44</v>
          </cell>
        </row>
        <row r="309">
          <cell r="E309">
            <v>38658</v>
          </cell>
          <cell r="F309" t="str">
            <v>WK 44</v>
          </cell>
        </row>
        <row r="310">
          <cell r="E310">
            <v>38659</v>
          </cell>
          <cell r="F310" t="str">
            <v>WK 45</v>
          </cell>
        </row>
        <row r="311">
          <cell r="E311">
            <v>38660</v>
          </cell>
          <cell r="F311" t="str">
            <v>WK 45</v>
          </cell>
        </row>
        <row r="312">
          <cell r="E312">
            <v>38661</v>
          </cell>
          <cell r="F312" t="str">
            <v>WK 45</v>
          </cell>
        </row>
        <row r="313">
          <cell r="E313">
            <v>38662</v>
          </cell>
          <cell r="F313" t="str">
            <v>WK 45</v>
          </cell>
        </row>
        <row r="314">
          <cell r="E314">
            <v>38663</v>
          </cell>
          <cell r="F314" t="str">
            <v>WK 45</v>
          </cell>
        </row>
        <row r="315">
          <cell r="E315">
            <v>38664</v>
          </cell>
          <cell r="F315" t="str">
            <v>WK 45</v>
          </cell>
        </row>
        <row r="316">
          <cell r="E316">
            <v>38665</v>
          </cell>
          <cell r="F316" t="str">
            <v>WK 45</v>
          </cell>
        </row>
        <row r="317">
          <cell r="E317">
            <v>38666</v>
          </cell>
          <cell r="F317" t="str">
            <v>WK 46</v>
          </cell>
        </row>
        <row r="318">
          <cell r="E318">
            <v>38667</v>
          </cell>
          <cell r="F318" t="str">
            <v>WK 46</v>
          </cell>
        </row>
        <row r="319">
          <cell r="E319">
            <v>38668</v>
          </cell>
          <cell r="F319" t="str">
            <v>WK 46</v>
          </cell>
        </row>
        <row r="320">
          <cell r="E320">
            <v>38669</v>
          </cell>
          <cell r="F320" t="str">
            <v>WK 46</v>
          </cell>
        </row>
        <row r="321">
          <cell r="E321">
            <v>38670</v>
          </cell>
          <cell r="F321" t="str">
            <v>WK 46</v>
          </cell>
        </row>
        <row r="322">
          <cell r="E322">
            <v>38671</v>
          </cell>
          <cell r="F322" t="str">
            <v>WK 46</v>
          </cell>
        </row>
        <row r="323">
          <cell r="E323">
            <v>38672</v>
          </cell>
          <cell r="F323" t="str">
            <v>WK 46</v>
          </cell>
        </row>
        <row r="324">
          <cell r="E324">
            <v>38673</v>
          </cell>
          <cell r="F324" t="str">
            <v>WK 47</v>
          </cell>
        </row>
        <row r="325">
          <cell r="E325">
            <v>38674</v>
          </cell>
          <cell r="F325" t="str">
            <v>WK 47</v>
          </cell>
        </row>
        <row r="326">
          <cell r="E326">
            <v>38675</v>
          </cell>
          <cell r="F326" t="str">
            <v>WK 47</v>
          </cell>
        </row>
        <row r="327">
          <cell r="E327">
            <v>38676</v>
          </cell>
          <cell r="F327" t="str">
            <v>WK 47</v>
          </cell>
        </row>
        <row r="328">
          <cell r="E328">
            <v>38677</v>
          </cell>
          <cell r="F328" t="str">
            <v>WK 47</v>
          </cell>
        </row>
        <row r="329">
          <cell r="E329">
            <v>38678</v>
          </cell>
          <cell r="F329" t="str">
            <v>WK 47</v>
          </cell>
        </row>
        <row r="330">
          <cell r="E330">
            <v>38679</v>
          </cell>
          <cell r="F330" t="str">
            <v>WK 47</v>
          </cell>
        </row>
        <row r="331">
          <cell r="E331">
            <v>38680</v>
          </cell>
          <cell r="F331" t="str">
            <v>WK 48</v>
          </cell>
        </row>
        <row r="332">
          <cell r="E332">
            <v>38681</v>
          </cell>
          <cell r="F332" t="str">
            <v>WK 48</v>
          </cell>
        </row>
        <row r="333">
          <cell r="E333">
            <v>38682</v>
          </cell>
          <cell r="F333" t="str">
            <v>WK 48</v>
          </cell>
        </row>
        <row r="334">
          <cell r="E334">
            <v>38683</v>
          </cell>
          <cell r="F334" t="str">
            <v>WK 48</v>
          </cell>
        </row>
        <row r="335">
          <cell r="E335">
            <v>38684</v>
          </cell>
          <cell r="F335" t="str">
            <v>WK 48</v>
          </cell>
        </row>
        <row r="336">
          <cell r="E336">
            <v>38685</v>
          </cell>
          <cell r="F336" t="str">
            <v>WK 48</v>
          </cell>
        </row>
        <row r="337">
          <cell r="E337">
            <v>38686</v>
          </cell>
          <cell r="F337" t="str">
            <v>WK 48</v>
          </cell>
        </row>
        <row r="338">
          <cell r="E338">
            <v>38687</v>
          </cell>
          <cell r="F338" t="str">
            <v>WK 49</v>
          </cell>
        </row>
        <row r="339">
          <cell r="E339">
            <v>38688</v>
          </cell>
          <cell r="F339" t="str">
            <v>WK 49</v>
          </cell>
        </row>
        <row r="340">
          <cell r="E340">
            <v>38689</v>
          </cell>
          <cell r="F340" t="str">
            <v>WK 49</v>
          </cell>
        </row>
        <row r="341">
          <cell r="E341">
            <v>38690</v>
          </cell>
          <cell r="F341" t="str">
            <v>WK 49</v>
          </cell>
        </row>
        <row r="342">
          <cell r="E342">
            <v>38691</v>
          </cell>
          <cell r="F342" t="str">
            <v>WK 49</v>
          </cell>
        </row>
        <row r="343">
          <cell r="E343">
            <v>38692</v>
          </cell>
          <cell r="F343" t="str">
            <v>WK 49</v>
          </cell>
        </row>
        <row r="344">
          <cell r="E344">
            <v>38693</v>
          </cell>
          <cell r="F344" t="str">
            <v>WK 49</v>
          </cell>
        </row>
        <row r="345">
          <cell r="E345">
            <v>38694</v>
          </cell>
          <cell r="F345" t="str">
            <v>WK 50</v>
          </cell>
        </row>
        <row r="346">
          <cell r="E346">
            <v>38695</v>
          </cell>
          <cell r="F346" t="str">
            <v>WK 50</v>
          </cell>
        </row>
        <row r="347">
          <cell r="E347">
            <v>38696</v>
          </cell>
          <cell r="F347" t="str">
            <v>WK 50</v>
          </cell>
        </row>
        <row r="348">
          <cell r="E348">
            <v>38697</v>
          </cell>
          <cell r="F348" t="str">
            <v>WK 50</v>
          </cell>
        </row>
        <row r="349">
          <cell r="E349">
            <v>38698</v>
          </cell>
          <cell r="F349" t="str">
            <v>WK 50</v>
          </cell>
        </row>
        <row r="350">
          <cell r="E350">
            <v>38699</v>
          </cell>
          <cell r="F350" t="str">
            <v>WK 50</v>
          </cell>
        </row>
        <row r="351">
          <cell r="E351">
            <v>38700</v>
          </cell>
          <cell r="F351" t="str">
            <v>WK 50</v>
          </cell>
        </row>
        <row r="352">
          <cell r="E352">
            <v>38701</v>
          </cell>
          <cell r="F352" t="str">
            <v>WK 51</v>
          </cell>
        </row>
        <row r="353">
          <cell r="E353">
            <v>38702</v>
          </cell>
          <cell r="F353" t="str">
            <v>WK 51</v>
          </cell>
        </row>
        <row r="354">
          <cell r="E354">
            <v>38703</v>
          </cell>
          <cell r="F354" t="str">
            <v>WK 51</v>
          </cell>
        </row>
        <row r="355">
          <cell r="E355">
            <v>38704</v>
          </cell>
          <cell r="F355" t="str">
            <v>WK 51</v>
          </cell>
        </row>
        <row r="356">
          <cell r="E356">
            <v>38705</v>
          </cell>
          <cell r="F356" t="str">
            <v>WK 51</v>
          </cell>
        </row>
        <row r="357">
          <cell r="E357">
            <v>38706</v>
          </cell>
          <cell r="F357" t="str">
            <v>WK 51</v>
          </cell>
        </row>
        <row r="358">
          <cell r="E358">
            <v>38707</v>
          </cell>
          <cell r="F358" t="str">
            <v>WK 51</v>
          </cell>
        </row>
        <row r="359">
          <cell r="E359">
            <v>38708</v>
          </cell>
          <cell r="F359" t="str">
            <v>WK 52</v>
          </cell>
        </row>
        <row r="360">
          <cell r="E360">
            <v>38709</v>
          </cell>
          <cell r="F360" t="str">
            <v>WK 52</v>
          </cell>
        </row>
        <row r="361">
          <cell r="E361">
            <v>38710</v>
          </cell>
          <cell r="F361" t="str">
            <v>WK 52</v>
          </cell>
        </row>
        <row r="362">
          <cell r="E362">
            <v>38711</v>
          </cell>
          <cell r="F362" t="str">
            <v>WK 52</v>
          </cell>
        </row>
        <row r="363">
          <cell r="E363">
            <v>38712</v>
          </cell>
          <cell r="F363" t="str">
            <v>WK 52</v>
          </cell>
        </row>
        <row r="364">
          <cell r="E364">
            <v>38713</v>
          </cell>
          <cell r="F364" t="str">
            <v>WK 52</v>
          </cell>
        </row>
        <row r="365">
          <cell r="E365">
            <v>38714</v>
          </cell>
          <cell r="F365" t="str">
            <v>WK 52</v>
          </cell>
        </row>
        <row r="366">
          <cell r="E366">
            <v>38715</v>
          </cell>
          <cell r="F366" t="str">
            <v>WK 53</v>
          </cell>
        </row>
        <row r="367">
          <cell r="E367">
            <v>38716</v>
          </cell>
          <cell r="F367" t="str">
            <v>WK 53</v>
          </cell>
        </row>
        <row r="368">
          <cell r="E368">
            <v>38717</v>
          </cell>
          <cell r="F368" t="str">
            <v>WK 53</v>
          </cell>
        </row>
        <row r="369">
          <cell r="E369">
            <v>38718</v>
          </cell>
          <cell r="F369" t="str">
            <v>WK 53</v>
          </cell>
        </row>
        <row r="370">
          <cell r="E370">
            <v>38719</v>
          </cell>
          <cell r="F370" t="str">
            <v>WK 53</v>
          </cell>
        </row>
        <row r="371">
          <cell r="E371">
            <v>38720</v>
          </cell>
          <cell r="F371" t="str">
            <v>WK 53</v>
          </cell>
        </row>
        <row r="372">
          <cell r="E372">
            <v>38721</v>
          </cell>
          <cell r="F372" t="str">
            <v>WK 53</v>
          </cell>
        </row>
        <row r="373">
          <cell r="E373">
            <v>38722</v>
          </cell>
          <cell r="F373" t="str">
            <v>WK 54</v>
          </cell>
        </row>
        <row r="374">
          <cell r="E374">
            <v>38723</v>
          </cell>
          <cell r="F374" t="str">
            <v>WK 54</v>
          </cell>
        </row>
        <row r="375">
          <cell r="E375">
            <v>38724</v>
          </cell>
          <cell r="F375" t="str">
            <v>WK 54</v>
          </cell>
        </row>
        <row r="376">
          <cell r="E376">
            <v>38725</v>
          </cell>
          <cell r="F376" t="str">
            <v>WK 54</v>
          </cell>
        </row>
        <row r="377">
          <cell r="E377">
            <v>38726</v>
          </cell>
          <cell r="F377" t="str">
            <v>WK 54</v>
          </cell>
        </row>
        <row r="378">
          <cell r="E378">
            <v>38727</v>
          </cell>
          <cell r="F378" t="str">
            <v>WK 54</v>
          </cell>
        </row>
        <row r="379">
          <cell r="E379">
            <v>38728</v>
          </cell>
          <cell r="F379" t="str">
            <v>WK 54</v>
          </cell>
        </row>
        <row r="380">
          <cell r="E380">
            <v>38729</v>
          </cell>
          <cell r="F380" t="str">
            <v>WK 55</v>
          </cell>
        </row>
        <row r="381">
          <cell r="E381">
            <v>38730</v>
          </cell>
          <cell r="F381" t="str">
            <v>WK 55</v>
          </cell>
        </row>
        <row r="382">
          <cell r="E382">
            <v>38731</v>
          </cell>
          <cell r="F382" t="str">
            <v>WK 55</v>
          </cell>
        </row>
        <row r="383">
          <cell r="E383">
            <v>38732</v>
          </cell>
          <cell r="F383" t="str">
            <v>WK 55</v>
          </cell>
        </row>
        <row r="384">
          <cell r="E384">
            <v>38733</v>
          </cell>
          <cell r="F384" t="str">
            <v>WK 55</v>
          </cell>
        </row>
        <row r="385">
          <cell r="E385">
            <v>38734</v>
          </cell>
          <cell r="F385" t="str">
            <v>WK 55</v>
          </cell>
        </row>
        <row r="386">
          <cell r="E386">
            <v>38735</v>
          </cell>
          <cell r="F386" t="str">
            <v>WK 55</v>
          </cell>
        </row>
        <row r="387">
          <cell r="E387">
            <v>38736</v>
          </cell>
          <cell r="F387" t="str">
            <v>WK 56</v>
          </cell>
        </row>
        <row r="388">
          <cell r="E388">
            <v>38737</v>
          </cell>
          <cell r="F388" t="str">
            <v>WK 56</v>
          </cell>
        </row>
        <row r="389">
          <cell r="E389">
            <v>38738</v>
          </cell>
          <cell r="F389" t="str">
            <v>WK 56</v>
          </cell>
        </row>
        <row r="390">
          <cell r="E390">
            <v>38739</v>
          </cell>
          <cell r="F390" t="str">
            <v>WK 56</v>
          </cell>
        </row>
        <row r="391">
          <cell r="E391">
            <v>38740</v>
          </cell>
          <cell r="F391" t="str">
            <v>WK 56</v>
          </cell>
        </row>
        <row r="392">
          <cell r="E392">
            <v>38741</v>
          </cell>
          <cell r="F392" t="str">
            <v>WK 56</v>
          </cell>
        </row>
        <row r="393">
          <cell r="E393">
            <v>38742</v>
          </cell>
          <cell r="F393" t="str">
            <v>WK 56</v>
          </cell>
        </row>
        <row r="394">
          <cell r="E394">
            <v>38743</v>
          </cell>
          <cell r="F394" t="str">
            <v>WK 57</v>
          </cell>
        </row>
        <row r="395">
          <cell r="E395">
            <v>38744</v>
          </cell>
          <cell r="F395" t="str">
            <v>WK 57</v>
          </cell>
        </row>
        <row r="396">
          <cell r="E396">
            <v>38745</v>
          </cell>
          <cell r="F396" t="str">
            <v>WK 57</v>
          </cell>
        </row>
        <row r="397">
          <cell r="E397">
            <v>38746</v>
          </cell>
          <cell r="F397" t="str">
            <v>WK 57</v>
          </cell>
        </row>
        <row r="398">
          <cell r="E398">
            <v>38747</v>
          </cell>
          <cell r="F398" t="str">
            <v>WK 57</v>
          </cell>
        </row>
        <row r="399">
          <cell r="E399">
            <v>38748</v>
          </cell>
          <cell r="F399" t="str">
            <v>WK 57</v>
          </cell>
        </row>
        <row r="400">
          <cell r="E400">
            <v>38749</v>
          </cell>
          <cell r="F400" t="str">
            <v>WK 57</v>
          </cell>
        </row>
        <row r="401">
          <cell r="E401">
            <v>38750</v>
          </cell>
          <cell r="F401" t="str">
            <v>WK 58</v>
          </cell>
        </row>
        <row r="402">
          <cell r="E402">
            <v>38751</v>
          </cell>
          <cell r="F402" t="str">
            <v>WK 58</v>
          </cell>
        </row>
        <row r="403">
          <cell r="E403">
            <v>38752</v>
          </cell>
          <cell r="F403" t="str">
            <v>WK 58</v>
          </cell>
        </row>
        <row r="404">
          <cell r="E404">
            <v>38753</v>
          </cell>
          <cell r="F404" t="str">
            <v>WK 58</v>
          </cell>
        </row>
        <row r="405">
          <cell r="E405">
            <v>38754</v>
          </cell>
          <cell r="F405" t="str">
            <v>WK 58</v>
          </cell>
        </row>
        <row r="406">
          <cell r="E406">
            <v>38755</v>
          </cell>
          <cell r="F406" t="str">
            <v>WK 58</v>
          </cell>
        </row>
        <row r="407">
          <cell r="E407">
            <v>38756</v>
          </cell>
          <cell r="F407" t="str">
            <v>WK 58</v>
          </cell>
        </row>
        <row r="408">
          <cell r="E408">
            <v>38757</v>
          </cell>
          <cell r="F408" t="str">
            <v>WK 59</v>
          </cell>
        </row>
        <row r="409">
          <cell r="E409">
            <v>38758</v>
          </cell>
          <cell r="F409" t="str">
            <v>WK 59</v>
          </cell>
        </row>
        <row r="410">
          <cell r="E410">
            <v>38759</v>
          </cell>
          <cell r="F410" t="str">
            <v>WK 59</v>
          </cell>
        </row>
        <row r="411">
          <cell r="E411">
            <v>38760</v>
          </cell>
          <cell r="F411" t="str">
            <v>WK 59</v>
          </cell>
        </row>
        <row r="412">
          <cell r="E412">
            <v>38761</v>
          </cell>
          <cell r="F412" t="str">
            <v>WK 59</v>
          </cell>
        </row>
        <row r="413">
          <cell r="E413">
            <v>38762</v>
          </cell>
          <cell r="F413" t="str">
            <v>WK 59</v>
          </cell>
        </row>
        <row r="414">
          <cell r="E414">
            <v>38763</v>
          </cell>
          <cell r="F414" t="str">
            <v>WK 59</v>
          </cell>
        </row>
        <row r="415">
          <cell r="E415">
            <v>38764</v>
          </cell>
          <cell r="F415" t="str">
            <v>WK 60</v>
          </cell>
        </row>
        <row r="416">
          <cell r="E416">
            <v>38765</v>
          </cell>
          <cell r="F416" t="str">
            <v>WK 60</v>
          </cell>
        </row>
        <row r="417">
          <cell r="E417">
            <v>38766</v>
          </cell>
          <cell r="F417" t="str">
            <v>WK 60</v>
          </cell>
        </row>
        <row r="418">
          <cell r="E418">
            <v>38767</v>
          </cell>
          <cell r="F418" t="str">
            <v>WK 60</v>
          </cell>
        </row>
        <row r="419">
          <cell r="E419">
            <v>38768</v>
          </cell>
          <cell r="F419" t="str">
            <v>WK 60</v>
          </cell>
        </row>
        <row r="420">
          <cell r="E420">
            <v>38769</v>
          </cell>
          <cell r="F420" t="str">
            <v>WK 60</v>
          </cell>
        </row>
        <row r="421">
          <cell r="E421">
            <v>38770</v>
          </cell>
          <cell r="F421" t="str">
            <v>WK 60</v>
          </cell>
        </row>
        <row r="422">
          <cell r="E422">
            <v>38771</v>
          </cell>
          <cell r="F422" t="str">
            <v>WK 61</v>
          </cell>
        </row>
        <row r="423">
          <cell r="E423">
            <v>38772</v>
          </cell>
          <cell r="F423" t="str">
            <v>WK 61</v>
          </cell>
        </row>
        <row r="424">
          <cell r="E424">
            <v>38773</v>
          </cell>
          <cell r="F424" t="str">
            <v>WK 61</v>
          </cell>
        </row>
        <row r="425">
          <cell r="E425">
            <v>38774</v>
          </cell>
          <cell r="F425" t="str">
            <v>WK 61</v>
          </cell>
        </row>
        <row r="426">
          <cell r="E426">
            <v>38775</v>
          </cell>
          <cell r="F426" t="str">
            <v>WK 61</v>
          </cell>
        </row>
        <row r="427">
          <cell r="E427">
            <v>38776</v>
          </cell>
          <cell r="F427" t="str">
            <v>WK 61</v>
          </cell>
        </row>
        <row r="428">
          <cell r="E428">
            <v>38777</v>
          </cell>
          <cell r="F428" t="str">
            <v>WK 61</v>
          </cell>
        </row>
        <row r="429">
          <cell r="E429">
            <v>38778</v>
          </cell>
          <cell r="F429" t="str">
            <v>WK 62</v>
          </cell>
        </row>
        <row r="430">
          <cell r="E430">
            <v>38779</v>
          </cell>
          <cell r="F430" t="str">
            <v>WK 62</v>
          </cell>
        </row>
        <row r="431">
          <cell r="E431">
            <v>38780</v>
          </cell>
          <cell r="F431" t="str">
            <v>WK 62</v>
          </cell>
        </row>
        <row r="432">
          <cell r="E432">
            <v>38781</v>
          </cell>
          <cell r="F432" t="str">
            <v>WK 62</v>
          </cell>
        </row>
        <row r="433">
          <cell r="E433">
            <v>38782</v>
          </cell>
          <cell r="F433" t="str">
            <v>WK 62</v>
          </cell>
        </row>
        <row r="434">
          <cell r="E434">
            <v>38783</v>
          </cell>
          <cell r="F434" t="str">
            <v>WK 62</v>
          </cell>
        </row>
        <row r="435">
          <cell r="E435">
            <v>38784</v>
          </cell>
          <cell r="F435" t="str">
            <v>WK 62</v>
          </cell>
        </row>
        <row r="436">
          <cell r="E436">
            <v>38785</v>
          </cell>
          <cell r="F436" t="str">
            <v>WK 63</v>
          </cell>
        </row>
        <row r="437">
          <cell r="E437">
            <v>38786</v>
          </cell>
          <cell r="F437" t="str">
            <v>WK 63</v>
          </cell>
        </row>
        <row r="438">
          <cell r="E438">
            <v>38787</v>
          </cell>
          <cell r="F438" t="str">
            <v>WK 63</v>
          </cell>
        </row>
        <row r="439">
          <cell r="E439">
            <v>38788</v>
          </cell>
          <cell r="F439" t="str">
            <v>WK 63</v>
          </cell>
        </row>
        <row r="440">
          <cell r="E440">
            <v>38789</v>
          </cell>
          <cell r="F440" t="str">
            <v>WK 63</v>
          </cell>
        </row>
        <row r="441">
          <cell r="E441">
            <v>38790</v>
          </cell>
          <cell r="F441" t="str">
            <v>WK 63</v>
          </cell>
        </row>
        <row r="442">
          <cell r="E442">
            <v>38791</v>
          </cell>
          <cell r="F442" t="str">
            <v>WK 63</v>
          </cell>
        </row>
        <row r="443">
          <cell r="E443">
            <v>38792</v>
          </cell>
          <cell r="F443" t="str">
            <v>WK 64</v>
          </cell>
        </row>
        <row r="444">
          <cell r="E444">
            <v>38793</v>
          </cell>
          <cell r="F444" t="str">
            <v>WK 64</v>
          </cell>
        </row>
        <row r="445">
          <cell r="E445">
            <v>38794</v>
          </cell>
          <cell r="F445" t="str">
            <v>WK 64</v>
          </cell>
        </row>
        <row r="446">
          <cell r="E446">
            <v>38795</v>
          </cell>
          <cell r="F446" t="str">
            <v>WK 64</v>
          </cell>
        </row>
        <row r="447">
          <cell r="E447">
            <v>38796</v>
          </cell>
          <cell r="F447" t="str">
            <v>WK 64</v>
          </cell>
        </row>
        <row r="448">
          <cell r="E448">
            <v>38797</v>
          </cell>
          <cell r="F448" t="str">
            <v>WK 64</v>
          </cell>
        </row>
        <row r="449">
          <cell r="E449">
            <v>38798</v>
          </cell>
          <cell r="F449" t="str">
            <v>WK 64</v>
          </cell>
        </row>
        <row r="450">
          <cell r="E450">
            <v>38799</v>
          </cell>
          <cell r="F450" t="str">
            <v>WK 65</v>
          </cell>
        </row>
        <row r="451">
          <cell r="E451">
            <v>38800</v>
          </cell>
          <cell r="F451" t="str">
            <v>WK 65</v>
          </cell>
        </row>
        <row r="452">
          <cell r="E452">
            <v>38801</v>
          </cell>
          <cell r="F452" t="str">
            <v>WK 65</v>
          </cell>
        </row>
        <row r="453">
          <cell r="E453">
            <v>38802</v>
          </cell>
          <cell r="F453" t="str">
            <v>WK 65</v>
          </cell>
        </row>
        <row r="454">
          <cell r="E454">
            <v>38803</v>
          </cell>
          <cell r="F454" t="str">
            <v>WK 65</v>
          </cell>
        </row>
        <row r="455">
          <cell r="E455">
            <v>38804</v>
          </cell>
          <cell r="F455" t="str">
            <v>WK 65</v>
          </cell>
        </row>
        <row r="456">
          <cell r="E456">
            <v>38805</v>
          </cell>
          <cell r="F456" t="str">
            <v>WK 65</v>
          </cell>
        </row>
        <row r="457">
          <cell r="E457">
            <v>38806</v>
          </cell>
          <cell r="F457" t="str">
            <v>WK 66</v>
          </cell>
        </row>
        <row r="458">
          <cell r="E458">
            <v>38807</v>
          </cell>
          <cell r="F458" t="str">
            <v>WK 66</v>
          </cell>
        </row>
        <row r="459">
          <cell r="E459">
            <v>38808</v>
          </cell>
          <cell r="F459" t="str">
            <v>WK 66</v>
          </cell>
        </row>
        <row r="460">
          <cell r="E460">
            <v>38809</v>
          </cell>
          <cell r="F460" t="str">
            <v>WK 66</v>
          </cell>
        </row>
        <row r="461">
          <cell r="E461">
            <v>38810</v>
          </cell>
          <cell r="F461" t="str">
            <v>WK 66</v>
          </cell>
        </row>
        <row r="462">
          <cell r="E462">
            <v>38811</v>
          </cell>
          <cell r="F462" t="str">
            <v>WK 66</v>
          </cell>
        </row>
        <row r="463">
          <cell r="E463">
            <v>38812</v>
          </cell>
          <cell r="F463" t="str">
            <v>WK 66</v>
          </cell>
        </row>
        <row r="464">
          <cell r="E464">
            <v>38813</v>
          </cell>
          <cell r="F464" t="str">
            <v>WK 67</v>
          </cell>
        </row>
        <row r="465">
          <cell r="E465">
            <v>38814</v>
          </cell>
          <cell r="F465" t="str">
            <v>WK 67</v>
          </cell>
        </row>
        <row r="466">
          <cell r="E466">
            <v>38815</v>
          </cell>
          <cell r="F466" t="str">
            <v>WK 67</v>
          </cell>
        </row>
        <row r="467">
          <cell r="E467">
            <v>38816</v>
          </cell>
          <cell r="F467" t="str">
            <v>WK 67</v>
          </cell>
        </row>
        <row r="468">
          <cell r="E468">
            <v>38817</v>
          </cell>
          <cell r="F468" t="str">
            <v>WK 67</v>
          </cell>
        </row>
        <row r="469">
          <cell r="E469">
            <v>38818</v>
          </cell>
          <cell r="F469" t="str">
            <v>WK 67</v>
          </cell>
        </row>
        <row r="470">
          <cell r="E470">
            <v>38819</v>
          </cell>
          <cell r="F470" t="str">
            <v>WK 67</v>
          </cell>
        </row>
        <row r="471">
          <cell r="E471">
            <v>38820</v>
          </cell>
          <cell r="F471" t="str">
            <v>WK 68</v>
          </cell>
        </row>
        <row r="472">
          <cell r="E472">
            <v>38821</v>
          </cell>
          <cell r="F472" t="str">
            <v>WK 68</v>
          </cell>
        </row>
        <row r="473">
          <cell r="E473">
            <v>38822</v>
          </cell>
          <cell r="F473" t="str">
            <v>WK 68</v>
          </cell>
        </row>
        <row r="474">
          <cell r="E474">
            <v>38823</v>
          </cell>
          <cell r="F474" t="str">
            <v>WK 68</v>
          </cell>
        </row>
        <row r="475">
          <cell r="E475">
            <v>38824</v>
          </cell>
          <cell r="F475" t="str">
            <v>WK 68</v>
          </cell>
        </row>
        <row r="476">
          <cell r="E476">
            <v>38825</v>
          </cell>
          <cell r="F476" t="str">
            <v>WK 68</v>
          </cell>
        </row>
        <row r="477">
          <cell r="E477">
            <v>38826</v>
          </cell>
          <cell r="F477" t="str">
            <v>WK 68</v>
          </cell>
        </row>
        <row r="478">
          <cell r="E478">
            <v>38827</v>
          </cell>
          <cell r="F478" t="str">
            <v>WK 69</v>
          </cell>
        </row>
        <row r="479">
          <cell r="E479">
            <v>38828</v>
          </cell>
          <cell r="F479" t="str">
            <v>WK 69</v>
          </cell>
        </row>
        <row r="480">
          <cell r="E480">
            <v>38829</v>
          </cell>
          <cell r="F480" t="str">
            <v>WK 69</v>
          </cell>
        </row>
        <row r="481">
          <cell r="E481">
            <v>38830</v>
          </cell>
          <cell r="F481" t="str">
            <v>WK 69</v>
          </cell>
        </row>
        <row r="482">
          <cell r="E482">
            <v>38831</v>
          </cell>
          <cell r="F482" t="str">
            <v>WK 69</v>
          </cell>
        </row>
        <row r="483">
          <cell r="E483">
            <v>38832</v>
          </cell>
          <cell r="F483" t="str">
            <v>WK 69</v>
          </cell>
        </row>
        <row r="484">
          <cell r="E484">
            <v>38833</v>
          </cell>
          <cell r="F484" t="str">
            <v>WK 69</v>
          </cell>
        </row>
        <row r="485">
          <cell r="E485">
            <v>38834</v>
          </cell>
          <cell r="F485" t="str">
            <v>WK 70</v>
          </cell>
        </row>
        <row r="486">
          <cell r="E486">
            <v>38835</v>
          </cell>
          <cell r="F486" t="str">
            <v>WK 70</v>
          </cell>
        </row>
        <row r="487">
          <cell r="E487">
            <v>38836</v>
          </cell>
          <cell r="F487" t="str">
            <v>WK 70</v>
          </cell>
        </row>
        <row r="488">
          <cell r="E488">
            <v>38837</v>
          </cell>
          <cell r="F488" t="str">
            <v>WK 70</v>
          </cell>
        </row>
        <row r="489">
          <cell r="E489">
            <v>38838</v>
          </cell>
          <cell r="F489" t="str">
            <v>WK 70</v>
          </cell>
        </row>
        <row r="490">
          <cell r="E490">
            <v>38839</v>
          </cell>
          <cell r="F490" t="str">
            <v>WK 70</v>
          </cell>
        </row>
        <row r="491">
          <cell r="E491">
            <v>38840</v>
          </cell>
          <cell r="F491" t="str">
            <v>WK 70</v>
          </cell>
        </row>
        <row r="492">
          <cell r="E492">
            <v>38841</v>
          </cell>
          <cell r="F492" t="str">
            <v>WK 71</v>
          </cell>
        </row>
        <row r="493">
          <cell r="E493">
            <v>38842</v>
          </cell>
          <cell r="F493" t="str">
            <v>WK 71</v>
          </cell>
        </row>
        <row r="494">
          <cell r="E494">
            <v>38843</v>
          </cell>
          <cell r="F494" t="str">
            <v>WK 71</v>
          </cell>
        </row>
        <row r="495">
          <cell r="E495">
            <v>38844</v>
          </cell>
          <cell r="F495" t="str">
            <v>WK 71</v>
          </cell>
        </row>
        <row r="496">
          <cell r="E496">
            <v>38845</v>
          </cell>
          <cell r="F496" t="str">
            <v>WK 71</v>
          </cell>
        </row>
        <row r="497">
          <cell r="E497">
            <v>38846</v>
          </cell>
          <cell r="F497" t="str">
            <v>WK 71</v>
          </cell>
        </row>
        <row r="498">
          <cell r="E498">
            <v>38847</v>
          </cell>
          <cell r="F498" t="str">
            <v>WK 71</v>
          </cell>
        </row>
        <row r="499">
          <cell r="E499">
            <v>38848</v>
          </cell>
          <cell r="F499" t="str">
            <v>WK 72</v>
          </cell>
        </row>
        <row r="500">
          <cell r="E500">
            <v>38849</v>
          </cell>
          <cell r="F500" t="str">
            <v>WK 72</v>
          </cell>
        </row>
        <row r="501">
          <cell r="E501">
            <v>38850</v>
          </cell>
          <cell r="F501" t="str">
            <v>WK 72</v>
          </cell>
        </row>
        <row r="502">
          <cell r="E502">
            <v>38851</v>
          </cell>
          <cell r="F502" t="str">
            <v>WK 72</v>
          </cell>
        </row>
        <row r="503">
          <cell r="E503">
            <v>38852</v>
          </cell>
          <cell r="F503" t="str">
            <v>WK 72</v>
          </cell>
        </row>
        <row r="504">
          <cell r="E504">
            <v>38853</v>
          </cell>
          <cell r="F504" t="str">
            <v>WK 72</v>
          </cell>
        </row>
        <row r="505">
          <cell r="E505">
            <v>38854</v>
          </cell>
          <cell r="F505" t="str">
            <v>WK 72</v>
          </cell>
        </row>
        <row r="506">
          <cell r="E506">
            <v>38855</v>
          </cell>
          <cell r="F506" t="str">
            <v>WK 73</v>
          </cell>
        </row>
        <row r="507">
          <cell r="E507">
            <v>38856</v>
          </cell>
          <cell r="F507" t="str">
            <v>WK 73</v>
          </cell>
        </row>
        <row r="508">
          <cell r="E508">
            <v>38857</v>
          </cell>
          <cell r="F508" t="str">
            <v>WK 73</v>
          </cell>
        </row>
        <row r="509">
          <cell r="E509">
            <v>38858</v>
          </cell>
          <cell r="F509" t="str">
            <v>WK 73</v>
          </cell>
        </row>
        <row r="510">
          <cell r="E510">
            <v>38859</v>
          </cell>
          <cell r="F510" t="str">
            <v>WK 73</v>
          </cell>
        </row>
        <row r="511">
          <cell r="E511">
            <v>38860</v>
          </cell>
          <cell r="F511" t="str">
            <v>WK 73</v>
          </cell>
        </row>
        <row r="512">
          <cell r="E512">
            <v>38861</v>
          </cell>
          <cell r="F512" t="str">
            <v>WK 73</v>
          </cell>
        </row>
        <row r="513">
          <cell r="E513">
            <v>38862</v>
          </cell>
          <cell r="F513" t="str">
            <v>WK 74</v>
          </cell>
        </row>
        <row r="514">
          <cell r="E514">
            <v>38863</v>
          </cell>
          <cell r="F514" t="str">
            <v>WK 74</v>
          </cell>
        </row>
        <row r="515">
          <cell r="E515">
            <v>38864</v>
          </cell>
          <cell r="F515" t="str">
            <v>WK 74</v>
          </cell>
        </row>
        <row r="516">
          <cell r="E516">
            <v>38865</v>
          </cell>
          <cell r="F516" t="str">
            <v>WK 74</v>
          </cell>
        </row>
        <row r="517">
          <cell r="E517">
            <v>38866</v>
          </cell>
          <cell r="F517" t="str">
            <v>WK 74</v>
          </cell>
        </row>
        <row r="518">
          <cell r="E518">
            <v>38867</v>
          </cell>
          <cell r="F518" t="str">
            <v>WK 74</v>
          </cell>
        </row>
        <row r="519">
          <cell r="E519">
            <v>38868</v>
          </cell>
          <cell r="F519" t="str">
            <v>WK 74</v>
          </cell>
        </row>
        <row r="520">
          <cell r="E520">
            <v>38869</v>
          </cell>
          <cell r="F520" t="str">
            <v>WK 75</v>
          </cell>
        </row>
        <row r="521">
          <cell r="E521">
            <v>38870</v>
          </cell>
          <cell r="F521" t="str">
            <v>WK 75</v>
          </cell>
        </row>
        <row r="522">
          <cell r="E522">
            <v>38871</v>
          </cell>
          <cell r="F522" t="str">
            <v>WK 75</v>
          </cell>
        </row>
        <row r="523">
          <cell r="E523">
            <v>38872</v>
          </cell>
          <cell r="F523" t="str">
            <v>WK 75</v>
          </cell>
        </row>
        <row r="524">
          <cell r="E524">
            <v>38873</v>
          </cell>
          <cell r="F524" t="str">
            <v>WK 75</v>
          </cell>
        </row>
        <row r="525">
          <cell r="E525">
            <v>38874</v>
          </cell>
          <cell r="F525" t="str">
            <v>WK 75</v>
          </cell>
        </row>
        <row r="526">
          <cell r="E526">
            <v>38875</v>
          </cell>
          <cell r="F526" t="str">
            <v>WK 75</v>
          </cell>
        </row>
        <row r="527">
          <cell r="E527">
            <v>38876</v>
          </cell>
          <cell r="F527" t="str">
            <v>WK 76</v>
          </cell>
        </row>
        <row r="528">
          <cell r="E528">
            <v>38877</v>
          </cell>
          <cell r="F528" t="str">
            <v>WK 76</v>
          </cell>
        </row>
        <row r="529">
          <cell r="E529">
            <v>38878</v>
          </cell>
          <cell r="F529" t="str">
            <v>WK 76</v>
          </cell>
        </row>
        <row r="530">
          <cell r="E530">
            <v>38879</v>
          </cell>
          <cell r="F530" t="str">
            <v>WK 76</v>
          </cell>
        </row>
        <row r="531">
          <cell r="E531">
            <v>38880</v>
          </cell>
          <cell r="F531" t="str">
            <v>WK 76</v>
          </cell>
        </row>
        <row r="532">
          <cell r="E532">
            <v>38881</v>
          </cell>
          <cell r="F532" t="str">
            <v>WK 76</v>
          </cell>
        </row>
        <row r="533">
          <cell r="E533">
            <v>38882</v>
          </cell>
          <cell r="F533" t="str">
            <v>WK 76</v>
          </cell>
        </row>
        <row r="534">
          <cell r="E534">
            <v>38883</v>
          </cell>
          <cell r="F534" t="str">
            <v>WK 77</v>
          </cell>
        </row>
        <row r="535">
          <cell r="E535">
            <v>38884</v>
          </cell>
          <cell r="F535" t="str">
            <v>WK 77</v>
          </cell>
        </row>
        <row r="536">
          <cell r="E536">
            <v>38885</v>
          </cell>
          <cell r="F536" t="str">
            <v>WK 77</v>
          </cell>
        </row>
        <row r="537">
          <cell r="E537">
            <v>38886</v>
          </cell>
          <cell r="F537" t="str">
            <v>WK 77</v>
          </cell>
        </row>
        <row r="538">
          <cell r="E538">
            <v>38887</v>
          </cell>
          <cell r="F538" t="str">
            <v>WK 77</v>
          </cell>
        </row>
        <row r="539">
          <cell r="E539">
            <v>38888</v>
          </cell>
          <cell r="F539" t="str">
            <v>WK 77</v>
          </cell>
        </row>
        <row r="540">
          <cell r="E540">
            <v>38889</v>
          </cell>
          <cell r="F540" t="str">
            <v>WK 77</v>
          </cell>
        </row>
        <row r="541">
          <cell r="E541">
            <v>38890</v>
          </cell>
          <cell r="F541" t="str">
            <v>WK 78</v>
          </cell>
        </row>
        <row r="542">
          <cell r="E542">
            <v>38891</v>
          </cell>
          <cell r="F542" t="str">
            <v>WK 78</v>
          </cell>
        </row>
        <row r="543">
          <cell r="E543">
            <v>38892</v>
          </cell>
          <cell r="F543" t="str">
            <v>WK 78</v>
          </cell>
        </row>
        <row r="544">
          <cell r="E544">
            <v>38893</v>
          </cell>
          <cell r="F544" t="str">
            <v>WK 78</v>
          </cell>
        </row>
        <row r="545">
          <cell r="E545">
            <v>38894</v>
          </cell>
          <cell r="F545" t="str">
            <v>WK 78</v>
          </cell>
        </row>
        <row r="546">
          <cell r="E546">
            <v>38895</v>
          </cell>
          <cell r="F546" t="str">
            <v>WK 78</v>
          </cell>
        </row>
        <row r="547">
          <cell r="E547">
            <v>38896</v>
          </cell>
          <cell r="F547" t="str">
            <v>WK 78</v>
          </cell>
        </row>
        <row r="548">
          <cell r="E548">
            <v>38897</v>
          </cell>
          <cell r="F548" t="str">
            <v>WK 79</v>
          </cell>
        </row>
        <row r="549">
          <cell r="E549">
            <v>38898</v>
          </cell>
          <cell r="F549" t="str">
            <v>WK 79</v>
          </cell>
        </row>
        <row r="550">
          <cell r="E550">
            <v>38899</v>
          </cell>
          <cell r="F550" t="str">
            <v>WK 79</v>
          </cell>
        </row>
        <row r="551">
          <cell r="E551">
            <v>38900</v>
          </cell>
          <cell r="F551" t="str">
            <v>WK 79</v>
          </cell>
        </row>
        <row r="552">
          <cell r="E552">
            <v>38901</v>
          </cell>
          <cell r="F552" t="str">
            <v>WK 79</v>
          </cell>
        </row>
        <row r="553">
          <cell r="E553">
            <v>38902</v>
          </cell>
          <cell r="F553" t="str">
            <v>WK 79</v>
          </cell>
        </row>
        <row r="554">
          <cell r="E554">
            <v>38903</v>
          </cell>
          <cell r="F554" t="str">
            <v>WK 79</v>
          </cell>
        </row>
        <row r="555">
          <cell r="E555">
            <v>38904</v>
          </cell>
          <cell r="F555" t="str">
            <v>WK 80</v>
          </cell>
        </row>
        <row r="556">
          <cell r="E556">
            <v>38905</v>
          </cell>
          <cell r="F556" t="str">
            <v>WK 80</v>
          </cell>
        </row>
        <row r="557">
          <cell r="E557">
            <v>38906</v>
          </cell>
          <cell r="F557" t="str">
            <v>WK 80</v>
          </cell>
        </row>
        <row r="558">
          <cell r="E558">
            <v>38907</v>
          </cell>
          <cell r="F558" t="str">
            <v>WK 80</v>
          </cell>
        </row>
        <row r="559">
          <cell r="E559">
            <v>38908</v>
          </cell>
          <cell r="F559" t="str">
            <v>WK 80</v>
          </cell>
        </row>
        <row r="560">
          <cell r="E560">
            <v>38909</v>
          </cell>
          <cell r="F560" t="str">
            <v>WK 80</v>
          </cell>
        </row>
        <row r="561">
          <cell r="E561">
            <v>38910</v>
          </cell>
          <cell r="F561" t="str">
            <v>WK 80</v>
          </cell>
        </row>
        <row r="562">
          <cell r="E562">
            <v>38911</v>
          </cell>
          <cell r="F562" t="str">
            <v>WK 81</v>
          </cell>
        </row>
        <row r="563">
          <cell r="E563">
            <v>38912</v>
          </cell>
          <cell r="F563" t="str">
            <v>WK 81</v>
          </cell>
        </row>
        <row r="564">
          <cell r="E564">
            <v>38913</v>
          </cell>
          <cell r="F564" t="str">
            <v>WK 81</v>
          </cell>
        </row>
        <row r="565">
          <cell r="E565">
            <v>38914</v>
          </cell>
          <cell r="F565" t="str">
            <v>WK 81</v>
          </cell>
        </row>
        <row r="566">
          <cell r="E566">
            <v>38915</v>
          </cell>
          <cell r="F566" t="str">
            <v>WK 81</v>
          </cell>
        </row>
        <row r="567">
          <cell r="E567">
            <v>38916</v>
          </cell>
          <cell r="F567" t="str">
            <v>WK 81</v>
          </cell>
        </row>
        <row r="568">
          <cell r="E568">
            <v>38917</v>
          </cell>
          <cell r="F568" t="str">
            <v>WK 81</v>
          </cell>
        </row>
        <row r="569">
          <cell r="E569">
            <v>38918</v>
          </cell>
          <cell r="F569" t="str">
            <v>WK 82</v>
          </cell>
        </row>
        <row r="570">
          <cell r="E570">
            <v>38919</v>
          </cell>
          <cell r="F570" t="str">
            <v>WK 82</v>
          </cell>
        </row>
        <row r="571">
          <cell r="E571">
            <v>38920</v>
          </cell>
          <cell r="F571" t="str">
            <v>WK 82</v>
          </cell>
        </row>
        <row r="572">
          <cell r="E572">
            <v>38921</v>
          </cell>
          <cell r="F572" t="str">
            <v>WK 82</v>
          </cell>
        </row>
        <row r="573">
          <cell r="E573">
            <v>38922</v>
          </cell>
          <cell r="F573" t="str">
            <v>WK 82</v>
          </cell>
        </row>
        <row r="574">
          <cell r="E574">
            <v>38923</v>
          </cell>
          <cell r="F574" t="str">
            <v>WK 82</v>
          </cell>
        </row>
        <row r="575">
          <cell r="E575">
            <v>38924</v>
          </cell>
          <cell r="F575" t="str">
            <v>WK 82</v>
          </cell>
        </row>
        <row r="576">
          <cell r="E576">
            <v>38925</v>
          </cell>
          <cell r="F576" t="str">
            <v>WK 83</v>
          </cell>
        </row>
        <row r="577">
          <cell r="E577">
            <v>38926</v>
          </cell>
          <cell r="F577" t="str">
            <v>WK 83</v>
          </cell>
        </row>
        <row r="578">
          <cell r="E578">
            <v>38927</v>
          </cell>
          <cell r="F578" t="str">
            <v>WK 83</v>
          </cell>
        </row>
        <row r="579">
          <cell r="E579">
            <v>38928</v>
          </cell>
          <cell r="F579" t="str">
            <v>WK 83</v>
          </cell>
        </row>
        <row r="580">
          <cell r="E580">
            <v>38929</v>
          </cell>
          <cell r="F580" t="str">
            <v>WK 83</v>
          </cell>
        </row>
        <row r="581">
          <cell r="E581">
            <v>38930</v>
          </cell>
          <cell r="F581" t="str">
            <v>WK 83</v>
          </cell>
        </row>
        <row r="582">
          <cell r="E582">
            <v>38931</v>
          </cell>
          <cell r="F582" t="str">
            <v>WK 83</v>
          </cell>
        </row>
        <row r="583">
          <cell r="E583">
            <v>38932</v>
          </cell>
          <cell r="F583" t="str">
            <v>WK 84</v>
          </cell>
        </row>
        <row r="584">
          <cell r="E584">
            <v>38933</v>
          </cell>
          <cell r="F584" t="str">
            <v>WK 84</v>
          </cell>
        </row>
        <row r="585">
          <cell r="E585">
            <v>38934</v>
          </cell>
          <cell r="F585" t="str">
            <v>WK 84</v>
          </cell>
        </row>
        <row r="586">
          <cell r="E586">
            <v>38935</v>
          </cell>
          <cell r="F586" t="str">
            <v>WK 84</v>
          </cell>
        </row>
        <row r="587">
          <cell r="E587">
            <v>38936</v>
          </cell>
          <cell r="F587" t="str">
            <v>WK 84</v>
          </cell>
        </row>
        <row r="588">
          <cell r="E588">
            <v>38937</v>
          </cell>
          <cell r="F588" t="str">
            <v>WK 84</v>
          </cell>
        </row>
        <row r="589">
          <cell r="E589">
            <v>38938</v>
          </cell>
          <cell r="F589" t="str">
            <v>WK 84</v>
          </cell>
        </row>
        <row r="590">
          <cell r="E590">
            <v>38939</v>
          </cell>
          <cell r="F590" t="str">
            <v>WK 85</v>
          </cell>
        </row>
        <row r="591">
          <cell r="E591">
            <v>38940</v>
          </cell>
          <cell r="F591" t="str">
            <v>WK 85</v>
          </cell>
        </row>
        <row r="592">
          <cell r="E592">
            <v>38941</v>
          </cell>
          <cell r="F592" t="str">
            <v>WK 85</v>
          </cell>
        </row>
        <row r="593">
          <cell r="E593">
            <v>38942</v>
          </cell>
          <cell r="F593" t="str">
            <v>WK 85</v>
          </cell>
        </row>
        <row r="594">
          <cell r="E594">
            <v>38943</v>
          </cell>
          <cell r="F594" t="str">
            <v>WK 85</v>
          </cell>
        </row>
        <row r="595">
          <cell r="E595">
            <v>38944</v>
          </cell>
          <cell r="F595" t="str">
            <v>WK 85</v>
          </cell>
        </row>
        <row r="596">
          <cell r="E596">
            <v>38945</v>
          </cell>
          <cell r="F596" t="str">
            <v>WK 85</v>
          </cell>
        </row>
        <row r="597">
          <cell r="E597">
            <v>38946</v>
          </cell>
          <cell r="F597" t="str">
            <v>WK 86</v>
          </cell>
        </row>
        <row r="598">
          <cell r="E598">
            <v>38947</v>
          </cell>
          <cell r="F598" t="str">
            <v>WK 86</v>
          </cell>
        </row>
        <row r="599">
          <cell r="E599">
            <v>38948</v>
          </cell>
          <cell r="F599" t="str">
            <v>WK 86</v>
          </cell>
        </row>
        <row r="600">
          <cell r="E600">
            <v>38949</v>
          </cell>
          <cell r="F600" t="str">
            <v>WK 86</v>
          </cell>
        </row>
        <row r="601">
          <cell r="E601">
            <v>38950</v>
          </cell>
          <cell r="F601" t="str">
            <v>WK 86</v>
          </cell>
        </row>
        <row r="602">
          <cell r="E602">
            <v>38951</v>
          </cell>
          <cell r="F602" t="str">
            <v>WK 86</v>
          </cell>
        </row>
        <row r="603">
          <cell r="E603">
            <v>38952</v>
          </cell>
          <cell r="F603" t="str">
            <v>WK 86</v>
          </cell>
        </row>
        <row r="604">
          <cell r="E604">
            <v>38953</v>
          </cell>
          <cell r="F604" t="str">
            <v>WK 87</v>
          </cell>
        </row>
        <row r="605">
          <cell r="E605">
            <v>38954</v>
          </cell>
          <cell r="F605" t="str">
            <v>WK 87</v>
          </cell>
        </row>
        <row r="606">
          <cell r="E606">
            <v>38955</v>
          </cell>
          <cell r="F606" t="str">
            <v>WK 87</v>
          </cell>
        </row>
        <row r="607">
          <cell r="E607">
            <v>38956</v>
          </cell>
          <cell r="F607" t="str">
            <v>WK 87</v>
          </cell>
        </row>
        <row r="608">
          <cell r="E608">
            <v>38957</v>
          </cell>
          <cell r="F608" t="str">
            <v>WK 87</v>
          </cell>
        </row>
        <row r="609">
          <cell r="E609">
            <v>38958</v>
          </cell>
          <cell r="F609" t="str">
            <v>WK 87</v>
          </cell>
        </row>
        <row r="610">
          <cell r="E610">
            <v>38959</v>
          </cell>
          <cell r="F610" t="str">
            <v>WK 87</v>
          </cell>
        </row>
        <row r="611">
          <cell r="E611">
            <v>38960</v>
          </cell>
          <cell r="F611" t="str">
            <v>WK 88</v>
          </cell>
        </row>
        <row r="612">
          <cell r="E612">
            <v>38961</v>
          </cell>
          <cell r="F612" t="str">
            <v>WK 88</v>
          </cell>
        </row>
        <row r="613">
          <cell r="E613">
            <v>38962</v>
          </cell>
          <cell r="F613" t="str">
            <v>WK 88</v>
          </cell>
        </row>
        <row r="614">
          <cell r="E614">
            <v>38963</v>
          </cell>
          <cell r="F614" t="str">
            <v>WK 88</v>
          </cell>
        </row>
        <row r="615">
          <cell r="E615">
            <v>38964</v>
          </cell>
          <cell r="F615" t="str">
            <v>WK 88</v>
          </cell>
        </row>
        <row r="616">
          <cell r="E616">
            <v>38965</v>
          </cell>
          <cell r="F616" t="str">
            <v>WK 88</v>
          </cell>
        </row>
        <row r="617">
          <cell r="E617">
            <v>38966</v>
          </cell>
          <cell r="F617" t="str">
            <v>WK 88</v>
          </cell>
        </row>
        <row r="618">
          <cell r="E618">
            <v>38967</v>
          </cell>
          <cell r="F618" t="str">
            <v>WK 89</v>
          </cell>
        </row>
        <row r="619">
          <cell r="E619">
            <v>38968</v>
          </cell>
          <cell r="F619" t="str">
            <v>WK 89</v>
          </cell>
        </row>
        <row r="620">
          <cell r="E620">
            <v>38969</v>
          </cell>
          <cell r="F620" t="str">
            <v>WK 89</v>
          </cell>
        </row>
        <row r="621">
          <cell r="E621">
            <v>38970</v>
          </cell>
          <cell r="F621" t="str">
            <v>WK 89</v>
          </cell>
        </row>
        <row r="622">
          <cell r="E622">
            <v>38971</v>
          </cell>
          <cell r="F622" t="str">
            <v>WK 89</v>
          </cell>
        </row>
        <row r="623">
          <cell r="E623">
            <v>38972</v>
          </cell>
          <cell r="F623" t="str">
            <v>WK 89</v>
          </cell>
        </row>
        <row r="624">
          <cell r="E624">
            <v>38973</v>
          </cell>
          <cell r="F624" t="str">
            <v>WK 89</v>
          </cell>
        </row>
        <row r="625">
          <cell r="E625">
            <v>38974</v>
          </cell>
          <cell r="F625" t="str">
            <v>WK 90</v>
          </cell>
        </row>
        <row r="626">
          <cell r="E626">
            <v>38975</v>
          </cell>
          <cell r="F626" t="str">
            <v>WK 90</v>
          </cell>
        </row>
        <row r="627">
          <cell r="E627">
            <v>38976</v>
          </cell>
          <cell r="F627" t="str">
            <v>WK 90</v>
          </cell>
        </row>
        <row r="628">
          <cell r="E628">
            <v>38977</v>
          </cell>
          <cell r="F628" t="str">
            <v>WK 90</v>
          </cell>
        </row>
        <row r="629">
          <cell r="E629">
            <v>38978</v>
          </cell>
          <cell r="F629" t="str">
            <v>WK 90</v>
          </cell>
        </row>
        <row r="630">
          <cell r="E630">
            <v>38979</v>
          </cell>
          <cell r="F630" t="str">
            <v>WK 90</v>
          </cell>
        </row>
        <row r="631">
          <cell r="E631">
            <v>38980</v>
          </cell>
          <cell r="F631" t="str">
            <v>WK 90</v>
          </cell>
        </row>
        <row r="632">
          <cell r="E632">
            <v>38981</v>
          </cell>
          <cell r="F632" t="str">
            <v>WK 91</v>
          </cell>
        </row>
        <row r="633">
          <cell r="E633">
            <v>38982</v>
          </cell>
          <cell r="F633" t="str">
            <v>WK 91</v>
          </cell>
        </row>
        <row r="634">
          <cell r="E634">
            <v>38983</v>
          </cell>
          <cell r="F634" t="str">
            <v>WK 91</v>
          </cell>
        </row>
        <row r="635">
          <cell r="E635">
            <v>38984</v>
          </cell>
          <cell r="F635" t="str">
            <v>WK 91</v>
          </cell>
        </row>
        <row r="636">
          <cell r="E636">
            <v>38985</v>
          </cell>
          <cell r="F636" t="str">
            <v>WK 91</v>
          </cell>
        </row>
        <row r="637">
          <cell r="E637">
            <v>38986</v>
          </cell>
          <cell r="F637" t="str">
            <v>WK 91</v>
          </cell>
        </row>
        <row r="638">
          <cell r="E638">
            <v>38987</v>
          </cell>
          <cell r="F638" t="str">
            <v>WK 91</v>
          </cell>
        </row>
        <row r="639">
          <cell r="E639">
            <v>38988</v>
          </cell>
          <cell r="F639" t="str">
            <v>WK 92</v>
          </cell>
        </row>
        <row r="640">
          <cell r="E640">
            <v>38989</v>
          </cell>
          <cell r="F640" t="str">
            <v>WK 92</v>
          </cell>
        </row>
        <row r="641">
          <cell r="E641">
            <v>38990</v>
          </cell>
          <cell r="F641" t="str">
            <v>WK 92</v>
          </cell>
        </row>
        <row r="642">
          <cell r="E642">
            <v>38991</v>
          </cell>
          <cell r="F642" t="str">
            <v>WK 92</v>
          </cell>
        </row>
        <row r="643">
          <cell r="E643">
            <v>38992</v>
          </cell>
          <cell r="F643" t="str">
            <v>WK 92</v>
          </cell>
        </row>
        <row r="644">
          <cell r="E644">
            <v>38993</v>
          </cell>
          <cell r="F644" t="str">
            <v>WK 92</v>
          </cell>
        </row>
        <row r="645">
          <cell r="E645">
            <v>38994</v>
          </cell>
          <cell r="F645" t="str">
            <v>WK 92</v>
          </cell>
        </row>
        <row r="646">
          <cell r="E646">
            <v>38995</v>
          </cell>
          <cell r="F646" t="str">
            <v>WK 93</v>
          </cell>
        </row>
        <row r="647">
          <cell r="E647">
            <v>38996</v>
          </cell>
          <cell r="F647" t="str">
            <v>WK 93</v>
          </cell>
        </row>
        <row r="648">
          <cell r="E648">
            <v>38997</v>
          </cell>
          <cell r="F648" t="str">
            <v>WK 93</v>
          </cell>
        </row>
        <row r="649">
          <cell r="E649">
            <v>38998</v>
          </cell>
          <cell r="F649" t="str">
            <v>WK 93</v>
          </cell>
        </row>
        <row r="650">
          <cell r="E650">
            <v>38999</v>
          </cell>
          <cell r="F650" t="str">
            <v>WK 93</v>
          </cell>
        </row>
        <row r="651">
          <cell r="E651">
            <v>39000</v>
          </cell>
          <cell r="F651" t="str">
            <v>WK 93</v>
          </cell>
        </row>
        <row r="652">
          <cell r="E652">
            <v>39001</v>
          </cell>
          <cell r="F652" t="str">
            <v>WK 93</v>
          </cell>
        </row>
        <row r="653">
          <cell r="E653">
            <v>39002</v>
          </cell>
          <cell r="F653" t="str">
            <v>WK 94</v>
          </cell>
        </row>
        <row r="654">
          <cell r="E654">
            <v>39003</v>
          </cell>
          <cell r="F654" t="str">
            <v>WK 94</v>
          </cell>
        </row>
        <row r="655">
          <cell r="E655">
            <v>39004</v>
          </cell>
          <cell r="F655" t="str">
            <v>WK 94</v>
          </cell>
        </row>
        <row r="656">
          <cell r="E656">
            <v>39005</v>
          </cell>
          <cell r="F656" t="str">
            <v>WK 94</v>
          </cell>
        </row>
        <row r="657">
          <cell r="E657">
            <v>39006</v>
          </cell>
          <cell r="F657" t="str">
            <v>WK 94</v>
          </cell>
        </row>
        <row r="658">
          <cell r="E658">
            <v>39007</v>
          </cell>
          <cell r="F658" t="str">
            <v>WK 94</v>
          </cell>
        </row>
        <row r="659">
          <cell r="E659">
            <v>39008</v>
          </cell>
          <cell r="F659" t="str">
            <v>WK 94</v>
          </cell>
        </row>
        <row r="660">
          <cell r="E660">
            <v>39009</v>
          </cell>
          <cell r="F660" t="str">
            <v>WK 95</v>
          </cell>
        </row>
        <row r="661">
          <cell r="E661">
            <v>39010</v>
          </cell>
          <cell r="F661" t="str">
            <v>WK 95</v>
          </cell>
        </row>
        <row r="662">
          <cell r="E662">
            <v>39011</v>
          </cell>
          <cell r="F662" t="str">
            <v>WK 95</v>
          </cell>
        </row>
        <row r="663">
          <cell r="E663">
            <v>39012</v>
          </cell>
          <cell r="F663" t="str">
            <v>WK 95</v>
          </cell>
        </row>
        <row r="664">
          <cell r="E664">
            <v>39013</v>
          </cell>
          <cell r="F664" t="str">
            <v>WK 95</v>
          </cell>
        </row>
        <row r="665">
          <cell r="E665">
            <v>39014</v>
          </cell>
          <cell r="F665" t="str">
            <v>WK 95</v>
          </cell>
        </row>
        <row r="666">
          <cell r="E666">
            <v>39015</v>
          </cell>
          <cell r="F666" t="str">
            <v>WK 95</v>
          </cell>
        </row>
        <row r="667">
          <cell r="E667">
            <v>39016</v>
          </cell>
          <cell r="F667" t="str">
            <v>WK 96</v>
          </cell>
        </row>
        <row r="668">
          <cell r="E668">
            <v>39017</v>
          </cell>
          <cell r="F668" t="str">
            <v>WK 96</v>
          </cell>
        </row>
        <row r="669">
          <cell r="E669">
            <v>39018</v>
          </cell>
          <cell r="F669" t="str">
            <v>WK 96</v>
          </cell>
        </row>
        <row r="670">
          <cell r="E670">
            <v>39019</v>
          </cell>
          <cell r="F670" t="str">
            <v>WK 96</v>
          </cell>
        </row>
        <row r="671">
          <cell r="E671">
            <v>39020</v>
          </cell>
          <cell r="F671" t="str">
            <v>WK 96</v>
          </cell>
        </row>
        <row r="672">
          <cell r="E672">
            <v>39021</v>
          </cell>
          <cell r="F672" t="str">
            <v>WK 96</v>
          </cell>
        </row>
        <row r="673">
          <cell r="E673">
            <v>39022</v>
          </cell>
          <cell r="F673" t="str">
            <v>WK 96</v>
          </cell>
        </row>
        <row r="674">
          <cell r="E674">
            <v>39023</v>
          </cell>
          <cell r="F674" t="str">
            <v>WK 97</v>
          </cell>
        </row>
        <row r="675">
          <cell r="E675">
            <v>39024</v>
          </cell>
          <cell r="F675" t="str">
            <v>WK 97</v>
          </cell>
        </row>
        <row r="676">
          <cell r="E676">
            <v>39025</v>
          </cell>
          <cell r="F676" t="str">
            <v>WK 97</v>
          </cell>
        </row>
        <row r="677">
          <cell r="E677">
            <v>39026</v>
          </cell>
          <cell r="F677" t="str">
            <v>WK 97</v>
          </cell>
        </row>
        <row r="678">
          <cell r="E678">
            <v>39027</v>
          </cell>
          <cell r="F678" t="str">
            <v>WK 97</v>
          </cell>
        </row>
        <row r="679">
          <cell r="E679">
            <v>39028</v>
          </cell>
          <cell r="F679" t="str">
            <v>WK 97</v>
          </cell>
        </row>
        <row r="680">
          <cell r="E680">
            <v>39029</v>
          </cell>
          <cell r="F680" t="str">
            <v>WK 97</v>
          </cell>
        </row>
        <row r="681">
          <cell r="E681">
            <v>39030</v>
          </cell>
          <cell r="F681" t="str">
            <v>WK 98</v>
          </cell>
        </row>
        <row r="682">
          <cell r="E682">
            <v>39031</v>
          </cell>
          <cell r="F682" t="str">
            <v>WK 98</v>
          </cell>
        </row>
        <row r="683">
          <cell r="E683">
            <v>39032</v>
          </cell>
          <cell r="F683" t="str">
            <v>WK 98</v>
          </cell>
        </row>
        <row r="684">
          <cell r="E684">
            <v>39033</v>
          </cell>
          <cell r="F684" t="str">
            <v>WK 98</v>
          </cell>
        </row>
        <row r="685">
          <cell r="E685">
            <v>39034</v>
          </cell>
          <cell r="F685" t="str">
            <v>WK 98</v>
          </cell>
        </row>
        <row r="686">
          <cell r="E686">
            <v>39035</v>
          </cell>
          <cell r="F686" t="str">
            <v>WK 98</v>
          </cell>
        </row>
        <row r="687">
          <cell r="E687">
            <v>39036</v>
          </cell>
          <cell r="F687" t="str">
            <v>WK 98</v>
          </cell>
        </row>
        <row r="688">
          <cell r="E688">
            <v>39037</v>
          </cell>
          <cell r="F688" t="str">
            <v>WK 99</v>
          </cell>
        </row>
        <row r="689">
          <cell r="E689">
            <v>39038</v>
          </cell>
          <cell r="F689" t="str">
            <v>WK 99</v>
          </cell>
        </row>
        <row r="690">
          <cell r="E690">
            <v>39039</v>
          </cell>
          <cell r="F690" t="str">
            <v>WK 99</v>
          </cell>
        </row>
        <row r="691">
          <cell r="E691">
            <v>39040</v>
          </cell>
          <cell r="F691" t="str">
            <v>WK 99</v>
          </cell>
        </row>
        <row r="692">
          <cell r="E692">
            <v>39041</v>
          </cell>
          <cell r="F692" t="str">
            <v>WK 99</v>
          </cell>
        </row>
        <row r="693">
          <cell r="E693">
            <v>39042</v>
          </cell>
          <cell r="F693" t="str">
            <v>WK 99</v>
          </cell>
        </row>
        <row r="694">
          <cell r="E694">
            <v>39043</v>
          </cell>
          <cell r="F694" t="str">
            <v>WK 99</v>
          </cell>
        </row>
        <row r="695">
          <cell r="E695">
            <v>39044</v>
          </cell>
          <cell r="F695" t="str">
            <v>WK 100</v>
          </cell>
        </row>
        <row r="696">
          <cell r="E696">
            <v>39045</v>
          </cell>
          <cell r="F696" t="str">
            <v>WK 100</v>
          </cell>
        </row>
        <row r="697">
          <cell r="E697">
            <v>39046</v>
          </cell>
          <cell r="F697" t="str">
            <v>WK 100</v>
          </cell>
        </row>
        <row r="698">
          <cell r="E698">
            <v>39047</v>
          </cell>
          <cell r="F698" t="str">
            <v>WK 100</v>
          </cell>
        </row>
        <row r="699">
          <cell r="E699">
            <v>39048</v>
          </cell>
          <cell r="F699" t="str">
            <v>WK 100</v>
          </cell>
        </row>
        <row r="700">
          <cell r="E700">
            <v>39049</v>
          </cell>
          <cell r="F700" t="str">
            <v>WK 100</v>
          </cell>
        </row>
        <row r="701">
          <cell r="E701">
            <v>39050</v>
          </cell>
          <cell r="F701" t="str">
            <v>WK 100</v>
          </cell>
        </row>
        <row r="702">
          <cell r="E702">
            <v>39051</v>
          </cell>
          <cell r="F702" t="str">
            <v>WK 101</v>
          </cell>
        </row>
        <row r="703">
          <cell r="E703">
            <v>39052</v>
          </cell>
          <cell r="F703" t="str">
            <v>WK 101</v>
          </cell>
        </row>
        <row r="704">
          <cell r="E704">
            <v>39053</v>
          </cell>
          <cell r="F704" t="str">
            <v>WK 101</v>
          </cell>
        </row>
        <row r="705">
          <cell r="E705">
            <v>39054</v>
          </cell>
          <cell r="F705" t="str">
            <v>WK 101</v>
          </cell>
        </row>
        <row r="706">
          <cell r="E706">
            <v>39055</v>
          </cell>
          <cell r="F706" t="str">
            <v>WK 101</v>
          </cell>
        </row>
        <row r="707">
          <cell r="E707">
            <v>39056</v>
          </cell>
          <cell r="F707" t="str">
            <v>WK 101</v>
          </cell>
        </row>
        <row r="708">
          <cell r="E708">
            <v>39057</v>
          </cell>
          <cell r="F708" t="str">
            <v>WK 101</v>
          </cell>
        </row>
        <row r="709">
          <cell r="E709">
            <v>39058</v>
          </cell>
          <cell r="F709" t="str">
            <v>WK 102</v>
          </cell>
        </row>
        <row r="710">
          <cell r="E710">
            <v>39059</v>
          </cell>
          <cell r="F710" t="str">
            <v>WK 102</v>
          </cell>
        </row>
        <row r="711">
          <cell r="E711">
            <v>39060</v>
          </cell>
          <cell r="F711" t="str">
            <v>WK 102</v>
          </cell>
        </row>
        <row r="712">
          <cell r="E712">
            <v>39061</v>
          </cell>
          <cell r="F712" t="str">
            <v>WK 102</v>
          </cell>
        </row>
        <row r="713">
          <cell r="E713">
            <v>39062</v>
          </cell>
          <cell r="F713" t="str">
            <v>WK 102</v>
          </cell>
        </row>
        <row r="714">
          <cell r="E714">
            <v>39063</v>
          </cell>
          <cell r="F714" t="str">
            <v>WK 102</v>
          </cell>
        </row>
        <row r="715">
          <cell r="E715">
            <v>39064</v>
          </cell>
          <cell r="F715" t="str">
            <v>WK 102</v>
          </cell>
        </row>
        <row r="716">
          <cell r="E716">
            <v>39065</v>
          </cell>
          <cell r="F716" t="str">
            <v>WK 103</v>
          </cell>
        </row>
        <row r="717">
          <cell r="E717">
            <v>39066</v>
          </cell>
          <cell r="F717" t="str">
            <v>WK 103</v>
          </cell>
        </row>
        <row r="718">
          <cell r="E718">
            <v>39067</v>
          </cell>
          <cell r="F718" t="str">
            <v>WK 103</v>
          </cell>
        </row>
        <row r="719">
          <cell r="E719">
            <v>39068</v>
          </cell>
          <cell r="F719" t="str">
            <v>WK 103</v>
          </cell>
        </row>
        <row r="720">
          <cell r="E720">
            <v>39069</v>
          </cell>
          <cell r="F720" t="str">
            <v>WK 103</v>
          </cell>
        </row>
        <row r="721">
          <cell r="E721">
            <v>39070</v>
          </cell>
          <cell r="F721" t="str">
            <v>WK 103</v>
          </cell>
        </row>
        <row r="722">
          <cell r="E722">
            <v>39071</v>
          </cell>
          <cell r="F722" t="str">
            <v>WK 103</v>
          </cell>
        </row>
        <row r="723">
          <cell r="E723">
            <v>39072</v>
          </cell>
          <cell r="F723" t="str">
            <v>WK 104</v>
          </cell>
        </row>
        <row r="724">
          <cell r="E724">
            <v>39073</v>
          </cell>
          <cell r="F724" t="str">
            <v>WK 104</v>
          </cell>
        </row>
        <row r="725">
          <cell r="E725">
            <v>39074</v>
          </cell>
          <cell r="F725" t="str">
            <v>WK 104</v>
          </cell>
        </row>
        <row r="726">
          <cell r="E726">
            <v>39075</v>
          </cell>
          <cell r="F726" t="str">
            <v>WK 104</v>
          </cell>
        </row>
        <row r="727">
          <cell r="E727">
            <v>39076</v>
          </cell>
          <cell r="F727" t="str">
            <v>WK 104</v>
          </cell>
        </row>
        <row r="728">
          <cell r="E728">
            <v>39077</v>
          </cell>
          <cell r="F728" t="str">
            <v>WK 104</v>
          </cell>
        </row>
        <row r="729">
          <cell r="E729">
            <v>39078</v>
          </cell>
          <cell r="F729" t="str">
            <v>WK 104</v>
          </cell>
        </row>
        <row r="730">
          <cell r="E730">
            <v>39079</v>
          </cell>
          <cell r="F730" t="str">
            <v>WK 105</v>
          </cell>
        </row>
        <row r="731">
          <cell r="E731">
            <v>39080</v>
          </cell>
          <cell r="F731" t="str">
            <v>WK 105</v>
          </cell>
        </row>
        <row r="732">
          <cell r="E732">
            <v>39081</v>
          </cell>
          <cell r="F732" t="str">
            <v>WK 105</v>
          </cell>
        </row>
        <row r="733">
          <cell r="E733">
            <v>39082</v>
          </cell>
          <cell r="F733" t="str">
            <v>WK 105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blación"/>
      <sheetName val="CEBA"/>
      <sheetName val="inicial"/>
      <sheetName val="primaria"/>
      <sheetName val="secundaria"/>
    </sheetNames>
    <sheetDataSet>
      <sheetData sheetId="0" refreshError="1"/>
      <sheetData sheetId="1" refreshError="1"/>
      <sheetData sheetId="2" refreshError="1"/>
      <sheetData sheetId="3" refreshError="1"/>
      <sheetData sheetId="4"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Presupuesto Factibilidad sin eq"/>
      <sheetName val="Presupuesto Factibilidad con eq"/>
      <sheetName val="MOBILARIO"/>
      <sheetName val="Ratios"/>
      <sheetName val="Ppto_Est"/>
      <sheetName val="MetradoC°A° "/>
      <sheetName val="APU"/>
      <sheetName val="IISS"/>
      <sheetName val="ACI"/>
      <sheetName val="IIEE"/>
      <sheetName val="IIMM"/>
      <sheetName val="EQUIPAMIENTO DE SISTEMAS"/>
      <sheetName val="eQUIPAMIENTO DE LAV. Y COCINA"/>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FINAL"/>
      <sheetName val="Infra"/>
      <sheetName val="Hoja3"/>
      <sheetName val="Hoja2"/>
      <sheetName val="Viguetas 36 REAL"/>
      <sheetName val="Sensib. IE-VACSN"/>
      <sheetName val="HHspo"/>
      <sheetName val="Informacion"/>
      <sheetName val="POB07"/>
      <sheetName val="Consolidado"/>
      <sheetName val="STRSUMM0"/>
      <sheetName val="P2"/>
      <sheetName val="P3"/>
      <sheetName val="A"/>
    </sheetNames>
    <sheetDataSet>
      <sheetData sheetId="0"/>
      <sheetData sheetId="1"/>
      <sheetData sheetId="2"/>
      <sheetData sheetId="3"/>
      <sheetData sheetId="4">
        <row r="20">
          <cell r="D20">
            <v>2218.3905701437652</v>
          </cell>
        </row>
        <row r="37">
          <cell r="D37">
            <v>1971.8085701437653</v>
          </cell>
        </row>
        <row r="54">
          <cell r="D54">
            <v>2211.4184629291931</v>
          </cell>
        </row>
        <row r="71">
          <cell r="D71">
            <v>1876.7199629291929</v>
          </cell>
        </row>
        <row r="88">
          <cell r="D88">
            <v>1928.5475484053345</v>
          </cell>
        </row>
        <row r="105">
          <cell r="D105">
            <v>2019.8384629291929</v>
          </cell>
        </row>
        <row r="140">
          <cell r="D140">
            <v>1978.7873429955696</v>
          </cell>
        </row>
        <row r="157">
          <cell r="D157">
            <v>2461.6672629291929</v>
          </cell>
        </row>
        <row r="175">
          <cell r="D175">
            <v>2474.9819629291928</v>
          </cell>
        </row>
        <row r="192">
          <cell r="D192">
            <v>2431.9358429955696</v>
          </cell>
        </row>
        <row r="210">
          <cell r="D210">
            <v>2644.3701429955695</v>
          </cell>
        </row>
        <row r="227">
          <cell r="D227">
            <v>92.7</v>
          </cell>
        </row>
        <row r="261">
          <cell r="D261">
            <v>2100.3147224949726</v>
          </cell>
        </row>
        <row r="279">
          <cell r="D279">
            <v>1109.2585000000001</v>
          </cell>
        </row>
      </sheetData>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MEN"/>
      <sheetName val="G"/>
      <sheetName val="A"/>
      <sheetName val="C"/>
      <sheetName val="BASE"/>
      <sheetName val="B"/>
      <sheetName val="Hoja2"/>
      <sheetName val="Hoja3"/>
      <sheetName val="Hoja2 (2)"/>
      <sheetName val="CC"/>
      <sheetName val="Hoj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2"/>
      <sheetName val="A1"/>
      <sheetName val="Pesos"/>
      <sheetName val="ESTRUCT"/>
      <sheetName val="RESUMEN HH"/>
      <sheetName val="puni"/>
      <sheetName val="Sensib. IE-VACSN"/>
      <sheetName val="Pavimentos"/>
      <sheetName val="Hoja4"/>
      <sheetName val="Accesorio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fittings"/>
      <sheetName val="conv"/>
      <sheetName val="Avance financiero"/>
      <sheetName val="N°1"/>
      <sheetName val="N°10"/>
      <sheetName val="N°2"/>
      <sheetName val="N°3"/>
      <sheetName val="N°4"/>
      <sheetName val="N°5"/>
      <sheetName val="N°6"/>
      <sheetName val="N°7"/>
      <sheetName val="N°8"/>
      <sheetName val="N°9"/>
      <sheetName val="xie"/>
      <sheetName val="EP1"/>
      <sheetName val="GENERAL"/>
      <sheetName val="POB07"/>
      <sheetName val="PUNTUAL DPTO07"/>
      <sheetName val="A.SENSIBILIDAD"/>
      <sheetName val="FLUJOS"/>
      <sheetName val="Equipo"/>
      <sheetName val="Vehículo"/>
      <sheetName val="Gtos Gen"/>
      <sheetName val="Materiales"/>
      <sheetName val="Subcontratos"/>
      <sheetName val="INSUMOS"/>
      <sheetName val="Lista de Partidas"/>
      <sheetName val="47 V"/>
    </sheetNames>
    <sheetDataSet>
      <sheetData sheetId="0" refreshError="1"/>
      <sheetData sheetId="1" refreshError="1"/>
      <sheetData sheetId="2">
        <row r="4">
          <cell r="A4" t="str">
            <v>A1001</v>
          </cell>
          <cell r="B4" t="str">
            <v>ANG 2 X 2 X 1/4</v>
          </cell>
          <cell r="C4">
            <v>28.481999999999999</v>
          </cell>
          <cell r="D4">
            <v>4.7469999999999999</v>
          </cell>
          <cell r="E4">
            <v>6000</v>
          </cell>
        </row>
        <row r="5">
          <cell r="A5" t="str">
            <v>A1002</v>
          </cell>
          <cell r="B5" t="str">
            <v>ANG 2 X 2 X 3/16</v>
          </cell>
          <cell r="C5">
            <v>21.786000000000001</v>
          </cell>
          <cell r="D5">
            <v>3.6309999999999998</v>
          </cell>
          <cell r="E5">
            <v>6000</v>
          </cell>
        </row>
        <row r="6">
          <cell r="A6" t="str">
            <v>A1004</v>
          </cell>
          <cell r="B6" t="str">
            <v>Ang 3  x  3  x 1/4</v>
          </cell>
          <cell r="C6">
            <v>43.752000000000002</v>
          </cell>
          <cell r="D6">
            <v>7.2919999999999998</v>
          </cell>
          <cell r="E6">
            <v>6000</v>
          </cell>
        </row>
        <row r="7">
          <cell r="A7" t="str">
            <v>B1001</v>
          </cell>
          <cell r="B7" t="str">
            <v>BARRA 1/2</v>
          </cell>
          <cell r="C7">
            <v>5.9640000000000004</v>
          </cell>
          <cell r="D7">
            <v>0.99399999999999999</v>
          </cell>
          <cell r="E7">
            <v>6000</v>
          </cell>
        </row>
        <row r="8">
          <cell r="A8" t="str">
            <v>B1002</v>
          </cell>
          <cell r="B8" t="str">
            <v>BARRA 3/8</v>
          </cell>
          <cell r="C8">
            <v>3.3540000000000005</v>
          </cell>
          <cell r="D8">
            <v>0.55900000000000005</v>
          </cell>
          <cell r="E8">
            <v>6000</v>
          </cell>
        </row>
        <row r="9">
          <cell r="A9" t="str">
            <v>B1003</v>
          </cell>
          <cell r="B9" t="str">
            <v>BARRA 5/8</v>
          </cell>
          <cell r="C9">
            <v>9.3239999999999998</v>
          </cell>
          <cell r="D9">
            <v>1.554</v>
          </cell>
          <cell r="E9">
            <v>6000</v>
          </cell>
        </row>
        <row r="10">
          <cell r="A10" t="str">
            <v>C1001</v>
          </cell>
          <cell r="B10" t="str">
            <v>CANAL C 10 X 15.3</v>
          </cell>
          <cell r="C10">
            <v>138.80591999999999</v>
          </cell>
          <cell r="D10">
            <v>22.77</v>
          </cell>
          <cell r="E10">
            <v>6096</v>
          </cell>
        </row>
        <row r="11">
          <cell r="A11" t="str">
            <v>C1002</v>
          </cell>
          <cell r="B11" t="str">
            <v>CANAL C 10 x 6.5</v>
          </cell>
          <cell r="C11">
            <v>59.07578181818181</v>
          </cell>
          <cell r="D11">
            <v>9.6909090909090896</v>
          </cell>
          <cell r="E11">
            <v>6096</v>
          </cell>
        </row>
        <row r="12">
          <cell r="A12" t="str">
            <v>C1003</v>
          </cell>
          <cell r="B12" t="str">
            <v>CANAL C 4 X 5.4</v>
          </cell>
          <cell r="C12">
            <v>48.950879999999998</v>
          </cell>
          <cell r="D12">
            <v>8.0299999999999994</v>
          </cell>
          <cell r="E12">
            <v>6096</v>
          </cell>
        </row>
        <row r="13">
          <cell r="A13" t="str">
            <v>C1004</v>
          </cell>
          <cell r="B13" t="str">
            <v>CANAL C 6 X 8.2</v>
          </cell>
          <cell r="C13">
            <v>74.371200000000002</v>
          </cell>
          <cell r="D13">
            <v>12.2</v>
          </cell>
          <cell r="E13">
            <v>6096</v>
          </cell>
        </row>
        <row r="14">
          <cell r="A14" t="str">
            <v>C1005</v>
          </cell>
          <cell r="B14" t="str">
            <v>CANAL C 6x 3 x 4.5</v>
          </cell>
          <cell r="D14">
            <v>11.4</v>
          </cell>
          <cell r="E14">
            <v>6096</v>
          </cell>
        </row>
        <row r="15">
          <cell r="A15" t="str">
            <v>C1006</v>
          </cell>
          <cell r="B15" t="str">
            <v>CANAL C 8 x 11.5</v>
          </cell>
          <cell r="C15">
            <v>104.30256</v>
          </cell>
          <cell r="D15">
            <v>17.11</v>
          </cell>
          <cell r="E15">
            <v>6096</v>
          </cell>
        </row>
        <row r="16">
          <cell r="A16" t="str">
            <v>C1007</v>
          </cell>
          <cell r="B16" t="str">
            <v>CANAL C 8x 3 x 4.5</v>
          </cell>
          <cell r="D16">
            <v>13.29</v>
          </cell>
          <cell r="E16">
            <v>6096</v>
          </cell>
        </row>
        <row r="17">
          <cell r="A17" t="str">
            <v>P1001</v>
          </cell>
          <cell r="B17" t="str">
            <v>PLT 1/4  X 4"</v>
          </cell>
          <cell r="C17">
            <v>29.160000000000004</v>
          </cell>
          <cell r="D17">
            <v>4.8600000000000003</v>
          </cell>
          <cell r="E17">
            <v>6000</v>
          </cell>
        </row>
        <row r="18">
          <cell r="A18" t="str">
            <v>P1002</v>
          </cell>
          <cell r="B18" t="str">
            <v>PLT 1/4  X 5"</v>
          </cell>
          <cell r="C18">
            <v>37.979999999999997</v>
          </cell>
          <cell r="D18">
            <v>6.33</v>
          </cell>
          <cell r="E18">
            <v>6000</v>
          </cell>
        </row>
        <row r="19">
          <cell r="A19" t="str">
            <v>P1003</v>
          </cell>
          <cell r="B19" t="str">
            <v>PLT 3/16 x 1  1/4"</v>
          </cell>
          <cell r="C19">
            <v>6.7200000000000006</v>
          </cell>
          <cell r="D19">
            <v>1.1200000000000001</v>
          </cell>
          <cell r="E19">
            <v>6000</v>
          </cell>
        </row>
        <row r="20">
          <cell r="A20" t="str">
            <v>T1001</v>
          </cell>
          <cell r="B20" t="str">
            <v>Tubo 6 x 6 x 4.5</v>
          </cell>
          <cell r="D20">
            <v>22.79</v>
          </cell>
        </row>
        <row r="21">
          <cell r="A21" t="str">
            <v>T1002</v>
          </cell>
          <cell r="B21" t="str">
            <v>Tubo 8 x 6 x 4.5</v>
          </cell>
          <cell r="D21">
            <v>26.62</v>
          </cell>
        </row>
        <row r="22">
          <cell r="A22" t="str">
            <v>T1003</v>
          </cell>
          <cell r="B22" t="str">
            <v>TUBO SCH40 1  1/2</v>
          </cell>
          <cell r="C22">
            <v>25.92</v>
          </cell>
          <cell r="D22">
            <v>4.05</v>
          </cell>
          <cell r="E22">
            <v>6400</v>
          </cell>
        </row>
        <row r="23">
          <cell r="A23" t="str">
            <v>W1001</v>
          </cell>
          <cell r="B23" t="str">
            <v>W 10 x 30</v>
          </cell>
          <cell r="C23">
            <v>405.19799999999998</v>
          </cell>
          <cell r="D23">
            <v>45.021999999999998</v>
          </cell>
          <cell r="E23">
            <v>9000</v>
          </cell>
        </row>
        <row r="24">
          <cell r="A24" t="str">
            <v>W1002</v>
          </cell>
          <cell r="B24" t="str">
            <v>w 10 x 49</v>
          </cell>
          <cell r="C24">
            <v>656.28</v>
          </cell>
          <cell r="D24">
            <v>72.92</v>
          </cell>
          <cell r="E24">
            <v>9000</v>
          </cell>
        </row>
        <row r="25">
          <cell r="A25" t="str">
            <v>W1003</v>
          </cell>
          <cell r="B25" t="str">
            <v>W 8 X 18</v>
          </cell>
          <cell r="C25">
            <v>241.11</v>
          </cell>
          <cell r="D25">
            <v>26.79</v>
          </cell>
          <cell r="E25">
            <v>9000</v>
          </cell>
        </row>
        <row r="26">
          <cell r="A26" t="str">
            <v>W1004</v>
          </cell>
          <cell r="B26" t="str">
            <v>W 8 X24</v>
          </cell>
          <cell r="C26">
            <v>321.48</v>
          </cell>
          <cell r="D26">
            <v>35.72</v>
          </cell>
          <cell r="E26">
            <v>9000</v>
          </cell>
        </row>
        <row r="27">
          <cell r="A27" t="str">
            <v>W1005</v>
          </cell>
          <cell r="B27" t="str">
            <v>WT 5 x 11</v>
          </cell>
          <cell r="C27">
            <v>98.847272727272724</v>
          </cell>
          <cell r="D27">
            <v>16.474545454545453</v>
          </cell>
          <cell r="E27">
            <v>6000</v>
          </cell>
        </row>
        <row r="28">
          <cell r="A28" t="str">
            <v>W1006</v>
          </cell>
          <cell r="B28" t="str">
            <v>WT 5 x 13</v>
          </cell>
          <cell r="C28">
            <v>116.10000000000001</v>
          </cell>
          <cell r="D28">
            <v>19.350000000000001</v>
          </cell>
          <cell r="E28">
            <v>6000</v>
          </cell>
        </row>
        <row r="29">
          <cell r="A29" t="str">
            <v>W1007</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
      <sheetName val="Detail"/>
      <sheetName val="PREV.SHEET.LAST.PRINT"/>
      <sheetName val="Constants"/>
      <sheetName val="Macro1"/>
      <sheetName val="INFORM."/>
      <sheetName val="Costo Indirecto"/>
      <sheetName val="Solicitud"/>
      <sheetName val="7422CW00"/>
      <sheetName val="Referencias"/>
      <sheetName val="PGR - PPTO"/>
      <sheetName val="Demanda"/>
      <sheetName val="Metrados"/>
      <sheetName val="Areas&amp;Funciones"/>
      <sheetName val="Costo Directo"/>
      <sheetName val="Sensib. IE-VACSN"/>
    </sheetNames>
    <sheetDataSet>
      <sheetData sheetId="0" refreshError="1"/>
      <sheetData sheetId="1" refreshError="1"/>
      <sheetData sheetId="2" refreshError="1"/>
      <sheetData sheetId="3" refreshError="1">
        <row r="3">
          <cell r="B3">
            <v>1</v>
          </cell>
          <cell r="C3" t="str">
            <v>LS</v>
          </cell>
          <cell r="D3">
            <v>0</v>
          </cell>
          <cell r="E3">
            <v>0</v>
          </cell>
          <cell r="F3">
            <v>0</v>
          </cell>
          <cell r="G3">
            <v>0</v>
          </cell>
          <cell r="H3">
            <v>0</v>
          </cell>
          <cell r="I3">
            <v>0</v>
          </cell>
        </row>
        <row r="7">
          <cell r="B7">
            <v>0</v>
          </cell>
        </row>
        <row r="9">
          <cell r="B9">
            <v>39472.593787500002</v>
          </cell>
        </row>
        <row r="10">
          <cell r="B10">
            <v>95</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ONT PAGE"/>
      <sheetName val="VIV. A"/>
      <sheetName val="VIV. B"/>
      <sheetName val="VIV. B´"/>
      <sheetName val="VIV. C"/>
      <sheetName val="NO IMP.SUMMARY - ANCHOR BOLTS"/>
      <sheetName val="NO IMP. - EXCAVACION"/>
      <sheetName val="NO IMP. - CONCR. Y ENCOFR."/>
      <sheetName val="NO IMP. - REFUERZO"/>
      <sheetName val="NO IMP. - ANCHOR BOLTS"/>
      <sheetName val="Inputs"/>
      <sheetName val="Calculos"/>
      <sheetName val="SALUD"/>
      <sheetName val="EDUCACION"/>
      <sheetName val="F17 A1"/>
      <sheetName val="Footing Design"/>
      <sheetName val="RESUMEN"/>
      <sheetName val="DATOS"/>
      <sheetName val="Pavimentos"/>
      <sheetName val="sensibilidad.proliv"/>
      <sheetName val="INDICES"/>
      <sheetName val="sensibilidad propoli"/>
      <sheetName val="A"/>
      <sheetName val="B"/>
      <sheetName val="puni"/>
      <sheetName val="POB07"/>
      <sheetName val="PUNTUAL DPTO07"/>
      <sheetName val="APU"/>
      <sheetName val="Sensib. IE-VACSN"/>
      <sheetName val="Requerimiento"/>
      <sheetName val="Sheet1"/>
      <sheetName val="DEMANDA"/>
      <sheetName val="Base_datos"/>
      <sheetName val="Tablas"/>
      <sheetName val="Flota"/>
    </sheetNames>
    <sheetDataSet>
      <sheetData sheetId="0"/>
      <sheetData sheetId="1"/>
      <sheetData sheetId="2"/>
      <sheetData sheetId="3"/>
      <sheetData sheetId="4"/>
      <sheetData sheetId="5"/>
      <sheetData sheetId="6"/>
      <sheetData sheetId="7"/>
      <sheetData sheetId="8"/>
      <sheetData sheetId="9">
        <row r="22">
          <cell r="T22" t="str">
            <v>AB -1.25- C2 -800-150</v>
          </cell>
        </row>
        <row r="23">
          <cell r="T23" t="str">
            <v>AB -1.25- C1 -800-150</v>
          </cell>
        </row>
        <row r="24">
          <cell r="T24" t="str">
            <v>AB -0.75- C1 -300-100</v>
          </cell>
        </row>
        <row r="25">
          <cell r="T25" t="str">
            <v>AB -1.75- C1 -800-725</v>
          </cell>
        </row>
        <row r="28">
          <cell r="T28" t="str">
            <v>AB -1.25- C2 -800-150</v>
          </cell>
        </row>
        <row r="29">
          <cell r="T29" t="str">
            <v>AB -0.75- C1 -300-100</v>
          </cell>
        </row>
        <row r="30">
          <cell r="T30" t="str">
            <v>AB -0.875- C1 -650-100</v>
          </cell>
        </row>
        <row r="33">
          <cell r="T33" t="str">
            <v>AB -0.875- C1 -650-100</v>
          </cell>
        </row>
        <row r="34">
          <cell r="T34" t="str">
            <v>AB -0.75- C1 -600-100</v>
          </cell>
        </row>
        <row r="37">
          <cell r="T37" t="str">
            <v>AB -0.75- C1 -600-100</v>
          </cell>
        </row>
        <row r="38">
          <cell r="T38" t="str">
            <v>AB -0.75- C1 -500-120</v>
          </cell>
        </row>
        <row r="41">
          <cell r="T41" t="str">
            <v>AB -0.875- C1 -650-100</v>
          </cell>
        </row>
        <row r="42">
          <cell r="T42" t="str">
            <v>AB -1- C1 -500-130</v>
          </cell>
        </row>
        <row r="45">
          <cell r="T45" t="str">
            <v>AB -0.75- C1 -300-120</v>
          </cell>
        </row>
        <row r="46">
          <cell r="T46" t="str">
            <v>AB -1.125- C2 -800-150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teel"/>
      <sheetName val="oocc"/>
      <sheetName val="Referencias"/>
      <sheetName val="Hoja3"/>
      <sheetName val="Hoja2"/>
      <sheetName val="Viguetas 36 REAL"/>
      <sheetName val="GG"/>
      <sheetName val="MANO"/>
      <sheetName val="Electricidad - Climatización"/>
      <sheetName val="Demanda"/>
      <sheetName val="Hoja91"/>
      <sheetName val="CALENDARIO"/>
      <sheetName val="Resumen"/>
      <sheetName val="Listas"/>
      <sheetName val="POB07"/>
      <sheetName val="PUNTUAL DPTO07"/>
    </sheetNames>
    <sheetDataSet>
      <sheetData sheetId="0" refreshError="1">
        <row r="8">
          <cell r="F8" t="str">
            <v>PRICES</v>
          </cell>
          <cell r="K8" t="str">
            <v>MANHOURS</v>
          </cell>
        </row>
        <row r="9">
          <cell r="B9" t="str">
            <v>ITEM</v>
          </cell>
          <cell r="C9" t="str">
            <v>D E S C R I P T I O N</v>
          </cell>
          <cell r="D9" t="str">
            <v xml:space="preserve"> U.M.</v>
          </cell>
          <cell r="E9" t="str">
            <v xml:space="preserve"> Q.TY</v>
          </cell>
          <cell r="F9" t="str">
            <v>U. P.  SUPPLY</v>
          </cell>
          <cell r="G9" t="str">
            <v>U.P. ERECTION</v>
          </cell>
          <cell r="H9" t="str">
            <v>TOT. SUPPLY</v>
          </cell>
          <cell r="I9" t="str">
            <v>TOT. ERECTION</v>
          </cell>
          <cell r="J9" t="str">
            <v>GRAND TOTAL</v>
          </cell>
          <cell r="K9" t="str">
            <v>H.  P.</v>
          </cell>
          <cell r="L9" t="str">
            <v>TOTAL</v>
          </cell>
        </row>
        <row r="10">
          <cell r="F10" t="str">
            <v>(USD/U.M.)</v>
          </cell>
          <cell r="G10" t="str">
            <v>(USD/U.M.)</v>
          </cell>
          <cell r="H10" t="str">
            <v>(USD)</v>
          </cell>
          <cell r="I10" t="str">
            <v>(USD)</v>
          </cell>
          <cell r="J10" t="str">
            <v>(USD)</v>
          </cell>
          <cell r="K10" t="str">
            <v>(U.M./h)</v>
          </cell>
          <cell r="L10" t="str">
            <v>(h)</v>
          </cell>
        </row>
        <row r="12">
          <cell r="B12" t="str">
            <v>3461.01</v>
          </cell>
          <cell r="C12" t="str">
            <v>Steel Structures Type 1 (Trestle)</v>
          </cell>
          <cell r="D12" t="str">
            <v>kg</v>
          </cell>
          <cell r="E12">
            <v>0</v>
          </cell>
        </row>
        <row r="13">
          <cell r="B13" t="str">
            <v>3463.01</v>
          </cell>
          <cell r="C13" t="str">
            <v>Steel Structures Type 2 (Pipe rack)</v>
          </cell>
          <cell r="D13" t="str">
            <v>kg</v>
          </cell>
          <cell r="E13">
            <v>21423</v>
          </cell>
        </row>
        <row r="14">
          <cell r="B14" t="str">
            <v>3462.01</v>
          </cell>
          <cell r="C14" t="str">
            <v>Steel Structures Type 2 (Structures)</v>
          </cell>
          <cell r="D14" t="str">
            <v>kg</v>
          </cell>
          <cell r="E14">
            <v>67949</v>
          </cell>
        </row>
        <row r="15">
          <cell r="B15" t="str">
            <v>3464.01</v>
          </cell>
          <cell r="C15" t="str">
            <v>Steel Structures Type 3 (Platforms)</v>
          </cell>
          <cell r="D15" t="str">
            <v>kg</v>
          </cell>
          <cell r="E15">
            <v>1307</v>
          </cell>
        </row>
        <row r="16">
          <cell r="B16" t="str">
            <v>3465.01</v>
          </cell>
          <cell r="C16" t="str">
            <v>Steel Structures Type 4 (Count.sad.)</v>
          </cell>
          <cell r="D16" t="str">
            <v>kg</v>
          </cell>
          <cell r="E16">
            <v>0</v>
          </cell>
        </row>
        <row r="17">
          <cell r="B17" t="str">
            <v>3462.61.01</v>
          </cell>
          <cell r="C17" t="str">
            <v>Handrails straight</v>
          </cell>
          <cell r="D17" t="str">
            <v>kg</v>
          </cell>
          <cell r="E17">
            <v>3279</v>
          </cell>
        </row>
        <row r="18">
          <cell r="B18" t="str">
            <v>3462.61.02</v>
          </cell>
          <cell r="C18" t="str">
            <v xml:space="preserve">Handrails for sloped stair </v>
          </cell>
          <cell r="D18" t="str">
            <v>kg</v>
          </cell>
          <cell r="E18">
            <v>251</v>
          </cell>
        </row>
        <row r="19">
          <cell r="B19" t="str">
            <v>3462.61.03</v>
          </cell>
          <cell r="C19" t="str">
            <v>Handrails circular</v>
          </cell>
          <cell r="D19" t="str">
            <v>kg</v>
          </cell>
          <cell r="E19">
            <v>361</v>
          </cell>
        </row>
        <row r="20">
          <cell r="B20" t="str">
            <v>3462.51.01</v>
          </cell>
          <cell r="C20" t="str">
            <v>Galvanized grating straight flooring</v>
          </cell>
          <cell r="D20" t="str">
            <v>kg</v>
          </cell>
          <cell r="E20">
            <v>12787</v>
          </cell>
        </row>
        <row r="21">
          <cell r="B21" t="str">
            <v>3462.51.02</v>
          </cell>
          <cell r="C21" t="str">
            <v>Galvanized grating circular flooring</v>
          </cell>
          <cell r="D21" t="str">
            <v>kg</v>
          </cell>
          <cell r="E21">
            <v>522</v>
          </cell>
        </row>
        <row r="22">
          <cell r="B22" t="str">
            <v>3462.41.01</v>
          </cell>
          <cell r="C22" t="str">
            <v>Galvanized grating stair steps</v>
          </cell>
          <cell r="D22" t="str">
            <v>kg</v>
          </cell>
          <cell r="E22">
            <v>495</v>
          </cell>
        </row>
        <row r="23">
          <cell r="B23" t="str">
            <v>3462.56.01</v>
          </cell>
          <cell r="C23" t="str">
            <v>Checkered plate straight flooring</v>
          </cell>
          <cell r="D23" t="str">
            <v>kg</v>
          </cell>
          <cell r="E23">
            <v>0</v>
          </cell>
        </row>
        <row r="24">
          <cell r="B24" t="str">
            <v>3462.56.02</v>
          </cell>
          <cell r="C24" t="str">
            <v>Corrugated steel plate for flooring</v>
          </cell>
          <cell r="D24" t="str">
            <v>kg</v>
          </cell>
          <cell r="E24">
            <v>0</v>
          </cell>
        </row>
        <row r="25">
          <cell r="B25" t="str">
            <v>3462.56.03</v>
          </cell>
          <cell r="C25" t="str">
            <v>Checkered plate circular flooring</v>
          </cell>
          <cell r="D25" t="str">
            <v>kg</v>
          </cell>
          <cell r="E25">
            <v>0</v>
          </cell>
        </row>
        <row r="26">
          <cell r="B26" t="str">
            <v>3462.41.02</v>
          </cell>
          <cell r="C26" t="str">
            <v>Checkered plate stair steps</v>
          </cell>
          <cell r="D26" t="str">
            <v>kg</v>
          </cell>
          <cell r="E26">
            <v>0</v>
          </cell>
        </row>
        <row r="27">
          <cell r="B27" t="str">
            <v>3462.66.01</v>
          </cell>
          <cell r="C27" t="str">
            <v>Ladders with safety cage</v>
          </cell>
          <cell r="D27" t="str">
            <v>kg</v>
          </cell>
          <cell r="E27">
            <v>1241</v>
          </cell>
        </row>
        <row r="28">
          <cell r="B28" t="str">
            <v>3462.66.02</v>
          </cell>
          <cell r="C28" t="str">
            <v>Ladders without safety cage</v>
          </cell>
          <cell r="D28" t="str">
            <v>kg</v>
          </cell>
          <cell r="E28">
            <v>653</v>
          </cell>
        </row>
        <row r="29">
          <cell r="B29" t="str">
            <v>3466.01.01</v>
          </cell>
          <cell r="C29" t="str">
            <v>Roofing Corr. Prep. Galv. Steel Sheet 8/10</v>
          </cell>
          <cell r="D29" t="str">
            <v>m2</v>
          </cell>
          <cell r="E29">
            <v>0</v>
          </cell>
        </row>
        <row r="30">
          <cell r="B30" t="str">
            <v>3466.06.01</v>
          </cell>
          <cell r="C30" t="str">
            <v>Roofing type Prep.Galv. Sandwich Panels</v>
          </cell>
          <cell r="D30" t="str">
            <v>m2</v>
          </cell>
          <cell r="E30">
            <v>0</v>
          </cell>
        </row>
        <row r="31">
          <cell r="B31" t="str">
            <v>3466.01.02</v>
          </cell>
          <cell r="C31" t="str">
            <v>Siding Corr. Prep. Galv. Steel Sheet 8/10</v>
          </cell>
          <cell r="D31" t="str">
            <v>m2</v>
          </cell>
          <cell r="E31">
            <v>0</v>
          </cell>
        </row>
        <row r="32">
          <cell r="B32" t="str">
            <v>3466.06.02</v>
          </cell>
          <cell r="C32" t="str">
            <v>Siding type Prep.Galv. Sandwich Panels</v>
          </cell>
          <cell r="D32" t="str">
            <v>m2</v>
          </cell>
          <cell r="E32">
            <v>0</v>
          </cell>
        </row>
        <row r="33">
          <cell r="B33" t="str">
            <v>3466.01.03</v>
          </cell>
          <cell r="C33" t="str">
            <v>Fiberglass translucid sheet</v>
          </cell>
          <cell r="D33" t="str">
            <v>m2</v>
          </cell>
          <cell r="E33">
            <v>0</v>
          </cell>
        </row>
        <row r="34">
          <cell r="B34" t="str">
            <v>3466.01.04</v>
          </cell>
          <cell r="C34" t="str">
            <v>Fiberglass translucid double sheet &amp; frame</v>
          </cell>
          <cell r="D34" t="str">
            <v>m2</v>
          </cell>
          <cell r="E34">
            <v>0</v>
          </cell>
        </row>
        <row r="35">
          <cell r="E35">
            <v>0</v>
          </cell>
        </row>
        <row r="36">
          <cell r="E36">
            <v>0</v>
          </cell>
        </row>
        <row r="37">
          <cell r="E37">
            <v>0</v>
          </cell>
        </row>
        <row r="38">
          <cell r="E38">
            <v>0</v>
          </cell>
        </row>
        <row r="39">
          <cell r="E39">
            <v>0</v>
          </cell>
        </row>
        <row r="40">
          <cell r="E40">
            <v>0</v>
          </cell>
        </row>
        <row r="41">
          <cell r="E41">
            <v>0</v>
          </cell>
        </row>
        <row r="42">
          <cell r="E42">
            <v>0</v>
          </cell>
        </row>
        <row r="43">
          <cell r="E43">
            <v>0</v>
          </cell>
        </row>
        <row r="46">
          <cell r="C46" t="str">
            <v xml:space="preserve"> TOTAL</v>
          </cell>
          <cell r="D46" t="str">
            <v>kg</v>
          </cell>
          <cell r="E46">
            <v>110268</v>
          </cell>
          <cell r="F46">
            <v>0</v>
          </cell>
          <cell r="J46">
            <v>0</v>
          </cell>
          <cell r="L46">
            <v>0</v>
          </cell>
        </row>
      </sheetData>
      <sheetData sheetId="1">
        <row r="8">
          <cell r="F8" t="str">
            <v>PRICES</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CE ALF"/>
      <sheetName val="FP"/>
      <sheetName val="A"/>
      <sheetName val="civ_roma"/>
      <sheetName val="Ampliad"/>
      <sheetName val="Ing"/>
      <sheetName val="Infra"/>
      <sheetName val="Opti"/>
      <sheetName val="INFORM."/>
      <sheetName val="7422CW00"/>
      <sheetName val="Cuadrillas"/>
      <sheetName val="PAPrrhh"/>
      <sheetName val="Inputs"/>
      <sheetName val="Calculos"/>
      <sheetName val="Tablas"/>
      <sheetName val="Flota"/>
      <sheetName val="ARQ"/>
      <sheetName val="Presenta1"/>
      <sheetName val="sensibilidad.proliv"/>
      <sheetName val="Wind Load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nsib. IE-VACSN"/>
      <sheetName val="Requerimiento"/>
      <sheetName val="Areas&amp;Funciones"/>
      <sheetName val="Costo Directo"/>
      <sheetName val="PPTOALT1pref"/>
      <sheetName val="Listas"/>
      <sheetName val="Estimate"/>
      <sheetName val="steel"/>
      <sheetName val="Base_datos"/>
      <sheetName val="Pesos"/>
      <sheetName val="7422CW00"/>
      <sheetName val="FP"/>
      <sheetName val="INSUMOS"/>
      <sheetName val="Lista de Partidas"/>
      <sheetName val="47 V"/>
      <sheetName val="Hoja3"/>
      <sheetName val="Hoja2"/>
      <sheetName val="Viguetas 36 RE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ANALISIS"/>
      <sheetName val="EFICIENCIAS"/>
      <sheetName val="REG.REVIS."/>
      <sheetName val="ANALISIS "/>
      <sheetName val="Testing"/>
      <sheetName val="BASE"/>
      <sheetName val="Misc"/>
      <sheetName val="DAT"/>
      <sheetName val="BOQ"/>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Pump Calcs"/>
      <sheetName val="Fluid"/>
      <sheetName val="Rouhness"/>
      <sheetName val="Material"/>
      <sheetName val="tank1"/>
      <sheetName val="conv"/>
      <sheetName val="steel"/>
      <sheetName val="DATOS DE CAMPO"/>
      <sheetName val="REG_REVIS_"/>
      <sheetName val="ANALISIS_"/>
      <sheetName val="Sheet2"/>
      <sheetName val="Sheet3"/>
      <sheetName val="작성기준"/>
      <sheetName val="Programa Producción"/>
      <sheetName val="Propuesta"/>
      <sheetName val="DOBLE H1-Z4"/>
      <sheetName val="Referencias"/>
      <sheetName val="Sensib. IE-VACSN"/>
      <sheetName val="DEMANDA"/>
      <sheetName val="puni"/>
      <sheetName val="Constants"/>
      <sheetName val="Ratios"/>
      <sheetName val="Infra"/>
      <sheetName val="RO2655"/>
      <sheetName val="P2"/>
      <sheetName val="P3"/>
      <sheetName val="CALENDARIO"/>
      <sheetName val="HHspo"/>
      <sheetName val="Informacion"/>
      <sheetName val="VACST"/>
      <sheetName val="Dmda."/>
      <sheetName val="PPTOALT1pref"/>
      <sheetName val="PGR - PPTO"/>
      <sheetName val="PTO_ARES"/>
      <sheetName val="2843 DATA"/>
      <sheetName val="Hoja1"/>
      <sheetName val="INF.PERS.CONTRATADO"/>
      <sheetName val="Comparativa"/>
      <sheetName val="Base_datos"/>
      <sheetName val="p1"/>
      <sheetName val="Estimate"/>
      <sheetName val="Detail"/>
      <sheetName val="取纏"/>
      <sheetName val="想定価格"/>
      <sheetName val="Data"/>
      <sheetName val="NEWDRAW"/>
      <sheetName val="DATA LISTS"/>
      <sheetName val="DATA_REFERENCE"/>
      <sheetName val="UnitWght"/>
      <sheetName val="Restraint Summary Extended - Mu"/>
      <sheetName val="Budget Weight Instructions A"/>
      <sheetName val="ENE97"/>
      <sheetName val="Planilla.LPC"/>
      <sheetName val="civ_roma"/>
      <sheetName val="Param"/>
      <sheetName val="Conting"/>
      <sheetName val="LaborFlow"/>
      <sheetName val="datos"/>
      <sheetName val="GENERAL"/>
      <sheetName val="Sheet11(2)"/>
      <sheetName val="Basedatos"/>
      <sheetName val="Calculo cables"/>
      <sheetName val="BASE DE DATOS"/>
      <sheetName val="대비표"/>
      <sheetName val="REG_REVIS_1"/>
      <sheetName val="ANALISIS_1"/>
      <sheetName val="Pump_Calcs"/>
      <sheetName val="DATOS_DE_CAMPO"/>
      <sheetName val="Programa_Producción"/>
      <sheetName val="REG_REVIS_2"/>
      <sheetName val="ANALISIS_2"/>
      <sheetName val="Pump_Calcs1"/>
      <sheetName val="DATOS_DE_CAMPO1"/>
      <sheetName val="Programa_Producción1"/>
      <sheetName val="REG_REVIS_4"/>
      <sheetName val="ANALISIS_4"/>
      <sheetName val="Pump_Calcs3"/>
      <sheetName val="DATOS_DE_CAMPO3"/>
      <sheetName val="Programa_Producción3"/>
      <sheetName val="REG_REVIS_3"/>
      <sheetName val="ANALISIS_3"/>
      <sheetName val="Pump_Calcs2"/>
      <sheetName val="DATOS_DE_CAMPO2"/>
      <sheetName val="Programa_Producción2"/>
      <sheetName val="REG_REVIS_5"/>
      <sheetName val="ANALISIS_5"/>
      <sheetName val="Pump_Calcs4"/>
      <sheetName val="DATOS_DE_CAMPO4"/>
      <sheetName val="Programa_Producción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nsolidado"/>
      <sheetName val="GRUPO GENÉRICO "/>
      <sheetName val="COSTOS"/>
      <sheetName val="Hoja1"/>
      <sheetName val="puni"/>
      <sheetName val="PRECIO2"/>
      <sheetName val="datos"/>
      <sheetName val="ARQ"/>
      <sheetName val="FP"/>
      <sheetName val="Inputs"/>
      <sheetName val="Calculos"/>
      <sheetName val="NO IMP. - ANCHOR BOLTS"/>
      <sheetName val="POB07"/>
      <sheetName val="PUNTUAL DPTO07"/>
      <sheetName val="RO"/>
      <sheetName val="SHEET1"/>
      <sheetName val="Referencias"/>
    </sheetNames>
    <sheetDataSet>
      <sheetData sheetId="0">
        <row r="13">
          <cell r="B13" t="str">
            <v>Clave</v>
          </cell>
          <cell r="D13" t="str">
            <v>CANTIDAD</v>
          </cell>
          <cell r="E13" t="str">
            <v>CANTIDAD</v>
          </cell>
        </row>
        <row r="14">
          <cell r="D14" t="str">
            <v>Necesaria-Proyecto</v>
          </cell>
          <cell r="E14" t="str">
            <v>Existente</v>
          </cell>
        </row>
        <row r="15">
          <cell r="B15" t="str">
            <v>T-2</v>
          </cell>
          <cell r="D15">
            <v>1</v>
          </cell>
        </row>
        <row r="16">
          <cell r="B16" t="str">
            <v>M-101</v>
          </cell>
          <cell r="D16">
            <v>2</v>
          </cell>
        </row>
        <row r="17">
          <cell r="B17" t="str">
            <v>T-79</v>
          </cell>
          <cell r="D17">
            <v>1</v>
          </cell>
        </row>
        <row r="20">
          <cell r="B20" t="str">
            <v>Clave</v>
          </cell>
          <cell r="D20" t="str">
            <v>CANTIDAD</v>
          </cell>
          <cell r="E20" t="str">
            <v>CANTIDAD</v>
          </cell>
        </row>
        <row r="21">
          <cell r="D21" t="str">
            <v>Necesaria-Proyecto</v>
          </cell>
          <cell r="E21" t="str">
            <v>Existente</v>
          </cell>
        </row>
        <row r="22">
          <cell r="B22" t="str">
            <v>T-50</v>
          </cell>
          <cell r="D22">
            <v>1</v>
          </cell>
        </row>
        <row r="23">
          <cell r="B23" t="str">
            <v>M-1</v>
          </cell>
          <cell r="D23">
            <v>1</v>
          </cell>
        </row>
        <row r="24">
          <cell r="B24" t="str">
            <v>M-40</v>
          </cell>
          <cell r="D24">
            <v>1</v>
          </cell>
        </row>
        <row r="25">
          <cell r="B25" t="str">
            <v>T-57</v>
          </cell>
          <cell r="D25">
            <v>1</v>
          </cell>
        </row>
        <row r="26">
          <cell r="B26" t="str">
            <v>T-20</v>
          </cell>
          <cell r="D26">
            <v>1</v>
          </cell>
        </row>
        <row r="27">
          <cell r="B27" t="str">
            <v>M-10</v>
          </cell>
          <cell r="D27">
            <v>1</v>
          </cell>
        </row>
        <row r="30">
          <cell r="B30" t="str">
            <v>Clave</v>
          </cell>
          <cell r="D30" t="str">
            <v>CANTIDAD</v>
          </cell>
          <cell r="E30" t="str">
            <v>CANTIDAD</v>
          </cell>
        </row>
        <row r="31">
          <cell r="D31" t="str">
            <v>Necesaria-Proyecto</v>
          </cell>
          <cell r="E31" t="str">
            <v>Existente</v>
          </cell>
        </row>
        <row r="32">
          <cell r="B32" t="str">
            <v>M-1</v>
          </cell>
          <cell r="D32">
            <v>1</v>
          </cell>
        </row>
        <row r="33">
          <cell r="B33" t="str">
            <v>M-17</v>
          </cell>
          <cell r="D33">
            <v>2</v>
          </cell>
        </row>
        <row r="34">
          <cell r="B34" t="str">
            <v>T-50</v>
          </cell>
          <cell r="D34">
            <v>2</v>
          </cell>
        </row>
        <row r="35">
          <cell r="B35" t="str">
            <v>T-57</v>
          </cell>
          <cell r="D35">
            <v>1</v>
          </cell>
        </row>
        <row r="36">
          <cell r="B36" t="str">
            <v>E-161</v>
          </cell>
          <cell r="D36">
            <v>2</v>
          </cell>
        </row>
        <row r="37">
          <cell r="B37" t="str">
            <v>M-15</v>
          </cell>
          <cell r="D37">
            <v>1</v>
          </cell>
        </row>
        <row r="38">
          <cell r="B38" t="str">
            <v>M-9</v>
          </cell>
          <cell r="D38">
            <v>1</v>
          </cell>
        </row>
        <row r="39">
          <cell r="B39" t="str">
            <v>M-40</v>
          </cell>
          <cell r="D39">
            <v>2</v>
          </cell>
        </row>
        <row r="40">
          <cell r="B40" t="str">
            <v>M-10</v>
          </cell>
          <cell r="D40">
            <v>1</v>
          </cell>
        </row>
        <row r="41">
          <cell r="B41" t="str">
            <v>T-20</v>
          </cell>
          <cell r="D41">
            <v>1</v>
          </cell>
        </row>
        <row r="44">
          <cell r="B44" t="str">
            <v>Clave</v>
          </cell>
          <cell r="D44" t="str">
            <v>CANTIDAD</v>
          </cell>
          <cell r="E44" t="str">
            <v>CANTIDAD</v>
          </cell>
        </row>
        <row r="45">
          <cell r="D45" t="str">
            <v>Necesaria-Proyecto</v>
          </cell>
          <cell r="E45" t="str">
            <v>Existente</v>
          </cell>
        </row>
        <row r="46">
          <cell r="B46" t="str">
            <v>M-17</v>
          </cell>
          <cell r="D46">
            <v>1</v>
          </cell>
        </row>
        <row r="47">
          <cell r="B47" t="str">
            <v>M-10</v>
          </cell>
          <cell r="D47">
            <v>1</v>
          </cell>
        </row>
        <row r="48">
          <cell r="B48" t="str">
            <v>M-19</v>
          </cell>
          <cell r="D48">
            <v>1</v>
          </cell>
        </row>
        <row r="49">
          <cell r="B49" t="str">
            <v>T-49</v>
          </cell>
          <cell r="D49">
            <v>1</v>
          </cell>
        </row>
        <row r="50">
          <cell r="B50" t="str">
            <v>T-2</v>
          </cell>
          <cell r="D50">
            <v>1</v>
          </cell>
        </row>
        <row r="51">
          <cell r="B51" t="str">
            <v>T-50</v>
          </cell>
          <cell r="D51">
            <v>1</v>
          </cell>
        </row>
        <row r="52">
          <cell r="B52" t="str">
            <v>M-15</v>
          </cell>
          <cell r="D52">
            <v>1</v>
          </cell>
        </row>
        <row r="53">
          <cell r="B53" t="str">
            <v>M-40</v>
          </cell>
          <cell r="D53">
            <v>1</v>
          </cell>
        </row>
        <row r="54">
          <cell r="B54" t="str">
            <v>T-20</v>
          </cell>
          <cell r="D54">
            <v>1</v>
          </cell>
        </row>
        <row r="57">
          <cell r="B57" t="str">
            <v>Clave</v>
          </cell>
          <cell r="D57" t="str">
            <v>CANTIDAD</v>
          </cell>
          <cell r="E57" t="str">
            <v>CANTIDAD</v>
          </cell>
        </row>
        <row r="58">
          <cell r="D58" t="str">
            <v>Necesaria-Proyecto</v>
          </cell>
          <cell r="E58" t="str">
            <v>Existente</v>
          </cell>
        </row>
        <row r="59">
          <cell r="B59" t="str">
            <v>M-1</v>
          </cell>
          <cell r="D59">
            <v>2</v>
          </cell>
        </row>
        <row r="60">
          <cell r="B60" t="str">
            <v>M-22</v>
          </cell>
          <cell r="D60">
            <v>1</v>
          </cell>
        </row>
        <row r="61">
          <cell r="B61" t="str">
            <v>M-8</v>
          </cell>
          <cell r="D61">
            <v>6</v>
          </cell>
        </row>
        <row r="62">
          <cell r="B62" t="str">
            <v>M-6</v>
          </cell>
          <cell r="D62">
            <v>1</v>
          </cell>
        </row>
        <row r="63">
          <cell r="B63" t="str">
            <v>T-50</v>
          </cell>
          <cell r="D63">
            <v>1</v>
          </cell>
        </row>
        <row r="64">
          <cell r="B64" t="str">
            <v>M-15</v>
          </cell>
          <cell r="D64">
            <v>1</v>
          </cell>
        </row>
        <row r="65">
          <cell r="B65" t="str">
            <v>M-39</v>
          </cell>
          <cell r="D65">
            <v>1</v>
          </cell>
        </row>
        <row r="66">
          <cell r="B66" t="str">
            <v>T-20</v>
          </cell>
          <cell r="D66">
            <v>1</v>
          </cell>
        </row>
        <row r="69">
          <cell r="B69" t="str">
            <v>Clave</v>
          </cell>
          <cell r="D69" t="str">
            <v>CANTIDAD</v>
          </cell>
          <cell r="E69" t="str">
            <v>CANTIDAD</v>
          </cell>
        </row>
        <row r="70">
          <cell r="D70" t="str">
            <v>Necesaria-Proyecto</v>
          </cell>
          <cell r="E70" t="str">
            <v>Existente</v>
          </cell>
        </row>
        <row r="71">
          <cell r="B71" t="str">
            <v>M-1</v>
          </cell>
          <cell r="D71">
            <v>1</v>
          </cell>
        </row>
        <row r="72">
          <cell r="B72" t="str">
            <v>M-17</v>
          </cell>
          <cell r="D72">
            <v>1</v>
          </cell>
        </row>
        <row r="73">
          <cell r="B73" t="str">
            <v>T-50</v>
          </cell>
          <cell r="D73">
            <v>1</v>
          </cell>
        </row>
        <row r="74">
          <cell r="B74" t="str">
            <v>M-22</v>
          </cell>
          <cell r="D74">
            <v>1</v>
          </cell>
        </row>
        <row r="75">
          <cell r="B75" t="str">
            <v>T-57</v>
          </cell>
          <cell r="D75">
            <v>1</v>
          </cell>
        </row>
        <row r="76">
          <cell r="B76" t="str">
            <v>M-15</v>
          </cell>
          <cell r="D76">
            <v>1</v>
          </cell>
        </row>
        <row r="77">
          <cell r="B77" t="str">
            <v>M-9</v>
          </cell>
          <cell r="D77">
            <v>1</v>
          </cell>
        </row>
        <row r="78">
          <cell r="B78" t="str">
            <v>M-36</v>
          </cell>
          <cell r="D78">
            <v>2</v>
          </cell>
        </row>
        <row r="79">
          <cell r="B79" t="str">
            <v>M-39</v>
          </cell>
          <cell r="D79">
            <v>1</v>
          </cell>
        </row>
        <row r="80">
          <cell r="B80" t="str">
            <v>T-20</v>
          </cell>
          <cell r="D80">
            <v>1</v>
          </cell>
        </row>
        <row r="83">
          <cell r="B83" t="str">
            <v>Clave</v>
          </cell>
          <cell r="D83" t="str">
            <v>CANTIDAD</v>
          </cell>
          <cell r="E83" t="str">
            <v>CANTIDAD</v>
          </cell>
        </row>
        <row r="84">
          <cell r="D84" t="str">
            <v>Necesaria-Proyecto</v>
          </cell>
          <cell r="E84" t="str">
            <v>Existente</v>
          </cell>
        </row>
        <row r="85">
          <cell r="B85" t="str">
            <v>M-1</v>
          </cell>
          <cell r="D85">
            <v>2</v>
          </cell>
        </row>
        <row r="86">
          <cell r="B86" t="str">
            <v>M-17</v>
          </cell>
          <cell r="D86">
            <v>2</v>
          </cell>
        </row>
        <row r="87">
          <cell r="B87" t="str">
            <v>T-50</v>
          </cell>
          <cell r="D87">
            <v>2</v>
          </cell>
        </row>
        <row r="88">
          <cell r="B88" t="str">
            <v>M-22</v>
          </cell>
          <cell r="D88">
            <v>2</v>
          </cell>
        </row>
        <row r="89">
          <cell r="B89" t="str">
            <v>T-57</v>
          </cell>
          <cell r="D89">
            <v>1</v>
          </cell>
        </row>
        <row r="90">
          <cell r="B90" t="str">
            <v>M-15</v>
          </cell>
          <cell r="D90">
            <v>2</v>
          </cell>
        </row>
        <row r="91">
          <cell r="B91" t="str">
            <v>M-9</v>
          </cell>
          <cell r="D91">
            <v>1</v>
          </cell>
        </row>
        <row r="92">
          <cell r="B92" t="str">
            <v>M-36</v>
          </cell>
          <cell r="D92">
            <v>4</v>
          </cell>
        </row>
        <row r="93">
          <cell r="B93" t="str">
            <v>M-39</v>
          </cell>
          <cell r="D93">
            <v>2</v>
          </cell>
        </row>
        <row r="94">
          <cell r="B94" t="str">
            <v>T-20</v>
          </cell>
          <cell r="D94">
            <v>2</v>
          </cell>
        </row>
        <row r="97">
          <cell r="B97" t="str">
            <v>Clave</v>
          </cell>
          <cell r="D97" t="str">
            <v>CANTIDAD</v>
          </cell>
          <cell r="E97" t="str">
            <v>CANTIDAD</v>
          </cell>
        </row>
        <row r="98">
          <cell r="D98" t="str">
            <v>Necesaria-Proyecto</v>
          </cell>
          <cell r="E98" t="str">
            <v>Existente</v>
          </cell>
        </row>
        <row r="99">
          <cell r="B99" t="str">
            <v>M-1</v>
          </cell>
          <cell r="D99">
            <v>1</v>
          </cell>
        </row>
        <row r="100">
          <cell r="B100" t="str">
            <v>M-17</v>
          </cell>
          <cell r="D100">
            <v>1</v>
          </cell>
        </row>
        <row r="101">
          <cell r="B101" t="str">
            <v>T-50</v>
          </cell>
          <cell r="D101">
            <v>1</v>
          </cell>
        </row>
        <row r="102">
          <cell r="B102" t="str">
            <v>M-22</v>
          </cell>
          <cell r="D102">
            <v>1</v>
          </cell>
        </row>
        <row r="103">
          <cell r="B103" t="str">
            <v>T-57</v>
          </cell>
          <cell r="D103">
            <v>1</v>
          </cell>
        </row>
        <row r="104">
          <cell r="B104" t="str">
            <v>M-15</v>
          </cell>
          <cell r="D104">
            <v>1</v>
          </cell>
        </row>
        <row r="105">
          <cell r="B105" t="str">
            <v>M-9</v>
          </cell>
          <cell r="D105">
            <v>1</v>
          </cell>
        </row>
        <row r="106">
          <cell r="B106" t="str">
            <v>T-79</v>
          </cell>
          <cell r="D106">
            <v>1</v>
          </cell>
        </row>
        <row r="107">
          <cell r="B107" t="str">
            <v>M-36</v>
          </cell>
          <cell r="D107">
            <v>2</v>
          </cell>
        </row>
        <row r="108">
          <cell r="B108" t="str">
            <v>M-39</v>
          </cell>
          <cell r="D108">
            <v>1</v>
          </cell>
        </row>
        <row r="109">
          <cell r="B109" t="str">
            <v>T-20</v>
          </cell>
          <cell r="D109">
            <v>1</v>
          </cell>
        </row>
        <row r="112">
          <cell r="B112" t="str">
            <v>Clave</v>
          </cell>
          <cell r="D112" t="str">
            <v>CANTIDAD</v>
          </cell>
          <cell r="E112" t="str">
            <v>CANTIDAD</v>
          </cell>
        </row>
        <row r="113">
          <cell r="D113" t="str">
            <v>Necesaria-Proyecto</v>
          </cell>
          <cell r="E113" t="str">
            <v>Existente</v>
          </cell>
        </row>
        <row r="114">
          <cell r="B114" t="str">
            <v>M-1</v>
          </cell>
          <cell r="D114">
            <v>1</v>
          </cell>
        </row>
        <row r="115">
          <cell r="B115" t="str">
            <v>M-17</v>
          </cell>
          <cell r="D115">
            <v>1</v>
          </cell>
        </row>
        <row r="116">
          <cell r="B116" t="str">
            <v>T-50</v>
          </cell>
          <cell r="D116">
            <v>1</v>
          </cell>
        </row>
        <row r="117">
          <cell r="B117" t="str">
            <v>M-22</v>
          </cell>
          <cell r="D117">
            <v>1</v>
          </cell>
        </row>
        <row r="118">
          <cell r="B118" t="str">
            <v>T-57</v>
          </cell>
          <cell r="D118">
            <v>1</v>
          </cell>
        </row>
        <row r="119">
          <cell r="B119" t="str">
            <v>M-15</v>
          </cell>
          <cell r="D119">
            <v>1</v>
          </cell>
        </row>
        <row r="120">
          <cell r="B120" t="str">
            <v>M-9</v>
          </cell>
          <cell r="D120">
            <v>1</v>
          </cell>
        </row>
        <row r="121">
          <cell r="B121" t="str">
            <v>T-79</v>
          </cell>
          <cell r="D121">
            <v>1</v>
          </cell>
        </row>
        <row r="122">
          <cell r="B122" t="str">
            <v>M-36</v>
          </cell>
          <cell r="D122">
            <v>2</v>
          </cell>
        </row>
        <row r="123">
          <cell r="B123" t="str">
            <v>M-39</v>
          </cell>
          <cell r="D123">
            <v>1</v>
          </cell>
        </row>
        <row r="124">
          <cell r="B124" t="str">
            <v>T-20</v>
          </cell>
          <cell r="D124">
            <v>1</v>
          </cell>
        </row>
        <row r="127">
          <cell r="B127" t="str">
            <v>Clave</v>
          </cell>
          <cell r="D127" t="str">
            <v>CANTIDAD</v>
          </cell>
          <cell r="E127" t="str">
            <v>CANTIDAD</v>
          </cell>
        </row>
        <row r="128">
          <cell r="D128" t="str">
            <v>Necesaria-Proyecto</v>
          </cell>
          <cell r="E128" t="str">
            <v>Existente</v>
          </cell>
        </row>
        <row r="129">
          <cell r="B129" t="str">
            <v>M-3</v>
          </cell>
          <cell r="D129">
            <v>4</v>
          </cell>
        </row>
        <row r="130">
          <cell r="B130" t="str">
            <v>M-16</v>
          </cell>
          <cell r="D130">
            <v>1</v>
          </cell>
        </row>
        <row r="131">
          <cell r="B131" t="str">
            <v>M-14</v>
          </cell>
          <cell r="D131">
            <v>1</v>
          </cell>
        </row>
        <row r="134">
          <cell r="B134" t="str">
            <v>Clave</v>
          </cell>
          <cell r="D134" t="str">
            <v>CANTIDAD</v>
          </cell>
          <cell r="E134" t="str">
            <v>CANTIDAD</v>
          </cell>
        </row>
        <row r="135">
          <cell r="D135" t="str">
            <v>Necesaria-Proyecto</v>
          </cell>
          <cell r="E135" t="str">
            <v>Existente</v>
          </cell>
        </row>
        <row r="136">
          <cell r="B136" t="str">
            <v>M-3</v>
          </cell>
          <cell r="D136">
            <v>4</v>
          </cell>
        </row>
        <row r="137">
          <cell r="B137" t="str">
            <v>M-16</v>
          </cell>
          <cell r="D137">
            <v>1</v>
          </cell>
        </row>
        <row r="138">
          <cell r="B138" t="str">
            <v>M-14</v>
          </cell>
          <cell r="D138">
            <v>1</v>
          </cell>
        </row>
        <row r="143">
          <cell r="B143" t="str">
            <v>Clave</v>
          </cell>
          <cell r="D143" t="str">
            <v>CANTIDAD</v>
          </cell>
          <cell r="E143" t="str">
            <v>CANTIDAD</v>
          </cell>
        </row>
        <row r="144">
          <cell r="D144" t="str">
            <v>Necesaria-Proyecto</v>
          </cell>
          <cell r="E144" t="str">
            <v>Existente</v>
          </cell>
        </row>
        <row r="145">
          <cell r="B145" t="str">
            <v>M-1</v>
          </cell>
          <cell r="D145">
            <v>1</v>
          </cell>
        </row>
        <row r="146">
          <cell r="B146" t="str">
            <v>M-4</v>
          </cell>
          <cell r="D146">
            <v>1</v>
          </cell>
        </row>
        <row r="147">
          <cell r="B147" t="str">
            <v>M-17</v>
          </cell>
          <cell r="D147">
            <v>1</v>
          </cell>
        </row>
        <row r="148">
          <cell r="B148" t="str">
            <v>T-50</v>
          </cell>
          <cell r="D148">
            <v>1</v>
          </cell>
        </row>
        <row r="149">
          <cell r="B149" t="str">
            <v>M-21</v>
          </cell>
          <cell r="D149">
            <v>1</v>
          </cell>
        </row>
        <row r="150">
          <cell r="B150" t="str">
            <v>T-57</v>
          </cell>
          <cell r="D150">
            <v>1</v>
          </cell>
        </row>
        <row r="151">
          <cell r="B151" t="str">
            <v>M-32</v>
          </cell>
          <cell r="D151">
            <v>1</v>
          </cell>
        </row>
        <row r="152">
          <cell r="B152" t="str">
            <v>M-14</v>
          </cell>
          <cell r="D152">
            <v>1</v>
          </cell>
        </row>
        <row r="153">
          <cell r="B153" t="str">
            <v>M-9</v>
          </cell>
          <cell r="D153">
            <v>1</v>
          </cell>
        </row>
        <row r="154">
          <cell r="B154" t="str">
            <v>M-36</v>
          </cell>
          <cell r="D154">
            <v>3</v>
          </cell>
        </row>
        <row r="155">
          <cell r="B155" t="str">
            <v>M-39</v>
          </cell>
          <cell r="D155">
            <v>1</v>
          </cell>
        </row>
        <row r="156">
          <cell r="B156" t="str">
            <v>M-145</v>
          </cell>
          <cell r="D156">
            <v>1</v>
          </cell>
        </row>
        <row r="157">
          <cell r="B157" t="str">
            <v>T-20</v>
          </cell>
          <cell r="D157">
            <v>1</v>
          </cell>
        </row>
        <row r="160">
          <cell r="B160" t="str">
            <v>Clave</v>
          </cell>
          <cell r="D160" t="str">
            <v>CANTIDAD</v>
          </cell>
          <cell r="E160" t="str">
            <v>CANTIDAD</v>
          </cell>
        </row>
        <row r="161">
          <cell r="D161" t="str">
            <v>Necesaria-Proyecto</v>
          </cell>
          <cell r="E161" t="str">
            <v>Existente</v>
          </cell>
        </row>
        <row r="162">
          <cell r="B162" t="str">
            <v>D-325</v>
          </cell>
          <cell r="D162">
            <v>1</v>
          </cell>
        </row>
        <row r="163">
          <cell r="B163" t="str">
            <v>D-188</v>
          </cell>
          <cell r="D163">
            <v>1</v>
          </cell>
        </row>
        <row r="164">
          <cell r="B164" t="str">
            <v>M-114</v>
          </cell>
          <cell r="D164">
            <v>1</v>
          </cell>
        </row>
        <row r="165">
          <cell r="B165" t="str">
            <v>M-86</v>
          </cell>
          <cell r="D165">
            <v>1</v>
          </cell>
        </row>
        <row r="166">
          <cell r="B166" t="str">
            <v>D-125</v>
          </cell>
          <cell r="D166">
            <v>1</v>
          </cell>
        </row>
        <row r="167">
          <cell r="B167" t="str">
            <v>M-88</v>
          </cell>
          <cell r="D167">
            <v>1</v>
          </cell>
        </row>
        <row r="168">
          <cell r="B168" t="str">
            <v>M-91</v>
          </cell>
          <cell r="D168">
            <v>1</v>
          </cell>
        </row>
        <row r="169">
          <cell r="B169" t="str">
            <v>M-9</v>
          </cell>
          <cell r="D169">
            <v>1</v>
          </cell>
        </row>
        <row r="170">
          <cell r="B170" t="str">
            <v>M-36</v>
          </cell>
          <cell r="D170">
            <v>2</v>
          </cell>
        </row>
        <row r="171">
          <cell r="B171" t="str">
            <v>D-135</v>
          </cell>
          <cell r="D171">
            <v>1</v>
          </cell>
        </row>
        <row r="172">
          <cell r="B172" t="str">
            <v>D-136</v>
          </cell>
          <cell r="D172">
            <v>1</v>
          </cell>
        </row>
        <row r="175">
          <cell r="B175" t="str">
            <v>Clave</v>
          </cell>
          <cell r="D175" t="str">
            <v>CANTIDAD</v>
          </cell>
          <cell r="E175" t="str">
            <v>CANTIDAD</v>
          </cell>
        </row>
        <row r="176">
          <cell r="D176" t="str">
            <v>Necesaria-Proyecto</v>
          </cell>
          <cell r="E176" t="str">
            <v>Existente</v>
          </cell>
        </row>
        <row r="177">
          <cell r="B177" t="str">
            <v>M-18</v>
          </cell>
          <cell r="D177">
            <v>14</v>
          </cell>
        </row>
        <row r="178">
          <cell r="B178" t="str">
            <v>T-2</v>
          </cell>
          <cell r="D178">
            <v>1</v>
          </cell>
        </row>
        <row r="179">
          <cell r="B179" t="str">
            <v>M-101</v>
          </cell>
          <cell r="D179">
            <v>4</v>
          </cell>
        </row>
        <row r="180">
          <cell r="B180" t="str">
            <v>T-79</v>
          </cell>
          <cell r="D180">
            <v>1</v>
          </cell>
        </row>
        <row r="181">
          <cell r="B181" t="str">
            <v>T-14</v>
          </cell>
          <cell r="D181">
            <v>1</v>
          </cell>
        </row>
        <row r="182">
          <cell r="B182" t="str">
            <v>T-16</v>
          </cell>
          <cell r="D182">
            <v>1</v>
          </cell>
        </row>
        <row r="183">
          <cell r="B183" t="str">
            <v>M-10</v>
          </cell>
          <cell r="D183">
            <v>1</v>
          </cell>
        </row>
        <row r="186">
          <cell r="B186" t="str">
            <v>Clave</v>
          </cell>
          <cell r="D186" t="str">
            <v>CANTIDAD</v>
          </cell>
          <cell r="E186" t="str">
            <v>CANTIDAD</v>
          </cell>
        </row>
        <row r="187">
          <cell r="D187" t="str">
            <v>Necesaria-Proyecto</v>
          </cell>
          <cell r="E187" t="str">
            <v>Existente</v>
          </cell>
        </row>
        <row r="188">
          <cell r="B188" t="str">
            <v>E-7</v>
          </cell>
          <cell r="D188">
            <v>1</v>
          </cell>
        </row>
        <row r="189">
          <cell r="B189" t="str">
            <v>O-3</v>
          </cell>
          <cell r="D189">
            <v>1</v>
          </cell>
        </row>
        <row r="190">
          <cell r="B190" t="str">
            <v>M-14</v>
          </cell>
          <cell r="D190">
            <v>1</v>
          </cell>
        </row>
        <row r="193">
          <cell r="B193" t="str">
            <v>Clave</v>
          </cell>
          <cell r="D193" t="str">
            <v>CANTIDAD</v>
          </cell>
          <cell r="E193" t="str">
            <v>CANTIDAD</v>
          </cell>
        </row>
        <row r="194">
          <cell r="D194" t="str">
            <v>Necesaria-Proyecto</v>
          </cell>
          <cell r="E194" t="str">
            <v>Existente</v>
          </cell>
        </row>
        <row r="195">
          <cell r="B195" t="str">
            <v>E-7</v>
          </cell>
          <cell r="D195">
            <v>1</v>
          </cell>
        </row>
        <row r="196">
          <cell r="B196" t="str">
            <v>O-3</v>
          </cell>
          <cell r="D196">
            <v>1</v>
          </cell>
        </row>
        <row r="197">
          <cell r="B197" t="str">
            <v>M-14</v>
          </cell>
          <cell r="D197">
            <v>1</v>
          </cell>
        </row>
        <row r="200">
          <cell r="B200" t="str">
            <v>Clave</v>
          </cell>
          <cell r="D200" t="str">
            <v>CANTIDAD</v>
          </cell>
          <cell r="E200" t="str">
            <v>CANTIDAD</v>
          </cell>
        </row>
        <row r="201">
          <cell r="D201" t="str">
            <v>Necesaria-Proyecto</v>
          </cell>
          <cell r="E201" t="str">
            <v>Existente</v>
          </cell>
        </row>
        <row r="202">
          <cell r="B202" t="str">
            <v>E-7</v>
          </cell>
          <cell r="D202">
            <v>1</v>
          </cell>
        </row>
        <row r="203">
          <cell r="B203" t="str">
            <v>O-3</v>
          </cell>
          <cell r="D203">
            <v>1</v>
          </cell>
        </row>
        <row r="204">
          <cell r="B204" t="str">
            <v>M-14</v>
          </cell>
          <cell r="D204">
            <v>1</v>
          </cell>
        </row>
        <row r="207">
          <cell r="B207" t="str">
            <v>Clave</v>
          </cell>
          <cell r="D207" t="str">
            <v>CANTIDAD</v>
          </cell>
          <cell r="E207" t="str">
            <v>CANTIDAD</v>
          </cell>
        </row>
        <row r="208">
          <cell r="D208" t="str">
            <v>Necesaria-Proyecto</v>
          </cell>
          <cell r="E208" t="str">
            <v>Existente</v>
          </cell>
        </row>
        <row r="209">
          <cell r="B209" t="str">
            <v>E-7</v>
          </cell>
          <cell r="D209">
            <v>1</v>
          </cell>
        </row>
        <row r="210">
          <cell r="B210" t="str">
            <v>M-14</v>
          </cell>
          <cell r="D210">
            <v>1</v>
          </cell>
        </row>
        <row r="215">
          <cell r="B215" t="str">
            <v>Clave</v>
          </cell>
          <cell r="D215" t="str">
            <v>CANTIDAD</v>
          </cell>
          <cell r="E215" t="str">
            <v>CANTIDAD</v>
          </cell>
        </row>
        <row r="216">
          <cell r="D216" t="str">
            <v>Necesaria-Proyecto</v>
          </cell>
          <cell r="E216" t="str">
            <v>Existente</v>
          </cell>
        </row>
        <row r="217">
          <cell r="B217" t="str">
            <v>M-113</v>
          </cell>
          <cell r="D217">
            <v>1</v>
          </cell>
        </row>
        <row r="218">
          <cell r="B218" t="str">
            <v>E-58</v>
          </cell>
          <cell r="D218">
            <v>1</v>
          </cell>
        </row>
        <row r="221">
          <cell r="B221" t="str">
            <v>Clave</v>
          </cell>
          <cell r="D221" t="str">
            <v>CANTIDAD</v>
          </cell>
          <cell r="E221" t="str">
            <v>CANTIDAD</v>
          </cell>
        </row>
        <row r="222">
          <cell r="D222" t="str">
            <v>Necesaria-Proyecto</v>
          </cell>
          <cell r="E222" t="str">
            <v>Existente</v>
          </cell>
        </row>
        <row r="223">
          <cell r="B223" t="str">
            <v>M-60</v>
          </cell>
          <cell r="D223">
            <v>1</v>
          </cell>
        </row>
        <row r="224">
          <cell r="B224" t="str">
            <v>D-219</v>
          </cell>
          <cell r="D224">
            <v>1</v>
          </cell>
        </row>
        <row r="227">
          <cell r="B227" t="str">
            <v>Clave</v>
          </cell>
          <cell r="D227" t="str">
            <v>CANTIDAD</v>
          </cell>
          <cell r="E227" t="str">
            <v>CANTIDAD</v>
          </cell>
        </row>
        <row r="228">
          <cell r="D228" t="str">
            <v>Necesaria-Proyecto</v>
          </cell>
          <cell r="E228" t="str">
            <v>Existente</v>
          </cell>
        </row>
        <row r="229">
          <cell r="B229" t="str">
            <v>M-13</v>
          </cell>
          <cell r="D229">
            <v>1</v>
          </cell>
        </row>
        <row r="236">
          <cell r="B236" t="str">
            <v>Clave</v>
          </cell>
          <cell r="D236" t="str">
            <v>CANTIDAD</v>
          </cell>
          <cell r="E236" t="str">
            <v>CANTIDAD</v>
          </cell>
        </row>
        <row r="237">
          <cell r="D237" t="str">
            <v>Necesaria-Proyecto</v>
          </cell>
          <cell r="E237" t="str">
            <v>Existente</v>
          </cell>
        </row>
        <row r="238">
          <cell r="B238" t="str">
            <v>M-138</v>
          </cell>
          <cell r="D238">
            <v>1</v>
          </cell>
        </row>
        <row r="239">
          <cell r="B239" t="str">
            <v>D-418</v>
          </cell>
          <cell r="D239">
            <v>1</v>
          </cell>
        </row>
        <row r="240">
          <cell r="B240" t="str">
            <v>M-17</v>
          </cell>
          <cell r="D240">
            <v>1</v>
          </cell>
        </row>
        <row r="241">
          <cell r="B241" t="str">
            <v>T-50</v>
          </cell>
          <cell r="D241">
            <v>1</v>
          </cell>
        </row>
        <row r="242">
          <cell r="B242" t="str">
            <v>O-3</v>
          </cell>
          <cell r="D242">
            <v>1</v>
          </cell>
        </row>
        <row r="243">
          <cell r="B243" t="str">
            <v>O-2</v>
          </cell>
          <cell r="D243">
            <v>1</v>
          </cell>
        </row>
        <row r="244">
          <cell r="B244" t="str">
            <v>M-22</v>
          </cell>
          <cell r="D244">
            <v>1</v>
          </cell>
        </row>
        <row r="245">
          <cell r="B245" t="str">
            <v>D-125</v>
          </cell>
          <cell r="D245">
            <v>1</v>
          </cell>
        </row>
        <row r="246">
          <cell r="B246" t="str">
            <v>D-148</v>
          </cell>
          <cell r="D246">
            <v>1</v>
          </cell>
        </row>
        <row r="247">
          <cell r="B247" t="str">
            <v>D-131</v>
          </cell>
          <cell r="D247">
            <v>1</v>
          </cell>
        </row>
        <row r="248">
          <cell r="B248" t="str">
            <v>M-15</v>
          </cell>
          <cell r="D248">
            <v>1</v>
          </cell>
        </row>
        <row r="249">
          <cell r="B249" t="str">
            <v>T-14</v>
          </cell>
          <cell r="D249">
            <v>1</v>
          </cell>
        </row>
        <row r="250">
          <cell r="B250" t="str">
            <v>M-36</v>
          </cell>
          <cell r="D250">
            <v>2</v>
          </cell>
        </row>
        <row r="251">
          <cell r="B251" t="str">
            <v>M-39</v>
          </cell>
          <cell r="D251">
            <v>1</v>
          </cell>
        </row>
        <row r="252">
          <cell r="B252" t="str">
            <v>T-15</v>
          </cell>
          <cell r="D252">
            <v>1</v>
          </cell>
        </row>
        <row r="253">
          <cell r="B253" t="str">
            <v>D-135</v>
          </cell>
          <cell r="D253">
            <v>1</v>
          </cell>
        </row>
        <row r="254">
          <cell r="B254" t="str">
            <v>M-55</v>
          </cell>
          <cell r="D254">
            <v>1</v>
          </cell>
          <cell r="E254">
            <v>1</v>
          </cell>
        </row>
        <row r="255">
          <cell r="B255" t="str">
            <v>T-20</v>
          </cell>
          <cell r="D255">
            <v>1</v>
          </cell>
        </row>
        <row r="260">
          <cell r="B260" t="str">
            <v>Clave</v>
          </cell>
          <cell r="D260" t="str">
            <v>CANTIDAD</v>
          </cell>
          <cell r="E260" t="str">
            <v>CANTIDAD</v>
          </cell>
        </row>
        <row r="261">
          <cell r="D261" t="str">
            <v>Necesaria-Proyecto</v>
          </cell>
          <cell r="E261" t="str">
            <v>Existente</v>
          </cell>
        </row>
        <row r="262">
          <cell r="B262" t="str">
            <v>M-17</v>
          </cell>
          <cell r="D262">
            <v>1</v>
          </cell>
        </row>
        <row r="263">
          <cell r="B263" t="str">
            <v>T-50</v>
          </cell>
          <cell r="D263">
            <v>1</v>
          </cell>
        </row>
        <row r="264">
          <cell r="B264" t="str">
            <v>M-114</v>
          </cell>
          <cell r="D264">
            <v>1</v>
          </cell>
        </row>
        <row r="265">
          <cell r="B265" t="str">
            <v>O-3</v>
          </cell>
          <cell r="D265">
            <v>1</v>
          </cell>
        </row>
        <row r="266">
          <cell r="B266" t="str">
            <v>O-2</v>
          </cell>
          <cell r="D266">
            <v>1</v>
          </cell>
        </row>
        <row r="267">
          <cell r="B267" t="str">
            <v>M-86</v>
          </cell>
          <cell r="D267">
            <v>1</v>
          </cell>
          <cell r="E267">
            <v>1</v>
          </cell>
        </row>
        <row r="268">
          <cell r="B268" t="str">
            <v>M-22</v>
          </cell>
          <cell r="D268">
            <v>1</v>
          </cell>
        </row>
        <row r="269">
          <cell r="B269" t="str">
            <v>D-125</v>
          </cell>
          <cell r="D269">
            <v>1</v>
          </cell>
        </row>
        <row r="270">
          <cell r="B270" t="str">
            <v>D-128</v>
          </cell>
          <cell r="D270">
            <v>1</v>
          </cell>
        </row>
        <row r="271">
          <cell r="B271" t="str">
            <v>D-129</v>
          </cell>
          <cell r="D271">
            <v>1</v>
          </cell>
        </row>
        <row r="272">
          <cell r="B272" t="str">
            <v>M-88</v>
          </cell>
          <cell r="D272">
            <v>1</v>
          </cell>
        </row>
        <row r="273">
          <cell r="B273" t="str">
            <v>M-91</v>
          </cell>
          <cell r="D273">
            <v>1</v>
          </cell>
        </row>
        <row r="274">
          <cell r="B274" t="str">
            <v>M-72</v>
          </cell>
          <cell r="D274">
            <v>1</v>
          </cell>
          <cell r="E274">
            <v>1</v>
          </cell>
        </row>
        <row r="275">
          <cell r="B275" t="str">
            <v>D-28</v>
          </cell>
          <cell r="D275">
            <v>1</v>
          </cell>
        </row>
        <row r="276">
          <cell r="B276" t="str">
            <v>D-131</v>
          </cell>
          <cell r="D276">
            <v>1</v>
          </cell>
        </row>
        <row r="277">
          <cell r="B277" t="str">
            <v>D-148</v>
          </cell>
          <cell r="D277">
            <v>1</v>
          </cell>
        </row>
        <row r="278">
          <cell r="B278" t="str">
            <v>M-15</v>
          </cell>
          <cell r="D278">
            <v>1</v>
          </cell>
        </row>
        <row r="279">
          <cell r="B279" t="str">
            <v>M-9</v>
          </cell>
          <cell r="D279">
            <v>1</v>
          </cell>
        </row>
        <row r="280">
          <cell r="B280" t="str">
            <v>D-334</v>
          </cell>
          <cell r="D280">
            <v>1</v>
          </cell>
        </row>
        <row r="281">
          <cell r="B281" t="str">
            <v>D-145</v>
          </cell>
          <cell r="D281">
            <v>1</v>
          </cell>
        </row>
        <row r="282">
          <cell r="B282" t="str">
            <v>D-146</v>
          </cell>
          <cell r="D282">
            <v>1</v>
          </cell>
        </row>
        <row r="283">
          <cell r="B283" t="str">
            <v>I-11</v>
          </cell>
          <cell r="D283">
            <v>1</v>
          </cell>
        </row>
        <row r="284">
          <cell r="B284" t="str">
            <v>M-36</v>
          </cell>
          <cell r="D284">
            <v>2</v>
          </cell>
        </row>
        <row r="285">
          <cell r="B285" t="str">
            <v>M-39</v>
          </cell>
          <cell r="D285">
            <v>1</v>
          </cell>
        </row>
        <row r="286">
          <cell r="B286" t="str">
            <v>D-136</v>
          </cell>
          <cell r="D286">
            <v>1</v>
          </cell>
        </row>
        <row r="287">
          <cell r="B287" t="str">
            <v>M-64</v>
          </cell>
          <cell r="D287">
            <v>1</v>
          </cell>
        </row>
        <row r="288">
          <cell r="B288" t="str">
            <v>T-20</v>
          </cell>
          <cell r="D288">
            <v>1</v>
          </cell>
        </row>
        <row r="289">
          <cell r="B289" t="str">
            <v>D-133</v>
          </cell>
          <cell r="D289">
            <v>1</v>
          </cell>
        </row>
        <row r="294">
          <cell r="B294" t="str">
            <v>Clave</v>
          </cell>
          <cell r="D294" t="str">
            <v>CANTIDAD</v>
          </cell>
          <cell r="E294" t="str">
            <v>CANTIDAD</v>
          </cell>
        </row>
        <row r="295">
          <cell r="D295" t="str">
            <v>Necesaria-Proyecto</v>
          </cell>
          <cell r="E295" t="str">
            <v>Existente</v>
          </cell>
        </row>
        <row r="296">
          <cell r="B296" t="str">
            <v>M-17</v>
          </cell>
          <cell r="D296">
            <v>1</v>
          </cell>
        </row>
        <row r="297">
          <cell r="B297" t="str">
            <v>M-72</v>
          </cell>
          <cell r="D297">
            <v>1</v>
          </cell>
        </row>
        <row r="298">
          <cell r="B298" t="str">
            <v>T-50</v>
          </cell>
          <cell r="D298">
            <v>1</v>
          </cell>
        </row>
        <row r="299">
          <cell r="B299" t="str">
            <v>M-114</v>
          </cell>
          <cell r="D299">
            <v>1</v>
          </cell>
        </row>
        <row r="300">
          <cell r="B300" t="str">
            <v>D-97</v>
          </cell>
          <cell r="D300">
            <v>1</v>
          </cell>
        </row>
        <row r="301">
          <cell r="B301" t="str">
            <v>O-3</v>
          </cell>
          <cell r="D301">
            <v>1</v>
          </cell>
        </row>
        <row r="302">
          <cell r="B302" t="str">
            <v>O-2</v>
          </cell>
          <cell r="D302">
            <v>1</v>
          </cell>
        </row>
        <row r="303">
          <cell r="B303" t="str">
            <v>D-103</v>
          </cell>
          <cell r="D303">
            <v>1</v>
          </cell>
        </row>
        <row r="304">
          <cell r="B304" t="str">
            <v>M-86</v>
          </cell>
          <cell r="D304">
            <v>1</v>
          </cell>
        </row>
        <row r="305">
          <cell r="B305" t="str">
            <v>M-22</v>
          </cell>
          <cell r="D305">
            <v>1</v>
          </cell>
        </row>
        <row r="306">
          <cell r="B306" t="str">
            <v>D-125</v>
          </cell>
          <cell r="D306">
            <v>1</v>
          </cell>
        </row>
        <row r="307">
          <cell r="B307" t="str">
            <v>D-34</v>
          </cell>
          <cell r="D307">
            <v>1</v>
          </cell>
        </row>
        <row r="308">
          <cell r="B308" t="str">
            <v>D-128</v>
          </cell>
          <cell r="D308">
            <v>1</v>
          </cell>
        </row>
        <row r="309">
          <cell r="B309" t="str">
            <v>M-68</v>
          </cell>
          <cell r="D309">
            <v>1</v>
          </cell>
        </row>
        <row r="310">
          <cell r="B310" t="str">
            <v>M-91</v>
          </cell>
          <cell r="D310">
            <v>1</v>
          </cell>
        </row>
        <row r="311">
          <cell r="B311" t="str">
            <v>M-98</v>
          </cell>
          <cell r="D311">
            <v>1</v>
          </cell>
        </row>
        <row r="312">
          <cell r="B312" t="str">
            <v>D-148</v>
          </cell>
          <cell r="D312">
            <v>1</v>
          </cell>
        </row>
        <row r="313">
          <cell r="B313" t="str">
            <v>M-15</v>
          </cell>
          <cell r="D313">
            <v>1</v>
          </cell>
        </row>
        <row r="314">
          <cell r="B314" t="str">
            <v>M-9</v>
          </cell>
          <cell r="D314">
            <v>1</v>
          </cell>
        </row>
        <row r="315">
          <cell r="B315" t="str">
            <v>M-115</v>
          </cell>
          <cell r="D315">
            <v>1</v>
          </cell>
        </row>
        <row r="316">
          <cell r="B316" t="str">
            <v>T-79</v>
          </cell>
          <cell r="D316">
            <v>1</v>
          </cell>
        </row>
        <row r="317">
          <cell r="B317" t="str">
            <v>D-145</v>
          </cell>
          <cell r="D317">
            <v>1</v>
          </cell>
        </row>
        <row r="318">
          <cell r="B318" t="str">
            <v>D-146</v>
          </cell>
          <cell r="D318">
            <v>1</v>
          </cell>
        </row>
        <row r="319">
          <cell r="B319" t="str">
            <v>I-18</v>
          </cell>
          <cell r="D319">
            <v>1</v>
          </cell>
        </row>
        <row r="320">
          <cell r="B320" t="str">
            <v>I-22</v>
          </cell>
          <cell r="D320">
            <v>2</v>
          </cell>
        </row>
        <row r="321">
          <cell r="B321" t="str">
            <v>I-23</v>
          </cell>
          <cell r="D321">
            <v>2</v>
          </cell>
        </row>
        <row r="322">
          <cell r="B322" t="str">
            <v>M-36</v>
          </cell>
          <cell r="D322">
            <v>2</v>
          </cell>
        </row>
        <row r="323">
          <cell r="B323" t="str">
            <v>M-39</v>
          </cell>
          <cell r="D323">
            <v>1</v>
          </cell>
        </row>
        <row r="324">
          <cell r="B324" t="str">
            <v>D-135</v>
          </cell>
          <cell r="D324">
            <v>1</v>
          </cell>
        </row>
        <row r="325">
          <cell r="B325" t="str">
            <v>D-136</v>
          </cell>
          <cell r="D325">
            <v>1</v>
          </cell>
        </row>
        <row r="326">
          <cell r="B326" t="str">
            <v>M-64</v>
          </cell>
          <cell r="D326">
            <v>1</v>
          </cell>
        </row>
        <row r="327">
          <cell r="B327" t="str">
            <v>T-20</v>
          </cell>
          <cell r="D327">
            <v>1</v>
          </cell>
        </row>
        <row r="329">
          <cell r="B329" t="str">
            <v>E-7</v>
          </cell>
          <cell r="D329">
            <v>1</v>
          </cell>
        </row>
        <row r="330">
          <cell r="B330" t="str">
            <v>O-3</v>
          </cell>
          <cell r="D330">
            <v>1</v>
          </cell>
        </row>
        <row r="331">
          <cell r="B331" t="str">
            <v>M-14</v>
          </cell>
          <cell r="D331">
            <v>1</v>
          </cell>
        </row>
        <row r="336">
          <cell r="B336" t="str">
            <v>Clave</v>
          </cell>
          <cell r="D336" t="str">
            <v>CANTIDAD</v>
          </cell>
          <cell r="E336" t="str">
            <v>CANTIDAD</v>
          </cell>
        </row>
        <row r="337">
          <cell r="D337" t="str">
            <v>Necesaria-Proyecto</v>
          </cell>
          <cell r="E337" t="str">
            <v>Existente</v>
          </cell>
        </row>
        <row r="338">
          <cell r="B338" t="str">
            <v>M-57</v>
          </cell>
          <cell r="D338">
            <v>1</v>
          </cell>
        </row>
        <row r="339">
          <cell r="B339" t="str">
            <v>D-39</v>
          </cell>
          <cell r="D339">
            <v>1</v>
          </cell>
        </row>
        <row r="340">
          <cell r="B340" t="str">
            <v>O-3</v>
          </cell>
          <cell r="D340">
            <v>1</v>
          </cell>
        </row>
        <row r="341">
          <cell r="B341" t="str">
            <v>O-2</v>
          </cell>
          <cell r="D341">
            <v>1</v>
          </cell>
        </row>
        <row r="342">
          <cell r="B342" t="str">
            <v>M-22</v>
          </cell>
          <cell r="D342">
            <v>1</v>
          </cell>
        </row>
        <row r="343">
          <cell r="B343" t="str">
            <v>D-212</v>
          </cell>
          <cell r="D343">
            <v>1</v>
          </cell>
        </row>
        <row r="344">
          <cell r="B344" t="str">
            <v>D-40</v>
          </cell>
          <cell r="D344">
            <v>1</v>
          </cell>
        </row>
        <row r="345">
          <cell r="B345" t="str">
            <v>D-41</v>
          </cell>
          <cell r="D345">
            <v>1</v>
          </cell>
        </row>
        <row r="346">
          <cell r="B346" t="str">
            <v>M-90</v>
          </cell>
          <cell r="D346">
            <v>1</v>
          </cell>
        </row>
        <row r="347">
          <cell r="B347" t="str">
            <v>M-94</v>
          </cell>
          <cell r="D347">
            <v>1</v>
          </cell>
        </row>
        <row r="348">
          <cell r="B348" t="str">
            <v>M-17</v>
          </cell>
          <cell r="D348">
            <v>1</v>
          </cell>
        </row>
        <row r="349">
          <cell r="B349" t="str">
            <v>D-414</v>
          </cell>
          <cell r="D349">
            <v>1</v>
          </cell>
        </row>
        <row r="350">
          <cell r="B350" t="str">
            <v>M-15</v>
          </cell>
          <cell r="D350">
            <v>1</v>
          </cell>
        </row>
        <row r="351">
          <cell r="B351" t="str">
            <v>M-9</v>
          </cell>
          <cell r="D351">
            <v>1</v>
          </cell>
        </row>
        <row r="352">
          <cell r="B352" t="str">
            <v>I-25</v>
          </cell>
          <cell r="D352">
            <v>1</v>
          </cell>
        </row>
        <row r="353">
          <cell r="B353" t="str">
            <v>I-26</v>
          </cell>
          <cell r="D353">
            <v>1</v>
          </cell>
        </row>
        <row r="354">
          <cell r="B354" t="str">
            <v>I-27</v>
          </cell>
          <cell r="D354">
            <v>1</v>
          </cell>
        </row>
        <row r="355">
          <cell r="B355" t="str">
            <v>I-28</v>
          </cell>
          <cell r="D355">
            <v>1</v>
          </cell>
        </row>
        <row r="356">
          <cell r="B356" t="str">
            <v>I-29</v>
          </cell>
          <cell r="D356">
            <v>1</v>
          </cell>
        </row>
        <row r="357">
          <cell r="B357" t="str">
            <v>M-36</v>
          </cell>
          <cell r="D357">
            <v>2</v>
          </cell>
        </row>
        <row r="358">
          <cell r="B358" t="str">
            <v>M-39</v>
          </cell>
          <cell r="D358">
            <v>1</v>
          </cell>
        </row>
        <row r="359">
          <cell r="B359" t="str">
            <v>T-20</v>
          </cell>
          <cell r="D359">
            <v>1</v>
          </cell>
        </row>
        <row r="360">
          <cell r="B360" t="str">
            <v>D-21</v>
          </cell>
          <cell r="D360">
            <v>1</v>
          </cell>
        </row>
        <row r="361">
          <cell r="B361" t="str">
            <v>M-100</v>
          </cell>
          <cell r="D361">
            <v>1</v>
          </cell>
        </row>
        <row r="362">
          <cell r="B362" t="str">
            <v>T-11</v>
          </cell>
          <cell r="D362">
            <v>1</v>
          </cell>
        </row>
        <row r="363">
          <cell r="B363" t="str">
            <v>M-55</v>
          </cell>
          <cell r="D363">
            <v>1</v>
          </cell>
        </row>
        <row r="364">
          <cell r="B364" t="str">
            <v>T-50</v>
          </cell>
          <cell r="D364">
            <v>1</v>
          </cell>
        </row>
        <row r="369">
          <cell r="B369" t="str">
            <v>Clave</v>
          </cell>
          <cell r="D369" t="str">
            <v>CANTIDAD</v>
          </cell>
          <cell r="E369" t="str">
            <v>CANTIDAD</v>
          </cell>
        </row>
        <row r="370">
          <cell r="D370" t="str">
            <v>Necesaria-Proyecto</v>
          </cell>
          <cell r="E370" t="str">
            <v>Existente</v>
          </cell>
        </row>
        <row r="371">
          <cell r="B371" t="str">
            <v>M-1</v>
          </cell>
          <cell r="D371">
            <v>1</v>
          </cell>
        </row>
        <row r="372">
          <cell r="B372" t="str">
            <v>T-50</v>
          </cell>
          <cell r="D372">
            <v>1</v>
          </cell>
        </row>
        <row r="373">
          <cell r="B373" t="str">
            <v>T-55</v>
          </cell>
          <cell r="D373">
            <v>1</v>
          </cell>
        </row>
        <row r="374">
          <cell r="B374" t="str">
            <v>T-100</v>
          </cell>
          <cell r="D374">
            <v>1</v>
          </cell>
        </row>
        <row r="375">
          <cell r="B375" t="str">
            <v>M-29</v>
          </cell>
          <cell r="D375">
            <v>1</v>
          </cell>
        </row>
        <row r="376">
          <cell r="B376" t="str">
            <v>M-15</v>
          </cell>
          <cell r="D376">
            <v>1</v>
          </cell>
        </row>
        <row r="377">
          <cell r="B377" t="str">
            <v>M-9</v>
          </cell>
          <cell r="D377">
            <v>1</v>
          </cell>
        </row>
        <row r="378">
          <cell r="B378" t="str">
            <v>T-79</v>
          </cell>
          <cell r="D378">
            <v>1</v>
          </cell>
        </row>
        <row r="379">
          <cell r="B379" t="str">
            <v>M-39</v>
          </cell>
          <cell r="D379">
            <v>6</v>
          </cell>
        </row>
        <row r="380">
          <cell r="B380" t="str">
            <v>T-73</v>
          </cell>
          <cell r="D380">
            <v>1</v>
          </cell>
        </row>
        <row r="381">
          <cell r="B381" t="str">
            <v>T-20</v>
          </cell>
          <cell r="D381">
            <v>1</v>
          </cell>
        </row>
        <row r="382">
          <cell r="B382" t="str">
            <v>T-112</v>
          </cell>
          <cell r="D382">
            <v>1</v>
          </cell>
        </row>
        <row r="383">
          <cell r="B383" t="str">
            <v>E-154</v>
          </cell>
          <cell r="D383">
            <v>1</v>
          </cell>
        </row>
        <row r="388">
          <cell r="B388" t="str">
            <v>Clave</v>
          </cell>
          <cell r="D388" t="str">
            <v>CANTIDAD</v>
          </cell>
          <cell r="E388" t="str">
            <v>CANTIDAD</v>
          </cell>
        </row>
        <row r="389">
          <cell r="D389" t="str">
            <v>Necesaria-Proyecto</v>
          </cell>
          <cell r="E389" t="str">
            <v>Existente</v>
          </cell>
        </row>
        <row r="390">
          <cell r="B390" t="str">
            <v>M-18</v>
          </cell>
          <cell r="D390">
            <v>14</v>
          </cell>
        </row>
        <row r="391">
          <cell r="B391" t="str">
            <v>T-2</v>
          </cell>
          <cell r="D391">
            <v>1</v>
          </cell>
        </row>
        <row r="392">
          <cell r="B392" t="str">
            <v>M-101</v>
          </cell>
          <cell r="D392">
            <v>4</v>
          </cell>
        </row>
        <row r="393">
          <cell r="B393" t="str">
            <v>T-79</v>
          </cell>
          <cell r="D393">
            <v>1</v>
          </cell>
        </row>
        <row r="394">
          <cell r="B394" t="str">
            <v>T-14</v>
          </cell>
          <cell r="D394">
            <v>1</v>
          </cell>
        </row>
        <row r="395">
          <cell r="B395" t="str">
            <v>T-16</v>
          </cell>
          <cell r="D395">
            <v>1</v>
          </cell>
        </row>
        <row r="396">
          <cell r="B396" t="str">
            <v>M-10</v>
          </cell>
          <cell r="D396">
            <v>1</v>
          </cell>
        </row>
        <row r="399">
          <cell r="B399" t="str">
            <v>Clave</v>
          </cell>
          <cell r="D399" t="str">
            <v>CANTIDAD</v>
          </cell>
          <cell r="E399" t="str">
            <v>CANTIDAD</v>
          </cell>
        </row>
        <row r="400">
          <cell r="D400" t="str">
            <v>Necesaria-Proyecto</v>
          </cell>
          <cell r="E400" t="str">
            <v>Existente</v>
          </cell>
        </row>
        <row r="401">
          <cell r="B401" t="str">
            <v>M-2</v>
          </cell>
          <cell r="D401">
            <v>1</v>
          </cell>
        </row>
        <row r="402">
          <cell r="B402" t="str">
            <v>M-138</v>
          </cell>
          <cell r="D402">
            <v>1</v>
          </cell>
        </row>
        <row r="403">
          <cell r="B403" t="str">
            <v>D-325</v>
          </cell>
          <cell r="D403">
            <v>1</v>
          </cell>
        </row>
        <row r="404">
          <cell r="B404" t="str">
            <v>D-326</v>
          </cell>
          <cell r="D404">
            <v>1</v>
          </cell>
        </row>
        <row r="405">
          <cell r="B405" t="str">
            <v>D-412</v>
          </cell>
          <cell r="D405">
            <v>2</v>
          </cell>
        </row>
        <row r="406">
          <cell r="B406" t="str">
            <v>M-17</v>
          </cell>
          <cell r="D406">
            <v>1</v>
          </cell>
        </row>
        <row r="407">
          <cell r="B407" t="str">
            <v>D-328</v>
          </cell>
          <cell r="D407">
            <v>2</v>
          </cell>
        </row>
        <row r="408">
          <cell r="B408" t="str">
            <v>T-50</v>
          </cell>
          <cell r="D408">
            <v>1</v>
          </cell>
        </row>
        <row r="409">
          <cell r="B409" t="str">
            <v>M-114</v>
          </cell>
          <cell r="D409">
            <v>1</v>
          </cell>
        </row>
        <row r="410">
          <cell r="B410" t="str">
            <v>O-3</v>
          </cell>
          <cell r="D410">
            <v>1</v>
          </cell>
        </row>
        <row r="411">
          <cell r="B411" t="str">
            <v>O-2</v>
          </cell>
          <cell r="D411">
            <v>1</v>
          </cell>
        </row>
        <row r="412">
          <cell r="B412" t="str">
            <v>T-6</v>
          </cell>
          <cell r="D412">
            <v>1</v>
          </cell>
        </row>
        <row r="413">
          <cell r="B413" t="str">
            <v>M-22</v>
          </cell>
          <cell r="D413">
            <v>1</v>
          </cell>
        </row>
        <row r="414">
          <cell r="B414" t="str">
            <v>D-125</v>
          </cell>
          <cell r="D414">
            <v>1</v>
          </cell>
        </row>
        <row r="415">
          <cell r="B415" t="str">
            <v>D-343</v>
          </cell>
          <cell r="D415">
            <v>1</v>
          </cell>
        </row>
        <row r="416">
          <cell r="B416" t="str">
            <v>D-200</v>
          </cell>
          <cell r="D416">
            <v>2</v>
          </cell>
        </row>
        <row r="417">
          <cell r="B417" t="str">
            <v>M-28</v>
          </cell>
          <cell r="D417">
            <v>1</v>
          </cell>
        </row>
        <row r="418">
          <cell r="B418" t="str">
            <v>M-97</v>
          </cell>
          <cell r="D418">
            <v>1</v>
          </cell>
        </row>
        <row r="419">
          <cell r="B419" t="str">
            <v>M-300</v>
          </cell>
          <cell r="D419">
            <v>1</v>
          </cell>
          <cell r="E419">
            <v>1</v>
          </cell>
        </row>
        <row r="420">
          <cell r="B420" t="str">
            <v>M-15</v>
          </cell>
          <cell r="D420">
            <v>1</v>
          </cell>
        </row>
        <row r="421">
          <cell r="B421" t="str">
            <v>M-9</v>
          </cell>
          <cell r="D421">
            <v>1</v>
          </cell>
        </row>
        <row r="422">
          <cell r="B422" t="str">
            <v>M-33</v>
          </cell>
          <cell r="D422">
            <v>1</v>
          </cell>
        </row>
        <row r="423">
          <cell r="B423" t="str">
            <v>T-79</v>
          </cell>
          <cell r="D423">
            <v>1</v>
          </cell>
        </row>
        <row r="424">
          <cell r="B424" t="str">
            <v>T-14</v>
          </cell>
          <cell r="D424">
            <v>1</v>
          </cell>
        </row>
        <row r="425">
          <cell r="B425" t="str">
            <v>D-145</v>
          </cell>
          <cell r="D425">
            <v>1</v>
          </cell>
        </row>
        <row r="426">
          <cell r="B426" t="str">
            <v>D-146</v>
          </cell>
          <cell r="D426">
            <v>1</v>
          </cell>
        </row>
        <row r="427">
          <cell r="B427" t="str">
            <v>M-10</v>
          </cell>
          <cell r="D427">
            <v>1</v>
          </cell>
        </row>
        <row r="428">
          <cell r="B428" t="str">
            <v>M-34</v>
          </cell>
          <cell r="D428">
            <v>4</v>
          </cell>
        </row>
        <row r="429">
          <cell r="B429" t="str">
            <v>M-36</v>
          </cell>
          <cell r="D429">
            <v>3</v>
          </cell>
        </row>
        <row r="430">
          <cell r="B430" t="str">
            <v>M-39</v>
          </cell>
          <cell r="D430">
            <v>1</v>
          </cell>
        </row>
        <row r="431">
          <cell r="B431" t="str">
            <v>M-47</v>
          </cell>
          <cell r="D431">
            <v>1</v>
          </cell>
        </row>
        <row r="432">
          <cell r="B432" t="str">
            <v>D-345</v>
          </cell>
          <cell r="D432">
            <v>2</v>
          </cell>
          <cell r="E432">
            <v>1</v>
          </cell>
        </row>
        <row r="433">
          <cell r="B433" t="str">
            <v>T-15</v>
          </cell>
          <cell r="D433">
            <v>1</v>
          </cell>
        </row>
        <row r="434">
          <cell r="B434" t="str">
            <v>D-136</v>
          </cell>
          <cell r="D434">
            <v>1</v>
          </cell>
        </row>
        <row r="435">
          <cell r="B435" t="str">
            <v>O-20</v>
          </cell>
          <cell r="D435">
            <v>2</v>
          </cell>
        </row>
        <row r="436">
          <cell r="B436" t="str">
            <v>O-13</v>
          </cell>
          <cell r="D436">
            <v>1</v>
          </cell>
        </row>
        <row r="437">
          <cell r="B437" t="str">
            <v>O-21</v>
          </cell>
          <cell r="D437">
            <v>1</v>
          </cell>
        </row>
        <row r="438">
          <cell r="B438" t="str">
            <v>M-55</v>
          </cell>
          <cell r="D438">
            <v>1</v>
          </cell>
        </row>
        <row r="439">
          <cell r="B439" t="str">
            <v>T-20</v>
          </cell>
          <cell r="D439">
            <v>1</v>
          </cell>
        </row>
        <row r="442">
          <cell r="B442" t="str">
            <v>Clave</v>
          </cell>
          <cell r="D442" t="str">
            <v>CANTIDAD</v>
          </cell>
          <cell r="E442" t="str">
            <v>CANTIDAD</v>
          </cell>
        </row>
        <row r="443">
          <cell r="D443" t="str">
            <v>Necesaria-Proyecto</v>
          </cell>
          <cell r="E443" t="str">
            <v>Existente</v>
          </cell>
        </row>
        <row r="444">
          <cell r="B444" t="str">
            <v>M-17</v>
          </cell>
          <cell r="D444">
            <v>1</v>
          </cell>
        </row>
        <row r="445">
          <cell r="B445" t="str">
            <v>M-72</v>
          </cell>
          <cell r="D445">
            <v>1</v>
          </cell>
        </row>
        <row r="446">
          <cell r="B446" t="str">
            <v>T-50</v>
          </cell>
          <cell r="D446">
            <v>1</v>
          </cell>
        </row>
        <row r="447">
          <cell r="B447" t="str">
            <v>D-285</v>
          </cell>
          <cell r="D447">
            <v>2</v>
          </cell>
        </row>
        <row r="448">
          <cell r="B448" t="str">
            <v>M-114</v>
          </cell>
          <cell r="D448">
            <v>1</v>
          </cell>
        </row>
        <row r="449">
          <cell r="B449" t="str">
            <v>E-160</v>
          </cell>
          <cell r="D449">
            <v>2</v>
          </cell>
        </row>
        <row r="450">
          <cell r="B450" t="str">
            <v>D-92</v>
          </cell>
          <cell r="D450">
            <v>1</v>
          </cell>
        </row>
        <row r="451">
          <cell r="B451" t="str">
            <v>O-3</v>
          </cell>
          <cell r="D451">
            <v>1</v>
          </cell>
        </row>
        <row r="452">
          <cell r="B452" t="str">
            <v>O-2</v>
          </cell>
          <cell r="D452">
            <v>1</v>
          </cell>
        </row>
        <row r="453">
          <cell r="B453" t="str">
            <v>M-86</v>
          </cell>
          <cell r="D453">
            <v>1</v>
          </cell>
        </row>
        <row r="454">
          <cell r="B454" t="str">
            <v>M-22</v>
          </cell>
          <cell r="D454">
            <v>1</v>
          </cell>
        </row>
        <row r="455">
          <cell r="B455" t="str">
            <v>D-33</v>
          </cell>
          <cell r="D455">
            <v>1</v>
          </cell>
        </row>
        <row r="456">
          <cell r="B456" t="str">
            <v>M-88</v>
          </cell>
          <cell r="D456">
            <v>1</v>
          </cell>
        </row>
        <row r="457">
          <cell r="B457" t="str">
            <v>M-91</v>
          </cell>
          <cell r="D457">
            <v>1</v>
          </cell>
        </row>
        <row r="458">
          <cell r="B458" t="str">
            <v>M-99</v>
          </cell>
          <cell r="D458">
            <v>1</v>
          </cell>
        </row>
        <row r="459">
          <cell r="B459" t="str">
            <v>M-15</v>
          </cell>
          <cell r="D459">
            <v>1</v>
          </cell>
        </row>
        <row r="460">
          <cell r="B460" t="str">
            <v>M-9</v>
          </cell>
          <cell r="D460">
            <v>1</v>
          </cell>
        </row>
        <row r="461">
          <cell r="B461" t="str">
            <v>D-288</v>
          </cell>
          <cell r="D461">
            <v>1</v>
          </cell>
        </row>
        <row r="462">
          <cell r="B462" t="str">
            <v>D-145</v>
          </cell>
          <cell r="D462">
            <v>1</v>
          </cell>
        </row>
        <row r="463">
          <cell r="B463" t="str">
            <v>D-146</v>
          </cell>
          <cell r="D463">
            <v>1</v>
          </cell>
        </row>
        <row r="464">
          <cell r="B464" t="str">
            <v>M-36</v>
          </cell>
          <cell r="D464">
            <v>2</v>
          </cell>
        </row>
        <row r="465">
          <cell r="B465" t="str">
            <v>M-39</v>
          </cell>
          <cell r="D465">
            <v>1</v>
          </cell>
        </row>
        <row r="466">
          <cell r="B466" t="str">
            <v>M-47</v>
          </cell>
          <cell r="D466">
            <v>1</v>
          </cell>
        </row>
        <row r="467">
          <cell r="B467" t="str">
            <v>D-133</v>
          </cell>
          <cell r="D467">
            <v>1</v>
          </cell>
        </row>
        <row r="468">
          <cell r="B468" t="str">
            <v>D-136</v>
          </cell>
          <cell r="D468">
            <v>1</v>
          </cell>
        </row>
        <row r="469">
          <cell r="B469" t="str">
            <v>E-191</v>
          </cell>
          <cell r="D469">
            <v>2</v>
          </cell>
        </row>
        <row r="470">
          <cell r="B470" t="str">
            <v>D-158</v>
          </cell>
          <cell r="D470">
            <v>2</v>
          </cell>
        </row>
        <row r="471">
          <cell r="B471" t="str">
            <v>M-64</v>
          </cell>
          <cell r="D471">
            <v>1</v>
          </cell>
        </row>
        <row r="472">
          <cell r="B472" t="str">
            <v>M-10</v>
          </cell>
          <cell r="D472">
            <v>1</v>
          </cell>
        </row>
        <row r="473">
          <cell r="B473" t="str">
            <v>T-20</v>
          </cell>
          <cell r="D473">
            <v>1</v>
          </cell>
        </row>
        <row r="476">
          <cell r="B476" t="str">
            <v>Clave</v>
          </cell>
          <cell r="D476" t="str">
            <v>CANTIDAD</v>
          </cell>
          <cell r="E476" t="str">
            <v>CANTIDAD</v>
          </cell>
        </row>
        <row r="477">
          <cell r="D477" t="str">
            <v>Necesaria-Proyecto</v>
          </cell>
          <cell r="E477" t="str">
            <v>Existente</v>
          </cell>
        </row>
        <row r="478">
          <cell r="B478" t="str">
            <v>M-2</v>
          </cell>
          <cell r="D478">
            <v>1</v>
          </cell>
        </row>
        <row r="479">
          <cell r="B479" t="str">
            <v>M-138</v>
          </cell>
          <cell r="D479">
            <v>1</v>
          </cell>
        </row>
        <row r="480">
          <cell r="B480" t="str">
            <v>D-325</v>
          </cell>
          <cell r="D480">
            <v>1</v>
          </cell>
        </row>
        <row r="481">
          <cell r="B481" t="str">
            <v>M-17</v>
          </cell>
          <cell r="D481">
            <v>1</v>
          </cell>
        </row>
        <row r="482">
          <cell r="B482" t="str">
            <v>M-72</v>
          </cell>
          <cell r="D482">
            <v>1</v>
          </cell>
        </row>
        <row r="483">
          <cell r="B483" t="str">
            <v>T-50</v>
          </cell>
          <cell r="D483">
            <v>1</v>
          </cell>
        </row>
        <row r="484">
          <cell r="B484" t="str">
            <v>M-114</v>
          </cell>
          <cell r="D484">
            <v>1</v>
          </cell>
        </row>
        <row r="485">
          <cell r="B485" t="str">
            <v>O-3</v>
          </cell>
          <cell r="D485">
            <v>1</v>
          </cell>
        </row>
        <row r="486">
          <cell r="B486" t="str">
            <v>O-2</v>
          </cell>
          <cell r="D486">
            <v>1</v>
          </cell>
        </row>
        <row r="487">
          <cell r="B487" t="str">
            <v>M-86</v>
          </cell>
          <cell r="D487">
            <v>1</v>
          </cell>
        </row>
        <row r="488">
          <cell r="B488" t="str">
            <v>M-22</v>
          </cell>
          <cell r="D488">
            <v>1</v>
          </cell>
        </row>
        <row r="489">
          <cell r="B489" t="str">
            <v>D-124</v>
          </cell>
          <cell r="D489">
            <v>1</v>
          </cell>
        </row>
        <row r="490">
          <cell r="B490" t="str">
            <v>D-259</v>
          </cell>
          <cell r="D490">
            <v>1</v>
          </cell>
        </row>
        <row r="491">
          <cell r="B491" t="str">
            <v>D-271</v>
          </cell>
          <cell r="D491">
            <v>1</v>
          </cell>
        </row>
        <row r="492">
          <cell r="B492" t="str">
            <v>D-28</v>
          </cell>
          <cell r="D492">
            <v>1</v>
          </cell>
        </row>
        <row r="493">
          <cell r="B493" t="str">
            <v>D-128</v>
          </cell>
          <cell r="D493">
            <v>1</v>
          </cell>
        </row>
        <row r="494">
          <cell r="B494" t="str">
            <v>M-91</v>
          </cell>
          <cell r="D494">
            <v>1</v>
          </cell>
        </row>
        <row r="495">
          <cell r="B495" t="str">
            <v>M-88</v>
          </cell>
          <cell r="D495">
            <v>1</v>
          </cell>
        </row>
        <row r="496">
          <cell r="B496" t="str">
            <v>M-99</v>
          </cell>
          <cell r="D496">
            <v>1</v>
          </cell>
        </row>
        <row r="497">
          <cell r="B497" t="str">
            <v>D-148</v>
          </cell>
          <cell r="D497">
            <v>1</v>
          </cell>
        </row>
        <row r="498">
          <cell r="B498" t="str">
            <v>D-131</v>
          </cell>
          <cell r="D498">
            <v>1</v>
          </cell>
        </row>
        <row r="499">
          <cell r="B499" t="str">
            <v>M-15</v>
          </cell>
          <cell r="D499">
            <v>1</v>
          </cell>
        </row>
        <row r="500">
          <cell r="B500" t="str">
            <v>M-9</v>
          </cell>
          <cell r="D500">
            <v>1</v>
          </cell>
        </row>
        <row r="501">
          <cell r="B501" t="str">
            <v>T-79</v>
          </cell>
          <cell r="D501">
            <v>1</v>
          </cell>
        </row>
        <row r="502">
          <cell r="B502" t="str">
            <v>T-14</v>
          </cell>
          <cell r="D502">
            <v>1</v>
          </cell>
        </row>
        <row r="503">
          <cell r="B503" t="str">
            <v>D-145</v>
          </cell>
          <cell r="D503">
            <v>1</v>
          </cell>
        </row>
        <row r="504">
          <cell r="B504" t="str">
            <v>D-146</v>
          </cell>
          <cell r="D504">
            <v>1</v>
          </cell>
        </row>
        <row r="505">
          <cell r="B505" t="str">
            <v>M-106</v>
          </cell>
          <cell r="D505">
            <v>1</v>
          </cell>
        </row>
        <row r="506">
          <cell r="B506" t="str">
            <v>M-36</v>
          </cell>
          <cell r="D506">
            <v>3</v>
          </cell>
        </row>
        <row r="507">
          <cell r="B507" t="str">
            <v>M-39</v>
          </cell>
          <cell r="D507">
            <v>1</v>
          </cell>
        </row>
        <row r="508">
          <cell r="B508" t="str">
            <v>M-47</v>
          </cell>
          <cell r="D508">
            <v>2</v>
          </cell>
        </row>
        <row r="509">
          <cell r="B509" t="str">
            <v>D-135</v>
          </cell>
          <cell r="D509">
            <v>1</v>
          </cell>
        </row>
        <row r="510">
          <cell r="B510" t="str">
            <v>M-64</v>
          </cell>
          <cell r="D510">
            <v>1</v>
          </cell>
        </row>
        <row r="511">
          <cell r="B511" t="str">
            <v>M-10</v>
          </cell>
          <cell r="D511">
            <v>1</v>
          </cell>
        </row>
        <row r="512">
          <cell r="B512" t="str">
            <v>T-15</v>
          </cell>
          <cell r="D512">
            <v>1</v>
          </cell>
        </row>
        <row r="513">
          <cell r="B513" t="str">
            <v>T-20</v>
          </cell>
          <cell r="D513">
            <v>1</v>
          </cell>
        </row>
        <row r="515">
          <cell r="B515" t="str">
            <v>E-7</v>
          </cell>
          <cell r="D515">
            <v>1</v>
          </cell>
        </row>
        <row r="516">
          <cell r="B516" t="str">
            <v>O-3</v>
          </cell>
          <cell r="D516">
            <v>1</v>
          </cell>
        </row>
        <row r="517">
          <cell r="B517" t="str">
            <v>M-14</v>
          </cell>
          <cell r="D517">
            <v>1</v>
          </cell>
        </row>
        <row r="520">
          <cell r="B520" t="str">
            <v>Clave</v>
          </cell>
          <cell r="D520" t="str">
            <v>CANTIDAD</v>
          </cell>
          <cell r="E520" t="str">
            <v>CANTIDAD</v>
          </cell>
        </row>
        <row r="521">
          <cell r="D521" t="str">
            <v>Necesaria-Proyecto</v>
          </cell>
          <cell r="E521" t="str">
            <v>Existente</v>
          </cell>
        </row>
        <row r="522">
          <cell r="B522" t="str">
            <v>M-2</v>
          </cell>
          <cell r="D522">
            <v>1</v>
          </cell>
        </row>
        <row r="523">
          <cell r="B523" t="str">
            <v>D-326</v>
          </cell>
          <cell r="D523">
            <v>1</v>
          </cell>
        </row>
        <row r="524">
          <cell r="B524" t="str">
            <v>M-17</v>
          </cell>
          <cell r="D524">
            <v>1</v>
          </cell>
        </row>
        <row r="525">
          <cell r="B525" t="str">
            <v>D-159</v>
          </cell>
          <cell r="D525">
            <v>2</v>
          </cell>
        </row>
        <row r="526">
          <cell r="B526" t="str">
            <v>T-50</v>
          </cell>
          <cell r="D526">
            <v>1</v>
          </cell>
        </row>
        <row r="527">
          <cell r="B527" t="str">
            <v>M-114</v>
          </cell>
          <cell r="D527">
            <v>1</v>
          </cell>
        </row>
        <row r="528">
          <cell r="B528" t="str">
            <v>O-3</v>
          </cell>
          <cell r="D528">
            <v>1</v>
          </cell>
        </row>
        <row r="529">
          <cell r="B529" t="str">
            <v>O-2</v>
          </cell>
          <cell r="D529">
            <v>1</v>
          </cell>
        </row>
        <row r="530">
          <cell r="B530" t="str">
            <v>T-6</v>
          </cell>
          <cell r="D530">
            <v>1</v>
          </cell>
        </row>
        <row r="531">
          <cell r="B531" t="str">
            <v>M-22</v>
          </cell>
          <cell r="D531">
            <v>1</v>
          </cell>
        </row>
        <row r="532">
          <cell r="B532" t="str">
            <v>M-133</v>
          </cell>
          <cell r="D532">
            <v>1</v>
          </cell>
        </row>
        <row r="533">
          <cell r="B533" t="str">
            <v>D-125</v>
          </cell>
          <cell r="D533">
            <v>1</v>
          </cell>
        </row>
        <row r="534">
          <cell r="B534" t="str">
            <v>O-6</v>
          </cell>
          <cell r="D534">
            <v>1</v>
          </cell>
        </row>
        <row r="535">
          <cell r="B535" t="str">
            <v>O-5</v>
          </cell>
          <cell r="D535">
            <v>1</v>
          </cell>
        </row>
        <row r="536">
          <cell r="B536" t="str">
            <v>M-28</v>
          </cell>
          <cell r="D536">
            <v>1</v>
          </cell>
        </row>
        <row r="537">
          <cell r="B537" t="str">
            <v>M-97</v>
          </cell>
          <cell r="D537">
            <v>1</v>
          </cell>
        </row>
        <row r="538">
          <cell r="B538" t="str">
            <v>D-123</v>
          </cell>
          <cell r="D538">
            <v>1</v>
          </cell>
        </row>
        <row r="539">
          <cell r="B539" t="str">
            <v>D-330</v>
          </cell>
          <cell r="D539">
            <v>1</v>
          </cell>
        </row>
        <row r="540">
          <cell r="B540" t="str">
            <v>D-331</v>
          </cell>
          <cell r="D540">
            <v>1</v>
          </cell>
        </row>
        <row r="541">
          <cell r="B541" t="str">
            <v>D-332</v>
          </cell>
          <cell r="D541">
            <v>1</v>
          </cell>
        </row>
        <row r="542">
          <cell r="B542" t="str">
            <v>M-15</v>
          </cell>
          <cell r="D542">
            <v>1</v>
          </cell>
        </row>
        <row r="543">
          <cell r="B543" t="str">
            <v>M-9</v>
          </cell>
          <cell r="D543">
            <v>1</v>
          </cell>
        </row>
        <row r="544">
          <cell r="B544" t="str">
            <v>M-136</v>
          </cell>
          <cell r="D544">
            <v>1</v>
          </cell>
        </row>
        <row r="545">
          <cell r="B545" t="str">
            <v>T-79</v>
          </cell>
          <cell r="D545">
            <v>1</v>
          </cell>
        </row>
        <row r="546">
          <cell r="B546" t="str">
            <v>T-14</v>
          </cell>
          <cell r="D546">
            <v>1</v>
          </cell>
        </row>
        <row r="547">
          <cell r="B547" t="str">
            <v>M-34</v>
          </cell>
          <cell r="D547">
            <v>4</v>
          </cell>
        </row>
        <row r="548">
          <cell r="B548" t="str">
            <v>M-36</v>
          </cell>
          <cell r="D548">
            <v>2</v>
          </cell>
        </row>
        <row r="549">
          <cell r="B549" t="str">
            <v>M-39</v>
          </cell>
          <cell r="D549">
            <v>1</v>
          </cell>
        </row>
        <row r="550">
          <cell r="B550" t="str">
            <v>M-47</v>
          </cell>
          <cell r="D550">
            <v>1</v>
          </cell>
        </row>
        <row r="551">
          <cell r="B551" t="str">
            <v>T-16</v>
          </cell>
          <cell r="D551">
            <v>1</v>
          </cell>
        </row>
        <row r="552">
          <cell r="B552" t="str">
            <v>D-136</v>
          </cell>
          <cell r="D552">
            <v>1</v>
          </cell>
        </row>
        <row r="553">
          <cell r="B553" t="str">
            <v>M-64</v>
          </cell>
          <cell r="D553">
            <v>1</v>
          </cell>
        </row>
        <row r="554">
          <cell r="B554" t="str">
            <v>T-20</v>
          </cell>
          <cell r="D554">
            <v>1</v>
          </cell>
        </row>
        <row r="556">
          <cell r="B556" t="str">
            <v>E-7</v>
          </cell>
          <cell r="D556">
            <v>1</v>
          </cell>
        </row>
        <row r="557">
          <cell r="B557" t="str">
            <v>O-3</v>
          </cell>
          <cell r="D557">
            <v>1</v>
          </cell>
        </row>
        <row r="558">
          <cell r="B558" t="str">
            <v>M-14</v>
          </cell>
          <cell r="D558">
            <v>1</v>
          </cell>
        </row>
        <row r="561">
          <cell r="B561" t="str">
            <v>Clave</v>
          </cell>
          <cell r="D561" t="str">
            <v>CANTIDAD</v>
          </cell>
          <cell r="E561" t="str">
            <v>CANTIDAD</v>
          </cell>
        </row>
        <row r="562">
          <cell r="D562" t="str">
            <v>Necesaria-Proyecto</v>
          </cell>
          <cell r="E562" t="str">
            <v>Existente</v>
          </cell>
        </row>
        <row r="563">
          <cell r="B563" t="str">
            <v>M-2</v>
          </cell>
          <cell r="D563">
            <v>1</v>
          </cell>
        </row>
        <row r="564">
          <cell r="B564" t="str">
            <v>M-17</v>
          </cell>
          <cell r="D564">
            <v>1</v>
          </cell>
        </row>
        <row r="565">
          <cell r="B565" t="str">
            <v>T-50</v>
          </cell>
          <cell r="D565">
            <v>1</v>
          </cell>
        </row>
        <row r="566">
          <cell r="B566" t="str">
            <v>M-114</v>
          </cell>
          <cell r="D566">
            <v>1</v>
          </cell>
        </row>
        <row r="567">
          <cell r="B567" t="str">
            <v>O-3</v>
          </cell>
          <cell r="D567">
            <v>1</v>
          </cell>
        </row>
        <row r="568">
          <cell r="B568" t="str">
            <v>O-2</v>
          </cell>
          <cell r="D568">
            <v>1</v>
          </cell>
        </row>
        <row r="569">
          <cell r="B569" t="str">
            <v>T-6</v>
          </cell>
          <cell r="D569">
            <v>1</v>
          </cell>
        </row>
        <row r="570">
          <cell r="B570" t="str">
            <v>M-22</v>
          </cell>
          <cell r="D570">
            <v>1</v>
          </cell>
        </row>
        <row r="571">
          <cell r="B571" t="str">
            <v>M-29</v>
          </cell>
          <cell r="D571">
            <v>1</v>
          </cell>
        </row>
        <row r="572">
          <cell r="B572" t="str">
            <v>M-15</v>
          </cell>
          <cell r="D572">
            <v>1</v>
          </cell>
        </row>
        <row r="573">
          <cell r="B573" t="str">
            <v>M-9</v>
          </cell>
          <cell r="D573">
            <v>1</v>
          </cell>
        </row>
        <row r="574">
          <cell r="B574" t="str">
            <v>M-36</v>
          </cell>
          <cell r="D574">
            <v>4</v>
          </cell>
        </row>
        <row r="575">
          <cell r="B575" t="str">
            <v>M-39</v>
          </cell>
          <cell r="D575">
            <v>2</v>
          </cell>
        </row>
        <row r="576">
          <cell r="B576" t="str">
            <v>M-42</v>
          </cell>
          <cell r="D576">
            <v>1</v>
          </cell>
        </row>
        <row r="577">
          <cell r="B577" t="str">
            <v>O-25</v>
          </cell>
          <cell r="D577">
            <v>1</v>
          </cell>
        </row>
        <row r="578">
          <cell r="B578" t="str">
            <v>O-24</v>
          </cell>
          <cell r="D578">
            <v>1</v>
          </cell>
        </row>
        <row r="579">
          <cell r="B579" t="str">
            <v>O-23</v>
          </cell>
          <cell r="D579">
            <v>1</v>
          </cell>
        </row>
        <row r="580">
          <cell r="B580" t="str">
            <v>O-22</v>
          </cell>
          <cell r="D580">
            <v>1</v>
          </cell>
        </row>
        <row r="581">
          <cell r="B581" t="str">
            <v>T-20</v>
          </cell>
          <cell r="D581">
            <v>1</v>
          </cell>
        </row>
        <row r="584">
          <cell r="B584" t="str">
            <v>Clave</v>
          </cell>
          <cell r="D584" t="str">
            <v>CANTIDAD</v>
          </cell>
          <cell r="E584" t="str">
            <v>CANTIDAD</v>
          </cell>
        </row>
        <row r="585">
          <cell r="D585" t="str">
            <v>Necesaria-Proyecto</v>
          </cell>
          <cell r="E585" t="str">
            <v>Existente</v>
          </cell>
        </row>
        <row r="586">
          <cell r="B586" t="str">
            <v>M-2</v>
          </cell>
          <cell r="D586">
            <v>1</v>
          </cell>
        </row>
        <row r="587">
          <cell r="B587" t="str">
            <v>M-138</v>
          </cell>
          <cell r="D587">
            <v>1</v>
          </cell>
        </row>
        <row r="588">
          <cell r="B588" t="str">
            <v>D-325</v>
          </cell>
          <cell r="D588">
            <v>1</v>
          </cell>
        </row>
        <row r="589">
          <cell r="B589" t="str">
            <v>D-326</v>
          </cell>
          <cell r="D589">
            <v>1</v>
          </cell>
        </row>
        <row r="590">
          <cell r="B590" t="str">
            <v>M-17</v>
          </cell>
          <cell r="D590">
            <v>1</v>
          </cell>
        </row>
        <row r="591">
          <cell r="B591" t="str">
            <v>M-72</v>
          </cell>
          <cell r="D591">
            <v>1</v>
          </cell>
        </row>
        <row r="592">
          <cell r="B592" t="str">
            <v>D-328</v>
          </cell>
          <cell r="D592">
            <v>1</v>
          </cell>
        </row>
        <row r="593">
          <cell r="B593" t="str">
            <v>T-50</v>
          </cell>
          <cell r="D593">
            <v>1</v>
          </cell>
        </row>
        <row r="594">
          <cell r="B594" t="str">
            <v>O-3</v>
          </cell>
          <cell r="D594">
            <v>1</v>
          </cell>
        </row>
        <row r="595">
          <cell r="B595" t="str">
            <v>O-2</v>
          </cell>
          <cell r="D595">
            <v>1</v>
          </cell>
        </row>
        <row r="596">
          <cell r="B596" t="str">
            <v>M-22</v>
          </cell>
          <cell r="D596">
            <v>1</v>
          </cell>
        </row>
        <row r="597">
          <cell r="B597" t="str">
            <v>M-15</v>
          </cell>
          <cell r="D597">
            <v>1</v>
          </cell>
        </row>
        <row r="598">
          <cell r="B598" t="str">
            <v>M-9</v>
          </cell>
          <cell r="D598">
            <v>1</v>
          </cell>
        </row>
        <row r="599">
          <cell r="B599" t="str">
            <v>M-36</v>
          </cell>
          <cell r="D599">
            <v>2</v>
          </cell>
        </row>
        <row r="600">
          <cell r="B600" t="str">
            <v>M-39</v>
          </cell>
          <cell r="D600">
            <v>1</v>
          </cell>
        </row>
        <row r="601">
          <cell r="B601" t="str">
            <v>T-16</v>
          </cell>
          <cell r="D601">
            <v>1</v>
          </cell>
        </row>
        <row r="602">
          <cell r="B602" t="str">
            <v>M-10</v>
          </cell>
          <cell r="D602">
            <v>1</v>
          </cell>
        </row>
        <row r="603">
          <cell r="B603" t="str">
            <v>T-20</v>
          </cell>
          <cell r="D603">
            <v>1</v>
          </cell>
        </row>
        <row r="604">
          <cell r="B604" t="str">
            <v>D-320</v>
          </cell>
          <cell r="D604">
            <v>1</v>
          </cell>
        </row>
        <row r="605">
          <cell r="B605" t="str">
            <v>I-59</v>
          </cell>
          <cell r="D605">
            <v>1</v>
          </cell>
        </row>
        <row r="606">
          <cell r="B606" t="str">
            <v>T-14</v>
          </cell>
          <cell r="D606">
            <v>1</v>
          </cell>
        </row>
        <row r="609">
          <cell r="B609" t="str">
            <v>Clave</v>
          </cell>
          <cell r="D609" t="str">
            <v>CANTIDAD</v>
          </cell>
          <cell r="E609" t="str">
            <v>CANTIDAD</v>
          </cell>
        </row>
        <row r="610">
          <cell r="D610" t="str">
            <v>Necesaria-Proyecto</v>
          </cell>
          <cell r="E610" t="str">
            <v>Existente</v>
          </cell>
        </row>
        <row r="611">
          <cell r="B611" t="str">
            <v>M-2</v>
          </cell>
          <cell r="D611">
            <v>1</v>
          </cell>
        </row>
        <row r="612">
          <cell r="B612" t="str">
            <v>M-138</v>
          </cell>
          <cell r="D612">
            <v>1</v>
          </cell>
        </row>
        <row r="613">
          <cell r="B613" t="str">
            <v>D-325</v>
          </cell>
          <cell r="D613">
            <v>1</v>
          </cell>
        </row>
        <row r="614">
          <cell r="B614" t="str">
            <v>D-412</v>
          </cell>
          <cell r="D614">
            <v>2</v>
          </cell>
        </row>
        <row r="615">
          <cell r="B615" t="str">
            <v>M-17</v>
          </cell>
          <cell r="D615">
            <v>1</v>
          </cell>
        </row>
        <row r="616">
          <cell r="B616" t="str">
            <v>M-72</v>
          </cell>
          <cell r="D616">
            <v>1</v>
          </cell>
        </row>
        <row r="617">
          <cell r="B617" t="str">
            <v>D-413</v>
          </cell>
          <cell r="D617">
            <v>3</v>
          </cell>
        </row>
        <row r="618">
          <cell r="B618" t="str">
            <v>T-50</v>
          </cell>
          <cell r="D618">
            <v>1</v>
          </cell>
        </row>
        <row r="619">
          <cell r="B619" t="str">
            <v>M-114</v>
          </cell>
          <cell r="D619">
            <v>1</v>
          </cell>
        </row>
        <row r="620">
          <cell r="B620" t="str">
            <v>D-96</v>
          </cell>
          <cell r="D620">
            <v>1</v>
          </cell>
        </row>
        <row r="621">
          <cell r="B621" t="str">
            <v>D-97</v>
          </cell>
          <cell r="D621">
            <v>2</v>
          </cell>
        </row>
        <row r="622">
          <cell r="B622" t="str">
            <v>O-3</v>
          </cell>
          <cell r="D622">
            <v>1</v>
          </cell>
        </row>
        <row r="623">
          <cell r="B623" t="str">
            <v>O-2</v>
          </cell>
          <cell r="D623">
            <v>1</v>
          </cell>
        </row>
        <row r="624">
          <cell r="B624" t="str">
            <v>M-86</v>
          </cell>
          <cell r="D624">
            <v>1</v>
          </cell>
        </row>
        <row r="625">
          <cell r="B625" t="str">
            <v>M-22</v>
          </cell>
          <cell r="D625">
            <v>1</v>
          </cell>
        </row>
        <row r="626">
          <cell r="B626" t="str">
            <v>D-125</v>
          </cell>
          <cell r="D626">
            <v>1</v>
          </cell>
        </row>
        <row r="627">
          <cell r="B627" t="str">
            <v>D-322</v>
          </cell>
          <cell r="D627">
            <v>1</v>
          </cell>
        </row>
        <row r="628">
          <cell r="B628" t="str">
            <v>O-26</v>
          </cell>
          <cell r="D628">
            <v>1</v>
          </cell>
        </row>
        <row r="629">
          <cell r="B629" t="str">
            <v>D-28</v>
          </cell>
          <cell r="D629">
            <v>1</v>
          </cell>
        </row>
        <row r="630">
          <cell r="B630" t="str">
            <v>D-200</v>
          </cell>
          <cell r="D630">
            <v>2</v>
          </cell>
        </row>
        <row r="631">
          <cell r="B631" t="str">
            <v>D-129</v>
          </cell>
          <cell r="D631">
            <v>1</v>
          </cell>
        </row>
        <row r="632">
          <cell r="B632" t="str">
            <v>M-68</v>
          </cell>
          <cell r="D632">
            <v>1</v>
          </cell>
        </row>
        <row r="633">
          <cell r="B633" t="str">
            <v>M-91</v>
          </cell>
          <cell r="D633">
            <v>1</v>
          </cell>
        </row>
        <row r="634">
          <cell r="B634" t="str">
            <v>M-98</v>
          </cell>
          <cell r="D634">
            <v>1</v>
          </cell>
        </row>
        <row r="635">
          <cell r="B635" t="str">
            <v>M-15</v>
          </cell>
          <cell r="D635">
            <v>1</v>
          </cell>
        </row>
        <row r="636">
          <cell r="B636" t="str">
            <v>M-9</v>
          </cell>
          <cell r="D636">
            <v>1</v>
          </cell>
        </row>
        <row r="637">
          <cell r="B637" t="str">
            <v>M-115</v>
          </cell>
          <cell r="D637">
            <v>1</v>
          </cell>
        </row>
        <row r="638">
          <cell r="B638" t="str">
            <v>T-79</v>
          </cell>
          <cell r="D638">
            <v>1</v>
          </cell>
        </row>
        <row r="639">
          <cell r="B639" t="str">
            <v>T-14</v>
          </cell>
          <cell r="D639">
            <v>1</v>
          </cell>
        </row>
        <row r="640">
          <cell r="B640" t="str">
            <v>D-145</v>
          </cell>
          <cell r="D640">
            <v>1</v>
          </cell>
        </row>
        <row r="641">
          <cell r="B641" t="str">
            <v>D-146</v>
          </cell>
          <cell r="D641">
            <v>1</v>
          </cell>
        </row>
        <row r="642">
          <cell r="B642" t="str">
            <v>I-15</v>
          </cell>
          <cell r="D642">
            <v>1</v>
          </cell>
        </row>
        <row r="643">
          <cell r="B643" t="str">
            <v>I-18</v>
          </cell>
          <cell r="D643">
            <v>2</v>
          </cell>
        </row>
        <row r="644">
          <cell r="B644" t="str">
            <v>I-22</v>
          </cell>
          <cell r="D644">
            <v>2</v>
          </cell>
        </row>
        <row r="645">
          <cell r="B645" t="str">
            <v>M-36</v>
          </cell>
          <cell r="D645">
            <v>2</v>
          </cell>
        </row>
        <row r="646">
          <cell r="B646" t="str">
            <v>M-39</v>
          </cell>
          <cell r="D646">
            <v>1</v>
          </cell>
        </row>
        <row r="647">
          <cell r="B647" t="str">
            <v>M-49</v>
          </cell>
          <cell r="D647">
            <v>1</v>
          </cell>
        </row>
        <row r="648">
          <cell r="B648" t="str">
            <v>D-135</v>
          </cell>
          <cell r="D648">
            <v>1</v>
          </cell>
        </row>
        <row r="649">
          <cell r="B649" t="str">
            <v>T-16</v>
          </cell>
          <cell r="D649">
            <v>1</v>
          </cell>
        </row>
        <row r="650">
          <cell r="B650" t="str">
            <v>M-64</v>
          </cell>
          <cell r="D650">
            <v>1</v>
          </cell>
        </row>
        <row r="651">
          <cell r="B651" t="str">
            <v>T-20</v>
          </cell>
          <cell r="D651">
            <v>1</v>
          </cell>
        </row>
        <row r="653">
          <cell r="B653" t="str">
            <v>E-7</v>
          </cell>
          <cell r="D653">
            <v>1</v>
          </cell>
        </row>
        <row r="654">
          <cell r="B654" t="str">
            <v>O-3</v>
          </cell>
          <cell r="D654">
            <v>1</v>
          </cell>
        </row>
        <row r="655">
          <cell r="B655" t="str">
            <v>M-14</v>
          </cell>
          <cell r="D655">
            <v>1</v>
          </cell>
        </row>
        <row r="658">
          <cell r="B658" t="str">
            <v>Clave</v>
          </cell>
          <cell r="D658" t="str">
            <v>CANTIDAD</v>
          </cell>
          <cell r="E658" t="str">
            <v>CANTIDAD</v>
          </cell>
        </row>
        <row r="659">
          <cell r="D659" t="str">
            <v>Necesaria-Proyecto</v>
          </cell>
          <cell r="E659" t="str">
            <v>Existente</v>
          </cell>
        </row>
        <row r="660">
          <cell r="B660" t="str">
            <v>M-72</v>
          </cell>
          <cell r="D660">
            <v>1</v>
          </cell>
        </row>
        <row r="661">
          <cell r="B661" t="str">
            <v>M-73</v>
          </cell>
          <cell r="D661">
            <v>1</v>
          </cell>
        </row>
        <row r="662">
          <cell r="B662" t="str">
            <v>T-50</v>
          </cell>
          <cell r="D662">
            <v>1</v>
          </cell>
        </row>
        <row r="663">
          <cell r="B663" t="str">
            <v>M-114</v>
          </cell>
          <cell r="D663">
            <v>1</v>
          </cell>
        </row>
        <row r="664">
          <cell r="B664" t="str">
            <v>D-92</v>
          </cell>
          <cell r="D664">
            <v>1</v>
          </cell>
        </row>
        <row r="665">
          <cell r="B665" t="str">
            <v>O-3</v>
          </cell>
          <cell r="D665">
            <v>1</v>
          </cell>
        </row>
        <row r="666">
          <cell r="B666" t="str">
            <v>O-2</v>
          </cell>
          <cell r="D666">
            <v>1</v>
          </cell>
        </row>
        <row r="667">
          <cell r="B667" t="str">
            <v>M-86</v>
          </cell>
          <cell r="D667">
            <v>1</v>
          </cell>
        </row>
        <row r="668">
          <cell r="B668" t="str">
            <v>M-22</v>
          </cell>
          <cell r="D668">
            <v>1</v>
          </cell>
        </row>
        <row r="669">
          <cell r="B669" t="str">
            <v>D-126</v>
          </cell>
          <cell r="D669">
            <v>1</v>
          </cell>
        </row>
        <row r="670">
          <cell r="B670" t="str">
            <v>D-28</v>
          </cell>
          <cell r="D670">
            <v>1</v>
          </cell>
        </row>
        <row r="671">
          <cell r="B671" t="str">
            <v>D-128</v>
          </cell>
          <cell r="D671">
            <v>1</v>
          </cell>
        </row>
        <row r="672">
          <cell r="B672" t="str">
            <v>M-88</v>
          </cell>
          <cell r="D672">
            <v>1</v>
          </cell>
        </row>
        <row r="673">
          <cell r="B673" t="str">
            <v>M-91</v>
          </cell>
          <cell r="D673">
            <v>1</v>
          </cell>
        </row>
        <row r="674">
          <cell r="B674" t="str">
            <v>M-95</v>
          </cell>
          <cell r="D674">
            <v>1</v>
          </cell>
        </row>
        <row r="675">
          <cell r="B675" t="str">
            <v>M-99</v>
          </cell>
          <cell r="D675">
            <v>1</v>
          </cell>
        </row>
        <row r="676">
          <cell r="B676" t="str">
            <v>D-148</v>
          </cell>
          <cell r="D676">
            <v>1</v>
          </cell>
        </row>
        <row r="677">
          <cell r="B677" t="str">
            <v>M-9</v>
          </cell>
          <cell r="D677">
            <v>1</v>
          </cell>
        </row>
        <row r="678">
          <cell r="B678" t="str">
            <v>M-115</v>
          </cell>
          <cell r="D678">
            <v>1</v>
          </cell>
        </row>
        <row r="679">
          <cell r="B679" t="str">
            <v>M-36</v>
          </cell>
          <cell r="D679">
            <v>2</v>
          </cell>
        </row>
        <row r="680">
          <cell r="B680" t="str">
            <v>M-39</v>
          </cell>
          <cell r="D680">
            <v>1</v>
          </cell>
        </row>
        <row r="681">
          <cell r="B681" t="str">
            <v>M-105</v>
          </cell>
          <cell r="D681">
            <v>1</v>
          </cell>
        </row>
        <row r="682">
          <cell r="B682" t="str">
            <v>E-162</v>
          </cell>
          <cell r="D682">
            <v>1</v>
          </cell>
        </row>
        <row r="683">
          <cell r="B683" t="str">
            <v>D-145</v>
          </cell>
          <cell r="D683">
            <v>1</v>
          </cell>
        </row>
        <row r="684">
          <cell r="B684" t="str">
            <v>D-146</v>
          </cell>
          <cell r="D684">
            <v>1</v>
          </cell>
        </row>
        <row r="685">
          <cell r="B685" t="str">
            <v>I-1</v>
          </cell>
          <cell r="D685">
            <v>2</v>
          </cell>
        </row>
        <row r="686">
          <cell r="B686" t="str">
            <v>I-5</v>
          </cell>
          <cell r="D686">
            <v>2</v>
          </cell>
        </row>
        <row r="687">
          <cell r="B687" t="str">
            <v>I-9</v>
          </cell>
          <cell r="D687">
            <v>2</v>
          </cell>
        </row>
        <row r="688">
          <cell r="B688" t="str">
            <v>I-11</v>
          </cell>
          <cell r="D688">
            <v>2</v>
          </cell>
        </row>
        <row r="689">
          <cell r="B689" t="str">
            <v>I-56</v>
          </cell>
          <cell r="D689">
            <v>1</v>
          </cell>
        </row>
        <row r="690">
          <cell r="B690" t="str">
            <v>M-64</v>
          </cell>
          <cell r="D690">
            <v>1</v>
          </cell>
        </row>
        <row r="693">
          <cell r="B693" t="str">
            <v>Clave</v>
          </cell>
          <cell r="D693" t="str">
            <v>CANTIDAD</v>
          </cell>
          <cell r="E693" t="str">
            <v>CANTIDAD</v>
          </cell>
        </row>
        <row r="694">
          <cell r="D694" t="str">
            <v>Necesaria-Proyecto</v>
          </cell>
          <cell r="E694" t="str">
            <v>Existente</v>
          </cell>
        </row>
        <row r="695">
          <cell r="B695" t="str">
            <v>T-50</v>
          </cell>
          <cell r="D695">
            <v>1</v>
          </cell>
        </row>
        <row r="696">
          <cell r="B696" t="str">
            <v>M-94</v>
          </cell>
          <cell r="D696">
            <v>1</v>
          </cell>
        </row>
        <row r="697">
          <cell r="B697" t="str">
            <v>M-10</v>
          </cell>
          <cell r="D697">
            <v>1</v>
          </cell>
        </row>
        <row r="698">
          <cell r="B698" t="str">
            <v>M-22</v>
          </cell>
          <cell r="D698">
            <v>1</v>
          </cell>
        </row>
        <row r="699">
          <cell r="B699" t="str">
            <v>T-57</v>
          </cell>
          <cell r="D699">
            <v>1</v>
          </cell>
        </row>
        <row r="700">
          <cell r="B700" t="str">
            <v>M-36</v>
          </cell>
          <cell r="D700">
            <v>10</v>
          </cell>
        </row>
        <row r="701">
          <cell r="B701" t="str">
            <v>M-39</v>
          </cell>
          <cell r="D701">
            <v>1</v>
          </cell>
        </row>
        <row r="702">
          <cell r="B702" t="str">
            <v>T-16</v>
          </cell>
          <cell r="D702">
            <v>1</v>
          </cell>
        </row>
        <row r="703">
          <cell r="B703" t="str">
            <v>M-64</v>
          </cell>
          <cell r="D703">
            <v>1</v>
          </cell>
        </row>
        <row r="704">
          <cell r="B704" t="str">
            <v>T-20</v>
          </cell>
          <cell r="D704">
            <v>1</v>
          </cell>
        </row>
        <row r="705">
          <cell r="B705" t="str">
            <v>T-14</v>
          </cell>
          <cell r="D705">
            <v>1</v>
          </cell>
        </row>
        <row r="708">
          <cell r="B708" t="str">
            <v>Clave</v>
          </cell>
          <cell r="D708" t="str">
            <v>CANTIDAD</v>
          </cell>
          <cell r="E708" t="str">
            <v>CANTIDAD</v>
          </cell>
        </row>
        <row r="709">
          <cell r="D709" t="str">
            <v>Necesaria-Proyecto</v>
          </cell>
          <cell r="E709" t="str">
            <v>Existente</v>
          </cell>
        </row>
        <row r="710">
          <cell r="B710" t="str">
            <v>E-7</v>
          </cell>
          <cell r="D710">
            <v>1</v>
          </cell>
        </row>
        <row r="711">
          <cell r="B711" t="str">
            <v>O-3</v>
          </cell>
          <cell r="D711">
            <v>1</v>
          </cell>
        </row>
        <row r="712">
          <cell r="B712" t="str">
            <v>M-14</v>
          </cell>
          <cell r="D712">
            <v>1</v>
          </cell>
        </row>
        <row r="715">
          <cell r="B715" t="str">
            <v>Clave</v>
          </cell>
          <cell r="D715" t="str">
            <v>CANTIDAD</v>
          </cell>
          <cell r="E715" t="str">
            <v>CANTIDAD</v>
          </cell>
        </row>
        <row r="716">
          <cell r="D716" t="str">
            <v>Necesaria-Proyecto</v>
          </cell>
          <cell r="E716" t="str">
            <v>Existente</v>
          </cell>
        </row>
        <row r="717">
          <cell r="B717" t="str">
            <v>E-7</v>
          </cell>
          <cell r="D717">
            <v>1</v>
          </cell>
        </row>
        <row r="718">
          <cell r="B718" t="str">
            <v>O-3</v>
          </cell>
          <cell r="D718">
            <v>1</v>
          </cell>
        </row>
        <row r="719">
          <cell r="B719" t="str">
            <v>M-14</v>
          </cell>
          <cell r="D719">
            <v>1</v>
          </cell>
        </row>
        <row r="722">
          <cell r="B722" t="str">
            <v>Clave</v>
          </cell>
          <cell r="D722" t="str">
            <v>CANTIDAD</v>
          </cell>
          <cell r="E722" t="str">
            <v>CANTIDAD</v>
          </cell>
        </row>
        <row r="723">
          <cell r="D723" t="str">
            <v>Necesaria-Proyecto</v>
          </cell>
          <cell r="E723" t="str">
            <v>Existente</v>
          </cell>
        </row>
        <row r="724">
          <cell r="B724" t="str">
            <v>E-7</v>
          </cell>
          <cell r="D724">
            <v>1</v>
          </cell>
        </row>
        <row r="725">
          <cell r="B725" t="str">
            <v>O-3</v>
          </cell>
          <cell r="D725">
            <v>1</v>
          </cell>
        </row>
        <row r="726">
          <cell r="B726" t="str">
            <v>M-14</v>
          </cell>
          <cell r="D726">
            <v>1</v>
          </cell>
        </row>
        <row r="729">
          <cell r="B729" t="str">
            <v>Clave</v>
          </cell>
          <cell r="D729" t="str">
            <v>CANTIDAD</v>
          </cell>
          <cell r="E729" t="str">
            <v>CANTIDAD</v>
          </cell>
        </row>
        <row r="730">
          <cell r="D730" t="str">
            <v>Necesaria-Proyecto</v>
          </cell>
          <cell r="E730" t="str">
            <v>Existente</v>
          </cell>
        </row>
        <row r="731">
          <cell r="B731" t="str">
            <v>E-7</v>
          </cell>
          <cell r="D731">
            <v>1</v>
          </cell>
        </row>
        <row r="732">
          <cell r="B732" t="str">
            <v>M-14</v>
          </cell>
          <cell r="D732">
            <v>1</v>
          </cell>
        </row>
        <row r="735">
          <cell r="B735" t="str">
            <v>Clave</v>
          </cell>
          <cell r="D735" t="str">
            <v>CANTIDAD</v>
          </cell>
          <cell r="E735" t="str">
            <v>CANTIDAD</v>
          </cell>
        </row>
        <row r="736">
          <cell r="D736" t="str">
            <v>Necesaria-Proyecto</v>
          </cell>
          <cell r="E736" t="str">
            <v>Existente</v>
          </cell>
        </row>
        <row r="737">
          <cell r="B737" t="str">
            <v>M-14</v>
          </cell>
          <cell r="D737">
            <v>1</v>
          </cell>
        </row>
        <row r="738">
          <cell r="B738" t="str">
            <v>M-3</v>
          </cell>
          <cell r="D738">
            <v>2</v>
          </cell>
        </row>
        <row r="739">
          <cell r="B739" t="str">
            <v>M-16</v>
          </cell>
          <cell r="D739">
            <v>1</v>
          </cell>
        </row>
        <row r="742">
          <cell r="B742" t="str">
            <v>Clave</v>
          </cell>
          <cell r="D742" t="str">
            <v>CANTIDAD</v>
          </cell>
          <cell r="E742" t="str">
            <v>CANTIDAD</v>
          </cell>
        </row>
        <row r="743">
          <cell r="D743" t="str">
            <v>Necesaria-Proyecto</v>
          </cell>
          <cell r="E743" t="str">
            <v>Existente</v>
          </cell>
        </row>
        <row r="744">
          <cell r="B744" t="str">
            <v>M-14</v>
          </cell>
          <cell r="D744">
            <v>1</v>
          </cell>
        </row>
        <row r="745">
          <cell r="B745" t="str">
            <v>M-3</v>
          </cell>
          <cell r="D745">
            <v>2</v>
          </cell>
        </row>
        <row r="746">
          <cell r="B746" t="str">
            <v>M-16</v>
          </cell>
          <cell r="D746">
            <v>1</v>
          </cell>
        </row>
        <row r="749">
          <cell r="B749" t="str">
            <v>Clave</v>
          </cell>
          <cell r="D749" t="str">
            <v>CANTIDAD</v>
          </cell>
          <cell r="E749" t="str">
            <v>CANTIDAD</v>
          </cell>
        </row>
        <row r="750">
          <cell r="D750" t="str">
            <v>Necesaria-Proyecto</v>
          </cell>
          <cell r="E750" t="str">
            <v>Existente</v>
          </cell>
        </row>
        <row r="751">
          <cell r="B751" t="str">
            <v>M-113</v>
          </cell>
          <cell r="D751">
            <v>1</v>
          </cell>
        </row>
        <row r="752">
          <cell r="B752" t="str">
            <v>E-58</v>
          </cell>
          <cell r="D752">
            <v>1</v>
          </cell>
        </row>
        <row r="755">
          <cell r="B755" t="str">
            <v>Clave</v>
          </cell>
          <cell r="D755" t="str">
            <v>CANTIDAD</v>
          </cell>
          <cell r="E755" t="str">
            <v>CANTIDAD</v>
          </cell>
        </row>
        <row r="756">
          <cell r="D756" t="str">
            <v>Necesaria-Proyecto</v>
          </cell>
          <cell r="E756" t="str">
            <v>Existente</v>
          </cell>
        </row>
        <row r="757">
          <cell r="B757" t="str">
            <v>M-13</v>
          </cell>
          <cell r="D757">
            <v>1</v>
          </cell>
        </row>
        <row r="762">
          <cell r="B762" t="str">
            <v>Clave</v>
          </cell>
          <cell r="D762" t="str">
            <v>CANTIDAD</v>
          </cell>
          <cell r="E762" t="str">
            <v>CANTIDAD</v>
          </cell>
        </row>
        <row r="763">
          <cell r="D763" t="str">
            <v>Necesaria-Proyecto</v>
          </cell>
          <cell r="E763" t="str">
            <v>Existente</v>
          </cell>
        </row>
        <row r="764">
          <cell r="B764" t="str">
            <v>M-17</v>
          </cell>
          <cell r="D764">
            <v>1</v>
          </cell>
        </row>
        <row r="765">
          <cell r="B765" t="str">
            <v>M-72</v>
          </cell>
          <cell r="D765">
            <v>1</v>
          </cell>
        </row>
        <row r="766">
          <cell r="B766" t="str">
            <v>M-75</v>
          </cell>
          <cell r="D766">
            <v>2</v>
          </cell>
        </row>
        <row r="767">
          <cell r="B767" t="str">
            <v>T-50</v>
          </cell>
          <cell r="D767">
            <v>1</v>
          </cell>
        </row>
        <row r="768">
          <cell r="B768" t="str">
            <v>M-114</v>
          </cell>
          <cell r="D768">
            <v>2</v>
          </cell>
        </row>
        <row r="769">
          <cell r="B769" t="str">
            <v>D-96</v>
          </cell>
          <cell r="D769">
            <v>2</v>
          </cell>
        </row>
        <row r="770">
          <cell r="B770" t="str">
            <v>M-86</v>
          </cell>
          <cell r="D770">
            <v>1</v>
          </cell>
        </row>
        <row r="771">
          <cell r="B771" t="str">
            <v>M-22</v>
          </cell>
          <cell r="D771">
            <v>1</v>
          </cell>
        </row>
        <row r="772">
          <cell r="B772" t="str">
            <v>D-125</v>
          </cell>
          <cell r="D772">
            <v>2</v>
          </cell>
        </row>
        <row r="773">
          <cell r="B773" t="str">
            <v>D-322</v>
          </cell>
          <cell r="D773">
            <v>2</v>
          </cell>
        </row>
        <row r="774">
          <cell r="B774" t="str">
            <v>D-199</v>
          </cell>
          <cell r="D774">
            <v>2</v>
          </cell>
        </row>
        <row r="775">
          <cell r="B775" t="str">
            <v>D-304</v>
          </cell>
          <cell r="D775">
            <v>1</v>
          </cell>
        </row>
        <row r="776">
          <cell r="B776" t="str">
            <v>M-91</v>
          </cell>
          <cell r="D776">
            <v>4</v>
          </cell>
        </row>
        <row r="777">
          <cell r="B777" t="str">
            <v>D-18</v>
          </cell>
          <cell r="D777">
            <v>2</v>
          </cell>
        </row>
        <row r="778">
          <cell r="B778" t="str">
            <v>D-16</v>
          </cell>
          <cell r="D778">
            <v>2</v>
          </cell>
        </row>
        <row r="779">
          <cell r="B779" t="str">
            <v>M-15</v>
          </cell>
          <cell r="D779">
            <v>1</v>
          </cell>
        </row>
        <row r="780">
          <cell r="B780" t="str">
            <v>M-115</v>
          </cell>
          <cell r="D780">
            <v>2</v>
          </cell>
        </row>
        <row r="781">
          <cell r="B781" t="str">
            <v>M-105</v>
          </cell>
          <cell r="D781">
            <v>2</v>
          </cell>
        </row>
        <row r="782">
          <cell r="B782" t="str">
            <v>T-79</v>
          </cell>
          <cell r="D782">
            <v>1</v>
          </cell>
        </row>
        <row r="783">
          <cell r="B783" t="str">
            <v>M-36</v>
          </cell>
          <cell r="D783">
            <v>2</v>
          </cell>
        </row>
        <row r="784">
          <cell r="B784" t="str">
            <v>M-39</v>
          </cell>
          <cell r="D784">
            <v>1</v>
          </cell>
        </row>
        <row r="785">
          <cell r="B785" t="str">
            <v>D-135</v>
          </cell>
          <cell r="D785">
            <v>1</v>
          </cell>
        </row>
        <row r="786">
          <cell r="B786" t="str">
            <v>T-20</v>
          </cell>
          <cell r="D786">
            <v>1</v>
          </cell>
        </row>
        <row r="793">
          <cell r="B793" t="str">
            <v>Clave</v>
          </cell>
          <cell r="D793" t="str">
            <v>CANTIDAD</v>
          </cell>
          <cell r="E793" t="str">
            <v>CANTIDAD</v>
          </cell>
        </row>
        <row r="794">
          <cell r="D794" t="str">
            <v>Necesaria-Proyecto</v>
          </cell>
          <cell r="E794" t="str">
            <v>Existente</v>
          </cell>
        </row>
        <row r="795">
          <cell r="B795" t="str">
            <v>M-18</v>
          </cell>
          <cell r="D795">
            <v>3</v>
          </cell>
        </row>
        <row r="796">
          <cell r="B796" t="str">
            <v>M-101</v>
          </cell>
          <cell r="D796">
            <v>1</v>
          </cell>
        </row>
        <row r="797">
          <cell r="B797" t="str">
            <v>T-79</v>
          </cell>
          <cell r="D797">
            <v>1</v>
          </cell>
        </row>
        <row r="798">
          <cell r="B798" t="str">
            <v>T-14</v>
          </cell>
          <cell r="D798">
            <v>1</v>
          </cell>
        </row>
        <row r="799">
          <cell r="B799" t="str">
            <v>T-16</v>
          </cell>
          <cell r="D799">
            <v>1</v>
          </cell>
        </row>
        <row r="800">
          <cell r="B800" t="str">
            <v>M-10</v>
          </cell>
          <cell r="D800">
            <v>1</v>
          </cell>
        </row>
        <row r="803">
          <cell r="B803" t="str">
            <v>Clave</v>
          </cell>
          <cell r="D803" t="str">
            <v>CANTIDAD</v>
          </cell>
          <cell r="E803" t="str">
            <v>CANTIDAD</v>
          </cell>
        </row>
        <row r="804">
          <cell r="D804" t="str">
            <v>Necesaria-Proyecto</v>
          </cell>
          <cell r="E804" t="str">
            <v>Existente</v>
          </cell>
        </row>
        <row r="805">
          <cell r="B805" t="str">
            <v>M-22</v>
          </cell>
          <cell r="D805">
            <v>1</v>
          </cell>
        </row>
        <row r="806">
          <cell r="B806" t="str">
            <v>M-91</v>
          </cell>
          <cell r="D806">
            <v>1</v>
          </cell>
        </row>
        <row r="807">
          <cell r="B807" t="str">
            <v>E-129</v>
          </cell>
          <cell r="D807">
            <v>1</v>
          </cell>
        </row>
        <row r="808">
          <cell r="B808" t="str">
            <v>M-36</v>
          </cell>
          <cell r="D808">
            <v>2</v>
          </cell>
        </row>
        <row r="809">
          <cell r="B809" t="str">
            <v>M-39</v>
          </cell>
          <cell r="D809">
            <v>1</v>
          </cell>
        </row>
        <row r="810">
          <cell r="B810" t="str">
            <v>M-64</v>
          </cell>
          <cell r="D810">
            <v>1</v>
          </cell>
        </row>
        <row r="811">
          <cell r="B811" t="str">
            <v>M-94</v>
          </cell>
          <cell r="D811">
            <v>1</v>
          </cell>
        </row>
        <row r="814">
          <cell r="B814" t="str">
            <v>Clave</v>
          </cell>
          <cell r="D814" t="str">
            <v>CANTIDAD</v>
          </cell>
          <cell r="E814" t="str">
            <v>CANTIDAD</v>
          </cell>
        </row>
        <row r="815">
          <cell r="D815" t="str">
            <v>Necesaria-Proyecto</v>
          </cell>
          <cell r="E815" t="str">
            <v>Existente</v>
          </cell>
        </row>
        <row r="816">
          <cell r="B816" t="str">
            <v>E-7</v>
          </cell>
          <cell r="D816">
            <v>1</v>
          </cell>
        </row>
        <row r="817">
          <cell r="B817" t="str">
            <v>O-3</v>
          </cell>
          <cell r="D817">
            <v>1</v>
          </cell>
        </row>
        <row r="818">
          <cell r="B818" t="str">
            <v>M-14</v>
          </cell>
          <cell r="D818">
            <v>1</v>
          </cell>
        </row>
        <row r="821">
          <cell r="B821" t="str">
            <v>Clave</v>
          </cell>
          <cell r="D821" t="str">
            <v>CANTIDAD</v>
          </cell>
          <cell r="E821" t="str">
            <v>CANTIDAD</v>
          </cell>
        </row>
        <row r="822">
          <cell r="D822" t="str">
            <v>Necesaria-Proyecto</v>
          </cell>
          <cell r="E822" t="str">
            <v>Existente</v>
          </cell>
        </row>
        <row r="823">
          <cell r="B823" t="str">
            <v>M-114</v>
          </cell>
          <cell r="D823">
            <v>1</v>
          </cell>
        </row>
        <row r="824">
          <cell r="B824" t="str">
            <v>M-94</v>
          </cell>
          <cell r="D824">
            <v>1</v>
          </cell>
        </row>
        <row r="825">
          <cell r="B825" t="str">
            <v>M-36</v>
          </cell>
          <cell r="D825">
            <v>2</v>
          </cell>
        </row>
        <row r="832">
          <cell r="B832" t="str">
            <v>Clave</v>
          </cell>
          <cell r="D832" t="str">
            <v>CANTIDAD</v>
          </cell>
          <cell r="E832" t="str">
            <v>CANTIDAD</v>
          </cell>
        </row>
        <row r="833">
          <cell r="D833" t="str">
            <v>Necesaria-Proyecto</v>
          </cell>
          <cell r="E833" t="str">
            <v>Existente</v>
          </cell>
        </row>
        <row r="834">
          <cell r="B834" t="str">
            <v>M-1</v>
          </cell>
          <cell r="D834">
            <v>1</v>
          </cell>
        </row>
        <row r="835">
          <cell r="B835" t="str">
            <v>T-50</v>
          </cell>
          <cell r="D835">
            <v>1</v>
          </cell>
        </row>
        <row r="836">
          <cell r="B836" t="str">
            <v>T-57</v>
          </cell>
          <cell r="D836">
            <v>1</v>
          </cell>
        </row>
        <row r="837">
          <cell r="B837" t="str">
            <v>M-15</v>
          </cell>
          <cell r="D837">
            <v>1</v>
          </cell>
        </row>
        <row r="838">
          <cell r="B838" t="str">
            <v>M-40</v>
          </cell>
          <cell r="D838">
            <v>1</v>
          </cell>
        </row>
        <row r="839">
          <cell r="B839" t="str">
            <v>M-10</v>
          </cell>
          <cell r="D839">
            <v>1</v>
          </cell>
        </row>
        <row r="840">
          <cell r="B840" t="str">
            <v>T-20</v>
          </cell>
          <cell r="D840">
            <v>1</v>
          </cell>
        </row>
        <row r="843">
          <cell r="B843" t="str">
            <v>Clave</v>
          </cell>
          <cell r="D843" t="str">
            <v>CANTIDAD</v>
          </cell>
          <cell r="E843" t="str">
            <v>CANTIDAD</v>
          </cell>
        </row>
        <row r="844">
          <cell r="D844" t="str">
            <v>Necesaria-Proyecto</v>
          </cell>
          <cell r="E844" t="str">
            <v>Existente</v>
          </cell>
        </row>
        <row r="845">
          <cell r="B845" t="str">
            <v>M-19</v>
          </cell>
          <cell r="D845">
            <v>1</v>
          </cell>
        </row>
        <row r="846">
          <cell r="B846" t="str">
            <v>T-49</v>
          </cell>
          <cell r="D846">
            <v>1</v>
          </cell>
        </row>
        <row r="847">
          <cell r="B847" t="str">
            <v>T-2</v>
          </cell>
          <cell r="D847">
            <v>1</v>
          </cell>
        </row>
        <row r="848">
          <cell r="B848" t="str">
            <v>T-50</v>
          </cell>
          <cell r="D848">
            <v>1</v>
          </cell>
        </row>
        <row r="849">
          <cell r="B849" t="str">
            <v>M-15</v>
          </cell>
          <cell r="D849">
            <v>1</v>
          </cell>
        </row>
        <row r="850">
          <cell r="B850" t="str">
            <v>M-40</v>
          </cell>
          <cell r="D850">
            <v>1</v>
          </cell>
        </row>
        <row r="851">
          <cell r="B851" t="str">
            <v>T-20</v>
          </cell>
          <cell r="D851">
            <v>1</v>
          </cell>
        </row>
        <row r="854">
          <cell r="B854" t="str">
            <v>Clave</v>
          </cell>
          <cell r="D854" t="str">
            <v>CANTIDAD</v>
          </cell>
          <cell r="E854" t="str">
            <v>CANTIDAD</v>
          </cell>
        </row>
        <row r="855">
          <cell r="D855" t="str">
            <v>Necesaria-Proyecto</v>
          </cell>
          <cell r="E855" t="str">
            <v>Existente</v>
          </cell>
        </row>
        <row r="856">
          <cell r="B856" t="str">
            <v>E-7</v>
          </cell>
          <cell r="D856">
            <v>1</v>
          </cell>
        </row>
        <row r="857">
          <cell r="B857" t="str">
            <v>O-3</v>
          </cell>
          <cell r="D857">
            <v>1</v>
          </cell>
        </row>
        <row r="858">
          <cell r="B858" t="str">
            <v>M-14</v>
          </cell>
          <cell r="D858">
            <v>1</v>
          </cell>
        </row>
        <row r="861">
          <cell r="B861" t="str">
            <v>Clave</v>
          </cell>
          <cell r="D861" t="str">
            <v>CANTIDAD</v>
          </cell>
          <cell r="E861" t="str">
            <v>CANTIDAD</v>
          </cell>
        </row>
        <row r="862">
          <cell r="D862" t="str">
            <v>Necesaria-Proyecto</v>
          </cell>
          <cell r="E862" t="str">
            <v>Existente</v>
          </cell>
        </row>
        <row r="863">
          <cell r="B863" t="str">
            <v>E-7</v>
          </cell>
          <cell r="D863">
            <v>1</v>
          </cell>
        </row>
        <row r="864">
          <cell r="B864" t="str">
            <v>O-3</v>
          </cell>
          <cell r="D864">
            <v>1</v>
          </cell>
        </row>
        <row r="865">
          <cell r="B865" t="str">
            <v>M-14</v>
          </cell>
          <cell r="D865">
            <v>1</v>
          </cell>
        </row>
        <row r="868">
          <cell r="B868" t="str">
            <v>Clave</v>
          </cell>
          <cell r="D868" t="str">
            <v>CANTIDAD</v>
          </cell>
          <cell r="E868" t="str">
            <v>CANTIDAD</v>
          </cell>
        </row>
        <row r="869">
          <cell r="D869" t="str">
            <v>Necesaria-Proyecto</v>
          </cell>
          <cell r="E869" t="str">
            <v>Existente</v>
          </cell>
        </row>
        <row r="870">
          <cell r="B870" t="str">
            <v>E-7</v>
          </cell>
          <cell r="D870">
            <v>1</v>
          </cell>
        </row>
        <row r="871">
          <cell r="B871" t="str">
            <v>M-14</v>
          </cell>
          <cell r="D871">
            <v>1</v>
          </cell>
        </row>
        <row r="874">
          <cell r="B874" t="str">
            <v>Clave</v>
          </cell>
          <cell r="D874" t="str">
            <v>CANTIDAD</v>
          </cell>
          <cell r="E874" t="str">
            <v>CANTIDAD</v>
          </cell>
        </row>
        <row r="875">
          <cell r="D875" t="str">
            <v>Necesaria-Proyecto</v>
          </cell>
          <cell r="E875" t="str">
            <v>Existente</v>
          </cell>
        </row>
        <row r="876">
          <cell r="B876" t="str">
            <v>M-1</v>
          </cell>
          <cell r="D876">
            <v>1</v>
          </cell>
        </row>
        <row r="877">
          <cell r="B877" t="str">
            <v>M-17</v>
          </cell>
          <cell r="D877">
            <v>1</v>
          </cell>
        </row>
        <row r="878">
          <cell r="B878" t="str">
            <v>T-50</v>
          </cell>
          <cell r="D878">
            <v>1</v>
          </cell>
        </row>
        <row r="879">
          <cell r="B879" t="str">
            <v>M-22</v>
          </cell>
          <cell r="D879">
            <v>1</v>
          </cell>
        </row>
        <row r="880">
          <cell r="B880" t="str">
            <v>T-57</v>
          </cell>
          <cell r="D880">
            <v>1</v>
          </cell>
        </row>
        <row r="881">
          <cell r="B881" t="str">
            <v>M-15</v>
          </cell>
          <cell r="D881">
            <v>1</v>
          </cell>
        </row>
        <row r="882">
          <cell r="B882" t="str">
            <v>M-9</v>
          </cell>
          <cell r="D882">
            <v>1</v>
          </cell>
        </row>
        <row r="883">
          <cell r="B883" t="str">
            <v>T-79</v>
          </cell>
          <cell r="D883">
            <v>1</v>
          </cell>
        </row>
        <row r="884">
          <cell r="B884" t="str">
            <v>M-36</v>
          </cell>
          <cell r="D884">
            <v>2</v>
          </cell>
        </row>
        <row r="885">
          <cell r="B885" t="str">
            <v>M-39</v>
          </cell>
          <cell r="D885">
            <v>1</v>
          </cell>
        </row>
        <row r="886">
          <cell r="B886" t="str">
            <v>T-20</v>
          </cell>
          <cell r="D886">
            <v>1</v>
          </cell>
        </row>
        <row r="889">
          <cell r="B889" t="str">
            <v>Clave</v>
          </cell>
          <cell r="D889" t="str">
            <v>CANTIDAD</v>
          </cell>
          <cell r="E889" t="str">
            <v>CANTIDAD</v>
          </cell>
        </row>
        <row r="890">
          <cell r="D890" t="str">
            <v>Necesaria-Proyecto</v>
          </cell>
          <cell r="E890" t="str">
            <v>Existente</v>
          </cell>
        </row>
        <row r="891">
          <cell r="B891" t="str">
            <v>M-1</v>
          </cell>
          <cell r="D891">
            <v>1</v>
          </cell>
        </row>
        <row r="892">
          <cell r="B892" t="str">
            <v>M-17</v>
          </cell>
          <cell r="D892">
            <v>1</v>
          </cell>
        </row>
        <row r="893">
          <cell r="B893" t="str">
            <v>T-50</v>
          </cell>
          <cell r="D893">
            <v>1</v>
          </cell>
        </row>
        <row r="894">
          <cell r="B894" t="str">
            <v>M-21</v>
          </cell>
          <cell r="D894">
            <v>1</v>
          </cell>
        </row>
        <row r="895">
          <cell r="B895" t="str">
            <v>T-57</v>
          </cell>
          <cell r="D895">
            <v>1</v>
          </cell>
        </row>
        <row r="896">
          <cell r="B896" t="str">
            <v>M-31</v>
          </cell>
          <cell r="D896">
            <v>1</v>
          </cell>
        </row>
        <row r="897">
          <cell r="B897" t="str">
            <v>M-15</v>
          </cell>
          <cell r="D897">
            <v>1</v>
          </cell>
        </row>
        <row r="898">
          <cell r="B898" t="str">
            <v>M-9</v>
          </cell>
          <cell r="D898">
            <v>1</v>
          </cell>
        </row>
        <row r="899">
          <cell r="B899" t="str">
            <v>M-36</v>
          </cell>
          <cell r="D899">
            <v>3</v>
          </cell>
        </row>
        <row r="900">
          <cell r="B900" t="str">
            <v>M-38</v>
          </cell>
          <cell r="D900">
            <v>1</v>
          </cell>
        </row>
        <row r="901">
          <cell r="B901" t="str">
            <v>M-11</v>
          </cell>
          <cell r="D901">
            <v>1</v>
          </cell>
        </row>
        <row r="902">
          <cell r="B902" t="str">
            <v>T-21</v>
          </cell>
          <cell r="D902">
            <v>1</v>
          </cell>
        </row>
        <row r="905">
          <cell r="B905" t="str">
            <v>Clave</v>
          </cell>
          <cell r="D905" t="str">
            <v>CANTIDAD</v>
          </cell>
          <cell r="E905" t="str">
            <v>CANTIDAD</v>
          </cell>
        </row>
        <row r="906">
          <cell r="D906" t="str">
            <v>Necesaria-Proyecto</v>
          </cell>
          <cell r="E906" t="str">
            <v>Existente</v>
          </cell>
        </row>
        <row r="907">
          <cell r="B907" t="str">
            <v>M-18</v>
          </cell>
          <cell r="D907">
            <v>5</v>
          </cell>
        </row>
        <row r="908">
          <cell r="B908" t="str">
            <v>T-2</v>
          </cell>
          <cell r="D908">
            <v>1</v>
          </cell>
        </row>
        <row r="909">
          <cell r="B909" t="str">
            <v>M-101</v>
          </cell>
          <cell r="D909">
            <v>2</v>
          </cell>
        </row>
        <row r="910">
          <cell r="B910" t="str">
            <v>T-79</v>
          </cell>
          <cell r="D910">
            <v>1</v>
          </cell>
        </row>
        <row r="911">
          <cell r="B911" t="str">
            <v>T-16</v>
          </cell>
          <cell r="D911">
            <v>1</v>
          </cell>
        </row>
        <row r="912">
          <cell r="B912" t="str">
            <v>M-10</v>
          </cell>
          <cell r="D912">
            <v>1</v>
          </cell>
        </row>
        <row r="915">
          <cell r="B915" t="str">
            <v>Clave</v>
          </cell>
          <cell r="D915" t="str">
            <v>CANTIDAD</v>
          </cell>
          <cell r="E915" t="str">
            <v>CANTIDAD</v>
          </cell>
        </row>
        <row r="916">
          <cell r="D916" t="str">
            <v>Necesaria-Proyecto</v>
          </cell>
          <cell r="E916" t="str">
            <v>Existente</v>
          </cell>
        </row>
        <row r="917">
          <cell r="B917" t="str">
            <v>M-1</v>
          </cell>
          <cell r="D917">
            <v>1</v>
          </cell>
        </row>
        <row r="918">
          <cell r="B918" t="str">
            <v>M-17</v>
          </cell>
          <cell r="D918">
            <v>1</v>
          </cell>
        </row>
        <row r="919">
          <cell r="B919" t="str">
            <v>T-50</v>
          </cell>
          <cell r="D919">
            <v>1</v>
          </cell>
        </row>
        <row r="920">
          <cell r="B920" t="str">
            <v>M-22</v>
          </cell>
          <cell r="D920">
            <v>1</v>
          </cell>
        </row>
        <row r="921">
          <cell r="B921" t="str">
            <v>T-57</v>
          </cell>
          <cell r="D921">
            <v>1</v>
          </cell>
        </row>
        <row r="922">
          <cell r="B922" t="str">
            <v>M-15</v>
          </cell>
          <cell r="D922">
            <v>1</v>
          </cell>
        </row>
        <row r="923">
          <cell r="B923" t="str">
            <v>M-9</v>
          </cell>
          <cell r="D923">
            <v>1</v>
          </cell>
        </row>
        <row r="924">
          <cell r="B924" t="str">
            <v>M-36</v>
          </cell>
          <cell r="D924">
            <v>2</v>
          </cell>
        </row>
        <row r="925">
          <cell r="B925" t="str">
            <v>M-39</v>
          </cell>
          <cell r="D925">
            <v>1</v>
          </cell>
        </row>
        <row r="926">
          <cell r="B926" t="str">
            <v>T-21</v>
          </cell>
          <cell r="D926">
            <v>1</v>
          </cell>
        </row>
        <row r="931">
          <cell r="B931" t="str">
            <v>Clave</v>
          </cell>
          <cell r="D931" t="str">
            <v>CANTIDAD</v>
          </cell>
          <cell r="E931" t="str">
            <v>CANTIDAD</v>
          </cell>
        </row>
        <row r="932">
          <cell r="D932" t="str">
            <v>Necesaria-Proyecto</v>
          </cell>
          <cell r="E932" t="str">
            <v>Existente</v>
          </cell>
        </row>
        <row r="933">
          <cell r="B933" t="str">
            <v>D-88</v>
          </cell>
          <cell r="D933">
            <v>1</v>
          </cell>
        </row>
        <row r="934">
          <cell r="B934" t="str">
            <v>D-325</v>
          </cell>
          <cell r="D934">
            <v>1</v>
          </cell>
        </row>
        <row r="935">
          <cell r="B935" t="str">
            <v>M-72</v>
          </cell>
          <cell r="D935">
            <v>1</v>
          </cell>
        </row>
        <row r="936">
          <cell r="B936" t="str">
            <v>D-109</v>
          </cell>
          <cell r="D936">
            <v>1</v>
          </cell>
        </row>
        <row r="937">
          <cell r="B937" t="str">
            <v>T-50</v>
          </cell>
          <cell r="D937">
            <v>1</v>
          </cell>
        </row>
        <row r="938">
          <cell r="B938" t="str">
            <v>M-114</v>
          </cell>
          <cell r="D938">
            <v>1</v>
          </cell>
        </row>
        <row r="939">
          <cell r="B939" t="str">
            <v>D-373</v>
          </cell>
          <cell r="D939">
            <v>1</v>
          </cell>
        </row>
        <row r="940">
          <cell r="B940" t="str">
            <v>D-92</v>
          </cell>
          <cell r="D940">
            <v>1</v>
          </cell>
        </row>
        <row r="941">
          <cell r="B941" t="str">
            <v>D-1</v>
          </cell>
          <cell r="D941">
            <v>1</v>
          </cell>
        </row>
        <row r="942">
          <cell r="B942" t="str">
            <v>D-140</v>
          </cell>
          <cell r="D942">
            <v>1</v>
          </cell>
        </row>
        <row r="943">
          <cell r="B943" t="str">
            <v>M-86</v>
          </cell>
          <cell r="D943">
            <v>1</v>
          </cell>
        </row>
        <row r="944">
          <cell r="B944" t="str">
            <v>M-22</v>
          </cell>
          <cell r="D944">
            <v>1</v>
          </cell>
        </row>
        <row r="945">
          <cell r="B945" t="str">
            <v>D-212</v>
          </cell>
          <cell r="D945">
            <v>1</v>
          </cell>
        </row>
        <row r="946">
          <cell r="B946" t="str">
            <v>D-301</v>
          </cell>
          <cell r="D946">
            <v>1</v>
          </cell>
        </row>
        <row r="947">
          <cell r="B947" t="str">
            <v>D-125</v>
          </cell>
          <cell r="D947">
            <v>1</v>
          </cell>
        </row>
        <row r="948">
          <cell r="B948" t="str">
            <v>D-199</v>
          </cell>
          <cell r="D948">
            <v>1</v>
          </cell>
        </row>
        <row r="949">
          <cell r="B949" t="str">
            <v>D-259</v>
          </cell>
          <cell r="D949">
            <v>1</v>
          </cell>
        </row>
        <row r="950">
          <cell r="B950" t="str">
            <v>D-28</v>
          </cell>
          <cell r="D950">
            <v>1</v>
          </cell>
        </row>
        <row r="951">
          <cell r="B951" t="str">
            <v>D-34</v>
          </cell>
          <cell r="D951">
            <v>1</v>
          </cell>
        </row>
        <row r="952">
          <cell r="B952" t="str">
            <v>D-128</v>
          </cell>
          <cell r="D952">
            <v>1</v>
          </cell>
        </row>
        <row r="953">
          <cell r="B953" t="str">
            <v>D-307</v>
          </cell>
          <cell r="D953">
            <v>1</v>
          </cell>
        </row>
        <row r="954">
          <cell r="B954" t="str">
            <v>D-129</v>
          </cell>
          <cell r="D954">
            <v>1</v>
          </cell>
        </row>
        <row r="955">
          <cell r="B955" t="str">
            <v>M-91</v>
          </cell>
          <cell r="D955">
            <v>1</v>
          </cell>
        </row>
        <row r="956">
          <cell r="B956" t="str">
            <v>M-90</v>
          </cell>
          <cell r="D956">
            <v>1</v>
          </cell>
        </row>
        <row r="957">
          <cell r="B957" t="str">
            <v>M-95</v>
          </cell>
          <cell r="D957">
            <v>1</v>
          </cell>
        </row>
        <row r="958">
          <cell r="B958" t="str">
            <v>M-99</v>
          </cell>
          <cell r="D958">
            <v>1</v>
          </cell>
        </row>
        <row r="959">
          <cell r="B959" t="str">
            <v>D-18</v>
          </cell>
          <cell r="D959">
            <v>1</v>
          </cell>
        </row>
        <row r="960">
          <cell r="B960" t="str">
            <v>D-201</v>
          </cell>
          <cell r="D960">
            <v>1</v>
          </cell>
        </row>
        <row r="961">
          <cell r="B961" t="str">
            <v>D-148</v>
          </cell>
          <cell r="D961">
            <v>1</v>
          </cell>
        </row>
        <row r="962">
          <cell r="B962" t="str">
            <v>D-131</v>
          </cell>
          <cell r="D962">
            <v>1</v>
          </cell>
        </row>
        <row r="963">
          <cell r="B963" t="str">
            <v>D-132</v>
          </cell>
          <cell r="D963">
            <v>1</v>
          </cell>
        </row>
        <row r="964">
          <cell r="B964" t="str">
            <v>M-15</v>
          </cell>
          <cell r="D964">
            <v>1</v>
          </cell>
        </row>
        <row r="965">
          <cell r="B965" t="str">
            <v>M-9</v>
          </cell>
          <cell r="D965">
            <v>1</v>
          </cell>
        </row>
        <row r="966">
          <cell r="B966" t="str">
            <v>M-115</v>
          </cell>
          <cell r="D966">
            <v>1</v>
          </cell>
        </row>
        <row r="967">
          <cell r="B967" t="str">
            <v>M-116</v>
          </cell>
          <cell r="D967">
            <v>1</v>
          </cell>
        </row>
        <row r="968">
          <cell r="B968" t="str">
            <v>M-105</v>
          </cell>
          <cell r="D968">
            <v>1</v>
          </cell>
        </row>
        <row r="969">
          <cell r="B969" t="str">
            <v>D-17</v>
          </cell>
          <cell r="D969">
            <v>1</v>
          </cell>
        </row>
        <row r="970">
          <cell r="B970" t="str">
            <v>T-79</v>
          </cell>
          <cell r="D970">
            <v>1</v>
          </cell>
        </row>
        <row r="971">
          <cell r="B971" t="str">
            <v>D-196</v>
          </cell>
          <cell r="D971">
            <v>1</v>
          </cell>
        </row>
        <row r="972">
          <cell r="B972" t="str">
            <v>I-1</v>
          </cell>
          <cell r="D972">
            <v>1</v>
          </cell>
        </row>
        <row r="973">
          <cell r="B973" t="str">
            <v>I-2</v>
          </cell>
          <cell r="D973">
            <v>1</v>
          </cell>
        </row>
        <row r="974">
          <cell r="B974" t="str">
            <v>D-145</v>
          </cell>
          <cell r="D974">
            <v>1</v>
          </cell>
        </row>
        <row r="975">
          <cell r="B975" t="str">
            <v>D-146</v>
          </cell>
          <cell r="D975">
            <v>1</v>
          </cell>
        </row>
        <row r="976">
          <cell r="B976" t="str">
            <v>I-5</v>
          </cell>
          <cell r="D976">
            <v>1</v>
          </cell>
        </row>
        <row r="977">
          <cell r="B977" t="str">
            <v>I-21</v>
          </cell>
          <cell r="D977">
            <v>1</v>
          </cell>
        </row>
        <row r="978">
          <cell r="B978" t="str">
            <v>I-11</v>
          </cell>
          <cell r="D978">
            <v>1</v>
          </cell>
        </row>
        <row r="979">
          <cell r="B979" t="str">
            <v>I-12</v>
          </cell>
          <cell r="D979">
            <v>1</v>
          </cell>
        </row>
        <row r="980">
          <cell r="B980" t="str">
            <v>M-36</v>
          </cell>
          <cell r="D980">
            <v>2</v>
          </cell>
        </row>
        <row r="981">
          <cell r="B981" t="str">
            <v>M-39</v>
          </cell>
          <cell r="D981">
            <v>1</v>
          </cell>
        </row>
        <row r="982">
          <cell r="B982" t="str">
            <v>M-129</v>
          </cell>
          <cell r="D982">
            <v>1</v>
          </cell>
        </row>
        <row r="983">
          <cell r="B983" t="str">
            <v>M-47</v>
          </cell>
          <cell r="D983">
            <v>1</v>
          </cell>
        </row>
        <row r="984">
          <cell r="B984" t="str">
            <v>T-20</v>
          </cell>
          <cell r="D984">
            <v>1</v>
          </cell>
        </row>
        <row r="985">
          <cell r="B985" t="str">
            <v>D-135</v>
          </cell>
          <cell r="D985">
            <v>1</v>
          </cell>
        </row>
        <row r="986">
          <cell r="B986" t="str">
            <v>D-226</v>
          </cell>
          <cell r="D986">
            <v>1</v>
          </cell>
        </row>
        <row r="987">
          <cell r="B987" t="str">
            <v>D-202</v>
          </cell>
          <cell r="D987">
            <v>1</v>
          </cell>
        </row>
        <row r="988">
          <cell r="B988" t="str">
            <v>M-64</v>
          </cell>
          <cell r="D988">
            <v>1</v>
          </cell>
        </row>
        <row r="992">
          <cell r="B992" t="str">
            <v>Clave</v>
          </cell>
          <cell r="D992" t="str">
            <v>CANTIDAD</v>
          </cell>
          <cell r="E992" t="str">
            <v>CANTIDAD</v>
          </cell>
        </row>
        <row r="993">
          <cell r="D993" t="str">
            <v>Necesaria-Proyecto</v>
          </cell>
          <cell r="E993" t="str">
            <v>Existente</v>
          </cell>
        </row>
        <row r="994">
          <cell r="B994" t="str">
            <v>D-87</v>
          </cell>
          <cell r="D994">
            <v>1</v>
          </cell>
        </row>
        <row r="995">
          <cell r="B995" t="str">
            <v>M-114</v>
          </cell>
          <cell r="D995">
            <v>1</v>
          </cell>
        </row>
        <row r="996">
          <cell r="B996" t="str">
            <v>D-92</v>
          </cell>
          <cell r="D996">
            <v>1</v>
          </cell>
        </row>
        <row r="997">
          <cell r="B997" t="str">
            <v>M-86</v>
          </cell>
          <cell r="D997">
            <v>1</v>
          </cell>
        </row>
        <row r="998">
          <cell r="B998" t="str">
            <v>D-125</v>
          </cell>
          <cell r="D998">
            <v>1</v>
          </cell>
        </row>
        <row r="999">
          <cell r="B999" t="str">
            <v>D-199</v>
          </cell>
          <cell r="D999">
            <v>1</v>
          </cell>
        </row>
        <row r="1000">
          <cell r="B1000" t="str">
            <v>M-88</v>
          </cell>
          <cell r="D1000">
            <v>1</v>
          </cell>
        </row>
        <row r="1001">
          <cell r="B1001" t="str">
            <v>M-91</v>
          </cell>
          <cell r="D1001">
            <v>1</v>
          </cell>
        </row>
        <row r="1002">
          <cell r="B1002" t="str">
            <v>D-201</v>
          </cell>
          <cell r="D1002">
            <v>1</v>
          </cell>
        </row>
        <row r="1003">
          <cell r="B1003" t="str">
            <v>M-9</v>
          </cell>
          <cell r="D1003">
            <v>1</v>
          </cell>
        </row>
        <row r="1004">
          <cell r="B1004" t="str">
            <v>M-105</v>
          </cell>
          <cell r="D1004">
            <v>1</v>
          </cell>
        </row>
        <row r="1005">
          <cell r="B1005" t="str">
            <v>T-79</v>
          </cell>
          <cell r="D1005">
            <v>1</v>
          </cell>
        </row>
        <row r="1006">
          <cell r="B1006" t="str">
            <v>D-145</v>
          </cell>
          <cell r="D1006">
            <v>1</v>
          </cell>
        </row>
        <row r="1007">
          <cell r="B1007" t="str">
            <v>D-146</v>
          </cell>
          <cell r="D1007">
            <v>1</v>
          </cell>
        </row>
        <row r="1008">
          <cell r="B1008" t="str">
            <v>M-46</v>
          </cell>
          <cell r="D1008">
            <v>1</v>
          </cell>
        </row>
        <row r="1009">
          <cell r="B1009" t="str">
            <v>M-49</v>
          </cell>
          <cell r="D1009">
            <v>1</v>
          </cell>
        </row>
        <row r="1010">
          <cell r="B1010" t="str">
            <v>D-135</v>
          </cell>
          <cell r="D1010">
            <v>1</v>
          </cell>
        </row>
        <row r="1011">
          <cell r="B1011" t="str">
            <v>D-224</v>
          </cell>
          <cell r="D1011">
            <v>1</v>
          </cell>
        </row>
        <row r="1012">
          <cell r="B1012" t="str">
            <v>D-202</v>
          </cell>
          <cell r="D1012">
            <v>1</v>
          </cell>
        </row>
        <row r="1013">
          <cell r="B1013" t="str">
            <v>M-64</v>
          </cell>
          <cell r="D1013">
            <v>1</v>
          </cell>
        </row>
        <row r="1017">
          <cell r="B1017" t="str">
            <v>Clave</v>
          </cell>
          <cell r="D1017" t="str">
            <v>CANTIDAD</v>
          </cell>
          <cell r="E1017" t="str">
            <v>CANTIDAD</v>
          </cell>
        </row>
        <row r="1018">
          <cell r="D1018" t="str">
            <v>Necesaria-Proyecto</v>
          </cell>
          <cell r="E1018" t="str">
            <v>Existente</v>
          </cell>
        </row>
        <row r="1019">
          <cell r="B1019" t="str">
            <v>D-88</v>
          </cell>
          <cell r="D1019">
            <v>1</v>
          </cell>
        </row>
        <row r="1020">
          <cell r="B1020" t="str">
            <v>M-72</v>
          </cell>
          <cell r="D1020">
            <v>1</v>
          </cell>
        </row>
        <row r="1021">
          <cell r="B1021" t="str">
            <v>D-105</v>
          </cell>
          <cell r="D1021">
            <v>2</v>
          </cell>
        </row>
        <row r="1022">
          <cell r="B1022" t="str">
            <v>D-90</v>
          </cell>
          <cell r="D1022">
            <v>1</v>
          </cell>
        </row>
        <row r="1023">
          <cell r="B1023" t="str">
            <v>M-75</v>
          </cell>
          <cell r="D1023">
            <v>2</v>
          </cell>
        </row>
        <row r="1024">
          <cell r="B1024" t="str">
            <v>T-3</v>
          </cell>
          <cell r="D1024">
            <v>1</v>
          </cell>
        </row>
        <row r="1025">
          <cell r="B1025" t="str">
            <v>D-141</v>
          </cell>
          <cell r="D1025">
            <v>2</v>
          </cell>
        </row>
        <row r="1026">
          <cell r="B1026" t="str">
            <v>M-114</v>
          </cell>
          <cell r="D1026">
            <v>2</v>
          </cell>
        </row>
        <row r="1027">
          <cell r="B1027" t="str">
            <v>D-1</v>
          </cell>
          <cell r="D1027">
            <v>1</v>
          </cell>
        </row>
        <row r="1028">
          <cell r="B1028" t="str">
            <v>D-93</v>
          </cell>
          <cell r="D1028">
            <v>1</v>
          </cell>
        </row>
        <row r="1029">
          <cell r="B1029" t="str">
            <v>D-140</v>
          </cell>
          <cell r="D1029">
            <v>1</v>
          </cell>
        </row>
        <row r="1030">
          <cell r="B1030" t="str">
            <v>M-86</v>
          </cell>
          <cell r="D1030">
            <v>2</v>
          </cell>
        </row>
        <row r="1031">
          <cell r="B1031" t="str">
            <v>D-125</v>
          </cell>
          <cell r="D1031">
            <v>1</v>
          </cell>
        </row>
        <row r="1032">
          <cell r="B1032" t="str">
            <v>D-199</v>
          </cell>
          <cell r="D1032">
            <v>2</v>
          </cell>
        </row>
        <row r="1033">
          <cell r="B1033" t="str">
            <v>D-259</v>
          </cell>
          <cell r="D1033">
            <v>1</v>
          </cell>
        </row>
        <row r="1034">
          <cell r="B1034" t="str">
            <v>D-28</v>
          </cell>
          <cell r="D1034">
            <v>1</v>
          </cell>
        </row>
        <row r="1035">
          <cell r="B1035" t="str">
            <v>D-307</v>
          </cell>
          <cell r="D1035">
            <v>1</v>
          </cell>
        </row>
        <row r="1036">
          <cell r="B1036" t="str">
            <v>M-91</v>
          </cell>
          <cell r="D1036">
            <v>2</v>
          </cell>
        </row>
        <row r="1037">
          <cell r="B1037" t="str">
            <v>M-96</v>
          </cell>
          <cell r="D1037">
            <v>2</v>
          </cell>
        </row>
        <row r="1038">
          <cell r="B1038" t="str">
            <v>M-124</v>
          </cell>
          <cell r="D1038">
            <v>2</v>
          </cell>
        </row>
        <row r="1039">
          <cell r="B1039" t="str">
            <v>D-8</v>
          </cell>
          <cell r="D1039">
            <v>2</v>
          </cell>
        </row>
        <row r="1040">
          <cell r="B1040" t="str">
            <v>D-143</v>
          </cell>
          <cell r="D1040">
            <v>2</v>
          </cell>
        </row>
        <row r="1041">
          <cell r="B1041" t="str">
            <v>M-115</v>
          </cell>
          <cell r="D1041">
            <v>1</v>
          </cell>
        </row>
        <row r="1042">
          <cell r="B1042" t="str">
            <v>M-105</v>
          </cell>
          <cell r="D1042">
            <v>2</v>
          </cell>
        </row>
        <row r="1043">
          <cell r="B1043" t="str">
            <v>I-2</v>
          </cell>
          <cell r="D1043">
            <v>1</v>
          </cell>
        </row>
        <row r="1044">
          <cell r="B1044" t="str">
            <v>D-145</v>
          </cell>
          <cell r="D1044">
            <v>1</v>
          </cell>
        </row>
        <row r="1045">
          <cell r="B1045" t="str">
            <v>D-146</v>
          </cell>
          <cell r="D1045">
            <v>1</v>
          </cell>
        </row>
        <row r="1046">
          <cell r="B1046" t="str">
            <v>I-11</v>
          </cell>
          <cell r="D1046">
            <v>1</v>
          </cell>
        </row>
        <row r="1047">
          <cell r="B1047" t="str">
            <v>M-36</v>
          </cell>
          <cell r="D1047">
            <v>2</v>
          </cell>
        </row>
        <row r="1048">
          <cell r="B1048" t="str">
            <v>D-135</v>
          </cell>
          <cell r="D1048">
            <v>1</v>
          </cell>
        </row>
        <row r="1049">
          <cell r="B1049" t="str">
            <v>D-226</v>
          </cell>
          <cell r="D1049">
            <v>2</v>
          </cell>
        </row>
        <row r="1050">
          <cell r="B1050" t="str">
            <v>D-202</v>
          </cell>
          <cell r="D1050">
            <v>2</v>
          </cell>
        </row>
        <row r="1051">
          <cell r="B1051" t="str">
            <v>M-55</v>
          </cell>
          <cell r="D1051">
            <v>1</v>
          </cell>
        </row>
        <row r="1054">
          <cell r="B1054" t="str">
            <v>Clave</v>
          </cell>
          <cell r="D1054" t="str">
            <v>CANTIDAD</v>
          </cell>
          <cell r="E1054" t="str">
            <v>CANTIDAD</v>
          </cell>
        </row>
        <row r="1055">
          <cell r="D1055" t="str">
            <v>Necesaria-Proyecto</v>
          </cell>
          <cell r="E1055" t="str">
            <v>Existente</v>
          </cell>
        </row>
        <row r="1056">
          <cell r="B1056" t="str">
            <v>T-2</v>
          </cell>
          <cell r="D1056">
            <v>1</v>
          </cell>
        </row>
        <row r="1057">
          <cell r="B1057" t="str">
            <v>M-81</v>
          </cell>
          <cell r="D1057">
            <v>1</v>
          </cell>
        </row>
        <row r="1058">
          <cell r="B1058" t="str">
            <v>D-109</v>
          </cell>
          <cell r="D1058">
            <v>1</v>
          </cell>
        </row>
        <row r="1059">
          <cell r="B1059" t="str">
            <v>T-50</v>
          </cell>
          <cell r="D1059">
            <v>1</v>
          </cell>
        </row>
        <row r="1060">
          <cell r="B1060" t="str">
            <v>M-114</v>
          </cell>
          <cell r="D1060">
            <v>1</v>
          </cell>
        </row>
        <row r="1061">
          <cell r="B1061" t="str">
            <v>D-92</v>
          </cell>
          <cell r="D1061">
            <v>1</v>
          </cell>
        </row>
        <row r="1062">
          <cell r="B1062" t="str">
            <v>D-1</v>
          </cell>
          <cell r="D1062">
            <v>1</v>
          </cell>
        </row>
        <row r="1063">
          <cell r="B1063" t="str">
            <v>M-22</v>
          </cell>
          <cell r="D1063">
            <v>1</v>
          </cell>
        </row>
        <row r="1064">
          <cell r="B1064" t="str">
            <v>T-22</v>
          </cell>
          <cell r="D1064">
            <v>1</v>
          </cell>
        </row>
        <row r="1065">
          <cell r="B1065" t="str">
            <v>D-125</v>
          </cell>
          <cell r="D1065">
            <v>2</v>
          </cell>
        </row>
        <row r="1066">
          <cell r="B1066" t="str">
            <v>D-259</v>
          </cell>
          <cell r="D1066">
            <v>1</v>
          </cell>
        </row>
        <row r="1067">
          <cell r="B1067" t="str">
            <v>T-57</v>
          </cell>
          <cell r="D1067">
            <v>1</v>
          </cell>
        </row>
        <row r="1068">
          <cell r="B1068" t="str">
            <v>D-204</v>
          </cell>
          <cell r="D1068">
            <v>2</v>
          </cell>
        </row>
        <row r="1069">
          <cell r="B1069" t="str">
            <v>D-201</v>
          </cell>
          <cell r="D1069">
            <v>1</v>
          </cell>
        </row>
        <row r="1070">
          <cell r="B1070" t="str">
            <v>D-88</v>
          </cell>
          <cell r="D1070">
            <v>1</v>
          </cell>
        </row>
        <row r="1071">
          <cell r="B1071" t="str">
            <v>D-325</v>
          </cell>
          <cell r="D1071">
            <v>1</v>
          </cell>
        </row>
        <row r="1072">
          <cell r="B1072" t="str">
            <v>M-91</v>
          </cell>
          <cell r="D1072">
            <v>1</v>
          </cell>
        </row>
        <row r="1073">
          <cell r="B1073" t="str">
            <v>D-131</v>
          </cell>
          <cell r="D1073">
            <v>1</v>
          </cell>
        </row>
        <row r="1074">
          <cell r="B1074" t="str">
            <v>D-334</v>
          </cell>
          <cell r="D1074">
            <v>1</v>
          </cell>
        </row>
        <row r="1075">
          <cell r="B1075" t="str">
            <v>M-40</v>
          </cell>
          <cell r="D1075">
            <v>2</v>
          </cell>
        </row>
        <row r="1076">
          <cell r="B1076" t="str">
            <v>D-135</v>
          </cell>
          <cell r="D1076">
            <v>2</v>
          </cell>
        </row>
        <row r="1077">
          <cell r="B1077" t="str">
            <v>M-10</v>
          </cell>
          <cell r="D1077">
            <v>1</v>
          </cell>
        </row>
        <row r="1078">
          <cell r="B1078" t="str">
            <v>T-20</v>
          </cell>
          <cell r="D1078">
            <v>1</v>
          </cell>
        </row>
        <row r="1081">
          <cell r="B1081" t="str">
            <v>Clave</v>
          </cell>
          <cell r="D1081" t="str">
            <v>CANTIDAD</v>
          </cell>
          <cell r="E1081" t="str">
            <v>CANTIDAD</v>
          </cell>
        </row>
        <row r="1082">
          <cell r="D1082" t="str">
            <v>Necesaria-Proyecto</v>
          </cell>
          <cell r="E1082" t="str">
            <v>Existente</v>
          </cell>
        </row>
        <row r="1083">
          <cell r="B1083" t="str">
            <v>E-127</v>
          </cell>
          <cell r="D1083">
            <v>1</v>
          </cell>
        </row>
        <row r="1084">
          <cell r="B1084" t="str">
            <v>M-114</v>
          </cell>
          <cell r="D1084">
            <v>2</v>
          </cell>
        </row>
        <row r="1085">
          <cell r="B1085" t="str">
            <v>D-92</v>
          </cell>
          <cell r="D1085">
            <v>1</v>
          </cell>
        </row>
        <row r="1086">
          <cell r="B1086" t="str">
            <v>M-116</v>
          </cell>
          <cell r="D1086">
            <v>1</v>
          </cell>
        </row>
        <row r="1089">
          <cell r="B1089" t="str">
            <v>Clave</v>
          </cell>
          <cell r="D1089" t="str">
            <v>CANTIDAD</v>
          </cell>
          <cell r="E1089" t="str">
            <v>CANTIDAD</v>
          </cell>
        </row>
        <row r="1090">
          <cell r="D1090" t="str">
            <v>Necesaria-Proyecto</v>
          </cell>
          <cell r="E1090" t="str">
            <v>Existente</v>
          </cell>
        </row>
        <row r="1091">
          <cell r="B1091" t="str">
            <v>O-2</v>
          </cell>
          <cell r="D1091">
            <v>1</v>
          </cell>
        </row>
        <row r="1092">
          <cell r="B1092" t="str">
            <v>O-3</v>
          </cell>
          <cell r="D1092">
            <v>1</v>
          </cell>
        </row>
        <row r="1093">
          <cell r="B1093" t="str">
            <v>M-14</v>
          </cell>
          <cell r="D1093">
            <v>1</v>
          </cell>
        </row>
        <row r="1096">
          <cell r="B1096" t="str">
            <v>Clave</v>
          </cell>
          <cell r="D1096" t="str">
            <v>CANTIDAD</v>
          </cell>
          <cell r="E1096" t="str">
            <v>CANTIDAD</v>
          </cell>
        </row>
        <row r="1097">
          <cell r="D1097" t="str">
            <v>Necesaria-Proyecto</v>
          </cell>
          <cell r="E1097" t="str">
            <v>Existente</v>
          </cell>
        </row>
        <row r="1098">
          <cell r="B1098" t="str">
            <v>O-2</v>
          </cell>
          <cell r="D1098">
            <v>1</v>
          </cell>
        </row>
        <row r="1099">
          <cell r="B1099" t="str">
            <v>O-3</v>
          </cell>
          <cell r="D1099">
            <v>1</v>
          </cell>
        </row>
        <row r="1100">
          <cell r="B1100" t="str">
            <v>M-14</v>
          </cell>
          <cell r="D1100">
            <v>1</v>
          </cell>
        </row>
        <row r="1101">
          <cell r="B1101" t="str">
            <v>M-9</v>
          </cell>
          <cell r="D1101">
            <v>1</v>
          </cell>
        </row>
        <row r="1104">
          <cell r="B1104" t="str">
            <v>Clave</v>
          </cell>
          <cell r="D1104" t="str">
            <v>CANTIDAD</v>
          </cell>
          <cell r="E1104" t="str">
            <v>CANTIDAD</v>
          </cell>
        </row>
        <row r="1105">
          <cell r="D1105" t="str">
            <v>Necesaria-Proyecto</v>
          </cell>
          <cell r="E1105" t="str">
            <v>Existente</v>
          </cell>
        </row>
        <row r="1106">
          <cell r="B1106" t="str">
            <v>O-2</v>
          </cell>
          <cell r="D1106">
            <v>1</v>
          </cell>
        </row>
        <row r="1107">
          <cell r="B1107" t="str">
            <v>O-3</v>
          </cell>
          <cell r="D1107">
            <v>1</v>
          </cell>
        </row>
        <row r="1108">
          <cell r="B1108" t="str">
            <v>M-14</v>
          </cell>
          <cell r="D1108">
            <v>1</v>
          </cell>
        </row>
        <row r="1109">
          <cell r="B1109" t="str">
            <v>M-9</v>
          </cell>
          <cell r="D1109">
            <v>1</v>
          </cell>
        </row>
        <row r="1112">
          <cell r="B1112" t="str">
            <v>Clave</v>
          </cell>
          <cell r="D1112" t="str">
            <v>CANTIDAD</v>
          </cell>
          <cell r="E1112" t="str">
            <v>CANTIDAD</v>
          </cell>
        </row>
        <row r="1113">
          <cell r="D1113" t="str">
            <v>Necesaria-Proyecto</v>
          </cell>
          <cell r="E1113" t="str">
            <v>Existente</v>
          </cell>
        </row>
        <row r="1114">
          <cell r="B1114" t="str">
            <v>E-58</v>
          </cell>
          <cell r="D1114">
            <v>1</v>
          </cell>
        </row>
        <row r="1115">
          <cell r="B1115" t="str">
            <v>M-113</v>
          </cell>
          <cell r="D1115">
            <v>1</v>
          </cell>
        </row>
        <row r="1118">
          <cell r="B1118" t="str">
            <v>Clave</v>
          </cell>
          <cell r="D1118" t="str">
            <v>CANTIDAD</v>
          </cell>
          <cell r="E1118" t="str">
            <v>CANTIDAD</v>
          </cell>
        </row>
        <row r="1119">
          <cell r="D1119" t="str">
            <v>Necesaria-Proyecto</v>
          </cell>
          <cell r="E1119" t="str">
            <v>Existente</v>
          </cell>
        </row>
        <row r="1120">
          <cell r="B1120" t="str">
            <v>M-13</v>
          </cell>
          <cell r="D1120">
            <v>3</v>
          </cell>
        </row>
        <row r="1129">
          <cell r="B1129" t="str">
            <v>Clave</v>
          </cell>
          <cell r="D1129" t="str">
            <v>CANTIDAD</v>
          </cell>
          <cell r="E1129" t="str">
            <v>CANTIDAD</v>
          </cell>
        </row>
        <row r="1130">
          <cell r="D1130" t="str">
            <v>Necesaria-Proyecto</v>
          </cell>
          <cell r="E1130" t="str">
            <v>Existente</v>
          </cell>
        </row>
        <row r="1131">
          <cell r="B1131" t="str">
            <v>T-2</v>
          </cell>
          <cell r="D1131">
            <v>1</v>
          </cell>
        </row>
        <row r="1132">
          <cell r="B1132" t="str">
            <v>M-101</v>
          </cell>
          <cell r="D1132">
            <v>1</v>
          </cell>
        </row>
        <row r="1133">
          <cell r="B1133" t="str">
            <v>T-79</v>
          </cell>
          <cell r="D1133">
            <v>1</v>
          </cell>
        </row>
        <row r="1134">
          <cell r="B1134" t="str">
            <v>M-45</v>
          </cell>
          <cell r="D1134">
            <v>4</v>
          </cell>
        </row>
        <row r="1135">
          <cell r="B1135" t="str">
            <v>T-16</v>
          </cell>
          <cell r="D1135">
            <v>1</v>
          </cell>
        </row>
        <row r="1138">
          <cell r="B1138" t="str">
            <v>Clave</v>
          </cell>
          <cell r="D1138" t="str">
            <v>CANTIDAD</v>
          </cell>
          <cell r="E1138" t="str">
            <v>CANTIDAD</v>
          </cell>
        </row>
        <row r="1139">
          <cell r="D1139" t="str">
            <v>Necesaria-Proyecto</v>
          </cell>
          <cell r="E1139" t="str">
            <v>Existente</v>
          </cell>
        </row>
        <row r="1140">
          <cell r="B1140" t="str">
            <v>O-2</v>
          </cell>
          <cell r="D1140">
            <v>1</v>
          </cell>
        </row>
        <row r="1141">
          <cell r="B1141" t="str">
            <v>O-3</v>
          </cell>
          <cell r="D1141">
            <v>1</v>
          </cell>
        </row>
        <row r="1142">
          <cell r="B1142" t="str">
            <v>E-7</v>
          </cell>
          <cell r="D1142">
            <v>1</v>
          </cell>
        </row>
        <row r="1143">
          <cell r="B1143" t="str">
            <v>M-14</v>
          </cell>
          <cell r="D1143">
            <v>1</v>
          </cell>
        </row>
        <row r="1146">
          <cell r="B1146" t="str">
            <v>Clave</v>
          </cell>
          <cell r="D1146" t="str">
            <v>CANTIDAD</v>
          </cell>
          <cell r="E1146" t="str">
            <v>CANTIDAD</v>
          </cell>
        </row>
        <row r="1147">
          <cell r="D1147" t="str">
            <v>Necesaria-Proyecto</v>
          </cell>
          <cell r="E1147" t="str">
            <v>Existente</v>
          </cell>
        </row>
        <row r="1148">
          <cell r="B1148" t="str">
            <v>O-2</v>
          </cell>
          <cell r="D1148">
            <v>1</v>
          </cell>
        </row>
        <row r="1149">
          <cell r="B1149" t="str">
            <v>O-3</v>
          </cell>
          <cell r="D1149">
            <v>1</v>
          </cell>
        </row>
        <row r="1150">
          <cell r="B1150" t="str">
            <v>E-7</v>
          </cell>
          <cell r="D1150">
            <v>1</v>
          </cell>
        </row>
        <row r="1151">
          <cell r="B1151" t="str">
            <v>M-14</v>
          </cell>
          <cell r="D1151">
            <v>1</v>
          </cell>
        </row>
        <row r="1156">
          <cell r="B1156" t="str">
            <v>Clave</v>
          </cell>
          <cell r="D1156" t="str">
            <v>CANTIDAD</v>
          </cell>
          <cell r="E1156" t="str">
            <v>CANTIDAD</v>
          </cell>
        </row>
        <row r="1157">
          <cell r="D1157" t="str">
            <v>Necesaria-Proyecto</v>
          </cell>
          <cell r="E1157" t="str">
            <v>Existente</v>
          </cell>
        </row>
        <row r="1158">
          <cell r="B1158" t="str">
            <v>D-88</v>
          </cell>
          <cell r="D1158">
            <v>1</v>
          </cell>
        </row>
        <row r="1159">
          <cell r="B1159" t="str">
            <v>D-325</v>
          </cell>
          <cell r="D1159">
            <v>1</v>
          </cell>
        </row>
        <row r="1160">
          <cell r="B1160" t="str">
            <v>D-92</v>
          </cell>
          <cell r="D1160">
            <v>1</v>
          </cell>
        </row>
        <row r="1161">
          <cell r="B1161" t="str">
            <v>O-2</v>
          </cell>
          <cell r="D1161">
            <v>1</v>
          </cell>
        </row>
        <row r="1162">
          <cell r="B1162" t="str">
            <v>O-3</v>
          </cell>
          <cell r="D1162">
            <v>1</v>
          </cell>
        </row>
        <row r="1163">
          <cell r="B1163" t="str">
            <v>D-1</v>
          </cell>
          <cell r="D1163">
            <v>1</v>
          </cell>
        </row>
        <row r="1164">
          <cell r="B1164" t="str">
            <v>D-140</v>
          </cell>
          <cell r="D1164">
            <v>1</v>
          </cell>
        </row>
        <row r="1165">
          <cell r="B1165" t="str">
            <v>M-87</v>
          </cell>
          <cell r="D1165">
            <v>1</v>
          </cell>
        </row>
        <row r="1166">
          <cell r="B1166" t="str">
            <v>D-28</v>
          </cell>
          <cell r="D1166">
            <v>1</v>
          </cell>
        </row>
        <row r="1167">
          <cell r="B1167" t="str">
            <v>D-128</v>
          </cell>
          <cell r="D1167">
            <v>1</v>
          </cell>
        </row>
        <row r="1168">
          <cell r="B1168" t="str">
            <v>M-68</v>
          </cell>
          <cell r="D1168">
            <v>1</v>
          </cell>
        </row>
        <row r="1169">
          <cell r="B1169" t="str">
            <v>M-69</v>
          </cell>
          <cell r="D1169">
            <v>1</v>
          </cell>
        </row>
        <row r="1170">
          <cell r="B1170" t="str">
            <v>D-201</v>
          </cell>
          <cell r="D1170">
            <v>1</v>
          </cell>
        </row>
        <row r="1171">
          <cell r="B1171" t="str">
            <v>D-148</v>
          </cell>
          <cell r="D1171">
            <v>1</v>
          </cell>
        </row>
        <row r="1172">
          <cell r="B1172" t="str">
            <v>D-17</v>
          </cell>
          <cell r="D1172">
            <v>1</v>
          </cell>
        </row>
        <row r="1173">
          <cell r="B1173" t="str">
            <v>T-79</v>
          </cell>
          <cell r="D1173">
            <v>1</v>
          </cell>
        </row>
        <row r="1174">
          <cell r="B1174" t="str">
            <v>I-1</v>
          </cell>
          <cell r="D1174">
            <v>3</v>
          </cell>
        </row>
        <row r="1175">
          <cell r="B1175" t="str">
            <v>D-145</v>
          </cell>
          <cell r="D1175">
            <v>1</v>
          </cell>
        </row>
        <row r="1176">
          <cell r="B1176" t="str">
            <v>D-146</v>
          </cell>
          <cell r="D1176">
            <v>1</v>
          </cell>
        </row>
        <row r="1177">
          <cell r="B1177" t="str">
            <v>I-11</v>
          </cell>
          <cell r="D1177">
            <v>3</v>
          </cell>
        </row>
        <row r="1178">
          <cell r="B1178" t="str">
            <v>I-15</v>
          </cell>
          <cell r="D1178">
            <v>1</v>
          </cell>
        </row>
        <row r="1179">
          <cell r="B1179" t="str">
            <v>I-2</v>
          </cell>
          <cell r="D1179">
            <v>3</v>
          </cell>
        </row>
        <row r="1180">
          <cell r="B1180" t="str">
            <v>I-22</v>
          </cell>
          <cell r="D1180">
            <v>1</v>
          </cell>
        </row>
        <row r="1181">
          <cell r="B1181" t="str">
            <v>I-52</v>
          </cell>
          <cell r="D1181">
            <v>1</v>
          </cell>
        </row>
        <row r="1182">
          <cell r="B1182" t="str">
            <v>I-13</v>
          </cell>
          <cell r="D1182">
            <v>1</v>
          </cell>
        </row>
        <row r="1183">
          <cell r="B1183" t="str">
            <v>I-23</v>
          </cell>
          <cell r="D1183">
            <v>1</v>
          </cell>
        </row>
        <row r="1184">
          <cell r="B1184" t="str">
            <v>M-48</v>
          </cell>
          <cell r="D1184">
            <v>1</v>
          </cell>
        </row>
        <row r="1185">
          <cell r="B1185" t="str">
            <v>D-135</v>
          </cell>
          <cell r="D1185">
            <v>1</v>
          </cell>
        </row>
        <row r="1186">
          <cell r="B1186" t="str">
            <v>M-64</v>
          </cell>
          <cell r="D1186">
            <v>1</v>
          </cell>
        </row>
        <row r="1187">
          <cell r="B1187" t="str">
            <v>T-104</v>
          </cell>
          <cell r="D1187">
            <v>1</v>
          </cell>
        </row>
        <row r="1190">
          <cell r="B1190" t="str">
            <v>Clave</v>
          </cell>
          <cell r="D1190" t="str">
            <v>CANTIDAD</v>
          </cell>
          <cell r="E1190" t="str">
            <v>CANTIDAD</v>
          </cell>
        </row>
        <row r="1191">
          <cell r="D1191" t="str">
            <v>Necesaria-Proyecto</v>
          </cell>
          <cell r="E1191" t="str">
            <v>Existente</v>
          </cell>
        </row>
        <row r="1192">
          <cell r="B1192" t="str">
            <v>M-81</v>
          </cell>
          <cell r="D1192">
            <v>1</v>
          </cell>
        </row>
        <row r="1193">
          <cell r="B1193" t="str">
            <v>M-67</v>
          </cell>
          <cell r="D1193">
            <v>1</v>
          </cell>
        </row>
        <row r="1194">
          <cell r="B1194" t="str">
            <v>M-83</v>
          </cell>
          <cell r="D1194">
            <v>1</v>
          </cell>
          <cell r="E1194">
            <v>1</v>
          </cell>
        </row>
        <row r="1195">
          <cell r="B1195" t="str">
            <v>T-50</v>
          </cell>
          <cell r="D1195">
            <v>1</v>
          </cell>
        </row>
        <row r="1196">
          <cell r="B1196" t="str">
            <v>M-114</v>
          </cell>
          <cell r="D1196">
            <v>1</v>
          </cell>
        </row>
        <row r="1197">
          <cell r="B1197" t="str">
            <v>T-57</v>
          </cell>
          <cell r="D1197">
            <v>1</v>
          </cell>
        </row>
        <row r="1198">
          <cell r="B1198" t="str">
            <v>M-93</v>
          </cell>
          <cell r="D1198">
            <v>1</v>
          </cell>
        </row>
        <row r="1199">
          <cell r="B1199" t="str">
            <v>M-100</v>
          </cell>
          <cell r="D1199">
            <v>1</v>
          </cell>
        </row>
        <row r="1200">
          <cell r="B1200" t="str">
            <v>M-39</v>
          </cell>
          <cell r="D1200">
            <v>1</v>
          </cell>
        </row>
        <row r="1201">
          <cell r="B1201" t="str">
            <v>M-40</v>
          </cell>
          <cell r="D1201">
            <v>1</v>
          </cell>
        </row>
        <row r="1202">
          <cell r="B1202" t="str">
            <v>D-135</v>
          </cell>
          <cell r="D1202">
            <v>1</v>
          </cell>
        </row>
        <row r="1203">
          <cell r="B1203" t="str">
            <v>D-136</v>
          </cell>
          <cell r="D1203">
            <v>1</v>
          </cell>
        </row>
        <row r="1204">
          <cell r="B1204" t="str">
            <v>M-64</v>
          </cell>
          <cell r="D1204">
            <v>1</v>
          </cell>
        </row>
        <row r="1207">
          <cell r="B1207" t="str">
            <v>Clave</v>
          </cell>
          <cell r="D1207" t="str">
            <v>CANTIDAD</v>
          </cell>
          <cell r="E1207" t="str">
            <v>CANTIDAD</v>
          </cell>
        </row>
        <row r="1208">
          <cell r="D1208" t="str">
            <v>Necesaria-Proyecto</v>
          </cell>
          <cell r="E1208" t="str">
            <v>Existente</v>
          </cell>
        </row>
        <row r="1209">
          <cell r="B1209" t="str">
            <v>M-81</v>
          </cell>
          <cell r="D1209">
            <v>1</v>
          </cell>
        </row>
        <row r="1210">
          <cell r="B1210" t="str">
            <v>M-67</v>
          </cell>
          <cell r="D1210">
            <v>1</v>
          </cell>
        </row>
        <row r="1211">
          <cell r="B1211" t="str">
            <v>M-83</v>
          </cell>
          <cell r="D1211">
            <v>1</v>
          </cell>
        </row>
        <row r="1212">
          <cell r="B1212" t="str">
            <v>T-50</v>
          </cell>
          <cell r="D1212">
            <v>1</v>
          </cell>
        </row>
        <row r="1213">
          <cell r="B1213" t="str">
            <v>M-114</v>
          </cell>
          <cell r="D1213">
            <v>1</v>
          </cell>
        </row>
        <row r="1214">
          <cell r="B1214" t="str">
            <v>T-57</v>
          </cell>
          <cell r="D1214">
            <v>1</v>
          </cell>
        </row>
        <row r="1215">
          <cell r="B1215" t="str">
            <v>M-93</v>
          </cell>
          <cell r="D1215">
            <v>1</v>
          </cell>
        </row>
        <row r="1216">
          <cell r="B1216" t="str">
            <v>M-100</v>
          </cell>
          <cell r="D1216">
            <v>1</v>
          </cell>
        </row>
        <row r="1217">
          <cell r="B1217" t="str">
            <v>M-39</v>
          </cell>
          <cell r="D1217">
            <v>1</v>
          </cell>
        </row>
        <row r="1218">
          <cell r="B1218" t="str">
            <v>M-40</v>
          </cell>
          <cell r="D1218">
            <v>1</v>
          </cell>
        </row>
        <row r="1219">
          <cell r="B1219" t="str">
            <v>D-135</v>
          </cell>
          <cell r="D1219">
            <v>1</v>
          </cell>
        </row>
        <row r="1220">
          <cell r="B1220" t="str">
            <v>D-136</v>
          </cell>
          <cell r="D1220">
            <v>1</v>
          </cell>
        </row>
        <row r="1221">
          <cell r="B1221" t="str">
            <v>M-64</v>
          </cell>
          <cell r="D1221">
            <v>1</v>
          </cell>
        </row>
        <row r="1224">
          <cell r="B1224" t="str">
            <v>Clave</v>
          </cell>
          <cell r="D1224" t="str">
            <v>CANTIDAD</v>
          </cell>
          <cell r="E1224" t="str">
            <v>CANTIDAD</v>
          </cell>
        </row>
        <row r="1225">
          <cell r="D1225" t="str">
            <v>Necesaria-Proyecto</v>
          </cell>
          <cell r="E1225" t="str">
            <v>Existente</v>
          </cell>
        </row>
        <row r="1226">
          <cell r="B1226" t="str">
            <v>E-127</v>
          </cell>
          <cell r="D1226">
            <v>1</v>
          </cell>
        </row>
        <row r="1227">
          <cell r="B1227" t="str">
            <v>M-114</v>
          </cell>
          <cell r="D1227">
            <v>2</v>
          </cell>
        </row>
        <row r="1228">
          <cell r="B1228" t="str">
            <v>D-92</v>
          </cell>
          <cell r="D1228">
            <v>1</v>
          </cell>
        </row>
        <row r="1229">
          <cell r="B1229" t="str">
            <v>M-116</v>
          </cell>
          <cell r="D1229">
            <v>1</v>
          </cell>
        </row>
        <row r="1232">
          <cell r="B1232" t="str">
            <v>Clave</v>
          </cell>
          <cell r="D1232" t="str">
            <v>CANTIDAD</v>
          </cell>
          <cell r="E1232" t="str">
            <v>CANTIDAD</v>
          </cell>
        </row>
        <row r="1233">
          <cell r="D1233" t="str">
            <v>Necesaria-Proyecto</v>
          </cell>
          <cell r="E1233" t="str">
            <v>Existente</v>
          </cell>
        </row>
        <row r="1234">
          <cell r="B1234" t="str">
            <v>M-80</v>
          </cell>
          <cell r="D1234">
            <v>2</v>
          </cell>
        </row>
        <row r="1235">
          <cell r="B1235" t="str">
            <v>M-106</v>
          </cell>
          <cell r="D1235">
            <v>2</v>
          </cell>
        </row>
        <row r="1236">
          <cell r="B1236" t="str">
            <v>M-107</v>
          </cell>
          <cell r="D1236">
            <v>2</v>
          </cell>
        </row>
        <row r="1239">
          <cell r="B1239" t="str">
            <v>Clave</v>
          </cell>
          <cell r="D1239" t="str">
            <v>CANTIDAD</v>
          </cell>
          <cell r="E1239" t="str">
            <v>CANTIDAD</v>
          </cell>
        </row>
        <row r="1240">
          <cell r="D1240" t="str">
            <v>Necesaria-Proyecto</v>
          </cell>
          <cell r="E1240" t="str">
            <v>Existente</v>
          </cell>
        </row>
        <row r="1241">
          <cell r="B1241" t="str">
            <v>E-81</v>
          </cell>
          <cell r="D1241">
            <v>1</v>
          </cell>
        </row>
        <row r="1242">
          <cell r="B1242" t="str">
            <v>M-121</v>
          </cell>
          <cell r="D1242">
            <v>1</v>
          </cell>
        </row>
        <row r="1243">
          <cell r="B1243" t="str">
            <v>E-167</v>
          </cell>
          <cell r="D1243">
            <v>1</v>
          </cell>
        </row>
        <row r="1244">
          <cell r="B1244" t="str">
            <v>E-86</v>
          </cell>
          <cell r="D1244">
            <v>1</v>
          </cell>
        </row>
        <row r="1245">
          <cell r="B1245" t="str">
            <v>E-129</v>
          </cell>
          <cell r="D1245">
            <v>1</v>
          </cell>
        </row>
        <row r="1248">
          <cell r="B1248" t="str">
            <v>Clave</v>
          </cell>
          <cell r="D1248" t="str">
            <v>CANTIDAD</v>
          </cell>
          <cell r="E1248" t="str">
            <v>CANTIDAD</v>
          </cell>
        </row>
        <row r="1249">
          <cell r="D1249" t="str">
            <v>Necesaria-Proyecto</v>
          </cell>
          <cell r="E1249" t="str">
            <v>Existente</v>
          </cell>
        </row>
        <row r="1250">
          <cell r="B1250" t="str">
            <v>M-8</v>
          </cell>
          <cell r="D1250">
            <v>2</v>
          </cell>
        </row>
        <row r="1251">
          <cell r="B1251" t="str">
            <v>M-86</v>
          </cell>
          <cell r="D1251">
            <v>1</v>
          </cell>
        </row>
        <row r="1254">
          <cell r="B1254" t="str">
            <v>Clave</v>
          </cell>
          <cell r="D1254" t="str">
            <v>CANTIDAD</v>
          </cell>
          <cell r="E1254" t="str">
            <v>CANTIDAD</v>
          </cell>
        </row>
        <row r="1255">
          <cell r="D1255" t="str">
            <v>Necesaria-Proyecto</v>
          </cell>
          <cell r="E1255" t="str">
            <v>Existente</v>
          </cell>
        </row>
        <row r="1256">
          <cell r="B1256" t="str">
            <v>M-72</v>
          </cell>
          <cell r="D1256">
            <v>1</v>
          </cell>
        </row>
        <row r="1257">
          <cell r="B1257" t="str">
            <v>M-114</v>
          </cell>
          <cell r="D1257">
            <v>1</v>
          </cell>
        </row>
        <row r="1258">
          <cell r="B1258" t="str">
            <v>M-30</v>
          </cell>
          <cell r="D1258">
            <v>1</v>
          </cell>
        </row>
        <row r="1259">
          <cell r="B1259" t="str">
            <v>E-129</v>
          </cell>
          <cell r="D1259">
            <v>1</v>
          </cell>
        </row>
        <row r="1260">
          <cell r="B1260" t="str">
            <v>T-79</v>
          </cell>
          <cell r="D1260">
            <v>1</v>
          </cell>
        </row>
        <row r="1261">
          <cell r="B1261" t="str">
            <v>M-42</v>
          </cell>
          <cell r="D1261">
            <v>1</v>
          </cell>
        </row>
        <row r="1264">
          <cell r="B1264" t="str">
            <v>Clave</v>
          </cell>
          <cell r="D1264" t="str">
            <v>CANTIDAD</v>
          </cell>
          <cell r="E1264" t="str">
            <v>CANTIDAD</v>
          </cell>
        </row>
        <row r="1265">
          <cell r="D1265" t="str">
            <v>Necesaria-Proyecto</v>
          </cell>
          <cell r="E1265" t="str">
            <v>Existente</v>
          </cell>
        </row>
        <row r="1266">
          <cell r="B1266" t="str">
            <v>M-1</v>
          </cell>
          <cell r="D1266">
            <v>1</v>
          </cell>
        </row>
        <row r="1267">
          <cell r="B1267" t="str">
            <v>M-4</v>
          </cell>
          <cell r="D1267">
            <v>1</v>
          </cell>
        </row>
        <row r="1268">
          <cell r="B1268" t="str">
            <v>M-17</v>
          </cell>
          <cell r="D1268">
            <v>1</v>
          </cell>
        </row>
        <row r="1269">
          <cell r="B1269" t="str">
            <v>T-50</v>
          </cell>
          <cell r="D1269">
            <v>1</v>
          </cell>
        </row>
        <row r="1270">
          <cell r="B1270" t="str">
            <v>M-21</v>
          </cell>
          <cell r="D1270">
            <v>1</v>
          </cell>
        </row>
        <row r="1271">
          <cell r="B1271" t="str">
            <v>T-57</v>
          </cell>
          <cell r="D1271">
            <v>1</v>
          </cell>
        </row>
        <row r="1272">
          <cell r="B1272" t="str">
            <v>M-32</v>
          </cell>
          <cell r="D1272">
            <v>1</v>
          </cell>
        </row>
        <row r="1273">
          <cell r="B1273" t="str">
            <v>M-14</v>
          </cell>
          <cell r="D1273">
            <v>1</v>
          </cell>
        </row>
        <row r="1274">
          <cell r="B1274" t="str">
            <v>M-9</v>
          </cell>
          <cell r="D1274">
            <v>1</v>
          </cell>
        </row>
        <row r="1275">
          <cell r="B1275" t="str">
            <v>M-145</v>
          </cell>
          <cell r="D1275">
            <v>1</v>
          </cell>
        </row>
        <row r="1276">
          <cell r="B1276" t="str">
            <v>M-36</v>
          </cell>
          <cell r="D1276">
            <v>3</v>
          </cell>
        </row>
        <row r="1277">
          <cell r="B1277" t="str">
            <v>M-39</v>
          </cell>
          <cell r="D1277">
            <v>1</v>
          </cell>
        </row>
        <row r="1278">
          <cell r="B1278" t="str">
            <v>T-20</v>
          </cell>
          <cell r="D1278">
            <v>1</v>
          </cell>
        </row>
        <row r="1281">
          <cell r="B1281" t="str">
            <v>Clave</v>
          </cell>
          <cell r="D1281" t="str">
            <v>CANTIDAD</v>
          </cell>
          <cell r="E1281" t="str">
            <v>CANTIDAD</v>
          </cell>
        </row>
        <row r="1282">
          <cell r="D1282" t="str">
            <v>Necesaria-Proyecto</v>
          </cell>
          <cell r="E1282" t="str">
            <v>Existente</v>
          </cell>
        </row>
        <row r="1283">
          <cell r="B1283" t="str">
            <v>T-50</v>
          </cell>
          <cell r="D1283">
            <v>1</v>
          </cell>
        </row>
        <row r="1284">
          <cell r="B1284" t="str">
            <v>T-53</v>
          </cell>
          <cell r="D1284">
            <v>1</v>
          </cell>
        </row>
        <row r="1285">
          <cell r="B1285" t="str">
            <v>M-29</v>
          </cell>
          <cell r="D1285">
            <v>1</v>
          </cell>
        </row>
        <row r="1286">
          <cell r="B1286" t="str">
            <v>M-15</v>
          </cell>
          <cell r="D1286">
            <v>1</v>
          </cell>
        </row>
        <row r="1287">
          <cell r="B1287" t="str">
            <v>T-13</v>
          </cell>
          <cell r="D1287">
            <v>1</v>
          </cell>
        </row>
        <row r="1288">
          <cell r="B1288" t="str">
            <v>E-159</v>
          </cell>
          <cell r="D1288">
            <v>1</v>
          </cell>
        </row>
        <row r="1289">
          <cell r="B1289" t="str">
            <v>M-39</v>
          </cell>
          <cell r="D1289">
            <v>4</v>
          </cell>
        </row>
        <row r="1290">
          <cell r="B1290" t="str">
            <v>T-21</v>
          </cell>
          <cell r="D1290">
            <v>1</v>
          </cell>
        </row>
        <row r="1291">
          <cell r="B1291" t="str">
            <v>T-16</v>
          </cell>
          <cell r="D1291">
            <v>1</v>
          </cell>
        </row>
        <row r="1294">
          <cell r="B1294" t="str">
            <v>Clave</v>
          </cell>
          <cell r="D1294" t="str">
            <v>CANTIDAD</v>
          </cell>
          <cell r="E1294" t="str">
            <v>CANTIDAD</v>
          </cell>
        </row>
        <row r="1295">
          <cell r="D1295" t="str">
            <v>Necesaria-Proyecto</v>
          </cell>
          <cell r="E1295" t="str">
            <v>Existente</v>
          </cell>
        </row>
        <row r="1296">
          <cell r="B1296" t="str">
            <v>M-3</v>
          </cell>
          <cell r="D1296">
            <v>2</v>
          </cell>
        </row>
        <row r="1297">
          <cell r="B1297" t="str">
            <v>M-123</v>
          </cell>
          <cell r="D1297">
            <v>1</v>
          </cell>
        </row>
        <row r="1298">
          <cell r="B1298" t="str">
            <v>M-31</v>
          </cell>
          <cell r="D1298">
            <v>1</v>
          </cell>
        </row>
        <row r="1299">
          <cell r="B1299" t="str">
            <v>M-45</v>
          </cell>
          <cell r="D1299">
            <v>3</v>
          </cell>
        </row>
        <row r="1300">
          <cell r="B1300" t="str">
            <v>M-101</v>
          </cell>
          <cell r="D1300">
            <v>1</v>
          </cell>
        </row>
        <row r="1301">
          <cell r="B1301" t="str">
            <v>T-16</v>
          </cell>
          <cell r="D1301">
            <v>1</v>
          </cell>
        </row>
        <row r="1302">
          <cell r="B1302" t="str">
            <v>E-159</v>
          </cell>
          <cell r="D1302">
            <v>1</v>
          </cell>
        </row>
        <row r="1303">
          <cell r="B1303" t="str">
            <v>T-79</v>
          </cell>
          <cell r="D1303">
            <v>1</v>
          </cell>
        </row>
        <row r="1304">
          <cell r="B1304" t="str">
            <v>M-36</v>
          </cell>
          <cell r="D1304">
            <v>4</v>
          </cell>
        </row>
        <row r="1305">
          <cell r="B1305" t="str">
            <v>T-20</v>
          </cell>
          <cell r="D1305">
            <v>1</v>
          </cell>
        </row>
        <row r="1308">
          <cell r="B1308" t="str">
            <v>Clave</v>
          </cell>
          <cell r="D1308" t="str">
            <v>CANTIDAD</v>
          </cell>
          <cell r="E1308" t="str">
            <v>CANTIDAD</v>
          </cell>
        </row>
        <row r="1309">
          <cell r="D1309" t="str">
            <v>Necesaria-Proyecto</v>
          </cell>
          <cell r="E1309" t="str">
            <v>Existente</v>
          </cell>
        </row>
        <row r="1310">
          <cell r="B1310" t="str">
            <v>O-3</v>
          </cell>
          <cell r="D1310">
            <v>1</v>
          </cell>
        </row>
        <row r="1311">
          <cell r="B1311" t="str">
            <v>O-2</v>
          </cell>
          <cell r="D1311">
            <v>1</v>
          </cell>
        </row>
        <row r="1312">
          <cell r="B1312" t="str">
            <v>M-14</v>
          </cell>
          <cell r="D1312">
            <v>1</v>
          </cell>
        </row>
        <row r="1313">
          <cell r="B1313" t="str">
            <v>M-3</v>
          </cell>
          <cell r="D1313">
            <v>2</v>
          </cell>
        </row>
        <row r="1314">
          <cell r="B1314" t="str">
            <v>M-16</v>
          </cell>
          <cell r="D1314">
            <v>1</v>
          </cell>
        </row>
        <row r="1315">
          <cell r="B1315" t="str">
            <v>M-9</v>
          </cell>
          <cell r="D1315">
            <v>1</v>
          </cell>
        </row>
        <row r="1318">
          <cell r="B1318" t="str">
            <v>Clave</v>
          </cell>
          <cell r="D1318" t="str">
            <v>CANTIDAD</v>
          </cell>
          <cell r="E1318" t="str">
            <v>CANTIDAD</v>
          </cell>
        </row>
        <row r="1319">
          <cell r="D1319" t="str">
            <v>Necesaria-Proyecto</v>
          </cell>
          <cell r="E1319" t="str">
            <v>Existente</v>
          </cell>
        </row>
        <row r="1320">
          <cell r="B1320" t="str">
            <v>O-3</v>
          </cell>
          <cell r="D1320">
            <v>1</v>
          </cell>
        </row>
        <row r="1321">
          <cell r="B1321" t="str">
            <v>O-2</v>
          </cell>
          <cell r="D1321">
            <v>1</v>
          </cell>
        </row>
        <row r="1322">
          <cell r="B1322" t="str">
            <v>M-14</v>
          </cell>
          <cell r="D1322">
            <v>1</v>
          </cell>
        </row>
        <row r="1323">
          <cell r="B1323" t="str">
            <v>M-3</v>
          </cell>
          <cell r="D1323">
            <v>2</v>
          </cell>
        </row>
        <row r="1324">
          <cell r="B1324" t="str">
            <v>M-16</v>
          </cell>
          <cell r="D1324">
            <v>1</v>
          </cell>
        </row>
        <row r="1325">
          <cell r="B1325" t="str">
            <v>M-9</v>
          </cell>
          <cell r="D1325">
            <v>1</v>
          </cell>
        </row>
        <row r="1330">
          <cell r="B1330" t="str">
            <v>Clave</v>
          </cell>
          <cell r="D1330" t="str">
            <v>CANTIDAD</v>
          </cell>
          <cell r="E1330" t="str">
            <v>CANTIDAD</v>
          </cell>
        </row>
        <row r="1331">
          <cell r="D1331" t="str">
            <v>Necesaria-Proyecto</v>
          </cell>
          <cell r="E1331" t="str">
            <v>Existente</v>
          </cell>
        </row>
        <row r="1332">
          <cell r="B1332" t="str">
            <v>M-60</v>
          </cell>
          <cell r="D1332">
            <v>2</v>
          </cell>
        </row>
        <row r="1333">
          <cell r="B1333" t="str">
            <v>M-86</v>
          </cell>
          <cell r="D1333">
            <v>1</v>
          </cell>
        </row>
        <row r="1336">
          <cell r="B1336" t="str">
            <v>Clave</v>
          </cell>
          <cell r="D1336" t="str">
            <v>CANTIDAD</v>
          </cell>
          <cell r="E1336" t="str">
            <v>CANTIDAD</v>
          </cell>
        </row>
        <row r="1337">
          <cell r="D1337" t="str">
            <v>Necesaria-Proyecto</v>
          </cell>
          <cell r="E1337" t="str">
            <v>Existente</v>
          </cell>
        </row>
        <row r="1338">
          <cell r="B1338" t="str">
            <v>M-13</v>
          </cell>
          <cell r="D1338">
            <v>2</v>
          </cell>
        </row>
        <row r="1339">
          <cell r="B1339" t="str">
            <v>M-84</v>
          </cell>
          <cell r="D1339">
            <v>1</v>
          </cell>
        </row>
        <row r="1342">
          <cell r="B1342" t="str">
            <v>Clave</v>
          </cell>
          <cell r="D1342" t="str">
            <v>CANTIDAD</v>
          </cell>
          <cell r="E1342" t="str">
            <v>CANTIDAD</v>
          </cell>
        </row>
        <row r="1343">
          <cell r="D1343" t="str">
            <v>Necesaria-Proyecto</v>
          </cell>
          <cell r="E1343" t="str">
            <v>Existente</v>
          </cell>
        </row>
        <row r="1344">
          <cell r="B1344" t="str">
            <v>M-113</v>
          </cell>
          <cell r="D1344">
            <v>1</v>
          </cell>
        </row>
        <row r="1345">
          <cell r="B1345" t="str">
            <v>E-58</v>
          </cell>
          <cell r="D1345">
            <v>1</v>
          </cell>
        </row>
        <row r="1348">
          <cell r="B1348" t="str">
            <v>Clave</v>
          </cell>
          <cell r="D1348" t="str">
            <v>CANTIDAD</v>
          </cell>
          <cell r="E1348" t="str">
            <v>CANTIDAD</v>
          </cell>
        </row>
        <row r="1349">
          <cell r="D1349" t="str">
            <v>Necesaria-Proyecto</v>
          </cell>
          <cell r="E1349" t="str">
            <v>Existente</v>
          </cell>
        </row>
        <row r="1350">
          <cell r="B1350" t="str">
            <v>M-114</v>
          </cell>
          <cell r="D1350">
            <v>1</v>
          </cell>
        </row>
        <row r="1351">
          <cell r="B1351" t="str">
            <v>D-220</v>
          </cell>
          <cell r="D1351">
            <v>1</v>
          </cell>
        </row>
        <row r="1352">
          <cell r="B1352" t="str">
            <v>M-102</v>
          </cell>
          <cell r="D1352">
            <v>1</v>
          </cell>
        </row>
        <row r="1355">
          <cell r="B1355" t="str">
            <v>Clave</v>
          </cell>
          <cell r="D1355" t="str">
            <v>CANTIDAD</v>
          </cell>
          <cell r="E1355" t="str">
            <v>CANTIDAD</v>
          </cell>
        </row>
        <row r="1356">
          <cell r="D1356" t="str">
            <v>Necesaria-Proyecto</v>
          </cell>
          <cell r="E1356" t="str">
            <v>Existente</v>
          </cell>
        </row>
        <row r="1357">
          <cell r="B1357" t="str">
            <v>M-13</v>
          </cell>
          <cell r="D1357">
            <v>1</v>
          </cell>
        </row>
        <row r="1362">
          <cell r="B1362" t="str">
            <v>Clave</v>
          </cell>
          <cell r="D1362" t="str">
            <v>CANTIDAD</v>
          </cell>
          <cell r="E1362" t="str">
            <v>CANTIDAD</v>
          </cell>
        </row>
        <row r="1363">
          <cell r="D1363" t="str">
            <v>Necesaria-Proyecto</v>
          </cell>
          <cell r="E1363" t="str">
            <v>Existente</v>
          </cell>
        </row>
        <row r="1364">
          <cell r="B1364" t="str">
            <v>M-75</v>
          </cell>
          <cell r="D1364">
            <v>2</v>
          </cell>
        </row>
        <row r="1365">
          <cell r="B1365" t="str">
            <v>T-2</v>
          </cell>
          <cell r="D1365">
            <v>1</v>
          </cell>
        </row>
        <row r="1366">
          <cell r="B1366" t="str">
            <v>D-141</v>
          </cell>
          <cell r="D1366">
            <v>2</v>
          </cell>
        </row>
        <row r="1367">
          <cell r="B1367" t="str">
            <v>M-114</v>
          </cell>
          <cell r="D1367">
            <v>1</v>
          </cell>
        </row>
        <row r="1368">
          <cell r="B1368" t="str">
            <v>M-86</v>
          </cell>
          <cell r="D1368">
            <v>2</v>
          </cell>
        </row>
        <row r="1369">
          <cell r="B1369" t="str">
            <v>D-199</v>
          </cell>
          <cell r="D1369">
            <v>2</v>
          </cell>
        </row>
        <row r="1370">
          <cell r="B1370" t="str">
            <v>T-23</v>
          </cell>
          <cell r="D1370">
            <v>2</v>
          </cell>
        </row>
        <row r="1371">
          <cell r="B1371" t="str">
            <v>M-96</v>
          </cell>
          <cell r="D1371">
            <v>2</v>
          </cell>
        </row>
        <row r="1372">
          <cell r="B1372" t="str">
            <v>M-124</v>
          </cell>
          <cell r="D1372">
            <v>2</v>
          </cell>
        </row>
        <row r="1373">
          <cell r="B1373" t="str">
            <v>T-24</v>
          </cell>
          <cell r="D1373">
            <v>1</v>
          </cell>
        </row>
        <row r="1374">
          <cell r="B1374" t="str">
            <v>D-148</v>
          </cell>
          <cell r="D1374">
            <v>1</v>
          </cell>
        </row>
        <row r="1375">
          <cell r="B1375" t="str">
            <v>D-143</v>
          </cell>
          <cell r="D1375">
            <v>2</v>
          </cell>
        </row>
        <row r="1376">
          <cell r="B1376" t="str">
            <v>M-105</v>
          </cell>
          <cell r="D1376">
            <v>2</v>
          </cell>
        </row>
        <row r="1377">
          <cell r="B1377" t="str">
            <v>M-36</v>
          </cell>
          <cell r="D1377">
            <v>2</v>
          </cell>
        </row>
        <row r="1378">
          <cell r="B1378" t="str">
            <v>T-16</v>
          </cell>
          <cell r="D1378">
            <v>1</v>
          </cell>
        </row>
        <row r="1379">
          <cell r="B1379" t="str">
            <v>T-27</v>
          </cell>
          <cell r="D1379">
            <v>2</v>
          </cell>
        </row>
        <row r="1380">
          <cell r="B1380" t="str">
            <v>T-28</v>
          </cell>
          <cell r="D1380">
            <v>2</v>
          </cell>
        </row>
        <row r="1381">
          <cell r="B1381" t="str">
            <v>D-225</v>
          </cell>
          <cell r="D1381">
            <v>2</v>
          </cell>
        </row>
        <row r="1382">
          <cell r="B1382" t="str">
            <v>D-202</v>
          </cell>
          <cell r="D1382">
            <v>2</v>
          </cell>
        </row>
        <row r="1384">
          <cell r="B1384" t="str">
            <v>O-2</v>
          </cell>
          <cell r="D1384">
            <v>1</v>
          </cell>
        </row>
        <row r="1385">
          <cell r="B1385" t="str">
            <v>O-3</v>
          </cell>
          <cell r="D1385">
            <v>1</v>
          </cell>
        </row>
        <row r="1386">
          <cell r="B1386" t="str">
            <v>M-14</v>
          </cell>
          <cell r="D1386">
            <v>1</v>
          </cell>
        </row>
        <row r="1389">
          <cell r="B1389" t="str">
            <v>Clave</v>
          </cell>
          <cell r="D1389" t="str">
            <v>CANTIDAD</v>
          </cell>
          <cell r="E1389" t="str">
            <v>CANTIDAD</v>
          </cell>
        </row>
        <row r="1390">
          <cell r="D1390" t="str">
            <v>Necesaria-Proyecto</v>
          </cell>
          <cell r="E1390" t="str">
            <v>Existente</v>
          </cell>
        </row>
        <row r="1391">
          <cell r="B1391" t="str">
            <v>M-75</v>
          </cell>
          <cell r="D1391">
            <v>2</v>
          </cell>
        </row>
        <row r="1392">
          <cell r="B1392" t="str">
            <v>T-2</v>
          </cell>
          <cell r="D1392">
            <v>1</v>
          </cell>
        </row>
        <row r="1393">
          <cell r="B1393" t="str">
            <v>D-141</v>
          </cell>
          <cell r="D1393">
            <v>2</v>
          </cell>
        </row>
        <row r="1394">
          <cell r="B1394" t="str">
            <v>M-114</v>
          </cell>
          <cell r="D1394">
            <v>1</v>
          </cell>
        </row>
        <row r="1395">
          <cell r="B1395" t="str">
            <v>M-86</v>
          </cell>
          <cell r="D1395">
            <v>2</v>
          </cell>
        </row>
        <row r="1396">
          <cell r="B1396" t="str">
            <v>D-199</v>
          </cell>
          <cell r="D1396">
            <v>2</v>
          </cell>
        </row>
        <row r="1397">
          <cell r="B1397" t="str">
            <v>T-23</v>
          </cell>
          <cell r="D1397">
            <v>2</v>
          </cell>
        </row>
        <row r="1398">
          <cell r="B1398" t="str">
            <v>M-96</v>
          </cell>
          <cell r="D1398">
            <v>2</v>
          </cell>
        </row>
        <row r="1399">
          <cell r="B1399" t="str">
            <v>M-124</v>
          </cell>
          <cell r="D1399">
            <v>2</v>
          </cell>
        </row>
        <row r="1400">
          <cell r="B1400" t="str">
            <v>T-24</v>
          </cell>
          <cell r="D1400">
            <v>1</v>
          </cell>
        </row>
        <row r="1401">
          <cell r="B1401" t="str">
            <v>D-148</v>
          </cell>
          <cell r="D1401">
            <v>1</v>
          </cell>
        </row>
        <row r="1402">
          <cell r="B1402" t="str">
            <v>D-143</v>
          </cell>
          <cell r="D1402">
            <v>2</v>
          </cell>
        </row>
        <row r="1403">
          <cell r="B1403" t="str">
            <v>M-105</v>
          </cell>
          <cell r="D1403">
            <v>2</v>
          </cell>
        </row>
        <row r="1404">
          <cell r="B1404" t="str">
            <v>M-36</v>
          </cell>
          <cell r="D1404">
            <v>2</v>
          </cell>
        </row>
        <row r="1405">
          <cell r="B1405" t="str">
            <v>T-16</v>
          </cell>
          <cell r="D1405">
            <v>1</v>
          </cell>
        </row>
        <row r="1406">
          <cell r="B1406" t="str">
            <v>T-27</v>
          </cell>
          <cell r="D1406">
            <v>2</v>
          </cell>
        </row>
        <row r="1407">
          <cell r="B1407" t="str">
            <v>T-28</v>
          </cell>
          <cell r="D1407">
            <v>2</v>
          </cell>
        </row>
        <row r="1408">
          <cell r="B1408" t="str">
            <v>D-225</v>
          </cell>
          <cell r="D1408">
            <v>2</v>
          </cell>
        </row>
        <row r="1409">
          <cell r="B1409" t="str">
            <v>D-202</v>
          </cell>
          <cell r="D1409">
            <v>2</v>
          </cell>
        </row>
        <row r="1411">
          <cell r="B1411" t="str">
            <v>O-2</v>
          </cell>
          <cell r="D1411">
            <v>1</v>
          </cell>
        </row>
        <row r="1412">
          <cell r="B1412" t="str">
            <v>O-3</v>
          </cell>
          <cell r="D1412">
            <v>1</v>
          </cell>
        </row>
        <row r="1413">
          <cell r="B1413" t="str">
            <v>M-14</v>
          </cell>
          <cell r="D1413">
            <v>1</v>
          </cell>
        </row>
        <row r="1418">
          <cell r="B1418" t="str">
            <v>Clave</v>
          </cell>
          <cell r="D1418" t="str">
            <v>CANTIDAD</v>
          </cell>
          <cell r="E1418" t="str">
            <v>CANTIDAD</v>
          </cell>
        </row>
        <row r="1419">
          <cell r="D1419" t="str">
            <v>Necesaria-Proyecto</v>
          </cell>
          <cell r="E1419" t="str">
            <v>Existente</v>
          </cell>
        </row>
        <row r="1420">
          <cell r="B1420" t="str">
            <v>M-76</v>
          </cell>
          <cell r="D1420">
            <v>2</v>
          </cell>
        </row>
        <row r="1421">
          <cell r="B1421" t="str">
            <v>T-2</v>
          </cell>
          <cell r="D1421">
            <v>1</v>
          </cell>
        </row>
        <row r="1422">
          <cell r="B1422" t="str">
            <v>D-142</v>
          </cell>
          <cell r="D1422">
            <v>2</v>
          </cell>
        </row>
        <row r="1423">
          <cell r="B1423" t="str">
            <v>M-114</v>
          </cell>
          <cell r="D1423">
            <v>1</v>
          </cell>
        </row>
        <row r="1424">
          <cell r="B1424" t="str">
            <v>M-86</v>
          </cell>
          <cell r="D1424">
            <v>2</v>
          </cell>
        </row>
        <row r="1425">
          <cell r="B1425" t="str">
            <v>D-199</v>
          </cell>
          <cell r="D1425">
            <v>2</v>
          </cell>
        </row>
        <row r="1426">
          <cell r="B1426" t="str">
            <v>T-23</v>
          </cell>
          <cell r="D1426">
            <v>2</v>
          </cell>
        </row>
        <row r="1427">
          <cell r="B1427" t="str">
            <v>M-96</v>
          </cell>
          <cell r="D1427">
            <v>2</v>
          </cell>
        </row>
        <row r="1428">
          <cell r="B1428" t="str">
            <v>M-124</v>
          </cell>
          <cell r="D1428">
            <v>2</v>
          </cell>
        </row>
        <row r="1429">
          <cell r="B1429" t="str">
            <v>T-24</v>
          </cell>
          <cell r="D1429">
            <v>1</v>
          </cell>
        </row>
        <row r="1430">
          <cell r="B1430" t="str">
            <v>D-148</v>
          </cell>
          <cell r="D1430">
            <v>1</v>
          </cell>
        </row>
        <row r="1431">
          <cell r="B1431" t="str">
            <v>D-144</v>
          </cell>
          <cell r="D1431">
            <v>2</v>
          </cell>
        </row>
        <row r="1432">
          <cell r="B1432" t="str">
            <v>M-105</v>
          </cell>
          <cell r="D1432">
            <v>2</v>
          </cell>
        </row>
        <row r="1433">
          <cell r="B1433" t="str">
            <v>M-36</v>
          </cell>
          <cell r="D1433">
            <v>1</v>
          </cell>
        </row>
        <row r="1434">
          <cell r="B1434" t="str">
            <v>T-16</v>
          </cell>
          <cell r="D1434">
            <v>1</v>
          </cell>
        </row>
        <row r="1435">
          <cell r="B1435" t="str">
            <v>T-28</v>
          </cell>
          <cell r="D1435">
            <v>2</v>
          </cell>
        </row>
        <row r="1436">
          <cell r="B1436" t="str">
            <v>D-225</v>
          </cell>
          <cell r="D1436">
            <v>2</v>
          </cell>
        </row>
        <row r="1437">
          <cell r="B1437" t="str">
            <v>D-202</v>
          </cell>
          <cell r="D1437">
            <v>2</v>
          </cell>
        </row>
        <row r="1439">
          <cell r="B1439" t="str">
            <v>O-2</v>
          </cell>
          <cell r="D1439">
            <v>1</v>
          </cell>
        </row>
        <row r="1440">
          <cell r="B1440" t="str">
            <v>O-3</v>
          </cell>
          <cell r="D1440">
            <v>1</v>
          </cell>
        </row>
        <row r="1441">
          <cell r="B1441" t="str">
            <v>M-14</v>
          </cell>
          <cell r="D1441">
            <v>1</v>
          </cell>
        </row>
        <row r="1445">
          <cell r="B1445" t="str">
            <v>Clave</v>
          </cell>
          <cell r="D1445" t="str">
            <v>CANTIDAD</v>
          </cell>
          <cell r="E1445" t="str">
            <v>CANTIDAD</v>
          </cell>
        </row>
        <row r="1446">
          <cell r="D1446" t="str">
            <v>Necesaria-Proyecto</v>
          </cell>
          <cell r="E1446" t="str">
            <v>Existente</v>
          </cell>
        </row>
        <row r="1447">
          <cell r="B1447" t="str">
            <v>M-76</v>
          </cell>
          <cell r="D1447">
            <v>1</v>
          </cell>
        </row>
        <row r="1448">
          <cell r="B1448" t="str">
            <v>M-77</v>
          </cell>
          <cell r="D1448">
            <v>1</v>
          </cell>
        </row>
        <row r="1449">
          <cell r="B1449" t="str">
            <v>T-2</v>
          </cell>
          <cell r="D1449">
            <v>1</v>
          </cell>
        </row>
        <row r="1450">
          <cell r="B1450" t="str">
            <v>D-141</v>
          </cell>
          <cell r="D1450">
            <v>2</v>
          </cell>
        </row>
        <row r="1451">
          <cell r="B1451" t="str">
            <v>M-114</v>
          </cell>
          <cell r="D1451">
            <v>1</v>
          </cell>
        </row>
        <row r="1452">
          <cell r="B1452" t="str">
            <v>M-86</v>
          </cell>
          <cell r="D1452">
            <v>2</v>
          </cell>
        </row>
        <row r="1453">
          <cell r="B1453" t="str">
            <v>D-199</v>
          </cell>
          <cell r="D1453">
            <v>2</v>
          </cell>
        </row>
        <row r="1454">
          <cell r="B1454" t="str">
            <v>T-23</v>
          </cell>
          <cell r="D1454">
            <v>1</v>
          </cell>
        </row>
        <row r="1455">
          <cell r="B1455" t="str">
            <v>M-96</v>
          </cell>
          <cell r="D1455">
            <v>2</v>
          </cell>
        </row>
        <row r="1456">
          <cell r="B1456" t="str">
            <v>M-124</v>
          </cell>
          <cell r="D1456">
            <v>2</v>
          </cell>
        </row>
        <row r="1457">
          <cell r="B1457" t="str">
            <v>T-24</v>
          </cell>
          <cell r="D1457">
            <v>1</v>
          </cell>
        </row>
        <row r="1458">
          <cell r="B1458" t="str">
            <v>D-148</v>
          </cell>
          <cell r="D1458">
            <v>1</v>
          </cell>
        </row>
        <row r="1459">
          <cell r="B1459" t="str">
            <v>D-144</v>
          </cell>
          <cell r="D1459">
            <v>2</v>
          </cell>
        </row>
        <row r="1460">
          <cell r="B1460" t="str">
            <v>M-9</v>
          </cell>
          <cell r="D1460">
            <v>2</v>
          </cell>
        </row>
        <row r="1461">
          <cell r="B1461" t="str">
            <v>M-105</v>
          </cell>
          <cell r="D1461">
            <v>2</v>
          </cell>
        </row>
        <row r="1462">
          <cell r="B1462" t="str">
            <v>M-36</v>
          </cell>
          <cell r="D1462">
            <v>2</v>
          </cell>
        </row>
        <row r="1463">
          <cell r="B1463" t="str">
            <v>M-42</v>
          </cell>
          <cell r="D1463">
            <v>2</v>
          </cell>
        </row>
        <row r="1464">
          <cell r="B1464" t="str">
            <v>T-16</v>
          </cell>
          <cell r="D1464">
            <v>1</v>
          </cell>
        </row>
        <row r="1465">
          <cell r="B1465" t="str">
            <v>T-27</v>
          </cell>
          <cell r="D1465">
            <v>1</v>
          </cell>
        </row>
        <row r="1466">
          <cell r="B1466" t="str">
            <v>T-28</v>
          </cell>
          <cell r="D1466">
            <v>1</v>
          </cell>
        </row>
        <row r="1467">
          <cell r="B1467" t="str">
            <v>D-225</v>
          </cell>
          <cell r="D1467">
            <v>2</v>
          </cell>
        </row>
        <row r="1468">
          <cell r="B1468" t="str">
            <v>D-202</v>
          </cell>
          <cell r="D1468">
            <v>2</v>
          </cell>
        </row>
        <row r="1469">
          <cell r="B1469" t="str">
            <v>M-157</v>
          </cell>
          <cell r="D1469">
            <v>1</v>
          </cell>
        </row>
        <row r="1474">
          <cell r="B1474" t="str">
            <v>Clave</v>
          </cell>
          <cell r="D1474" t="str">
            <v>CANTIDAD</v>
          </cell>
          <cell r="E1474" t="str">
            <v>CANTIDAD</v>
          </cell>
        </row>
        <row r="1475">
          <cell r="D1475" t="str">
            <v>Necesaria-Proyecto</v>
          </cell>
          <cell r="E1475" t="str">
            <v>Existente</v>
          </cell>
        </row>
        <row r="1476">
          <cell r="B1476" t="str">
            <v>M-75</v>
          </cell>
          <cell r="D1476">
            <v>6</v>
          </cell>
        </row>
        <row r="1477">
          <cell r="B1477" t="str">
            <v>T-2</v>
          </cell>
          <cell r="D1477">
            <v>1</v>
          </cell>
        </row>
        <row r="1478">
          <cell r="B1478" t="str">
            <v>D-141</v>
          </cell>
          <cell r="D1478">
            <v>6</v>
          </cell>
        </row>
        <row r="1479">
          <cell r="B1479" t="str">
            <v>M-114</v>
          </cell>
          <cell r="D1479">
            <v>3</v>
          </cell>
        </row>
        <row r="1480">
          <cell r="B1480" t="str">
            <v>M-85</v>
          </cell>
          <cell r="D1480">
            <v>6</v>
          </cell>
        </row>
        <row r="1481">
          <cell r="B1481" t="str">
            <v>D-97</v>
          </cell>
          <cell r="D1481">
            <v>3</v>
          </cell>
        </row>
        <row r="1482">
          <cell r="B1482" t="str">
            <v>M-86</v>
          </cell>
          <cell r="D1482">
            <v>6</v>
          </cell>
        </row>
        <row r="1483">
          <cell r="B1483" t="str">
            <v>D-199</v>
          </cell>
          <cell r="D1483">
            <v>6</v>
          </cell>
        </row>
        <row r="1484">
          <cell r="B1484" t="str">
            <v>T-23</v>
          </cell>
          <cell r="D1484">
            <v>3</v>
          </cell>
        </row>
        <row r="1485">
          <cell r="B1485" t="str">
            <v>M-96</v>
          </cell>
          <cell r="D1485">
            <v>6</v>
          </cell>
        </row>
        <row r="1486">
          <cell r="B1486" t="str">
            <v>M-98</v>
          </cell>
          <cell r="D1486">
            <v>3</v>
          </cell>
        </row>
        <row r="1487">
          <cell r="B1487" t="str">
            <v>M-124</v>
          </cell>
          <cell r="D1487">
            <v>6</v>
          </cell>
        </row>
        <row r="1488">
          <cell r="B1488" t="str">
            <v>T-24</v>
          </cell>
          <cell r="D1488">
            <v>3</v>
          </cell>
        </row>
        <row r="1489">
          <cell r="B1489" t="str">
            <v>D-148</v>
          </cell>
          <cell r="D1489">
            <v>3</v>
          </cell>
        </row>
        <row r="1490">
          <cell r="B1490" t="str">
            <v>M-105</v>
          </cell>
          <cell r="D1490">
            <v>6</v>
          </cell>
        </row>
        <row r="1491">
          <cell r="B1491" t="str">
            <v>M-36</v>
          </cell>
          <cell r="D1491">
            <v>6</v>
          </cell>
        </row>
        <row r="1492">
          <cell r="B1492" t="str">
            <v>T-16</v>
          </cell>
          <cell r="D1492">
            <v>3</v>
          </cell>
        </row>
        <row r="1493">
          <cell r="B1493" t="str">
            <v>T-27</v>
          </cell>
          <cell r="D1493">
            <v>3</v>
          </cell>
        </row>
        <row r="1494">
          <cell r="B1494" t="str">
            <v>T-28</v>
          </cell>
          <cell r="D1494">
            <v>6</v>
          </cell>
        </row>
        <row r="1495">
          <cell r="B1495" t="str">
            <v>D-225</v>
          </cell>
          <cell r="D1495">
            <v>6</v>
          </cell>
        </row>
        <row r="1496">
          <cell r="B1496" t="str">
            <v>D-202</v>
          </cell>
          <cell r="D1496">
            <v>6</v>
          </cell>
        </row>
        <row r="1498">
          <cell r="B1498" t="str">
            <v>O-2</v>
          </cell>
          <cell r="D1498">
            <v>1</v>
          </cell>
        </row>
        <row r="1499">
          <cell r="B1499" t="str">
            <v>O-3</v>
          </cell>
          <cell r="D1499">
            <v>1</v>
          </cell>
        </row>
        <row r="1500">
          <cell r="B1500" t="str">
            <v>M-14</v>
          </cell>
          <cell r="D1500">
            <v>1</v>
          </cell>
        </row>
        <row r="1503">
          <cell r="B1503" t="str">
            <v>Clave</v>
          </cell>
          <cell r="D1503" t="str">
            <v>CANTIDAD</v>
          </cell>
          <cell r="E1503" t="str">
            <v>CANTIDAD</v>
          </cell>
        </row>
        <row r="1504">
          <cell r="D1504" t="str">
            <v>Necesaria-Proyecto</v>
          </cell>
          <cell r="E1504" t="str">
            <v>Existente</v>
          </cell>
        </row>
        <row r="1505">
          <cell r="B1505" t="str">
            <v>M-75</v>
          </cell>
          <cell r="D1505">
            <v>1</v>
          </cell>
        </row>
        <row r="1506">
          <cell r="B1506" t="str">
            <v>T-2</v>
          </cell>
          <cell r="D1506">
            <v>1</v>
          </cell>
        </row>
        <row r="1507">
          <cell r="B1507" t="str">
            <v>D-141</v>
          </cell>
          <cell r="D1507">
            <v>1</v>
          </cell>
        </row>
        <row r="1508">
          <cell r="B1508" t="str">
            <v>M-114</v>
          </cell>
          <cell r="D1508">
            <v>1</v>
          </cell>
        </row>
        <row r="1509">
          <cell r="B1509" t="str">
            <v>D-97</v>
          </cell>
          <cell r="D1509">
            <v>1</v>
          </cell>
        </row>
        <row r="1510">
          <cell r="B1510" t="str">
            <v>M-86</v>
          </cell>
          <cell r="D1510">
            <v>1</v>
          </cell>
        </row>
        <row r="1511">
          <cell r="B1511" t="str">
            <v>D-199</v>
          </cell>
          <cell r="D1511">
            <v>1</v>
          </cell>
        </row>
        <row r="1512">
          <cell r="B1512" t="str">
            <v>T-23</v>
          </cell>
          <cell r="D1512">
            <v>1</v>
          </cell>
        </row>
        <row r="1513">
          <cell r="B1513" t="str">
            <v>M-96</v>
          </cell>
          <cell r="D1513">
            <v>1</v>
          </cell>
        </row>
        <row r="1514">
          <cell r="B1514" t="str">
            <v>M-98</v>
          </cell>
          <cell r="D1514">
            <v>1</v>
          </cell>
        </row>
        <row r="1515">
          <cell r="B1515" t="str">
            <v>M-124</v>
          </cell>
          <cell r="D1515">
            <v>1</v>
          </cell>
        </row>
        <row r="1516">
          <cell r="B1516" t="str">
            <v>T-24</v>
          </cell>
          <cell r="D1516">
            <v>1</v>
          </cell>
        </row>
        <row r="1517">
          <cell r="B1517" t="str">
            <v>D-148</v>
          </cell>
          <cell r="D1517">
            <v>1</v>
          </cell>
        </row>
        <row r="1518">
          <cell r="B1518" t="str">
            <v>M-105</v>
          </cell>
          <cell r="D1518">
            <v>1</v>
          </cell>
        </row>
        <row r="1519">
          <cell r="B1519" t="str">
            <v>M-36</v>
          </cell>
          <cell r="D1519">
            <v>1</v>
          </cell>
        </row>
        <row r="1520">
          <cell r="B1520" t="str">
            <v>T-16</v>
          </cell>
          <cell r="D1520">
            <v>1</v>
          </cell>
        </row>
        <row r="1521">
          <cell r="B1521" t="str">
            <v>T-27</v>
          </cell>
          <cell r="D1521">
            <v>1</v>
          </cell>
        </row>
        <row r="1522">
          <cell r="B1522" t="str">
            <v>T-28</v>
          </cell>
          <cell r="D1522">
            <v>1</v>
          </cell>
        </row>
        <row r="1523">
          <cell r="B1523" t="str">
            <v>D-225</v>
          </cell>
          <cell r="D1523">
            <v>1</v>
          </cell>
        </row>
        <row r="1524">
          <cell r="B1524" t="str">
            <v>D-202</v>
          </cell>
          <cell r="D1524">
            <v>1</v>
          </cell>
        </row>
        <row r="1526">
          <cell r="B1526" t="str">
            <v>O-2</v>
          </cell>
          <cell r="D1526">
            <v>1</v>
          </cell>
        </row>
        <row r="1527">
          <cell r="B1527" t="str">
            <v>O-3</v>
          </cell>
          <cell r="D1527">
            <v>1</v>
          </cell>
        </row>
        <row r="1528">
          <cell r="B1528" t="str">
            <v>M-14</v>
          </cell>
          <cell r="D1528">
            <v>1</v>
          </cell>
        </row>
        <row r="1531">
          <cell r="B1531" t="str">
            <v>Clave</v>
          </cell>
          <cell r="D1531" t="str">
            <v>CANTIDAD</v>
          </cell>
          <cell r="E1531" t="str">
            <v>CANTIDAD</v>
          </cell>
        </row>
        <row r="1532">
          <cell r="D1532" t="str">
            <v>Necesaria-Proyecto</v>
          </cell>
          <cell r="E1532" t="str">
            <v>Existente</v>
          </cell>
        </row>
        <row r="1533">
          <cell r="B1533" t="str">
            <v>M-75</v>
          </cell>
          <cell r="D1533">
            <v>2</v>
          </cell>
        </row>
        <row r="1534">
          <cell r="B1534" t="str">
            <v>T-2</v>
          </cell>
          <cell r="D1534">
            <v>1</v>
          </cell>
        </row>
        <row r="1535">
          <cell r="B1535" t="str">
            <v>D-141</v>
          </cell>
          <cell r="D1535">
            <v>2</v>
          </cell>
        </row>
        <row r="1536">
          <cell r="B1536" t="str">
            <v>M-114</v>
          </cell>
          <cell r="D1536">
            <v>1</v>
          </cell>
        </row>
        <row r="1537">
          <cell r="B1537" t="str">
            <v>M-86</v>
          </cell>
          <cell r="D1537">
            <v>2</v>
          </cell>
        </row>
        <row r="1538">
          <cell r="B1538" t="str">
            <v>D-199</v>
          </cell>
          <cell r="D1538">
            <v>2</v>
          </cell>
        </row>
        <row r="1539">
          <cell r="B1539" t="str">
            <v>T-23</v>
          </cell>
          <cell r="D1539">
            <v>2</v>
          </cell>
        </row>
        <row r="1540">
          <cell r="B1540" t="str">
            <v>M-96</v>
          </cell>
          <cell r="D1540">
            <v>2</v>
          </cell>
        </row>
        <row r="1541">
          <cell r="B1541" t="str">
            <v>M-124</v>
          </cell>
          <cell r="D1541">
            <v>2</v>
          </cell>
        </row>
        <row r="1542">
          <cell r="B1542" t="str">
            <v>T-24</v>
          </cell>
          <cell r="D1542">
            <v>1</v>
          </cell>
        </row>
        <row r="1543">
          <cell r="B1543" t="str">
            <v>D-148</v>
          </cell>
          <cell r="D1543">
            <v>1</v>
          </cell>
        </row>
        <row r="1544">
          <cell r="B1544" t="str">
            <v>M-105</v>
          </cell>
          <cell r="D1544">
            <v>2</v>
          </cell>
        </row>
        <row r="1545">
          <cell r="B1545" t="str">
            <v>M-36</v>
          </cell>
          <cell r="D1545">
            <v>2</v>
          </cell>
        </row>
        <row r="1546">
          <cell r="B1546" t="str">
            <v>T-16</v>
          </cell>
          <cell r="D1546">
            <v>1</v>
          </cell>
        </row>
        <row r="1547">
          <cell r="B1547" t="str">
            <v>T-27</v>
          </cell>
          <cell r="D1547">
            <v>2</v>
          </cell>
        </row>
        <row r="1548">
          <cell r="B1548" t="str">
            <v>T-28</v>
          </cell>
          <cell r="D1548">
            <v>2</v>
          </cell>
        </row>
        <row r="1549">
          <cell r="B1549" t="str">
            <v>D-225</v>
          </cell>
          <cell r="D1549">
            <v>2</v>
          </cell>
        </row>
        <row r="1550">
          <cell r="B1550" t="str">
            <v>D-202</v>
          </cell>
          <cell r="D1550">
            <v>2</v>
          </cell>
        </row>
        <row r="1552">
          <cell r="B1552" t="str">
            <v>O-2</v>
          </cell>
          <cell r="D1552">
            <v>1</v>
          </cell>
        </row>
        <row r="1553">
          <cell r="B1553" t="str">
            <v>O-3</v>
          </cell>
          <cell r="D1553">
            <v>1</v>
          </cell>
        </row>
        <row r="1554">
          <cell r="B1554" t="str">
            <v>M-14</v>
          </cell>
          <cell r="D1554">
            <v>1</v>
          </cell>
        </row>
        <row r="1557">
          <cell r="B1557" t="str">
            <v>Clave</v>
          </cell>
          <cell r="D1557" t="str">
            <v>CANTIDAD</v>
          </cell>
          <cell r="E1557" t="str">
            <v>CANTIDAD</v>
          </cell>
        </row>
        <row r="1558">
          <cell r="D1558" t="str">
            <v>Necesaria-Proyecto</v>
          </cell>
          <cell r="E1558" t="str">
            <v>Existente</v>
          </cell>
        </row>
        <row r="1559">
          <cell r="B1559" t="str">
            <v>M-75</v>
          </cell>
          <cell r="D1559">
            <v>1</v>
          </cell>
        </row>
        <row r="1560">
          <cell r="B1560" t="str">
            <v>T-2</v>
          </cell>
          <cell r="D1560">
            <v>1</v>
          </cell>
        </row>
        <row r="1561">
          <cell r="B1561" t="str">
            <v>D-141</v>
          </cell>
          <cell r="D1561">
            <v>1</v>
          </cell>
        </row>
        <row r="1562">
          <cell r="B1562" t="str">
            <v>M-114</v>
          </cell>
          <cell r="D1562">
            <v>1</v>
          </cell>
        </row>
        <row r="1563">
          <cell r="B1563" t="str">
            <v>M-86</v>
          </cell>
          <cell r="D1563">
            <v>1</v>
          </cell>
        </row>
        <row r="1564">
          <cell r="B1564" t="str">
            <v>D-199</v>
          </cell>
          <cell r="D1564">
            <v>1</v>
          </cell>
        </row>
        <row r="1565">
          <cell r="B1565" t="str">
            <v>D-408</v>
          </cell>
          <cell r="D1565">
            <v>1</v>
          </cell>
        </row>
        <row r="1566">
          <cell r="B1566" t="str">
            <v>T-23</v>
          </cell>
          <cell r="D1566">
            <v>1</v>
          </cell>
        </row>
        <row r="1567">
          <cell r="B1567" t="str">
            <v>M-96</v>
          </cell>
          <cell r="D1567">
            <v>1</v>
          </cell>
        </row>
        <row r="1568">
          <cell r="B1568" t="str">
            <v>M-124</v>
          </cell>
          <cell r="D1568">
            <v>1</v>
          </cell>
        </row>
        <row r="1569">
          <cell r="B1569" t="str">
            <v>T-24</v>
          </cell>
          <cell r="D1569">
            <v>1</v>
          </cell>
        </row>
        <row r="1570">
          <cell r="B1570" t="str">
            <v>D-148</v>
          </cell>
          <cell r="D1570">
            <v>1</v>
          </cell>
        </row>
        <row r="1571">
          <cell r="B1571" t="str">
            <v>D-143</v>
          </cell>
          <cell r="D1571">
            <v>1</v>
          </cell>
        </row>
        <row r="1572">
          <cell r="B1572" t="str">
            <v>M-105</v>
          </cell>
          <cell r="D1572">
            <v>1</v>
          </cell>
        </row>
        <row r="1573">
          <cell r="B1573" t="str">
            <v>M-36</v>
          </cell>
          <cell r="D1573">
            <v>1</v>
          </cell>
        </row>
        <row r="1574">
          <cell r="B1574" t="str">
            <v>T-16</v>
          </cell>
          <cell r="D1574">
            <v>1</v>
          </cell>
        </row>
        <row r="1575">
          <cell r="B1575" t="str">
            <v>T-27</v>
          </cell>
          <cell r="D1575">
            <v>1</v>
          </cell>
        </row>
        <row r="1576">
          <cell r="B1576" t="str">
            <v>T-28</v>
          </cell>
          <cell r="D1576">
            <v>1</v>
          </cell>
        </row>
        <row r="1577">
          <cell r="B1577" t="str">
            <v>D-225</v>
          </cell>
          <cell r="D1577">
            <v>1</v>
          </cell>
        </row>
        <row r="1578">
          <cell r="B1578" t="str">
            <v>D-202</v>
          </cell>
          <cell r="D1578">
            <v>1</v>
          </cell>
        </row>
        <row r="1580">
          <cell r="B1580" t="str">
            <v>O-2</v>
          </cell>
          <cell r="D1580">
            <v>1</v>
          </cell>
        </row>
        <row r="1581">
          <cell r="B1581" t="str">
            <v>O-3</v>
          </cell>
          <cell r="D1581">
            <v>1</v>
          </cell>
        </row>
        <row r="1582">
          <cell r="B1582" t="str">
            <v>M-14</v>
          </cell>
          <cell r="D1582">
            <v>1</v>
          </cell>
        </row>
        <row r="1587">
          <cell r="B1587" t="str">
            <v>Clave</v>
          </cell>
          <cell r="D1587" t="str">
            <v>CANTIDAD</v>
          </cell>
          <cell r="E1587" t="str">
            <v>CANTIDAD</v>
          </cell>
        </row>
        <row r="1588">
          <cell r="D1588" t="str">
            <v>Necesaria-Proyecto</v>
          </cell>
          <cell r="E1588" t="str">
            <v>Existente</v>
          </cell>
        </row>
        <row r="1589">
          <cell r="B1589" t="str">
            <v>M-75</v>
          </cell>
          <cell r="D1589">
            <v>3</v>
          </cell>
        </row>
        <row r="1590">
          <cell r="B1590" t="str">
            <v>T-2</v>
          </cell>
          <cell r="D1590">
            <v>1</v>
          </cell>
        </row>
        <row r="1591">
          <cell r="B1591" t="str">
            <v>D-141</v>
          </cell>
          <cell r="D1591">
            <v>3</v>
          </cell>
        </row>
        <row r="1592">
          <cell r="B1592" t="str">
            <v>M-83</v>
          </cell>
          <cell r="D1592">
            <v>1</v>
          </cell>
        </row>
        <row r="1593">
          <cell r="B1593" t="str">
            <v>M-114</v>
          </cell>
          <cell r="D1593">
            <v>3</v>
          </cell>
        </row>
        <row r="1594">
          <cell r="B1594" t="str">
            <v>M-86</v>
          </cell>
          <cell r="D1594">
            <v>3</v>
          </cell>
        </row>
        <row r="1595">
          <cell r="B1595" t="str">
            <v>D-199</v>
          </cell>
          <cell r="D1595">
            <v>3</v>
          </cell>
        </row>
        <row r="1596">
          <cell r="B1596" t="str">
            <v>D-304</v>
          </cell>
          <cell r="D1596">
            <v>1</v>
          </cell>
        </row>
        <row r="1597">
          <cell r="B1597" t="str">
            <v>T-23</v>
          </cell>
          <cell r="D1597">
            <v>1</v>
          </cell>
        </row>
        <row r="1598">
          <cell r="B1598" t="str">
            <v>M-94</v>
          </cell>
          <cell r="D1598">
            <v>1</v>
          </cell>
        </row>
        <row r="1599">
          <cell r="B1599" t="str">
            <v>M-96</v>
          </cell>
          <cell r="D1599">
            <v>3</v>
          </cell>
        </row>
        <row r="1600">
          <cell r="B1600" t="str">
            <v>M-124</v>
          </cell>
          <cell r="D1600">
            <v>3</v>
          </cell>
        </row>
        <row r="1601">
          <cell r="B1601" t="str">
            <v>T-24</v>
          </cell>
          <cell r="D1601">
            <v>1</v>
          </cell>
        </row>
        <row r="1602">
          <cell r="B1602" t="str">
            <v>D-18</v>
          </cell>
          <cell r="D1602">
            <v>1</v>
          </cell>
        </row>
        <row r="1603">
          <cell r="B1603" t="str">
            <v>D-148</v>
          </cell>
          <cell r="D1603">
            <v>1</v>
          </cell>
        </row>
        <row r="1604">
          <cell r="B1604" t="str">
            <v>M-105</v>
          </cell>
          <cell r="D1604">
            <v>3</v>
          </cell>
        </row>
        <row r="1605">
          <cell r="B1605" t="str">
            <v>M-36</v>
          </cell>
          <cell r="D1605">
            <v>3</v>
          </cell>
        </row>
        <row r="1606">
          <cell r="B1606" t="str">
            <v>T-16</v>
          </cell>
          <cell r="D1606">
            <v>1</v>
          </cell>
        </row>
        <row r="1607">
          <cell r="B1607" t="str">
            <v>D-133</v>
          </cell>
          <cell r="D1607">
            <v>3</v>
          </cell>
        </row>
        <row r="1608">
          <cell r="B1608" t="str">
            <v>T-27</v>
          </cell>
          <cell r="D1608">
            <v>3</v>
          </cell>
        </row>
        <row r="1609">
          <cell r="B1609" t="str">
            <v>T-28</v>
          </cell>
          <cell r="D1609">
            <v>3</v>
          </cell>
        </row>
        <row r="1610">
          <cell r="B1610" t="str">
            <v>D-225</v>
          </cell>
          <cell r="D1610">
            <v>3</v>
          </cell>
        </row>
        <row r="1611">
          <cell r="B1611" t="str">
            <v>D-202</v>
          </cell>
          <cell r="D1611">
            <v>3</v>
          </cell>
        </row>
        <row r="1613">
          <cell r="B1613" t="str">
            <v>O-2</v>
          </cell>
          <cell r="D1613">
            <v>1</v>
          </cell>
        </row>
        <row r="1614">
          <cell r="B1614" t="str">
            <v>O-3</v>
          </cell>
          <cell r="D1614">
            <v>1</v>
          </cell>
        </row>
        <row r="1615">
          <cell r="B1615" t="str">
            <v>M-14</v>
          </cell>
          <cell r="D1615">
            <v>1</v>
          </cell>
        </row>
        <row r="1618">
          <cell r="B1618" t="str">
            <v>Clave</v>
          </cell>
          <cell r="D1618" t="str">
            <v>CANTIDAD</v>
          </cell>
          <cell r="E1618" t="str">
            <v>CANTIDAD</v>
          </cell>
        </row>
        <row r="1619">
          <cell r="D1619" t="str">
            <v>Necesaria-Proyecto</v>
          </cell>
          <cell r="E1619" t="str">
            <v>Existente</v>
          </cell>
        </row>
        <row r="1620">
          <cell r="B1620" t="str">
            <v>D-187</v>
          </cell>
          <cell r="D1620">
            <v>1</v>
          </cell>
        </row>
        <row r="1621">
          <cell r="B1621" t="str">
            <v>D-104</v>
          </cell>
          <cell r="D1621">
            <v>3</v>
          </cell>
        </row>
        <row r="1622">
          <cell r="B1622" t="str">
            <v>T-2</v>
          </cell>
          <cell r="D1622">
            <v>1</v>
          </cell>
        </row>
        <row r="1623">
          <cell r="B1623" t="str">
            <v>M-114</v>
          </cell>
          <cell r="D1623">
            <v>1</v>
          </cell>
        </row>
        <row r="1624">
          <cell r="B1624" t="str">
            <v>D-27</v>
          </cell>
          <cell r="D1624">
            <v>3</v>
          </cell>
        </row>
        <row r="1625">
          <cell r="B1625" t="str">
            <v>D-123</v>
          </cell>
          <cell r="D1625">
            <v>1</v>
          </cell>
        </row>
        <row r="1626">
          <cell r="B1626" t="str">
            <v>D-199</v>
          </cell>
          <cell r="D1626">
            <v>3</v>
          </cell>
        </row>
        <row r="1627">
          <cell r="B1627" t="str">
            <v>D-112</v>
          </cell>
          <cell r="D1627">
            <v>1</v>
          </cell>
        </row>
        <row r="1628">
          <cell r="B1628" t="str">
            <v>D-114</v>
          </cell>
          <cell r="D1628">
            <v>3</v>
          </cell>
        </row>
        <row r="1629">
          <cell r="B1629" t="str">
            <v>D-203</v>
          </cell>
          <cell r="D1629">
            <v>1</v>
          </cell>
        </row>
        <row r="1630">
          <cell r="B1630" t="str">
            <v>M-91</v>
          </cell>
          <cell r="D1630">
            <v>1</v>
          </cell>
        </row>
        <row r="1631">
          <cell r="B1631" t="str">
            <v>M-94</v>
          </cell>
          <cell r="D1631">
            <v>1</v>
          </cell>
        </row>
        <row r="1632">
          <cell r="B1632" t="str">
            <v>M-96</v>
          </cell>
          <cell r="D1632">
            <v>3</v>
          </cell>
        </row>
        <row r="1633">
          <cell r="B1633" t="str">
            <v>D-7</v>
          </cell>
          <cell r="D1633">
            <v>3</v>
          </cell>
        </row>
        <row r="1634">
          <cell r="B1634" t="str">
            <v>M-105</v>
          </cell>
          <cell r="D1634">
            <v>3</v>
          </cell>
        </row>
        <row r="1635">
          <cell r="B1635" t="str">
            <v>M-36</v>
          </cell>
          <cell r="D1635">
            <v>3</v>
          </cell>
        </row>
        <row r="1636">
          <cell r="B1636" t="str">
            <v>D-136</v>
          </cell>
          <cell r="D1636">
            <v>1</v>
          </cell>
        </row>
        <row r="1637">
          <cell r="B1637" t="str">
            <v>D-225</v>
          </cell>
          <cell r="D1637">
            <v>3</v>
          </cell>
        </row>
        <row r="1638">
          <cell r="B1638" t="str">
            <v>D-202</v>
          </cell>
          <cell r="D1638">
            <v>3</v>
          </cell>
        </row>
        <row r="1641">
          <cell r="B1641" t="str">
            <v>Clave</v>
          </cell>
          <cell r="D1641" t="str">
            <v>CANTIDAD</v>
          </cell>
          <cell r="E1641" t="str">
            <v>CANTIDAD</v>
          </cell>
        </row>
        <row r="1642">
          <cell r="D1642" t="str">
            <v>Necesaria-Proyecto</v>
          </cell>
          <cell r="E1642" t="str">
            <v>Existente</v>
          </cell>
        </row>
        <row r="1643">
          <cell r="B1643" t="str">
            <v>T-2</v>
          </cell>
          <cell r="D1643">
            <v>1</v>
          </cell>
        </row>
        <row r="1644">
          <cell r="B1644" t="str">
            <v>M-114</v>
          </cell>
          <cell r="D1644">
            <v>2</v>
          </cell>
        </row>
        <row r="1645">
          <cell r="B1645" t="str">
            <v>M-85</v>
          </cell>
          <cell r="D1645">
            <v>2</v>
          </cell>
        </row>
        <row r="1646">
          <cell r="B1646" t="str">
            <v>D-123</v>
          </cell>
          <cell r="D1646">
            <v>1</v>
          </cell>
        </row>
        <row r="1647">
          <cell r="B1647" t="str">
            <v>M-91</v>
          </cell>
          <cell r="D1647">
            <v>1</v>
          </cell>
        </row>
        <row r="1648">
          <cell r="B1648" t="str">
            <v>M-96</v>
          </cell>
          <cell r="D1648">
            <v>2</v>
          </cell>
        </row>
        <row r="1649">
          <cell r="B1649" t="str">
            <v>D-136</v>
          </cell>
          <cell r="D1649">
            <v>1</v>
          </cell>
        </row>
        <row r="1650">
          <cell r="B1650" t="str">
            <v>T-28</v>
          </cell>
          <cell r="D1650">
            <v>2</v>
          </cell>
        </row>
        <row r="1651">
          <cell r="B1651" t="str">
            <v>M-36</v>
          </cell>
          <cell r="D1651">
            <v>2</v>
          </cell>
        </row>
        <row r="1660">
          <cell r="B1660" t="str">
            <v>Clave</v>
          </cell>
          <cell r="D1660" t="str">
            <v>CANTIDAD</v>
          </cell>
          <cell r="E1660" t="str">
            <v>CANTIDAD</v>
          </cell>
        </row>
        <row r="1661">
          <cell r="D1661" t="str">
            <v>Necesaria-Proyecto</v>
          </cell>
          <cell r="E1661" t="str">
            <v>Existente</v>
          </cell>
        </row>
        <row r="1662">
          <cell r="B1662" t="str">
            <v>M-17</v>
          </cell>
          <cell r="D1662">
            <v>1</v>
          </cell>
        </row>
        <row r="1663">
          <cell r="B1663" t="str">
            <v>M-15</v>
          </cell>
          <cell r="D1663">
            <v>1</v>
          </cell>
        </row>
        <row r="1664">
          <cell r="B1664" t="str">
            <v>M-36</v>
          </cell>
          <cell r="D1664">
            <v>1</v>
          </cell>
        </row>
        <row r="1665">
          <cell r="B1665" t="str">
            <v>T-20</v>
          </cell>
          <cell r="D1665">
            <v>1</v>
          </cell>
        </row>
        <row r="1668">
          <cell r="B1668" t="str">
            <v>Clave</v>
          </cell>
          <cell r="D1668" t="str">
            <v>CANTIDAD</v>
          </cell>
          <cell r="E1668" t="str">
            <v>CANTIDAD</v>
          </cell>
        </row>
        <row r="1669">
          <cell r="D1669" t="str">
            <v>Necesaria-Proyecto</v>
          </cell>
          <cell r="E1669" t="str">
            <v>Existente</v>
          </cell>
        </row>
        <row r="1670">
          <cell r="B1670" t="str">
            <v>M-18</v>
          </cell>
          <cell r="D1670">
            <v>3</v>
          </cell>
        </row>
        <row r="1671">
          <cell r="B1671" t="str">
            <v>T-2</v>
          </cell>
          <cell r="D1671">
            <v>1</v>
          </cell>
        </row>
        <row r="1672">
          <cell r="B1672" t="str">
            <v>M-101</v>
          </cell>
          <cell r="D1672">
            <v>1</v>
          </cell>
        </row>
        <row r="1673">
          <cell r="B1673" t="str">
            <v>M-15</v>
          </cell>
          <cell r="D1673">
            <v>1</v>
          </cell>
        </row>
        <row r="1674">
          <cell r="B1674" t="str">
            <v>T-79</v>
          </cell>
          <cell r="D1674">
            <v>1</v>
          </cell>
        </row>
        <row r="1675">
          <cell r="B1675" t="str">
            <v>T-16</v>
          </cell>
          <cell r="D1675">
            <v>1</v>
          </cell>
        </row>
        <row r="1680">
          <cell r="B1680" t="str">
            <v>Clave</v>
          </cell>
          <cell r="D1680" t="str">
            <v>CANTIDAD</v>
          </cell>
          <cell r="E1680" t="str">
            <v>CANTIDAD</v>
          </cell>
        </row>
        <row r="1681">
          <cell r="D1681" t="str">
            <v>Necesaria-Proyecto</v>
          </cell>
          <cell r="E1681" t="str">
            <v>Existente</v>
          </cell>
        </row>
        <row r="1682">
          <cell r="B1682" t="str">
            <v>D-88</v>
          </cell>
          <cell r="D1682">
            <v>1</v>
          </cell>
        </row>
        <row r="1683">
          <cell r="B1683" t="str">
            <v>M-81</v>
          </cell>
          <cell r="D1683">
            <v>1</v>
          </cell>
        </row>
        <row r="1684">
          <cell r="B1684" t="str">
            <v>D-109</v>
          </cell>
          <cell r="D1684">
            <v>1</v>
          </cell>
        </row>
        <row r="1685">
          <cell r="B1685" t="str">
            <v>T-50</v>
          </cell>
          <cell r="D1685">
            <v>1</v>
          </cell>
        </row>
        <row r="1686">
          <cell r="B1686" t="str">
            <v>M-114</v>
          </cell>
          <cell r="D1686">
            <v>1</v>
          </cell>
        </row>
        <row r="1687">
          <cell r="B1687" t="str">
            <v>D-92</v>
          </cell>
          <cell r="D1687">
            <v>1</v>
          </cell>
        </row>
        <row r="1688">
          <cell r="B1688" t="str">
            <v>T-22</v>
          </cell>
          <cell r="D1688">
            <v>1</v>
          </cell>
        </row>
        <row r="1689">
          <cell r="B1689" t="str">
            <v>D-125</v>
          </cell>
          <cell r="D1689">
            <v>1</v>
          </cell>
        </row>
        <row r="1690">
          <cell r="B1690" t="str">
            <v>D-204</v>
          </cell>
          <cell r="D1690">
            <v>1</v>
          </cell>
        </row>
        <row r="1691">
          <cell r="B1691" t="str">
            <v>M-91</v>
          </cell>
          <cell r="D1691">
            <v>1</v>
          </cell>
        </row>
        <row r="1692">
          <cell r="B1692" t="str">
            <v>D-131</v>
          </cell>
          <cell r="D1692">
            <v>1</v>
          </cell>
        </row>
        <row r="1693">
          <cell r="B1693" t="str">
            <v>D-17</v>
          </cell>
          <cell r="D1693">
            <v>1</v>
          </cell>
        </row>
        <row r="1694">
          <cell r="B1694" t="str">
            <v>T-79</v>
          </cell>
          <cell r="D1694">
            <v>1</v>
          </cell>
        </row>
        <row r="1695">
          <cell r="B1695" t="str">
            <v>M-40</v>
          </cell>
          <cell r="D1695">
            <v>1</v>
          </cell>
        </row>
        <row r="1696">
          <cell r="B1696" t="str">
            <v>M-64</v>
          </cell>
          <cell r="D1696">
            <v>1</v>
          </cell>
        </row>
        <row r="1697">
          <cell r="B1697" t="str">
            <v>T-20</v>
          </cell>
          <cell r="D1697">
            <v>1</v>
          </cell>
        </row>
        <row r="1700">
          <cell r="B1700" t="str">
            <v>Clave</v>
          </cell>
          <cell r="D1700" t="str">
            <v>CANTIDAD</v>
          </cell>
          <cell r="E1700" t="str">
            <v>CANTIDAD</v>
          </cell>
        </row>
        <row r="1701">
          <cell r="D1701" t="str">
            <v>Necesaria-Proyecto</v>
          </cell>
          <cell r="E1701" t="str">
            <v>Existente</v>
          </cell>
        </row>
        <row r="1702">
          <cell r="B1702" t="str">
            <v>E-8</v>
          </cell>
          <cell r="D1702">
            <v>2</v>
          </cell>
        </row>
        <row r="1703">
          <cell r="B1703" t="str">
            <v>E-6</v>
          </cell>
          <cell r="D1703">
            <v>2</v>
          </cell>
        </row>
        <row r="1706">
          <cell r="B1706" t="str">
            <v>Clave</v>
          </cell>
          <cell r="D1706" t="str">
            <v>CANTIDAD</v>
          </cell>
          <cell r="E1706" t="str">
            <v>CANTIDAD</v>
          </cell>
        </row>
        <row r="1707">
          <cell r="D1707" t="str">
            <v>Necesaria-Proyecto</v>
          </cell>
          <cell r="E1707" t="str">
            <v>Existente</v>
          </cell>
        </row>
        <row r="1708">
          <cell r="B1708" t="str">
            <v>T-16</v>
          </cell>
          <cell r="D1708">
            <v>1</v>
          </cell>
        </row>
        <row r="1709">
          <cell r="B1709" t="str">
            <v>M-45</v>
          </cell>
          <cell r="D1709">
            <v>1</v>
          </cell>
        </row>
        <row r="1710">
          <cell r="B1710" t="str">
            <v>M-30</v>
          </cell>
          <cell r="D1710">
            <v>1</v>
          </cell>
        </row>
        <row r="1713">
          <cell r="B1713" t="str">
            <v>Clave</v>
          </cell>
          <cell r="D1713" t="str">
            <v>CANTIDAD</v>
          </cell>
          <cell r="E1713" t="str">
            <v>CANTIDAD</v>
          </cell>
        </row>
        <row r="1714">
          <cell r="D1714" t="str">
            <v>Necesaria-Proyecto</v>
          </cell>
          <cell r="E1714" t="str">
            <v>Existente</v>
          </cell>
        </row>
        <row r="1715">
          <cell r="B1715" t="str">
            <v>D-219</v>
          </cell>
          <cell r="D1715">
            <v>1</v>
          </cell>
        </row>
        <row r="1716">
          <cell r="B1716" t="str">
            <v>D-213</v>
          </cell>
          <cell r="D1716">
            <v>1</v>
          </cell>
        </row>
        <row r="1717">
          <cell r="B1717" t="str">
            <v>M-62</v>
          </cell>
          <cell r="D1717">
            <v>1</v>
          </cell>
        </row>
        <row r="1720">
          <cell r="B1720" t="str">
            <v>Clave</v>
          </cell>
          <cell r="D1720" t="str">
            <v>CANTIDAD</v>
          </cell>
          <cell r="E1720" t="str">
            <v>CANTIDAD</v>
          </cell>
        </row>
        <row r="1721">
          <cell r="D1721" t="str">
            <v>Necesaria-Proyecto</v>
          </cell>
          <cell r="E1721" t="str">
            <v>Existente</v>
          </cell>
        </row>
        <row r="1722">
          <cell r="B1722" t="str">
            <v>M-3</v>
          </cell>
          <cell r="D1722">
            <v>1</v>
          </cell>
        </row>
        <row r="1723">
          <cell r="B1723" t="str">
            <v>M-9</v>
          </cell>
          <cell r="D1723">
            <v>1</v>
          </cell>
        </row>
        <row r="1724">
          <cell r="B1724" t="str">
            <v>M-16</v>
          </cell>
          <cell r="D1724">
            <v>1</v>
          </cell>
        </row>
        <row r="1727">
          <cell r="B1727" t="str">
            <v>Clave</v>
          </cell>
          <cell r="D1727" t="str">
            <v>CANTIDAD</v>
          </cell>
          <cell r="E1727" t="str">
            <v>CANTIDAD</v>
          </cell>
        </row>
        <row r="1728">
          <cell r="D1728" t="str">
            <v>Necesaria-Proyecto</v>
          </cell>
          <cell r="E1728" t="str">
            <v>Existente</v>
          </cell>
        </row>
        <row r="1729">
          <cell r="B1729" t="str">
            <v>O-3</v>
          </cell>
          <cell r="D1729">
            <v>1</v>
          </cell>
        </row>
        <row r="1730">
          <cell r="B1730" t="str">
            <v>O-2</v>
          </cell>
          <cell r="D1730">
            <v>1</v>
          </cell>
        </row>
        <row r="1731">
          <cell r="B1731" t="str">
            <v>M-16</v>
          </cell>
          <cell r="D1731">
            <v>1</v>
          </cell>
        </row>
        <row r="1732">
          <cell r="B1732" t="str">
            <v>M-3</v>
          </cell>
          <cell r="D1732">
            <v>2</v>
          </cell>
        </row>
        <row r="1733">
          <cell r="B1733" t="str">
            <v>M-9</v>
          </cell>
          <cell r="D1733">
            <v>1</v>
          </cell>
        </row>
        <row r="1734">
          <cell r="B1734" t="str">
            <v>M-14</v>
          </cell>
          <cell r="D1734">
            <v>1</v>
          </cell>
        </row>
        <row r="1737">
          <cell r="B1737" t="str">
            <v>Clave</v>
          </cell>
          <cell r="D1737" t="str">
            <v>CANTIDAD</v>
          </cell>
          <cell r="E1737" t="str">
            <v>CANTIDAD</v>
          </cell>
        </row>
        <row r="1738">
          <cell r="D1738" t="str">
            <v>Necesaria-Proyecto</v>
          </cell>
          <cell r="E1738" t="str">
            <v>Existente</v>
          </cell>
        </row>
        <row r="1739">
          <cell r="B1739" t="str">
            <v>O-3</v>
          </cell>
          <cell r="D1739">
            <v>1</v>
          </cell>
        </row>
        <row r="1740">
          <cell r="B1740" t="str">
            <v>O-2</v>
          </cell>
          <cell r="D1740">
            <v>1</v>
          </cell>
        </row>
        <row r="1741">
          <cell r="B1741" t="str">
            <v>M-16</v>
          </cell>
          <cell r="D1741">
            <v>1</v>
          </cell>
        </row>
        <row r="1742">
          <cell r="B1742" t="str">
            <v>M-3</v>
          </cell>
          <cell r="D1742">
            <v>2</v>
          </cell>
        </row>
        <row r="1743">
          <cell r="B1743" t="str">
            <v>M-9</v>
          </cell>
          <cell r="D1743">
            <v>1</v>
          </cell>
        </row>
        <row r="1744">
          <cell r="B1744" t="str">
            <v>M-14</v>
          </cell>
          <cell r="D1744">
            <v>1</v>
          </cell>
        </row>
        <row r="1747">
          <cell r="B1747" t="str">
            <v>Clave</v>
          </cell>
          <cell r="D1747" t="str">
            <v>CANTIDAD</v>
          </cell>
          <cell r="E1747" t="str">
            <v>CANTIDAD</v>
          </cell>
        </row>
        <row r="1748">
          <cell r="D1748" t="str">
            <v>Necesaria-Proyecto</v>
          </cell>
          <cell r="E1748" t="str">
            <v>Existente</v>
          </cell>
        </row>
        <row r="1749">
          <cell r="B1749" t="str">
            <v>M-87</v>
          </cell>
          <cell r="D1749">
            <v>1</v>
          </cell>
        </row>
        <row r="1750">
          <cell r="B1750" t="str">
            <v>M-59</v>
          </cell>
          <cell r="D1750">
            <v>3</v>
          </cell>
        </row>
        <row r="1753">
          <cell r="B1753" t="str">
            <v>Clave</v>
          </cell>
          <cell r="D1753" t="str">
            <v>CANTIDAD</v>
          </cell>
          <cell r="E1753" t="str">
            <v>CANTIDAD</v>
          </cell>
        </row>
        <row r="1754">
          <cell r="D1754" t="str">
            <v>Necesaria-Proyecto</v>
          </cell>
          <cell r="E1754" t="str">
            <v>Existente</v>
          </cell>
        </row>
        <row r="1755">
          <cell r="B1755" t="str">
            <v>M-113</v>
          </cell>
          <cell r="D1755">
            <v>1</v>
          </cell>
        </row>
        <row r="1756">
          <cell r="B1756" t="str">
            <v>E-58</v>
          </cell>
          <cell r="D1756">
            <v>1</v>
          </cell>
        </row>
        <row r="1760">
          <cell r="B1760" t="str">
            <v>Clave</v>
          </cell>
          <cell r="D1760" t="str">
            <v>CANTIDAD</v>
          </cell>
          <cell r="E1760" t="str">
            <v>CANTIDAD</v>
          </cell>
        </row>
        <row r="1761">
          <cell r="D1761" t="str">
            <v>Necesaria-Proyecto</v>
          </cell>
          <cell r="E1761" t="str">
            <v>Existente</v>
          </cell>
        </row>
        <row r="1762">
          <cell r="B1762" t="str">
            <v>D-220</v>
          </cell>
          <cell r="D1762">
            <v>1</v>
          </cell>
        </row>
        <row r="1763">
          <cell r="B1763" t="str">
            <v>M-102</v>
          </cell>
          <cell r="D1763">
            <v>1</v>
          </cell>
        </row>
        <row r="1766">
          <cell r="B1766" t="str">
            <v>Clave</v>
          </cell>
          <cell r="D1766" t="str">
            <v>CANTIDAD</v>
          </cell>
          <cell r="E1766" t="str">
            <v>CANTIDAD</v>
          </cell>
        </row>
        <row r="1767">
          <cell r="D1767" t="str">
            <v>Necesaria-Proyecto</v>
          </cell>
          <cell r="E1767" t="str">
            <v>Existente</v>
          </cell>
        </row>
        <row r="1768">
          <cell r="B1768" t="str">
            <v>M-117</v>
          </cell>
          <cell r="D1768">
            <v>1</v>
          </cell>
        </row>
        <row r="1771">
          <cell r="B1771" t="str">
            <v>Clave</v>
          </cell>
          <cell r="D1771" t="str">
            <v>CANTIDAD</v>
          </cell>
          <cell r="E1771" t="str">
            <v>CANTIDAD</v>
          </cell>
        </row>
        <row r="1772">
          <cell r="D1772" t="str">
            <v>Necesaria-Proyecto</v>
          </cell>
          <cell r="E1772" t="str">
            <v>Existente</v>
          </cell>
        </row>
        <row r="1773">
          <cell r="B1773" t="str">
            <v>M-59</v>
          </cell>
          <cell r="D1773">
            <v>2</v>
          </cell>
        </row>
        <row r="1774">
          <cell r="B1774" t="str">
            <v>M-111</v>
          </cell>
          <cell r="D1774">
            <v>1</v>
          </cell>
        </row>
        <row r="1775">
          <cell r="B1775" t="str">
            <v>M-86</v>
          </cell>
          <cell r="D1775">
            <v>1</v>
          </cell>
        </row>
        <row r="1778">
          <cell r="B1778" t="str">
            <v>Clave</v>
          </cell>
          <cell r="D1778" t="str">
            <v>CANTIDAD</v>
          </cell>
          <cell r="E1778" t="str">
            <v>CANTIDAD</v>
          </cell>
        </row>
        <row r="1779">
          <cell r="D1779" t="str">
            <v>Necesaria-Proyecto</v>
          </cell>
          <cell r="E1779" t="str">
            <v>Existente</v>
          </cell>
        </row>
        <row r="1780">
          <cell r="B1780" t="str">
            <v>M-13</v>
          </cell>
          <cell r="D1780">
            <v>3</v>
          </cell>
        </row>
        <row r="1785">
          <cell r="B1785" t="str">
            <v>Clave</v>
          </cell>
          <cell r="D1785" t="str">
            <v>CANTIDAD</v>
          </cell>
          <cell r="E1785" t="str">
            <v>CANTIDAD</v>
          </cell>
        </row>
        <row r="1786">
          <cell r="D1786" t="str">
            <v>Necesaria-Proyecto</v>
          </cell>
          <cell r="E1786" t="str">
            <v>Existente</v>
          </cell>
        </row>
        <row r="1787">
          <cell r="B1787" t="str">
            <v>D-54</v>
          </cell>
          <cell r="D1787">
            <v>1</v>
          </cell>
        </row>
        <row r="1788">
          <cell r="B1788" t="str">
            <v>M-72</v>
          </cell>
          <cell r="D1788">
            <v>2</v>
          </cell>
        </row>
        <row r="1789">
          <cell r="B1789" t="str">
            <v>D-105</v>
          </cell>
          <cell r="D1789">
            <v>1</v>
          </cell>
        </row>
        <row r="1790">
          <cell r="B1790" t="str">
            <v>M-75</v>
          </cell>
          <cell r="D1790">
            <v>3</v>
          </cell>
        </row>
        <row r="1791">
          <cell r="B1791" t="str">
            <v>T-2</v>
          </cell>
          <cell r="D1791">
            <v>1</v>
          </cell>
        </row>
        <row r="1792">
          <cell r="B1792" t="str">
            <v>M-81</v>
          </cell>
          <cell r="D1792">
            <v>2</v>
          </cell>
        </row>
        <row r="1793">
          <cell r="B1793" t="str">
            <v>M-13</v>
          </cell>
          <cell r="D1793">
            <v>1</v>
          </cell>
        </row>
        <row r="1794">
          <cell r="B1794" t="str">
            <v>M-114</v>
          </cell>
          <cell r="D1794">
            <v>1</v>
          </cell>
        </row>
        <row r="1795">
          <cell r="B1795" t="str">
            <v>D-96</v>
          </cell>
          <cell r="D1795">
            <v>1</v>
          </cell>
        </row>
        <row r="1796">
          <cell r="B1796" t="str">
            <v>D-1</v>
          </cell>
          <cell r="D1796">
            <v>1</v>
          </cell>
        </row>
        <row r="1797">
          <cell r="B1797" t="str">
            <v>M-86</v>
          </cell>
          <cell r="D1797">
            <v>3</v>
          </cell>
        </row>
        <row r="1798">
          <cell r="B1798" t="str">
            <v>D-349</v>
          </cell>
          <cell r="D1798">
            <v>1</v>
          </cell>
        </row>
        <row r="1799">
          <cell r="B1799" t="str">
            <v>D-199</v>
          </cell>
          <cell r="D1799">
            <v>1</v>
          </cell>
        </row>
        <row r="1800">
          <cell r="B1800" t="str">
            <v>D-259</v>
          </cell>
          <cell r="D1800">
            <v>1</v>
          </cell>
        </row>
        <row r="1801">
          <cell r="B1801" t="str">
            <v>D-28</v>
          </cell>
          <cell r="D1801">
            <v>1</v>
          </cell>
        </row>
        <row r="1802">
          <cell r="B1802" t="str">
            <v>M-91</v>
          </cell>
          <cell r="D1802">
            <v>1</v>
          </cell>
        </row>
        <row r="1803">
          <cell r="B1803" t="str">
            <v>D-15</v>
          </cell>
          <cell r="D1803">
            <v>1</v>
          </cell>
        </row>
        <row r="1804">
          <cell r="B1804" t="str">
            <v>D-48</v>
          </cell>
          <cell r="D1804">
            <v>1</v>
          </cell>
        </row>
        <row r="1805">
          <cell r="B1805" t="str">
            <v>M-15</v>
          </cell>
          <cell r="D1805">
            <v>1</v>
          </cell>
        </row>
        <row r="1806">
          <cell r="B1806" t="str">
            <v>M-115</v>
          </cell>
          <cell r="D1806">
            <v>1</v>
          </cell>
        </row>
        <row r="1807">
          <cell r="B1807" t="str">
            <v>M-116</v>
          </cell>
          <cell r="D1807">
            <v>1</v>
          </cell>
        </row>
        <row r="1808">
          <cell r="B1808" t="str">
            <v>M-105</v>
          </cell>
          <cell r="D1808">
            <v>1</v>
          </cell>
        </row>
        <row r="1809">
          <cell r="B1809" t="str">
            <v>D-17</v>
          </cell>
          <cell r="D1809">
            <v>1</v>
          </cell>
        </row>
        <row r="1810">
          <cell r="B1810" t="str">
            <v>T-79</v>
          </cell>
          <cell r="D1810">
            <v>1</v>
          </cell>
        </row>
        <row r="1811">
          <cell r="B1811" t="str">
            <v>D-145</v>
          </cell>
          <cell r="D1811">
            <v>1</v>
          </cell>
        </row>
        <row r="1812">
          <cell r="B1812" t="str">
            <v>D-146</v>
          </cell>
          <cell r="D1812">
            <v>1</v>
          </cell>
        </row>
        <row r="1813">
          <cell r="B1813" t="str">
            <v>D-135</v>
          </cell>
          <cell r="D1813">
            <v>1</v>
          </cell>
        </row>
        <row r="1814">
          <cell r="B1814" t="str">
            <v>D-226</v>
          </cell>
          <cell r="D1814">
            <v>3</v>
          </cell>
        </row>
        <row r="1815">
          <cell r="B1815" t="str">
            <v>D-202</v>
          </cell>
          <cell r="D1815">
            <v>1</v>
          </cell>
        </row>
        <row r="1816">
          <cell r="B1816" t="str">
            <v>M-64</v>
          </cell>
          <cell r="D1816">
            <v>1</v>
          </cell>
        </row>
        <row r="1817">
          <cell r="B1817" t="str">
            <v>T-20</v>
          </cell>
          <cell r="D1817">
            <v>1</v>
          </cell>
        </row>
        <row r="1820">
          <cell r="B1820" t="str">
            <v>Clave</v>
          </cell>
          <cell r="D1820" t="str">
            <v>CANTIDAD</v>
          </cell>
          <cell r="E1820" t="str">
            <v>CANTIDAD</v>
          </cell>
        </row>
        <row r="1821">
          <cell r="D1821" t="str">
            <v>Necesaria-Proyecto</v>
          </cell>
          <cell r="E1821" t="str">
            <v>Existente</v>
          </cell>
        </row>
        <row r="1822">
          <cell r="B1822" t="str">
            <v>T-3</v>
          </cell>
          <cell r="D1822">
            <v>1</v>
          </cell>
        </row>
        <row r="1823">
          <cell r="B1823" t="str">
            <v>D-109</v>
          </cell>
          <cell r="D1823">
            <v>1</v>
          </cell>
        </row>
        <row r="1824">
          <cell r="B1824" t="str">
            <v>M-114</v>
          </cell>
          <cell r="D1824">
            <v>1</v>
          </cell>
        </row>
        <row r="1825">
          <cell r="B1825" t="str">
            <v>D-96</v>
          </cell>
          <cell r="D1825">
            <v>1</v>
          </cell>
        </row>
        <row r="1826">
          <cell r="B1826" t="str">
            <v>M-86</v>
          </cell>
          <cell r="D1826">
            <v>1</v>
          </cell>
        </row>
        <row r="1827">
          <cell r="B1827" t="str">
            <v>D-349</v>
          </cell>
          <cell r="D1827">
            <v>1</v>
          </cell>
        </row>
        <row r="1828">
          <cell r="B1828" t="str">
            <v>D-199</v>
          </cell>
          <cell r="D1828">
            <v>1</v>
          </cell>
        </row>
        <row r="1829">
          <cell r="B1829" t="str">
            <v>D-28</v>
          </cell>
          <cell r="D1829">
            <v>1</v>
          </cell>
        </row>
        <row r="1830">
          <cell r="B1830" t="str">
            <v>D-34</v>
          </cell>
          <cell r="D1830">
            <v>1</v>
          </cell>
        </row>
        <row r="1831">
          <cell r="B1831" t="str">
            <v>M-90</v>
          </cell>
          <cell r="D1831">
            <v>1</v>
          </cell>
        </row>
        <row r="1832">
          <cell r="B1832" t="str">
            <v>M-92</v>
          </cell>
          <cell r="D1832">
            <v>1</v>
          </cell>
        </row>
        <row r="1833">
          <cell r="B1833" t="str">
            <v>M-99</v>
          </cell>
          <cell r="D1833">
            <v>1</v>
          </cell>
        </row>
        <row r="1834">
          <cell r="B1834" t="str">
            <v>M-116</v>
          </cell>
          <cell r="D1834">
            <v>1</v>
          </cell>
        </row>
        <row r="1835">
          <cell r="B1835" t="str">
            <v>M-115</v>
          </cell>
          <cell r="D1835">
            <v>1</v>
          </cell>
        </row>
        <row r="1836">
          <cell r="B1836" t="str">
            <v>M-105</v>
          </cell>
          <cell r="D1836">
            <v>1</v>
          </cell>
        </row>
        <row r="1837">
          <cell r="B1837" t="str">
            <v>T-79</v>
          </cell>
          <cell r="D1837">
            <v>1</v>
          </cell>
        </row>
        <row r="1838">
          <cell r="B1838" t="str">
            <v>D-206</v>
          </cell>
          <cell r="D1838">
            <v>1</v>
          </cell>
        </row>
        <row r="1839">
          <cell r="B1839" t="str">
            <v>D-145</v>
          </cell>
          <cell r="D1839">
            <v>1</v>
          </cell>
        </row>
        <row r="1840">
          <cell r="B1840" t="str">
            <v>D-146</v>
          </cell>
          <cell r="D1840">
            <v>1</v>
          </cell>
        </row>
        <row r="1841">
          <cell r="B1841" t="str">
            <v>I-2</v>
          </cell>
          <cell r="D1841">
            <v>1</v>
          </cell>
        </row>
        <row r="1842">
          <cell r="B1842" t="str">
            <v>I-20</v>
          </cell>
          <cell r="D1842">
            <v>1</v>
          </cell>
        </row>
        <row r="1843">
          <cell r="B1843" t="str">
            <v>I-21</v>
          </cell>
          <cell r="D1843">
            <v>1</v>
          </cell>
        </row>
        <row r="1844">
          <cell r="B1844" t="str">
            <v>I-23</v>
          </cell>
          <cell r="D1844">
            <v>1</v>
          </cell>
        </row>
        <row r="1845">
          <cell r="B1845" t="str">
            <v>M-49</v>
          </cell>
          <cell r="D1845">
            <v>1</v>
          </cell>
        </row>
        <row r="1846">
          <cell r="B1846" t="str">
            <v>D-135</v>
          </cell>
          <cell r="D1846">
            <v>1</v>
          </cell>
        </row>
        <row r="1847">
          <cell r="B1847" t="str">
            <v>D-226</v>
          </cell>
          <cell r="D1847">
            <v>1</v>
          </cell>
        </row>
        <row r="1848">
          <cell r="B1848" t="str">
            <v>M-64</v>
          </cell>
          <cell r="D1848">
            <v>1</v>
          </cell>
        </row>
        <row r="1849">
          <cell r="B1849" t="str">
            <v>T-20</v>
          </cell>
          <cell r="D1849">
            <v>1</v>
          </cell>
        </row>
        <row r="1850">
          <cell r="B1850" t="str">
            <v>D-202</v>
          </cell>
          <cell r="D1850">
            <v>1</v>
          </cell>
        </row>
        <row r="1853">
          <cell r="B1853" t="str">
            <v>Clave</v>
          </cell>
          <cell r="D1853" t="str">
            <v>CANTIDAD</v>
          </cell>
          <cell r="E1853" t="str">
            <v>CANTIDAD</v>
          </cell>
        </row>
        <row r="1854">
          <cell r="D1854" t="str">
            <v>Necesaria-Proyecto</v>
          </cell>
          <cell r="E1854" t="str">
            <v>Existente</v>
          </cell>
        </row>
        <row r="1855">
          <cell r="B1855" t="str">
            <v>D-86</v>
          </cell>
          <cell r="D1855">
            <v>1</v>
          </cell>
        </row>
        <row r="1856">
          <cell r="B1856" t="str">
            <v>D-326</v>
          </cell>
          <cell r="D1856">
            <v>1</v>
          </cell>
        </row>
        <row r="1857">
          <cell r="B1857" t="str">
            <v>M-114</v>
          </cell>
          <cell r="D1857">
            <v>1</v>
          </cell>
        </row>
        <row r="1858">
          <cell r="B1858" t="str">
            <v>M-85</v>
          </cell>
          <cell r="D1858">
            <v>2</v>
          </cell>
        </row>
        <row r="1859">
          <cell r="B1859" t="str">
            <v>D-350</v>
          </cell>
          <cell r="D1859">
            <v>1</v>
          </cell>
        </row>
        <row r="1860">
          <cell r="B1860" t="str">
            <v>D-123</v>
          </cell>
          <cell r="D1860">
            <v>1</v>
          </cell>
        </row>
        <row r="1861">
          <cell r="B1861" t="str">
            <v>D-112</v>
          </cell>
          <cell r="D1861">
            <v>2</v>
          </cell>
        </row>
        <row r="1862">
          <cell r="B1862" t="str">
            <v>D-28</v>
          </cell>
          <cell r="D1862">
            <v>1</v>
          </cell>
        </row>
        <row r="1863">
          <cell r="B1863" t="str">
            <v>D-203</v>
          </cell>
          <cell r="D1863">
            <v>1</v>
          </cell>
        </row>
        <row r="1864">
          <cell r="B1864" t="str">
            <v>M-91</v>
          </cell>
          <cell r="D1864">
            <v>1</v>
          </cell>
        </row>
        <row r="1865">
          <cell r="B1865" t="str">
            <v>D-17</v>
          </cell>
          <cell r="D1865">
            <v>1</v>
          </cell>
        </row>
        <row r="1866">
          <cell r="B1866" t="str">
            <v>M-49</v>
          </cell>
          <cell r="D1866">
            <v>1</v>
          </cell>
        </row>
        <row r="1867">
          <cell r="B1867" t="str">
            <v>D-202</v>
          </cell>
          <cell r="D1867">
            <v>1</v>
          </cell>
        </row>
        <row r="1870">
          <cell r="B1870" t="str">
            <v>Clave</v>
          </cell>
          <cell r="D1870" t="str">
            <v>CANTIDAD</v>
          </cell>
          <cell r="E1870" t="str">
            <v>CANTIDAD</v>
          </cell>
        </row>
        <row r="1871">
          <cell r="D1871" t="str">
            <v>Necesaria-Proyecto</v>
          </cell>
          <cell r="E1871" t="str">
            <v>Existente</v>
          </cell>
        </row>
        <row r="1872">
          <cell r="B1872" t="str">
            <v>M-75</v>
          </cell>
          <cell r="D1872">
            <v>2</v>
          </cell>
        </row>
        <row r="1873">
          <cell r="B1873" t="str">
            <v>D-141</v>
          </cell>
          <cell r="D1873">
            <v>2</v>
          </cell>
        </row>
        <row r="1874">
          <cell r="B1874" t="str">
            <v>M-83</v>
          </cell>
          <cell r="D1874">
            <v>1</v>
          </cell>
        </row>
        <row r="1875">
          <cell r="B1875" t="str">
            <v>M-85</v>
          </cell>
          <cell r="D1875">
            <v>2</v>
          </cell>
        </row>
        <row r="1876">
          <cell r="B1876" t="str">
            <v>M-86</v>
          </cell>
          <cell r="D1876">
            <v>2</v>
          </cell>
        </row>
        <row r="1877">
          <cell r="B1877" t="str">
            <v>D-125</v>
          </cell>
          <cell r="D1877">
            <v>1</v>
          </cell>
        </row>
        <row r="1878">
          <cell r="B1878" t="str">
            <v>D-199</v>
          </cell>
          <cell r="D1878">
            <v>2</v>
          </cell>
        </row>
        <row r="1879">
          <cell r="B1879" t="str">
            <v>D-28</v>
          </cell>
          <cell r="D1879">
            <v>1</v>
          </cell>
        </row>
        <row r="1880">
          <cell r="B1880" t="str">
            <v>M-91</v>
          </cell>
          <cell r="D1880">
            <v>1</v>
          </cell>
        </row>
        <row r="1881">
          <cell r="B1881" t="str">
            <v>M-15</v>
          </cell>
          <cell r="D1881">
            <v>1</v>
          </cell>
        </row>
        <row r="1882">
          <cell r="B1882" t="str">
            <v>M-105</v>
          </cell>
          <cell r="D1882">
            <v>2</v>
          </cell>
        </row>
        <row r="1883">
          <cell r="B1883" t="str">
            <v>D-17</v>
          </cell>
          <cell r="D1883">
            <v>1</v>
          </cell>
        </row>
        <row r="1884">
          <cell r="B1884" t="str">
            <v>D-145</v>
          </cell>
          <cell r="D1884">
            <v>1</v>
          </cell>
        </row>
        <row r="1885">
          <cell r="B1885" t="str">
            <v>D-146</v>
          </cell>
          <cell r="D1885">
            <v>1</v>
          </cell>
        </row>
        <row r="1886">
          <cell r="B1886" t="str">
            <v>D-135</v>
          </cell>
          <cell r="D1886">
            <v>1</v>
          </cell>
        </row>
        <row r="1887">
          <cell r="B1887" t="str">
            <v>D-226</v>
          </cell>
          <cell r="D1887">
            <v>1</v>
          </cell>
        </row>
        <row r="1888">
          <cell r="B1888" t="str">
            <v>D-202</v>
          </cell>
          <cell r="D1888">
            <v>1</v>
          </cell>
        </row>
        <row r="1889">
          <cell r="B1889" t="str">
            <v>M-64</v>
          </cell>
          <cell r="D1889">
            <v>1</v>
          </cell>
        </row>
        <row r="1896">
          <cell r="B1896" t="str">
            <v>Clave</v>
          </cell>
          <cell r="D1896" t="str">
            <v>CANTIDAD</v>
          </cell>
          <cell r="E1896" t="str">
            <v>CANTIDAD</v>
          </cell>
        </row>
        <row r="1897">
          <cell r="D1897" t="str">
            <v>Necesaria-Proyecto</v>
          </cell>
          <cell r="E1897" t="str">
            <v>Existente</v>
          </cell>
        </row>
        <row r="1898">
          <cell r="B1898" t="str">
            <v>M-39</v>
          </cell>
          <cell r="D1898">
            <v>1</v>
          </cell>
        </row>
        <row r="1899">
          <cell r="B1899" t="str">
            <v>T-50</v>
          </cell>
          <cell r="D1899">
            <v>1</v>
          </cell>
        </row>
        <row r="1900">
          <cell r="B1900" t="str">
            <v>T-20</v>
          </cell>
          <cell r="D1900">
            <v>1</v>
          </cell>
        </row>
        <row r="1903">
          <cell r="B1903" t="str">
            <v>Clave</v>
          </cell>
          <cell r="D1903" t="str">
            <v>CANTIDAD</v>
          </cell>
          <cell r="E1903" t="str">
            <v>CANTIDAD</v>
          </cell>
        </row>
        <row r="1904">
          <cell r="D1904" t="str">
            <v>Necesaria-Proyecto</v>
          </cell>
          <cell r="E1904" t="str">
            <v>Existente</v>
          </cell>
        </row>
        <row r="1905">
          <cell r="B1905" t="str">
            <v>M-80</v>
          </cell>
          <cell r="D1905">
            <v>3</v>
          </cell>
        </row>
        <row r="1906">
          <cell r="B1906" t="str">
            <v>M-106</v>
          </cell>
          <cell r="D1906">
            <v>3</v>
          </cell>
        </row>
        <row r="1909">
          <cell r="B1909" t="str">
            <v>Clave</v>
          </cell>
          <cell r="D1909" t="str">
            <v>CANTIDAD</v>
          </cell>
          <cell r="E1909" t="str">
            <v>CANTIDAD</v>
          </cell>
        </row>
        <row r="1910">
          <cell r="D1910" t="str">
            <v>Necesaria-Proyecto</v>
          </cell>
          <cell r="E1910" t="str">
            <v>Existente</v>
          </cell>
        </row>
        <row r="1911">
          <cell r="B1911" t="str">
            <v>T-2</v>
          </cell>
          <cell r="D1911">
            <v>1</v>
          </cell>
        </row>
        <row r="1912">
          <cell r="B1912" t="str">
            <v>M-14</v>
          </cell>
          <cell r="D1912">
            <v>1</v>
          </cell>
        </row>
        <row r="1913">
          <cell r="B1913" t="str">
            <v>T-79</v>
          </cell>
          <cell r="D1913">
            <v>1</v>
          </cell>
        </row>
        <row r="1914">
          <cell r="B1914" t="str">
            <v>M-45</v>
          </cell>
          <cell r="D1914">
            <v>2</v>
          </cell>
        </row>
        <row r="1915">
          <cell r="B1915" t="str">
            <v>T-16</v>
          </cell>
          <cell r="D1915">
            <v>1</v>
          </cell>
        </row>
        <row r="1916">
          <cell r="B1916" t="str">
            <v>M-10</v>
          </cell>
          <cell r="D1916">
            <v>1</v>
          </cell>
        </row>
        <row r="1920">
          <cell r="B1920" t="str">
            <v>Clave</v>
          </cell>
          <cell r="D1920" t="str">
            <v>CANTIDAD</v>
          </cell>
          <cell r="E1920" t="str">
            <v>CANTIDAD</v>
          </cell>
        </row>
        <row r="1921">
          <cell r="D1921" t="str">
            <v>Necesaria-Proyecto</v>
          </cell>
          <cell r="E1921" t="str">
            <v>Existente</v>
          </cell>
        </row>
        <row r="1922">
          <cell r="B1922" t="str">
            <v>M-1</v>
          </cell>
          <cell r="D1922">
            <v>1</v>
          </cell>
        </row>
        <row r="1923">
          <cell r="B1923" t="str">
            <v>M-17</v>
          </cell>
          <cell r="D1923">
            <v>1</v>
          </cell>
        </row>
        <row r="1924">
          <cell r="B1924" t="str">
            <v>T-50</v>
          </cell>
          <cell r="D1924">
            <v>1</v>
          </cell>
        </row>
        <row r="1925">
          <cell r="B1925" t="str">
            <v>M-22</v>
          </cell>
          <cell r="D1925">
            <v>1</v>
          </cell>
        </row>
        <row r="1926">
          <cell r="B1926" t="str">
            <v>T-57</v>
          </cell>
          <cell r="D1926">
            <v>1</v>
          </cell>
        </row>
        <row r="1927">
          <cell r="B1927" t="str">
            <v>M-15</v>
          </cell>
          <cell r="D1927">
            <v>1</v>
          </cell>
        </row>
        <row r="1928">
          <cell r="B1928" t="str">
            <v>M-9</v>
          </cell>
          <cell r="D1928">
            <v>1</v>
          </cell>
        </row>
        <row r="1929">
          <cell r="B1929" t="str">
            <v>T-79</v>
          </cell>
          <cell r="D1929">
            <v>1</v>
          </cell>
        </row>
        <row r="1930">
          <cell r="B1930" t="str">
            <v>M-36</v>
          </cell>
          <cell r="D1930">
            <v>2</v>
          </cell>
        </row>
        <row r="1931">
          <cell r="B1931" t="str">
            <v>M-39</v>
          </cell>
          <cell r="D1931">
            <v>1</v>
          </cell>
        </row>
        <row r="1932">
          <cell r="B1932" t="str">
            <v>T-20</v>
          </cell>
          <cell r="D1932">
            <v>1</v>
          </cell>
        </row>
        <row r="1935">
          <cell r="B1935" t="str">
            <v>Clave</v>
          </cell>
          <cell r="D1935" t="str">
            <v>CANTIDAD</v>
          </cell>
          <cell r="E1935" t="str">
            <v>CANTIDAD</v>
          </cell>
        </row>
        <row r="1936">
          <cell r="D1936" t="str">
            <v>Necesaria-Proyecto</v>
          </cell>
          <cell r="E1936" t="str">
            <v>Existente</v>
          </cell>
        </row>
        <row r="1937">
          <cell r="B1937" t="str">
            <v>M-1</v>
          </cell>
          <cell r="D1937">
            <v>1</v>
          </cell>
        </row>
        <row r="1938">
          <cell r="B1938" t="str">
            <v>T-50</v>
          </cell>
          <cell r="D1938">
            <v>1</v>
          </cell>
        </row>
        <row r="1939">
          <cell r="B1939" t="str">
            <v>M-29</v>
          </cell>
          <cell r="D1939">
            <v>1</v>
          </cell>
        </row>
        <row r="1940">
          <cell r="B1940" t="str">
            <v>M-15</v>
          </cell>
          <cell r="D1940">
            <v>1</v>
          </cell>
        </row>
        <row r="1941">
          <cell r="B1941" t="str">
            <v>M-9</v>
          </cell>
          <cell r="D1941">
            <v>1</v>
          </cell>
        </row>
        <row r="1942">
          <cell r="B1942" t="str">
            <v>M-33</v>
          </cell>
          <cell r="D1942">
            <v>1</v>
          </cell>
        </row>
        <row r="1943">
          <cell r="B1943" t="str">
            <v>T-79</v>
          </cell>
          <cell r="D1943">
            <v>1</v>
          </cell>
        </row>
        <row r="1944">
          <cell r="B1944" t="str">
            <v>M-36</v>
          </cell>
          <cell r="D1944">
            <v>4</v>
          </cell>
        </row>
        <row r="1945">
          <cell r="B1945" t="str">
            <v>T-20</v>
          </cell>
          <cell r="D1945">
            <v>1</v>
          </cell>
        </row>
        <row r="1950">
          <cell r="B1950" t="str">
            <v>Clave</v>
          </cell>
          <cell r="D1950" t="str">
            <v>CANTIDAD</v>
          </cell>
          <cell r="E1950" t="str">
            <v>CANTIDAD</v>
          </cell>
        </row>
        <row r="1951">
          <cell r="D1951" t="str">
            <v>Necesaria-Proyecto</v>
          </cell>
          <cell r="E1951" t="str">
            <v>Existente</v>
          </cell>
        </row>
        <row r="1952">
          <cell r="B1952" t="str">
            <v>D-88</v>
          </cell>
          <cell r="D1952">
            <v>1</v>
          </cell>
        </row>
        <row r="1953">
          <cell r="B1953" t="str">
            <v>D-89</v>
          </cell>
          <cell r="D1953">
            <v>1</v>
          </cell>
        </row>
        <row r="1954">
          <cell r="B1954" t="str">
            <v>D-105</v>
          </cell>
          <cell r="D1954">
            <v>1</v>
          </cell>
        </row>
        <row r="1955">
          <cell r="B1955" t="str">
            <v>D-106</v>
          </cell>
          <cell r="D1955">
            <v>1</v>
          </cell>
        </row>
        <row r="1956">
          <cell r="B1956" t="str">
            <v>D-91</v>
          </cell>
          <cell r="D1956">
            <v>1</v>
          </cell>
        </row>
        <row r="1957">
          <cell r="B1957" t="str">
            <v>T-3</v>
          </cell>
          <cell r="D1957">
            <v>1</v>
          </cell>
        </row>
        <row r="1958">
          <cell r="B1958" t="str">
            <v>D-109</v>
          </cell>
          <cell r="D1958">
            <v>1</v>
          </cell>
        </row>
        <row r="1959">
          <cell r="B1959" t="str">
            <v>D-110</v>
          </cell>
          <cell r="D1959">
            <v>1</v>
          </cell>
        </row>
        <row r="1960">
          <cell r="B1960" t="str">
            <v>M-114</v>
          </cell>
          <cell r="D1960">
            <v>2</v>
          </cell>
        </row>
        <row r="1961">
          <cell r="B1961" t="str">
            <v>M-85</v>
          </cell>
          <cell r="D1961">
            <v>1</v>
          </cell>
        </row>
        <row r="1962">
          <cell r="B1962" t="str">
            <v>D-350</v>
          </cell>
          <cell r="D1962">
            <v>1</v>
          </cell>
        </row>
        <row r="1963">
          <cell r="B1963" t="str">
            <v>D-77</v>
          </cell>
          <cell r="D1963">
            <v>1</v>
          </cell>
        </row>
        <row r="1964">
          <cell r="B1964" t="str">
            <v>M-61</v>
          </cell>
          <cell r="D1964">
            <v>1</v>
          </cell>
        </row>
        <row r="1965">
          <cell r="B1965" t="str">
            <v>D-222</v>
          </cell>
          <cell r="D1965">
            <v>1</v>
          </cell>
        </row>
        <row r="1966">
          <cell r="B1966" t="str">
            <v>D-124</v>
          </cell>
          <cell r="D1966">
            <v>1</v>
          </cell>
        </row>
        <row r="1967">
          <cell r="B1967" t="str">
            <v>D-199</v>
          </cell>
          <cell r="D1967">
            <v>3</v>
          </cell>
        </row>
        <row r="1968">
          <cell r="B1968" t="str">
            <v>D-30</v>
          </cell>
          <cell r="D1968">
            <v>2</v>
          </cell>
        </row>
        <row r="1969">
          <cell r="B1969" t="str">
            <v>D-31</v>
          </cell>
          <cell r="D1969">
            <v>1</v>
          </cell>
        </row>
        <row r="1970">
          <cell r="B1970" t="str">
            <v>D-34</v>
          </cell>
          <cell r="D1970">
            <v>1</v>
          </cell>
        </row>
        <row r="1971">
          <cell r="B1971" t="str">
            <v>D-127</v>
          </cell>
          <cell r="D1971">
            <v>2</v>
          </cell>
        </row>
        <row r="1972">
          <cell r="B1972" t="str">
            <v>D-116</v>
          </cell>
          <cell r="D1972">
            <v>1</v>
          </cell>
        </row>
        <row r="1973">
          <cell r="B1973" t="str">
            <v>M-89</v>
          </cell>
          <cell r="D1973">
            <v>1</v>
          </cell>
        </row>
        <row r="1974">
          <cell r="B1974" t="str">
            <v>M-90</v>
          </cell>
          <cell r="D1974">
            <v>2</v>
          </cell>
        </row>
        <row r="1975">
          <cell r="B1975" t="str">
            <v>D-82</v>
          </cell>
          <cell r="D1975">
            <v>1</v>
          </cell>
        </row>
        <row r="1976">
          <cell r="B1976" t="str">
            <v>D-13</v>
          </cell>
          <cell r="D1976">
            <v>1</v>
          </cell>
        </row>
        <row r="1977">
          <cell r="B1977" t="str">
            <v>D-148</v>
          </cell>
          <cell r="D1977">
            <v>1</v>
          </cell>
        </row>
        <row r="1978">
          <cell r="B1978" t="str">
            <v>M-115</v>
          </cell>
          <cell r="D1978">
            <v>1</v>
          </cell>
        </row>
        <row r="1979">
          <cell r="B1979" t="str">
            <v>M-116</v>
          </cell>
          <cell r="D1979">
            <v>1</v>
          </cell>
        </row>
        <row r="1980">
          <cell r="B1980" t="str">
            <v>M-105</v>
          </cell>
          <cell r="D1980">
            <v>2</v>
          </cell>
        </row>
        <row r="1981">
          <cell r="B1981" t="str">
            <v>T-78</v>
          </cell>
          <cell r="D1981">
            <v>1</v>
          </cell>
        </row>
        <row r="1982">
          <cell r="B1982" t="str">
            <v>M-47</v>
          </cell>
          <cell r="D1982">
            <v>2</v>
          </cell>
        </row>
        <row r="1983">
          <cell r="B1983" t="str">
            <v>D-135</v>
          </cell>
          <cell r="D1983">
            <v>1</v>
          </cell>
        </row>
        <row r="1984">
          <cell r="B1984" t="str">
            <v>D-223</v>
          </cell>
          <cell r="D1984">
            <v>2</v>
          </cell>
        </row>
        <row r="1985">
          <cell r="B1985" t="str">
            <v>D-69</v>
          </cell>
          <cell r="D1985">
            <v>1</v>
          </cell>
        </row>
        <row r="1986">
          <cell r="B1986" t="str">
            <v>D-202</v>
          </cell>
          <cell r="D1986">
            <v>2</v>
          </cell>
        </row>
        <row r="1987">
          <cell r="B1987" t="str">
            <v>D-118</v>
          </cell>
          <cell r="D1987">
            <v>1</v>
          </cell>
        </row>
        <row r="1988">
          <cell r="B1988" t="str">
            <v>M-64</v>
          </cell>
          <cell r="D1988">
            <v>1</v>
          </cell>
        </row>
        <row r="1991">
          <cell r="B1991" t="str">
            <v>Clave</v>
          </cell>
          <cell r="D1991" t="str">
            <v>CANTIDAD</v>
          </cell>
          <cell r="E1991" t="str">
            <v>CANTIDAD</v>
          </cell>
        </row>
        <row r="1992">
          <cell r="D1992" t="str">
            <v>Necesaria-Proyecto</v>
          </cell>
          <cell r="E1992" t="str">
            <v>Existente</v>
          </cell>
        </row>
        <row r="1993">
          <cell r="B1993" t="str">
            <v>D-88</v>
          </cell>
          <cell r="D1993">
            <v>2</v>
          </cell>
        </row>
        <row r="1994">
          <cell r="B1994" t="str">
            <v>D-105</v>
          </cell>
          <cell r="D1994">
            <v>2</v>
          </cell>
        </row>
        <row r="1995">
          <cell r="B1995" t="str">
            <v>M-73</v>
          </cell>
          <cell r="D1995">
            <v>2</v>
          </cell>
        </row>
        <row r="1996">
          <cell r="B1996" t="str">
            <v>T-3</v>
          </cell>
          <cell r="D1996">
            <v>1</v>
          </cell>
        </row>
        <row r="1997">
          <cell r="B1997" t="str">
            <v>M-81</v>
          </cell>
          <cell r="D1997">
            <v>1</v>
          </cell>
        </row>
        <row r="1998">
          <cell r="B1998" t="str">
            <v>D-141</v>
          </cell>
          <cell r="D1998">
            <v>2</v>
          </cell>
        </row>
        <row r="1999">
          <cell r="B1999" t="str">
            <v>D-109</v>
          </cell>
          <cell r="D1999">
            <v>1</v>
          </cell>
        </row>
        <row r="2000">
          <cell r="B2000" t="str">
            <v>M-83</v>
          </cell>
          <cell r="D2000">
            <v>1</v>
          </cell>
        </row>
        <row r="2001">
          <cell r="B2001" t="str">
            <v>T-50</v>
          </cell>
          <cell r="D2001">
            <v>1</v>
          </cell>
        </row>
        <row r="2002">
          <cell r="B2002" t="str">
            <v>M-114</v>
          </cell>
          <cell r="D2002">
            <v>2</v>
          </cell>
        </row>
        <row r="2003">
          <cell r="B2003" t="str">
            <v>D-92</v>
          </cell>
          <cell r="D2003">
            <v>1</v>
          </cell>
        </row>
        <row r="2004">
          <cell r="B2004" t="str">
            <v>D-93</v>
          </cell>
          <cell r="D2004">
            <v>2</v>
          </cell>
        </row>
        <row r="2005">
          <cell r="B2005" t="str">
            <v>M-86</v>
          </cell>
          <cell r="D2005">
            <v>2</v>
          </cell>
        </row>
        <row r="2006">
          <cell r="B2006" t="str">
            <v>M-22</v>
          </cell>
          <cell r="D2006">
            <v>1</v>
          </cell>
        </row>
        <row r="2007">
          <cell r="B2007" t="str">
            <v>D-125</v>
          </cell>
          <cell r="D2007">
            <v>1</v>
          </cell>
        </row>
        <row r="2008">
          <cell r="B2008" t="str">
            <v>D-199</v>
          </cell>
          <cell r="D2008">
            <v>2</v>
          </cell>
        </row>
        <row r="2009">
          <cell r="B2009" t="str">
            <v>D-28</v>
          </cell>
          <cell r="D2009">
            <v>2</v>
          </cell>
        </row>
        <row r="2010">
          <cell r="B2010" t="str">
            <v>D-127</v>
          </cell>
          <cell r="D2010">
            <v>1</v>
          </cell>
        </row>
        <row r="2011">
          <cell r="B2011" t="str">
            <v>D-204</v>
          </cell>
          <cell r="D2011">
            <v>1</v>
          </cell>
        </row>
        <row r="2012">
          <cell r="B2012" t="str">
            <v>M-91</v>
          </cell>
          <cell r="D2012">
            <v>2</v>
          </cell>
        </row>
        <row r="2013">
          <cell r="B2013" t="str">
            <v>D-8</v>
          </cell>
          <cell r="D2013">
            <v>2</v>
          </cell>
        </row>
        <row r="2014">
          <cell r="B2014" t="str">
            <v>D-148</v>
          </cell>
          <cell r="D2014">
            <v>1</v>
          </cell>
        </row>
        <row r="2015">
          <cell r="B2015" t="str">
            <v>D-143</v>
          </cell>
          <cell r="D2015">
            <v>2</v>
          </cell>
        </row>
        <row r="2016">
          <cell r="B2016" t="str">
            <v>M-116</v>
          </cell>
          <cell r="D2016">
            <v>2</v>
          </cell>
        </row>
        <row r="2017">
          <cell r="B2017" t="str">
            <v>M-105</v>
          </cell>
          <cell r="D2017">
            <v>2</v>
          </cell>
        </row>
        <row r="2018">
          <cell r="B2018" t="str">
            <v>T-79</v>
          </cell>
          <cell r="D2018">
            <v>1</v>
          </cell>
        </row>
        <row r="2019">
          <cell r="B2019" t="str">
            <v>D-145</v>
          </cell>
          <cell r="D2019">
            <v>2</v>
          </cell>
        </row>
        <row r="2020">
          <cell r="B2020" t="str">
            <v>D-146</v>
          </cell>
          <cell r="D2020">
            <v>2</v>
          </cell>
        </row>
        <row r="2021">
          <cell r="B2021" t="str">
            <v>M-39</v>
          </cell>
          <cell r="D2021">
            <v>1</v>
          </cell>
        </row>
        <row r="2022">
          <cell r="B2022" t="str">
            <v>M-40</v>
          </cell>
          <cell r="D2022">
            <v>2</v>
          </cell>
        </row>
        <row r="2023">
          <cell r="B2023" t="str">
            <v>T-20</v>
          </cell>
          <cell r="D2023">
            <v>1</v>
          </cell>
        </row>
        <row r="2024">
          <cell r="B2024" t="str">
            <v>D-135</v>
          </cell>
          <cell r="D2024">
            <v>2</v>
          </cell>
        </row>
        <row r="2025">
          <cell r="B2025" t="str">
            <v>D-226</v>
          </cell>
          <cell r="D2025">
            <v>2</v>
          </cell>
        </row>
        <row r="2026">
          <cell r="B2026" t="str">
            <v>D-202</v>
          </cell>
          <cell r="D2026">
            <v>2</v>
          </cell>
        </row>
        <row r="2027">
          <cell r="B2027" t="str">
            <v>M-64</v>
          </cell>
          <cell r="D2027">
            <v>1</v>
          </cell>
        </row>
        <row r="2030">
          <cell r="B2030" t="str">
            <v>Clave</v>
          </cell>
          <cell r="D2030" t="str">
            <v>CANTIDAD</v>
          </cell>
          <cell r="E2030" t="str">
            <v>CANTIDAD</v>
          </cell>
        </row>
        <row r="2031">
          <cell r="D2031" t="str">
            <v>Necesaria-Proyecto</v>
          </cell>
          <cell r="E2031" t="str">
            <v>Existente</v>
          </cell>
        </row>
        <row r="2032">
          <cell r="B2032" t="str">
            <v>D-85</v>
          </cell>
          <cell r="D2032">
            <v>1</v>
          </cell>
        </row>
        <row r="2035">
          <cell r="B2035" t="str">
            <v>Clave</v>
          </cell>
          <cell r="D2035" t="str">
            <v>CANTIDAD</v>
          </cell>
          <cell r="E2035" t="str">
            <v>CANTIDAD</v>
          </cell>
        </row>
        <row r="2036">
          <cell r="D2036" t="str">
            <v>Necesaria-Proyecto</v>
          </cell>
          <cell r="E2036" t="str">
            <v>Existente</v>
          </cell>
        </row>
        <row r="2037">
          <cell r="B2037" t="str">
            <v>M-73</v>
          </cell>
          <cell r="D2037">
            <v>1</v>
          </cell>
        </row>
        <row r="2038">
          <cell r="B2038" t="str">
            <v>M-80</v>
          </cell>
          <cell r="D2038">
            <v>1</v>
          </cell>
        </row>
        <row r="2041">
          <cell r="B2041" t="str">
            <v>Clave</v>
          </cell>
          <cell r="D2041" t="str">
            <v>CANTIDAD</v>
          </cell>
          <cell r="E2041" t="str">
            <v>CANTIDAD</v>
          </cell>
        </row>
        <row r="2042">
          <cell r="D2042" t="str">
            <v>Necesaria-Proyecto</v>
          </cell>
          <cell r="E2042" t="str">
            <v>Existente</v>
          </cell>
        </row>
        <row r="2043">
          <cell r="B2043" t="str">
            <v>D-88</v>
          </cell>
          <cell r="D2043">
            <v>1</v>
          </cell>
        </row>
        <row r="2044">
          <cell r="B2044" t="str">
            <v>D-105</v>
          </cell>
          <cell r="D2044">
            <v>1</v>
          </cell>
        </row>
        <row r="2045">
          <cell r="B2045" t="str">
            <v>M-73</v>
          </cell>
          <cell r="D2045">
            <v>1</v>
          </cell>
        </row>
        <row r="2046">
          <cell r="B2046" t="str">
            <v>M-82</v>
          </cell>
          <cell r="D2046">
            <v>1</v>
          </cell>
        </row>
        <row r="2047">
          <cell r="B2047" t="str">
            <v>M-114</v>
          </cell>
          <cell r="D2047">
            <v>1</v>
          </cell>
        </row>
        <row r="2048">
          <cell r="B2048" t="str">
            <v>D-93</v>
          </cell>
          <cell r="D2048">
            <v>2</v>
          </cell>
        </row>
        <row r="2049">
          <cell r="B2049" t="str">
            <v>M-61</v>
          </cell>
          <cell r="D2049">
            <v>2</v>
          </cell>
        </row>
        <row r="2050">
          <cell r="B2050" t="str">
            <v>D-199</v>
          </cell>
          <cell r="D2050">
            <v>2</v>
          </cell>
        </row>
        <row r="2051">
          <cell r="B2051" t="str">
            <v>M-99</v>
          </cell>
          <cell r="D2051">
            <v>1</v>
          </cell>
        </row>
        <row r="2052">
          <cell r="B2052" t="str">
            <v>M-105</v>
          </cell>
          <cell r="D2052">
            <v>2</v>
          </cell>
        </row>
        <row r="2053">
          <cell r="B2053" t="str">
            <v>D-226</v>
          </cell>
          <cell r="D2053">
            <v>2</v>
          </cell>
        </row>
        <row r="2054">
          <cell r="B2054" t="str">
            <v>D-202</v>
          </cell>
          <cell r="D2054">
            <v>2</v>
          </cell>
        </row>
        <row r="2057">
          <cell r="B2057" t="str">
            <v>Clave</v>
          </cell>
          <cell r="D2057" t="str">
            <v>CANTIDAD</v>
          </cell>
          <cell r="E2057" t="str">
            <v>CANTIDAD</v>
          </cell>
        </row>
        <row r="2058">
          <cell r="D2058" t="str">
            <v>Necesaria-Proyecto</v>
          </cell>
          <cell r="E2058" t="str">
            <v>Existente</v>
          </cell>
        </row>
        <row r="2059">
          <cell r="B2059" t="str">
            <v>E-129</v>
          </cell>
          <cell r="D2059">
            <v>1</v>
          </cell>
        </row>
        <row r="2060">
          <cell r="B2060" t="str">
            <v>M-86</v>
          </cell>
          <cell r="D2060">
            <v>1</v>
          </cell>
        </row>
        <row r="2061">
          <cell r="B2061" t="str">
            <v>M-59</v>
          </cell>
          <cell r="D2061">
            <v>1</v>
          </cell>
        </row>
        <row r="2064">
          <cell r="B2064" t="str">
            <v>Clave</v>
          </cell>
          <cell r="D2064" t="str">
            <v>CANTIDAD</v>
          </cell>
          <cell r="E2064" t="str">
            <v>CANTIDAD</v>
          </cell>
        </row>
        <row r="2065">
          <cell r="D2065" t="str">
            <v>Necesaria-Proyecto</v>
          </cell>
          <cell r="E2065" t="str">
            <v>Existente</v>
          </cell>
        </row>
        <row r="2066">
          <cell r="B2066" t="str">
            <v>M-86</v>
          </cell>
          <cell r="D2066">
            <v>1</v>
          </cell>
        </row>
        <row r="2067">
          <cell r="B2067" t="str">
            <v>M-59</v>
          </cell>
          <cell r="D2067">
            <v>1</v>
          </cell>
        </row>
        <row r="2068">
          <cell r="B2068" t="str">
            <v>M-64</v>
          </cell>
          <cell r="D2068">
            <v>1</v>
          </cell>
        </row>
        <row r="2071">
          <cell r="B2071" t="str">
            <v>Clave</v>
          </cell>
          <cell r="D2071" t="str">
            <v>CANTIDAD</v>
          </cell>
          <cell r="E2071" t="str">
            <v>CANTIDAD</v>
          </cell>
        </row>
        <row r="2072">
          <cell r="D2072" t="str">
            <v>Necesaria-Proyecto</v>
          </cell>
          <cell r="E2072" t="str">
            <v>Existente</v>
          </cell>
        </row>
        <row r="2073">
          <cell r="B2073" t="str">
            <v>E-8</v>
          </cell>
          <cell r="D2073">
            <v>2</v>
          </cell>
        </row>
        <row r="2074">
          <cell r="B2074" t="str">
            <v>E-6</v>
          </cell>
          <cell r="D2074">
            <v>2</v>
          </cell>
        </row>
        <row r="2079">
          <cell r="B2079" t="str">
            <v>Clave</v>
          </cell>
          <cell r="D2079" t="str">
            <v>CANTIDAD</v>
          </cell>
          <cell r="E2079" t="str">
            <v>CANTIDAD</v>
          </cell>
        </row>
        <row r="2080">
          <cell r="D2080" t="str">
            <v>Necesaria-Proyecto</v>
          </cell>
          <cell r="E2080" t="str">
            <v>Existente</v>
          </cell>
        </row>
        <row r="2081">
          <cell r="B2081" t="str">
            <v>M-123</v>
          </cell>
          <cell r="D2081">
            <v>1</v>
          </cell>
        </row>
        <row r="2082">
          <cell r="B2082" t="str">
            <v>M-101</v>
          </cell>
          <cell r="D2082">
            <v>1</v>
          </cell>
        </row>
        <row r="2083">
          <cell r="B2083" t="str">
            <v>T-79</v>
          </cell>
          <cell r="D2083">
            <v>1</v>
          </cell>
        </row>
        <row r="2084">
          <cell r="B2084" t="str">
            <v>M-36</v>
          </cell>
          <cell r="D2084">
            <v>4</v>
          </cell>
        </row>
        <row r="2085">
          <cell r="B2085" t="str">
            <v>T-16</v>
          </cell>
          <cell r="D2085">
            <v>1</v>
          </cell>
        </row>
        <row r="2086">
          <cell r="B2086" t="str">
            <v>T-20</v>
          </cell>
          <cell r="D2086">
            <v>1</v>
          </cell>
        </row>
        <row r="2089">
          <cell r="B2089" t="str">
            <v>Clave</v>
          </cell>
          <cell r="D2089" t="str">
            <v>CANTIDAD</v>
          </cell>
          <cell r="E2089" t="str">
            <v>CANTIDAD</v>
          </cell>
        </row>
        <row r="2090">
          <cell r="D2090" t="str">
            <v>Necesaria-Proyecto</v>
          </cell>
          <cell r="E2090" t="str">
            <v>Existente</v>
          </cell>
        </row>
        <row r="2091">
          <cell r="B2091" t="str">
            <v>M-60</v>
          </cell>
          <cell r="D2091">
            <v>1</v>
          </cell>
        </row>
        <row r="2092">
          <cell r="B2092" t="str">
            <v>M-111</v>
          </cell>
          <cell r="D2092">
            <v>1</v>
          </cell>
        </row>
        <row r="2095">
          <cell r="B2095" t="str">
            <v>Clave</v>
          </cell>
          <cell r="D2095" t="str">
            <v>CANTIDAD</v>
          </cell>
          <cell r="E2095" t="str">
            <v>CANTIDAD</v>
          </cell>
        </row>
        <row r="2096">
          <cell r="D2096" t="str">
            <v>Necesaria-Proyecto</v>
          </cell>
          <cell r="E2096" t="str">
            <v>Existente</v>
          </cell>
        </row>
        <row r="2097">
          <cell r="B2097" t="str">
            <v>M-114</v>
          </cell>
          <cell r="D2097">
            <v>2</v>
          </cell>
        </row>
        <row r="2098">
          <cell r="B2098" t="str">
            <v>D-92</v>
          </cell>
          <cell r="D2098">
            <v>1</v>
          </cell>
        </row>
        <row r="2099">
          <cell r="B2099" t="str">
            <v>E-127</v>
          </cell>
          <cell r="D2099">
            <v>1</v>
          </cell>
        </row>
        <row r="2100">
          <cell r="B2100" t="str">
            <v>M-116</v>
          </cell>
          <cell r="D2100">
            <v>1</v>
          </cell>
        </row>
        <row r="2103">
          <cell r="B2103" t="str">
            <v>Clave</v>
          </cell>
          <cell r="D2103" t="str">
            <v>CANTIDAD</v>
          </cell>
          <cell r="E2103" t="str">
            <v>CANTIDAD</v>
          </cell>
        </row>
        <row r="2104">
          <cell r="D2104" t="str">
            <v>Necesaria-Proyecto</v>
          </cell>
          <cell r="E2104" t="str">
            <v>Existente</v>
          </cell>
        </row>
        <row r="2105">
          <cell r="B2105" t="str">
            <v>D-220</v>
          </cell>
          <cell r="D2105">
            <v>1</v>
          </cell>
        </row>
        <row r="2106">
          <cell r="B2106" t="str">
            <v>M-102</v>
          </cell>
          <cell r="D2106">
            <v>2</v>
          </cell>
        </row>
        <row r="2107">
          <cell r="B2107" t="str">
            <v>D-141</v>
          </cell>
          <cell r="D2107">
            <v>6</v>
          </cell>
        </row>
        <row r="2108">
          <cell r="B2108" t="str">
            <v>D-142</v>
          </cell>
          <cell r="D2108">
            <v>4</v>
          </cell>
        </row>
        <row r="2109">
          <cell r="B2109" t="str">
            <v>D-143</v>
          </cell>
          <cell r="D2109">
            <v>6</v>
          </cell>
        </row>
        <row r="2110">
          <cell r="B2110" t="str">
            <v>D-144</v>
          </cell>
          <cell r="D2110">
            <v>4</v>
          </cell>
        </row>
        <row r="2113">
          <cell r="B2113" t="str">
            <v>Clave</v>
          </cell>
          <cell r="D2113" t="str">
            <v>CANTIDAD</v>
          </cell>
          <cell r="E2113" t="str">
            <v>CANTIDAD</v>
          </cell>
        </row>
        <row r="2114">
          <cell r="D2114" t="str">
            <v>Necesaria-Proyecto</v>
          </cell>
          <cell r="E2114" t="str">
            <v>Existente</v>
          </cell>
        </row>
        <row r="2115">
          <cell r="B2115" t="str">
            <v>M-117</v>
          </cell>
          <cell r="D2115">
            <v>2</v>
          </cell>
        </row>
        <row r="2118">
          <cell r="B2118" t="str">
            <v>Clave</v>
          </cell>
          <cell r="D2118" t="str">
            <v>CANTIDAD</v>
          </cell>
          <cell r="E2118" t="str">
            <v>CANTIDAD</v>
          </cell>
        </row>
        <row r="2119">
          <cell r="D2119" t="str">
            <v>Necesaria-Proyecto</v>
          </cell>
          <cell r="E2119" t="str">
            <v>Existente</v>
          </cell>
        </row>
        <row r="2120">
          <cell r="B2120" t="str">
            <v>M-8</v>
          </cell>
          <cell r="D2120">
            <v>2</v>
          </cell>
        </row>
        <row r="2121">
          <cell r="B2121" t="str">
            <v>M-86</v>
          </cell>
          <cell r="D2121">
            <v>1</v>
          </cell>
        </row>
        <row r="2124">
          <cell r="B2124" t="str">
            <v>Clave</v>
          </cell>
          <cell r="D2124" t="str">
            <v>CANTIDAD</v>
          </cell>
          <cell r="E2124" t="str">
            <v>CANTIDAD</v>
          </cell>
        </row>
        <row r="2125">
          <cell r="D2125" t="str">
            <v>Necesaria-Proyecto</v>
          </cell>
          <cell r="E2125" t="str">
            <v>Existente</v>
          </cell>
        </row>
        <row r="2126">
          <cell r="B2126" t="str">
            <v>M-113</v>
          </cell>
          <cell r="D2126">
            <v>1</v>
          </cell>
        </row>
        <row r="2127">
          <cell r="B2127" t="str">
            <v>E-58</v>
          </cell>
          <cell r="D2127">
            <v>1</v>
          </cell>
        </row>
        <row r="2130">
          <cell r="B2130" t="str">
            <v>Clave</v>
          </cell>
          <cell r="D2130" t="str">
            <v>CANTIDAD</v>
          </cell>
          <cell r="E2130" t="str">
            <v>CANTIDAD</v>
          </cell>
        </row>
        <row r="2131">
          <cell r="D2131" t="str">
            <v>Necesaria-Proyecto</v>
          </cell>
          <cell r="E2131" t="str">
            <v>Existente</v>
          </cell>
        </row>
        <row r="2132">
          <cell r="B2132" t="str">
            <v>M-16</v>
          </cell>
          <cell r="D2132">
            <v>1</v>
          </cell>
        </row>
        <row r="2133">
          <cell r="B2133" t="str">
            <v>M-3</v>
          </cell>
          <cell r="D2133">
            <v>2</v>
          </cell>
        </row>
        <row r="2134">
          <cell r="B2134" t="str">
            <v>M-9</v>
          </cell>
          <cell r="D2134">
            <v>1</v>
          </cell>
        </row>
        <row r="2137">
          <cell r="B2137" t="str">
            <v>Clave</v>
          </cell>
          <cell r="D2137" t="str">
            <v>CANTIDAD</v>
          </cell>
          <cell r="E2137" t="str">
            <v>CANTIDAD</v>
          </cell>
        </row>
        <row r="2138">
          <cell r="D2138" t="str">
            <v>Necesaria-Proyecto</v>
          </cell>
          <cell r="E2138" t="str">
            <v>Existente</v>
          </cell>
        </row>
        <row r="2139">
          <cell r="B2139" t="str">
            <v>M-16</v>
          </cell>
          <cell r="D2139">
            <v>1</v>
          </cell>
        </row>
        <row r="2140">
          <cell r="B2140" t="str">
            <v>M-3</v>
          </cell>
          <cell r="D2140">
            <v>2</v>
          </cell>
        </row>
        <row r="2141">
          <cell r="B2141" t="str">
            <v>M-9</v>
          </cell>
          <cell r="D2141">
            <v>1</v>
          </cell>
        </row>
        <row r="2144">
          <cell r="B2144" t="str">
            <v>Clave</v>
          </cell>
          <cell r="D2144" t="str">
            <v>CANTIDAD</v>
          </cell>
          <cell r="E2144" t="str">
            <v>CANTIDAD</v>
          </cell>
        </row>
        <row r="2145">
          <cell r="D2145" t="str">
            <v>Necesaria-Proyecto</v>
          </cell>
          <cell r="E2145" t="str">
            <v>Existente</v>
          </cell>
        </row>
        <row r="2146">
          <cell r="B2146" t="str">
            <v>O-2</v>
          </cell>
          <cell r="D2146">
            <v>1</v>
          </cell>
        </row>
        <row r="2147">
          <cell r="B2147" t="str">
            <v>O-3</v>
          </cell>
          <cell r="D2147">
            <v>1</v>
          </cell>
        </row>
        <row r="2148">
          <cell r="B2148" t="str">
            <v>M-14</v>
          </cell>
          <cell r="D2148">
            <v>1</v>
          </cell>
        </row>
        <row r="2151">
          <cell r="B2151" t="str">
            <v>Clave</v>
          </cell>
          <cell r="D2151" t="str">
            <v>CANTIDAD</v>
          </cell>
          <cell r="E2151" t="str">
            <v>CANTIDAD</v>
          </cell>
        </row>
        <row r="2152">
          <cell r="D2152" t="str">
            <v>Necesaria-Proyecto</v>
          </cell>
          <cell r="E2152" t="str">
            <v>Existente</v>
          </cell>
        </row>
        <row r="2153">
          <cell r="B2153" t="str">
            <v>O-2</v>
          </cell>
          <cell r="D2153">
            <v>1</v>
          </cell>
        </row>
        <row r="2154">
          <cell r="B2154" t="str">
            <v>O-3</v>
          </cell>
          <cell r="D2154">
            <v>1</v>
          </cell>
        </row>
        <row r="2155">
          <cell r="B2155" t="str">
            <v>M-14</v>
          </cell>
          <cell r="D2155">
            <v>1</v>
          </cell>
        </row>
        <row r="2162">
          <cell r="B2162" t="str">
            <v>Clave</v>
          </cell>
          <cell r="D2162" t="str">
            <v>CANTIDAD</v>
          </cell>
          <cell r="E2162" t="str">
            <v>CANTIDAD</v>
          </cell>
        </row>
        <row r="2163">
          <cell r="D2163" t="str">
            <v>Necesaria-Proyecto</v>
          </cell>
          <cell r="E2163" t="str">
            <v>Existente</v>
          </cell>
        </row>
        <row r="2164">
          <cell r="B2164" t="str">
            <v>M-113</v>
          </cell>
          <cell r="D2164">
            <v>1</v>
          </cell>
        </row>
        <row r="2165">
          <cell r="B2165" t="str">
            <v>M-111</v>
          </cell>
          <cell r="D2165">
            <v>2</v>
          </cell>
        </row>
        <row r="2166">
          <cell r="B2166" t="str">
            <v>M-60</v>
          </cell>
          <cell r="D2166">
            <v>1</v>
          </cell>
        </row>
        <row r="2167">
          <cell r="B2167" t="str">
            <v>E-114</v>
          </cell>
          <cell r="D2167">
            <v>1</v>
          </cell>
        </row>
        <row r="2168">
          <cell r="B2168" t="str">
            <v>M-94</v>
          </cell>
          <cell r="D2168">
            <v>2</v>
          </cell>
        </row>
        <row r="2169">
          <cell r="B2169" t="str">
            <v>M-15</v>
          </cell>
          <cell r="D2169">
            <v>1</v>
          </cell>
        </row>
        <row r="2170">
          <cell r="B2170" t="str">
            <v>M-36</v>
          </cell>
          <cell r="D2170">
            <v>1</v>
          </cell>
        </row>
        <row r="2171">
          <cell r="B2171" t="str">
            <v>M-40</v>
          </cell>
          <cell r="D2171">
            <v>1</v>
          </cell>
        </row>
        <row r="2172">
          <cell r="B2172" t="str">
            <v>T-20</v>
          </cell>
          <cell r="D2172">
            <v>1</v>
          </cell>
        </row>
        <row r="2175">
          <cell r="B2175" t="str">
            <v>Clave</v>
          </cell>
          <cell r="D2175" t="str">
            <v>CANTIDAD</v>
          </cell>
          <cell r="E2175" t="str">
            <v>CANTIDAD</v>
          </cell>
        </row>
        <row r="2176">
          <cell r="D2176" t="str">
            <v>Necesaria-Proyecto</v>
          </cell>
          <cell r="E2176" t="str">
            <v>Existente</v>
          </cell>
        </row>
        <row r="2177">
          <cell r="B2177" t="str">
            <v>E-201</v>
          </cell>
          <cell r="D2177">
            <v>1</v>
          </cell>
        </row>
        <row r="2178">
          <cell r="B2178" t="str">
            <v>D-219</v>
          </cell>
          <cell r="D2178">
            <v>1</v>
          </cell>
        </row>
        <row r="2181">
          <cell r="B2181" t="str">
            <v>Clave</v>
          </cell>
          <cell r="D2181" t="str">
            <v>CANTIDAD</v>
          </cell>
          <cell r="E2181" t="str">
            <v>CANTIDAD</v>
          </cell>
        </row>
        <row r="2182">
          <cell r="D2182" t="str">
            <v>Necesaria-Proyecto</v>
          </cell>
          <cell r="E2182" t="str">
            <v>Existente</v>
          </cell>
        </row>
        <row r="2183">
          <cell r="B2183" t="str">
            <v>M-16</v>
          </cell>
          <cell r="D2183">
            <v>1</v>
          </cell>
        </row>
        <row r="2184">
          <cell r="B2184" t="str">
            <v>M-3</v>
          </cell>
          <cell r="D2184">
            <v>1</v>
          </cell>
        </row>
        <row r="2185">
          <cell r="B2185" t="str">
            <v>M-9</v>
          </cell>
          <cell r="D2185">
            <v>1</v>
          </cell>
        </row>
        <row r="2186">
          <cell r="B2186" t="str">
            <v>M-100</v>
          </cell>
          <cell r="D2186">
            <v>1</v>
          </cell>
        </row>
        <row r="2189">
          <cell r="B2189" t="str">
            <v>Clave</v>
          </cell>
          <cell r="D2189" t="str">
            <v>CANTIDAD</v>
          </cell>
          <cell r="E2189" t="str">
            <v>CANTIDAD</v>
          </cell>
        </row>
        <row r="2190">
          <cell r="D2190" t="str">
            <v>Necesaria-Proyecto</v>
          </cell>
          <cell r="E2190" t="str">
            <v>Existente</v>
          </cell>
        </row>
        <row r="2191">
          <cell r="B2191" t="str">
            <v>M-156</v>
          </cell>
          <cell r="D2191">
            <v>3</v>
          </cell>
        </row>
        <row r="2192">
          <cell r="B2192" t="str">
            <v>E-83</v>
          </cell>
          <cell r="D2192">
            <v>1</v>
          </cell>
        </row>
        <row r="2197">
          <cell r="B2197" t="str">
            <v>Clave</v>
          </cell>
          <cell r="D2197" t="str">
            <v>CANTIDAD</v>
          </cell>
          <cell r="E2197" t="str">
            <v>CANTIDAD</v>
          </cell>
        </row>
        <row r="2198">
          <cell r="D2198" t="str">
            <v>Necesaria-Proyecto</v>
          </cell>
          <cell r="E2198" t="str">
            <v>Existente</v>
          </cell>
        </row>
        <row r="2199">
          <cell r="B2199" t="str">
            <v>M-58</v>
          </cell>
          <cell r="D2199">
            <v>1</v>
          </cell>
        </row>
        <row r="2200">
          <cell r="B2200" t="str">
            <v>D-216</v>
          </cell>
          <cell r="D2200">
            <v>1</v>
          </cell>
        </row>
        <row r="2201">
          <cell r="B2201" t="str">
            <v>M-60</v>
          </cell>
          <cell r="D2201">
            <v>2</v>
          </cell>
        </row>
        <row r="2202">
          <cell r="B2202" t="str">
            <v>M-94</v>
          </cell>
          <cell r="D2202">
            <v>2</v>
          </cell>
        </row>
        <row r="2203">
          <cell r="B2203" t="str">
            <v>T-78</v>
          </cell>
          <cell r="D2203">
            <v>1</v>
          </cell>
        </row>
        <row r="2204">
          <cell r="B2204" t="str">
            <v>E-2</v>
          </cell>
          <cell r="D2204">
            <v>1</v>
          </cell>
        </row>
        <row r="2205">
          <cell r="B2205" t="str">
            <v>M-40</v>
          </cell>
          <cell r="D2205">
            <v>4</v>
          </cell>
        </row>
        <row r="2208">
          <cell r="B2208" t="str">
            <v>Clave</v>
          </cell>
          <cell r="D2208" t="str">
            <v>CANTIDAD</v>
          </cell>
          <cell r="E2208" t="str">
            <v>CANTIDAD</v>
          </cell>
        </row>
        <row r="2209">
          <cell r="D2209" t="str">
            <v>Necesaria-Proyecto</v>
          </cell>
          <cell r="E2209" t="str">
            <v>Existente</v>
          </cell>
        </row>
        <row r="2210">
          <cell r="B2210" t="str">
            <v>D-215</v>
          </cell>
          <cell r="D2210">
            <v>2</v>
          </cell>
        </row>
        <row r="2211">
          <cell r="B2211" t="str">
            <v>E-114</v>
          </cell>
          <cell r="D2211">
            <v>1</v>
          </cell>
        </row>
        <row r="2214">
          <cell r="B2214" t="str">
            <v>Clave</v>
          </cell>
          <cell r="D2214" t="str">
            <v>CANTIDAD</v>
          </cell>
          <cell r="E2214" t="str">
            <v>CANTIDAD</v>
          </cell>
        </row>
        <row r="2215">
          <cell r="D2215" t="str">
            <v>Necesaria-Proyecto</v>
          </cell>
          <cell r="E2215" t="str">
            <v>Existente</v>
          </cell>
        </row>
        <row r="2216">
          <cell r="B2216" t="str">
            <v>O-3</v>
          </cell>
          <cell r="D2216">
            <v>1</v>
          </cell>
        </row>
        <row r="2217">
          <cell r="B2217" t="str">
            <v>M-16</v>
          </cell>
          <cell r="D2217">
            <v>1</v>
          </cell>
        </row>
        <row r="2218">
          <cell r="B2218" t="str">
            <v>M-3</v>
          </cell>
          <cell r="D2218">
            <v>1</v>
          </cell>
        </row>
        <row r="2219">
          <cell r="B2219" t="str">
            <v>M-9</v>
          </cell>
          <cell r="D2219">
            <v>1</v>
          </cell>
        </row>
        <row r="2220">
          <cell r="B2220" t="str">
            <v>M-14</v>
          </cell>
          <cell r="D2220">
            <v>2</v>
          </cell>
        </row>
        <row r="2225">
          <cell r="B2225" t="str">
            <v>Clave</v>
          </cell>
          <cell r="D2225" t="str">
            <v>CANTIDAD</v>
          </cell>
          <cell r="E2225" t="str">
            <v>CANTIDAD</v>
          </cell>
        </row>
        <row r="2226">
          <cell r="D2226" t="str">
            <v>Necesaria-Proyecto</v>
          </cell>
          <cell r="E2226" t="str">
            <v>Existente</v>
          </cell>
        </row>
        <row r="2227">
          <cell r="B2227" t="str">
            <v>M-58</v>
          </cell>
          <cell r="D2227">
            <v>1</v>
          </cell>
        </row>
        <row r="2228">
          <cell r="B2228" t="str">
            <v>M-86</v>
          </cell>
          <cell r="D2228">
            <v>1</v>
          </cell>
        </row>
        <row r="2229">
          <cell r="B2229" t="str">
            <v>M-60</v>
          </cell>
          <cell r="D2229">
            <v>2</v>
          </cell>
        </row>
        <row r="2230">
          <cell r="B2230" t="str">
            <v>E-114</v>
          </cell>
          <cell r="D2230">
            <v>1</v>
          </cell>
        </row>
        <row r="2233">
          <cell r="B2233" t="str">
            <v>Clave</v>
          </cell>
          <cell r="D2233" t="str">
            <v>CANTIDAD</v>
          </cell>
          <cell r="E2233" t="str">
            <v>CANTIDAD</v>
          </cell>
        </row>
        <row r="2234">
          <cell r="D2234" t="str">
            <v>Necesaria-Proyecto</v>
          </cell>
          <cell r="E2234" t="str">
            <v>Existente</v>
          </cell>
        </row>
        <row r="2235">
          <cell r="B2235" t="str">
            <v>M-58</v>
          </cell>
          <cell r="D2235">
            <v>1</v>
          </cell>
        </row>
        <row r="2236">
          <cell r="B2236" t="str">
            <v>M-40</v>
          </cell>
          <cell r="D2236">
            <v>1</v>
          </cell>
        </row>
        <row r="2237">
          <cell r="B2237" t="str">
            <v>M-15</v>
          </cell>
          <cell r="D2237">
            <v>1</v>
          </cell>
        </row>
        <row r="2238">
          <cell r="B2238" t="str">
            <v>M-62</v>
          </cell>
          <cell r="D2238">
            <v>1</v>
          </cell>
        </row>
        <row r="2239">
          <cell r="B2239" t="str">
            <v>M-63</v>
          </cell>
          <cell r="D2239">
            <v>1</v>
          </cell>
        </row>
        <row r="2240">
          <cell r="B2240" t="str">
            <v>M-39</v>
          </cell>
          <cell r="D2240">
            <v>1</v>
          </cell>
        </row>
        <row r="2241">
          <cell r="B2241" t="str">
            <v>T-20</v>
          </cell>
          <cell r="D2241">
            <v>1</v>
          </cell>
        </row>
        <row r="2242">
          <cell r="B2242" t="str">
            <v>M-64</v>
          </cell>
          <cell r="D2242">
            <v>1</v>
          </cell>
        </row>
        <row r="2247">
          <cell r="B2247" t="str">
            <v>Clave</v>
          </cell>
          <cell r="D2247" t="str">
            <v>CANTIDAD</v>
          </cell>
          <cell r="E2247" t="str">
            <v>CANTIDAD</v>
          </cell>
        </row>
        <row r="2248">
          <cell r="D2248" t="str">
            <v>Necesaria-Proyecto</v>
          </cell>
          <cell r="E2248" t="str">
            <v>Existente</v>
          </cell>
        </row>
        <row r="2249">
          <cell r="B2249" t="str">
            <v>M-21</v>
          </cell>
          <cell r="D2249">
            <v>1</v>
          </cell>
        </row>
        <row r="2250">
          <cell r="B2250" t="str">
            <v>T-79</v>
          </cell>
          <cell r="D2250">
            <v>1</v>
          </cell>
        </row>
        <row r="2251">
          <cell r="B2251" t="str">
            <v>T-20</v>
          </cell>
          <cell r="D2251">
            <v>1</v>
          </cell>
        </row>
        <row r="2252">
          <cell r="B2252" t="str">
            <v>T-50</v>
          </cell>
          <cell r="D2252">
            <v>1</v>
          </cell>
        </row>
        <row r="2253">
          <cell r="B2253" t="str">
            <v>T-57</v>
          </cell>
          <cell r="D2253">
            <v>1</v>
          </cell>
        </row>
        <row r="2256">
          <cell r="B2256" t="str">
            <v>Clave</v>
          </cell>
          <cell r="D2256" t="str">
            <v>CANTIDAD</v>
          </cell>
          <cell r="E2256" t="str">
            <v>CANTIDAD</v>
          </cell>
        </row>
        <row r="2257">
          <cell r="D2257" t="str">
            <v>Necesaria-Proyecto</v>
          </cell>
          <cell r="E2257" t="str">
            <v>Existente</v>
          </cell>
        </row>
        <row r="2258">
          <cell r="B2258" t="str">
            <v>M-86</v>
          </cell>
          <cell r="D2258">
            <v>1</v>
          </cell>
        </row>
        <row r="2259">
          <cell r="B2259" t="str">
            <v>M-60</v>
          </cell>
          <cell r="D2259">
            <v>4</v>
          </cell>
        </row>
        <row r="2266">
          <cell r="B2266" t="str">
            <v>Clave</v>
          </cell>
          <cell r="D2266" t="str">
            <v>CANTIDAD</v>
          </cell>
          <cell r="E2266" t="str">
            <v>CANTIDAD</v>
          </cell>
        </row>
        <row r="2267">
          <cell r="D2267" t="str">
            <v>Necesaria-Proyecto</v>
          </cell>
          <cell r="E2267" t="str">
            <v>Existente</v>
          </cell>
        </row>
        <row r="2268">
          <cell r="B2268" t="str">
            <v>M-18</v>
          </cell>
          <cell r="D2268">
            <v>10</v>
          </cell>
        </row>
        <row r="2269">
          <cell r="B2269" t="str">
            <v>M-101</v>
          </cell>
          <cell r="D2269">
            <v>1</v>
          </cell>
        </row>
        <row r="2270">
          <cell r="B2270" t="str">
            <v>T-79</v>
          </cell>
          <cell r="D2270">
            <v>1</v>
          </cell>
        </row>
        <row r="2271">
          <cell r="B2271" t="str">
            <v>T-16</v>
          </cell>
          <cell r="D2271">
            <v>1</v>
          </cell>
        </row>
        <row r="2273">
          <cell r="B2273" t="str">
            <v>O-2</v>
          </cell>
          <cell r="D2273">
            <v>1</v>
          </cell>
        </row>
        <row r="2274">
          <cell r="B2274" t="str">
            <v>O-3</v>
          </cell>
          <cell r="D2274">
            <v>1</v>
          </cell>
        </row>
        <row r="2275">
          <cell r="B2275" t="str">
            <v>M-14</v>
          </cell>
          <cell r="D2275">
            <v>1</v>
          </cell>
        </row>
        <row r="2278">
          <cell r="B2278" t="str">
            <v>Clave</v>
          </cell>
          <cell r="D2278" t="str">
            <v>CANTIDAD</v>
          </cell>
          <cell r="E2278" t="str">
            <v>CANTIDAD</v>
          </cell>
        </row>
        <row r="2279">
          <cell r="D2279" t="str">
            <v>Necesaria-Proyecto</v>
          </cell>
          <cell r="E2279" t="str">
            <v>Existente</v>
          </cell>
        </row>
        <row r="2280">
          <cell r="B2280" t="str">
            <v>O-2</v>
          </cell>
          <cell r="D2280">
            <v>1</v>
          </cell>
        </row>
        <row r="2281">
          <cell r="B2281" t="str">
            <v>O-3</v>
          </cell>
          <cell r="D2281">
            <v>1</v>
          </cell>
        </row>
        <row r="2282">
          <cell r="B2282" t="str">
            <v>M-14</v>
          </cell>
          <cell r="D2282">
            <v>1</v>
          </cell>
        </row>
        <row r="2285">
          <cell r="B2285" t="str">
            <v>Clave</v>
          </cell>
          <cell r="D2285" t="str">
            <v>CANTIDAD</v>
          </cell>
          <cell r="E2285" t="str">
            <v>CANTIDAD</v>
          </cell>
        </row>
        <row r="2286">
          <cell r="D2286" t="str">
            <v>Necesaria-Proyecto</v>
          </cell>
          <cell r="E2286" t="str">
            <v>Existente</v>
          </cell>
        </row>
        <row r="2287">
          <cell r="B2287" t="str">
            <v>O-2</v>
          </cell>
          <cell r="D2287">
            <v>1</v>
          </cell>
        </row>
        <row r="2288">
          <cell r="B2288" t="str">
            <v>O-3</v>
          </cell>
          <cell r="D2288">
            <v>1</v>
          </cell>
        </row>
        <row r="2289">
          <cell r="B2289" t="str">
            <v>M-14</v>
          </cell>
          <cell r="D2289">
            <v>1</v>
          </cell>
        </row>
        <row r="2292">
          <cell r="B2292" t="str">
            <v>Clave</v>
          </cell>
          <cell r="D2292" t="str">
            <v>CANTIDAD</v>
          </cell>
          <cell r="E2292" t="str">
            <v>CANTIDAD</v>
          </cell>
        </row>
        <row r="2293">
          <cell r="D2293" t="str">
            <v>Necesaria-Proyecto</v>
          </cell>
          <cell r="E2293" t="str">
            <v>Existente</v>
          </cell>
        </row>
        <row r="2294">
          <cell r="B2294" t="str">
            <v>E-7</v>
          </cell>
          <cell r="D2294">
            <v>1</v>
          </cell>
        </row>
        <row r="2295">
          <cell r="B2295" t="str">
            <v>M-14</v>
          </cell>
          <cell r="D2295">
            <v>1</v>
          </cell>
        </row>
        <row r="2300">
          <cell r="B2300" t="str">
            <v>Clave</v>
          </cell>
          <cell r="D2300" t="str">
            <v>CANTIDAD</v>
          </cell>
          <cell r="E2300" t="str">
            <v>CANTIDAD</v>
          </cell>
        </row>
        <row r="2301">
          <cell r="D2301" t="str">
            <v>Necesaria-Proyecto</v>
          </cell>
          <cell r="E2301" t="str">
            <v>Existente</v>
          </cell>
        </row>
        <row r="2302">
          <cell r="B2302" t="str">
            <v>M-101</v>
          </cell>
          <cell r="D2302">
            <v>1</v>
          </cell>
        </row>
        <row r="2303">
          <cell r="B2303" t="str">
            <v>T-2</v>
          </cell>
          <cell r="D2303">
            <v>1</v>
          </cell>
        </row>
        <row r="2304">
          <cell r="B2304" t="str">
            <v>T-50</v>
          </cell>
          <cell r="D2304">
            <v>1</v>
          </cell>
        </row>
        <row r="2305">
          <cell r="B2305" t="str">
            <v>M-47</v>
          </cell>
          <cell r="D2305">
            <v>1</v>
          </cell>
        </row>
        <row r="2308">
          <cell r="B2308" t="str">
            <v>Clave</v>
          </cell>
          <cell r="D2308" t="str">
            <v>CANTIDAD</v>
          </cell>
          <cell r="E2308" t="str">
            <v>CANTIDAD</v>
          </cell>
        </row>
        <row r="2309">
          <cell r="D2309" t="str">
            <v>Necesaria-Proyecto</v>
          </cell>
          <cell r="E2309" t="str">
            <v>Existente</v>
          </cell>
        </row>
        <row r="2310">
          <cell r="B2310" t="str">
            <v>M-1</v>
          </cell>
          <cell r="D2310">
            <v>1</v>
          </cell>
        </row>
        <row r="2311">
          <cell r="B2311" t="str">
            <v>M-17</v>
          </cell>
          <cell r="D2311">
            <v>1</v>
          </cell>
        </row>
        <row r="2312">
          <cell r="B2312" t="str">
            <v>T-50</v>
          </cell>
          <cell r="D2312">
            <v>2</v>
          </cell>
        </row>
        <row r="2313">
          <cell r="B2313" t="str">
            <v>M-22</v>
          </cell>
          <cell r="D2313">
            <v>1</v>
          </cell>
        </row>
        <row r="2314">
          <cell r="B2314" t="str">
            <v>M-9</v>
          </cell>
          <cell r="D2314">
            <v>1</v>
          </cell>
        </row>
        <row r="2315">
          <cell r="B2315" t="str">
            <v>M-36</v>
          </cell>
          <cell r="D2315">
            <v>2</v>
          </cell>
        </row>
        <row r="2316">
          <cell r="B2316" t="str">
            <v>M-39</v>
          </cell>
          <cell r="D2316">
            <v>2</v>
          </cell>
        </row>
        <row r="2319">
          <cell r="B2319" t="str">
            <v>Clave</v>
          </cell>
          <cell r="D2319" t="str">
            <v>CANTIDAD</v>
          </cell>
          <cell r="E2319" t="str">
            <v>CANTIDAD</v>
          </cell>
        </row>
        <row r="2320">
          <cell r="D2320" t="str">
            <v>Necesaria-Proyecto</v>
          </cell>
          <cell r="E2320" t="str">
            <v>Existente</v>
          </cell>
        </row>
        <row r="2321">
          <cell r="B2321" t="str">
            <v>T-50</v>
          </cell>
          <cell r="D2321">
            <v>1</v>
          </cell>
        </row>
        <row r="2322">
          <cell r="B2322" t="str">
            <v>M-114</v>
          </cell>
          <cell r="D2322">
            <v>1</v>
          </cell>
        </row>
        <row r="2323">
          <cell r="B2323" t="str">
            <v>M-22</v>
          </cell>
          <cell r="D2323">
            <v>1</v>
          </cell>
        </row>
        <row r="2324">
          <cell r="B2324" t="str">
            <v>M-60</v>
          </cell>
          <cell r="D2324">
            <v>2</v>
          </cell>
        </row>
        <row r="2325">
          <cell r="B2325" t="str">
            <v>M-8</v>
          </cell>
          <cell r="D2325">
            <v>2</v>
          </cell>
        </row>
        <row r="2326">
          <cell r="B2326" t="str">
            <v>M-94</v>
          </cell>
          <cell r="D2326">
            <v>2</v>
          </cell>
        </row>
        <row r="2327">
          <cell r="B2327" t="str">
            <v>D-288</v>
          </cell>
          <cell r="D2327">
            <v>1</v>
          </cell>
        </row>
        <row r="2328">
          <cell r="B2328" t="str">
            <v>M-36</v>
          </cell>
          <cell r="D2328">
            <v>4</v>
          </cell>
        </row>
        <row r="2329">
          <cell r="B2329" t="str">
            <v>M-39</v>
          </cell>
          <cell r="D2329">
            <v>1</v>
          </cell>
        </row>
        <row r="2330">
          <cell r="B2330" t="str">
            <v>M-55</v>
          </cell>
          <cell r="D2330">
            <v>1</v>
          </cell>
        </row>
        <row r="2331">
          <cell r="B2331" t="str">
            <v>T-20</v>
          </cell>
          <cell r="D2331">
            <v>1</v>
          </cell>
        </row>
        <row r="2334">
          <cell r="B2334" t="str">
            <v>Clave</v>
          </cell>
          <cell r="D2334" t="str">
            <v>CANTIDAD</v>
          </cell>
          <cell r="E2334" t="str">
            <v>CANTIDAD</v>
          </cell>
        </row>
        <row r="2335">
          <cell r="D2335" t="str">
            <v>Necesaria-Proyecto</v>
          </cell>
          <cell r="E2335" t="str">
            <v>Existente</v>
          </cell>
        </row>
        <row r="2336">
          <cell r="B2336" t="str">
            <v>M-65</v>
          </cell>
          <cell r="D2336">
            <v>4</v>
          </cell>
        </row>
        <row r="2337">
          <cell r="B2337" t="str">
            <v>M-67</v>
          </cell>
          <cell r="D2337">
            <v>4</v>
          </cell>
        </row>
        <row r="2338">
          <cell r="B2338" t="str">
            <v>T-50</v>
          </cell>
          <cell r="D2338">
            <v>1</v>
          </cell>
        </row>
        <row r="2339">
          <cell r="B2339" t="str">
            <v>M-114</v>
          </cell>
          <cell r="D2339">
            <v>1</v>
          </cell>
        </row>
        <row r="2340">
          <cell r="B2340" t="str">
            <v>M-22</v>
          </cell>
          <cell r="D2340">
            <v>1</v>
          </cell>
        </row>
        <row r="2341">
          <cell r="B2341" t="str">
            <v>M-60</v>
          </cell>
          <cell r="D2341">
            <v>2</v>
          </cell>
        </row>
        <row r="2342">
          <cell r="B2342" t="str">
            <v>T-57</v>
          </cell>
          <cell r="D2342">
            <v>1</v>
          </cell>
        </row>
        <row r="2343">
          <cell r="B2343" t="str">
            <v>M-94</v>
          </cell>
          <cell r="D2343">
            <v>2</v>
          </cell>
        </row>
        <row r="2344">
          <cell r="B2344" t="str">
            <v>M-15</v>
          </cell>
          <cell r="D2344">
            <v>1</v>
          </cell>
        </row>
        <row r="2345">
          <cell r="B2345" t="str">
            <v>M-36</v>
          </cell>
          <cell r="D2345">
            <v>2</v>
          </cell>
        </row>
        <row r="2346">
          <cell r="B2346" t="str">
            <v>M-39</v>
          </cell>
          <cell r="D2346">
            <v>1</v>
          </cell>
        </row>
        <row r="2347">
          <cell r="B2347" t="str">
            <v>M-64</v>
          </cell>
          <cell r="D2347">
            <v>1</v>
          </cell>
        </row>
        <row r="2348">
          <cell r="B2348" t="str">
            <v>M-55</v>
          </cell>
          <cell r="D2348">
            <v>1</v>
          </cell>
        </row>
        <row r="2349">
          <cell r="B2349" t="str">
            <v>T-20</v>
          </cell>
          <cell r="D2349">
            <v>1</v>
          </cell>
        </row>
        <row r="2352">
          <cell r="B2352" t="str">
            <v>Clave</v>
          </cell>
          <cell r="D2352" t="str">
            <v>CANTIDAD</v>
          </cell>
          <cell r="E2352" t="str">
            <v>CANTIDAD</v>
          </cell>
        </row>
        <row r="2353">
          <cell r="D2353" t="str">
            <v>Necesaria-Proyecto</v>
          </cell>
          <cell r="E2353" t="str">
            <v>Existente</v>
          </cell>
        </row>
        <row r="2354">
          <cell r="B2354" t="str">
            <v>M-1</v>
          </cell>
          <cell r="D2354">
            <v>1</v>
          </cell>
        </row>
        <row r="2355">
          <cell r="B2355" t="str">
            <v>T-50</v>
          </cell>
          <cell r="D2355">
            <v>1</v>
          </cell>
        </row>
        <row r="2356">
          <cell r="B2356" t="str">
            <v>M-114</v>
          </cell>
          <cell r="D2356">
            <v>1</v>
          </cell>
        </row>
        <row r="2357">
          <cell r="B2357" t="str">
            <v>M-22</v>
          </cell>
          <cell r="D2357">
            <v>1</v>
          </cell>
        </row>
        <row r="2358">
          <cell r="B2358" t="str">
            <v>T-57</v>
          </cell>
          <cell r="D2358">
            <v>1</v>
          </cell>
        </row>
        <row r="2359">
          <cell r="B2359" t="str">
            <v>M-91</v>
          </cell>
          <cell r="D2359">
            <v>1</v>
          </cell>
        </row>
        <row r="2360">
          <cell r="B2360" t="str">
            <v>M-94</v>
          </cell>
          <cell r="D2360">
            <v>1</v>
          </cell>
        </row>
        <row r="2361">
          <cell r="B2361" t="str">
            <v>M-15</v>
          </cell>
          <cell r="D2361">
            <v>1</v>
          </cell>
        </row>
        <row r="2362">
          <cell r="B2362" t="str">
            <v>T-79</v>
          </cell>
          <cell r="D2362">
            <v>1</v>
          </cell>
        </row>
        <row r="2363">
          <cell r="B2363" t="str">
            <v>M-36</v>
          </cell>
          <cell r="D2363">
            <v>2</v>
          </cell>
        </row>
        <row r="2364">
          <cell r="B2364" t="str">
            <v>M-39</v>
          </cell>
          <cell r="D2364">
            <v>1</v>
          </cell>
        </row>
        <row r="2365">
          <cell r="B2365" t="str">
            <v>T-20</v>
          </cell>
          <cell r="D2365">
            <v>1</v>
          </cell>
        </row>
        <row r="2368">
          <cell r="B2368" t="str">
            <v>Clave</v>
          </cell>
          <cell r="D2368" t="str">
            <v>CANTIDAD</v>
          </cell>
          <cell r="E2368" t="str">
            <v>CANTIDAD</v>
          </cell>
        </row>
        <row r="2369">
          <cell r="D2369" t="str">
            <v>Necesaria-Proyecto</v>
          </cell>
          <cell r="E2369" t="str">
            <v>Existente</v>
          </cell>
        </row>
        <row r="2370">
          <cell r="B2370" t="str">
            <v>T-50</v>
          </cell>
          <cell r="D2370">
            <v>1</v>
          </cell>
        </row>
        <row r="2371">
          <cell r="B2371" t="str">
            <v>D-430</v>
          </cell>
          <cell r="D2371">
            <v>1</v>
          </cell>
        </row>
        <row r="2372">
          <cell r="B2372" t="str">
            <v>D-285</v>
          </cell>
          <cell r="D2372">
            <v>1</v>
          </cell>
        </row>
        <row r="2373">
          <cell r="B2373" t="str">
            <v>E-13</v>
          </cell>
          <cell r="D2373">
            <v>1</v>
          </cell>
        </row>
        <row r="2374">
          <cell r="B2374" t="str">
            <v>M-86</v>
          </cell>
          <cell r="D2374">
            <v>1</v>
          </cell>
        </row>
        <row r="2375">
          <cell r="B2375" t="str">
            <v>M-150</v>
          </cell>
          <cell r="D2375">
            <v>1</v>
          </cell>
        </row>
        <row r="2376">
          <cell r="B2376" t="str">
            <v>M-22</v>
          </cell>
          <cell r="D2376">
            <v>1</v>
          </cell>
        </row>
        <row r="2377">
          <cell r="B2377" t="str">
            <v>M-60</v>
          </cell>
          <cell r="D2377">
            <v>4</v>
          </cell>
        </row>
        <row r="2378">
          <cell r="B2378" t="str">
            <v>E-113</v>
          </cell>
          <cell r="D2378">
            <v>2</v>
          </cell>
        </row>
        <row r="2379">
          <cell r="B2379" t="str">
            <v>M-94</v>
          </cell>
          <cell r="D2379">
            <v>1</v>
          </cell>
        </row>
        <row r="2380">
          <cell r="B2380" t="str">
            <v>M-15</v>
          </cell>
          <cell r="D2380">
            <v>1</v>
          </cell>
        </row>
        <row r="2381">
          <cell r="B2381" t="str">
            <v>M-53</v>
          </cell>
          <cell r="D2381">
            <v>10</v>
          </cell>
        </row>
        <row r="2382">
          <cell r="B2382" t="str">
            <v>D-288</v>
          </cell>
          <cell r="D2382">
            <v>1</v>
          </cell>
        </row>
        <row r="2383">
          <cell r="B2383" t="str">
            <v>M-36</v>
          </cell>
          <cell r="D2383">
            <v>2</v>
          </cell>
        </row>
        <row r="2384">
          <cell r="B2384" t="str">
            <v>M-39</v>
          </cell>
          <cell r="D2384">
            <v>1</v>
          </cell>
        </row>
        <row r="2385">
          <cell r="B2385" t="str">
            <v>D-158</v>
          </cell>
          <cell r="D2385">
            <v>4</v>
          </cell>
        </row>
        <row r="2386">
          <cell r="B2386" t="str">
            <v>T-20</v>
          </cell>
          <cell r="D2386">
            <v>1</v>
          </cell>
        </row>
        <row r="2389">
          <cell r="B2389" t="str">
            <v>Clave</v>
          </cell>
          <cell r="D2389" t="str">
            <v>CANTIDAD</v>
          </cell>
          <cell r="E2389" t="str">
            <v>CANTIDAD</v>
          </cell>
        </row>
        <row r="2390">
          <cell r="D2390" t="str">
            <v>Necesaria-Proyecto</v>
          </cell>
          <cell r="E2390" t="str">
            <v>Existente</v>
          </cell>
        </row>
        <row r="2391">
          <cell r="B2391" t="str">
            <v>O-2</v>
          </cell>
          <cell r="D2391">
            <v>1</v>
          </cell>
        </row>
        <row r="2392">
          <cell r="B2392" t="str">
            <v>O-3</v>
          </cell>
          <cell r="D2392">
            <v>1</v>
          </cell>
        </row>
        <row r="2393">
          <cell r="B2393" t="str">
            <v>M-14</v>
          </cell>
          <cell r="D2393">
            <v>1</v>
          </cell>
        </row>
        <row r="2396">
          <cell r="B2396" t="str">
            <v>Clave</v>
          </cell>
          <cell r="D2396" t="str">
            <v>CANTIDAD</v>
          </cell>
          <cell r="E2396" t="str">
            <v>CANTIDAD</v>
          </cell>
        </row>
        <row r="2397">
          <cell r="D2397" t="str">
            <v>Necesaria-Proyecto</v>
          </cell>
          <cell r="E2397" t="str">
            <v>Existente</v>
          </cell>
        </row>
        <row r="2398">
          <cell r="B2398" t="str">
            <v>M-16</v>
          </cell>
          <cell r="D2398">
            <v>1</v>
          </cell>
        </row>
        <row r="2399">
          <cell r="B2399" t="str">
            <v>M-3</v>
          </cell>
          <cell r="D2399">
            <v>1</v>
          </cell>
        </row>
        <row r="2402">
          <cell r="B2402" t="str">
            <v>Clave</v>
          </cell>
          <cell r="D2402" t="str">
            <v>CANTIDAD</v>
          </cell>
          <cell r="E2402" t="str">
            <v>CANTIDAD</v>
          </cell>
        </row>
        <row r="2403">
          <cell r="D2403" t="str">
            <v>Necesaria-Proyecto</v>
          </cell>
          <cell r="E2403" t="str">
            <v>Existente</v>
          </cell>
        </row>
        <row r="2404">
          <cell r="B2404" t="str">
            <v>M-8</v>
          </cell>
          <cell r="D2404">
            <v>1</v>
          </cell>
        </row>
        <row r="2405">
          <cell r="B2405" t="str">
            <v>M-113</v>
          </cell>
          <cell r="D2405">
            <v>1</v>
          </cell>
        </row>
        <row r="2406">
          <cell r="B2406" t="str">
            <v>E-58</v>
          </cell>
          <cell r="D2406">
            <v>1</v>
          </cell>
        </row>
        <row r="2409">
          <cell r="B2409" t="str">
            <v>Clave</v>
          </cell>
          <cell r="D2409" t="str">
            <v>CANTIDAD</v>
          </cell>
          <cell r="E2409" t="str">
            <v>CANTIDAD</v>
          </cell>
        </row>
        <row r="2410">
          <cell r="D2410" t="str">
            <v>Necesaria-Proyecto</v>
          </cell>
          <cell r="E2410" t="str">
            <v>Existente</v>
          </cell>
        </row>
        <row r="2411">
          <cell r="B2411" t="str">
            <v>M-13</v>
          </cell>
          <cell r="D2411">
            <v>1</v>
          </cell>
        </row>
        <row r="2417">
          <cell r="B2417" t="str">
            <v>Clave</v>
          </cell>
          <cell r="D2417" t="str">
            <v>CANTIDAD</v>
          </cell>
          <cell r="E2417" t="str">
            <v>CANTIDAD</v>
          </cell>
        </row>
        <row r="2418">
          <cell r="D2418" t="str">
            <v>Necesaria-Proyecto</v>
          </cell>
          <cell r="E2418" t="str">
            <v>Existente</v>
          </cell>
        </row>
        <row r="2419">
          <cell r="B2419" t="str">
            <v>T-50</v>
          </cell>
          <cell r="D2419">
            <v>1</v>
          </cell>
        </row>
        <row r="2420">
          <cell r="B2420" t="str">
            <v>T-57</v>
          </cell>
          <cell r="D2420">
            <v>1</v>
          </cell>
        </row>
        <row r="2421">
          <cell r="B2421" t="str">
            <v>M-15</v>
          </cell>
          <cell r="D2421">
            <v>1</v>
          </cell>
        </row>
        <row r="2422">
          <cell r="B2422" t="str">
            <v>T-79</v>
          </cell>
          <cell r="D2422">
            <v>1</v>
          </cell>
        </row>
        <row r="2423">
          <cell r="B2423" t="str">
            <v>M-40</v>
          </cell>
          <cell r="D2423">
            <v>2</v>
          </cell>
        </row>
        <row r="2424">
          <cell r="B2424" t="str">
            <v>T-20</v>
          </cell>
          <cell r="D2424">
            <v>1</v>
          </cell>
        </row>
        <row r="2427">
          <cell r="B2427" t="str">
            <v>Clave</v>
          </cell>
          <cell r="D2427" t="str">
            <v>CANTIDAD</v>
          </cell>
          <cell r="E2427" t="str">
            <v>CANTIDAD</v>
          </cell>
        </row>
        <row r="2428">
          <cell r="D2428" t="str">
            <v>Necesaria-Proyecto</v>
          </cell>
          <cell r="E2428" t="str">
            <v>Existente</v>
          </cell>
        </row>
        <row r="2429">
          <cell r="B2429" t="str">
            <v>M-21</v>
          </cell>
          <cell r="D2429">
            <v>1</v>
          </cell>
        </row>
        <row r="2430">
          <cell r="B2430" t="str">
            <v>M-17</v>
          </cell>
          <cell r="D2430">
            <v>1</v>
          </cell>
        </row>
        <row r="2431">
          <cell r="B2431" t="str">
            <v>M-20</v>
          </cell>
          <cell r="D2431">
            <v>1</v>
          </cell>
        </row>
        <row r="2432">
          <cell r="B2432" t="str">
            <v>M-39</v>
          </cell>
          <cell r="D2432">
            <v>1</v>
          </cell>
        </row>
        <row r="2433">
          <cell r="B2433" t="str">
            <v>M-36</v>
          </cell>
          <cell r="D2433">
            <v>2</v>
          </cell>
        </row>
        <row r="2434">
          <cell r="B2434" t="str">
            <v>T-50</v>
          </cell>
          <cell r="D2434">
            <v>1</v>
          </cell>
        </row>
        <row r="2435">
          <cell r="B2435" t="str">
            <v>T-100</v>
          </cell>
          <cell r="D2435">
            <v>1</v>
          </cell>
        </row>
        <row r="2436">
          <cell r="B2436" t="str">
            <v>M-9</v>
          </cell>
          <cell r="D2436">
            <v>1</v>
          </cell>
        </row>
        <row r="2437">
          <cell r="B2437" t="str">
            <v>T-79</v>
          </cell>
          <cell r="D2437">
            <v>1</v>
          </cell>
        </row>
        <row r="2438">
          <cell r="B2438" t="str">
            <v>T-20</v>
          </cell>
          <cell r="D2438">
            <v>1</v>
          </cell>
        </row>
        <row r="2441">
          <cell r="B2441" t="str">
            <v>Clave</v>
          </cell>
          <cell r="D2441" t="str">
            <v>CANTIDAD</v>
          </cell>
          <cell r="E2441" t="str">
            <v>CANTIDAD</v>
          </cell>
        </row>
        <row r="2442">
          <cell r="D2442" t="str">
            <v>Necesaria-Proyecto</v>
          </cell>
          <cell r="E2442" t="str">
            <v>Existente</v>
          </cell>
        </row>
        <row r="2443">
          <cell r="B2443" t="str">
            <v>M-22</v>
          </cell>
          <cell r="D2443">
            <v>1</v>
          </cell>
        </row>
        <row r="2444">
          <cell r="B2444" t="str">
            <v>D-25</v>
          </cell>
          <cell r="D2444">
            <v>1</v>
          </cell>
        </row>
        <row r="2445">
          <cell r="B2445" t="str">
            <v>M-15</v>
          </cell>
          <cell r="D2445">
            <v>1</v>
          </cell>
        </row>
        <row r="2446">
          <cell r="B2446" t="str">
            <v>M-38</v>
          </cell>
          <cell r="D2446">
            <v>1</v>
          </cell>
        </row>
        <row r="2449">
          <cell r="B2449" t="str">
            <v>Clave</v>
          </cell>
          <cell r="D2449" t="str">
            <v>CANTIDAD</v>
          </cell>
          <cell r="E2449" t="str">
            <v>CANTIDAD</v>
          </cell>
        </row>
        <row r="2450">
          <cell r="D2450" t="str">
            <v>Necesaria-Proyecto</v>
          </cell>
          <cell r="E2450" t="str">
            <v>Existente</v>
          </cell>
        </row>
        <row r="2451">
          <cell r="B2451" t="str">
            <v>T-55</v>
          </cell>
          <cell r="D2451">
            <v>1</v>
          </cell>
        </row>
        <row r="2452">
          <cell r="B2452" t="str">
            <v>T-57</v>
          </cell>
          <cell r="D2452">
            <v>1</v>
          </cell>
        </row>
        <row r="2453">
          <cell r="B2453" t="str">
            <v>D-150</v>
          </cell>
          <cell r="D2453">
            <v>2</v>
          </cell>
        </row>
        <row r="2454">
          <cell r="B2454" t="str">
            <v>M-15</v>
          </cell>
          <cell r="D2454">
            <v>1</v>
          </cell>
        </row>
        <row r="2455">
          <cell r="B2455" t="str">
            <v>M-9</v>
          </cell>
          <cell r="D2455">
            <v>1</v>
          </cell>
        </row>
        <row r="2456">
          <cell r="B2456" t="str">
            <v>T-79</v>
          </cell>
          <cell r="D2456">
            <v>1</v>
          </cell>
        </row>
        <row r="2457">
          <cell r="B2457" t="str">
            <v>M-38</v>
          </cell>
          <cell r="D2457">
            <v>3</v>
          </cell>
        </row>
        <row r="2458">
          <cell r="B2458" t="str">
            <v>T-20</v>
          </cell>
          <cell r="D2458">
            <v>1</v>
          </cell>
        </row>
        <row r="2461">
          <cell r="B2461" t="str">
            <v>Clave</v>
          </cell>
          <cell r="D2461" t="str">
            <v>CANTIDAD</v>
          </cell>
          <cell r="E2461" t="str">
            <v>CANTIDAD</v>
          </cell>
        </row>
        <row r="2462">
          <cell r="D2462" t="str">
            <v>Necesaria-Proyecto</v>
          </cell>
          <cell r="E2462" t="str">
            <v>Existente</v>
          </cell>
        </row>
        <row r="2463">
          <cell r="B2463" t="str">
            <v>M-72</v>
          </cell>
          <cell r="D2463">
            <v>1</v>
          </cell>
        </row>
        <row r="2464">
          <cell r="B2464" t="str">
            <v>D-314</v>
          </cell>
          <cell r="D2464">
            <v>1</v>
          </cell>
        </row>
        <row r="2465">
          <cell r="B2465" t="str">
            <v>M-114</v>
          </cell>
          <cell r="D2465">
            <v>2</v>
          </cell>
        </row>
        <row r="2466">
          <cell r="B2466" t="str">
            <v>D-20</v>
          </cell>
          <cell r="D2466">
            <v>1</v>
          </cell>
        </row>
        <row r="2467">
          <cell r="B2467" t="str">
            <v>M-86</v>
          </cell>
          <cell r="D2467">
            <v>1</v>
          </cell>
        </row>
        <row r="2468">
          <cell r="B2468" t="str">
            <v>D-147</v>
          </cell>
          <cell r="D2468">
            <v>1</v>
          </cell>
        </row>
        <row r="2469">
          <cell r="B2469" t="str">
            <v>D-150</v>
          </cell>
          <cell r="D2469">
            <v>1</v>
          </cell>
        </row>
        <row r="2470">
          <cell r="B2470" t="str">
            <v>M-15</v>
          </cell>
          <cell r="D2470">
            <v>1</v>
          </cell>
        </row>
        <row r="2471">
          <cell r="B2471" t="str">
            <v>T-79</v>
          </cell>
          <cell r="D2471">
            <v>1</v>
          </cell>
        </row>
        <row r="2472">
          <cell r="B2472" t="str">
            <v>M-39</v>
          </cell>
          <cell r="D2472">
            <v>1</v>
          </cell>
        </row>
        <row r="2473">
          <cell r="B2473" t="str">
            <v>M-48</v>
          </cell>
          <cell r="D2473">
            <v>1</v>
          </cell>
        </row>
        <row r="2474">
          <cell r="B2474" t="str">
            <v>M-9</v>
          </cell>
          <cell r="D2474">
            <v>1</v>
          </cell>
        </row>
        <row r="2475">
          <cell r="B2475" t="str">
            <v>T-20</v>
          </cell>
          <cell r="D2475">
            <v>1</v>
          </cell>
        </row>
        <row r="2478">
          <cell r="B2478" t="str">
            <v>Clave</v>
          </cell>
          <cell r="D2478" t="str">
            <v>CANTIDAD</v>
          </cell>
          <cell r="E2478" t="str">
            <v>CANTIDAD</v>
          </cell>
        </row>
        <row r="2479">
          <cell r="D2479" t="str">
            <v>Necesaria-Proyecto</v>
          </cell>
          <cell r="E2479" t="str">
            <v>Existente</v>
          </cell>
        </row>
        <row r="2480">
          <cell r="B2480" t="str">
            <v>M-72</v>
          </cell>
          <cell r="D2480">
            <v>1</v>
          </cell>
        </row>
        <row r="2481">
          <cell r="B2481" t="str">
            <v>T-50</v>
          </cell>
          <cell r="D2481">
            <v>1</v>
          </cell>
        </row>
        <row r="2482">
          <cell r="B2482" t="str">
            <v>M-114</v>
          </cell>
          <cell r="D2482">
            <v>1</v>
          </cell>
        </row>
        <row r="2483">
          <cell r="B2483" t="str">
            <v>D-100</v>
          </cell>
          <cell r="D2483">
            <v>1</v>
          </cell>
        </row>
        <row r="2484">
          <cell r="B2484" t="str">
            <v>M-86</v>
          </cell>
          <cell r="D2484">
            <v>1</v>
          </cell>
        </row>
        <row r="2485">
          <cell r="B2485" t="str">
            <v>M-22</v>
          </cell>
          <cell r="D2485">
            <v>1</v>
          </cell>
        </row>
        <row r="2486">
          <cell r="B2486" t="str">
            <v>T-57</v>
          </cell>
          <cell r="D2486">
            <v>1</v>
          </cell>
        </row>
        <row r="2487">
          <cell r="B2487" t="str">
            <v>D-28</v>
          </cell>
          <cell r="D2487">
            <v>1</v>
          </cell>
        </row>
        <row r="2488">
          <cell r="B2488" t="str">
            <v>M-88</v>
          </cell>
          <cell r="D2488">
            <v>1</v>
          </cell>
        </row>
        <row r="2489">
          <cell r="B2489" t="str">
            <v>M-15</v>
          </cell>
          <cell r="D2489">
            <v>1</v>
          </cell>
        </row>
        <row r="2490">
          <cell r="B2490" t="str">
            <v>T-79</v>
          </cell>
          <cell r="D2490">
            <v>1</v>
          </cell>
        </row>
        <row r="2491">
          <cell r="B2491" t="str">
            <v>M-36</v>
          </cell>
          <cell r="D2491">
            <v>2</v>
          </cell>
        </row>
        <row r="2492">
          <cell r="B2492" t="str">
            <v>M-39</v>
          </cell>
          <cell r="D2492">
            <v>1</v>
          </cell>
        </row>
        <row r="2493">
          <cell r="B2493" t="str">
            <v>M-47</v>
          </cell>
          <cell r="D2493">
            <v>1</v>
          </cell>
        </row>
        <row r="2494">
          <cell r="B2494" t="str">
            <v>M-55</v>
          </cell>
          <cell r="D2494">
            <v>1</v>
          </cell>
        </row>
        <row r="2495">
          <cell r="B2495" t="str">
            <v>T-20</v>
          </cell>
          <cell r="D2495">
            <v>1</v>
          </cell>
        </row>
        <row r="2497">
          <cell r="B2497" t="str">
            <v>M-16</v>
          </cell>
          <cell r="D2497">
            <v>2</v>
          </cell>
        </row>
        <row r="2499">
          <cell r="B2499" t="str">
            <v>M-14</v>
          </cell>
          <cell r="D2499">
            <v>1</v>
          </cell>
        </row>
        <row r="2502">
          <cell r="B2502" t="str">
            <v>Clave</v>
          </cell>
          <cell r="D2502" t="str">
            <v>CANTIDAD</v>
          </cell>
          <cell r="E2502" t="str">
            <v>CANTIDAD</v>
          </cell>
        </row>
        <row r="2503">
          <cell r="D2503" t="str">
            <v>Necesaria-Proyecto</v>
          </cell>
          <cell r="E2503" t="str">
            <v>Existente</v>
          </cell>
        </row>
        <row r="2504">
          <cell r="B2504" t="str">
            <v>O-3</v>
          </cell>
          <cell r="D2504">
            <v>1</v>
          </cell>
        </row>
        <row r="2505">
          <cell r="B2505" t="str">
            <v>O-2</v>
          </cell>
          <cell r="D2505">
            <v>1</v>
          </cell>
        </row>
        <row r="2506">
          <cell r="B2506" t="str">
            <v>M-2</v>
          </cell>
          <cell r="D2506">
            <v>1</v>
          </cell>
        </row>
        <row r="2507">
          <cell r="B2507" t="str">
            <v>M-14</v>
          </cell>
          <cell r="D2507">
            <v>1</v>
          </cell>
        </row>
        <row r="2510">
          <cell r="B2510" t="str">
            <v>Clave</v>
          </cell>
          <cell r="D2510" t="str">
            <v>CANTIDAD</v>
          </cell>
          <cell r="E2510" t="str">
            <v>CANTIDAD</v>
          </cell>
        </row>
        <row r="2511">
          <cell r="D2511" t="str">
            <v>Necesaria-Proyecto</v>
          </cell>
          <cell r="E2511" t="str">
            <v>Existente</v>
          </cell>
        </row>
        <row r="2512">
          <cell r="B2512" t="str">
            <v>O-3</v>
          </cell>
          <cell r="D2512">
            <v>1</v>
          </cell>
        </row>
        <row r="2513">
          <cell r="B2513" t="str">
            <v>O-2</v>
          </cell>
          <cell r="D2513">
            <v>1</v>
          </cell>
        </row>
        <row r="2514">
          <cell r="B2514" t="str">
            <v>M-2</v>
          </cell>
          <cell r="D2514">
            <v>1</v>
          </cell>
        </row>
        <row r="2515">
          <cell r="B2515" t="str">
            <v>M-14</v>
          </cell>
          <cell r="D2515">
            <v>1</v>
          </cell>
        </row>
        <row r="2518">
          <cell r="B2518" t="str">
            <v>Clave</v>
          </cell>
          <cell r="D2518" t="str">
            <v>CANTIDAD</v>
          </cell>
          <cell r="E2518" t="str">
            <v>CANTIDAD</v>
          </cell>
        </row>
        <row r="2519">
          <cell r="D2519" t="str">
            <v>Necesaria-Proyecto</v>
          </cell>
          <cell r="E2519" t="str">
            <v>Existente</v>
          </cell>
        </row>
        <row r="2520">
          <cell r="B2520" t="str">
            <v>D-109</v>
          </cell>
          <cell r="D2520">
            <v>1</v>
          </cell>
        </row>
        <row r="2521">
          <cell r="B2521" t="str">
            <v>M-83</v>
          </cell>
          <cell r="D2521">
            <v>1</v>
          </cell>
        </row>
        <row r="2522">
          <cell r="B2522" t="str">
            <v>D-140</v>
          </cell>
          <cell r="D2522">
            <v>1</v>
          </cell>
        </row>
        <row r="2523">
          <cell r="B2523" t="str">
            <v>M-9</v>
          </cell>
          <cell r="D2523">
            <v>1</v>
          </cell>
        </row>
        <row r="2524">
          <cell r="B2524" t="str">
            <v>M-105</v>
          </cell>
          <cell r="D2524">
            <v>1</v>
          </cell>
        </row>
        <row r="2525">
          <cell r="B2525" t="str">
            <v>D-145</v>
          </cell>
          <cell r="D2525">
            <v>1</v>
          </cell>
        </row>
        <row r="2526">
          <cell r="B2526" t="str">
            <v>D-146</v>
          </cell>
          <cell r="D2526">
            <v>1</v>
          </cell>
        </row>
        <row r="2527">
          <cell r="B2527" t="str">
            <v>M-36</v>
          </cell>
          <cell r="D2527">
            <v>2</v>
          </cell>
        </row>
        <row r="2528">
          <cell r="B2528" t="str">
            <v>M-55</v>
          </cell>
          <cell r="D2528">
            <v>1</v>
          </cell>
        </row>
        <row r="2531">
          <cell r="B2531" t="str">
            <v>Clave</v>
          </cell>
          <cell r="D2531" t="str">
            <v>CANTIDAD</v>
          </cell>
          <cell r="E2531" t="str">
            <v>CANTIDAD</v>
          </cell>
        </row>
        <row r="2532">
          <cell r="D2532" t="str">
            <v>Necesaria-Proyecto</v>
          </cell>
          <cell r="E2532" t="str">
            <v>Existente</v>
          </cell>
        </row>
        <row r="2533">
          <cell r="B2533" t="str">
            <v>T-50</v>
          </cell>
          <cell r="D2533">
            <v>1</v>
          </cell>
        </row>
        <row r="2534">
          <cell r="B2534" t="str">
            <v>M-22</v>
          </cell>
          <cell r="D2534">
            <v>1</v>
          </cell>
        </row>
        <row r="2535">
          <cell r="B2535" t="str">
            <v>M-8</v>
          </cell>
          <cell r="D2535">
            <v>1</v>
          </cell>
        </row>
        <row r="2536">
          <cell r="B2536" t="str">
            <v>M-147</v>
          </cell>
          <cell r="D2536">
            <v>1</v>
          </cell>
        </row>
        <row r="2537">
          <cell r="B2537" t="str">
            <v>M-15</v>
          </cell>
          <cell r="D2537">
            <v>1</v>
          </cell>
        </row>
        <row r="2538">
          <cell r="B2538" t="str">
            <v>M-39</v>
          </cell>
          <cell r="D2538">
            <v>1</v>
          </cell>
        </row>
        <row r="2541">
          <cell r="B2541" t="str">
            <v>Clave</v>
          </cell>
          <cell r="D2541" t="str">
            <v>CANTIDAD</v>
          </cell>
          <cell r="E2541" t="str">
            <v>CANTIDAD</v>
          </cell>
        </row>
        <row r="2542">
          <cell r="D2542" t="str">
            <v>Necesaria-Proyecto</v>
          </cell>
          <cell r="E2542" t="str">
            <v>Existente</v>
          </cell>
        </row>
        <row r="2543">
          <cell r="B2543" t="str">
            <v>M-8</v>
          </cell>
          <cell r="D2543">
            <v>1</v>
          </cell>
        </row>
        <row r="2549">
          <cell r="B2549" t="str">
            <v>Clave</v>
          </cell>
          <cell r="D2549" t="str">
            <v>CANTIDAD</v>
          </cell>
          <cell r="E2549" t="str">
            <v>CANTIDAD</v>
          </cell>
        </row>
        <row r="2550">
          <cell r="D2550" t="str">
            <v>Necesaria-Proyecto</v>
          </cell>
          <cell r="E2550" t="str">
            <v>Existente</v>
          </cell>
        </row>
        <row r="2551">
          <cell r="B2551" t="str">
            <v>D-153</v>
          </cell>
          <cell r="D2551">
            <v>2</v>
          </cell>
        </row>
        <row r="2552">
          <cell r="B2552" t="str">
            <v>T-50</v>
          </cell>
          <cell r="D2552">
            <v>1</v>
          </cell>
        </row>
        <row r="2553">
          <cell r="B2553" t="str">
            <v>M-8</v>
          </cell>
          <cell r="D2553">
            <v>1</v>
          </cell>
        </row>
        <row r="2554">
          <cell r="B2554" t="str">
            <v>T-57</v>
          </cell>
          <cell r="D2554">
            <v>1</v>
          </cell>
        </row>
        <row r="2555">
          <cell r="B2555" t="str">
            <v>T-79</v>
          </cell>
          <cell r="D2555">
            <v>1</v>
          </cell>
        </row>
        <row r="2556">
          <cell r="B2556" t="str">
            <v>M-39</v>
          </cell>
          <cell r="D2556">
            <v>1</v>
          </cell>
        </row>
        <row r="2557">
          <cell r="B2557" t="str">
            <v>T-20</v>
          </cell>
          <cell r="D2557">
            <v>1</v>
          </cell>
        </row>
        <row r="2560">
          <cell r="B2560" t="str">
            <v>Clave</v>
          </cell>
          <cell r="D2560" t="str">
            <v>CANTIDAD</v>
          </cell>
          <cell r="E2560" t="str">
            <v>CANTIDAD</v>
          </cell>
        </row>
        <row r="2561">
          <cell r="D2561" t="str">
            <v>Necesaria-Proyecto</v>
          </cell>
          <cell r="E2561" t="str">
            <v>Existente</v>
          </cell>
        </row>
        <row r="2562">
          <cell r="B2562" t="str">
            <v>T-50</v>
          </cell>
          <cell r="D2562">
            <v>1</v>
          </cell>
        </row>
        <row r="2563">
          <cell r="B2563" t="str">
            <v>M-8</v>
          </cell>
          <cell r="D2563">
            <v>1</v>
          </cell>
        </row>
        <row r="2564">
          <cell r="B2564" t="str">
            <v>T-57</v>
          </cell>
          <cell r="D2564">
            <v>1</v>
          </cell>
        </row>
        <row r="2565">
          <cell r="B2565" t="str">
            <v>T-79</v>
          </cell>
          <cell r="D2565">
            <v>1</v>
          </cell>
        </row>
        <row r="2566">
          <cell r="B2566" t="str">
            <v>M-39</v>
          </cell>
          <cell r="D2566">
            <v>1</v>
          </cell>
        </row>
        <row r="2567">
          <cell r="B2567" t="str">
            <v>T-20</v>
          </cell>
          <cell r="D2567">
            <v>1</v>
          </cell>
        </row>
        <row r="2570">
          <cell r="B2570" t="str">
            <v>Clave</v>
          </cell>
          <cell r="D2570" t="str">
            <v>CANTIDAD</v>
          </cell>
          <cell r="E2570" t="str">
            <v>CANTIDAD</v>
          </cell>
        </row>
        <row r="2571">
          <cell r="D2571" t="str">
            <v>Necesaria-Proyecto</v>
          </cell>
          <cell r="E2571" t="str">
            <v>Existente</v>
          </cell>
        </row>
        <row r="2572">
          <cell r="B2572" t="str">
            <v>M-21</v>
          </cell>
          <cell r="D2572">
            <v>1</v>
          </cell>
        </row>
        <row r="2573">
          <cell r="B2573" t="str">
            <v>M-1</v>
          </cell>
          <cell r="D2573">
            <v>1</v>
          </cell>
        </row>
        <row r="2574">
          <cell r="B2574" t="str">
            <v>M-4</v>
          </cell>
          <cell r="D2574">
            <v>1</v>
          </cell>
        </row>
        <row r="2575">
          <cell r="B2575" t="str">
            <v>M-17</v>
          </cell>
          <cell r="D2575">
            <v>1</v>
          </cell>
        </row>
        <row r="2576">
          <cell r="B2576" t="str">
            <v>T-50</v>
          </cell>
          <cell r="D2576">
            <v>1</v>
          </cell>
        </row>
        <row r="2577">
          <cell r="B2577" t="str">
            <v>T-57</v>
          </cell>
          <cell r="D2577">
            <v>1</v>
          </cell>
        </row>
        <row r="2578">
          <cell r="B2578" t="str">
            <v>M-32</v>
          </cell>
          <cell r="D2578">
            <v>1</v>
          </cell>
        </row>
        <row r="2579">
          <cell r="B2579" t="str">
            <v>M-14</v>
          </cell>
          <cell r="D2579">
            <v>1</v>
          </cell>
        </row>
        <row r="2580">
          <cell r="B2580" t="str">
            <v>M-9</v>
          </cell>
          <cell r="D2580">
            <v>1</v>
          </cell>
        </row>
        <row r="2581">
          <cell r="B2581" t="str">
            <v>M-145</v>
          </cell>
          <cell r="D2581">
            <v>1</v>
          </cell>
        </row>
        <row r="2582">
          <cell r="B2582" t="str">
            <v>M-36</v>
          </cell>
          <cell r="D2582">
            <v>3</v>
          </cell>
        </row>
        <row r="2583">
          <cell r="B2583" t="str">
            <v>M-39</v>
          </cell>
          <cell r="D2583">
            <v>1</v>
          </cell>
        </row>
        <row r="2584">
          <cell r="B2584" t="str">
            <v>T-20</v>
          </cell>
          <cell r="D2584">
            <v>1</v>
          </cell>
        </row>
        <row r="2587">
          <cell r="B2587" t="str">
            <v>Clave</v>
          </cell>
          <cell r="D2587" t="str">
            <v>CANTIDAD</v>
          </cell>
          <cell r="E2587" t="str">
            <v>CANTIDAD</v>
          </cell>
        </row>
        <row r="2588">
          <cell r="D2588" t="str">
            <v>Necesaria-Proyecto</v>
          </cell>
          <cell r="E2588" t="str">
            <v>Existente</v>
          </cell>
        </row>
        <row r="2589">
          <cell r="B2589" t="str">
            <v>M-114</v>
          </cell>
          <cell r="D2589">
            <v>1</v>
          </cell>
        </row>
        <row r="2592">
          <cell r="B2592" t="str">
            <v>Clave</v>
          </cell>
          <cell r="D2592" t="str">
            <v>CANTIDAD</v>
          </cell>
          <cell r="E2592" t="str">
            <v>CANTIDAD</v>
          </cell>
        </row>
        <row r="2593">
          <cell r="D2593" t="str">
            <v>Necesaria-Proyecto</v>
          </cell>
          <cell r="E2593" t="str">
            <v>Existente</v>
          </cell>
        </row>
        <row r="2594">
          <cell r="B2594" t="str">
            <v>M-16</v>
          </cell>
          <cell r="D2594">
            <v>1</v>
          </cell>
        </row>
        <row r="2595">
          <cell r="B2595" t="str">
            <v>M-14</v>
          </cell>
          <cell r="D2595">
            <v>1</v>
          </cell>
        </row>
        <row r="2598">
          <cell r="B2598" t="str">
            <v>Clave</v>
          </cell>
          <cell r="D2598" t="str">
            <v>CANTIDAD</v>
          </cell>
          <cell r="E2598" t="str">
            <v>CANTIDAD</v>
          </cell>
        </row>
        <row r="2599">
          <cell r="D2599" t="str">
            <v>Necesaria-Proyecto</v>
          </cell>
          <cell r="E2599" t="str">
            <v>Existente</v>
          </cell>
        </row>
        <row r="2600">
          <cell r="B2600" t="str">
            <v>D-153</v>
          </cell>
          <cell r="D2600">
            <v>2</v>
          </cell>
        </row>
        <row r="2601">
          <cell r="B2601" t="str">
            <v>M-114</v>
          </cell>
          <cell r="D2601">
            <v>2</v>
          </cell>
        </row>
        <row r="2602">
          <cell r="B2602" t="str">
            <v>D-92</v>
          </cell>
          <cell r="D2602">
            <v>1</v>
          </cell>
        </row>
        <row r="2603">
          <cell r="B2603" t="str">
            <v>M-91</v>
          </cell>
          <cell r="D2603">
            <v>1</v>
          </cell>
        </row>
        <row r="2604">
          <cell r="B2604" t="str">
            <v>M-9</v>
          </cell>
          <cell r="D2604">
            <v>1</v>
          </cell>
        </row>
        <row r="2605">
          <cell r="B2605" t="str">
            <v>T-79</v>
          </cell>
          <cell r="D2605">
            <v>1</v>
          </cell>
        </row>
        <row r="2606">
          <cell r="B2606" t="str">
            <v>D-145</v>
          </cell>
          <cell r="D2606">
            <v>1</v>
          </cell>
        </row>
        <row r="2607">
          <cell r="B2607" t="str">
            <v>D-146</v>
          </cell>
          <cell r="D2607">
            <v>1</v>
          </cell>
        </row>
        <row r="2608">
          <cell r="B2608" t="str">
            <v>M-109</v>
          </cell>
          <cell r="D2608">
            <v>1</v>
          </cell>
        </row>
        <row r="2609">
          <cell r="B2609" t="str">
            <v>M-48</v>
          </cell>
          <cell r="D2609">
            <v>1</v>
          </cell>
        </row>
        <row r="2610">
          <cell r="B2610" t="str">
            <v>D-404</v>
          </cell>
          <cell r="D2610">
            <v>1</v>
          </cell>
        </row>
        <row r="2611">
          <cell r="B2611" t="str">
            <v>M-55</v>
          </cell>
          <cell r="D2611">
            <v>1</v>
          </cell>
        </row>
        <row r="2612">
          <cell r="B2612" t="str">
            <v>T-20</v>
          </cell>
          <cell r="D2612">
            <v>1</v>
          </cell>
        </row>
        <row r="2615">
          <cell r="B2615" t="str">
            <v>Clave</v>
          </cell>
          <cell r="D2615" t="str">
            <v>CANTIDAD</v>
          </cell>
          <cell r="E2615" t="str">
            <v>CANTIDAD</v>
          </cell>
        </row>
        <row r="2616">
          <cell r="D2616" t="str">
            <v>Necesaria-Proyecto</v>
          </cell>
          <cell r="E2616" t="str">
            <v>Existente</v>
          </cell>
        </row>
        <row r="2617">
          <cell r="B2617" t="str">
            <v>D-351</v>
          </cell>
          <cell r="D2617">
            <v>1</v>
          </cell>
        </row>
        <row r="2618">
          <cell r="B2618" t="str">
            <v>D-248</v>
          </cell>
          <cell r="D2618">
            <v>1</v>
          </cell>
        </row>
        <row r="2619">
          <cell r="B2619" t="str">
            <v>D-268</v>
          </cell>
          <cell r="D2619">
            <v>2</v>
          </cell>
        </row>
        <row r="2620">
          <cell r="B2620" t="str">
            <v>D-269</v>
          </cell>
          <cell r="D2620">
            <v>2</v>
          </cell>
        </row>
        <row r="2621">
          <cell r="B2621" t="str">
            <v>D-270</v>
          </cell>
          <cell r="D2621">
            <v>1</v>
          </cell>
        </row>
        <row r="2622">
          <cell r="B2622" t="str">
            <v>T-50</v>
          </cell>
          <cell r="D2622">
            <v>1</v>
          </cell>
        </row>
        <row r="2623">
          <cell r="B2623" t="str">
            <v>D-235</v>
          </cell>
          <cell r="D2623">
            <v>2</v>
          </cell>
        </row>
        <row r="2624">
          <cell r="B2624" t="str">
            <v>M-114</v>
          </cell>
          <cell r="D2624">
            <v>3</v>
          </cell>
        </row>
        <row r="2625">
          <cell r="B2625" t="str">
            <v>T-57</v>
          </cell>
          <cell r="D2625">
            <v>1</v>
          </cell>
        </row>
        <row r="2626">
          <cell r="B2626" t="str">
            <v>D-60</v>
          </cell>
          <cell r="D2626">
            <v>1</v>
          </cell>
        </row>
        <row r="2627">
          <cell r="B2627" t="str">
            <v>D-287</v>
          </cell>
          <cell r="D2627">
            <v>1</v>
          </cell>
        </row>
        <row r="2628">
          <cell r="B2628" t="str">
            <v>D-156</v>
          </cell>
          <cell r="D2628">
            <v>1</v>
          </cell>
        </row>
        <row r="2629">
          <cell r="B2629" t="str">
            <v>M-40</v>
          </cell>
          <cell r="D2629">
            <v>1</v>
          </cell>
        </row>
        <row r="2632">
          <cell r="B2632" t="str">
            <v>Clave</v>
          </cell>
          <cell r="D2632" t="str">
            <v>CANTIDAD</v>
          </cell>
          <cell r="E2632" t="str">
            <v>CANTIDAD</v>
          </cell>
        </row>
        <row r="2633">
          <cell r="D2633" t="str">
            <v>Necesaria-Proyecto</v>
          </cell>
          <cell r="E2633" t="str">
            <v>Existente</v>
          </cell>
        </row>
        <row r="2634">
          <cell r="B2634" t="str">
            <v>D-339</v>
          </cell>
          <cell r="D2634">
            <v>1</v>
          </cell>
        </row>
        <row r="2635">
          <cell r="B2635" t="str">
            <v>D-244</v>
          </cell>
          <cell r="D2635">
            <v>1</v>
          </cell>
        </row>
        <row r="2636">
          <cell r="B2636" t="str">
            <v>D-366</v>
          </cell>
          <cell r="D2636">
            <v>1</v>
          </cell>
        </row>
        <row r="2637">
          <cell r="B2637" t="str">
            <v>D-248</v>
          </cell>
          <cell r="D2637">
            <v>1</v>
          </cell>
        </row>
        <row r="2638">
          <cell r="B2638" t="str">
            <v>E-131</v>
          </cell>
          <cell r="D2638">
            <v>1</v>
          </cell>
        </row>
        <row r="2639">
          <cell r="B2639" t="str">
            <v>D-268</v>
          </cell>
          <cell r="D2639">
            <v>2</v>
          </cell>
        </row>
        <row r="2640">
          <cell r="B2640" t="str">
            <v>T-50</v>
          </cell>
          <cell r="D2640">
            <v>1</v>
          </cell>
        </row>
        <row r="2641">
          <cell r="B2641" t="str">
            <v>M-114</v>
          </cell>
          <cell r="D2641">
            <v>4</v>
          </cell>
        </row>
        <row r="2642">
          <cell r="B2642" t="str">
            <v>T-57</v>
          </cell>
          <cell r="D2642">
            <v>1</v>
          </cell>
        </row>
        <row r="2643">
          <cell r="B2643" t="str">
            <v>D-287</v>
          </cell>
          <cell r="D2643">
            <v>1</v>
          </cell>
        </row>
        <row r="2644">
          <cell r="B2644" t="str">
            <v>D-156</v>
          </cell>
          <cell r="D2644">
            <v>1</v>
          </cell>
        </row>
        <row r="2645">
          <cell r="B2645" t="str">
            <v>M-40</v>
          </cell>
          <cell r="D2645">
            <v>1</v>
          </cell>
        </row>
        <row r="2648">
          <cell r="B2648" t="str">
            <v>Clave</v>
          </cell>
          <cell r="D2648" t="str">
            <v>CANTIDAD</v>
          </cell>
          <cell r="E2648" t="str">
            <v>CANTIDAD</v>
          </cell>
        </row>
        <row r="2649">
          <cell r="D2649" t="str">
            <v>Necesaria-Proyecto</v>
          </cell>
          <cell r="E2649" t="str">
            <v>Existente</v>
          </cell>
        </row>
        <row r="2650">
          <cell r="B2650" t="str">
            <v>D-368</v>
          </cell>
          <cell r="D2650">
            <v>1</v>
          </cell>
        </row>
        <row r="2651">
          <cell r="B2651" t="str">
            <v>D-243</v>
          </cell>
          <cell r="D2651">
            <v>1</v>
          </cell>
        </row>
        <row r="2652">
          <cell r="B2652" t="str">
            <v>D-280</v>
          </cell>
          <cell r="D2652">
            <v>1</v>
          </cell>
        </row>
        <row r="2653">
          <cell r="B2653" t="str">
            <v>D-249</v>
          </cell>
          <cell r="D2653">
            <v>1</v>
          </cell>
        </row>
        <row r="2654">
          <cell r="B2654" t="str">
            <v>E-130</v>
          </cell>
          <cell r="D2654">
            <v>1</v>
          </cell>
        </row>
        <row r="2655">
          <cell r="B2655" t="str">
            <v>D-250</v>
          </cell>
          <cell r="D2655">
            <v>1</v>
          </cell>
        </row>
        <row r="2656">
          <cell r="B2656" t="str">
            <v>D-407</v>
          </cell>
          <cell r="D2656">
            <v>1</v>
          </cell>
        </row>
        <row r="2657">
          <cell r="B2657" t="str">
            <v>D-234</v>
          </cell>
          <cell r="D2657">
            <v>1</v>
          </cell>
        </row>
        <row r="2658">
          <cell r="B2658" t="str">
            <v>D-266</v>
          </cell>
          <cell r="D2658">
            <v>1</v>
          </cell>
        </row>
        <row r="2659">
          <cell r="B2659" t="str">
            <v>E-81</v>
          </cell>
          <cell r="D2659">
            <v>1</v>
          </cell>
        </row>
        <row r="2660">
          <cell r="B2660" t="str">
            <v>T-50</v>
          </cell>
          <cell r="D2660">
            <v>1</v>
          </cell>
        </row>
        <row r="2661">
          <cell r="B2661" t="str">
            <v>M-114</v>
          </cell>
          <cell r="D2661">
            <v>1</v>
          </cell>
        </row>
        <row r="2662">
          <cell r="B2662" t="str">
            <v>D-352</v>
          </cell>
          <cell r="D2662">
            <v>1</v>
          </cell>
        </row>
        <row r="2663">
          <cell r="B2663" t="str">
            <v>D-301</v>
          </cell>
          <cell r="D2663">
            <v>1</v>
          </cell>
        </row>
        <row r="2664">
          <cell r="B2664" t="str">
            <v>D-260</v>
          </cell>
          <cell r="D2664">
            <v>1</v>
          </cell>
        </row>
        <row r="2665">
          <cell r="B2665" t="str">
            <v>D-261</v>
          </cell>
          <cell r="D2665">
            <v>1</v>
          </cell>
        </row>
        <row r="2666">
          <cell r="B2666" t="str">
            <v>D-369</v>
          </cell>
          <cell r="D2666">
            <v>1</v>
          </cell>
        </row>
        <row r="2667">
          <cell r="B2667" t="str">
            <v>D-155</v>
          </cell>
          <cell r="D2667">
            <v>1</v>
          </cell>
        </row>
        <row r="2668">
          <cell r="B2668" t="str">
            <v>D-353</v>
          </cell>
          <cell r="D2668">
            <v>1</v>
          </cell>
        </row>
        <row r="2669">
          <cell r="B2669" t="str">
            <v>D-60</v>
          </cell>
          <cell r="D2669">
            <v>2</v>
          </cell>
        </row>
        <row r="2670">
          <cell r="B2670" t="str">
            <v>D-287</v>
          </cell>
          <cell r="D2670">
            <v>1</v>
          </cell>
        </row>
        <row r="2671">
          <cell r="B2671" t="str">
            <v>D-262</v>
          </cell>
          <cell r="D2671">
            <v>1</v>
          </cell>
        </row>
        <row r="2672">
          <cell r="B2672" t="str">
            <v>M-37</v>
          </cell>
          <cell r="D2672">
            <v>1</v>
          </cell>
        </row>
        <row r="2673">
          <cell r="B2673" t="str">
            <v>M-47</v>
          </cell>
          <cell r="D2673">
            <v>3</v>
          </cell>
        </row>
        <row r="2674">
          <cell r="B2674" t="str">
            <v>M-64</v>
          </cell>
          <cell r="D2674">
            <v>1</v>
          </cell>
        </row>
        <row r="2675">
          <cell r="B2675" t="str">
            <v>T-20</v>
          </cell>
          <cell r="D2675">
            <v>1</v>
          </cell>
        </row>
        <row r="2678">
          <cell r="B2678" t="str">
            <v>Clave</v>
          </cell>
          <cell r="D2678" t="str">
            <v>CANTIDAD</v>
          </cell>
          <cell r="E2678" t="str">
            <v>CANTIDAD</v>
          </cell>
        </row>
        <row r="2679">
          <cell r="D2679" t="str">
            <v>Necesaria-Proyecto</v>
          </cell>
          <cell r="E2679" t="str">
            <v>Existente</v>
          </cell>
        </row>
        <row r="2680">
          <cell r="B2680" t="str">
            <v>M-14</v>
          </cell>
          <cell r="D2680">
            <v>1</v>
          </cell>
        </row>
        <row r="2681">
          <cell r="B2681" t="str">
            <v>M-16</v>
          </cell>
          <cell r="D2681">
            <v>1</v>
          </cell>
        </row>
        <row r="2682">
          <cell r="B2682" t="str">
            <v>M-3</v>
          </cell>
          <cell r="D2682">
            <v>1</v>
          </cell>
        </row>
        <row r="2683">
          <cell r="B2683" t="str">
            <v>M-9</v>
          </cell>
          <cell r="D2683">
            <v>1</v>
          </cell>
        </row>
        <row r="2686">
          <cell r="B2686" t="str">
            <v>Clave</v>
          </cell>
          <cell r="D2686" t="str">
            <v>CANTIDAD</v>
          </cell>
          <cell r="E2686" t="str">
            <v>CANTIDAD</v>
          </cell>
        </row>
        <row r="2687">
          <cell r="D2687" t="str">
            <v>Necesaria-Proyecto</v>
          </cell>
          <cell r="E2687" t="str">
            <v>Existente</v>
          </cell>
        </row>
        <row r="2688">
          <cell r="B2688" t="str">
            <v>M-14</v>
          </cell>
          <cell r="D2688">
            <v>1</v>
          </cell>
        </row>
        <row r="2689">
          <cell r="B2689" t="str">
            <v>M-16</v>
          </cell>
          <cell r="D2689">
            <v>1</v>
          </cell>
        </row>
        <row r="2690">
          <cell r="B2690" t="str">
            <v>M-3</v>
          </cell>
          <cell r="D2690">
            <v>1</v>
          </cell>
        </row>
        <row r="2691">
          <cell r="B2691" t="str">
            <v>M-9</v>
          </cell>
          <cell r="D2691">
            <v>1</v>
          </cell>
        </row>
        <row r="2694">
          <cell r="B2694" t="str">
            <v>Clave</v>
          </cell>
          <cell r="D2694" t="str">
            <v>CANTIDAD</v>
          </cell>
          <cell r="E2694" t="str">
            <v>CANTIDAD</v>
          </cell>
        </row>
        <row r="2695">
          <cell r="D2695" t="str">
            <v>Necesaria-Proyecto</v>
          </cell>
          <cell r="E2695" t="str">
            <v>Existente</v>
          </cell>
        </row>
        <row r="2696">
          <cell r="B2696" t="str">
            <v>M-8</v>
          </cell>
          <cell r="D2696">
            <v>2</v>
          </cell>
        </row>
        <row r="2697">
          <cell r="B2697" t="str">
            <v>M-86</v>
          </cell>
          <cell r="D2697">
            <v>1</v>
          </cell>
        </row>
        <row r="2698">
          <cell r="B2698" t="str">
            <v>E-129</v>
          </cell>
          <cell r="D2698">
            <v>1</v>
          </cell>
        </row>
        <row r="2701">
          <cell r="B2701" t="str">
            <v>Clave</v>
          </cell>
          <cell r="D2701" t="str">
            <v>CANTIDAD</v>
          </cell>
          <cell r="E2701" t="str">
            <v>CANTIDAD</v>
          </cell>
        </row>
        <row r="2702">
          <cell r="D2702" t="str">
            <v>Necesaria-Proyecto</v>
          </cell>
          <cell r="E2702" t="str">
            <v>Existente</v>
          </cell>
        </row>
        <row r="2703">
          <cell r="B2703" t="str">
            <v>M-113</v>
          </cell>
          <cell r="D2703">
            <v>1</v>
          </cell>
        </row>
        <row r="2704">
          <cell r="B2704" t="str">
            <v>E-58</v>
          </cell>
          <cell r="D2704">
            <v>1</v>
          </cell>
        </row>
        <row r="2707">
          <cell r="B2707" t="str">
            <v>Clave</v>
          </cell>
          <cell r="D2707" t="str">
            <v>CANTIDAD</v>
          </cell>
          <cell r="E2707" t="str">
            <v>CANTIDAD</v>
          </cell>
        </row>
        <row r="2708">
          <cell r="D2708" t="str">
            <v>Necesaria-Proyecto</v>
          </cell>
          <cell r="E2708" t="str">
            <v>Existente</v>
          </cell>
        </row>
        <row r="2709">
          <cell r="B2709" t="str">
            <v>M-13</v>
          </cell>
          <cell r="D2709">
            <v>1</v>
          </cell>
        </row>
        <row r="2715">
          <cell r="B2715" t="str">
            <v>Clave</v>
          </cell>
          <cell r="D2715" t="str">
            <v>CANTIDAD</v>
          </cell>
          <cell r="E2715" t="str">
            <v>CANTIDAD</v>
          </cell>
        </row>
        <row r="2716">
          <cell r="D2716" t="str">
            <v>Necesaria-Proyecto</v>
          </cell>
          <cell r="E2716" t="str">
            <v>Existente</v>
          </cell>
        </row>
        <row r="2717">
          <cell r="B2717" t="str">
            <v>M-1</v>
          </cell>
          <cell r="D2717">
            <v>1</v>
          </cell>
        </row>
        <row r="2718">
          <cell r="B2718" t="str">
            <v>T-50</v>
          </cell>
          <cell r="D2718">
            <v>1</v>
          </cell>
        </row>
        <row r="2719">
          <cell r="B2719" t="str">
            <v>M-22</v>
          </cell>
          <cell r="D2719">
            <v>1</v>
          </cell>
        </row>
        <row r="2720">
          <cell r="B2720" t="str">
            <v>T-57</v>
          </cell>
          <cell r="D2720">
            <v>1</v>
          </cell>
        </row>
        <row r="2721">
          <cell r="B2721" t="str">
            <v>M-32</v>
          </cell>
          <cell r="D2721">
            <v>1</v>
          </cell>
        </row>
        <row r="2722">
          <cell r="B2722" t="str">
            <v>M-9</v>
          </cell>
          <cell r="D2722">
            <v>1</v>
          </cell>
        </row>
        <row r="2723">
          <cell r="B2723" t="str">
            <v>M-36</v>
          </cell>
          <cell r="D2723">
            <v>2</v>
          </cell>
        </row>
        <row r="2724">
          <cell r="B2724" t="str">
            <v>T-79</v>
          </cell>
          <cell r="D2724">
            <v>1</v>
          </cell>
        </row>
        <row r="2725">
          <cell r="B2725" t="str">
            <v>M-37</v>
          </cell>
          <cell r="D2725">
            <v>1</v>
          </cell>
        </row>
        <row r="2726">
          <cell r="B2726" t="str">
            <v>T-20</v>
          </cell>
          <cell r="D2726">
            <v>1</v>
          </cell>
        </row>
        <row r="2729">
          <cell r="B2729" t="str">
            <v>Clave</v>
          </cell>
          <cell r="D2729" t="str">
            <v>CANTIDAD</v>
          </cell>
          <cell r="E2729" t="str">
            <v>CANTIDAD</v>
          </cell>
        </row>
        <row r="2730">
          <cell r="D2730" t="str">
            <v>Necesaria-Proyecto</v>
          </cell>
          <cell r="E2730" t="str">
            <v>Existente</v>
          </cell>
        </row>
        <row r="2731">
          <cell r="B2731" t="str">
            <v>M-100</v>
          </cell>
          <cell r="D2731">
            <v>1</v>
          </cell>
        </row>
        <row r="2732">
          <cell r="B2732" t="str">
            <v>M-91</v>
          </cell>
          <cell r="D2732">
            <v>1</v>
          </cell>
        </row>
        <row r="2733">
          <cell r="B2733" t="str">
            <v>T-20</v>
          </cell>
          <cell r="D2733">
            <v>1</v>
          </cell>
        </row>
        <row r="2736">
          <cell r="B2736" t="str">
            <v>Clave</v>
          </cell>
          <cell r="D2736" t="str">
            <v>CANTIDAD</v>
          </cell>
          <cell r="E2736" t="str">
            <v>CANTIDAD</v>
          </cell>
        </row>
        <row r="2737">
          <cell r="D2737" t="str">
            <v>Necesaria-Proyecto</v>
          </cell>
          <cell r="E2737" t="str">
            <v>Existente</v>
          </cell>
        </row>
        <row r="2738">
          <cell r="B2738" t="str">
            <v>D-152</v>
          </cell>
          <cell r="D2738">
            <v>1</v>
          </cell>
        </row>
        <row r="2739">
          <cell r="B2739" t="str">
            <v>M-114</v>
          </cell>
          <cell r="D2739">
            <v>1</v>
          </cell>
        </row>
        <row r="2740">
          <cell r="B2740" t="str">
            <v>D-299</v>
          </cell>
          <cell r="D2740">
            <v>1</v>
          </cell>
        </row>
        <row r="2741">
          <cell r="B2741" t="str">
            <v>M-91</v>
          </cell>
          <cell r="D2741">
            <v>1</v>
          </cell>
        </row>
        <row r="2742">
          <cell r="B2742" t="str">
            <v>M-100</v>
          </cell>
          <cell r="D2742">
            <v>1</v>
          </cell>
        </row>
        <row r="2743">
          <cell r="B2743" t="str">
            <v>M-36</v>
          </cell>
          <cell r="D2743">
            <v>1</v>
          </cell>
        </row>
        <row r="2744">
          <cell r="B2744" t="str">
            <v>T-20</v>
          </cell>
          <cell r="D2744">
            <v>1</v>
          </cell>
        </row>
        <row r="2747">
          <cell r="B2747" t="str">
            <v>Clave</v>
          </cell>
          <cell r="D2747" t="str">
            <v>CANTIDAD</v>
          </cell>
          <cell r="E2747" t="str">
            <v>CANTIDAD</v>
          </cell>
        </row>
        <row r="2748">
          <cell r="D2748" t="str">
            <v>Necesaria-Proyecto</v>
          </cell>
          <cell r="E2748" t="str">
            <v>Existente</v>
          </cell>
        </row>
        <row r="2749">
          <cell r="B2749" t="str">
            <v>D-339</v>
          </cell>
          <cell r="D2749">
            <v>1</v>
          </cell>
        </row>
        <row r="2750">
          <cell r="B2750" t="str">
            <v>D-293</v>
          </cell>
          <cell r="D2750">
            <v>1</v>
          </cell>
        </row>
        <row r="2751">
          <cell r="B2751" t="str">
            <v>D-354</v>
          </cell>
          <cell r="D2751">
            <v>1</v>
          </cell>
        </row>
        <row r="2752">
          <cell r="B2752" t="str">
            <v>D-264</v>
          </cell>
          <cell r="D2752">
            <v>1</v>
          </cell>
        </row>
        <row r="2753">
          <cell r="B2753" t="str">
            <v>D-249</v>
          </cell>
          <cell r="D2753">
            <v>1</v>
          </cell>
        </row>
        <row r="2754">
          <cell r="B2754" t="str">
            <v>D-268</v>
          </cell>
          <cell r="D2754">
            <v>2</v>
          </cell>
        </row>
        <row r="2755">
          <cell r="B2755" t="str">
            <v>D-269</v>
          </cell>
          <cell r="D2755">
            <v>2</v>
          </cell>
        </row>
        <row r="2756">
          <cell r="B2756" t="str">
            <v>D-270</v>
          </cell>
          <cell r="D2756">
            <v>1</v>
          </cell>
        </row>
        <row r="2757">
          <cell r="B2757" t="str">
            <v>D-235</v>
          </cell>
          <cell r="D2757">
            <v>1</v>
          </cell>
        </row>
        <row r="2758">
          <cell r="B2758" t="str">
            <v>M-114</v>
          </cell>
          <cell r="D2758">
            <v>1</v>
          </cell>
        </row>
        <row r="2759">
          <cell r="B2759" t="str">
            <v>D-217</v>
          </cell>
          <cell r="D2759">
            <v>1</v>
          </cell>
        </row>
        <row r="2760">
          <cell r="B2760" t="str">
            <v>D-261</v>
          </cell>
          <cell r="D2760">
            <v>1</v>
          </cell>
        </row>
        <row r="2761">
          <cell r="B2761" t="str">
            <v>D-296</v>
          </cell>
          <cell r="D2761">
            <v>1</v>
          </cell>
        </row>
        <row r="2762">
          <cell r="B2762" t="str">
            <v>D-60</v>
          </cell>
          <cell r="D2762">
            <v>1</v>
          </cell>
        </row>
        <row r="2763">
          <cell r="B2763" t="str">
            <v>M-100</v>
          </cell>
          <cell r="D2763">
            <v>1</v>
          </cell>
        </row>
        <row r="2764">
          <cell r="B2764" t="str">
            <v>D-238</v>
          </cell>
          <cell r="D2764">
            <v>1</v>
          </cell>
        </row>
        <row r="2765">
          <cell r="B2765" t="str">
            <v>D-239</v>
          </cell>
          <cell r="D2765">
            <v>1</v>
          </cell>
        </row>
        <row r="2766">
          <cell r="B2766" t="str">
            <v>D-240</v>
          </cell>
          <cell r="D2766">
            <v>1</v>
          </cell>
        </row>
        <row r="2767">
          <cell r="B2767" t="str">
            <v>D-241</v>
          </cell>
          <cell r="D2767">
            <v>1</v>
          </cell>
        </row>
        <row r="2768">
          <cell r="B2768" t="str">
            <v>D-283a</v>
          </cell>
          <cell r="D2768">
            <v>1</v>
          </cell>
        </row>
        <row r="2769">
          <cell r="B2769" t="str">
            <v>D-157</v>
          </cell>
          <cell r="D2769">
            <v>2</v>
          </cell>
        </row>
        <row r="2770">
          <cell r="B2770" t="str">
            <v>D-367</v>
          </cell>
          <cell r="D2770">
            <v>1</v>
          </cell>
        </row>
        <row r="2771">
          <cell r="B2771" t="str">
            <v>M-40</v>
          </cell>
          <cell r="D2771">
            <v>2</v>
          </cell>
        </row>
        <row r="2772">
          <cell r="B2772" t="str">
            <v>E-132</v>
          </cell>
          <cell r="D2772">
            <v>3</v>
          </cell>
        </row>
        <row r="2773">
          <cell r="B2773" t="str">
            <v>T-20</v>
          </cell>
          <cell r="D2773">
            <v>1</v>
          </cell>
        </row>
        <row r="2776">
          <cell r="B2776" t="str">
            <v>Clave</v>
          </cell>
          <cell r="D2776" t="str">
            <v>CANTIDAD</v>
          </cell>
          <cell r="E2776" t="str">
            <v>CANTIDAD</v>
          </cell>
        </row>
        <row r="2777">
          <cell r="D2777" t="str">
            <v>Necesaria-Proyecto</v>
          </cell>
          <cell r="E2777" t="str">
            <v>Existente</v>
          </cell>
        </row>
        <row r="2778">
          <cell r="B2778" t="str">
            <v>T-50</v>
          </cell>
          <cell r="D2778">
            <v>1</v>
          </cell>
        </row>
        <row r="2779">
          <cell r="B2779" t="str">
            <v>M-114</v>
          </cell>
          <cell r="D2779">
            <v>1</v>
          </cell>
        </row>
        <row r="2780">
          <cell r="B2780" t="str">
            <v>M-22</v>
          </cell>
          <cell r="D2780">
            <v>1</v>
          </cell>
        </row>
        <row r="2781">
          <cell r="B2781" t="str">
            <v>T-79</v>
          </cell>
          <cell r="D2781">
            <v>1</v>
          </cell>
        </row>
        <row r="2782">
          <cell r="B2782" t="str">
            <v>M-39</v>
          </cell>
          <cell r="D2782">
            <v>1</v>
          </cell>
        </row>
        <row r="2783">
          <cell r="B2783" t="str">
            <v>T-15</v>
          </cell>
          <cell r="D2783">
            <v>1</v>
          </cell>
        </row>
        <row r="2784">
          <cell r="B2784" t="str">
            <v>M-64</v>
          </cell>
          <cell r="D2784">
            <v>1</v>
          </cell>
        </row>
        <row r="2785">
          <cell r="B2785" t="str">
            <v>T-20</v>
          </cell>
          <cell r="D2785">
            <v>1</v>
          </cell>
        </row>
        <row r="2788">
          <cell r="B2788" t="str">
            <v>Clave</v>
          </cell>
          <cell r="D2788" t="str">
            <v>CANTIDAD</v>
          </cell>
          <cell r="E2788" t="str">
            <v>CANTIDAD</v>
          </cell>
        </row>
        <row r="2789">
          <cell r="D2789" t="str">
            <v>Necesaria-Proyecto</v>
          </cell>
          <cell r="E2789" t="str">
            <v>Existente</v>
          </cell>
        </row>
        <row r="2790">
          <cell r="B2790" t="str">
            <v>D-283</v>
          </cell>
          <cell r="D2790">
            <v>1</v>
          </cell>
        </row>
        <row r="2791">
          <cell r="B2791" t="str">
            <v>D-298</v>
          </cell>
          <cell r="D2791">
            <v>1</v>
          </cell>
        </row>
        <row r="2792">
          <cell r="B2792" t="str">
            <v>M-114</v>
          </cell>
          <cell r="D2792">
            <v>1</v>
          </cell>
        </row>
        <row r="2793">
          <cell r="B2793" t="str">
            <v>T-20</v>
          </cell>
          <cell r="D2793">
            <v>1</v>
          </cell>
        </row>
        <row r="2796">
          <cell r="B2796" t="str">
            <v>Clave</v>
          </cell>
          <cell r="D2796" t="str">
            <v>CANTIDAD</v>
          </cell>
          <cell r="E2796" t="str">
            <v>CANTIDAD</v>
          </cell>
        </row>
        <row r="2797">
          <cell r="D2797" t="str">
            <v>Necesaria-Proyecto</v>
          </cell>
          <cell r="E2797" t="str">
            <v>Existente</v>
          </cell>
        </row>
        <row r="2798">
          <cell r="B2798" t="str">
            <v>M-114</v>
          </cell>
          <cell r="D2798">
            <v>1</v>
          </cell>
        </row>
        <row r="2799">
          <cell r="B2799" t="str">
            <v>D-214</v>
          </cell>
          <cell r="D2799">
            <v>1</v>
          </cell>
        </row>
        <row r="2800">
          <cell r="B2800" t="str">
            <v>M-100</v>
          </cell>
          <cell r="D2800">
            <v>1</v>
          </cell>
        </row>
        <row r="2803">
          <cell r="B2803" t="str">
            <v>Clave</v>
          </cell>
          <cell r="D2803" t="str">
            <v>CANTIDAD</v>
          </cell>
          <cell r="E2803" t="str">
            <v>CANTIDAD</v>
          </cell>
        </row>
        <row r="2804">
          <cell r="D2804" t="str">
            <v>Necesaria-Proyecto</v>
          </cell>
          <cell r="E2804" t="str">
            <v>Existente</v>
          </cell>
        </row>
        <row r="2805">
          <cell r="B2805" t="str">
            <v>M-60</v>
          </cell>
          <cell r="D2805">
            <v>4</v>
          </cell>
        </row>
        <row r="2806">
          <cell r="B2806" t="str">
            <v>M-86</v>
          </cell>
          <cell r="D2806">
            <v>1</v>
          </cell>
        </row>
        <row r="2809">
          <cell r="B2809" t="str">
            <v>Clave</v>
          </cell>
          <cell r="D2809" t="str">
            <v>CANTIDAD</v>
          </cell>
          <cell r="E2809" t="str">
            <v>CANTIDAD</v>
          </cell>
        </row>
        <row r="2810">
          <cell r="D2810" t="str">
            <v>Necesaria-Proyecto</v>
          </cell>
          <cell r="E2810" t="str">
            <v>Existente</v>
          </cell>
        </row>
        <row r="2811">
          <cell r="B2811" t="str">
            <v>O-2</v>
          </cell>
          <cell r="D2811">
            <v>1</v>
          </cell>
        </row>
        <row r="2812">
          <cell r="B2812" t="str">
            <v>M-14</v>
          </cell>
          <cell r="D2812">
            <v>1</v>
          </cell>
        </row>
        <row r="2813">
          <cell r="B2813" t="str">
            <v>M-16</v>
          </cell>
          <cell r="D2813">
            <v>1</v>
          </cell>
        </row>
        <row r="2814">
          <cell r="B2814" t="str">
            <v>M-3</v>
          </cell>
          <cell r="D2814">
            <v>3</v>
          </cell>
        </row>
        <row r="2815">
          <cell r="B2815" t="str">
            <v>M-9</v>
          </cell>
          <cell r="D2815">
            <v>2</v>
          </cell>
        </row>
        <row r="2818">
          <cell r="B2818" t="str">
            <v>Clave</v>
          </cell>
          <cell r="D2818" t="str">
            <v>CANTIDAD</v>
          </cell>
          <cell r="E2818" t="str">
            <v>CANTIDAD</v>
          </cell>
        </row>
        <row r="2819">
          <cell r="D2819" t="str">
            <v>Necesaria-Proyecto</v>
          </cell>
          <cell r="E2819" t="str">
            <v>Existente</v>
          </cell>
        </row>
        <row r="2820">
          <cell r="B2820" t="str">
            <v>O-2</v>
          </cell>
          <cell r="D2820">
            <v>1</v>
          </cell>
        </row>
        <row r="2821">
          <cell r="B2821" t="str">
            <v>M-14</v>
          </cell>
          <cell r="D2821">
            <v>1</v>
          </cell>
        </row>
        <row r="2822">
          <cell r="B2822" t="str">
            <v>M-16</v>
          </cell>
          <cell r="D2822">
            <v>1</v>
          </cell>
        </row>
        <row r="2823">
          <cell r="B2823" t="str">
            <v>M-3</v>
          </cell>
          <cell r="D2823">
            <v>3</v>
          </cell>
        </row>
        <row r="2824">
          <cell r="B2824" t="str">
            <v>M-9</v>
          </cell>
          <cell r="D2824">
            <v>2</v>
          </cell>
        </row>
        <row r="2827">
          <cell r="B2827" t="str">
            <v>Clave</v>
          </cell>
          <cell r="D2827" t="str">
            <v>CANTIDAD</v>
          </cell>
          <cell r="E2827" t="str">
            <v>CANTIDAD</v>
          </cell>
        </row>
        <row r="2828">
          <cell r="D2828" t="str">
            <v>Necesaria-Proyecto</v>
          </cell>
          <cell r="E2828" t="str">
            <v>Existente</v>
          </cell>
        </row>
        <row r="2829">
          <cell r="B2829" t="str">
            <v>M-113</v>
          </cell>
          <cell r="D2829">
            <v>1</v>
          </cell>
        </row>
        <row r="2830">
          <cell r="B2830" t="str">
            <v>E-58</v>
          </cell>
          <cell r="D2830">
            <v>1</v>
          </cell>
        </row>
        <row r="2831">
          <cell r="B2831" t="str">
            <v>M-13</v>
          </cell>
          <cell r="D2831">
            <v>1</v>
          </cell>
        </row>
        <row r="2834">
          <cell r="B2834" t="str">
            <v>Clave</v>
          </cell>
          <cell r="D2834" t="str">
            <v>CANTIDAD</v>
          </cell>
          <cell r="E2834" t="str">
            <v>CANTIDAD</v>
          </cell>
        </row>
        <row r="2835">
          <cell r="D2835" t="str">
            <v>Necesaria-Proyecto</v>
          </cell>
          <cell r="E2835" t="str">
            <v>Existente</v>
          </cell>
        </row>
        <row r="2836">
          <cell r="B2836" t="str">
            <v>M-13</v>
          </cell>
          <cell r="D2836">
            <v>3</v>
          </cell>
        </row>
        <row r="2842">
          <cell r="B2842" t="str">
            <v>Clave</v>
          </cell>
          <cell r="D2842" t="str">
            <v>CANTIDAD</v>
          </cell>
          <cell r="E2842" t="str">
            <v>CANTIDAD</v>
          </cell>
        </row>
        <row r="2843">
          <cell r="D2843" t="str">
            <v>Necesaria-Proyecto</v>
          </cell>
          <cell r="E2843" t="str">
            <v>Existente</v>
          </cell>
        </row>
        <row r="2844">
          <cell r="B2844" t="str">
            <v>M-2</v>
          </cell>
          <cell r="D2844">
            <v>1</v>
          </cell>
        </row>
        <row r="2845">
          <cell r="B2845" t="str">
            <v>T-50</v>
          </cell>
          <cell r="D2845">
            <v>1</v>
          </cell>
        </row>
        <row r="2846">
          <cell r="B2846" t="str">
            <v>M-22</v>
          </cell>
          <cell r="D2846">
            <v>1</v>
          </cell>
        </row>
        <row r="2847">
          <cell r="B2847" t="str">
            <v>T-57</v>
          </cell>
          <cell r="D2847">
            <v>1</v>
          </cell>
        </row>
        <row r="2848">
          <cell r="B2848" t="str">
            <v>M-14</v>
          </cell>
          <cell r="D2848">
            <v>1</v>
          </cell>
        </row>
        <row r="2849">
          <cell r="B2849" t="str">
            <v>M-9</v>
          </cell>
          <cell r="D2849">
            <v>1</v>
          </cell>
        </row>
        <row r="2850">
          <cell r="B2850" t="str">
            <v>M-36</v>
          </cell>
          <cell r="D2850">
            <v>1</v>
          </cell>
        </row>
        <row r="2851">
          <cell r="B2851" t="str">
            <v>M-39</v>
          </cell>
          <cell r="D2851">
            <v>1</v>
          </cell>
        </row>
        <row r="2852">
          <cell r="B2852" t="str">
            <v>T-20</v>
          </cell>
          <cell r="D2852">
            <v>1</v>
          </cell>
        </row>
        <row r="2855">
          <cell r="B2855" t="str">
            <v>Clave</v>
          </cell>
          <cell r="D2855" t="str">
            <v>CANTIDAD</v>
          </cell>
          <cell r="E2855" t="str">
            <v>CANTIDAD</v>
          </cell>
        </row>
        <row r="2856">
          <cell r="D2856" t="str">
            <v>Necesaria-Proyecto</v>
          </cell>
          <cell r="E2856" t="str">
            <v>Existente</v>
          </cell>
        </row>
        <row r="2857">
          <cell r="B2857" t="str">
            <v>M-1</v>
          </cell>
          <cell r="D2857">
            <v>1</v>
          </cell>
        </row>
        <row r="2858">
          <cell r="B2858" t="str">
            <v>M-17</v>
          </cell>
          <cell r="D2858">
            <v>1</v>
          </cell>
        </row>
        <row r="2859">
          <cell r="B2859" t="str">
            <v>T-50</v>
          </cell>
          <cell r="D2859">
            <v>1</v>
          </cell>
        </row>
        <row r="2860">
          <cell r="B2860" t="str">
            <v>M-22</v>
          </cell>
          <cell r="D2860">
            <v>1</v>
          </cell>
        </row>
        <row r="2861">
          <cell r="B2861" t="str">
            <v>T-57</v>
          </cell>
          <cell r="D2861">
            <v>1</v>
          </cell>
        </row>
        <row r="2862">
          <cell r="B2862" t="str">
            <v>M-15</v>
          </cell>
          <cell r="D2862">
            <v>1</v>
          </cell>
        </row>
        <row r="2863">
          <cell r="B2863" t="str">
            <v>M-9</v>
          </cell>
          <cell r="D2863">
            <v>1</v>
          </cell>
        </row>
        <row r="2864">
          <cell r="B2864" t="str">
            <v>M-39</v>
          </cell>
          <cell r="D2864">
            <v>1</v>
          </cell>
        </row>
        <row r="2867">
          <cell r="B2867" t="str">
            <v>Clave</v>
          </cell>
          <cell r="D2867" t="str">
            <v>CANTIDAD</v>
          </cell>
          <cell r="E2867" t="str">
            <v>CANTIDAD</v>
          </cell>
        </row>
        <row r="2868">
          <cell r="D2868" t="str">
            <v>Necesaria-Proyecto</v>
          </cell>
          <cell r="E2868" t="str">
            <v>Existente</v>
          </cell>
        </row>
        <row r="2869">
          <cell r="B2869" t="str">
            <v>M-1</v>
          </cell>
          <cell r="D2869">
            <v>1</v>
          </cell>
        </row>
        <row r="2870">
          <cell r="B2870" t="str">
            <v>D-153</v>
          </cell>
          <cell r="D2870">
            <v>2</v>
          </cell>
        </row>
        <row r="2871">
          <cell r="B2871" t="str">
            <v>T-50</v>
          </cell>
          <cell r="D2871">
            <v>1</v>
          </cell>
        </row>
        <row r="2872">
          <cell r="B2872" t="str">
            <v>M-114</v>
          </cell>
          <cell r="D2872">
            <v>2</v>
          </cell>
        </row>
        <row r="2873">
          <cell r="B2873" t="str">
            <v>M-6</v>
          </cell>
          <cell r="D2873">
            <v>1</v>
          </cell>
        </row>
        <row r="2874">
          <cell r="B2874" t="str">
            <v>M-8</v>
          </cell>
          <cell r="D2874">
            <v>1</v>
          </cell>
        </row>
        <row r="2875">
          <cell r="B2875" t="str">
            <v>T-57</v>
          </cell>
          <cell r="D2875">
            <v>1</v>
          </cell>
        </row>
        <row r="2876">
          <cell r="B2876" t="str">
            <v>M-91</v>
          </cell>
          <cell r="D2876">
            <v>1</v>
          </cell>
        </row>
        <row r="2877">
          <cell r="B2877" t="str">
            <v>M-15</v>
          </cell>
          <cell r="D2877">
            <v>1</v>
          </cell>
        </row>
        <row r="2878">
          <cell r="B2878" t="str">
            <v>M-9</v>
          </cell>
          <cell r="D2878">
            <v>1</v>
          </cell>
        </row>
        <row r="2879">
          <cell r="B2879" t="str">
            <v>M-40</v>
          </cell>
          <cell r="D2879">
            <v>2</v>
          </cell>
        </row>
        <row r="2880">
          <cell r="B2880" t="str">
            <v>M-55</v>
          </cell>
          <cell r="D2880">
            <v>1</v>
          </cell>
        </row>
        <row r="2881">
          <cell r="B2881" t="str">
            <v>T-20</v>
          </cell>
          <cell r="D2881">
            <v>1</v>
          </cell>
        </row>
        <row r="2884">
          <cell r="B2884" t="str">
            <v>Clave</v>
          </cell>
          <cell r="D2884" t="str">
            <v>CANTIDAD</v>
          </cell>
          <cell r="E2884" t="str">
            <v>CANTIDAD</v>
          </cell>
        </row>
        <row r="2885">
          <cell r="D2885" t="str">
            <v>Necesaria-Proyecto</v>
          </cell>
          <cell r="E2885" t="str">
            <v>Existente</v>
          </cell>
        </row>
        <row r="2886">
          <cell r="B2886" t="str">
            <v>M-1</v>
          </cell>
          <cell r="D2886">
            <v>2</v>
          </cell>
        </row>
        <row r="2887">
          <cell r="B2887" t="str">
            <v>T-50</v>
          </cell>
          <cell r="D2887">
            <v>1</v>
          </cell>
        </row>
        <row r="2888">
          <cell r="B2888" t="str">
            <v>M-114</v>
          </cell>
          <cell r="D2888">
            <v>1</v>
          </cell>
        </row>
        <row r="2889">
          <cell r="B2889" t="str">
            <v>M-22</v>
          </cell>
          <cell r="D2889">
            <v>1</v>
          </cell>
        </row>
        <row r="2890">
          <cell r="B2890" t="str">
            <v>M-60</v>
          </cell>
          <cell r="D2890">
            <v>2</v>
          </cell>
        </row>
        <row r="2891">
          <cell r="B2891" t="str">
            <v>D-287</v>
          </cell>
          <cell r="D2891">
            <v>1</v>
          </cell>
        </row>
        <row r="2892">
          <cell r="B2892" t="str">
            <v>M-36</v>
          </cell>
          <cell r="D2892">
            <v>1</v>
          </cell>
        </row>
        <row r="2895">
          <cell r="B2895" t="str">
            <v>Clave</v>
          </cell>
          <cell r="D2895" t="str">
            <v>CANTIDAD</v>
          </cell>
          <cell r="E2895" t="str">
            <v>CANTIDAD</v>
          </cell>
        </row>
        <row r="2896">
          <cell r="D2896" t="str">
            <v>Necesaria-Proyecto</v>
          </cell>
          <cell r="E2896" t="str">
            <v>Existente</v>
          </cell>
        </row>
        <row r="2897">
          <cell r="B2897" t="str">
            <v>E-130</v>
          </cell>
          <cell r="D2897">
            <v>1</v>
          </cell>
        </row>
        <row r="2898">
          <cell r="B2898" t="str">
            <v>M-114</v>
          </cell>
          <cell r="D2898">
            <v>1</v>
          </cell>
        </row>
        <row r="2899">
          <cell r="B2899" t="str">
            <v>D-342</v>
          </cell>
          <cell r="D2899">
            <v>1</v>
          </cell>
        </row>
        <row r="2902">
          <cell r="B2902" t="str">
            <v>Clave</v>
          </cell>
          <cell r="D2902" t="str">
            <v>CANTIDAD</v>
          </cell>
          <cell r="E2902" t="str">
            <v>CANTIDAD</v>
          </cell>
        </row>
        <row r="2903">
          <cell r="D2903" t="str">
            <v>Necesaria-Proyecto</v>
          </cell>
          <cell r="E2903" t="str">
            <v>Existente</v>
          </cell>
        </row>
        <row r="2904">
          <cell r="B2904" t="str">
            <v>M-14</v>
          </cell>
          <cell r="D2904">
            <v>1</v>
          </cell>
        </row>
        <row r="2905">
          <cell r="B2905" t="str">
            <v>M-3</v>
          </cell>
          <cell r="D2905">
            <v>4</v>
          </cell>
        </row>
        <row r="2906">
          <cell r="B2906" t="str">
            <v>M-16</v>
          </cell>
          <cell r="D2906">
            <v>2</v>
          </cell>
        </row>
        <row r="2907">
          <cell r="B2907" t="str">
            <v>M-9</v>
          </cell>
          <cell r="D2907">
            <v>2</v>
          </cell>
        </row>
        <row r="2910">
          <cell r="B2910" t="str">
            <v>Clave</v>
          </cell>
          <cell r="D2910" t="str">
            <v>CANTIDAD</v>
          </cell>
          <cell r="E2910" t="str">
            <v>CANTIDAD</v>
          </cell>
        </row>
        <row r="2911">
          <cell r="D2911" t="str">
            <v>Necesaria-Proyecto</v>
          </cell>
          <cell r="E2911" t="str">
            <v>Existente</v>
          </cell>
        </row>
        <row r="2912">
          <cell r="B2912" t="str">
            <v>M-14</v>
          </cell>
          <cell r="D2912">
            <v>1</v>
          </cell>
        </row>
        <row r="2913">
          <cell r="B2913" t="str">
            <v>M-3</v>
          </cell>
          <cell r="D2913">
            <v>2</v>
          </cell>
        </row>
        <row r="2914">
          <cell r="B2914" t="str">
            <v>M-16</v>
          </cell>
          <cell r="D2914">
            <v>4</v>
          </cell>
        </row>
        <row r="2915">
          <cell r="B2915" t="str">
            <v>M-9</v>
          </cell>
          <cell r="D2915">
            <v>2</v>
          </cell>
        </row>
        <row r="2918">
          <cell r="B2918" t="str">
            <v>Clave</v>
          </cell>
          <cell r="D2918" t="str">
            <v>CANTIDAD</v>
          </cell>
          <cell r="E2918" t="str">
            <v>CANTIDAD</v>
          </cell>
        </row>
        <row r="2919">
          <cell r="D2919" t="str">
            <v>Necesaria-Proyecto</v>
          </cell>
          <cell r="E2919" t="str">
            <v>Existente</v>
          </cell>
        </row>
        <row r="2920">
          <cell r="B2920" t="str">
            <v>M-113</v>
          </cell>
          <cell r="D2920">
            <v>1</v>
          </cell>
        </row>
        <row r="2921">
          <cell r="B2921" t="str">
            <v>E-58</v>
          </cell>
          <cell r="D2921">
            <v>1</v>
          </cell>
        </row>
        <row r="2924">
          <cell r="B2924" t="str">
            <v>Clave</v>
          </cell>
          <cell r="D2924" t="str">
            <v>CANTIDAD</v>
          </cell>
          <cell r="E2924" t="str">
            <v>CANTIDAD</v>
          </cell>
        </row>
        <row r="2925">
          <cell r="D2925" t="str">
            <v>Necesaria-Proyecto</v>
          </cell>
          <cell r="E2925" t="str">
            <v>Existente</v>
          </cell>
        </row>
        <row r="2926">
          <cell r="B2926" t="str">
            <v>M-13</v>
          </cell>
          <cell r="D2926">
            <v>2</v>
          </cell>
        </row>
        <row r="2932">
          <cell r="B2932" t="str">
            <v>Clave</v>
          </cell>
          <cell r="D2932" t="str">
            <v>CANTIDAD</v>
          </cell>
          <cell r="E2932" t="str">
            <v>CANTIDAD</v>
          </cell>
        </row>
        <row r="2933">
          <cell r="D2933" t="str">
            <v>Necesaria-Proyecto</v>
          </cell>
          <cell r="E2933" t="str">
            <v>Existente</v>
          </cell>
        </row>
        <row r="2934">
          <cell r="B2934" t="str">
            <v>M-18</v>
          </cell>
          <cell r="D2934">
            <v>1</v>
          </cell>
        </row>
        <row r="2935">
          <cell r="B2935" t="str">
            <v>T-2</v>
          </cell>
          <cell r="D2935">
            <v>1</v>
          </cell>
        </row>
        <row r="2936">
          <cell r="B2936" t="str">
            <v>M-101</v>
          </cell>
          <cell r="D2936">
            <v>1</v>
          </cell>
        </row>
        <row r="2937">
          <cell r="B2937" t="str">
            <v>T-79</v>
          </cell>
          <cell r="D2937">
            <v>1</v>
          </cell>
        </row>
        <row r="2938">
          <cell r="B2938" t="str">
            <v>T-15</v>
          </cell>
          <cell r="D2938">
            <v>1</v>
          </cell>
        </row>
        <row r="2939">
          <cell r="B2939" t="str">
            <v>M-10</v>
          </cell>
          <cell r="D2939">
            <v>1</v>
          </cell>
        </row>
        <row r="2942">
          <cell r="B2942" t="str">
            <v>Clave</v>
          </cell>
          <cell r="D2942" t="str">
            <v>CANTIDAD</v>
          </cell>
          <cell r="E2942" t="str">
            <v>CANTIDAD</v>
          </cell>
        </row>
        <row r="2943">
          <cell r="D2943" t="str">
            <v>Necesaria-Proyecto</v>
          </cell>
          <cell r="E2943" t="str">
            <v>Existente</v>
          </cell>
        </row>
        <row r="2944">
          <cell r="B2944" t="str">
            <v>M-80</v>
          </cell>
          <cell r="D2944">
            <v>1</v>
          </cell>
        </row>
        <row r="2945">
          <cell r="B2945" t="str">
            <v>M-106</v>
          </cell>
          <cell r="D2945">
            <v>1</v>
          </cell>
        </row>
        <row r="2946">
          <cell r="B2946" t="str">
            <v>M-107</v>
          </cell>
          <cell r="D2946">
            <v>1</v>
          </cell>
        </row>
        <row r="2949">
          <cell r="B2949" t="str">
            <v>Clave</v>
          </cell>
          <cell r="D2949" t="str">
            <v>CANTIDAD</v>
          </cell>
          <cell r="E2949" t="str">
            <v>CANTIDAD</v>
          </cell>
        </row>
        <row r="2950">
          <cell r="D2950" t="str">
            <v>Necesaria-Proyecto</v>
          </cell>
          <cell r="E2950" t="str">
            <v>Existente</v>
          </cell>
        </row>
        <row r="2951">
          <cell r="B2951" t="str">
            <v>D-189</v>
          </cell>
          <cell r="D2951">
            <v>1</v>
          </cell>
        </row>
        <row r="2952">
          <cell r="B2952" t="str">
            <v>M-17</v>
          </cell>
          <cell r="D2952">
            <v>1</v>
          </cell>
        </row>
        <row r="2953">
          <cell r="B2953" t="str">
            <v>T-50</v>
          </cell>
          <cell r="D2953">
            <v>1</v>
          </cell>
        </row>
        <row r="2954">
          <cell r="B2954" t="str">
            <v>M-114</v>
          </cell>
          <cell r="D2954">
            <v>1</v>
          </cell>
        </row>
        <row r="2955">
          <cell r="B2955" t="str">
            <v>D-122</v>
          </cell>
          <cell r="D2955">
            <v>3</v>
          </cell>
        </row>
        <row r="2956">
          <cell r="B2956" t="str">
            <v>M-22</v>
          </cell>
          <cell r="D2956">
            <v>1</v>
          </cell>
        </row>
        <row r="2957">
          <cell r="B2957" t="str">
            <v>D-170</v>
          </cell>
          <cell r="D2957">
            <v>1</v>
          </cell>
        </row>
        <row r="2958">
          <cell r="B2958" t="str">
            <v>D-125</v>
          </cell>
          <cell r="D2958">
            <v>1</v>
          </cell>
        </row>
        <row r="2959">
          <cell r="B2959" t="str">
            <v>D-355</v>
          </cell>
          <cell r="D2959">
            <v>1</v>
          </cell>
        </row>
        <row r="2960">
          <cell r="B2960" t="str">
            <v>D-358</v>
          </cell>
          <cell r="D2960">
            <v>1</v>
          </cell>
        </row>
        <row r="2961">
          <cell r="B2961" t="str">
            <v>M-88</v>
          </cell>
          <cell r="D2961">
            <v>1</v>
          </cell>
        </row>
        <row r="2962">
          <cell r="B2962" t="str">
            <v>M-91</v>
          </cell>
          <cell r="D2962">
            <v>1</v>
          </cell>
        </row>
        <row r="2963">
          <cell r="B2963" t="str">
            <v>D-148</v>
          </cell>
          <cell r="D2963">
            <v>1</v>
          </cell>
        </row>
        <row r="2964">
          <cell r="B2964" t="str">
            <v>M-15</v>
          </cell>
          <cell r="D2964">
            <v>1</v>
          </cell>
        </row>
        <row r="2965">
          <cell r="B2965" t="str">
            <v>M-9</v>
          </cell>
          <cell r="D2965">
            <v>1</v>
          </cell>
        </row>
        <row r="2966">
          <cell r="B2966" t="str">
            <v>D-357</v>
          </cell>
          <cell r="D2966">
            <v>1</v>
          </cell>
        </row>
        <row r="2967">
          <cell r="B2967" t="str">
            <v>D-356</v>
          </cell>
          <cell r="D2967">
            <v>1</v>
          </cell>
        </row>
        <row r="2968">
          <cell r="B2968" t="str">
            <v>M-36</v>
          </cell>
          <cell r="D2968">
            <v>2</v>
          </cell>
        </row>
        <row r="2969">
          <cell r="B2969" t="str">
            <v>M-39</v>
          </cell>
          <cell r="D2969">
            <v>1</v>
          </cell>
        </row>
        <row r="2970">
          <cell r="B2970" t="str">
            <v>M-47</v>
          </cell>
          <cell r="D2970">
            <v>1</v>
          </cell>
        </row>
        <row r="2971">
          <cell r="B2971" t="str">
            <v>M-55</v>
          </cell>
          <cell r="D2971">
            <v>1</v>
          </cell>
        </row>
        <row r="2972">
          <cell r="B2972" t="str">
            <v>T-20</v>
          </cell>
          <cell r="D2972">
            <v>1</v>
          </cell>
        </row>
        <row r="2975">
          <cell r="B2975" t="str">
            <v>Clave</v>
          </cell>
          <cell r="D2975" t="str">
            <v>CANTIDAD</v>
          </cell>
          <cell r="E2975" t="str">
            <v>CANTIDAD</v>
          </cell>
        </row>
        <row r="2976">
          <cell r="D2976" t="str">
            <v>Necesaria-Proyecto</v>
          </cell>
          <cell r="E2976" t="str">
            <v>Existente</v>
          </cell>
        </row>
        <row r="2977">
          <cell r="B2977" t="str">
            <v>D-161</v>
          </cell>
          <cell r="D2977">
            <v>1</v>
          </cell>
        </row>
        <row r="2978">
          <cell r="B2978" t="str">
            <v>D-162</v>
          </cell>
          <cell r="D2978">
            <v>1</v>
          </cell>
        </row>
        <row r="2979">
          <cell r="B2979" t="str">
            <v>D-163</v>
          </cell>
          <cell r="D2979">
            <v>1</v>
          </cell>
        </row>
        <row r="2980">
          <cell r="B2980" t="str">
            <v>D-164</v>
          </cell>
          <cell r="D2980">
            <v>1</v>
          </cell>
        </row>
        <row r="2981">
          <cell r="B2981" t="str">
            <v>M-118</v>
          </cell>
          <cell r="D2981">
            <v>1</v>
          </cell>
        </row>
        <row r="2982">
          <cell r="B2982" t="str">
            <v>D-165</v>
          </cell>
          <cell r="D2982">
            <v>1</v>
          </cell>
        </row>
        <row r="2983">
          <cell r="B2983" t="str">
            <v>D-166</v>
          </cell>
          <cell r="D2983">
            <v>1</v>
          </cell>
        </row>
        <row r="2984">
          <cell r="B2984" t="str">
            <v>M-141</v>
          </cell>
          <cell r="D2984">
            <v>1</v>
          </cell>
        </row>
        <row r="2985">
          <cell r="B2985" t="str">
            <v>D-167</v>
          </cell>
          <cell r="D2985">
            <v>1</v>
          </cell>
        </row>
        <row r="2986">
          <cell r="B2986" t="str">
            <v>D-159</v>
          </cell>
          <cell r="D2986">
            <v>1</v>
          </cell>
        </row>
        <row r="2987">
          <cell r="B2987" t="str">
            <v>M-114</v>
          </cell>
          <cell r="D2987">
            <v>1</v>
          </cell>
        </row>
        <row r="2988">
          <cell r="B2988" t="str">
            <v>T-6</v>
          </cell>
          <cell r="D2988">
            <v>1</v>
          </cell>
        </row>
        <row r="2989">
          <cell r="B2989" t="str">
            <v>D-394</v>
          </cell>
          <cell r="D2989">
            <v>1</v>
          </cell>
        </row>
        <row r="2990">
          <cell r="B2990" t="str">
            <v>D-168</v>
          </cell>
          <cell r="D2990">
            <v>1</v>
          </cell>
        </row>
        <row r="2991">
          <cell r="B2991" t="str">
            <v>D-403</v>
          </cell>
          <cell r="D2991">
            <v>2</v>
          </cell>
        </row>
        <row r="2992">
          <cell r="B2992" t="str">
            <v>D-169</v>
          </cell>
          <cell r="D2992">
            <v>1</v>
          </cell>
        </row>
        <row r="2993">
          <cell r="B2993" t="str">
            <v>M-22</v>
          </cell>
          <cell r="D2993">
            <v>1</v>
          </cell>
        </row>
        <row r="2994">
          <cell r="B2994" t="str">
            <v>D-170</v>
          </cell>
          <cell r="D2994">
            <v>1</v>
          </cell>
        </row>
        <row r="2995">
          <cell r="B2995" t="str">
            <v>D-172</v>
          </cell>
          <cell r="D2995">
            <v>1</v>
          </cell>
        </row>
        <row r="2996">
          <cell r="B2996" t="str">
            <v>D-173</v>
          </cell>
          <cell r="D2996">
            <v>1</v>
          </cell>
        </row>
        <row r="2997">
          <cell r="B2997" t="str">
            <v>D-175</v>
          </cell>
          <cell r="D2997">
            <v>1</v>
          </cell>
        </row>
        <row r="2998">
          <cell r="B2998" t="str">
            <v>D-333</v>
          </cell>
          <cell r="D2998">
            <v>1</v>
          </cell>
        </row>
        <row r="2999">
          <cell r="B2999" t="str">
            <v>D-176</v>
          </cell>
          <cell r="D2999">
            <v>2</v>
          </cell>
        </row>
        <row r="3000">
          <cell r="B3000" t="str">
            <v>T-79</v>
          </cell>
          <cell r="D3000">
            <v>1</v>
          </cell>
        </row>
        <row r="3001">
          <cell r="B3001" t="str">
            <v>T-14</v>
          </cell>
          <cell r="D3001">
            <v>1</v>
          </cell>
        </row>
        <row r="3002">
          <cell r="B3002" t="str">
            <v>D-177</v>
          </cell>
          <cell r="D3002">
            <v>1</v>
          </cell>
        </row>
        <row r="3003">
          <cell r="B3003" t="str">
            <v>M-36</v>
          </cell>
          <cell r="D3003">
            <v>1</v>
          </cell>
        </row>
        <row r="3004">
          <cell r="B3004" t="str">
            <v>M-39</v>
          </cell>
          <cell r="D3004">
            <v>1</v>
          </cell>
        </row>
        <row r="3005">
          <cell r="B3005" t="str">
            <v>M-47</v>
          </cell>
          <cell r="D3005">
            <v>1</v>
          </cell>
        </row>
        <row r="3006">
          <cell r="B3006" t="str">
            <v>T-16</v>
          </cell>
          <cell r="D3006">
            <v>1</v>
          </cell>
        </row>
        <row r="3007">
          <cell r="B3007" t="str">
            <v>T-21</v>
          </cell>
          <cell r="D3007">
            <v>1</v>
          </cell>
        </row>
        <row r="3010">
          <cell r="B3010" t="str">
            <v>Clave</v>
          </cell>
          <cell r="D3010" t="str">
            <v>CANTIDAD</v>
          </cell>
          <cell r="E3010" t="str">
            <v>CANTIDAD</v>
          </cell>
        </row>
        <row r="3011">
          <cell r="D3011" t="str">
            <v>Necesaria-Proyecto</v>
          </cell>
          <cell r="E3011" t="str">
            <v>Existente</v>
          </cell>
        </row>
        <row r="3012">
          <cell r="B3012" t="str">
            <v>D-387</v>
          </cell>
          <cell r="D3012">
            <v>1</v>
          </cell>
        </row>
        <row r="3013">
          <cell r="B3013" t="str">
            <v>D-388</v>
          </cell>
          <cell r="D3013">
            <v>1</v>
          </cell>
        </row>
        <row r="3014">
          <cell r="B3014" t="str">
            <v>D-36</v>
          </cell>
          <cell r="D3014">
            <v>1</v>
          </cell>
        </row>
        <row r="3015">
          <cell r="B3015" t="str">
            <v>D-389</v>
          </cell>
          <cell r="D3015">
            <v>1</v>
          </cell>
        </row>
        <row r="3016">
          <cell r="B3016" t="str">
            <v>D-37</v>
          </cell>
          <cell r="D3016">
            <v>3</v>
          </cell>
        </row>
        <row r="3017">
          <cell r="B3017" t="str">
            <v>D-390</v>
          </cell>
          <cell r="D3017">
            <v>1</v>
          </cell>
        </row>
        <row r="3018">
          <cell r="B3018" t="str">
            <v>D-29</v>
          </cell>
          <cell r="D3018">
            <v>3</v>
          </cell>
        </row>
        <row r="3019">
          <cell r="B3019" t="str">
            <v>D-179</v>
          </cell>
          <cell r="D3019">
            <v>1</v>
          </cell>
        </row>
        <row r="3020">
          <cell r="B3020" t="str">
            <v>D-180</v>
          </cell>
          <cell r="D3020">
            <v>1</v>
          </cell>
        </row>
        <row r="3021">
          <cell r="B3021" t="str">
            <v>D-38</v>
          </cell>
          <cell r="D3021">
            <v>1</v>
          </cell>
        </row>
        <row r="3022">
          <cell r="B3022" t="str">
            <v>D-395</v>
          </cell>
          <cell r="D3022">
            <v>2</v>
          </cell>
        </row>
        <row r="3023">
          <cell r="B3023" t="str">
            <v>M-114</v>
          </cell>
          <cell r="D3023">
            <v>2</v>
          </cell>
        </row>
        <row r="3024">
          <cell r="B3024" t="str">
            <v>M-86</v>
          </cell>
          <cell r="D3024">
            <v>2</v>
          </cell>
        </row>
        <row r="3025">
          <cell r="B3025" t="str">
            <v>M-88</v>
          </cell>
          <cell r="D3025">
            <v>2</v>
          </cell>
        </row>
        <row r="3026">
          <cell r="B3026" t="str">
            <v>M-148</v>
          </cell>
          <cell r="D3026">
            <v>2</v>
          </cell>
        </row>
        <row r="3027">
          <cell r="B3027" t="str">
            <v>M-9</v>
          </cell>
          <cell r="D3027">
            <v>2</v>
          </cell>
        </row>
        <row r="3028">
          <cell r="B3028" t="str">
            <v>M-36</v>
          </cell>
          <cell r="D3028">
            <v>2</v>
          </cell>
        </row>
        <row r="3031">
          <cell r="B3031" t="str">
            <v>Clave</v>
          </cell>
          <cell r="D3031" t="str">
            <v>CANTIDAD</v>
          </cell>
          <cell r="E3031" t="str">
            <v>CANTIDAD</v>
          </cell>
        </row>
        <row r="3032">
          <cell r="D3032" t="str">
            <v>Necesaria-Proyecto</v>
          </cell>
          <cell r="E3032" t="str">
            <v>Existente</v>
          </cell>
        </row>
        <row r="3033">
          <cell r="B3033" t="str">
            <v>M-9</v>
          </cell>
          <cell r="D3033">
            <v>1</v>
          </cell>
        </row>
        <row r="3034">
          <cell r="B3034" t="str">
            <v>T-79</v>
          </cell>
          <cell r="D3034">
            <v>1</v>
          </cell>
        </row>
        <row r="3035">
          <cell r="B3035" t="str">
            <v>M-106</v>
          </cell>
          <cell r="D3035">
            <v>1</v>
          </cell>
        </row>
        <row r="3036">
          <cell r="B3036" t="str">
            <v>M-39</v>
          </cell>
          <cell r="D3036">
            <v>1</v>
          </cell>
        </row>
        <row r="3037">
          <cell r="B3037" t="str">
            <v>M-49</v>
          </cell>
          <cell r="D3037">
            <v>1</v>
          </cell>
        </row>
        <row r="3038">
          <cell r="B3038" t="str">
            <v>D-230</v>
          </cell>
          <cell r="D3038">
            <v>1</v>
          </cell>
        </row>
        <row r="3039">
          <cell r="B3039" t="str">
            <v>T-21</v>
          </cell>
          <cell r="D3039">
            <v>1</v>
          </cell>
        </row>
        <row r="3042">
          <cell r="B3042" t="str">
            <v>Clave</v>
          </cell>
          <cell r="D3042" t="str">
            <v>CANTIDAD</v>
          </cell>
          <cell r="E3042" t="str">
            <v>CANTIDAD</v>
          </cell>
        </row>
        <row r="3043">
          <cell r="D3043" t="str">
            <v>Necesaria-Proyecto</v>
          </cell>
          <cell r="E3043" t="str">
            <v>Existente</v>
          </cell>
        </row>
        <row r="3044">
          <cell r="B3044" t="str">
            <v>M-86</v>
          </cell>
          <cell r="D3044">
            <v>1</v>
          </cell>
        </row>
        <row r="3045">
          <cell r="B3045" t="str">
            <v>M-9</v>
          </cell>
          <cell r="D3045">
            <v>1</v>
          </cell>
        </row>
        <row r="3046">
          <cell r="B3046" t="str">
            <v>T-79</v>
          </cell>
          <cell r="D3046">
            <v>1</v>
          </cell>
        </row>
        <row r="3047">
          <cell r="B3047" t="str">
            <v>M-106</v>
          </cell>
          <cell r="D3047">
            <v>1</v>
          </cell>
        </row>
        <row r="3048">
          <cell r="B3048" t="str">
            <v>D-229</v>
          </cell>
          <cell r="D3048">
            <v>1</v>
          </cell>
        </row>
        <row r="3049">
          <cell r="B3049" t="str">
            <v>T-21</v>
          </cell>
          <cell r="D3049">
            <v>1</v>
          </cell>
        </row>
        <row r="3052">
          <cell r="B3052" t="str">
            <v>Clave</v>
          </cell>
          <cell r="D3052" t="str">
            <v>CANTIDAD</v>
          </cell>
          <cell r="E3052" t="str">
            <v>CANTIDAD</v>
          </cell>
        </row>
        <row r="3053">
          <cell r="D3053" t="str">
            <v>Necesaria-Proyecto</v>
          </cell>
          <cell r="E3053" t="str">
            <v>Existente</v>
          </cell>
        </row>
        <row r="3054">
          <cell r="B3054" t="str">
            <v>M-83</v>
          </cell>
          <cell r="D3054">
            <v>1</v>
          </cell>
        </row>
        <row r="3055">
          <cell r="B3055" t="str">
            <v>D-363</v>
          </cell>
          <cell r="D3055">
            <v>1</v>
          </cell>
        </row>
        <row r="3056">
          <cell r="B3056" t="str">
            <v>D-362</v>
          </cell>
          <cell r="D3056">
            <v>1</v>
          </cell>
        </row>
        <row r="3057">
          <cell r="B3057" t="str">
            <v>D-364</v>
          </cell>
          <cell r="D3057">
            <v>1</v>
          </cell>
        </row>
        <row r="3058">
          <cell r="B3058" t="str">
            <v>M-22</v>
          </cell>
          <cell r="D3058">
            <v>1</v>
          </cell>
        </row>
        <row r="3059">
          <cell r="B3059" t="str">
            <v>M-88</v>
          </cell>
          <cell r="D3059">
            <v>2</v>
          </cell>
        </row>
        <row r="3060">
          <cell r="B3060" t="str">
            <v>M-90</v>
          </cell>
          <cell r="D3060">
            <v>1</v>
          </cell>
        </row>
        <row r="3061">
          <cell r="B3061" t="str">
            <v>M-55</v>
          </cell>
          <cell r="D3061">
            <v>1</v>
          </cell>
        </row>
        <row r="3064">
          <cell r="B3064" t="str">
            <v>Clave</v>
          </cell>
          <cell r="D3064" t="str">
            <v>CANTIDAD</v>
          </cell>
          <cell r="E3064" t="str">
            <v>CANTIDAD</v>
          </cell>
        </row>
        <row r="3065">
          <cell r="D3065" t="str">
            <v>Necesaria-Proyecto</v>
          </cell>
          <cell r="E3065" t="str">
            <v>Existente</v>
          </cell>
        </row>
        <row r="3066">
          <cell r="B3066" t="str">
            <v>M-3</v>
          </cell>
          <cell r="D3066">
            <v>1</v>
          </cell>
        </row>
        <row r="3067">
          <cell r="B3067" t="str">
            <v>M-16</v>
          </cell>
          <cell r="D3067">
            <v>1</v>
          </cell>
        </row>
        <row r="3068">
          <cell r="B3068" t="str">
            <v>O-2</v>
          </cell>
          <cell r="D3068">
            <v>1</v>
          </cell>
        </row>
        <row r="3069">
          <cell r="B3069" t="str">
            <v>M-14</v>
          </cell>
          <cell r="D3069">
            <v>1</v>
          </cell>
        </row>
        <row r="3070">
          <cell r="B3070" t="str">
            <v>M-9</v>
          </cell>
          <cell r="D3070">
            <v>1</v>
          </cell>
        </row>
        <row r="3073">
          <cell r="B3073" t="str">
            <v>Clave</v>
          </cell>
          <cell r="D3073" t="str">
            <v>CANTIDAD</v>
          </cell>
          <cell r="E3073" t="str">
            <v>CANTIDAD</v>
          </cell>
        </row>
        <row r="3074">
          <cell r="D3074" t="str">
            <v>Necesaria-Proyecto</v>
          </cell>
          <cell r="E3074" t="str">
            <v>Existente</v>
          </cell>
        </row>
        <row r="3075">
          <cell r="B3075" t="str">
            <v>M-3</v>
          </cell>
          <cell r="D3075">
            <v>1</v>
          </cell>
        </row>
        <row r="3076">
          <cell r="B3076" t="str">
            <v>M-16</v>
          </cell>
          <cell r="D3076">
            <v>1</v>
          </cell>
        </row>
        <row r="3077">
          <cell r="B3077" t="str">
            <v>O-2</v>
          </cell>
          <cell r="D3077">
            <v>1</v>
          </cell>
        </row>
        <row r="3078">
          <cell r="B3078" t="str">
            <v>M-14</v>
          </cell>
          <cell r="D3078">
            <v>1</v>
          </cell>
        </row>
        <row r="3079">
          <cell r="B3079" t="str">
            <v>M-9</v>
          </cell>
          <cell r="D3079">
            <v>1</v>
          </cell>
        </row>
        <row r="3082">
          <cell r="B3082" t="str">
            <v>Clave</v>
          </cell>
          <cell r="D3082" t="str">
            <v>CANTIDAD</v>
          </cell>
          <cell r="E3082" t="str">
            <v>CANTIDAD</v>
          </cell>
        </row>
        <row r="3083">
          <cell r="D3083" t="str">
            <v>Necesaria-Proyecto</v>
          </cell>
          <cell r="E3083" t="str">
            <v>Existente</v>
          </cell>
        </row>
        <row r="3084">
          <cell r="B3084" t="str">
            <v>M-16</v>
          </cell>
          <cell r="D3084">
            <v>1</v>
          </cell>
        </row>
        <row r="3085">
          <cell r="B3085" t="str">
            <v>M-3</v>
          </cell>
          <cell r="D3085">
            <v>1</v>
          </cell>
        </row>
        <row r="3086">
          <cell r="B3086" t="str">
            <v>M-14</v>
          </cell>
          <cell r="D3086">
            <v>1</v>
          </cell>
        </row>
        <row r="3089">
          <cell r="B3089" t="str">
            <v>Clave</v>
          </cell>
          <cell r="D3089" t="str">
            <v>CANTIDAD</v>
          </cell>
          <cell r="E3089" t="str">
            <v>CANTIDAD</v>
          </cell>
        </row>
        <row r="3090">
          <cell r="D3090" t="str">
            <v>Necesaria-Proyecto</v>
          </cell>
          <cell r="E3090" t="str">
            <v>Existente</v>
          </cell>
        </row>
        <row r="3091">
          <cell r="B3091" t="str">
            <v>M-16</v>
          </cell>
          <cell r="D3091">
            <v>1</v>
          </cell>
        </row>
        <row r="3092">
          <cell r="B3092" t="str">
            <v>M-3</v>
          </cell>
          <cell r="D3092">
            <v>1</v>
          </cell>
        </row>
        <row r="3093">
          <cell r="B3093" t="str">
            <v>M-14</v>
          </cell>
          <cell r="D3093">
            <v>1</v>
          </cell>
        </row>
        <row r="3096">
          <cell r="B3096" t="str">
            <v>Clave</v>
          </cell>
          <cell r="D3096" t="str">
            <v>CANTIDAD</v>
          </cell>
          <cell r="E3096" t="str">
            <v>CANTIDAD</v>
          </cell>
        </row>
        <row r="3097">
          <cell r="D3097" t="str">
            <v>Necesaria-Proyecto</v>
          </cell>
          <cell r="E3097" t="str">
            <v>Existente</v>
          </cell>
        </row>
        <row r="3098">
          <cell r="B3098" t="str">
            <v>M-86</v>
          </cell>
          <cell r="D3098">
            <v>1</v>
          </cell>
          <cell r="E3098">
            <v>0</v>
          </cell>
        </row>
        <row r="3099">
          <cell r="B3099" t="str">
            <v>M-59</v>
          </cell>
          <cell r="D3099">
            <v>1</v>
          </cell>
          <cell r="E3099">
            <v>0</v>
          </cell>
        </row>
        <row r="3102">
          <cell r="B3102" t="str">
            <v>Clave</v>
          </cell>
          <cell r="D3102" t="str">
            <v>CANTIDAD</v>
          </cell>
          <cell r="E3102" t="str">
            <v>CANTIDAD</v>
          </cell>
        </row>
        <row r="3103">
          <cell r="D3103" t="str">
            <v>Necesaria-Proyecto</v>
          </cell>
          <cell r="E3103" t="str">
            <v>Existente</v>
          </cell>
        </row>
        <row r="3104">
          <cell r="B3104" t="str">
            <v>M-131</v>
          </cell>
          <cell r="D3104">
            <v>2</v>
          </cell>
        </row>
        <row r="3105">
          <cell r="B3105" t="str">
            <v>M-111</v>
          </cell>
          <cell r="D3105">
            <v>1</v>
          </cell>
        </row>
        <row r="3106">
          <cell r="B3106" t="str">
            <v>M-86</v>
          </cell>
          <cell r="D3106">
            <v>1</v>
          </cell>
        </row>
        <row r="3109">
          <cell r="B3109" t="str">
            <v>Clave</v>
          </cell>
          <cell r="D3109" t="str">
            <v>CANTIDAD</v>
          </cell>
          <cell r="E3109" t="str">
            <v>CANTIDAD</v>
          </cell>
        </row>
        <row r="3110">
          <cell r="D3110" t="str">
            <v>Necesaria-Proyecto</v>
          </cell>
          <cell r="E3110" t="str">
            <v>Existente</v>
          </cell>
        </row>
        <row r="3111">
          <cell r="B3111" t="str">
            <v>M-113</v>
          </cell>
          <cell r="D3111">
            <v>1</v>
          </cell>
        </row>
        <row r="3112">
          <cell r="B3112" t="str">
            <v>E-58</v>
          </cell>
          <cell r="D3112">
            <v>1</v>
          </cell>
        </row>
        <row r="3115">
          <cell r="B3115" t="str">
            <v>Clave</v>
          </cell>
          <cell r="D3115" t="str">
            <v>CANTIDAD</v>
          </cell>
          <cell r="E3115" t="str">
            <v>CANTIDAD</v>
          </cell>
        </row>
        <row r="3116">
          <cell r="D3116" t="str">
            <v>Necesaria-Proyecto</v>
          </cell>
          <cell r="E3116" t="str">
            <v>Existente</v>
          </cell>
        </row>
        <row r="3117">
          <cell r="B3117" t="str">
            <v>M-117</v>
          </cell>
          <cell r="D3117">
            <v>1</v>
          </cell>
        </row>
        <row r="3118">
          <cell r="B3118" t="str">
            <v>M-84</v>
          </cell>
          <cell r="D3118">
            <v>1</v>
          </cell>
        </row>
        <row r="3121">
          <cell r="B3121" t="str">
            <v>Clave</v>
          </cell>
          <cell r="D3121" t="str">
            <v>CANTIDAD</v>
          </cell>
          <cell r="E3121" t="str">
            <v>CANTIDAD</v>
          </cell>
        </row>
        <row r="3122">
          <cell r="D3122" t="str">
            <v>Necesaria-Proyecto</v>
          </cell>
          <cell r="E3122" t="str">
            <v>Existente</v>
          </cell>
        </row>
        <row r="3123">
          <cell r="B3123" t="str">
            <v>M-13</v>
          </cell>
          <cell r="D3123">
            <v>1</v>
          </cell>
        </row>
        <row r="3129">
          <cell r="B3129" t="str">
            <v>Clave</v>
          </cell>
          <cell r="D3129" t="str">
            <v>CANTIDAD</v>
          </cell>
          <cell r="E3129" t="str">
            <v>CANTIDAD</v>
          </cell>
        </row>
        <row r="3130">
          <cell r="D3130" t="str">
            <v>Necesaria-Proyecto</v>
          </cell>
          <cell r="E3130" t="str">
            <v>Existente</v>
          </cell>
        </row>
        <row r="3131">
          <cell r="B3131" t="str">
            <v>M-1</v>
          </cell>
          <cell r="D3131">
            <v>1</v>
          </cell>
        </row>
        <row r="3132">
          <cell r="B3132" t="str">
            <v>M-17</v>
          </cell>
          <cell r="D3132">
            <v>1</v>
          </cell>
        </row>
        <row r="3133">
          <cell r="B3133" t="str">
            <v>T-50</v>
          </cell>
          <cell r="D3133">
            <v>1</v>
          </cell>
        </row>
        <row r="3134">
          <cell r="B3134" t="str">
            <v>M-22</v>
          </cell>
          <cell r="D3134">
            <v>1</v>
          </cell>
        </row>
        <row r="3135">
          <cell r="B3135" t="str">
            <v>M-25</v>
          </cell>
          <cell r="D3135">
            <v>1</v>
          </cell>
        </row>
        <row r="3136">
          <cell r="B3136" t="str">
            <v>M-15</v>
          </cell>
          <cell r="D3136">
            <v>1</v>
          </cell>
        </row>
        <row r="3137">
          <cell r="B3137" t="str">
            <v>M-9</v>
          </cell>
          <cell r="D3137">
            <v>1</v>
          </cell>
        </row>
        <row r="3138">
          <cell r="B3138" t="str">
            <v>M-33</v>
          </cell>
          <cell r="D3138">
            <v>1</v>
          </cell>
        </row>
        <row r="3139">
          <cell r="B3139" t="str">
            <v>T-79</v>
          </cell>
          <cell r="D3139">
            <v>1</v>
          </cell>
        </row>
        <row r="3140">
          <cell r="B3140" t="str">
            <v>M-36</v>
          </cell>
          <cell r="D3140">
            <v>2</v>
          </cell>
        </row>
        <row r="3141">
          <cell r="B3141" t="str">
            <v>M-37</v>
          </cell>
          <cell r="D3141">
            <v>1</v>
          </cell>
        </row>
        <row r="3142">
          <cell r="B3142" t="str">
            <v>M-11</v>
          </cell>
          <cell r="D3142">
            <v>1</v>
          </cell>
        </row>
        <row r="3143">
          <cell r="B3143" t="str">
            <v>T-20</v>
          </cell>
          <cell r="D3143">
            <v>1</v>
          </cell>
        </row>
        <row r="3146">
          <cell r="B3146" t="str">
            <v>Clave</v>
          </cell>
          <cell r="D3146" t="str">
            <v>CANTIDAD</v>
          </cell>
          <cell r="E3146" t="str">
            <v>CANTIDAD</v>
          </cell>
        </row>
        <row r="3147">
          <cell r="D3147" t="str">
            <v>Necesaria-Proyecto</v>
          </cell>
          <cell r="E3147" t="str">
            <v>Existente</v>
          </cell>
        </row>
        <row r="3148">
          <cell r="B3148" t="str">
            <v>D-186</v>
          </cell>
          <cell r="D3148">
            <v>1</v>
          </cell>
        </row>
        <row r="3149">
          <cell r="B3149" t="str">
            <v>E-103</v>
          </cell>
          <cell r="D3149">
            <v>1</v>
          </cell>
        </row>
        <row r="3150">
          <cell r="B3150" t="str">
            <v>D-402</v>
          </cell>
          <cell r="D3150">
            <v>1</v>
          </cell>
        </row>
        <row r="3151">
          <cell r="B3151" t="str">
            <v>E-78</v>
          </cell>
          <cell r="D3151">
            <v>1</v>
          </cell>
        </row>
        <row r="3152">
          <cell r="B3152" t="str">
            <v>E-50</v>
          </cell>
          <cell r="D3152">
            <v>1</v>
          </cell>
        </row>
        <row r="3153">
          <cell r="B3153" t="str">
            <v>M-122</v>
          </cell>
          <cell r="D3153">
            <v>1</v>
          </cell>
        </row>
        <row r="3154">
          <cell r="B3154" t="str">
            <v>E-84</v>
          </cell>
          <cell r="D3154">
            <v>1</v>
          </cell>
        </row>
        <row r="3155">
          <cell r="B3155" t="str">
            <v>E-85</v>
          </cell>
          <cell r="D3155">
            <v>1</v>
          </cell>
        </row>
        <row r="3156">
          <cell r="B3156" t="str">
            <v>O-1</v>
          </cell>
          <cell r="D3156">
            <v>1</v>
          </cell>
        </row>
        <row r="3157">
          <cell r="B3157" t="str">
            <v>E-88</v>
          </cell>
          <cell r="D3157">
            <v>3</v>
          </cell>
        </row>
        <row r="3158">
          <cell r="B3158" t="str">
            <v>E-89</v>
          </cell>
          <cell r="D3158">
            <v>1</v>
          </cell>
        </row>
        <row r="3159">
          <cell r="B3159" t="str">
            <v>E-90</v>
          </cell>
          <cell r="D3159">
            <v>1</v>
          </cell>
        </row>
        <row r="3160">
          <cell r="B3160" t="str">
            <v>E-92</v>
          </cell>
          <cell r="D3160">
            <v>1</v>
          </cell>
        </row>
        <row r="3161">
          <cell r="B3161" t="str">
            <v>E-91</v>
          </cell>
          <cell r="D3161">
            <v>1</v>
          </cell>
        </row>
        <row r="3162">
          <cell r="B3162" t="str">
            <v>E-93</v>
          </cell>
          <cell r="D3162">
            <v>1</v>
          </cell>
        </row>
        <row r="3163">
          <cell r="B3163" t="str">
            <v>M-94</v>
          </cell>
          <cell r="D3163">
            <v>1</v>
          </cell>
        </row>
        <row r="3164">
          <cell r="B3164" t="str">
            <v>M-93</v>
          </cell>
          <cell r="D3164">
            <v>1</v>
          </cell>
        </row>
        <row r="3165">
          <cell r="B3165" t="str">
            <v>M-52</v>
          </cell>
          <cell r="D3165">
            <v>1</v>
          </cell>
        </row>
        <row r="3166">
          <cell r="B3166" t="str">
            <v>E-94</v>
          </cell>
          <cell r="D3166">
            <v>1</v>
          </cell>
        </row>
        <row r="3167">
          <cell r="B3167" t="str">
            <v>E-200</v>
          </cell>
          <cell r="D3167">
            <v>1</v>
          </cell>
        </row>
        <row r="3168">
          <cell r="B3168" t="str">
            <v>E-164</v>
          </cell>
          <cell r="D3168">
            <v>1</v>
          </cell>
        </row>
        <row r="3169">
          <cell r="B3169" t="str">
            <v>E-129</v>
          </cell>
          <cell r="D3169">
            <v>1</v>
          </cell>
        </row>
        <row r="3170">
          <cell r="B3170" t="str">
            <v>E-199</v>
          </cell>
          <cell r="D3170">
            <v>1</v>
          </cell>
        </row>
        <row r="3171">
          <cell r="B3171" t="str">
            <v>E-108</v>
          </cell>
          <cell r="D3171">
            <v>1</v>
          </cell>
        </row>
        <row r="3172">
          <cell r="B3172" t="str">
            <v>T-79</v>
          </cell>
          <cell r="D3172">
            <v>1</v>
          </cell>
        </row>
        <row r="3173">
          <cell r="B3173" t="str">
            <v>T-61</v>
          </cell>
          <cell r="D3173">
            <v>1</v>
          </cell>
        </row>
        <row r="3174">
          <cell r="B3174" t="str">
            <v>E-96</v>
          </cell>
          <cell r="D3174">
            <v>1</v>
          </cell>
        </row>
        <row r="3175">
          <cell r="B3175" t="str">
            <v>E-99</v>
          </cell>
          <cell r="D3175">
            <v>1</v>
          </cell>
        </row>
        <row r="3176">
          <cell r="B3176" t="str">
            <v>E-100</v>
          </cell>
          <cell r="D3176">
            <v>1</v>
          </cell>
        </row>
        <row r="3177">
          <cell r="B3177" t="str">
            <v>T-21</v>
          </cell>
          <cell r="D3177">
            <v>1</v>
          </cell>
        </row>
        <row r="3180">
          <cell r="B3180" t="str">
            <v>Clave</v>
          </cell>
          <cell r="D3180" t="str">
            <v>CANTIDAD</v>
          </cell>
          <cell r="E3180" t="str">
            <v>CANTIDAD</v>
          </cell>
        </row>
        <row r="3181">
          <cell r="D3181" t="str">
            <v>Necesaria-Proyecto</v>
          </cell>
          <cell r="E3181" t="str">
            <v>Existente</v>
          </cell>
        </row>
        <row r="3182">
          <cell r="B3182" t="str">
            <v>M-93</v>
          </cell>
          <cell r="D3182">
            <v>1</v>
          </cell>
        </row>
        <row r="3185">
          <cell r="B3185" t="str">
            <v>Clave</v>
          </cell>
          <cell r="D3185" t="str">
            <v>CANTIDAD</v>
          </cell>
          <cell r="E3185" t="str">
            <v>CANTIDAD</v>
          </cell>
        </row>
        <row r="3186">
          <cell r="D3186" t="str">
            <v>Necesaria-Proyecto</v>
          </cell>
          <cell r="E3186" t="str">
            <v>Existente</v>
          </cell>
        </row>
        <row r="3187">
          <cell r="B3187" t="str">
            <v>M-131</v>
          </cell>
          <cell r="D3187">
            <v>1</v>
          </cell>
        </row>
        <row r="3188">
          <cell r="B3188" t="str">
            <v>D-185</v>
          </cell>
          <cell r="D3188">
            <v>1</v>
          </cell>
        </row>
        <row r="3189">
          <cell r="B3189" t="str">
            <v>E-81</v>
          </cell>
          <cell r="D3189">
            <v>1</v>
          </cell>
        </row>
        <row r="3190">
          <cell r="B3190" t="str">
            <v>E-85</v>
          </cell>
          <cell r="D3190">
            <v>1</v>
          </cell>
        </row>
        <row r="3191">
          <cell r="B3191" t="str">
            <v>O-1</v>
          </cell>
          <cell r="D3191">
            <v>1</v>
          </cell>
        </row>
        <row r="3192">
          <cell r="B3192" t="str">
            <v>M-91</v>
          </cell>
          <cell r="D3192">
            <v>1</v>
          </cell>
        </row>
        <row r="3193">
          <cell r="B3193" t="str">
            <v>E-129</v>
          </cell>
          <cell r="D3193">
            <v>1</v>
          </cell>
        </row>
        <row r="3194">
          <cell r="B3194" t="str">
            <v>T-78</v>
          </cell>
          <cell r="D3194">
            <v>1</v>
          </cell>
        </row>
        <row r="3195">
          <cell r="B3195" t="str">
            <v>T-79</v>
          </cell>
          <cell r="D3195">
            <v>1</v>
          </cell>
        </row>
        <row r="3196">
          <cell r="B3196" t="str">
            <v>T-20</v>
          </cell>
          <cell r="D3196">
            <v>1</v>
          </cell>
        </row>
        <row r="3199">
          <cell r="B3199" t="str">
            <v>Clave</v>
          </cell>
          <cell r="D3199" t="str">
            <v>CANTIDAD</v>
          </cell>
          <cell r="E3199" t="str">
            <v>CANTIDAD</v>
          </cell>
        </row>
        <row r="3200">
          <cell r="D3200" t="str">
            <v>Necesaria-Proyecto</v>
          </cell>
          <cell r="E3200" t="str">
            <v>Existente</v>
          </cell>
        </row>
        <row r="3201">
          <cell r="B3201" t="str">
            <v>M-91</v>
          </cell>
          <cell r="D3201">
            <v>1</v>
          </cell>
        </row>
        <row r="3202">
          <cell r="B3202" t="str">
            <v>E-129</v>
          </cell>
          <cell r="D3202">
            <v>1</v>
          </cell>
        </row>
        <row r="3205">
          <cell r="B3205" t="str">
            <v>Clave</v>
          </cell>
          <cell r="D3205" t="str">
            <v>CANTIDAD</v>
          </cell>
          <cell r="E3205" t="str">
            <v>CANTIDAD</v>
          </cell>
        </row>
        <row r="3206">
          <cell r="D3206" t="str">
            <v>Necesaria-Proyecto</v>
          </cell>
          <cell r="E3206" t="str">
            <v>Existente</v>
          </cell>
        </row>
        <row r="3207">
          <cell r="B3207" t="str">
            <v>M-93</v>
          </cell>
          <cell r="D3207">
            <v>1</v>
          </cell>
        </row>
        <row r="3208">
          <cell r="B3208" t="str">
            <v>E-129</v>
          </cell>
          <cell r="D3208">
            <v>1</v>
          </cell>
        </row>
        <row r="3211">
          <cell r="B3211" t="str">
            <v>Clave</v>
          </cell>
          <cell r="D3211" t="str">
            <v>CANTIDAD</v>
          </cell>
          <cell r="E3211" t="str">
            <v>CANTIDAD</v>
          </cell>
        </row>
        <row r="3212">
          <cell r="D3212" t="str">
            <v>Necesaria-Proyecto</v>
          </cell>
          <cell r="E3212" t="str">
            <v>Existente</v>
          </cell>
        </row>
        <row r="3213">
          <cell r="B3213" t="str">
            <v>D-365</v>
          </cell>
          <cell r="D3213">
            <v>1</v>
          </cell>
        </row>
        <row r="3214">
          <cell r="B3214" t="str">
            <v>M-93</v>
          </cell>
          <cell r="D3214">
            <v>1</v>
          </cell>
        </row>
        <row r="3215">
          <cell r="B3215" t="str">
            <v>E-134</v>
          </cell>
          <cell r="D3215">
            <v>1</v>
          </cell>
        </row>
        <row r="3220">
          <cell r="B3220" t="str">
            <v>Clave</v>
          </cell>
          <cell r="D3220" t="str">
            <v>CANTIDAD</v>
          </cell>
          <cell r="E3220" t="str">
            <v>CANTIDAD</v>
          </cell>
        </row>
        <row r="3221">
          <cell r="D3221" t="str">
            <v>Necesaria-Proyecto</v>
          </cell>
          <cell r="E3221" t="str">
            <v>Existente</v>
          </cell>
        </row>
        <row r="3222">
          <cell r="B3222" t="str">
            <v>M-22</v>
          </cell>
          <cell r="D3222">
            <v>1</v>
          </cell>
        </row>
        <row r="3223">
          <cell r="B3223" t="str">
            <v>E-115</v>
          </cell>
          <cell r="D3223">
            <v>1</v>
          </cell>
        </row>
        <row r="3224">
          <cell r="B3224" t="str">
            <v>M-36</v>
          </cell>
          <cell r="D3224">
            <v>2</v>
          </cell>
        </row>
        <row r="3225">
          <cell r="B3225" t="str">
            <v>E-102</v>
          </cell>
          <cell r="D3225">
            <v>1</v>
          </cell>
        </row>
        <row r="3228">
          <cell r="B3228" t="str">
            <v>Clave</v>
          </cell>
          <cell r="D3228" t="str">
            <v>CANTIDAD</v>
          </cell>
          <cell r="E3228" t="str">
            <v>CANTIDAD</v>
          </cell>
        </row>
        <row r="3229">
          <cell r="D3229" t="str">
            <v>Necesaria-Proyecto</v>
          </cell>
          <cell r="E3229" t="str">
            <v>Existente</v>
          </cell>
        </row>
        <row r="3230">
          <cell r="B3230" t="str">
            <v>E-102</v>
          </cell>
          <cell r="D3230">
            <v>1</v>
          </cell>
        </row>
        <row r="3231">
          <cell r="B3231" t="str">
            <v>M-22</v>
          </cell>
          <cell r="D3231">
            <v>1</v>
          </cell>
        </row>
        <row r="3232">
          <cell r="B3232" t="str">
            <v>E-115</v>
          </cell>
          <cell r="D3232">
            <v>1</v>
          </cell>
        </row>
        <row r="3233">
          <cell r="B3233" t="str">
            <v>M-36</v>
          </cell>
          <cell r="D3233">
            <v>2</v>
          </cell>
        </row>
        <row r="3240">
          <cell r="B3240" t="str">
            <v>Clave</v>
          </cell>
          <cell r="D3240" t="str">
            <v>CANTIDAD</v>
          </cell>
          <cell r="E3240" t="str">
            <v>CANTIDAD</v>
          </cell>
        </row>
        <row r="3241">
          <cell r="D3241" t="str">
            <v>Necesaria-Proyecto</v>
          </cell>
          <cell r="E3241" t="str">
            <v>Existente</v>
          </cell>
        </row>
        <row r="3242">
          <cell r="B3242" t="str">
            <v>M-8</v>
          </cell>
          <cell r="D3242">
            <v>1</v>
          </cell>
        </row>
        <row r="3243">
          <cell r="B3243" t="str">
            <v>E-115</v>
          </cell>
          <cell r="D3243">
            <v>1</v>
          </cell>
        </row>
        <row r="3246">
          <cell r="B3246" t="str">
            <v>Clave</v>
          </cell>
          <cell r="D3246" t="str">
            <v>CANTIDAD</v>
          </cell>
          <cell r="E3246" t="str">
            <v>CANTIDAD</v>
          </cell>
        </row>
        <row r="3247">
          <cell r="D3247" t="str">
            <v>Necesaria-Proyecto</v>
          </cell>
          <cell r="E3247" t="str">
            <v>Existente</v>
          </cell>
        </row>
        <row r="3248">
          <cell r="B3248" t="str">
            <v>M-8</v>
          </cell>
          <cell r="D3248">
            <v>1</v>
          </cell>
        </row>
        <row r="3249">
          <cell r="B3249" t="str">
            <v>E-115</v>
          </cell>
          <cell r="D3249">
            <v>1</v>
          </cell>
        </row>
        <row r="3254">
          <cell r="B3254" t="str">
            <v>Clave</v>
          </cell>
          <cell r="D3254" t="str">
            <v>CANTIDAD</v>
          </cell>
          <cell r="E3254" t="str">
            <v>CANTIDAD</v>
          </cell>
        </row>
        <row r="3255">
          <cell r="D3255" t="str">
            <v>Necesaria-Proyecto</v>
          </cell>
          <cell r="E3255" t="str">
            <v>Existente</v>
          </cell>
        </row>
        <row r="3256">
          <cell r="B3256" t="str">
            <v>O-1</v>
          </cell>
          <cell r="D3256">
            <v>1</v>
          </cell>
        </row>
        <row r="3257">
          <cell r="B3257" t="str">
            <v>E-87</v>
          </cell>
          <cell r="D3257">
            <v>1</v>
          </cell>
        </row>
        <row r="3260">
          <cell r="B3260" t="str">
            <v>Clave</v>
          </cell>
          <cell r="D3260" t="str">
            <v>CANTIDAD</v>
          </cell>
          <cell r="E3260" t="str">
            <v>CANTIDAD</v>
          </cell>
        </row>
        <row r="3261">
          <cell r="D3261" t="str">
            <v>Necesaria-Proyecto</v>
          </cell>
          <cell r="E3261" t="str">
            <v>Existente</v>
          </cell>
        </row>
        <row r="3262">
          <cell r="B3262" t="str">
            <v>M-121</v>
          </cell>
          <cell r="D3262">
            <v>1</v>
          </cell>
        </row>
        <row r="3263">
          <cell r="B3263" t="str">
            <v>M-122</v>
          </cell>
          <cell r="D3263">
            <v>1</v>
          </cell>
        </row>
        <row r="3264">
          <cell r="B3264" t="str">
            <v>E-83</v>
          </cell>
          <cell r="D3264">
            <v>1</v>
          </cell>
        </row>
        <row r="3269">
          <cell r="B3269" t="str">
            <v>Clave</v>
          </cell>
          <cell r="D3269" t="str">
            <v>CANTIDAD</v>
          </cell>
          <cell r="E3269" t="str">
            <v>CANTIDAD</v>
          </cell>
        </row>
        <row r="3270">
          <cell r="D3270" t="str">
            <v>Necesaria-Proyecto</v>
          </cell>
          <cell r="E3270" t="str">
            <v>Existente</v>
          </cell>
        </row>
        <row r="3271">
          <cell r="B3271" t="str">
            <v>E-106</v>
          </cell>
          <cell r="D3271">
            <v>1</v>
          </cell>
        </row>
        <row r="3272">
          <cell r="B3272" t="str">
            <v>E-107</v>
          </cell>
          <cell r="D3272">
            <v>1</v>
          </cell>
        </row>
        <row r="3273">
          <cell r="B3273" t="str">
            <v>E-98</v>
          </cell>
          <cell r="D3273">
            <v>1</v>
          </cell>
        </row>
        <row r="3276">
          <cell r="B3276" t="str">
            <v>Clave</v>
          </cell>
          <cell r="D3276" t="str">
            <v>CANTIDAD</v>
          </cell>
          <cell r="E3276" t="str">
            <v>CANTIDAD</v>
          </cell>
        </row>
        <row r="3277">
          <cell r="D3277" t="str">
            <v>Necesaria-Proyecto</v>
          </cell>
          <cell r="E3277" t="str">
            <v>Existente</v>
          </cell>
        </row>
        <row r="3278">
          <cell r="B3278" t="str">
            <v>E-105</v>
          </cell>
          <cell r="D3278">
            <v>1</v>
          </cell>
        </row>
        <row r="3279">
          <cell r="B3279" t="str">
            <v>E-107</v>
          </cell>
          <cell r="D3279">
            <v>1</v>
          </cell>
        </row>
        <row r="3280">
          <cell r="B3280" t="str">
            <v>E-97</v>
          </cell>
          <cell r="D3280">
            <v>1</v>
          </cell>
        </row>
        <row r="3283">
          <cell r="B3283" t="str">
            <v>Clave</v>
          </cell>
          <cell r="D3283" t="str">
            <v>CANTIDAD</v>
          </cell>
          <cell r="E3283" t="str">
            <v>CANTIDAD</v>
          </cell>
        </row>
        <row r="3284">
          <cell r="D3284" t="str">
            <v>Necesaria-Proyecto</v>
          </cell>
          <cell r="E3284" t="str">
            <v>Existente</v>
          </cell>
        </row>
        <row r="3285">
          <cell r="B3285" t="str">
            <v>E-105</v>
          </cell>
          <cell r="D3285">
            <v>1</v>
          </cell>
        </row>
        <row r="3286">
          <cell r="B3286" t="str">
            <v>E-107</v>
          </cell>
          <cell r="D3286">
            <v>1</v>
          </cell>
        </row>
        <row r="3287">
          <cell r="B3287" t="str">
            <v>E-97</v>
          </cell>
          <cell r="D3287">
            <v>1</v>
          </cell>
        </row>
        <row r="3290">
          <cell r="B3290" t="str">
            <v>Clave</v>
          </cell>
          <cell r="D3290" t="str">
            <v>CANTIDAD</v>
          </cell>
          <cell r="E3290" t="str">
            <v>CANTIDAD</v>
          </cell>
        </row>
        <row r="3291">
          <cell r="D3291" t="str">
            <v>Necesaria-Proyecto</v>
          </cell>
          <cell r="E3291" t="str">
            <v>Existente</v>
          </cell>
        </row>
        <row r="3292">
          <cell r="B3292" t="str">
            <v>E-105</v>
          </cell>
          <cell r="D3292">
            <v>1</v>
          </cell>
        </row>
        <row r="3293">
          <cell r="B3293" t="str">
            <v>E-107</v>
          </cell>
          <cell r="D3293">
            <v>1</v>
          </cell>
        </row>
        <row r="3294">
          <cell r="B3294" t="str">
            <v>E-97</v>
          </cell>
          <cell r="D3294">
            <v>1</v>
          </cell>
        </row>
        <row r="3297">
          <cell r="B3297" t="str">
            <v>Clave</v>
          </cell>
          <cell r="D3297" t="str">
            <v>CANTIDAD</v>
          </cell>
          <cell r="E3297" t="str">
            <v>CANTIDAD</v>
          </cell>
        </row>
        <row r="3298">
          <cell r="D3298" t="str">
            <v>Necesaria-Proyecto</v>
          </cell>
          <cell r="E3298" t="str">
            <v>Existente</v>
          </cell>
        </row>
        <row r="3299">
          <cell r="B3299" t="str">
            <v>E-105</v>
          </cell>
          <cell r="D3299">
            <v>1</v>
          </cell>
        </row>
        <row r="3300">
          <cell r="B3300" t="str">
            <v>E-107</v>
          </cell>
          <cell r="D3300">
            <v>1</v>
          </cell>
        </row>
        <row r="3301">
          <cell r="B3301" t="str">
            <v>E-97</v>
          </cell>
          <cell r="D3301">
            <v>1</v>
          </cell>
        </row>
        <row r="3306">
          <cell r="B3306" t="str">
            <v>Clave</v>
          </cell>
          <cell r="D3306" t="str">
            <v>CANTIDAD</v>
          </cell>
          <cell r="E3306" t="str">
            <v>CANTIDAD</v>
          </cell>
        </row>
        <row r="3307">
          <cell r="D3307" t="str">
            <v>Necesaria-Proyecto</v>
          </cell>
          <cell r="E3307" t="str">
            <v>Existente</v>
          </cell>
        </row>
        <row r="3308">
          <cell r="B3308" t="str">
            <v>M-1</v>
          </cell>
          <cell r="D3308">
            <v>1</v>
          </cell>
        </row>
        <row r="3309">
          <cell r="B3309" t="str">
            <v>M-17</v>
          </cell>
          <cell r="D3309">
            <v>1</v>
          </cell>
        </row>
        <row r="3310">
          <cell r="B3310" t="str">
            <v>T-50</v>
          </cell>
          <cell r="D3310">
            <v>1</v>
          </cell>
        </row>
        <row r="3311">
          <cell r="B3311" t="str">
            <v>M-22</v>
          </cell>
          <cell r="D3311">
            <v>1</v>
          </cell>
        </row>
        <row r="3312">
          <cell r="B3312" t="str">
            <v>T-57</v>
          </cell>
          <cell r="D3312">
            <v>1</v>
          </cell>
        </row>
        <row r="3313">
          <cell r="B3313" t="str">
            <v>M-25</v>
          </cell>
          <cell r="D3313">
            <v>1</v>
          </cell>
        </row>
        <row r="3314">
          <cell r="B3314" t="str">
            <v>M-15</v>
          </cell>
          <cell r="D3314">
            <v>1</v>
          </cell>
        </row>
        <row r="3315">
          <cell r="B3315" t="str">
            <v>M-33</v>
          </cell>
          <cell r="D3315">
            <v>1</v>
          </cell>
        </row>
        <row r="3316">
          <cell r="B3316" t="str">
            <v>T-79</v>
          </cell>
          <cell r="D3316">
            <v>1</v>
          </cell>
        </row>
        <row r="3317">
          <cell r="B3317" t="str">
            <v>M-36</v>
          </cell>
          <cell r="D3317">
            <v>1</v>
          </cell>
        </row>
        <row r="3318">
          <cell r="B3318" t="str">
            <v>M-11</v>
          </cell>
          <cell r="D3318">
            <v>1</v>
          </cell>
        </row>
        <row r="3319">
          <cell r="B3319" t="str">
            <v>T-20</v>
          </cell>
          <cell r="D3319">
            <v>1</v>
          </cell>
        </row>
        <row r="3322">
          <cell r="B3322" t="str">
            <v>Clave</v>
          </cell>
          <cell r="D3322" t="str">
            <v>CANTIDAD</v>
          </cell>
          <cell r="E3322" t="str">
            <v>CANTIDAD</v>
          </cell>
        </row>
        <row r="3323">
          <cell r="D3323" t="str">
            <v>Necesaria-Proyecto</v>
          </cell>
          <cell r="E3323" t="str">
            <v>Existente</v>
          </cell>
        </row>
        <row r="3324">
          <cell r="B3324" t="str">
            <v>O-2</v>
          </cell>
          <cell r="D3324">
            <v>1</v>
          </cell>
        </row>
        <row r="3325">
          <cell r="B3325" t="str">
            <v>M-16</v>
          </cell>
          <cell r="D3325">
            <v>1</v>
          </cell>
        </row>
        <row r="3326">
          <cell r="B3326" t="str">
            <v>M-3</v>
          </cell>
          <cell r="D3326">
            <v>1</v>
          </cell>
        </row>
        <row r="3327">
          <cell r="B3327" t="str">
            <v>M-9</v>
          </cell>
          <cell r="D3327">
            <v>1</v>
          </cell>
        </row>
        <row r="3328">
          <cell r="B3328" t="str">
            <v>M-14</v>
          </cell>
          <cell r="D3328">
            <v>1</v>
          </cell>
        </row>
        <row r="3331">
          <cell r="B3331" t="str">
            <v>Clave</v>
          </cell>
          <cell r="D3331" t="str">
            <v>CANTIDAD</v>
          </cell>
          <cell r="E3331" t="str">
            <v>CANTIDAD</v>
          </cell>
        </row>
        <row r="3332">
          <cell r="D3332" t="str">
            <v>Necesaria-Proyecto</v>
          </cell>
          <cell r="E3332" t="str">
            <v>Existente</v>
          </cell>
        </row>
        <row r="3333">
          <cell r="B3333" t="str">
            <v>O-2</v>
          </cell>
          <cell r="D3333">
            <v>1</v>
          </cell>
        </row>
        <row r="3334">
          <cell r="B3334" t="str">
            <v>M-16</v>
          </cell>
          <cell r="D3334">
            <v>1</v>
          </cell>
        </row>
        <row r="3335">
          <cell r="B3335" t="str">
            <v>M-3</v>
          </cell>
          <cell r="D3335">
            <v>1</v>
          </cell>
        </row>
        <row r="3336">
          <cell r="B3336" t="str">
            <v>M-9</v>
          </cell>
          <cell r="D3336">
            <v>1</v>
          </cell>
        </row>
        <row r="3337">
          <cell r="B3337" t="str">
            <v>M-14</v>
          </cell>
          <cell r="D3337">
            <v>1</v>
          </cell>
        </row>
        <row r="3340">
          <cell r="B3340" t="str">
            <v>Clave</v>
          </cell>
          <cell r="D3340" t="str">
            <v>CANTIDAD</v>
          </cell>
          <cell r="E3340" t="str">
            <v>CANTIDAD</v>
          </cell>
        </row>
        <row r="3341">
          <cell r="D3341" t="str">
            <v>Necesaria-Proyecto</v>
          </cell>
          <cell r="E3341" t="str">
            <v>Existente</v>
          </cell>
        </row>
        <row r="3342">
          <cell r="B3342" t="str">
            <v>M-123</v>
          </cell>
          <cell r="D3342">
            <v>1</v>
          </cell>
        </row>
        <row r="3343">
          <cell r="B3343" t="str">
            <v>M-36</v>
          </cell>
          <cell r="D3343">
            <v>1</v>
          </cell>
        </row>
        <row r="3346">
          <cell r="B3346" t="str">
            <v>Clave</v>
          </cell>
          <cell r="D3346" t="str">
            <v>CANTIDAD</v>
          </cell>
          <cell r="E3346" t="str">
            <v>CANTIDAD</v>
          </cell>
        </row>
        <row r="3347">
          <cell r="D3347" t="str">
            <v>Necesaria-Proyecto</v>
          </cell>
          <cell r="E3347" t="str">
            <v>Existente</v>
          </cell>
        </row>
        <row r="3348">
          <cell r="B3348" t="str">
            <v>M-113</v>
          </cell>
          <cell r="D3348">
            <v>1</v>
          </cell>
        </row>
        <row r="3349">
          <cell r="B3349" t="str">
            <v>M-86</v>
          </cell>
          <cell r="D3349">
            <v>1</v>
          </cell>
        </row>
        <row r="3350">
          <cell r="B3350" t="str">
            <v>M-8</v>
          </cell>
          <cell r="D3350">
            <v>1</v>
          </cell>
        </row>
        <row r="3351">
          <cell r="B3351" t="str">
            <v>E-58</v>
          </cell>
          <cell r="D3351">
            <v>1</v>
          </cell>
        </row>
        <row r="3354">
          <cell r="B3354" t="str">
            <v>Clave</v>
          </cell>
          <cell r="D3354" t="str">
            <v>CANTIDAD</v>
          </cell>
          <cell r="E3354" t="str">
            <v>CANTIDAD</v>
          </cell>
        </row>
        <row r="3355">
          <cell r="D3355" t="str">
            <v>Necesaria-Proyecto</v>
          </cell>
          <cell r="E3355" t="str">
            <v>Existente</v>
          </cell>
        </row>
        <row r="3356">
          <cell r="B3356" t="str">
            <v>M-13</v>
          </cell>
          <cell r="D3356">
            <v>1</v>
          </cell>
        </row>
        <row r="3361">
          <cell r="D3361" t="str">
            <v>Cant</v>
          </cell>
          <cell r="E3361" t="str">
            <v>Cant</v>
          </cell>
        </row>
        <row r="3362">
          <cell r="B3362" t="str">
            <v>Clave</v>
          </cell>
          <cell r="D3362" t="str">
            <v>Nece-saria</v>
          </cell>
          <cell r="E3362" t="str">
            <v>Exist</v>
          </cell>
        </row>
        <row r="3367">
          <cell r="B3367" t="str">
            <v>Clave</v>
          </cell>
          <cell r="D3367" t="str">
            <v>CANTIDAD</v>
          </cell>
          <cell r="E3367" t="str">
            <v>CANTIDAD</v>
          </cell>
        </row>
        <row r="3368">
          <cell r="D3368" t="str">
            <v>Necesaria-Proyecto</v>
          </cell>
          <cell r="E3368" t="str">
            <v>Existente</v>
          </cell>
        </row>
        <row r="3369">
          <cell r="B3369" t="str">
            <v>T-50</v>
          </cell>
          <cell r="D3369">
            <v>1</v>
          </cell>
        </row>
        <row r="3370">
          <cell r="B3370" t="str">
            <v>M-22</v>
          </cell>
          <cell r="D3370">
            <v>1</v>
          </cell>
        </row>
        <row r="3371">
          <cell r="B3371" t="str">
            <v>M-15</v>
          </cell>
          <cell r="D3371">
            <v>1</v>
          </cell>
        </row>
        <row r="3372">
          <cell r="B3372" t="str">
            <v>M-39</v>
          </cell>
          <cell r="D3372">
            <v>1</v>
          </cell>
        </row>
        <row r="3373">
          <cell r="B3373" t="str">
            <v>T-20</v>
          </cell>
          <cell r="D3373">
            <v>1</v>
          </cell>
        </row>
        <row r="3376">
          <cell r="B3376" t="str">
            <v>Clave</v>
          </cell>
          <cell r="D3376" t="str">
            <v>CANTIDAD</v>
          </cell>
          <cell r="E3376" t="str">
            <v>CANTIDAD</v>
          </cell>
        </row>
        <row r="3377">
          <cell r="D3377" t="str">
            <v>Necesaria-Proyecto</v>
          </cell>
          <cell r="E3377" t="str">
            <v>Existente</v>
          </cell>
        </row>
        <row r="3378">
          <cell r="B3378" t="str">
            <v>M-1</v>
          </cell>
          <cell r="D3378">
            <v>1</v>
          </cell>
        </row>
        <row r="3379">
          <cell r="B3379" t="str">
            <v>M-17</v>
          </cell>
          <cell r="D3379">
            <v>1</v>
          </cell>
        </row>
        <row r="3380">
          <cell r="B3380" t="str">
            <v>T-50</v>
          </cell>
          <cell r="D3380">
            <v>1</v>
          </cell>
        </row>
        <row r="3381">
          <cell r="B3381" t="str">
            <v>T-51</v>
          </cell>
          <cell r="D3381">
            <v>1</v>
          </cell>
        </row>
        <row r="3382">
          <cell r="B3382" t="str">
            <v>E-7</v>
          </cell>
          <cell r="D3382">
            <v>1</v>
          </cell>
        </row>
        <row r="3383">
          <cell r="B3383" t="str">
            <v>T-53</v>
          </cell>
          <cell r="D3383">
            <v>1</v>
          </cell>
        </row>
        <row r="3384">
          <cell r="B3384" t="str">
            <v>M-21</v>
          </cell>
          <cell r="D3384">
            <v>1</v>
          </cell>
        </row>
        <row r="3385">
          <cell r="B3385" t="str">
            <v>T-127</v>
          </cell>
          <cell r="D3385">
            <v>1</v>
          </cell>
        </row>
        <row r="3386">
          <cell r="B3386" t="str">
            <v>M-26</v>
          </cell>
          <cell r="D3386">
            <v>1</v>
          </cell>
        </row>
        <row r="3387">
          <cell r="B3387" t="str">
            <v>M-15</v>
          </cell>
          <cell r="D3387">
            <v>1</v>
          </cell>
        </row>
        <row r="3388">
          <cell r="B3388" t="str">
            <v>M-9</v>
          </cell>
          <cell r="D3388">
            <v>1</v>
          </cell>
        </row>
        <row r="3389">
          <cell r="B3389" t="str">
            <v>M-33</v>
          </cell>
          <cell r="D3389">
            <v>1</v>
          </cell>
        </row>
        <row r="3390">
          <cell r="B3390" t="str">
            <v>T-13</v>
          </cell>
          <cell r="D3390">
            <v>1</v>
          </cell>
        </row>
        <row r="3391">
          <cell r="B3391" t="str">
            <v>T-79</v>
          </cell>
          <cell r="D3391">
            <v>1</v>
          </cell>
        </row>
        <row r="3392">
          <cell r="B3392" t="str">
            <v>M-36</v>
          </cell>
          <cell r="D3392">
            <v>2</v>
          </cell>
        </row>
        <row r="3393">
          <cell r="B3393" t="str">
            <v>M-37</v>
          </cell>
          <cell r="D3393">
            <v>1</v>
          </cell>
        </row>
        <row r="3394">
          <cell r="B3394" t="str">
            <v>M-39</v>
          </cell>
          <cell r="D3394">
            <v>10</v>
          </cell>
        </row>
        <row r="3395">
          <cell r="B3395" t="str">
            <v>T-16</v>
          </cell>
          <cell r="D3395">
            <v>1</v>
          </cell>
        </row>
        <row r="3396">
          <cell r="B3396" t="str">
            <v>M-11</v>
          </cell>
          <cell r="D3396">
            <v>1</v>
          </cell>
        </row>
        <row r="3397">
          <cell r="B3397" t="str">
            <v>T-20</v>
          </cell>
          <cell r="D3397">
            <v>1</v>
          </cell>
        </row>
        <row r="3400">
          <cell r="B3400" t="str">
            <v>Clave</v>
          </cell>
          <cell r="D3400" t="str">
            <v>CANTIDAD</v>
          </cell>
          <cell r="E3400" t="str">
            <v>CANTIDAD</v>
          </cell>
        </row>
        <row r="3401">
          <cell r="D3401" t="str">
            <v>Necesaria-Proyecto</v>
          </cell>
          <cell r="E3401" t="str">
            <v>Existente</v>
          </cell>
        </row>
        <row r="3402">
          <cell r="B3402" t="str">
            <v>M-1</v>
          </cell>
          <cell r="D3402">
            <v>1</v>
          </cell>
        </row>
        <row r="3403">
          <cell r="B3403" t="str">
            <v>T-50</v>
          </cell>
          <cell r="D3403">
            <v>1</v>
          </cell>
        </row>
        <row r="3404">
          <cell r="B3404" t="str">
            <v>M-22</v>
          </cell>
          <cell r="D3404">
            <v>1</v>
          </cell>
        </row>
        <row r="3405">
          <cell r="B3405" t="str">
            <v>T-127</v>
          </cell>
          <cell r="D3405">
            <v>1</v>
          </cell>
        </row>
        <row r="3406">
          <cell r="B3406" t="str">
            <v>M-15</v>
          </cell>
          <cell r="D3406">
            <v>1</v>
          </cell>
        </row>
        <row r="3407">
          <cell r="B3407" t="str">
            <v>M-9</v>
          </cell>
          <cell r="D3407">
            <v>1</v>
          </cell>
        </row>
        <row r="3408">
          <cell r="B3408" t="str">
            <v>T-79</v>
          </cell>
          <cell r="D3408">
            <v>1</v>
          </cell>
        </row>
        <row r="3409">
          <cell r="B3409" t="str">
            <v>T-128</v>
          </cell>
          <cell r="D3409">
            <v>1</v>
          </cell>
        </row>
        <row r="3410">
          <cell r="B3410" t="str">
            <v>M-36</v>
          </cell>
          <cell r="D3410">
            <v>2</v>
          </cell>
        </row>
        <row r="3411">
          <cell r="B3411" t="str">
            <v>M-39</v>
          </cell>
          <cell r="D3411">
            <v>1</v>
          </cell>
        </row>
        <row r="3412">
          <cell r="B3412" t="str">
            <v>T-20</v>
          </cell>
          <cell r="D3412">
            <v>1</v>
          </cell>
        </row>
        <row r="3415">
          <cell r="B3415" t="str">
            <v>Clave</v>
          </cell>
          <cell r="D3415" t="str">
            <v>CANTIDAD</v>
          </cell>
          <cell r="E3415" t="str">
            <v>CANTIDAD</v>
          </cell>
        </row>
        <row r="3416">
          <cell r="D3416" t="str">
            <v>Necesaria-Proyecto</v>
          </cell>
          <cell r="E3416" t="str">
            <v>Existente</v>
          </cell>
        </row>
        <row r="3417">
          <cell r="B3417" t="str">
            <v>M-1</v>
          </cell>
          <cell r="D3417">
            <v>5</v>
          </cell>
        </row>
        <row r="3418">
          <cell r="B3418" t="str">
            <v>M-17</v>
          </cell>
          <cell r="D3418">
            <v>5</v>
          </cell>
        </row>
        <row r="3419">
          <cell r="B3419" t="str">
            <v>T-51</v>
          </cell>
          <cell r="D3419">
            <v>5</v>
          </cell>
        </row>
        <row r="3420">
          <cell r="B3420" t="str">
            <v>M-22</v>
          </cell>
          <cell r="D3420">
            <v>5</v>
          </cell>
        </row>
        <row r="3421">
          <cell r="B3421" t="str">
            <v>M-94</v>
          </cell>
          <cell r="D3421">
            <v>1</v>
          </cell>
        </row>
        <row r="3422">
          <cell r="B3422" t="str">
            <v>M-9</v>
          </cell>
          <cell r="D3422">
            <v>5</v>
          </cell>
        </row>
        <row r="3423">
          <cell r="B3423" t="str">
            <v>M-33</v>
          </cell>
          <cell r="D3423">
            <v>1</v>
          </cell>
        </row>
        <row r="3424">
          <cell r="B3424" t="str">
            <v>T-79</v>
          </cell>
          <cell r="D3424">
            <v>1</v>
          </cell>
        </row>
        <row r="3425">
          <cell r="B3425" t="str">
            <v>M-36</v>
          </cell>
          <cell r="D3425">
            <v>10</v>
          </cell>
        </row>
        <row r="3426">
          <cell r="B3426" t="str">
            <v>M-37</v>
          </cell>
          <cell r="D3426">
            <v>5</v>
          </cell>
        </row>
        <row r="3427">
          <cell r="B3427" t="str">
            <v>M-11</v>
          </cell>
          <cell r="D3427">
            <v>1</v>
          </cell>
        </row>
        <row r="3428">
          <cell r="B3428" t="str">
            <v>T-20</v>
          </cell>
          <cell r="D3428">
            <v>1</v>
          </cell>
        </row>
        <row r="3431">
          <cell r="B3431" t="str">
            <v>Clave</v>
          </cell>
          <cell r="D3431" t="str">
            <v>CANTIDAD</v>
          </cell>
          <cell r="E3431" t="str">
            <v>CANTIDAD</v>
          </cell>
        </row>
        <row r="3432">
          <cell r="D3432" t="str">
            <v>Necesaria-Proyecto</v>
          </cell>
          <cell r="E3432" t="str">
            <v>Existente</v>
          </cell>
        </row>
        <row r="3433">
          <cell r="B3433" t="str">
            <v>M-1</v>
          </cell>
          <cell r="D3433">
            <v>1</v>
          </cell>
        </row>
        <row r="3434">
          <cell r="B3434" t="str">
            <v>M-17</v>
          </cell>
          <cell r="D3434">
            <v>1</v>
          </cell>
        </row>
        <row r="3435">
          <cell r="B3435" t="str">
            <v>T-51</v>
          </cell>
          <cell r="D3435">
            <v>1</v>
          </cell>
        </row>
        <row r="3436">
          <cell r="B3436" t="str">
            <v>M-22</v>
          </cell>
          <cell r="D3436">
            <v>1</v>
          </cell>
        </row>
        <row r="3437">
          <cell r="B3437" t="str">
            <v>M-94</v>
          </cell>
          <cell r="D3437">
            <v>1</v>
          </cell>
        </row>
        <row r="3438">
          <cell r="B3438" t="str">
            <v>M-9</v>
          </cell>
          <cell r="D3438">
            <v>1</v>
          </cell>
        </row>
        <row r="3439">
          <cell r="B3439" t="str">
            <v>M-33</v>
          </cell>
          <cell r="D3439">
            <v>1</v>
          </cell>
        </row>
        <row r="3440">
          <cell r="B3440" t="str">
            <v>T-79</v>
          </cell>
          <cell r="D3440">
            <v>1</v>
          </cell>
        </row>
        <row r="3441">
          <cell r="B3441" t="str">
            <v>M-36</v>
          </cell>
          <cell r="D3441">
            <v>1</v>
          </cell>
        </row>
        <row r="3442">
          <cell r="B3442" t="str">
            <v>M-37</v>
          </cell>
          <cell r="D3442">
            <v>1</v>
          </cell>
        </row>
        <row r="3443">
          <cell r="B3443" t="str">
            <v>M-11</v>
          </cell>
          <cell r="D3443">
            <v>1</v>
          </cell>
        </row>
        <row r="3444">
          <cell r="B3444" t="str">
            <v>T-20</v>
          </cell>
          <cell r="D3444">
            <v>1</v>
          </cell>
        </row>
        <row r="3447">
          <cell r="B3447" t="str">
            <v>Clave</v>
          </cell>
          <cell r="D3447" t="str">
            <v>CANTIDAD</v>
          </cell>
          <cell r="E3447" t="str">
            <v>CANTIDAD</v>
          </cell>
        </row>
        <row r="3448">
          <cell r="D3448" t="str">
            <v>Necesaria-Proyecto</v>
          </cell>
          <cell r="E3448" t="str">
            <v>Existente</v>
          </cell>
        </row>
        <row r="3449">
          <cell r="B3449" t="str">
            <v>M-1</v>
          </cell>
          <cell r="D3449">
            <v>1</v>
          </cell>
        </row>
        <row r="3450">
          <cell r="B3450" t="str">
            <v>M-17</v>
          </cell>
          <cell r="D3450">
            <v>1</v>
          </cell>
        </row>
        <row r="3451">
          <cell r="B3451" t="str">
            <v>T-51</v>
          </cell>
          <cell r="D3451">
            <v>1</v>
          </cell>
        </row>
        <row r="3452">
          <cell r="B3452" t="str">
            <v>M-22</v>
          </cell>
          <cell r="D3452">
            <v>1</v>
          </cell>
        </row>
        <row r="3453">
          <cell r="B3453" t="str">
            <v>T-57</v>
          </cell>
          <cell r="D3453">
            <v>1</v>
          </cell>
        </row>
        <row r="3454">
          <cell r="B3454" t="str">
            <v>M-25</v>
          </cell>
          <cell r="D3454">
            <v>1</v>
          </cell>
        </row>
        <row r="3455">
          <cell r="B3455" t="str">
            <v>M-9</v>
          </cell>
          <cell r="D3455">
            <v>1</v>
          </cell>
        </row>
        <row r="3456">
          <cell r="B3456" t="str">
            <v>M-33</v>
          </cell>
          <cell r="D3456">
            <v>1</v>
          </cell>
        </row>
        <row r="3457">
          <cell r="B3457" t="str">
            <v>T-79</v>
          </cell>
          <cell r="D3457">
            <v>1</v>
          </cell>
        </row>
        <row r="3458">
          <cell r="B3458" t="str">
            <v>M-36</v>
          </cell>
          <cell r="D3458">
            <v>2</v>
          </cell>
        </row>
        <row r="3459">
          <cell r="B3459" t="str">
            <v>M-37</v>
          </cell>
          <cell r="D3459">
            <v>1</v>
          </cell>
        </row>
        <row r="3460">
          <cell r="B3460" t="str">
            <v>M-11</v>
          </cell>
          <cell r="D3460">
            <v>1</v>
          </cell>
        </row>
        <row r="3461">
          <cell r="B3461" t="str">
            <v>T-20</v>
          </cell>
          <cell r="D3461">
            <v>1</v>
          </cell>
        </row>
        <row r="3464">
          <cell r="B3464" t="str">
            <v>Clave</v>
          </cell>
          <cell r="D3464" t="str">
            <v>CANTIDAD</v>
          </cell>
          <cell r="E3464" t="str">
            <v>CANTIDAD</v>
          </cell>
        </row>
        <row r="3465">
          <cell r="D3465" t="str">
            <v>Necesaria-Proyecto</v>
          </cell>
          <cell r="E3465" t="str">
            <v>Existente</v>
          </cell>
        </row>
        <row r="3466">
          <cell r="B3466" t="str">
            <v>M-1</v>
          </cell>
          <cell r="D3466">
            <v>1</v>
          </cell>
        </row>
        <row r="3467">
          <cell r="B3467" t="str">
            <v>M-17</v>
          </cell>
          <cell r="D3467">
            <v>1</v>
          </cell>
        </row>
        <row r="3468">
          <cell r="B3468" t="str">
            <v>T-51</v>
          </cell>
          <cell r="D3468">
            <v>1</v>
          </cell>
        </row>
        <row r="3469">
          <cell r="B3469" t="str">
            <v>M-22</v>
          </cell>
          <cell r="D3469">
            <v>1</v>
          </cell>
        </row>
        <row r="3470">
          <cell r="B3470" t="str">
            <v>T-57</v>
          </cell>
          <cell r="D3470">
            <v>1</v>
          </cell>
        </row>
        <row r="3471">
          <cell r="B3471" t="str">
            <v>M-25</v>
          </cell>
          <cell r="D3471">
            <v>1</v>
          </cell>
        </row>
        <row r="3472">
          <cell r="B3472" t="str">
            <v>M-9</v>
          </cell>
          <cell r="D3472">
            <v>1</v>
          </cell>
        </row>
        <row r="3473">
          <cell r="B3473" t="str">
            <v>M-33</v>
          </cell>
          <cell r="D3473">
            <v>1</v>
          </cell>
        </row>
        <row r="3474">
          <cell r="B3474" t="str">
            <v>T-79</v>
          </cell>
          <cell r="D3474">
            <v>1</v>
          </cell>
        </row>
        <row r="3475">
          <cell r="B3475" t="str">
            <v>M-36</v>
          </cell>
          <cell r="D3475">
            <v>2</v>
          </cell>
        </row>
        <row r="3476">
          <cell r="B3476" t="str">
            <v>M-37</v>
          </cell>
          <cell r="D3476">
            <v>1</v>
          </cell>
        </row>
        <row r="3477">
          <cell r="B3477" t="str">
            <v>M-11</v>
          </cell>
          <cell r="D3477">
            <v>1</v>
          </cell>
        </row>
        <row r="3478">
          <cell r="B3478" t="str">
            <v>T-20</v>
          </cell>
          <cell r="D3478">
            <v>1</v>
          </cell>
        </row>
        <row r="3481">
          <cell r="B3481" t="str">
            <v>Clave</v>
          </cell>
          <cell r="D3481" t="str">
            <v>CANTIDAD</v>
          </cell>
          <cell r="E3481" t="str">
            <v>CANTIDAD</v>
          </cell>
        </row>
        <row r="3482">
          <cell r="D3482" t="str">
            <v>Necesaria-Proyecto</v>
          </cell>
          <cell r="E3482" t="str">
            <v>Existente</v>
          </cell>
        </row>
        <row r="3483">
          <cell r="B3483" t="str">
            <v>M-1</v>
          </cell>
          <cell r="D3483">
            <v>1</v>
          </cell>
        </row>
        <row r="3484">
          <cell r="B3484" t="str">
            <v>M-17</v>
          </cell>
          <cell r="D3484">
            <v>1</v>
          </cell>
        </row>
        <row r="3485">
          <cell r="B3485" t="str">
            <v>T-50</v>
          </cell>
          <cell r="D3485">
            <v>1</v>
          </cell>
        </row>
        <row r="3486">
          <cell r="B3486" t="str">
            <v>M-21</v>
          </cell>
          <cell r="D3486">
            <v>1</v>
          </cell>
        </row>
        <row r="3487">
          <cell r="B3487" t="str">
            <v>T-57</v>
          </cell>
          <cell r="D3487">
            <v>1</v>
          </cell>
        </row>
        <row r="3488">
          <cell r="B3488" t="str">
            <v>M-25</v>
          </cell>
          <cell r="D3488">
            <v>1</v>
          </cell>
        </row>
        <row r="3489">
          <cell r="B3489" t="str">
            <v>M-15</v>
          </cell>
          <cell r="D3489">
            <v>1</v>
          </cell>
        </row>
        <row r="3490">
          <cell r="B3490" t="str">
            <v>M-9</v>
          </cell>
          <cell r="D3490">
            <v>1</v>
          </cell>
        </row>
        <row r="3491">
          <cell r="B3491" t="str">
            <v>M-33</v>
          </cell>
          <cell r="D3491">
            <v>1</v>
          </cell>
        </row>
        <row r="3492">
          <cell r="B3492" t="str">
            <v>T-79</v>
          </cell>
          <cell r="D3492">
            <v>1</v>
          </cell>
        </row>
        <row r="3493">
          <cell r="B3493" t="str">
            <v>M-36</v>
          </cell>
          <cell r="D3493">
            <v>2</v>
          </cell>
        </row>
        <row r="3494">
          <cell r="B3494" t="str">
            <v>M-37</v>
          </cell>
          <cell r="D3494">
            <v>1</v>
          </cell>
        </row>
        <row r="3495">
          <cell r="B3495" t="str">
            <v>M-11</v>
          </cell>
          <cell r="D3495">
            <v>1</v>
          </cell>
        </row>
        <row r="3496">
          <cell r="B3496" t="str">
            <v>T-20</v>
          </cell>
          <cell r="D3496">
            <v>1</v>
          </cell>
        </row>
        <row r="3499">
          <cell r="B3499" t="str">
            <v>Clave</v>
          </cell>
          <cell r="D3499" t="str">
            <v>CANTIDAD</v>
          </cell>
          <cell r="E3499" t="str">
            <v>CANTIDAD</v>
          </cell>
        </row>
        <row r="3500">
          <cell r="D3500" t="str">
            <v>Necesaria-Proyecto</v>
          </cell>
          <cell r="E3500" t="str">
            <v>Existente</v>
          </cell>
        </row>
        <row r="3501">
          <cell r="B3501" t="str">
            <v>M-1</v>
          </cell>
          <cell r="D3501">
            <v>1</v>
          </cell>
        </row>
        <row r="3502">
          <cell r="B3502" t="str">
            <v>T-50</v>
          </cell>
          <cell r="D3502">
            <v>6</v>
          </cell>
        </row>
        <row r="3503">
          <cell r="B3503" t="str">
            <v>M-22</v>
          </cell>
          <cell r="D3503">
            <v>1</v>
          </cell>
        </row>
        <row r="3504">
          <cell r="B3504" t="str">
            <v>T-127</v>
          </cell>
          <cell r="D3504">
            <v>6</v>
          </cell>
        </row>
        <row r="3505">
          <cell r="B3505" t="str">
            <v>M-15</v>
          </cell>
          <cell r="D3505">
            <v>1</v>
          </cell>
        </row>
        <row r="3506">
          <cell r="B3506" t="str">
            <v>M-9</v>
          </cell>
          <cell r="D3506">
            <v>1</v>
          </cell>
        </row>
        <row r="3507">
          <cell r="B3507" t="str">
            <v>T-79</v>
          </cell>
          <cell r="D3507">
            <v>1</v>
          </cell>
        </row>
        <row r="3508">
          <cell r="B3508" t="str">
            <v>M-36</v>
          </cell>
          <cell r="D3508">
            <v>2</v>
          </cell>
        </row>
        <row r="3509">
          <cell r="B3509" t="str">
            <v>M-39</v>
          </cell>
          <cell r="D3509">
            <v>1</v>
          </cell>
        </row>
        <row r="3510">
          <cell r="B3510" t="str">
            <v>T-20</v>
          </cell>
          <cell r="D3510">
            <v>1</v>
          </cell>
        </row>
        <row r="3513">
          <cell r="B3513" t="str">
            <v>Clave</v>
          </cell>
          <cell r="D3513" t="str">
            <v>CANTIDAD</v>
          </cell>
          <cell r="E3513" t="str">
            <v>CANTIDAD</v>
          </cell>
        </row>
        <row r="3514">
          <cell r="D3514" t="str">
            <v>Necesaria-Proyecto</v>
          </cell>
          <cell r="E3514" t="str">
            <v>Existente</v>
          </cell>
        </row>
        <row r="3515">
          <cell r="B3515" t="str">
            <v>M-1</v>
          </cell>
          <cell r="D3515">
            <v>5</v>
          </cell>
        </row>
        <row r="3516">
          <cell r="B3516" t="str">
            <v>M-17</v>
          </cell>
          <cell r="D3516">
            <v>5</v>
          </cell>
        </row>
        <row r="3517">
          <cell r="B3517" t="str">
            <v>T-51</v>
          </cell>
          <cell r="D3517">
            <v>5</v>
          </cell>
        </row>
        <row r="3518">
          <cell r="B3518" t="str">
            <v>M-22</v>
          </cell>
          <cell r="D3518">
            <v>5</v>
          </cell>
        </row>
        <row r="3519">
          <cell r="B3519" t="str">
            <v>T-57</v>
          </cell>
          <cell r="D3519">
            <v>1</v>
          </cell>
        </row>
        <row r="3520">
          <cell r="B3520" t="str">
            <v>M-25</v>
          </cell>
          <cell r="D3520">
            <v>1</v>
          </cell>
        </row>
        <row r="3521">
          <cell r="B3521" t="str">
            <v>M-9</v>
          </cell>
          <cell r="D3521">
            <v>5</v>
          </cell>
        </row>
        <row r="3522">
          <cell r="B3522" t="str">
            <v>M-143</v>
          </cell>
          <cell r="D3522">
            <v>1</v>
          </cell>
        </row>
        <row r="3523">
          <cell r="B3523" t="str">
            <v>T-79</v>
          </cell>
          <cell r="D3523">
            <v>1</v>
          </cell>
        </row>
        <row r="3524">
          <cell r="B3524" t="str">
            <v>M-36</v>
          </cell>
          <cell r="D3524">
            <v>10</v>
          </cell>
        </row>
        <row r="3525">
          <cell r="B3525" t="str">
            <v>M-37</v>
          </cell>
          <cell r="D3525">
            <v>5</v>
          </cell>
        </row>
        <row r="3526">
          <cell r="B3526" t="str">
            <v>M-10</v>
          </cell>
          <cell r="D3526">
            <v>1</v>
          </cell>
        </row>
        <row r="3527">
          <cell r="B3527" t="str">
            <v>T-20</v>
          </cell>
          <cell r="D3527">
            <v>1</v>
          </cell>
        </row>
        <row r="3530">
          <cell r="B3530" t="str">
            <v>Clave</v>
          </cell>
          <cell r="D3530" t="str">
            <v>CANTIDAD</v>
          </cell>
          <cell r="E3530" t="str">
            <v>CANTIDAD</v>
          </cell>
        </row>
        <row r="3531">
          <cell r="D3531" t="str">
            <v>Necesaria-Proyecto</v>
          </cell>
          <cell r="E3531" t="str">
            <v>Existente</v>
          </cell>
        </row>
        <row r="3532">
          <cell r="B3532" t="str">
            <v>M-1</v>
          </cell>
          <cell r="D3532">
            <v>5</v>
          </cell>
        </row>
        <row r="3533">
          <cell r="B3533" t="str">
            <v>M-17</v>
          </cell>
          <cell r="D3533">
            <v>5</v>
          </cell>
        </row>
        <row r="3534">
          <cell r="B3534" t="str">
            <v>T-51</v>
          </cell>
          <cell r="D3534">
            <v>5</v>
          </cell>
        </row>
        <row r="3535">
          <cell r="B3535" t="str">
            <v>M-22</v>
          </cell>
          <cell r="D3535">
            <v>5</v>
          </cell>
        </row>
        <row r="3536">
          <cell r="B3536" t="str">
            <v>T-57</v>
          </cell>
          <cell r="D3536">
            <v>1</v>
          </cell>
        </row>
        <row r="3537">
          <cell r="B3537" t="str">
            <v>M-25</v>
          </cell>
          <cell r="D3537">
            <v>1</v>
          </cell>
        </row>
        <row r="3538">
          <cell r="B3538" t="str">
            <v>M-9</v>
          </cell>
          <cell r="D3538">
            <v>5</v>
          </cell>
        </row>
        <row r="3539">
          <cell r="B3539" t="str">
            <v>M-143</v>
          </cell>
          <cell r="D3539">
            <v>1</v>
          </cell>
        </row>
        <row r="3540">
          <cell r="B3540" t="str">
            <v>T-79</v>
          </cell>
          <cell r="D3540">
            <v>1</v>
          </cell>
        </row>
        <row r="3541">
          <cell r="B3541" t="str">
            <v>M-36</v>
          </cell>
          <cell r="D3541">
            <v>10</v>
          </cell>
        </row>
        <row r="3542">
          <cell r="B3542" t="str">
            <v>M-37</v>
          </cell>
          <cell r="D3542">
            <v>5</v>
          </cell>
        </row>
        <row r="3543">
          <cell r="B3543" t="str">
            <v>M-10</v>
          </cell>
          <cell r="D3543">
            <v>1</v>
          </cell>
        </row>
        <row r="3544">
          <cell r="B3544" t="str">
            <v>T-20</v>
          </cell>
          <cell r="D3544">
            <v>1</v>
          </cell>
        </row>
        <row r="3547">
          <cell r="B3547" t="str">
            <v>Clave</v>
          </cell>
          <cell r="D3547" t="str">
            <v>CANTIDAD</v>
          </cell>
          <cell r="E3547" t="str">
            <v>CANTIDAD</v>
          </cell>
        </row>
        <row r="3548">
          <cell r="D3548" t="str">
            <v>Necesaria-Proyecto</v>
          </cell>
          <cell r="E3548" t="str">
            <v>Existente</v>
          </cell>
        </row>
        <row r="3549">
          <cell r="B3549" t="str">
            <v>M-1</v>
          </cell>
          <cell r="D3549">
            <v>4</v>
          </cell>
        </row>
        <row r="3550">
          <cell r="B3550" t="str">
            <v>M-17</v>
          </cell>
          <cell r="D3550">
            <v>4</v>
          </cell>
        </row>
        <row r="3551">
          <cell r="B3551" t="str">
            <v>T-51</v>
          </cell>
          <cell r="D3551">
            <v>4</v>
          </cell>
        </row>
        <row r="3552">
          <cell r="B3552" t="str">
            <v>M-22</v>
          </cell>
          <cell r="D3552">
            <v>4</v>
          </cell>
        </row>
        <row r="3553">
          <cell r="B3553" t="str">
            <v>T-57</v>
          </cell>
          <cell r="D3553">
            <v>1</v>
          </cell>
        </row>
        <row r="3554">
          <cell r="B3554" t="str">
            <v>M-25</v>
          </cell>
          <cell r="D3554">
            <v>1</v>
          </cell>
        </row>
        <row r="3555">
          <cell r="B3555" t="str">
            <v>M-9</v>
          </cell>
          <cell r="D3555">
            <v>4</v>
          </cell>
        </row>
        <row r="3556">
          <cell r="B3556" t="str">
            <v>M-143</v>
          </cell>
          <cell r="D3556">
            <v>1</v>
          </cell>
        </row>
        <row r="3557">
          <cell r="B3557" t="str">
            <v>T-79</v>
          </cell>
          <cell r="D3557">
            <v>1</v>
          </cell>
        </row>
        <row r="3558">
          <cell r="B3558" t="str">
            <v>M-36</v>
          </cell>
          <cell r="D3558">
            <v>8</v>
          </cell>
        </row>
        <row r="3559">
          <cell r="B3559" t="str">
            <v>M-37</v>
          </cell>
          <cell r="D3559">
            <v>4</v>
          </cell>
        </row>
        <row r="3560">
          <cell r="B3560" t="str">
            <v>M-10</v>
          </cell>
          <cell r="D3560">
            <v>1</v>
          </cell>
        </row>
        <row r="3561">
          <cell r="B3561" t="str">
            <v>T-20</v>
          </cell>
          <cell r="D3561">
            <v>1</v>
          </cell>
        </row>
        <row r="3564">
          <cell r="B3564" t="str">
            <v>Clave</v>
          </cell>
          <cell r="D3564" t="str">
            <v>CANTIDAD</v>
          </cell>
          <cell r="E3564" t="str">
            <v>CANTIDAD</v>
          </cell>
        </row>
        <row r="3565">
          <cell r="D3565" t="str">
            <v>Necesaria-Proyecto</v>
          </cell>
          <cell r="E3565" t="str">
            <v>Existente</v>
          </cell>
        </row>
        <row r="3566">
          <cell r="B3566" t="str">
            <v>M-1</v>
          </cell>
          <cell r="D3566">
            <v>4</v>
          </cell>
        </row>
        <row r="3567">
          <cell r="B3567" t="str">
            <v>M-17</v>
          </cell>
          <cell r="D3567">
            <v>4</v>
          </cell>
        </row>
        <row r="3568">
          <cell r="B3568" t="str">
            <v>T-51</v>
          </cell>
          <cell r="D3568">
            <v>4</v>
          </cell>
        </row>
        <row r="3569">
          <cell r="B3569" t="str">
            <v>M-22</v>
          </cell>
          <cell r="D3569">
            <v>4</v>
          </cell>
        </row>
        <row r="3570">
          <cell r="B3570" t="str">
            <v>T-57</v>
          </cell>
          <cell r="D3570">
            <v>1</v>
          </cell>
        </row>
        <row r="3571">
          <cell r="B3571" t="str">
            <v>M-25</v>
          </cell>
          <cell r="D3571">
            <v>1</v>
          </cell>
        </row>
        <row r="3572">
          <cell r="B3572" t="str">
            <v>M-9</v>
          </cell>
          <cell r="D3572">
            <v>4</v>
          </cell>
        </row>
        <row r="3573">
          <cell r="B3573" t="str">
            <v>M-143</v>
          </cell>
          <cell r="D3573">
            <v>1</v>
          </cell>
        </row>
        <row r="3574">
          <cell r="B3574" t="str">
            <v>T-79</v>
          </cell>
          <cell r="D3574">
            <v>1</v>
          </cell>
        </row>
        <row r="3575">
          <cell r="B3575" t="str">
            <v>M-36</v>
          </cell>
          <cell r="D3575">
            <v>8</v>
          </cell>
        </row>
        <row r="3576">
          <cell r="B3576" t="str">
            <v>M-37</v>
          </cell>
          <cell r="D3576">
            <v>4</v>
          </cell>
        </row>
        <row r="3577">
          <cell r="B3577" t="str">
            <v>M-10</v>
          </cell>
          <cell r="D3577">
            <v>1</v>
          </cell>
        </row>
        <row r="3578">
          <cell r="B3578" t="str">
            <v>T-20</v>
          </cell>
          <cell r="D3578">
            <v>1</v>
          </cell>
        </row>
        <row r="3581">
          <cell r="B3581" t="str">
            <v>Clave</v>
          </cell>
          <cell r="D3581" t="str">
            <v>CANTIDAD</v>
          </cell>
          <cell r="E3581" t="str">
            <v>CANTIDAD</v>
          </cell>
        </row>
        <row r="3582">
          <cell r="D3582" t="str">
            <v>Necesaria-Proyecto</v>
          </cell>
          <cell r="E3582" t="str">
            <v>Existente</v>
          </cell>
        </row>
        <row r="3583">
          <cell r="B3583" t="str">
            <v>T-2</v>
          </cell>
          <cell r="D3583">
            <v>1</v>
          </cell>
        </row>
        <row r="3584">
          <cell r="B3584" t="str">
            <v>M-30</v>
          </cell>
          <cell r="D3584">
            <v>1</v>
          </cell>
        </row>
        <row r="3585">
          <cell r="B3585" t="str">
            <v>M-101</v>
          </cell>
          <cell r="D3585">
            <v>1</v>
          </cell>
        </row>
        <row r="3586">
          <cell r="B3586" t="str">
            <v>M-14</v>
          </cell>
          <cell r="D3586">
            <v>1</v>
          </cell>
        </row>
        <row r="3587">
          <cell r="B3587" t="str">
            <v>T-79</v>
          </cell>
          <cell r="D3587">
            <v>1</v>
          </cell>
        </row>
        <row r="3588">
          <cell r="B3588" t="str">
            <v>M-45</v>
          </cell>
          <cell r="D3588">
            <v>3</v>
          </cell>
        </row>
        <row r="3589">
          <cell r="B3589" t="str">
            <v>E-7</v>
          </cell>
          <cell r="D3589">
            <v>1</v>
          </cell>
        </row>
        <row r="3590">
          <cell r="B3590" t="str">
            <v>T-15</v>
          </cell>
          <cell r="D3590">
            <v>1</v>
          </cell>
        </row>
        <row r="3593">
          <cell r="B3593" t="str">
            <v>Clave</v>
          </cell>
          <cell r="D3593" t="str">
            <v>CANTIDAD</v>
          </cell>
          <cell r="E3593" t="str">
            <v>CANTIDAD</v>
          </cell>
        </row>
        <row r="3594">
          <cell r="D3594" t="str">
            <v>Necesaria-Proyecto</v>
          </cell>
          <cell r="E3594" t="str">
            <v>Existente</v>
          </cell>
        </row>
        <row r="3595">
          <cell r="B3595" t="str">
            <v>M-8</v>
          </cell>
          <cell r="D3595">
            <v>16</v>
          </cell>
        </row>
        <row r="3596">
          <cell r="B3596" t="str">
            <v>M-86</v>
          </cell>
          <cell r="D3596">
            <v>1</v>
          </cell>
        </row>
        <row r="3599">
          <cell r="B3599" t="str">
            <v>Clave</v>
          </cell>
          <cell r="D3599" t="str">
            <v>CANTIDAD</v>
          </cell>
          <cell r="E3599" t="str">
            <v>CANTIDAD</v>
          </cell>
        </row>
        <row r="3600">
          <cell r="D3600" t="str">
            <v>Necesaria-Proyecto</v>
          </cell>
          <cell r="E3600" t="str">
            <v>Existente</v>
          </cell>
        </row>
        <row r="3601">
          <cell r="B3601" t="str">
            <v>T-50</v>
          </cell>
          <cell r="D3601">
            <v>1</v>
          </cell>
        </row>
        <row r="3602">
          <cell r="B3602" t="str">
            <v>M-29</v>
          </cell>
          <cell r="D3602">
            <v>1</v>
          </cell>
        </row>
        <row r="3603">
          <cell r="B3603" t="str">
            <v>M-15</v>
          </cell>
          <cell r="D3603">
            <v>1</v>
          </cell>
        </row>
        <row r="3604">
          <cell r="B3604" t="str">
            <v>M-33</v>
          </cell>
          <cell r="D3604">
            <v>1</v>
          </cell>
        </row>
        <row r="3605">
          <cell r="B3605" t="str">
            <v>T-13</v>
          </cell>
          <cell r="D3605">
            <v>1</v>
          </cell>
        </row>
        <row r="3606">
          <cell r="B3606" t="str">
            <v>T-79</v>
          </cell>
          <cell r="D3606">
            <v>1</v>
          </cell>
        </row>
        <row r="3607">
          <cell r="B3607" t="str">
            <v>M-36</v>
          </cell>
          <cell r="D3607">
            <v>10</v>
          </cell>
        </row>
        <row r="3608">
          <cell r="B3608" t="str">
            <v>T-20</v>
          </cell>
          <cell r="D3608">
            <v>1</v>
          </cell>
        </row>
        <row r="3611">
          <cell r="B3611" t="str">
            <v>Clave</v>
          </cell>
          <cell r="D3611" t="str">
            <v>CANTIDAD</v>
          </cell>
          <cell r="E3611" t="str">
            <v>CANTIDAD</v>
          </cell>
        </row>
        <row r="3612">
          <cell r="D3612" t="str">
            <v>Necesaria-Proyecto</v>
          </cell>
          <cell r="E3612" t="str">
            <v>Existente</v>
          </cell>
        </row>
        <row r="3613">
          <cell r="B3613" t="str">
            <v>O-2</v>
          </cell>
          <cell r="D3613">
            <v>1</v>
          </cell>
        </row>
        <row r="3614">
          <cell r="B3614" t="str">
            <v>M-14</v>
          </cell>
          <cell r="D3614">
            <v>1</v>
          </cell>
        </row>
        <row r="3617">
          <cell r="B3617" t="str">
            <v>Clave</v>
          </cell>
          <cell r="D3617" t="str">
            <v>CANTIDAD</v>
          </cell>
          <cell r="E3617" t="str">
            <v>CANTIDAD</v>
          </cell>
        </row>
        <row r="3618">
          <cell r="D3618" t="str">
            <v>Necesaria-Proyecto</v>
          </cell>
          <cell r="E3618" t="str">
            <v>Existente</v>
          </cell>
        </row>
        <row r="3619">
          <cell r="B3619" t="str">
            <v>O-2</v>
          </cell>
          <cell r="D3619">
            <v>1</v>
          </cell>
        </row>
        <row r="3620">
          <cell r="B3620" t="str">
            <v>M-14</v>
          </cell>
          <cell r="D3620">
            <v>1</v>
          </cell>
        </row>
        <row r="3623">
          <cell r="B3623" t="str">
            <v>Clave</v>
          </cell>
          <cell r="D3623" t="str">
            <v>CANTIDAD</v>
          </cell>
          <cell r="E3623" t="str">
            <v>CANTIDAD</v>
          </cell>
        </row>
        <row r="3624">
          <cell r="D3624" t="str">
            <v>Necesaria-Proyecto</v>
          </cell>
          <cell r="E3624" t="str">
            <v>Existente</v>
          </cell>
        </row>
        <row r="3625">
          <cell r="B3625" t="str">
            <v>M-113</v>
          </cell>
          <cell r="D3625">
            <v>1</v>
          </cell>
        </row>
        <row r="3626">
          <cell r="B3626" t="str">
            <v>E-58</v>
          </cell>
          <cell r="D3626">
            <v>1</v>
          </cell>
        </row>
        <row r="3629">
          <cell r="B3629" t="str">
            <v>Clave</v>
          </cell>
          <cell r="D3629" t="str">
            <v>CANTIDAD</v>
          </cell>
          <cell r="E3629" t="str">
            <v>CANTIDAD</v>
          </cell>
        </row>
        <row r="3630">
          <cell r="D3630" t="str">
            <v>Necesaria-Proyecto</v>
          </cell>
          <cell r="E3630" t="str">
            <v>Existente</v>
          </cell>
        </row>
        <row r="3631">
          <cell r="B3631" t="str">
            <v>M-13</v>
          </cell>
          <cell r="D3631">
            <v>1</v>
          </cell>
        </row>
        <row r="3639">
          <cell r="B3639" t="str">
            <v>Clave</v>
          </cell>
          <cell r="D3639" t="str">
            <v>CANTIDAD</v>
          </cell>
          <cell r="E3639" t="str">
            <v>CANTIDAD</v>
          </cell>
        </row>
        <row r="3640">
          <cell r="D3640" t="str">
            <v>Necesaria-Proyecto</v>
          </cell>
          <cell r="E3640" t="str">
            <v>Existente</v>
          </cell>
        </row>
        <row r="3641">
          <cell r="B3641" t="str">
            <v>T-29</v>
          </cell>
          <cell r="D3641">
            <v>1</v>
          </cell>
        </row>
        <row r="3642">
          <cell r="B3642" t="str">
            <v>T-30</v>
          </cell>
          <cell r="D3642">
            <v>3</v>
          </cell>
        </row>
        <row r="3643">
          <cell r="B3643" t="str">
            <v>E-152</v>
          </cell>
          <cell r="D3643">
            <v>1</v>
          </cell>
        </row>
        <row r="3644">
          <cell r="B3644" t="str">
            <v>T-32</v>
          </cell>
          <cell r="D3644">
            <v>1</v>
          </cell>
        </row>
        <row r="3645">
          <cell r="B3645" t="str">
            <v>T-34</v>
          </cell>
          <cell r="D3645">
            <v>1</v>
          </cell>
        </row>
        <row r="3646">
          <cell r="B3646" t="str">
            <v>T-117</v>
          </cell>
          <cell r="D3646">
            <v>8</v>
          </cell>
        </row>
        <row r="3647">
          <cell r="B3647" t="str">
            <v>T-119</v>
          </cell>
          <cell r="D3647">
            <v>1</v>
          </cell>
        </row>
        <row r="3648">
          <cell r="B3648" t="str">
            <v>T-43</v>
          </cell>
          <cell r="D3648">
            <v>1</v>
          </cell>
        </row>
        <row r="3649">
          <cell r="B3649" t="str">
            <v>E-154</v>
          </cell>
          <cell r="D3649">
            <v>1</v>
          </cell>
        </row>
        <row r="3650">
          <cell r="B3650" t="str">
            <v>T-104</v>
          </cell>
          <cell r="D3650">
            <v>1</v>
          </cell>
        </row>
        <row r="3653">
          <cell r="B3653" t="str">
            <v>Clave</v>
          </cell>
          <cell r="D3653" t="str">
            <v>CANTIDAD</v>
          </cell>
          <cell r="E3653" t="str">
            <v>CANTIDAD</v>
          </cell>
        </row>
        <row r="3654">
          <cell r="D3654" t="str">
            <v>Necesaria-Proyecto</v>
          </cell>
          <cell r="E3654" t="str">
            <v>Existente</v>
          </cell>
        </row>
        <row r="3655">
          <cell r="B3655" t="str">
            <v>T-29</v>
          </cell>
          <cell r="D3655">
            <v>3</v>
          </cell>
        </row>
        <row r="3656">
          <cell r="B3656" t="str">
            <v>T-83</v>
          </cell>
          <cell r="D3656">
            <v>3</v>
          </cell>
        </row>
        <row r="3657">
          <cell r="B3657" t="str">
            <v>E-13</v>
          </cell>
          <cell r="D3657">
            <v>3</v>
          </cell>
        </row>
        <row r="3658">
          <cell r="B3658" t="str">
            <v>E-153</v>
          </cell>
          <cell r="D3658">
            <v>3</v>
          </cell>
        </row>
        <row r="3659">
          <cell r="B3659" t="str">
            <v>T-84</v>
          </cell>
          <cell r="D3659">
            <v>3</v>
          </cell>
        </row>
        <row r="3660">
          <cell r="B3660" t="str">
            <v>T-34</v>
          </cell>
          <cell r="D3660">
            <v>3</v>
          </cell>
        </row>
        <row r="3661">
          <cell r="B3661" t="str">
            <v>T-34</v>
          </cell>
          <cell r="D3661">
            <v>3</v>
          </cell>
        </row>
        <row r="3662">
          <cell r="B3662" t="str">
            <v>T-85</v>
          </cell>
          <cell r="D3662">
            <v>6</v>
          </cell>
        </row>
        <row r="3663">
          <cell r="B3663" t="str">
            <v>T-86</v>
          </cell>
          <cell r="D3663">
            <v>6</v>
          </cell>
        </row>
        <row r="3664">
          <cell r="B3664" t="str">
            <v>T-116</v>
          </cell>
          <cell r="D3664">
            <v>72</v>
          </cell>
        </row>
        <row r="3665">
          <cell r="B3665" t="str">
            <v>T-117</v>
          </cell>
          <cell r="D3665">
            <v>48</v>
          </cell>
        </row>
        <row r="3666">
          <cell r="B3666" t="str">
            <v>T-117</v>
          </cell>
          <cell r="D3666">
            <v>144</v>
          </cell>
        </row>
        <row r="3667">
          <cell r="B3667" t="str">
            <v>T-88</v>
          </cell>
          <cell r="D3667">
            <v>3</v>
          </cell>
        </row>
        <row r="3668">
          <cell r="B3668" t="str">
            <v>T-118</v>
          </cell>
          <cell r="D3668">
            <v>3</v>
          </cell>
        </row>
        <row r="3669">
          <cell r="B3669" t="str">
            <v>T-44</v>
          </cell>
          <cell r="D3669">
            <v>3</v>
          </cell>
        </row>
        <row r="3670">
          <cell r="B3670" t="str">
            <v>T-124</v>
          </cell>
          <cell r="D3670">
            <v>3</v>
          </cell>
        </row>
        <row r="3671">
          <cell r="B3671" t="str">
            <v>T-104</v>
          </cell>
          <cell r="D3671">
            <v>3</v>
          </cell>
        </row>
        <row r="3672">
          <cell r="B3672" t="str">
            <v>D-158</v>
          </cell>
          <cell r="D3672">
            <v>3</v>
          </cell>
        </row>
        <row r="3673">
          <cell r="B3673" t="str">
            <v>E-155</v>
          </cell>
          <cell r="D3673">
            <v>3</v>
          </cell>
        </row>
        <row r="3676">
          <cell r="B3676" t="str">
            <v>Clave</v>
          </cell>
          <cell r="D3676" t="str">
            <v>CANTIDAD</v>
          </cell>
          <cell r="E3676" t="str">
            <v>CANTIDAD</v>
          </cell>
        </row>
        <row r="3677">
          <cell r="D3677" t="str">
            <v>Necesaria-Proyecto</v>
          </cell>
          <cell r="E3677" t="str">
            <v>Existente</v>
          </cell>
        </row>
        <row r="3678">
          <cell r="B3678" t="str">
            <v>T-3</v>
          </cell>
          <cell r="D3678">
            <v>1</v>
          </cell>
        </row>
        <row r="3679">
          <cell r="B3679" t="str">
            <v>T-17</v>
          </cell>
          <cell r="D3679">
            <v>1</v>
          </cell>
        </row>
        <row r="3680">
          <cell r="B3680" t="str">
            <v>T-52</v>
          </cell>
          <cell r="D3680">
            <v>2</v>
          </cell>
        </row>
        <row r="3681">
          <cell r="B3681" t="str">
            <v>E-12</v>
          </cell>
          <cell r="D3681">
            <v>1</v>
          </cell>
        </row>
        <row r="3682">
          <cell r="B3682" t="str">
            <v>E-151</v>
          </cell>
          <cell r="D3682">
            <v>2</v>
          </cell>
        </row>
        <row r="3683">
          <cell r="B3683" t="str">
            <v>T-84</v>
          </cell>
          <cell r="D3683">
            <v>4</v>
          </cell>
        </row>
        <row r="3684">
          <cell r="B3684" t="str">
            <v>T-58</v>
          </cell>
          <cell r="D3684">
            <v>1</v>
          </cell>
        </row>
        <row r="3685">
          <cell r="B3685" t="str">
            <v>T-10</v>
          </cell>
          <cell r="D3685">
            <v>3</v>
          </cell>
        </row>
        <row r="3686">
          <cell r="B3686" t="str">
            <v>T-34</v>
          </cell>
          <cell r="D3686">
            <v>1</v>
          </cell>
        </row>
        <row r="3687">
          <cell r="B3687" t="str">
            <v>T-85</v>
          </cell>
          <cell r="D3687">
            <v>8</v>
          </cell>
        </row>
        <row r="3688">
          <cell r="B3688" t="str">
            <v>T-35</v>
          </cell>
          <cell r="D3688">
            <v>3</v>
          </cell>
        </row>
        <row r="3689">
          <cell r="B3689" t="str">
            <v>T-86</v>
          </cell>
          <cell r="D3689">
            <v>24</v>
          </cell>
        </row>
        <row r="3690">
          <cell r="B3690" t="str">
            <v>T-117</v>
          </cell>
          <cell r="D3690">
            <v>8</v>
          </cell>
        </row>
        <row r="3691">
          <cell r="B3691" t="str">
            <v>T-87</v>
          </cell>
          <cell r="D3691">
            <v>6</v>
          </cell>
        </row>
        <row r="3692">
          <cell r="B3692" t="str">
            <v>T-89</v>
          </cell>
          <cell r="D3692">
            <v>8</v>
          </cell>
        </row>
        <row r="3693">
          <cell r="B3693" t="str">
            <v>T-119</v>
          </cell>
          <cell r="D3693">
            <v>1</v>
          </cell>
        </row>
        <row r="3694">
          <cell r="B3694" t="str">
            <v>T-80</v>
          </cell>
          <cell r="D3694">
            <v>1</v>
          </cell>
        </row>
        <row r="3695">
          <cell r="B3695" t="str">
            <v>T-62</v>
          </cell>
          <cell r="D3695">
            <v>4</v>
          </cell>
        </row>
        <row r="3696">
          <cell r="B3696" t="str">
            <v>T-63</v>
          </cell>
          <cell r="D3696">
            <v>1</v>
          </cell>
        </row>
        <row r="3697">
          <cell r="B3697" t="str">
            <v>T-64</v>
          </cell>
          <cell r="D3697">
            <v>1</v>
          </cell>
        </row>
        <row r="3698">
          <cell r="B3698" t="str">
            <v>T-120</v>
          </cell>
          <cell r="D3698">
            <v>1</v>
          </cell>
        </row>
        <row r="3699">
          <cell r="B3699" t="str">
            <v>T-121</v>
          </cell>
          <cell r="D3699">
            <v>1</v>
          </cell>
        </row>
        <row r="3700">
          <cell r="B3700" t="str">
            <v>T-65</v>
          </cell>
          <cell r="D3700">
            <v>1</v>
          </cell>
        </row>
        <row r="3701">
          <cell r="B3701" t="str">
            <v>T-67</v>
          </cell>
          <cell r="D3701">
            <v>1</v>
          </cell>
        </row>
        <row r="3702">
          <cell r="B3702" t="str">
            <v>T-93</v>
          </cell>
          <cell r="D3702">
            <v>1</v>
          </cell>
        </row>
        <row r="3703">
          <cell r="B3703" t="str">
            <v>T-96</v>
          </cell>
          <cell r="D3703">
            <v>1</v>
          </cell>
        </row>
        <row r="3704">
          <cell r="B3704" t="str">
            <v>T-26</v>
          </cell>
          <cell r="D3704">
            <v>1</v>
          </cell>
        </row>
        <row r="3705">
          <cell r="B3705" t="str">
            <v>T-71</v>
          </cell>
          <cell r="D3705">
            <v>1</v>
          </cell>
        </row>
        <row r="3706">
          <cell r="B3706" t="str">
            <v>T-97</v>
          </cell>
          <cell r="D3706">
            <v>1</v>
          </cell>
        </row>
        <row r="3707">
          <cell r="B3707" t="str">
            <v>T-98</v>
          </cell>
          <cell r="D3707">
            <v>1</v>
          </cell>
        </row>
        <row r="3708">
          <cell r="B3708" t="str">
            <v>T-125</v>
          </cell>
          <cell r="D3708">
            <v>1</v>
          </cell>
        </row>
        <row r="3709">
          <cell r="B3709" t="str">
            <v>T-47</v>
          </cell>
          <cell r="D3709">
            <v>3</v>
          </cell>
        </row>
        <row r="3710">
          <cell r="B3710" t="str">
            <v>T-104</v>
          </cell>
          <cell r="D3710">
            <v>1</v>
          </cell>
        </row>
        <row r="3711">
          <cell r="B3711" t="str">
            <v>D-158</v>
          </cell>
          <cell r="D3711">
            <v>1</v>
          </cell>
        </row>
        <row r="3714">
          <cell r="B3714" t="str">
            <v>Clave</v>
          </cell>
          <cell r="D3714" t="str">
            <v>CANTIDAD</v>
          </cell>
          <cell r="E3714" t="str">
            <v>CANTIDAD</v>
          </cell>
        </row>
        <row r="3715">
          <cell r="D3715" t="str">
            <v>Necesaria-Proyecto</v>
          </cell>
          <cell r="E3715" t="str">
            <v>Existente</v>
          </cell>
        </row>
        <row r="3716">
          <cell r="B3716" t="str">
            <v>M-1</v>
          </cell>
          <cell r="D3716">
            <v>1</v>
          </cell>
        </row>
        <row r="3717">
          <cell r="B3717" t="str">
            <v>M-17</v>
          </cell>
          <cell r="D3717">
            <v>2</v>
          </cell>
        </row>
        <row r="3718">
          <cell r="B3718" t="str">
            <v>T-50</v>
          </cell>
          <cell r="D3718">
            <v>2</v>
          </cell>
        </row>
        <row r="3719">
          <cell r="B3719" t="str">
            <v>M-15</v>
          </cell>
          <cell r="D3719">
            <v>2</v>
          </cell>
        </row>
        <row r="3720">
          <cell r="B3720" t="str">
            <v>M-9</v>
          </cell>
          <cell r="D3720">
            <v>1</v>
          </cell>
        </row>
        <row r="3721">
          <cell r="B3721" t="str">
            <v>T-79</v>
          </cell>
          <cell r="D3721">
            <v>1</v>
          </cell>
        </row>
        <row r="3722">
          <cell r="B3722" t="str">
            <v>M-39</v>
          </cell>
          <cell r="D3722">
            <v>2</v>
          </cell>
        </row>
        <row r="3723">
          <cell r="B3723" t="str">
            <v>T-104</v>
          </cell>
          <cell r="D3723">
            <v>1</v>
          </cell>
        </row>
        <row r="3726">
          <cell r="B3726" t="str">
            <v>Clave</v>
          </cell>
          <cell r="D3726" t="str">
            <v>CANTIDAD</v>
          </cell>
          <cell r="E3726" t="str">
            <v>CANTIDAD</v>
          </cell>
        </row>
        <row r="3727">
          <cell r="D3727" t="str">
            <v>Necesaria-Proyecto</v>
          </cell>
          <cell r="E3727" t="str">
            <v>Existente</v>
          </cell>
        </row>
        <row r="3728">
          <cell r="B3728" t="str">
            <v>T-48</v>
          </cell>
          <cell r="D3728">
            <v>1</v>
          </cell>
        </row>
        <row r="3729">
          <cell r="B3729" t="str">
            <v>E-13</v>
          </cell>
          <cell r="D3729">
            <v>1</v>
          </cell>
        </row>
        <row r="3730">
          <cell r="B3730" t="str">
            <v>E-168</v>
          </cell>
          <cell r="D3730">
            <v>1</v>
          </cell>
        </row>
        <row r="3731">
          <cell r="B3731" t="str">
            <v>E-21</v>
          </cell>
          <cell r="D3731">
            <v>1</v>
          </cell>
        </row>
        <row r="3732">
          <cell r="B3732" t="str">
            <v>T-104</v>
          </cell>
          <cell r="D3732">
            <v>1</v>
          </cell>
        </row>
        <row r="3735">
          <cell r="B3735" t="str">
            <v>Clave</v>
          </cell>
          <cell r="D3735" t="str">
            <v>CANTIDAD</v>
          </cell>
          <cell r="E3735" t="str">
            <v>CANTIDAD</v>
          </cell>
        </row>
        <row r="3736">
          <cell r="D3736" t="str">
            <v>Necesaria-Proyecto</v>
          </cell>
          <cell r="E3736" t="str">
            <v>Existente</v>
          </cell>
        </row>
        <row r="3737">
          <cell r="B3737" t="str">
            <v>M-1</v>
          </cell>
          <cell r="D3737">
            <v>1</v>
          </cell>
        </row>
        <row r="3738">
          <cell r="B3738" t="str">
            <v>M-17</v>
          </cell>
          <cell r="D3738">
            <v>3</v>
          </cell>
        </row>
        <row r="3739">
          <cell r="B3739" t="str">
            <v>T-59</v>
          </cell>
          <cell r="D3739">
            <v>1</v>
          </cell>
        </row>
        <row r="3740">
          <cell r="B3740" t="str">
            <v>T-56</v>
          </cell>
          <cell r="D3740">
            <v>2</v>
          </cell>
        </row>
        <row r="3741">
          <cell r="B3741" t="str">
            <v>T-11</v>
          </cell>
          <cell r="D3741">
            <v>2</v>
          </cell>
        </row>
        <row r="3742">
          <cell r="B3742" t="str">
            <v>T-12</v>
          </cell>
          <cell r="D3742">
            <v>4</v>
          </cell>
        </row>
        <row r="3743">
          <cell r="B3743" t="str">
            <v>M-15</v>
          </cell>
          <cell r="D3743">
            <v>3</v>
          </cell>
        </row>
        <row r="3744">
          <cell r="B3744" t="str">
            <v>M-9</v>
          </cell>
          <cell r="D3744">
            <v>1</v>
          </cell>
        </row>
        <row r="3745">
          <cell r="B3745" t="str">
            <v>T-79</v>
          </cell>
          <cell r="D3745">
            <v>1</v>
          </cell>
        </row>
        <row r="3746">
          <cell r="B3746" t="str">
            <v>M-39</v>
          </cell>
          <cell r="D3746">
            <v>3</v>
          </cell>
        </row>
        <row r="3747">
          <cell r="B3747" t="str">
            <v>T-68</v>
          </cell>
          <cell r="D3747">
            <v>1</v>
          </cell>
        </row>
        <row r="3748">
          <cell r="B3748" t="str">
            <v>T-75</v>
          </cell>
          <cell r="D3748">
            <v>1</v>
          </cell>
        </row>
        <row r="3749">
          <cell r="B3749" t="str">
            <v>T-20</v>
          </cell>
          <cell r="D3749">
            <v>1</v>
          </cell>
        </row>
        <row r="3752">
          <cell r="B3752" t="str">
            <v>Clave</v>
          </cell>
          <cell r="D3752" t="str">
            <v>CANTIDAD</v>
          </cell>
          <cell r="E3752" t="str">
            <v>CANTIDAD</v>
          </cell>
        </row>
        <row r="3753">
          <cell r="D3753" t="str">
            <v>Necesaria-Proyecto</v>
          </cell>
          <cell r="E3753" t="str">
            <v>Existente</v>
          </cell>
        </row>
        <row r="3754">
          <cell r="B3754" t="str">
            <v>M-1</v>
          </cell>
          <cell r="D3754">
            <v>1</v>
          </cell>
        </row>
        <row r="3755">
          <cell r="B3755" t="str">
            <v>M-17</v>
          </cell>
          <cell r="D3755">
            <v>3</v>
          </cell>
        </row>
        <row r="3756">
          <cell r="B3756" t="str">
            <v>T-18</v>
          </cell>
          <cell r="D3756">
            <v>1</v>
          </cell>
        </row>
        <row r="3757">
          <cell r="B3757" t="str">
            <v>M-15</v>
          </cell>
          <cell r="D3757">
            <v>3</v>
          </cell>
        </row>
        <row r="3758">
          <cell r="B3758" t="str">
            <v>M-9</v>
          </cell>
          <cell r="D3758">
            <v>1</v>
          </cell>
        </row>
        <row r="3759">
          <cell r="B3759" t="str">
            <v>T-79</v>
          </cell>
          <cell r="D3759">
            <v>1</v>
          </cell>
        </row>
        <row r="3760">
          <cell r="B3760" t="str">
            <v>T-14</v>
          </cell>
          <cell r="D3760">
            <v>1</v>
          </cell>
        </row>
        <row r="3761">
          <cell r="B3761" t="str">
            <v>M-39</v>
          </cell>
          <cell r="D3761">
            <v>3</v>
          </cell>
        </row>
        <row r="3762">
          <cell r="B3762" t="str">
            <v>T-122</v>
          </cell>
          <cell r="D3762">
            <v>1</v>
          </cell>
        </row>
        <row r="3763">
          <cell r="B3763" t="str">
            <v>T-72</v>
          </cell>
          <cell r="D3763">
            <v>1</v>
          </cell>
        </row>
        <row r="3764">
          <cell r="B3764" t="str">
            <v>T-123</v>
          </cell>
          <cell r="D3764">
            <v>1</v>
          </cell>
        </row>
        <row r="3765">
          <cell r="B3765" t="str">
            <v>T-19</v>
          </cell>
          <cell r="D3765">
            <v>1</v>
          </cell>
        </row>
        <row r="3766">
          <cell r="B3766" t="str">
            <v>T-74</v>
          </cell>
          <cell r="D3766">
            <v>1</v>
          </cell>
        </row>
        <row r="3767">
          <cell r="B3767" t="str">
            <v>T-21</v>
          </cell>
          <cell r="D3767">
            <v>1</v>
          </cell>
        </row>
        <row r="3768">
          <cell r="B3768" t="str">
            <v>T-126</v>
          </cell>
          <cell r="D3768">
            <v>1</v>
          </cell>
        </row>
        <row r="3769">
          <cell r="B3769" t="str">
            <v>T-16</v>
          </cell>
          <cell r="D3769">
            <v>1</v>
          </cell>
        </row>
        <row r="3772">
          <cell r="B3772" t="str">
            <v>Clave</v>
          </cell>
          <cell r="D3772" t="str">
            <v>CANTIDAD</v>
          </cell>
          <cell r="E3772" t="str">
            <v>CANTIDAD</v>
          </cell>
        </row>
        <row r="3773">
          <cell r="D3773" t="str">
            <v>Necesaria-Proyecto</v>
          </cell>
          <cell r="E3773" t="str">
            <v>Existente</v>
          </cell>
        </row>
        <row r="3774">
          <cell r="B3774" t="str">
            <v>M-3</v>
          </cell>
          <cell r="D3774">
            <v>1</v>
          </cell>
        </row>
        <row r="3775">
          <cell r="B3775" t="str">
            <v>T-50</v>
          </cell>
          <cell r="D3775">
            <v>5</v>
          </cell>
        </row>
        <row r="3776">
          <cell r="B3776" t="str">
            <v>M-32</v>
          </cell>
          <cell r="D3776">
            <v>5</v>
          </cell>
        </row>
        <row r="3777">
          <cell r="B3777" t="str">
            <v>M-15</v>
          </cell>
          <cell r="D3777">
            <v>2</v>
          </cell>
        </row>
        <row r="3778">
          <cell r="B3778" t="str">
            <v>M-9</v>
          </cell>
          <cell r="D3778">
            <v>1</v>
          </cell>
        </row>
        <row r="3779">
          <cell r="B3779" t="str">
            <v>T-79</v>
          </cell>
          <cell r="D3779">
            <v>1</v>
          </cell>
        </row>
        <row r="3780">
          <cell r="B3780" t="str">
            <v>M-39</v>
          </cell>
          <cell r="D3780">
            <v>5</v>
          </cell>
        </row>
        <row r="3781">
          <cell r="B3781" t="str">
            <v>T-20</v>
          </cell>
          <cell r="D3781">
            <v>1</v>
          </cell>
        </row>
        <row r="3784">
          <cell r="B3784" t="str">
            <v>Clave</v>
          </cell>
          <cell r="D3784" t="str">
            <v>CANTIDAD</v>
          </cell>
          <cell r="E3784" t="str">
            <v>CANTIDAD</v>
          </cell>
        </row>
        <row r="3785">
          <cell r="D3785" t="str">
            <v>Necesaria-Proyecto</v>
          </cell>
          <cell r="E3785" t="str">
            <v>Existente</v>
          </cell>
        </row>
        <row r="3786">
          <cell r="B3786" t="str">
            <v>M-2</v>
          </cell>
          <cell r="D3786">
            <v>2</v>
          </cell>
        </row>
        <row r="3787">
          <cell r="B3787" t="str">
            <v>M-94</v>
          </cell>
          <cell r="D3787">
            <v>1</v>
          </cell>
        </row>
        <row r="3788">
          <cell r="B3788" t="str">
            <v>M-15</v>
          </cell>
          <cell r="D3788">
            <v>1</v>
          </cell>
        </row>
        <row r="3789">
          <cell r="B3789" t="str">
            <v>M-9</v>
          </cell>
          <cell r="D3789">
            <v>1</v>
          </cell>
        </row>
        <row r="3790">
          <cell r="B3790" t="str">
            <v>T-79</v>
          </cell>
          <cell r="D3790">
            <v>1</v>
          </cell>
        </row>
        <row r="3791">
          <cell r="B3791" t="str">
            <v>E-74</v>
          </cell>
          <cell r="D3791">
            <v>1</v>
          </cell>
        </row>
        <row r="3792">
          <cell r="B3792" t="str">
            <v>M-51</v>
          </cell>
          <cell r="D3792">
            <v>2</v>
          </cell>
        </row>
        <row r="3793">
          <cell r="B3793" t="str">
            <v>T-20</v>
          </cell>
          <cell r="D3793">
            <v>1</v>
          </cell>
        </row>
        <row r="3796">
          <cell r="B3796" t="str">
            <v>Clave</v>
          </cell>
          <cell r="D3796" t="str">
            <v>CANTIDAD</v>
          </cell>
          <cell r="E3796" t="str">
            <v>CANTIDAD</v>
          </cell>
        </row>
        <row r="3797">
          <cell r="D3797" t="str">
            <v>Necesaria-Proyecto</v>
          </cell>
          <cell r="E3797" t="str">
            <v>Existente</v>
          </cell>
        </row>
        <row r="3798">
          <cell r="B3798" t="str">
            <v>M-1</v>
          </cell>
          <cell r="D3798">
            <v>1</v>
          </cell>
        </row>
        <row r="3799">
          <cell r="B3799" t="str">
            <v>T-50</v>
          </cell>
          <cell r="D3799">
            <v>1</v>
          </cell>
        </row>
        <row r="3800">
          <cell r="B3800" t="str">
            <v>M-22</v>
          </cell>
          <cell r="D3800">
            <v>1</v>
          </cell>
        </row>
        <row r="3801">
          <cell r="B3801" t="str">
            <v>T-100</v>
          </cell>
          <cell r="D3801">
            <v>1</v>
          </cell>
        </row>
        <row r="3802">
          <cell r="B3802" t="str">
            <v>M-15</v>
          </cell>
          <cell r="D3802">
            <v>1</v>
          </cell>
        </row>
        <row r="3803">
          <cell r="B3803" t="str">
            <v>T-79</v>
          </cell>
          <cell r="D3803">
            <v>1</v>
          </cell>
        </row>
        <row r="3804">
          <cell r="B3804" t="str">
            <v>M-36</v>
          </cell>
          <cell r="D3804">
            <v>2</v>
          </cell>
        </row>
        <row r="3805">
          <cell r="B3805" t="str">
            <v>M-39</v>
          </cell>
          <cell r="D3805">
            <v>1</v>
          </cell>
        </row>
        <row r="3806">
          <cell r="B3806" t="str">
            <v>T-21</v>
          </cell>
          <cell r="D3806">
            <v>1</v>
          </cell>
        </row>
        <row r="3809">
          <cell r="B3809" t="str">
            <v>Clave</v>
          </cell>
          <cell r="D3809" t="str">
            <v>CANTIDAD</v>
          </cell>
          <cell r="E3809" t="str">
            <v>CANTIDAD</v>
          </cell>
        </row>
        <row r="3810">
          <cell r="D3810" t="str">
            <v>Necesaria-Proyecto</v>
          </cell>
          <cell r="E3810" t="str">
            <v>Existente</v>
          </cell>
        </row>
        <row r="3811">
          <cell r="B3811" t="str">
            <v>M-1</v>
          </cell>
          <cell r="D3811">
            <v>2</v>
          </cell>
        </row>
        <row r="3812">
          <cell r="B3812" t="str">
            <v>T-50</v>
          </cell>
          <cell r="D3812">
            <v>2</v>
          </cell>
        </row>
        <row r="3813">
          <cell r="B3813" t="str">
            <v>M-22</v>
          </cell>
          <cell r="D3813">
            <v>2</v>
          </cell>
        </row>
        <row r="3814">
          <cell r="B3814" t="str">
            <v>T-127</v>
          </cell>
          <cell r="D3814">
            <v>1</v>
          </cell>
        </row>
        <row r="3815">
          <cell r="B3815" t="str">
            <v>M-15</v>
          </cell>
          <cell r="D3815">
            <v>2</v>
          </cell>
        </row>
        <row r="3816">
          <cell r="B3816" t="str">
            <v>M-143</v>
          </cell>
          <cell r="D3816">
            <v>1</v>
          </cell>
        </row>
        <row r="3817">
          <cell r="B3817" t="str">
            <v>T-79</v>
          </cell>
          <cell r="D3817">
            <v>1</v>
          </cell>
        </row>
        <row r="3818">
          <cell r="B3818" t="str">
            <v>T-128</v>
          </cell>
          <cell r="D3818">
            <v>1</v>
          </cell>
        </row>
        <row r="3819">
          <cell r="B3819" t="str">
            <v>M-36</v>
          </cell>
          <cell r="D3819">
            <v>4</v>
          </cell>
        </row>
        <row r="3820">
          <cell r="B3820" t="str">
            <v>M-39</v>
          </cell>
          <cell r="D3820">
            <v>1</v>
          </cell>
        </row>
        <row r="3821">
          <cell r="B3821" t="str">
            <v>T-20</v>
          </cell>
          <cell r="D3821">
            <v>1</v>
          </cell>
        </row>
        <row r="3824">
          <cell r="B3824" t="str">
            <v>Clave</v>
          </cell>
          <cell r="D3824" t="str">
            <v>CANTIDAD</v>
          </cell>
          <cell r="E3824" t="str">
            <v>CANTIDAD</v>
          </cell>
        </row>
        <row r="3825">
          <cell r="D3825" t="str">
            <v>Necesaria-Proyecto</v>
          </cell>
          <cell r="E3825" t="str">
            <v>Existente</v>
          </cell>
        </row>
        <row r="3826">
          <cell r="B3826" t="str">
            <v>M-1</v>
          </cell>
          <cell r="D3826">
            <v>2</v>
          </cell>
        </row>
        <row r="3827">
          <cell r="B3827" t="str">
            <v>T-50</v>
          </cell>
          <cell r="D3827">
            <v>2</v>
          </cell>
        </row>
        <row r="3828">
          <cell r="B3828" t="str">
            <v>T-51</v>
          </cell>
          <cell r="D3828">
            <v>2</v>
          </cell>
        </row>
        <row r="3829">
          <cell r="B3829" t="str">
            <v>T-48</v>
          </cell>
          <cell r="D3829">
            <v>1</v>
          </cell>
        </row>
        <row r="3830">
          <cell r="B3830" t="str">
            <v>M-22</v>
          </cell>
          <cell r="D3830">
            <v>2</v>
          </cell>
        </row>
        <row r="3831">
          <cell r="B3831" t="str">
            <v>T-127</v>
          </cell>
          <cell r="D3831">
            <v>1</v>
          </cell>
        </row>
        <row r="3832">
          <cell r="B3832" t="str">
            <v>M-15</v>
          </cell>
          <cell r="D3832">
            <v>2</v>
          </cell>
        </row>
        <row r="3833">
          <cell r="B3833" t="str">
            <v>M-143</v>
          </cell>
          <cell r="D3833">
            <v>1</v>
          </cell>
        </row>
        <row r="3834">
          <cell r="B3834" t="str">
            <v>T-79</v>
          </cell>
          <cell r="D3834">
            <v>1</v>
          </cell>
        </row>
        <row r="3835">
          <cell r="B3835" t="str">
            <v>T-128</v>
          </cell>
          <cell r="D3835">
            <v>1</v>
          </cell>
        </row>
        <row r="3836">
          <cell r="B3836" t="str">
            <v>M-36</v>
          </cell>
          <cell r="D3836">
            <v>4</v>
          </cell>
        </row>
        <row r="3837">
          <cell r="B3837" t="str">
            <v>M-39</v>
          </cell>
          <cell r="D3837">
            <v>2</v>
          </cell>
        </row>
        <row r="3838">
          <cell r="B3838" t="str">
            <v>T-20</v>
          </cell>
          <cell r="D3838">
            <v>1</v>
          </cell>
        </row>
        <row r="3843">
          <cell r="D3843" t="str">
            <v>Cant</v>
          </cell>
          <cell r="E3843" t="str">
            <v>Cant</v>
          </cell>
        </row>
        <row r="3844">
          <cell r="B3844" t="str">
            <v>Clave</v>
          </cell>
          <cell r="D3844" t="str">
            <v>Nece-saria</v>
          </cell>
          <cell r="E3844" t="str">
            <v>Exist</v>
          </cell>
        </row>
        <row r="3849">
          <cell r="B3849" t="str">
            <v>Clave</v>
          </cell>
          <cell r="D3849" t="str">
            <v>CANTIDAD</v>
          </cell>
          <cell r="E3849" t="str">
            <v>CANTIDAD</v>
          </cell>
        </row>
        <row r="3850">
          <cell r="D3850" t="str">
            <v>Necesaria-Proyecto</v>
          </cell>
          <cell r="E3850" t="str">
            <v>Existente</v>
          </cell>
        </row>
        <row r="3851">
          <cell r="B3851" t="str">
            <v>V-2</v>
          </cell>
          <cell r="D3851">
            <v>1</v>
          </cell>
        </row>
        <row r="3852">
          <cell r="B3852" t="str">
            <v>M-2</v>
          </cell>
          <cell r="D3852">
            <v>1</v>
          </cell>
        </row>
        <row r="3853">
          <cell r="B3853" t="str">
            <v>E-114</v>
          </cell>
          <cell r="D3853">
            <v>1</v>
          </cell>
        </row>
        <row r="3854">
          <cell r="B3854" t="str">
            <v>T-77</v>
          </cell>
          <cell r="D3854">
            <v>1</v>
          </cell>
        </row>
        <row r="3857">
          <cell r="B3857" t="str">
            <v>Clave</v>
          </cell>
          <cell r="D3857" t="str">
            <v>CANTIDAD</v>
          </cell>
          <cell r="E3857" t="str">
            <v>CANTIDAD</v>
          </cell>
        </row>
        <row r="3858">
          <cell r="D3858" t="str">
            <v>Necesaria-Proyecto</v>
          </cell>
          <cell r="E3858" t="str">
            <v>Existente</v>
          </cell>
        </row>
        <row r="3859">
          <cell r="B3859" t="str">
            <v>V-5</v>
          </cell>
          <cell r="D3859">
            <v>1</v>
          </cell>
        </row>
        <row r="3860">
          <cell r="B3860" t="str">
            <v>M-2</v>
          </cell>
          <cell r="D3860">
            <v>1</v>
          </cell>
        </row>
        <row r="3861">
          <cell r="B3861" t="str">
            <v>E-114</v>
          </cell>
          <cell r="D3861">
            <v>1</v>
          </cell>
        </row>
        <row r="3862">
          <cell r="B3862" t="str">
            <v>T-77</v>
          </cell>
          <cell r="D3862">
            <v>1</v>
          </cell>
        </row>
        <row r="3865">
          <cell r="B3865" t="str">
            <v>Clave</v>
          </cell>
          <cell r="D3865" t="str">
            <v>CANTIDAD</v>
          </cell>
          <cell r="E3865" t="str">
            <v>CANTIDAD</v>
          </cell>
        </row>
        <row r="3866">
          <cell r="D3866" t="str">
            <v>Necesaria-Proyecto</v>
          </cell>
          <cell r="E3866" t="str">
            <v>Existente</v>
          </cell>
        </row>
        <row r="3867">
          <cell r="B3867" t="str">
            <v>M-3</v>
          </cell>
          <cell r="D3867">
            <v>2</v>
          </cell>
        </row>
        <row r="3868">
          <cell r="B3868" t="str">
            <v>M-30</v>
          </cell>
          <cell r="D3868">
            <v>1</v>
          </cell>
        </row>
        <row r="3869">
          <cell r="B3869" t="str">
            <v>M-31</v>
          </cell>
          <cell r="D3869">
            <v>1</v>
          </cell>
        </row>
        <row r="3870">
          <cell r="B3870" t="str">
            <v>M-101</v>
          </cell>
          <cell r="D3870">
            <v>1</v>
          </cell>
        </row>
        <row r="3871">
          <cell r="B3871" t="str">
            <v>M-9</v>
          </cell>
          <cell r="D3871">
            <v>1</v>
          </cell>
        </row>
        <row r="3872">
          <cell r="B3872" t="str">
            <v>T-14</v>
          </cell>
          <cell r="D3872">
            <v>1</v>
          </cell>
        </row>
        <row r="3873">
          <cell r="B3873" t="str">
            <v>M-45</v>
          </cell>
          <cell r="D3873">
            <v>2</v>
          </cell>
        </row>
        <row r="3874">
          <cell r="B3874" t="str">
            <v>T-15</v>
          </cell>
          <cell r="D3874">
            <v>1</v>
          </cell>
        </row>
        <row r="3875">
          <cell r="B3875" t="str">
            <v>T-21</v>
          </cell>
          <cell r="D3875">
            <v>1</v>
          </cell>
        </row>
        <row r="3876">
          <cell r="B3876" t="str">
            <v>M-14</v>
          </cell>
          <cell r="D3876">
            <v>1</v>
          </cell>
        </row>
        <row r="3879">
          <cell r="B3879" t="str">
            <v>Clave</v>
          </cell>
          <cell r="D3879" t="str">
            <v>CANTIDAD</v>
          </cell>
          <cell r="E3879" t="str">
            <v>CANTIDAD</v>
          </cell>
        </row>
        <row r="3880">
          <cell r="D3880" t="str">
            <v>Necesaria-Proyecto</v>
          </cell>
          <cell r="E3880" t="str">
            <v>Existente</v>
          </cell>
        </row>
        <row r="3881">
          <cell r="B3881" t="str">
            <v>M-3</v>
          </cell>
          <cell r="D3881">
            <v>1</v>
          </cell>
        </row>
        <row r="3882">
          <cell r="B3882" t="str">
            <v>M-17</v>
          </cell>
          <cell r="D3882">
            <v>1</v>
          </cell>
        </row>
        <row r="3883">
          <cell r="B3883" t="str">
            <v>T-50</v>
          </cell>
          <cell r="D3883">
            <v>1</v>
          </cell>
        </row>
        <row r="3884">
          <cell r="B3884" t="str">
            <v>M-22</v>
          </cell>
          <cell r="D3884">
            <v>1</v>
          </cell>
        </row>
        <row r="3885">
          <cell r="B3885" t="str">
            <v>M-8</v>
          </cell>
          <cell r="D3885">
            <v>2</v>
          </cell>
        </row>
        <row r="3886">
          <cell r="B3886" t="str">
            <v>E-114</v>
          </cell>
          <cell r="D3886">
            <v>1</v>
          </cell>
        </row>
        <row r="3887">
          <cell r="B3887" t="str">
            <v>T-57</v>
          </cell>
          <cell r="D3887">
            <v>1</v>
          </cell>
        </row>
        <row r="3888">
          <cell r="B3888" t="str">
            <v>M-14</v>
          </cell>
          <cell r="D3888">
            <v>1</v>
          </cell>
        </row>
        <row r="3889">
          <cell r="B3889" t="str">
            <v>M-9</v>
          </cell>
          <cell r="D3889">
            <v>1</v>
          </cell>
        </row>
        <row r="3890">
          <cell r="B3890" t="str">
            <v>T-79</v>
          </cell>
          <cell r="D3890">
            <v>1</v>
          </cell>
        </row>
        <row r="3891">
          <cell r="B3891" t="str">
            <v>M-39</v>
          </cell>
          <cell r="D3891">
            <v>1</v>
          </cell>
        </row>
        <row r="3892">
          <cell r="B3892" t="str">
            <v>T-104</v>
          </cell>
          <cell r="D3892">
            <v>1</v>
          </cell>
        </row>
        <row r="3897">
          <cell r="B3897" t="str">
            <v>Clave</v>
          </cell>
          <cell r="D3897" t="str">
            <v>CANTIDAD</v>
          </cell>
          <cell r="E3897" t="str">
            <v>CANTIDAD</v>
          </cell>
        </row>
        <row r="3898">
          <cell r="D3898" t="str">
            <v>Necesaria-Proyecto</v>
          </cell>
          <cell r="E3898" t="str">
            <v>Existente</v>
          </cell>
        </row>
        <row r="3899">
          <cell r="B3899" t="str">
            <v>E-18</v>
          </cell>
          <cell r="D3899">
            <v>1</v>
          </cell>
        </row>
        <row r="3900">
          <cell r="B3900" t="str">
            <v>T-61</v>
          </cell>
          <cell r="D3900">
            <v>1</v>
          </cell>
        </row>
        <row r="3901">
          <cell r="B3901" t="str">
            <v>E-20</v>
          </cell>
          <cell r="D3901">
            <v>1</v>
          </cell>
        </row>
        <row r="3902">
          <cell r="B3902" t="str">
            <v>E-21</v>
          </cell>
          <cell r="D3902">
            <v>1</v>
          </cell>
        </row>
        <row r="3903">
          <cell r="B3903" t="str">
            <v>T-21</v>
          </cell>
          <cell r="D3903">
            <v>1</v>
          </cell>
        </row>
        <row r="3906">
          <cell r="B3906" t="str">
            <v>Clave</v>
          </cell>
          <cell r="D3906" t="str">
            <v>CANTIDAD</v>
          </cell>
          <cell r="E3906" t="str">
            <v>CANTIDAD</v>
          </cell>
        </row>
        <row r="3907">
          <cell r="D3907" t="str">
            <v>Necesaria-Proyecto</v>
          </cell>
          <cell r="E3907" t="str">
            <v>Existente</v>
          </cell>
        </row>
        <row r="3908">
          <cell r="B3908" t="str">
            <v>E-20</v>
          </cell>
          <cell r="D3908">
            <v>1</v>
          </cell>
        </row>
        <row r="3909">
          <cell r="B3909" t="str">
            <v>E-115</v>
          </cell>
          <cell r="D3909">
            <v>1</v>
          </cell>
        </row>
        <row r="3910">
          <cell r="B3910" t="str">
            <v>E-21</v>
          </cell>
          <cell r="D3910">
            <v>1</v>
          </cell>
        </row>
        <row r="3911">
          <cell r="B3911" t="str">
            <v>E-22</v>
          </cell>
          <cell r="D3911">
            <v>1</v>
          </cell>
        </row>
        <row r="3914">
          <cell r="B3914" t="str">
            <v>Clave</v>
          </cell>
          <cell r="D3914" t="str">
            <v>CANTIDAD</v>
          </cell>
          <cell r="E3914" t="str">
            <v>CANTIDAD</v>
          </cell>
        </row>
        <row r="3915">
          <cell r="D3915" t="str">
            <v>Necesaria-Proyecto</v>
          </cell>
          <cell r="E3915" t="str">
            <v>Existente</v>
          </cell>
        </row>
        <row r="3916">
          <cell r="B3916" t="str">
            <v>E-170</v>
          </cell>
          <cell r="D3916">
            <v>1</v>
          </cell>
        </row>
        <row r="3917">
          <cell r="B3917" t="str">
            <v>E-11</v>
          </cell>
          <cell r="D3917">
            <v>1</v>
          </cell>
        </row>
        <row r="3918">
          <cell r="B3918" t="str">
            <v>E-171</v>
          </cell>
          <cell r="D3918">
            <v>1</v>
          </cell>
        </row>
        <row r="3919">
          <cell r="B3919" t="str">
            <v>E-157</v>
          </cell>
          <cell r="D3919">
            <v>1</v>
          </cell>
        </row>
        <row r="3920">
          <cell r="B3920" t="str">
            <v>T-131</v>
          </cell>
          <cell r="D3920">
            <v>1</v>
          </cell>
        </row>
        <row r="3921">
          <cell r="B3921" t="str">
            <v>E-172</v>
          </cell>
          <cell r="D3921">
            <v>1</v>
          </cell>
        </row>
        <row r="3922">
          <cell r="B3922" t="str">
            <v>E-173</v>
          </cell>
          <cell r="D3922">
            <v>1</v>
          </cell>
        </row>
        <row r="3925">
          <cell r="B3925" t="str">
            <v>Clave</v>
          </cell>
          <cell r="D3925" t="str">
            <v>CANTIDAD</v>
          </cell>
          <cell r="E3925" t="str">
            <v>CANTIDAD</v>
          </cell>
        </row>
        <row r="3926">
          <cell r="D3926" t="str">
            <v>Necesaria-Proyecto</v>
          </cell>
          <cell r="E3926" t="str">
            <v>Existente</v>
          </cell>
        </row>
        <row r="3927">
          <cell r="B3927" t="str">
            <v>T-132</v>
          </cell>
          <cell r="D3927">
            <v>1</v>
          </cell>
        </row>
        <row r="3928">
          <cell r="B3928" t="str">
            <v>E-115</v>
          </cell>
          <cell r="D3928">
            <v>1</v>
          </cell>
        </row>
        <row r="3929">
          <cell r="B3929" t="str">
            <v>E-174</v>
          </cell>
          <cell r="D3929">
            <v>1</v>
          </cell>
        </row>
        <row r="3930">
          <cell r="B3930" t="str">
            <v>E-15</v>
          </cell>
          <cell r="D3930">
            <v>1</v>
          </cell>
        </row>
        <row r="3931">
          <cell r="B3931" t="str">
            <v>E-20</v>
          </cell>
          <cell r="D3931">
            <v>1</v>
          </cell>
        </row>
        <row r="3932">
          <cell r="B3932" t="str">
            <v>T-21</v>
          </cell>
          <cell r="D3932">
            <v>1</v>
          </cell>
        </row>
        <row r="3933">
          <cell r="B3933" t="str">
            <v>T-61</v>
          </cell>
          <cell r="D3933">
            <v>1</v>
          </cell>
        </row>
        <row r="3936">
          <cell r="B3936" t="str">
            <v>Clave</v>
          </cell>
          <cell r="D3936" t="str">
            <v>CANTIDAD</v>
          </cell>
          <cell r="E3936" t="str">
            <v>CANTIDAD</v>
          </cell>
        </row>
        <row r="3937">
          <cell r="D3937" t="str">
            <v>Necesaria-Proyecto</v>
          </cell>
          <cell r="E3937" t="str">
            <v>Existente</v>
          </cell>
        </row>
        <row r="3938">
          <cell r="B3938" t="str">
            <v>E-48</v>
          </cell>
          <cell r="D3938">
            <v>1</v>
          </cell>
        </row>
        <row r="3941">
          <cell r="B3941" t="str">
            <v>Clave</v>
          </cell>
          <cell r="D3941" t="str">
            <v>CANTIDAD</v>
          </cell>
          <cell r="E3941" t="str">
            <v>CANTIDAD</v>
          </cell>
        </row>
        <row r="3942">
          <cell r="D3942" t="str">
            <v>Necesaria-Proyecto</v>
          </cell>
          <cell r="E3942" t="str">
            <v>Existente</v>
          </cell>
        </row>
        <row r="3943">
          <cell r="B3943" t="str">
            <v>E-175</v>
          </cell>
          <cell r="D3943">
            <v>1</v>
          </cell>
        </row>
        <row r="3944">
          <cell r="B3944" t="str">
            <v>M-22</v>
          </cell>
          <cell r="D3944">
            <v>1</v>
          </cell>
        </row>
        <row r="3945">
          <cell r="B3945" t="str">
            <v>E-115</v>
          </cell>
          <cell r="D3945">
            <v>1</v>
          </cell>
        </row>
        <row r="3946">
          <cell r="B3946" t="str">
            <v>T-79</v>
          </cell>
          <cell r="D3946">
            <v>1</v>
          </cell>
        </row>
        <row r="3947">
          <cell r="B3947" t="str">
            <v>E-176</v>
          </cell>
          <cell r="D3947">
            <v>1</v>
          </cell>
        </row>
        <row r="3948">
          <cell r="B3948" t="str">
            <v>E-176</v>
          </cell>
          <cell r="D3948">
            <v>1</v>
          </cell>
        </row>
        <row r="3949">
          <cell r="B3949" t="str">
            <v>T-104</v>
          </cell>
          <cell r="D3949">
            <v>1</v>
          </cell>
        </row>
        <row r="3952">
          <cell r="B3952" t="str">
            <v>Clave</v>
          </cell>
          <cell r="D3952" t="str">
            <v>CANTIDAD</v>
          </cell>
          <cell r="E3952" t="str">
            <v>CANTIDAD</v>
          </cell>
        </row>
        <row r="3953">
          <cell r="D3953" t="str">
            <v>Necesaria-Proyecto</v>
          </cell>
          <cell r="E3953" t="str">
            <v>Existente</v>
          </cell>
        </row>
        <row r="3956">
          <cell r="B3956" t="str">
            <v>Clave</v>
          </cell>
          <cell r="D3956" t="str">
            <v>CANTIDAD</v>
          </cell>
          <cell r="E3956" t="str">
            <v>CANTIDAD</v>
          </cell>
        </row>
        <row r="3957">
          <cell r="D3957" t="str">
            <v>Necesaria-Proyecto</v>
          </cell>
          <cell r="E3957" t="str">
            <v>Existente</v>
          </cell>
        </row>
        <row r="3960">
          <cell r="B3960" t="str">
            <v>Clave</v>
          </cell>
          <cell r="D3960" t="str">
            <v>CANTIDAD</v>
          </cell>
          <cell r="E3960" t="str">
            <v>CANTIDAD</v>
          </cell>
        </row>
        <row r="3961">
          <cell r="D3961" t="str">
            <v>Necesaria-Proyecto</v>
          </cell>
          <cell r="E3961" t="str">
            <v>Existente</v>
          </cell>
        </row>
        <row r="3964">
          <cell r="B3964" t="str">
            <v>Clave</v>
          </cell>
          <cell r="D3964" t="str">
            <v>CANTIDAD</v>
          </cell>
          <cell r="E3964" t="str">
            <v>CANTIDAD</v>
          </cell>
        </row>
        <row r="3965">
          <cell r="D3965" t="str">
            <v>Necesaria-Proyecto</v>
          </cell>
          <cell r="E3965" t="str">
            <v>Existente</v>
          </cell>
        </row>
        <row r="3966">
          <cell r="B3966" t="str">
            <v>E-183</v>
          </cell>
          <cell r="D3966">
            <v>1</v>
          </cell>
        </row>
        <row r="3967">
          <cell r="B3967" t="str">
            <v>E-184</v>
          </cell>
          <cell r="D3967">
            <v>1</v>
          </cell>
        </row>
        <row r="3968">
          <cell r="B3968" t="str">
            <v>E-185</v>
          </cell>
          <cell r="D3968">
            <v>1</v>
          </cell>
        </row>
        <row r="3973">
          <cell r="B3973" t="str">
            <v>Clave</v>
          </cell>
          <cell r="D3973" t="str">
            <v>CANTIDAD</v>
          </cell>
          <cell r="E3973" t="str">
            <v>CANTIDAD</v>
          </cell>
        </row>
        <row r="3974">
          <cell r="D3974" t="str">
            <v>Necesaria-Proyecto</v>
          </cell>
          <cell r="E3974" t="str">
            <v>Existente</v>
          </cell>
        </row>
        <row r="3975">
          <cell r="B3975" t="str">
            <v>E-115</v>
          </cell>
          <cell r="D3975">
            <v>1</v>
          </cell>
        </row>
        <row r="3976">
          <cell r="B3976" t="str">
            <v>M-45</v>
          </cell>
          <cell r="D3976">
            <v>1</v>
          </cell>
        </row>
        <row r="3979">
          <cell r="B3979" t="str">
            <v>Clave</v>
          </cell>
          <cell r="D3979" t="str">
            <v>CANTIDAD</v>
          </cell>
          <cell r="E3979" t="str">
            <v>CANTIDAD</v>
          </cell>
        </row>
        <row r="3980">
          <cell r="D3980" t="str">
            <v>Necesaria-Proyecto</v>
          </cell>
          <cell r="E3980" t="str">
            <v>Existente</v>
          </cell>
        </row>
        <row r="3981">
          <cell r="B3981" t="str">
            <v>M-1</v>
          </cell>
          <cell r="D3981">
            <v>1</v>
          </cell>
        </row>
        <row r="3982">
          <cell r="B3982" t="str">
            <v>M-17</v>
          </cell>
          <cell r="D3982">
            <v>1</v>
          </cell>
        </row>
        <row r="3983">
          <cell r="B3983" t="str">
            <v>T-50</v>
          </cell>
          <cell r="D3983">
            <v>1</v>
          </cell>
        </row>
        <row r="3984">
          <cell r="B3984" t="str">
            <v>M-21</v>
          </cell>
          <cell r="D3984">
            <v>1</v>
          </cell>
        </row>
        <row r="3985">
          <cell r="B3985" t="str">
            <v>T-57</v>
          </cell>
          <cell r="D3985">
            <v>1</v>
          </cell>
        </row>
        <row r="3986">
          <cell r="B3986" t="str">
            <v>M-25</v>
          </cell>
          <cell r="D3986">
            <v>1</v>
          </cell>
        </row>
        <row r="3987">
          <cell r="B3987" t="str">
            <v>M-15</v>
          </cell>
          <cell r="D3987">
            <v>1</v>
          </cell>
        </row>
        <row r="3988">
          <cell r="B3988" t="str">
            <v>M-9</v>
          </cell>
          <cell r="D3988">
            <v>1</v>
          </cell>
        </row>
        <row r="3989">
          <cell r="B3989" t="str">
            <v>M-33</v>
          </cell>
          <cell r="D3989">
            <v>1</v>
          </cell>
        </row>
        <row r="3990">
          <cell r="B3990" t="str">
            <v>T-79</v>
          </cell>
          <cell r="D3990">
            <v>1</v>
          </cell>
        </row>
        <row r="3991">
          <cell r="B3991" t="str">
            <v>M-36</v>
          </cell>
          <cell r="D3991">
            <v>2</v>
          </cell>
        </row>
        <row r="3992">
          <cell r="B3992" t="str">
            <v>M-37</v>
          </cell>
          <cell r="D3992">
            <v>1</v>
          </cell>
        </row>
        <row r="3993">
          <cell r="B3993" t="str">
            <v>M-11</v>
          </cell>
          <cell r="D3993">
            <v>1</v>
          </cell>
        </row>
        <row r="3994">
          <cell r="B3994" t="str">
            <v>T-20</v>
          </cell>
          <cell r="D3994">
            <v>1</v>
          </cell>
        </row>
        <row r="3997">
          <cell r="B3997" t="str">
            <v>Clave</v>
          </cell>
          <cell r="D3997" t="str">
            <v>CANTIDAD</v>
          </cell>
          <cell r="E3997" t="str">
            <v>CANTIDAD</v>
          </cell>
        </row>
        <row r="3998">
          <cell r="D3998" t="str">
            <v>Necesaria-Proyecto</v>
          </cell>
          <cell r="E3998" t="str">
            <v>Existente</v>
          </cell>
        </row>
        <row r="3999">
          <cell r="B3999" t="str">
            <v>M-2</v>
          </cell>
          <cell r="D3999">
            <v>1</v>
          </cell>
        </row>
        <row r="4000">
          <cell r="B4000" t="str">
            <v>M-8</v>
          </cell>
          <cell r="D4000">
            <v>2</v>
          </cell>
        </row>
        <row r="4001">
          <cell r="B4001" t="str">
            <v>M-26</v>
          </cell>
          <cell r="D4001">
            <v>1</v>
          </cell>
        </row>
        <row r="4002">
          <cell r="B4002" t="str">
            <v>M-101</v>
          </cell>
          <cell r="D4002">
            <v>1</v>
          </cell>
        </row>
        <row r="4003">
          <cell r="B4003" t="str">
            <v>M-33</v>
          </cell>
          <cell r="D4003">
            <v>1</v>
          </cell>
        </row>
        <row r="4004">
          <cell r="B4004" t="str">
            <v>M-36</v>
          </cell>
          <cell r="D4004">
            <v>4</v>
          </cell>
        </row>
        <row r="4005">
          <cell r="B4005" t="str">
            <v>T-20</v>
          </cell>
          <cell r="D4005">
            <v>1</v>
          </cell>
        </row>
        <row r="4008">
          <cell r="B4008" t="str">
            <v>Clave</v>
          </cell>
          <cell r="D4008" t="str">
            <v>CANTIDAD</v>
          </cell>
          <cell r="E4008" t="str">
            <v>CANTIDAD</v>
          </cell>
        </row>
        <row r="4009">
          <cell r="D4009" t="str">
            <v>Necesaria-Proyecto</v>
          </cell>
          <cell r="E4009" t="str">
            <v>Existente</v>
          </cell>
        </row>
        <row r="4010">
          <cell r="B4010" t="str">
            <v>M-120</v>
          </cell>
          <cell r="D4010">
            <v>1</v>
          </cell>
        </row>
        <row r="4011">
          <cell r="B4011" t="str">
            <v>E-115</v>
          </cell>
          <cell r="D4011">
            <v>1</v>
          </cell>
        </row>
        <row r="4012">
          <cell r="B4012" t="str">
            <v>D-289</v>
          </cell>
          <cell r="D4012">
            <v>1</v>
          </cell>
        </row>
        <row r="4017">
          <cell r="B4017" t="str">
            <v>Clave</v>
          </cell>
          <cell r="D4017" t="str">
            <v>CANTIDAD</v>
          </cell>
          <cell r="E4017" t="str">
            <v>CANTIDAD</v>
          </cell>
        </row>
        <row r="4018">
          <cell r="D4018" t="str">
            <v>Necesaria-Proyecto</v>
          </cell>
          <cell r="E4018" t="str">
            <v>Existente</v>
          </cell>
        </row>
        <row r="4019">
          <cell r="B4019" t="str">
            <v>M-98</v>
          </cell>
          <cell r="D4019">
            <v>1</v>
          </cell>
        </row>
        <row r="4020">
          <cell r="B4020" t="str">
            <v>M-36</v>
          </cell>
          <cell r="D4020">
            <v>1</v>
          </cell>
        </row>
        <row r="4021">
          <cell r="B4021" t="str">
            <v>M-14</v>
          </cell>
          <cell r="D4021">
            <v>1</v>
          </cell>
        </row>
        <row r="4024">
          <cell r="B4024" t="str">
            <v>Clave</v>
          </cell>
          <cell r="D4024" t="str">
            <v>CANTIDAD</v>
          </cell>
          <cell r="E4024" t="str">
            <v>CANTIDAD</v>
          </cell>
        </row>
        <row r="4025">
          <cell r="D4025" t="str">
            <v>Necesaria-Proyecto</v>
          </cell>
          <cell r="E4025" t="str">
            <v>Existente</v>
          </cell>
        </row>
        <row r="4026">
          <cell r="B4026" t="str">
            <v>M-14</v>
          </cell>
          <cell r="D4026">
            <v>1</v>
          </cell>
        </row>
        <row r="4027">
          <cell r="B4027" t="str">
            <v>M-9</v>
          </cell>
          <cell r="D4027">
            <v>1</v>
          </cell>
        </row>
        <row r="4033">
          <cell r="B4033" t="str">
            <v>Clave</v>
          </cell>
          <cell r="D4033" t="str">
            <v>CANTIDAD</v>
          </cell>
          <cell r="E4033" t="str">
            <v>CANTIDAD</v>
          </cell>
        </row>
        <row r="4034">
          <cell r="D4034" t="str">
            <v>Necesaria-Proyecto</v>
          </cell>
          <cell r="E4034" t="str">
            <v>Existente</v>
          </cell>
        </row>
        <row r="4035">
          <cell r="B4035" t="str">
            <v>T-1</v>
          </cell>
          <cell r="D4035">
            <v>1</v>
          </cell>
        </row>
        <row r="4036">
          <cell r="B4036" t="str">
            <v>E-27</v>
          </cell>
          <cell r="D4036">
            <v>2</v>
          </cell>
        </row>
        <row r="4037">
          <cell r="B4037" t="str">
            <v>E-122</v>
          </cell>
          <cell r="D4037">
            <v>2</v>
          </cell>
        </row>
        <row r="4038">
          <cell r="B4038" t="str">
            <v>E-34</v>
          </cell>
          <cell r="D4038">
            <v>1</v>
          </cell>
        </row>
        <row r="4039">
          <cell r="B4039" t="str">
            <v>E-36</v>
          </cell>
          <cell r="D4039">
            <v>1</v>
          </cell>
        </row>
        <row r="4042">
          <cell r="B4042" t="str">
            <v>Clave</v>
          </cell>
          <cell r="D4042" t="str">
            <v>CANTIDAD</v>
          </cell>
          <cell r="E4042" t="str">
            <v>CANTIDAD</v>
          </cell>
        </row>
        <row r="4043">
          <cell r="D4043" t="str">
            <v>Necesaria-Proyecto</v>
          </cell>
          <cell r="E4043" t="str">
            <v>Existente</v>
          </cell>
        </row>
        <row r="4044">
          <cell r="B4044" t="str">
            <v>T-1</v>
          </cell>
          <cell r="D4044">
            <v>1</v>
          </cell>
        </row>
        <row r="4045">
          <cell r="B4045" t="str">
            <v>E-26</v>
          </cell>
          <cell r="D4045">
            <v>4</v>
          </cell>
        </row>
        <row r="4046">
          <cell r="B4046" t="str">
            <v>E-30</v>
          </cell>
          <cell r="D4046">
            <v>2</v>
          </cell>
        </row>
        <row r="4047">
          <cell r="B4047" t="str">
            <v>E-33</v>
          </cell>
          <cell r="D4047">
            <v>1</v>
          </cell>
        </row>
        <row r="4048">
          <cell r="B4048" t="str">
            <v>T-20</v>
          </cell>
          <cell r="D4048">
            <v>1</v>
          </cell>
        </row>
        <row r="4051">
          <cell r="B4051" t="str">
            <v>Clave</v>
          </cell>
          <cell r="D4051" t="str">
            <v>CANTIDAD</v>
          </cell>
          <cell r="E4051" t="str">
            <v>CANTIDAD</v>
          </cell>
        </row>
        <row r="4052">
          <cell r="D4052" t="str">
            <v>Necesaria-Proyecto</v>
          </cell>
          <cell r="E4052" t="str">
            <v>Existente</v>
          </cell>
        </row>
        <row r="4053">
          <cell r="B4053" t="str">
            <v>T-1</v>
          </cell>
          <cell r="D4053">
            <v>1</v>
          </cell>
        </row>
        <row r="4054">
          <cell r="B4054" t="str">
            <v>E-27</v>
          </cell>
          <cell r="D4054">
            <v>2</v>
          </cell>
        </row>
        <row r="4055">
          <cell r="B4055" t="str">
            <v>E-28</v>
          </cell>
          <cell r="D4055">
            <v>2</v>
          </cell>
        </row>
        <row r="4056">
          <cell r="B4056" t="str">
            <v>E-31</v>
          </cell>
          <cell r="D4056">
            <v>1</v>
          </cell>
        </row>
        <row r="4057">
          <cell r="B4057" t="str">
            <v>E-55</v>
          </cell>
          <cell r="D4057">
            <v>1</v>
          </cell>
        </row>
        <row r="4058">
          <cell r="B4058" t="str">
            <v>E-35</v>
          </cell>
          <cell r="D4058">
            <v>1</v>
          </cell>
        </row>
        <row r="4061">
          <cell r="B4061" t="str">
            <v>Clave</v>
          </cell>
          <cell r="D4061" t="str">
            <v>CANTIDAD</v>
          </cell>
          <cell r="E4061" t="str">
            <v>CANTIDAD</v>
          </cell>
        </row>
        <row r="4062">
          <cell r="D4062" t="str">
            <v>Necesaria-Proyecto</v>
          </cell>
          <cell r="E4062" t="str">
            <v>Existente</v>
          </cell>
        </row>
        <row r="4063">
          <cell r="B4063" t="str">
            <v>T-1</v>
          </cell>
          <cell r="D4063">
            <v>1</v>
          </cell>
        </row>
        <row r="4064">
          <cell r="B4064" t="str">
            <v>E-27</v>
          </cell>
          <cell r="D4064">
            <v>1</v>
          </cell>
        </row>
        <row r="4065">
          <cell r="B4065" t="str">
            <v>T-133</v>
          </cell>
          <cell r="D4065">
            <v>1</v>
          </cell>
        </row>
        <row r="4066">
          <cell r="B4066" t="str">
            <v>T-134</v>
          </cell>
          <cell r="D4066">
            <v>1</v>
          </cell>
        </row>
        <row r="4072">
          <cell r="B4072" t="str">
            <v>Clave</v>
          </cell>
          <cell r="D4072" t="str">
            <v>CANTIDAD</v>
          </cell>
          <cell r="E4072" t="str">
            <v>CANTIDAD</v>
          </cell>
        </row>
        <row r="4073">
          <cell r="D4073" t="str">
            <v>Necesaria-Proyecto</v>
          </cell>
          <cell r="E4073" t="str">
            <v>Existente</v>
          </cell>
        </row>
        <row r="4074">
          <cell r="B4074" t="str">
            <v>M-1</v>
          </cell>
          <cell r="D4074">
            <v>1</v>
          </cell>
        </row>
        <row r="4075">
          <cell r="B4075" t="str">
            <v>T-50</v>
          </cell>
          <cell r="D4075">
            <v>1</v>
          </cell>
        </row>
        <row r="4076">
          <cell r="B4076" t="str">
            <v>M-6</v>
          </cell>
          <cell r="D4076">
            <v>1</v>
          </cell>
        </row>
        <row r="4077">
          <cell r="B4077" t="str">
            <v>M-59</v>
          </cell>
          <cell r="D4077">
            <v>1</v>
          </cell>
        </row>
        <row r="4078">
          <cell r="B4078" t="str">
            <v>E-4</v>
          </cell>
          <cell r="D4078">
            <v>1</v>
          </cell>
        </row>
        <row r="4079">
          <cell r="B4079" t="str">
            <v>T-57</v>
          </cell>
          <cell r="D4079">
            <v>1</v>
          </cell>
        </row>
        <row r="4080">
          <cell r="B4080" t="str">
            <v>M-94</v>
          </cell>
          <cell r="D4080">
            <v>1</v>
          </cell>
        </row>
        <row r="4081">
          <cell r="B4081" t="str">
            <v>E-109</v>
          </cell>
          <cell r="D4081">
            <v>1</v>
          </cell>
        </row>
        <row r="4082">
          <cell r="B4082" t="str">
            <v>T-79</v>
          </cell>
          <cell r="D4082">
            <v>1</v>
          </cell>
        </row>
        <row r="4083">
          <cell r="B4083" t="str">
            <v>M-36</v>
          </cell>
          <cell r="D4083">
            <v>1</v>
          </cell>
        </row>
        <row r="4084">
          <cell r="B4084" t="str">
            <v>E-1</v>
          </cell>
          <cell r="D4084">
            <v>1</v>
          </cell>
        </row>
        <row r="4085">
          <cell r="B4085" t="str">
            <v>T-20</v>
          </cell>
          <cell r="D4085">
            <v>1</v>
          </cell>
        </row>
        <row r="4088">
          <cell r="B4088" t="str">
            <v>Clave</v>
          </cell>
          <cell r="D4088" t="str">
            <v>CANTIDAD</v>
          </cell>
          <cell r="E4088" t="str">
            <v>CANTIDAD</v>
          </cell>
        </row>
        <row r="4089">
          <cell r="D4089" t="str">
            <v>Necesaria-Proyecto</v>
          </cell>
          <cell r="E4089" t="str">
            <v>Existente</v>
          </cell>
        </row>
        <row r="4090">
          <cell r="B4090" t="str">
            <v>M-1</v>
          </cell>
          <cell r="D4090">
            <v>1</v>
          </cell>
        </row>
        <row r="4091">
          <cell r="B4091" t="str">
            <v>T-50</v>
          </cell>
          <cell r="D4091">
            <v>1</v>
          </cell>
        </row>
        <row r="4092">
          <cell r="B4092" t="str">
            <v>T-57</v>
          </cell>
          <cell r="D4092">
            <v>1</v>
          </cell>
        </row>
        <row r="4093">
          <cell r="B4093" t="str">
            <v>M-15</v>
          </cell>
          <cell r="D4093">
            <v>1</v>
          </cell>
        </row>
        <row r="4094">
          <cell r="B4094" t="str">
            <v>T-79</v>
          </cell>
          <cell r="D4094">
            <v>1</v>
          </cell>
        </row>
        <row r="4095">
          <cell r="B4095" t="str">
            <v>T-20</v>
          </cell>
          <cell r="D4095">
            <v>1</v>
          </cell>
        </row>
        <row r="4098">
          <cell r="B4098" t="str">
            <v>Clave</v>
          </cell>
          <cell r="D4098" t="str">
            <v>CANTIDAD</v>
          </cell>
          <cell r="E4098" t="str">
            <v>CANTIDAD</v>
          </cell>
        </row>
        <row r="4099">
          <cell r="D4099" t="str">
            <v>Necesaria-Proyecto</v>
          </cell>
          <cell r="E4099" t="str">
            <v>Existente</v>
          </cell>
        </row>
        <row r="4100">
          <cell r="B4100" t="str">
            <v>M-1</v>
          </cell>
          <cell r="D4100">
            <v>1</v>
          </cell>
        </row>
        <row r="4101">
          <cell r="B4101" t="str">
            <v>T-50</v>
          </cell>
          <cell r="D4101">
            <v>1</v>
          </cell>
        </row>
        <row r="4102">
          <cell r="B4102" t="str">
            <v>M-22</v>
          </cell>
          <cell r="D4102">
            <v>1</v>
          </cell>
        </row>
        <row r="4103">
          <cell r="B4103" t="str">
            <v>T-57</v>
          </cell>
          <cell r="D4103">
            <v>1</v>
          </cell>
        </row>
        <row r="4104">
          <cell r="B4104" t="str">
            <v>M-15</v>
          </cell>
          <cell r="D4104">
            <v>1</v>
          </cell>
        </row>
        <row r="4105">
          <cell r="B4105" t="str">
            <v>T-79</v>
          </cell>
          <cell r="D4105">
            <v>1</v>
          </cell>
        </row>
        <row r="4106">
          <cell r="B4106" t="str">
            <v>M-36</v>
          </cell>
          <cell r="D4106">
            <v>2</v>
          </cell>
        </row>
        <row r="4107">
          <cell r="B4107" t="str">
            <v>M-39</v>
          </cell>
          <cell r="D4107">
            <v>1</v>
          </cell>
        </row>
        <row r="4108">
          <cell r="B4108" t="str">
            <v>T-20</v>
          </cell>
          <cell r="D4108">
            <v>1</v>
          </cell>
        </row>
        <row r="4111">
          <cell r="B4111" t="str">
            <v>Clave</v>
          </cell>
          <cell r="D4111" t="str">
            <v>CANTIDAD</v>
          </cell>
          <cell r="E4111" t="str">
            <v>CANTIDAD</v>
          </cell>
        </row>
        <row r="4112">
          <cell r="D4112" t="str">
            <v>Necesaria-Proyecto</v>
          </cell>
          <cell r="E4112" t="str">
            <v>Existente</v>
          </cell>
        </row>
        <row r="4113">
          <cell r="B4113" t="str">
            <v>M-1</v>
          </cell>
          <cell r="D4113">
            <v>1</v>
          </cell>
        </row>
        <row r="4114">
          <cell r="B4114" t="str">
            <v>T-50</v>
          </cell>
          <cell r="D4114">
            <v>1</v>
          </cell>
        </row>
        <row r="4115">
          <cell r="B4115" t="str">
            <v>M-114</v>
          </cell>
          <cell r="D4115">
            <v>1</v>
          </cell>
        </row>
        <row r="4116">
          <cell r="B4116" t="str">
            <v>M-6</v>
          </cell>
          <cell r="D4116">
            <v>1</v>
          </cell>
        </row>
        <row r="4117">
          <cell r="B4117" t="str">
            <v>E-14</v>
          </cell>
          <cell r="D4117">
            <v>1</v>
          </cell>
        </row>
        <row r="4118">
          <cell r="B4118" t="str">
            <v>M-59</v>
          </cell>
          <cell r="D4118">
            <v>1</v>
          </cell>
        </row>
        <row r="4119">
          <cell r="B4119" t="str">
            <v>E-4</v>
          </cell>
          <cell r="D4119">
            <v>1</v>
          </cell>
        </row>
        <row r="4120">
          <cell r="B4120" t="str">
            <v>M-94</v>
          </cell>
          <cell r="D4120">
            <v>1</v>
          </cell>
        </row>
        <row r="4121">
          <cell r="B4121" t="str">
            <v>M-15</v>
          </cell>
          <cell r="D4121">
            <v>1</v>
          </cell>
        </row>
        <row r="4122">
          <cell r="B4122" t="str">
            <v>E-109</v>
          </cell>
          <cell r="D4122">
            <v>1</v>
          </cell>
        </row>
        <row r="4123">
          <cell r="B4123" t="str">
            <v>T-79</v>
          </cell>
          <cell r="D4123">
            <v>1</v>
          </cell>
        </row>
        <row r="4124">
          <cell r="B4124" t="str">
            <v>M-36</v>
          </cell>
          <cell r="D4124">
            <v>1</v>
          </cell>
        </row>
        <row r="4125">
          <cell r="B4125" t="str">
            <v>E-1</v>
          </cell>
          <cell r="D4125">
            <v>1</v>
          </cell>
        </row>
        <row r="4126">
          <cell r="B4126" t="str">
            <v>M-64</v>
          </cell>
          <cell r="D4126">
            <v>1</v>
          </cell>
        </row>
        <row r="4127">
          <cell r="B4127" t="str">
            <v>T-20</v>
          </cell>
          <cell r="D4127">
            <v>1</v>
          </cell>
        </row>
        <row r="4130">
          <cell r="B4130" t="str">
            <v>Clave</v>
          </cell>
          <cell r="D4130" t="str">
            <v>CANTIDAD</v>
          </cell>
          <cell r="E4130" t="str">
            <v>CANTIDAD</v>
          </cell>
        </row>
        <row r="4131">
          <cell r="D4131" t="str">
            <v>Necesaria-Proyecto</v>
          </cell>
          <cell r="E4131" t="str">
            <v>Existente</v>
          </cell>
        </row>
        <row r="4132">
          <cell r="B4132" t="str">
            <v>M-1</v>
          </cell>
          <cell r="D4132">
            <v>1</v>
          </cell>
        </row>
        <row r="4133">
          <cell r="B4133" t="str">
            <v>M-6</v>
          </cell>
          <cell r="D4133">
            <v>1</v>
          </cell>
        </row>
        <row r="4134">
          <cell r="B4134" t="str">
            <v>M-59</v>
          </cell>
          <cell r="D4134">
            <v>1</v>
          </cell>
        </row>
        <row r="4135">
          <cell r="B4135" t="str">
            <v>M-94</v>
          </cell>
          <cell r="D4135">
            <v>1</v>
          </cell>
        </row>
        <row r="4136">
          <cell r="B4136" t="str">
            <v>M-15</v>
          </cell>
          <cell r="D4136">
            <v>1</v>
          </cell>
        </row>
        <row r="4137">
          <cell r="B4137" t="str">
            <v>M-36</v>
          </cell>
          <cell r="D4137">
            <v>1</v>
          </cell>
        </row>
        <row r="4140">
          <cell r="B4140" t="str">
            <v>Clave</v>
          </cell>
          <cell r="D4140" t="str">
            <v>CANTIDAD</v>
          </cell>
          <cell r="E4140" t="str">
            <v>CANTIDAD</v>
          </cell>
        </row>
        <row r="4141">
          <cell r="D4141" t="str">
            <v>Necesaria-Proyecto</v>
          </cell>
          <cell r="E4141" t="str">
            <v>Existente</v>
          </cell>
        </row>
        <row r="4142">
          <cell r="B4142" t="str">
            <v>M-1</v>
          </cell>
          <cell r="D4142">
            <v>1</v>
          </cell>
        </row>
        <row r="4143">
          <cell r="B4143" t="str">
            <v>M-6</v>
          </cell>
          <cell r="D4143">
            <v>1</v>
          </cell>
        </row>
        <row r="4144">
          <cell r="B4144" t="str">
            <v>M-59</v>
          </cell>
          <cell r="D4144">
            <v>2</v>
          </cell>
        </row>
        <row r="4145">
          <cell r="B4145" t="str">
            <v>M-94</v>
          </cell>
          <cell r="D4145">
            <v>1</v>
          </cell>
        </row>
        <row r="4146">
          <cell r="B4146" t="str">
            <v>M-15</v>
          </cell>
          <cell r="D4146">
            <v>1</v>
          </cell>
        </row>
        <row r="4147">
          <cell r="B4147" t="str">
            <v>M-36</v>
          </cell>
          <cell r="D4147">
            <v>1</v>
          </cell>
        </row>
        <row r="4150">
          <cell r="B4150" t="str">
            <v>Clave</v>
          </cell>
          <cell r="D4150" t="str">
            <v>CANTIDAD</v>
          </cell>
          <cell r="E4150" t="str">
            <v>CANTIDAD</v>
          </cell>
        </row>
        <row r="4151">
          <cell r="D4151" t="str">
            <v>Necesaria-Proyecto</v>
          </cell>
          <cell r="E4151" t="str">
            <v>Existente</v>
          </cell>
        </row>
        <row r="4152">
          <cell r="B4152" t="str">
            <v>M-6</v>
          </cell>
          <cell r="D4152">
            <v>1</v>
          </cell>
        </row>
        <row r="4153">
          <cell r="B4153" t="str">
            <v>M-59</v>
          </cell>
          <cell r="D4153">
            <v>2</v>
          </cell>
        </row>
        <row r="4154">
          <cell r="B4154" t="str">
            <v>M-15</v>
          </cell>
          <cell r="D4154">
            <v>1</v>
          </cell>
        </row>
        <row r="4157">
          <cell r="B4157" t="str">
            <v>Clave</v>
          </cell>
          <cell r="D4157" t="str">
            <v>CANTIDAD</v>
          </cell>
          <cell r="E4157" t="str">
            <v>CANTIDAD</v>
          </cell>
        </row>
        <row r="4158">
          <cell r="D4158" t="str">
            <v>Necesaria-Proyecto</v>
          </cell>
          <cell r="E4158" t="str">
            <v>Existente</v>
          </cell>
        </row>
        <row r="4159">
          <cell r="B4159" t="str">
            <v>M-79</v>
          </cell>
          <cell r="D4159">
            <v>1</v>
          </cell>
        </row>
        <row r="4160">
          <cell r="B4160" t="str">
            <v>E-198</v>
          </cell>
          <cell r="D4160">
            <v>1</v>
          </cell>
        </row>
        <row r="4165">
          <cell r="B4165" t="str">
            <v>Clave</v>
          </cell>
          <cell r="D4165" t="str">
            <v>CANTIDAD</v>
          </cell>
          <cell r="E4165" t="str">
            <v>CANTIDAD</v>
          </cell>
        </row>
        <row r="4166">
          <cell r="D4166" t="str">
            <v>Necesaria-Proyecto</v>
          </cell>
          <cell r="E4166" t="str">
            <v>Existente</v>
          </cell>
        </row>
        <row r="4167">
          <cell r="B4167" t="str">
            <v>E-103</v>
          </cell>
          <cell r="D4167">
            <v>1</v>
          </cell>
        </row>
        <row r="4168">
          <cell r="B4168" t="str">
            <v>M-84</v>
          </cell>
          <cell r="D4168">
            <v>3</v>
          </cell>
        </row>
        <row r="4169">
          <cell r="B4169" t="str">
            <v>M-15</v>
          </cell>
          <cell r="D4169">
            <v>1</v>
          </cell>
        </row>
        <row r="4172">
          <cell r="B4172" t="str">
            <v>Clave</v>
          </cell>
          <cell r="D4172" t="str">
            <v>CANTIDAD</v>
          </cell>
          <cell r="E4172" t="str">
            <v>CANTIDAD</v>
          </cell>
        </row>
        <row r="4173">
          <cell r="D4173" t="str">
            <v>Necesaria-Proyecto</v>
          </cell>
          <cell r="E4173" t="str">
            <v>Existente</v>
          </cell>
        </row>
        <row r="4174">
          <cell r="B4174" t="str">
            <v>M-15</v>
          </cell>
          <cell r="D4174">
            <v>1</v>
          </cell>
        </row>
        <row r="4175">
          <cell r="B4175" t="str">
            <v>M-84</v>
          </cell>
          <cell r="D4175">
            <v>1</v>
          </cell>
        </row>
        <row r="4178">
          <cell r="B4178" t="str">
            <v>Clave</v>
          </cell>
          <cell r="D4178" t="str">
            <v>CANTIDAD</v>
          </cell>
          <cell r="E4178" t="str">
            <v>CANTIDAD</v>
          </cell>
        </row>
        <row r="4179">
          <cell r="D4179" t="str">
            <v>Necesaria-Proyecto</v>
          </cell>
          <cell r="E4179" t="str">
            <v>Existente</v>
          </cell>
        </row>
        <row r="4180">
          <cell r="B4180" t="str">
            <v>M-8</v>
          </cell>
          <cell r="D4180">
            <v>1</v>
          </cell>
        </row>
        <row r="4181">
          <cell r="B4181" t="str">
            <v>M-86</v>
          </cell>
          <cell r="D4181">
            <v>1</v>
          </cell>
        </row>
        <row r="4184">
          <cell r="B4184" t="str">
            <v>Clave</v>
          </cell>
          <cell r="D4184" t="str">
            <v>CANTIDAD</v>
          </cell>
          <cell r="E4184" t="str">
            <v>CANTIDAD</v>
          </cell>
        </row>
        <row r="4185">
          <cell r="D4185" t="str">
            <v>Necesaria-Proyecto</v>
          </cell>
          <cell r="E4185" t="str">
            <v>Existente</v>
          </cell>
        </row>
        <row r="4186">
          <cell r="B4186" t="str">
            <v>E-186</v>
          </cell>
          <cell r="D4186">
            <v>1</v>
          </cell>
        </row>
        <row r="4187">
          <cell r="B4187" t="str">
            <v>E-51</v>
          </cell>
          <cell r="D4187">
            <v>1</v>
          </cell>
        </row>
        <row r="4190">
          <cell r="B4190" t="str">
            <v>Clave</v>
          </cell>
          <cell r="D4190" t="str">
            <v>CANTIDAD</v>
          </cell>
          <cell r="E4190" t="str">
            <v>CANTIDAD</v>
          </cell>
        </row>
        <row r="4191">
          <cell r="D4191" t="str">
            <v>Necesaria-Proyecto</v>
          </cell>
          <cell r="E4191" t="str">
            <v>Existente</v>
          </cell>
        </row>
        <row r="4192">
          <cell r="B4192" t="str">
            <v>E-83</v>
          </cell>
          <cell r="D4192">
            <v>1</v>
          </cell>
        </row>
        <row r="4193">
          <cell r="B4193" t="str">
            <v>E-187</v>
          </cell>
          <cell r="D4193">
            <v>1</v>
          </cell>
        </row>
        <row r="4196">
          <cell r="B4196" t="str">
            <v>Clave</v>
          </cell>
          <cell r="D4196" t="str">
            <v>CANTIDAD</v>
          </cell>
          <cell r="E4196" t="str">
            <v>CANTIDAD</v>
          </cell>
        </row>
        <row r="4197">
          <cell r="D4197" t="str">
            <v>Necesaria-Proyecto</v>
          </cell>
          <cell r="E4197" t="str">
            <v>Existente</v>
          </cell>
        </row>
        <row r="4198">
          <cell r="B4198" t="str">
            <v>M-14</v>
          </cell>
          <cell r="D4198">
            <v>1</v>
          </cell>
        </row>
        <row r="4199">
          <cell r="B4199" t="str">
            <v>M-3</v>
          </cell>
          <cell r="D4199">
            <v>1</v>
          </cell>
        </row>
        <row r="4200">
          <cell r="B4200" t="str">
            <v>M-16</v>
          </cell>
          <cell r="D4200">
            <v>1</v>
          </cell>
        </row>
        <row r="4201">
          <cell r="B4201" t="str">
            <v>M-9</v>
          </cell>
          <cell r="D4201">
            <v>1</v>
          </cell>
        </row>
        <row r="4204">
          <cell r="B4204" t="str">
            <v>Clave</v>
          </cell>
          <cell r="D4204" t="str">
            <v>CANTIDAD</v>
          </cell>
          <cell r="E4204" t="str">
            <v>CANTIDAD</v>
          </cell>
        </row>
        <row r="4205">
          <cell r="D4205" t="str">
            <v>Necesaria-Proyecto</v>
          </cell>
          <cell r="E4205" t="str">
            <v>Existente</v>
          </cell>
        </row>
        <row r="4206">
          <cell r="B4206" t="str">
            <v>M-2</v>
          </cell>
          <cell r="D4206">
            <v>1</v>
          </cell>
        </row>
        <row r="4207">
          <cell r="B4207" t="str">
            <v>M-111</v>
          </cell>
          <cell r="D4207">
            <v>1</v>
          </cell>
        </row>
        <row r="4208">
          <cell r="B4208" t="str">
            <v>M-15</v>
          </cell>
          <cell r="D4208">
            <v>1</v>
          </cell>
        </row>
        <row r="4209">
          <cell r="B4209" t="str">
            <v>M-33</v>
          </cell>
          <cell r="D4209">
            <v>1</v>
          </cell>
        </row>
        <row r="4210">
          <cell r="B4210" t="str">
            <v>E-53</v>
          </cell>
          <cell r="D4210">
            <v>1</v>
          </cell>
        </row>
        <row r="4211">
          <cell r="B4211" t="str">
            <v>E-54</v>
          </cell>
          <cell r="D4211">
            <v>1</v>
          </cell>
        </row>
        <row r="4212">
          <cell r="B4212" t="str">
            <v>E-56</v>
          </cell>
          <cell r="D4212">
            <v>2</v>
          </cell>
        </row>
        <row r="4213">
          <cell r="B4213" t="str">
            <v>E-57</v>
          </cell>
          <cell r="D4213">
            <v>1</v>
          </cell>
        </row>
        <row r="4216">
          <cell r="B4216" t="str">
            <v>Clave</v>
          </cell>
          <cell r="D4216" t="str">
            <v>CANTIDAD</v>
          </cell>
          <cell r="E4216" t="str">
            <v>CANTIDAD</v>
          </cell>
        </row>
        <row r="4217">
          <cell r="D4217" t="str">
            <v>Necesaria-Proyecto</v>
          </cell>
          <cell r="E4217" t="str">
            <v>Existente</v>
          </cell>
        </row>
        <row r="4218">
          <cell r="B4218" t="str">
            <v>M-2</v>
          </cell>
          <cell r="D4218">
            <v>1</v>
          </cell>
        </row>
        <row r="4219">
          <cell r="B4219" t="str">
            <v>E-188</v>
          </cell>
          <cell r="D4219">
            <v>1</v>
          </cell>
        </row>
        <row r="4220">
          <cell r="B4220" t="str">
            <v>E-52</v>
          </cell>
          <cell r="D4220">
            <v>2</v>
          </cell>
        </row>
        <row r="4221">
          <cell r="B4221" t="str">
            <v>M-94</v>
          </cell>
          <cell r="D4221">
            <v>1</v>
          </cell>
        </row>
        <row r="4222">
          <cell r="B4222" t="str">
            <v>M-15</v>
          </cell>
          <cell r="D4222">
            <v>1</v>
          </cell>
        </row>
        <row r="4223">
          <cell r="B4223" t="str">
            <v>M-36</v>
          </cell>
          <cell r="D4223">
            <v>1</v>
          </cell>
        </row>
        <row r="4224">
          <cell r="B4224" t="str">
            <v>T-21</v>
          </cell>
          <cell r="D4224">
            <v>1</v>
          </cell>
        </row>
        <row r="4227">
          <cell r="B4227" t="str">
            <v>Clave</v>
          </cell>
          <cell r="D4227" t="str">
            <v>CANTIDAD</v>
          </cell>
          <cell r="E4227" t="str">
            <v>CANTIDAD</v>
          </cell>
        </row>
        <row r="4228">
          <cell r="D4228" t="str">
            <v>Necesaria-Proyecto</v>
          </cell>
          <cell r="E4228" t="str">
            <v>Existente</v>
          </cell>
        </row>
        <row r="4229">
          <cell r="B4229" t="str">
            <v>M-111</v>
          </cell>
          <cell r="D4229">
            <v>1</v>
          </cell>
        </row>
        <row r="4230">
          <cell r="B4230" t="str">
            <v>M-86</v>
          </cell>
          <cell r="D4230">
            <v>1</v>
          </cell>
        </row>
        <row r="4231">
          <cell r="B4231" t="str">
            <v>M-8</v>
          </cell>
          <cell r="D4231">
            <v>1</v>
          </cell>
        </row>
        <row r="4232">
          <cell r="B4232" t="str">
            <v>E-115</v>
          </cell>
          <cell r="D4232">
            <v>1</v>
          </cell>
        </row>
        <row r="4233">
          <cell r="B4233" t="str">
            <v>M-15</v>
          </cell>
          <cell r="D4233">
            <v>1</v>
          </cell>
        </row>
        <row r="4234">
          <cell r="B4234" t="str">
            <v>M-40</v>
          </cell>
          <cell r="D4234">
            <v>1</v>
          </cell>
        </row>
        <row r="4237">
          <cell r="B4237" t="str">
            <v>Clave</v>
          </cell>
          <cell r="D4237" t="str">
            <v>CANTIDAD</v>
          </cell>
          <cell r="E4237" t="str">
            <v>CANTIDAD</v>
          </cell>
        </row>
        <row r="4238">
          <cell r="D4238" t="str">
            <v>Necesaria-Proyecto</v>
          </cell>
          <cell r="E4238" t="str">
            <v>Existente</v>
          </cell>
        </row>
        <row r="4239">
          <cell r="B4239" t="str">
            <v>M-40</v>
          </cell>
          <cell r="D4239">
            <v>2</v>
          </cell>
        </row>
        <row r="4240">
          <cell r="B4240" t="str">
            <v>M-59</v>
          </cell>
          <cell r="D4240">
            <v>2</v>
          </cell>
        </row>
        <row r="4241">
          <cell r="B4241" t="str">
            <v>M-86</v>
          </cell>
          <cell r="D4241">
            <v>1</v>
          </cell>
        </row>
        <row r="4244">
          <cell r="B4244" t="str">
            <v>Clave</v>
          </cell>
          <cell r="D4244" t="str">
            <v>CANTIDAD</v>
          </cell>
          <cell r="E4244" t="str">
            <v>CANTIDAD</v>
          </cell>
        </row>
        <row r="4245">
          <cell r="D4245" t="str">
            <v>Necesaria-Proyecto</v>
          </cell>
          <cell r="E4245" t="str">
            <v>Existente</v>
          </cell>
        </row>
        <row r="4246">
          <cell r="B4246" t="str">
            <v>M-111</v>
          </cell>
          <cell r="D4246">
            <v>1</v>
          </cell>
        </row>
        <row r="4247">
          <cell r="B4247" t="str">
            <v>M-84</v>
          </cell>
          <cell r="D4247">
            <v>1</v>
          </cell>
        </row>
        <row r="4248">
          <cell r="B4248" t="str">
            <v>E-83</v>
          </cell>
          <cell r="D4248">
            <v>1</v>
          </cell>
        </row>
        <row r="4254">
          <cell r="B4254" t="str">
            <v>Clave</v>
          </cell>
          <cell r="D4254" t="str">
            <v>CANTIDAD</v>
          </cell>
          <cell r="E4254" t="str">
            <v>CANTIDAD</v>
          </cell>
        </row>
        <row r="4255">
          <cell r="D4255" t="str">
            <v>Necesaria-Proyecto</v>
          </cell>
          <cell r="E4255" t="str">
            <v>Existente</v>
          </cell>
        </row>
        <row r="4256">
          <cell r="B4256" t="str">
            <v>M-1</v>
          </cell>
          <cell r="D4256">
            <v>1</v>
          </cell>
        </row>
        <row r="4257">
          <cell r="B4257" t="str">
            <v>M-2</v>
          </cell>
          <cell r="D4257">
            <v>1</v>
          </cell>
        </row>
        <row r="4258">
          <cell r="B4258" t="str">
            <v>T-50</v>
          </cell>
          <cell r="D4258">
            <v>1</v>
          </cell>
        </row>
        <row r="4259">
          <cell r="B4259" t="str">
            <v>M-22</v>
          </cell>
          <cell r="D4259">
            <v>1</v>
          </cell>
        </row>
        <row r="4260">
          <cell r="B4260" t="str">
            <v>T-57</v>
          </cell>
          <cell r="D4260">
            <v>1</v>
          </cell>
        </row>
        <row r="4261">
          <cell r="B4261" t="str">
            <v>M-15</v>
          </cell>
          <cell r="D4261">
            <v>1</v>
          </cell>
        </row>
        <row r="4262">
          <cell r="B4262" t="str">
            <v>M-39</v>
          </cell>
          <cell r="D4262">
            <v>1</v>
          </cell>
        </row>
        <row r="4263">
          <cell r="B4263" t="str">
            <v>M-36</v>
          </cell>
          <cell r="D4263">
            <v>2</v>
          </cell>
        </row>
        <row r="4264">
          <cell r="B4264" t="str">
            <v>T-20</v>
          </cell>
          <cell r="D4264">
            <v>1</v>
          </cell>
        </row>
        <row r="4267">
          <cell r="B4267" t="str">
            <v>Clave</v>
          </cell>
          <cell r="D4267" t="str">
            <v>CANTIDAD</v>
          </cell>
          <cell r="E4267" t="str">
            <v>CANTIDAD</v>
          </cell>
        </row>
        <row r="4268">
          <cell r="D4268" t="str">
            <v>Necesaria-Proyecto</v>
          </cell>
          <cell r="E4268" t="str">
            <v>Existente</v>
          </cell>
        </row>
        <row r="4269">
          <cell r="B4269" t="str">
            <v>M-2</v>
          </cell>
          <cell r="D4269">
            <v>2</v>
          </cell>
        </row>
        <row r="4270">
          <cell r="B4270" t="str">
            <v>T-50</v>
          </cell>
          <cell r="D4270">
            <v>1</v>
          </cell>
        </row>
        <row r="4271">
          <cell r="B4271" t="str">
            <v>M-22</v>
          </cell>
          <cell r="D4271">
            <v>1</v>
          </cell>
        </row>
        <row r="4272">
          <cell r="B4272" t="str">
            <v>M-8</v>
          </cell>
          <cell r="D4272">
            <v>2</v>
          </cell>
        </row>
        <row r="4273">
          <cell r="B4273" t="str">
            <v>M-26</v>
          </cell>
          <cell r="D4273">
            <v>4</v>
          </cell>
        </row>
        <row r="4274">
          <cell r="B4274" t="str">
            <v>M-15</v>
          </cell>
          <cell r="D4274">
            <v>1</v>
          </cell>
        </row>
        <row r="4275">
          <cell r="B4275" t="str">
            <v>M-9</v>
          </cell>
          <cell r="D4275">
            <v>2</v>
          </cell>
        </row>
        <row r="4276">
          <cell r="B4276" t="str">
            <v>T-79</v>
          </cell>
          <cell r="D4276">
            <v>1</v>
          </cell>
        </row>
        <row r="4277">
          <cell r="B4277" t="str">
            <v>M-39</v>
          </cell>
          <cell r="D4277">
            <v>1</v>
          </cell>
        </row>
        <row r="4278">
          <cell r="B4278" t="str">
            <v>M-48</v>
          </cell>
          <cell r="D4278">
            <v>8</v>
          </cell>
        </row>
        <row r="4279">
          <cell r="B4279" t="str">
            <v>T-20</v>
          </cell>
          <cell r="D4279">
            <v>1</v>
          </cell>
        </row>
        <row r="4282">
          <cell r="B4282" t="str">
            <v>Clave</v>
          </cell>
          <cell r="D4282" t="str">
            <v>CANTIDAD</v>
          </cell>
          <cell r="E4282" t="str">
            <v>CANTIDAD</v>
          </cell>
        </row>
        <row r="4283">
          <cell r="D4283" t="str">
            <v>Necesaria-Proyecto</v>
          </cell>
          <cell r="E4283" t="str">
            <v>Existente</v>
          </cell>
        </row>
        <row r="4284">
          <cell r="B4284" t="str">
            <v>M-2</v>
          </cell>
          <cell r="D4284">
            <v>2</v>
          </cell>
        </row>
        <row r="4285">
          <cell r="B4285" t="str">
            <v>T-50</v>
          </cell>
          <cell r="D4285">
            <v>1</v>
          </cell>
        </row>
        <row r="4286">
          <cell r="B4286" t="str">
            <v>M-22</v>
          </cell>
          <cell r="D4286">
            <v>1</v>
          </cell>
        </row>
        <row r="4287">
          <cell r="B4287" t="str">
            <v>M-8</v>
          </cell>
          <cell r="D4287">
            <v>2</v>
          </cell>
        </row>
        <row r="4288">
          <cell r="B4288" t="str">
            <v>M-26</v>
          </cell>
          <cell r="D4288">
            <v>4</v>
          </cell>
        </row>
        <row r="4289">
          <cell r="B4289" t="str">
            <v>M-15</v>
          </cell>
          <cell r="D4289">
            <v>1</v>
          </cell>
        </row>
        <row r="4290">
          <cell r="B4290" t="str">
            <v>M-9</v>
          </cell>
          <cell r="D4290">
            <v>2</v>
          </cell>
        </row>
        <row r="4291">
          <cell r="B4291" t="str">
            <v>T-79</v>
          </cell>
          <cell r="D4291">
            <v>1</v>
          </cell>
        </row>
        <row r="4292">
          <cell r="B4292" t="str">
            <v>M-39</v>
          </cell>
          <cell r="D4292">
            <v>1</v>
          </cell>
        </row>
        <row r="4293">
          <cell r="B4293" t="str">
            <v>M-48</v>
          </cell>
          <cell r="D4293">
            <v>8</v>
          </cell>
        </row>
        <row r="4294">
          <cell r="B4294" t="str">
            <v>T-20</v>
          </cell>
          <cell r="D4294">
            <v>1</v>
          </cell>
        </row>
        <row r="4297">
          <cell r="B4297" t="str">
            <v>Clave</v>
          </cell>
          <cell r="D4297" t="str">
            <v>CANTIDAD</v>
          </cell>
          <cell r="E4297" t="str">
            <v>CANTIDAD</v>
          </cell>
        </row>
        <row r="4298">
          <cell r="D4298" t="str">
            <v>Necesaria-Proyecto</v>
          </cell>
          <cell r="E4298" t="str">
            <v>Existente</v>
          </cell>
        </row>
        <row r="4299">
          <cell r="B4299" t="str">
            <v>M-2</v>
          </cell>
          <cell r="D4299">
            <v>2</v>
          </cell>
        </row>
        <row r="4300">
          <cell r="B4300" t="str">
            <v>T-50</v>
          </cell>
          <cell r="D4300">
            <v>1</v>
          </cell>
        </row>
        <row r="4301">
          <cell r="B4301" t="str">
            <v>M-22</v>
          </cell>
          <cell r="D4301">
            <v>1</v>
          </cell>
        </row>
        <row r="4302">
          <cell r="B4302" t="str">
            <v>M-8</v>
          </cell>
          <cell r="D4302">
            <v>2</v>
          </cell>
        </row>
        <row r="4303">
          <cell r="B4303" t="str">
            <v>M-26</v>
          </cell>
          <cell r="D4303">
            <v>4</v>
          </cell>
        </row>
        <row r="4304">
          <cell r="B4304" t="str">
            <v>M-15</v>
          </cell>
          <cell r="D4304">
            <v>1</v>
          </cell>
        </row>
        <row r="4305">
          <cell r="B4305" t="str">
            <v>M-9</v>
          </cell>
          <cell r="D4305">
            <v>2</v>
          </cell>
        </row>
        <row r="4306">
          <cell r="B4306" t="str">
            <v>T-79</v>
          </cell>
          <cell r="D4306">
            <v>1</v>
          </cell>
        </row>
        <row r="4307">
          <cell r="B4307" t="str">
            <v>M-39</v>
          </cell>
          <cell r="D4307">
            <v>1</v>
          </cell>
        </row>
        <row r="4308">
          <cell r="B4308" t="str">
            <v>M-48</v>
          </cell>
          <cell r="D4308">
            <v>8</v>
          </cell>
        </row>
        <row r="4309">
          <cell r="B4309" t="str">
            <v>T-20</v>
          </cell>
          <cell r="D4309">
            <v>1</v>
          </cell>
        </row>
        <row r="4312">
          <cell r="B4312" t="str">
            <v>Clave</v>
          </cell>
          <cell r="D4312" t="str">
            <v>CANTIDAD</v>
          </cell>
          <cell r="E4312" t="str">
            <v>CANTIDAD</v>
          </cell>
        </row>
        <row r="4313">
          <cell r="D4313" t="str">
            <v>Necesaria-Proyecto</v>
          </cell>
          <cell r="E4313" t="str">
            <v>Existente</v>
          </cell>
        </row>
        <row r="4314">
          <cell r="B4314" t="str">
            <v>M-26</v>
          </cell>
          <cell r="D4314">
            <v>4</v>
          </cell>
        </row>
        <row r="4315">
          <cell r="B4315" t="str">
            <v>M-48</v>
          </cell>
          <cell r="D4315">
            <v>8</v>
          </cell>
        </row>
        <row r="4316">
          <cell r="B4316" t="str">
            <v>M-8</v>
          </cell>
          <cell r="D4316">
            <v>2</v>
          </cell>
        </row>
        <row r="4317">
          <cell r="B4317" t="str">
            <v>M-2</v>
          </cell>
          <cell r="D4317">
            <v>2</v>
          </cell>
        </row>
        <row r="4318">
          <cell r="B4318" t="str">
            <v>M-39</v>
          </cell>
          <cell r="D4318">
            <v>1</v>
          </cell>
        </row>
        <row r="4319">
          <cell r="B4319" t="str">
            <v>T-200</v>
          </cell>
          <cell r="D4319">
            <v>1</v>
          </cell>
        </row>
        <row r="4320">
          <cell r="B4320" t="str">
            <v>T-20</v>
          </cell>
          <cell r="D4320">
            <v>1</v>
          </cell>
        </row>
        <row r="4323">
          <cell r="B4323" t="str">
            <v>Clave</v>
          </cell>
          <cell r="D4323" t="str">
            <v>CANTIDAD</v>
          </cell>
          <cell r="E4323" t="str">
            <v>CANTIDAD</v>
          </cell>
        </row>
        <row r="4324">
          <cell r="D4324" t="str">
            <v>Necesaria-Proyecto</v>
          </cell>
          <cell r="E4324" t="str">
            <v>Existente</v>
          </cell>
        </row>
        <row r="4325">
          <cell r="B4325" t="str">
            <v>M-8</v>
          </cell>
          <cell r="D4325">
            <v>1</v>
          </cell>
        </row>
        <row r="4326">
          <cell r="B4326" t="str">
            <v>M-86</v>
          </cell>
          <cell r="D4326">
            <v>1</v>
          </cell>
        </row>
        <row r="4329">
          <cell r="B4329" t="str">
            <v>Clave</v>
          </cell>
          <cell r="D4329" t="str">
            <v>CANTIDAD</v>
          </cell>
          <cell r="E4329" t="str">
            <v>CANTIDAD</v>
          </cell>
        </row>
        <row r="4330">
          <cell r="D4330" t="str">
            <v>Necesaria-Proyecto</v>
          </cell>
          <cell r="E4330" t="str">
            <v>Existente</v>
          </cell>
        </row>
        <row r="4331">
          <cell r="B4331" t="str">
            <v>M-16</v>
          </cell>
          <cell r="D4331">
            <v>1</v>
          </cell>
        </row>
        <row r="4332">
          <cell r="B4332" t="str">
            <v>M-3</v>
          </cell>
          <cell r="D4332">
            <v>4</v>
          </cell>
        </row>
        <row r="4333">
          <cell r="B4333" t="str">
            <v>M-9</v>
          </cell>
          <cell r="D4333">
            <v>1</v>
          </cell>
        </row>
        <row r="4334">
          <cell r="B4334" t="str">
            <v>M-14</v>
          </cell>
          <cell r="D4334">
            <v>1</v>
          </cell>
        </row>
        <row r="4337">
          <cell r="B4337" t="str">
            <v>Clave</v>
          </cell>
          <cell r="D4337" t="str">
            <v>CANTIDAD</v>
          </cell>
          <cell r="E4337" t="str">
            <v>CANTIDAD</v>
          </cell>
        </row>
        <row r="4338">
          <cell r="D4338" t="str">
            <v>Necesaria-Proyecto</v>
          </cell>
          <cell r="E4338" t="str">
            <v>Existente</v>
          </cell>
        </row>
        <row r="4339">
          <cell r="B4339" t="str">
            <v>M-16</v>
          </cell>
          <cell r="D4339">
            <v>1</v>
          </cell>
        </row>
        <row r="4340">
          <cell r="B4340" t="str">
            <v>M-3</v>
          </cell>
          <cell r="D4340">
            <v>4</v>
          </cell>
        </row>
        <row r="4341">
          <cell r="B4341" t="str">
            <v>M-9</v>
          </cell>
          <cell r="D4341">
            <v>1</v>
          </cell>
        </row>
        <row r="4342">
          <cell r="B4342" t="str">
            <v>M-14</v>
          </cell>
          <cell r="D4342">
            <v>1</v>
          </cell>
        </row>
        <row r="4345">
          <cell r="B4345" t="str">
            <v>Clave</v>
          </cell>
          <cell r="D4345" t="str">
            <v>CANTIDAD</v>
          </cell>
          <cell r="E4345" t="str">
            <v>CANTIDAD</v>
          </cell>
        </row>
        <row r="4346">
          <cell r="D4346" t="str">
            <v>Necesaria-Proyecto</v>
          </cell>
          <cell r="E4346" t="str">
            <v>Existente</v>
          </cell>
        </row>
        <row r="4347">
          <cell r="B4347" t="str">
            <v>M-113</v>
          </cell>
          <cell r="D4347">
            <v>1</v>
          </cell>
        </row>
        <row r="4348">
          <cell r="B4348" t="str">
            <v>M-13</v>
          </cell>
          <cell r="D4348">
            <v>1</v>
          </cell>
          <cell r="E4348">
            <v>0</v>
          </cell>
        </row>
        <row r="4353">
          <cell r="B4353" t="str">
            <v>Clave</v>
          </cell>
          <cell r="D4353" t="str">
            <v>CANTIDAD</v>
          </cell>
          <cell r="E4353" t="str">
            <v>CANTIDAD</v>
          </cell>
        </row>
        <row r="4354">
          <cell r="D4354" t="str">
            <v>Necesaria-Proyecto</v>
          </cell>
          <cell r="E4354" t="str">
            <v>Existente</v>
          </cell>
        </row>
        <row r="4355">
          <cell r="B4355" t="str">
            <v>M-1</v>
          </cell>
          <cell r="D4355">
            <v>1</v>
          </cell>
        </row>
        <row r="4356">
          <cell r="B4356" t="str">
            <v>T-50</v>
          </cell>
          <cell r="D4356">
            <v>3</v>
          </cell>
        </row>
        <row r="4357">
          <cell r="B4357" t="str">
            <v>M-22</v>
          </cell>
          <cell r="D4357">
            <v>3</v>
          </cell>
        </row>
        <row r="4358">
          <cell r="B4358" t="str">
            <v>T-57</v>
          </cell>
          <cell r="D4358">
            <v>1</v>
          </cell>
        </row>
        <row r="4359">
          <cell r="B4359" t="str">
            <v>M-9</v>
          </cell>
          <cell r="D4359">
            <v>1</v>
          </cell>
        </row>
        <row r="4360">
          <cell r="B4360" t="str">
            <v>M-36</v>
          </cell>
          <cell r="D4360">
            <v>2</v>
          </cell>
        </row>
        <row r="4361">
          <cell r="B4361" t="str">
            <v>M-37</v>
          </cell>
          <cell r="D4361">
            <v>3</v>
          </cell>
        </row>
        <row r="4364">
          <cell r="B4364" t="str">
            <v>Clave</v>
          </cell>
          <cell r="D4364" t="str">
            <v>CANTIDAD</v>
          </cell>
          <cell r="E4364" t="str">
            <v>CANTIDAD</v>
          </cell>
        </row>
        <row r="4365">
          <cell r="D4365" t="str">
            <v>Necesaria-Proyecto</v>
          </cell>
          <cell r="E4365" t="str">
            <v>Existente</v>
          </cell>
        </row>
        <row r="4366">
          <cell r="B4366" t="str">
            <v>M-1</v>
          </cell>
          <cell r="D4366">
            <v>1</v>
          </cell>
        </row>
        <row r="4367">
          <cell r="B4367" t="str">
            <v>T-50</v>
          </cell>
          <cell r="D4367">
            <v>3</v>
          </cell>
        </row>
        <row r="4368">
          <cell r="B4368" t="str">
            <v>M-22</v>
          </cell>
          <cell r="D4368">
            <v>3</v>
          </cell>
        </row>
        <row r="4369">
          <cell r="B4369" t="str">
            <v>T-57</v>
          </cell>
          <cell r="D4369">
            <v>1</v>
          </cell>
        </row>
        <row r="4370">
          <cell r="B4370" t="str">
            <v>M-9</v>
          </cell>
          <cell r="D4370">
            <v>1</v>
          </cell>
        </row>
        <row r="4371">
          <cell r="B4371" t="str">
            <v>M-36</v>
          </cell>
          <cell r="D4371">
            <v>2</v>
          </cell>
        </row>
        <row r="4372">
          <cell r="B4372" t="str">
            <v>M-37</v>
          </cell>
          <cell r="D4372">
            <v>3</v>
          </cell>
        </row>
        <row r="4375">
          <cell r="B4375" t="str">
            <v>Clave</v>
          </cell>
          <cell r="D4375" t="str">
            <v>CANTIDAD</v>
          </cell>
          <cell r="E4375" t="str">
            <v>CANTIDAD</v>
          </cell>
        </row>
        <row r="4376">
          <cell r="D4376" t="str">
            <v>Necesaria-Proyecto</v>
          </cell>
          <cell r="E4376" t="str">
            <v>Existente</v>
          </cell>
        </row>
        <row r="4377">
          <cell r="B4377" t="str">
            <v>M-16</v>
          </cell>
          <cell r="D4377">
            <v>1</v>
          </cell>
        </row>
        <row r="4378">
          <cell r="B4378" t="str">
            <v>M-3</v>
          </cell>
          <cell r="D4378">
            <v>1</v>
          </cell>
        </row>
        <row r="4379">
          <cell r="B4379" t="str">
            <v>M-14</v>
          </cell>
          <cell r="D4379">
            <v>1</v>
          </cell>
        </row>
        <row r="4382">
          <cell r="B4382" t="str">
            <v>Clave</v>
          </cell>
          <cell r="D4382" t="str">
            <v>CANTIDAD</v>
          </cell>
          <cell r="E4382" t="str">
            <v>CANTIDAD</v>
          </cell>
        </row>
        <row r="4383">
          <cell r="D4383" t="str">
            <v>Necesaria-Proyecto</v>
          </cell>
          <cell r="E4383" t="str">
            <v>Existente</v>
          </cell>
        </row>
        <row r="4384">
          <cell r="B4384" t="str">
            <v>E-104</v>
          </cell>
          <cell r="D4384">
            <v>1</v>
          </cell>
        </row>
        <row r="4387">
          <cell r="B4387" t="str">
            <v>Clave</v>
          </cell>
          <cell r="D4387" t="str">
            <v>CANTIDAD</v>
          </cell>
          <cell r="E4387" t="str">
            <v>CANTIDAD</v>
          </cell>
        </row>
        <row r="4388">
          <cell r="D4388" t="str">
            <v>Necesaria-Proyecto</v>
          </cell>
          <cell r="E4388" t="str">
            <v>Existente</v>
          </cell>
        </row>
        <row r="4389">
          <cell r="B4389" t="str">
            <v>M-13</v>
          </cell>
          <cell r="D4389">
            <v>3</v>
          </cell>
        </row>
        <row r="4392">
          <cell r="B4392" t="str">
            <v>Clave</v>
          </cell>
          <cell r="D4392" t="str">
            <v>CANTIDAD</v>
          </cell>
          <cell r="E4392" t="str">
            <v>CANTIDAD</v>
          </cell>
        </row>
        <row r="4393">
          <cell r="D4393" t="str">
            <v>Necesaria-Proyecto</v>
          </cell>
          <cell r="E4393" t="str">
            <v>Existente</v>
          </cell>
        </row>
        <row r="4394">
          <cell r="B4394" t="str">
            <v>E-83</v>
          </cell>
          <cell r="D4394">
            <v>1</v>
          </cell>
        </row>
        <row r="4397">
          <cell r="B4397" t="str">
            <v>Clave</v>
          </cell>
          <cell r="D4397" t="str">
            <v>CANTIDAD</v>
          </cell>
          <cell r="E4397" t="str">
            <v>CANTIDAD</v>
          </cell>
        </row>
        <row r="4398">
          <cell r="D4398" t="str">
            <v>Necesaria-Proyecto</v>
          </cell>
          <cell r="E4398" t="str">
            <v>Existente</v>
          </cell>
        </row>
        <row r="4399">
          <cell r="B4399" t="str">
            <v>E-110</v>
          </cell>
          <cell r="D4399">
            <v>1</v>
          </cell>
        </row>
        <row r="4400">
          <cell r="B4400" t="str">
            <v>D-211</v>
          </cell>
          <cell r="D4400">
            <v>1</v>
          </cell>
        </row>
        <row r="4401">
          <cell r="B4401" t="str">
            <v>M-98</v>
          </cell>
          <cell r="D4401">
            <v>1</v>
          </cell>
        </row>
        <row r="4404">
          <cell r="B4404" t="str">
            <v>Clave</v>
          </cell>
          <cell r="D4404" t="str">
            <v>CANTIDAD</v>
          </cell>
          <cell r="E4404" t="str">
            <v>CANTIDAD</v>
          </cell>
        </row>
        <row r="4405">
          <cell r="D4405" t="str">
            <v>Necesaria-Proyecto</v>
          </cell>
          <cell r="E4405" t="str">
            <v>Existente</v>
          </cell>
        </row>
        <row r="4406">
          <cell r="B4406" t="str">
            <v>M-13</v>
          </cell>
          <cell r="D4406">
            <v>4</v>
          </cell>
        </row>
        <row r="4407">
          <cell r="B4407" t="str">
            <v>M-112</v>
          </cell>
          <cell r="D4407">
            <v>1</v>
          </cell>
        </row>
        <row r="4410">
          <cell r="B4410" t="str">
            <v>Clave</v>
          </cell>
          <cell r="D4410" t="str">
            <v>CANTIDAD</v>
          </cell>
          <cell r="E4410" t="str">
            <v>CANTIDAD</v>
          </cell>
        </row>
        <row r="4411">
          <cell r="D4411" t="str">
            <v>Necesaria-Proyecto</v>
          </cell>
          <cell r="E4411" t="str">
            <v>Existente</v>
          </cell>
        </row>
        <row r="4412">
          <cell r="B4412" t="str">
            <v>M-113</v>
          </cell>
          <cell r="D4412">
            <v>1</v>
          </cell>
        </row>
        <row r="4415">
          <cell r="B4415" t="str">
            <v>Clave</v>
          </cell>
          <cell r="D4415" t="str">
            <v>CANTIDAD</v>
          </cell>
          <cell r="E4415" t="str">
            <v>CANTIDAD</v>
          </cell>
        </row>
        <row r="4416">
          <cell r="D4416" t="str">
            <v>Necesaria-Proyecto</v>
          </cell>
          <cell r="E4416" t="str">
            <v>Existente</v>
          </cell>
        </row>
        <row r="4417">
          <cell r="B4417" t="str">
            <v>M-8</v>
          </cell>
          <cell r="D4417">
            <v>1</v>
          </cell>
        </row>
        <row r="4418">
          <cell r="B4418" t="str">
            <v>M-26</v>
          </cell>
          <cell r="D4418">
            <v>1</v>
          </cell>
        </row>
        <row r="4421">
          <cell r="B4421" t="str">
            <v>Clave</v>
          </cell>
          <cell r="D4421" t="str">
            <v>CANTIDAD</v>
          </cell>
          <cell r="E4421" t="str">
            <v>CANTIDAD</v>
          </cell>
        </row>
        <row r="4422">
          <cell r="D4422" t="str">
            <v>Necesaria-Proyecto</v>
          </cell>
          <cell r="E4422" t="str">
            <v>Existente</v>
          </cell>
        </row>
        <row r="4423">
          <cell r="B4423" t="str">
            <v>M-16</v>
          </cell>
          <cell r="D4423">
            <v>1</v>
          </cell>
        </row>
        <row r="4424">
          <cell r="B4424" t="str">
            <v>M-3</v>
          </cell>
          <cell r="D4424">
            <v>1</v>
          </cell>
        </row>
        <row r="4425">
          <cell r="B4425" t="str">
            <v>M-14</v>
          </cell>
          <cell r="D4425">
            <v>1</v>
          </cell>
        </row>
        <row r="4431">
          <cell r="B4431" t="str">
            <v>Clave</v>
          </cell>
          <cell r="D4431" t="str">
            <v>CANTIDAD</v>
          </cell>
          <cell r="E4431" t="str">
            <v>CANTIDAD</v>
          </cell>
        </row>
        <row r="4432">
          <cell r="D4432" t="str">
            <v>Necesaria-Proyecto</v>
          </cell>
          <cell r="E4432" t="str">
            <v>Existente</v>
          </cell>
        </row>
        <row r="4433">
          <cell r="B4433" t="str">
            <v>M-36</v>
          </cell>
          <cell r="D4433">
            <v>4</v>
          </cell>
        </row>
        <row r="4434">
          <cell r="B4434" t="str">
            <v>T-20</v>
          </cell>
          <cell r="D4434">
            <v>4</v>
          </cell>
        </row>
        <row r="4442">
          <cell r="B4442" t="str">
            <v>Clave</v>
          </cell>
          <cell r="D4442" t="str">
            <v>CANTIDAD</v>
          </cell>
          <cell r="E4442" t="str">
            <v>CANTIDAD</v>
          </cell>
        </row>
        <row r="4443">
          <cell r="D4443" t="str">
            <v>Necesaria-Proyecto</v>
          </cell>
          <cell r="E4443" t="str">
            <v>Existente</v>
          </cell>
        </row>
        <row r="4444">
          <cell r="B4444" t="str">
            <v>M-138</v>
          </cell>
          <cell r="D4444">
            <v>1</v>
          </cell>
        </row>
        <row r="4445">
          <cell r="B4445" t="str">
            <v>T-50</v>
          </cell>
          <cell r="D4445">
            <v>1</v>
          </cell>
        </row>
        <row r="4446">
          <cell r="B4446" t="str">
            <v>T-53</v>
          </cell>
          <cell r="D4446">
            <v>1</v>
          </cell>
        </row>
        <row r="4447">
          <cell r="B4447" t="str">
            <v>T-6</v>
          </cell>
          <cell r="D4447">
            <v>1</v>
          </cell>
        </row>
        <row r="4448">
          <cell r="B4448" t="str">
            <v>M-29</v>
          </cell>
          <cell r="D4448">
            <v>1</v>
          </cell>
        </row>
        <row r="4449">
          <cell r="B4449" t="str">
            <v>M-15</v>
          </cell>
          <cell r="D4449">
            <v>1</v>
          </cell>
        </row>
        <row r="4450">
          <cell r="B4450" t="str">
            <v>M-33</v>
          </cell>
          <cell r="D4450">
            <v>1</v>
          </cell>
        </row>
        <row r="4451">
          <cell r="B4451" t="str">
            <v>T-13</v>
          </cell>
          <cell r="D4451">
            <v>1</v>
          </cell>
        </row>
        <row r="4452">
          <cell r="B4452" t="str">
            <v>T-79</v>
          </cell>
          <cell r="D4452">
            <v>1</v>
          </cell>
        </row>
        <row r="4453">
          <cell r="B4453" t="str">
            <v>M-36</v>
          </cell>
          <cell r="D4453">
            <v>60</v>
          </cell>
        </row>
        <row r="4454">
          <cell r="B4454" t="str">
            <v>M-39</v>
          </cell>
          <cell r="D4454">
            <v>1</v>
          </cell>
        </row>
        <row r="4455">
          <cell r="B4455" t="str">
            <v>T-20</v>
          </cell>
          <cell r="D4455">
            <v>1</v>
          </cell>
        </row>
        <row r="4456">
          <cell r="B4456" t="str">
            <v>T-16</v>
          </cell>
          <cell r="D4456">
            <v>1</v>
          </cell>
        </row>
        <row r="4459">
          <cell r="B4459" t="str">
            <v>Clave</v>
          </cell>
          <cell r="D4459" t="str">
            <v>CANTIDAD</v>
          </cell>
          <cell r="E4459" t="str">
            <v>CANTIDAD</v>
          </cell>
        </row>
        <row r="4460">
          <cell r="D4460" t="str">
            <v>Necesaria-Proyecto</v>
          </cell>
          <cell r="E4460" t="str">
            <v>Existente</v>
          </cell>
        </row>
        <row r="4461">
          <cell r="B4461" t="str">
            <v>M-8</v>
          </cell>
          <cell r="D4461">
            <v>2</v>
          </cell>
        </row>
        <row r="4462">
          <cell r="B4462" t="str">
            <v>M-86</v>
          </cell>
          <cell r="D4462">
            <v>1</v>
          </cell>
        </row>
        <row r="4465">
          <cell r="B4465" t="str">
            <v>Clave</v>
          </cell>
          <cell r="D4465" t="str">
            <v>CANTIDAD</v>
          </cell>
          <cell r="E4465" t="str">
            <v>CANTIDAD</v>
          </cell>
        </row>
        <row r="4466">
          <cell r="D4466" t="str">
            <v>Necesaria-Proyecto</v>
          </cell>
          <cell r="E4466" t="str">
            <v>Existente</v>
          </cell>
        </row>
        <row r="4467">
          <cell r="B4467" t="str">
            <v>O-3</v>
          </cell>
          <cell r="D4467">
            <v>2</v>
          </cell>
        </row>
        <row r="4468">
          <cell r="B4468" t="str">
            <v>E-7</v>
          </cell>
          <cell r="D4468">
            <v>2</v>
          </cell>
        </row>
        <row r="4469">
          <cell r="B4469" t="str">
            <v>M-14</v>
          </cell>
          <cell r="D4469">
            <v>2</v>
          </cell>
        </row>
        <row r="4472">
          <cell r="B4472" t="str">
            <v>Clave</v>
          </cell>
          <cell r="D4472" t="str">
            <v>CANTIDAD</v>
          </cell>
          <cell r="E4472" t="str">
            <v>CANTIDAD</v>
          </cell>
        </row>
        <row r="4473">
          <cell r="D4473" t="str">
            <v>Necesaria-Proyecto</v>
          </cell>
          <cell r="E4473" t="str">
            <v>Existente</v>
          </cell>
        </row>
        <row r="4474">
          <cell r="B4474" t="str">
            <v>O-3</v>
          </cell>
          <cell r="D4474">
            <v>2</v>
          </cell>
        </row>
        <row r="4475">
          <cell r="B4475" t="str">
            <v>E-7</v>
          </cell>
          <cell r="D4475">
            <v>2</v>
          </cell>
        </row>
        <row r="4476">
          <cell r="B4476" t="str">
            <v>M-14</v>
          </cell>
          <cell r="D4476">
            <v>2</v>
          </cell>
        </row>
        <row r="4481">
          <cell r="B4481" t="str">
            <v>Clave</v>
          </cell>
          <cell r="D4481" t="str">
            <v>CANTIDAD</v>
          </cell>
          <cell r="E4481" t="str">
            <v>CANTIDAD</v>
          </cell>
        </row>
        <row r="4482">
          <cell r="D4482" t="str">
            <v>Necesaria-Proyecto</v>
          </cell>
          <cell r="E4482" t="str">
            <v>Existente</v>
          </cell>
        </row>
        <row r="4483">
          <cell r="B4483" t="str">
            <v>M-45</v>
          </cell>
          <cell r="D4483">
            <v>2</v>
          </cell>
        </row>
        <row r="4484">
          <cell r="B4484" t="str">
            <v>M-31</v>
          </cell>
          <cell r="D4484">
            <v>1</v>
          </cell>
        </row>
        <row r="4485">
          <cell r="B4485" t="str">
            <v>M-101</v>
          </cell>
          <cell r="D4485">
            <v>1</v>
          </cell>
        </row>
        <row r="4486">
          <cell r="B4486" t="str">
            <v>T-15</v>
          </cell>
          <cell r="D4486">
            <v>1</v>
          </cell>
        </row>
        <row r="4487">
          <cell r="B4487" t="str">
            <v>T-20</v>
          </cell>
          <cell r="D4487">
            <v>1</v>
          </cell>
        </row>
        <row r="4490">
          <cell r="B4490" t="str">
            <v>Clave</v>
          </cell>
          <cell r="D4490" t="str">
            <v>CANTIDAD</v>
          </cell>
          <cell r="E4490" t="str">
            <v>CANTIDAD</v>
          </cell>
        </row>
        <row r="4491">
          <cell r="D4491" t="str">
            <v>Necesaria-Proyecto</v>
          </cell>
          <cell r="E4491" t="str">
            <v>Existente</v>
          </cell>
        </row>
        <row r="4492">
          <cell r="B4492" t="str">
            <v>M-14</v>
          </cell>
          <cell r="D4492">
            <v>1</v>
          </cell>
        </row>
        <row r="4493">
          <cell r="B4493" t="str">
            <v>M-9</v>
          </cell>
          <cell r="D4493">
            <v>1</v>
          </cell>
          <cell r="E4493">
            <v>0</v>
          </cell>
        </row>
        <row r="4496">
          <cell r="B4496" t="str">
            <v>Clave</v>
          </cell>
          <cell r="D4496" t="str">
            <v>CANTIDAD</v>
          </cell>
          <cell r="E4496" t="str">
            <v>CANTIDAD</v>
          </cell>
        </row>
        <row r="4497">
          <cell r="D4497" t="str">
            <v>Necesaria-Proyecto</v>
          </cell>
          <cell r="E4497" t="str">
            <v>Existente</v>
          </cell>
        </row>
        <row r="4498">
          <cell r="B4498" t="str">
            <v>M-123</v>
          </cell>
          <cell r="D4498">
            <v>1</v>
          </cell>
        </row>
        <row r="4499">
          <cell r="B4499" t="str">
            <v>M-36</v>
          </cell>
          <cell r="D4499">
            <v>4</v>
          </cell>
        </row>
        <row r="4500">
          <cell r="B4500" t="str">
            <v>E-86</v>
          </cell>
          <cell r="D4500">
            <v>1</v>
          </cell>
        </row>
        <row r="4501">
          <cell r="B4501" t="str">
            <v>E-88</v>
          </cell>
          <cell r="D4501">
            <v>1</v>
          </cell>
        </row>
        <row r="4502">
          <cell r="B4502" t="str">
            <v>E-81</v>
          </cell>
          <cell r="D4502">
            <v>1</v>
          </cell>
        </row>
        <row r="4503">
          <cell r="B4503" t="str">
            <v>M-14</v>
          </cell>
          <cell r="D4503">
            <v>1</v>
          </cell>
        </row>
        <row r="4506">
          <cell r="B4506" t="str">
            <v>Clave</v>
          </cell>
          <cell r="D4506" t="str">
            <v>CANTIDAD</v>
          </cell>
          <cell r="E4506" t="str">
            <v>CANTIDAD</v>
          </cell>
        </row>
        <row r="4507">
          <cell r="D4507" t="str">
            <v>Necesaria-Proyecto</v>
          </cell>
          <cell r="E4507" t="str">
            <v>Existente</v>
          </cell>
        </row>
        <row r="4508">
          <cell r="B4508" t="str">
            <v>M-78</v>
          </cell>
          <cell r="D4508">
            <v>2</v>
          </cell>
        </row>
        <row r="4509">
          <cell r="B4509" t="str">
            <v>M-15</v>
          </cell>
          <cell r="D4509">
            <v>1</v>
          </cell>
        </row>
        <row r="4510">
          <cell r="B4510" t="str">
            <v>M-9</v>
          </cell>
          <cell r="D4510">
            <v>2</v>
          </cell>
        </row>
        <row r="4511">
          <cell r="B4511" t="str">
            <v>M-36</v>
          </cell>
          <cell r="D4511">
            <v>1</v>
          </cell>
        </row>
        <row r="4512">
          <cell r="B4512" t="str">
            <v>M-108</v>
          </cell>
          <cell r="D4512">
            <v>2</v>
          </cell>
        </row>
        <row r="4513">
          <cell r="B4513" t="str">
            <v>T-20</v>
          </cell>
          <cell r="D4513">
            <v>1</v>
          </cell>
        </row>
        <row r="4516">
          <cell r="B4516" t="str">
            <v>Clave</v>
          </cell>
          <cell r="D4516" t="str">
            <v>CANTIDAD</v>
          </cell>
          <cell r="E4516" t="str">
            <v>CANTIDAD</v>
          </cell>
        </row>
        <row r="4517">
          <cell r="D4517" t="str">
            <v>Necesaria-Proyecto</v>
          </cell>
          <cell r="E4517" t="str">
            <v>Existente</v>
          </cell>
        </row>
        <row r="4518">
          <cell r="B4518" t="str">
            <v>M-78</v>
          </cell>
          <cell r="D4518">
            <v>2</v>
          </cell>
        </row>
        <row r="4519">
          <cell r="B4519" t="str">
            <v>M-15</v>
          </cell>
          <cell r="D4519">
            <v>1</v>
          </cell>
        </row>
        <row r="4520">
          <cell r="B4520" t="str">
            <v>M-9</v>
          </cell>
          <cell r="D4520">
            <v>2</v>
          </cell>
        </row>
        <row r="4521">
          <cell r="B4521" t="str">
            <v>M-36</v>
          </cell>
          <cell r="D4521">
            <v>1</v>
          </cell>
        </row>
        <row r="4522">
          <cell r="B4522" t="str">
            <v>M-108</v>
          </cell>
          <cell r="D4522">
            <v>2</v>
          </cell>
        </row>
        <row r="4523">
          <cell r="B4523" t="str">
            <v>T-20</v>
          </cell>
          <cell r="D4523">
            <v>1</v>
          </cell>
        </row>
        <row r="4524">
          <cell r="D4524">
            <v>4343</v>
          </cell>
          <cell r="E4524">
            <v>6</v>
          </cell>
        </row>
        <row r="4528">
          <cell r="D4528" t="str">
            <v>NOTA: TOTAL DE EQUIPAMIENTO INCLUYE A EQUIPOS A SER PROVISTOS POR EL PROBEEDOR Y POR EL CONTRATISTA</v>
          </cell>
        </row>
        <row r="4530">
          <cell r="D4530" t="str">
            <v>NOTA: TOTAL DE EQUIPAMIENTO INCLUYE A EQUIPOS A SER PROVISTOS POR EL PROVEEDOR Y POR EL CONTRATISTA, ELIMINADO LOS EQUIPOS RECUPERABLES</v>
          </cell>
        </row>
        <row r="4532">
          <cell r="B4532" t="str">
            <v>(*)</v>
          </cell>
        </row>
        <row r="4543">
          <cell r="D4543" t="str">
            <v>NOTA: EN LOS ANEXOS 2 Y ANEXO 4, SOLO SE CONSIDERAN LOS EQUIPOS A SER PROVISTOS POR EL EQUIPADOR SEGÚN LA NORMA 660</v>
          </cell>
        </row>
      </sheetData>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ES"/>
      <sheetName val="Hoja1"/>
      <sheetName val="Hoja2"/>
      <sheetName val="Hoja3"/>
      <sheetName val="Casa B estuco"/>
      <sheetName val="Casa  B estuco siding"/>
      <sheetName val="Casa  B enchape ladrillo"/>
      <sheetName val="Alcant."/>
      <sheetName val="Agua Pot."/>
      <sheetName val="Inst. Gas"/>
      <sheetName val="Eléctrico"/>
      <sheetName val="Clima"/>
      <sheetName val="$ prom."/>
      <sheetName val="GASTOS GENERALES"/>
      <sheetName val="Montaje Mecánico y Piping"/>
      <sheetName val="PIPE"/>
      <sheetName val="FLANGE"/>
      <sheetName val="VALVE"/>
      <sheetName val="RESUMEN DE COTIZACION"/>
      <sheetName val="OBRA CIVIL"/>
      <sheetName val="ESTRUCTURA DE HORMIGON"/>
      <sheetName val="INFRAESTRUCTURA"/>
      <sheetName val="INSTALACION ELECTRICA"/>
      <sheetName val="Avance financiero"/>
      <sheetName val="N°1"/>
      <sheetName val="N°10"/>
      <sheetName val="N°2"/>
      <sheetName val="N°3"/>
      <sheetName val="N°4"/>
      <sheetName val="N°5"/>
      <sheetName val="N°6"/>
      <sheetName val="N°7"/>
      <sheetName val="N°8"/>
      <sheetName val="N°9"/>
      <sheetName val="Cuadrilla"/>
      <sheetName val="Consumibles"/>
      <sheetName val="Equipo"/>
      <sheetName val="Casa_B_estuco"/>
      <sheetName val="Casa__B_estuco_siding"/>
      <sheetName val="Casa__B_enchape_ladrillo"/>
      <sheetName val="Alcant_"/>
      <sheetName val="Agua_Pot_"/>
      <sheetName val="Inst__Gas"/>
      <sheetName val="$_prom_"/>
      <sheetName val="GASTOS_GENERALES"/>
      <sheetName val="Montaje_Mecánico_y_Piping"/>
      <sheetName val="Portfolio"/>
      <sheetName val="STOCKWATCH - US$"/>
      <sheetName val="CONSENSUSWATCH - US$"/>
      <sheetName val="Stock Performance - US$"/>
      <sheetName val="Limit_ACC_A"/>
      <sheetName val="BASE"/>
      <sheetName val="Pesos"/>
      <sheetName val="Cuadrillas"/>
      <sheetName val="Consolidado"/>
      <sheetName val="Dmda."/>
      <sheetName val="Sheet1"/>
      <sheetName val="CIEDANOS"/>
      <sheetName val="Población por edades"/>
      <sheetName val="Listas"/>
      <sheetName val="Vehículo"/>
      <sheetName val="Gtos Gen"/>
      <sheetName val="Materiales"/>
      <sheetName val="Subcontratos"/>
      <sheetName val="Sensib. IE-VACSN"/>
      <sheetName val="1. Time &amp; Esc"/>
      <sheetName val="Input"/>
      <sheetName val="Fcst"/>
      <sheetName val="7 &amp; 8A. SandU"/>
      <sheetName val="2&amp;3 AeroRevs"/>
      <sheetName val="4. Non-AeroRevs"/>
    </sheetNames>
    <sheetDataSet>
      <sheetData sheetId="0" refreshError="1">
        <row r="4">
          <cell r="B4">
            <v>52</v>
          </cell>
          <cell r="C4">
            <v>2</v>
          </cell>
          <cell r="L4">
            <v>2.1698750000000007</v>
          </cell>
          <cell r="M4">
            <v>112.83350000000003</v>
          </cell>
        </row>
        <row r="5">
          <cell r="B5">
            <v>1</v>
          </cell>
          <cell r="C5">
            <v>3.9</v>
          </cell>
          <cell r="L5">
            <v>2.5546250000000006</v>
          </cell>
          <cell r="M5">
            <v>2.5546250000000006</v>
          </cell>
        </row>
        <row r="6">
          <cell r="B6">
            <v>1</v>
          </cell>
          <cell r="L6">
            <v>0</v>
          </cell>
          <cell r="M6">
            <v>0</v>
          </cell>
        </row>
        <row r="7">
          <cell r="B7">
            <v>1</v>
          </cell>
          <cell r="L7">
            <v>0</v>
          </cell>
          <cell r="M7">
            <v>0</v>
          </cell>
        </row>
        <row r="8">
          <cell r="B8">
            <v>1</v>
          </cell>
          <cell r="L8">
            <v>0</v>
          </cell>
          <cell r="M8">
            <v>0</v>
          </cell>
        </row>
        <row r="9">
          <cell r="B9">
            <v>1</v>
          </cell>
          <cell r="L9">
            <v>0</v>
          </cell>
          <cell r="M9">
            <v>0</v>
          </cell>
        </row>
        <row r="10">
          <cell r="B10">
            <v>1</v>
          </cell>
          <cell r="L10">
            <v>0</v>
          </cell>
          <cell r="M10">
            <v>0</v>
          </cell>
        </row>
        <row r="11">
          <cell r="B11">
            <v>1</v>
          </cell>
          <cell r="L11">
            <v>0</v>
          </cell>
          <cell r="M11">
            <v>0</v>
          </cell>
        </row>
        <row r="12">
          <cell r="B12">
            <v>1</v>
          </cell>
          <cell r="L12">
            <v>0</v>
          </cell>
          <cell r="M12">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GRAMA DE AVANCE2 "/>
      <sheetName val="INFORME"/>
      <sheetName val="VAL_RES."/>
      <sheetName val="RESUM_VAL_"/>
      <sheetName val="D_MAT_E"/>
      <sheetName val="D_MAT_A"/>
      <sheetName val="D_MAT_ELEC"/>
      <sheetName val="D_MAT_S"/>
      <sheetName val="AMORT_MAT_E"/>
      <sheetName val="AMORT MAT_A "/>
      <sheetName val="AMORT MAT_ELEC "/>
      <sheetName val="AMORT MAT SAN"/>
      <sheetName val="REIT_REAJ_"/>
      <sheetName val="D-ad. Efect"/>
      <sheetName val="COE_REAJ_E"/>
      <sheetName val="COE_REAJ_A"/>
      <sheetName val="COE_REAJ_ELEC"/>
      <sheetName val="COE_REAJ_SANIT"/>
      <sheetName val="IU"/>
      <sheetName val="VAL ESTRUCTURAS "/>
      <sheetName val="VAL ARQUITECTURA"/>
      <sheetName val="VAL INST. ELECTRICAS"/>
      <sheetName val="VAL INST. SANITARIAS"/>
      <sheetName val="Hoja1"/>
      <sheetName val="steel"/>
      <sheetName val="C17_Gra01"/>
      <sheetName val="BASES"/>
      <sheetName val="RES,MET,ADI1"/>
      <sheetName val="Areas&amp;Funciones"/>
      <sheetName val="Costo Directo"/>
      <sheetName val="A"/>
      <sheetName val="PRECIO2"/>
      <sheetName val="datos"/>
      <sheetName val="Presenta1"/>
      <sheetName val="Sensib. IE-VACSN"/>
      <sheetName val="Dmda."/>
      <sheetName val="Sheet1"/>
      <sheetName val="RESUMEN"/>
      <sheetName val="STRSUMM0"/>
      <sheetName val="Com-102"/>
      <sheetName val="Hoja4"/>
      <sheetName val="Accesorio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fittings"/>
      <sheetName val="conv"/>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rcstSumm"/>
      <sheetName val="EstComp"/>
      <sheetName val="CommoditySum"/>
      <sheetName val="Sheet1"/>
      <sheetName val="PT"/>
      <sheetName val="Detail"/>
      <sheetName val="PipeBlks"/>
      <sheetName val="ElectBlks"/>
      <sheetName val="Instr"/>
      <sheetName val="Criteria"/>
      <sheetName val="WBS-UP"/>
      <sheetName val="INSUMOS"/>
      <sheetName val="Lista de Partidas"/>
      <sheetName val="47 V"/>
      <sheetName val="Precios de insumos"/>
      <sheetName val="Hoja91"/>
      <sheetName val="Estadística"/>
      <sheetName val="VACST"/>
      <sheetName val="Dmda."/>
      <sheetName val="Pob. DIRESA 2013"/>
      <sheetName val="INF.PERS.CONTRATADO"/>
      <sheetName val="Comparativa"/>
      <sheetName val="FP"/>
      <sheetName val="CFA"/>
      <sheetName val="VAL ESTRUCTURAS "/>
      <sheetName val="1. Time &amp; Esc"/>
      <sheetName val="Input"/>
      <sheetName val="Fcst"/>
      <sheetName val="7 &amp; 8A. SandU"/>
      <sheetName val="2&amp;3 AeroRevs"/>
      <sheetName val="4. Non-AeroRevs"/>
      <sheetName val="Areas&amp;Funciones"/>
      <sheetName val="Costo Directo"/>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GENERAL"/>
      <sheetName val="FINTEL"/>
      <sheetName val="INF.PERS.CONTRATADO"/>
      <sheetName val="Comparativa"/>
      <sheetName val="Hoja1"/>
      <sheetName val="Referencias"/>
      <sheetName val="Datos-No imprimir"/>
      <sheetName val="Wind Loads"/>
      <sheetName val="RESUMEN"/>
      <sheetName val="Datos"/>
      <sheetName val="Estructuras"/>
      <sheetName val="Hoja2"/>
      <sheetName val="Costo Indirecto"/>
      <sheetName val="INDICES"/>
      <sheetName val="Sensibilidad"/>
      <sheetName val="sensibilidad.proliv"/>
      <sheetName val="A"/>
      <sheetName val="B"/>
      <sheetName val="Detail"/>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puni"/>
      <sheetName val="Sensib. IE-VACSN"/>
      <sheetName val="Hoja3"/>
      <sheetName val="Viguetas 36 REAL"/>
      <sheetName val="Inputs"/>
      <sheetName val="Calculos"/>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xie"/>
      <sheetName val="FORMATO"/>
      <sheetName val="ene"/>
      <sheetName val="feb"/>
      <sheetName val="mar"/>
      <sheetName val="abr"/>
      <sheetName val="may"/>
      <sheetName val="JUN"/>
      <sheetName val="JUL"/>
      <sheetName val="agos"/>
      <sheetName val="set"/>
      <sheetName val="octubre"/>
      <sheetName val="JUNtraba"/>
      <sheetName val="Hoja2"/>
      <sheetName val="Referencias"/>
      <sheetName val="PER,COM.PRO.ADI1"/>
      <sheetName val="Wind Loads"/>
      <sheetName val="ESTRUCTURAS MOD"/>
      <sheetName val="LIMA-CANTA"/>
      <sheetName val="gs"/>
      <sheetName val="F17 A1"/>
      <sheetName val="SHEET1"/>
      <sheetName val="Medidas"/>
      <sheetName val="Pared 2"/>
      <sheetName val="Pared 3"/>
      <sheetName val="GENERAL"/>
      <sheetName val="Pavimentos"/>
      <sheetName val="puni"/>
    </sheetNames>
    <sheetDataSet>
      <sheetData sheetId="0" refreshError="1">
        <row r="2">
          <cell r="A2" t="str">
            <v>ABDOMEN AGUDO</v>
          </cell>
          <cell r="B2" t="str">
            <v>R10.0</v>
          </cell>
        </row>
        <row r="3">
          <cell r="A3" t="str">
            <v>ABSCESO</v>
          </cell>
          <cell r="B3" t="str">
            <v>L02.9</v>
          </cell>
        </row>
        <row r="4">
          <cell r="A4" t="str">
            <v>ABSCESO DENTAL</v>
          </cell>
          <cell r="B4" t="str">
            <v>K04.7</v>
          </cell>
        </row>
        <row r="5">
          <cell r="A5" t="str">
            <v>ABSCESO EN GLUTEO</v>
          </cell>
          <cell r="B5" t="str">
            <v>L02.3</v>
          </cell>
        </row>
        <row r="6">
          <cell r="A6" t="str">
            <v>ABSCESO EN GLUTEO DERECHO</v>
          </cell>
          <cell r="B6" t="str">
            <v>L02.3</v>
          </cell>
        </row>
        <row r="7">
          <cell r="A7" t="str">
            <v>ABSCESO EN GLUTEO IZQUIERDO</v>
          </cell>
          <cell r="B7" t="str">
            <v>L02.3</v>
          </cell>
        </row>
        <row r="8">
          <cell r="A8" t="str">
            <v>ADENITIS</v>
          </cell>
          <cell r="B8" t="str">
            <v>I88.9</v>
          </cell>
        </row>
        <row r="9">
          <cell r="A9" t="str">
            <v>ALERGIA</v>
          </cell>
          <cell r="B9" t="str">
            <v>T78.4</v>
          </cell>
        </row>
        <row r="10">
          <cell r="A10" t="str">
            <v>AMIGDALITIS</v>
          </cell>
          <cell r="B10" t="str">
            <v>J03.9</v>
          </cell>
        </row>
        <row r="11">
          <cell r="A11" t="str">
            <v>AMIGDALITIS AGUDA</v>
          </cell>
          <cell r="B11" t="str">
            <v>J03.9</v>
          </cell>
        </row>
        <row r="12">
          <cell r="A12" t="str">
            <v>AMIGDALITIS SIMPLE</v>
          </cell>
          <cell r="B12" t="str">
            <v>J03.9</v>
          </cell>
        </row>
        <row r="13">
          <cell r="A13" t="str">
            <v>AMPUTACION DE PABELLON AURICULAR</v>
          </cell>
          <cell r="B13" t="str">
            <v>S08.1</v>
          </cell>
        </row>
        <row r="14">
          <cell r="A14" t="str">
            <v>ANEMIA SEVERA</v>
          </cell>
          <cell r="B14" t="str">
            <v>D64.9</v>
          </cell>
        </row>
        <row r="15">
          <cell r="A15" t="str">
            <v>ANGIODEMA</v>
          </cell>
          <cell r="B15" t="str">
            <v>T78.3</v>
          </cell>
        </row>
        <row r="16">
          <cell r="A16" t="str">
            <v>APENDICITIS AGUDA</v>
          </cell>
          <cell r="B16" t="str">
            <v>K35.9</v>
          </cell>
        </row>
        <row r="17">
          <cell r="A17" t="str">
            <v>ARTRITIS</v>
          </cell>
          <cell r="B17" t="str">
            <v>M13.9</v>
          </cell>
        </row>
        <row r="18">
          <cell r="A18" t="str">
            <v>ARTROSIS EN DEDO DE MANO IZQUIERDO</v>
          </cell>
          <cell r="B18" t="str">
            <v>M19.8</v>
          </cell>
        </row>
        <row r="19">
          <cell r="A19" t="str">
            <v>ASCITIS</v>
          </cell>
          <cell r="B19" t="str">
            <v>R18</v>
          </cell>
        </row>
        <row r="20">
          <cell r="A20" t="str">
            <v>ASCITIS EAD</v>
          </cell>
          <cell r="B20" t="str">
            <v>R18</v>
          </cell>
        </row>
        <row r="21">
          <cell r="A21" t="str">
            <v>ASMA</v>
          </cell>
          <cell r="B21" t="str">
            <v>J45.9</v>
          </cell>
        </row>
        <row r="22">
          <cell r="A22" t="str">
            <v>ASMA AGUDO</v>
          </cell>
          <cell r="B22" t="str">
            <v>J46</v>
          </cell>
        </row>
        <row r="23">
          <cell r="A23" t="str">
            <v>ASMA BRONQUIAL</v>
          </cell>
          <cell r="B23" t="str">
            <v>J45.9</v>
          </cell>
        </row>
        <row r="24">
          <cell r="A24" t="str">
            <v>ASMA INTERMITENTE</v>
          </cell>
          <cell r="B24" t="str">
            <v>J45.9</v>
          </cell>
        </row>
        <row r="25">
          <cell r="A25" t="str">
            <v>ASMA LEVE</v>
          </cell>
          <cell r="B25" t="str">
            <v>J45.9</v>
          </cell>
        </row>
        <row r="26">
          <cell r="A26" t="str">
            <v>ASMA MODERADA</v>
          </cell>
          <cell r="B26" t="str">
            <v>J45.9</v>
          </cell>
        </row>
        <row r="27">
          <cell r="A27" t="str">
            <v>ATRICCION I DEDO MANO DERECHA</v>
          </cell>
          <cell r="B27" t="str">
            <v>S68.3</v>
          </cell>
        </row>
        <row r="28">
          <cell r="A28" t="str">
            <v>AUTOAGRESION</v>
          </cell>
          <cell r="B28" t="str">
            <v>Z91.5</v>
          </cell>
        </row>
        <row r="29">
          <cell r="A29" t="str">
            <v>BALANITIS</v>
          </cell>
          <cell r="B29" t="str">
            <v>N48.1</v>
          </cell>
        </row>
        <row r="30">
          <cell r="A30" t="str">
            <v>BRONCOESPASMO</v>
          </cell>
          <cell r="B30" t="str">
            <v>J98.0</v>
          </cell>
        </row>
        <row r="31">
          <cell r="A31" t="str">
            <v>BRONQUIOLITIS</v>
          </cell>
          <cell r="B31" t="str">
            <v>J21.9</v>
          </cell>
        </row>
        <row r="32">
          <cell r="A32" t="str">
            <v>BRONQUITIS</v>
          </cell>
          <cell r="B32" t="str">
            <v>J40</v>
          </cell>
        </row>
        <row r="33">
          <cell r="A33" t="str">
            <v>BRONQUITIS AGUDA</v>
          </cell>
          <cell r="B33" t="str">
            <v>J20.9</v>
          </cell>
        </row>
        <row r="34">
          <cell r="A34" t="str">
            <v>CEFALEA</v>
          </cell>
          <cell r="B34" t="str">
            <v>R51</v>
          </cell>
        </row>
        <row r="35">
          <cell r="A35" t="str">
            <v>CEFALEA EAD</v>
          </cell>
          <cell r="B35" t="str">
            <v>R51</v>
          </cell>
        </row>
        <row r="36">
          <cell r="A36" t="str">
            <v>CEFALEA TENSIONAL</v>
          </cell>
          <cell r="B36" t="str">
            <v>R51</v>
          </cell>
        </row>
        <row r="37">
          <cell r="A37" t="str">
            <v>CELULITIS EN ANTEBRAZO</v>
          </cell>
          <cell r="B37" t="str">
            <v>L03.1</v>
          </cell>
        </row>
        <row r="38">
          <cell r="A38" t="str">
            <v>CELULITIS EN PIE IZQUIERDA</v>
          </cell>
          <cell r="B38" t="str">
            <v>L03.1</v>
          </cell>
        </row>
        <row r="39">
          <cell r="A39" t="str">
            <v>CELULITIS EN PIERNA</v>
          </cell>
          <cell r="B39" t="str">
            <v>L03.1</v>
          </cell>
        </row>
        <row r="40">
          <cell r="A40" t="str">
            <v>CELULITIS MIEMBRO INFERIOR</v>
          </cell>
          <cell r="B40" t="str">
            <v>L03.1</v>
          </cell>
        </row>
        <row r="41">
          <cell r="A41" t="str">
            <v>COLECISTITIS</v>
          </cell>
          <cell r="B41" t="str">
            <v>K81.9</v>
          </cell>
        </row>
        <row r="42">
          <cell r="A42" t="str">
            <v>COLECISTITIS AGUDA</v>
          </cell>
          <cell r="B42" t="str">
            <v>K81.0</v>
          </cell>
        </row>
        <row r="43">
          <cell r="A43" t="str">
            <v>COLECISTITIS CRONICA CALCULOSA</v>
          </cell>
          <cell r="B43" t="str">
            <v>K80.4</v>
          </cell>
        </row>
        <row r="44">
          <cell r="A44" t="str">
            <v>COLICO ABDOMINAL</v>
          </cell>
          <cell r="B44" t="str">
            <v>R10.4</v>
          </cell>
        </row>
        <row r="45">
          <cell r="A45" t="str">
            <v>COLICO DE GASES</v>
          </cell>
          <cell r="B45" t="str">
            <v>R14</v>
          </cell>
        </row>
        <row r="46">
          <cell r="A46" t="str">
            <v>COLICO RENAL</v>
          </cell>
          <cell r="B46" t="str">
            <v>N23</v>
          </cell>
        </row>
        <row r="47">
          <cell r="A47" t="str">
            <v>COLICO VESICULAR</v>
          </cell>
          <cell r="B47" t="str">
            <v>K80.2</v>
          </cell>
        </row>
        <row r="48">
          <cell r="A48" t="str">
            <v>CONJUNTIVITIS</v>
          </cell>
          <cell r="B48" t="str">
            <v>H10.9</v>
          </cell>
        </row>
        <row r="49">
          <cell r="A49" t="str">
            <v>CONJUNTIVITIS AGUDA</v>
          </cell>
          <cell r="B49" t="str">
            <v>H10.3</v>
          </cell>
        </row>
        <row r="50">
          <cell r="A50" t="str">
            <v>CONSTIPACION</v>
          </cell>
          <cell r="B50" t="str">
            <v>K59.0</v>
          </cell>
        </row>
        <row r="51">
          <cell r="A51" t="str">
            <v>CONTRACTURA DORSAL</v>
          </cell>
          <cell r="B51" t="str">
            <v>M54.5</v>
          </cell>
        </row>
        <row r="52">
          <cell r="A52" t="str">
            <v>CONTRACTURA MUSCULAR</v>
          </cell>
          <cell r="B52" t="str">
            <v>M62.4</v>
          </cell>
        </row>
        <row r="53">
          <cell r="A53" t="str">
            <v>CONTUSION</v>
          </cell>
          <cell r="B53" t="str">
            <v>T14.0</v>
          </cell>
        </row>
        <row r="54">
          <cell r="A54" t="str">
            <v>CONTUSION EN CABEZA</v>
          </cell>
          <cell r="B54" t="str">
            <v>S00.9</v>
          </cell>
        </row>
        <row r="55">
          <cell r="A55" t="str">
            <v>CONTUSION EN CARA</v>
          </cell>
          <cell r="B55" t="str">
            <v>S00.1</v>
          </cell>
        </row>
        <row r="56">
          <cell r="A56" t="str">
            <v>CONTUSION EN CODO</v>
          </cell>
          <cell r="B56" t="str">
            <v>S50.0</v>
          </cell>
        </row>
        <row r="57">
          <cell r="A57" t="str">
            <v>CONTUSION EN CODO DERECHO</v>
          </cell>
          <cell r="B57" t="str">
            <v>S50.0</v>
          </cell>
        </row>
        <row r="58">
          <cell r="A58" t="str">
            <v>CONTUSION EN CRANEO</v>
          </cell>
          <cell r="B58" t="str">
            <v>S06.2</v>
          </cell>
        </row>
        <row r="59">
          <cell r="A59" t="str">
            <v>CONTUSION EN HOMBRO</v>
          </cell>
          <cell r="B59" t="str">
            <v>S40.0</v>
          </cell>
        </row>
        <row r="60">
          <cell r="A60" t="str">
            <v>CONTUSION EN I DEDO DE PIE DERECHO</v>
          </cell>
          <cell r="B60" t="str">
            <v>S90.1</v>
          </cell>
        </row>
        <row r="61">
          <cell r="A61" t="str">
            <v>CONTUSION EN MANO DERECHO</v>
          </cell>
          <cell r="B61" t="str">
            <v>S60.2</v>
          </cell>
        </row>
        <row r="62">
          <cell r="A62" t="str">
            <v>CONTUSION EN MIEMBRO INFERIOR</v>
          </cell>
          <cell r="B62" t="str">
            <v>T13.0</v>
          </cell>
        </row>
        <row r="63">
          <cell r="A63" t="str">
            <v>CONTUSION EN MIEMBRO INFERIOR DERECHO</v>
          </cell>
          <cell r="B63" t="str">
            <v>T13.0</v>
          </cell>
        </row>
        <row r="64">
          <cell r="A64" t="str">
            <v>CONTUSION EN MIEMBRO INFERIOR IZQUIERDO</v>
          </cell>
          <cell r="B64" t="str">
            <v>T13.0</v>
          </cell>
        </row>
        <row r="65">
          <cell r="A65" t="str">
            <v>CONTUSION EN MUÑECA DERECHA</v>
          </cell>
          <cell r="B65" t="str">
            <v>S60.2</v>
          </cell>
        </row>
        <row r="66">
          <cell r="A66" t="str">
            <v>CONTUSION EN MUÑECA IZQUIERDA</v>
          </cell>
          <cell r="B66" t="str">
            <v>S60.2</v>
          </cell>
        </row>
        <row r="67">
          <cell r="A67" t="str">
            <v>CONTUSION EN MUSLO</v>
          </cell>
          <cell r="B67" t="str">
            <v>S70.1</v>
          </cell>
        </row>
        <row r="68">
          <cell r="A68" t="str">
            <v>CONTUSION EN PARRILLA</v>
          </cell>
          <cell r="B68" t="str">
            <v>S20.2</v>
          </cell>
        </row>
        <row r="69">
          <cell r="A69" t="str">
            <v>CONTUSION EN PIE</v>
          </cell>
          <cell r="B69" t="str">
            <v>S90.3</v>
          </cell>
        </row>
        <row r="70">
          <cell r="A70" t="str">
            <v>CONTUSION EN PIE DERECHO</v>
          </cell>
          <cell r="B70" t="str">
            <v>S90.3</v>
          </cell>
        </row>
        <row r="71">
          <cell r="A71" t="str">
            <v>CONTUSION EN PIERNA</v>
          </cell>
          <cell r="B71" t="str">
            <v>T13.0</v>
          </cell>
        </row>
        <row r="72">
          <cell r="A72" t="str">
            <v>CONTUSION EN REGION NASAL</v>
          </cell>
          <cell r="B72" t="str">
            <v>S00.3</v>
          </cell>
        </row>
        <row r="73">
          <cell r="A73" t="str">
            <v>CONTUSION EN REGION PARIETAL</v>
          </cell>
          <cell r="B73" t="str">
            <v>S06.3</v>
          </cell>
        </row>
        <row r="74">
          <cell r="A74" t="str">
            <v>CONTUSION EN REGION TORAX</v>
          </cell>
          <cell r="B74" t="str">
            <v>S20.2</v>
          </cell>
        </row>
        <row r="75">
          <cell r="A75" t="str">
            <v>CONTUSION EN RODILLA</v>
          </cell>
          <cell r="B75" t="str">
            <v>S80.0</v>
          </cell>
        </row>
        <row r="76">
          <cell r="A76" t="str">
            <v>CONTUSION EN RODILLA DERECHA</v>
          </cell>
          <cell r="B76" t="str">
            <v>S80.0</v>
          </cell>
        </row>
        <row r="77">
          <cell r="A77" t="str">
            <v>CONTUSION EN RODILLA IZQUIERDA</v>
          </cell>
          <cell r="B77" t="str">
            <v>S80.0</v>
          </cell>
        </row>
        <row r="78">
          <cell r="A78" t="str">
            <v>CONTUSION EN TOBILLO</v>
          </cell>
          <cell r="B78" t="str">
            <v>S90.0</v>
          </cell>
        </row>
        <row r="79">
          <cell r="A79" t="str">
            <v>CONTUSION EN TORAX</v>
          </cell>
          <cell r="B79" t="str">
            <v>S20.0</v>
          </cell>
        </row>
        <row r="80">
          <cell r="A80" t="str">
            <v>CONTUSION FRONTAL</v>
          </cell>
          <cell r="B80" t="str">
            <v>S00.9</v>
          </cell>
        </row>
        <row r="81">
          <cell r="A81" t="str">
            <v>CONTUSION NASAL</v>
          </cell>
          <cell r="B81" t="str">
            <v>S00.3</v>
          </cell>
        </row>
        <row r="82">
          <cell r="A82" t="str">
            <v>CONTUSION TORAXICA</v>
          </cell>
          <cell r="B82" t="str">
            <v>S20.2</v>
          </cell>
        </row>
        <row r="83">
          <cell r="A83" t="str">
            <v>CONVULSION</v>
          </cell>
          <cell r="B83" t="str">
            <v>R56.8</v>
          </cell>
        </row>
        <row r="84">
          <cell r="A84" t="str">
            <v>CONVULSION FEBRIL</v>
          </cell>
          <cell r="B84" t="str">
            <v>R56.0</v>
          </cell>
        </row>
        <row r="85">
          <cell r="A85" t="str">
            <v>CRISIS ASMATICA</v>
          </cell>
          <cell r="B85" t="str">
            <v>J46.X</v>
          </cell>
        </row>
        <row r="86">
          <cell r="A86" t="str">
            <v>CRISIS HIPERTENSIVA</v>
          </cell>
          <cell r="B86" t="str">
            <v>I13.9</v>
          </cell>
        </row>
        <row r="87">
          <cell r="A87" t="str">
            <v>CRUP</v>
          </cell>
          <cell r="B87" t="str">
            <v>J05.0</v>
          </cell>
        </row>
        <row r="88">
          <cell r="A88" t="str">
            <v>CUERPO EXTRAÑO</v>
          </cell>
          <cell r="B88" t="str">
            <v>M79.5</v>
          </cell>
        </row>
        <row r="89">
          <cell r="A89" t="str">
            <v>CUERPO EXTRAÑO EN DEDO</v>
          </cell>
          <cell r="B89" t="str">
            <v>S91.1</v>
          </cell>
        </row>
        <row r="90">
          <cell r="A90" t="str">
            <v>CUERPO EXTRAÑO EN DEDO DE MANO</v>
          </cell>
          <cell r="B90" t="str">
            <v>M79.5</v>
          </cell>
        </row>
        <row r="91">
          <cell r="A91" t="str">
            <v>CUERPO EXTRAÑO EN FARINGE</v>
          </cell>
          <cell r="B91" t="str">
            <v>T17.2</v>
          </cell>
        </row>
        <row r="92">
          <cell r="A92" t="str">
            <v>CUERPO EXTRAÑO EN LARINGE</v>
          </cell>
          <cell r="B92" t="str">
            <v>T17.3</v>
          </cell>
        </row>
        <row r="93">
          <cell r="A93" t="str">
            <v>CUERPO EXTRAÑO EN MANO</v>
          </cell>
          <cell r="B93" t="str">
            <v>M79.5</v>
          </cell>
        </row>
        <row r="94">
          <cell r="A94" t="str">
            <v>CUERPO EXTRAÑO EN OIDO</v>
          </cell>
          <cell r="B94" t="str">
            <v>T16</v>
          </cell>
        </row>
        <row r="95">
          <cell r="A95" t="str">
            <v>CUERPO EXTRAÑO EN OJO</v>
          </cell>
          <cell r="B95" t="str">
            <v>S05.8</v>
          </cell>
        </row>
        <row r="96">
          <cell r="A96" t="str">
            <v>CUERPO EXTRAÑO EN OJO IZQUIERDO</v>
          </cell>
          <cell r="B96" t="str">
            <v>S05.8</v>
          </cell>
        </row>
        <row r="97">
          <cell r="A97" t="str">
            <v>CUERPO EXTRAÑO EN PIE</v>
          </cell>
          <cell r="B97" t="str">
            <v>M79.5</v>
          </cell>
        </row>
        <row r="98">
          <cell r="A98" t="str">
            <v>CUERPO EXTRAÑO EN REGION NASAL</v>
          </cell>
          <cell r="B98" t="str">
            <v>S00.3</v>
          </cell>
        </row>
        <row r="99">
          <cell r="A99" t="str">
            <v>CUERPO EXTRAÑO EN VIA DIGESTIVA</v>
          </cell>
          <cell r="B99" t="str">
            <v>T18.9</v>
          </cell>
        </row>
        <row r="100">
          <cell r="A100" t="str">
            <v>D/C COLICO ABDOMINAL</v>
          </cell>
          <cell r="B100" t="str">
            <v>R10.4</v>
          </cell>
        </row>
        <row r="101">
          <cell r="A101" t="str">
            <v>D/C COLICO RENAL</v>
          </cell>
          <cell r="B101" t="str">
            <v>N23</v>
          </cell>
        </row>
        <row r="102">
          <cell r="A102" t="str">
            <v>D/C DISLOCACION EN HOMBRO</v>
          </cell>
          <cell r="B102" t="str">
            <v>S43.0</v>
          </cell>
        </row>
        <row r="103">
          <cell r="A103" t="str">
            <v>D/C FRACTURA</v>
          </cell>
          <cell r="B103" t="str">
            <v>T14.2</v>
          </cell>
        </row>
        <row r="104">
          <cell r="A104" t="str">
            <v>D/C FRACTURA DE CODO IZQUIERDO</v>
          </cell>
          <cell r="B104" t="str">
            <v>S52.0</v>
          </cell>
        </row>
        <row r="105">
          <cell r="A105" t="str">
            <v>D/C FRACTURA DE LAS MANOS</v>
          </cell>
          <cell r="B105" t="str">
            <v>S62.8</v>
          </cell>
        </row>
        <row r="106">
          <cell r="A106" t="str">
            <v>D/C FRACTURA DE TABIQUE NASAL</v>
          </cell>
          <cell r="B106" t="str">
            <v>S02.2</v>
          </cell>
        </row>
        <row r="107">
          <cell r="A107" t="str">
            <v>D/C HEPATITIS</v>
          </cell>
          <cell r="B107" t="str">
            <v>K75.9</v>
          </cell>
        </row>
        <row r="108">
          <cell r="A108" t="str">
            <v>D/C HIPERACTIBIDAD BRONQUIAL</v>
          </cell>
          <cell r="B108" t="str">
            <v>J39.3</v>
          </cell>
        </row>
        <row r="109">
          <cell r="A109" t="str">
            <v>D/C INTOXICACION ALIMENTARIA</v>
          </cell>
          <cell r="B109" t="str">
            <v>A05.9</v>
          </cell>
        </row>
        <row r="110">
          <cell r="A110" t="str">
            <v>D/C ITU</v>
          </cell>
          <cell r="B110" t="str">
            <v>N39.0</v>
          </cell>
        </row>
        <row r="111">
          <cell r="A111" t="str">
            <v>D/C LITIASIS RENAL</v>
          </cell>
          <cell r="B111" t="str">
            <v>N20.0</v>
          </cell>
        </row>
        <row r="112">
          <cell r="A112" t="str">
            <v>D/C LITIASIS VESICULAR</v>
          </cell>
          <cell r="B112" t="str">
            <v>K80.2</v>
          </cell>
        </row>
        <row r="113">
          <cell r="A113" t="str">
            <v>D/C MORDEDURA DE ARAÑA</v>
          </cell>
          <cell r="B113" t="str">
            <v>T63.3</v>
          </cell>
        </row>
        <row r="114">
          <cell r="A114" t="str">
            <v>D/C NEUMONIA</v>
          </cell>
          <cell r="B114" t="str">
            <v>J18.9</v>
          </cell>
        </row>
        <row r="115">
          <cell r="A115" t="str">
            <v>D/C OMA</v>
          </cell>
          <cell r="B115" t="str">
            <v>H66.9</v>
          </cell>
        </row>
        <row r="116">
          <cell r="A116" t="str">
            <v>D/C PICADURA DE INSECTO</v>
          </cell>
          <cell r="B116" t="str">
            <v>T14.0</v>
          </cell>
        </row>
        <row r="117">
          <cell r="A117" t="str">
            <v>D/C SOBA</v>
          </cell>
          <cell r="B117" t="str">
            <v>J98.0</v>
          </cell>
        </row>
        <row r="118">
          <cell r="A118" t="str">
            <v>DAI</v>
          </cell>
          <cell r="B118" t="str">
            <v>A09</v>
          </cell>
        </row>
        <row r="119">
          <cell r="A119" t="str">
            <v>DAI ACUOSA</v>
          </cell>
          <cell r="B119" t="str">
            <v>A09</v>
          </cell>
        </row>
        <row r="120">
          <cell r="A120" t="str">
            <v>DAI C/ DESHIDRATACION</v>
          </cell>
          <cell r="B120" t="str">
            <v>A09</v>
          </cell>
        </row>
        <row r="121">
          <cell r="A121" t="str">
            <v>DAI S/ DESHIDRATACION</v>
          </cell>
          <cell r="B121" t="str">
            <v>A09</v>
          </cell>
        </row>
        <row r="122">
          <cell r="A122" t="str">
            <v>DAI INFLAMATORIA</v>
          </cell>
          <cell r="B122" t="str">
            <v>A09</v>
          </cell>
        </row>
        <row r="123">
          <cell r="A123" t="str">
            <v>DEPRESION</v>
          </cell>
          <cell r="B123" t="str">
            <v>F32.9</v>
          </cell>
        </row>
        <row r="124">
          <cell r="A124" t="str">
            <v>DERMATITIS</v>
          </cell>
          <cell r="B124" t="str">
            <v>L30.9</v>
          </cell>
        </row>
        <row r="125">
          <cell r="A125" t="str">
            <v>DERMATITIS ALERGICA</v>
          </cell>
          <cell r="B125" t="str">
            <v>L23.9</v>
          </cell>
        </row>
        <row r="126">
          <cell r="A126" t="str">
            <v>DERRAMEN PLEURAL</v>
          </cell>
          <cell r="B126" t="str">
            <v>J90.X</v>
          </cell>
        </row>
        <row r="127">
          <cell r="A127" t="str">
            <v>DESHIDRATACION</v>
          </cell>
          <cell r="B127" t="str">
            <v>E86.X</v>
          </cell>
        </row>
        <row r="128">
          <cell r="A128" t="str">
            <v>DESHIDRATACION LEVE</v>
          </cell>
          <cell r="B128" t="str">
            <v>E86.X</v>
          </cell>
        </row>
        <row r="129">
          <cell r="A129" t="str">
            <v>DESHIDRATACION MODERADA</v>
          </cell>
          <cell r="B129" t="str">
            <v>E86.X</v>
          </cell>
        </row>
        <row r="130">
          <cell r="A130" t="str">
            <v>DESHIDRATACION SEVERA</v>
          </cell>
          <cell r="B130" t="str">
            <v>E86.X</v>
          </cell>
        </row>
        <row r="131">
          <cell r="A131" t="str">
            <v>DIABETES</v>
          </cell>
          <cell r="B131" t="str">
            <v>E14.9</v>
          </cell>
        </row>
        <row r="132">
          <cell r="A132" t="str">
            <v>DIABETES DESCOMPENSADA</v>
          </cell>
          <cell r="B132" t="str">
            <v>E14.9</v>
          </cell>
        </row>
        <row r="133">
          <cell r="A133" t="str">
            <v>DIABETES MELLITUS</v>
          </cell>
          <cell r="B133" t="str">
            <v>E14.9</v>
          </cell>
        </row>
        <row r="134">
          <cell r="A134" t="str">
            <v>DIARREA ACUOSA</v>
          </cell>
          <cell r="B134" t="str">
            <v>A09</v>
          </cell>
        </row>
        <row r="135">
          <cell r="A135" t="str">
            <v>DIARREA AGUDA</v>
          </cell>
          <cell r="B135" t="str">
            <v>A09</v>
          </cell>
        </row>
        <row r="136">
          <cell r="A136" t="str">
            <v>DIFICULTAD RESPIRATORIA</v>
          </cell>
          <cell r="B136" t="str">
            <v>J80.X</v>
          </cell>
        </row>
        <row r="137">
          <cell r="A137" t="str">
            <v>DIFICULTAD RESPIRATORIA (RN)</v>
          </cell>
          <cell r="B137" t="str">
            <v>P22.0</v>
          </cell>
        </row>
        <row r="138">
          <cell r="A138" t="str">
            <v>DISMINORREA</v>
          </cell>
          <cell r="B138" t="str">
            <v>N94.6</v>
          </cell>
        </row>
        <row r="139">
          <cell r="A139" t="str">
            <v>DISPEPSIA</v>
          </cell>
          <cell r="B139" t="str">
            <v>K30.X</v>
          </cell>
        </row>
        <row r="140">
          <cell r="A140" t="str">
            <v>DOLOR</v>
          </cell>
          <cell r="B140" t="str">
            <v>R52.9</v>
          </cell>
        </row>
        <row r="141">
          <cell r="A141" t="str">
            <v>DOLOR ABDOMINAL</v>
          </cell>
          <cell r="B141" t="str">
            <v>R10.4</v>
          </cell>
        </row>
        <row r="142">
          <cell r="A142" t="str">
            <v>DOLOR DE HOMBRO DERECHO</v>
          </cell>
          <cell r="B142" t="str">
            <v>M75.8</v>
          </cell>
        </row>
        <row r="143">
          <cell r="A143" t="str">
            <v>DOLOR EAD</v>
          </cell>
          <cell r="B143" t="str">
            <v>R52.9</v>
          </cell>
        </row>
        <row r="144">
          <cell r="A144" t="str">
            <v>DOLOR TESTICULAR</v>
          </cell>
          <cell r="B144" t="str">
            <v>N50.8</v>
          </cell>
        </row>
        <row r="145">
          <cell r="A145" t="str">
            <v>DORSALGIA</v>
          </cell>
          <cell r="B145" t="str">
            <v>M54.9</v>
          </cell>
        </row>
        <row r="146">
          <cell r="A146" t="str">
            <v>EAD ACUOSA C/ DESHIDRATACION</v>
          </cell>
          <cell r="B146" t="str">
            <v>A09</v>
          </cell>
        </row>
        <row r="147">
          <cell r="A147" t="str">
            <v>ECCEMA</v>
          </cell>
          <cell r="B147" t="str">
            <v>L30.9</v>
          </cell>
        </row>
        <row r="148">
          <cell r="A148" t="str">
            <v>EDA</v>
          </cell>
          <cell r="B148" t="str">
            <v>A09</v>
          </cell>
        </row>
        <row r="149">
          <cell r="A149" t="str">
            <v>EDA ACUOSA</v>
          </cell>
          <cell r="B149" t="str">
            <v>A09</v>
          </cell>
        </row>
        <row r="150">
          <cell r="A150" t="str">
            <v>EDA ACUOSA C/ DESHIDRATACION</v>
          </cell>
          <cell r="B150" t="str">
            <v>A09</v>
          </cell>
        </row>
        <row r="151">
          <cell r="A151" t="str">
            <v>EDA ACUOSA S/ DESHIDRATACION</v>
          </cell>
          <cell r="B151" t="str">
            <v>A10</v>
          </cell>
        </row>
        <row r="152">
          <cell r="A152" t="str">
            <v>EDA C/ DESHIDRATACION</v>
          </cell>
          <cell r="B152" t="str">
            <v>A09</v>
          </cell>
        </row>
        <row r="153">
          <cell r="A153" t="str">
            <v>EDA DISENTERICA</v>
          </cell>
          <cell r="B153" t="str">
            <v>A09</v>
          </cell>
        </row>
        <row r="154">
          <cell r="A154" t="str">
            <v>EDA INFECCIOSA</v>
          </cell>
          <cell r="B154" t="str">
            <v>A09</v>
          </cell>
        </row>
        <row r="155">
          <cell r="A155" t="str">
            <v>EDA S/ DESHIDRATACION</v>
          </cell>
          <cell r="B155" t="str">
            <v>A09</v>
          </cell>
        </row>
        <row r="156">
          <cell r="A156" t="str">
            <v>EDA S/ DESHIDRATACION</v>
          </cell>
          <cell r="B156" t="str">
            <v>A09</v>
          </cell>
        </row>
        <row r="157">
          <cell r="A157" t="str">
            <v>EDEMA ANGISOMATICO</v>
          </cell>
          <cell r="B157" t="str">
            <v>T78.3</v>
          </cell>
        </row>
        <row r="158">
          <cell r="A158" t="str">
            <v>EFECTOS SECUNDARIOS DE MARIHUANA</v>
          </cell>
          <cell r="B158" t="str">
            <v>T88.7</v>
          </cell>
        </row>
        <row r="159">
          <cell r="A159" t="str">
            <v>EPISTAXIS</v>
          </cell>
          <cell r="B159" t="str">
            <v>R04.0</v>
          </cell>
        </row>
        <row r="160">
          <cell r="A160" t="str">
            <v>ESCORACION EN FRENTE</v>
          </cell>
          <cell r="B160" t="str">
            <v>S01.8</v>
          </cell>
        </row>
        <row r="161">
          <cell r="A161" t="str">
            <v>ESCORACION EN MANO DERECHA</v>
          </cell>
          <cell r="B161" t="str">
            <v>S61.0</v>
          </cell>
        </row>
        <row r="162">
          <cell r="A162" t="str">
            <v>ESCORACION EN PIERNA IZQUIERDA</v>
          </cell>
          <cell r="B162" t="str">
            <v>S91.3</v>
          </cell>
        </row>
        <row r="163">
          <cell r="A163" t="str">
            <v>ESCORACION FRONTAL</v>
          </cell>
          <cell r="B163" t="str">
            <v>S01.8</v>
          </cell>
        </row>
        <row r="164">
          <cell r="A164" t="str">
            <v>ESCORACIONES DE MUCOSA LABIAL</v>
          </cell>
          <cell r="B164" t="str">
            <v>S30.8</v>
          </cell>
        </row>
        <row r="165">
          <cell r="A165" t="str">
            <v>ESGUINCE EN TOBILLO IZQUIERDO</v>
          </cell>
          <cell r="B165" t="str">
            <v>S93.4</v>
          </cell>
        </row>
        <row r="166">
          <cell r="A166" t="str">
            <v>ESPASMO BRONQUIAL</v>
          </cell>
          <cell r="B166" t="str">
            <v>J98.0</v>
          </cell>
        </row>
        <row r="167">
          <cell r="A167" t="str">
            <v>ESQUINCE</v>
          </cell>
          <cell r="B167" t="str">
            <v>T14.3</v>
          </cell>
        </row>
        <row r="168">
          <cell r="A168" t="str">
            <v>ESTREÑIMIENTO</v>
          </cell>
          <cell r="B168" t="str">
            <v>K59.0</v>
          </cell>
        </row>
        <row r="169">
          <cell r="A169" t="str">
            <v>ETILISMO AGUDO</v>
          </cell>
          <cell r="B169" t="str">
            <v>F10.2</v>
          </cell>
        </row>
        <row r="170">
          <cell r="A170" t="str">
            <v>FARIGOAMIGDALITIS</v>
          </cell>
          <cell r="B170" t="str">
            <v>J06.8</v>
          </cell>
        </row>
        <row r="171">
          <cell r="A171" t="str">
            <v>FARINGITIS</v>
          </cell>
          <cell r="B171" t="str">
            <v>J02.9</v>
          </cell>
        </row>
        <row r="172">
          <cell r="A172" t="str">
            <v>FARINGITIS AGUDA</v>
          </cell>
          <cell r="B172" t="str">
            <v>J02.9</v>
          </cell>
        </row>
        <row r="173">
          <cell r="A173" t="str">
            <v>FARINGOAMIGDALITIS AGUDA</v>
          </cell>
          <cell r="B173" t="str">
            <v>J06.8</v>
          </cell>
        </row>
        <row r="174">
          <cell r="A174" t="str">
            <v>FARINGOAMIGDALITIS</v>
          </cell>
          <cell r="B174" t="str">
            <v>J06.8</v>
          </cell>
        </row>
        <row r="175">
          <cell r="A175" t="str">
            <v>FARINGOESTOMATOSIS</v>
          </cell>
          <cell r="B175" t="str">
            <v>B08.5</v>
          </cell>
        </row>
        <row r="176">
          <cell r="A176" t="str">
            <v>FIEBRE</v>
          </cell>
          <cell r="B176" t="str">
            <v>R50.9</v>
          </cell>
        </row>
        <row r="177">
          <cell r="A177" t="str">
            <v>FRACTURA DE ANTEBRAZO</v>
          </cell>
          <cell r="B177" t="str">
            <v>S52.9</v>
          </cell>
        </row>
        <row r="178">
          <cell r="A178" t="str">
            <v>FRACTURA DE CLAVICULA</v>
          </cell>
          <cell r="B178" t="str">
            <v>S42.0</v>
          </cell>
        </row>
        <row r="179">
          <cell r="A179" t="str">
            <v>FRACTURA DE CODO</v>
          </cell>
          <cell r="B179" t="str">
            <v>S52.0</v>
          </cell>
        </row>
        <row r="180">
          <cell r="A180" t="str">
            <v>FRACTURA DE CODO DERECHO</v>
          </cell>
          <cell r="B180" t="str">
            <v>S52.0</v>
          </cell>
        </row>
        <row r="181">
          <cell r="A181" t="str">
            <v>FRACTURA DE CUBITO</v>
          </cell>
          <cell r="B181" t="str">
            <v>S52.2</v>
          </cell>
        </row>
        <row r="182">
          <cell r="A182" t="str">
            <v>FRACTURA DE DEDO DE LA MANO</v>
          </cell>
          <cell r="B182" t="str">
            <v>S62.6</v>
          </cell>
        </row>
        <row r="183">
          <cell r="A183" t="str">
            <v>FRACTURA DE MUÑECA</v>
          </cell>
          <cell r="B183" t="str">
            <v>S62.8</v>
          </cell>
        </row>
        <row r="184">
          <cell r="A184" t="str">
            <v>FRACTURA DE MUÑECA DERECHA</v>
          </cell>
          <cell r="B184" t="str">
            <v>S62.8</v>
          </cell>
        </row>
        <row r="185">
          <cell r="A185" t="str">
            <v>FRACTURA DE PIERNA</v>
          </cell>
          <cell r="B185" t="str">
            <v>T12</v>
          </cell>
        </row>
        <row r="186">
          <cell r="A186" t="str">
            <v>FRACTURA DE PIERNA DERECHA</v>
          </cell>
          <cell r="B186" t="str">
            <v>T12</v>
          </cell>
        </row>
        <row r="187">
          <cell r="A187" t="str">
            <v>FRACTURA DE TABIQUE NASAL</v>
          </cell>
          <cell r="B187" t="str">
            <v>S02.2</v>
          </cell>
        </row>
        <row r="188">
          <cell r="A188" t="str">
            <v>FRACTURA EN BRAZO IZQUIERD</v>
          </cell>
          <cell r="B188" t="str">
            <v>T10.X</v>
          </cell>
        </row>
        <row r="189">
          <cell r="A189" t="str">
            <v>FRACTURA EN DEDO Y PIE</v>
          </cell>
          <cell r="B189" t="str">
            <v>S92.5</v>
          </cell>
        </row>
        <row r="190">
          <cell r="A190" t="str">
            <v>FRACTURA EN FEMUR</v>
          </cell>
          <cell r="B190" t="str">
            <v>S72.9</v>
          </cell>
        </row>
        <row r="191">
          <cell r="A191" t="str">
            <v>FRACTURA EN HOMBRO IZQUIERDO</v>
          </cell>
          <cell r="B191" t="str">
            <v>S42.9</v>
          </cell>
        </row>
        <row r="192">
          <cell r="A192" t="str">
            <v>FRACTURA EN HUMERO</v>
          </cell>
          <cell r="B192" t="str">
            <v>S42.3</v>
          </cell>
        </row>
        <row r="193">
          <cell r="A193" t="str">
            <v>FRACTURA EN MIEMBRO INFERIOR</v>
          </cell>
          <cell r="B193" t="str">
            <v>T02.3</v>
          </cell>
        </row>
        <row r="194">
          <cell r="A194" t="str">
            <v>FRACTURA EN PIERNA</v>
          </cell>
          <cell r="B194" t="str">
            <v>T12</v>
          </cell>
        </row>
        <row r="195">
          <cell r="A195" t="str">
            <v>FRACTURA EN RADIO IZQUIERDA</v>
          </cell>
          <cell r="B195" t="str">
            <v>S52.8</v>
          </cell>
        </row>
        <row r="196">
          <cell r="A196" t="str">
            <v>FRACTURA EN RADIO IZQUIERDO</v>
          </cell>
          <cell r="B196" t="str">
            <v>S52.8</v>
          </cell>
        </row>
        <row r="197">
          <cell r="A197" t="str">
            <v>FRACTURA MUÑECA</v>
          </cell>
          <cell r="B197" t="str">
            <v>S62.8</v>
          </cell>
        </row>
        <row r="198">
          <cell r="A198" t="str">
            <v>FRACTURA NASAL</v>
          </cell>
          <cell r="B198" t="str">
            <v>S02.2</v>
          </cell>
        </row>
        <row r="199">
          <cell r="A199" t="str">
            <v>FRACTURA SUPERFICIAL EN CABEZA</v>
          </cell>
          <cell r="B199" t="str">
            <v>S02.7</v>
          </cell>
        </row>
        <row r="200">
          <cell r="A200" t="str">
            <v>GASTRITIS</v>
          </cell>
          <cell r="B200" t="str">
            <v>K29.1</v>
          </cell>
        </row>
        <row r="201">
          <cell r="A201" t="str">
            <v>GASTRITIS AGUDA</v>
          </cell>
          <cell r="B201" t="str">
            <v>K29.1</v>
          </cell>
        </row>
        <row r="202">
          <cell r="A202" t="str">
            <v>GECA</v>
          </cell>
          <cell r="B202" t="str">
            <v>A01</v>
          </cell>
        </row>
        <row r="203">
          <cell r="A203" t="str">
            <v>GIARDIASIS</v>
          </cell>
          <cell r="B203" t="str">
            <v>A07.1</v>
          </cell>
        </row>
        <row r="204">
          <cell r="A204" t="str">
            <v>HEMATOMA EN PIE</v>
          </cell>
          <cell r="B204" t="str">
            <v>S91.3</v>
          </cell>
        </row>
        <row r="205">
          <cell r="A205" t="str">
            <v>HEMOPTISIS</v>
          </cell>
          <cell r="B205" t="str">
            <v>R04.2</v>
          </cell>
        </row>
        <row r="206">
          <cell r="A206" t="str">
            <v>HEMOPTISIS EAD</v>
          </cell>
          <cell r="B206" t="str">
            <v>R04.2</v>
          </cell>
        </row>
        <row r="207">
          <cell r="A207" t="str">
            <v>HEMOPTISIS IZQUIERDA</v>
          </cell>
          <cell r="B207" t="str">
            <v>R04.2</v>
          </cell>
        </row>
        <row r="208">
          <cell r="A208" t="str">
            <v>HERIDA</v>
          </cell>
          <cell r="B208" t="str">
            <v>T14.1</v>
          </cell>
        </row>
        <row r="209">
          <cell r="A209" t="str">
            <v>HERIDA CONTUSA</v>
          </cell>
          <cell r="B209" t="str">
            <v>T14.1</v>
          </cell>
        </row>
        <row r="210">
          <cell r="A210" t="str">
            <v>HERIDA CONTUSA CORTANTE</v>
          </cell>
          <cell r="B210" t="str">
            <v>T14.1</v>
          </cell>
        </row>
        <row r="211">
          <cell r="A211" t="str">
            <v>HERIDA CONTUSA CORTANTE EN CUERO CABELLUDO</v>
          </cell>
          <cell r="B211" t="str">
            <v>S01.1</v>
          </cell>
        </row>
        <row r="212">
          <cell r="A212" t="str">
            <v>HERIDA CONTUSA CORTANTE EN MIEMBRO INFERIOR</v>
          </cell>
          <cell r="B212" t="str">
            <v>T13.1</v>
          </cell>
        </row>
        <row r="213">
          <cell r="A213" t="str">
            <v>HERIDA CONTUSA CORTANTE EN PIERNA IZQUIERDA</v>
          </cell>
          <cell r="B213" t="str">
            <v>S81.9</v>
          </cell>
        </row>
        <row r="214">
          <cell r="A214" t="str">
            <v>HERIDA CONTUSA CORTANTE EN REGION PARIETAL DERECHA</v>
          </cell>
          <cell r="B214" t="str">
            <v>T14.1</v>
          </cell>
        </row>
        <row r="215">
          <cell r="A215" t="str">
            <v>HERIDA CONTUSA CORTANTE HOMBRO</v>
          </cell>
          <cell r="B215" t="str">
            <v>S41.0</v>
          </cell>
        </row>
        <row r="216">
          <cell r="A216" t="str">
            <v>HERIDA CONTUSA EN CABEZA</v>
          </cell>
          <cell r="B216" t="str">
            <v>S01.9</v>
          </cell>
        </row>
        <row r="217">
          <cell r="A217" t="str">
            <v>HERIDA CONTUSA EN CEJA</v>
          </cell>
          <cell r="B217" t="str">
            <v>S01.1</v>
          </cell>
        </row>
        <row r="218">
          <cell r="A218" t="str">
            <v>HERIDA CONTUSA EN COLGAJO DE PARPADO</v>
          </cell>
          <cell r="B218" t="str">
            <v>S01.1</v>
          </cell>
        </row>
        <row r="219">
          <cell r="A219" t="str">
            <v>HERIDA CONTUSA EN CUERO CABELLUDO</v>
          </cell>
          <cell r="B219" t="str">
            <v>S01.0</v>
          </cell>
        </row>
        <row r="220">
          <cell r="A220" t="str">
            <v>HERIDA CONTUSA EN FRENTE</v>
          </cell>
          <cell r="B220" t="str">
            <v>S01.8</v>
          </cell>
        </row>
        <row r="221">
          <cell r="A221" t="str">
            <v>HERIDA CONTUSA EN LABIO INFERIOR</v>
          </cell>
          <cell r="B221" t="str">
            <v>S01.5</v>
          </cell>
        </row>
        <row r="222">
          <cell r="A222" t="str">
            <v>HERIDA CONTUSA EN MANO</v>
          </cell>
          <cell r="B222" t="str">
            <v>S61.9</v>
          </cell>
        </row>
        <row r="223">
          <cell r="A223" t="str">
            <v>HERIDA CONTUSA EN MUÑECA</v>
          </cell>
          <cell r="B223" t="str">
            <v>S61.7</v>
          </cell>
        </row>
        <row r="224">
          <cell r="A224" t="str">
            <v>HERIDA CONTUSA EN PARED TORIXA</v>
          </cell>
          <cell r="B224" t="str">
            <v>S21.9</v>
          </cell>
        </row>
        <row r="225">
          <cell r="A225" t="str">
            <v>HERIDA CONTUSA EN PIERNA</v>
          </cell>
          <cell r="B225" t="str">
            <v>S81.9</v>
          </cell>
        </row>
        <row r="226">
          <cell r="A226" t="str">
            <v>HERIDA CONTUSA EN TABIQUE NASAL</v>
          </cell>
          <cell r="B226" t="str">
            <v>S01.2</v>
          </cell>
        </row>
        <row r="227">
          <cell r="A227" t="str">
            <v>HERIDA CONTUSA FRONTAL</v>
          </cell>
          <cell r="B227" t="str">
            <v>S01.8</v>
          </cell>
        </row>
        <row r="228">
          <cell r="A228" t="str">
            <v>HERIDA CONTUSA FRONTAL EN CADERA</v>
          </cell>
          <cell r="B228" t="str">
            <v>S01.8</v>
          </cell>
        </row>
        <row r="229">
          <cell r="A229" t="str">
            <v>HERIDA CONTUSO CORTANTE EN CABEZA</v>
          </cell>
          <cell r="B229" t="str">
            <v>S01.9</v>
          </cell>
        </row>
        <row r="230">
          <cell r="A230" t="str">
            <v>HERIDA CONTUSO CORTANTE EN CEJA Y NARIZ</v>
          </cell>
          <cell r="B230" t="str">
            <v>S01.1</v>
          </cell>
        </row>
        <row r="231">
          <cell r="A231" t="str">
            <v>HERIDA CONTUSO CORTANTE EN CUERO CABELLUDO</v>
          </cell>
          <cell r="B231" t="str">
            <v>S01.0</v>
          </cell>
        </row>
        <row r="232">
          <cell r="A232" t="str">
            <v>HERIDA CONTUSO CORTANTE EN FRENTE</v>
          </cell>
          <cell r="B232" t="str">
            <v>S01.8</v>
          </cell>
        </row>
        <row r="233">
          <cell r="A233" t="str">
            <v>HERIDA CONTUSO CORTANTE EN TORAX</v>
          </cell>
          <cell r="B233" t="str">
            <v>S21.9</v>
          </cell>
        </row>
        <row r="234">
          <cell r="A234" t="str">
            <v>HERIDA CONTUSO EN CUERO CABELLUDO</v>
          </cell>
          <cell r="B234" t="str">
            <v>S01.0</v>
          </cell>
        </row>
        <row r="235">
          <cell r="A235" t="str">
            <v>HERIDA CONTUSO EN DEDO DE MANO IZQUIERDO</v>
          </cell>
          <cell r="B235" t="str">
            <v>S61.9</v>
          </cell>
        </row>
        <row r="236">
          <cell r="A236" t="str">
            <v>HERIDA CORTANTE EN BRAZO DERECHA</v>
          </cell>
          <cell r="B236" t="str">
            <v>S41.1</v>
          </cell>
        </row>
        <row r="237">
          <cell r="A237" t="str">
            <v>HERIDA CORTANTE EN CABEZA</v>
          </cell>
          <cell r="B237" t="str">
            <v>S01.9</v>
          </cell>
        </row>
        <row r="238">
          <cell r="A238" t="str">
            <v>HERIDA CORTANTE EN CARA</v>
          </cell>
          <cell r="B238" t="str">
            <v>S01.8</v>
          </cell>
        </row>
        <row r="239">
          <cell r="A239" t="str">
            <v>HERIDA CORTANTE EN CODO IZQUIERDO</v>
          </cell>
          <cell r="B239" t="str">
            <v>S51.0</v>
          </cell>
        </row>
        <row r="240">
          <cell r="A240" t="str">
            <v>HERIDA CORTANTE EN CUERO CABELLUDO</v>
          </cell>
          <cell r="B240" t="str">
            <v>S01.0</v>
          </cell>
        </row>
        <row r="241">
          <cell r="A241" t="str">
            <v>HERIDA CORTANTE EN DEDO DE MANO DERECHA</v>
          </cell>
          <cell r="B241" t="str">
            <v>S61.0</v>
          </cell>
        </row>
        <row r="242">
          <cell r="A242" t="str">
            <v>HERIDA CORTANTE EN DEDO IZQUIERDO</v>
          </cell>
          <cell r="B242" t="str">
            <v>S61.0</v>
          </cell>
        </row>
        <row r="243">
          <cell r="A243" t="str">
            <v>HERIDA CORTANTE EN FRENTE</v>
          </cell>
          <cell r="B243" t="str">
            <v>S01.8</v>
          </cell>
        </row>
        <row r="244">
          <cell r="A244" t="str">
            <v>HERIDA CORTANTE EN II DEDO DE MANO DERECHO</v>
          </cell>
          <cell r="B244" t="str">
            <v>S61.0</v>
          </cell>
        </row>
        <row r="245">
          <cell r="A245" t="str">
            <v>HERIDA CORTANTE EN IV DEDO DE MANO</v>
          </cell>
          <cell r="B245" t="str">
            <v>S61.0</v>
          </cell>
        </row>
        <row r="246">
          <cell r="A246" t="str">
            <v>HERIDA CORTANTE EN LABIO</v>
          </cell>
          <cell r="B246" t="str">
            <v>S01.5</v>
          </cell>
        </row>
        <row r="247">
          <cell r="A247" t="str">
            <v>HERIDA CORTANTE EN MANO</v>
          </cell>
          <cell r="B247" t="str">
            <v>S61.9</v>
          </cell>
        </row>
        <row r="248">
          <cell r="A248" t="str">
            <v>HERIDA CORTANTE EN MANO DERECHA</v>
          </cell>
          <cell r="B248" t="str">
            <v>S61.9</v>
          </cell>
        </row>
        <row r="249">
          <cell r="A249" t="str">
            <v>HERIDA CORTANTE EN MUÑECA IZQUIERDA</v>
          </cell>
          <cell r="B249" t="str">
            <v>S61.7</v>
          </cell>
        </row>
        <row r="250">
          <cell r="A250" t="str">
            <v>HERIDA CORTANTE EN NARIZ</v>
          </cell>
          <cell r="B250" t="str">
            <v>S01.2</v>
          </cell>
        </row>
        <row r="251">
          <cell r="A251" t="str">
            <v>HERIDA CORTANTE EN REGION FRONTAL</v>
          </cell>
          <cell r="B251" t="str">
            <v>S01.8</v>
          </cell>
        </row>
        <row r="252">
          <cell r="A252" t="str">
            <v>HERIDA CORTANTE EN ROSTRO</v>
          </cell>
          <cell r="B252" t="str">
            <v>S01.8</v>
          </cell>
        </row>
        <row r="253">
          <cell r="A253" t="str">
            <v>HERIDA CORTANTE EN SACRO</v>
          </cell>
          <cell r="B253" t="str">
            <v>S31.0</v>
          </cell>
        </row>
        <row r="254">
          <cell r="A254" t="str">
            <v>HERIDA CORTANTE PENETRANTE EN DEDO DE MANO</v>
          </cell>
          <cell r="B254" t="str">
            <v>S61.9</v>
          </cell>
        </row>
        <row r="255">
          <cell r="A255" t="str">
            <v>HERIDA DE FRENTE</v>
          </cell>
          <cell r="B255" t="str">
            <v>S01.8</v>
          </cell>
        </row>
        <row r="256">
          <cell r="A256" t="str">
            <v>HERIDA EN ANTEBRAZ</v>
          </cell>
          <cell r="B256" t="str">
            <v>S51.9</v>
          </cell>
        </row>
        <row r="257">
          <cell r="A257" t="str">
            <v>HERIDA EN ANTEBRAZO IZQUIERDO</v>
          </cell>
          <cell r="B257" t="str">
            <v>S51.9</v>
          </cell>
        </row>
        <row r="258">
          <cell r="A258" t="str">
            <v>HERIDA EN BRAZO IZQUIERDO</v>
          </cell>
          <cell r="B258" t="str">
            <v>S41.1</v>
          </cell>
        </row>
        <row r="259">
          <cell r="A259" t="str">
            <v>HERIDA EN CABEZA</v>
          </cell>
          <cell r="B259" t="str">
            <v>S01.9</v>
          </cell>
        </row>
        <row r="260">
          <cell r="A260" t="str">
            <v>HERIDA EN CARA</v>
          </cell>
          <cell r="B260" t="str">
            <v>S01.8</v>
          </cell>
        </row>
        <row r="261">
          <cell r="A261" t="str">
            <v>HERIDA EN CEJA IZQUIEDA</v>
          </cell>
          <cell r="B261" t="str">
            <v>S01.1</v>
          </cell>
        </row>
        <row r="262">
          <cell r="A262" t="str">
            <v>HERIDA EN CODO DERECHO</v>
          </cell>
          <cell r="B262" t="str">
            <v>S51.0</v>
          </cell>
        </row>
        <row r="263">
          <cell r="A263" t="str">
            <v>HERIDA EN COLGAJO EN GLUTEO</v>
          </cell>
          <cell r="B263" t="str">
            <v>S31.0</v>
          </cell>
        </row>
        <row r="264">
          <cell r="A264" t="str">
            <v>HERIDA EN CUERO CABELLUDO</v>
          </cell>
          <cell r="B264" t="str">
            <v>S01.0</v>
          </cell>
        </row>
        <row r="265">
          <cell r="A265" t="str">
            <v>HERIDA EN DEDO DE MANO</v>
          </cell>
          <cell r="B265" t="str">
            <v>S61.0</v>
          </cell>
        </row>
        <row r="266">
          <cell r="A266" t="str">
            <v>HERIDA EN FRENTE</v>
          </cell>
          <cell r="B266" t="str">
            <v>S01.8</v>
          </cell>
        </row>
        <row r="267">
          <cell r="A267" t="str">
            <v>HERIDA EN FRENTE Y NARIZ</v>
          </cell>
          <cell r="B267" t="str">
            <v>S01.8</v>
          </cell>
        </row>
        <row r="268">
          <cell r="A268" t="str">
            <v>HERIDA EN I DEDO DE MANO</v>
          </cell>
          <cell r="B268" t="str">
            <v>S61.9</v>
          </cell>
        </row>
        <row r="269">
          <cell r="A269" t="str">
            <v>HERIDA EN III DEDO DE MANO DERECHA</v>
          </cell>
          <cell r="B269" t="str">
            <v>S61.9</v>
          </cell>
        </row>
        <row r="270">
          <cell r="A270" t="str">
            <v>HERIDA EN MANO</v>
          </cell>
          <cell r="B270" t="str">
            <v>S61.9</v>
          </cell>
        </row>
        <row r="271">
          <cell r="A271" t="str">
            <v>HERIDA EN MANO IZQUIERDA</v>
          </cell>
          <cell r="B271" t="str">
            <v>S61.0</v>
          </cell>
        </row>
        <row r="272">
          <cell r="A272" t="str">
            <v>HERIDA EN MENTON</v>
          </cell>
          <cell r="B272" t="str">
            <v>S01.8</v>
          </cell>
        </row>
        <row r="273">
          <cell r="A273" t="str">
            <v>HERIDA EN MIEMBRO INFERIOR</v>
          </cell>
          <cell r="B273" t="str">
            <v>T13.1</v>
          </cell>
        </row>
        <row r="274">
          <cell r="A274" t="str">
            <v>HERIDA EN MIEMBRO INFERIOR DERECHO</v>
          </cell>
          <cell r="B274" t="str">
            <v>T13.1</v>
          </cell>
        </row>
        <row r="275">
          <cell r="A275" t="str">
            <v>HERIDA EN PANTORILLA DERECHA</v>
          </cell>
          <cell r="B275" t="str">
            <v>S81.8</v>
          </cell>
        </row>
        <row r="276">
          <cell r="A276" t="str">
            <v>HERIDA EN PIE</v>
          </cell>
          <cell r="B276" t="str">
            <v>S91.3</v>
          </cell>
        </row>
        <row r="277">
          <cell r="A277" t="str">
            <v>HERIDA EN PIERNA X ARMA DE FUEGO</v>
          </cell>
          <cell r="B277" t="str">
            <v>S81.9</v>
          </cell>
        </row>
        <row r="278">
          <cell r="A278" t="str">
            <v>HERIDA EN REGION FRONTAL</v>
          </cell>
          <cell r="B278" t="str">
            <v>S01.8</v>
          </cell>
        </row>
        <row r="279">
          <cell r="A279" t="str">
            <v>HERIDA EN ROSTRO</v>
          </cell>
          <cell r="B279" t="str">
            <v>S01.8</v>
          </cell>
        </row>
        <row r="280">
          <cell r="A280" t="str">
            <v>HERIDA EN TORAX</v>
          </cell>
          <cell r="B280" t="str">
            <v>S21.9</v>
          </cell>
        </row>
        <row r="281">
          <cell r="A281" t="str">
            <v>HERIDA FRONTAL</v>
          </cell>
          <cell r="B281" t="str">
            <v>S01.8</v>
          </cell>
        </row>
        <row r="282">
          <cell r="A282" t="str">
            <v>HERIDA I DEDO DE MANO IZQUIERDO</v>
          </cell>
          <cell r="B282" t="str">
            <v>S61.0</v>
          </cell>
        </row>
        <row r="283">
          <cell r="A283" t="str">
            <v>HERIDA INFECTADA EN BRAZO IZQUIERDO</v>
          </cell>
          <cell r="B283" t="str">
            <v>S41.1</v>
          </cell>
        </row>
        <row r="284">
          <cell r="A284" t="str">
            <v>HERIDA PARED EN TORAX</v>
          </cell>
          <cell r="B284" t="str">
            <v>S21.9</v>
          </cell>
        </row>
        <row r="285">
          <cell r="A285" t="str">
            <v>HERIDA PUNZANTE</v>
          </cell>
          <cell r="B285" t="str">
            <v>T14.1</v>
          </cell>
        </row>
        <row r="286">
          <cell r="A286" t="str">
            <v>HERIDA PUNZO CORTANTE EN TORAX</v>
          </cell>
          <cell r="B286" t="str">
            <v>S21.9</v>
          </cell>
        </row>
        <row r="287">
          <cell r="A287" t="str">
            <v>HERIDA SUPERCILIAR</v>
          </cell>
          <cell r="B287" t="str">
            <v>T14.1</v>
          </cell>
        </row>
        <row r="288">
          <cell r="A288" t="str">
            <v>HERIDA X ATRICCION DE MANO</v>
          </cell>
          <cell r="B288" t="str">
            <v>S61.9</v>
          </cell>
        </row>
        <row r="289">
          <cell r="A289" t="str">
            <v>HERIDA X PAF EN BRAZO</v>
          </cell>
          <cell r="B289" t="str">
            <v>S41.1</v>
          </cell>
        </row>
        <row r="290">
          <cell r="A290" t="str">
            <v>HERIDA X PAF EN GLUTEO DERECHO</v>
          </cell>
          <cell r="B290" t="str">
            <v>S31.0</v>
          </cell>
        </row>
        <row r="291">
          <cell r="A291" t="str">
            <v>HERIDAS CORTANTE EN MANO DERECHA</v>
          </cell>
          <cell r="B291" t="str">
            <v>S61.9</v>
          </cell>
        </row>
        <row r="292">
          <cell r="A292" t="str">
            <v>HERNIA INGUINAL</v>
          </cell>
          <cell r="B292" t="str">
            <v>K40.9</v>
          </cell>
        </row>
        <row r="293">
          <cell r="A293" t="str">
            <v>HIPERACTIBIDAD BRONQUIAL</v>
          </cell>
          <cell r="B293" t="str">
            <v>J39.3</v>
          </cell>
        </row>
        <row r="294">
          <cell r="A294" t="str">
            <v>HIPERTENSION ARTERIAL</v>
          </cell>
          <cell r="B294" t="str">
            <v>I10.X</v>
          </cell>
        </row>
        <row r="295">
          <cell r="A295" t="str">
            <v>ICTERICIA NEONATAL</v>
          </cell>
          <cell r="B295" t="str">
            <v>P59.9</v>
          </cell>
        </row>
        <row r="296">
          <cell r="A296" t="str">
            <v>INFECCION URINARIA</v>
          </cell>
          <cell r="B296" t="str">
            <v>N39.0</v>
          </cell>
        </row>
        <row r="297">
          <cell r="A297" t="str">
            <v>INGESTA DE LEGIA</v>
          </cell>
          <cell r="B297" t="str">
            <v>T54.9</v>
          </cell>
        </row>
        <row r="298">
          <cell r="A298" t="str">
            <v>INSUFICIENCIA CARDIACA</v>
          </cell>
          <cell r="B298" t="str">
            <v>I50.9</v>
          </cell>
        </row>
        <row r="299">
          <cell r="A299" t="str">
            <v>INSUFICIENCIA RESPIRATORIA</v>
          </cell>
          <cell r="B299" t="str">
            <v>J96.0</v>
          </cell>
        </row>
        <row r="300">
          <cell r="A300" t="str">
            <v>INSUFICIENCIA RESPIRATORIA AGUDA</v>
          </cell>
          <cell r="B300" t="str">
            <v>J96.0</v>
          </cell>
        </row>
        <row r="301">
          <cell r="A301" t="str">
            <v>INTOXICACION</v>
          </cell>
          <cell r="B301" t="str">
            <v>E87.7</v>
          </cell>
        </row>
        <row r="302">
          <cell r="A302" t="str">
            <v>INTOXICACION AGUDA</v>
          </cell>
          <cell r="B302" t="str">
            <v>E87.7</v>
          </cell>
        </row>
        <row r="303">
          <cell r="A303" t="str">
            <v>INTOXICACION ALCOHOLICA</v>
          </cell>
          <cell r="B303" t="str">
            <v>F10.0</v>
          </cell>
        </row>
        <row r="304">
          <cell r="A304" t="str">
            <v>INTOXICACION ALIMENTARIA</v>
          </cell>
          <cell r="B304" t="str">
            <v>A05.9</v>
          </cell>
        </row>
        <row r="305">
          <cell r="A305" t="str">
            <v>INTOXICACION X ORGANOS FOSFORADOS</v>
          </cell>
          <cell r="B305" t="str">
            <v>T60.0</v>
          </cell>
        </row>
        <row r="306">
          <cell r="A306" t="str">
            <v>LARINGITIS</v>
          </cell>
          <cell r="B306" t="str">
            <v>J04.0</v>
          </cell>
        </row>
        <row r="307">
          <cell r="A307" t="str">
            <v>LARINGOTRAQUEITIS AGUDA</v>
          </cell>
          <cell r="B307" t="str">
            <v>J04.2</v>
          </cell>
        </row>
        <row r="308">
          <cell r="A308" t="str">
            <v>LITIASIS VESICULAR</v>
          </cell>
          <cell r="B308" t="str">
            <v>K80.2</v>
          </cell>
        </row>
        <row r="309">
          <cell r="A309" t="str">
            <v>LUMBALGIA</v>
          </cell>
          <cell r="B309" t="str">
            <v>M54.5</v>
          </cell>
        </row>
        <row r="310">
          <cell r="A310" t="str">
            <v>LUXACION DE CLAVICULA</v>
          </cell>
          <cell r="B310" t="str">
            <v>S43.1</v>
          </cell>
        </row>
        <row r="311">
          <cell r="A311" t="str">
            <v>LUXACION EN MUÑECA</v>
          </cell>
          <cell r="B311" t="str">
            <v>S63.0</v>
          </cell>
        </row>
        <row r="312">
          <cell r="A312" t="str">
            <v>MIGRAÑA</v>
          </cell>
          <cell r="B312" t="str">
            <v>G43.9</v>
          </cell>
        </row>
        <row r="313">
          <cell r="A313" t="str">
            <v>MORDEDURA CANINA</v>
          </cell>
          <cell r="B313" t="str">
            <v>W54.9</v>
          </cell>
        </row>
        <row r="314">
          <cell r="A314" t="str">
            <v>MORDEDURA CANINA EN CABEZA</v>
          </cell>
          <cell r="B314" t="str">
            <v>W54.9</v>
          </cell>
        </row>
        <row r="315">
          <cell r="A315" t="str">
            <v>MORDEDURA CANINA EN GLUTEO IZQUIERDO</v>
          </cell>
          <cell r="B315" t="str">
            <v>W54.9</v>
          </cell>
        </row>
        <row r="316">
          <cell r="A316" t="str">
            <v>MORDEDURA CANINA EN MIEMBRO INFERIOR</v>
          </cell>
          <cell r="B316" t="str">
            <v>W54.9</v>
          </cell>
        </row>
        <row r="317">
          <cell r="A317" t="str">
            <v>MORDEDURA DE ARAÑA EN MANO</v>
          </cell>
          <cell r="B317" t="str">
            <v>T63.3</v>
          </cell>
        </row>
        <row r="318">
          <cell r="A318" t="str">
            <v>MORDEDURA DE CONEJO EN MANO</v>
          </cell>
          <cell r="B318" t="str">
            <v>T14.1</v>
          </cell>
        </row>
        <row r="319">
          <cell r="A319" t="str">
            <v>MORDEDURA DE RATA</v>
          </cell>
          <cell r="B319" t="str">
            <v>W53.9</v>
          </cell>
        </row>
        <row r="320">
          <cell r="A320" t="str">
            <v>MORDEDURA X MONO EN DEDO</v>
          </cell>
          <cell r="B320" t="str">
            <v>T63.9</v>
          </cell>
        </row>
        <row r="321">
          <cell r="A321" t="str">
            <v>NEUMONIA</v>
          </cell>
          <cell r="B321" t="str">
            <v>J18.9</v>
          </cell>
        </row>
        <row r="322">
          <cell r="A322" t="str">
            <v>NEUMONIA AGUDA</v>
          </cell>
          <cell r="B322" t="str">
            <v>J18.9</v>
          </cell>
        </row>
        <row r="323">
          <cell r="A323" t="str">
            <v>NEUMOPATIA</v>
          </cell>
          <cell r="B323" t="str">
            <v>J98.4</v>
          </cell>
        </row>
        <row r="324">
          <cell r="A324" t="str">
            <v>NEURITIS</v>
          </cell>
          <cell r="B324" t="str">
            <v>M79.2</v>
          </cell>
        </row>
        <row r="325">
          <cell r="A325" t="str">
            <v>OBSTRUCCION NASAL</v>
          </cell>
          <cell r="B325" t="str">
            <v>J34.8</v>
          </cell>
        </row>
        <row r="326">
          <cell r="A326" t="str">
            <v>ODONTALGIA</v>
          </cell>
          <cell r="B326" t="str">
            <v>K08.8</v>
          </cell>
        </row>
        <row r="327">
          <cell r="A327" t="str">
            <v>OMA</v>
          </cell>
          <cell r="B327" t="str">
            <v>H66.9</v>
          </cell>
        </row>
        <row r="328">
          <cell r="A328" t="str">
            <v>OSTEOCONDRITIS</v>
          </cell>
          <cell r="B328" t="str">
            <v>M93.9</v>
          </cell>
        </row>
        <row r="329">
          <cell r="A329" t="str">
            <v>OTALGIA</v>
          </cell>
          <cell r="B329" t="str">
            <v>H92.0</v>
          </cell>
        </row>
        <row r="330">
          <cell r="A330" t="str">
            <v>OTITIS</v>
          </cell>
          <cell r="B330" t="str">
            <v>H66.9</v>
          </cell>
        </row>
        <row r="331">
          <cell r="A331" t="str">
            <v>OTITIS MEDIA AGUDA</v>
          </cell>
          <cell r="B331" t="str">
            <v>H66.9</v>
          </cell>
        </row>
        <row r="332">
          <cell r="A332" t="str">
            <v>PANCREATITIS</v>
          </cell>
          <cell r="B332" t="str">
            <v>K85.X</v>
          </cell>
        </row>
        <row r="333">
          <cell r="A333" t="str">
            <v>PICADURA DE ARACNIDO</v>
          </cell>
          <cell r="B333" t="str">
            <v>T63.3</v>
          </cell>
        </row>
        <row r="334">
          <cell r="A334" t="str">
            <v>PICADURA DE INSECTO</v>
          </cell>
          <cell r="B334" t="str">
            <v>T14.0</v>
          </cell>
        </row>
        <row r="335">
          <cell r="A335" t="str">
            <v>PITIRIASIS</v>
          </cell>
          <cell r="B335" t="str">
            <v>B85.3</v>
          </cell>
        </row>
        <row r="336">
          <cell r="A336" t="str">
            <v>POLICONTUSO</v>
          </cell>
          <cell r="B336" t="str">
            <v>T00.9</v>
          </cell>
        </row>
        <row r="337">
          <cell r="A337" t="str">
            <v>POLICONTUSO X ACCIDENTE DE TRANSITO</v>
          </cell>
          <cell r="B337" t="str">
            <v>T00.9</v>
          </cell>
        </row>
        <row r="338">
          <cell r="A338" t="str">
            <v>POST CONVULSION</v>
          </cell>
          <cell r="B338" t="str">
            <v>R56.8</v>
          </cell>
        </row>
        <row r="339">
          <cell r="A339" t="str">
            <v>QUEMADURA EN MIEMBRO INFERIOR</v>
          </cell>
          <cell r="B339" t="str">
            <v>T24.0</v>
          </cell>
        </row>
        <row r="340">
          <cell r="A340" t="str">
            <v>QUEMADURA OFTALMICA</v>
          </cell>
          <cell r="B340" t="str">
            <v>T26.4</v>
          </cell>
        </row>
        <row r="341">
          <cell r="A341" t="str">
            <v>QUEMAUARA II º</v>
          </cell>
          <cell r="B341" t="str">
            <v>T30.2</v>
          </cell>
        </row>
        <row r="342">
          <cell r="A342" t="str">
            <v>RAM</v>
          </cell>
          <cell r="B342" t="str">
            <v>T88.7</v>
          </cell>
        </row>
        <row r="343">
          <cell r="A343" t="str">
            <v>REACCION ALERGICA</v>
          </cell>
          <cell r="B343" t="str">
            <v>T78.4</v>
          </cell>
        </row>
        <row r="344">
          <cell r="A344" t="str">
            <v>RESFRIO COMUN</v>
          </cell>
          <cell r="B344" t="str">
            <v>J00</v>
          </cell>
        </row>
        <row r="345">
          <cell r="A345" t="str">
            <v>RETENCION URINARIA</v>
          </cell>
          <cell r="B345" t="str">
            <v>R33</v>
          </cell>
        </row>
        <row r="346">
          <cell r="A346" t="str">
            <v>RINITIS</v>
          </cell>
          <cell r="B346" t="str">
            <v>J31.0</v>
          </cell>
        </row>
        <row r="347">
          <cell r="A347" t="str">
            <v>RINITIS ALERGICA</v>
          </cell>
          <cell r="B347" t="str">
            <v>J30.4</v>
          </cell>
        </row>
        <row r="348">
          <cell r="A348" t="str">
            <v>RINOFARINGITIS</v>
          </cell>
          <cell r="B348" t="str">
            <v>J00</v>
          </cell>
        </row>
        <row r="349">
          <cell r="A349" t="str">
            <v>RINOFARINGITIS AGUDA</v>
          </cell>
          <cell r="B349" t="str">
            <v>J00</v>
          </cell>
        </row>
        <row r="350">
          <cell r="A350" t="str">
            <v>SHOCK CONVULSIVO</v>
          </cell>
          <cell r="B350" t="str">
            <v>R56.8</v>
          </cell>
        </row>
        <row r="351">
          <cell r="A351" t="str">
            <v>SINCOPE</v>
          </cell>
          <cell r="B351" t="str">
            <v>R55</v>
          </cell>
        </row>
        <row r="352">
          <cell r="A352" t="str">
            <v>SIN DIAGNOSTICO</v>
          </cell>
          <cell r="B352" t="str">
            <v>R69</v>
          </cell>
        </row>
        <row r="353">
          <cell r="A353" t="str">
            <v>SIND. ANSIOSO</v>
          </cell>
          <cell r="B353" t="str">
            <v>F41.9</v>
          </cell>
        </row>
        <row r="354">
          <cell r="A354" t="str">
            <v>SIND. CONVERSIVO</v>
          </cell>
          <cell r="B354" t="str">
            <v>F44.9</v>
          </cell>
        </row>
        <row r="355">
          <cell r="A355" t="str">
            <v>SIND. CONVULSIVO</v>
          </cell>
          <cell r="B355" t="str">
            <v>R56.8</v>
          </cell>
        </row>
        <row r="356">
          <cell r="A356" t="str">
            <v>SIND. DEPRESIVO</v>
          </cell>
          <cell r="B356" t="str">
            <v>F32.9</v>
          </cell>
        </row>
        <row r="357">
          <cell r="A357" t="str">
            <v>SIND. DIFICULTAD RESPIRATORIA</v>
          </cell>
          <cell r="B357" t="str">
            <v>J80.X</v>
          </cell>
        </row>
        <row r="358">
          <cell r="A358" t="str">
            <v>SIND. DOLOROSO ABDOMINAL</v>
          </cell>
          <cell r="B358" t="str">
            <v>R10.4</v>
          </cell>
        </row>
        <row r="359">
          <cell r="A359" t="str">
            <v>SIND. EMETICO</v>
          </cell>
          <cell r="B359" t="str">
            <v>R11</v>
          </cell>
        </row>
        <row r="360">
          <cell r="A360" t="str">
            <v>SIND. FEBRIL</v>
          </cell>
          <cell r="B360" t="str">
            <v>R50.9</v>
          </cell>
        </row>
        <row r="361">
          <cell r="A361" t="str">
            <v>SIND. HIPERTENSIVO</v>
          </cell>
          <cell r="B361" t="str">
            <v>I10.X</v>
          </cell>
        </row>
        <row r="362">
          <cell r="A362" t="str">
            <v>SIND. VERTIGINOSO</v>
          </cell>
          <cell r="B362" t="str">
            <v>H81.9</v>
          </cell>
        </row>
        <row r="363">
          <cell r="A363" t="str">
            <v>SOBA</v>
          </cell>
          <cell r="B363" t="str">
            <v>J98.0</v>
          </cell>
        </row>
        <row r="364">
          <cell r="A364" t="str">
            <v>SOBA MODERADA</v>
          </cell>
          <cell r="B364" t="str">
            <v>J98.0</v>
          </cell>
        </row>
        <row r="365">
          <cell r="A365" t="str">
            <v>TAQUICARDIA EAD</v>
          </cell>
          <cell r="B365" t="str">
            <v>R00.0</v>
          </cell>
        </row>
        <row r="366">
          <cell r="A366" t="str">
            <v>TEC</v>
          </cell>
          <cell r="B366" t="str">
            <v>S06.9</v>
          </cell>
        </row>
        <row r="367">
          <cell r="A367" t="str">
            <v>TEC LEVE</v>
          </cell>
          <cell r="B367" t="str">
            <v>S06.9</v>
          </cell>
        </row>
        <row r="368">
          <cell r="A368" t="str">
            <v>TEC LEVE A MODERADO</v>
          </cell>
          <cell r="B368" t="str">
            <v>S06.9</v>
          </cell>
        </row>
        <row r="369">
          <cell r="A369" t="str">
            <v>TEC MODERADO</v>
          </cell>
          <cell r="B369" t="str">
            <v>S06.9</v>
          </cell>
        </row>
        <row r="370">
          <cell r="A370" t="str">
            <v>TENDINITIS EN BRAZO IZQUIERDO</v>
          </cell>
          <cell r="B370" t="str">
            <v>M77.9</v>
          </cell>
        </row>
        <row r="371">
          <cell r="A371" t="str">
            <v>TRAUMA ABDOMINAL ABIERTO X ARMA BLANCA</v>
          </cell>
          <cell r="B371" t="str">
            <v>S39.9</v>
          </cell>
        </row>
        <row r="372">
          <cell r="A372" t="str">
            <v>TRAUMA EN CABEZA</v>
          </cell>
          <cell r="B372" t="str">
            <v>S09.9</v>
          </cell>
        </row>
        <row r="373">
          <cell r="A373" t="str">
            <v>TRAUMATISMO EN ANTEBRAZO</v>
          </cell>
          <cell r="B373" t="str">
            <v>T11.9</v>
          </cell>
        </row>
        <row r="374">
          <cell r="A374" t="str">
            <v>TRAUMATISMO EN CABEZA</v>
          </cell>
          <cell r="B374" t="str">
            <v>S09.9</v>
          </cell>
        </row>
        <row r="375">
          <cell r="A375" t="str">
            <v>TRAUMATISMO EN CODO</v>
          </cell>
          <cell r="B375" t="str">
            <v>S59.9</v>
          </cell>
        </row>
        <row r="376">
          <cell r="A376" t="str">
            <v>TRAUMATISMO EN OJO</v>
          </cell>
          <cell r="B376" t="str">
            <v>S05.9</v>
          </cell>
        </row>
        <row r="377">
          <cell r="A377" t="str">
            <v>TRAUMATISMO EN PIERNA</v>
          </cell>
          <cell r="B377" t="str">
            <v>T13.9</v>
          </cell>
        </row>
        <row r="378">
          <cell r="A378" t="str">
            <v>TRAUMATISMO EN RODILLA</v>
          </cell>
          <cell r="B378" t="str">
            <v>S89.9</v>
          </cell>
        </row>
        <row r="379">
          <cell r="A379" t="str">
            <v>TUMORACION VULVAR</v>
          </cell>
          <cell r="B379" t="str">
            <v>D39.7</v>
          </cell>
        </row>
        <row r="380">
          <cell r="A380" t="str">
            <v>URTICARIA</v>
          </cell>
          <cell r="B380" t="str">
            <v>L50.9</v>
          </cell>
        </row>
        <row r="381">
          <cell r="A381" t="str">
            <v>VARICELA</v>
          </cell>
          <cell r="B381" t="str">
            <v>B01.9</v>
          </cell>
        </row>
        <row r="382">
          <cell r="A382" t="str">
            <v>VARICELA INFECTADA</v>
          </cell>
          <cell r="B382" t="str">
            <v>B01.9</v>
          </cell>
        </row>
        <row r="383">
          <cell r="A383" t="str">
            <v>VIROSIS</v>
          </cell>
          <cell r="B383" t="str">
            <v>B34.9</v>
          </cell>
        </row>
        <row r="384">
          <cell r="A384" t="str">
            <v>HERIDA PUNZO CORTANTE EN TORAX</v>
          </cell>
          <cell r="B384" t="str">
            <v>S21.9</v>
          </cell>
        </row>
        <row r="385">
          <cell r="A385" t="str">
            <v xml:space="preserve">HERIDA PUNZO PENETRANTE </v>
          </cell>
          <cell r="B385" t="str">
            <v>T14.0</v>
          </cell>
        </row>
        <row r="386">
          <cell r="A386" t="str">
            <v>HERIDA PUNZO PENETRANTE EN MANO</v>
          </cell>
          <cell r="B386" t="str">
            <v>S61.9</v>
          </cell>
        </row>
        <row r="387">
          <cell r="A387" t="str">
            <v>HERIDA SUPERCILIAR</v>
          </cell>
          <cell r="B387" t="str">
            <v>T14.1</v>
          </cell>
        </row>
        <row r="388">
          <cell r="A388" t="str">
            <v>HERIDA X ATRICCION DE MANO</v>
          </cell>
          <cell r="B388" t="str">
            <v>S61.9</v>
          </cell>
        </row>
        <row r="389">
          <cell r="A389" t="str">
            <v>HERIDA X PAF EN BRAZO</v>
          </cell>
          <cell r="B389" t="str">
            <v>S41.1</v>
          </cell>
        </row>
        <row r="390">
          <cell r="A390" t="str">
            <v>HERIDA X PAF EN GLUTEO DERECHO</v>
          </cell>
          <cell r="B390" t="str">
            <v>S31.0</v>
          </cell>
        </row>
        <row r="391">
          <cell r="A391" t="str">
            <v>HERIDAS  CORTANTES MULTIPLES EN ANTEBRAZO</v>
          </cell>
          <cell r="B391" t="str">
            <v>S51.9</v>
          </cell>
        </row>
        <row r="392">
          <cell r="A392" t="str">
            <v>HERIDAS CONTUSAS MULTIPLES+ ETILISMO</v>
          </cell>
          <cell r="B392" t="str">
            <v>T14.0</v>
          </cell>
        </row>
        <row r="393">
          <cell r="A393" t="str">
            <v>HERIDAS CONTUSO EN LABIOS</v>
          </cell>
          <cell r="B393" t="str">
            <v>S31.4</v>
          </cell>
        </row>
        <row r="394">
          <cell r="A394" t="str">
            <v>HERIDAS CORTANTE EN MANO DERECHA</v>
          </cell>
          <cell r="B394" t="str">
            <v>S61.9</v>
          </cell>
        </row>
        <row r="395">
          <cell r="A395" t="str">
            <v>HERIDAS CORTANTES MULTIPLES EN DEDO M,ANO</v>
          </cell>
          <cell r="B395" t="str">
            <v>S61.9</v>
          </cell>
        </row>
        <row r="396">
          <cell r="A396" t="str">
            <v>HERIDAS ESCORIATIVAS MULTIPLES</v>
          </cell>
          <cell r="B396" t="str">
            <v>T14.0</v>
          </cell>
        </row>
        <row r="397">
          <cell r="A397" t="str">
            <v>HERNIA INGUINAL</v>
          </cell>
          <cell r="B397" t="str">
            <v>K40.9</v>
          </cell>
        </row>
        <row r="398">
          <cell r="A398" t="str">
            <v>HICETOMIA</v>
          </cell>
          <cell r="B398" t="str">
            <v>B47.9</v>
          </cell>
        </row>
        <row r="399">
          <cell r="A399" t="str">
            <v>HIPERACTIBIDAD BRONQUIAL</v>
          </cell>
          <cell r="B399" t="str">
            <v>J39.3</v>
          </cell>
        </row>
        <row r="400">
          <cell r="A400" t="str">
            <v>HIPERACTIVIDAD BRONQUIAL</v>
          </cell>
          <cell r="B400" t="str">
            <v>J39.3</v>
          </cell>
        </row>
        <row r="401">
          <cell r="A401" t="str">
            <v>HIPERIMESIS GRAVIDICA</v>
          </cell>
          <cell r="B401" t="str">
            <v>O21.1</v>
          </cell>
        </row>
        <row r="402">
          <cell r="A402" t="str">
            <v>HIPERTENSION</v>
          </cell>
          <cell r="B402" t="str">
            <v>I10.X</v>
          </cell>
        </row>
        <row r="403">
          <cell r="A403" t="str">
            <v>HIPERTENSION ARTERIAL</v>
          </cell>
          <cell r="B403" t="str">
            <v>I10.X</v>
          </cell>
        </row>
        <row r="404">
          <cell r="A404" t="str">
            <v>HIPERTENSION ARTERIAL NO CFONTROLADA</v>
          </cell>
          <cell r="B404" t="str">
            <v>I10.X</v>
          </cell>
        </row>
        <row r="405">
          <cell r="A405" t="str">
            <v>HJERIDA HEROSIVA LABIO SUP.</v>
          </cell>
          <cell r="B405" t="str">
            <v>S31.4</v>
          </cell>
        </row>
        <row r="406">
          <cell r="A406" t="str">
            <v>HRB</v>
          </cell>
          <cell r="B406" t="str">
            <v>J39.3</v>
          </cell>
        </row>
        <row r="407">
          <cell r="A407" t="str">
            <v>HTA</v>
          </cell>
          <cell r="B407" t="str">
            <v>I10.X</v>
          </cell>
        </row>
        <row r="408">
          <cell r="A408" t="str">
            <v>HTA + SIND. ANSIOSO</v>
          </cell>
          <cell r="B408" t="str">
            <v>I10.X</v>
          </cell>
        </row>
        <row r="409">
          <cell r="A409" t="str">
            <v>ICTERICIA NEONATAL</v>
          </cell>
          <cell r="B409" t="str">
            <v>P59.9</v>
          </cell>
        </row>
        <row r="410">
          <cell r="A410" t="str">
            <v>IMPETIGO</v>
          </cell>
          <cell r="B410" t="str">
            <v>L01.0</v>
          </cell>
        </row>
        <row r="411">
          <cell r="A411" t="str">
            <v>INFECCION URINARIA</v>
          </cell>
          <cell r="B411" t="str">
            <v>N39.0</v>
          </cell>
        </row>
        <row r="412">
          <cell r="A412" t="str">
            <v>INGESTA CAUSTICA</v>
          </cell>
          <cell r="B412" t="str">
            <v>T18.9</v>
          </cell>
        </row>
        <row r="413">
          <cell r="A413" t="str">
            <v>INGESTA DE CASTICOS</v>
          </cell>
          <cell r="B413" t="str">
            <v>T18.9</v>
          </cell>
        </row>
        <row r="414">
          <cell r="A414" t="str">
            <v>INGESTA DE LEGIA</v>
          </cell>
          <cell r="B414" t="str">
            <v>T54.9</v>
          </cell>
        </row>
        <row r="415">
          <cell r="A415" t="str">
            <v>INGESTA DE ORGANOS FOSFORADOS</v>
          </cell>
          <cell r="B415" t="str">
            <v>T60.0</v>
          </cell>
        </row>
        <row r="416">
          <cell r="A416" t="str">
            <v>INGESTA INSECTISIDA</v>
          </cell>
          <cell r="B416" t="str">
            <v>T18.9</v>
          </cell>
        </row>
        <row r="417">
          <cell r="A417" t="str">
            <v>INGESTA DE INSECTISIDA X AUTO AGRESION</v>
          </cell>
          <cell r="B417" t="str">
            <v>T18.9</v>
          </cell>
        </row>
        <row r="418">
          <cell r="A418" t="str">
            <v>INHALACION HIPERTENSION AETERIAL</v>
          </cell>
          <cell r="B418" t="str">
            <v>I10.X</v>
          </cell>
        </row>
        <row r="419">
          <cell r="A419" t="str">
            <v>INSUFICIECIA RESPIRATORIA</v>
          </cell>
          <cell r="B419" t="str">
            <v>J96.9</v>
          </cell>
        </row>
        <row r="420">
          <cell r="A420" t="str">
            <v>INSUFICIENCIA CARDIACA</v>
          </cell>
          <cell r="B420" t="str">
            <v>I50.9</v>
          </cell>
        </row>
        <row r="421">
          <cell r="A421" t="str">
            <v>INSUFICIENCIA RESPIRATORIA</v>
          </cell>
          <cell r="B421" t="str">
            <v>J96.0</v>
          </cell>
        </row>
        <row r="422">
          <cell r="A422" t="str">
            <v>INSUFICIENCIA RESPIRATORIA</v>
          </cell>
          <cell r="B422" t="str">
            <v>J96.9</v>
          </cell>
        </row>
        <row r="423">
          <cell r="A423" t="str">
            <v>INSUFICIENCIA RESPIRATORIA AGUDA</v>
          </cell>
          <cell r="B423" t="str">
            <v>J96.0</v>
          </cell>
        </row>
        <row r="424">
          <cell r="A424" t="str">
            <v>INTENTO DE SUICIDIO</v>
          </cell>
          <cell r="B424" t="str">
            <v>Z91.5</v>
          </cell>
        </row>
        <row r="425">
          <cell r="A425" t="str">
            <v>INTOXICACION</v>
          </cell>
          <cell r="B425" t="str">
            <v>E87.7</v>
          </cell>
        </row>
        <row r="426">
          <cell r="A426" t="str">
            <v>INTOXICACION POR INHALACION</v>
          </cell>
          <cell r="B426" t="str">
            <v>F18.0</v>
          </cell>
        </row>
        <row r="427">
          <cell r="A427" t="str">
            <v>INTOXICACION AGUDA</v>
          </cell>
          <cell r="B427" t="str">
            <v>E87.7</v>
          </cell>
        </row>
        <row r="428">
          <cell r="A428" t="str">
            <v>INTOXICACION ALCOHOLICA</v>
          </cell>
          <cell r="B428" t="str">
            <v>F10.0</v>
          </cell>
        </row>
        <row r="429">
          <cell r="A429" t="str">
            <v>INTOXICACION ALIMENTARIA</v>
          </cell>
          <cell r="B429" t="str">
            <v>A05.9</v>
          </cell>
        </row>
        <row r="430">
          <cell r="A430" t="str">
            <v>INTOXICACION ORAL</v>
          </cell>
          <cell r="B430" t="str">
            <v>E87.7</v>
          </cell>
        </row>
        <row r="431">
          <cell r="A431" t="str">
            <v>INTOXICACION POR ORGANOS FOSFORADOS</v>
          </cell>
          <cell r="B431" t="str">
            <v>T60.0</v>
          </cell>
        </row>
        <row r="432">
          <cell r="A432" t="str">
            <v>INTOXICACION POR SEDANTE</v>
          </cell>
          <cell r="B432" t="str">
            <v>E87.7</v>
          </cell>
        </row>
        <row r="433">
          <cell r="A433" t="str">
            <v>INTOXICACION POR SUSTANCIA</v>
          </cell>
          <cell r="B433" t="str">
            <v>F19.0</v>
          </cell>
        </row>
        <row r="434">
          <cell r="A434" t="str">
            <v>INTOXICACION POR VENENO</v>
          </cell>
          <cell r="B434" t="str">
            <v>E87.7</v>
          </cell>
        </row>
        <row r="435">
          <cell r="A435" t="str">
            <v>INTOXICACION X ORGANOS FOSFORADOS</v>
          </cell>
          <cell r="B435" t="str">
            <v>T60.0</v>
          </cell>
        </row>
        <row r="436">
          <cell r="A436" t="str">
            <v>ITU</v>
          </cell>
          <cell r="B436" t="str">
            <v>N39.0</v>
          </cell>
        </row>
        <row r="437">
          <cell r="A437" t="str">
            <v>ITU/EPI</v>
          </cell>
          <cell r="B437" t="str">
            <v>N39.0</v>
          </cell>
        </row>
        <row r="438">
          <cell r="A438" t="str">
            <v>IVRA</v>
          </cell>
          <cell r="B438" t="str">
            <v>J46.9</v>
          </cell>
        </row>
        <row r="439">
          <cell r="A439" t="str">
            <v>IVRB</v>
          </cell>
          <cell r="B439" t="str">
            <v>J22.X</v>
          </cell>
        </row>
        <row r="440">
          <cell r="A440" t="str">
            <v>LARINGITIS</v>
          </cell>
          <cell r="B440" t="str">
            <v>J04.0</v>
          </cell>
        </row>
        <row r="441">
          <cell r="A441" t="str">
            <v>LARINGOTRAQUEITIS</v>
          </cell>
          <cell r="B441" t="str">
            <v>J04.2</v>
          </cell>
        </row>
        <row r="442">
          <cell r="A442" t="str">
            <v>LARINGOTRAQUEITIS AGUDA</v>
          </cell>
          <cell r="B442" t="str">
            <v>J04.2</v>
          </cell>
        </row>
        <row r="443">
          <cell r="A443" t="str">
            <v>LITIASIS VESICULAR</v>
          </cell>
          <cell r="B443" t="str">
            <v>K80.2</v>
          </cell>
        </row>
        <row r="444">
          <cell r="A444" t="str">
            <v>LUMBALGIA</v>
          </cell>
          <cell r="B444" t="str">
            <v>M54.5</v>
          </cell>
        </row>
        <row r="445">
          <cell r="A445" t="str">
            <v>LUXACION DE CLAVICULA</v>
          </cell>
          <cell r="B445" t="str">
            <v>S43.1</v>
          </cell>
        </row>
        <row r="446">
          <cell r="A446" t="str">
            <v>LUXACION EN HOMBRO</v>
          </cell>
          <cell r="B446" t="str">
            <v>S83.1</v>
          </cell>
        </row>
        <row r="447">
          <cell r="A447" t="str">
            <v>LUXACION EN MUÑECA</v>
          </cell>
          <cell r="B447" t="str">
            <v>S63.0</v>
          </cell>
        </row>
        <row r="448">
          <cell r="A448" t="str">
            <v>LUXACION HOMBRO</v>
          </cell>
          <cell r="B448" t="str">
            <v>S43.0</v>
          </cell>
        </row>
        <row r="449">
          <cell r="A449" t="str">
            <v>METEORISMO</v>
          </cell>
          <cell r="B449" t="str">
            <v>N92.5</v>
          </cell>
        </row>
        <row r="450">
          <cell r="A450" t="str">
            <v>MIGRAÑA</v>
          </cell>
          <cell r="B450" t="str">
            <v>G43.9</v>
          </cell>
        </row>
        <row r="451">
          <cell r="A451" t="str">
            <v>MORDEDURA CANINA</v>
          </cell>
          <cell r="B451" t="str">
            <v>T14.1</v>
          </cell>
        </row>
        <row r="452">
          <cell r="A452" t="str">
            <v>MORDEDURA CANINA EN BRAZO DERECHO</v>
          </cell>
          <cell r="B452" t="str">
            <v>T14.1</v>
          </cell>
        </row>
        <row r="453">
          <cell r="A453" t="str">
            <v>MORDEDURA CANINA EN CABEZA</v>
          </cell>
          <cell r="B453" t="str">
            <v>T14.1</v>
          </cell>
        </row>
        <row r="454">
          <cell r="A454" t="str">
            <v>MORDEDURA CANINA EN GLUTEO IZQUIERDO</v>
          </cell>
          <cell r="B454" t="str">
            <v>T14.1</v>
          </cell>
        </row>
        <row r="455">
          <cell r="A455" t="str">
            <v>MORDEDURA CANINA EN MIEMBRO INFERIOR</v>
          </cell>
          <cell r="B455" t="str">
            <v>T14.1</v>
          </cell>
        </row>
        <row r="456">
          <cell r="A456" t="str">
            <v>MORDEDURA CANINA EN PIENA IZQ.</v>
          </cell>
          <cell r="B456" t="str">
            <v>T14.1</v>
          </cell>
        </row>
        <row r="457">
          <cell r="A457" t="str">
            <v>MORDEDURA CANINA EN PIERNA</v>
          </cell>
          <cell r="B457" t="str">
            <v>T14.1</v>
          </cell>
        </row>
        <row r="458">
          <cell r="A458" t="str">
            <v>MORDEDURA CANINA MANO</v>
          </cell>
          <cell r="B458" t="str">
            <v>T14.1</v>
          </cell>
        </row>
        <row r="459">
          <cell r="A459" t="str">
            <v>MORDEDURA DE ARAÑA</v>
          </cell>
          <cell r="B459" t="str">
            <v>T63.3</v>
          </cell>
        </row>
        <row r="460">
          <cell r="A460" t="str">
            <v>MORDEDURA DE ARAÑA EN MANO</v>
          </cell>
          <cell r="B460" t="str">
            <v>T63.3</v>
          </cell>
        </row>
        <row r="461">
          <cell r="A461" t="str">
            <v>MORDEDURA DE ARAÑA MIEMB. SUP. IZQ.</v>
          </cell>
          <cell r="B461" t="str">
            <v>T63.3</v>
          </cell>
        </row>
        <row r="462">
          <cell r="A462" t="str">
            <v>MORDEDURA DE CONEJO EN MANO</v>
          </cell>
          <cell r="B462" t="str">
            <v>T14.1</v>
          </cell>
        </row>
        <row r="463">
          <cell r="A463" t="str">
            <v>MORDEDURA DE RATA</v>
          </cell>
          <cell r="B463" t="str">
            <v>T14.1</v>
          </cell>
        </row>
        <row r="464">
          <cell r="A464" t="str">
            <v>MORDEDURA X MONO EN DEDO</v>
          </cell>
          <cell r="B464" t="str">
            <v>T63.9</v>
          </cell>
        </row>
        <row r="465">
          <cell r="A465" t="str">
            <v>MORDURA CANINA MANO</v>
          </cell>
          <cell r="B465" t="str">
            <v>T14.1</v>
          </cell>
        </row>
        <row r="466">
          <cell r="A466" t="str">
            <v>MORDURA CANINA MUSLO</v>
          </cell>
          <cell r="B466" t="str">
            <v>T14.1</v>
          </cell>
        </row>
        <row r="467">
          <cell r="A467" t="str">
            <v>MORDEDURA POR GATO</v>
          </cell>
          <cell r="B467" t="str">
            <v>T14.1</v>
          </cell>
        </row>
        <row r="468">
          <cell r="A468" t="str">
            <v>NEUMONIA</v>
          </cell>
          <cell r="B468" t="str">
            <v>J18.9</v>
          </cell>
        </row>
        <row r="469">
          <cell r="A469" t="str">
            <v>NEUMONIA AGUDA</v>
          </cell>
          <cell r="B469" t="str">
            <v>J18.9</v>
          </cell>
        </row>
        <row r="470">
          <cell r="A470" t="str">
            <v>NEUMOPATIA</v>
          </cell>
          <cell r="B470" t="str">
            <v>J98.4</v>
          </cell>
        </row>
        <row r="471">
          <cell r="A471" t="str">
            <v>NEURITIS</v>
          </cell>
          <cell r="B471" t="str">
            <v>M79.2</v>
          </cell>
        </row>
        <row r="472">
          <cell r="A472" t="str">
            <v>OBSTRUCCION DE SONDA  VESICAL</v>
          </cell>
          <cell r="B472" t="str">
            <v>G91.1</v>
          </cell>
        </row>
        <row r="473">
          <cell r="A473" t="str">
            <v>OBSTRUCCION NASAL</v>
          </cell>
          <cell r="B473" t="str">
            <v>J34.8</v>
          </cell>
        </row>
        <row r="474">
          <cell r="A474" t="str">
            <v>ODONTALGIA</v>
          </cell>
          <cell r="B474" t="str">
            <v>K08.8</v>
          </cell>
        </row>
        <row r="475">
          <cell r="A475" t="str">
            <v>OMA</v>
          </cell>
          <cell r="B475" t="str">
            <v>H66.9</v>
          </cell>
        </row>
        <row r="476">
          <cell r="A476" t="str">
            <v>OMA + OTALGIA</v>
          </cell>
          <cell r="B476" t="str">
            <v>H92.0</v>
          </cell>
        </row>
        <row r="477">
          <cell r="A477" t="str">
            <v>OSTEOCONDRITIS</v>
          </cell>
          <cell r="B477" t="str">
            <v>M93.9</v>
          </cell>
        </row>
        <row r="478">
          <cell r="A478" t="str">
            <v>OTALGIA</v>
          </cell>
          <cell r="B478" t="str">
            <v>H92.0</v>
          </cell>
        </row>
        <row r="479">
          <cell r="A479" t="str">
            <v>OTALGIA AGUDA</v>
          </cell>
          <cell r="B479" t="str">
            <v>H92.0</v>
          </cell>
        </row>
        <row r="480">
          <cell r="A480" t="str">
            <v>OTALGIA+ AMIGDALITIS AGUDA</v>
          </cell>
          <cell r="B480" t="str">
            <v>H92.0</v>
          </cell>
        </row>
        <row r="481">
          <cell r="A481" t="str">
            <v>OTITIS</v>
          </cell>
          <cell r="B481" t="str">
            <v>H66.9</v>
          </cell>
        </row>
        <row r="482">
          <cell r="A482" t="str">
            <v xml:space="preserve">OTITIS  </v>
          </cell>
          <cell r="B482" t="str">
            <v>H66.9</v>
          </cell>
        </row>
        <row r="483">
          <cell r="A483" t="str">
            <v>OTITIS MEDIA</v>
          </cell>
          <cell r="B483" t="str">
            <v>H66.9</v>
          </cell>
        </row>
        <row r="484">
          <cell r="A484" t="str">
            <v>OTITIS MEDIA AGUDA</v>
          </cell>
          <cell r="B484" t="str">
            <v>H66.9</v>
          </cell>
        </row>
        <row r="485">
          <cell r="A485" t="str">
            <v>PANCREATITIS</v>
          </cell>
          <cell r="B485" t="str">
            <v>K85.X</v>
          </cell>
        </row>
        <row r="486">
          <cell r="A486" t="str">
            <v>PICADURA DE ARACNIDO</v>
          </cell>
          <cell r="B486" t="str">
            <v>T63.3</v>
          </cell>
        </row>
        <row r="487">
          <cell r="A487" t="str">
            <v>PICADURA DE INSECTO</v>
          </cell>
          <cell r="B487" t="str">
            <v>T14.0</v>
          </cell>
        </row>
        <row r="488">
          <cell r="A488" t="str">
            <v xml:space="preserve">PICADURA DE INSECTO </v>
          </cell>
          <cell r="B488" t="str">
            <v>T63.4</v>
          </cell>
        </row>
        <row r="489">
          <cell r="A489" t="str">
            <v>PICADURA DE INSECTO EN MANO DERECHA</v>
          </cell>
          <cell r="B489" t="str">
            <v>T63.4</v>
          </cell>
        </row>
        <row r="490">
          <cell r="A490" t="str">
            <v>PITIRIASIS</v>
          </cell>
          <cell r="B490" t="str">
            <v>B85.3</v>
          </cell>
        </row>
        <row r="491">
          <cell r="A491" t="str">
            <v>POLICCONTUSO POR CAIDA</v>
          </cell>
          <cell r="B491" t="str">
            <v>T00.9</v>
          </cell>
        </row>
        <row r="492">
          <cell r="A492" t="str">
            <v>POLICONSO POR ACCIDENTE DE TRANSITO</v>
          </cell>
          <cell r="B492" t="str">
            <v>T00.9</v>
          </cell>
        </row>
        <row r="493">
          <cell r="A493" t="str">
            <v>POLICONTUSA</v>
          </cell>
          <cell r="B493" t="str">
            <v>T00.9</v>
          </cell>
        </row>
        <row r="494">
          <cell r="A494" t="str">
            <v>POLICONTUSO</v>
          </cell>
          <cell r="B494" t="str">
            <v>T00.9</v>
          </cell>
        </row>
        <row r="495">
          <cell r="A495" t="str">
            <v>POLITRAUMATISMO</v>
          </cell>
          <cell r="B495" t="str">
            <v>T00.9</v>
          </cell>
        </row>
        <row r="496">
          <cell r="A496" t="str">
            <v>POLICONTUSO  TEC</v>
          </cell>
          <cell r="B496" t="str">
            <v>T00.9</v>
          </cell>
        </row>
        <row r="497">
          <cell r="A497" t="str">
            <v>POLICONTUSO D/C FX CODO</v>
          </cell>
          <cell r="B497" t="str">
            <v>T00.9</v>
          </cell>
        </row>
        <row r="498">
          <cell r="A498" t="str">
            <v>POLICONTUSO HERIDA CORTANTE EN MENTON</v>
          </cell>
          <cell r="B498" t="str">
            <v>T00.9</v>
          </cell>
        </row>
        <row r="499">
          <cell r="A499" t="str">
            <v>POLICONTUSO HERIDAS ESCORIATIVAS MULTIPLES</v>
          </cell>
          <cell r="B499" t="str">
            <v>T00.9</v>
          </cell>
        </row>
        <row r="500">
          <cell r="A500" t="str">
            <v>POLICONTUSO POR ACCIDENTE DE TRABAJO</v>
          </cell>
          <cell r="B500" t="str">
            <v>T00.9</v>
          </cell>
        </row>
        <row r="501">
          <cell r="A501" t="str">
            <v>POLICONTUSO POR ACCIDENTE DE TRANSITO</v>
          </cell>
          <cell r="B501" t="str">
            <v>T00.9</v>
          </cell>
        </row>
        <row r="502">
          <cell r="A502" t="str">
            <v>POLICONTUSO POR AGRESION</v>
          </cell>
          <cell r="B502" t="str">
            <v>T00.9</v>
          </cell>
        </row>
        <row r="503">
          <cell r="A503" t="str">
            <v>POLICONTUSO POR CAIDA TEC LEVE</v>
          </cell>
          <cell r="B503" t="str">
            <v>T00.9</v>
          </cell>
        </row>
        <row r="504">
          <cell r="A504" t="str">
            <v>POLICONTUSO X ACCIDENTE DE TRANSITO</v>
          </cell>
          <cell r="B504" t="str">
            <v>T00.9</v>
          </cell>
        </row>
        <row r="505">
          <cell r="A505" t="str">
            <v>POLITRAUMATISADO HERIDA CORTANTE EN MANO</v>
          </cell>
          <cell r="B505" t="str">
            <v>T00.9</v>
          </cell>
        </row>
        <row r="506">
          <cell r="A506" t="str">
            <v>POLICONTUSO D/C FX RODILLA IZQ</v>
          </cell>
          <cell r="B506" t="str">
            <v>T00.9</v>
          </cell>
        </row>
        <row r="507">
          <cell r="A507" t="str">
            <v>POLICONTUSO D/C FX HOMBRO</v>
          </cell>
          <cell r="B507" t="str">
            <v>T00.9</v>
          </cell>
        </row>
        <row r="508">
          <cell r="A508" t="str">
            <v>POLICONTUSO D/C FX COSTAL</v>
          </cell>
          <cell r="B508" t="str">
            <v>T00.9</v>
          </cell>
        </row>
        <row r="509">
          <cell r="A509" t="str">
            <v>POLICONTUSO D/C FX CERVICAL</v>
          </cell>
          <cell r="B509" t="str">
            <v>T00.9</v>
          </cell>
        </row>
        <row r="510">
          <cell r="A510" t="str">
            <v>POLICONTUSO D/C FX MIENB. INF</v>
          </cell>
          <cell r="B510" t="str">
            <v>T00.9</v>
          </cell>
        </row>
        <row r="511">
          <cell r="A511" t="str">
            <v>POLICONTUSO D/C FX  CODO</v>
          </cell>
          <cell r="B511" t="str">
            <v>T00.9</v>
          </cell>
        </row>
        <row r="512">
          <cell r="A512" t="str">
            <v>POLICONTUSO  D/C EN NARIZ</v>
          </cell>
          <cell r="B512" t="str">
            <v>T00.9</v>
          </cell>
        </row>
        <row r="513">
          <cell r="A513" t="str">
            <v>POLICONTUSO X CAIDA</v>
          </cell>
          <cell r="B513" t="str">
            <v>T00.9</v>
          </cell>
        </row>
        <row r="514">
          <cell r="A514" t="str">
            <v>POLICONTUSO + CONTUSION NASAL</v>
          </cell>
          <cell r="B514" t="str">
            <v>S00.3</v>
          </cell>
        </row>
        <row r="515">
          <cell r="A515" t="str">
            <v>POST CONVULSION</v>
          </cell>
          <cell r="B515" t="str">
            <v>R56.8</v>
          </cell>
        </row>
        <row r="516">
          <cell r="A516" t="str">
            <v>PRECOLDALGIA</v>
          </cell>
          <cell r="B516" t="str">
            <v>R07.2</v>
          </cell>
        </row>
        <row r="517">
          <cell r="A517" t="str">
            <v>PRECORDALGIA</v>
          </cell>
          <cell r="B517" t="str">
            <v>R07.2</v>
          </cell>
        </row>
        <row r="518">
          <cell r="A518" t="str">
            <v>PRECORDIAL</v>
          </cell>
          <cell r="B518" t="str">
            <v>R07.2</v>
          </cell>
        </row>
        <row r="519">
          <cell r="A519" t="str">
            <v>PRECORDIAL, DOLOR</v>
          </cell>
          <cell r="B519" t="str">
            <v>R07.2</v>
          </cell>
        </row>
        <row r="520">
          <cell r="A520" t="str">
            <v>PRURITO</v>
          </cell>
          <cell r="B520" t="str">
            <v>L29.9</v>
          </cell>
        </row>
        <row r="521">
          <cell r="A521" t="str">
            <v>QUEMADURA Iº</v>
          </cell>
          <cell r="B521" t="str">
            <v>T30.1</v>
          </cell>
        </row>
        <row r="522">
          <cell r="A522" t="str">
            <v>QUEMADURA Iiº</v>
          </cell>
          <cell r="B522" t="str">
            <v>T30.2</v>
          </cell>
        </row>
        <row r="523">
          <cell r="A523" t="str">
            <v>QUEMADURA ANTEBRAZO</v>
          </cell>
          <cell r="B523" t="str">
            <v>T22.0</v>
          </cell>
        </row>
        <row r="524">
          <cell r="A524" t="str">
            <v>QUEMADURA CABEZA CUELLO II°</v>
          </cell>
          <cell r="B524" t="str">
            <v>T20.2</v>
          </cell>
        </row>
        <row r="525">
          <cell r="A525" t="str">
            <v>QUEMADURA CABEZA CUELLO III°</v>
          </cell>
          <cell r="B525" t="str">
            <v>T20.3</v>
          </cell>
        </row>
        <row r="526">
          <cell r="A526" t="str">
            <v>QUEMADURA DE CABEZA CUELLO I°</v>
          </cell>
          <cell r="B526" t="str">
            <v>T20.1</v>
          </cell>
        </row>
        <row r="527">
          <cell r="A527" t="str">
            <v>QUEMADURA DE II° E CARA Y EXTREMIDADES</v>
          </cell>
          <cell r="B527" t="str">
            <v>T22.2</v>
          </cell>
        </row>
        <row r="528">
          <cell r="A528" t="str">
            <v>QUEMADURA DE II° EN MANOS</v>
          </cell>
          <cell r="B528" t="str">
            <v>T23.2</v>
          </cell>
        </row>
        <row r="529">
          <cell r="A529" t="str">
            <v>QUEMADURA EN MIEMBRO INFERIOR</v>
          </cell>
          <cell r="B529" t="str">
            <v>T24.0</v>
          </cell>
        </row>
        <row r="530">
          <cell r="A530" t="str">
            <v>QUEMADURA I° MANO DER.</v>
          </cell>
          <cell r="B530" t="str">
            <v>T23.1</v>
          </cell>
        </row>
        <row r="531">
          <cell r="A531" t="str">
            <v>QUEMADURA OCULAR</v>
          </cell>
          <cell r="B531" t="str">
            <v>T26.4</v>
          </cell>
        </row>
        <row r="532">
          <cell r="A532" t="str">
            <v>QUEMADURA OFTALMICA</v>
          </cell>
          <cell r="B532" t="str">
            <v>T26.4</v>
          </cell>
        </row>
        <row r="533">
          <cell r="A533" t="str">
            <v>QUEMADURA QUIMICA EN CARA</v>
          </cell>
          <cell r="B533" t="str">
            <v>T20.0</v>
          </cell>
        </row>
        <row r="534">
          <cell r="A534" t="str">
            <v>QUEMAUARA II º</v>
          </cell>
          <cell r="B534" t="str">
            <v>T30.2</v>
          </cell>
        </row>
        <row r="535">
          <cell r="A535" t="str">
            <v>QUEMADURA Iº GRADO EN PIE</v>
          </cell>
          <cell r="B535" t="str">
            <v>T29.1</v>
          </cell>
        </row>
        <row r="536">
          <cell r="A536" t="str">
            <v>QUEMADURA IIº EN NALGAS Y MUSLOS</v>
          </cell>
          <cell r="B536" t="str">
            <v>T24.2</v>
          </cell>
        </row>
        <row r="537">
          <cell r="A537" t="str">
            <v>QUEMADURA EN Iº GRADO EN TORAX</v>
          </cell>
          <cell r="B537" t="str">
            <v>T21.1</v>
          </cell>
        </row>
        <row r="538">
          <cell r="A538" t="str">
            <v>R. ALERGICO</v>
          </cell>
          <cell r="B538" t="str">
            <v>T78.4</v>
          </cell>
        </row>
        <row r="539">
          <cell r="A539" t="str">
            <v>RAM</v>
          </cell>
          <cell r="B539" t="str">
            <v>T88.7</v>
          </cell>
        </row>
        <row r="540">
          <cell r="A540" t="str">
            <v>REACCION ALERGICA</v>
          </cell>
          <cell r="B540" t="str">
            <v>T78.4</v>
          </cell>
        </row>
        <row r="541">
          <cell r="A541" t="str">
            <v>RESFRIO COMUN</v>
          </cell>
          <cell r="B541" t="str">
            <v>J00</v>
          </cell>
        </row>
        <row r="542">
          <cell r="A542" t="str">
            <v>RETENCION URINARIA</v>
          </cell>
          <cell r="B542" t="str">
            <v>R33</v>
          </cell>
        </row>
        <row r="543">
          <cell r="A543" t="str">
            <v>RAFA MEDICAMENTO</v>
          </cell>
          <cell r="B543" t="str">
            <v>T50.9</v>
          </cell>
        </row>
        <row r="544">
          <cell r="A544" t="str">
            <v>RINITIS</v>
          </cell>
          <cell r="B544" t="str">
            <v>J31.0</v>
          </cell>
        </row>
        <row r="545">
          <cell r="A545" t="str">
            <v>RINITIS ALERGICA</v>
          </cell>
          <cell r="B545" t="str">
            <v>J30.4</v>
          </cell>
        </row>
        <row r="546">
          <cell r="A546" t="str">
            <v>RINITIS RN</v>
          </cell>
          <cell r="B546" t="str">
            <v>J31.0</v>
          </cell>
        </row>
        <row r="547">
          <cell r="A547" t="str">
            <v>RINOFARINGITIS</v>
          </cell>
          <cell r="B547" t="str">
            <v>J00</v>
          </cell>
        </row>
        <row r="548">
          <cell r="A548" t="str">
            <v>RINOFARINGITIS AGUDA</v>
          </cell>
          <cell r="B548" t="str">
            <v>J00</v>
          </cell>
        </row>
        <row r="549">
          <cell r="A549" t="str">
            <v>RINOFARINGITIS AGUDA SOBA</v>
          </cell>
          <cell r="B549" t="str">
            <v>J00</v>
          </cell>
        </row>
        <row r="550">
          <cell r="A550" t="str">
            <v>RINOFARINGITIS AGUDA+ CRISIS ASMATICA</v>
          </cell>
          <cell r="B550" t="str">
            <v>J00</v>
          </cell>
        </row>
        <row r="551">
          <cell r="A551" t="str">
            <v>SANGRADO POR BOCA POR MALA TECNICA DE LACTANCIA</v>
          </cell>
          <cell r="B551" t="str">
            <v>N92.5</v>
          </cell>
        </row>
        <row r="552">
          <cell r="A552" t="str">
            <v>SEPSIS (SHOCK SEPTICO)</v>
          </cell>
          <cell r="B552" t="str">
            <v>S41.9</v>
          </cell>
        </row>
        <row r="553">
          <cell r="A553" t="str">
            <v>SHOCK ANAFILACTICO</v>
          </cell>
          <cell r="B553" t="str">
            <v>T78.2</v>
          </cell>
        </row>
        <row r="554">
          <cell r="A554" t="str">
            <v>SHOCK CONVULSIVO</v>
          </cell>
          <cell r="B554" t="str">
            <v>R56.8</v>
          </cell>
        </row>
        <row r="555">
          <cell r="A555" t="str">
            <v>SIN DIAGNOSTICO</v>
          </cell>
          <cell r="B555" t="str">
            <v>R69</v>
          </cell>
        </row>
        <row r="556">
          <cell r="A556" t="str">
            <v>SINCOPE</v>
          </cell>
          <cell r="B556" t="str">
            <v>R55</v>
          </cell>
        </row>
        <row r="557">
          <cell r="A557" t="str">
            <v>SIND DOLOROSO ABDOMINAL</v>
          </cell>
          <cell r="B557" t="str">
            <v>R10.4</v>
          </cell>
        </row>
        <row r="558">
          <cell r="A558" t="str">
            <v>SIND DOLOROSO ABDOMINAL</v>
          </cell>
          <cell r="B558" t="str">
            <v>R104</v>
          </cell>
        </row>
        <row r="559">
          <cell r="A559" t="str">
            <v>SIND FEBRIL</v>
          </cell>
          <cell r="B559" t="str">
            <v>R50.9</v>
          </cell>
        </row>
        <row r="560">
          <cell r="A560" t="str">
            <v>SIND FEBRIL GECA</v>
          </cell>
          <cell r="B560" t="str">
            <v>R50.9</v>
          </cell>
        </row>
        <row r="561">
          <cell r="A561" t="str">
            <v>SIND. ANSIOSO</v>
          </cell>
          <cell r="B561" t="str">
            <v>F41.9</v>
          </cell>
        </row>
        <row r="562">
          <cell r="A562" t="str">
            <v>SIND. CONVERSIVO</v>
          </cell>
          <cell r="B562" t="str">
            <v>F44.9</v>
          </cell>
        </row>
        <row r="563">
          <cell r="A563" t="str">
            <v>SIND. CONVULSIVO</v>
          </cell>
          <cell r="B563" t="str">
            <v>R56.8</v>
          </cell>
        </row>
        <row r="564">
          <cell r="A564" t="str">
            <v>D/C SIND. CONVULSIVO</v>
          </cell>
          <cell r="B564" t="str">
            <v>R56.8</v>
          </cell>
        </row>
        <row r="565">
          <cell r="A565" t="str">
            <v>SIND. DEPRESIVO</v>
          </cell>
          <cell r="B565" t="str">
            <v>F32.9</v>
          </cell>
        </row>
        <row r="566">
          <cell r="A566" t="str">
            <v>SIND. DIFICULTAD RESPIRATORIA</v>
          </cell>
          <cell r="B566" t="str">
            <v>J80.X</v>
          </cell>
        </row>
        <row r="567">
          <cell r="A567" t="str">
            <v>SIND. DOLOROSO ABDOMINAL</v>
          </cell>
          <cell r="B567" t="str">
            <v>R10.4</v>
          </cell>
        </row>
        <row r="568">
          <cell r="A568" t="str">
            <v>SIND. ELECTROCUTACION</v>
          </cell>
          <cell r="B568" t="str">
            <v>R50</v>
          </cell>
        </row>
        <row r="569">
          <cell r="A569" t="str">
            <v>SIND. EMETICO</v>
          </cell>
          <cell r="B569" t="str">
            <v>R11</v>
          </cell>
        </row>
        <row r="570">
          <cell r="A570" t="str">
            <v>SIND. FEBRIL</v>
          </cell>
          <cell r="B570" t="str">
            <v>R50.9</v>
          </cell>
        </row>
        <row r="571">
          <cell r="A571" t="str">
            <v>SIND. HIPERTENSIVO</v>
          </cell>
          <cell r="B571" t="str">
            <v>I10.X</v>
          </cell>
        </row>
        <row r="572">
          <cell r="A572" t="str">
            <v>SIND. VERTIGINOSO</v>
          </cell>
          <cell r="B572" t="str">
            <v>H81.9</v>
          </cell>
        </row>
        <row r="573">
          <cell r="A573" t="str">
            <v>SIND.DOLOROSO ABDOMINAL</v>
          </cell>
          <cell r="B573" t="str">
            <v>R10.4</v>
          </cell>
        </row>
        <row r="574">
          <cell r="A574" t="str">
            <v>SIND.FEBRIL</v>
          </cell>
          <cell r="B574" t="str">
            <v>R50.9</v>
          </cell>
        </row>
        <row r="575">
          <cell r="A575" t="str">
            <v>SINDROME ANSIOSO</v>
          </cell>
          <cell r="B575" t="str">
            <v>F41.9</v>
          </cell>
        </row>
        <row r="576">
          <cell r="A576" t="str">
            <v>SINDROME CONVULSIVO</v>
          </cell>
          <cell r="B576" t="str">
            <v>R56.8</v>
          </cell>
        </row>
        <row r="577">
          <cell r="A577" t="str">
            <v>SINDROME DE FOSA ILIACA DERECHA</v>
          </cell>
          <cell r="B577" t="str">
            <v>R10.3</v>
          </cell>
        </row>
        <row r="578">
          <cell r="A578" t="str">
            <v>SINDROME DISPEPTICO</v>
          </cell>
          <cell r="B578" t="str">
            <v>K30</v>
          </cell>
        </row>
        <row r="579">
          <cell r="A579" t="str">
            <v>SINDROME DOLOROSO ABDOMINAL</v>
          </cell>
          <cell r="B579" t="str">
            <v>R10.4</v>
          </cell>
        </row>
        <row r="580">
          <cell r="A580" t="str">
            <v>SINDROME EMETICO</v>
          </cell>
          <cell r="B580" t="str">
            <v>R11</v>
          </cell>
        </row>
        <row r="581">
          <cell r="A581" t="str">
            <v>SINDROME FEBRIL</v>
          </cell>
          <cell r="B581" t="str">
            <v>R50.9</v>
          </cell>
        </row>
        <row r="582">
          <cell r="A582" t="str">
            <v>SINDROME HIPERTENSIVO</v>
          </cell>
          <cell r="B582" t="str">
            <v>I10.X</v>
          </cell>
        </row>
        <row r="583">
          <cell r="A583" t="str">
            <v>SINDROME DE PANICO</v>
          </cell>
          <cell r="B583" t="str">
            <v>F41.9</v>
          </cell>
        </row>
        <row r="584">
          <cell r="A584" t="str">
            <v>SINUSITIS AGUDO</v>
          </cell>
          <cell r="B584" t="str">
            <v>J01.9</v>
          </cell>
        </row>
        <row r="585">
          <cell r="A585" t="str">
            <v>SOBA</v>
          </cell>
          <cell r="B585" t="str">
            <v>J98.0</v>
          </cell>
        </row>
        <row r="586">
          <cell r="A586" t="str">
            <v>SOBA / D/C ITU</v>
          </cell>
          <cell r="B586" t="str">
            <v>J98.0</v>
          </cell>
        </row>
        <row r="587">
          <cell r="A587" t="str">
            <v>SOBA + RINOFARINGITIS AGUDA</v>
          </cell>
          <cell r="B587" t="str">
            <v>J98.0</v>
          </cell>
        </row>
        <row r="588">
          <cell r="A588" t="str">
            <v>SOBA LEVE</v>
          </cell>
          <cell r="B588" t="str">
            <v>J98.0</v>
          </cell>
        </row>
        <row r="589">
          <cell r="A589" t="str">
            <v>SOBA MODERADA</v>
          </cell>
          <cell r="B589" t="str">
            <v>J98.0</v>
          </cell>
        </row>
        <row r="590">
          <cell r="A590" t="str">
            <v>TAQUICARDIA / EAD</v>
          </cell>
          <cell r="B590" t="str">
            <v>I49.5</v>
          </cell>
        </row>
        <row r="591">
          <cell r="A591" t="str">
            <v>TAQUICARDIA EAD</v>
          </cell>
          <cell r="B591" t="str">
            <v>R00.0</v>
          </cell>
        </row>
        <row r="592">
          <cell r="A592" t="str">
            <v>TEC</v>
          </cell>
          <cell r="B592" t="str">
            <v>S06.9</v>
          </cell>
        </row>
        <row r="593">
          <cell r="A593" t="str">
            <v>TEC LEVE</v>
          </cell>
          <cell r="B593" t="str">
            <v>S06.9</v>
          </cell>
        </row>
        <row r="594">
          <cell r="A594" t="str">
            <v>TEC LEVE  / HERIDA CONTUSA</v>
          </cell>
          <cell r="B594" t="str">
            <v>S06.9</v>
          </cell>
        </row>
        <row r="595">
          <cell r="A595" t="str">
            <v>TEC LEVE MODERADO</v>
          </cell>
          <cell r="B595" t="str">
            <v>S06.9</v>
          </cell>
        </row>
        <row r="596">
          <cell r="A596" t="str">
            <v>TEC LEVE POLICONTUSA</v>
          </cell>
          <cell r="B596" t="str">
            <v>S06.9</v>
          </cell>
        </row>
        <row r="597">
          <cell r="A597" t="str">
            <v>TEC MODERADO</v>
          </cell>
          <cell r="B597" t="str">
            <v>S06.9</v>
          </cell>
        </row>
        <row r="598">
          <cell r="A598" t="str">
            <v>TEC MODERADO CONTUSION ROSTRO</v>
          </cell>
          <cell r="B598" t="str">
            <v>S06.9</v>
          </cell>
        </row>
        <row r="599">
          <cell r="A599" t="str">
            <v>TEC POLICONTUSO</v>
          </cell>
          <cell r="B599" t="str">
            <v>S06.9</v>
          </cell>
        </row>
        <row r="600">
          <cell r="A600" t="str">
            <v>TEC./ HERIDA CONTUSA CORTANTE  EN CUERO CABELLUDO</v>
          </cell>
          <cell r="B600" t="str">
            <v>S06.9</v>
          </cell>
        </row>
        <row r="601">
          <cell r="A601" t="str">
            <v>TEC/ POLICONTUSO</v>
          </cell>
          <cell r="B601" t="str">
            <v>S06.9</v>
          </cell>
        </row>
        <row r="602">
          <cell r="A602" t="str">
            <v>TENDINITIS EN BRAZO IZQUIERDO</v>
          </cell>
          <cell r="B602" t="str">
            <v>M77.9</v>
          </cell>
        </row>
        <row r="603">
          <cell r="A603" t="str">
            <v>TRAUMA ABDOMINAL ABIERTO X ARMA BLANCA</v>
          </cell>
          <cell r="B603" t="str">
            <v>S39.9</v>
          </cell>
        </row>
        <row r="604">
          <cell r="A604" t="str">
            <v>TRAUMA EN CABEZA</v>
          </cell>
          <cell r="B604" t="str">
            <v>S09.9</v>
          </cell>
        </row>
        <row r="605">
          <cell r="A605" t="str">
            <v>TRAUMATISMO</v>
          </cell>
          <cell r="B605" t="str">
            <v>T14.1</v>
          </cell>
        </row>
        <row r="606">
          <cell r="A606" t="str">
            <v>TRAUMATISMO ABDOMINAL</v>
          </cell>
          <cell r="B606" t="str">
            <v>S39.9</v>
          </cell>
        </row>
        <row r="607">
          <cell r="A607" t="str">
            <v>TRAUMATISMO DE MANO</v>
          </cell>
          <cell r="B607" t="str">
            <v>S69.9</v>
          </cell>
        </row>
        <row r="608">
          <cell r="A608" t="str">
            <v>TRAUMATISMO DE RODILLA DERECHA</v>
          </cell>
          <cell r="B608" t="str">
            <v>S80.9</v>
          </cell>
        </row>
        <row r="609">
          <cell r="A609" t="str">
            <v>TRAUMATISMO EN ANTEBRAZO</v>
          </cell>
          <cell r="B609" t="str">
            <v>T11.9</v>
          </cell>
        </row>
        <row r="610">
          <cell r="A610" t="str">
            <v>TRAUMATISMO EN CABEZA</v>
          </cell>
          <cell r="B610" t="str">
            <v>S09.9</v>
          </cell>
        </row>
        <row r="611">
          <cell r="A611" t="str">
            <v>TRAUMATISMO EN CODO</v>
          </cell>
          <cell r="B611" t="str">
            <v>S59.9</v>
          </cell>
        </row>
        <row r="612">
          <cell r="A612" t="str">
            <v>TRAUMATISMO EN OJO</v>
          </cell>
          <cell r="B612" t="str">
            <v>S05.9</v>
          </cell>
        </row>
        <row r="613">
          <cell r="A613" t="str">
            <v>TRAUMATISMO EN PIERNA</v>
          </cell>
          <cell r="B613" t="str">
            <v>T13.9</v>
          </cell>
        </row>
        <row r="614">
          <cell r="A614" t="str">
            <v>TRAUMATISMO EN RODILLA</v>
          </cell>
          <cell r="B614" t="str">
            <v>S89.9</v>
          </cell>
        </row>
        <row r="615">
          <cell r="A615" t="str">
            <v>TRAUMATISMO NASAL</v>
          </cell>
          <cell r="B615" t="str">
            <v>S09.9</v>
          </cell>
        </row>
        <row r="616">
          <cell r="A616" t="str">
            <v>TRAUMATISMO OCULAR</v>
          </cell>
          <cell r="B616" t="str">
            <v>S05.9</v>
          </cell>
        </row>
        <row r="617">
          <cell r="A617" t="str">
            <v>TUMORACION VULVAR</v>
          </cell>
          <cell r="B617" t="str">
            <v>D39.7</v>
          </cell>
        </row>
        <row r="618">
          <cell r="A618" t="str">
            <v>TRAUMATISMO EN DEDO MANO D/C FX  DEDO MANO</v>
          </cell>
          <cell r="B618" t="str">
            <v>S69.9</v>
          </cell>
        </row>
        <row r="619">
          <cell r="A619" t="str">
            <v>URTICARIA</v>
          </cell>
          <cell r="B619" t="str">
            <v>L50.9</v>
          </cell>
        </row>
        <row r="620">
          <cell r="A620" t="str">
            <v>VARICELA</v>
          </cell>
          <cell r="B620" t="str">
            <v>B01.9</v>
          </cell>
        </row>
        <row r="621">
          <cell r="A621" t="str">
            <v>VARICELA / SIND FEBRIL</v>
          </cell>
          <cell r="B621" t="str">
            <v>B01.9</v>
          </cell>
        </row>
        <row r="622">
          <cell r="A622" t="str">
            <v>VARICELA INFECTADA</v>
          </cell>
          <cell r="B622" t="str">
            <v>B01.9</v>
          </cell>
        </row>
        <row r="623">
          <cell r="A623" t="str">
            <v>VIROSIS</v>
          </cell>
          <cell r="B623" t="str">
            <v>B34.9</v>
          </cell>
        </row>
        <row r="624">
          <cell r="A624" t="str">
            <v>VIROSIS  /  D/C ITU</v>
          </cell>
          <cell r="B624" t="str">
            <v>B34.9</v>
          </cell>
        </row>
        <row r="625">
          <cell r="A625" t="str">
            <v>VIROSIS  / RFA</v>
          </cell>
          <cell r="B625" t="str">
            <v>B34.9</v>
          </cell>
        </row>
        <row r="626">
          <cell r="A626" t="str">
            <v>VOMITO</v>
          </cell>
          <cell r="B626" t="str">
            <v>R11</v>
          </cell>
        </row>
        <row r="627">
          <cell r="A627" t="str">
            <v>VOMITOS + DAI</v>
          </cell>
          <cell r="B627" t="str">
            <v>R11</v>
          </cell>
        </row>
        <row r="628">
          <cell r="A628" t="str">
            <v>VOMITOS + DIARREA</v>
          </cell>
          <cell r="B628" t="str">
            <v>R11</v>
          </cell>
        </row>
        <row r="629">
          <cell r="A629" t="str">
            <v>VOMITOS + PALIDEZ D/C ANEMIA SEVERA</v>
          </cell>
          <cell r="B629" t="str">
            <v>R11</v>
          </cell>
        </row>
        <row r="630">
          <cell r="A630" t="str">
            <v>VOMITO + RINOFARINGITIS</v>
          </cell>
          <cell r="B630" t="str">
            <v>R11</v>
          </cell>
        </row>
        <row r="631">
          <cell r="A631" t="str">
            <v>HERIDA EN PIERNA X MORDEURA CANINA</v>
          </cell>
          <cell r="B631" t="str">
            <v>S81.7</v>
          </cell>
        </row>
        <row r="632">
          <cell r="A632" t="str">
            <v>GESTANTE  D/C ITU</v>
          </cell>
          <cell r="B632" t="str">
            <v>O23.4</v>
          </cell>
        </row>
        <row r="633">
          <cell r="A633" t="str">
            <v>NIÑO SANO</v>
          </cell>
          <cell r="B633" t="str">
            <v>Z71.1</v>
          </cell>
        </row>
        <row r="634">
          <cell r="A634" t="str">
            <v>HERIDA CONTUSA OCCIPITAL  C/ AGRESION X TERCEROS</v>
          </cell>
          <cell r="B634" t="str">
            <v>S05.9</v>
          </cell>
        </row>
        <row r="635">
          <cell r="A635" t="str">
            <v>CONTUSION EN COSTILLA IZQ</v>
          </cell>
          <cell r="B635" t="str">
            <v>S02.2</v>
          </cell>
        </row>
      </sheetData>
      <sheetData sheetId="1">
        <row r="2">
          <cell r="A2" t="str">
            <v>ABDOMEN AGUDO</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DE PROPUESTA"/>
      <sheetName val="Arquitectura"/>
      <sheetName val="Estructuras"/>
      <sheetName val="Electrica"/>
      <sheetName val="Sanitaria"/>
      <sheetName val="Mecanica"/>
      <sheetName val="PU arquitectura"/>
      <sheetName val="pu Estructuras"/>
      <sheetName val="PU electricas"/>
      <sheetName val="PU sanitarias"/>
      <sheetName val="puni"/>
      <sheetName val="Rec"/>
      <sheetName val="#¡REF"/>
      <sheetName val="Arq_01"/>
      <sheetName val="Arq_02"/>
      <sheetName val="Partidas_arq"/>
      <sheetName val="Con_Simple"/>
      <sheetName val="Estr_01"/>
      <sheetName val="GENERAL"/>
      <sheetName val="ANALISIS "/>
      <sheetName val="RESUMEN_DE_PROPUESTA4"/>
      <sheetName val="PU_arquitectura4"/>
      <sheetName val="pu_Estructuras4"/>
      <sheetName val="PU_electricas4"/>
      <sheetName val="PU_sanitarias4"/>
      <sheetName val="RESUMEN_DE_PROPUESTA"/>
      <sheetName val="PU_arquitectura"/>
      <sheetName val="pu_Estructuras"/>
      <sheetName val="PU_electricas"/>
      <sheetName val="PU_sanitarias"/>
      <sheetName val="RESUMEN_DE_PROPUESTA1"/>
      <sheetName val="PU_arquitectura1"/>
      <sheetName val="pu_Estructuras1"/>
      <sheetName val="PU_electricas1"/>
      <sheetName val="PU_sanitarias1"/>
      <sheetName val="RESUMEN_DE_PROPUESTA2"/>
      <sheetName val="PU_arquitectura2"/>
      <sheetName val="pu_Estructuras2"/>
      <sheetName val="PU_electricas2"/>
      <sheetName val="PU_sanitarias2"/>
      <sheetName val="RESUMEN_DE_PROPUESTA3"/>
      <sheetName val="PU_arquitectura3"/>
      <sheetName val="pu_Estructuras3"/>
      <sheetName val="PU_electricas3"/>
      <sheetName val="PU_sanitarias3"/>
      <sheetName val="RESUMEN_DE_PROPUESTA8"/>
      <sheetName val="PU_arquitectura8"/>
      <sheetName val="pu_Estructuras8"/>
      <sheetName val="PU_electricas8"/>
      <sheetName val="PU_sanitarias8"/>
      <sheetName val="RESUMEN_DE_PROPUESTA5"/>
      <sheetName val="PU_arquitectura5"/>
      <sheetName val="pu_Estructuras5"/>
      <sheetName val="PU_electricas5"/>
      <sheetName val="PU_sanitarias5"/>
      <sheetName val="RESUMEN_DE_PROPUESTA6"/>
      <sheetName val="PU_arquitectura6"/>
      <sheetName val="pu_Estructuras6"/>
      <sheetName val="PU_electricas6"/>
      <sheetName val="PU_sanitarias6"/>
      <sheetName val="RESUMEN_DE_PROPUESTA7"/>
      <sheetName val="PU_arquitectura7"/>
      <sheetName val="pu_Estructuras7"/>
      <sheetName val="PU_electricas7"/>
      <sheetName val="PU_sanitarias7"/>
      <sheetName val="RESUMEN_DE_PROPUESTA9"/>
      <sheetName val="PU_arquitectura9"/>
      <sheetName val="pu_Estructuras9"/>
      <sheetName val="PU_electricas9"/>
      <sheetName val="PU_sanitarias9"/>
      <sheetName val="ANALISIS_"/>
      <sheetName val="RESUMEN"/>
      <sheetName val="xie"/>
      <sheetName val="Avance financiero"/>
      <sheetName val="N°1"/>
      <sheetName val="N°10"/>
      <sheetName val="N°2"/>
      <sheetName val="N°3"/>
      <sheetName val="N°4"/>
      <sheetName val="N°5"/>
      <sheetName val="N°6"/>
      <sheetName val="N°7"/>
      <sheetName val="N°8"/>
      <sheetName val="N°9"/>
      <sheetName val="Listas"/>
      <sheetName val="RES,MET,ADI1"/>
      <sheetName val="Hoja1"/>
      <sheetName val="Base_datos"/>
      <sheetName val="LIMA-CANTA"/>
      <sheetName val="F-05"/>
      <sheetName val="ARQ"/>
      <sheetName val="INDICE"/>
      <sheetName val="2843 DATA"/>
      <sheetName val="DEMANDA"/>
      <sheetName val="Sheet1"/>
      <sheetName val="Inputs"/>
      <sheetName val="Calculos"/>
      <sheetName val="P2"/>
      <sheetName val="Minsa_Estandares- Fuente "/>
      <sheetName val="P3"/>
      <sheetName val="P1"/>
      <sheetName val="A.SENSIBILIDAD"/>
      <sheetName val="FLUJOS"/>
      <sheetName val="RESUMEN HH"/>
      <sheetName val="Risk"/>
      <sheetName val="POB07"/>
      <sheetName val="PUNTUAL DPTO07"/>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1"/>
      <sheetName val="N°2"/>
      <sheetName val="N°3"/>
      <sheetName val="N°4"/>
      <sheetName val="N°5"/>
      <sheetName val="N°6"/>
      <sheetName val="N°7"/>
      <sheetName val="N°8"/>
      <sheetName val="N°9"/>
      <sheetName val="N°10"/>
      <sheetName val="Avance financiero"/>
      <sheetName val="ADO SAP"/>
      <sheetName val="ATI SAP SHOPPING"/>
      <sheetName val="Devolucion retencion"/>
      <sheetName val="BASES"/>
      <sheetName val="CCcosto"/>
      <sheetName val="PlanCta07"/>
      <sheetName val="Param"/>
      <sheetName val="Conting"/>
      <sheetName val="LaborFlow"/>
      <sheetName val="NO IMP. - ANCHOR BOLTS"/>
      <sheetName val="Infra"/>
      <sheetName val="Medidas"/>
      <sheetName val="Pared 2"/>
      <sheetName val="Pared 3"/>
      <sheetName val="pu Estructuras"/>
      <sheetName val="F17 A1"/>
      <sheetName val="Costo Indirecto"/>
      <sheetName val="CIE"/>
      <sheetName val="A.SENSIBILIDAD"/>
      <sheetName val="FLUJOS"/>
      <sheetName val="RESUMEN"/>
      <sheetName val="1. Time &amp; Esc"/>
      <sheetName val="Input"/>
      <sheetName val="Fcst"/>
      <sheetName val="7 &amp; 8A. SandU"/>
      <sheetName val="2&amp;3 AeroRevs"/>
      <sheetName val="4. Non-AeroRevs"/>
      <sheetName val="Sensib. IE-VACSN"/>
      <sheetName val="Requerimiento"/>
      <sheetName val="POB07"/>
      <sheetName val="APU"/>
    </sheetNames>
    <sheetDataSet>
      <sheetData sheetId="0" refreshError="1">
        <row r="1302">
          <cell r="F1302">
            <v>3205048337.9643979</v>
          </cell>
        </row>
        <row r="1304">
          <cell r="F1304">
            <v>371499614</v>
          </cell>
        </row>
        <row r="1306">
          <cell r="F1306">
            <v>283482038</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IE"/>
      <sheetName val="FORMATO"/>
      <sheetName val="Hoja8"/>
      <sheetName val="EMERG- 2012 Revisado"/>
      <sheetName val="Hoja4"/>
      <sheetName val="Hoja9"/>
      <sheetName val="MORBILIDAD POR SERVICIO 2012"/>
      <sheetName val="EMERGENCIA 2012"/>
      <sheetName val="Hoja5"/>
      <sheetName val="ENERO"/>
      <sheetName val="ENE-ENVIADO"/>
      <sheetName val="FEBRERO"/>
      <sheetName val="Hoja1"/>
      <sheetName val="MARZO"/>
      <sheetName val="Hoja3"/>
      <sheetName val="ABRIL"/>
      <sheetName val="MAYO"/>
      <sheetName val="JUNIO"/>
      <sheetName val="JULIO"/>
      <sheetName val="AGOSTO"/>
      <sheetName val="SETIEMBRE"/>
      <sheetName val="OCTUBRE"/>
      <sheetName val="NOVIEMBRE"/>
      <sheetName val="DICIEMBRE"/>
      <sheetName val="Hoja2"/>
      <sheetName val="Hoja6"/>
      <sheetName val="CIEDANOS"/>
      <sheetName val="1. Time &amp; Esc"/>
      <sheetName val="Input"/>
      <sheetName val="Fcst"/>
      <sheetName val="7 &amp; 8A. SandU"/>
      <sheetName val="2&amp;3 AeroRevs"/>
      <sheetName val="4. Non-AeroRevs"/>
      <sheetName val="Tablas"/>
      <sheetName val="Flota"/>
      <sheetName val="HHspo"/>
      <sheetName val="Informacion"/>
      <sheetName val="Presenta1"/>
      <sheetName val="PRECIO2"/>
      <sheetName val="Estimate"/>
      <sheetName val="Resumen"/>
      <sheetName val="A.SENSIBILIDAD"/>
      <sheetName val="FLUJOS"/>
      <sheetName val="INFORM."/>
      <sheetName val="VAL ESTRUCTURAS "/>
      <sheetName val="BASES"/>
      <sheetName val="Areas&amp;Funciones"/>
      <sheetName val="Costo Directo"/>
      <sheetName val="DATOS"/>
      <sheetName val="N°1"/>
      <sheetName val="Demanda"/>
      <sheetName val="Listas"/>
      <sheetName val="pu Estructuras"/>
    </sheetNames>
    <sheetDataSet>
      <sheetData sheetId="0" refreshError="1">
        <row r="2">
          <cell r="A2" t="str">
            <v>ABDOMEN AGUDO</v>
          </cell>
          <cell r="B2" t="str">
            <v>R10.0</v>
          </cell>
        </row>
        <row r="3">
          <cell r="A3" t="str">
            <v>ABSCESO</v>
          </cell>
          <cell r="B3" t="str">
            <v>L02.9</v>
          </cell>
        </row>
        <row r="4">
          <cell r="A4" t="str">
            <v>ABSCESO DENTAL</v>
          </cell>
          <cell r="B4" t="str">
            <v>K04.7</v>
          </cell>
        </row>
        <row r="5">
          <cell r="A5" t="str">
            <v>ABSCESO EN GLUTEO</v>
          </cell>
          <cell r="B5" t="str">
            <v>L02.3</v>
          </cell>
        </row>
        <row r="6">
          <cell r="A6" t="str">
            <v>ABSCESO EN GLUTEO DERECHO</v>
          </cell>
          <cell r="B6" t="str">
            <v>L02.3</v>
          </cell>
        </row>
        <row r="7">
          <cell r="A7" t="str">
            <v>ABSCESO EN GLUTEO IZQUIERDO</v>
          </cell>
          <cell r="B7" t="str">
            <v>L02.3</v>
          </cell>
        </row>
        <row r="8">
          <cell r="A8" t="str">
            <v>ADENITIS</v>
          </cell>
          <cell r="B8" t="str">
            <v>I88.9</v>
          </cell>
        </row>
        <row r="9">
          <cell r="A9" t="str">
            <v>ALERGIA</v>
          </cell>
          <cell r="B9" t="str">
            <v>T78.4</v>
          </cell>
        </row>
        <row r="10">
          <cell r="A10" t="str">
            <v>ALERGIA DE MEDICAMENTOS</v>
          </cell>
          <cell r="B10" t="str">
            <v>T62.9</v>
          </cell>
        </row>
        <row r="11">
          <cell r="A11" t="str">
            <v>AMIGDALITIS</v>
          </cell>
          <cell r="B11" t="str">
            <v>J03.9</v>
          </cell>
        </row>
        <row r="12">
          <cell r="A12" t="str">
            <v>AMIGDALITIS AGUDA</v>
          </cell>
          <cell r="B12" t="str">
            <v>J03.9</v>
          </cell>
        </row>
        <row r="13">
          <cell r="A13" t="str">
            <v>AMIGDALITIS SIMPLE</v>
          </cell>
          <cell r="B13" t="str">
            <v>J03.9</v>
          </cell>
        </row>
        <row r="14">
          <cell r="A14" t="str">
            <v>AMIGDALITIS SUPURADA</v>
          </cell>
          <cell r="B14" t="str">
            <v>J03.9</v>
          </cell>
        </row>
        <row r="15">
          <cell r="A15" t="str">
            <v>AMPUTACION DE PABELLON AURICULAR</v>
          </cell>
          <cell r="B15" t="str">
            <v>S08.1</v>
          </cell>
        </row>
        <row r="16">
          <cell r="A16" t="str">
            <v>ANEMIA SEVERA</v>
          </cell>
          <cell r="B16" t="str">
            <v>D64.9</v>
          </cell>
        </row>
        <row r="17">
          <cell r="A17" t="str">
            <v>ANGIODEMA</v>
          </cell>
          <cell r="B17" t="str">
            <v>T78.3</v>
          </cell>
        </row>
        <row r="18">
          <cell r="A18" t="str">
            <v>APENDICITIS AGUDA</v>
          </cell>
          <cell r="B18" t="str">
            <v>K35.9</v>
          </cell>
        </row>
        <row r="19">
          <cell r="A19" t="str">
            <v>ARTRIALGIA</v>
          </cell>
          <cell r="B19" t="str">
            <v>M255</v>
          </cell>
        </row>
        <row r="20">
          <cell r="A20" t="str">
            <v>ARTRITIS</v>
          </cell>
          <cell r="B20" t="str">
            <v>M13.9</v>
          </cell>
        </row>
        <row r="21">
          <cell r="A21" t="str">
            <v>ARTROSIS EN DEDO DE MANO IZQUIERDO</v>
          </cell>
          <cell r="B21" t="str">
            <v>M19.8</v>
          </cell>
        </row>
        <row r="22">
          <cell r="A22" t="str">
            <v>ASCITIS</v>
          </cell>
          <cell r="B22" t="str">
            <v>R18</v>
          </cell>
        </row>
        <row r="23">
          <cell r="A23" t="str">
            <v>ASCITIS EAD</v>
          </cell>
          <cell r="B23" t="str">
            <v>R18</v>
          </cell>
        </row>
        <row r="24">
          <cell r="A24" t="str">
            <v>ASMA</v>
          </cell>
          <cell r="B24" t="str">
            <v>J45.9</v>
          </cell>
        </row>
        <row r="25">
          <cell r="A25" t="str">
            <v>ASMA AGUDO</v>
          </cell>
          <cell r="B25" t="str">
            <v>J46</v>
          </cell>
        </row>
        <row r="26">
          <cell r="A26" t="str">
            <v>ASMA BRONQUIAL</v>
          </cell>
          <cell r="B26" t="str">
            <v>J45.9</v>
          </cell>
        </row>
        <row r="27">
          <cell r="A27" t="str">
            <v>ASMA INTERMITENTE</v>
          </cell>
          <cell r="B27" t="str">
            <v>J45.9</v>
          </cell>
        </row>
        <row r="28">
          <cell r="A28" t="str">
            <v>ASMA LEVE</v>
          </cell>
          <cell r="B28" t="str">
            <v>J45.9</v>
          </cell>
        </row>
        <row r="29">
          <cell r="A29" t="str">
            <v>ASMA MODERADA</v>
          </cell>
          <cell r="B29" t="str">
            <v>J45.9</v>
          </cell>
        </row>
        <row r="30">
          <cell r="A30" t="str">
            <v>ATRICCION I DEDO MANO DERECHA</v>
          </cell>
          <cell r="B30" t="str">
            <v>S68.3</v>
          </cell>
        </row>
        <row r="31">
          <cell r="A31" t="str">
            <v>ATRICCION EN DEDO</v>
          </cell>
          <cell r="B31" t="str">
            <v>S68.3</v>
          </cell>
        </row>
        <row r="32">
          <cell r="A32" t="str">
            <v>AUTOAGRESION</v>
          </cell>
          <cell r="B32" t="str">
            <v>F60.3</v>
          </cell>
        </row>
        <row r="33">
          <cell r="A33" t="str">
            <v>AUTOAGRESION X ORGANO FOSFORADO</v>
          </cell>
          <cell r="B33" t="str">
            <v>T60.0</v>
          </cell>
        </row>
        <row r="34">
          <cell r="A34" t="str">
            <v>BALANITIS</v>
          </cell>
          <cell r="B34" t="str">
            <v>N48.1</v>
          </cell>
        </row>
        <row r="35">
          <cell r="A35" t="str">
            <v>BALANOPOSTITIS</v>
          </cell>
          <cell r="B35" t="str">
            <v>N48.1</v>
          </cell>
        </row>
        <row r="36">
          <cell r="A36" t="str">
            <v>BRONCOESPASMO</v>
          </cell>
          <cell r="B36" t="str">
            <v>J98.0</v>
          </cell>
        </row>
        <row r="37">
          <cell r="A37" t="str">
            <v>BRONQUIOLITIS</v>
          </cell>
          <cell r="B37" t="str">
            <v>J21.9</v>
          </cell>
        </row>
        <row r="38">
          <cell r="A38" t="str">
            <v>BRONQUITIS</v>
          </cell>
          <cell r="B38" t="str">
            <v>J40</v>
          </cell>
        </row>
        <row r="39">
          <cell r="A39" t="str">
            <v>BRONQUITIS AGUDA</v>
          </cell>
          <cell r="B39" t="str">
            <v>J20.9</v>
          </cell>
        </row>
        <row r="40">
          <cell r="A40" t="str">
            <v>CEFALEA</v>
          </cell>
          <cell r="B40" t="str">
            <v>R51</v>
          </cell>
        </row>
        <row r="41">
          <cell r="A41" t="str">
            <v>CEFALEA EAD</v>
          </cell>
          <cell r="B41" t="str">
            <v>R51</v>
          </cell>
        </row>
        <row r="42">
          <cell r="A42" t="str">
            <v>CEFALEA TENSIONAL</v>
          </cell>
          <cell r="B42" t="str">
            <v>R51</v>
          </cell>
        </row>
        <row r="43">
          <cell r="A43" t="str">
            <v>CELULITIS</v>
          </cell>
          <cell r="B43" t="str">
            <v>L03.9</v>
          </cell>
        </row>
        <row r="44">
          <cell r="A44" t="str">
            <v>CELULITIS MODERADO</v>
          </cell>
          <cell r="B44" t="str">
            <v>L03.9</v>
          </cell>
        </row>
        <row r="45">
          <cell r="A45" t="str">
            <v>CELULITIS EN ANTEBRAZO</v>
          </cell>
          <cell r="B45" t="str">
            <v>L03.1</v>
          </cell>
        </row>
        <row r="46">
          <cell r="A46" t="str">
            <v>CELULITIS EN PIE IZQUIERDA</v>
          </cell>
          <cell r="B46" t="str">
            <v>L03.1</v>
          </cell>
        </row>
        <row r="47">
          <cell r="A47" t="str">
            <v>CELULITIS EN PIERNA</v>
          </cell>
          <cell r="B47" t="str">
            <v>L03.1</v>
          </cell>
        </row>
        <row r="48">
          <cell r="A48" t="str">
            <v>CELULITIS MIEMBRO INFERIOR</v>
          </cell>
          <cell r="B48" t="str">
            <v>L03.1</v>
          </cell>
        </row>
        <row r="49">
          <cell r="A49" t="str">
            <v>CELULITIS EN MUSLO</v>
          </cell>
          <cell r="B49" t="str">
            <v>L03.1</v>
          </cell>
        </row>
        <row r="50">
          <cell r="A50" t="str">
            <v>CELULITIS EN RODILLA</v>
          </cell>
          <cell r="B50" t="str">
            <v>L03.1</v>
          </cell>
        </row>
        <row r="51">
          <cell r="A51" t="str">
            <v>CIRROSIS AVANZADA</v>
          </cell>
          <cell r="B51" t="str">
            <v>K74.6</v>
          </cell>
        </row>
        <row r="52">
          <cell r="A52" t="str">
            <v>COLECISTITIS</v>
          </cell>
          <cell r="B52" t="str">
            <v>K81.9</v>
          </cell>
        </row>
        <row r="53">
          <cell r="A53" t="str">
            <v>COLECISTITIS AGUDA</v>
          </cell>
          <cell r="B53" t="str">
            <v>K81.0</v>
          </cell>
        </row>
        <row r="54">
          <cell r="A54" t="str">
            <v>COLECISTITIS CRONICA CALCULOSA</v>
          </cell>
          <cell r="B54" t="str">
            <v>K80.4</v>
          </cell>
        </row>
        <row r="55">
          <cell r="A55" t="str">
            <v>COLICO</v>
          </cell>
          <cell r="B55" t="str">
            <v>R10.4</v>
          </cell>
        </row>
        <row r="56">
          <cell r="A56" t="str">
            <v>COLICO DE LACTANTE</v>
          </cell>
          <cell r="B56" t="str">
            <v>R10.4</v>
          </cell>
        </row>
        <row r="57">
          <cell r="A57" t="str">
            <v>COLICO AGUDO</v>
          </cell>
          <cell r="B57" t="str">
            <v>R10.4</v>
          </cell>
        </row>
        <row r="58">
          <cell r="A58" t="str">
            <v>COLICO ABDOMINAL</v>
          </cell>
          <cell r="B58" t="str">
            <v>R10.4</v>
          </cell>
        </row>
        <row r="59">
          <cell r="A59" t="str">
            <v>COLICO DE GASES</v>
          </cell>
          <cell r="B59" t="str">
            <v>R14</v>
          </cell>
        </row>
        <row r="60">
          <cell r="A60" t="str">
            <v>COLICO RENAL</v>
          </cell>
          <cell r="B60" t="str">
            <v>N23</v>
          </cell>
        </row>
        <row r="61">
          <cell r="A61" t="str">
            <v>COLICO VESICULAR</v>
          </cell>
          <cell r="B61" t="str">
            <v>K80.2</v>
          </cell>
        </row>
        <row r="62">
          <cell r="A62" t="str">
            <v>D/C COLICO VESICULAR</v>
          </cell>
          <cell r="B62" t="str">
            <v>K80.2</v>
          </cell>
        </row>
        <row r="63">
          <cell r="A63" t="str">
            <v>COLICO MENSTRUAL</v>
          </cell>
          <cell r="B63" t="str">
            <v>R10.4</v>
          </cell>
        </row>
        <row r="64">
          <cell r="A64" t="str">
            <v>COLICO INTESTINAL</v>
          </cell>
          <cell r="B64" t="str">
            <v>R10.4</v>
          </cell>
        </row>
        <row r="65">
          <cell r="A65" t="str">
            <v>COLICO NEFRITICO</v>
          </cell>
          <cell r="B65" t="str">
            <v>N23</v>
          </cell>
        </row>
        <row r="66">
          <cell r="A66" t="str">
            <v>COLITIS</v>
          </cell>
          <cell r="B66" t="str">
            <v>A09</v>
          </cell>
        </row>
        <row r="67">
          <cell r="A67" t="str">
            <v>CONJUNTIVITIS</v>
          </cell>
          <cell r="B67" t="str">
            <v>H10.9</v>
          </cell>
        </row>
        <row r="68">
          <cell r="A68" t="str">
            <v>CONJUNTIVITIS AGUDA</v>
          </cell>
          <cell r="B68" t="str">
            <v>H10.3</v>
          </cell>
        </row>
        <row r="69">
          <cell r="A69" t="str">
            <v>CONSTIPACION</v>
          </cell>
          <cell r="B69" t="str">
            <v>K59.0</v>
          </cell>
        </row>
        <row r="70">
          <cell r="A70" t="str">
            <v>CONTRACTURA DORSAL</v>
          </cell>
          <cell r="B70" t="str">
            <v>M54.5</v>
          </cell>
        </row>
        <row r="71">
          <cell r="A71" t="str">
            <v>CONTRACTURA MUSCULAR</v>
          </cell>
          <cell r="B71" t="str">
            <v>M62.4</v>
          </cell>
        </row>
        <row r="72">
          <cell r="A72" t="str">
            <v>CONTUSION</v>
          </cell>
          <cell r="B72" t="str">
            <v>T14.0</v>
          </cell>
        </row>
        <row r="73">
          <cell r="A73" t="str">
            <v>CONTUSION ABDOMINAL</v>
          </cell>
          <cell r="B73" t="str">
            <v>S30.1</v>
          </cell>
        </row>
        <row r="74">
          <cell r="A74" t="str">
            <v>CONTUSION EN ANTEBRAZO</v>
          </cell>
          <cell r="B74" t="str">
            <v>S50.1</v>
          </cell>
        </row>
        <row r="75">
          <cell r="A75" t="str">
            <v>CONTUSION COSTAL</v>
          </cell>
          <cell r="B75" t="str">
            <v>T14.0</v>
          </cell>
        </row>
        <row r="76">
          <cell r="A76" t="str">
            <v>CONTUSION EN CABEZA</v>
          </cell>
          <cell r="B76" t="str">
            <v>S00.9</v>
          </cell>
        </row>
        <row r="77">
          <cell r="A77" t="str">
            <v>CONTUSION EN CARA</v>
          </cell>
          <cell r="B77" t="str">
            <v>S00.1</v>
          </cell>
        </row>
        <row r="78">
          <cell r="A78" t="str">
            <v>CONTUSION EN CODO</v>
          </cell>
          <cell r="B78" t="str">
            <v>S50.0</v>
          </cell>
        </row>
        <row r="79">
          <cell r="A79" t="str">
            <v>CONTUSION EN CODO DERECHO</v>
          </cell>
          <cell r="B79" t="str">
            <v>S50.0</v>
          </cell>
        </row>
        <row r="80">
          <cell r="A80" t="str">
            <v>CONTUSION EN COSTILLA IZQ</v>
          </cell>
          <cell r="B80" t="str">
            <v>S02.2</v>
          </cell>
        </row>
        <row r="81">
          <cell r="A81" t="str">
            <v>CONTUSION EN CRANEO</v>
          </cell>
          <cell r="B81" t="str">
            <v>S06.2</v>
          </cell>
        </row>
        <row r="82">
          <cell r="A82" t="str">
            <v>CONTUSION EN HOMBRO</v>
          </cell>
          <cell r="B82" t="str">
            <v>S40.0</v>
          </cell>
        </row>
        <row r="83">
          <cell r="A83" t="str">
            <v>CONTUSION EN I DEDO DE PIE DERECHO</v>
          </cell>
          <cell r="B83" t="str">
            <v>S90.1</v>
          </cell>
        </row>
        <row r="84">
          <cell r="A84" t="str">
            <v>CONTUSION EN II DEDO DE MANO IZQUIERDA</v>
          </cell>
          <cell r="B84" t="str">
            <v>S60.0</v>
          </cell>
        </row>
        <row r="85">
          <cell r="A85" t="str">
            <v>CONTUSION EN III DEDO DE MANO DERECHA</v>
          </cell>
          <cell r="B85" t="str">
            <v>S60.0</v>
          </cell>
        </row>
        <row r="86">
          <cell r="A86" t="str">
            <v>CONTUSION EN MANO</v>
          </cell>
          <cell r="B86" t="str">
            <v>S60.2</v>
          </cell>
        </row>
        <row r="87">
          <cell r="A87" t="str">
            <v>CONTUSION DE CADERA Y HOMBRO DERECHO</v>
          </cell>
          <cell r="B87" t="str">
            <v>T00.9</v>
          </cell>
        </row>
        <row r="88">
          <cell r="A88" t="str">
            <v>CONTUSION EN MIEMBRO INFERIOR</v>
          </cell>
          <cell r="B88" t="str">
            <v>T13.0</v>
          </cell>
        </row>
        <row r="89">
          <cell r="A89" t="str">
            <v>CONTUSION EN MIEMBRO INFERIOR DERECHO</v>
          </cell>
          <cell r="B89" t="str">
            <v>T13.0</v>
          </cell>
        </row>
        <row r="90">
          <cell r="A90" t="str">
            <v>CONTUSION EN MIEMBRO INFERIOR IZQUIERDO</v>
          </cell>
          <cell r="B90" t="str">
            <v>T13.0</v>
          </cell>
        </row>
        <row r="91">
          <cell r="A91" t="str">
            <v>CONTUSION EN MUÑECA DERECHA</v>
          </cell>
          <cell r="B91" t="str">
            <v>S60.2</v>
          </cell>
        </row>
        <row r="92">
          <cell r="A92" t="str">
            <v>CONTUSION EN MUÑECA IZQUIERDA</v>
          </cell>
          <cell r="B92" t="str">
            <v>S60.2</v>
          </cell>
        </row>
        <row r="93">
          <cell r="A93" t="str">
            <v>CONTUSION EN NARIZ</v>
          </cell>
          <cell r="B93" t="str">
            <v>S00.3</v>
          </cell>
        </row>
        <row r="94">
          <cell r="A94" t="str">
            <v>CONTUSION EN MIEMBRO SUPERIOR</v>
          </cell>
          <cell r="B94" t="str">
            <v>T11.0</v>
          </cell>
        </row>
        <row r="95">
          <cell r="A95" t="str">
            <v>CONTUSION EN MUSLO</v>
          </cell>
          <cell r="B95" t="str">
            <v>S70.1</v>
          </cell>
        </row>
        <row r="96">
          <cell r="A96" t="str">
            <v>CONTUSION EN PARRILLA</v>
          </cell>
          <cell r="B96" t="str">
            <v>S20.2</v>
          </cell>
        </row>
        <row r="97">
          <cell r="A97" t="str">
            <v>CONTUSION EN PIE</v>
          </cell>
          <cell r="B97" t="str">
            <v>S90.3</v>
          </cell>
        </row>
        <row r="98">
          <cell r="A98" t="str">
            <v>CONTUSION EN PIE DERECHO</v>
          </cell>
          <cell r="B98" t="str">
            <v>S90.3</v>
          </cell>
        </row>
        <row r="99">
          <cell r="A99" t="str">
            <v>CONTUSION EN PIERNA</v>
          </cell>
          <cell r="B99" t="str">
            <v>T13.0</v>
          </cell>
        </row>
        <row r="100">
          <cell r="A100" t="str">
            <v>CONTUSION EN PIERNA DERECHA</v>
          </cell>
          <cell r="B100" t="str">
            <v>T13.0</v>
          </cell>
        </row>
        <row r="101">
          <cell r="A101" t="str">
            <v>CONTUSION EN PIERNA IZQUIERDA</v>
          </cell>
          <cell r="B101" t="str">
            <v>T13.0</v>
          </cell>
        </row>
        <row r="102">
          <cell r="A102" t="str">
            <v>CONTUSION EN REGION NASAL</v>
          </cell>
          <cell r="B102" t="str">
            <v>S00.3</v>
          </cell>
        </row>
        <row r="103">
          <cell r="A103" t="str">
            <v>CONTUSION EN REGION PARIETAL</v>
          </cell>
          <cell r="B103" t="str">
            <v>S06.3</v>
          </cell>
        </row>
        <row r="104">
          <cell r="A104" t="str">
            <v>CONTUSION EN REGION LUMBAR</v>
          </cell>
          <cell r="B104" t="str">
            <v>S30.0</v>
          </cell>
        </row>
        <row r="105">
          <cell r="A105" t="str">
            <v>CONTUSION PARIETA</v>
          </cell>
          <cell r="B105" t="str">
            <v>S06.3</v>
          </cell>
        </row>
        <row r="106">
          <cell r="A106" t="str">
            <v>CONTUSION FACIAL</v>
          </cell>
          <cell r="B106" t="str">
            <v>S00.1</v>
          </cell>
        </row>
        <row r="107">
          <cell r="A107" t="str">
            <v>CONTUSION EN REGION TORAX</v>
          </cell>
          <cell r="B107" t="str">
            <v>S20.2</v>
          </cell>
        </row>
        <row r="108">
          <cell r="A108" t="str">
            <v>CONTUSION EN RODILLA</v>
          </cell>
          <cell r="B108" t="str">
            <v>S80.0</v>
          </cell>
        </row>
        <row r="109">
          <cell r="A109" t="str">
            <v>CONTUSION EN RODILLA DERECHA</v>
          </cell>
          <cell r="B109" t="str">
            <v>S80.0</v>
          </cell>
        </row>
        <row r="110">
          <cell r="A110" t="str">
            <v>CONTUSION EN RODILLA IZQUIERDA</v>
          </cell>
          <cell r="B110" t="str">
            <v>S80.0</v>
          </cell>
        </row>
        <row r="111">
          <cell r="A111" t="str">
            <v>CONTUSION EN TOBILLO</v>
          </cell>
          <cell r="B111" t="str">
            <v>S90.0</v>
          </cell>
        </row>
        <row r="112">
          <cell r="A112" t="str">
            <v>CONTUSION EN TORAX</v>
          </cell>
          <cell r="B112" t="str">
            <v>S20.0</v>
          </cell>
        </row>
        <row r="113">
          <cell r="A113" t="str">
            <v>CONTUSION FRONTAL</v>
          </cell>
          <cell r="B113" t="str">
            <v>S00.9</v>
          </cell>
        </row>
        <row r="114">
          <cell r="A114" t="str">
            <v>CONTUSION NASAL</v>
          </cell>
          <cell r="B114" t="str">
            <v>S00.3</v>
          </cell>
        </row>
        <row r="115">
          <cell r="A115" t="str">
            <v>CONTUSION TORAXICA</v>
          </cell>
          <cell r="B115" t="str">
            <v>S20.2</v>
          </cell>
        </row>
        <row r="116">
          <cell r="A116" t="str">
            <v>CONTUSION Y HEMATOMA</v>
          </cell>
          <cell r="B116" t="str">
            <v>T14.0</v>
          </cell>
        </row>
        <row r="117">
          <cell r="A117" t="str">
            <v>CONTUSION EN ESPALDA</v>
          </cell>
          <cell r="B117" t="str">
            <v>S30.0</v>
          </cell>
        </row>
        <row r="118">
          <cell r="A118" t="str">
            <v>CONVULSION</v>
          </cell>
          <cell r="B118" t="str">
            <v>R56.8</v>
          </cell>
        </row>
        <row r="119">
          <cell r="A119" t="str">
            <v>CONVULSION FEBRIL</v>
          </cell>
          <cell r="B119" t="str">
            <v>R56.0</v>
          </cell>
        </row>
        <row r="120">
          <cell r="A120" t="str">
            <v>CRISIS ASMATICA</v>
          </cell>
          <cell r="B120" t="str">
            <v>J46.X</v>
          </cell>
        </row>
        <row r="121">
          <cell r="A121" t="str">
            <v>CRISIS HIPERTENSIVA</v>
          </cell>
          <cell r="B121" t="str">
            <v>I13.9</v>
          </cell>
        </row>
        <row r="122">
          <cell r="A122" t="str">
            <v>CRISIS HIPOGLICEMIA</v>
          </cell>
          <cell r="B122" t="str">
            <v>E16.2</v>
          </cell>
        </row>
        <row r="123">
          <cell r="A123" t="str">
            <v>CRUP</v>
          </cell>
          <cell r="B123" t="str">
            <v>J05.0</v>
          </cell>
        </row>
        <row r="124">
          <cell r="A124" t="str">
            <v>CUERPO EXTRAÑO</v>
          </cell>
          <cell r="B124" t="str">
            <v>T19.8</v>
          </cell>
        </row>
        <row r="125">
          <cell r="A125" t="str">
            <v>CUERPO EXTRAÑO EN DEDO</v>
          </cell>
          <cell r="B125" t="str">
            <v>S91.1</v>
          </cell>
        </row>
        <row r="126">
          <cell r="A126" t="str">
            <v>CUERPO EXTRAÑO EN DEDO DE MANO</v>
          </cell>
          <cell r="B126" t="str">
            <v>M79.5</v>
          </cell>
        </row>
        <row r="127">
          <cell r="A127" t="str">
            <v>CUERPO EXTRAÑO EN ESOFAGO</v>
          </cell>
          <cell r="B127" t="str">
            <v>T18.1</v>
          </cell>
        </row>
        <row r="128">
          <cell r="A128" t="str">
            <v>CUERPO EXTRAÑO EN FARINGE</v>
          </cell>
          <cell r="B128" t="str">
            <v>T17.2</v>
          </cell>
        </row>
        <row r="129">
          <cell r="A129" t="str">
            <v>CUERPO EXTRAÑO EN LARINGE</v>
          </cell>
          <cell r="B129" t="str">
            <v>T17.3</v>
          </cell>
        </row>
        <row r="130">
          <cell r="A130" t="str">
            <v>CUERPO EXTRAÑO EN MANO</v>
          </cell>
          <cell r="B130" t="str">
            <v>T19.8</v>
          </cell>
        </row>
        <row r="131">
          <cell r="A131" t="str">
            <v>CUERPO EXTRAÑO EN OIDO</v>
          </cell>
          <cell r="B131" t="str">
            <v>T16</v>
          </cell>
        </row>
        <row r="132">
          <cell r="A132" t="str">
            <v>CUERPO EXTRAÑO EN OJO</v>
          </cell>
          <cell r="B132" t="str">
            <v>S05.8</v>
          </cell>
        </row>
        <row r="133">
          <cell r="A133" t="str">
            <v>CUERPO EXTRAÑO EN OJO IZQUIERDO</v>
          </cell>
          <cell r="B133" t="str">
            <v>S05.8</v>
          </cell>
        </row>
        <row r="134">
          <cell r="A134" t="str">
            <v>CUERPO EXTRAÑO EN PIE</v>
          </cell>
          <cell r="B134" t="str">
            <v>T19.8</v>
          </cell>
        </row>
        <row r="135">
          <cell r="A135" t="str">
            <v>CUERPO EXTRAÑO EN REGION NASAL</v>
          </cell>
          <cell r="B135" t="str">
            <v>S00.3</v>
          </cell>
        </row>
        <row r="136">
          <cell r="A136" t="str">
            <v>CUERPO EXTRAÑO EN TOBILLO</v>
          </cell>
          <cell r="B136" t="str">
            <v>T19.8</v>
          </cell>
        </row>
        <row r="137">
          <cell r="A137" t="str">
            <v>CUERPO EXTRAÑO EN TORAX</v>
          </cell>
          <cell r="B137" t="str">
            <v>T19.8</v>
          </cell>
        </row>
        <row r="138">
          <cell r="A138" t="str">
            <v>CUERPO EXTRAÑO EN VIA DIGESTIVA</v>
          </cell>
          <cell r="B138" t="str">
            <v>T18.9</v>
          </cell>
        </row>
        <row r="139">
          <cell r="A139" t="str">
            <v>CUERPO EXTRAÑO EN ANTEBRAZO DERECHO</v>
          </cell>
          <cell r="B139" t="str">
            <v>T19.8</v>
          </cell>
        </row>
        <row r="140">
          <cell r="A140" t="str">
            <v>CUERPO EXTRAÑO EN CEJA</v>
          </cell>
          <cell r="B140" t="str">
            <v>T19.8</v>
          </cell>
        </row>
        <row r="141">
          <cell r="A141" t="str">
            <v>CUERPO EXTRAÑO EN CORNEA</v>
          </cell>
          <cell r="B141" t="str">
            <v>T15.0</v>
          </cell>
        </row>
        <row r="142">
          <cell r="A142" t="str">
            <v>CUERPO EXTRAÑO EN ESPALDA</v>
          </cell>
          <cell r="B142" t="str">
            <v>T19.8</v>
          </cell>
        </row>
        <row r="143">
          <cell r="A143" t="str">
            <v>CUERPO EXTRAÑO EN ESTOMAGO</v>
          </cell>
          <cell r="B143" t="str">
            <v>T18.2</v>
          </cell>
        </row>
        <row r="144">
          <cell r="A144" t="str">
            <v>CUERPO EXTRAÑO EN GARGANTA</v>
          </cell>
          <cell r="B144" t="str">
            <v>T17.2</v>
          </cell>
        </row>
        <row r="145">
          <cell r="A145" t="str">
            <v>CUERPO EXTRAÑO EN GLOBULO OCULAR</v>
          </cell>
          <cell r="B145" t="str">
            <v>T15.8</v>
          </cell>
        </row>
        <row r="146">
          <cell r="A146" t="str">
            <v>CUERPO EXTRAÑO EN NALGA</v>
          </cell>
          <cell r="B146" t="str">
            <v>T19.8</v>
          </cell>
        </row>
        <row r="147">
          <cell r="A147" t="str">
            <v>CUERPO EXTRAÑO EN VIAS RESPIRATORIAS</v>
          </cell>
          <cell r="B147" t="str">
            <v>T17.8</v>
          </cell>
        </row>
        <row r="148">
          <cell r="A148" t="str">
            <v>D/C COLICO ABDOMINAL</v>
          </cell>
          <cell r="B148" t="str">
            <v>R10.4</v>
          </cell>
        </row>
        <row r="149">
          <cell r="A149" t="str">
            <v>D/C COLICO DE GASES</v>
          </cell>
          <cell r="B149" t="str">
            <v>R14</v>
          </cell>
        </row>
        <row r="150">
          <cell r="A150" t="str">
            <v>D/C COLICO RENAL</v>
          </cell>
          <cell r="B150" t="str">
            <v>N23</v>
          </cell>
        </row>
        <row r="151">
          <cell r="A151" t="str">
            <v>D/C DIABETES</v>
          </cell>
          <cell r="B151" t="str">
            <v>E14.9</v>
          </cell>
        </row>
        <row r="152">
          <cell r="A152" t="str">
            <v>D/C DISLOCACION EN HOMBRO</v>
          </cell>
          <cell r="B152" t="str">
            <v>S43.0</v>
          </cell>
        </row>
        <row r="153">
          <cell r="A153" t="str">
            <v>D/C ABDOMEN AGUDO</v>
          </cell>
          <cell r="B153" t="str">
            <v>R10.0</v>
          </cell>
        </row>
        <row r="154">
          <cell r="A154" t="str">
            <v>D/C BRONQUITIS</v>
          </cell>
          <cell r="B154" t="str">
            <v>J20.9</v>
          </cell>
        </row>
        <row r="155">
          <cell r="A155" t="str">
            <v>D/C DIARREA</v>
          </cell>
          <cell r="B155" t="str">
            <v>A09</v>
          </cell>
        </row>
        <row r="156">
          <cell r="A156" t="str">
            <v>D/C EDA DESINTERICA</v>
          </cell>
          <cell r="B156" t="str">
            <v>A09</v>
          </cell>
        </row>
        <row r="157">
          <cell r="A157" t="str">
            <v>D/C FRACTURA DE MUÑECA</v>
          </cell>
          <cell r="B157" t="str">
            <v>S62.8</v>
          </cell>
        </row>
        <row r="158">
          <cell r="A158" t="str">
            <v>D/C FRACTURA</v>
          </cell>
          <cell r="B158" t="str">
            <v>T14.2</v>
          </cell>
        </row>
        <row r="159">
          <cell r="A159" t="str">
            <v>D/C FRACTURA DE CODO IZQUIERDO</v>
          </cell>
          <cell r="B159" t="str">
            <v>S52.0</v>
          </cell>
        </row>
        <row r="160">
          <cell r="A160" t="str">
            <v>D/C FRACTURA DE LAS MANOS</v>
          </cell>
          <cell r="B160" t="str">
            <v>S62.8</v>
          </cell>
        </row>
        <row r="161">
          <cell r="A161" t="str">
            <v>D/C FRACTURA DE TABIQUE NASAL</v>
          </cell>
          <cell r="B161" t="str">
            <v>S02.2</v>
          </cell>
        </row>
        <row r="162">
          <cell r="A162" t="str">
            <v>D/C FRACTURA EN BRAZO</v>
          </cell>
          <cell r="B162" t="str">
            <v>T10.X</v>
          </cell>
        </row>
        <row r="163">
          <cell r="A163" t="str">
            <v>D/C HEPATITIS</v>
          </cell>
          <cell r="B163" t="str">
            <v>K75.9</v>
          </cell>
        </row>
        <row r="164">
          <cell r="A164" t="str">
            <v>D/C HIPERACTIBIDAD BRONQUIAL</v>
          </cell>
          <cell r="B164" t="str">
            <v>J39.3</v>
          </cell>
        </row>
        <row r="165">
          <cell r="A165" t="str">
            <v>D/C INTOXICACION ALIMENTARIA</v>
          </cell>
          <cell r="B165" t="str">
            <v>A05.9</v>
          </cell>
        </row>
        <row r="166">
          <cell r="A166" t="str">
            <v>D/C ITU</v>
          </cell>
          <cell r="B166" t="str">
            <v>N39.0</v>
          </cell>
        </row>
        <row r="167">
          <cell r="A167" t="str">
            <v>D/C LITIASIS RENAL</v>
          </cell>
          <cell r="B167" t="str">
            <v>N20.0</v>
          </cell>
        </row>
        <row r="168">
          <cell r="A168" t="str">
            <v>D/C LITIASIS VESICULAR</v>
          </cell>
          <cell r="B168" t="str">
            <v>K80.2</v>
          </cell>
        </row>
        <row r="169">
          <cell r="A169" t="str">
            <v>D/C MORDEDURA DE ARAÑA</v>
          </cell>
          <cell r="B169" t="str">
            <v>T63.3</v>
          </cell>
        </row>
        <row r="170">
          <cell r="A170" t="str">
            <v>D/C NEUMONIA</v>
          </cell>
          <cell r="B170" t="str">
            <v>J18.9</v>
          </cell>
        </row>
        <row r="171">
          <cell r="A171" t="str">
            <v>D/C OMA</v>
          </cell>
          <cell r="B171" t="str">
            <v>H66.9</v>
          </cell>
        </row>
        <row r="172">
          <cell r="A172" t="str">
            <v>D/C PICADURA DE INSECTO</v>
          </cell>
          <cell r="B172" t="str">
            <v>T14.0</v>
          </cell>
        </row>
        <row r="173">
          <cell r="A173" t="str">
            <v>D/C SIND. CONVULSIVO</v>
          </cell>
          <cell r="B173" t="str">
            <v>R56.8</v>
          </cell>
        </row>
        <row r="174">
          <cell r="A174" t="str">
            <v>D/C SOBA</v>
          </cell>
          <cell r="B174" t="str">
            <v>J98.0</v>
          </cell>
        </row>
        <row r="175">
          <cell r="A175" t="str">
            <v>DAI</v>
          </cell>
          <cell r="B175" t="str">
            <v>A09</v>
          </cell>
        </row>
        <row r="176">
          <cell r="A176" t="str">
            <v>DAI ACUOSA</v>
          </cell>
          <cell r="B176" t="str">
            <v>A09</v>
          </cell>
        </row>
        <row r="177">
          <cell r="A177" t="str">
            <v>DAI C/ DESHIDRATACION</v>
          </cell>
          <cell r="B177" t="str">
            <v>A09</v>
          </cell>
        </row>
        <row r="178">
          <cell r="A178" t="str">
            <v>DAI INFLAMATORIA</v>
          </cell>
          <cell r="B178" t="str">
            <v>A09</v>
          </cell>
        </row>
        <row r="179">
          <cell r="A179" t="str">
            <v>DAI S/ DESHIDRATACION</v>
          </cell>
          <cell r="B179" t="str">
            <v>A09</v>
          </cell>
        </row>
        <row r="180">
          <cell r="A180" t="str">
            <v>DEPRESION</v>
          </cell>
          <cell r="B180" t="str">
            <v>F32.9</v>
          </cell>
        </row>
        <row r="181">
          <cell r="A181" t="str">
            <v>DERMATITIS</v>
          </cell>
          <cell r="B181" t="str">
            <v>L30.9</v>
          </cell>
        </row>
        <row r="182">
          <cell r="A182" t="str">
            <v>DERMATITIS ALERGICA</v>
          </cell>
          <cell r="B182" t="str">
            <v>L23.9</v>
          </cell>
        </row>
        <row r="183">
          <cell r="A183" t="str">
            <v>DERMATITIS FUNICULAR</v>
          </cell>
          <cell r="B183" t="str">
            <v>L30.9</v>
          </cell>
        </row>
        <row r="184">
          <cell r="A184" t="str">
            <v>DERRAME PLEURAL</v>
          </cell>
          <cell r="B184" t="str">
            <v>J90.X</v>
          </cell>
        </row>
        <row r="185">
          <cell r="A185" t="str">
            <v>DERRAME PLEURAL DERECHO</v>
          </cell>
          <cell r="B185" t="str">
            <v>J90.X</v>
          </cell>
        </row>
        <row r="186">
          <cell r="A186" t="str">
            <v>DERRAME PLEURAL IZQUIERDO</v>
          </cell>
          <cell r="B186" t="str">
            <v>J90.X</v>
          </cell>
        </row>
        <row r="187">
          <cell r="A187" t="str">
            <v>DESHIDRATACION</v>
          </cell>
          <cell r="B187" t="str">
            <v>E86.X</v>
          </cell>
        </row>
        <row r="188">
          <cell r="A188" t="str">
            <v>DESHIDRATACION LEVE</v>
          </cell>
          <cell r="B188" t="str">
            <v>E86.X</v>
          </cell>
        </row>
        <row r="189">
          <cell r="A189" t="str">
            <v>DESHIDRATACION MODERADA</v>
          </cell>
          <cell r="B189" t="str">
            <v>E86.X</v>
          </cell>
        </row>
        <row r="190">
          <cell r="A190" t="str">
            <v>DESNUTRICION</v>
          </cell>
          <cell r="B190" t="str">
            <v>E46</v>
          </cell>
        </row>
        <row r="191">
          <cell r="A191" t="str">
            <v>DESHIDRATACION SEVERA</v>
          </cell>
          <cell r="B191" t="str">
            <v>E86.X</v>
          </cell>
        </row>
        <row r="192">
          <cell r="A192" t="str">
            <v>DESINTERIA</v>
          </cell>
          <cell r="B192" t="str">
            <v>A09</v>
          </cell>
        </row>
        <row r="193">
          <cell r="A193" t="str">
            <v>DIABETES</v>
          </cell>
          <cell r="B193" t="str">
            <v>E14.9</v>
          </cell>
        </row>
        <row r="194">
          <cell r="A194" t="str">
            <v>DIABETES DESCOMPENSADA</v>
          </cell>
          <cell r="B194" t="str">
            <v>E14.9</v>
          </cell>
        </row>
        <row r="195">
          <cell r="A195" t="str">
            <v>DIABETES MELLITUS</v>
          </cell>
          <cell r="B195" t="str">
            <v>E14.9</v>
          </cell>
        </row>
        <row r="196">
          <cell r="A196" t="str">
            <v>DIARREA ACUOSA</v>
          </cell>
          <cell r="B196" t="str">
            <v>A09</v>
          </cell>
        </row>
        <row r="197">
          <cell r="A197" t="str">
            <v>DIARREA AGUDA</v>
          </cell>
          <cell r="B197" t="str">
            <v>A09</v>
          </cell>
        </row>
        <row r="198">
          <cell r="A198" t="str">
            <v>DIFICULTAD RESPIRATORIA</v>
          </cell>
          <cell r="B198" t="str">
            <v>J80.X</v>
          </cell>
        </row>
        <row r="199">
          <cell r="A199" t="str">
            <v>DIFICULTAD RESPIRATORIA (RN)</v>
          </cell>
          <cell r="B199" t="str">
            <v>P22.0</v>
          </cell>
        </row>
        <row r="200">
          <cell r="A200" t="str">
            <v>DIFICULTAD RESPIRATORIA RFA</v>
          </cell>
          <cell r="B200" t="str">
            <v>J80.X</v>
          </cell>
        </row>
        <row r="201">
          <cell r="A201" t="str">
            <v>DISMINORREA</v>
          </cell>
          <cell r="B201" t="str">
            <v>N94.6</v>
          </cell>
        </row>
        <row r="202">
          <cell r="A202" t="str">
            <v>DAI D/C ITU</v>
          </cell>
          <cell r="B202" t="str">
            <v>A09</v>
          </cell>
        </row>
        <row r="203">
          <cell r="A203" t="str">
            <v>DISPEPSIA</v>
          </cell>
          <cell r="B203" t="str">
            <v>K30.X</v>
          </cell>
        </row>
        <row r="204">
          <cell r="A204" t="str">
            <v>DOLOR</v>
          </cell>
          <cell r="B204" t="str">
            <v>R52.9</v>
          </cell>
        </row>
        <row r="205">
          <cell r="A205" t="str">
            <v>DOLOR ABDOMINAL</v>
          </cell>
          <cell r="B205" t="str">
            <v>R10.4</v>
          </cell>
        </row>
        <row r="206">
          <cell r="A206" t="str">
            <v>DOLOR AGUDO</v>
          </cell>
          <cell r="B206" t="str">
            <v>R52.9</v>
          </cell>
        </row>
        <row r="207">
          <cell r="A207" t="str">
            <v>DOLOR DE HOMBRO DERECHO</v>
          </cell>
          <cell r="B207" t="str">
            <v>M75.8</v>
          </cell>
        </row>
        <row r="208">
          <cell r="A208" t="str">
            <v>DOLOR EAD</v>
          </cell>
          <cell r="B208" t="str">
            <v>R52.9</v>
          </cell>
        </row>
        <row r="209">
          <cell r="A209" t="str">
            <v>DOLOR TESTICULAR</v>
          </cell>
          <cell r="B209" t="str">
            <v>N50.8</v>
          </cell>
        </row>
        <row r="210">
          <cell r="A210" t="str">
            <v>DOLOR TORAXICO</v>
          </cell>
          <cell r="B210" t="str">
            <v>R52.9</v>
          </cell>
        </row>
        <row r="211">
          <cell r="A211" t="str">
            <v>DOLOR DE ENCIAS</v>
          </cell>
          <cell r="B211" t="str">
            <v>K08.8</v>
          </cell>
        </row>
        <row r="212">
          <cell r="A212" t="str">
            <v>DOLOR LUMBAGO</v>
          </cell>
          <cell r="B212" t="str">
            <v>M54.5</v>
          </cell>
        </row>
        <row r="213">
          <cell r="A213" t="str">
            <v>DOLOR LUMBAR</v>
          </cell>
          <cell r="B213" t="str">
            <v>M54.5</v>
          </cell>
        </row>
        <row r="214">
          <cell r="A214" t="str">
            <v>DOLOR MENSTRUAL</v>
          </cell>
          <cell r="B214" t="str">
            <v>N94.6</v>
          </cell>
        </row>
        <row r="215">
          <cell r="A215" t="str">
            <v>DOLOR PRECORDIAL</v>
          </cell>
          <cell r="B215" t="str">
            <v>R07.2</v>
          </cell>
        </row>
        <row r="216">
          <cell r="A216" t="str">
            <v>DORSALGIA</v>
          </cell>
          <cell r="B216" t="str">
            <v>M54.9</v>
          </cell>
        </row>
        <row r="217">
          <cell r="A217" t="str">
            <v>EAD ACUOSA C/ DESHIDRATACION</v>
          </cell>
          <cell r="B217" t="str">
            <v>A09</v>
          </cell>
        </row>
        <row r="218">
          <cell r="A218" t="str">
            <v>ECCEMA</v>
          </cell>
          <cell r="B218" t="str">
            <v>L30.9</v>
          </cell>
        </row>
        <row r="219">
          <cell r="A219" t="str">
            <v>EDA</v>
          </cell>
          <cell r="B219" t="str">
            <v>A09</v>
          </cell>
        </row>
        <row r="220">
          <cell r="A220" t="str">
            <v>D/C EDA</v>
          </cell>
          <cell r="B220" t="str">
            <v>A09</v>
          </cell>
        </row>
        <row r="221">
          <cell r="A221" t="str">
            <v>EDA ACUOSA</v>
          </cell>
          <cell r="B221" t="str">
            <v>A09</v>
          </cell>
        </row>
        <row r="222">
          <cell r="A222" t="str">
            <v>EDA ACUOSA C/ DESHIDRATACION</v>
          </cell>
          <cell r="B222" t="str">
            <v>A09</v>
          </cell>
        </row>
        <row r="223">
          <cell r="A223" t="str">
            <v>EDA ACUOSA S/ DESHIDRATACION</v>
          </cell>
          <cell r="B223" t="str">
            <v>A10</v>
          </cell>
        </row>
        <row r="224">
          <cell r="A224" t="str">
            <v>EDA C/ DESHIDRATACION</v>
          </cell>
          <cell r="B224" t="str">
            <v>A09</v>
          </cell>
        </row>
        <row r="225">
          <cell r="A225" t="str">
            <v>EDA D/C COLICO</v>
          </cell>
          <cell r="B225" t="str">
            <v>A09</v>
          </cell>
        </row>
        <row r="226">
          <cell r="A226" t="str">
            <v>EDA DESINTERICA</v>
          </cell>
          <cell r="B226" t="str">
            <v>A09</v>
          </cell>
        </row>
        <row r="227">
          <cell r="A227" t="str">
            <v>EDA INFECCIOSA</v>
          </cell>
          <cell r="B227" t="str">
            <v>A09</v>
          </cell>
        </row>
        <row r="228">
          <cell r="A228" t="str">
            <v>EDA S/ DESHIDRATACION</v>
          </cell>
          <cell r="B228" t="str">
            <v>A09</v>
          </cell>
        </row>
        <row r="229">
          <cell r="A229" t="str">
            <v>EDEMA ANGISOMATICO</v>
          </cell>
          <cell r="B229" t="str">
            <v>T78.3</v>
          </cell>
        </row>
        <row r="230">
          <cell r="A230" t="str">
            <v>EFECTOS SECUNDARIOS DE MARIHUANA</v>
          </cell>
          <cell r="B230" t="str">
            <v>T88.7</v>
          </cell>
        </row>
        <row r="231">
          <cell r="A231" t="str">
            <v>EMESIS</v>
          </cell>
          <cell r="B231" t="str">
            <v>R11</v>
          </cell>
        </row>
        <row r="232">
          <cell r="A232" t="str">
            <v>EPISTAXIS</v>
          </cell>
          <cell r="B232" t="str">
            <v>R04.0</v>
          </cell>
        </row>
        <row r="233">
          <cell r="A233" t="str">
            <v>EROSION EN CARTILAGO</v>
          </cell>
          <cell r="B233" t="str">
            <v>M94.8</v>
          </cell>
        </row>
        <row r="234">
          <cell r="A234" t="str">
            <v>ESCORIACION EN FRENTE</v>
          </cell>
          <cell r="B234" t="str">
            <v>S01.8</v>
          </cell>
        </row>
        <row r="235">
          <cell r="A235" t="str">
            <v>ESCORIACION EN MANO DERECHA</v>
          </cell>
          <cell r="B235" t="str">
            <v>S61.0</v>
          </cell>
        </row>
        <row r="236">
          <cell r="A236" t="str">
            <v>ESCORIACION EN MANO</v>
          </cell>
          <cell r="B236" t="str">
            <v>S61.0</v>
          </cell>
        </row>
        <row r="237">
          <cell r="A237" t="str">
            <v>ESCORIACION EN PIERNA IZQUIERDA</v>
          </cell>
          <cell r="B237" t="str">
            <v>S91.3</v>
          </cell>
        </row>
        <row r="238">
          <cell r="A238" t="str">
            <v>ESCORIACION FRONTAL</v>
          </cell>
          <cell r="B238" t="str">
            <v>S01.8</v>
          </cell>
        </row>
        <row r="239">
          <cell r="A239" t="str">
            <v>ESCORIACIONES DE MUCOSA LABIAL</v>
          </cell>
          <cell r="B239" t="str">
            <v>S30.8</v>
          </cell>
        </row>
        <row r="240">
          <cell r="A240" t="str">
            <v>ESCORIACION EN CUERO CABELLUDO</v>
          </cell>
          <cell r="B240" t="str">
            <v>S01.0</v>
          </cell>
        </row>
        <row r="241">
          <cell r="A241" t="str">
            <v>ESCORIACION DE CUERPO EXTRAÑO</v>
          </cell>
          <cell r="B241" t="str">
            <v>T19.8</v>
          </cell>
        </row>
        <row r="242">
          <cell r="A242" t="str">
            <v>ESCORIACION DE FRICCION EN CARA</v>
          </cell>
          <cell r="B242" t="str">
            <v>S01.8</v>
          </cell>
        </row>
        <row r="243">
          <cell r="A243" t="str">
            <v>ESCORIACION EN CARA</v>
          </cell>
          <cell r="B243" t="str">
            <v>S01.8</v>
          </cell>
        </row>
        <row r="244">
          <cell r="A244" t="str">
            <v>ESGUINCE EN TOBILLO IZQUIERDO</v>
          </cell>
          <cell r="B244" t="str">
            <v>S93.4</v>
          </cell>
        </row>
        <row r="245">
          <cell r="A245" t="str">
            <v>ESPASMO BRONQUIAL</v>
          </cell>
          <cell r="B245" t="str">
            <v>J98.0</v>
          </cell>
        </row>
        <row r="246">
          <cell r="A246" t="str">
            <v>ESQUINCE</v>
          </cell>
          <cell r="B246" t="str">
            <v>T14.3</v>
          </cell>
        </row>
        <row r="247">
          <cell r="A247" t="str">
            <v>ESQUINCE DE TOBILLO</v>
          </cell>
          <cell r="B247" t="str">
            <v>T14.3</v>
          </cell>
        </row>
        <row r="248">
          <cell r="A248" t="str">
            <v>D/C ESQUINCE DE RODILLA</v>
          </cell>
          <cell r="B248" t="str">
            <v>T14.3</v>
          </cell>
        </row>
        <row r="249">
          <cell r="A249" t="str">
            <v>ESTREÑIMIENTO</v>
          </cell>
          <cell r="B249" t="str">
            <v>K59.0</v>
          </cell>
        </row>
        <row r="250">
          <cell r="A250" t="str">
            <v>ETILISMO AGUDO</v>
          </cell>
          <cell r="B250" t="str">
            <v>F10.2</v>
          </cell>
        </row>
        <row r="251">
          <cell r="A251" t="str">
            <v>EQUIMOSIS Y TUMORACION</v>
          </cell>
          <cell r="B251" t="str">
            <v>R58</v>
          </cell>
        </row>
        <row r="252">
          <cell r="A252" t="str">
            <v>EQUIMOSIS</v>
          </cell>
          <cell r="B252" t="str">
            <v>R58</v>
          </cell>
        </row>
        <row r="253">
          <cell r="A253" t="str">
            <v>FARIGOAMIGDALITIS</v>
          </cell>
          <cell r="B253" t="str">
            <v>J06.8</v>
          </cell>
        </row>
        <row r="254">
          <cell r="A254" t="str">
            <v>FARINGITIS</v>
          </cell>
          <cell r="B254" t="str">
            <v>J02.9</v>
          </cell>
        </row>
        <row r="255">
          <cell r="A255" t="str">
            <v>FARINGITIS AGUDA</v>
          </cell>
          <cell r="B255" t="str">
            <v>J02.9</v>
          </cell>
        </row>
        <row r="256">
          <cell r="A256" t="str">
            <v>FARINGOAMIGDALITIS</v>
          </cell>
          <cell r="B256" t="str">
            <v>J06.8</v>
          </cell>
        </row>
        <row r="257">
          <cell r="A257" t="str">
            <v>FARINGOAMIGDALITIS AGUDA</v>
          </cell>
          <cell r="B257" t="str">
            <v>J06.8</v>
          </cell>
        </row>
        <row r="258">
          <cell r="A258" t="str">
            <v>FARINGOESTOMATOSIS</v>
          </cell>
          <cell r="B258" t="str">
            <v>B08.5</v>
          </cell>
        </row>
        <row r="259">
          <cell r="A259" t="str">
            <v>FARINGITIS AFTOSA</v>
          </cell>
          <cell r="B259" t="str">
            <v>B08.5</v>
          </cell>
        </row>
        <row r="260">
          <cell r="A260" t="str">
            <v>FIEBRE</v>
          </cell>
          <cell r="B260" t="str">
            <v>R50.9</v>
          </cell>
        </row>
        <row r="261">
          <cell r="A261" t="str">
            <v>FIEBRE + FAA</v>
          </cell>
          <cell r="B261" t="str">
            <v>R50.9</v>
          </cell>
        </row>
        <row r="262">
          <cell r="A262" t="str">
            <v>FIEBRE + RFA</v>
          </cell>
          <cell r="B262" t="str">
            <v>R50.9</v>
          </cell>
        </row>
        <row r="263">
          <cell r="A263" t="str">
            <v>FIEBRE +  SOBA</v>
          </cell>
          <cell r="B263" t="str">
            <v>R50.9</v>
          </cell>
        </row>
        <row r="264">
          <cell r="A264" t="str">
            <v>FIEBRE + FA</v>
          </cell>
          <cell r="B264" t="str">
            <v>R50.9</v>
          </cell>
        </row>
        <row r="265">
          <cell r="A265" t="str">
            <v>FIEBRE + DAI</v>
          </cell>
          <cell r="B265" t="str">
            <v>R50.9</v>
          </cell>
        </row>
        <row r="266">
          <cell r="A266" t="str">
            <v>FIEBRE + AA</v>
          </cell>
          <cell r="B266" t="str">
            <v>R50.9</v>
          </cell>
        </row>
        <row r="267">
          <cell r="A267" t="str">
            <v>FIEBRE + VOMITOS</v>
          </cell>
          <cell r="B267" t="str">
            <v>R50.9</v>
          </cell>
        </row>
        <row r="268">
          <cell r="A268" t="str">
            <v>FIMOSIS</v>
          </cell>
          <cell r="B268" t="str">
            <v>N47</v>
          </cell>
        </row>
        <row r="269">
          <cell r="A269" t="str">
            <v>FRACTURA DE ANTEBRAZO</v>
          </cell>
          <cell r="B269" t="str">
            <v>S52.9</v>
          </cell>
        </row>
        <row r="270">
          <cell r="A270" t="str">
            <v>FRACTURA DE ANTEBRAZO IZQUIERDO</v>
          </cell>
          <cell r="B270" t="str">
            <v>S52.9</v>
          </cell>
        </row>
        <row r="271">
          <cell r="A271" t="str">
            <v>FRACTURA DE CLAVICULA</v>
          </cell>
          <cell r="B271" t="str">
            <v>S42.0</v>
          </cell>
        </row>
        <row r="272">
          <cell r="A272" t="str">
            <v>FRACTURA DE CODO</v>
          </cell>
          <cell r="B272" t="str">
            <v>S52.0</v>
          </cell>
        </row>
        <row r="273">
          <cell r="A273" t="str">
            <v>FRACTURA DE CODO DERECHO</v>
          </cell>
          <cell r="B273" t="str">
            <v>S52.0</v>
          </cell>
        </row>
        <row r="274">
          <cell r="A274" t="str">
            <v>FRACTURA DE CUBITO</v>
          </cell>
          <cell r="B274" t="str">
            <v>S52.2</v>
          </cell>
        </row>
        <row r="275">
          <cell r="A275" t="str">
            <v>FRACTURA DE DEDO DE LA MANO</v>
          </cell>
          <cell r="B275" t="str">
            <v>S62.6</v>
          </cell>
        </row>
        <row r="276">
          <cell r="A276" t="str">
            <v>FRACTURA DE MUÑECA</v>
          </cell>
          <cell r="B276" t="str">
            <v>S62.8</v>
          </cell>
        </row>
        <row r="277">
          <cell r="A277" t="str">
            <v>FRACTURA DE MUÑECA</v>
          </cell>
          <cell r="B277" t="str">
            <v>S62.8</v>
          </cell>
        </row>
        <row r="278">
          <cell r="A278" t="str">
            <v>FRACTURA DE MUÑECA DERECHA</v>
          </cell>
          <cell r="B278" t="str">
            <v>S62.8</v>
          </cell>
        </row>
        <row r="279">
          <cell r="A279" t="str">
            <v>FRACTURA DE PIERNA</v>
          </cell>
          <cell r="B279" t="str">
            <v>T12</v>
          </cell>
        </row>
        <row r="280">
          <cell r="A280" t="str">
            <v>FRACTURA DE PIERNA DERECHA</v>
          </cell>
          <cell r="B280" t="str">
            <v>T12</v>
          </cell>
        </row>
        <row r="281">
          <cell r="A281" t="str">
            <v>FRACTURA DE TABIQUE NASAL</v>
          </cell>
          <cell r="B281" t="str">
            <v>S02.2</v>
          </cell>
        </row>
        <row r="282">
          <cell r="A282" t="str">
            <v>FRACTURA EN ANTEBRAZO</v>
          </cell>
          <cell r="B282" t="str">
            <v>S52.9</v>
          </cell>
        </row>
        <row r="283">
          <cell r="A283" t="str">
            <v>FRACTURA EN BRAZO</v>
          </cell>
          <cell r="B283" t="str">
            <v>T10.X</v>
          </cell>
        </row>
        <row r="284">
          <cell r="A284" t="str">
            <v>FRACTURA EN BRAZO IZQUIERD</v>
          </cell>
          <cell r="B284" t="str">
            <v>T10.X</v>
          </cell>
        </row>
        <row r="285">
          <cell r="A285" t="str">
            <v>FRACTURA EN DEDO DE PIE</v>
          </cell>
          <cell r="B285" t="str">
            <v>S92.5</v>
          </cell>
        </row>
        <row r="286">
          <cell r="A286" t="str">
            <v>FRACTURA EN FEMUR</v>
          </cell>
          <cell r="B286" t="str">
            <v>S72.9</v>
          </cell>
        </row>
        <row r="287">
          <cell r="A287" t="str">
            <v>FRACTURA EN HOMBRO IZQUIERDO</v>
          </cell>
          <cell r="B287" t="str">
            <v>S42.9</v>
          </cell>
        </row>
        <row r="288">
          <cell r="A288" t="str">
            <v>FRACTURA EN HUMERO</v>
          </cell>
          <cell r="B288" t="str">
            <v>S42.3</v>
          </cell>
        </row>
        <row r="289">
          <cell r="A289" t="str">
            <v>FRACTURA EN MIEMBRO INFERIOR</v>
          </cell>
          <cell r="B289" t="str">
            <v>T02.3</v>
          </cell>
        </row>
        <row r="290">
          <cell r="A290" t="str">
            <v>FRACTURA EN MUÑECA</v>
          </cell>
          <cell r="B290" t="str">
            <v>S62.8</v>
          </cell>
        </row>
        <row r="291">
          <cell r="A291" t="str">
            <v>FRACTURA EN PIERNA</v>
          </cell>
          <cell r="B291" t="str">
            <v>T12</v>
          </cell>
        </row>
        <row r="292">
          <cell r="A292" t="str">
            <v>FRACTURA EN RADIO IZQUIERDA</v>
          </cell>
          <cell r="B292" t="str">
            <v>S52.8</v>
          </cell>
        </row>
        <row r="293">
          <cell r="A293" t="str">
            <v>FRACTURA EN TOBILLO</v>
          </cell>
          <cell r="B293" t="str">
            <v>S82.8</v>
          </cell>
        </row>
        <row r="294">
          <cell r="A294" t="str">
            <v>FRACTURA EN TOBILLO IZQUIERDO</v>
          </cell>
          <cell r="B294" t="str">
            <v>S82.8</v>
          </cell>
        </row>
        <row r="295">
          <cell r="A295" t="str">
            <v>FRACTURA EN TIBIA Y PERONE</v>
          </cell>
          <cell r="B295" t="str">
            <v>S82.2</v>
          </cell>
        </row>
        <row r="296">
          <cell r="A296" t="str">
            <v>FRACTURA NASAL</v>
          </cell>
          <cell r="B296" t="str">
            <v>S02.2</v>
          </cell>
        </row>
        <row r="297">
          <cell r="A297" t="str">
            <v>FRACTURA SUPERFICIAL EN CABEZA</v>
          </cell>
          <cell r="B297" t="str">
            <v>S02.7</v>
          </cell>
        </row>
        <row r="298">
          <cell r="A298" t="str">
            <v>FRACTURA EN MANO DERECHA</v>
          </cell>
          <cell r="B298" t="str">
            <v>S62.8</v>
          </cell>
        </row>
        <row r="299">
          <cell r="A299" t="str">
            <v>FRACTURA CORTANTE EN MANO</v>
          </cell>
          <cell r="B299" t="str">
            <v>S62.8</v>
          </cell>
        </row>
        <row r="300">
          <cell r="A300" t="str">
            <v>FRACTURA EN DEDO</v>
          </cell>
          <cell r="B300" t="str">
            <v>S62.6</v>
          </cell>
        </row>
        <row r="301">
          <cell r="A301" t="str">
            <v>GASTRITIS</v>
          </cell>
          <cell r="B301" t="str">
            <v>K29.1</v>
          </cell>
        </row>
        <row r="302">
          <cell r="A302" t="str">
            <v>GASTRITIS AGUDA</v>
          </cell>
          <cell r="B302" t="str">
            <v>K29.1</v>
          </cell>
        </row>
        <row r="303">
          <cell r="A303" t="str">
            <v>GECA</v>
          </cell>
          <cell r="B303" t="str">
            <v>A01</v>
          </cell>
        </row>
        <row r="304">
          <cell r="A304" t="str">
            <v>GEST 28SS  D/C INFLUENZA</v>
          </cell>
          <cell r="B304" t="str">
            <v>O99.5</v>
          </cell>
        </row>
        <row r="305">
          <cell r="A305" t="str">
            <v>GESTANTE  D/C ITU</v>
          </cell>
          <cell r="B305" t="str">
            <v>O23.4</v>
          </cell>
        </row>
        <row r="306">
          <cell r="A306" t="str">
            <v>GIARDIASIS</v>
          </cell>
          <cell r="B306" t="str">
            <v>A07.1</v>
          </cell>
        </row>
        <row r="307">
          <cell r="A307" t="str">
            <v>HEMATOMA EN PIE</v>
          </cell>
          <cell r="B307" t="str">
            <v>S91.3</v>
          </cell>
        </row>
        <row r="308">
          <cell r="A308" t="str">
            <v>HEMOPTISIS</v>
          </cell>
          <cell r="B308" t="str">
            <v>R04.2</v>
          </cell>
        </row>
        <row r="309">
          <cell r="A309" t="str">
            <v>HEMOPTISIS EAD</v>
          </cell>
          <cell r="B309" t="str">
            <v>R04.2</v>
          </cell>
        </row>
        <row r="310">
          <cell r="A310" t="str">
            <v>HEMOPTISIS IZQUIERDA</v>
          </cell>
          <cell r="B310" t="str">
            <v>R04.2</v>
          </cell>
        </row>
        <row r="311">
          <cell r="A311" t="str">
            <v>HEMOPTISIS ( GESTANTE 27 SS)</v>
          </cell>
          <cell r="B311" t="str">
            <v>R04.2</v>
          </cell>
        </row>
        <row r="312">
          <cell r="A312" t="str">
            <v>HEMORRAGIA DENTAL</v>
          </cell>
          <cell r="B312" t="str">
            <v>R58</v>
          </cell>
        </row>
        <row r="313">
          <cell r="A313" t="str">
            <v>HEMORRAGIA</v>
          </cell>
          <cell r="B313" t="str">
            <v>R58</v>
          </cell>
        </row>
        <row r="314">
          <cell r="A314" t="str">
            <v>HEPATITIS VIRAL</v>
          </cell>
          <cell r="B314" t="str">
            <v>B16.9</v>
          </cell>
        </row>
        <row r="315">
          <cell r="A315" t="str">
            <v>HERIDA</v>
          </cell>
          <cell r="B315" t="str">
            <v>T14.1</v>
          </cell>
        </row>
        <row r="316">
          <cell r="A316" t="str">
            <v>HERIDA  DE LA NARIZ</v>
          </cell>
          <cell r="B316" t="str">
            <v>S01.2</v>
          </cell>
        </row>
        <row r="317">
          <cell r="A317" t="str">
            <v>HERIDA 1° DEDO MANO IZQ.</v>
          </cell>
          <cell r="B317" t="str">
            <v>S61.9</v>
          </cell>
        </row>
        <row r="318">
          <cell r="A318" t="str">
            <v>HERIDA BIERTA EN MANO IZQ</v>
          </cell>
          <cell r="B318" t="str">
            <v>S61.9</v>
          </cell>
        </row>
        <row r="319">
          <cell r="A319" t="str">
            <v>HERIDA CABEZA</v>
          </cell>
          <cell r="B319" t="str">
            <v>S01.9</v>
          </cell>
        </row>
        <row r="320">
          <cell r="A320" t="str">
            <v>HERIDA CARA Y NARIZ</v>
          </cell>
          <cell r="B320" t="str">
            <v>S01.8</v>
          </cell>
        </row>
        <row r="321">
          <cell r="A321" t="str">
            <v>HERIDA CEJA IZQUIERDA</v>
          </cell>
          <cell r="B321" t="str">
            <v>S01.1</v>
          </cell>
        </row>
        <row r="322">
          <cell r="A322" t="str">
            <v>HERIDA CONTUSA</v>
          </cell>
          <cell r="B322" t="str">
            <v>T14.1</v>
          </cell>
        </row>
        <row r="323">
          <cell r="A323" t="str">
            <v>HERIDA CONTUSA CORTANTE</v>
          </cell>
          <cell r="B323" t="str">
            <v>T14.1</v>
          </cell>
        </row>
        <row r="324">
          <cell r="A324" t="str">
            <v>HERIDA CONTUSA CORTANTE EN CARA</v>
          </cell>
          <cell r="B324" t="str">
            <v>S01.8</v>
          </cell>
        </row>
        <row r="325">
          <cell r="A325" t="str">
            <v>HERIDA CONTUSA EN CARA</v>
          </cell>
          <cell r="B325" t="str">
            <v>S01.8</v>
          </cell>
        </row>
        <row r="326">
          <cell r="A326" t="str">
            <v>HERIDA CONTUSA CORTANTE EN CEJA</v>
          </cell>
          <cell r="B326" t="str">
            <v>S01.1</v>
          </cell>
        </row>
        <row r="327">
          <cell r="A327" t="str">
            <v>HERIDA CONTUSA CORTANTE EN CUERO CABELLUDO</v>
          </cell>
          <cell r="B327" t="str">
            <v>S01.1</v>
          </cell>
        </row>
        <row r="328">
          <cell r="A328" t="str">
            <v>HERIDA CONTUSA CORTANTE EN FRENTE</v>
          </cell>
          <cell r="B328" t="str">
            <v>S01.8</v>
          </cell>
        </row>
        <row r="329">
          <cell r="A329" t="str">
            <v>HERIDA CONTUSA CORTANTE EN MIEMBRO INFERIOR</v>
          </cell>
          <cell r="B329" t="str">
            <v>T13.1</v>
          </cell>
        </row>
        <row r="330">
          <cell r="A330" t="str">
            <v>HERIDA CONTUSA EN MIEMBRO INFERIOR</v>
          </cell>
          <cell r="B330" t="str">
            <v>T13.1</v>
          </cell>
        </row>
        <row r="331">
          <cell r="A331" t="str">
            <v>HERIDA CONTUSA CORTANTE EN MIEMBRO SUPERIOR</v>
          </cell>
          <cell r="B331" t="str">
            <v>T01.2</v>
          </cell>
        </row>
        <row r="332">
          <cell r="A332" t="str">
            <v>HERIDA CONTUSA CORTANTE EN PIERNA IZQUIERDA</v>
          </cell>
          <cell r="B332" t="str">
            <v>S81.9</v>
          </cell>
        </row>
        <row r="333">
          <cell r="A333" t="str">
            <v>HERIDA CONTUSA CORTANTE EN REGION PARIETAL DERECHA</v>
          </cell>
          <cell r="B333" t="str">
            <v>T14.1</v>
          </cell>
        </row>
        <row r="334">
          <cell r="A334" t="str">
            <v>HERIDA CONTUSA CORTANTE EN REGION PERINEAL</v>
          </cell>
          <cell r="B334" t="str">
            <v>T14.1</v>
          </cell>
        </row>
        <row r="335">
          <cell r="A335" t="str">
            <v>HERIDA CONTUSA CORTANTE HOMBRO</v>
          </cell>
          <cell r="B335" t="str">
            <v>S41.0</v>
          </cell>
        </row>
        <row r="336">
          <cell r="A336" t="str">
            <v>HERIDA CONTUSA CORTANTE EN REGION FRONTAL</v>
          </cell>
          <cell r="B336" t="str">
            <v>S01.8</v>
          </cell>
        </row>
        <row r="337">
          <cell r="A337" t="str">
            <v>HERIDA CONTUSA CORTANTE EN TALON</v>
          </cell>
          <cell r="B337" t="str">
            <v>S91.3</v>
          </cell>
        </row>
        <row r="338">
          <cell r="A338" t="str">
            <v>HERIDA CONTUSA CORTANTE EN TOBILLO</v>
          </cell>
          <cell r="B338" t="str">
            <v>S91.0</v>
          </cell>
        </row>
        <row r="339">
          <cell r="A339" t="str">
            <v>HERIDA CONTUSA CORTATNTE EN CABEZA</v>
          </cell>
          <cell r="B339" t="str">
            <v>S01.9</v>
          </cell>
        </row>
        <row r="340">
          <cell r="A340" t="str">
            <v>HERIDA CONTUSA EN 1 DEDO</v>
          </cell>
          <cell r="B340" t="str">
            <v>S61.1</v>
          </cell>
        </row>
        <row r="341">
          <cell r="A341" t="str">
            <v>HERIDA CONTUSA DE MANO</v>
          </cell>
          <cell r="B341" t="str">
            <v>S61.9</v>
          </cell>
        </row>
        <row r="342">
          <cell r="A342" t="str">
            <v>HERIDA CONTUSA CORTANTE EN MANO</v>
          </cell>
          <cell r="B342" t="str">
            <v>S61.9</v>
          </cell>
        </row>
        <row r="343">
          <cell r="A343" t="str">
            <v>HERIDA CONTUSA EN ANTEBRAZO</v>
          </cell>
          <cell r="B343" t="str">
            <v>S51.9</v>
          </cell>
        </row>
        <row r="344">
          <cell r="A344" t="str">
            <v>HERIDA CONTUSA EN BRAZO</v>
          </cell>
          <cell r="B344" t="str">
            <v>S41.1</v>
          </cell>
        </row>
        <row r="345">
          <cell r="A345" t="str">
            <v>HERIDA CONTUSA EN CABEZA</v>
          </cell>
          <cell r="B345" t="str">
            <v>S01.9</v>
          </cell>
        </row>
        <row r="346">
          <cell r="A346" t="str">
            <v>HERIDA CONTUSA CORTANTE EN CABEZA</v>
          </cell>
          <cell r="B346" t="str">
            <v>S01.9</v>
          </cell>
        </row>
        <row r="347">
          <cell r="A347" t="str">
            <v>HERIDA CONTUSA EN CEJA</v>
          </cell>
          <cell r="B347" t="str">
            <v>S01.1</v>
          </cell>
        </row>
        <row r="348">
          <cell r="A348" t="str">
            <v>HERIDA CONTUSA EN COLGAJO DE PARPADO</v>
          </cell>
          <cell r="B348" t="str">
            <v>S01.1</v>
          </cell>
        </row>
        <row r="349">
          <cell r="A349" t="str">
            <v>HERIDA CONTUSA EN CUERO CABELLUDO</v>
          </cell>
          <cell r="B349" t="str">
            <v>S01.0</v>
          </cell>
        </row>
        <row r="350">
          <cell r="A350" t="str">
            <v>HERIDA CONTUSA EN DEDO DE MANO</v>
          </cell>
          <cell r="B350" t="str">
            <v>S61.9</v>
          </cell>
        </row>
        <row r="351">
          <cell r="A351" t="str">
            <v>HERIDA CONTUSA EN DEDO Y ABDOMEN</v>
          </cell>
          <cell r="B351" t="str">
            <v>T14.0</v>
          </cell>
        </row>
        <row r="352">
          <cell r="A352" t="str">
            <v>HERIDA CONTUSA EN ENCIA SUPERIOR</v>
          </cell>
          <cell r="B352" t="str">
            <v>S01.5</v>
          </cell>
        </row>
        <row r="353">
          <cell r="A353" t="str">
            <v>HERIDA CONTUSA EN FRENTE</v>
          </cell>
          <cell r="B353" t="str">
            <v>S01.8</v>
          </cell>
        </row>
        <row r="354">
          <cell r="A354" t="str">
            <v xml:space="preserve">HERIDA CONTUSA EN FRENTE   </v>
          </cell>
          <cell r="B354" t="str">
            <v>S01.8</v>
          </cell>
        </row>
        <row r="355">
          <cell r="A355" t="str">
            <v>HERIDA CONTUSA EN FRENTE  Y NARIZ</v>
          </cell>
          <cell r="B355" t="str">
            <v>S01.8</v>
          </cell>
        </row>
        <row r="356">
          <cell r="A356" t="str">
            <v>HERIDA CONTUSA EN LABIO INFERIOR</v>
          </cell>
          <cell r="B356" t="str">
            <v>S01.5</v>
          </cell>
        </row>
        <row r="357">
          <cell r="A357" t="str">
            <v>HERIDA CONTUSA EN LABIO SUPERIOR</v>
          </cell>
          <cell r="B357" t="str">
            <v>S01.5</v>
          </cell>
        </row>
        <row r="358">
          <cell r="A358" t="str">
            <v>HERIDA CONTUSA EN LABIO</v>
          </cell>
          <cell r="B358" t="str">
            <v>S01.5</v>
          </cell>
        </row>
        <row r="359">
          <cell r="A359" t="str">
            <v>HERIDA CONTUSA CORTANTE EN LABIO SUPERIOR</v>
          </cell>
          <cell r="B359" t="str">
            <v>S01.5</v>
          </cell>
        </row>
        <row r="360">
          <cell r="A360" t="str">
            <v>HERIDA CONTUSA EN LENGUA</v>
          </cell>
          <cell r="B360" t="str">
            <v>S01.5</v>
          </cell>
        </row>
        <row r="361">
          <cell r="A361" t="str">
            <v>HERIDA CONTUSA EN MANO</v>
          </cell>
          <cell r="B361" t="str">
            <v>S61.9</v>
          </cell>
        </row>
        <row r="362">
          <cell r="A362" t="str">
            <v>HERIDA CONTUSA EN MANO IZQUIERDA</v>
          </cell>
          <cell r="B362" t="str">
            <v>S61.9</v>
          </cell>
        </row>
        <row r="363">
          <cell r="A363" t="str">
            <v>HERIDA CONTUSA EN MUÑECA</v>
          </cell>
          <cell r="B363" t="str">
            <v>S61.7</v>
          </cell>
        </row>
        <row r="364">
          <cell r="A364" t="str">
            <v>HERIDA CONTUSA EN MENTON</v>
          </cell>
          <cell r="B364" t="str">
            <v>S01.8</v>
          </cell>
        </row>
        <row r="365">
          <cell r="A365" t="str">
            <v>HERIDA CONTUSA EN CODO</v>
          </cell>
          <cell r="B365" t="str">
            <v>S51.0</v>
          </cell>
        </row>
        <row r="366">
          <cell r="A366" t="str">
            <v>HERIDA CONTUSA EN MUSLO</v>
          </cell>
          <cell r="B366" t="str">
            <v>S71.7</v>
          </cell>
        </row>
        <row r="367">
          <cell r="A367" t="str">
            <v>HERIDA CONTUSA EN OREJA</v>
          </cell>
          <cell r="B367" t="str">
            <v>S01.3</v>
          </cell>
        </row>
        <row r="368">
          <cell r="A368" t="str">
            <v>HERIDA CONTUSA EN MANO Y CABEZA</v>
          </cell>
          <cell r="B368" t="str">
            <v>T01.9</v>
          </cell>
        </row>
        <row r="369">
          <cell r="A369" t="str">
            <v>HERIDA CONTUSA EN PIE DERECHO</v>
          </cell>
          <cell r="B369" t="str">
            <v>S91.3</v>
          </cell>
        </row>
        <row r="370">
          <cell r="A370" t="str">
            <v>HERIDA EN MUSLO</v>
          </cell>
          <cell r="B370" t="str">
            <v>S71.7</v>
          </cell>
        </row>
        <row r="371">
          <cell r="A371" t="str">
            <v>HERIDA CONTUSA EN PARED TORIXA</v>
          </cell>
          <cell r="B371" t="str">
            <v>S21.9</v>
          </cell>
        </row>
        <row r="372">
          <cell r="A372" t="str">
            <v>HERIDA CONTUSA EN PARPADO SUPERIOR</v>
          </cell>
          <cell r="B372" t="str">
            <v>S01.1</v>
          </cell>
        </row>
        <row r="373">
          <cell r="A373" t="str">
            <v>HERIDA CONTUSA EN PARPADOS BILATERAL</v>
          </cell>
          <cell r="B373" t="str">
            <v>S01.1</v>
          </cell>
        </row>
        <row r="374">
          <cell r="A374" t="str">
            <v>HERIDA CONTUSA EN PIE</v>
          </cell>
          <cell r="B374" t="str">
            <v>S91.3</v>
          </cell>
        </row>
        <row r="375">
          <cell r="A375" t="str">
            <v>HERIDA CONTUSA EN PIERNA</v>
          </cell>
          <cell r="B375" t="str">
            <v>S81.9</v>
          </cell>
        </row>
        <row r="376">
          <cell r="A376" t="str">
            <v>HERIDA CONTUSA EN REGION FRONTAL</v>
          </cell>
          <cell r="B376" t="str">
            <v>S01.8</v>
          </cell>
        </row>
        <row r="377">
          <cell r="A377" t="str">
            <v>HERIDA CONTUSA EN REGION OCCIPITAL</v>
          </cell>
          <cell r="B377" t="str">
            <v>S05.9</v>
          </cell>
        </row>
        <row r="378">
          <cell r="A378" t="str">
            <v>HERIDA CONTUSA EN REGION PERINEAL</v>
          </cell>
          <cell r="B378" t="str">
            <v>T14.1</v>
          </cell>
        </row>
        <row r="379">
          <cell r="A379" t="str">
            <v>HERIDA CONTUSA EN RODILLA</v>
          </cell>
          <cell r="B379" t="str">
            <v>S81.0</v>
          </cell>
        </row>
        <row r="380">
          <cell r="A380" t="str">
            <v>HERIDA CONTUSA EN RODILLA DERECHA</v>
          </cell>
          <cell r="B380" t="str">
            <v>S81.0</v>
          </cell>
        </row>
        <row r="381">
          <cell r="A381" t="str">
            <v>HERIDA CONTUSA EN TABIQUE NASAL</v>
          </cell>
          <cell r="B381" t="str">
            <v>S01.2</v>
          </cell>
        </row>
        <row r="382">
          <cell r="A382" t="str">
            <v>HERIDA CONTUSA CORTANTE EN REGION NASAL</v>
          </cell>
          <cell r="B382" t="str">
            <v>S01.2</v>
          </cell>
        </row>
        <row r="383">
          <cell r="A383" t="str">
            <v>HERIDA CONTUSA EN TORAX</v>
          </cell>
          <cell r="B383" t="str">
            <v>T14.0</v>
          </cell>
        </row>
        <row r="384">
          <cell r="A384" t="str">
            <v>HERIDA CONTUSA FRONTAL</v>
          </cell>
          <cell r="B384" t="str">
            <v>S01.8</v>
          </cell>
        </row>
        <row r="385">
          <cell r="A385" t="str">
            <v>HERIDA CONTUSA FRONTAL EN CADERA</v>
          </cell>
          <cell r="B385" t="str">
            <v>S01.8</v>
          </cell>
        </row>
        <row r="386">
          <cell r="A386" t="str">
            <v>HERIDA CONTUSA FRONTRAL / TEC LEVE</v>
          </cell>
          <cell r="B386" t="str">
            <v>S01.8</v>
          </cell>
        </row>
        <row r="387">
          <cell r="A387" t="str">
            <v>HERIDA CONTUSA OCCIPITAL  C/ AGRESION X TERCEROS</v>
          </cell>
          <cell r="B387" t="str">
            <v>S05.9</v>
          </cell>
        </row>
        <row r="388">
          <cell r="A388" t="str">
            <v>HERIDA CONTUSA PARIETAL IZQ.</v>
          </cell>
          <cell r="B388" t="str">
            <v>T14.0</v>
          </cell>
        </row>
        <row r="389">
          <cell r="A389" t="str">
            <v>HERIDA CONTUSA POR ATRICCION VDEDO MANO</v>
          </cell>
          <cell r="B389" t="str">
            <v>S61.9</v>
          </cell>
        </row>
        <row r="390">
          <cell r="A390" t="str">
            <v>HERIDA CONTUSA SUPERSILAR DERECHO</v>
          </cell>
          <cell r="B390" t="str">
            <v>T14.1</v>
          </cell>
        </row>
        <row r="391">
          <cell r="A391" t="str">
            <v>HERIDA CONTUSO CORTANTE</v>
          </cell>
          <cell r="B391" t="str">
            <v>T14.0</v>
          </cell>
        </row>
        <row r="392">
          <cell r="A392" t="str">
            <v>HERIDA CONTUSO CORTANTE  EN MANO IZQ.</v>
          </cell>
          <cell r="B392" t="str">
            <v>S61.9</v>
          </cell>
        </row>
        <row r="393">
          <cell r="A393" t="str">
            <v>HERIDA CONTUSO CORTANTE EN ANTEBRAZO</v>
          </cell>
          <cell r="B393" t="str">
            <v>S51.9</v>
          </cell>
        </row>
        <row r="394">
          <cell r="A394" t="str">
            <v>HERIDA CONTUSO CORTANTE EN CABEZA</v>
          </cell>
          <cell r="B394" t="str">
            <v>S01.9</v>
          </cell>
        </row>
        <row r="395">
          <cell r="A395" t="str">
            <v>HERIDA CONTUSO CORTANTE EN CEJA Y NARIZ</v>
          </cell>
          <cell r="B395" t="str">
            <v>S01.1</v>
          </cell>
        </row>
        <row r="396">
          <cell r="A396" t="str">
            <v>HERIDA CONTUSO CORTANTE EN CUERO CABELLUDO</v>
          </cell>
          <cell r="B396" t="str">
            <v>S01.0</v>
          </cell>
        </row>
        <row r="397">
          <cell r="A397" t="str">
            <v>HERIDA CONTUSO CORTANTE EN HOMBRO SUP.</v>
          </cell>
          <cell r="B397" t="str">
            <v>S41.0</v>
          </cell>
        </row>
        <row r="398">
          <cell r="A398" t="str">
            <v>HERIDA CONTUSO CORTANTE EN LABIO SUPERIOR</v>
          </cell>
          <cell r="B398" t="str">
            <v>S01.5</v>
          </cell>
        </row>
        <row r="399">
          <cell r="A399" t="str">
            <v>HERIDA CONTUSO CORTANTE EN REGION FRONTAL</v>
          </cell>
          <cell r="B399" t="str">
            <v>S01.8</v>
          </cell>
        </row>
        <row r="400">
          <cell r="A400" t="str">
            <v>HERIDA CONTUSO CORTANTE EN TORAX</v>
          </cell>
          <cell r="B400" t="str">
            <v>S21.9</v>
          </cell>
        </row>
        <row r="401">
          <cell r="A401" t="str">
            <v>HERIDA CONTUSO CORTANTE PROFUNDA</v>
          </cell>
          <cell r="B401" t="str">
            <v>T14.0</v>
          </cell>
        </row>
        <row r="402">
          <cell r="A402" t="str">
            <v>HERIDA CONTUSO CORTANTE REGION FRONTAL</v>
          </cell>
          <cell r="B402" t="str">
            <v>S01.8</v>
          </cell>
        </row>
        <row r="403">
          <cell r="A403" t="str">
            <v>HERIDA CONTUSO CORTANTE EN POMULO IZQUIERDO</v>
          </cell>
          <cell r="B403" t="str">
            <v>S01.8</v>
          </cell>
        </row>
        <row r="404">
          <cell r="A404" t="str">
            <v>HERIDA CONTUSO EN CUERO CABELLUDO</v>
          </cell>
          <cell r="B404" t="str">
            <v>S01.0</v>
          </cell>
        </row>
        <row r="405">
          <cell r="A405" t="str">
            <v>HERIDA CONTUSO EN DEDO DE MANO IZQUIERDO</v>
          </cell>
          <cell r="B405" t="str">
            <v>S61.9</v>
          </cell>
        </row>
        <row r="406">
          <cell r="A406" t="str">
            <v>HERIDA CONTUSO EN MEJILLA</v>
          </cell>
          <cell r="B406" t="str">
            <v>S01.4</v>
          </cell>
        </row>
        <row r="407">
          <cell r="A407" t="str">
            <v>HERIDA CONTUSO MUSLO</v>
          </cell>
          <cell r="B407" t="str">
            <v>S71.7</v>
          </cell>
        </row>
        <row r="408">
          <cell r="A408" t="str">
            <v>HERIDA CORTANTE</v>
          </cell>
          <cell r="B408" t="str">
            <v>T14.0</v>
          </cell>
        </row>
        <row r="409">
          <cell r="A409" t="str">
            <v xml:space="preserve">HERIDA CORTANTE </v>
          </cell>
          <cell r="B409" t="str">
            <v>T14.0</v>
          </cell>
        </row>
        <row r="410">
          <cell r="A410" t="str">
            <v>HERIDA CORTANTE EN ANTEBRAZO</v>
          </cell>
          <cell r="B410" t="str">
            <v>S51.9</v>
          </cell>
        </row>
        <row r="411">
          <cell r="A411" t="str">
            <v xml:space="preserve">HERIDA CORTANTE EN ANTEBRAZO IZQ. </v>
          </cell>
          <cell r="B411" t="str">
            <v>S51.9</v>
          </cell>
        </row>
        <row r="412">
          <cell r="A412" t="str">
            <v>HERIDA CORTANTE EN BRAZO DERECHA</v>
          </cell>
          <cell r="B412" t="str">
            <v>S41.1</v>
          </cell>
        </row>
        <row r="413">
          <cell r="A413" t="str">
            <v>HERIDA CORTANTE EN CABEZA</v>
          </cell>
          <cell r="B413" t="str">
            <v>S01.9</v>
          </cell>
        </row>
        <row r="414">
          <cell r="A414" t="str">
            <v>HERIDA CORTANTE EN CARA</v>
          </cell>
          <cell r="B414" t="str">
            <v>S01.8</v>
          </cell>
        </row>
        <row r="415">
          <cell r="A415" t="str">
            <v>HERIDA CORTANTE EN CODO IZQUIERDO</v>
          </cell>
          <cell r="B415" t="str">
            <v>S51.0</v>
          </cell>
        </row>
        <row r="416">
          <cell r="A416" t="str">
            <v>HERIDA CORTANTE EN CUERO CABELLUDO</v>
          </cell>
          <cell r="B416" t="str">
            <v>S01.0</v>
          </cell>
        </row>
        <row r="417">
          <cell r="A417" t="str">
            <v xml:space="preserve">HERIDA CORTANTE EN DEDO  </v>
          </cell>
          <cell r="B417" t="str">
            <v>S61.0</v>
          </cell>
        </row>
        <row r="418">
          <cell r="A418" t="str">
            <v>HERIDA CORTANTE EN DEDO DE MANO DERECHA</v>
          </cell>
          <cell r="B418" t="str">
            <v>S61.0</v>
          </cell>
        </row>
        <row r="419">
          <cell r="A419" t="str">
            <v>HERIDA CONTUSA EN II DEDO</v>
          </cell>
          <cell r="B419" t="str">
            <v>S61.0</v>
          </cell>
        </row>
        <row r="420">
          <cell r="A420" t="str">
            <v>HERIDA CORTANTE EN DEDO IZQUIERDO</v>
          </cell>
          <cell r="B420" t="str">
            <v>S61.0</v>
          </cell>
        </row>
        <row r="421">
          <cell r="A421" t="str">
            <v>HERIDA CORTANTE EN DEDO MANO</v>
          </cell>
          <cell r="B421" t="str">
            <v>S61.9</v>
          </cell>
        </row>
        <row r="422">
          <cell r="A422" t="str">
            <v>HERIDA CORTANTE EN DEDO</v>
          </cell>
          <cell r="B422" t="str">
            <v>S61.9</v>
          </cell>
        </row>
        <row r="423">
          <cell r="A423" t="str">
            <v>HERIDA CORTANTE EN FRENTE</v>
          </cell>
          <cell r="B423" t="str">
            <v>S01.8</v>
          </cell>
        </row>
        <row r="424">
          <cell r="A424" t="str">
            <v>HERIDA CORTANTE EN II DEDO DE MANO DERECHO</v>
          </cell>
          <cell r="B424" t="str">
            <v>S61.0</v>
          </cell>
        </row>
        <row r="425">
          <cell r="A425" t="str">
            <v>HERIDA CORTANTE EN II DEDO DE MANO</v>
          </cell>
          <cell r="B425" t="str">
            <v>S61.9</v>
          </cell>
        </row>
        <row r="426">
          <cell r="A426" t="str">
            <v>HERIDA CORTANTE EN III DEDO</v>
          </cell>
          <cell r="B426" t="str">
            <v>S61.0</v>
          </cell>
        </row>
        <row r="427">
          <cell r="A427" t="str">
            <v>HERIDA CORTANTE EN IV DEDO DE MANO</v>
          </cell>
          <cell r="B427" t="str">
            <v>S61.0</v>
          </cell>
        </row>
        <row r="428">
          <cell r="A428" t="str">
            <v>HERIDA CORTANTE EN LABIO</v>
          </cell>
          <cell r="B428" t="str">
            <v>S01.5</v>
          </cell>
        </row>
        <row r="429">
          <cell r="A429" t="str">
            <v>HERIDA CORTANTE EN LABIO INFERIOR</v>
          </cell>
          <cell r="B429" t="str">
            <v>S01.5</v>
          </cell>
        </row>
        <row r="430">
          <cell r="A430" t="str">
            <v>HERIDA CORTANTE EN MANO</v>
          </cell>
          <cell r="B430" t="str">
            <v>S61.9</v>
          </cell>
        </row>
        <row r="431">
          <cell r="A431" t="str">
            <v>HERIDA CORTANTE EN MANO DERECHA</v>
          </cell>
          <cell r="B431" t="str">
            <v>S61.9</v>
          </cell>
        </row>
        <row r="432">
          <cell r="A432" t="str">
            <v>HERIDA CORTANTE EN MEJIA</v>
          </cell>
          <cell r="B432" t="str">
            <v>S01.4</v>
          </cell>
        </row>
        <row r="433">
          <cell r="A433" t="str">
            <v>HERIDA CORTANTE EN MUÑECA</v>
          </cell>
          <cell r="B433" t="str">
            <v>S61.7</v>
          </cell>
        </row>
        <row r="434">
          <cell r="A434" t="str">
            <v>HERIDA CORTANTE EN MUÑECA IZQUIERDA</v>
          </cell>
          <cell r="B434" t="str">
            <v>S61.7</v>
          </cell>
        </row>
        <row r="435">
          <cell r="A435" t="str">
            <v>HERIDA CORTANTE EN NARIZ</v>
          </cell>
          <cell r="B435" t="str">
            <v>S01.2</v>
          </cell>
        </row>
        <row r="436">
          <cell r="A436" t="str">
            <v>HERIDA CORTANTE EN PABELLON AURICULAR</v>
          </cell>
          <cell r="B436" t="str">
            <v>S01.3</v>
          </cell>
        </row>
        <row r="437">
          <cell r="A437" t="str">
            <v>HERIDA CORTANTE EN PARPADO</v>
          </cell>
          <cell r="B437" t="str">
            <v>S01.1</v>
          </cell>
        </row>
        <row r="438">
          <cell r="A438" t="str">
            <v>HERIDA CORTANTE EN PIE</v>
          </cell>
          <cell r="B438" t="str">
            <v>S91.3</v>
          </cell>
        </row>
        <row r="439">
          <cell r="A439" t="str">
            <v>HERIDA CORTANTE EN PARPADO Y REGION FRONTAL</v>
          </cell>
          <cell r="B439" t="str">
            <v>S01.1</v>
          </cell>
        </row>
        <row r="440">
          <cell r="A440" t="str">
            <v>HERIDA CORTANTE EN PIERNA IZQ</v>
          </cell>
          <cell r="B440" t="str">
            <v>S81.9</v>
          </cell>
        </row>
        <row r="441">
          <cell r="A441" t="str">
            <v>HERIDA CORTANTE EN REGION FRONTAL</v>
          </cell>
          <cell r="B441" t="str">
            <v>S01.8</v>
          </cell>
        </row>
        <row r="442">
          <cell r="A442" t="str">
            <v>HERIDA CORTANTE EN ROSTRO</v>
          </cell>
          <cell r="B442" t="str">
            <v>S01.8</v>
          </cell>
        </row>
        <row r="443">
          <cell r="A443" t="str">
            <v>HERIDA CORTANTE EN SACRO</v>
          </cell>
          <cell r="B443" t="str">
            <v>S31.0</v>
          </cell>
        </row>
        <row r="444">
          <cell r="A444" t="str">
            <v>HERIDA CORTANTE EN TORAX</v>
          </cell>
          <cell r="B444" t="str">
            <v>S21.9</v>
          </cell>
        </row>
        <row r="445">
          <cell r="A445" t="str">
            <v>HERIDA CORTANTE FRONTAL</v>
          </cell>
          <cell r="B445" t="str">
            <v>S01.8</v>
          </cell>
        </row>
        <row r="446">
          <cell r="A446" t="str">
            <v>HERIDA CORTANTE MANO</v>
          </cell>
          <cell r="B446" t="str">
            <v>S61.9</v>
          </cell>
        </row>
        <row r="447">
          <cell r="A447" t="str">
            <v>HERIDA CORTANTE PENETRANTE EN DEDO DE MANO</v>
          </cell>
          <cell r="B447" t="str">
            <v>S61.9</v>
          </cell>
        </row>
        <row r="448">
          <cell r="A448" t="str">
            <v>HERIDA CORTANTE PUNZANTE BRAZO Y ABDOMEN</v>
          </cell>
          <cell r="B448" t="str">
            <v>S51.9</v>
          </cell>
        </row>
        <row r="449">
          <cell r="A449" t="str">
            <v>HERIDA CORTANTES EN MUÑECA</v>
          </cell>
          <cell r="B449" t="str">
            <v>S61.7</v>
          </cell>
        </row>
        <row r="450">
          <cell r="A450" t="str">
            <v>HERIDA DE FRENTE</v>
          </cell>
          <cell r="B450" t="str">
            <v>S01.8</v>
          </cell>
        </row>
        <row r="451">
          <cell r="A451" t="str">
            <v>HERIDA DE LA PIERNAS</v>
          </cell>
          <cell r="B451" t="str">
            <v>S81.7</v>
          </cell>
        </row>
        <row r="452">
          <cell r="A452" t="str">
            <v>HERIDA DE LABIO Y CAVIDAD BUCAL</v>
          </cell>
          <cell r="B452" t="str">
            <v>S01.5</v>
          </cell>
        </row>
        <row r="453">
          <cell r="A453" t="str">
            <v>HERIDA DEDO MANO</v>
          </cell>
          <cell r="B453" t="str">
            <v>S61.9</v>
          </cell>
        </row>
        <row r="454">
          <cell r="A454" t="str">
            <v>HERIDA DEL DEDO</v>
          </cell>
          <cell r="B454" t="str">
            <v>S61.0</v>
          </cell>
        </row>
        <row r="455">
          <cell r="A455" t="str">
            <v>HERIDA EN III DEDO DE MANO</v>
          </cell>
          <cell r="B455" t="str">
            <v>S61.0</v>
          </cell>
        </row>
        <row r="456">
          <cell r="A456" t="str">
            <v>HERIDA EN ABDOMEN</v>
          </cell>
          <cell r="B456" t="str">
            <v>S31.8</v>
          </cell>
        </row>
        <row r="457">
          <cell r="A457" t="str">
            <v>HERIDA EN ANTEBRAZO</v>
          </cell>
          <cell r="B457" t="str">
            <v>S51.9</v>
          </cell>
        </row>
        <row r="458">
          <cell r="A458" t="str">
            <v>HERIDA EN ANTEBRAZO IZQUIERDO</v>
          </cell>
          <cell r="B458" t="str">
            <v>S51.9</v>
          </cell>
        </row>
        <row r="459">
          <cell r="A459" t="str">
            <v>HERIDA EN BRAZO IZQUIERDO</v>
          </cell>
          <cell r="B459" t="str">
            <v>S41.1</v>
          </cell>
        </row>
        <row r="460">
          <cell r="A460" t="str">
            <v>HERIDA EN BRAZO</v>
          </cell>
          <cell r="B460" t="str">
            <v>S41.1</v>
          </cell>
        </row>
        <row r="461">
          <cell r="A461" t="str">
            <v>HERIDA EN CABEZA</v>
          </cell>
          <cell r="B461" t="str">
            <v>S01.9</v>
          </cell>
        </row>
        <row r="462">
          <cell r="A462" t="str">
            <v>HERIDA EN CARA</v>
          </cell>
          <cell r="B462" t="str">
            <v>S01.8</v>
          </cell>
        </row>
        <row r="463">
          <cell r="A463" t="str">
            <v>HERIDA EN CEJA IZQUIEDA</v>
          </cell>
          <cell r="B463" t="str">
            <v>S01.1</v>
          </cell>
        </row>
        <row r="464">
          <cell r="A464" t="str">
            <v>HERIDA EN CODO DERECHO</v>
          </cell>
          <cell r="B464" t="str">
            <v>S51.0</v>
          </cell>
        </row>
        <row r="465">
          <cell r="A465" t="str">
            <v>HERIDA EN COLGAJO EN GLUTEO</v>
          </cell>
          <cell r="B465" t="str">
            <v>S31.0</v>
          </cell>
        </row>
        <row r="466">
          <cell r="A466" t="str">
            <v>HERIDA EN COSTILLA</v>
          </cell>
          <cell r="B466" t="str">
            <v>T14.0</v>
          </cell>
        </row>
        <row r="467">
          <cell r="A467" t="str">
            <v>HERIDA EN CUERO CABELLUDO</v>
          </cell>
          <cell r="B467" t="str">
            <v>S01.0</v>
          </cell>
        </row>
        <row r="468">
          <cell r="A468" t="str">
            <v>HERIDA EN CUERO CABELLUDO /TEC MODERADO</v>
          </cell>
          <cell r="B468" t="str">
            <v>S01.0</v>
          </cell>
        </row>
        <row r="469">
          <cell r="A469" t="str">
            <v>HERIDA EN DEDO DE LA MANO</v>
          </cell>
          <cell r="B469" t="str">
            <v>S61.0</v>
          </cell>
        </row>
        <row r="470">
          <cell r="A470" t="str">
            <v>HERIDA EN DEDO DE MANO</v>
          </cell>
          <cell r="B470" t="str">
            <v>S61.0</v>
          </cell>
        </row>
        <row r="471">
          <cell r="A471" t="str">
            <v>HERIDA EN FRENTE</v>
          </cell>
          <cell r="B471" t="str">
            <v>S01.8</v>
          </cell>
        </row>
        <row r="472">
          <cell r="A472" t="str">
            <v>HERIDA EN FRENTE Y NARIZ</v>
          </cell>
          <cell r="B472" t="str">
            <v>S01.8</v>
          </cell>
        </row>
        <row r="473">
          <cell r="A473" t="str">
            <v>HERIDA EN I DEDO DE MANO</v>
          </cell>
          <cell r="B473" t="str">
            <v>S61.9</v>
          </cell>
        </row>
        <row r="474">
          <cell r="A474" t="str">
            <v>HERIDA EN II DEDO DE MANO</v>
          </cell>
          <cell r="B474" t="str">
            <v>S61.9</v>
          </cell>
        </row>
        <row r="475">
          <cell r="A475" t="str">
            <v>HERIDA EN III DEDO DE MANO DERECHA</v>
          </cell>
          <cell r="B475" t="str">
            <v>S61.9</v>
          </cell>
        </row>
        <row r="476">
          <cell r="A476" t="str">
            <v>HERIDA EN MANO</v>
          </cell>
          <cell r="B476" t="str">
            <v>S61.9</v>
          </cell>
        </row>
        <row r="477">
          <cell r="A477" t="str">
            <v>HERIDA EN MANO IZQUIERDA</v>
          </cell>
          <cell r="B477" t="str">
            <v>S61.0</v>
          </cell>
        </row>
        <row r="478">
          <cell r="A478" t="str">
            <v>HERIDA EN MENTON</v>
          </cell>
          <cell r="B478" t="str">
            <v>S01.8</v>
          </cell>
        </row>
        <row r="479">
          <cell r="A479" t="str">
            <v>HERIDA EN MIEMBRO INFERIOR</v>
          </cell>
          <cell r="B479" t="str">
            <v>T13.1</v>
          </cell>
        </row>
        <row r="480">
          <cell r="A480" t="str">
            <v>HERIDA EN MIEMBRO INFERIOR DERECHO</v>
          </cell>
          <cell r="B480" t="str">
            <v>T13.1</v>
          </cell>
        </row>
        <row r="481">
          <cell r="A481" t="str">
            <v>HERIDA EN MUÑECA</v>
          </cell>
          <cell r="B481" t="str">
            <v>S61.7</v>
          </cell>
        </row>
        <row r="482">
          <cell r="A482" t="str">
            <v>HERIDA EN OREJA</v>
          </cell>
          <cell r="B482" t="str">
            <v>S01.3</v>
          </cell>
        </row>
        <row r="483">
          <cell r="A483" t="str">
            <v>HERIDA EN PANTORILLA DERECHA</v>
          </cell>
          <cell r="B483" t="str">
            <v>S81.8</v>
          </cell>
        </row>
        <row r="484">
          <cell r="A484" t="str">
            <v>HERIDA EN PARPADO IZQ.</v>
          </cell>
          <cell r="B484" t="str">
            <v>S01.1</v>
          </cell>
        </row>
        <row r="485">
          <cell r="A485" t="str">
            <v>HERIDA EN PIE</v>
          </cell>
          <cell r="B485" t="str">
            <v>S91.3</v>
          </cell>
        </row>
        <row r="486">
          <cell r="A486" t="str">
            <v>HERIDA EN PIERNA PÓR MODEDURA CANINA</v>
          </cell>
          <cell r="B486" t="str">
            <v>S81.9</v>
          </cell>
        </row>
        <row r="487">
          <cell r="A487" t="str">
            <v>HERIDA EN PIERNA X ARMA DE FUEGO</v>
          </cell>
          <cell r="B487" t="str">
            <v>S81.9</v>
          </cell>
        </row>
        <row r="488">
          <cell r="A488" t="str">
            <v>HERIDA EN PIERNA X MORDEURA CANINA</v>
          </cell>
          <cell r="B488" t="str">
            <v>S81.7</v>
          </cell>
        </row>
        <row r="489">
          <cell r="A489" t="str">
            <v>HERIDA EN PIERNA Y PIE</v>
          </cell>
          <cell r="B489" t="str">
            <v>T01.9</v>
          </cell>
        </row>
        <row r="490">
          <cell r="A490" t="str">
            <v>HERIDA EN PLANTA DE PIE</v>
          </cell>
          <cell r="B490" t="str">
            <v>S91.3</v>
          </cell>
        </row>
        <row r="491">
          <cell r="A491" t="str">
            <v>HERIDA EN REGION FRONTAL</v>
          </cell>
          <cell r="B491" t="str">
            <v>S01.8</v>
          </cell>
        </row>
        <row r="492">
          <cell r="A492" t="str">
            <v>HERIDA EN REGION PERINEAL</v>
          </cell>
          <cell r="B492" t="str">
            <v>S31.0</v>
          </cell>
        </row>
        <row r="493">
          <cell r="A493" t="str">
            <v>HERIDA EN ROSTRO</v>
          </cell>
          <cell r="B493" t="str">
            <v>S01.8</v>
          </cell>
        </row>
        <row r="494">
          <cell r="A494" t="str">
            <v>HERIDA EN TORAX</v>
          </cell>
          <cell r="B494" t="str">
            <v>S21.9</v>
          </cell>
        </row>
        <row r="495">
          <cell r="A495" t="str">
            <v>HERIDA ESCUPULAR</v>
          </cell>
          <cell r="B495" t="str">
            <v>T14.0</v>
          </cell>
        </row>
        <row r="496">
          <cell r="A496" t="str">
            <v>HERIDA FRONTAL</v>
          </cell>
          <cell r="B496" t="str">
            <v>S01.8</v>
          </cell>
        </row>
        <row r="497">
          <cell r="A497" t="str">
            <v>HERIDA I DEDO DE MANO IZQUIERDO</v>
          </cell>
          <cell r="B497" t="str">
            <v>S61.0</v>
          </cell>
        </row>
        <row r="498">
          <cell r="A498" t="str">
            <v>HERIDA II DEDO MANO</v>
          </cell>
          <cell r="B498" t="str">
            <v>S61.9</v>
          </cell>
        </row>
        <row r="499">
          <cell r="A499" t="str">
            <v>HERIDA INFECTADA EN BRAZO IZQUIERDO</v>
          </cell>
          <cell r="B499" t="str">
            <v>S41.1</v>
          </cell>
        </row>
        <row r="500">
          <cell r="A500" t="str">
            <v xml:space="preserve">HERIDA ESCORIACION EN PABELLON </v>
          </cell>
          <cell r="B500" t="str">
            <v>S01.3</v>
          </cell>
        </row>
        <row r="501">
          <cell r="A501" t="str">
            <v>HERIDA ESCORIACION EN ROSTRO</v>
          </cell>
          <cell r="B501" t="str">
            <v>S01.8</v>
          </cell>
        </row>
        <row r="502">
          <cell r="A502" t="str">
            <v>HERIDA MENTON</v>
          </cell>
          <cell r="B502" t="str">
            <v>S01.8</v>
          </cell>
        </row>
        <row r="503">
          <cell r="A503" t="str">
            <v>HERIDA MORDEDURA POR LORO</v>
          </cell>
          <cell r="B503" t="str">
            <v>T14.0</v>
          </cell>
        </row>
        <row r="504">
          <cell r="A504" t="str">
            <v>HERIDA MUSLO</v>
          </cell>
          <cell r="B504" t="str">
            <v>S71.7</v>
          </cell>
        </row>
        <row r="505">
          <cell r="A505" t="str">
            <v>HERIDA OCNTUSA EN PIERNA</v>
          </cell>
          <cell r="B505" t="str">
            <v>S81.9</v>
          </cell>
        </row>
        <row r="506">
          <cell r="A506" t="str">
            <v>HERIDA PARED EN TORAX</v>
          </cell>
          <cell r="B506" t="str">
            <v>S21.9</v>
          </cell>
        </row>
        <row r="507">
          <cell r="A507" t="str">
            <v>HERIDA PIE</v>
          </cell>
          <cell r="B507" t="str">
            <v>S91.3</v>
          </cell>
        </row>
        <row r="508">
          <cell r="A508" t="str">
            <v>HERIDA POLICONTUSA</v>
          </cell>
          <cell r="B508" t="str">
            <v>T00.9</v>
          </cell>
        </row>
        <row r="509">
          <cell r="A509" t="str">
            <v>HERIDA POR MORDEDURA</v>
          </cell>
          <cell r="B509" t="str">
            <v>T14.0</v>
          </cell>
        </row>
        <row r="510">
          <cell r="A510" t="str">
            <v>HERIDA POR MORDEDURA EN MANO</v>
          </cell>
          <cell r="B510" t="str">
            <v>S61.9</v>
          </cell>
        </row>
        <row r="511">
          <cell r="A511" t="str">
            <v>HERIDA POR MORDEDURA DE PERRO</v>
          </cell>
          <cell r="B511" t="str">
            <v>T14.0</v>
          </cell>
        </row>
        <row r="512">
          <cell r="A512" t="str">
            <v>HERIDA POR MORDEDURA EN CARA</v>
          </cell>
          <cell r="B512" t="str">
            <v>S01.8</v>
          </cell>
        </row>
        <row r="513">
          <cell r="A513" t="str">
            <v>HERIDA PUNZANTE</v>
          </cell>
          <cell r="B513" t="str">
            <v>T14.1</v>
          </cell>
        </row>
        <row r="514">
          <cell r="A514" t="str">
            <v>HERIDA PUNZANTE EN MANO</v>
          </cell>
          <cell r="B514" t="str">
            <v>S61.9</v>
          </cell>
        </row>
        <row r="515">
          <cell r="A515" t="str">
            <v>HERIDA PUNZANTE EN MANO DERECHA</v>
          </cell>
          <cell r="B515" t="str">
            <v>S61.9</v>
          </cell>
        </row>
        <row r="516">
          <cell r="A516" t="str">
            <v>HERIDA PUNZO CORTANTE</v>
          </cell>
          <cell r="B516" t="str">
            <v>T14.0</v>
          </cell>
        </row>
        <row r="517">
          <cell r="A517" t="str">
            <v>HERIDA PUNZO CORTANTE EN TORAX</v>
          </cell>
          <cell r="B517" t="str">
            <v>S21.9</v>
          </cell>
        </row>
        <row r="518">
          <cell r="A518" t="str">
            <v xml:space="preserve">HERIDA PUNZO PENETRANTE </v>
          </cell>
          <cell r="B518" t="str">
            <v>T14.0</v>
          </cell>
        </row>
        <row r="519">
          <cell r="A519" t="str">
            <v>HERIDA PUNZO PENETRANTE EN MANO</v>
          </cell>
          <cell r="B519" t="str">
            <v>S61.9</v>
          </cell>
        </row>
        <row r="520">
          <cell r="A520" t="str">
            <v>HERIDA PUNZANTE EN PLANTA DE PIE</v>
          </cell>
          <cell r="B520" t="str">
            <v>S91.3</v>
          </cell>
        </row>
        <row r="521">
          <cell r="A521" t="str">
            <v>HERIDA SUPERCILIAR</v>
          </cell>
          <cell r="B521" t="str">
            <v>T14.1</v>
          </cell>
        </row>
        <row r="522">
          <cell r="A522" t="str">
            <v>HERIDA X ATRICCION DE MANO</v>
          </cell>
          <cell r="B522" t="str">
            <v>S61.9</v>
          </cell>
        </row>
        <row r="523">
          <cell r="A523" t="str">
            <v>HERIDA X PAF EN BRAZO</v>
          </cell>
          <cell r="B523" t="str">
            <v>S41.1</v>
          </cell>
        </row>
        <row r="524">
          <cell r="A524" t="str">
            <v>HERIDA X PAF EN GLUTEO DERECHO</v>
          </cell>
          <cell r="B524" t="str">
            <v>S31.0</v>
          </cell>
        </row>
        <row r="525">
          <cell r="A525" t="str">
            <v>HERIDAS  CORTANTES MULTIPLES EN ANTEBRAZO</v>
          </cell>
          <cell r="B525" t="str">
            <v>S51.9</v>
          </cell>
        </row>
        <row r="526">
          <cell r="A526" t="str">
            <v>HERIDAS CONTUSAS MULTIPLES+ ETILISMO</v>
          </cell>
          <cell r="B526" t="str">
            <v>T14.0</v>
          </cell>
        </row>
        <row r="527">
          <cell r="A527" t="str">
            <v>HERIDAS CONTUSO EN LABIOS</v>
          </cell>
          <cell r="B527" t="str">
            <v>S31.4</v>
          </cell>
        </row>
        <row r="528">
          <cell r="A528" t="str">
            <v>HERIDAS CORTANTE EN MANO DERECHA</v>
          </cell>
          <cell r="B528" t="str">
            <v>S61.9</v>
          </cell>
        </row>
        <row r="529">
          <cell r="A529" t="str">
            <v>HERIDAS CORTANTES MULTIPLES EN DEDO M,ANO</v>
          </cell>
          <cell r="B529" t="str">
            <v>S61.9</v>
          </cell>
        </row>
        <row r="530">
          <cell r="A530" t="str">
            <v>HERIDAS ESCORIATIVAS MULTIPLES</v>
          </cell>
          <cell r="B530" t="str">
            <v>T14.0</v>
          </cell>
        </row>
        <row r="531">
          <cell r="A531" t="str">
            <v>HERIDA TRAUMATICA</v>
          </cell>
          <cell r="B531" t="str">
            <v>T14.1</v>
          </cell>
        </row>
        <row r="532">
          <cell r="A532" t="str">
            <v>HERIDA X ATRICCION Y AMPUTACION DE 2 DEDO DE PIE</v>
          </cell>
          <cell r="B532" t="str">
            <v>T14.1</v>
          </cell>
        </row>
        <row r="533">
          <cell r="A533" t="str">
            <v>HERNIA INGUINAL</v>
          </cell>
          <cell r="B533" t="str">
            <v>K40.9</v>
          </cell>
        </row>
        <row r="534">
          <cell r="A534" t="str">
            <v>HICETOMIA</v>
          </cell>
          <cell r="B534" t="str">
            <v>B47.9</v>
          </cell>
        </row>
        <row r="535">
          <cell r="A535" t="str">
            <v>HIPERACTIBIDAD BRONQUIAL</v>
          </cell>
          <cell r="B535" t="str">
            <v>J39.3</v>
          </cell>
        </row>
        <row r="536">
          <cell r="A536" t="str">
            <v>HIPERACTIVIDAD BRONQUIAL</v>
          </cell>
          <cell r="B536" t="str">
            <v>J39.3</v>
          </cell>
        </row>
        <row r="537">
          <cell r="A537" t="str">
            <v>HIPERIMESIS GRAVIDICA</v>
          </cell>
          <cell r="B537" t="str">
            <v>O21.1</v>
          </cell>
        </row>
        <row r="538">
          <cell r="A538" t="str">
            <v>HIPERTENSION</v>
          </cell>
          <cell r="B538" t="str">
            <v>I10.X</v>
          </cell>
        </row>
        <row r="539">
          <cell r="A539" t="str">
            <v>HIPERTENSION ARTERIAL</v>
          </cell>
          <cell r="B539" t="str">
            <v>I10.X</v>
          </cell>
        </row>
        <row r="540">
          <cell r="A540" t="str">
            <v>HIPERTENSION ARTERIAL NO CFONTROLADA</v>
          </cell>
          <cell r="B540" t="str">
            <v>I10.X</v>
          </cell>
        </row>
        <row r="541">
          <cell r="A541" t="str">
            <v>HIPOGLICEMIA</v>
          </cell>
          <cell r="B541" t="str">
            <v>E16.2</v>
          </cell>
        </row>
        <row r="542">
          <cell r="A542" t="str">
            <v>HJERIDA HEROSIVA LABIO SUP.</v>
          </cell>
          <cell r="B542" t="str">
            <v>S31.4</v>
          </cell>
        </row>
        <row r="543">
          <cell r="A543" t="str">
            <v>HRB</v>
          </cell>
          <cell r="B543" t="str">
            <v>J39.3</v>
          </cell>
        </row>
        <row r="544">
          <cell r="A544" t="str">
            <v>HTA</v>
          </cell>
          <cell r="B544" t="str">
            <v>I10.X</v>
          </cell>
        </row>
        <row r="545">
          <cell r="A545" t="str">
            <v>HTA + SIND. ANSIOSO</v>
          </cell>
          <cell r="B545" t="str">
            <v>I10.X</v>
          </cell>
        </row>
        <row r="546">
          <cell r="A546" t="str">
            <v>ICTERICIA NEONATAL</v>
          </cell>
          <cell r="B546" t="str">
            <v>P59.9</v>
          </cell>
        </row>
        <row r="547">
          <cell r="A547" t="str">
            <v>IMPETIGO</v>
          </cell>
          <cell r="B547" t="str">
            <v>L01.0</v>
          </cell>
        </row>
        <row r="548">
          <cell r="A548" t="str">
            <v>INFECCION URINARIA</v>
          </cell>
          <cell r="B548" t="str">
            <v>N39.0</v>
          </cell>
        </row>
        <row r="549">
          <cell r="A549" t="str">
            <v>INGESTA</v>
          </cell>
          <cell r="B549" t="str">
            <v>T18.9</v>
          </cell>
        </row>
        <row r="550">
          <cell r="A550" t="str">
            <v>INGESTA CAUSTICA</v>
          </cell>
          <cell r="B550" t="str">
            <v>T18.9</v>
          </cell>
        </row>
        <row r="551">
          <cell r="A551" t="str">
            <v>INGESTA DE CASTICOS</v>
          </cell>
          <cell r="B551" t="str">
            <v>T18.9</v>
          </cell>
        </row>
        <row r="552">
          <cell r="A552" t="str">
            <v>INGESTA DE CUERPO EXTRAÑO</v>
          </cell>
          <cell r="B552" t="str">
            <v>T18.9</v>
          </cell>
        </row>
        <row r="553">
          <cell r="A553" t="str">
            <v>INGESTA DE INSECTISIDA X AUTO AGRESION</v>
          </cell>
          <cell r="B553" t="str">
            <v>T18.9</v>
          </cell>
        </row>
        <row r="554">
          <cell r="A554" t="str">
            <v>INGESTA DE LEGIA</v>
          </cell>
          <cell r="B554" t="str">
            <v>T54.9</v>
          </cell>
        </row>
        <row r="555">
          <cell r="A555" t="str">
            <v>INGESTA DE ORGANOS FOSFORADOS</v>
          </cell>
          <cell r="B555" t="str">
            <v>T60.0</v>
          </cell>
        </row>
        <row r="556">
          <cell r="A556" t="str">
            <v>INGESTA INSECTISIDA</v>
          </cell>
          <cell r="B556" t="str">
            <v>T18.9</v>
          </cell>
        </row>
        <row r="557">
          <cell r="A557" t="str">
            <v>INGESTA DE CARBONATO</v>
          </cell>
          <cell r="B557" t="str">
            <v>F12.0</v>
          </cell>
        </row>
        <row r="558">
          <cell r="A558" t="str">
            <v>INHALACION HIPERTENSION AETERIAL</v>
          </cell>
          <cell r="B558" t="str">
            <v>I10.X</v>
          </cell>
        </row>
        <row r="559">
          <cell r="A559" t="str">
            <v>INSUFICIECIA RESPIRATORIA</v>
          </cell>
          <cell r="B559" t="str">
            <v>J96.9</v>
          </cell>
        </row>
        <row r="560">
          <cell r="A560" t="str">
            <v>INSUFICIENCIA CARDIACA</v>
          </cell>
          <cell r="B560" t="str">
            <v>I50.9</v>
          </cell>
        </row>
        <row r="561">
          <cell r="A561" t="str">
            <v>INSUFICIENCIA RESPIRATORIA</v>
          </cell>
          <cell r="B561" t="str">
            <v>J96.0</v>
          </cell>
        </row>
        <row r="562">
          <cell r="A562" t="str">
            <v>INSUFICIENCIA RESPIRATORIA</v>
          </cell>
          <cell r="B562" t="str">
            <v>J96.9</v>
          </cell>
        </row>
        <row r="563">
          <cell r="A563" t="str">
            <v>INSUFICIENCIA RESPIRATORIA AGUDA</v>
          </cell>
          <cell r="B563" t="str">
            <v>J96.0</v>
          </cell>
        </row>
        <row r="564">
          <cell r="A564" t="str">
            <v>INTENTO DE SUICIDIO</v>
          </cell>
          <cell r="B564" t="str">
            <v>Z91.5</v>
          </cell>
        </row>
        <row r="565">
          <cell r="A565" t="str">
            <v>INTENTO DE SUICIDIO X INGESTA DE VENENO</v>
          </cell>
          <cell r="B565" t="str">
            <v>T65.9</v>
          </cell>
        </row>
        <row r="566">
          <cell r="A566" t="str">
            <v>INTOXICACION</v>
          </cell>
          <cell r="B566" t="str">
            <v>E87.7</v>
          </cell>
        </row>
        <row r="567">
          <cell r="A567" t="str">
            <v>INTOXICACION X SUSTANCIA</v>
          </cell>
          <cell r="B567" t="str">
            <v>E87.7</v>
          </cell>
        </row>
        <row r="568">
          <cell r="A568" t="str">
            <v>INTOXICACION AGUDA</v>
          </cell>
          <cell r="B568" t="str">
            <v>E87.7</v>
          </cell>
        </row>
        <row r="569">
          <cell r="A569" t="str">
            <v>INTOXICACION ALCOHOLICA</v>
          </cell>
          <cell r="B569" t="str">
            <v>F10.0</v>
          </cell>
        </row>
        <row r="570">
          <cell r="A570" t="str">
            <v>INTOXICACION ALIMENTARIA</v>
          </cell>
          <cell r="B570" t="str">
            <v>A05.9</v>
          </cell>
        </row>
        <row r="571">
          <cell r="A571" t="str">
            <v>INTOXICACION ORAL</v>
          </cell>
          <cell r="B571" t="str">
            <v>E87.7</v>
          </cell>
        </row>
        <row r="572">
          <cell r="A572" t="str">
            <v>INTOXICACION POR CARBONATO</v>
          </cell>
          <cell r="B572" t="str">
            <v>F12.0</v>
          </cell>
        </row>
        <row r="573">
          <cell r="A573" t="str">
            <v>INTOXICACION POR INHALACION</v>
          </cell>
          <cell r="B573" t="str">
            <v>F18.0</v>
          </cell>
        </row>
        <row r="574">
          <cell r="A574" t="str">
            <v>INTOXICACION POR ORGANOS FOSFORADOS</v>
          </cell>
          <cell r="B574" t="str">
            <v>T60.0</v>
          </cell>
        </row>
        <row r="575">
          <cell r="A575" t="str">
            <v>INTOXICACION POR MEDICAMENTO</v>
          </cell>
          <cell r="B575" t="str">
            <v>T65.9</v>
          </cell>
        </row>
        <row r="576">
          <cell r="A576" t="str">
            <v>INTOXICACION POR SEDANTE</v>
          </cell>
          <cell r="B576" t="str">
            <v>E87.7</v>
          </cell>
        </row>
        <row r="577">
          <cell r="A577" t="str">
            <v>INTOXICACION POR SUSTANCIA</v>
          </cell>
          <cell r="B577" t="str">
            <v>F19.0</v>
          </cell>
        </row>
        <row r="578">
          <cell r="A578" t="str">
            <v>INTOXICACION POR VENENO</v>
          </cell>
          <cell r="B578" t="str">
            <v>E87.7</v>
          </cell>
        </row>
        <row r="579">
          <cell r="A579" t="str">
            <v>INTOXICACION X ORGANOS FOSFORADOS</v>
          </cell>
          <cell r="B579" t="str">
            <v>T60.0</v>
          </cell>
        </row>
        <row r="580">
          <cell r="A580" t="str">
            <v>ITU</v>
          </cell>
          <cell r="B580" t="str">
            <v>N39.0</v>
          </cell>
        </row>
        <row r="581">
          <cell r="A581" t="str">
            <v>ITU/EPI</v>
          </cell>
          <cell r="B581" t="str">
            <v>N39.0</v>
          </cell>
        </row>
        <row r="582">
          <cell r="A582" t="str">
            <v>IVRA</v>
          </cell>
          <cell r="B582" t="str">
            <v>J46.9</v>
          </cell>
        </row>
        <row r="583">
          <cell r="A583" t="str">
            <v>IVRB</v>
          </cell>
          <cell r="B583" t="str">
            <v>J22.X</v>
          </cell>
        </row>
        <row r="584">
          <cell r="A584" t="str">
            <v>LARINGITIS</v>
          </cell>
          <cell r="B584" t="str">
            <v>J04.0</v>
          </cell>
        </row>
        <row r="585">
          <cell r="A585" t="str">
            <v>LARINGOTRAQUEAL</v>
          </cell>
          <cell r="B585" t="str">
            <v>J04.2</v>
          </cell>
        </row>
        <row r="586">
          <cell r="A586" t="str">
            <v>LARINGOTRAQUEITIS</v>
          </cell>
          <cell r="B586" t="str">
            <v>J04.2</v>
          </cell>
        </row>
        <row r="587">
          <cell r="A587" t="str">
            <v>LARINGOTRAQUEITIS AGUDA</v>
          </cell>
          <cell r="B587" t="str">
            <v>J04.2</v>
          </cell>
        </row>
        <row r="588">
          <cell r="A588" t="str">
            <v>LITIASIS VESICULAR</v>
          </cell>
          <cell r="B588" t="str">
            <v>K80.2</v>
          </cell>
        </row>
        <row r="589">
          <cell r="A589" t="str">
            <v>LUMBALGIA</v>
          </cell>
          <cell r="B589" t="str">
            <v>M54.5</v>
          </cell>
        </row>
        <row r="590">
          <cell r="A590" t="str">
            <v>LUXACION DE CLAVICULA</v>
          </cell>
          <cell r="B590" t="str">
            <v>S43.1</v>
          </cell>
        </row>
        <row r="591">
          <cell r="A591" t="str">
            <v>LUXACION EN HOMBRO</v>
          </cell>
          <cell r="B591" t="str">
            <v>S83.1</v>
          </cell>
        </row>
        <row r="592">
          <cell r="A592" t="str">
            <v>LUXACION DE HOMBRO DERECHO</v>
          </cell>
          <cell r="B592" t="str">
            <v>S83.1</v>
          </cell>
        </row>
        <row r="593">
          <cell r="A593" t="str">
            <v>LUXACION EN MUÑECA</v>
          </cell>
          <cell r="B593" t="str">
            <v>S63.0</v>
          </cell>
        </row>
        <row r="594">
          <cell r="A594" t="str">
            <v>LUXACION HOMBRO</v>
          </cell>
          <cell r="B594" t="str">
            <v>S43.0</v>
          </cell>
        </row>
        <row r="595">
          <cell r="A595" t="str">
            <v>MALARIA</v>
          </cell>
          <cell r="B595" t="str">
            <v>B51.9</v>
          </cell>
        </row>
        <row r="596">
          <cell r="A596" t="str">
            <v>METEORISMO</v>
          </cell>
          <cell r="B596" t="str">
            <v>N92.5</v>
          </cell>
        </row>
        <row r="597">
          <cell r="A597" t="str">
            <v>MIGRAÑA</v>
          </cell>
          <cell r="B597" t="str">
            <v>G43.9</v>
          </cell>
        </row>
        <row r="598">
          <cell r="A598" t="str">
            <v>MORDEDURA CANINA</v>
          </cell>
          <cell r="B598" t="str">
            <v>T14.1</v>
          </cell>
        </row>
        <row r="599">
          <cell r="A599" t="str">
            <v>MORDEDURA CANINA EN BRAZO DERECHO</v>
          </cell>
          <cell r="B599" t="str">
            <v>T14.1</v>
          </cell>
        </row>
        <row r="600">
          <cell r="A600" t="str">
            <v>MORDEDURA CANINA EN CABEZA</v>
          </cell>
          <cell r="B600" t="str">
            <v>T14.1</v>
          </cell>
        </row>
        <row r="601">
          <cell r="A601" t="str">
            <v>MORDEDURA CANINA EN GLUTEO IZQUIERDO</v>
          </cell>
          <cell r="B601" t="str">
            <v>T14.1</v>
          </cell>
        </row>
        <row r="602">
          <cell r="A602" t="str">
            <v>MORDEDURA CANINA EN MIEMBRO INFERIOR</v>
          </cell>
          <cell r="B602" t="str">
            <v>T14.1</v>
          </cell>
        </row>
        <row r="603">
          <cell r="A603" t="str">
            <v>MORDEDURA CANINA EN PIENA IZQ.</v>
          </cell>
          <cell r="B603" t="str">
            <v>T14.1</v>
          </cell>
        </row>
        <row r="604">
          <cell r="A604" t="str">
            <v>MORDEDURA CANINA EN PIERNA</v>
          </cell>
          <cell r="B604" t="str">
            <v>T14.1</v>
          </cell>
        </row>
        <row r="605">
          <cell r="A605" t="str">
            <v>MORDEDURA CANINA MANO</v>
          </cell>
          <cell r="B605" t="str">
            <v>T14.1</v>
          </cell>
        </row>
        <row r="606">
          <cell r="A606" t="str">
            <v>MORDEDURA DE ALACRAN</v>
          </cell>
          <cell r="B606" t="str">
            <v>T63.3</v>
          </cell>
        </row>
        <row r="607">
          <cell r="A607" t="str">
            <v>MORDEDURA DE ARAÑA</v>
          </cell>
          <cell r="B607" t="str">
            <v>T63.3</v>
          </cell>
        </row>
        <row r="608">
          <cell r="A608" t="str">
            <v>MORDEDURA DE ARAÑA EN MANO</v>
          </cell>
          <cell r="B608" t="str">
            <v>T63.3</v>
          </cell>
        </row>
        <row r="609">
          <cell r="A609" t="str">
            <v>MORDEDURA DE ARAÑA MIEMB. SUP. IZQ.</v>
          </cell>
          <cell r="B609" t="str">
            <v>T63.3</v>
          </cell>
        </row>
        <row r="610">
          <cell r="A610" t="str">
            <v>MORDEDURA DE CONEJO EN MANO</v>
          </cell>
          <cell r="B610" t="str">
            <v>T14.1</v>
          </cell>
        </row>
        <row r="611">
          <cell r="A611" t="str">
            <v>MORDEDURA DE PERRO</v>
          </cell>
          <cell r="B611" t="str">
            <v>T14.1</v>
          </cell>
        </row>
        <row r="612">
          <cell r="A612" t="str">
            <v>MORDEDURA DE RATA</v>
          </cell>
          <cell r="B612" t="str">
            <v>T14.1</v>
          </cell>
        </row>
        <row r="613">
          <cell r="A613" t="str">
            <v>MORDEDURA HUMANA EXTRACCION DE PIEL</v>
          </cell>
          <cell r="B613" t="str">
            <v>T14.1</v>
          </cell>
        </row>
        <row r="614">
          <cell r="A614" t="str">
            <v>MORDEDURA POR GATO</v>
          </cell>
          <cell r="B614" t="str">
            <v>T14.1</v>
          </cell>
        </row>
        <row r="615">
          <cell r="A615" t="str">
            <v>MORDEDURA X MONO EN DEDO</v>
          </cell>
          <cell r="B615" t="str">
            <v>T63.9</v>
          </cell>
        </row>
        <row r="616">
          <cell r="A616" t="str">
            <v>MORDEDURA CANINA MANO</v>
          </cell>
          <cell r="B616" t="str">
            <v>T14.1</v>
          </cell>
        </row>
        <row r="617">
          <cell r="A617" t="str">
            <v>MORDEDURA CANINA EN MANO</v>
          </cell>
          <cell r="B617" t="str">
            <v>T14.1</v>
          </cell>
        </row>
        <row r="618">
          <cell r="A618" t="str">
            <v>MORDEDURA CANINA MUSLO</v>
          </cell>
          <cell r="B618" t="str">
            <v>T14.1</v>
          </cell>
        </row>
        <row r="619">
          <cell r="A619" t="str">
            <v>MORDEDURA DE HAMSTER EN DEDO</v>
          </cell>
          <cell r="B619" t="str">
            <v>T14.1</v>
          </cell>
        </row>
        <row r="620">
          <cell r="A620" t="str">
            <v>MORDEDURA CANINA EN CADERA</v>
          </cell>
          <cell r="B620" t="str">
            <v>T14.1</v>
          </cell>
        </row>
        <row r="621">
          <cell r="A621" t="str">
            <v>NEUMONIA</v>
          </cell>
          <cell r="B621" t="str">
            <v>J18.9</v>
          </cell>
        </row>
        <row r="622">
          <cell r="A622" t="str">
            <v>NEUMONIA AGUDA</v>
          </cell>
          <cell r="B622" t="str">
            <v>J18.9</v>
          </cell>
        </row>
        <row r="623">
          <cell r="A623" t="str">
            <v>NEUMOPATIA</v>
          </cell>
          <cell r="B623" t="str">
            <v>J98.4</v>
          </cell>
        </row>
        <row r="624">
          <cell r="A624" t="str">
            <v>NEURITIS</v>
          </cell>
          <cell r="B624" t="str">
            <v>M79.2</v>
          </cell>
        </row>
        <row r="625">
          <cell r="A625" t="str">
            <v>NIÑO SANO</v>
          </cell>
          <cell r="B625" t="str">
            <v>Z71.1</v>
          </cell>
        </row>
        <row r="626">
          <cell r="A626" t="str">
            <v>OBSTRUCCION DE SONDA  VESICAL</v>
          </cell>
          <cell r="B626" t="str">
            <v>G91.1</v>
          </cell>
        </row>
        <row r="627">
          <cell r="A627" t="str">
            <v>OBSTRUCCION NASAL</v>
          </cell>
          <cell r="B627" t="str">
            <v>J34.8</v>
          </cell>
        </row>
        <row r="628">
          <cell r="A628" t="str">
            <v>OBSTRUCCION INTESTINAL</v>
          </cell>
          <cell r="B628" t="str">
            <v>K56.6</v>
          </cell>
        </row>
        <row r="629">
          <cell r="A629" t="str">
            <v>ODONTALGIA</v>
          </cell>
          <cell r="B629" t="str">
            <v>K08.8</v>
          </cell>
        </row>
        <row r="630">
          <cell r="A630" t="str">
            <v>OMA</v>
          </cell>
          <cell r="B630" t="str">
            <v>H66.9</v>
          </cell>
        </row>
        <row r="631">
          <cell r="A631" t="str">
            <v>OMA + OTALGIA</v>
          </cell>
          <cell r="B631" t="str">
            <v>H92.0</v>
          </cell>
        </row>
        <row r="632">
          <cell r="A632" t="str">
            <v>OSTEOCONDRITIS</v>
          </cell>
          <cell r="B632" t="str">
            <v>M93.9</v>
          </cell>
        </row>
        <row r="633">
          <cell r="A633" t="str">
            <v>OTALGIA</v>
          </cell>
          <cell r="B633" t="str">
            <v>H92.0</v>
          </cell>
        </row>
        <row r="634">
          <cell r="A634" t="str">
            <v>OTALGIA AGUDA</v>
          </cell>
          <cell r="B634" t="str">
            <v>H92.0</v>
          </cell>
        </row>
        <row r="635">
          <cell r="A635" t="str">
            <v>OTALGIA+ AMIGDALITIS AGUDA</v>
          </cell>
          <cell r="B635" t="str">
            <v>H92.0</v>
          </cell>
        </row>
        <row r="636">
          <cell r="A636" t="str">
            <v>OTITIS</v>
          </cell>
          <cell r="B636" t="str">
            <v>H66.9</v>
          </cell>
        </row>
        <row r="637">
          <cell r="A637" t="str">
            <v xml:space="preserve">OTITIS  </v>
          </cell>
          <cell r="B637" t="str">
            <v>H66.9</v>
          </cell>
        </row>
        <row r="638">
          <cell r="A638" t="str">
            <v>OTITIS MEDIA</v>
          </cell>
          <cell r="B638" t="str">
            <v>H66.9</v>
          </cell>
        </row>
        <row r="639">
          <cell r="A639" t="str">
            <v>OTITIS MEDIA AGUDA</v>
          </cell>
          <cell r="B639" t="str">
            <v>H66.9</v>
          </cell>
        </row>
        <row r="640">
          <cell r="A640" t="str">
            <v>PANCREATITIS</v>
          </cell>
          <cell r="B640" t="str">
            <v>K85.X</v>
          </cell>
        </row>
        <row r="641">
          <cell r="A641" t="str">
            <v>PERITONITIS</v>
          </cell>
          <cell r="B641" t="str">
            <v>K65.9</v>
          </cell>
        </row>
        <row r="642">
          <cell r="A642" t="str">
            <v>PICADURA DE ARACNIDO</v>
          </cell>
          <cell r="B642" t="str">
            <v>T63.3</v>
          </cell>
        </row>
        <row r="643">
          <cell r="A643" t="str">
            <v>PICADURA DE INSECTO</v>
          </cell>
          <cell r="B643" t="str">
            <v>T14.0</v>
          </cell>
        </row>
        <row r="644">
          <cell r="A644" t="str">
            <v xml:space="preserve">PICADURA DE INSECTO </v>
          </cell>
          <cell r="B644" t="str">
            <v>T63.4</v>
          </cell>
        </row>
        <row r="645">
          <cell r="A645" t="str">
            <v>PICADURA DE INSECTO EN MANO DERECHA</v>
          </cell>
          <cell r="B645" t="str">
            <v>T63.4</v>
          </cell>
        </row>
        <row r="646">
          <cell r="A646" t="str">
            <v>PIODERMITIS</v>
          </cell>
          <cell r="B646" t="str">
            <v>L08.0</v>
          </cell>
        </row>
        <row r="647">
          <cell r="A647" t="str">
            <v>PITIRIASIS</v>
          </cell>
          <cell r="B647" t="str">
            <v>B85.3</v>
          </cell>
        </row>
        <row r="648">
          <cell r="A648" t="str">
            <v>POLICCONTUSO POR CAIDA</v>
          </cell>
          <cell r="B648" t="str">
            <v>T00.9</v>
          </cell>
        </row>
        <row r="649">
          <cell r="A649" t="str">
            <v>POLICONSO POR ACCIDENTE DE TRANSITO</v>
          </cell>
          <cell r="B649" t="str">
            <v>T00.9</v>
          </cell>
        </row>
        <row r="650">
          <cell r="A650" t="str">
            <v>POLICONTUSA</v>
          </cell>
          <cell r="B650" t="str">
            <v>T00.9</v>
          </cell>
        </row>
        <row r="651">
          <cell r="A651" t="str">
            <v>POLICONTUSO</v>
          </cell>
          <cell r="B651" t="str">
            <v>T00.9</v>
          </cell>
        </row>
        <row r="652">
          <cell r="A652" t="str">
            <v>POLICONTUSO  D/C EN NARIZ</v>
          </cell>
          <cell r="B652" t="str">
            <v>T00.9</v>
          </cell>
        </row>
        <row r="653">
          <cell r="A653" t="str">
            <v>POLICONTUSO  TEC</v>
          </cell>
          <cell r="B653" t="str">
            <v>T00.9</v>
          </cell>
        </row>
        <row r="654">
          <cell r="A654" t="str">
            <v>POLICONTUSO + CONTUSION</v>
          </cell>
          <cell r="B654" t="str">
            <v>T00.9</v>
          </cell>
        </row>
        <row r="655">
          <cell r="A655" t="str">
            <v>POLICONTUSO + CONTUSION NASAL</v>
          </cell>
          <cell r="B655" t="str">
            <v>S00.3</v>
          </cell>
        </row>
        <row r="656">
          <cell r="A656" t="str">
            <v>POLICONTUSO + FRACTURA EN TOBILLO</v>
          </cell>
          <cell r="B656" t="str">
            <v>S82.8</v>
          </cell>
        </row>
        <row r="657">
          <cell r="A657" t="str">
            <v>POLICONTUSO + HERIDA EN CARA</v>
          </cell>
          <cell r="B657" t="str">
            <v>S02.9</v>
          </cell>
        </row>
        <row r="658">
          <cell r="A658" t="str">
            <v>POLICONTUSO + HERIDAS</v>
          </cell>
          <cell r="B658" t="str">
            <v>T00.9</v>
          </cell>
        </row>
        <row r="659">
          <cell r="A659" t="str">
            <v>POLICONTUSO MODERADO</v>
          </cell>
          <cell r="B659" t="str">
            <v>T00.9</v>
          </cell>
        </row>
        <row r="660">
          <cell r="A660" t="str">
            <v>POLICONTUSO D/C FX  CODO</v>
          </cell>
          <cell r="B660" t="str">
            <v>T00.9</v>
          </cell>
        </row>
        <row r="661">
          <cell r="A661" t="str">
            <v>POLICONTUSO D/C FX CERVICAL</v>
          </cell>
          <cell r="B661" t="str">
            <v>T00.9</v>
          </cell>
        </row>
        <row r="662">
          <cell r="A662" t="str">
            <v>POLICONTUSO D/C FX CODO</v>
          </cell>
          <cell r="B662" t="str">
            <v>T00.9</v>
          </cell>
        </row>
        <row r="663">
          <cell r="A663" t="str">
            <v>POLICONTUSO D/C FX COSTAL</v>
          </cell>
          <cell r="B663" t="str">
            <v>T00.9</v>
          </cell>
        </row>
        <row r="664">
          <cell r="A664" t="str">
            <v>POLICONTUSO D/C FX HOMBRO</v>
          </cell>
          <cell r="B664" t="str">
            <v>T00.9</v>
          </cell>
        </row>
        <row r="665">
          <cell r="A665" t="str">
            <v>POLICONTUSO D/C FX MIENB. INF</v>
          </cell>
          <cell r="B665" t="str">
            <v>T00.9</v>
          </cell>
        </row>
        <row r="666">
          <cell r="A666" t="str">
            <v>POLICONTUSO D/C FX RODILLA IZQ</v>
          </cell>
          <cell r="B666" t="str">
            <v>T00.9</v>
          </cell>
        </row>
        <row r="667">
          <cell r="A667" t="str">
            <v>POLICONTUSO FISURA EN HOMBRO DERECHO</v>
          </cell>
          <cell r="B667" t="str">
            <v>T00.9</v>
          </cell>
        </row>
        <row r="668">
          <cell r="A668" t="str">
            <v>POLICONTUSO FISURA EN RADIO</v>
          </cell>
          <cell r="B668" t="str">
            <v>T00.9</v>
          </cell>
        </row>
        <row r="669">
          <cell r="A669" t="str">
            <v>POLICONTUSO HERIDA CORTANTE EN MENTON</v>
          </cell>
          <cell r="B669" t="str">
            <v>T00.9</v>
          </cell>
        </row>
        <row r="670">
          <cell r="A670" t="str">
            <v>POLICONTUSO HERIDAS ESCORIATIVAS MULTIPLES</v>
          </cell>
          <cell r="B670" t="str">
            <v>T00.9</v>
          </cell>
        </row>
        <row r="671">
          <cell r="A671" t="str">
            <v>POLICONTUSO POR ACCIDENTE DE TRABAJO</v>
          </cell>
          <cell r="B671" t="str">
            <v>T00.9</v>
          </cell>
        </row>
        <row r="672">
          <cell r="A672" t="str">
            <v>POLICONTUSO POR ACCIDENTE DE TRANSITO</v>
          </cell>
          <cell r="B672" t="str">
            <v>T00.9</v>
          </cell>
        </row>
        <row r="673">
          <cell r="A673" t="str">
            <v>POLICONTUSO POR AGRESION</v>
          </cell>
          <cell r="B673" t="str">
            <v>T00.9</v>
          </cell>
        </row>
        <row r="674">
          <cell r="A674" t="str">
            <v>POLICONTUSO POR CAIDA TEC LEVE</v>
          </cell>
          <cell r="B674" t="str">
            <v>T00.9</v>
          </cell>
        </row>
        <row r="675">
          <cell r="A675" t="str">
            <v>POLICONTUSO X ACCIDENTE DE TRANSITO</v>
          </cell>
          <cell r="B675" t="str">
            <v>T00.9</v>
          </cell>
        </row>
        <row r="676">
          <cell r="A676" t="str">
            <v>POLICONTUSO X AGRESION</v>
          </cell>
          <cell r="B676" t="str">
            <v>T00.9</v>
          </cell>
        </row>
        <row r="677">
          <cell r="A677" t="str">
            <v>POLICONTUSO X CAIDA</v>
          </cell>
          <cell r="B677" t="str">
            <v>T00.9</v>
          </cell>
        </row>
        <row r="678">
          <cell r="A678" t="str">
            <v>POLICONTUSO X HERIDA EN CUELLO</v>
          </cell>
          <cell r="B678" t="str">
            <v>S11.9</v>
          </cell>
        </row>
        <row r="679">
          <cell r="A679" t="str">
            <v>POLICONTUSO X HERIDA EN PIERNA</v>
          </cell>
          <cell r="B679" t="str">
            <v>S81.9</v>
          </cell>
        </row>
        <row r="680">
          <cell r="A680" t="str">
            <v>POLICONTUSO TEC LEVE</v>
          </cell>
          <cell r="B680" t="str">
            <v>T00.9</v>
          </cell>
        </row>
        <row r="681">
          <cell r="A681" t="str">
            <v>POLICONTUSO TRAUMA TESTICULAR</v>
          </cell>
          <cell r="B681" t="str">
            <v>S39.9</v>
          </cell>
        </row>
        <row r="682">
          <cell r="A682" t="str">
            <v>POLITRAUMATISADO HERIDA CORTANTE EN MANO</v>
          </cell>
          <cell r="B682" t="str">
            <v>T00.9</v>
          </cell>
        </row>
        <row r="683">
          <cell r="A683" t="str">
            <v>POLITRAUMATISMO</v>
          </cell>
          <cell r="B683" t="str">
            <v>T00.9</v>
          </cell>
        </row>
        <row r="684">
          <cell r="A684" t="str">
            <v>POLITRAUMATISMO EN MANO</v>
          </cell>
          <cell r="B684" t="str">
            <v>S69.9</v>
          </cell>
        </row>
        <row r="685">
          <cell r="A685" t="str">
            <v>POST CONVULSION</v>
          </cell>
          <cell r="B685" t="str">
            <v>R56.8</v>
          </cell>
        </row>
        <row r="686">
          <cell r="A686" t="str">
            <v>POSTITIS</v>
          </cell>
          <cell r="B686" t="str">
            <v>N48.1</v>
          </cell>
        </row>
        <row r="687">
          <cell r="A687" t="str">
            <v>PRECOLDALGIA</v>
          </cell>
          <cell r="B687" t="str">
            <v>R07.2</v>
          </cell>
        </row>
        <row r="688">
          <cell r="A688" t="str">
            <v>PRECORDALGIA</v>
          </cell>
          <cell r="B688" t="str">
            <v>R07.2</v>
          </cell>
        </row>
        <row r="689">
          <cell r="A689" t="str">
            <v>PRECORDIAL</v>
          </cell>
          <cell r="B689" t="str">
            <v>R07.2</v>
          </cell>
        </row>
        <row r="690">
          <cell r="A690" t="str">
            <v>PRECORDIAL, DOLOR</v>
          </cell>
          <cell r="B690" t="str">
            <v>R07.2</v>
          </cell>
        </row>
        <row r="691">
          <cell r="A691" t="str">
            <v>PRURITO</v>
          </cell>
          <cell r="B691" t="str">
            <v>L29.9</v>
          </cell>
        </row>
        <row r="692">
          <cell r="A692" t="str">
            <v>QUEMADURA</v>
          </cell>
          <cell r="B692" t="str">
            <v>T30.0</v>
          </cell>
        </row>
        <row r="693">
          <cell r="A693" t="str">
            <v>QUEMADURA ANTEBRAZO</v>
          </cell>
          <cell r="B693" t="str">
            <v>T22.0</v>
          </cell>
        </row>
        <row r="694">
          <cell r="A694" t="str">
            <v>QUEMADURA DE ANTEBRAZO</v>
          </cell>
          <cell r="B694" t="str">
            <v>T22.0</v>
          </cell>
        </row>
        <row r="695">
          <cell r="A695" t="str">
            <v>QUEMADURA CABEZA CUELLO II°</v>
          </cell>
          <cell r="B695" t="str">
            <v>T20.2</v>
          </cell>
        </row>
        <row r="696">
          <cell r="A696" t="str">
            <v>QUEMADURA CABEZA CUELLO III°</v>
          </cell>
          <cell r="B696" t="str">
            <v>T20.3</v>
          </cell>
        </row>
        <row r="697">
          <cell r="A697" t="str">
            <v>QUEMADURA DE CABEZA CUELLO I°</v>
          </cell>
          <cell r="B697" t="str">
            <v>T20.1</v>
          </cell>
        </row>
        <row r="698">
          <cell r="A698" t="str">
            <v>QUEMADURA DE II° E CARA Y EXTREMIDADES</v>
          </cell>
          <cell r="B698" t="str">
            <v>T22.2</v>
          </cell>
        </row>
        <row r="699">
          <cell r="A699" t="str">
            <v>QUEMADURA DE II° EN MANOS</v>
          </cell>
          <cell r="B699" t="str">
            <v>T23.2</v>
          </cell>
        </row>
        <row r="700">
          <cell r="A700" t="str">
            <v>QUEMADURA EN Iº GRADO EN TORAX</v>
          </cell>
          <cell r="B700" t="str">
            <v>T21.1</v>
          </cell>
        </row>
        <row r="701">
          <cell r="A701" t="str">
            <v>QUEMADURA EN MIEMBRO INFERIOR</v>
          </cell>
          <cell r="B701" t="str">
            <v>T24.0</v>
          </cell>
        </row>
        <row r="702">
          <cell r="A702" t="str">
            <v>QUEMADURA I° MANO DER.</v>
          </cell>
          <cell r="B702" t="str">
            <v>T23.1</v>
          </cell>
        </row>
        <row r="703">
          <cell r="A703" t="str">
            <v>QUEMADURA Iiº</v>
          </cell>
          <cell r="B703" t="str">
            <v>T30.2</v>
          </cell>
        </row>
        <row r="704">
          <cell r="A704" t="str">
            <v>QUEMADURA IIº EN NALGAS Y MUSLOS</v>
          </cell>
          <cell r="B704" t="str">
            <v>T24.2</v>
          </cell>
        </row>
        <row r="705">
          <cell r="A705" t="str">
            <v>QUEMADURA Iº</v>
          </cell>
          <cell r="B705" t="str">
            <v>T30.1</v>
          </cell>
        </row>
        <row r="706">
          <cell r="A706" t="str">
            <v>QUEMADURA Iº GRADO EN PIE</v>
          </cell>
          <cell r="B706" t="str">
            <v>T29.1</v>
          </cell>
        </row>
        <row r="707">
          <cell r="A707" t="str">
            <v>QUEMADURA MS - MI</v>
          </cell>
          <cell r="B707" t="str">
            <v>T29.0</v>
          </cell>
        </row>
        <row r="708">
          <cell r="A708" t="str">
            <v>QUEMADURA OCULAR</v>
          </cell>
          <cell r="B708" t="str">
            <v>T26.4</v>
          </cell>
        </row>
        <row r="709">
          <cell r="A709" t="str">
            <v>QUEMADURA OFTALMICA</v>
          </cell>
          <cell r="B709" t="str">
            <v>T26.4</v>
          </cell>
        </row>
        <row r="710">
          <cell r="A710" t="str">
            <v>QUEMADURA QUIMICA EN CARA</v>
          </cell>
          <cell r="B710" t="str">
            <v>T20.0</v>
          </cell>
        </row>
        <row r="711">
          <cell r="A711" t="str">
            <v>QUEMAUARA II º</v>
          </cell>
          <cell r="B711" t="str">
            <v>T30.2</v>
          </cell>
        </row>
        <row r="712">
          <cell r="A712" t="str">
            <v>QUEMADURA IIº EN PIE</v>
          </cell>
          <cell r="B712" t="str">
            <v>T29.2</v>
          </cell>
        </row>
        <row r="713">
          <cell r="A713" t="str">
            <v>R. ALERGICO</v>
          </cell>
          <cell r="B713" t="str">
            <v>T78.4</v>
          </cell>
        </row>
        <row r="714">
          <cell r="A714" t="str">
            <v>RAFA MEDICAMENTO</v>
          </cell>
          <cell r="B714" t="str">
            <v>T50.9</v>
          </cell>
        </row>
        <row r="715">
          <cell r="A715" t="str">
            <v>RAM</v>
          </cell>
          <cell r="B715" t="str">
            <v>T88.7</v>
          </cell>
        </row>
        <row r="716">
          <cell r="A716" t="str">
            <v>REACCION MEDICAMENTOSA</v>
          </cell>
          <cell r="B716" t="str">
            <v>T88.7</v>
          </cell>
        </row>
        <row r="717">
          <cell r="A717" t="str">
            <v>REACCION ALERGICA</v>
          </cell>
          <cell r="B717" t="str">
            <v>T78.4</v>
          </cell>
        </row>
        <row r="718">
          <cell r="A718" t="str">
            <v>RESFRIO COMUN</v>
          </cell>
          <cell r="B718" t="str">
            <v>J00</v>
          </cell>
        </row>
        <row r="719">
          <cell r="A719" t="str">
            <v>RETENCION URINARIA</v>
          </cell>
          <cell r="B719" t="str">
            <v>R33</v>
          </cell>
        </row>
        <row r="720">
          <cell r="A720" t="str">
            <v>RINITIS</v>
          </cell>
          <cell r="B720" t="str">
            <v>J31.0</v>
          </cell>
        </row>
        <row r="721">
          <cell r="A721" t="str">
            <v>RINITIS ALERGICA</v>
          </cell>
          <cell r="B721" t="str">
            <v>J30.4</v>
          </cell>
        </row>
        <row r="722">
          <cell r="A722" t="str">
            <v>RINITIS RN</v>
          </cell>
          <cell r="B722" t="str">
            <v>J31.0</v>
          </cell>
        </row>
        <row r="723">
          <cell r="A723" t="str">
            <v>RINITIS LACTANTE</v>
          </cell>
          <cell r="B723" t="str">
            <v>J31.0</v>
          </cell>
        </row>
        <row r="724">
          <cell r="A724" t="str">
            <v>RINOFARINGITIS</v>
          </cell>
          <cell r="B724" t="str">
            <v>J00</v>
          </cell>
        </row>
        <row r="725">
          <cell r="A725" t="str">
            <v>RINOFARINGITIS AGUDA</v>
          </cell>
          <cell r="B725" t="str">
            <v>J00</v>
          </cell>
        </row>
        <row r="726">
          <cell r="A726" t="str">
            <v>RINOFARINGITIS AGUDA SOBA</v>
          </cell>
          <cell r="B726" t="str">
            <v>J00</v>
          </cell>
        </row>
        <row r="727">
          <cell r="A727" t="str">
            <v>RINOFARINGITIS AGUDA+ CRISIS ASMATICA</v>
          </cell>
          <cell r="B727" t="str">
            <v>J00</v>
          </cell>
        </row>
        <row r="728">
          <cell r="A728" t="str">
            <v>SANGRADO POR BOCA POR MALA TECNICA DE LACTANCIA</v>
          </cell>
          <cell r="B728" t="str">
            <v>N92.5</v>
          </cell>
        </row>
        <row r="729">
          <cell r="A729" t="str">
            <v>SEPSIS (SHOCK SEPTICO)</v>
          </cell>
          <cell r="B729" t="str">
            <v>S41.9</v>
          </cell>
        </row>
        <row r="730">
          <cell r="A730" t="str">
            <v>SEPSIS</v>
          </cell>
          <cell r="B730" t="str">
            <v>S41.9</v>
          </cell>
        </row>
        <row r="731">
          <cell r="A731" t="str">
            <v>SHOCK ANAFILACTICO</v>
          </cell>
          <cell r="B731" t="str">
            <v>T78.2</v>
          </cell>
        </row>
        <row r="732">
          <cell r="A732" t="str">
            <v>SHOCK CONVULSIVO</v>
          </cell>
          <cell r="B732" t="str">
            <v>R56.8</v>
          </cell>
        </row>
        <row r="733">
          <cell r="A733" t="str">
            <v>SIN DIAGNOSTICO</v>
          </cell>
          <cell r="B733" t="str">
            <v>R69</v>
          </cell>
        </row>
        <row r="734">
          <cell r="A734" t="str">
            <v>SINCOPE</v>
          </cell>
          <cell r="B734" t="str">
            <v>R55</v>
          </cell>
        </row>
        <row r="735">
          <cell r="A735" t="str">
            <v>SINDROME</v>
          </cell>
          <cell r="B735" t="str">
            <v>R69</v>
          </cell>
        </row>
        <row r="736">
          <cell r="A736" t="str">
            <v>SIND DOLOROSO ABDOMINAL</v>
          </cell>
          <cell r="B736" t="str">
            <v>R10.4</v>
          </cell>
        </row>
        <row r="737">
          <cell r="A737" t="str">
            <v>SIND DOLOROSO ABDOMINAL</v>
          </cell>
          <cell r="B737" t="str">
            <v>R104</v>
          </cell>
        </row>
        <row r="738">
          <cell r="A738" t="str">
            <v>SIND FEBRIL</v>
          </cell>
          <cell r="B738" t="str">
            <v>R50.9</v>
          </cell>
        </row>
        <row r="739">
          <cell r="A739" t="str">
            <v>SIND FEBRIL GECA</v>
          </cell>
          <cell r="B739" t="str">
            <v>R50.9</v>
          </cell>
        </row>
        <row r="740">
          <cell r="A740" t="str">
            <v>SIND. ABSTINENCIA</v>
          </cell>
          <cell r="B740" t="str">
            <v>F10.3</v>
          </cell>
        </row>
        <row r="741">
          <cell r="A741" t="str">
            <v>SIND. ANSIOSO</v>
          </cell>
          <cell r="B741" t="str">
            <v>F41.9</v>
          </cell>
        </row>
        <row r="742">
          <cell r="A742" t="str">
            <v>SIND. CONVERSIVO</v>
          </cell>
          <cell r="B742" t="str">
            <v>F44.9</v>
          </cell>
        </row>
        <row r="743">
          <cell r="A743" t="str">
            <v>SIND. CONVULSIVO</v>
          </cell>
          <cell r="B743" t="str">
            <v>R56.8</v>
          </cell>
        </row>
        <row r="744">
          <cell r="A744" t="str">
            <v>SIND. DEPRESIVO</v>
          </cell>
          <cell r="B744" t="str">
            <v>F32.9</v>
          </cell>
        </row>
        <row r="745">
          <cell r="A745" t="str">
            <v>SIND. DIFICULTAD RESPIRATORIA</v>
          </cell>
          <cell r="B745" t="str">
            <v>J80.X</v>
          </cell>
        </row>
        <row r="746">
          <cell r="A746" t="str">
            <v>SIND. DOLOROSO ABDOMINAL</v>
          </cell>
          <cell r="B746" t="str">
            <v>R10.4</v>
          </cell>
        </row>
        <row r="747">
          <cell r="A747" t="str">
            <v>SIND. ELECTROCUTACION</v>
          </cell>
          <cell r="B747" t="str">
            <v>R50</v>
          </cell>
        </row>
        <row r="748">
          <cell r="A748" t="str">
            <v>SIND. EMETICO</v>
          </cell>
          <cell r="B748" t="str">
            <v>R11</v>
          </cell>
        </row>
        <row r="749">
          <cell r="A749" t="str">
            <v>SIND. FEBRIL</v>
          </cell>
          <cell r="B749" t="str">
            <v>R50.9</v>
          </cell>
        </row>
        <row r="750">
          <cell r="A750" t="str">
            <v>SIND. HIPERTENSIVO</v>
          </cell>
          <cell r="B750" t="str">
            <v>I10.X</v>
          </cell>
        </row>
        <row r="751">
          <cell r="A751" t="str">
            <v>SIND. POST-ICTAL</v>
          </cell>
        </row>
        <row r="752">
          <cell r="A752" t="str">
            <v>SIND. VERTIGINOSO</v>
          </cell>
          <cell r="B752" t="str">
            <v>H81.9</v>
          </cell>
        </row>
        <row r="753">
          <cell r="A753" t="str">
            <v>SIND.DOLOROSO ABDOMINAL</v>
          </cell>
          <cell r="B753" t="str">
            <v>R10.4</v>
          </cell>
        </row>
        <row r="754">
          <cell r="A754" t="str">
            <v>SIND.FEBRIL</v>
          </cell>
          <cell r="B754" t="str">
            <v>R50.9</v>
          </cell>
        </row>
        <row r="755">
          <cell r="A755" t="str">
            <v>SINDROME ANSIOSO</v>
          </cell>
          <cell r="B755" t="str">
            <v>F41.9</v>
          </cell>
        </row>
        <row r="756">
          <cell r="A756" t="str">
            <v>SINDROME CONVULSIVO</v>
          </cell>
          <cell r="B756" t="str">
            <v>R56.8</v>
          </cell>
        </row>
        <row r="757">
          <cell r="A757" t="str">
            <v>SINDROME DE FOSA ILIACA DERECHA</v>
          </cell>
          <cell r="B757" t="str">
            <v>R10.3</v>
          </cell>
        </row>
        <row r="758">
          <cell r="A758" t="str">
            <v>SINDROME DE PANICO</v>
          </cell>
          <cell r="B758" t="str">
            <v>F41.9</v>
          </cell>
        </row>
        <row r="759">
          <cell r="A759" t="str">
            <v>SINDROME DISPEPTICO</v>
          </cell>
          <cell r="B759" t="str">
            <v>K30</v>
          </cell>
        </row>
        <row r="760">
          <cell r="A760" t="str">
            <v>SINDROME DOLOROSO ABDOMINAL</v>
          </cell>
          <cell r="B760" t="str">
            <v>R10.4</v>
          </cell>
        </row>
        <row r="761">
          <cell r="A761" t="str">
            <v>SINDROME EMETICO</v>
          </cell>
          <cell r="B761" t="str">
            <v>R11</v>
          </cell>
        </row>
        <row r="762">
          <cell r="A762" t="str">
            <v>SIND. DIGESTIVO</v>
          </cell>
          <cell r="B762" t="str">
            <v>R10.1</v>
          </cell>
        </row>
        <row r="763">
          <cell r="A763" t="str">
            <v>SINDROME FEBRIL</v>
          </cell>
          <cell r="B763" t="str">
            <v>R50.9</v>
          </cell>
        </row>
        <row r="764">
          <cell r="A764" t="str">
            <v>SIND. FEBRIL + ITU (GEST 10 XUR)</v>
          </cell>
          <cell r="B764" t="str">
            <v>O99.5</v>
          </cell>
        </row>
        <row r="765">
          <cell r="A765" t="str">
            <v>SINDROME HIPERTENSIVO</v>
          </cell>
          <cell r="B765" t="str">
            <v>I10.X</v>
          </cell>
        </row>
        <row r="766">
          <cell r="A766" t="str">
            <v>SIND. TRANSTORNO SENSORIAL</v>
          </cell>
          <cell r="B766" t="str">
            <v>F51.9</v>
          </cell>
        </row>
        <row r="767">
          <cell r="A767" t="str">
            <v>SINUSITIS AGUDO</v>
          </cell>
          <cell r="B767" t="str">
            <v>J01.9</v>
          </cell>
        </row>
        <row r="768">
          <cell r="A768" t="str">
            <v>SOBREDOSIS DE ANTIDEPRESIVOS</v>
          </cell>
          <cell r="B768" t="str">
            <v>T43.2</v>
          </cell>
        </row>
        <row r="769">
          <cell r="A769" t="str">
            <v>SOBA</v>
          </cell>
          <cell r="B769" t="str">
            <v>J98.0</v>
          </cell>
        </row>
        <row r="770">
          <cell r="A770" t="str">
            <v>SOBA / D/C ITU</v>
          </cell>
          <cell r="B770" t="str">
            <v>J98.0</v>
          </cell>
        </row>
        <row r="771">
          <cell r="A771" t="str">
            <v>SOBA + RINOFARINGITIS AGUDA</v>
          </cell>
          <cell r="B771" t="str">
            <v>J98.0</v>
          </cell>
        </row>
        <row r="772">
          <cell r="A772" t="str">
            <v>SOBA ATELECTASIA</v>
          </cell>
          <cell r="B772" t="str">
            <v>J98.1</v>
          </cell>
        </row>
        <row r="773">
          <cell r="A773" t="str">
            <v>SOBA LEVE</v>
          </cell>
          <cell r="B773" t="str">
            <v>J98.0</v>
          </cell>
        </row>
        <row r="774">
          <cell r="A774" t="str">
            <v>SOBA MODERADA</v>
          </cell>
          <cell r="B774" t="str">
            <v>J98.0</v>
          </cell>
        </row>
        <row r="775">
          <cell r="A775" t="str">
            <v>TAQUICARDIA / EAD</v>
          </cell>
          <cell r="B775" t="str">
            <v>I49.5</v>
          </cell>
        </row>
        <row r="776">
          <cell r="A776" t="str">
            <v>TAQUICARDIA EAD</v>
          </cell>
          <cell r="B776" t="str">
            <v>I49.5</v>
          </cell>
        </row>
        <row r="777">
          <cell r="A777" t="str">
            <v>TAQUICARDIA</v>
          </cell>
          <cell r="B777" t="str">
            <v>I49.5</v>
          </cell>
        </row>
        <row r="778">
          <cell r="A778" t="str">
            <v>TEC</v>
          </cell>
          <cell r="B778" t="str">
            <v>S06.9</v>
          </cell>
        </row>
        <row r="779">
          <cell r="A779" t="str">
            <v>TEC GRAVE</v>
          </cell>
          <cell r="B779" t="str">
            <v>S06.9</v>
          </cell>
        </row>
        <row r="780">
          <cell r="A780" t="str">
            <v>TEC LEVE</v>
          </cell>
          <cell r="B780" t="str">
            <v>S06.9</v>
          </cell>
        </row>
        <row r="781">
          <cell r="A781" t="str">
            <v>TEC LEVE  / HERIDA CONTUSA</v>
          </cell>
          <cell r="B781" t="str">
            <v>S06.9</v>
          </cell>
        </row>
        <row r="782">
          <cell r="A782" t="str">
            <v>TEC LEVE + HERIDA CONTUSA EN CABEZA</v>
          </cell>
          <cell r="B782" t="str">
            <v>S01.9</v>
          </cell>
        </row>
        <row r="783">
          <cell r="A783" t="str">
            <v>TEC LEVE MODERADO</v>
          </cell>
          <cell r="B783" t="str">
            <v>S06.9</v>
          </cell>
        </row>
        <row r="784">
          <cell r="A784" t="str">
            <v>TEC LEVE POLICONTUSA</v>
          </cell>
          <cell r="B784" t="str">
            <v>S06.9</v>
          </cell>
        </row>
        <row r="785">
          <cell r="A785" t="str">
            <v>TEC MODERADO</v>
          </cell>
          <cell r="B785" t="str">
            <v>S06.9</v>
          </cell>
        </row>
        <row r="786">
          <cell r="A786" t="str">
            <v>TEC MODERADO CONTUSION ROSTRO</v>
          </cell>
          <cell r="B786" t="str">
            <v>S06.9</v>
          </cell>
        </row>
        <row r="787">
          <cell r="A787" t="str">
            <v>TEC POLICONTUSO</v>
          </cell>
          <cell r="B787" t="str">
            <v>S06.9</v>
          </cell>
        </row>
        <row r="788">
          <cell r="A788" t="str">
            <v>TEC./ HERIDA CONTUSA CORTANTE  EN CUERO CABELLUDO</v>
          </cell>
          <cell r="B788" t="str">
            <v>S06.9</v>
          </cell>
        </row>
        <row r="789">
          <cell r="A789" t="str">
            <v>TEC/ POLICONTUSO</v>
          </cell>
          <cell r="B789" t="str">
            <v>S06.9</v>
          </cell>
        </row>
        <row r="790">
          <cell r="A790" t="str">
            <v>TENDINITIS EN BRAZO IZQUIERDO</v>
          </cell>
          <cell r="B790" t="str">
            <v>M77.9</v>
          </cell>
        </row>
        <row r="791">
          <cell r="A791" t="str">
            <v>D/C TIROIDES</v>
          </cell>
          <cell r="B791" t="str">
            <v>E06.9</v>
          </cell>
        </row>
        <row r="792">
          <cell r="A792" t="str">
            <v>TRAUMA ABDOMINAL ABIERTO X ARMA BLANCA</v>
          </cell>
          <cell r="B792" t="str">
            <v>S39.9</v>
          </cell>
        </row>
        <row r="793">
          <cell r="A793" t="str">
            <v>TRAUMA EN CABEZA</v>
          </cell>
          <cell r="B793" t="str">
            <v>S09.9</v>
          </cell>
        </row>
        <row r="794">
          <cell r="A794" t="str">
            <v>TRAUMA OCULAR</v>
          </cell>
          <cell r="B794" t="str">
            <v>S05.1</v>
          </cell>
        </row>
        <row r="795">
          <cell r="A795" t="str">
            <v>TRAUMATISMO</v>
          </cell>
          <cell r="B795" t="str">
            <v>T14.1</v>
          </cell>
        </row>
        <row r="796">
          <cell r="A796" t="str">
            <v>TRAUMATISMO ABDOMINAL</v>
          </cell>
          <cell r="B796" t="str">
            <v>S39.9</v>
          </cell>
        </row>
        <row r="797">
          <cell r="A797" t="str">
            <v>TRAUMATISMO DE MANO</v>
          </cell>
          <cell r="B797" t="str">
            <v>S69.9</v>
          </cell>
        </row>
        <row r="798">
          <cell r="A798" t="str">
            <v>TRAUMATISMO DE RODILLA DERECHA</v>
          </cell>
          <cell r="B798" t="str">
            <v>S80.9</v>
          </cell>
        </row>
        <row r="799">
          <cell r="A799" t="str">
            <v>TRAUMATISMO DE RODILLA</v>
          </cell>
          <cell r="B799" t="str">
            <v>S80.9</v>
          </cell>
        </row>
        <row r="800">
          <cell r="A800" t="str">
            <v>TRAUMATISMO EN ANTEBRAZO</v>
          </cell>
          <cell r="B800" t="str">
            <v>T11.9</v>
          </cell>
        </row>
        <row r="801">
          <cell r="A801" t="str">
            <v>TRAUMATISMO EN CABEZA</v>
          </cell>
          <cell r="B801" t="str">
            <v>S09.9</v>
          </cell>
        </row>
        <row r="802">
          <cell r="A802" t="str">
            <v>TRAUMATISMO EN CODO</v>
          </cell>
          <cell r="B802" t="str">
            <v>S59.9</v>
          </cell>
        </row>
        <row r="803">
          <cell r="A803" t="str">
            <v>TRAUMATISMO EN DEDO MANO D/C FX  DEDO MANO</v>
          </cell>
          <cell r="B803" t="str">
            <v>S69.9</v>
          </cell>
        </row>
        <row r="804">
          <cell r="A804" t="str">
            <v>TRAUMATISMO EN DEDO DE MANO</v>
          </cell>
          <cell r="B804" t="str">
            <v>S69.9</v>
          </cell>
        </row>
        <row r="805">
          <cell r="A805" t="str">
            <v>TRAUMATISMO EN MADIBULA</v>
          </cell>
          <cell r="B805" t="str">
            <v>S09.9</v>
          </cell>
        </row>
        <row r="806">
          <cell r="A806" t="str">
            <v>TRAUMATISMO EN OJO</v>
          </cell>
          <cell r="B806" t="str">
            <v>S05.9</v>
          </cell>
        </row>
        <row r="807">
          <cell r="A807" t="str">
            <v>TRAUMATISMO EN PIERNA</v>
          </cell>
          <cell r="B807" t="str">
            <v>T13.9</v>
          </cell>
        </row>
        <row r="808">
          <cell r="A808" t="str">
            <v>TRAUMATISMO EN RODILLA</v>
          </cell>
          <cell r="B808" t="str">
            <v>S89.9</v>
          </cell>
        </row>
        <row r="809">
          <cell r="A809" t="str">
            <v>TRAUMATISMO EN TORAX</v>
          </cell>
          <cell r="B809" t="str">
            <v>S24.6</v>
          </cell>
        </row>
        <row r="810">
          <cell r="A810" t="str">
            <v>TRAUMATISMO NASAL</v>
          </cell>
          <cell r="B810" t="str">
            <v>S09.9</v>
          </cell>
        </row>
        <row r="811">
          <cell r="A811" t="str">
            <v>TRAUMATISMO EN BRAZO</v>
          </cell>
          <cell r="B811" t="str">
            <v>T11.9</v>
          </cell>
        </row>
        <row r="812">
          <cell r="A812" t="str">
            <v>TRAUMATISMO OCULAR</v>
          </cell>
          <cell r="B812" t="str">
            <v>S05.9</v>
          </cell>
        </row>
        <row r="813">
          <cell r="A813" t="str">
            <v>TUMORACION VULVAR</v>
          </cell>
          <cell r="B813" t="str">
            <v>D39.7</v>
          </cell>
        </row>
        <row r="814">
          <cell r="A814" t="str">
            <v>TRAUMATISMO EN PIE</v>
          </cell>
          <cell r="B814" t="str">
            <v>S94.2</v>
          </cell>
        </row>
        <row r="815">
          <cell r="A815" t="str">
            <v>URTICARIA</v>
          </cell>
          <cell r="B815" t="str">
            <v>L50.9</v>
          </cell>
        </row>
        <row r="816">
          <cell r="A816" t="str">
            <v>VARICELA</v>
          </cell>
          <cell r="B816" t="str">
            <v>B01.9</v>
          </cell>
        </row>
        <row r="817">
          <cell r="A817" t="str">
            <v>VARICELA / SIND FEBRIL</v>
          </cell>
          <cell r="B817" t="str">
            <v>B01.9</v>
          </cell>
        </row>
        <row r="818">
          <cell r="A818" t="str">
            <v>VARICELA INFECTADA</v>
          </cell>
          <cell r="B818" t="str">
            <v>B01.9</v>
          </cell>
        </row>
        <row r="819">
          <cell r="A819" t="str">
            <v>VIROSIS</v>
          </cell>
          <cell r="B819" t="str">
            <v>B34.9</v>
          </cell>
        </row>
        <row r="820">
          <cell r="A820" t="str">
            <v>VIROSIS  /  D/C ITU</v>
          </cell>
          <cell r="B820" t="str">
            <v>B34.9</v>
          </cell>
        </row>
        <row r="821">
          <cell r="A821" t="str">
            <v>VIROSIS  / RFA</v>
          </cell>
          <cell r="B821" t="str">
            <v>B34.9</v>
          </cell>
        </row>
        <row r="822">
          <cell r="A822" t="str">
            <v>VOMITO</v>
          </cell>
          <cell r="B822" t="str">
            <v>R11</v>
          </cell>
        </row>
        <row r="823">
          <cell r="A823" t="str">
            <v>VOMITOS</v>
          </cell>
          <cell r="B823" t="str">
            <v>R11</v>
          </cell>
        </row>
        <row r="824">
          <cell r="A824" t="str">
            <v>VOMITOS + FIEBRE</v>
          </cell>
          <cell r="B824" t="str">
            <v>R11</v>
          </cell>
        </row>
        <row r="825">
          <cell r="A825" t="str">
            <v>VOMITO + RINOFARINGITIS</v>
          </cell>
          <cell r="B825" t="str">
            <v>R11</v>
          </cell>
        </row>
        <row r="826">
          <cell r="A826" t="str">
            <v>VOMITO + RFA</v>
          </cell>
          <cell r="B826" t="str">
            <v>R11</v>
          </cell>
        </row>
        <row r="827">
          <cell r="A827" t="str">
            <v>VOMITOS + DAI</v>
          </cell>
          <cell r="B827" t="str">
            <v>R11</v>
          </cell>
        </row>
        <row r="828">
          <cell r="A828" t="str">
            <v>VOMITOS + DESHIDRATACION LEVE</v>
          </cell>
          <cell r="B828" t="str">
            <v>R11</v>
          </cell>
        </row>
        <row r="829">
          <cell r="A829" t="str">
            <v>VOMITOS + DIARREA</v>
          </cell>
          <cell r="B829" t="str">
            <v>R11</v>
          </cell>
        </row>
        <row r="830">
          <cell r="A830" t="str">
            <v>VOMITOS + FA</v>
          </cell>
          <cell r="B830" t="str">
            <v>R11</v>
          </cell>
        </row>
        <row r="831">
          <cell r="A831" t="str">
            <v>VOMITOS + PALIDEZ D/C ANEMIA SEVERA</v>
          </cell>
          <cell r="B831" t="str">
            <v>R11</v>
          </cell>
        </row>
      </sheetData>
      <sheetData sheetId="1">
        <row r="2">
          <cell r="A2" t="str">
            <v>ABDOMEN AGUDO</v>
          </cell>
        </row>
      </sheetData>
      <sheetData sheetId="2">
        <row r="2">
          <cell r="A2" t="str">
            <v>ABDOMEN AGUDO</v>
          </cell>
        </row>
      </sheetData>
      <sheetData sheetId="3">
        <row r="2">
          <cell r="A2" t="str">
            <v>ABDOMEN AGUDO</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EDANOS"/>
    </sheetNames>
    <sheetDataSet>
      <sheetData sheetId="0"/>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EDANOS"/>
      <sheetName val="Anu2001"/>
      <sheetName val="III Trim03"/>
      <sheetName val="I Sem01"/>
      <sheetName val="II Trim01"/>
      <sheetName val="I Trim01"/>
      <sheetName val="Dic01"/>
      <sheetName val="Nov01"/>
      <sheetName val="Oct01"/>
      <sheetName val="Set01"/>
      <sheetName val="Ago01"/>
      <sheetName val="Jul01"/>
      <sheetName val="Jun01"/>
      <sheetName val="May01"/>
      <sheetName val="Abri01"/>
      <sheetName val="Mar01"/>
      <sheetName val="Feb01"/>
      <sheetName val="Ene01"/>
      <sheetName val="MORBILIDAD GENERAL_"/>
      <sheetName val="MOR .GRAL 10 CAUSAS_"/>
      <sheetName val="GRAFICOS"/>
      <sheetName val="MORBILIDAD GENERAL_COPIA"/>
      <sheetName val="ANUAL08"/>
    </sheetNames>
    <sheetDataSet>
      <sheetData sheetId="0" refreshError="1">
        <row r="2">
          <cell r="A2">
            <v>1</v>
          </cell>
          <cell r="B2" t="str">
            <v>FIEBRES TIFOIDEA Y PARATIFOIDEA</v>
          </cell>
        </row>
        <row r="3">
          <cell r="A3">
            <v>2</v>
          </cell>
          <cell r="B3" t="str">
            <v>DISENTERIA Y GASTROENTERITIS</v>
          </cell>
        </row>
        <row r="4">
          <cell r="A4">
            <v>3</v>
          </cell>
          <cell r="B4" t="str">
            <v>TUBERCULOSIS</v>
          </cell>
        </row>
        <row r="5">
          <cell r="A5">
            <v>4</v>
          </cell>
          <cell r="B5" t="str">
            <v>TOS FERINA</v>
          </cell>
        </row>
        <row r="6">
          <cell r="A6">
            <v>5</v>
          </cell>
          <cell r="B6" t="str">
            <v>TETANOS</v>
          </cell>
        </row>
        <row r="7">
          <cell r="A7">
            <v>6</v>
          </cell>
          <cell r="B7" t="str">
            <v>POLIOMELITIS</v>
          </cell>
        </row>
        <row r="8">
          <cell r="A8">
            <v>7</v>
          </cell>
          <cell r="B8" t="str">
            <v>SARAMPION</v>
          </cell>
        </row>
        <row r="9">
          <cell r="A9">
            <v>8</v>
          </cell>
          <cell r="B9" t="str">
            <v>HEPATITIS VIRICA</v>
          </cell>
        </row>
        <row r="10">
          <cell r="A10">
            <v>9</v>
          </cell>
          <cell r="B10" t="str">
            <v>ENFERMEDADES VENEREAS</v>
          </cell>
        </row>
        <row r="11">
          <cell r="A11">
            <v>10</v>
          </cell>
          <cell r="B11" t="str">
            <v>HELMINTIASIS</v>
          </cell>
        </row>
        <row r="12">
          <cell r="A12">
            <v>11</v>
          </cell>
          <cell r="B12" t="str">
            <v>MICOSIS</v>
          </cell>
        </row>
        <row r="13">
          <cell r="A13">
            <v>12</v>
          </cell>
          <cell r="B13" t="str">
            <v>TODAS LAS DEMAS ENF.INFECC.Y PARAS.</v>
          </cell>
        </row>
        <row r="14">
          <cell r="A14">
            <v>13</v>
          </cell>
          <cell r="B14" t="str">
            <v>TUMORES</v>
          </cell>
        </row>
        <row r="15">
          <cell r="A15">
            <v>14</v>
          </cell>
          <cell r="B15" t="str">
            <v>DIABETES MELLITUS</v>
          </cell>
        </row>
        <row r="16">
          <cell r="A16">
            <v>15</v>
          </cell>
          <cell r="B16" t="str">
            <v>OTRAS ENF. GLAND. ENDOCRINAS, METAB.Y TRANST.</v>
          </cell>
        </row>
        <row r="17">
          <cell r="A17">
            <v>16</v>
          </cell>
          <cell r="B17" t="str">
            <v>DEFICIENCIAS DE LA NUTRICION</v>
          </cell>
        </row>
        <row r="18">
          <cell r="A18">
            <v>17</v>
          </cell>
          <cell r="B18" t="str">
            <v>ENF. SANGRE Y  ORGANOS HEMATOPOYETICOS</v>
          </cell>
        </row>
        <row r="19">
          <cell r="A19">
            <v>18</v>
          </cell>
          <cell r="B19" t="str">
            <v>TRANSTORNOS MENTALES</v>
          </cell>
        </row>
        <row r="20">
          <cell r="A20">
            <v>19</v>
          </cell>
          <cell r="B20" t="str">
            <v>ENF. SISTEMA NERVIOSO Y DE LOS SENTIDOS</v>
          </cell>
        </row>
        <row r="21">
          <cell r="A21">
            <v>20</v>
          </cell>
          <cell r="B21" t="str">
            <v>ENF. ISQUEMICA DEL CORAZON</v>
          </cell>
        </row>
        <row r="22">
          <cell r="A22">
            <v>21</v>
          </cell>
          <cell r="B22" t="str">
            <v>LAS DEMAS ENF. DEL APAR. CIRCULATORIO</v>
          </cell>
        </row>
        <row r="23">
          <cell r="A23">
            <v>22</v>
          </cell>
          <cell r="B23" t="str">
            <v>ENF. DEL APARATO RESPIRATORIO</v>
          </cell>
        </row>
        <row r="24">
          <cell r="A24">
            <v>23</v>
          </cell>
          <cell r="B24" t="str">
            <v>ENF. CAVIDAD BUCAL GLANDULAS SALIVALES MAX.</v>
          </cell>
        </row>
        <row r="25">
          <cell r="A25">
            <v>24</v>
          </cell>
          <cell r="B25" t="str">
            <v>ENF. DE OTRAS PARTES DEL APARATO DIGESTIVO</v>
          </cell>
        </row>
        <row r="26">
          <cell r="A26">
            <v>25</v>
          </cell>
          <cell r="B26" t="str">
            <v>ENF. DEL APARATO GENITO URINARIO</v>
          </cell>
        </row>
        <row r="27">
          <cell r="A27">
            <v>26</v>
          </cell>
          <cell r="B27" t="str">
            <v>ABORTOS Y HEMORR. EMBARAZO, DEL PARTO Y PUERP.</v>
          </cell>
        </row>
        <row r="28">
          <cell r="A28">
            <v>27</v>
          </cell>
          <cell r="B28" t="str">
            <v>LAS DEMAS COMPLIC.EMBARAZO, PARTO Y PUERP.</v>
          </cell>
        </row>
        <row r="29">
          <cell r="A29">
            <v>28</v>
          </cell>
          <cell r="B29" t="str">
            <v>ENF.DE LA PIEL Y DEL TEJIDO CELULAR SUBCUTANEO</v>
          </cell>
        </row>
        <row r="30">
          <cell r="A30">
            <v>29</v>
          </cell>
          <cell r="B30" t="str">
            <v>ENF.SISTEMA OSEO MUSCULAR Y DEL TEJ. CONJUNTIVO</v>
          </cell>
        </row>
        <row r="31">
          <cell r="A31">
            <v>30</v>
          </cell>
          <cell r="B31" t="str">
            <v>ANOMALIAS CONGENITAS</v>
          </cell>
        </row>
        <row r="32">
          <cell r="A32">
            <v>31</v>
          </cell>
          <cell r="B32" t="str">
            <v>CIERTAS AFECC. ORIG. EN EL PERIODO PERINATAL</v>
          </cell>
        </row>
        <row r="33">
          <cell r="A33">
            <v>32</v>
          </cell>
          <cell r="B33" t="str">
            <v>INMATURIDAD</v>
          </cell>
        </row>
        <row r="34">
          <cell r="A34">
            <v>33</v>
          </cell>
          <cell r="B34" t="str">
            <v>SIGNOS, SINT. Y ESTADOS MORBOSOS MALDEFINIDOS</v>
          </cell>
        </row>
        <row r="35">
          <cell r="A35">
            <v>34</v>
          </cell>
          <cell r="B35" t="str">
            <v>TRAUMATISMO Y ENVENENAMIENTOS</v>
          </cell>
        </row>
        <row r="36">
          <cell r="A36">
            <v>35</v>
          </cell>
          <cell r="B36" t="str">
            <v>PARTO NORMAL</v>
          </cell>
        </row>
        <row r="37">
          <cell r="A37">
            <v>50</v>
          </cell>
          <cell r="B37" t="str">
            <v>NIÑO SANO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ie10"/>
      <sheetName val="T.MORB"/>
      <sheetName val="DATOS"/>
      <sheetName val="T.DIN"/>
      <sheetName val="EGR-FEM"/>
      <sheetName val="T.D.FEM"/>
      <sheetName val="FEM-M-D"/>
      <sheetName val="P.MORB"/>
      <sheetName val="MORB"/>
      <sheetName val="Hoja1"/>
      <sheetName val="VPC-2007"/>
      <sheetName val="P.FREC-DIAGN"/>
      <sheetName val="FREC-DIAGN"/>
      <sheetName val="FREC-DIAGN NO VALE"/>
      <sheetName val="FREC-DIAGN VALE"/>
      <sheetName val="Hoja2"/>
      <sheetName val="Detail"/>
      <sheetName val="20.- Sensibilidad"/>
      <sheetName val="CIEDANOS"/>
      <sheetName val="Avance financiero"/>
      <sheetName val="N°1"/>
      <sheetName val="N°10"/>
      <sheetName val="N°2"/>
      <sheetName val="N°3"/>
      <sheetName val="N°4"/>
      <sheetName val="N°5"/>
      <sheetName val="N°6"/>
      <sheetName val="N°7"/>
      <sheetName val="N°8"/>
      <sheetName val="N°9"/>
      <sheetName val="Input"/>
      <sheetName val="plani"/>
      <sheetName val="CALENDARIO"/>
      <sheetName val="ESTRUCTURAS MOD"/>
      <sheetName val="Precios de insumos"/>
      <sheetName val="ANALISIS ALQUILER FERREYROS"/>
      <sheetName val="7422CW00"/>
      <sheetName val="Estimate"/>
      <sheetName val="Hoja3"/>
      <sheetName val="Viguetas 36 REAL"/>
      <sheetName val="steel"/>
      <sheetName val="APU"/>
      <sheetName val="A"/>
    </sheetNames>
    <sheetDataSet>
      <sheetData sheetId="0" refreshError="1">
        <row r="2">
          <cell r="A2" t="str">
            <v>A00.0</v>
          </cell>
          <cell r="B2" t="str">
            <v>Cólera debido a Vibrio cholerae O1, biotipo cholerae</v>
          </cell>
        </row>
        <row r="3">
          <cell r="A3" t="str">
            <v>A00.1</v>
          </cell>
          <cell r="B3" t="str">
            <v>Cólera debido a Vibrio cholerae O1, biotipo El Tor</v>
          </cell>
        </row>
        <row r="4">
          <cell r="A4" t="str">
            <v>A00.9</v>
          </cell>
          <cell r="B4" t="str">
            <v>Cólera, no especificado</v>
          </cell>
        </row>
        <row r="5">
          <cell r="A5" t="str">
            <v>A01.0</v>
          </cell>
          <cell r="B5" t="str">
            <v>Fiebre tifoidea</v>
          </cell>
        </row>
        <row r="6">
          <cell r="A6" t="str">
            <v>A01.1</v>
          </cell>
          <cell r="B6" t="str">
            <v>Fiebre paratifoidea A</v>
          </cell>
        </row>
        <row r="7">
          <cell r="A7" t="str">
            <v>A01.2</v>
          </cell>
          <cell r="B7" t="str">
            <v>Fiebre paratifoidea B</v>
          </cell>
        </row>
        <row r="8">
          <cell r="A8" t="str">
            <v>A01.3</v>
          </cell>
          <cell r="B8" t="str">
            <v>Fiebre paratifoidea C</v>
          </cell>
        </row>
        <row r="9">
          <cell r="A9" t="str">
            <v>A01.4</v>
          </cell>
          <cell r="B9" t="str">
            <v>Fiebre paratifoidea, no especificada</v>
          </cell>
        </row>
        <row r="10">
          <cell r="A10" t="str">
            <v>A02.0</v>
          </cell>
          <cell r="B10" t="str">
            <v>Enteritis debida a Salmonella</v>
          </cell>
        </row>
        <row r="11">
          <cell r="A11" t="str">
            <v>A02.1</v>
          </cell>
          <cell r="B11" t="str">
            <v>Septicemia debida a Salmonella</v>
          </cell>
        </row>
        <row r="12">
          <cell r="A12" t="str">
            <v>A02.2</v>
          </cell>
          <cell r="B12" t="str">
            <v>Infecciones localizadas debidas a Salmonella</v>
          </cell>
        </row>
        <row r="13">
          <cell r="A13" t="str">
            <v>A02.8</v>
          </cell>
          <cell r="B13" t="str">
            <v>Otras infecciones especificadas como debidas a Salmonella</v>
          </cell>
        </row>
        <row r="14">
          <cell r="A14" t="str">
            <v>A02.9</v>
          </cell>
          <cell r="B14" t="str">
            <v>Infección debida a Salmonella, no especificada</v>
          </cell>
        </row>
        <row r="15">
          <cell r="A15" t="str">
            <v>A03.0</v>
          </cell>
          <cell r="B15" t="str">
            <v>Shigelosis debida a Shigella dysenteriae</v>
          </cell>
        </row>
        <row r="16">
          <cell r="A16" t="str">
            <v>A03.1</v>
          </cell>
          <cell r="B16" t="str">
            <v>Shigelosis debida a Shigella flexneri</v>
          </cell>
        </row>
        <row r="17">
          <cell r="A17" t="str">
            <v>A03.2</v>
          </cell>
          <cell r="B17" t="str">
            <v>Shigelosis debida a Shigella boydii</v>
          </cell>
        </row>
        <row r="18">
          <cell r="A18" t="str">
            <v>A03.3</v>
          </cell>
          <cell r="B18" t="str">
            <v>Shigelosis debida a Shigella sonnei</v>
          </cell>
        </row>
        <row r="19">
          <cell r="A19" t="str">
            <v>A03.8</v>
          </cell>
          <cell r="B19" t="str">
            <v>Otras shigelosis</v>
          </cell>
        </row>
        <row r="20">
          <cell r="A20" t="str">
            <v>A03.9</v>
          </cell>
          <cell r="B20" t="str">
            <v>Shigelosis de tipo no especificado</v>
          </cell>
        </row>
        <row r="21">
          <cell r="A21" t="str">
            <v>A04.0</v>
          </cell>
          <cell r="B21" t="str">
            <v>Infección debida a Escherichia coli enteropatógena</v>
          </cell>
        </row>
        <row r="22">
          <cell r="A22" t="str">
            <v>A04.1</v>
          </cell>
          <cell r="B22" t="str">
            <v>Infección debida a Escherichia coli enterotoxígena</v>
          </cell>
        </row>
        <row r="23">
          <cell r="A23" t="str">
            <v>A04.2</v>
          </cell>
          <cell r="B23" t="str">
            <v>Infección debida a Escherichia coli enteroinvasiva</v>
          </cell>
        </row>
        <row r="24">
          <cell r="A24" t="str">
            <v>A04.3</v>
          </cell>
          <cell r="B24" t="str">
            <v>Infección debida a Escherichia coli enterohemorrágica</v>
          </cell>
        </row>
        <row r="25">
          <cell r="A25" t="str">
            <v>A04.4</v>
          </cell>
          <cell r="B25" t="str">
            <v>Otras infecciones intestinales debidas a Escherichia coli</v>
          </cell>
        </row>
        <row r="26">
          <cell r="A26" t="str">
            <v>A04.5</v>
          </cell>
          <cell r="B26" t="str">
            <v>Enteritis debida a Campylobacter</v>
          </cell>
        </row>
        <row r="27">
          <cell r="A27" t="str">
            <v>A04.6</v>
          </cell>
          <cell r="B27" t="str">
            <v>Enteritis debida a Yersinia enterocolitica</v>
          </cell>
        </row>
        <row r="28">
          <cell r="A28" t="str">
            <v>A04.7</v>
          </cell>
          <cell r="B28" t="str">
            <v>Enterocolitis debida a Clostridium difficile</v>
          </cell>
        </row>
        <row r="29">
          <cell r="A29" t="str">
            <v>A04.8</v>
          </cell>
          <cell r="B29" t="str">
            <v>Otras infecciones intestinales bacterianas especificadas</v>
          </cell>
        </row>
        <row r="30">
          <cell r="A30" t="str">
            <v>A04.9</v>
          </cell>
          <cell r="B30" t="str">
            <v>Infección intestinal bacteriana, no especificada</v>
          </cell>
        </row>
        <row r="31">
          <cell r="A31" t="str">
            <v>A05.0</v>
          </cell>
          <cell r="B31" t="str">
            <v>Intoxicación alimentaria estafilocócica</v>
          </cell>
        </row>
        <row r="32">
          <cell r="A32" t="str">
            <v>A05.1</v>
          </cell>
          <cell r="B32" t="str">
            <v>Botulismo</v>
          </cell>
        </row>
        <row r="33">
          <cell r="A33" t="str">
            <v>A05.2</v>
          </cell>
          <cell r="B33" t="str">
            <v>Intoxicación alimentaria debida a Clostridium perfringens [Clostridium welchii]</v>
          </cell>
        </row>
        <row r="34">
          <cell r="A34" t="str">
            <v>A05.3</v>
          </cell>
          <cell r="B34" t="str">
            <v>Intoxicación alimentaria debida a Vibrio parahaemolyticus</v>
          </cell>
        </row>
        <row r="35">
          <cell r="A35" t="str">
            <v>A05.4</v>
          </cell>
          <cell r="B35" t="str">
            <v>Intoxicación alimentaria debida a Bacillus cereus</v>
          </cell>
        </row>
        <row r="36">
          <cell r="A36" t="str">
            <v>A05.8</v>
          </cell>
          <cell r="B36" t="str">
            <v>Otras intoxicaciones alimentarias debidas a bacterias especificadas</v>
          </cell>
        </row>
        <row r="37">
          <cell r="A37" t="str">
            <v>A05.9</v>
          </cell>
          <cell r="B37" t="str">
            <v>Intoxicación alimentaria bacteriana, no especificada</v>
          </cell>
        </row>
        <row r="38">
          <cell r="A38" t="str">
            <v>A06.0</v>
          </cell>
          <cell r="B38" t="str">
            <v>Disentería amebiana aguda</v>
          </cell>
        </row>
        <row r="39">
          <cell r="A39" t="str">
            <v>A06.1</v>
          </cell>
          <cell r="B39" t="str">
            <v>Amebiasis intestinal crónica</v>
          </cell>
        </row>
        <row r="40">
          <cell r="A40" t="str">
            <v>A06.2</v>
          </cell>
          <cell r="B40" t="str">
            <v>Colitis amebiana no disentérica</v>
          </cell>
        </row>
        <row r="41">
          <cell r="A41" t="str">
            <v>A06.3</v>
          </cell>
          <cell r="B41" t="str">
            <v>Ameboma intestinal</v>
          </cell>
        </row>
        <row r="42">
          <cell r="A42" t="str">
            <v>A06.4</v>
          </cell>
          <cell r="B42" t="str">
            <v>Absceso amebiano del hígado</v>
          </cell>
        </row>
        <row r="43">
          <cell r="A43" t="str">
            <v>A06.5</v>
          </cell>
          <cell r="B43" t="str">
            <v>Absceso amebiano del pulmón (J99.8*)</v>
          </cell>
        </row>
        <row r="44">
          <cell r="A44" t="str">
            <v>A06.6</v>
          </cell>
          <cell r="B44" t="str">
            <v>Absceso amebiano del cerebro (G07*)</v>
          </cell>
        </row>
        <row r="45">
          <cell r="A45" t="str">
            <v>A06.7</v>
          </cell>
          <cell r="B45" t="str">
            <v>Amebiasis cutánea</v>
          </cell>
        </row>
        <row r="46">
          <cell r="A46" t="str">
            <v>A06.8</v>
          </cell>
          <cell r="B46" t="str">
            <v>Infección amebiana de otras localizaciones</v>
          </cell>
        </row>
        <row r="47">
          <cell r="A47" t="str">
            <v>A06.9</v>
          </cell>
          <cell r="B47" t="str">
            <v>Amebiasis, no especificada</v>
          </cell>
        </row>
        <row r="48">
          <cell r="A48" t="str">
            <v>A07.0</v>
          </cell>
          <cell r="B48" t="str">
            <v>Balantidiasis</v>
          </cell>
        </row>
        <row r="49">
          <cell r="A49" t="str">
            <v>A07.1</v>
          </cell>
          <cell r="B49" t="str">
            <v>Giardiasis [lambliasis]</v>
          </cell>
        </row>
        <row r="50">
          <cell r="A50" t="str">
            <v>A07.2</v>
          </cell>
          <cell r="B50" t="str">
            <v>Criptosporidiosis</v>
          </cell>
        </row>
        <row r="51">
          <cell r="A51" t="str">
            <v>A07.3</v>
          </cell>
          <cell r="B51" t="str">
            <v>Isosporiasis</v>
          </cell>
        </row>
        <row r="52">
          <cell r="A52" t="str">
            <v>A07.8</v>
          </cell>
          <cell r="B52" t="str">
            <v>Otras enfermedades intestinales especificadas debidas a protozoarios</v>
          </cell>
        </row>
        <row r="53">
          <cell r="A53" t="str">
            <v>A07.9</v>
          </cell>
          <cell r="B53" t="str">
            <v>Enfermedad intestinal debida a protozoarios, no especificada</v>
          </cell>
        </row>
        <row r="54">
          <cell r="A54" t="str">
            <v>A08.0</v>
          </cell>
          <cell r="B54" t="str">
            <v>Enteritis debida a rotavirus</v>
          </cell>
        </row>
        <row r="55">
          <cell r="A55" t="str">
            <v>A08.1</v>
          </cell>
          <cell r="B55" t="str">
            <v>Gastroenteropatía aguda debida al agente de Norwalk</v>
          </cell>
        </row>
        <row r="56">
          <cell r="A56" t="str">
            <v>A08.2</v>
          </cell>
          <cell r="B56" t="str">
            <v>Enteritis debida a adenovirus</v>
          </cell>
        </row>
        <row r="57">
          <cell r="A57" t="str">
            <v>A08.3</v>
          </cell>
          <cell r="B57" t="str">
            <v>Otras enteritis virales</v>
          </cell>
        </row>
        <row r="58">
          <cell r="A58" t="str">
            <v>A08.4</v>
          </cell>
          <cell r="B58" t="str">
            <v>Infección intestinal viral, sin otra especificación</v>
          </cell>
        </row>
        <row r="59">
          <cell r="A59" t="str">
            <v>A08.5</v>
          </cell>
          <cell r="B59" t="str">
            <v>Otras infecciones intestinales especificadas</v>
          </cell>
        </row>
        <row r="60">
          <cell r="A60" t="str">
            <v>A09.X</v>
          </cell>
          <cell r="B60" t="str">
            <v>Diarrea y gastroenteritis de presunto origen infeccioso</v>
          </cell>
        </row>
        <row r="61">
          <cell r="A61" t="str">
            <v>A15.0</v>
          </cell>
          <cell r="B61" t="str">
            <v>Tuberculosis del pulmón, confirmada por hallazgo microscópico del bacilo tuberculoso en esputo, con o sin cultivo</v>
          </cell>
        </row>
        <row r="62">
          <cell r="A62" t="str">
            <v>A15.1</v>
          </cell>
          <cell r="B62" t="str">
            <v>Tuberculosis del pulmón, confirmada únicamente por cultivo</v>
          </cell>
        </row>
        <row r="63">
          <cell r="A63" t="str">
            <v>A15.2</v>
          </cell>
          <cell r="B63" t="str">
            <v>Tuberculosis del pulmón, confirmada histológicamente</v>
          </cell>
        </row>
        <row r="64">
          <cell r="A64" t="str">
            <v>A15.3</v>
          </cell>
          <cell r="B64" t="str">
            <v>Tuberculosis del pulmón, confirmada por medios no especificados</v>
          </cell>
        </row>
        <row r="65">
          <cell r="A65" t="str">
            <v>A15.4</v>
          </cell>
          <cell r="B65" t="str">
            <v>Tuberculosis de ganglios linfáticos intratorácicos, confirmada bacteriológica e histológicamente</v>
          </cell>
        </row>
        <row r="66">
          <cell r="A66" t="str">
            <v>A15.5</v>
          </cell>
          <cell r="B66" t="str">
            <v>Tuberculosis de laringe, tráquea y bronquios, confirmada bacteriológica e histológicamente</v>
          </cell>
        </row>
        <row r="67">
          <cell r="A67" t="str">
            <v>A15.6</v>
          </cell>
          <cell r="B67" t="str">
            <v>Pleuresía tuberculosa, confirmada bacteriológica e histológicamente</v>
          </cell>
        </row>
        <row r="68">
          <cell r="A68" t="str">
            <v>A15.7</v>
          </cell>
          <cell r="B68" t="str">
            <v>Tuberculosis respiratoria primaria, confirmada bacteriológica e histológicamente</v>
          </cell>
        </row>
        <row r="69">
          <cell r="A69" t="str">
            <v>A15.8</v>
          </cell>
          <cell r="B69" t="str">
            <v>Otras tuberculosis respiratorias, confirmadas bacteriológica e histológicamente</v>
          </cell>
        </row>
        <row r="70">
          <cell r="A70" t="str">
            <v>A15.9</v>
          </cell>
          <cell r="B70" t="str">
            <v>Tuberculosis respiratoria no especificada, confirmada bacteriológica e histológicamente</v>
          </cell>
        </row>
        <row r="71">
          <cell r="A71" t="str">
            <v>A16.0</v>
          </cell>
          <cell r="B71" t="str">
            <v>Tuberculosis del pulmón, con examen bacteriológico e histológico negativos</v>
          </cell>
        </row>
        <row r="72">
          <cell r="A72" t="str">
            <v>A16.1</v>
          </cell>
          <cell r="B72" t="str">
            <v>Tuberculosis de pulmón, sin examen bacteriológico e histológico</v>
          </cell>
        </row>
        <row r="73">
          <cell r="A73" t="str">
            <v>A16.2</v>
          </cell>
          <cell r="B73" t="str">
            <v>Tuberculosis de pulmón, sin mención de confirmación bacteriológica o histológica</v>
          </cell>
        </row>
        <row r="74">
          <cell r="A74" t="str">
            <v>A16.3</v>
          </cell>
          <cell r="B74" t="str">
            <v>Tuberculosis de ganglios linfáticos intratorácicos, sin mención de confirmación bacteriológica o histológica</v>
          </cell>
        </row>
        <row r="75">
          <cell r="A75" t="str">
            <v>A16.4</v>
          </cell>
          <cell r="B75" t="str">
            <v>Tuberculosis de laringe, tráquea y bronquios, sin mención de confirmación bacteriológica o histológica</v>
          </cell>
        </row>
        <row r="76">
          <cell r="A76" t="str">
            <v>A16.5</v>
          </cell>
          <cell r="B76" t="str">
            <v>Pleuresía tuberculosa, sin mención de confirmación bacteriológica o histológica</v>
          </cell>
        </row>
        <row r="77">
          <cell r="A77" t="str">
            <v>A16.7</v>
          </cell>
          <cell r="B77" t="str">
            <v>Tuberculosis respiratoria primaria, sin mención de confirmación bacteriológica o histológica</v>
          </cell>
        </row>
        <row r="78">
          <cell r="A78" t="str">
            <v>A16.8</v>
          </cell>
          <cell r="B78" t="str">
            <v>Otras tuberculosis respiratorias, sin mención de confirmación</v>
          </cell>
        </row>
        <row r="79">
          <cell r="A79" t="str">
            <v>A16.9</v>
          </cell>
          <cell r="B79" t="str">
            <v>Tuberculosis respiratoria no especificada, sin mención de confirmación bacteriológica o histológica</v>
          </cell>
        </row>
        <row r="80">
          <cell r="A80" t="str">
            <v>A17.0</v>
          </cell>
          <cell r="B80" t="str">
            <v>Meningitis tuberculosa (G01*)</v>
          </cell>
        </row>
        <row r="81">
          <cell r="A81" t="str">
            <v>A17.1</v>
          </cell>
          <cell r="B81" t="str">
            <v>Tuberculoma meníngeo (G07*)</v>
          </cell>
        </row>
        <row r="82">
          <cell r="A82" t="str">
            <v>A17.8</v>
          </cell>
          <cell r="B82" t="str">
            <v>Otras tuberculosis del sistema nervioso</v>
          </cell>
        </row>
        <row r="83">
          <cell r="A83" t="str">
            <v>A17.9</v>
          </cell>
          <cell r="B83" t="str">
            <v>Tuberculosis del sistema nervioso, no especificada (G99.8*)</v>
          </cell>
        </row>
        <row r="84">
          <cell r="A84" t="str">
            <v>A18.0</v>
          </cell>
          <cell r="B84" t="str">
            <v>Tuberculosis de huesos y articulaciones</v>
          </cell>
        </row>
        <row r="85">
          <cell r="A85" t="str">
            <v>A18.1</v>
          </cell>
          <cell r="B85" t="str">
            <v>Tuberculosis del aparato genitourinario</v>
          </cell>
        </row>
        <row r="86">
          <cell r="A86" t="str">
            <v>A18.2</v>
          </cell>
          <cell r="B86" t="str">
            <v>Linfadenopatía periférica tuberculosa</v>
          </cell>
        </row>
        <row r="87">
          <cell r="A87" t="str">
            <v>A18.3</v>
          </cell>
          <cell r="B87" t="str">
            <v>Tuberculosis de los intestinos, el peritoneo y los ganglios mesentéricos</v>
          </cell>
        </row>
        <row r="88">
          <cell r="A88" t="str">
            <v>A18.4</v>
          </cell>
          <cell r="B88" t="str">
            <v>Tuberculosis de la piel y el tejido subcutáneo</v>
          </cell>
        </row>
        <row r="89">
          <cell r="A89" t="str">
            <v>A18.5</v>
          </cell>
          <cell r="B89" t="str">
            <v>Tuberculosis del ojo</v>
          </cell>
        </row>
        <row r="90">
          <cell r="A90" t="str">
            <v>A18.6</v>
          </cell>
          <cell r="B90" t="str">
            <v>Tuberculosis del oído</v>
          </cell>
        </row>
        <row r="91">
          <cell r="A91" t="str">
            <v>A18.7</v>
          </cell>
          <cell r="B91" t="str">
            <v>Tuberculosis de glándulas suprarrenales (E35.1*)</v>
          </cell>
        </row>
        <row r="92">
          <cell r="A92" t="str">
            <v>A18.8</v>
          </cell>
          <cell r="B92" t="str">
            <v>Tuberculosis de otros órganos especificados</v>
          </cell>
        </row>
        <row r="93">
          <cell r="A93" t="str">
            <v>A19.0</v>
          </cell>
          <cell r="B93" t="str">
            <v>Tuberculosis miliar aguda de un solo sitio especificado</v>
          </cell>
        </row>
        <row r="94">
          <cell r="A94" t="str">
            <v>A19.1</v>
          </cell>
          <cell r="B94" t="str">
            <v>Tuberculosis miliar aguda de sitios múltiples</v>
          </cell>
        </row>
        <row r="95">
          <cell r="A95" t="str">
            <v>A19.2</v>
          </cell>
          <cell r="B95" t="str">
            <v>Tuberculosis miliar aguda, no especificada</v>
          </cell>
        </row>
        <row r="96">
          <cell r="A96" t="str">
            <v>A19.8</v>
          </cell>
          <cell r="B96" t="str">
            <v>Otras tuberculosis miliares</v>
          </cell>
        </row>
        <row r="97">
          <cell r="A97" t="str">
            <v>A19.9</v>
          </cell>
          <cell r="B97" t="str">
            <v>Tuberculosis miliar, sin otra especificación</v>
          </cell>
        </row>
        <row r="98">
          <cell r="A98" t="str">
            <v>A20.0</v>
          </cell>
          <cell r="B98" t="str">
            <v>Peste bubónica</v>
          </cell>
        </row>
        <row r="99">
          <cell r="A99" t="str">
            <v>A20.1</v>
          </cell>
          <cell r="B99" t="str">
            <v>Peste celulocutánea</v>
          </cell>
        </row>
        <row r="100">
          <cell r="A100" t="str">
            <v>A20.2</v>
          </cell>
          <cell r="B100" t="str">
            <v>Peste neumónica</v>
          </cell>
        </row>
        <row r="101">
          <cell r="A101" t="str">
            <v>A20.3</v>
          </cell>
          <cell r="B101" t="str">
            <v>Meningitis por peste</v>
          </cell>
        </row>
        <row r="102">
          <cell r="A102" t="str">
            <v>A20.7</v>
          </cell>
          <cell r="B102" t="str">
            <v>Peste septicémica</v>
          </cell>
        </row>
        <row r="103">
          <cell r="A103" t="str">
            <v>A20.8</v>
          </cell>
          <cell r="B103" t="str">
            <v>Otras formas de peste</v>
          </cell>
        </row>
        <row r="104">
          <cell r="A104" t="str">
            <v>A20.9</v>
          </cell>
          <cell r="B104" t="str">
            <v>Peste, no especificada</v>
          </cell>
        </row>
        <row r="105">
          <cell r="A105" t="str">
            <v>A21.0</v>
          </cell>
          <cell r="B105" t="str">
            <v>Tularemia ulceroglandular</v>
          </cell>
        </row>
        <row r="106">
          <cell r="A106" t="str">
            <v>A21.1</v>
          </cell>
          <cell r="B106" t="str">
            <v>Tularemia oculoglandular</v>
          </cell>
        </row>
        <row r="107">
          <cell r="A107" t="str">
            <v>A21.2</v>
          </cell>
          <cell r="B107" t="str">
            <v>Tularemia pulmonar</v>
          </cell>
        </row>
        <row r="108">
          <cell r="A108" t="str">
            <v>A21.3</v>
          </cell>
          <cell r="B108" t="str">
            <v>Tularemia gastrointestinal</v>
          </cell>
        </row>
        <row r="109">
          <cell r="A109" t="str">
            <v>A21.7</v>
          </cell>
          <cell r="B109" t="str">
            <v>Tularemia generalizada</v>
          </cell>
        </row>
        <row r="110">
          <cell r="A110" t="str">
            <v>A21.8</v>
          </cell>
          <cell r="B110" t="str">
            <v>Otras formas de tularemia</v>
          </cell>
        </row>
        <row r="111">
          <cell r="A111" t="str">
            <v>A21.9</v>
          </cell>
          <cell r="B111" t="str">
            <v>Tularemia, no especificada</v>
          </cell>
        </row>
        <row r="112">
          <cell r="A112" t="str">
            <v>A22.0</v>
          </cell>
          <cell r="B112" t="str">
            <v>Carbunco cutáneo</v>
          </cell>
        </row>
        <row r="113">
          <cell r="A113" t="str">
            <v>A22.1</v>
          </cell>
          <cell r="B113" t="str">
            <v>Carbunco pulmonar</v>
          </cell>
        </row>
        <row r="114">
          <cell r="A114" t="str">
            <v>A22.2</v>
          </cell>
          <cell r="B114" t="str">
            <v>Carbunco gastrointestinal</v>
          </cell>
        </row>
        <row r="115">
          <cell r="A115" t="str">
            <v>A22.7</v>
          </cell>
          <cell r="B115" t="str">
            <v>Carbunco septicémico</v>
          </cell>
        </row>
        <row r="116">
          <cell r="A116" t="str">
            <v>A22.8</v>
          </cell>
          <cell r="B116" t="str">
            <v>Otras formas de carbunco</v>
          </cell>
        </row>
        <row r="117">
          <cell r="A117" t="str">
            <v>A22.9</v>
          </cell>
          <cell r="B117" t="str">
            <v>Carbunco, no especificado</v>
          </cell>
        </row>
        <row r="118">
          <cell r="A118" t="str">
            <v>A23.0</v>
          </cell>
          <cell r="B118" t="str">
            <v>Brucelosis debida a Brucella melitensis</v>
          </cell>
        </row>
        <row r="119">
          <cell r="A119" t="str">
            <v>A23.1</v>
          </cell>
          <cell r="B119" t="str">
            <v>Brucelosis debida a Brucella abortus</v>
          </cell>
        </row>
        <row r="120">
          <cell r="A120" t="str">
            <v>A23.2</v>
          </cell>
          <cell r="B120" t="str">
            <v>Brucelosis debida a Brucella suis</v>
          </cell>
        </row>
        <row r="121">
          <cell r="A121" t="str">
            <v>A23.3</v>
          </cell>
          <cell r="B121" t="str">
            <v>Brucelosis debida a Brucella canis</v>
          </cell>
        </row>
        <row r="122">
          <cell r="A122" t="str">
            <v>A23.8</v>
          </cell>
          <cell r="B122" t="str">
            <v>Otras brucelosis</v>
          </cell>
        </row>
        <row r="123">
          <cell r="A123" t="str">
            <v>A23.9</v>
          </cell>
          <cell r="B123" t="str">
            <v>Brucelosis, no especificada</v>
          </cell>
        </row>
        <row r="124">
          <cell r="A124" t="str">
            <v>A24.0</v>
          </cell>
          <cell r="B124" t="str">
            <v>Muermo</v>
          </cell>
        </row>
        <row r="125">
          <cell r="A125" t="str">
            <v>A24.1</v>
          </cell>
          <cell r="B125" t="str">
            <v>Melioidosis aguda y fulminante</v>
          </cell>
        </row>
        <row r="126">
          <cell r="A126" t="str">
            <v>A24.2</v>
          </cell>
          <cell r="B126" t="str">
            <v>Melioidosis subaguda y crónica</v>
          </cell>
        </row>
        <row r="127">
          <cell r="A127" t="str">
            <v>A24.3</v>
          </cell>
          <cell r="B127" t="str">
            <v>Otras melioidosis</v>
          </cell>
        </row>
        <row r="128">
          <cell r="A128" t="str">
            <v>A24.4</v>
          </cell>
          <cell r="B128" t="str">
            <v>Melioidosis, no especificada</v>
          </cell>
        </row>
        <row r="129">
          <cell r="A129" t="str">
            <v>A25.0</v>
          </cell>
          <cell r="B129" t="str">
            <v>Espirilosis</v>
          </cell>
        </row>
        <row r="130">
          <cell r="A130" t="str">
            <v>A25.1</v>
          </cell>
          <cell r="B130" t="str">
            <v>Estreptobacilosis</v>
          </cell>
        </row>
        <row r="131">
          <cell r="A131" t="str">
            <v>A25.9</v>
          </cell>
          <cell r="B131" t="str">
            <v>Fiebre por mordedura de rata, no especificada</v>
          </cell>
        </row>
        <row r="132">
          <cell r="A132" t="str">
            <v>A26.0</v>
          </cell>
          <cell r="B132" t="str">
            <v>Erisipeloide cutáneo</v>
          </cell>
        </row>
        <row r="133">
          <cell r="A133" t="str">
            <v>A26.7</v>
          </cell>
          <cell r="B133" t="str">
            <v>Septicemia por Erysipelothrix</v>
          </cell>
        </row>
        <row r="134">
          <cell r="A134" t="str">
            <v>A26.8</v>
          </cell>
          <cell r="B134" t="str">
            <v>Otras formas de erisipeloide</v>
          </cell>
        </row>
        <row r="135">
          <cell r="A135" t="str">
            <v>A26.9</v>
          </cell>
          <cell r="B135" t="str">
            <v>Erisipeloide, no especificada</v>
          </cell>
        </row>
        <row r="136">
          <cell r="A136" t="str">
            <v>A27.0</v>
          </cell>
          <cell r="B136" t="str">
            <v>Leptospirosis icterohemorrágica</v>
          </cell>
        </row>
        <row r="137">
          <cell r="A137" t="str">
            <v>A27.8</v>
          </cell>
          <cell r="B137" t="str">
            <v>Otras formas de leptospirosis</v>
          </cell>
        </row>
        <row r="138">
          <cell r="A138" t="str">
            <v>A27.9</v>
          </cell>
          <cell r="B138" t="str">
            <v>Leptospirosis, no especificada</v>
          </cell>
        </row>
        <row r="139">
          <cell r="A139" t="str">
            <v>A28.0</v>
          </cell>
          <cell r="B139" t="str">
            <v>Pasteurelosis</v>
          </cell>
        </row>
        <row r="140">
          <cell r="A140" t="str">
            <v>A28.1</v>
          </cell>
          <cell r="B140" t="str">
            <v>Enfermedad por rasguño de gato</v>
          </cell>
        </row>
        <row r="141">
          <cell r="A141" t="str">
            <v>A28.2</v>
          </cell>
          <cell r="B141" t="str">
            <v>Yersiniosis extraintestinal</v>
          </cell>
        </row>
        <row r="142">
          <cell r="A142" t="str">
            <v>A28.8</v>
          </cell>
          <cell r="B142" t="str">
            <v>Otras enfermedades zoonóticas bacterianas especificadas, no clasificadas en otra parte</v>
          </cell>
        </row>
        <row r="143">
          <cell r="A143" t="str">
            <v>A28.9</v>
          </cell>
          <cell r="B143" t="str">
            <v>Enfermedad zoonótica bacteriana, sin otra especificación</v>
          </cell>
        </row>
        <row r="144">
          <cell r="A144" t="str">
            <v>A30.0</v>
          </cell>
          <cell r="B144" t="str">
            <v>Lepra indeterminada</v>
          </cell>
        </row>
        <row r="145">
          <cell r="A145" t="str">
            <v>A30.1</v>
          </cell>
          <cell r="B145" t="str">
            <v>Lepra tuberculoide</v>
          </cell>
        </row>
        <row r="146">
          <cell r="A146" t="str">
            <v>A30.2</v>
          </cell>
          <cell r="B146" t="str">
            <v>Lepra tuberculoide limítrofe</v>
          </cell>
        </row>
        <row r="147">
          <cell r="A147" t="str">
            <v>A30.3</v>
          </cell>
          <cell r="B147" t="str">
            <v>Lepra limítrofe</v>
          </cell>
        </row>
        <row r="148">
          <cell r="A148" t="str">
            <v>A30.4</v>
          </cell>
          <cell r="B148" t="str">
            <v>Lepra lepromatosa limítrofe</v>
          </cell>
        </row>
        <row r="149">
          <cell r="A149" t="str">
            <v>A30.5</v>
          </cell>
          <cell r="B149" t="str">
            <v>Lepra lepromatosa</v>
          </cell>
        </row>
        <row r="150">
          <cell r="A150" t="str">
            <v>A30.8</v>
          </cell>
          <cell r="B150" t="str">
            <v>Otras formas de lepra</v>
          </cell>
        </row>
        <row r="151">
          <cell r="A151" t="str">
            <v>A30.9</v>
          </cell>
          <cell r="B151" t="str">
            <v>Lepra, no especificada</v>
          </cell>
        </row>
        <row r="152">
          <cell r="A152" t="str">
            <v>A31.0</v>
          </cell>
          <cell r="B152" t="str">
            <v>Infecciones por micobacterias pulmonares</v>
          </cell>
        </row>
        <row r="153">
          <cell r="A153" t="str">
            <v>A31.1</v>
          </cell>
          <cell r="B153" t="str">
            <v>Infección cutánea por micobacterias</v>
          </cell>
        </row>
        <row r="154">
          <cell r="A154" t="str">
            <v>A31.8</v>
          </cell>
          <cell r="B154" t="str">
            <v>Otras infecciones por micobacterias</v>
          </cell>
        </row>
        <row r="155">
          <cell r="A155" t="str">
            <v>A31.9</v>
          </cell>
          <cell r="B155" t="str">
            <v>Infección por micobacteria, no especificada</v>
          </cell>
        </row>
        <row r="156">
          <cell r="A156" t="str">
            <v>A32.0</v>
          </cell>
          <cell r="B156" t="str">
            <v>Listeriosis cutánea</v>
          </cell>
        </row>
        <row r="157">
          <cell r="A157" t="str">
            <v>A32.1</v>
          </cell>
          <cell r="B157" t="str">
            <v>Meningitis y meningoencefalitis listeriana</v>
          </cell>
        </row>
        <row r="158">
          <cell r="A158" t="str">
            <v>A32.7</v>
          </cell>
          <cell r="B158" t="str">
            <v>Septicemia listeriana</v>
          </cell>
        </row>
        <row r="159">
          <cell r="A159" t="str">
            <v>A32.8</v>
          </cell>
          <cell r="B159" t="str">
            <v>Otras formas de listeriosis</v>
          </cell>
        </row>
        <row r="160">
          <cell r="A160" t="str">
            <v>A32.9</v>
          </cell>
          <cell r="B160" t="str">
            <v>Listeriosis, no especificada</v>
          </cell>
        </row>
        <row r="161">
          <cell r="A161" t="str">
            <v>A33.X</v>
          </cell>
          <cell r="B161" t="str">
            <v>Tétanos neonatal</v>
          </cell>
        </row>
        <row r="162">
          <cell r="A162" t="str">
            <v>A34.X</v>
          </cell>
          <cell r="B162" t="str">
            <v>Tétanos obstétrico</v>
          </cell>
        </row>
        <row r="163">
          <cell r="A163" t="str">
            <v>A35.X</v>
          </cell>
          <cell r="B163" t="str">
            <v>Otros tétanos</v>
          </cell>
        </row>
        <row r="164">
          <cell r="A164" t="str">
            <v>A36.0</v>
          </cell>
          <cell r="B164" t="str">
            <v>Difteria faríngea</v>
          </cell>
        </row>
        <row r="165">
          <cell r="A165" t="str">
            <v>A36.1</v>
          </cell>
          <cell r="B165" t="str">
            <v>Difteria nasofaríngea</v>
          </cell>
        </row>
        <row r="166">
          <cell r="A166" t="str">
            <v>A36.2</v>
          </cell>
          <cell r="B166" t="str">
            <v>Difteria laríngea</v>
          </cell>
        </row>
        <row r="167">
          <cell r="A167" t="str">
            <v>A36.3</v>
          </cell>
          <cell r="B167" t="str">
            <v>Difteria cutánea</v>
          </cell>
        </row>
        <row r="168">
          <cell r="A168" t="str">
            <v>A36.8</v>
          </cell>
          <cell r="B168" t="str">
            <v>Otras difterias</v>
          </cell>
        </row>
        <row r="169">
          <cell r="A169" t="str">
            <v>A36.9</v>
          </cell>
          <cell r="B169" t="str">
            <v>Difteria, no especificada</v>
          </cell>
        </row>
        <row r="170">
          <cell r="A170" t="str">
            <v>A37.0</v>
          </cell>
          <cell r="B170" t="str">
            <v>Tos ferina debida a Bordetella pertussis</v>
          </cell>
        </row>
        <row r="171">
          <cell r="A171" t="str">
            <v>A37.1</v>
          </cell>
          <cell r="B171" t="str">
            <v>Tos ferina debida a Bordetella parapertussis</v>
          </cell>
        </row>
        <row r="172">
          <cell r="A172" t="str">
            <v>A37.8</v>
          </cell>
          <cell r="B172" t="str">
            <v>Tos ferina debida a otras especies de Bordetella</v>
          </cell>
        </row>
        <row r="173">
          <cell r="A173" t="str">
            <v>A37.9</v>
          </cell>
          <cell r="B173" t="str">
            <v>Tos ferina, no especificada</v>
          </cell>
        </row>
        <row r="174">
          <cell r="A174" t="str">
            <v>A38.X</v>
          </cell>
          <cell r="B174" t="str">
            <v>Escarlatina</v>
          </cell>
        </row>
        <row r="175">
          <cell r="A175" t="str">
            <v>A39.0</v>
          </cell>
          <cell r="B175" t="str">
            <v>Meningitis meningocócica (G01*)</v>
          </cell>
        </row>
        <row r="176">
          <cell r="A176" t="str">
            <v>A39.1</v>
          </cell>
          <cell r="B176" t="str">
            <v>Síndrome de Waterhouse-Friderichsen (E35.1*)</v>
          </cell>
        </row>
        <row r="177">
          <cell r="A177" t="str">
            <v>A39.2</v>
          </cell>
          <cell r="B177" t="str">
            <v>Meningococemia aguda</v>
          </cell>
        </row>
        <row r="178">
          <cell r="A178" t="str">
            <v>A39.3</v>
          </cell>
          <cell r="B178" t="str">
            <v>Meningococemia crónica</v>
          </cell>
        </row>
        <row r="179">
          <cell r="A179" t="str">
            <v>A39.4</v>
          </cell>
          <cell r="B179" t="str">
            <v>Meningococemia, no especificada</v>
          </cell>
        </row>
        <row r="180">
          <cell r="A180" t="str">
            <v>A39.5</v>
          </cell>
          <cell r="B180" t="str">
            <v>Enfermedad cardíaca debida a meningococo</v>
          </cell>
        </row>
        <row r="181">
          <cell r="A181" t="str">
            <v>A39.8</v>
          </cell>
          <cell r="B181" t="str">
            <v>Otras infecciones meningocócicas:</v>
          </cell>
        </row>
        <row r="182">
          <cell r="A182" t="str">
            <v>A39.9</v>
          </cell>
          <cell r="B182" t="str">
            <v>Infección meningocócica, no especificada</v>
          </cell>
        </row>
        <row r="183">
          <cell r="A183" t="str">
            <v>A40.0</v>
          </cell>
          <cell r="B183" t="str">
            <v>Septicemia debida a estreptococo, grupo A</v>
          </cell>
        </row>
        <row r="184">
          <cell r="A184" t="str">
            <v>A40.1</v>
          </cell>
          <cell r="B184" t="str">
            <v>Septicemia debida a estreptococo, grupo B</v>
          </cell>
        </row>
        <row r="185">
          <cell r="A185" t="str">
            <v>A40.2</v>
          </cell>
          <cell r="B185" t="str">
            <v>Septicemia debida a estreptococo, grupo D</v>
          </cell>
        </row>
        <row r="186">
          <cell r="A186" t="str">
            <v>A40.3</v>
          </cell>
          <cell r="B186" t="str">
            <v>Septicemia debida a Streptococcus pneumoniae</v>
          </cell>
        </row>
        <row r="187">
          <cell r="A187" t="str">
            <v>A40.8</v>
          </cell>
          <cell r="B187" t="str">
            <v>Otras septicemias estreptocócicas</v>
          </cell>
        </row>
        <row r="188">
          <cell r="A188" t="str">
            <v>A40.9</v>
          </cell>
          <cell r="B188" t="str">
            <v>Septicemia estreptocócica, no especificada</v>
          </cell>
        </row>
        <row r="189">
          <cell r="A189" t="str">
            <v>A41.0</v>
          </cell>
          <cell r="B189" t="str">
            <v>Septicemia debida a Staphylococcus aureus</v>
          </cell>
        </row>
        <row r="190">
          <cell r="A190" t="str">
            <v>A41.1</v>
          </cell>
          <cell r="B190" t="str">
            <v>Septicemia debida a otro estafilococo especificado</v>
          </cell>
        </row>
        <row r="191">
          <cell r="A191" t="str">
            <v>A41.2</v>
          </cell>
          <cell r="B191" t="str">
            <v>Septicemia debida a estafilococo no especificado</v>
          </cell>
        </row>
        <row r="192">
          <cell r="A192" t="str">
            <v>A41.3</v>
          </cell>
          <cell r="B192" t="str">
            <v>Septicemia debida a Haemophilus influenzae</v>
          </cell>
        </row>
        <row r="193">
          <cell r="A193" t="str">
            <v>A41.4</v>
          </cell>
          <cell r="B193" t="str">
            <v>Septicemia debida a anaerobios</v>
          </cell>
        </row>
        <row r="194">
          <cell r="A194" t="str">
            <v>A41.5</v>
          </cell>
          <cell r="B194" t="str">
            <v>Septicemia debida a otros organismos gramnegativos</v>
          </cell>
        </row>
        <row r="195">
          <cell r="A195" t="str">
            <v>A41.8</v>
          </cell>
          <cell r="B195" t="str">
            <v>Otras septicemias especificadas</v>
          </cell>
        </row>
        <row r="196">
          <cell r="A196" t="str">
            <v>A41.9</v>
          </cell>
          <cell r="B196" t="str">
            <v>Septicemia, no especificada</v>
          </cell>
        </row>
        <row r="197">
          <cell r="A197" t="str">
            <v>A42.0</v>
          </cell>
          <cell r="B197" t="str">
            <v>Actinomicosis pulmonar</v>
          </cell>
        </row>
        <row r="198">
          <cell r="A198" t="str">
            <v>A42.1</v>
          </cell>
          <cell r="B198" t="str">
            <v>Actinomicosis abdominal</v>
          </cell>
        </row>
        <row r="199">
          <cell r="A199" t="str">
            <v>A42.2</v>
          </cell>
          <cell r="B199" t="str">
            <v>Actinomicosis cervicofacial</v>
          </cell>
        </row>
        <row r="200">
          <cell r="A200" t="str">
            <v>A42.7</v>
          </cell>
          <cell r="B200" t="str">
            <v>Septicemia actinomicótica</v>
          </cell>
        </row>
        <row r="201">
          <cell r="A201" t="str">
            <v>A42.8</v>
          </cell>
          <cell r="B201" t="str">
            <v>Otras formas de actinomicosis</v>
          </cell>
        </row>
        <row r="202">
          <cell r="A202" t="str">
            <v>A42.9</v>
          </cell>
          <cell r="B202" t="str">
            <v>Actinomicosis, sin otra especificación</v>
          </cell>
        </row>
        <row r="203">
          <cell r="A203" t="str">
            <v>A43.0</v>
          </cell>
          <cell r="B203" t="str">
            <v>Nocardiosis pulmonar</v>
          </cell>
        </row>
        <row r="204">
          <cell r="A204" t="str">
            <v>A43.1</v>
          </cell>
          <cell r="B204" t="str">
            <v>Nocardiosis cutánea</v>
          </cell>
        </row>
        <row r="205">
          <cell r="A205" t="str">
            <v>A43.8</v>
          </cell>
          <cell r="B205" t="str">
            <v>Otras formas de nocardiosis</v>
          </cell>
        </row>
        <row r="206">
          <cell r="A206" t="str">
            <v>A43.9</v>
          </cell>
          <cell r="B206" t="str">
            <v>Nocardiosis, no especificada</v>
          </cell>
        </row>
        <row r="207">
          <cell r="A207" t="str">
            <v>A44.0</v>
          </cell>
          <cell r="B207" t="str">
            <v>Bartonelosis sistémica</v>
          </cell>
        </row>
        <row r="208">
          <cell r="A208" t="str">
            <v>A44.1</v>
          </cell>
          <cell r="B208" t="str">
            <v>Bartonelosis cutánea y mucocutánea</v>
          </cell>
        </row>
        <row r="209">
          <cell r="A209" t="str">
            <v>A44.8</v>
          </cell>
          <cell r="B209" t="str">
            <v>Otras formas de bartonelosis</v>
          </cell>
        </row>
        <row r="210">
          <cell r="A210" t="str">
            <v>A44.9</v>
          </cell>
          <cell r="B210" t="str">
            <v>Bartonelosis, no especificada</v>
          </cell>
        </row>
        <row r="211">
          <cell r="A211" t="str">
            <v>A46.X</v>
          </cell>
          <cell r="B211" t="str">
            <v>Erisipela</v>
          </cell>
        </row>
        <row r="212">
          <cell r="A212" t="str">
            <v>A48.8</v>
          </cell>
          <cell r="B212" t="str">
            <v>Otras enfermedades bacterianas, no clasificadas en otra parte</v>
          </cell>
        </row>
        <row r="213">
          <cell r="A213" t="str">
            <v>A48.0</v>
          </cell>
          <cell r="B213" t="str">
            <v>Gangrena gaseosa</v>
          </cell>
        </row>
        <row r="214">
          <cell r="A214" t="str">
            <v>A48.1</v>
          </cell>
          <cell r="B214" t="str">
            <v>Enfermedad de los legionarios</v>
          </cell>
        </row>
        <row r="215">
          <cell r="A215" t="str">
            <v>A48.2</v>
          </cell>
          <cell r="B215" t="str">
            <v>Enfermedad de los legionarios no neumónica [fiebre de Pontiac]</v>
          </cell>
        </row>
        <row r="216">
          <cell r="A216" t="str">
            <v>A48.3</v>
          </cell>
          <cell r="B216" t="str">
            <v>Síndrome del choque tóxico</v>
          </cell>
        </row>
        <row r="217">
          <cell r="A217" t="str">
            <v>A48.4</v>
          </cell>
          <cell r="B217" t="str">
            <v>Fiebre purpúrica brasileña</v>
          </cell>
        </row>
        <row r="218">
          <cell r="A218" t="str">
            <v>A48.8</v>
          </cell>
          <cell r="B218" t="str">
            <v>Otras enfermedades bacterianas especificadas</v>
          </cell>
        </row>
        <row r="219">
          <cell r="A219" t="str">
            <v>A49.0</v>
          </cell>
          <cell r="B219" t="str">
            <v>Infección estafilocócica, sin otra especificación</v>
          </cell>
        </row>
        <row r="220">
          <cell r="A220" t="str">
            <v>A49.1</v>
          </cell>
          <cell r="B220" t="str">
            <v>Infección estreptocócica, sin otra especificación</v>
          </cell>
        </row>
        <row r="221">
          <cell r="A221" t="str">
            <v>A49.2</v>
          </cell>
          <cell r="B221" t="str">
            <v>Infección por Haemophilus influenzae, sin otra especificación</v>
          </cell>
        </row>
        <row r="222">
          <cell r="A222" t="str">
            <v>A49.3</v>
          </cell>
          <cell r="B222" t="str">
            <v>Infección por micoplasma, sin otra especificación</v>
          </cell>
        </row>
        <row r="223">
          <cell r="A223" t="str">
            <v>A49.8</v>
          </cell>
          <cell r="B223" t="str">
            <v>Otras infecciones bacterianas de sitio no especificado</v>
          </cell>
        </row>
        <row r="224">
          <cell r="A224" t="str">
            <v>A49.9</v>
          </cell>
          <cell r="B224" t="str">
            <v>Infección bacteriana, no especificada</v>
          </cell>
        </row>
        <row r="225">
          <cell r="A225" t="str">
            <v>A50.0</v>
          </cell>
          <cell r="B225" t="str">
            <v>Sífilis congénita precoz, sintomática</v>
          </cell>
        </row>
        <row r="226">
          <cell r="A226" t="str">
            <v>A50.1</v>
          </cell>
          <cell r="B226" t="str">
            <v>Sífilis congénita precoz, latente</v>
          </cell>
        </row>
        <row r="227">
          <cell r="A227" t="str">
            <v>A50.2</v>
          </cell>
          <cell r="B227" t="str">
            <v>Sífilis congénita precoz, sin otra especificación</v>
          </cell>
        </row>
        <row r="228">
          <cell r="A228" t="str">
            <v>A50.3</v>
          </cell>
          <cell r="B228" t="str">
            <v>Oculopatía sifilítica congénita tardía</v>
          </cell>
        </row>
        <row r="229">
          <cell r="A229" t="str">
            <v>A50.4</v>
          </cell>
          <cell r="B229" t="str">
            <v>Neurosífilis congénita tardía [neurosífilis juvenil]</v>
          </cell>
        </row>
        <row r="230">
          <cell r="A230" t="str">
            <v>A50.5</v>
          </cell>
          <cell r="B230" t="str">
            <v>Otras formas de sífilis congénita tardía, sintomática</v>
          </cell>
        </row>
        <row r="231">
          <cell r="A231" t="str">
            <v>A50.6</v>
          </cell>
          <cell r="B231" t="str">
            <v>Sífilis congénita tardía, latente</v>
          </cell>
        </row>
        <row r="232">
          <cell r="A232" t="str">
            <v>A50.7</v>
          </cell>
          <cell r="B232" t="str">
            <v>Sífilis congénita tardía, sin otra especificación</v>
          </cell>
        </row>
        <row r="233">
          <cell r="A233" t="str">
            <v>A50.9</v>
          </cell>
          <cell r="B233" t="str">
            <v>Sífilis congénita, sin otra especificación</v>
          </cell>
        </row>
        <row r="234">
          <cell r="A234" t="str">
            <v>A51.0</v>
          </cell>
          <cell r="B234" t="str">
            <v>Sífilis genital primaria</v>
          </cell>
        </row>
        <row r="235">
          <cell r="A235" t="str">
            <v>A51.1</v>
          </cell>
          <cell r="B235" t="str">
            <v>Sífilis primaria anal</v>
          </cell>
        </row>
        <row r="236">
          <cell r="A236" t="str">
            <v>A51.2</v>
          </cell>
          <cell r="B236" t="str">
            <v>Sífilis primaria en otros sitios</v>
          </cell>
        </row>
        <row r="237">
          <cell r="A237" t="str">
            <v>A51.3</v>
          </cell>
          <cell r="B237" t="str">
            <v>Sífilis secundaria de piel y membranas mucosas</v>
          </cell>
        </row>
        <row r="238">
          <cell r="A238" t="str">
            <v>A51.4</v>
          </cell>
          <cell r="B238" t="str">
            <v>Otras sífilis secundarias</v>
          </cell>
        </row>
        <row r="239">
          <cell r="A239" t="str">
            <v>A51.5</v>
          </cell>
          <cell r="B239" t="str">
            <v>Sífilis precoz, latente</v>
          </cell>
        </row>
        <row r="240">
          <cell r="A240" t="str">
            <v>A51.9</v>
          </cell>
          <cell r="B240" t="str">
            <v>Sífilis precoz, sin otra especificación</v>
          </cell>
        </row>
        <row r="241">
          <cell r="A241" t="str">
            <v>A52</v>
          </cell>
          <cell r="B241" t="str">
            <v>Sífilis tardía</v>
          </cell>
        </row>
        <row r="242">
          <cell r="A242" t="str">
            <v>A52.0</v>
          </cell>
          <cell r="B242" t="str">
            <v>Sífilis cardiovascular</v>
          </cell>
        </row>
        <row r="243">
          <cell r="A243" t="str">
            <v>A52.1</v>
          </cell>
          <cell r="B243" t="str">
            <v>Neurosífilis sintomática</v>
          </cell>
        </row>
        <row r="244">
          <cell r="A244" t="str">
            <v>A52.2</v>
          </cell>
          <cell r="B244" t="str">
            <v>Neurosífilis asintomática</v>
          </cell>
        </row>
        <row r="245">
          <cell r="A245" t="str">
            <v>A52.3</v>
          </cell>
          <cell r="B245" t="str">
            <v>Neurosífilis no especificada</v>
          </cell>
        </row>
        <row r="246">
          <cell r="A246" t="str">
            <v>A52.7</v>
          </cell>
          <cell r="B246" t="str">
            <v>Otras sífilis tardías sintomáticas</v>
          </cell>
        </row>
        <row r="247">
          <cell r="A247" t="str">
            <v>A52.8</v>
          </cell>
          <cell r="B247" t="str">
            <v>Sífilis tardía, latente</v>
          </cell>
        </row>
        <row r="248">
          <cell r="A248" t="str">
            <v>A52.9</v>
          </cell>
          <cell r="B248" t="str">
            <v>Sífilis tardía, no especificada</v>
          </cell>
        </row>
        <row r="249">
          <cell r="A249" t="str">
            <v>A53</v>
          </cell>
          <cell r="B249" t="str">
            <v>Otras sífilis y las no especificadas</v>
          </cell>
        </row>
        <row r="250">
          <cell r="A250" t="str">
            <v>A53.0</v>
          </cell>
          <cell r="B250" t="str">
            <v>Sífilis latente, no especificada como precoz o tardía</v>
          </cell>
        </row>
        <row r="251">
          <cell r="A251" t="str">
            <v>A53.9</v>
          </cell>
          <cell r="B251" t="str">
            <v>Sífilis, no especificada</v>
          </cell>
        </row>
        <row r="252">
          <cell r="A252" t="str">
            <v>A54</v>
          </cell>
          <cell r="B252" t="str">
            <v>Infección gonocócica</v>
          </cell>
        </row>
        <row r="253">
          <cell r="A253" t="str">
            <v>A54.0</v>
          </cell>
          <cell r="B253" t="str">
            <v>Infección gonocócica del tracto genitourinario inferior sin absceso periuretral o de glándula accesoria</v>
          </cell>
        </row>
        <row r="254">
          <cell r="A254" t="str">
            <v>A54.1</v>
          </cell>
          <cell r="B254" t="str">
            <v>Infección gonocócica del tracto genitourinario inferior con absceso periuretral y de glándulas accesorias</v>
          </cell>
        </row>
        <row r="255">
          <cell r="A255" t="str">
            <v>A54.2</v>
          </cell>
          <cell r="B255" t="str">
            <v>Pelviperitonitis gonocócica y otras infecciones gonocócicas genitourinarias</v>
          </cell>
        </row>
        <row r="256">
          <cell r="A256" t="str">
            <v>A54.3</v>
          </cell>
          <cell r="B256" t="str">
            <v>Infección gonocócica del ojo</v>
          </cell>
        </row>
        <row r="257">
          <cell r="A257" t="str">
            <v>A54.4</v>
          </cell>
          <cell r="B257" t="str">
            <v>Infección gonocócica del sistema osteomuscular</v>
          </cell>
        </row>
        <row r="258">
          <cell r="A258" t="str">
            <v>A54.5</v>
          </cell>
          <cell r="B258" t="str">
            <v>Faringitis gonocócica</v>
          </cell>
        </row>
        <row r="259">
          <cell r="A259" t="str">
            <v>A54.6</v>
          </cell>
          <cell r="B259" t="str">
            <v>Infección gonocócica del ano y del recto</v>
          </cell>
        </row>
        <row r="260">
          <cell r="A260" t="str">
            <v>A54.8</v>
          </cell>
          <cell r="B260" t="str">
            <v>Otras infecciones gonocócicas</v>
          </cell>
        </row>
        <row r="261">
          <cell r="A261" t="str">
            <v>A54.9</v>
          </cell>
          <cell r="B261" t="str">
            <v>Infección gonocócica, no especificada</v>
          </cell>
        </row>
        <row r="262">
          <cell r="A262" t="str">
            <v>A55.X</v>
          </cell>
          <cell r="B262" t="str">
            <v>Linfogranuloma (venéreo) por clamidias</v>
          </cell>
        </row>
        <row r="263">
          <cell r="A263" t="str">
            <v>A56</v>
          </cell>
          <cell r="B263" t="str">
            <v>Otras enfermedades de transmisión sexual debidas a clamidias</v>
          </cell>
        </row>
        <row r="264">
          <cell r="A264" t="str">
            <v>A56.0</v>
          </cell>
          <cell r="B264" t="str">
            <v>Infección del tracto genitourinario inferior debida a clamidias</v>
          </cell>
        </row>
        <row r="265">
          <cell r="A265" t="str">
            <v>A56.1</v>
          </cell>
          <cell r="B265" t="str">
            <v>Infección del pelviperitoneo y otros órganos genitourinarios debida a clamidias</v>
          </cell>
        </row>
        <row r="266">
          <cell r="A266" t="str">
            <v>A56.2</v>
          </cell>
          <cell r="B266" t="str">
            <v>Infecciones del tracto genitourinario debidas a clamidias, sin otra especificación</v>
          </cell>
        </row>
        <row r="267">
          <cell r="A267" t="str">
            <v>A56.3</v>
          </cell>
          <cell r="B267" t="str">
            <v>Infección del ano y del recto debida a clamidias</v>
          </cell>
        </row>
        <row r="268">
          <cell r="A268" t="str">
            <v>A56.4</v>
          </cell>
          <cell r="B268" t="str">
            <v>Infección de faringe debida a clamidias</v>
          </cell>
        </row>
        <row r="269">
          <cell r="A269" t="str">
            <v>A56.8</v>
          </cell>
          <cell r="B269" t="str">
            <v>Infección de transmisión sexual de otros sitios debida a clamidias</v>
          </cell>
        </row>
        <row r="270">
          <cell r="A270" t="str">
            <v>A57.X</v>
          </cell>
          <cell r="B270" t="str">
            <v>Chancro blando</v>
          </cell>
        </row>
        <row r="271">
          <cell r="A271" t="str">
            <v>A58.X</v>
          </cell>
          <cell r="B271" t="str">
            <v>Granuloma inguinal</v>
          </cell>
        </row>
        <row r="272">
          <cell r="A272" t="str">
            <v>A59</v>
          </cell>
          <cell r="B272" t="str">
            <v>Tricomoniasis</v>
          </cell>
        </row>
        <row r="273">
          <cell r="A273" t="str">
            <v>A59.0</v>
          </cell>
          <cell r="B273" t="str">
            <v>Tricomoniasis urogenital</v>
          </cell>
        </row>
        <row r="274">
          <cell r="A274" t="str">
            <v>A59.8</v>
          </cell>
          <cell r="B274" t="str">
            <v>Tricomoniasis de otros sitios</v>
          </cell>
        </row>
        <row r="275">
          <cell r="A275" t="str">
            <v>A59.9</v>
          </cell>
          <cell r="B275" t="str">
            <v>Tricomoniasis, no especificada</v>
          </cell>
        </row>
        <row r="276">
          <cell r="A276" t="str">
            <v>A60</v>
          </cell>
          <cell r="B276" t="str">
            <v>Infección anogenital debida a virus del herpes [herpes simple]</v>
          </cell>
        </row>
        <row r="277">
          <cell r="A277" t="str">
            <v>A60.0</v>
          </cell>
          <cell r="B277" t="str">
            <v>Infección de genitales y trayecto urogenital debida a virus del herpes [herpes simple]</v>
          </cell>
        </row>
        <row r="278">
          <cell r="A278" t="str">
            <v>A60.1</v>
          </cell>
          <cell r="B278" t="str">
            <v>Infección de la piel perianal y recto por virus del herpes simple</v>
          </cell>
        </row>
        <row r="279">
          <cell r="A279" t="str">
            <v>A60.9</v>
          </cell>
          <cell r="B279" t="str">
            <v>Infección anogenital por virus del herpes simple, sin otra especificación</v>
          </cell>
        </row>
        <row r="280">
          <cell r="A280" t="str">
            <v>A63</v>
          </cell>
          <cell r="B280" t="str">
            <v>Otras enfermedades de transmisión predominantemente sexual, no clasificadas en otra parte</v>
          </cell>
        </row>
        <row r="281">
          <cell r="A281" t="str">
            <v>A63.0</v>
          </cell>
          <cell r="B281" t="str">
            <v>Verrugas (venéreas) anogenitales</v>
          </cell>
        </row>
        <row r="282">
          <cell r="A282" t="str">
            <v>A63.8</v>
          </cell>
          <cell r="B282" t="str">
            <v>Otras enfermedades de transmisión predominantemente sexual, especificadas</v>
          </cell>
        </row>
        <row r="283">
          <cell r="A283" t="str">
            <v>A64.X</v>
          </cell>
          <cell r="B283" t="str">
            <v>Enfermedad de transmisión sexual no especificada</v>
          </cell>
        </row>
        <row r="284">
          <cell r="A284" t="str">
            <v>A65.X</v>
          </cell>
          <cell r="B284" t="str">
            <v>Sífilis no venérea</v>
          </cell>
        </row>
        <row r="285">
          <cell r="A285" t="str">
            <v>A66</v>
          </cell>
          <cell r="B285" t="str">
            <v>Frambesia</v>
          </cell>
        </row>
        <row r="286">
          <cell r="A286" t="str">
            <v>A66.0</v>
          </cell>
          <cell r="B286" t="str">
            <v>Lesiones iniciales de frambesia</v>
          </cell>
        </row>
        <row r="287">
          <cell r="A287" t="str">
            <v>A66.1</v>
          </cell>
          <cell r="B287" t="str">
            <v>Lesiones papilomatosas múltiples y frambesia con paso de cangrejo</v>
          </cell>
        </row>
        <row r="288">
          <cell r="A288" t="str">
            <v>A66.2</v>
          </cell>
          <cell r="B288" t="str">
            <v>Otras lesiones precoces de la piel en la frambesia</v>
          </cell>
        </row>
        <row r="289">
          <cell r="A289" t="str">
            <v>A66.3</v>
          </cell>
          <cell r="B289" t="str">
            <v>Hiperqueratosis de frambesia</v>
          </cell>
        </row>
        <row r="290">
          <cell r="A290" t="str">
            <v>A66.4</v>
          </cell>
          <cell r="B290" t="str">
            <v>Goma y úlceras de frambesia</v>
          </cell>
        </row>
        <row r="291">
          <cell r="A291" t="str">
            <v>A66.5</v>
          </cell>
          <cell r="B291" t="str">
            <v>Gangosa</v>
          </cell>
        </row>
        <row r="292">
          <cell r="A292" t="str">
            <v>A66.6</v>
          </cell>
          <cell r="B292" t="str">
            <v>Lesiones frambésicas de los huesos y de las articulaciones</v>
          </cell>
        </row>
        <row r="293">
          <cell r="A293" t="str">
            <v>A66.7</v>
          </cell>
          <cell r="B293" t="str">
            <v>Otras manifestaciones de frambesia</v>
          </cell>
        </row>
        <row r="294">
          <cell r="A294" t="str">
            <v>A66.8</v>
          </cell>
          <cell r="B294" t="str">
            <v>Frambesia latente</v>
          </cell>
        </row>
        <row r="295">
          <cell r="A295" t="str">
            <v>A66.9</v>
          </cell>
          <cell r="B295" t="str">
            <v>Frambesia, no especificada</v>
          </cell>
        </row>
        <row r="296">
          <cell r="A296" t="str">
            <v>A67</v>
          </cell>
          <cell r="B296" t="str">
            <v>Pinta [carate]</v>
          </cell>
        </row>
        <row r="297">
          <cell r="A297" t="str">
            <v>A67.0</v>
          </cell>
          <cell r="B297" t="str">
            <v>Lesiones primarias de la pinta</v>
          </cell>
        </row>
        <row r="298">
          <cell r="A298" t="str">
            <v>A67.1</v>
          </cell>
          <cell r="B298" t="str">
            <v>Lesiones intermedias de la pinta</v>
          </cell>
        </row>
        <row r="299">
          <cell r="A299" t="str">
            <v>A67.2</v>
          </cell>
          <cell r="B299" t="str">
            <v>Lesiones tardías de la pinta</v>
          </cell>
        </row>
        <row r="300">
          <cell r="A300" t="str">
            <v>A67.3</v>
          </cell>
          <cell r="B300" t="str">
            <v>Lesiones mixtas de la pinta</v>
          </cell>
        </row>
        <row r="301">
          <cell r="A301" t="str">
            <v>A67.9</v>
          </cell>
          <cell r="B301" t="str">
            <v>Pinta, no especificada</v>
          </cell>
        </row>
        <row r="302">
          <cell r="A302" t="str">
            <v>A68</v>
          </cell>
          <cell r="B302" t="str">
            <v>Fiebres recurrentes</v>
          </cell>
        </row>
        <row r="303">
          <cell r="A303" t="str">
            <v>A68.0</v>
          </cell>
          <cell r="B303" t="str">
            <v>Fiebre recurrente transmitida por piojos</v>
          </cell>
        </row>
        <row r="304">
          <cell r="A304" t="str">
            <v>A68.1</v>
          </cell>
          <cell r="B304" t="str">
            <v>Fiebre recurrente transmitida por garrapatas</v>
          </cell>
        </row>
        <row r="305">
          <cell r="A305" t="str">
            <v>A68.9</v>
          </cell>
          <cell r="B305" t="str">
            <v>Fiebre recurrente, no especificada</v>
          </cell>
        </row>
        <row r="306">
          <cell r="A306" t="str">
            <v>A69</v>
          </cell>
          <cell r="B306" t="str">
            <v>Otras infecciones causadas por espiroquetas</v>
          </cell>
        </row>
        <row r="307">
          <cell r="A307" t="str">
            <v>A69.0</v>
          </cell>
          <cell r="B307" t="str">
            <v>Estomatitis ulcerativa necrotizante</v>
          </cell>
        </row>
        <row r="308">
          <cell r="A308" t="str">
            <v>A69.1</v>
          </cell>
          <cell r="B308" t="str">
            <v>Otras infecciones de Vincent</v>
          </cell>
        </row>
        <row r="309">
          <cell r="A309" t="str">
            <v>A69.2</v>
          </cell>
          <cell r="B309" t="str">
            <v>Enfermedad de Lyme</v>
          </cell>
        </row>
        <row r="310">
          <cell r="A310" t="str">
            <v>A69.8</v>
          </cell>
          <cell r="B310" t="str">
            <v>Otras infecciones específicadas por espiroquetas</v>
          </cell>
        </row>
        <row r="311">
          <cell r="A311" t="str">
            <v>A69.9</v>
          </cell>
          <cell r="B311" t="str">
            <v>Infección por espiroqueta, no especificada</v>
          </cell>
        </row>
        <row r="312">
          <cell r="A312" t="str">
            <v>A70.X</v>
          </cell>
          <cell r="B312" t="str">
            <v>Infección debida a Chlamydia psittaci</v>
          </cell>
        </row>
        <row r="313">
          <cell r="A313" t="str">
            <v>A71</v>
          </cell>
          <cell r="B313" t="str">
            <v>Tracoma</v>
          </cell>
        </row>
        <row r="314">
          <cell r="A314" t="str">
            <v>A71.0</v>
          </cell>
          <cell r="B314" t="str">
            <v>Estado inicial de tracoma</v>
          </cell>
        </row>
        <row r="315">
          <cell r="A315" t="str">
            <v>A71.1</v>
          </cell>
          <cell r="B315" t="str">
            <v>Estado activo de tracoma</v>
          </cell>
        </row>
        <row r="316">
          <cell r="A316" t="str">
            <v>A71.9</v>
          </cell>
          <cell r="B316" t="str">
            <v>Tracoma, no especificado</v>
          </cell>
        </row>
        <row r="317">
          <cell r="A317" t="str">
            <v>A74</v>
          </cell>
          <cell r="B317" t="str">
            <v>Otras enfermedades causadas por clamidias</v>
          </cell>
        </row>
        <row r="318">
          <cell r="A318" t="str">
            <v>A74.0</v>
          </cell>
          <cell r="B318" t="str">
            <v>Conjuntivitis por clamidias (H13.1*)</v>
          </cell>
        </row>
        <row r="319">
          <cell r="A319" t="str">
            <v>A74.8</v>
          </cell>
          <cell r="B319" t="str">
            <v>Otras enfermedades por clamidias</v>
          </cell>
        </row>
        <row r="320">
          <cell r="A320" t="str">
            <v>A74.9</v>
          </cell>
          <cell r="B320" t="str">
            <v>Infección por clamidias, no especificada</v>
          </cell>
        </row>
        <row r="321">
          <cell r="A321" t="str">
            <v>A75</v>
          </cell>
          <cell r="B321" t="str">
            <v>Tifus</v>
          </cell>
        </row>
        <row r="322">
          <cell r="A322" t="str">
            <v>A75.0</v>
          </cell>
          <cell r="B322" t="str">
            <v>Tifus epidémico debido a Rickettsia prowazekii transmitido por piojos</v>
          </cell>
        </row>
        <row r="323">
          <cell r="A323" t="str">
            <v>A75.1</v>
          </cell>
          <cell r="B323" t="str">
            <v>Tifus recrudescente [enfermedad de Brill]</v>
          </cell>
        </row>
        <row r="324">
          <cell r="A324" t="str">
            <v>A75.2</v>
          </cell>
          <cell r="B324" t="str">
            <v>Tifus debido a Rickettsia typhi</v>
          </cell>
        </row>
        <row r="325">
          <cell r="A325" t="str">
            <v>A75.3</v>
          </cell>
          <cell r="B325" t="str">
            <v>Tifus debido a Rickettsia tsutsugamushi</v>
          </cell>
        </row>
        <row r="326">
          <cell r="A326" t="str">
            <v>A75.9</v>
          </cell>
          <cell r="B326" t="str">
            <v>Tifus, no especificado</v>
          </cell>
        </row>
        <row r="327">
          <cell r="A327" t="str">
            <v>A77</v>
          </cell>
          <cell r="B327" t="str">
            <v>Fiebre maculosa [rickettsiosis transmitida por garrapatas]</v>
          </cell>
        </row>
        <row r="328">
          <cell r="A328" t="str">
            <v>A77.0</v>
          </cell>
          <cell r="B328" t="str">
            <v>Fiebre maculosa debida a Rickettsia rickettsii</v>
          </cell>
        </row>
        <row r="329">
          <cell r="A329" t="str">
            <v>A77.1</v>
          </cell>
          <cell r="B329" t="str">
            <v>Fiebre maculosa debida a Rickettsia conorii</v>
          </cell>
        </row>
        <row r="330">
          <cell r="A330" t="str">
            <v>A77.2</v>
          </cell>
          <cell r="B330" t="str">
            <v>Fiebre maculosa debida a Rickettsia siberica</v>
          </cell>
        </row>
        <row r="331">
          <cell r="A331" t="str">
            <v>A77.3</v>
          </cell>
          <cell r="B331" t="str">
            <v>Fiebre maculosa debida a Rickettsia australis</v>
          </cell>
        </row>
        <row r="332">
          <cell r="A332" t="str">
            <v>A77.8</v>
          </cell>
          <cell r="B332" t="str">
            <v>Otras fiebres maculosas</v>
          </cell>
        </row>
        <row r="333">
          <cell r="A333" t="str">
            <v>A77.9</v>
          </cell>
          <cell r="B333" t="str">
            <v>Fiebre maculosa, no especificada</v>
          </cell>
        </row>
        <row r="334">
          <cell r="A334" t="str">
            <v>A78.X</v>
          </cell>
          <cell r="B334" t="str">
            <v>Fiebre Q</v>
          </cell>
        </row>
        <row r="335">
          <cell r="A335" t="str">
            <v>A79</v>
          </cell>
          <cell r="B335" t="str">
            <v>Otras rickettsiosis</v>
          </cell>
        </row>
        <row r="336">
          <cell r="A336" t="str">
            <v>A79.0</v>
          </cell>
          <cell r="B336" t="str">
            <v>Fiebre de las trincheras</v>
          </cell>
        </row>
        <row r="337">
          <cell r="A337" t="str">
            <v>A79.1</v>
          </cell>
          <cell r="B337" t="str">
            <v>Rickettsiosis pustulosa debida a Rickettsia akari</v>
          </cell>
        </row>
        <row r="338">
          <cell r="A338" t="str">
            <v>A79.8</v>
          </cell>
          <cell r="B338" t="str">
            <v>Otras rickettsiosis especificadas</v>
          </cell>
        </row>
        <row r="339">
          <cell r="A339" t="str">
            <v>A79.9</v>
          </cell>
          <cell r="B339" t="str">
            <v>Rickettsiosis, no especificada</v>
          </cell>
        </row>
        <row r="340">
          <cell r="A340" t="str">
            <v>A80</v>
          </cell>
          <cell r="B340" t="str">
            <v>Poliomielitis aguda</v>
          </cell>
        </row>
        <row r="341">
          <cell r="A341" t="str">
            <v>A80.0</v>
          </cell>
          <cell r="B341" t="str">
            <v>Poliomielitis aguda paralítica, asociada a vacuna</v>
          </cell>
        </row>
        <row r="342">
          <cell r="A342" t="str">
            <v>A80.1</v>
          </cell>
          <cell r="B342" t="str">
            <v>Poliomielitis aguda paralítica debida a virus salvaje importado</v>
          </cell>
        </row>
        <row r="343">
          <cell r="A343" t="str">
            <v>A80.2</v>
          </cell>
          <cell r="B343" t="str">
            <v>Poliomielitis aguda paralítica debida a virus salvaje autóctono</v>
          </cell>
        </row>
        <row r="344">
          <cell r="A344" t="str">
            <v>A80.3</v>
          </cell>
          <cell r="B344" t="str">
            <v>Otras poliomielitis agudas paralíticas, y las no especificadas</v>
          </cell>
        </row>
        <row r="345">
          <cell r="A345" t="str">
            <v>A80.4</v>
          </cell>
          <cell r="B345" t="str">
            <v>Poliomielitis aguda no paralítica</v>
          </cell>
        </row>
        <row r="346">
          <cell r="A346" t="str">
            <v>A80.9</v>
          </cell>
          <cell r="B346" t="str">
            <v>Poliomielitis aguda, sin otra especificación</v>
          </cell>
        </row>
        <row r="347">
          <cell r="A347" t="str">
            <v>A81</v>
          </cell>
          <cell r="B347" t="str">
            <v>Infecciones del sistema nervioso central por virus lento</v>
          </cell>
        </row>
        <row r="348">
          <cell r="A348" t="str">
            <v>A81.0</v>
          </cell>
          <cell r="B348" t="str">
            <v>Enfermedad de Creutzfeldt-Jakob</v>
          </cell>
        </row>
        <row r="349">
          <cell r="A349" t="str">
            <v>A81.1</v>
          </cell>
          <cell r="B349" t="str">
            <v>Panencefalitis esclerosante subaguda</v>
          </cell>
        </row>
        <row r="350">
          <cell r="A350" t="str">
            <v>A81.2</v>
          </cell>
          <cell r="B350" t="str">
            <v>Leucoencefalopatía multifocal progresiva</v>
          </cell>
        </row>
        <row r="351">
          <cell r="A351" t="str">
            <v>A81.8</v>
          </cell>
          <cell r="B351" t="str">
            <v>Otras infecciones del sistema nervioso central por virus lento</v>
          </cell>
        </row>
        <row r="352">
          <cell r="A352" t="str">
            <v>A81.9</v>
          </cell>
          <cell r="B352" t="str">
            <v>Infecciones del sistema nervioso central por virus lento, sin otra especificación</v>
          </cell>
        </row>
        <row r="353">
          <cell r="A353" t="str">
            <v>A82</v>
          </cell>
          <cell r="B353" t="str">
            <v>Rabia</v>
          </cell>
        </row>
        <row r="354">
          <cell r="A354" t="str">
            <v>A82.0</v>
          </cell>
          <cell r="B354" t="str">
            <v>Rabia selvática</v>
          </cell>
        </row>
        <row r="355">
          <cell r="A355" t="str">
            <v>A82.1</v>
          </cell>
          <cell r="B355" t="str">
            <v>Rabia urbana</v>
          </cell>
        </row>
        <row r="356">
          <cell r="A356" t="str">
            <v>A82.9</v>
          </cell>
          <cell r="B356" t="str">
            <v>Rabia, sin otra especificación</v>
          </cell>
        </row>
        <row r="357">
          <cell r="A357" t="str">
            <v>A83</v>
          </cell>
          <cell r="B357" t="str">
            <v>Encefalitis viral transmitida por mosquitos</v>
          </cell>
        </row>
        <row r="358">
          <cell r="A358" t="str">
            <v>A83.0</v>
          </cell>
          <cell r="B358" t="str">
            <v>Encefalitis japonesa</v>
          </cell>
        </row>
        <row r="359">
          <cell r="A359" t="str">
            <v>A83.1</v>
          </cell>
          <cell r="B359" t="str">
            <v>Encefalitis equina del oeste</v>
          </cell>
        </row>
        <row r="360">
          <cell r="A360" t="str">
            <v>A83.2</v>
          </cell>
          <cell r="B360" t="str">
            <v>Encefalitis equina del este</v>
          </cell>
        </row>
        <row r="361">
          <cell r="A361" t="str">
            <v>A83.3</v>
          </cell>
          <cell r="B361" t="str">
            <v>Encefalitis de San Luis</v>
          </cell>
        </row>
        <row r="362">
          <cell r="A362" t="str">
            <v>A83.4</v>
          </cell>
          <cell r="B362" t="str">
            <v>Encefalitis australiana</v>
          </cell>
        </row>
        <row r="363">
          <cell r="A363" t="str">
            <v>A83.5</v>
          </cell>
          <cell r="B363" t="str">
            <v>Encefalitis de California</v>
          </cell>
        </row>
        <row r="364">
          <cell r="A364" t="str">
            <v>A83.6</v>
          </cell>
          <cell r="B364" t="str">
            <v>Enfermedad por virus Rocío</v>
          </cell>
        </row>
        <row r="365">
          <cell r="A365" t="str">
            <v>A83.8</v>
          </cell>
          <cell r="B365" t="str">
            <v>Otras encefalitis virales transmitidas por mosquitos</v>
          </cell>
        </row>
        <row r="366">
          <cell r="A366" t="str">
            <v>A83.9</v>
          </cell>
          <cell r="B366" t="str">
            <v>Encefalitis viral transmitida por mosquitos, sin otra especificación</v>
          </cell>
        </row>
        <row r="367">
          <cell r="A367" t="str">
            <v>A84</v>
          </cell>
          <cell r="B367" t="str">
            <v>Encefalitis viral transmitida por garrapatas</v>
          </cell>
        </row>
        <row r="368">
          <cell r="A368" t="str">
            <v>A84.0</v>
          </cell>
          <cell r="B368" t="str">
            <v>Encefalitis del Lejano Oriente transmitida por garrapatas [encefalitis primaveroestival rusa]</v>
          </cell>
        </row>
        <row r="369">
          <cell r="A369" t="str">
            <v>A84.1</v>
          </cell>
          <cell r="B369" t="str">
            <v>Encefalitis centroeuropea transmitida por garrapatas</v>
          </cell>
        </row>
        <row r="370">
          <cell r="A370" t="str">
            <v>A84.8</v>
          </cell>
          <cell r="B370" t="str">
            <v>Otras encefalitis virales transmitidas por garrapatas</v>
          </cell>
        </row>
        <row r="371">
          <cell r="A371" t="str">
            <v>A84.9</v>
          </cell>
          <cell r="B371" t="str">
            <v>Encefalitis viral transmitida por garrapatas, sin otra especificación</v>
          </cell>
        </row>
        <row r="372">
          <cell r="A372" t="str">
            <v>A85</v>
          </cell>
          <cell r="B372" t="str">
            <v>Otras encefalitis virales, no clasificadas en otra parte</v>
          </cell>
        </row>
        <row r="373">
          <cell r="A373" t="str">
            <v>A85.0</v>
          </cell>
          <cell r="B373" t="str">
            <v>Encefalitis enteroviral (G05.1*)</v>
          </cell>
        </row>
        <row r="374">
          <cell r="A374" t="str">
            <v>A85.1</v>
          </cell>
          <cell r="B374" t="str">
            <v>Encefalitis por adenovirus (G05.1* )</v>
          </cell>
        </row>
        <row r="375">
          <cell r="A375" t="str">
            <v>A85.2</v>
          </cell>
          <cell r="B375" t="str">
            <v>Encefalitis viral transmitida por artrópodos, sin otra especificación</v>
          </cell>
        </row>
        <row r="376">
          <cell r="A376" t="str">
            <v>A85.8</v>
          </cell>
          <cell r="B376" t="str">
            <v>Otras encefalitis virales especificadas</v>
          </cell>
        </row>
        <row r="377">
          <cell r="A377" t="str">
            <v>A86.X</v>
          </cell>
          <cell r="B377" t="str">
            <v>Encefalitis viral, no especificada</v>
          </cell>
        </row>
        <row r="378">
          <cell r="A378" t="str">
            <v>A87</v>
          </cell>
          <cell r="B378" t="str">
            <v>Meningitis viral</v>
          </cell>
        </row>
        <row r="379">
          <cell r="A379" t="str">
            <v>A87.0</v>
          </cell>
          <cell r="B379" t="str">
            <v>Meningitis enteroviral (G02.0*)</v>
          </cell>
        </row>
        <row r="380">
          <cell r="A380" t="str">
            <v>A87.1</v>
          </cell>
          <cell r="B380" t="str">
            <v>Meningitis debida a adenovirus (G02.0*)</v>
          </cell>
        </row>
        <row r="381">
          <cell r="A381" t="str">
            <v>A87.2</v>
          </cell>
          <cell r="B381" t="str">
            <v>Coriomeningitis linfocítica</v>
          </cell>
        </row>
        <row r="382">
          <cell r="A382" t="str">
            <v>A87.8</v>
          </cell>
          <cell r="B382" t="str">
            <v>Otras meningitis virales</v>
          </cell>
        </row>
        <row r="383">
          <cell r="A383" t="str">
            <v>A87.9</v>
          </cell>
          <cell r="B383" t="str">
            <v>Meningitis viral, sin otra especificación</v>
          </cell>
        </row>
        <row r="384">
          <cell r="A384" t="str">
            <v>A88</v>
          </cell>
          <cell r="B384" t="str">
            <v>Otras infecciones virales del sistema nervioso central, no clasificadas en otra parte</v>
          </cell>
        </row>
        <row r="385">
          <cell r="A385" t="str">
            <v>A88.0</v>
          </cell>
          <cell r="B385" t="str">
            <v>Fiebre exantemática enteroviral [exantema de Boston]</v>
          </cell>
        </row>
        <row r="386">
          <cell r="A386" t="str">
            <v>A88.1</v>
          </cell>
          <cell r="B386" t="str">
            <v>Vértigo epidémico</v>
          </cell>
        </row>
        <row r="387">
          <cell r="A387" t="str">
            <v>A88.8</v>
          </cell>
          <cell r="B387" t="str">
            <v>Otras infecciones virales especificadas del sistema nervioso central</v>
          </cell>
        </row>
        <row r="388">
          <cell r="A388" t="str">
            <v>A89.X</v>
          </cell>
          <cell r="B388" t="str">
            <v>Infección viral del sistema nervioso central, no especificada</v>
          </cell>
        </row>
        <row r="389">
          <cell r="A389" t="str">
            <v>A90.X</v>
          </cell>
          <cell r="B389" t="str">
            <v>Fiebre del dengue [dengue clásico]</v>
          </cell>
        </row>
        <row r="390">
          <cell r="A390" t="str">
            <v>A91.X</v>
          </cell>
          <cell r="B390" t="str">
            <v>Fiebre del dengue hemorrágico</v>
          </cell>
        </row>
        <row r="391">
          <cell r="A391" t="str">
            <v>A92</v>
          </cell>
          <cell r="B391" t="str">
            <v>Otras fiebres virales transmitidas por mosquitos</v>
          </cell>
        </row>
        <row r="392">
          <cell r="A392" t="str">
            <v>A92.0</v>
          </cell>
          <cell r="B392" t="str">
            <v>Enfermedad por virus Chikungunya</v>
          </cell>
        </row>
        <row r="393">
          <cell r="A393" t="str">
            <v>A92.1</v>
          </cell>
          <cell r="B393" t="str">
            <v>Fiebre de Oþnyong-nyong</v>
          </cell>
        </row>
        <row r="394">
          <cell r="A394" t="str">
            <v>A92.2</v>
          </cell>
          <cell r="B394" t="str">
            <v>Fiebre equina venezolana</v>
          </cell>
        </row>
        <row r="395">
          <cell r="A395" t="str">
            <v>A92.3</v>
          </cell>
          <cell r="B395" t="str">
            <v>Fiebre del oeste del Nilo</v>
          </cell>
        </row>
        <row r="396">
          <cell r="A396" t="str">
            <v>A92.4</v>
          </cell>
          <cell r="B396" t="str">
            <v>Fiebre del valle del Rift</v>
          </cell>
        </row>
        <row r="397">
          <cell r="A397" t="str">
            <v>A92.8</v>
          </cell>
          <cell r="B397" t="str">
            <v>Otras fiebres virales especificadas transmitidas por mosquitos</v>
          </cell>
        </row>
        <row r="398">
          <cell r="A398" t="str">
            <v>A92.9</v>
          </cell>
          <cell r="B398" t="str">
            <v>Fiebre viral transmitida por mosquito, sin otra especificación</v>
          </cell>
        </row>
        <row r="399">
          <cell r="A399" t="str">
            <v>A93</v>
          </cell>
          <cell r="B399" t="str">
            <v>Otras fiebres virales transmitidas por artrópodos, no clasificadas en otra parte</v>
          </cell>
        </row>
        <row r="400">
          <cell r="A400" t="str">
            <v>A93.0</v>
          </cell>
          <cell r="B400" t="str">
            <v>Enfermedad por virus de Oropouche</v>
          </cell>
        </row>
        <row r="401">
          <cell r="A401" t="str">
            <v>A93.1</v>
          </cell>
          <cell r="B401" t="str">
            <v>Fiebre transmitida por flebótomos</v>
          </cell>
        </row>
        <row r="402">
          <cell r="A402" t="str">
            <v>A93.2</v>
          </cell>
          <cell r="B402" t="str">
            <v>Fiebre de Colorado transmitida por garrapatas</v>
          </cell>
        </row>
        <row r="403">
          <cell r="A403" t="str">
            <v>A93.8</v>
          </cell>
          <cell r="B403" t="str">
            <v>Otras fiebres virales especificadas transmitidas por artrópodos</v>
          </cell>
        </row>
        <row r="404">
          <cell r="A404" t="str">
            <v>A94.X</v>
          </cell>
          <cell r="B404" t="str">
            <v>Fiebre viral transmitida por artrópodos, no especificada</v>
          </cell>
        </row>
        <row r="405">
          <cell r="A405" t="str">
            <v>A95</v>
          </cell>
          <cell r="B405" t="str">
            <v>Fiebre amarilla</v>
          </cell>
        </row>
        <row r="406">
          <cell r="A406" t="str">
            <v>A95.0</v>
          </cell>
          <cell r="B406" t="str">
            <v>Fiebre amarilla selvática</v>
          </cell>
        </row>
        <row r="407">
          <cell r="A407" t="str">
            <v>A95.1</v>
          </cell>
          <cell r="B407" t="str">
            <v>Fiebre amarilla urbana</v>
          </cell>
        </row>
        <row r="408">
          <cell r="A408" t="str">
            <v>A95.9</v>
          </cell>
          <cell r="B408" t="str">
            <v>Fiebre amarilla, no especificada</v>
          </cell>
        </row>
        <row r="409">
          <cell r="A409" t="str">
            <v>A96</v>
          </cell>
          <cell r="B409" t="str">
            <v>Fiebre hemorrágica por arenavirus</v>
          </cell>
        </row>
        <row r="410">
          <cell r="A410" t="str">
            <v>A96.0</v>
          </cell>
          <cell r="B410" t="str">
            <v>Fiebre hemorrágica de Junín</v>
          </cell>
        </row>
        <row r="411">
          <cell r="A411" t="str">
            <v>A96.1</v>
          </cell>
          <cell r="B411" t="str">
            <v>Fiebre hemorrágica de Machupo</v>
          </cell>
        </row>
        <row r="412">
          <cell r="A412" t="str">
            <v>A96.2</v>
          </cell>
          <cell r="B412" t="str">
            <v>Fiebre de Lassa</v>
          </cell>
        </row>
        <row r="413">
          <cell r="A413" t="str">
            <v>A96.8</v>
          </cell>
          <cell r="B413" t="str">
            <v>Otras fiebres hemorrágicas por arenavirus</v>
          </cell>
        </row>
        <row r="414">
          <cell r="A414" t="str">
            <v>A96.9</v>
          </cell>
          <cell r="B414" t="str">
            <v>Fiebre hemorrágica por arenavirus, sin otra especificación</v>
          </cell>
        </row>
        <row r="415">
          <cell r="A415" t="str">
            <v>A98</v>
          </cell>
          <cell r="B415" t="str">
            <v>Otras fiebres virales hemorrágicas, no clasificadas en otra parte</v>
          </cell>
        </row>
        <row r="416">
          <cell r="A416" t="str">
            <v>A98.0</v>
          </cell>
          <cell r="B416" t="str">
            <v>Fiebre hemorrágica de Crimea-Congo</v>
          </cell>
        </row>
        <row r="417">
          <cell r="A417" t="str">
            <v>A98.1</v>
          </cell>
          <cell r="B417" t="str">
            <v>Fiebre hemorrágica de Omsk</v>
          </cell>
        </row>
        <row r="418">
          <cell r="A418" t="str">
            <v>A98.2</v>
          </cell>
          <cell r="B418" t="str">
            <v>Enfermedad de la selva de Kyasanur</v>
          </cell>
        </row>
        <row r="419">
          <cell r="A419" t="str">
            <v>A98.3</v>
          </cell>
          <cell r="B419" t="str">
            <v>Enfermedad por el virus de Marburg</v>
          </cell>
        </row>
        <row r="420">
          <cell r="A420" t="str">
            <v>A98.4</v>
          </cell>
          <cell r="B420" t="str">
            <v>Enfermedad por el virus de Ebola</v>
          </cell>
        </row>
        <row r="421">
          <cell r="A421" t="str">
            <v>A98.5</v>
          </cell>
          <cell r="B421" t="str">
            <v>Fiebres hemorrágicas con síndrome renal</v>
          </cell>
        </row>
        <row r="422">
          <cell r="A422" t="str">
            <v>A98.8</v>
          </cell>
          <cell r="B422" t="str">
            <v>Otras fiebres hemorrágicas virales especificadas</v>
          </cell>
        </row>
        <row r="423">
          <cell r="A423" t="str">
            <v>A99.X</v>
          </cell>
          <cell r="B423" t="str">
            <v>Fiebre viral hemorrágica, no especificada</v>
          </cell>
        </row>
        <row r="424">
          <cell r="A424" t="str">
            <v>B</v>
          </cell>
          <cell r="B424" t="str">
            <v>Enfermedades Virales, Parasitarias, Protozoarios, Hongos</v>
          </cell>
        </row>
        <row r="425">
          <cell r="A425" t="str">
            <v>B00</v>
          </cell>
          <cell r="B425" t="str">
            <v>Infecciones herpéticas [herpes simple]</v>
          </cell>
        </row>
        <row r="426">
          <cell r="A426" t="str">
            <v>B00.0</v>
          </cell>
          <cell r="B426" t="str">
            <v>Eczema herpético</v>
          </cell>
        </row>
        <row r="427">
          <cell r="A427" t="str">
            <v>B00.1</v>
          </cell>
          <cell r="B427" t="str">
            <v>Dermatitis vesicular herpética</v>
          </cell>
        </row>
        <row r="428">
          <cell r="A428" t="str">
            <v>B00.2</v>
          </cell>
          <cell r="B428" t="str">
            <v>Gingivoestomatitis y faringoamigdalitis herpética</v>
          </cell>
        </row>
        <row r="429">
          <cell r="A429" t="str">
            <v>B00.3</v>
          </cell>
          <cell r="B429" t="str">
            <v>Meningitis herpética (G02.0*)</v>
          </cell>
        </row>
        <row r="430">
          <cell r="A430" t="str">
            <v>B00.4</v>
          </cell>
          <cell r="B430" t="str">
            <v>Encefalitis herpética (G05.1*)</v>
          </cell>
        </row>
        <row r="431">
          <cell r="A431" t="str">
            <v>B00.5</v>
          </cell>
          <cell r="B431" t="str">
            <v>Oculopatía herpética</v>
          </cell>
        </row>
        <row r="432">
          <cell r="A432" t="str">
            <v>B00.7</v>
          </cell>
          <cell r="B432" t="str">
            <v>Enfermedad herpética diseminada</v>
          </cell>
        </row>
        <row r="433">
          <cell r="A433" t="str">
            <v>B00.8</v>
          </cell>
          <cell r="B433" t="str">
            <v>Otras formas de infecciones herpéticas</v>
          </cell>
        </row>
        <row r="434">
          <cell r="A434" t="str">
            <v>B00.9</v>
          </cell>
          <cell r="B434" t="str">
            <v>Infección debida al virus del herpes, no especificada</v>
          </cell>
        </row>
        <row r="435">
          <cell r="A435" t="str">
            <v>B01</v>
          </cell>
          <cell r="B435" t="str">
            <v>Varicela</v>
          </cell>
        </row>
        <row r="436">
          <cell r="A436" t="str">
            <v>B01.0</v>
          </cell>
          <cell r="B436" t="str">
            <v>Meningitis debida a varicela (G02.0*)</v>
          </cell>
        </row>
        <row r="437">
          <cell r="A437" t="str">
            <v>B01.1</v>
          </cell>
          <cell r="B437" t="str">
            <v>Encefalitis debida a varicela (G05.1*)</v>
          </cell>
        </row>
        <row r="438">
          <cell r="A438" t="str">
            <v>B01.2</v>
          </cell>
          <cell r="B438" t="str">
            <v>Neumonía debida a varicela (J17.1*)</v>
          </cell>
        </row>
        <row r="439">
          <cell r="A439" t="str">
            <v>B01.8</v>
          </cell>
          <cell r="B439" t="str">
            <v>Varicela con otras complicaciones</v>
          </cell>
        </row>
        <row r="440">
          <cell r="A440" t="str">
            <v>B01.9</v>
          </cell>
          <cell r="B440" t="str">
            <v>Varicela sin complicaciones</v>
          </cell>
        </row>
        <row r="441">
          <cell r="A441" t="str">
            <v>B02</v>
          </cell>
          <cell r="B441" t="str">
            <v>Herpes zoster</v>
          </cell>
        </row>
        <row r="442">
          <cell r="A442" t="str">
            <v>B02.0</v>
          </cell>
          <cell r="B442" t="str">
            <v>Encefalitis debida a herpes zoster (G05.1*)</v>
          </cell>
        </row>
        <row r="443">
          <cell r="A443" t="str">
            <v>B02.1</v>
          </cell>
          <cell r="B443" t="str">
            <v>Meningitis debida a herpes zoster (G02.0*)</v>
          </cell>
        </row>
        <row r="444">
          <cell r="A444" t="str">
            <v>B02.2</v>
          </cell>
          <cell r="B444" t="str">
            <v>Herpes zoster con otros compromisos del sistema nervioso</v>
          </cell>
        </row>
        <row r="445">
          <cell r="A445" t="str">
            <v>B02.3</v>
          </cell>
          <cell r="B445" t="str">
            <v>Herpes zoster ocular</v>
          </cell>
        </row>
        <row r="446">
          <cell r="A446" t="str">
            <v>B02.7</v>
          </cell>
          <cell r="B446" t="str">
            <v>Herpes zoster diseminado</v>
          </cell>
        </row>
        <row r="447">
          <cell r="A447" t="str">
            <v>B02.8</v>
          </cell>
          <cell r="B447" t="str">
            <v>Herpes zoster con otras complicaciones</v>
          </cell>
        </row>
        <row r="448">
          <cell r="A448" t="str">
            <v>B02.9</v>
          </cell>
          <cell r="B448" t="str">
            <v>Herpes zoster sin complicaciones</v>
          </cell>
        </row>
        <row r="449">
          <cell r="A449" t="str">
            <v>B03.X</v>
          </cell>
          <cell r="B449" t="str">
            <v>Viruela</v>
          </cell>
        </row>
        <row r="450">
          <cell r="A450" t="str">
            <v>B04.X</v>
          </cell>
          <cell r="B450" t="str">
            <v>Viruela de los monos</v>
          </cell>
        </row>
        <row r="451">
          <cell r="A451" t="str">
            <v>B05</v>
          </cell>
          <cell r="B451" t="str">
            <v>Sarampión</v>
          </cell>
        </row>
        <row r="452">
          <cell r="A452" t="str">
            <v>B05.0</v>
          </cell>
          <cell r="B452" t="str">
            <v>Sarampión complicado con encefalitis (G05.1*)</v>
          </cell>
        </row>
        <row r="453">
          <cell r="A453" t="str">
            <v>B05.1</v>
          </cell>
          <cell r="B453" t="str">
            <v>Sarampión complicado con meningitis (G02.0*)</v>
          </cell>
        </row>
        <row r="454">
          <cell r="A454" t="str">
            <v>B05.2</v>
          </cell>
          <cell r="B454" t="str">
            <v>Sarampión complicado con neumonía (J17.1*)</v>
          </cell>
        </row>
        <row r="455">
          <cell r="A455" t="str">
            <v>B05.3</v>
          </cell>
          <cell r="B455" t="str">
            <v>Sarampión complicado con otitis media (H67.1*)</v>
          </cell>
        </row>
        <row r="456">
          <cell r="A456" t="str">
            <v>B05.4</v>
          </cell>
          <cell r="B456" t="str">
            <v>Sarampión con complicaciones intestinales</v>
          </cell>
        </row>
        <row r="457">
          <cell r="A457" t="str">
            <v>B05.8</v>
          </cell>
          <cell r="B457" t="str">
            <v>Sarampión con otras complicaciones</v>
          </cell>
        </row>
        <row r="458">
          <cell r="A458" t="str">
            <v>B05.9</v>
          </cell>
          <cell r="B458" t="str">
            <v>Sarampión sin complicaciones</v>
          </cell>
        </row>
        <row r="459">
          <cell r="A459" t="str">
            <v>B06</v>
          </cell>
          <cell r="B459" t="str">
            <v>Rubéola [sarampión alemán]</v>
          </cell>
        </row>
        <row r="460">
          <cell r="A460" t="str">
            <v>B06.0</v>
          </cell>
          <cell r="B460" t="str">
            <v>Rubéola con complicaciones neurológicas</v>
          </cell>
        </row>
        <row r="461">
          <cell r="A461" t="str">
            <v>B06.8</v>
          </cell>
          <cell r="B461" t="str">
            <v>Rubéola con otras complicaciones</v>
          </cell>
        </row>
        <row r="462">
          <cell r="A462" t="str">
            <v>B06.9</v>
          </cell>
          <cell r="B462" t="str">
            <v>Rubéola sin complicaciones</v>
          </cell>
        </row>
        <row r="463">
          <cell r="A463" t="str">
            <v>B07.X</v>
          </cell>
          <cell r="B463" t="str">
            <v>Verrugas víricas</v>
          </cell>
        </row>
        <row r="464">
          <cell r="A464" t="str">
            <v>B08</v>
          </cell>
          <cell r="B464" t="str">
            <v>Otras infecciones víricas caracterizadas por lesiones de la piel y de las membranas mucosas, no clasificadas en otra parte</v>
          </cell>
        </row>
        <row r="465">
          <cell r="A465" t="str">
            <v>B08.0</v>
          </cell>
          <cell r="B465" t="str">
            <v>Otras infecciones debidas a ortopoxvirus</v>
          </cell>
        </row>
        <row r="466">
          <cell r="A466" t="str">
            <v>B08.1</v>
          </cell>
          <cell r="B466" t="str">
            <v>Molusco contagioso</v>
          </cell>
        </row>
        <row r="467">
          <cell r="A467" t="str">
            <v>B08.2</v>
          </cell>
          <cell r="B467" t="str">
            <v>Exantema súbito [sexta enfermedad]</v>
          </cell>
        </row>
        <row r="468">
          <cell r="A468" t="str">
            <v>B08.3</v>
          </cell>
          <cell r="B468" t="str">
            <v>Eritema infeccioso [quinta enfermedad]</v>
          </cell>
        </row>
        <row r="469">
          <cell r="A469" t="str">
            <v>B08.4</v>
          </cell>
          <cell r="B469" t="str">
            <v>Estomatitis vesicular enteroviral con exantema</v>
          </cell>
        </row>
        <row r="470">
          <cell r="A470" t="str">
            <v>B08.5</v>
          </cell>
          <cell r="B470" t="str">
            <v>Faringitis vesicular enterovírica</v>
          </cell>
        </row>
        <row r="471">
          <cell r="A471" t="str">
            <v>B08.8</v>
          </cell>
          <cell r="B471" t="str">
            <v>Otras infecciones virales especificadas, caracterizadas por lesiones de la piel y de las membranas mucosas</v>
          </cell>
        </row>
        <row r="472">
          <cell r="A472" t="str">
            <v>B09.X</v>
          </cell>
          <cell r="B472" t="str">
            <v>Infección viral no especificada, caracterizada por lesiones de la piel y de las membranas mucosas</v>
          </cell>
        </row>
        <row r="473">
          <cell r="A473" t="str">
            <v>B15</v>
          </cell>
          <cell r="B473" t="str">
            <v>Hepatitis aguda tipo A</v>
          </cell>
        </row>
        <row r="474">
          <cell r="A474" t="str">
            <v>B15.0</v>
          </cell>
          <cell r="B474" t="str">
            <v>Hepatitis aguda tipo A, con coma hepático</v>
          </cell>
        </row>
        <row r="475">
          <cell r="A475" t="str">
            <v>B15.9</v>
          </cell>
          <cell r="B475" t="str">
            <v>Hepatitis aguda tipo A, sin coma hepático</v>
          </cell>
        </row>
        <row r="476">
          <cell r="A476" t="str">
            <v>B16</v>
          </cell>
          <cell r="B476" t="str">
            <v>Hepatitis aguda tipo B</v>
          </cell>
        </row>
        <row r="477">
          <cell r="A477" t="str">
            <v>B16.0</v>
          </cell>
          <cell r="B477" t="str">
            <v>Hepatitis aguda tipo B, con agente delta (coinfección), con coma hepático</v>
          </cell>
        </row>
        <row r="478">
          <cell r="A478" t="str">
            <v>B16.1</v>
          </cell>
          <cell r="B478" t="str">
            <v>Hepatitis aguda tipo B, con agente delta (coinfección), sin coma hepático</v>
          </cell>
        </row>
        <row r="479">
          <cell r="A479" t="str">
            <v>B16.2</v>
          </cell>
          <cell r="B479" t="str">
            <v>Hepatitis aguda tipo B, sin agente delta, con coma hepático</v>
          </cell>
        </row>
        <row r="480">
          <cell r="A480" t="str">
            <v>B16.9</v>
          </cell>
          <cell r="B480" t="str">
            <v>Hepatitis aguda tipo B, sin agente delta y sin coma hepático</v>
          </cell>
        </row>
        <row r="481">
          <cell r="A481" t="str">
            <v>B17</v>
          </cell>
          <cell r="B481" t="str">
            <v>Otras hepatitis virales agudas</v>
          </cell>
        </row>
        <row r="482">
          <cell r="A482" t="str">
            <v>B17.0</v>
          </cell>
          <cell r="B482" t="str">
            <v>Infección (superinfección) aguda por agente delta en el portador de hepatitis B</v>
          </cell>
        </row>
        <row r="483">
          <cell r="A483" t="str">
            <v>B17.1</v>
          </cell>
          <cell r="B483" t="str">
            <v>Hepatitis aguda tipo C</v>
          </cell>
        </row>
        <row r="484">
          <cell r="A484" t="str">
            <v>B17.2</v>
          </cell>
          <cell r="B484" t="str">
            <v>Hepatitis aguda tipo E</v>
          </cell>
        </row>
        <row r="485">
          <cell r="A485" t="str">
            <v>B17.8</v>
          </cell>
          <cell r="B485" t="str">
            <v>Otras hepatitis virales agudas especificadas</v>
          </cell>
        </row>
        <row r="486">
          <cell r="A486" t="str">
            <v>B18</v>
          </cell>
          <cell r="B486" t="str">
            <v>Hepatitis viral crónica</v>
          </cell>
        </row>
        <row r="487">
          <cell r="A487" t="str">
            <v>B18.0</v>
          </cell>
          <cell r="B487" t="str">
            <v>Hepatitis viral tipo B crónica, con agente delta</v>
          </cell>
        </row>
        <row r="488">
          <cell r="A488" t="str">
            <v>B18.1</v>
          </cell>
          <cell r="B488" t="str">
            <v>Hepatitis viral tipo B crónica, sin agente delta</v>
          </cell>
        </row>
        <row r="489">
          <cell r="A489" t="str">
            <v>B18.2</v>
          </cell>
          <cell r="B489" t="str">
            <v>Hepatitis viral tipo C crónica</v>
          </cell>
        </row>
        <row r="490">
          <cell r="A490" t="str">
            <v>B18.8</v>
          </cell>
          <cell r="B490" t="str">
            <v>Otras hepatitis virales crónicas</v>
          </cell>
        </row>
        <row r="491">
          <cell r="A491" t="str">
            <v>B18.9</v>
          </cell>
          <cell r="B491" t="str">
            <v>Hepatitis viral crónica, sin otra especificación</v>
          </cell>
        </row>
        <row r="492">
          <cell r="A492" t="str">
            <v>B19</v>
          </cell>
          <cell r="B492" t="str">
            <v>Hepatitis viral, sin otra especificación</v>
          </cell>
        </row>
        <row r="493">
          <cell r="A493" t="str">
            <v>B19.0</v>
          </cell>
          <cell r="B493" t="str">
            <v>Hepatitis viral no especificada con coma</v>
          </cell>
        </row>
        <row r="494">
          <cell r="A494" t="str">
            <v>B19.9</v>
          </cell>
          <cell r="B494" t="str">
            <v>Hepatitis viral no especificada sin coma</v>
          </cell>
        </row>
        <row r="495">
          <cell r="A495" t="str">
            <v>B20</v>
          </cell>
          <cell r="B495" t="str">
            <v>Enfermedad por virus de la inmunodeficiencia humana [VIH], resultante en enfermedades infecciosas y parasitarias</v>
          </cell>
        </row>
        <row r="496">
          <cell r="A496" t="str">
            <v>B20.0</v>
          </cell>
          <cell r="B496" t="str">
            <v>Enfermedad por VIH, resultante en infección por micobacterias</v>
          </cell>
        </row>
        <row r="497">
          <cell r="A497" t="str">
            <v>B20.1</v>
          </cell>
          <cell r="B497" t="str">
            <v>Enfermedad por VIH, resultante en otras infecciones bacterianas</v>
          </cell>
        </row>
        <row r="498">
          <cell r="A498" t="str">
            <v>B20.2</v>
          </cell>
          <cell r="B498" t="str">
            <v>Enfermedad por VIH, resultante en enfermedad por citomegalovirus</v>
          </cell>
        </row>
        <row r="499">
          <cell r="A499" t="str">
            <v>B20.3</v>
          </cell>
          <cell r="B499" t="str">
            <v>Enfermedad por VIH, resultante en otras infecciones virales</v>
          </cell>
        </row>
        <row r="500">
          <cell r="A500" t="str">
            <v>B20.4</v>
          </cell>
          <cell r="B500" t="str">
            <v>Enfermedad por VIH, resultante en candidiasis</v>
          </cell>
        </row>
        <row r="501">
          <cell r="A501" t="str">
            <v>B20.5</v>
          </cell>
          <cell r="B501" t="str">
            <v>Enfermedad por VIH, resultante en otras micosis</v>
          </cell>
        </row>
        <row r="502">
          <cell r="A502" t="str">
            <v>B20.6</v>
          </cell>
          <cell r="B502" t="str">
            <v>Enfermedad por VIH, resultante en neumonía por Pneumocystis carinii</v>
          </cell>
        </row>
        <row r="503">
          <cell r="A503" t="str">
            <v>B20.7</v>
          </cell>
          <cell r="B503" t="str">
            <v>Enfermedad por VIH, resultante en infecciones múltiples</v>
          </cell>
        </row>
        <row r="504">
          <cell r="A504" t="str">
            <v>B20.8</v>
          </cell>
          <cell r="B504" t="str">
            <v>Enfermedad por VIH, resultante en otras enfermedades infecciosas o parasitarias</v>
          </cell>
        </row>
        <row r="505">
          <cell r="A505" t="str">
            <v>B20.9</v>
          </cell>
          <cell r="B505" t="str">
            <v>Enfermedad por VIH, resultante en enfermedad infecciosa o parasitaria no especificada</v>
          </cell>
        </row>
        <row r="506">
          <cell r="A506" t="str">
            <v>B21</v>
          </cell>
          <cell r="B506" t="str">
            <v>Enfermedad por virus de la inmunodeficiencia humana [VIH], resultante en tumores malignos</v>
          </cell>
        </row>
        <row r="507">
          <cell r="A507" t="str">
            <v>B21.0</v>
          </cell>
          <cell r="B507" t="str">
            <v>Enfermedad por VIH, resultante en sarcoma de Kaposi</v>
          </cell>
        </row>
        <row r="508">
          <cell r="A508" t="str">
            <v>B21.1</v>
          </cell>
          <cell r="B508" t="str">
            <v>Enfermedad por VIH, resultante en linfoma de Burkitt</v>
          </cell>
        </row>
        <row r="509">
          <cell r="A509" t="str">
            <v>B21.2</v>
          </cell>
          <cell r="B509" t="str">
            <v>Enfermedad por VIH, resultante en otros tipos de linfoma no Hodgkin</v>
          </cell>
        </row>
        <row r="510">
          <cell r="A510" t="str">
            <v>B21.3</v>
          </cell>
          <cell r="B510" t="str">
            <v>Enfermedad por VIH, resultante en otros tumores malignos del tejido linfoide, hematopoyético y tejidos relacionados</v>
          </cell>
        </row>
        <row r="511">
          <cell r="A511" t="str">
            <v>B21.7</v>
          </cell>
          <cell r="B511" t="str">
            <v>Enfermedad por VIH, resultante en tumores malignos múltiples</v>
          </cell>
        </row>
        <row r="512">
          <cell r="A512" t="str">
            <v>B21.8</v>
          </cell>
          <cell r="B512" t="str">
            <v>Enfermedad por VIH, resultante en otros tumores malignos</v>
          </cell>
        </row>
        <row r="513">
          <cell r="A513" t="str">
            <v>B21.9</v>
          </cell>
          <cell r="B513" t="str">
            <v>Enfermedad por VIH, resultante en tumores malignos no especificados</v>
          </cell>
        </row>
        <row r="514">
          <cell r="A514" t="str">
            <v>B22</v>
          </cell>
          <cell r="B514" t="str">
            <v>Enfermedad por virus de la inmunodeficiencia humana [VIH], resultante en otras enfermedades especificadas</v>
          </cell>
        </row>
        <row r="515">
          <cell r="A515" t="str">
            <v>B22.0</v>
          </cell>
          <cell r="B515" t="str">
            <v>Enfermedad por VIH, resultante en encefalopatía</v>
          </cell>
        </row>
        <row r="516">
          <cell r="A516" t="str">
            <v>B22.1</v>
          </cell>
          <cell r="B516" t="str">
            <v>Enfermedad por VIH, resultante en neumonitis linfoide intersticial</v>
          </cell>
        </row>
        <row r="517">
          <cell r="A517" t="str">
            <v>B22.2</v>
          </cell>
          <cell r="B517" t="str">
            <v>Enfermedad por VIH, resultante en síndrome caquéctico</v>
          </cell>
        </row>
        <row r="518">
          <cell r="A518" t="str">
            <v>B22.7</v>
          </cell>
          <cell r="B518" t="str">
            <v>Enfermedad por VIH, resultante en enfermedades múltiples clasificadas en otra parte</v>
          </cell>
        </row>
        <row r="519">
          <cell r="A519" t="str">
            <v>B23</v>
          </cell>
          <cell r="B519" t="str">
            <v>Enfermedad por virus de la inmunodeficiencia humana [VIH], resultante en otras afecciones</v>
          </cell>
        </row>
        <row r="520">
          <cell r="A520" t="str">
            <v>B23.0</v>
          </cell>
          <cell r="B520" t="str">
            <v>Síndrome de infección aguda debida a VIH</v>
          </cell>
        </row>
        <row r="521">
          <cell r="A521" t="str">
            <v>B23.1</v>
          </cell>
          <cell r="B521" t="str">
            <v>Enfermedad por VIH, resultante en linfadenopatía generalizada (persistente)</v>
          </cell>
        </row>
        <row r="522">
          <cell r="A522" t="str">
            <v>B23.2</v>
          </cell>
          <cell r="B522" t="str">
            <v>Enfermedad por VIH, resultante en anormalidades inmunológicas y hematológicas, no clasificadas en otra parte</v>
          </cell>
        </row>
        <row r="523">
          <cell r="A523" t="str">
            <v>B23.8</v>
          </cell>
          <cell r="B523" t="str">
            <v>Enfermedad por VIH, resultante en otras afecciones especificadas</v>
          </cell>
        </row>
        <row r="524">
          <cell r="A524" t="str">
            <v>B24.X</v>
          </cell>
          <cell r="B524" t="str">
            <v>Enfermedad por virus de la inmunodeficiencia humana [VIH], sin otra especificación</v>
          </cell>
        </row>
        <row r="525">
          <cell r="A525" t="str">
            <v>B25</v>
          </cell>
          <cell r="B525" t="str">
            <v>Enfermedad debida a virus citomegálico</v>
          </cell>
        </row>
        <row r="526">
          <cell r="A526" t="str">
            <v>B25.0</v>
          </cell>
          <cell r="B526" t="str">
            <v>Neumonitis debida a virus citomegálico (J17.1*)</v>
          </cell>
        </row>
        <row r="527">
          <cell r="A527" t="str">
            <v>B25.1</v>
          </cell>
          <cell r="B527" t="str">
            <v>Hepatitis debida a virus citomegálico ( K77.0*)</v>
          </cell>
        </row>
        <row r="528">
          <cell r="A528" t="str">
            <v>B25.2</v>
          </cell>
          <cell r="B528" t="str">
            <v>Pancreatitis debida a virus citomegálico (K87.1*)</v>
          </cell>
        </row>
        <row r="529">
          <cell r="A529" t="str">
            <v>B25.8</v>
          </cell>
          <cell r="B529" t="str">
            <v>Otras enfermedades debidas a virus citomegálico</v>
          </cell>
        </row>
        <row r="530">
          <cell r="A530" t="str">
            <v>B25.9</v>
          </cell>
          <cell r="B530" t="str">
            <v>Enfermedad por virus citomegálico, no especificada</v>
          </cell>
        </row>
        <row r="531">
          <cell r="A531" t="str">
            <v>B26</v>
          </cell>
          <cell r="B531" t="str">
            <v>Parotiditis infecciosa</v>
          </cell>
        </row>
        <row r="532">
          <cell r="A532" t="str">
            <v>B26.0</v>
          </cell>
          <cell r="B532" t="str">
            <v>Orquitis por parotiditis (N51.1*)</v>
          </cell>
        </row>
        <row r="533">
          <cell r="A533" t="str">
            <v>B26.1</v>
          </cell>
          <cell r="B533" t="str">
            <v>Meningitis por parotiditis (G02.0*)</v>
          </cell>
        </row>
        <row r="534">
          <cell r="A534" t="str">
            <v>B26.2</v>
          </cell>
          <cell r="B534" t="str">
            <v>Encefalitis por parotiditis (G05.1*)</v>
          </cell>
        </row>
        <row r="535">
          <cell r="A535" t="str">
            <v>B26.3</v>
          </cell>
          <cell r="B535" t="str">
            <v>Pancreatitis por parotiditis (K87.1*)</v>
          </cell>
        </row>
        <row r="536">
          <cell r="A536" t="str">
            <v>B26.8</v>
          </cell>
          <cell r="B536" t="str">
            <v>Parotiditis infecciosa con otras complicaciones</v>
          </cell>
        </row>
        <row r="537">
          <cell r="A537" t="str">
            <v>B26.9</v>
          </cell>
          <cell r="B537" t="str">
            <v>Parotiditis, sin complicaciones</v>
          </cell>
        </row>
        <row r="538">
          <cell r="A538" t="str">
            <v>B27</v>
          </cell>
          <cell r="B538" t="str">
            <v>Mononucleosis infecciosa</v>
          </cell>
        </row>
        <row r="539">
          <cell r="A539" t="str">
            <v>B27.0</v>
          </cell>
          <cell r="B539" t="str">
            <v>Mononucleosis debida a herpes virus gamma</v>
          </cell>
        </row>
        <row r="540">
          <cell r="A540" t="str">
            <v>B27.1</v>
          </cell>
          <cell r="B540" t="str">
            <v>Mononucleosis por citomegalovirus</v>
          </cell>
        </row>
        <row r="541">
          <cell r="A541" t="str">
            <v>B27.8</v>
          </cell>
          <cell r="B541" t="str">
            <v>Otras mononucleosis infecciosas</v>
          </cell>
        </row>
        <row r="542">
          <cell r="A542" t="str">
            <v>B27.9</v>
          </cell>
          <cell r="B542" t="str">
            <v>Mononucleosis infecciosa, no especificada</v>
          </cell>
        </row>
        <row r="543">
          <cell r="A543" t="str">
            <v>B30</v>
          </cell>
          <cell r="B543" t="str">
            <v>Conjuntivitis viral</v>
          </cell>
        </row>
        <row r="544">
          <cell r="A544" t="str">
            <v>B30.0</v>
          </cell>
          <cell r="B544" t="str">
            <v>Queratoconjuntivitis debida a adenovirus (H19.2*)</v>
          </cell>
        </row>
        <row r="545">
          <cell r="A545" t="str">
            <v>B30.1</v>
          </cell>
          <cell r="B545" t="str">
            <v>Conjuntivitis debida a adenovirus (H13.1*)</v>
          </cell>
        </row>
        <row r="546">
          <cell r="A546" t="str">
            <v>B30.2</v>
          </cell>
          <cell r="B546" t="str">
            <v>Faringoconjuntivitis viral</v>
          </cell>
        </row>
        <row r="547">
          <cell r="A547" t="str">
            <v>B30.3</v>
          </cell>
          <cell r="B547" t="str">
            <v>Conjuntivitis epidémica aguda hemorrágica (enterovírica) (H13.1*)</v>
          </cell>
        </row>
        <row r="548">
          <cell r="A548" t="str">
            <v>B30.8</v>
          </cell>
          <cell r="B548" t="str">
            <v>Otras conjuntivitis virales (H13.1*)</v>
          </cell>
        </row>
        <row r="549">
          <cell r="A549" t="str">
            <v>B30.9</v>
          </cell>
          <cell r="B549" t="str">
            <v>Conjuntivitis viral, sin otra especificación</v>
          </cell>
        </row>
        <row r="550">
          <cell r="A550" t="str">
            <v>B33</v>
          </cell>
          <cell r="B550" t="str">
            <v>Otras enfermedades virales, no clasificadas en otra parte</v>
          </cell>
        </row>
        <row r="551">
          <cell r="A551" t="str">
            <v>B33.0</v>
          </cell>
          <cell r="B551" t="str">
            <v>Mialgia epidémica</v>
          </cell>
        </row>
        <row r="552">
          <cell r="A552" t="str">
            <v>B33.1</v>
          </cell>
          <cell r="B552" t="str">
            <v>Enfermedad del río Ross</v>
          </cell>
        </row>
        <row r="553">
          <cell r="A553" t="str">
            <v>B33.2</v>
          </cell>
          <cell r="B553" t="str">
            <v>Carditis viral</v>
          </cell>
        </row>
        <row r="554">
          <cell r="A554" t="str">
            <v>B33.3</v>
          </cell>
          <cell r="B554" t="str">
            <v>Infecciones debidas a retrovirus, no clasificadas en otra parte</v>
          </cell>
        </row>
        <row r="555">
          <cell r="A555" t="str">
            <v>B33.8</v>
          </cell>
          <cell r="B555" t="str">
            <v>Otras enfermedades virales especificadas</v>
          </cell>
        </row>
        <row r="556">
          <cell r="A556" t="str">
            <v>B34</v>
          </cell>
          <cell r="B556" t="str">
            <v>Infección viral de sitio no especificado</v>
          </cell>
        </row>
        <row r="557">
          <cell r="A557" t="str">
            <v>B34.0</v>
          </cell>
          <cell r="B557" t="str">
            <v>Infección debida a adenovirus, sin otra especificación</v>
          </cell>
        </row>
        <row r="558">
          <cell r="A558" t="str">
            <v>B34.1</v>
          </cell>
          <cell r="B558" t="str">
            <v>Infección debida a enterovirus, sin otra especificación</v>
          </cell>
        </row>
        <row r="559">
          <cell r="A559" t="str">
            <v>B34.2</v>
          </cell>
          <cell r="B559" t="str">
            <v>Infección debida a Coronavirus, sin otra especificación</v>
          </cell>
        </row>
        <row r="560">
          <cell r="A560" t="str">
            <v>B34.3</v>
          </cell>
          <cell r="B560" t="str">
            <v>Infección debida a Parvovirus, sin otra especificación</v>
          </cell>
        </row>
        <row r="561">
          <cell r="A561" t="str">
            <v>B34.4</v>
          </cell>
          <cell r="B561" t="str">
            <v>Infección debida a Papovavirus, sin otra especificación</v>
          </cell>
        </row>
        <row r="562">
          <cell r="A562" t="str">
            <v>B34.8</v>
          </cell>
          <cell r="B562" t="str">
            <v>Otras infecciones virales de sitio no especificado</v>
          </cell>
        </row>
        <row r="563">
          <cell r="A563" t="str">
            <v>B34.9</v>
          </cell>
          <cell r="B563" t="str">
            <v>Infección viral, no especificada</v>
          </cell>
        </row>
        <row r="564">
          <cell r="A564" t="str">
            <v>B35</v>
          </cell>
          <cell r="B564" t="str">
            <v>Dermatofitosis</v>
          </cell>
        </row>
        <row r="565">
          <cell r="A565" t="str">
            <v>B35.0</v>
          </cell>
          <cell r="B565" t="str">
            <v>Tiña de la barba y del cuero cabelludo</v>
          </cell>
        </row>
        <row r="566">
          <cell r="A566" t="str">
            <v>B35.1</v>
          </cell>
          <cell r="B566" t="str">
            <v>Tiña de las uñas</v>
          </cell>
        </row>
        <row r="567">
          <cell r="A567" t="str">
            <v>B35.2</v>
          </cell>
          <cell r="B567" t="str">
            <v>Tiña de la mano</v>
          </cell>
        </row>
        <row r="568">
          <cell r="A568" t="str">
            <v>B35.3</v>
          </cell>
          <cell r="B568" t="str">
            <v>Tiña del pie [Tinea pedis]</v>
          </cell>
        </row>
        <row r="569">
          <cell r="A569" t="str">
            <v>B35.4</v>
          </cell>
          <cell r="B569" t="str">
            <v>Tiña del cuerpo [Tinea corporis]</v>
          </cell>
        </row>
        <row r="570">
          <cell r="A570" t="str">
            <v>B35.5</v>
          </cell>
          <cell r="B570" t="str">
            <v>Tiña imbricada [Tinea imbricata]</v>
          </cell>
        </row>
        <row r="571">
          <cell r="A571" t="str">
            <v>B35.6</v>
          </cell>
          <cell r="B571" t="str">
            <v>Tiña inguinal [Tinea cruris]</v>
          </cell>
        </row>
        <row r="572">
          <cell r="A572" t="str">
            <v>B35.8</v>
          </cell>
          <cell r="B572" t="str">
            <v>Otras dermatofitosis</v>
          </cell>
        </row>
        <row r="573">
          <cell r="A573" t="str">
            <v>B35.9</v>
          </cell>
          <cell r="B573" t="str">
            <v>Dermatofitosis, no especificada</v>
          </cell>
        </row>
        <row r="574">
          <cell r="A574" t="str">
            <v>B36</v>
          </cell>
          <cell r="B574" t="str">
            <v>Otras micosis superficiales</v>
          </cell>
        </row>
        <row r="575">
          <cell r="A575" t="str">
            <v>B36.0</v>
          </cell>
          <cell r="B575" t="str">
            <v>Pitiriasis versicolor</v>
          </cell>
        </row>
        <row r="576">
          <cell r="A576" t="str">
            <v>B36.1</v>
          </cell>
          <cell r="B576" t="str">
            <v>Tiña negra</v>
          </cell>
        </row>
        <row r="577">
          <cell r="A577" t="str">
            <v>B36.2</v>
          </cell>
          <cell r="B577" t="str">
            <v>Piedra blanca</v>
          </cell>
        </row>
        <row r="578">
          <cell r="A578" t="str">
            <v>B36.3</v>
          </cell>
          <cell r="B578" t="str">
            <v>Piedra negra</v>
          </cell>
        </row>
        <row r="579">
          <cell r="A579" t="str">
            <v>B36.8</v>
          </cell>
          <cell r="B579" t="str">
            <v>Otras micosis superficiales especificadas</v>
          </cell>
        </row>
        <row r="580">
          <cell r="A580" t="str">
            <v>B36.9</v>
          </cell>
          <cell r="B580" t="str">
            <v>Micosis superficial, sin otra especificación</v>
          </cell>
        </row>
        <row r="581">
          <cell r="A581" t="str">
            <v>B37</v>
          </cell>
          <cell r="B581" t="str">
            <v>Candidiasis</v>
          </cell>
        </row>
        <row r="582">
          <cell r="A582" t="str">
            <v>B37.0</v>
          </cell>
          <cell r="B582" t="str">
            <v>Estomatitis candidiásica</v>
          </cell>
        </row>
        <row r="583">
          <cell r="A583" t="str">
            <v>B37.1</v>
          </cell>
          <cell r="B583" t="str">
            <v>Candidiasis pulmonar</v>
          </cell>
        </row>
        <row r="584">
          <cell r="A584" t="str">
            <v>B37.2</v>
          </cell>
          <cell r="B584" t="str">
            <v>Candidiasis de la piel y las uñas</v>
          </cell>
        </row>
        <row r="585">
          <cell r="A585" t="str">
            <v>B37.3</v>
          </cell>
          <cell r="B585" t="str">
            <v>Candidiasis de la vulva y de la vagina (N77.1*)</v>
          </cell>
        </row>
        <row r="586">
          <cell r="A586" t="str">
            <v>B37.4</v>
          </cell>
          <cell r="B586" t="str">
            <v>Candidiasis de otras localizaciones urogenitales</v>
          </cell>
        </row>
        <row r="587">
          <cell r="A587" t="str">
            <v>B37.5</v>
          </cell>
          <cell r="B587" t="str">
            <v>Meningitis debida a candida (G02.1*)</v>
          </cell>
        </row>
        <row r="588">
          <cell r="A588" t="str">
            <v>B37.6</v>
          </cell>
          <cell r="B588" t="str">
            <v>Endocarditis debida a candida (I39.8*)</v>
          </cell>
        </row>
        <row r="589">
          <cell r="A589" t="str">
            <v>B37.7</v>
          </cell>
          <cell r="B589" t="str">
            <v>Septicemia debida a candida</v>
          </cell>
        </row>
        <row r="590">
          <cell r="A590" t="str">
            <v>B37.8</v>
          </cell>
          <cell r="B590" t="str">
            <v>Candidiasis de otros sitios</v>
          </cell>
        </row>
        <row r="591">
          <cell r="A591" t="str">
            <v>B37.9</v>
          </cell>
          <cell r="B591" t="str">
            <v>Candidiasis, no especificada</v>
          </cell>
        </row>
        <row r="592">
          <cell r="A592" t="str">
            <v>B38</v>
          </cell>
          <cell r="B592" t="str">
            <v>Coccidioidomicosis</v>
          </cell>
        </row>
        <row r="593">
          <cell r="A593" t="str">
            <v>B38.0</v>
          </cell>
          <cell r="B593" t="str">
            <v>Coccidioidomicosis pulmonar aguda</v>
          </cell>
        </row>
        <row r="594">
          <cell r="A594" t="str">
            <v>B38.1</v>
          </cell>
          <cell r="B594" t="str">
            <v>Coccidioidomicosis pulmonar crónica</v>
          </cell>
        </row>
        <row r="595">
          <cell r="A595" t="str">
            <v>B38.2</v>
          </cell>
          <cell r="B595" t="str">
            <v>Coccidioidomicosis pulmonar, sin otra especificación</v>
          </cell>
        </row>
        <row r="596">
          <cell r="A596" t="str">
            <v>B38.3</v>
          </cell>
          <cell r="B596" t="str">
            <v>Coccidioidomicosis cutánea</v>
          </cell>
        </row>
        <row r="597">
          <cell r="A597" t="str">
            <v>B38.4</v>
          </cell>
          <cell r="B597" t="str">
            <v>Meningitis debida a coccidioidomicosis (G02.1*)</v>
          </cell>
        </row>
        <row r="598">
          <cell r="A598" t="str">
            <v>B38.7</v>
          </cell>
          <cell r="B598" t="str">
            <v>Coccidioidomicosis diseminada</v>
          </cell>
        </row>
        <row r="599">
          <cell r="A599" t="str">
            <v>B38.8</v>
          </cell>
          <cell r="B599" t="str">
            <v>Otras formas de coccidioidomicosis</v>
          </cell>
        </row>
        <row r="600">
          <cell r="A600" t="str">
            <v>B38.9</v>
          </cell>
          <cell r="B600" t="str">
            <v>Coccidioidomicosis, no especificada</v>
          </cell>
        </row>
        <row r="601">
          <cell r="A601" t="str">
            <v>B39</v>
          </cell>
          <cell r="B601" t="str">
            <v>Histoplasmosis</v>
          </cell>
        </row>
        <row r="602">
          <cell r="A602" t="str">
            <v>B39.0</v>
          </cell>
          <cell r="B602" t="str">
            <v>Infección pulmonar aguda debida a Histoplasma capsulatum</v>
          </cell>
        </row>
        <row r="603">
          <cell r="A603" t="str">
            <v>B39.1</v>
          </cell>
          <cell r="B603" t="str">
            <v>Infección pulmonar crónica debida a Histoplasma capsulatum</v>
          </cell>
        </row>
        <row r="604">
          <cell r="A604" t="str">
            <v>B39.2</v>
          </cell>
          <cell r="B604" t="str">
            <v>Infección pulmonar debida a Histoplasma capsulatum, sin otra especificación</v>
          </cell>
        </row>
        <row r="605">
          <cell r="A605" t="str">
            <v>B39.3</v>
          </cell>
          <cell r="B605" t="str">
            <v>Infección diseminada debida a Histoplasma capsulatum</v>
          </cell>
        </row>
        <row r="606">
          <cell r="A606" t="str">
            <v>B39.4</v>
          </cell>
          <cell r="B606" t="str">
            <v>Histoplasmosis debida a Histoplasma capsulatum, sin otra especificación</v>
          </cell>
        </row>
        <row r="607">
          <cell r="A607" t="str">
            <v>B39.5</v>
          </cell>
          <cell r="B607" t="str">
            <v>Infección debida a Histoplasma duboisii</v>
          </cell>
        </row>
        <row r="608">
          <cell r="A608" t="str">
            <v>B39.9</v>
          </cell>
          <cell r="B608" t="str">
            <v>Histoplasmosis, no especificada</v>
          </cell>
        </row>
        <row r="609">
          <cell r="A609" t="str">
            <v>B40</v>
          </cell>
          <cell r="B609" t="str">
            <v>Blastomicosis</v>
          </cell>
        </row>
        <row r="610">
          <cell r="A610" t="str">
            <v>B40.0</v>
          </cell>
          <cell r="B610" t="str">
            <v>Blastomicosis pulmonar aguda</v>
          </cell>
        </row>
        <row r="611">
          <cell r="A611" t="str">
            <v>B40.1</v>
          </cell>
          <cell r="B611" t="str">
            <v>Blastomicosis pulmonar crónica</v>
          </cell>
        </row>
        <row r="612">
          <cell r="A612" t="str">
            <v>B40.2</v>
          </cell>
          <cell r="B612" t="str">
            <v>Blastomicosis pulmonar, sin otra especificación</v>
          </cell>
        </row>
        <row r="613">
          <cell r="A613" t="str">
            <v>B40.3</v>
          </cell>
          <cell r="B613" t="str">
            <v>Blastomicosis cutánea</v>
          </cell>
        </row>
        <row r="614">
          <cell r="A614" t="str">
            <v>B40.7</v>
          </cell>
          <cell r="B614" t="str">
            <v>Blastomicosis diseminada</v>
          </cell>
        </row>
        <row r="615">
          <cell r="A615" t="str">
            <v>B40.8</v>
          </cell>
          <cell r="B615" t="str">
            <v>Otras formas de blastomicosis</v>
          </cell>
        </row>
        <row r="616">
          <cell r="A616" t="str">
            <v>B40.9</v>
          </cell>
          <cell r="B616" t="str">
            <v>Blastomicosis, no especificada</v>
          </cell>
        </row>
        <row r="617">
          <cell r="A617" t="str">
            <v>B41</v>
          </cell>
          <cell r="B617" t="str">
            <v>Paracoccidioidomicosis</v>
          </cell>
        </row>
        <row r="618">
          <cell r="A618" t="str">
            <v>B41.0</v>
          </cell>
          <cell r="B618" t="str">
            <v>Paracoccidioidomicosis pulmonar</v>
          </cell>
        </row>
        <row r="619">
          <cell r="A619" t="str">
            <v>B41.7</v>
          </cell>
          <cell r="B619" t="str">
            <v>Paracoccidioidomicosis diseminada</v>
          </cell>
        </row>
        <row r="620">
          <cell r="A620" t="str">
            <v>B41.8</v>
          </cell>
          <cell r="B620" t="str">
            <v>Otras formas de paracoccidioidomicosis</v>
          </cell>
        </row>
        <row r="621">
          <cell r="A621" t="str">
            <v>B41.9</v>
          </cell>
          <cell r="B621" t="str">
            <v>Paracoccidioidomicosis, no especificada</v>
          </cell>
        </row>
        <row r="622">
          <cell r="A622" t="str">
            <v>B42</v>
          </cell>
          <cell r="B622" t="str">
            <v>Esporotricosis</v>
          </cell>
        </row>
        <row r="623">
          <cell r="A623" t="str">
            <v>B42.0</v>
          </cell>
          <cell r="B623" t="str">
            <v>Esporotricosis pulmonar (J99.8*)</v>
          </cell>
        </row>
        <row r="624">
          <cell r="A624" t="str">
            <v>B42.1</v>
          </cell>
          <cell r="B624" t="str">
            <v>Esporotricosis linfocutánea</v>
          </cell>
        </row>
        <row r="625">
          <cell r="A625" t="str">
            <v>B42.7</v>
          </cell>
          <cell r="B625" t="str">
            <v>Esporotricosis diseminada</v>
          </cell>
        </row>
        <row r="626">
          <cell r="A626" t="str">
            <v>B42.8</v>
          </cell>
          <cell r="B626" t="str">
            <v>Otras formas de esporotricosis</v>
          </cell>
        </row>
        <row r="627">
          <cell r="A627" t="str">
            <v>B42.9</v>
          </cell>
          <cell r="B627" t="str">
            <v>Esporotricosis, no especificada</v>
          </cell>
        </row>
        <row r="628">
          <cell r="A628" t="str">
            <v>B43</v>
          </cell>
          <cell r="B628" t="str">
            <v>Cromomicosis y absceso feomicótico</v>
          </cell>
        </row>
        <row r="629">
          <cell r="A629" t="str">
            <v>B43.0</v>
          </cell>
          <cell r="B629" t="str">
            <v>Cromomicosis cutánea</v>
          </cell>
        </row>
        <row r="630">
          <cell r="A630" t="str">
            <v>B43.1</v>
          </cell>
          <cell r="B630" t="str">
            <v>Absceso cerebral feomicótico</v>
          </cell>
        </row>
        <row r="631">
          <cell r="A631" t="str">
            <v>B43.2</v>
          </cell>
          <cell r="B631" t="str">
            <v>Absceso y quiste subcutáneo feomicótico</v>
          </cell>
        </row>
        <row r="632">
          <cell r="A632" t="str">
            <v>B43.8</v>
          </cell>
          <cell r="B632" t="str">
            <v>Otras formas de cromomicosis</v>
          </cell>
        </row>
        <row r="633">
          <cell r="A633" t="str">
            <v>B43.9</v>
          </cell>
          <cell r="B633" t="str">
            <v>Cromomicosis, no especificada</v>
          </cell>
        </row>
        <row r="634">
          <cell r="A634" t="str">
            <v>B44</v>
          </cell>
          <cell r="B634" t="str">
            <v>Aspergilosis</v>
          </cell>
        </row>
        <row r="635">
          <cell r="A635" t="str">
            <v>B44.0</v>
          </cell>
          <cell r="B635" t="str">
            <v>Aspergilosis pulmonar invasiva</v>
          </cell>
        </row>
        <row r="636">
          <cell r="A636" t="str">
            <v>B44.1</v>
          </cell>
          <cell r="B636" t="str">
            <v>Otras aspergilosis pulmonares</v>
          </cell>
        </row>
        <row r="637">
          <cell r="A637" t="str">
            <v>B44.2</v>
          </cell>
          <cell r="B637" t="str">
            <v>Aspergilosis amigdalina</v>
          </cell>
        </row>
        <row r="638">
          <cell r="A638" t="str">
            <v>B44.7</v>
          </cell>
          <cell r="B638" t="str">
            <v>Aspergilosis diseminada</v>
          </cell>
        </row>
        <row r="639">
          <cell r="A639" t="str">
            <v>B44.8</v>
          </cell>
          <cell r="B639" t="str">
            <v>Otras formas de aspergilosis</v>
          </cell>
        </row>
        <row r="640">
          <cell r="A640" t="str">
            <v>B44.9</v>
          </cell>
          <cell r="B640" t="str">
            <v>Aspergilosis, no especificada</v>
          </cell>
        </row>
        <row r="641">
          <cell r="A641" t="str">
            <v>B45</v>
          </cell>
          <cell r="B641" t="str">
            <v>Criptococosis</v>
          </cell>
        </row>
        <row r="642">
          <cell r="A642" t="str">
            <v>B45.0</v>
          </cell>
          <cell r="B642" t="str">
            <v>Criptococosis pulmonar</v>
          </cell>
        </row>
        <row r="643">
          <cell r="A643" t="str">
            <v>B45.1</v>
          </cell>
          <cell r="B643" t="str">
            <v>Criptococosis cerebral</v>
          </cell>
        </row>
        <row r="644">
          <cell r="A644" t="str">
            <v>B45.2</v>
          </cell>
          <cell r="B644" t="str">
            <v>Criptococosis cutánea</v>
          </cell>
        </row>
        <row r="645">
          <cell r="A645" t="str">
            <v>B45.3</v>
          </cell>
          <cell r="B645" t="str">
            <v>Criptococosis ósea</v>
          </cell>
        </row>
        <row r="646">
          <cell r="A646" t="str">
            <v>B45.7</v>
          </cell>
          <cell r="B646" t="str">
            <v>Criptococosis diseminada</v>
          </cell>
        </row>
        <row r="647">
          <cell r="A647" t="str">
            <v>B45.8</v>
          </cell>
          <cell r="B647" t="str">
            <v>Otras formas de criptococosis</v>
          </cell>
        </row>
        <row r="648">
          <cell r="A648" t="str">
            <v>B45.9</v>
          </cell>
          <cell r="B648" t="str">
            <v>Criptococosis, no especificada</v>
          </cell>
        </row>
        <row r="649">
          <cell r="A649" t="str">
            <v>B46</v>
          </cell>
          <cell r="B649" t="str">
            <v>Cigomicosis</v>
          </cell>
        </row>
        <row r="650">
          <cell r="A650" t="str">
            <v>B46.0</v>
          </cell>
          <cell r="B650" t="str">
            <v>Mucormicosis pulmonar</v>
          </cell>
        </row>
        <row r="651">
          <cell r="A651" t="str">
            <v>B46.1</v>
          </cell>
          <cell r="B651" t="str">
            <v>Mucormicosis rinocerebral</v>
          </cell>
        </row>
        <row r="652">
          <cell r="A652" t="str">
            <v>B46.2</v>
          </cell>
          <cell r="B652" t="str">
            <v>Mucormicosis gastrointestinal</v>
          </cell>
        </row>
        <row r="653">
          <cell r="A653" t="str">
            <v>B46.3</v>
          </cell>
          <cell r="B653" t="str">
            <v>Mucormicosis cutánea</v>
          </cell>
        </row>
        <row r="654">
          <cell r="A654" t="str">
            <v>B46.4</v>
          </cell>
          <cell r="B654" t="str">
            <v>Mucormicosis diseminada</v>
          </cell>
        </row>
        <row r="655">
          <cell r="A655" t="str">
            <v>B46.5</v>
          </cell>
          <cell r="B655" t="str">
            <v>Mucormicosis, sin otra especificación</v>
          </cell>
        </row>
        <row r="656">
          <cell r="A656" t="str">
            <v>B46.8</v>
          </cell>
          <cell r="B656" t="str">
            <v>Otras cigomicosis</v>
          </cell>
        </row>
        <row r="657">
          <cell r="A657" t="str">
            <v>B46.9</v>
          </cell>
          <cell r="B657" t="str">
            <v>Cigomicosis, no especificada</v>
          </cell>
        </row>
        <row r="658">
          <cell r="A658" t="str">
            <v>B47</v>
          </cell>
          <cell r="B658" t="str">
            <v>Micetoma</v>
          </cell>
        </row>
        <row r="659">
          <cell r="A659" t="str">
            <v>B47.0</v>
          </cell>
          <cell r="B659" t="str">
            <v>Eumicetoma</v>
          </cell>
        </row>
        <row r="660">
          <cell r="A660" t="str">
            <v>B47.1</v>
          </cell>
          <cell r="B660" t="str">
            <v>Actinomicetoma</v>
          </cell>
        </row>
        <row r="661">
          <cell r="A661" t="str">
            <v>B47.9</v>
          </cell>
          <cell r="B661" t="str">
            <v>Micetoma, no especificado</v>
          </cell>
        </row>
        <row r="662">
          <cell r="A662" t="str">
            <v>B48</v>
          </cell>
          <cell r="B662" t="str">
            <v>Otras micosis, no clasificadas en otra parte</v>
          </cell>
        </row>
        <row r="663">
          <cell r="A663" t="str">
            <v>B48.0</v>
          </cell>
          <cell r="B663" t="str">
            <v>Lobomicosis</v>
          </cell>
        </row>
        <row r="664">
          <cell r="A664" t="str">
            <v>B48.1</v>
          </cell>
          <cell r="B664" t="str">
            <v>Rinosporidiosis</v>
          </cell>
        </row>
        <row r="665">
          <cell r="A665" t="str">
            <v>B48.2</v>
          </cell>
          <cell r="B665" t="str">
            <v>Alesqueriasis</v>
          </cell>
        </row>
        <row r="666">
          <cell r="A666" t="str">
            <v>B48.3</v>
          </cell>
          <cell r="B666" t="str">
            <v>Geotricosis</v>
          </cell>
        </row>
        <row r="667">
          <cell r="A667" t="str">
            <v>B48.4</v>
          </cell>
          <cell r="B667" t="str">
            <v>Penicilosis</v>
          </cell>
        </row>
        <row r="668">
          <cell r="A668" t="str">
            <v>B48.7</v>
          </cell>
          <cell r="B668" t="str">
            <v>Micosis oportunistas</v>
          </cell>
        </row>
        <row r="669">
          <cell r="A669" t="str">
            <v>B48.8</v>
          </cell>
          <cell r="B669" t="str">
            <v>Otras micosis especificadas</v>
          </cell>
        </row>
        <row r="670">
          <cell r="A670" t="str">
            <v>B49.X</v>
          </cell>
          <cell r="B670" t="str">
            <v>Micosis, no especificada</v>
          </cell>
        </row>
        <row r="671">
          <cell r="A671" t="str">
            <v>B50</v>
          </cell>
          <cell r="B671" t="str">
            <v>Paludismo [malaria] debido a Plasmodium falciparum</v>
          </cell>
        </row>
        <row r="672">
          <cell r="A672" t="str">
            <v>B50.0</v>
          </cell>
          <cell r="B672" t="str">
            <v>Paludismo debido a Plasmodium falciparum con complicaciones cerebrales</v>
          </cell>
        </row>
        <row r="673">
          <cell r="A673" t="str">
            <v>B50.8</v>
          </cell>
          <cell r="B673" t="str">
            <v>Otro paludismo grave y complicado debido a Plasmodium falciparum</v>
          </cell>
        </row>
        <row r="674">
          <cell r="A674" t="str">
            <v>B50.9</v>
          </cell>
          <cell r="B674" t="str">
            <v>Paludismo debido a Plasmodium falciparum, sin otra especificación</v>
          </cell>
        </row>
        <row r="675">
          <cell r="A675" t="str">
            <v>B51</v>
          </cell>
          <cell r="B675" t="str">
            <v>Paludismo [malaria] debido a Plasmodium vivax</v>
          </cell>
        </row>
        <row r="676">
          <cell r="A676" t="str">
            <v>B51.0</v>
          </cell>
          <cell r="B676" t="str">
            <v>Paludismo debido a Plasmodium vivax con ruptura esplénica</v>
          </cell>
        </row>
        <row r="677">
          <cell r="A677" t="str">
            <v>B51.8</v>
          </cell>
          <cell r="B677" t="str">
            <v>Paludismo debido a Plasmodium vivax con otras complicaciones</v>
          </cell>
        </row>
        <row r="678">
          <cell r="A678" t="str">
            <v>B51.9</v>
          </cell>
          <cell r="B678" t="str">
            <v>Paludismo debido a Plasmodium vivax, sin complicaciones</v>
          </cell>
        </row>
        <row r="679">
          <cell r="A679" t="str">
            <v>B52</v>
          </cell>
          <cell r="B679" t="str">
            <v>Paludismo [malaria] debido a Plasmodium malariae</v>
          </cell>
        </row>
        <row r="680">
          <cell r="A680" t="str">
            <v>B52.0</v>
          </cell>
          <cell r="B680" t="str">
            <v>Paludismo debido a Plasmodium malariae con nefropatía</v>
          </cell>
        </row>
        <row r="681">
          <cell r="A681" t="str">
            <v>B52.8</v>
          </cell>
          <cell r="B681" t="str">
            <v>Paludismo debido a Plasmodium malariae con otras complicaciones</v>
          </cell>
        </row>
        <row r="682">
          <cell r="A682" t="str">
            <v>B52.9</v>
          </cell>
          <cell r="B682" t="str">
            <v>Paludismo debido a Plasmodium malariae, sin complicaciones</v>
          </cell>
        </row>
        <row r="683">
          <cell r="A683" t="str">
            <v>B53</v>
          </cell>
          <cell r="B683" t="str">
            <v>Otro paludismo [malaria] confirmado parasitológicamente</v>
          </cell>
        </row>
        <row r="684">
          <cell r="A684" t="str">
            <v>B53.0</v>
          </cell>
          <cell r="B684" t="str">
            <v>Paludismo debido a Plasmodium ovale</v>
          </cell>
        </row>
        <row r="685">
          <cell r="A685" t="str">
            <v>B53.1</v>
          </cell>
          <cell r="B685" t="str">
            <v>Paludismo debido a plasmodios de los simios</v>
          </cell>
        </row>
        <row r="686">
          <cell r="A686" t="str">
            <v>B53.8</v>
          </cell>
          <cell r="B686" t="str">
            <v>Otro paludismo confirmado parasitológicamente, no clasificado en otra parte</v>
          </cell>
        </row>
        <row r="687">
          <cell r="A687" t="str">
            <v>B54.X</v>
          </cell>
          <cell r="B687" t="str">
            <v>Paludismo [malaria] no especificado</v>
          </cell>
        </row>
        <row r="688">
          <cell r="A688" t="str">
            <v>B55</v>
          </cell>
          <cell r="B688" t="str">
            <v>Leishmaniasis</v>
          </cell>
        </row>
        <row r="689">
          <cell r="A689" t="str">
            <v>B55.0</v>
          </cell>
          <cell r="B689" t="str">
            <v>Leishmaniasis visceral</v>
          </cell>
        </row>
        <row r="690">
          <cell r="A690" t="str">
            <v>B55.1</v>
          </cell>
          <cell r="B690" t="str">
            <v>Leishmaniasis cutánea</v>
          </cell>
        </row>
        <row r="691">
          <cell r="A691" t="str">
            <v>B55.2</v>
          </cell>
          <cell r="B691" t="str">
            <v>Leishmaniasis mucocutánea</v>
          </cell>
        </row>
        <row r="692">
          <cell r="A692" t="str">
            <v>B55.9</v>
          </cell>
          <cell r="B692" t="str">
            <v>Leishmaniasis, no especificada</v>
          </cell>
        </row>
        <row r="693">
          <cell r="A693" t="str">
            <v>B56</v>
          </cell>
          <cell r="B693" t="str">
            <v>Tripanosomiasis africana</v>
          </cell>
        </row>
        <row r="694">
          <cell r="A694" t="str">
            <v>B56.0</v>
          </cell>
          <cell r="B694" t="str">
            <v>Tripanosomiasis gambiense</v>
          </cell>
        </row>
        <row r="695">
          <cell r="A695" t="str">
            <v>B56.1</v>
          </cell>
          <cell r="B695" t="str">
            <v>Tripanosomiasis rhodesiense</v>
          </cell>
        </row>
        <row r="696">
          <cell r="A696" t="str">
            <v>B56.9</v>
          </cell>
          <cell r="B696" t="str">
            <v>Tripanosomiasis africana, sin otra especificación</v>
          </cell>
        </row>
        <row r="697">
          <cell r="A697" t="str">
            <v>B57</v>
          </cell>
          <cell r="B697" t="str">
            <v>Enfermedad de Chagas</v>
          </cell>
        </row>
        <row r="698">
          <cell r="A698" t="str">
            <v>B57.0</v>
          </cell>
          <cell r="B698" t="str">
            <v>Enfermedad de Chagas aguda que afecta al corazón (I41.2*, I98.1*)</v>
          </cell>
        </row>
        <row r="699">
          <cell r="A699" t="str">
            <v>B57.1</v>
          </cell>
          <cell r="B699" t="str">
            <v>Enfermedad de Chagas aguda que no afecta al corazón</v>
          </cell>
        </row>
        <row r="700">
          <cell r="A700" t="str">
            <v>B57.2</v>
          </cell>
          <cell r="B700" t="str">
            <v>Enfermedad de Chagas (crónica) que afecta al corazón (I41.2*, I98.1*)</v>
          </cell>
        </row>
        <row r="701">
          <cell r="A701" t="str">
            <v>B57.3</v>
          </cell>
          <cell r="B701" t="str">
            <v>Enfermedad de Chagas (crónica) que afecta al sistema digestivo</v>
          </cell>
        </row>
        <row r="702">
          <cell r="A702" t="str">
            <v>B57.4</v>
          </cell>
          <cell r="B702" t="str">
            <v>Enfermedad de Chagas (crónica) que afecta al sistema nervioso</v>
          </cell>
        </row>
        <row r="703">
          <cell r="A703" t="str">
            <v>B57.5</v>
          </cell>
          <cell r="B703" t="str">
            <v>Enfermedad de Chagas (crónica) que afecta otros órganos</v>
          </cell>
        </row>
        <row r="704">
          <cell r="A704" t="str">
            <v>B58</v>
          </cell>
          <cell r="B704" t="str">
            <v>Toxoplasmosis</v>
          </cell>
        </row>
        <row r="705">
          <cell r="A705" t="str">
            <v>B58.0</v>
          </cell>
          <cell r="B705" t="str">
            <v>Oculopatía debida a toxoplasma</v>
          </cell>
        </row>
        <row r="706">
          <cell r="A706" t="str">
            <v>B58.1</v>
          </cell>
          <cell r="B706" t="str">
            <v>Hepatitis debida a toxoplasma (K77.0*)</v>
          </cell>
        </row>
        <row r="707">
          <cell r="A707" t="str">
            <v>B58.2</v>
          </cell>
          <cell r="B707" t="str">
            <v>Meningoencefalitis debida a toxoplasma (G05.2*)</v>
          </cell>
        </row>
        <row r="708">
          <cell r="A708" t="str">
            <v>B58.3</v>
          </cell>
          <cell r="B708" t="str">
            <v>Toxoplasmosis pulmonar (J17.3*)</v>
          </cell>
        </row>
        <row r="709">
          <cell r="A709" t="str">
            <v>B58.8</v>
          </cell>
          <cell r="B709" t="str">
            <v>Toxoplasmosis con otro órgano afectado</v>
          </cell>
        </row>
        <row r="710">
          <cell r="A710" t="str">
            <v>B58.9</v>
          </cell>
          <cell r="B710" t="str">
            <v>Toxoplasmosis, no especificada</v>
          </cell>
        </row>
        <row r="711">
          <cell r="A711" t="str">
            <v>B59.X</v>
          </cell>
          <cell r="B711" t="str">
            <v>Neumocistosis</v>
          </cell>
        </row>
        <row r="712">
          <cell r="A712" t="str">
            <v>B60</v>
          </cell>
          <cell r="B712" t="str">
            <v>Otras enfermedades debidas a protozoarios, no clasificadas en otra parte</v>
          </cell>
        </row>
        <row r="713">
          <cell r="A713" t="str">
            <v>B60.0</v>
          </cell>
          <cell r="B713" t="str">
            <v>Babesiosis</v>
          </cell>
        </row>
        <row r="714">
          <cell r="A714" t="str">
            <v>B60.1</v>
          </cell>
          <cell r="B714" t="str">
            <v>Acantamebiasis</v>
          </cell>
        </row>
        <row r="715">
          <cell r="A715" t="str">
            <v>B60.2</v>
          </cell>
          <cell r="B715" t="str">
            <v>Naegleriasis</v>
          </cell>
        </row>
        <row r="716">
          <cell r="A716" t="str">
            <v>B60.8</v>
          </cell>
          <cell r="B716" t="str">
            <v>Otras enfermedades especificadas debidas a protozarios</v>
          </cell>
        </row>
        <row r="717">
          <cell r="A717" t="str">
            <v>B64.X</v>
          </cell>
          <cell r="B717" t="str">
            <v>Enfermedad debida a protozoarios, no especificada</v>
          </cell>
        </row>
        <row r="718">
          <cell r="A718" t="str">
            <v>B65</v>
          </cell>
          <cell r="B718" t="str">
            <v>Esquistosomiasis [bilharziasis]</v>
          </cell>
        </row>
        <row r="719">
          <cell r="A719" t="str">
            <v>B65.0</v>
          </cell>
          <cell r="B719" t="str">
            <v>Esquistosomiasis debida a Schistosoma haematobium [esquistosomiasis urinaria]</v>
          </cell>
        </row>
        <row r="720">
          <cell r="A720" t="str">
            <v>B65.1</v>
          </cell>
          <cell r="B720" t="str">
            <v>Esquistosomiasis debida a Schistosoma mansoni [esquistosomiasis intestinal]</v>
          </cell>
        </row>
        <row r="721">
          <cell r="A721" t="str">
            <v>B65.2</v>
          </cell>
          <cell r="B721" t="str">
            <v>Esquistosomiasis debida a Schistosoma japonicum</v>
          </cell>
        </row>
        <row r="722">
          <cell r="A722" t="str">
            <v>B65.3</v>
          </cell>
          <cell r="B722" t="str">
            <v>Dermatitis por cercarias</v>
          </cell>
        </row>
        <row r="723">
          <cell r="A723" t="str">
            <v>B65.8</v>
          </cell>
          <cell r="B723" t="str">
            <v>Otras esquistosomiasis</v>
          </cell>
        </row>
        <row r="724">
          <cell r="A724" t="str">
            <v>B65.9</v>
          </cell>
          <cell r="B724" t="str">
            <v>Esquistosomiasis, no especificada</v>
          </cell>
        </row>
        <row r="725">
          <cell r="A725" t="str">
            <v>B66</v>
          </cell>
          <cell r="B725" t="str">
            <v>Otras infecciones debidas a trematodos</v>
          </cell>
        </row>
        <row r="726">
          <cell r="A726" t="str">
            <v>B66.0</v>
          </cell>
          <cell r="B726" t="str">
            <v>Opistorquiasis</v>
          </cell>
        </row>
        <row r="727">
          <cell r="A727" t="str">
            <v>B66.1</v>
          </cell>
          <cell r="B727" t="str">
            <v>Clonorquiasis</v>
          </cell>
        </row>
        <row r="728">
          <cell r="A728" t="str">
            <v>B66.2</v>
          </cell>
          <cell r="B728" t="str">
            <v>Dicrocoeliasis</v>
          </cell>
        </row>
        <row r="729">
          <cell r="A729" t="str">
            <v>B66.3</v>
          </cell>
          <cell r="B729" t="str">
            <v>Fascioliasis</v>
          </cell>
        </row>
        <row r="730">
          <cell r="A730" t="str">
            <v>B66.4</v>
          </cell>
          <cell r="B730" t="str">
            <v>Paragonimiasis</v>
          </cell>
        </row>
        <row r="731">
          <cell r="A731" t="str">
            <v>B66.5</v>
          </cell>
          <cell r="B731" t="str">
            <v>Fasciolopsiasis</v>
          </cell>
        </row>
        <row r="732">
          <cell r="A732" t="str">
            <v>B66.8</v>
          </cell>
          <cell r="B732" t="str">
            <v>Otras infecciones especificadas debidas a trematodos</v>
          </cell>
        </row>
        <row r="733">
          <cell r="A733" t="str">
            <v>B66.9</v>
          </cell>
          <cell r="B733" t="str">
            <v>Infección debida a trematodos, no especificada</v>
          </cell>
        </row>
        <row r="734">
          <cell r="A734" t="str">
            <v>B67</v>
          </cell>
          <cell r="B734" t="str">
            <v>Equinococosis</v>
          </cell>
        </row>
        <row r="735">
          <cell r="A735" t="str">
            <v>B67.0</v>
          </cell>
          <cell r="B735" t="str">
            <v>Infección del hígado debida a Echinococcus granulosus</v>
          </cell>
        </row>
        <row r="736">
          <cell r="A736" t="str">
            <v>B67.1</v>
          </cell>
          <cell r="B736" t="str">
            <v>Infección del pulmón debida a Echinococcus granulosus</v>
          </cell>
        </row>
        <row r="737">
          <cell r="A737" t="str">
            <v>B67.2</v>
          </cell>
          <cell r="B737" t="str">
            <v>Infección de hueso debida a Echinococcus granulosus</v>
          </cell>
        </row>
        <row r="738">
          <cell r="A738" t="str">
            <v>B67.3</v>
          </cell>
          <cell r="B738" t="str">
            <v>Infección de otro órgano y de sitios múltiples debida a Echinococcus granulosus</v>
          </cell>
        </row>
        <row r="739">
          <cell r="A739" t="str">
            <v>B67.4</v>
          </cell>
          <cell r="B739" t="str">
            <v>Infección debida a Echinococcus granulosus, sin otra especificación</v>
          </cell>
        </row>
        <row r="740">
          <cell r="A740" t="str">
            <v>B67.5</v>
          </cell>
          <cell r="B740" t="str">
            <v>Infección del hígado debida a Echinococcus multilocularis</v>
          </cell>
        </row>
        <row r="741">
          <cell r="A741" t="str">
            <v>B67.6</v>
          </cell>
          <cell r="B741" t="str">
            <v>Infección de otro órgano y de sitios múltiples debida a Echinococcus multilocularis</v>
          </cell>
        </row>
        <row r="742">
          <cell r="A742" t="str">
            <v>B67.7</v>
          </cell>
          <cell r="B742" t="str">
            <v>Infección debida a Echinococcus multilocularis, sin otra especificación</v>
          </cell>
        </row>
        <row r="743">
          <cell r="A743" t="str">
            <v>B67.8</v>
          </cell>
          <cell r="B743" t="str">
            <v>Equinococosis del hígado, no especificada</v>
          </cell>
        </row>
        <row r="744">
          <cell r="A744" t="str">
            <v>B67.9</v>
          </cell>
          <cell r="B744" t="str">
            <v>Equinococosis, otra y la no especificada</v>
          </cell>
        </row>
        <row r="745">
          <cell r="A745" t="str">
            <v>B68</v>
          </cell>
          <cell r="B745" t="str">
            <v>Teniasis</v>
          </cell>
        </row>
        <row r="746">
          <cell r="A746" t="str">
            <v>B68.0</v>
          </cell>
          <cell r="B746" t="str">
            <v>Teniasis debida a Taenia solium</v>
          </cell>
        </row>
        <row r="747">
          <cell r="A747" t="str">
            <v>B68.1</v>
          </cell>
          <cell r="B747" t="str">
            <v>Infección debida a Taenia saginata</v>
          </cell>
        </row>
        <row r="748">
          <cell r="A748" t="str">
            <v>B68.9</v>
          </cell>
          <cell r="B748" t="str">
            <v>Teniasis, no especificada</v>
          </cell>
        </row>
        <row r="749">
          <cell r="A749" t="str">
            <v>B69</v>
          </cell>
          <cell r="B749" t="str">
            <v>Cisticercosis</v>
          </cell>
        </row>
        <row r="750">
          <cell r="A750" t="str">
            <v>B69.0</v>
          </cell>
          <cell r="B750" t="str">
            <v>Cisticercosis del sistema nervioso central</v>
          </cell>
        </row>
        <row r="751">
          <cell r="A751" t="str">
            <v>B69.1</v>
          </cell>
          <cell r="B751" t="str">
            <v>Cisticercosis del ojo</v>
          </cell>
        </row>
        <row r="752">
          <cell r="A752" t="str">
            <v>B69.8</v>
          </cell>
          <cell r="B752" t="str">
            <v>Cisticercosis de otros sitios</v>
          </cell>
        </row>
        <row r="753">
          <cell r="A753" t="str">
            <v>B69.9</v>
          </cell>
          <cell r="B753" t="str">
            <v>Cisticercosis, no especificada</v>
          </cell>
        </row>
        <row r="754">
          <cell r="A754" t="str">
            <v>B70</v>
          </cell>
          <cell r="B754" t="str">
            <v>Difilobotriasis y esparganosis</v>
          </cell>
        </row>
        <row r="755">
          <cell r="A755" t="str">
            <v>B70.0</v>
          </cell>
          <cell r="B755" t="str">
            <v>Difilobotriasis intestinal</v>
          </cell>
        </row>
        <row r="756">
          <cell r="A756" t="str">
            <v>B70.1</v>
          </cell>
          <cell r="B756" t="str">
            <v>Esparganosis</v>
          </cell>
        </row>
        <row r="757">
          <cell r="A757" t="str">
            <v>B71</v>
          </cell>
          <cell r="B757" t="str">
            <v>Otras infecciones debidas a cestodos</v>
          </cell>
        </row>
        <row r="758">
          <cell r="A758" t="str">
            <v>B71.0</v>
          </cell>
          <cell r="B758" t="str">
            <v>Himenolepiasis</v>
          </cell>
        </row>
        <row r="759">
          <cell r="A759" t="str">
            <v>B71.1</v>
          </cell>
          <cell r="B759" t="str">
            <v>Dipilidiasis</v>
          </cell>
        </row>
        <row r="760">
          <cell r="A760" t="str">
            <v>B71.8</v>
          </cell>
          <cell r="B760" t="str">
            <v>Otras infecciones debidas a cestodos especificadas</v>
          </cell>
        </row>
        <row r="761">
          <cell r="A761" t="str">
            <v>B71.9</v>
          </cell>
          <cell r="B761" t="str">
            <v>Infección debida a cestodos, no especificada</v>
          </cell>
        </row>
        <row r="762">
          <cell r="A762" t="str">
            <v>B72.X</v>
          </cell>
          <cell r="B762" t="str">
            <v>Dracontiasis</v>
          </cell>
        </row>
        <row r="763">
          <cell r="A763" t="str">
            <v>B73.X</v>
          </cell>
          <cell r="B763" t="str">
            <v>Oncocercosis</v>
          </cell>
        </row>
        <row r="764">
          <cell r="A764" t="str">
            <v>B74</v>
          </cell>
          <cell r="B764" t="str">
            <v>Filariasis</v>
          </cell>
        </row>
        <row r="765">
          <cell r="A765" t="str">
            <v>B74.0</v>
          </cell>
          <cell r="B765" t="str">
            <v>Filariasis debida a Wuchereria bancrofti</v>
          </cell>
        </row>
        <row r="766">
          <cell r="A766" t="str">
            <v>B74.1</v>
          </cell>
          <cell r="B766" t="str">
            <v>Filariasis debida a Brugia malayi</v>
          </cell>
        </row>
        <row r="767">
          <cell r="A767" t="str">
            <v>B74.2</v>
          </cell>
          <cell r="B767" t="str">
            <v>Filariasis debida a Brugia timori</v>
          </cell>
        </row>
        <row r="768">
          <cell r="A768" t="str">
            <v>B74.3</v>
          </cell>
          <cell r="B768" t="str">
            <v>Loaiasis</v>
          </cell>
        </row>
        <row r="769">
          <cell r="A769" t="str">
            <v>B74.4</v>
          </cell>
          <cell r="B769" t="str">
            <v>Mansoneliasis</v>
          </cell>
        </row>
        <row r="770">
          <cell r="A770" t="str">
            <v>B74.8</v>
          </cell>
          <cell r="B770" t="str">
            <v>Otras filariasis</v>
          </cell>
        </row>
        <row r="771">
          <cell r="A771" t="str">
            <v>B74.9</v>
          </cell>
          <cell r="B771" t="str">
            <v>Filariasis, no especificada</v>
          </cell>
        </row>
        <row r="772">
          <cell r="A772" t="str">
            <v>B75.X</v>
          </cell>
          <cell r="B772" t="str">
            <v>Triquinosis</v>
          </cell>
        </row>
        <row r="773">
          <cell r="A773" t="str">
            <v>B76</v>
          </cell>
          <cell r="B773" t="str">
            <v>Anquilostomiasis y necatoriasis</v>
          </cell>
        </row>
        <row r="774">
          <cell r="A774" t="str">
            <v>B76.0</v>
          </cell>
          <cell r="B774" t="str">
            <v>Anquilostomiasis</v>
          </cell>
        </row>
        <row r="775">
          <cell r="A775" t="str">
            <v>B76.1</v>
          </cell>
          <cell r="B775" t="str">
            <v>Necatoriasis</v>
          </cell>
        </row>
        <row r="776">
          <cell r="A776" t="str">
            <v>B76.8</v>
          </cell>
          <cell r="B776" t="str">
            <v>Otras enfermedades debidas a anquilostomas</v>
          </cell>
        </row>
        <row r="777">
          <cell r="A777" t="str">
            <v>B76.9</v>
          </cell>
          <cell r="B777" t="str">
            <v>Enfermedad debida a anquilostomas, no especificada</v>
          </cell>
        </row>
        <row r="778">
          <cell r="A778" t="str">
            <v>B77</v>
          </cell>
          <cell r="B778" t="str">
            <v>Ascariasis</v>
          </cell>
        </row>
        <row r="779">
          <cell r="A779" t="str">
            <v>B77.0</v>
          </cell>
          <cell r="B779" t="str">
            <v>Ascariasis con complicaciones intestinales</v>
          </cell>
        </row>
        <row r="780">
          <cell r="A780" t="str">
            <v>B77.8</v>
          </cell>
          <cell r="B780" t="str">
            <v>Ascariasis con otras complicaciones</v>
          </cell>
        </row>
        <row r="781">
          <cell r="A781" t="str">
            <v>B77.9</v>
          </cell>
          <cell r="B781" t="str">
            <v>Ascariasis, no especificada</v>
          </cell>
        </row>
        <row r="782">
          <cell r="A782" t="str">
            <v>B78</v>
          </cell>
          <cell r="B782" t="str">
            <v>Estrongiloidiasis</v>
          </cell>
        </row>
        <row r="783">
          <cell r="A783" t="str">
            <v>B78.0</v>
          </cell>
          <cell r="B783" t="str">
            <v>Estrongiloidiasis intestinal</v>
          </cell>
        </row>
        <row r="784">
          <cell r="A784" t="str">
            <v>B78.1</v>
          </cell>
          <cell r="B784" t="str">
            <v>Estrongiloidiasis cutánea</v>
          </cell>
        </row>
        <row r="785">
          <cell r="A785" t="str">
            <v>B78.7</v>
          </cell>
          <cell r="B785" t="str">
            <v>Estrongiloidiasis diseminada</v>
          </cell>
        </row>
        <row r="786">
          <cell r="A786" t="str">
            <v>B78.9</v>
          </cell>
          <cell r="B786" t="str">
            <v>Estrongiloidiasis, no especificada</v>
          </cell>
        </row>
        <row r="787">
          <cell r="A787" t="str">
            <v>B79.X</v>
          </cell>
          <cell r="B787" t="str">
            <v>Tricuriasis</v>
          </cell>
        </row>
        <row r="788">
          <cell r="A788" t="str">
            <v>B80.X</v>
          </cell>
          <cell r="B788" t="str">
            <v>Enterobiasis</v>
          </cell>
        </row>
        <row r="789">
          <cell r="A789" t="str">
            <v>B81</v>
          </cell>
          <cell r="B789" t="str">
            <v>Otras helmintiasis intestinales, no clasificadas en otra parte</v>
          </cell>
        </row>
        <row r="790">
          <cell r="A790" t="str">
            <v>B81.0</v>
          </cell>
          <cell r="B790" t="str">
            <v>Anisaquiasis</v>
          </cell>
        </row>
        <row r="791">
          <cell r="A791" t="str">
            <v>B81.1</v>
          </cell>
          <cell r="B791" t="str">
            <v>Capilariasis intestinal</v>
          </cell>
        </row>
        <row r="792">
          <cell r="A792" t="str">
            <v>B81.2</v>
          </cell>
          <cell r="B792" t="str">
            <v>Tricoestrongiliasis</v>
          </cell>
        </row>
        <row r="793">
          <cell r="A793" t="str">
            <v>B81.3</v>
          </cell>
          <cell r="B793" t="str">
            <v>Angioestrongiliasis intestinal</v>
          </cell>
        </row>
        <row r="794">
          <cell r="A794" t="str">
            <v>B81.4</v>
          </cell>
          <cell r="B794" t="str">
            <v>Helmintiasis intestinal mixta</v>
          </cell>
        </row>
        <row r="795">
          <cell r="A795" t="str">
            <v>B81.8</v>
          </cell>
          <cell r="B795" t="str">
            <v>Otras helmintiasis intestinales especificadas</v>
          </cell>
        </row>
        <row r="796">
          <cell r="A796" t="str">
            <v>B82</v>
          </cell>
          <cell r="B796" t="str">
            <v>Parasitosis intestinales, sin otra especificación</v>
          </cell>
        </row>
        <row r="797">
          <cell r="A797" t="str">
            <v>B82.0</v>
          </cell>
          <cell r="B797" t="str">
            <v>Helmintiasis intestinal, sin otra especificación</v>
          </cell>
        </row>
        <row r="798">
          <cell r="A798" t="str">
            <v>B82.9</v>
          </cell>
          <cell r="B798" t="str">
            <v>Parasitosis intestinal, sin otra especificación</v>
          </cell>
        </row>
        <row r="799">
          <cell r="A799" t="str">
            <v>B83</v>
          </cell>
          <cell r="B799" t="str">
            <v>Otras helmintiasis</v>
          </cell>
        </row>
        <row r="800">
          <cell r="A800" t="str">
            <v>B83.0</v>
          </cell>
          <cell r="B800" t="str">
            <v>Larva migrans visceral</v>
          </cell>
        </row>
        <row r="801">
          <cell r="A801" t="str">
            <v>B83.1</v>
          </cell>
          <cell r="B801" t="str">
            <v>Gnatostomiasis</v>
          </cell>
        </row>
        <row r="802">
          <cell r="A802" t="str">
            <v>B83.2</v>
          </cell>
          <cell r="B802" t="str">
            <v>Angioestrongiliasis debida a Parastrongylus cantonensis</v>
          </cell>
        </row>
        <row r="803">
          <cell r="A803" t="str">
            <v>B83.3</v>
          </cell>
          <cell r="B803" t="str">
            <v>Singamiasis</v>
          </cell>
        </row>
        <row r="804">
          <cell r="A804" t="str">
            <v>B83.4</v>
          </cell>
          <cell r="B804" t="str">
            <v>Hirudiniasis interna</v>
          </cell>
        </row>
        <row r="805">
          <cell r="A805" t="str">
            <v>B83.8</v>
          </cell>
          <cell r="B805" t="str">
            <v>Otras helmintiasis especificadas</v>
          </cell>
        </row>
        <row r="806">
          <cell r="A806" t="str">
            <v>B83.9</v>
          </cell>
          <cell r="B806" t="str">
            <v>Helmintiasis, no especificada</v>
          </cell>
        </row>
        <row r="807">
          <cell r="A807" t="str">
            <v>B85</v>
          </cell>
          <cell r="B807" t="str">
            <v>Pediculosis y phthiriasis</v>
          </cell>
        </row>
        <row r="808">
          <cell r="A808" t="str">
            <v>B85.0</v>
          </cell>
          <cell r="B808" t="str">
            <v>Pediculosis debida a Pediculus humanus capitis</v>
          </cell>
        </row>
        <row r="809">
          <cell r="A809" t="str">
            <v>B85.1</v>
          </cell>
          <cell r="B809" t="str">
            <v>Pediculosis debida a Pediculus humanus corporis</v>
          </cell>
        </row>
        <row r="810">
          <cell r="A810" t="str">
            <v>B85.2</v>
          </cell>
          <cell r="B810" t="str">
            <v>Pediculosis, sin otra especificación</v>
          </cell>
        </row>
        <row r="811">
          <cell r="A811" t="str">
            <v>B85.3</v>
          </cell>
          <cell r="B811" t="str">
            <v>Phthiriasis</v>
          </cell>
        </row>
        <row r="812">
          <cell r="A812" t="str">
            <v>B85.4</v>
          </cell>
          <cell r="B812" t="str">
            <v>Pediculosis y phthiriasis mixtas</v>
          </cell>
        </row>
        <row r="813">
          <cell r="A813" t="str">
            <v>B86.X</v>
          </cell>
          <cell r="B813" t="str">
            <v>Escabiosis</v>
          </cell>
        </row>
        <row r="814">
          <cell r="A814" t="str">
            <v>B87</v>
          </cell>
          <cell r="B814" t="str">
            <v>Miasis</v>
          </cell>
        </row>
        <row r="815">
          <cell r="A815" t="str">
            <v>B87.0</v>
          </cell>
          <cell r="B815" t="str">
            <v>Miasis cutánea</v>
          </cell>
        </row>
        <row r="816">
          <cell r="A816" t="str">
            <v>B87.1</v>
          </cell>
          <cell r="B816" t="str">
            <v>Miasis en heridas</v>
          </cell>
        </row>
        <row r="817">
          <cell r="A817" t="str">
            <v>B87.2</v>
          </cell>
          <cell r="B817" t="str">
            <v>Miasis ocular</v>
          </cell>
        </row>
        <row r="818">
          <cell r="A818" t="str">
            <v>B87.3</v>
          </cell>
          <cell r="B818" t="str">
            <v>Miasis nasofaríngea</v>
          </cell>
        </row>
        <row r="819">
          <cell r="A819" t="str">
            <v>B87.4</v>
          </cell>
          <cell r="B819" t="str">
            <v>Miasis aural</v>
          </cell>
        </row>
        <row r="820">
          <cell r="A820" t="str">
            <v>B87.8</v>
          </cell>
          <cell r="B820" t="str">
            <v>Miasis de otros sitios</v>
          </cell>
        </row>
        <row r="821">
          <cell r="A821" t="str">
            <v>B87.9</v>
          </cell>
          <cell r="B821" t="str">
            <v>Miasis, no especificada</v>
          </cell>
        </row>
        <row r="822">
          <cell r="A822" t="str">
            <v>B88</v>
          </cell>
          <cell r="B822" t="str">
            <v>Otras infestaciones</v>
          </cell>
        </row>
        <row r="823">
          <cell r="A823" t="str">
            <v>B88.0</v>
          </cell>
          <cell r="B823" t="str">
            <v>Otras acariasis</v>
          </cell>
        </row>
        <row r="824">
          <cell r="A824" t="str">
            <v>B88.1</v>
          </cell>
          <cell r="B824" t="str">
            <v>Tungiasis [infección debida a pulga de arena]</v>
          </cell>
        </row>
        <row r="825">
          <cell r="A825" t="str">
            <v>B88.2</v>
          </cell>
          <cell r="B825" t="str">
            <v>Otras infestaciones debidas a artrópodos</v>
          </cell>
        </row>
        <row r="826">
          <cell r="A826" t="str">
            <v>B88.3</v>
          </cell>
          <cell r="B826" t="str">
            <v>Hirudiniasis externa</v>
          </cell>
        </row>
        <row r="827">
          <cell r="A827" t="str">
            <v>B88.8</v>
          </cell>
          <cell r="B827" t="str">
            <v>Otras infestaciones especificadas</v>
          </cell>
        </row>
        <row r="828">
          <cell r="A828" t="str">
            <v>B88.9</v>
          </cell>
          <cell r="B828" t="str">
            <v>Infestación, no especificada</v>
          </cell>
        </row>
        <row r="829">
          <cell r="A829" t="str">
            <v>B89.X</v>
          </cell>
          <cell r="B829" t="str">
            <v>Enfermedad parasitaria, no especificada</v>
          </cell>
        </row>
        <row r="830">
          <cell r="A830" t="str">
            <v>B90</v>
          </cell>
          <cell r="B830" t="str">
            <v>Secuelas de tuberculosis</v>
          </cell>
        </row>
        <row r="831">
          <cell r="A831" t="str">
            <v>B90.0</v>
          </cell>
          <cell r="B831" t="str">
            <v>Secuelas de tuberculosis del sistema nervioso central</v>
          </cell>
        </row>
        <row r="832">
          <cell r="A832" t="str">
            <v>B90.1</v>
          </cell>
          <cell r="B832" t="str">
            <v>Secuelas de tuberculosis genitourinaria</v>
          </cell>
        </row>
        <row r="833">
          <cell r="A833" t="str">
            <v>B90.2</v>
          </cell>
          <cell r="B833" t="str">
            <v>Secuelas de tuberculosis de huesos y articulaciones</v>
          </cell>
        </row>
        <row r="834">
          <cell r="A834" t="str">
            <v>B90.8</v>
          </cell>
          <cell r="B834" t="str">
            <v>Secuelas de tuberculosis de otros órganos especificados</v>
          </cell>
        </row>
        <row r="835">
          <cell r="A835" t="str">
            <v>B90.9</v>
          </cell>
          <cell r="B835" t="str">
            <v>Secuelas de tuberculosis respiratoria y de tuberculosis no especificada</v>
          </cell>
        </row>
        <row r="836">
          <cell r="A836" t="str">
            <v>B91.X</v>
          </cell>
          <cell r="B836" t="str">
            <v>Secuelas de poliomielitis</v>
          </cell>
        </row>
        <row r="837">
          <cell r="A837" t="str">
            <v>B92.X</v>
          </cell>
          <cell r="B837" t="str">
            <v>Secuelas de lepra</v>
          </cell>
        </row>
        <row r="838">
          <cell r="A838" t="str">
            <v>B94</v>
          </cell>
          <cell r="B838" t="str">
            <v>Secuelas de otras enfermedades infecciosas y parasitarias y de las no especificadas</v>
          </cell>
        </row>
        <row r="839">
          <cell r="A839" t="str">
            <v>B94.0</v>
          </cell>
          <cell r="B839" t="str">
            <v>Secuelas de tracoma</v>
          </cell>
        </row>
        <row r="840">
          <cell r="A840" t="str">
            <v>B94.1</v>
          </cell>
          <cell r="B840" t="str">
            <v>Secuelas de encefalitis viral</v>
          </cell>
        </row>
        <row r="841">
          <cell r="A841" t="str">
            <v>B94.2</v>
          </cell>
          <cell r="B841" t="str">
            <v>Secuelas de hepatitis viral</v>
          </cell>
        </row>
        <row r="842">
          <cell r="A842" t="str">
            <v>B94.8</v>
          </cell>
          <cell r="B842" t="str">
            <v>Secuelas de otras enfermedades infecciosas y parasitarias especificadas</v>
          </cell>
        </row>
        <row r="843">
          <cell r="A843" t="str">
            <v>B94.9</v>
          </cell>
          <cell r="B843" t="str">
            <v>Secuelas de enfermedades infecciosas y parasitarias no especificadas</v>
          </cell>
        </row>
        <row r="844">
          <cell r="A844" t="str">
            <v>B95</v>
          </cell>
          <cell r="B844" t="str">
            <v>Estreptococos y estafilococos como causa de enfermedades clasificadas en otros capítulos</v>
          </cell>
        </row>
        <row r="845">
          <cell r="A845" t="str">
            <v>B95.0</v>
          </cell>
          <cell r="B845" t="str">
            <v>Estreptococo, grupo A, como causa de enfermedades clasificadas en otros capítulos</v>
          </cell>
        </row>
        <row r="846">
          <cell r="A846" t="str">
            <v>B95.1</v>
          </cell>
          <cell r="B846" t="str">
            <v>Estreptococo, grupo B, como causa de enfermedades clasificadas en otros capítulos</v>
          </cell>
        </row>
        <row r="847">
          <cell r="A847" t="str">
            <v>B95.2</v>
          </cell>
          <cell r="B847" t="str">
            <v>Estreptococo, grupo D, como causa de enfermedades clasificadas en otros capítulos</v>
          </cell>
        </row>
        <row r="848">
          <cell r="A848" t="str">
            <v>B95.3</v>
          </cell>
          <cell r="B848" t="str">
            <v>Streptococcus pneumoniae como causa de enfermedades clasificadas en otros capítulos</v>
          </cell>
        </row>
        <row r="849">
          <cell r="A849" t="str">
            <v>B95.4</v>
          </cell>
          <cell r="B849" t="str">
            <v>Otros estreptococos como causa de enfermedades clasificadas en otros capítulos</v>
          </cell>
        </row>
        <row r="850">
          <cell r="A850" t="str">
            <v>B95.5</v>
          </cell>
          <cell r="B850" t="str">
            <v>Estreptococo no especificado como causa de enfermedades clasificadas en otros capítulos</v>
          </cell>
        </row>
        <row r="851">
          <cell r="A851" t="str">
            <v>B95.6</v>
          </cell>
          <cell r="B851" t="str">
            <v>Staphylococcus aureus como causa de enfermedades clasificadas en otros capítulos</v>
          </cell>
        </row>
        <row r="852">
          <cell r="A852" t="str">
            <v>B95.7</v>
          </cell>
          <cell r="B852" t="str">
            <v>Otros estafilococos como causa de enfermedades clasificadas en otros capítulos</v>
          </cell>
        </row>
        <row r="853">
          <cell r="A853" t="str">
            <v>B95.8</v>
          </cell>
          <cell r="B853" t="str">
            <v>Estafilococo no especificado, como causa de enfermedades clasificadas en otros capítulos</v>
          </cell>
        </row>
        <row r="854">
          <cell r="A854" t="str">
            <v>B96</v>
          </cell>
          <cell r="B854" t="str">
            <v>Otros agentes bacterianos como causa de enfermedades clasificadas en otros capítulos</v>
          </cell>
        </row>
        <row r="855">
          <cell r="A855" t="str">
            <v>B96.0</v>
          </cell>
          <cell r="B855" t="str">
            <v>Mycoplasma pneumoniae [M. pneumoniae] como causa de enfermedades clasificadas en otros capítulos</v>
          </cell>
        </row>
        <row r="856">
          <cell r="A856" t="str">
            <v>B96.1</v>
          </cell>
          <cell r="B856" t="str">
            <v>Klebsiella pneumoniae [K. pneumoniae] como causa de enfermedades clasificadas en otros capítulos</v>
          </cell>
        </row>
        <row r="857">
          <cell r="A857" t="str">
            <v>B96.2</v>
          </cell>
          <cell r="B857" t="str">
            <v>Escherichia coli [E. coli] como causa de enfermedades clasificadas en otros capítulos</v>
          </cell>
        </row>
        <row r="858">
          <cell r="A858" t="str">
            <v>B96.3</v>
          </cell>
          <cell r="B858" t="str">
            <v>Haemophilus influenzae [H. influenzae] como causa de enfermedades clasificadas en otros capítulos</v>
          </cell>
        </row>
        <row r="859">
          <cell r="A859" t="str">
            <v>B96.4</v>
          </cell>
          <cell r="B859" t="str">
            <v>Proteus (mirabilis) (morganii) como causa de enfermedades clasificadas en otros capítulos</v>
          </cell>
        </row>
        <row r="860">
          <cell r="A860" t="str">
            <v>B96.5</v>
          </cell>
          <cell r="B860" t="str">
            <v>Pseudomonas (aeruginosa) (mallei) (pseudomallei) como causa de enfermedades clasificadas en otros capítulos</v>
          </cell>
        </row>
        <row r="861">
          <cell r="A861" t="str">
            <v>B96.6</v>
          </cell>
          <cell r="B861" t="str">
            <v>Bacillus fragilis [B. fragilis] como causa de enfermedades clasificadas en otros capítulos</v>
          </cell>
        </row>
        <row r="862">
          <cell r="A862" t="str">
            <v>B96.7</v>
          </cell>
          <cell r="B862" t="str">
            <v>Clostridium perfringens [C. perfringens] como causa de enfermedades clasificadas en otros capítulos</v>
          </cell>
        </row>
        <row r="863">
          <cell r="A863" t="str">
            <v>B96.8</v>
          </cell>
          <cell r="B863" t="str">
            <v>Otros agentes bacterianos especificados como causa de enfermedades clasificadas en otros capítulos</v>
          </cell>
        </row>
        <row r="864">
          <cell r="A864" t="str">
            <v>B97</v>
          </cell>
          <cell r="B864" t="str">
            <v>Agentes virales como causa de enfermedades clasificadas en otros capítulos</v>
          </cell>
        </row>
        <row r="865">
          <cell r="A865" t="str">
            <v>B97.0</v>
          </cell>
          <cell r="B865" t="str">
            <v>Adenovirus como causa de enfermedades clasificadas en otros capítulos</v>
          </cell>
        </row>
        <row r="866">
          <cell r="A866" t="str">
            <v>B97.1</v>
          </cell>
          <cell r="B866" t="str">
            <v>Enterovirus como causa de enfermedades clasificadas en otros capítulos</v>
          </cell>
        </row>
        <row r="867">
          <cell r="A867" t="str">
            <v>B97.2</v>
          </cell>
          <cell r="B867" t="str">
            <v>Coronavirus como causa de enfermedades clasificadas en otros capítulos</v>
          </cell>
        </row>
        <row r="868">
          <cell r="A868" t="str">
            <v>B97.3</v>
          </cell>
          <cell r="B868" t="str">
            <v>Retrovirus como causa de enfermedades clasificadas en otros capítulos</v>
          </cell>
        </row>
        <row r="869">
          <cell r="A869" t="str">
            <v>B97.4</v>
          </cell>
          <cell r="B869" t="str">
            <v>Virus sincicial respiratorio como causa de enfermedades clasificadas en otros capítulos</v>
          </cell>
        </row>
        <row r="870">
          <cell r="A870" t="str">
            <v>B97.5</v>
          </cell>
          <cell r="B870" t="str">
            <v>Reovirus como causa de enfermedades clasificadas en otros capítulos</v>
          </cell>
        </row>
        <row r="871">
          <cell r="A871" t="str">
            <v>B97.6</v>
          </cell>
          <cell r="B871" t="str">
            <v>Parvovirus como causa de enfermedades clasificadas en otros capítulos</v>
          </cell>
        </row>
        <row r="872">
          <cell r="A872" t="str">
            <v>B97.7</v>
          </cell>
          <cell r="B872" t="str">
            <v>Papilomavirus como causa de enfermedades clasificadas en otros capítulos</v>
          </cell>
        </row>
        <row r="873">
          <cell r="A873" t="str">
            <v>B97.8</v>
          </cell>
          <cell r="B873" t="str">
            <v>Otros agentes virales como causa de enfermedades clasificadas en otros capítulos</v>
          </cell>
        </row>
        <row r="874">
          <cell r="A874" t="str">
            <v>B99.X</v>
          </cell>
          <cell r="B874" t="str">
            <v>Otras enfermedades infecciosas y las no especificadas</v>
          </cell>
        </row>
        <row r="875">
          <cell r="A875" t="str">
            <v>C</v>
          </cell>
          <cell r="B875" t="str">
            <v>Tumores Malignos</v>
          </cell>
        </row>
        <row r="876">
          <cell r="A876" t="str">
            <v>C00</v>
          </cell>
          <cell r="B876" t="str">
            <v>Tumor maligno del labio</v>
          </cell>
        </row>
        <row r="877">
          <cell r="A877" t="str">
            <v>C00.0</v>
          </cell>
          <cell r="B877" t="str">
            <v>Tumor maligno del labio superior, cara externa</v>
          </cell>
        </row>
        <row r="878">
          <cell r="A878" t="str">
            <v>C00.1</v>
          </cell>
          <cell r="B878" t="str">
            <v>Tumor maligno del labio inferior, cara externa</v>
          </cell>
        </row>
        <row r="879">
          <cell r="A879" t="str">
            <v>C00.2</v>
          </cell>
          <cell r="B879" t="str">
            <v>Tumor maligno del labio, cara externa, sin otra especificación</v>
          </cell>
        </row>
        <row r="880">
          <cell r="A880" t="str">
            <v>C00.3</v>
          </cell>
          <cell r="B880" t="str">
            <v>Tumor maligno del labio superior, cara interna</v>
          </cell>
        </row>
        <row r="881">
          <cell r="A881" t="str">
            <v>C00.4</v>
          </cell>
          <cell r="B881" t="str">
            <v>Tumor maligno del labio inferior, cara interna</v>
          </cell>
        </row>
        <row r="882">
          <cell r="A882" t="str">
            <v>C00.5</v>
          </cell>
          <cell r="B882" t="str">
            <v>Tumor maligno del labio, cara interna, sin otra especificación</v>
          </cell>
        </row>
        <row r="883">
          <cell r="A883" t="str">
            <v>C00.6</v>
          </cell>
          <cell r="B883" t="str">
            <v>Tumor maligno de la comisura labial</v>
          </cell>
        </row>
        <row r="884">
          <cell r="A884" t="str">
            <v>C00.8</v>
          </cell>
          <cell r="B884" t="str">
            <v>Lesión de sitios contiguos del labio</v>
          </cell>
        </row>
        <row r="885">
          <cell r="A885" t="str">
            <v>C00.9</v>
          </cell>
          <cell r="B885" t="str">
            <v>Tumor maligno del labio, parte no especificada</v>
          </cell>
        </row>
        <row r="886">
          <cell r="A886" t="str">
            <v>C01.X</v>
          </cell>
          <cell r="B886" t="str">
            <v>Tumor maligno de la base de la lengua</v>
          </cell>
        </row>
        <row r="887">
          <cell r="A887" t="str">
            <v>C02</v>
          </cell>
          <cell r="B887" t="str">
            <v>Tumor maligno de otras partes y de las no especificadas de la lengua</v>
          </cell>
        </row>
        <row r="888">
          <cell r="A888" t="str">
            <v>C02.0</v>
          </cell>
          <cell r="B888" t="str">
            <v>Tumor maligno de la cara dorsal de la lengua</v>
          </cell>
        </row>
        <row r="889">
          <cell r="A889" t="str">
            <v>C02.1</v>
          </cell>
          <cell r="B889" t="str">
            <v>Tumor maligno del borde de la lengua</v>
          </cell>
        </row>
        <row r="890">
          <cell r="A890" t="str">
            <v>C02.2</v>
          </cell>
          <cell r="B890" t="str">
            <v>Tumor maligno de la cara ventral de la lengua</v>
          </cell>
        </row>
        <row r="891">
          <cell r="A891" t="str">
            <v>C02.3</v>
          </cell>
          <cell r="B891" t="str">
            <v>Tumor maligno de los dos tercios anteriores de la lengua, parte no especificada</v>
          </cell>
        </row>
        <row r="892">
          <cell r="A892" t="str">
            <v>C02.4</v>
          </cell>
          <cell r="B892" t="str">
            <v>Tumor maligno de la amígdala lingual</v>
          </cell>
        </row>
        <row r="893">
          <cell r="A893" t="str">
            <v>C02.8</v>
          </cell>
          <cell r="B893" t="str">
            <v>Lesión de sitios contiguos de la lengua</v>
          </cell>
        </row>
        <row r="894">
          <cell r="A894" t="str">
            <v>C02.9</v>
          </cell>
          <cell r="B894" t="str">
            <v>Tumor maligno de la lengua, parte no especificada</v>
          </cell>
        </row>
        <row r="895">
          <cell r="A895" t="str">
            <v>C03</v>
          </cell>
          <cell r="B895" t="str">
            <v>Tumor maligno de la encía</v>
          </cell>
        </row>
        <row r="896">
          <cell r="A896" t="str">
            <v>C03.0</v>
          </cell>
          <cell r="B896" t="str">
            <v>Tumor maligno de la encía superior</v>
          </cell>
        </row>
        <row r="897">
          <cell r="A897" t="str">
            <v>C03.1</v>
          </cell>
          <cell r="B897" t="str">
            <v>Tumor maligno de la encía inferior</v>
          </cell>
        </row>
        <row r="898">
          <cell r="A898" t="str">
            <v>C03.9</v>
          </cell>
          <cell r="B898" t="str">
            <v>Tumor maligno de la encía, parte no especificada</v>
          </cell>
        </row>
        <row r="899">
          <cell r="A899" t="str">
            <v>C04</v>
          </cell>
          <cell r="B899" t="str">
            <v>Tumor maligno del piso de la boca</v>
          </cell>
        </row>
        <row r="900">
          <cell r="A900" t="str">
            <v>C04.0</v>
          </cell>
          <cell r="B900" t="str">
            <v>Tumor maligno de la parte anterior del piso de la boca</v>
          </cell>
        </row>
        <row r="901">
          <cell r="A901" t="str">
            <v>C04.1</v>
          </cell>
          <cell r="B901" t="str">
            <v>Tumor maligno de la parte lateral del piso de la boca</v>
          </cell>
        </row>
        <row r="902">
          <cell r="A902" t="str">
            <v>C04.8</v>
          </cell>
          <cell r="B902" t="str">
            <v>Lesión de sitios contiguos del piso de la boca</v>
          </cell>
        </row>
        <row r="903">
          <cell r="A903" t="str">
            <v>C04.9</v>
          </cell>
          <cell r="B903" t="str">
            <v>Tumor maligno del piso de la boca, parte no especificada</v>
          </cell>
        </row>
        <row r="904">
          <cell r="A904" t="str">
            <v>C05</v>
          </cell>
          <cell r="B904" t="str">
            <v>Tumor maligno del paladar</v>
          </cell>
        </row>
        <row r="905">
          <cell r="A905" t="str">
            <v>C05.0</v>
          </cell>
          <cell r="B905" t="str">
            <v>Tumor maligno del paladar duro</v>
          </cell>
        </row>
        <row r="906">
          <cell r="A906" t="str">
            <v>C05.1</v>
          </cell>
          <cell r="B906" t="str">
            <v>Tumor maligno del paladar blando</v>
          </cell>
        </row>
        <row r="907">
          <cell r="A907" t="str">
            <v>C05.2</v>
          </cell>
          <cell r="B907" t="str">
            <v>Tumor maligno de la úvula</v>
          </cell>
        </row>
        <row r="908">
          <cell r="A908" t="str">
            <v>C05.8</v>
          </cell>
          <cell r="B908" t="str">
            <v>Lesión de sitios contiguos del paladar</v>
          </cell>
        </row>
        <row r="909">
          <cell r="A909" t="str">
            <v>C05.9</v>
          </cell>
          <cell r="B909" t="str">
            <v>Tumor maligno del paladar, parte no especificada</v>
          </cell>
        </row>
        <row r="910">
          <cell r="A910" t="str">
            <v>C06</v>
          </cell>
          <cell r="B910" t="str">
            <v>Tumor maligno de otras partes y de las no especificadas de la boca</v>
          </cell>
        </row>
        <row r="911">
          <cell r="A911" t="str">
            <v>C06.0</v>
          </cell>
          <cell r="B911" t="str">
            <v>Tumor maligno de la mucosa de la mejilla</v>
          </cell>
        </row>
        <row r="912">
          <cell r="A912" t="str">
            <v>C06.1</v>
          </cell>
          <cell r="B912" t="str">
            <v>Tumor maligno del vestíbulo de la boca</v>
          </cell>
        </row>
        <row r="913">
          <cell r="A913" t="str">
            <v>C06.2</v>
          </cell>
          <cell r="B913" t="str">
            <v>Tumor maligno del área retromolar</v>
          </cell>
        </row>
        <row r="914">
          <cell r="A914" t="str">
            <v>C06.8</v>
          </cell>
          <cell r="B914" t="str">
            <v>Lesión de sitios contiguos de otras partes y de las no especificadas de la boca</v>
          </cell>
        </row>
        <row r="915">
          <cell r="A915" t="str">
            <v>C06.9</v>
          </cell>
          <cell r="B915" t="str">
            <v>Tumor maligno de la boca, parte no especificada</v>
          </cell>
        </row>
        <row r="916">
          <cell r="A916" t="str">
            <v>C07.X</v>
          </cell>
          <cell r="B916" t="str">
            <v>Tumor maligno de la glándula parótida</v>
          </cell>
        </row>
        <row r="917">
          <cell r="A917" t="str">
            <v>C08</v>
          </cell>
          <cell r="B917" t="str">
            <v>Tumor maligno de otras glándulas salivales mayores y de las no especificadas</v>
          </cell>
        </row>
        <row r="918">
          <cell r="A918" t="str">
            <v>C08.0</v>
          </cell>
          <cell r="B918" t="str">
            <v>Tumor maligno de la glándula submaxilar</v>
          </cell>
        </row>
        <row r="919">
          <cell r="A919" t="str">
            <v>C08.1</v>
          </cell>
          <cell r="B919" t="str">
            <v>Tumor maligno de la glándula sublingual</v>
          </cell>
        </row>
        <row r="920">
          <cell r="A920" t="str">
            <v>C08.8</v>
          </cell>
          <cell r="B920" t="str">
            <v>Lesión de sitios contiguos de las glándulas salivales mayores</v>
          </cell>
        </row>
        <row r="921">
          <cell r="A921" t="str">
            <v>C08.9</v>
          </cell>
          <cell r="B921" t="str">
            <v>Tumor maligno de glándula salival mayor, no especificada</v>
          </cell>
        </row>
        <row r="922">
          <cell r="A922" t="str">
            <v>C09</v>
          </cell>
          <cell r="B922" t="str">
            <v>Tumor maligno de la amígdala</v>
          </cell>
        </row>
        <row r="923">
          <cell r="A923" t="str">
            <v>C09.0</v>
          </cell>
          <cell r="B923" t="str">
            <v>Tumor maligno de la fosa amigdalina</v>
          </cell>
        </row>
        <row r="924">
          <cell r="A924" t="str">
            <v>C09.1</v>
          </cell>
          <cell r="B924" t="str">
            <v>Tumor maligno del pilar amigdalino (anterior) (posterior)</v>
          </cell>
        </row>
        <row r="925">
          <cell r="A925" t="str">
            <v>C09.8</v>
          </cell>
          <cell r="B925" t="str">
            <v>Lesión de sitios contiguos de la amígdala</v>
          </cell>
        </row>
        <row r="926">
          <cell r="A926" t="str">
            <v>C09.9</v>
          </cell>
          <cell r="B926" t="str">
            <v>Tumor maligno de la amígdala, parte no especificada</v>
          </cell>
        </row>
        <row r="927">
          <cell r="A927" t="str">
            <v>C10.2</v>
          </cell>
          <cell r="B927" t="str">
            <v>Tumor maligno de la orofaringe</v>
          </cell>
        </row>
        <row r="928">
          <cell r="A928" t="str">
            <v>C10.0</v>
          </cell>
          <cell r="B928" t="str">
            <v>Tumor maligno de la valécula</v>
          </cell>
        </row>
        <row r="929">
          <cell r="A929" t="str">
            <v>C10.1</v>
          </cell>
          <cell r="B929" t="str">
            <v>Tumor maligno de la cara anterior de la epiglotis</v>
          </cell>
        </row>
        <row r="930">
          <cell r="A930" t="str">
            <v>C10.2</v>
          </cell>
          <cell r="B930" t="str">
            <v>Tumor maligno de la pared lateral de la orofaringe</v>
          </cell>
        </row>
        <row r="931">
          <cell r="A931" t="str">
            <v>C10.3</v>
          </cell>
          <cell r="B931" t="str">
            <v>Tumor maligno de la pared posterior de la orofaringe</v>
          </cell>
        </row>
        <row r="932">
          <cell r="A932" t="str">
            <v>C10.4</v>
          </cell>
          <cell r="B932" t="str">
            <v>Tumor maligno de la hendidura branquial</v>
          </cell>
        </row>
        <row r="933">
          <cell r="A933" t="str">
            <v>C10.8</v>
          </cell>
          <cell r="B933" t="str">
            <v>Lesión de sitios contiguos de la orofaringe</v>
          </cell>
        </row>
        <row r="934">
          <cell r="A934" t="str">
            <v>C10.9</v>
          </cell>
          <cell r="B934" t="str">
            <v>Tumor maligno de la orofaringe, parte no especificada</v>
          </cell>
        </row>
        <row r="935">
          <cell r="A935" t="str">
            <v>C11</v>
          </cell>
          <cell r="B935" t="str">
            <v>Tumor maligno de la nasofaringe</v>
          </cell>
        </row>
        <row r="936">
          <cell r="A936" t="str">
            <v>C11.0</v>
          </cell>
          <cell r="B936" t="str">
            <v>Tumor maligno de la pared superior de la nasofaringe</v>
          </cell>
        </row>
        <row r="937">
          <cell r="A937" t="str">
            <v>C11.1</v>
          </cell>
          <cell r="B937" t="str">
            <v>Tumor maligno de la pared posterior de la nasofaringe</v>
          </cell>
        </row>
        <row r="938">
          <cell r="A938" t="str">
            <v>C11.2</v>
          </cell>
          <cell r="B938" t="str">
            <v>Tumor maligno de la pared lateral de la nasofaringe</v>
          </cell>
        </row>
        <row r="939">
          <cell r="A939" t="str">
            <v>C11.3</v>
          </cell>
          <cell r="B939" t="str">
            <v>Tumor maligno de la pared anterior de la nasofaringe</v>
          </cell>
        </row>
        <row r="940">
          <cell r="A940" t="str">
            <v>C11.8</v>
          </cell>
          <cell r="B940" t="str">
            <v>Lesión de sitios contiguos de la nasofaringe</v>
          </cell>
        </row>
        <row r="941">
          <cell r="A941" t="str">
            <v>C11.9</v>
          </cell>
          <cell r="B941" t="str">
            <v>Tumor maligno de la nasofaringe, parte no especificada</v>
          </cell>
        </row>
        <row r="942">
          <cell r="A942" t="str">
            <v>C12.X</v>
          </cell>
          <cell r="B942" t="str">
            <v>Tumor maligno del seno piriforme</v>
          </cell>
        </row>
        <row r="943">
          <cell r="A943" t="str">
            <v>C13</v>
          </cell>
          <cell r="B943" t="str">
            <v>Tumor maligno de la hipofaringe</v>
          </cell>
        </row>
        <row r="944">
          <cell r="A944" t="str">
            <v>C13.0</v>
          </cell>
          <cell r="B944" t="str">
            <v>Tumor maligno de la región postcricoidea</v>
          </cell>
        </row>
        <row r="945">
          <cell r="A945" t="str">
            <v>C13.1</v>
          </cell>
          <cell r="B945" t="str">
            <v>Tumor maligno del pliegue aritenoepiglótico, cara hipofaríngea</v>
          </cell>
        </row>
        <row r="946">
          <cell r="A946" t="str">
            <v>C13.2</v>
          </cell>
          <cell r="B946" t="str">
            <v>Tumor maligno de la pared posterior de la hipofaringe</v>
          </cell>
        </row>
        <row r="947">
          <cell r="A947" t="str">
            <v>C13.8</v>
          </cell>
          <cell r="B947" t="str">
            <v>Lesión de sitios contiguos de la hipofaringe</v>
          </cell>
        </row>
        <row r="948">
          <cell r="A948" t="str">
            <v>C13.9</v>
          </cell>
          <cell r="B948" t="str">
            <v>Tumor maligno de la hipofaringe, parte no especificada</v>
          </cell>
        </row>
        <row r="949">
          <cell r="A949" t="str">
            <v>C14</v>
          </cell>
          <cell r="B949" t="str">
            <v>Tumor maligno de otros sitios y de los mal definidos del labio, de la cavidad bucal y de la faringe</v>
          </cell>
        </row>
        <row r="950">
          <cell r="A950" t="str">
            <v>C14.0</v>
          </cell>
          <cell r="B950" t="str">
            <v>Tumor maligno de la faringe, parte no especificada</v>
          </cell>
        </row>
        <row r="951">
          <cell r="A951" t="str">
            <v>C14.2</v>
          </cell>
          <cell r="B951" t="str">
            <v>Tumor maligno del anillo de Waldeyer</v>
          </cell>
        </row>
        <row r="952">
          <cell r="A952" t="str">
            <v>C14.8</v>
          </cell>
          <cell r="B952" t="str">
            <v>Lesión de sitios contiguos del labio, de la cavidad bucal y de la faringe</v>
          </cell>
        </row>
        <row r="953">
          <cell r="A953" t="str">
            <v>C15</v>
          </cell>
          <cell r="B953" t="str">
            <v>Tumor maligno del esófago</v>
          </cell>
        </row>
        <row r="954">
          <cell r="A954" t="str">
            <v>C15.0</v>
          </cell>
          <cell r="B954" t="str">
            <v>Tumor maligno del esófago, porción cervical</v>
          </cell>
        </row>
        <row r="955">
          <cell r="A955" t="str">
            <v>C15.1</v>
          </cell>
          <cell r="B955" t="str">
            <v>Tumor maligno del esófago, porción torácica</v>
          </cell>
        </row>
        <row r="956">
          <cell r="A956" t="str">
            <v>C15.2</v>
          </cell>
          <cell r="B956" t="str">
            <v>Tumor maligno del esófago, porción abdominal</v>
          </cell>
        </row>
        <row r="957">
          <cell r="A957" t="str">
            <v>C15.3</v>
          </cell>
          <cell r="B957" t="str">
            <v>Tumor maligno del tercio superior del esófago</v>
          </cell>
        </row>
        <row r="958">
          <cell r="A958" t="str">
            <v>C15.4</v>
          </cell>
          <cell r="B958" t="str">
            <v>Tumor maligno del tercio medio del esófago</v>
          </cell>
        </row>
        <row r="959">
          <cell r="A959" t="str">
            <v>C15.5</v>
          </cell>
          <cell r="B959" t="str">
            <v>Tumor maligno del tercio inferior del esófago</v>
          </cell>
        </row>
        <row r="960">
          <cell r="A960" t="str">
            <v>C15.8</v>
          </cell>
          <cell r="B960" t="str">
            <v>Lesión de sitios contiguos del esófago</v>
          </cell>
        </row>
        <row r="961">
          <cell r="A961" t="str">
            <v>C15.9</v>
          </cell>
          <cell r="B961" t="str">
            <v>Tumor maligno del esófago, parte no especificada</v>
          </cell>
        </row>
        <row r="962">
          <cell r="A962" t="str">
            <v>C16</v>
          </cell>
          <cell r="B962" t="str">
            <v>Tumor maligno del estómago</v>
          </cell>
        </row>
        <row r="963">
          <cell r="A963" t="str">
            <v>C16.0</v>
          </cell>
          <cell r="B963" t="str">
            <v>Tumor maligno del cardias</v>
          </cell>
        </row>
        <row r="964">
          <cell r="A964" t="str">
            <v>C16.1</v>
          </cell>
          <cell r="B964" t="str">
            <v>Tumor maligno del fundus gástrico</v>
          </cell>
        </row>
        <row r="965">
          <cell r="A965" t="str">
            <v>C16.2</v>
          </cell>
          <cell r="B965" t="str">
            <v>Tumor maligno del cuerpo del estómago</v>
          </cell>
        </row>
        <row r="966">
          <cell r="A966" t="str">
            <v>C16.3</v>
          </cell>
          <cell r="B966" t="str">
            <v>Tumor maligno del antro pilórico</v>
          </cell>
        </row>
        <row r="967">
          <cell r="A967" t="str">
            <v>C16.4</v>
          </cell>
          <cell r="B967" t="str">
            <v>Tumor maligno del píloro</v>
          </cell>
        </row>
        <row r="968">
          <cell r="A968" t="str">
            <v>C16.5</v>
          </cell>
          <cell r="B968" t="str">
            <v>Tumor maligno de la curvatura menor del estómago, sin otra especificación</v>
          </cell>
        </row>
        <row r="969">
          <cell r="A969" t="str">
            <v>C16.6</v>
          </cell>
          <cell r="B969" t="str">
            <v>Tumor maligno de la curvatura mayor del estómago, sin otra especificación</v>
          </cell>
        </row>
        <row r="970">
          <cell r="A970" t="str">
            <v>C16.8</v>
          </cell>
          <cell r="B970" t="str">
            <v>Lesión de sitios contiguos del estómago</v>
          </cell>
        </row>
        <row r="971">
          <cell r="A971" t="str">
            <v>C16.9</v>
          </cell>
          <cell r="B971" t="str">
            <v>Tumor maligno del estómago, parte no especificada</v>
          </cell>
        </row>
        <row r="972">
          <cell r="A972" t="str">
            <v>C17</v>
          </cell>
          <cell r="B972" t="str">
            <v>Tumor maligno del intestino delgado</v>
          </cell>
        </row>
        <row r="973">
          <cell r="A973" t="str">
            <v>C17.0</v>
          </cell>
          <cell r="B973" t="str">
            <v>Tumor maligno del duodeno</v>
          </cell>
        </row>
        <row r="974">
          <cell r="A974" t="str">
            <v>C17.1</v>
          </cell>
          <cell r="B974" t="str">
            <v>Tumor maligno del yeyuno</v>
          </cell>
        </row>
        <row r="975">
          <cell r="A975" t="str">
            <v>C17.2</v>
          </cell>
          <cell r="B975" t="str">
            <v>Tumor maligno del íleon</v>
          </cell>
        </row>
        <row r="976">
          <cell r="A976" t="str">
            <v>C17.3</v>
          </cell>
          <cell r="B976" t="str">
            <v>Tumor maligno del divertículo de Meckel</v>
          </cell>
        </row>
        <row r="977">
          <cell r="A977" t="str">
            <v>C17.8</v>
          </cell>
          <cell r="B977" t="str">
            <v>Lesión de sitios contiguos del intestino delgado</v>
          </cell>
        </row>
        <row r="978">
          <cell r="A978" t="str">
            <v>C17.9</v>
          </cell>
          <cell r="B978" t="str">
            <v>Tumor maligno del intestino delgado, parte no especificada</v>
          </cell>
        </row>
        <row r="979">
          <cell r="A979" t="str">
            <v>C18</v>
          </cell>
          <cell r="B979" t="str">
            <v>Tumor maligno del colon</v>
          </cell>
        </row>
        <row r="980">
          <cell r="A980" t="str">
            <v>C18.0</v>
          </cell>
          <cell r="B980" t="str">
            <v>Tumor maligno del ciego</v>
          </cell>
        </row>
        <row r="981">
          <cell r="A981" t="str">
            <v>C18.1</v>
          </cell>
          <cell r="B981" t="str">
            <v>Tumor maligno del apéndice</v>
          </cell>
        </row>
        <row r="982">
          <cell r="A982" t="str">
            <v>C18.2</v>
          </cell>
          <cell r="B982" t="str">
            <v>Tumor maligno del colon ascendente</v>
          </cell>
        </row>
        <row r="983">
          <cell r="A983" t="str">
            <v>C18.3</v>
          </cell>
          <cell r="B983" t="str">
            <v>Tumor maligno del ángulo hepático</v>
          </cell>
        </row>
        <row r="984">
          <cell r="A984" t="str">
            <v>C18.4</v>
          </cell>
          <cell r="B984" t="str">
            <v>Tumor maligno del colon transverso</v>
          </cell>
        </row>
        <row r="985">
          <cell r="A985" t="str">
            <v>C18.5</v>
          </cell>
          <cell r="B985" t="str">
            <v>Tumor maligno del ángulo esplénico</v>
          </cell>
        </row>
        <row r="986">
          <cell r="A986" t="str">
            <v>C18.6</v>
          </cell>
          <cell r="B986" t="str">
            <v>Tumor maligno del colon descendente</v>
          </cell>
        </row>
        <row r="987">
          <cell r="A987" t="str">
            <v>C18.7</v>
          </cell>
          <cell r="B987" t="str">
            <v>Tumor maligno del colon sigmoide</v>
          </cell>
        </row>
        <row r="988">
          <cell r="A988" t="str">
            <v>C18.8</v>
          </cell>
          <cell r="B988" t="str">
            <v>Lesión de sitios contiguos del colon</v>
          </cell>
        </row>
        <row r="989">
          <cell r="A989" t="str">
            <v>C18.9</v>
          </cell>
          <cell r="B989" t="str">
            <v>Tumor maligno del colon, parte no especificada</v>
          </cell>
        </row>
        <row r="990">
          <cell r="A990" t="str">
            <v>C19.X</v>
          </cell>
          <cell r="B990" t="str">
            <v>Tumor maligno de la unión rectosigmoidea</v>
          </cell>
        </row>
        <row r="991">
          <cell r="A991" t="str">
            <v>C20.X</v>
          </cell>
          <cell r="B991" t="str">
            <v>Tumor maligno del recto</v>
          </cell>
        </row>
        <row r="992">
          <cell r="A992" t="str">
            <v>C21</v>
          </cell>
          <cell r="B992" t="str">
            <v>Tumor maligno del ano y del conducto anal</v>
          </cell>
        </row>
        <row r="993">
          <cell r="A993" t="str">
            <v>C21.0</v>
          </cell>
          <cell r="B993" t="str">
            <v>Tumor maligno del ano, parte no especificada</v>
          </cell>
        </row>
        <row r="994">
          <cell r="A994" t="str">
            <v>C21.1</v>
          </cell>
          <cell r="B994" t="str">
            <v>Tumor maligno del conducto anal</v>
          </cell>
        </row>
        <row r="995">
          <cell r="A995" t="str">
            <v>C21.2</v>
          </cell>
          <cell r="B995" t="str">
            <v>Tumor maligno de la zona cloacogénica</v>
          </cell>
        </row>
        <row r="996">
          <cell r="A996" t="str">
            <v>C21.8</v>
          </cell>
          <cell r="B996" t="str">
            <v>Lesión de sitios contiguos del ano, del conducto anal y del recto</v>
          </cell>
        </row>
        <row r="997">
          <cell r="A997" t="str">
            <v>C22</v>
          </cell>
          <cell r="B997" t="str">
            <v>Tumor maligno del hígado y de las vías biliares intrahepáticas</v>
          </cell>
        </row>
        <row r="998">
          <cell r="A998" t="str">
            <v>C22.0</v>
          </cell>
          <cell r="B998" t="str">
            <v>Carcinoma de células hepáticas</v>
          </cell>
        </row>
        <row r="999">
          <cell r="A999" t="str">
            <v>C22.1</v>
          </cell>
          <cell r="B999" t="str">
            <v>Carcinoma de vías biliares intrahepáticas</v>
          </cell>
        </row>
        <row r="1000">
          <cell r="A1000" t="str">
            <v>C22.2</v>
          </cell>
          <cell r="B1000" t="str">
            <v>Hepatoblastoma</v>
          </cell>
        </row>
        <row r="1001">
          <cell r="A1001" t="str">
            <v>C22.3</v>
          </cell>
          <cell r="B1001" t="str">
            <v>Angiosarcoma del hígado</v>
          </cell>
        </row>
        <row r="1002">
          <cell r="A1002" t="str">
            <v>C22.4</v>
          </cell>
          <cell r="B1002" t="str">
            <v>Otros sarcomas del hígado</v>
          </cell>
        </row>
        <row r="1003">
          <cell r="A1003" t="str">
            <v>C22.7</v>
          </cell>
          <cell r="B1003" t="str">
            <v>Otros carcinomas especificados del hígado</v>
          </cell>
        </row>
        <row r="1004">
          <cell r="A1004" t="str">
            <v>C22.9</v>
          </cell>
          <cell r="B1004" t="str">
            <v>Tumor maligno del hígado, no especificado</v>
          </cell>
        </row>
        <row r="1005">
          <cell r="A1005" t="str">
            <v>C23.X</v>
          </cell>
          <cell r="B1005" t="str">
            <v>Tumor maligno de la vesícula biliar</v>
          </cell>
        </row>
        <row r="1006">
          <cell r="A1006" t="str">
            <v>C24</v>
          </cell>
          <cell r="B1006" t="str">
            <v>Tumor maligno de otras partes y de las no especificadas de las vías biliares</v>
          </cell>
        </row>
        <row r="1007">
          <cell r="A1007" t="str">
            <v>C24.0</v>
          </cell>
          <cell r="B1007" t="str">
            <v>Tumor maligno de las vías biliares extrahepáticas</v>
          </cell>
        </row>
        <row r="1008">
          <cell r="A1008" t="str">
            <v>C24.1</v>
          </cell>
          <cell r="B1008" t="str">
            <v>Tumor maligno de la ampolla de Vater</v>
          </cell>
        </row>
        <row r="1009">
          <cell r="A1009" t="str">
            <v>C24.8</v>
          </cell>
          <cell r="B1009" t="str">
            <v>Lesión de sitios contiguos de las vías biliares</v>
          </cell>
        </row>
        <row r="1010">
          <cell r="A1010" t="str">
            <v>C24.9</v>
          </cell>
          <cell r="B1010" t="str">
            <v>Tumor maligno de las vías biliares, parte no especificada</v>
          </cell>
        </row>
        <row r="1011">
          <cell r="A1011" t="str">
            <v>C25</v>
          </cell>
          <cell r="B1011" t="str">
            <v>Tumor maligno del páncreas</v>
          </cell>
        </row>
        <row r="1012">
          <cell r="A1012" t="str">
            <v>C25.0</v>
          </cell>
          <cell r="B1012" t="str">
            <v>Tumor maligno de la cabeza del páncreas</v>
          </cell>
        </row>
        <row r="1013">
          <cell r="A1013" t="str">
            <v>C25.1</v>
          </cell>
          <cell r="B1013" t="str">
            <v>Tumor maligno del cuerpo del páncreas</v>
          </cell>
        </row>
        <row r="1014">
          <cell r="A1014" t="str">
            <v>C25.2</v>
          </cell>
          <cell r="B1014" t="str">
            <v>Tumor maligno de la cola del páncreas</v>
          </cell>
        </row>
        <row r="1015">
          <cell r="A1015" t="str">
            <v>C25.3</v>
          </cell>
          <cell r="B1015" t="str">
            <v>Tumor maligno del conducto pancreático</v>
          </cell>
        </row>
        <row r="1016">
          <cell r="A1016" t="str">
            <v>C25.4</v>
          </cell>
          <cell r="B1016" t="str">
            <v>Tumor maligno del páncreas endocrino</v>
          </cell>
        </row>
        <row r="1017">
          <cell r="A1017" t="str">
            <v>C25.7</v>
          </cell>
          <cell r="B1017" t="str">
            <v>Tumor maligno de otras partes especificadas del páncreas</v>
          </cell>
        </row>
        <row r="1018">
          <cell r="A1018" t="str">
            <v>C25.8</v>
          </cell>
          <cell r="B1018" t="str">
            <v>Lesión de sitios contiguos del páncreas</v>
          </cell>
        </row>
        <row r="1019">
          <cell r="A1019" t="str">
            <v>C25.9</v>
          </cell>
          <cell r="B1019" t="str">
            <v>Tumor maligno del páncreas, parte no especificada</v>
          </cell>
        </row>
        <row r="1020">
          <cell r="A1020" t="str">
            <v>C26</v>
          </cell>
          <cell r="B1020" t="str">
            <v>Tumor maligno de otros sitios y de los mal definidos de los órganos digestivos</v>
          </cell>
        </row>
        <row r="1021">
          <cell r="A1021" t="str">
            <v>C26.0</v>
          </cell>
          <cell r="B1021" t="str">
            <v>Tumor maligno del intestino, parte no especificada</v>
          </cell>
        </row>
        <row r="1022">
          <cell r="A1022" t="str">
            <v>C26.1</v>
          </cell>
          <cell r="B1022" t="str">
            <v>Tumor maligno del bazo</v>
          </cell>
        </row>
        <row r="1023">
          <cell r="A1023" t="str">
            <v>C26.8</v>
          </cell>
          <cell r="B1023" t="str">
            <v>Lesión de sitios contiguos de los órganos digestivos</v>
          </cell>
        </row>
        <row r="1024">
          <cell r="A1024" t="str">
            <v>C26.9</v>
          </cell>
          <cell r="B1024" t="str">
            <v>Tumor maligno de sitios mal definidos de los órganos digestivos</v>
          </cell>
        </row>
        <row r="1025">
          <cell r="A1025" t="str">
            <v>C30</v>
          </cell>
          <cell r="B1025" t="str">
            <v>Tumor maligno de las fosas nasales y del oído medio</v>
          </cell>
        </row>
        <row r="1026">
          <cell r="A1026" t="str">
            <v>C30.0</v>
          </cell>
          <cell r="B1026" t="str">
            <v>Tumor maligno de la fosa nasal</v>
          </cell>
        </row>
        <row r="1027">
          <cell r="A1027" t="str">
            <v>C30.1</v>
          </cell>
          <cell r="B1027" t="str">
            <v>Tumor maligno del oído medio</v>
          </cell>
        </row>
        <row r="1028">
          <cell r="A1028" t="str">
            <v>C31</v>
          </cell>
          <cell r="B1028" t="str">
            <v>Tumor maligno de los senos paranasales</v>
          </cell>
        </row>
        <row r="1029">
          <cell r="A1029" t="str">
            <v>C31.0</v>
          </cell>
          <cell r="B1029" t="str">
            <v>Tumor maligno del seno maxilar</v>
          </cell>
        </row>
        <row r="1030">
          <cell r="A1030" t="str">
            <v>C31.1</v>
          </cell>
          <cell r="B1030" t="str">
            <v>Tumor maligno del seno etmoidal</v>
          </cell>
        </row>
        <row r="1031">
          <cell r="A1031" t="str">
            <v>C31.2</v>
          </cell>
          <cell r="B1031" t="str">
            <v>Tumor maligno del seno frontal</v>
          </cell>
        </row>
        <row r="1032">
          <cell r="A1032" t="str">
            <v>C31.3</v>
          </cell>
          <cell r="B1032" t="str">
            <v>Tumor maligno del seno esfenoidal</v>
          </cell>
        </row>
        <row r="1033">
          <cell r="A1033" t="str">
            <v>C31.8</v>
          </cell>
          <cell r="B1033" t="str">
            <v>Lesión de sitios contiguos de los senos paranasales</v>
          </cell>
        </row>
        <row r="1034">
          <cell r="A1034" t="str">
            <v>C31.9</v>
          </cell>
          <cell r="B1034" t="str">
            <v>Tumor maligno de seno paranasal no especificado</v>
          </cell>
        </row>
        <row r="1035">
          <cell r="A1035" t="str">
            <v>C32</v>
          </cell>
          <cell r="B1035" t="str">
            <v>Tumor maligno de la laringe</v>
          </cell>
        </row>
        <row r="1036">
          <cell r="A1036" t="str">
            <v>C32.0</v>
          </cell>
          <cell r="B1036" t="str">
            <v>Tumor maligno de la glotis</v>
          </cell>
        </row>
        <row r="1037">
          <cell r="A1037" t="str">
            <v>C32.1</v>
          </cell>
          <cell r="B1037" t="str">
            <v>Tumor maligno de la región supraglótica</v>
          </cell>
        </row>
        <row r="1038">
          <cell r="A1038" t="str">
            <v>C32.2</v>
          </cell>
          <cell r="B1038" t="str">
            <v>Tumor maligno de la región subglótica</v>
          </cell>
        </row>
        <row r="1039">
          <cell r="A1039" t="str">
            <v>C32.3</v>
          </cell>
          <cell r="B1039" t="str">
            <v>Tumor maligno del cartílago laríngeo</v>
          </cell>
        </row>
        <row r="1040">
          <cell r="A1040" t="str">
            <v>C32.8</v>
          </cell>
          <cell r="B1040" t="str">
            <v>Lesión de sitios contiguos de la laringe</v>
          </cell>
        </row>
        <row r="1041">
          <cell r="A1041" t="str">
            <v>C32.9</v>
          </cell>
          <cell r="B1041" t="str">
            <v>Tumor maligno de la laringe, parte no especificada</v>
          </cell>
        </row>
        <row r="1042">
          <cell r="A1042" t="str">
            <v>C33.X</v>
          </cell>
          <cell r="B1042" t="str">
            <v>Tumor maligno de la tráquea</v>
          </cell>
        </row>
        <row r="1043">
          <cell r="A1043" t="str">
            <v>C34</v>
          </cell>
          <cell r="B1043" t="str">
            <v>Tumor maligno de los bronquios y del pulmón</v>
          </cell>
        </row>
        <row r="1044">
          <cell r="A1044" t="str">
            <v>C34.0</v>
          </cell>
          <cell r="B1044" t="str">
            <v>Tumor maligno del bronquio principal</v>
          </cell>
        </row>
        <row r="1045">
          <cell r="A1045" t="str">
            <v>C34.1</v>
          </cell>
          <cell r="B1045" t="str">
            <v>Tumor maligno del lóbulo superior, bronquio o pulmón</v>
          </cell>
        </row>
        <row r="1046">
          <cell r="A1046" t="str">
            <v>C34.2</v>
          </cell>
          <cell r="B1046" t="str">
            <v>Tumor maligno del lóbulo medio, bronquio o pulmón</v>
          </cell>
        </row>
        <row r="1047">
          <cell r="A1047" t="str">
            <v>C34.3</v>
          </cell>
          <cell r="B1047" t="str">
            <v>Tumor maligno del lóbulo inferior, bronquio o pulmón</v>
          </cell>
        </row>
        <row r="1048">
          <cell r="A1048" t="str">
            <v>C34.8</v>
          </cell>
          <cell r="B1048" t="str">
            <v>Lesión de sitios contiguos de los bronquios y del pulmón</v>
          </cell>
        </row>
        <row r="1049">
          <cell r="A1049" t="str">
            <v>C34.9</v>
          </cell>
          <cell r="B1049" t="str">
            <v>Tumor maligno de los bronquios o del pulmón, parte no especificada</v>
          </cell>
        </row>
        <row r="1050">
          <cell r="A1050" t="str">
            <v>C37.X</v>
          </cell>
          <cell r="B1050" t="str">
            <v>Tumor maligno del timo</v>
          </cell>
        </row>
        <row r="1051">
          <cell r="A1051" t="str">
            <v>C38</v>
          </cell>
          <cell r="B1051" t="str">
            <v>Tumor maligno del corazón, del mediastino y de la pleura</v>
          </cell>
        </row>
        <row r="1052">
          <cell r="A1052" t="str">
            <v>C38.0</v>
          </cell>
          <cell r="B1052" t="str">
            <v>Tumor maligno del corazón</v>
          </cell>
        </row>
        <row r="1053">
          <cell r="A1053" t="str">
            <v>C38.1</v>
          </cell>
          <cell r="B1053" t="str">
            <v>Tumor maligno del mediastino anterior</v>
          </cell>
        </row>
        <row r="1054">
          <cell r="A1054" t="str">
            <v>C38.2</v>
          </cell>
          <cell r="B1054" t="str">
            <v>Tumor maligno del mediastino posterior</v>
          </cell>
        </row>
        <row r="1055">
          <cell r="A1055" t="str">
            <v>C38.3</v>
          </cell>
          <cell r="B1055" t="str">
            <v>Tumor maligno del mediastino, parte no especificada</v>
          </cell>
        </row>
        <row r="1056">
          <cell r="A1056" t="str">
            <v>C38.4</v>
          </cell>
          <cell r="B1056" t="str">
            <v>Tumor maligno de la pleura</v>
          </cell>
        </row>
        <row r="1057">
          <cell r="A1057" t="str">
            <v>C38.8</v>
          </cell>
          <cell r="B1057" t="str">
            <v>Lesión de sitios contiguos del corazón, del mediastino y de la pleura</v>
          </cell>
        </row>
        <row r="1058">
          <cell r="A1058" t="str">
            <v>C39</v>
          </cell>
          <cell r="B1058" t="str">
            <v>Tumor maligno de otros sitios y de los mal definidos del sistema respiratorio y de los órganos intratorácicos</v>
          </cell>
        </row>
        <row r="1059">
          <cell r="A1059" t="str">
            <v>C39.0</v>
          </cell>
          <cell r="B1059" t="str">
            <v>Tumor maligno de las vías respiratorias superiores, parte no especificada</v>
          </cell>
        </row>
        <row r="1060">
          <cell r="A1060" t="str">
            <v>C39.8</v>
          </cell>
          <cell r="B1060" t="str">
            <v>Lesión de sitios contiguos de los órganos respiratorios e intratorácicos</v>
          </cell>
        </row>
        <row r="1061">
          <cell r="A1061" t="str">
            <v>C39.9</v>
          </cell>
          <cell r="B1061" t="str">
            <v>Tumor maligno de sitios mal definidos del sistema respiratorio</v>
          </cell>
        </row>
        <row r="1062">
          <cell r="A1062" t="str">
            <v>C40</v>
          </cell>
          <cell r="B1062" t="str">
            <v>Tumor maligno de los huesos y de los cartílagos articulares de los miembros</v>
          </cell>
        </row>
        <row r="1063">
          <cell r="A1063" t="str">
            <v>C40.0</v>
          </cell>
          <cell r="B1063" t="str">
            <v>Tumor maligno del omóplato y de los huesos largos del miembro superior</v>
          </cell>
        </row>
        <row r="1064">
          <cell r="A1064" t="str">
            <v>C40.1</v>
          </cell>
          <cell r="B1064" t="str">
            <v>Tumor maligno de los huesos cortos del miembro superior</v>
          </cell>
        </row>
        <row r="1065">
          <cell r="A1065" t="str">
            <v>C40.2</v>
          </cell>
          <cell r="B1065" t="str">
            <v>Tumor maligno de los huesos largos del miembro inferior</v>
          </cell>
        </row>
        <row r="1066">
          <cell r="A1066" t="str">
            <v>C40.3</v>
          </cell>
          <cell r="B1066" t="str">
            <v>Tumor maligno de los huesos cortos del miembro inferior</v>
          </cell>
        </row>
        <row r="1067">
          <cell r="A1067" t="str">
            <v>C40.8</v>
          </cell>
          <cell r="B1067" t="str">
            <v>Lesión de sitios contiguos de los huesos y de los cartílagos articulares de los miembros</v>
          </cell>
        </row>
        <row r="1068">
          <cell r="A1068" t="str">
            <v>C40.9</v>
          </cell>
          <cell r="B1068" t="str">
            <v>Tumor maligno de los huesos y de los cartílagos articulares de los miembros, sin otra especificación</v>
          </cell>
        </row>
        <row r="1069">
          <cell r="A1069" t="str">
            <v>C41</v>
          </cell>
          <cell r="B1069" t="str">
            <v>Tumor maligno de los huesos y de los cartílagos articulares, de otros sitios y de sitios no especificados</v>
          </cell>
        </row>
        <row r="1070">
          <cell r="A1070" t="str">
            <v>C41.0</v>
          </cell>
          <cell r="B1070" t="str">
            <v>Tumor maligno de los huesos del cráneo y de la cara</v>
          </cell>
        </row>
        <row r="1071">
          <cell r="A1071" t="str">
            <v>C41.1</v>
          </cell>
          <cell r="B1071" t="str">
            <v>Tumor maligno del hueso del maxilar inferior</v>
          </cell>
        </row>
        <row r="1072">
          <cell r="A1072" t="str">
            <v>C41.2</v>
          </cell>
          <cell r="B1072" t="str">
            <v>Tumor maligno de la columna vertebral</v>
          </cell>
        </row>
        <row r="1073">
          <cell r="A1073" t="str">
            <v>C41.3</v>
          </cell>
          <cell r="B1073" t="str">
            <v>Tumor maligno de la costilla, esternón y clavícula</v>
          </cell>
        </row>
        <row r="1074">
          <cell r="A1074" t="str">
            <v>C41.4</v>
          </cell>
          <cell r="B1074" t="str">
            <v>Tumor maligno de los huesos de la pelvis, sacro y cóccix</v>
          </cell>
        </row>
        <row r="1075">
          <cell r="A1075" t="str">
            <v>C41.8</v>
          </cell>
          <cell r="B1075" t="str">
            <v>Lesión de sitios contiguos del hueso y del cartílago articular</v>
          </cell>
        </row>
        <row r="1076">
          <cell r="A1076" t="str">
            <v>C41.9</v>
          </cell>
          <cell r="B1076" t="str">
            <v>Tumor maligno del hueso y del cartílago articular, no especificado</v>
          </cell>
        </row>
        <row r="1077">
          <cell r="A1077" t="str">
            <v>C43</v>
          </cell>
          <cell r="B1077" t="str">
            <v>Melanoma maligno de la piel</v>
          </cell>
        </row>
        <row r="1078">
          <cell r="A1078" t="str">
            <v>C43.0</v>
          </cell>
          <cell r="B1078" t="str">
            <v>Melanoma maligno del labio</v>
          </cell>
        </row>
        <row r="1079">
          <cell r="A1079" t="str">
            <v>C43.1</v>
          </cell>
          <cell r="B1079" t="str">
            <v>Melanoma maligno del párpado, incluida la comisura palpebral</v>
          </cell>
        </row>
        <row r="1080">
          <cell r="A1080" t="str">
            <v>C43.2</v>
          </cell>
          <cell r="B1080" t="str">
            <v>Melanoma maligno de la oreja y del conducto auditivo externo</v>
          </cell>
        </row>
        <row r="1081">
          <cell r="A1081" t="str">
            <v>C43.3</v>
          </cell>
          <cell r="B1081" t="str">
            <v>Melanoma maligno de las otras partes y las no especificadas de la cara</v>
          </cell>
        </row>
        <row r="1082">
          <cell r="A1082" t="str">
            <v>C43.4</v>
          </cell>
          <cell r="B1082" t="str">
            <v>Melanoma maligno del cuero cabelludo y del cuello</v>
          </cell>
        </row>
        <row r="1083">
          <cell r="A1083" t="str">
            <v>C43.5</v>
          </cell>
          <cell r="B1083" t="str">
            <v>Melanoma maligno del tronco</v>
          </cell>
        </row>
        <row r="1084">
          <cell r="A1084" t="str">
            <v>C43.6</v>
          </cell>
          <cell r="B1084" t="str">
            <v>Melanoma maligno del miembro superior, incluido el hombro</v>
          </cell>
        </row>
        <row r="1085">
          <cell r="A1085" t="str">
            <v>C43.7</v>
          </cell>
          <cell r="B1085" t="str">
            <v>Melanoma maligno del miembro inferior, incluida la cadera</v>
          </cell>
        </row>
        <row r="1086">
          <cell r="A1086" t="str">
            <v>C43.8</v>
          </cell>
          <cell r="B1086" t="str">
            <v>Melanoma maligno de sitios contiguos de la piel</v>
          </cell>
        </row>
        <row r="1087">
          <cell r="A1087" t="str">
            <v>C43.9</v>
          </cell>
          <cell r="B1087" t="str">
            <v>Melanoma maligno de piel, sitio no especificado</v>
          </cell>
        </row>
        <row r="1088">
          <cell r="A1088" t="str">
            <v>C44</v>
          </cell>
          <cell r="B1088" t="str">
            <v>Otros tumores malignos de la piel</v>
          </cell>
        </row>
        <row r="1089">
          <cell r="A1089" t="str">
            <v>C44.0</v>
          </cell>
          <cell r="B1089" t="str">
            <v>Tumor maligno de la piel del labio</v>
          </cell>
        </row>
        <row r="1090">
          <cell r="A1090" t="str">
            <v>C44.1</v>
          </cell>
          <cell r="B1090" t="str">
            <v>Tumor maligno de la piel del párpado, incluida la comisura palpebral</v>
          </cell>
        </row>
        <row r="1091">
          <cell r="A1091" t="str">
            <v>C44.2</v>
          </cell>
          <cell r="B1091" t="str">
            <v>Tumor maligno de la piel de la oreja y del conducto auditivo externo</v>
          </cell>
        </row>
        <row r="1092">
          <cell r="A1092" t="str">
            <v>C44.3</v>
          </cell>
          <cell r="B1092" t="str">
            <v>Tumor maligno de la piel de otras partes y de las no especificadas de la                cara</v>
          </cell>
        </row>
        <row r="1093">
          <cell r="A1093" t="str">
            <v>C44.4</v>
          </cell>
          <cell r="B1093" t="str">
            <v>Tumor maligno de la piel del cuero cabelludo y del cuello</v>
          </cell>
        </row>
        <row r="1094">
          <cell r="A1094" t="str">
            <v>C44.5</v>
          </cell>
          <cell r="B1094" t="str">
            <v>Tumor maligno de la piel del tronco</v>
          </cell>
        </row>
        <row r="1095">
          <cell r="A1095" t="str">
            <v>C44.6</v>
          </cell>
          <cell r="B1095" t="str">
            <v>Tumor maligno de la piel del miembro superior, incluido el hombro</v>
          </cell>
        </row>
        <row r="1096">
          <cell r="A1096" t="str">
            <v>C44.7</v>
          </cell>
          <cell r="B1096" t="str">
            <v>Tumor maligno de la piel del miembro inferior, incluida la cadera</v>
          </cell>
        </row>
        <row r="1097">
          <cell r="A1097" t="str">
            <v>C44.8</v>
          </cell>
          <cell r="B1097" t="str">
            <v>Lesión de sitios contiguos de la piel</v>
          </cell>
        </row>
        <row r="1098">
          <cell r="A1098" t="str">
            <v>C44.9</v>
          </cell>
          <cell r="B1098" t="str">
            <v>Tumor maligno de la piel, sitio no especificado</v>
          </cell>
        </row>
        <row r="1099">
          <cell r="A1099" t="str">
            <v>C45</v>
          </cell>
          <cell r="B1099" t="str">
            <v>Mesotelioma</v>
          </cell>
        </row>
        <row r="1100">
          <cell r="A1100" t="str">
            <v>C45.0</v>
          </cell>
          <cell r="B1100" t="str">
            <v>Mesotelioma de la pleura</v>
          </cell>
        </row>
        <row r="1101">
          <cell r="A1101" t="str">
            <v>C45.1</v>
          </cell>
          <cell r="B1101" t="str">
            <v>Mesotelioma del peritoneo</v>
          </cell>
        </row>
        <row r="1102">
          <cell r="A1102" t="str">
            <v>C45.2</v>
          </cell>
          <cell r="B1102" t="str">
            <v>Mesotelioma del pericardio</v>
          </cell>
        </row>
        <row r="1103">
          <cell r="A1103" t="str">
            <v>C45.7</v>
          </cell>
          <cell r="B1103" t="str">
            <v>Mesotelioma de otros sitios especificados</v>
          </cell>
        </row>
        <row r="1104">
          <cell r="A1104" t="str">
            <v>C45.9</v>
          </cell>
          <cell r="B1104" t="str">
            <v>Mesotelioma, de sitio no especificado</v>
          </cell>
        </row>
        <row r="1105">
          <cell r="A1105" t="str">
            <v>C46</v>
          </cell>
          <cell r="B1105" t="str">
            <v>Sarcoma de Kaposi</v>
          </cell>
        </row>
        <row r="1106">
          <cell r="A1106" t="str">
            <v>C46.0</v>
          </cell>
          <cell r="B1106" t="str">
            <v>Sarcoma de Kaposi de la piel</v>
          </cell>
        </row>
        <row r="1107">
          <cell r="A1107" t="str">
            <v>C46.1</v>
          </cell>
          <cell r="B1107" t="str">
            <v>Sarcoma de Kaposi del tejido blando</v>
          </cell>
        </row>
        <row r="1108">
          <cell r="A1108" t="str">
            <v>C46.2</v>
          </cell>
          <cell r="B1108" t="str">
            <v>Sarcoma de Kaposi del paladar</v>
          </cell>
        </row>
        <row r="1109">
          <cell r="A1109" t="str">
            <v>C46.3</v>
          </cell>
          <cell r="B1109" t="str">
            <v>Sarcoma de Kaposi de los ganglios linfáticos</v>
          </cell>
        </row>
        <row r="1110">
          <cell r="A1110" t="str">
            <v>C46.7</v>
          </cell>
          <cell r="B1110" t="str">
            <v>Sarcoma de Kaposi de otros sitios especificados</v>
          </cell>
        </row>
        <row r="1111">
          <cell r="A1111" t="str">
            <v>C46.8</v>
          </cell>
          <cell r="B1111" t="str">
            <v>Sarcoma de Kaposi de múltiples órganos</v>
          </cell>
        </row>
        <row r="1112">
          <cell r="A1112" t="str">
            <v>C46.9</v>
          </cell>
          <cell r="B1112" t="str">
            <v>Sarcoma de Kaposi, de sitio no especificado</v>
          </cell>
        </row>
        <row r="1113">
          <cell r="A1113" t="str">
            <v>C47</v>
          </cell>
          <cell r="B1113" t="str">
            <v>Tumor maligno de los nervios periféricos y del sistema nervioso autónomo</v>
          </cell>
        </row>
        <row r="1114">
          <cell r="A1114" t="str">
            <v>C47.0</v>
          </cell>
          <cell r="B1114" t="str">
            <v>Tumor maligno de los nervios periféricos de la cabeza, cara y cuello</v>
          </cell>
        </row>
        <row r="1115">
          <cell r="A1115" t="str">
            <v>C47.1</v>
          </cell>
          <cell r="B1115" t="str">
            <v>Tumor maligno de los nervios periféricos del miembro superior, incluido el hombro</v>
          </cell>
        </row>
        <row r="1116">
          <cell r="A1116" t="str">
            <v>C47.2</v>
          </cell>
          <cell r="B1116" t="str">
            <v>Tumor maligno de los nervios periféricos del miembro inferior, incluida la cadera</v>
          </cell>
        </row>
        <row r="1117">
          <cell r="A1117" t="str">
            <v>C47.3</v>
          </cell>
          <cell r="B1117" t="str">
            <v>Tumor maligno de los nervios periféricos del tórax</v>
          </cell>
        </row>
        <row r="1118">
          <cell r="A1118" t="str">
            <v>C47.4</v>
          </cell>
          <cell r="B1118" t="str">
            <v>Tumor maligno de los nervios periféricos del abdomen</v>
          </cell>
        </row>
        <row r="1119">
          <cell r="A1119" t="str">
            <v>C47.5</v>
          </cell>
          <cell r="B1119" t="str">
            <v>Tumor maligno de los nervios periféricos de la pelvis</v>
          </cell>
        </row>
        <row r="1120">
          <cell r="A1120" t="str">
            <v>C47.6</v>
          </cell>
          <cell r="B1120" t="str">
            <v>Tumor maligno de los nervios periféricos del tronco, sin otra especificación</v>
          </cell>
        </row>
        <row r="1121">
          <cell r="A1121" t="str">
            <v>C47.8</v>
          </cell>
          <cell r="B1121" t="str">
            <v>Lesión de sitios contiguos de los nervios periféricos y del sistema nervioso autónomo</v>
          </cell>
        </row>
        <row r="1122">
          <cell r="A1122" t="str">
            <v>C47.9</v>
          </cell>
          <cell r="B1122" t="str">
            <v>Tumor maligno de los nervios periféricos y del sistema nervioso autónomo, parte no especificada</v>
          </cell>
        </row>
        <row r="1123">
          <cell r="A1123" t="str">
            <v>C48</v>
          </cell>
          <cell r="B1123" t="str">
            <v>Tumor maligno del peritoneo y del retroperitoneo</v>
          </cell>
        </row>
        <row r="1124">
          <cell r="A1124" t="str">
            <v>C48.0</v>
          </cell>
          <cell r="B1124" t="str">
            <v>Tumor maligno del retroperitoneo</v>
          </cell>
        </row>
        <row r="1125">
          <cell r="A1125" t="str">
            <v>C48.1</v>
          </cell>
          <cell r="B1125" t="str">
            <v>Tumor maligno de parte especificada del peritoneo</v>
          </cell>
        </row>
        <row r="1126">
          <cell r="A1126" t="str">
            <v>C48.2</v>
          </cell>
          <cell r="B1126" t="str">
            <v>Tumor maligno del peritoneo, sin otra especificación</v>
          </cell>
        </row>
        <row r="1127">
          <cell r="A1127" t="str">
            <v>C48.8</v>
          </cell>
          <cell r="B1127" t="str">
            <v>Lesión de sitios contiguos del peritoneo y del retroperitoneo</v>
          </cell>
        </row>
        <row r="1128">
          <cell r="A1128" t="str">
            <v>C49</v>
          </cell>
          <cell r="B1128" t="str">
            <v>Tumor maligno de otros tejidos conjuntivos y de tejidos blandos</v>
          </cell>
        </row>
        <row r="1129">
          <cell r="A1129" t="str">
            <v>C49.0</v>
          </cell>
          <cell r="B1129" t="str">
            <v>Tumor maligno del tejido conjuntivo y tejido blando de la cabeza, cara y cuello</v>
          </cell>
        </row>
        <row r="1130">
          <cell r="A1130" t="str">
            <v>C49.1</v>
          </cell>
          <cell r="B1130" t="str">
            <v>Tumor maligno del tejido conjuntivo y tejido blando del miembro superior, incluido el hombro</v>
          </cell>
        </row>
        <row r="1131">
          <cell r="A1131" t="str">
            <v>C49.2</v>
          </cell>
          <cell r="B1131" t="str">
            <v>Tumor maligno del tejido conjuntivo y tejido blando del miembro inferior, incluida la cadera</v>
          </cell>
        </row>
        <row r="1132">
          <cell r="A1132" t="str">
            <v>C49.3</v>
          </cell>
          <cell r="B1132" t="str">
            <v>Tumor maligno del tejido conjuntivo y tejido blando del tórax</v>
          </cell>
        </row>
        <row r="1133">
          <cell r="A1133" t="str">
            <v>C49.4</v>
          </cell>
          <cell r="B1133" t="str">
            <v>Tumor maligno del tejido conjuntivo y tejido blando del abdomen</v>
          </cell>
        </row>
        <row r="1134">
          <cell r="A1134" t="str">
            <v>C49.5</v>
          </cell>
          <cell r="B1134" t="str">
            <v>Tumor maligno del tejido conjuntivo y tejido blando de la pelvis</v>
          </cell>
        </row>
        <row r="1135">
          <cell r="A1135" t="str">
            <v>C49.6</v>
          </cell>
          <cell r="B1135" t="str">
            <v>Tumor maligno del tejido conjuntivo y tejido blando del tronco, sin otra especificación</v>
          </cell>
        </row>
        <row r="1136">
          <cell r="A1136" t="str">
            <v>C49.8</v>
          </cell>
          <cell r="B1136" t="str">
            <v>Lesión de sitios contiguos del tejido conjuntivo y del tejido blando</v>
          </cell>
        </row>
        <row r="1137">
          <cell r="A1137" t="str">
            <v>C49.9</v>
          </cell>
          <cell r="B1137" t="str">
            <v>Tumor maligno del tejido conjuntivo y tejido blando, de sitio no especificado</v>
          </cell>
        </row>
        <row r="1138">
          <cell r="A1138" t="str">
            <v>C50</v>
          </cell>
          <cell r="B1138" t="str">
            <v>Tumor maligno de la mama</v>
          </cell>
        </row>
        <row r="1139">
          <cell r="A1139" t="str">
            <v>C50.0</v>
          </cell>
          <cell r="B1139" t="str">
            <v>Tumor maligno del pezón y aréola mamaria</v>
          </cell>
        </row>
        <row r="1140">
          <cell r="A1140" t="str">
            <v>C50.1</v>
          </cell>
          <cell r="B1140" t="str">
            <v>Tumor maligno de la porción central de la mama</v>
          </cell>
        </row>
        <row r="1141">
          <cell r="A1141" t="str">
            <v>C50.2</v>
          </cell>
          <cell r="B1141" t="str">
            <v>Tumor maligno del cuadrante superior interno de la mama</v>
          </cell>
        </row>
        <row r="1142">
          <cell r="A1142" t="str">
            <v>C50.3</v>
          </cell>
          <cell r="B1142" t="str">
            <v>Tumor maligno del cuadrante inferior interno de la mama</v>
          </cell>
        </row>
        <row r="1143">
          <cell r="A1143" t="str">
            <v>C50.4</v>
          </cell>
          <cell r="B1143" t="str">
            <v>Tumor maligno del cuadrante superior externo de la mama</v>
          </cell>
        </row>
        <row r="1144">
          <cell r="A1144" t="str">
            <v>C50.5</v>
          </cell>
          <cell r="B1144" t="str">
            <v>Tumor maligno del cuadrante inferior externo de la mama</v>
          </cell>
        </row>
        <row r="1145">
          <cell r="A1145" t="str">
            <v>C50.6</v>
          </cell>
          <cell r="B1145" t="str">
            <v>Tumor maligno de la prolongación axilar de la mama</v>
          </cell>
        </row>
        <row r="1146">
          <cell r="A1146" t="str">
            <v>C50.8</v>
          </cell>
          <cell r="B1146" t="str">
            <v>Lesión de sitios contiguos de la mama</v>
          </cell>
        </row>
        <row r="1147">
          <cell r="A1147" t="str">
            <v>C50.9</v>
          </cell>
          <cell r="B1147" t="str">
            <v>Tumor maligno de la mama, parte no especificada</v>
          </cell>
        </row>
        <row r="1148">
          <cell r="A1148" t="str">
            <v>C51</v>
          </cell>
          <cell r="B1148" t="str">
            <v>Tumor maligno de la vulva</v>
          </cell>
        </row>
        <row r="1149">
          <cell r="A1149" t="str">
            <v>C51.0</v>
          </cell>
          <cell r="B1149" t="str">
            <v>Tumor maligno del labio mayor</v>
          </cell>
        </row>
        <row r="1150">
          <cell r="A1150" t="str">
            <v>C51.1</v>
          </cell>
          <cell r="B1150" t="str">
            <v>Tumor maligno del labio menor</v>
          </cell>
        </row>
        <row r="1151">
          <cell r="A1151" t="str">
            <v>C51.2</v>
          </cell>
          <cell r="B1151" t="str">
            <v>Tumor maligno del clítoris</v>
          </cell>
        </row>
        <row r="1152">
          <cell r="A1152" t="str">
            <v>C51.8</v>
          </cell>
          <cell r="B1152" t="str">
            <v>Lesión de sitios contiguos de la vulva</v>
          </cell>
        </row>
        <row r="1153">
          <cell r="A1153" t="str">
            <v>C51.9</v>
          </cell>
          <cell r="B1153" t="str">
            <v>Tumor maligno de la vulva, parte no especificada</v>
          </cell>
        </row>
        <row r="1154">
          <cell r="A1154" t="str">
            <v>C52.X</v>
          </cell>
          <cell r="B1154" t="str">
            <v>Tumor maligno de la vagina</v>
          </cell>
        </row>
        <row r="1155">
          <cell r="A1155" t="str">
            <v>C53</v>
          </cell>
          <cell r="B1155" t="str">
            <v>Tumor maligno del cuello del útero</v>
          </cell>
        </row>
        <row r="1156">
          <cell r="A1156" t="str">
            <v>C53.0</v>
          </cell>
          <cell r="B1156" t="str">
            <v>Tumor maligno del endocérvix</v>
          </cell>
        </row>
        <row r="1157">
          <cell r="A1157" t="str">
            <v>C53.1</v>
          </cell>
          <cell r="B1157" t="str">
            <v>Tumor maligno del exocérvix</v>
          </cell>
        </row>
        <row r="1158">
          <cell r="A1158" t="str">
            <v>C53.8</v>
          </cell>
          <cell r="B1158" t="str">
            <v>Lesión de sitios contiguos del cuello del útero</v>
          </cell>
        </row>
        <row r="1159">
          <cell r="A1159" t="str">
            <v>C53.9</v>
          </cell>
          <cell r="B1159" t="str">
            <v>Tumor maligno del cuello del útero, sin otra especificación</v>
          </cell>
        </row>
        <row r="1160">
          <cell r="A1160" t="str">
            <v>C54</v>
          </cell>
          <cell r="B1160" t="str">
            <v>Tumor maligno del cuerpo del útero</v>
          </cell>
        </row>
        <row r="1161">
          <cell r="A1161" t="str">
            <v>C54.0</v>
          </cell>
          <cell r="B1161" t="str">
            <v>Tumor maligno del istmo uterino</v>
          </cell>
        </row>
        <row r="1162">
          <cell r="A1162" t="str">
            <v>C54.1</v>
          </cell>
          <cell r="B1162" t="str">
            <v>Tumor maligno del endometrio</v>
          </cell>
        </row>
        <row r="1163">
          <cell r="A1163" t="str">
            <v>C54.2</v>
          </cell>
          <cell r="B1163" t="str">
            <v>Tumor maligno del miometrio</v>
          </cell>
        </row>
        <row r="1164">
          <cell r="A1164" t="str">
            <v>C54.3</v>
          </cell>
          <cell r="B1164" t="str">
            <v>Tumor maligno del fondo del útero</v>
          </cell>
        </row>
        <row r="1165">
          <cell r="A1165" t="str">
            <v>C54.8</v>
          </cell>
          <cell r="B1165" t="str">
            <v>Lesión de sitios contiguos del cuerpo del útero</v>
          </cell>
        </row>
        <row r="1166">
          <cell r="A1166" t="str">
            <v>C54.9</v>
          </cell>
          <cell r="B1166" t="str">
            <v>Tumor maligno del cuerpo del útero, parte no especificada</v>
          </cell>
        </row>
        <row r="1167">
          <cell r="A1167" t="str">
            <v>C55.X</v>
          </cell>
          <cell r="B1167" t="str">
            <v>Tumor maligno del útero, parte no especificada</v>
          </cell>
        </row>
        <row r="1168">
          <cell r="A1168" t="str">
            <v>C56.X</v>
          </cell>
          <cell r="B1168" t="str">
            <v>Tumor maligno del ovario</v>
          </cell>
        </row>
        <row r="1169">
          <cell r="A1169" t="str">
            <v>C57</v>
          </cell>
          <cell r="B1169" t="str">
            <v>Tumor maligno de otros órganos genitales femeninos y de los no especificados</v>
          </cell>
        </row>
        <row r="1170">
          <cell r="A1170" t="str">
            <v>C57.0</v>
          </cell>
          <cell r="B1170" t="str">
            <v>Tumor maligno de la trompa de Falopio</v>
          </cell>
        </row>
        <row r="1171">
          <cell r="A1171" t="str">
            <v>C57.1</v>
          </cell>
          <cell r="B1171" t="str">
            <v>Tumor maligno del ligamento ancho</v>
          </cell>
        </row>
        <row r="1172">
          <cell r="A1172" t="str">
            <v>C57.2</v>
          </cell>
          <cell r="B1172" t="str">
            <v>Tumor maligno del ligamento redondo</v>
          </cell>
        </row>
        <row r="1173">
          <cell r="A1173" t="str">
            <v>C57.3</v>
          </cell>
          <cell r="B1173" t="str">
            <v>Tumor maligno del parametrio</v>
          </cell>
        </row>
        <row r="1174">
          <cell r="A1174" t="str">
            <v>C57.4</v>
          </cell>
          <cell r="B1174" t="str">
            <v>Tumor maligno de los anexos uterinos, sin otra especificación</v>
          </cell>
        </row>
        <row r="1175">
          <cell r="A1175" t="str">
            <v>C57.7</v>
          </cell>
          <cell r="B1175" t="str">
            <v>Tumor maligno de otras partes especificadas de los órganos genitales femeninos</v>
          </cell>
        </row>
        <row r="1176">
          <cell r="A1176" t="str">
            <v>C57.8</v>
          </cell>
          <cell r="B1176" t="str">
            <v>Lesión de sitios contiguos de los órganos genitales femeninos</v>
          </cell>
        </row>
        <row r="1177">
          <cell r="A1177" t="str">
            <v>C57.9</v>
          </cell>
          <cell r="B1177" t="str">
            <v>Tumor maligno de órgano genital femenino, parte no especificada</v>
          </cell>
        </row>
        <row r="1178">
          <cell r="A1178" t="str">
            <v>C58.X</v>
          </cell>
          <cell r="B1178" t="str">
            <v>Tumor maligno de la placenta</v>
          </cell>
        </row>
        <row r="1179">
          <cell r="A1179" t="str">
            <v>C60</v>
          </cell>
          <cell r="B1179" t="str">
            <v>Tumor maligno del pene</v>
          </cell>
        </row>
        <row r="1180">
          <cell r="A1180" t="str">
            <v>C60.0</v>
          </cell>
          <cell r="B1180" t="str">
            <v>Tumor maligno del prepucio</v>
          </cell>
        </row>
        <row r="1181">
          <cell r="A1181" t="str">
            <v>C60.1</v>
          </cell>
          <cell r="B1181" t="str">
            <v>Tumor maligno del glande</v>
          </cell>
        </row>
        <row r="1182">
          <cell r="A1182" t="str">
            <v>C60.2</v>
          </cell>
          <cell r="B1182" t="str">
            <v>Tumor maligno del cuerpo del pene</v>
          </cell>
        </row>
        <row r="1183">
          <cell r="A1183" t="str">
            <v>C60.8</v>
          </cell>
          <cell r="B1183" t="str">
            <v>Lesión de sitios contiguos del pene</v>
          </cell>
        </row>
        <row r="1184">
          <cell r="A1184" t="str">
            <v>C60.9</v>
          </cell>
          <cell r="B1184" t="str">
            <v>Tumor maligno del pene, parte no especificada</v>
          </cell>
        </row>
        <row r="1185">
          <cell r="A1185" t="str">
            <v>C61.X</v>
          </cell>
          <cell r="B1185" t="str">
            <v>Tumor maligno de la próstata</v>
          </cell>
        </row>
        <row r="1186">
          <cell r="A1186" t="str">
            <v>C62</v>
          </cell>
          <cell r="B1186" t="str">
            <v>Tumor maligno del testículo</v>
          </cell>
        </row>
        <row r="1187">
          <cell r="A1187" t="str">
            <v>C62.0</v>
          </cell>
          <cell r="B1187" t="str">
            <v>Tumor maligno del testículo no descendido</v>
          </cell>
        </row>
        <row r="1188">
          <cell r="A1188" t="str">
            <v>C62.1</v>
          </cell>
          <cell r="B1188" t="str">
            <v>Tumor maligno del testículo descendido</v>
          </cell>
        </row>
        <row r="1189">
          <cell r="A1189" t="str">
            <v>C62.9</v>
          </cell>
          <cell r="B1189" t="str">
            <v>Tumor maligno del testículo, no especificado</v>
          </cell>
        </row>
        <row r="1190">
          <cell r="A1190" t="str">
            <v>C63</v>
          </cell>
          <cell r="B1190" t="str">
            <v>Tumor maligno de otros órganos genitales masculinos y de los no especificados</v>
          </cell>
        </row>
        <row r="1191">
          <cell r="A1191" t="str">
            <v>C63.0</v>
          </cell>
          <cell r="B1191" t="str">
            <v>Tumor maligno del epidídimo</v>
          </cell>
        </row>
        <row r="1192">
          <cell r="A1192" t="str">
            <v>C63.1</v>
          </cell>
          <cell r="B1192" t="str">
            <v>Tumor maligno del cordón espermático</v>
          </cell>
        </row>
        <row r="1193">
          <cell r="A1193" t="str">
            <v>C63.2</v>
          </cell>
          <cell r="B1193" t="str">
            <v>Tumor maligno del escroto</v>
          </cell>
        </row>
        <row r="1194">
          <cell r="A1194" t="str">
            <v>C63.7</v>
          </cell>
          <cell r="B1194" t="str">
            <v>Tumor maligno de otras partes especificadas de los órganos genitales masculinos</v>
          </cell>
        </row>
        <row r="1195">
          <cell r="A1195" t="str">
            <v>C63.8</v>
          </cell>
          <cell r="B1195" t="str">
            <v>Lesión de sitios contiguos de los órganos genitales masculinos</v>
          </cell>
        </row>
        <row r="1196">
          <cell r="A1196" t="str">
            <v>C63.9</v>
          </cell>
          <cell r="B1196" t="str">
            <v>Tumor maligno de órgano genital masculino, parte no especificada</v>
          </cell>
        </row>
        <row r="1197">
          <cell r="A1197" t="str">
            <v>C64.X</v>
          </cell>
          <cell r="B1197" t="str">
            <v>Tumor maligno del riñón, excepto de la pelvis renal</v>
          </cell>
        </row>
        <row r="1198">
          <cell r="A1198" t="str">
            <v>C65.X</v>
          </cell>
          <cell r="B1198" t="str">
            <v>Tumor maligno de la pelvis renal</v>
          </cell>
        </row>
        <row r="1199">
          <cell r="A1199" t="str">
            <v>C66.X</v>
          </cell>
          <cell r="B1199" t="str">
            <v>Tumor maligno del uréter</v>
          </cell>
        </row>
        <row r="1200">
          <cell r="A1200" t="str">
            <v>C67</v>
          </cell>
          <cell r="B1200" t="str">
            <v>Tumor maligno de la vejiga urinaria</v>
          </cell>
        </row>
        <row r="1201">
          <cell r="A1201" t="str">
            <v>C67.0</v>
          </cell>
          <cell r="B1201" t="str">
            <v>Tumor maligno del trígono vesical</v>
          </cell>
        </row>
        <row r="1202">
          <cell r="A1202" t="str">
            <v>C67.1</v>
          </cell>
          <cell r="B1202" t="str">
            <v>Tumor maligno de la cúpula vesical</v>
          </cell>
        </row>
        <row r="1203">
          <cell r="A1203" t="str">
            <v>C67.2</v>
          </cell>
          <cell r="B1203" t="str">
            <v>Tumor maligno de la pared lateral de la vejiga</v>
          </cell>
        </row>
        <row r="1204">
          <cell r="A1204" t="str">
            <v>C67.3</v>
          </cell>
          <cell r="B1204" t="str">
            <v>Tumor maligno de la pared anterior de la vejiga</v>
          </cell>
        </row>
        <row r="1205">
          <cell r="A1205" t="str">
            <v>C67.4</v>
          </cell>
          <cell r="B1205" t="str">
            <v>Tumor maligno de la pared posterior de la vejiga</v>
          </cell>
        </row>
        <row r="1206">
          <cell r="A1206" t="str">
            <v>C67.5</v>
          </cell>
          <cell r="B1206" t="str">
            <v>Tumor maligno del cuello de la vejiga</v>
          </cell>
        </row>
        <row r="1207">
          <cell r="A1207" t="str">
            <v>C67.6</v>
          </cell>
          <cell r="B1207" t="str">
            <v>Tumor maligno del orificio ureteral</v>
          </cell>
        </row>
        <row r="1208">
          <cell r="A1208" t="str">
            <v>C67.7</v>
          </cell>
          <cell r="B1208" t="str">
            <v>Tumor maligno del uraco</v>
          </cell>
        </row>
        <row r="1209">
          <cell r="A1209" t="str">
            <v>C67.8</v>
          </cell>
          <cell r="B1209" t="str">
            <v>Lesión de sitios contiguos de la vejiga</v>
          </cell>
        </row>
        <row r="1210">
          <cell r="A1210" t="str">
            <v>C67.9</v>
          </cell>
          <cell r="B1210" t="str">
            <v>Tumor maligno de la vejiga urinaria, parte no especificada</v>
          </cell>
        </row>
        <row r="1211">
          <cell r="A1211" t="str">
            <v>C68</v>
          </cell>
          <cell r="B1211" t="str">
            <v>Tumor maligno de otros órganos urinarios y de los no especificados</v>
          </cell>
        </row>
        <row r="1212">
          <cell r="A1212" t="str">
            <v>C68.0</v>
          </cell>
          <cell r="B1212" t="str">
            <v>Tumor maligno de la uretra</v>
          </cell>
        </row>
        <row r="1213">
          <cell r="A1213" t="str">
            <v>C68.1</v>
          </cell>
          <cell r="B1213" t="str">
            <v>Tumor maligno de las glándulas parauretrales</v>
          </cell>
        </row>
        <row r="1214">
          <cell r="A1214" t="str">
            <v>C68.8</v>
          </cell>
          <cell r="B1214" t="str">
            <v>Lesión de sitios contiguos de los órganos urinarios</v>
          </cell>
        </row>
        <row r="1215">
          <cell r="A1215" t="str">
            <v>C68.9</v>
          </cell>
          <cell r="B1215" t="str">
            <v>Tumor maligno de órgano urinario no especificado</v>
          </cell>
        </row>
        <row r="1216">
          <cell r="A1216" t="str">
            <v>C69</v>
          </cell>
          <cell r="B1216" t="str">
            <v>Tumor maligno del ojo y sus anexos</v>
          </cell>
        </row>
        <row r="1217">
          <cell r="A1217" t="str">
            <v>C69.0</v>
          </cell>
          <cell r="B1217" t="str">
            <v>Tumor maligno de la conjuntiva</v>
          </cell>
        </row>
        <row r="1218">
          <cell r="A1218" t="str">
            <v>C69.1</v>
          </cell>
          <cell r="B1218" t="str">
            <v>Tumor maligno de la córnea</v>
          </cell>
        </row>
        <row r="1219">
          <cell r="A1219" t="str">
            <v>C69.2</v>
          </cell>
          <cell r="B1219" t="str">
            <v>Tumor maligno de la retina</v>
          </cell>
        </row>
        <row r="1220">
          <cell r="A1220" t="str">
            <v>C69.3</v>
          </cell>
          <cell r="B1220" t="str">
            <v>Tumor maligno de la coroides</v>
          </cell>
        </row>
        <row r="1221">
          <cell r="A1221" t="str">
            <v>C69.4</v>
          </cell>
          <cell r="B1221" t="str">
            <v>Tumor maligno del cuerpo ciliar</v>
          </cell>
        </row>
        <row r="1222">
          <cell r="A1222" t="str">
            <v>C69.5</v>
          </cell>
          <cell r="B1222" t="str">
            <v>Tumor maligno de la glándula y conducto lagrimales</v>
          </cell>
        </row>
        <row r="1223">
          <cell r="A1223" t="str">
            <v>C69.6</v>
          </cell>
          <cell r="B1223" t="str">
            <v>Tumor maligno de la órbita</v>
          </cell>
        </row>
        <row r="1224">
          <cell r="A1224" t="str">
            <v>C69.8</v>
          </cell>
          <cell r="B1224" t="str">
            <v>Lesión de sitios contiguos del ojo y sus anexos</v>
          </cell>
        </row>
        <row r="1225">
          <cell r="A1225" t="str">
            <v>C69.9</v>
          </cell>
          <cell r="B1225" t="str">
            <v>Tumor maligno del ojo, parte no especificada</v>
          </cell>
        </row>
        <row r="1226">
          <cell r="A1226" t="str">
            <v>C70</v>
          </cell>
          <cell r="B1226" t="str">
            <v>Tumor maligno de las meninges</v>
          </cell>
        </row>
        <row r="1227">
          <cell r="A1227" t="str">
            <v>C70.0</v>
          </cell>
          <cell r="B1227" t="str">
            <v>Tumor maligno de las meninges cerebrales</v>
          </cell>
        </row>
        <row r="1228">
          <cell r="A1228" t="str">
            <v>C70.1</v>
          </cell>
          <cell r="B1228" t="str">
            <v>Tumor maligno de las meninges raquídeas</v>
          </cell>
        </row>
        <row r="1229">
          <cell r="A1229" t="str">
            <v>C70.9</v>
          </cell>
          <cell r="B1229" t="str">
            <v>Tumor maligno de las meninges, parte no especificada</v>
          </cell>
        </row>
        <row r="1230">
          <cell r="A1230" t="str">
            <v>C71</v>
          </cell>
          <cell r="B1230" t="str">
            <v>Tumor maligno del encéfalo</v>
          </cell>
        </row>
        <row r="1231">
          <cell r="A1231" t="str">
            <v>C71.0</v>
          </cell>
          <cell r="B1231" t="str">
            <v>Tumor maligno del cerebro, excepto lóbulos y ventrículos</v>
          </cell>
        </row>
        <row r="1232">
          <cell r="A1232" t="str">
            <v>C71.1</v>
          </cell>
          <cell r="B1232" t="str">
            <v>Tumor maligno del lóbulo frontal</v>
          </cell>
        </row>
        <row r="1233">
          <cell r="A1233" t="str">
            <v>C71.2</v>
          </cell>
          <cell r="B1233" t="str">
            <v>Tumor maligno del lóbulo temporal</v>
          </cell>
        </row>
        <row r="1234">
          <cell r="A1234" t="str">
            <v>C71.3</v>
          </cell>
          <cell r="B1234" t="str">
            <v>Tumor maligno del lóbulo parietal</v>
          </cell>
        </row>
        <row r="1235">
          <cell r="A1235" t="str">
            <v>C71.4</v>
          </cell>
          <cell r="B1235" t="str">
            <v>Tumor maligno del lóbulo occipital</v>
          </cell>
        </row>
        <row r="1236">
          <cell r="A1236" t="str">
            <v>C71.5</v>
          </cell>
          <cell r="B1236" t="str">
            <v>Tumor maligno del ventrículo cerebral</v>
          </cell>
        </row>
        <row r="1237">
          <cell r="A1237" t="str">
            <v>C71.6</v>
          </cell>
          <cell r="B1237" t="str">
            <v>Tumor maligno del cerebelo</v>
          </cell>
        </row>
        <row r="1238">
          <cell r="A1238" t="str">
            <v>C71.7</v>
          </cell>
          <cell r="B1238" t="str">
            <v>Tumor maligno del pedúnculo cerebral</v>
          </cell>
        </row>
        <row r="1239">
          <cell r="A1239" t="str">
            <v>C71.8</v>
          </cell>
          <cell r="B1239" t="str">
            <v>Lesión de sitios contiguos del encéfalo</v>
          </cell>
        </row>
        <row r="1240">
          <cell r="A1240" t="str">
            <v>C71.9</v>
          </cell>
          <cell r="B1240" t="str">
            <v>Tumor maligno del encéfalo, parte no especificada</v>
          </cell>
        </row>
        <row r="1241">
          <cell r="A1241" t="str">
            <v>C72</v>
          </cell>
          <cell r="B1241" t="str">
            <v>Tumor maligno de la médula espinal, de los nervios craneales y de otras partes del sistema nervioso central</v>
          </cell>
        </row>
        <row r="1242">
          <cell r="A1242" t="str">
            <v>C72.0</v>
          </cell>
          <cell r="B1242" t="str">
            <v>Tumor maligno de la médula espinal</v>
          </cell>
        </row>
        <row r="1243">
          <cell r="A1243" t="str">
            <v>C72.1</v>
          </cell>
          <cell r="B1243" t="str">
            <v>Tumor maligno de la cola de caballo</v>
          </cell>
        </row>
        <row r="1244">
          <cell r="A1244" t="str">
            <v>C72.2</v>
          </cell>
          <cell r="B1244" t="str">
            <v>Tumor maligno del nervio olfatorio</v>
          </cell>
        </row>
        <row r="1245">
          <cell r="A1245" t="str">
            <v>C72.3</v>
          </cell>
          <cell r="B1245" t="str">
            <v>Tumor maligno del nervio óptico</v>
          </cell>
        </row>
        <row r="1246">
          <cell r="A1246" t="str">
            <v>C72.4</v>
          </cell>
          <cell r="B1246" t="str">
            <v>Tumor maligno del nervio acústico</v>
          </cell>
        </row>
        <row r="1247">
          <cell r="A1247" t="str">
            <v>C72.5</v>
          </cell>
          <cell r="B1247" t="str">
            <v>Tumor maligno de otros nervios craneales y los no especificados</v>
          </cell>
        </row>
        <row r="1248">
          <cell r="A1248" t="str">
            <v>C72.8</v>
          </cell>
          <cell r="B1248" t="str">
            <v>Lesión de sitios contiguos del encéfalo y otras partes del sistema nervioso central</v>
          </cell>
        </row>
        <row r="1249">
          <cell r="A1249" t="str">
            <v>C72.9</v>
          </cell>
          <cell r="B1249" t="str">
            <v>Tumor maligno del sistema nervioso central, sin otra especificación</v>
          </cell>
        </row>
        <row r="1250">
          <cell r="A1250" t="str">
            <v>C73.X</v>
          </cell>
          <cell r="B1250" t="str">
            <v>Tumor maligno de la glándula tiroides</v>
          </cell>
        </row>
        <row r="1251">
          <cell r="A1251" t="str">
            <v>C74</v>
          </cell>
          <cell r="B1251" t="str">
            <v>Tumor maligno de la glándula suprarrenal</v>
          </cell>
        </row>
        <row r="1252">
          <cell r="A1252" t="str">
            <v>C74.0</v>
          </cell>
          <cell r="B1252" t="str">
            <v>Tumor maligno de la corteza de la glándula suprarrenal</v>
          </cell>
        </row>
        <row r="1253">
          <cell r="A1253" t="str">
            <v>C74.1</v>
          </cell>
          <cell r="B1253" t="str">
            <v>Tumor maligno de la médula de la glándula suprarrenal</v>
          </cell>
        </row>
        <row r="1254">
          <cell r="A1254" t="str">
            <v>C74.9</v>
          </cell>
          <cell r="B1254" t="str">
            <v>Tumor maligno de la glándula suprarrenal, parte no especificada</v>
          </cell>
        </row>
        <row r="1255">
          <cell r="A1255" t="str">
            <v>C75</v>
          </cell>
          <cell r="B1255" t="str">
            <v>Tumor maligno de otras glándulas endocrinas y de estructuras afines</v>
          </cell>
        </row>
        <row r="1256">
          <cell r="A1256" t="str">
            <v>C75.0</v>
          </cell>
          <cell r="B1256" t="str">
            <v>Tumor maligno de la glándula paratiroides</v>
          </cell>
        </row>
        <row r="1257">
          <cell r="A1257" t="str">
            <v>C75.1</v>
          </cell>
          <cell r="B1257" t="str">
            <v>Tumor maligno de la hipófisis</v>
          </cell>
        </row>
        <row r="1258">
          <cell r="A1258" t="str">
            <v>C75.2</v>
          </cell>
          <cell r="B1258" t="str">
            <v>Tumor maligno del conducto craneofaríngeo</v>
          </cell>
        </row>
        <row r="1259">
          <cell r="A1259" t="str">
            <v>C75.3</v>
          </cell>
          <cell r="B1259" t="str">
            <v>Tumor maligno de la glándula pineal</v>
          </cell>
        </row>
        <row r="1260">
          <cell r="A1260" t="str">
            <v>C75.4</v>
          </cell>
          <cell r="B1260" t="str">
            <v>Tumor maligno del cuerpo carotídeo</v>
          </cell>
        </row>
        <row r="1261">
          <cell r="A1261" t="str">
            <v>C75.5</v>
          </cell>
          <cell r="B1261" t="str">
            <v>Tumor maligno del cuerpo aórtico y otros cuerpos cromafines</v>
          </cell>
        </row>
        <row r="1262">
          <cell r="A1262" t="str">
            <v>C75.8</v>
          </cell>
          <cell r="B1262" t="str">
            <v>Tumor maligno pluriglandular, no especificado</v>
          </cell>
        </row>
        <row r="1263">
          <cell r="A1263" t="str">
            <v>C75.9</v>
          </cell>
          <cell r="B1263" t="str">
            <v>Tumor maligno de glándula endocrina no especificada</v>
          </cell>
        </row>
        <row r="1264">
          <cell r="A1264" t="str">
            <v>C76</v>
          </cell>
          <cell r="B1264" t="str">
            <v>Tumor maligno de otros sitios y de sitios mal definidos</v>
          </cell>
        </row>
        <row r="1265">
          <cell r="A1265" t="str">
            <v>C76.0</v>
          </cell>
          <cell r="B1265" t="str">
            <v>Tumor maligno de la cabeza, cara y cuello</v>
          </cell>
        </row>
        <row r="1266">
          <cell r="A1266" t="str">
            <v>C76.1</v>
          </cell>
          <cell r="B1266" t="str">
            <v>Tumor maligno del tórax</v>
          </cell>
        </row>
        <row r="1267">
          <cell r="A1267" t="str">
            <v>C76.2</v>
          </cell>
          <cell r="B1267" t="str">
            <v>Tumor maligno del abdomen</v>
          </cell>
        </row>
        <row r="1268">
          <cell r="A1268" t="str">
            <v>C76.3</v>
          </cell>
          <cell r="B1268" t="str">
            <v>Tumor maligno de la pelvis</v>
          </cell>
        </row>
        <row r="1269">
          <cell r="A1269" t="str">
            <v>C76.4</v>
          </cell>
          <cell r="B1269" t="str">
            <v>Tumor maligno del miembro superior</v>
          </cell>
        </row>
        <row r="1270">
          <cell r="A1270" t="str">
            <v>C76.5</v>
          </cell>
          <cell r="B1270" t="str">
            <v>Tumor maligno del miembro inferior</v>
          </cell>
        </row>
        <row r="1271">
          <cell r="A1271" t="str">
            <v>C76.7</v>
          </cell>
          <cell r="B1271" t="str">
            <v>Tumor maligno de otros sitios mal definidos</v>
          </cell>
        </row>
        <row r="1272">
          <cell r="A1272" t="str">
            <v>C76.8</v>
          </cell>
          <cell r="B1272" t="str">
            <v>Lesión de sitios contiguos mal definidos</v>
          </cell>
        </row>
        <row r="1273">
          <cell r="A1273" t="str">
            <v>C77</v>
          </cell>
          <cell r="B1273" t="str">
            <v>Tumor maligno secundario y el no especificado de los ganglios linfáticos</v>
          </cell>
        </row>
        <row r="1274">
          <cell r="A1274" t="str">
            <v>C77.0</v>
          </cell>
          <cell r="B1274" t="str">
            <v>Tumor maligno de los ganglios linfáticos de la cabeza, cara y cuello</v>
          </cell>
        </row>
        <row r="1275">
          <cell r="A1275" t="str">
            <v>C77.1</v>
          </cell>
          <cell r="B1275" t="str">
            <v>Tumor maligno de los ganglios linfáticos intratorácicos</v>
          </cell>
        </row>
        <row r="1276">
          <cell r="A1276" t="str">
            <v>C77.2</v>
          </cell>
          <cell r="B1276" t="str">
            <v>Tumor maligno de los ganglios linfáticos intraabdominales</v>
          </cell>
        </row>
        <row r="1277">
          <cell r="A1277" t="str">
            <v>C77.3</v>
          </cell>
          <cell r="B1277" t="str">
            <v>Tumor maligno de los ganglios linfáticos de la axila y del miembro superior</v>
          </cell>
        </row>
        <row r="1278">
          <cell r="A1278" t="str">
            <v>C77.4</v>
          </cell>
          <cell r="B1278" t="str">
            <v>Tumor maligno de los ganglios linfáticos de la región inguinal y del miembro inferior</v>
          </cell>
        </row>
        <row r="1279">
          <cell r="A1279" t="str">
            <v>C77.5</v>
          </cell>
          <cell r="B1279" t="str">
            <v>Tumor maligno de los ganglios linfáticos de la pelvis</v>
          </cell>
        </row>
        <row r="1280">
          <cell r="A1280" t="str">
            <v>C77.8</v>
          </cell>
          <cell r="B1280" t="str">
            <v>Tumor maligno de los ganglios linfáticos de regiones múltiples</v>
          </cell>
        </row>
        <row r="1281">
          <cell r="A1281" t="str">
            <v>C77.9</v>
          </cell>
          <cell r="B1281" t="str">
            <v>Tumor maligno del ganglio linfático, sitio no especificado</v>
          </cell>
        </row>
        <row r="1282">
          <cell r="A1282" t="str">
            <v>C78</v>
          </cell>
          <cell r="B1282" t="str">
            <v>Tumor maligno secundario de los órganos respiratorios y digestivos</v>
          </cell>
        </row>
        <row r="1283">
          <cell r="A1283" t="str">
            <v>C78.0</v>
          </cell>
          <cell r="B1283" t="str">
            <v>Tumor maligno secundario del pulmón</v>
          </cell>
        </row>
        <row r="1284">
          <cell r="A1284" t="str">
            <v>C78.1</v>
          </cell>
          <cell r="B1284" t="str">
            <v>Tumor maligno secundario del mediastino</v>
          </cell>
        </row>
        <row r="1285">
          <cell r="A1285" t="str">
            <v>C78.2</v>
          </cell>
          <cell r="B1285" t="str">
            <v>Tumor maligno secundario de la pleura</v>
          </cell>
        </row>
        <row r="1286">
          <cell r="A1286" t="str">
            <v>C78.3</v>
          </cell>
          <cell r="B1286" t="str">
            <v>Tumor maligno secundario de otros órganos respiratorios y de los no especificados</v>
          </cell>
        </row>
        <row r="1287">
          <cell r="A1287" t="str">
            <v>C78.4</v>
          </cell>
          <cell r="B1287" t="str">
            <v>Tumor maligno secundario del intestino delgado</v>
          </cell>
        </row>
        <row r="1288">
          <cell r="A1288" t="str">
            <v>C78.5</v>
          </cell>
          <cell r="B1288" t="str">
            <v>Tumor maligno secundario del intestino grueso y del recto</v>
          </cell>
        </row>
        <row r="1289">
          <cell r="A1289" t="str">
            <v>C78.6</v>
          </cell>
          <cell r="B1289" t="str">
            <v>Tumor maligno secundario del peritoneo y del retroperitoneo</v>
          </cell>
        </row>
        <row r="1290">
          <cell r="A1290" t="str">
            <v>C78.7</v>
          </cell>
          <cell r="B1290" t="str">
            <v>Tumor maligno secundario del hígado</v>
          </cell>
        </row>
        <row r="1291">
          <cell r="A1291" t="str">
            <v>C78.8</v>
          </cell>
          <cell r="B1291" t="str">
            <v>Tumor maligno secundario de otros órganos digestivos y de los no especificados</v>
          </cell>
        </row>
        <row r="1292">
          <cell r="A1292" t="str">
            <v>C79</v>
          </cell>
          <cell r="B1292" t="str">
            <v>Tumor maligno secundario de otros sitios</v>
          </cell>
        </row>
        <row r="1293">
          <cell r="A1293" t="str">
            <v>C79.0</v>
          </cell>
          <cell r="B1293" t="str">
            <v>Tumor maligno secundario del riñón y de la pelvis renal</v>
          </cell>
        </row>
        <row r="1294">
          <cell r="A1294" t="str">
            <v>C79.1</v>
          </cell>
          <cell r="B1294" t="str">
            <v>Tumor maligno secundario de la vejiga, y de otros órganos y los no especificados de las vías urinarias</v>
          </cell>
        </row>
        <row r="1295">
          <cell r="A1295" t="str">
            <v>C79.2</v>
          </cell>
          <cell r="B1295" t="str">
            <v>Tumor maligno secundario de la piel</v>
          </cell>
        </row>
        <row r="1296">
          <cell r="A1296" t="str">
            <v>C79.3</v>
          </cell>
          <cell r="B1296" t="str">
            <v>Tumor maligno secundario del encéfalo y de las meninges cerebrales</v>
          </cell>
        </row>
        <row r="1297">
          <cell r="A1297" t="str">
            <v>C79.4</v>
          </cell>
          <cell r="B1297" t="str">
            <v>Tumor maligno secundario de otras partes del sistema nervioso y de las no especificadas</v>
          </cell>
        </row>
        <row r="1298">
          <cell r="A1298" t="str">
            <v>C79.5</v>
          </cell>
          <cell r="B1298" t="str">
            <v>Tumor maligno secundario de los huesos y de la médula ósea</v>
          </cell>
        </row>
        <row r="1299">
          <cell r="A1299" t="str">
            <v>C79.6</v>
          </cell>
          <cell r="B1299" t="str">
            <v>Tumor maligno secundario del ovario</v>
          </cell>
        </row>
        <row r="1300">
          <cell r="A1300" t="str">
            <v>C79.7</v>
          </cell>
          <cell r="B1300" t="str">
            <v>Tumor maligno secundario de la glándula suprarrenal</v>
          </cell>
        </row>
        <row r="1301">
          <cell r="A1301" t="str">
            <v>C79.8</v>
          </cell>
          <cell r="B1301" t="str">
            <v>Tumor maligno secundario de otros sitios especificados</v>
          </cell>
        </row>
        <row r="1302">
          <cell r="A1302" t="str">
            <v>C80.X</v>
          </cell>
          <cell r="B1302" t="str">
            <v>Tumor maligno de sitios no especificados</v>
          </cell>
        </row>
        <row r="1303">
          <cell r="A1303" t="str">
            <v>C81</v>
          </cell>
          <cell r="B1303" t="str">
            <v>Enfermedad de Hodgkin</v>
          </cell>
        </row>
        <row r="1304">
          <cell r="A1304" t="str">
            <v>C81.0</v>
          </cell>
          <cell r="B1304" t="str">
            <v>Enfermedad de Hodgkin con predominio linfocítico</v>
          </cell>
        </row>
        <row r="1305">
          <cell r="A1305" t="str">
            <v>C81.1</v>
          </cell>
          <cell r="B1305" t="str">
            <v>Enfermedad de Hodgkin con esclerosis nodular</v>
          </cell>
        </row>
        <row r="1306">
          <cell r="A1306" t="str">
            <v>C81.2</v>
          </cell>
          <cell r="B1306" t="str">
            <v>Enfermedad de Hodgkin con celularidad mixta</v>
          </cell>
        </row>
        <row r="1307">
          <cell r="A1307" t="str">
            <v>C81.3</v>
          </cell>
          <cell r="B1307" t="str">
            <v>Enfermedad de Hodgkin con depleción linfocítica</v>
          </cell>
        </row>
        <row r="1308">
          <cell r="A1308" t="str">
            <v>C81.7</v>
          </cell>
          <cell r="B1308" t="str">
            <v>Otros tipos de enfermedad de Hodgkin</v>
          </cell>
        </row>
        <row r="1309">
          <cell r="A1309" t="str">
            <v>C81.9</v>
          </cell>
          <cell r="B1309" t="str">
            <v>Enfermedad de Hodgkin, no especificada</v>
          </cell>
        </row>
        <row r="1310">
          <cell r="A1310" t="str">
            <v>C82</v>
          </cell>
          <cell r="B1310" t="str">
            <v>Linfoma no Hodgkin folicular [nodular]</v>
          </cell>
        </row>
        <row r="1311">
          <cell r="A1311" t="str">
            <v>C82.0</v>
          </cell>
          <cell r="B1311" t="str">
            <v>Linfoma no Hodgkin de células pequeñas hendidas, folicular</v>
          </cell>
        </row>
        <row r="1312">
          <cell r="A1312" t="str">
            <v>C82.1</v>
          </cell>
          <cell r="B1312" t="str">
            <v>Linfoma no Hodkin mixto, de pequeñas células hendidas y de grandes células, folicular</v>
          </cell>
        </row>
        <row r="1313">
          <cell r="A1313" t="str">
            <v>C82.2</v>
          </cell>
          <cell r="B1313" t="str">
            <v>Linfoma no Hodgkin de células grandes, folicular</v>
          </cell>
        </row>
        <row r="1314">
          <cell r="A1314" t="str">
            <v>C82.7</v>
          </cell>
          <cell r="B1314" t="str">
            <v>Otros tipos especificados de linfoma no Hodgkin folicular</v>
          </cell>
        </row>
        <row r="1315">
          <cell r="A1315" t="str">
            <v>C82.9</v>
          </cell>
          <cell r="B1315" t="str">
            <v>Linfoma no Hodgkin folicular, sin otra especificación</v>
          </cell>
        </row>
        <row r="1316">
          <cell r="A1316" t="str">
            <v>C83</v>
          </cell>
          <cell r="B1316" t="str">
            <v>Linfoma no Hodgkin difuso</v>
          </cell>
        </row>
        <row r="1317">
          <cell r="A1317" t="str">
            <v>C83.0</v>
          </cell>
          <cell r="B1317" t="str">
            <v>Linfoma no Hodgkin de células pequeñas (difuso)</v>
          </cell>
        </row>
        <row r="1318">
          <cell r="A1318" t="str">
            <v>C83.1</v>
          </cell>
          <cell r="B1318" t="str">
            <v>Linfoma no Hodgkin de células pequeñas hendidas (difuso)</v>
          </cell>
        </row>
        <row r="1319">
          <cell r="A1319" t="str">
            <v>C83.2</v>
          </cell>
          <cell r="B1319" t="str">
            <v>Linfoma no Hodgkin mixto, de células pequeñas y grandes (difuso)</v>
          </cell>
        </row>
        <row r="1320">
          <cell r="A1320" t="str">
            <v>C83.3</v>
          </cell>
          <cell r="B1320" t="str">
            <v>Linfoma no Hodgkin de células grandes (difuso)</v>
          </cell>
        </row>
        <row r="1321">
          <cell r="A1321" t="str">
            <v>C83.4</v>
          </cell>
          <cell r="B1321" t="str">
            <v>Linfoma no Hodgkin inmunoblástico (difuso)</v>
          </cell>
        </row>
        <row r="1322">
          <cell r="A1322" t="str">
            <v>C83.5</v>
          </cell>
          <cell r="B1322" t="str">
            <v>Linfoma no Hodgkin linfoblástico (difuso)</v>
          </cell>
        </row>
        <row r="1323">
          <cell r="A1323" t="str">
            <v>C83.6</v>
          </cell>
          <cell r="B1323" t="str">
            <v>Linfoma no Hodgkin indiferenciado (difuso)</v>
          </cell>
        </row>
        <row r="1324">
          <cell r="A1324" t="str">
            <v>C83.7</v>
          </cell>
          <cell r="B1324" t="str">
            <v>Tumor de Burkitt</v>
          </cell>
        </row>
        <row r="1325">
          <cell r="A1325" t="str">
            <v>C83.8</v>
          </cell>
          <cell r="B1325" t="str">
            <v>Otros tipos especificados de linfoma no Hodgkin difuso</v>
          </cell>
        </row>
        <row r="1326">
          <cell r="A1326" t="str">
            <v>C83.9</v>
          </cell>
          <cell r="B1326" t="str">
            <v>Linfoma no Hodgkin difuso, sin otra especificación</v>
          </cell>
        </row>
        <row r="1327">
          <cell r="A1327" t="str">
            <v>C84</v>
          </cell>
          <cell r="B1327" t="str">
            <v>Linfoma de células T, periférico y cutáneo</v>
          </cell>
        </row>
        <row r="1328">
          <cell r="A1328" t="str">
            <v>C84.0</v>
          </cell>
          <cell r="B1328" t="str">
            <v>Micosis fungoide</v>
          </cell>
        </row>
        <row r="1329">
          <cell r="A1329" t="str">
            <v>C84.1</v>
          </cell>
          <cell r="B1329" t="str">
            <v>Enfermedad de Sézary</v>
          </cell>
        </row>
        <row r="1330">
          <cell r="A1330" t="str">
            <v>C84.2</v>
          </cell>
          <cell r="B1330" t="str">
            <v>Linfoma de zona T</v>
          </cell>
        </row>
        <row r="1331">
          <cell r="A1331" t="str">
            <v>C84.3</v>
          </cell>
          <cell r="B1331" t="str">
            <v>Linfoma linfoepitelioide</v>
          </cell>
        </row>
        <row r="1332">
          <cell r="A1332" t="str">
            <v>C84.4</v>
          </cell>
          <cell r="B1332" t="str">
            <v>Linfoma de células T periférico</v>
          </cell>
        </row>
        <row r="1333">
          <cell r="A1333" t="str">
            <v>C84.5</v>
          </cell>
          <cell r="B1333" t="str">
            <v>Otros linfomas de células T y los no especificados</v>
          </cell>
        </row>
        <row r="1334">
          <cell r="A1334" t="str">
            <v>C85</v>
          </cell>
          <cell r="B1334" t="str">
            <v>Linfoma no Hodgkin de otro tipo y el no especificado</v>
          </cell>
        </row>
        <row r="1335">
          <cell r="A1335" t="str">
            <v>C85.0</v>
          </cell>
          <cell r="B1335" t="str">
            <v>Linfosarcoma</v>
          </cell>
        </row>
        <row r="1336">
          <cell r="A1336" t="str">
            <v>C85.1</v>
          </cell>
          <cell r="B1336" t="str">
            <v>Linfoma de células B, sin otra especificación</v>
          </cell>
        </row>
        <row r="1337">
          <cell r="A1337" t="str">
            <v>C85.7</v>
          </cell>
          <cell r="B1337" t="str">
            <v>Otros tipos especificados de linfoma no Hodgkin</v>
          </cell>
        </row>
        <row r="1338">
          <cell r="A1338" t="str">
            <v>C85.9</v>
          </cell>
          <cell r="B1338" t="str">
            <v>Linfoma no Hodgkin, no especificado</v>
          </cell>
        </row>
        <row r="1339">
          <cell r="A1339" t="str">
            <v>C88</v>
          </cell>
          <cell r="B1339" t="str">
            <v>Enfermedades inmunoproliferativas malignas</v>
          </cell>
        </row>
        <row r="1340">
          <cell r="A1340" t="str">
            <v>C88.0</v>
          </cell>
          <cell r="B1340" t="str">
            <v>Macroglobulinemia de Waldenstr”m</v>
          </cell>
        </row>
        <row r="1341">
          <cell r="A1341" t="str">
            <v>C88.1</v>
          </cell>
          <cell r="B1341" t="str">
            <v>Enfermedad de cadena pesada alfa</v>
          </cell>
        </row>
        <row r="1342">
          <cell r="A1342" t="str">
            <v>C88.2</v>
          </cell>
          <cell r="B1342" t="str">
            <v>Enfermedad de cadena pesada gamma</v>
          </cell>
        </row>
        <row r="1343">
          <cell r="A1343" t="str">
            <v>C88.3</v>
          </cell>
          <cell r="B1343" t="str">
            <v>Enfermedad inmunoproliferativa del intestino delgado</v>
          </cell>
        </row>
        <row r="1344">
          <cell r="A1344" t="str">
            <v>C88.7</v>
          </cell>
          <cell r="B1344" t="str">
            <v>Otras enfermedades inmunoproliferativas malignas</v>
          </cell>
        </row>
        <row r="1345">
          <cell r="A1345" t="str">
            <v>C88.9</v>
          </cell>
          <cell r="B1345" t="str">
            <v>Enfermedad inmunoproliferativa maligna, sin otra especificación</v>
          </cell>
        </row>
        <row r="1346">
          <cell r="A1346" t="str">
            <v>C90</v>
          </cell>
          <cell r="B1346" t="str">
            <v>Mieloma múltiple y tumores malignos de células plasmáticas</v>
          </cell>
        </row>
        <row r="1347">
          <cell r="A1347" t="str">
            <v>C90.0</v>
          </cell>
          <cell r="B1347" t="str">
            <v>Mieloma múltiple</v>
          </cell>
        </row>
        <row r="1348">
          <cell r="A1348" t="str">
            <v>C90.1</v>
          </cell>
          <cell r="B1348" t="str">
            <v>Leucemia de células plasmáticas</v>
          </cell>
        </row>
        <row r="1349">
          <cell r="A1349" t="str">
            <v>C90.2</v>
          </cell>
          <cell r="B1349" t="str">
            <v>Plasmocitoma, extramedular</v>
          </cell>
        </row>
        <row r="1350">
          <cell r="A1350" t="str">
            <v>C91</v>
          </cell>
          <cell r="B1350" t="str">
            <v>Leucemia linfoide</v>
          </cell>
        </row>
        <row r="1351">
          <cell r="A1351" t="str">
            <v>C91.0</v>
          </cell>
          <cell r="B1351" t="str">
            <v>Leucemia linfoblástica aguda</v>
          </cell>
        </row>
        <row r="1352">
          <cell r="A1352" t="str">
            <v>C91.1</v>
          </cell>
          <cell r="B1352" t="str">
            <v>Leucemia linfocítica crónica</v>
          </cell>
        </row>
        <row r="1353">
          <cell r="A1353" t="str">
            <v>C91.2</v>
          </cell>
          <cell r="B1353" t="str">
            <v>Leucemia linfocítica subaguda</v>
          </cell>
        </row>
        <row r="1354">
          <cell r="A1354" t="str">
            <v>C91.3</v>
          </cell>
          <cell r="B1354" t="str">
            <v>Leucemia prolinfocítica</v>
          </cell>
        </row>
        <row r="1355">
          <cell r="A1355" t="str">
            <v>C91.4</v>
          </cell>
          <cell r="B1355" t="str">
            <v>Leucemia de células vellosas</v>
          </cell>
        </row>
        <row r="1356">
          <cell r="A1356" t="str">
            <v>C91.5</v>
          </cell>
          <cell r="B1356" t="str">
            <v>Leucemia de células T adultas</v>
          </cell>
        </row>
        <row r="1357">
          <cell r="A1357" t="str">
            <v>C91.7</v>
          </cell>
          <cell r="B1357" t="str">
            <v>Otras leucemias linfoides</v>
          </cell>
        </row>
        <row r="1358">
          <cell r="A1358" t="str">
            <v>C91.9</v>
          </cell>
          <cell r="B1358" t="str">
            <v>Leucemia linfoide, sin otra especificación</v>
          </cell>
        </row>
        <row r="1359">
          <cell r="A1359" t="str">
            <v>C92</v>
          </cell>
          <cell r="B1359" t="str">
            <v>Leucemia mieloide</v>
          </cell>
        </row>
        <row r="1360">
          <cell r="A1360" t="str">
            <v>C92.0</v>
          </cell>
          <cell r="B1360" t="str">
            <v>Leucemia mieloide aguda</v>
          </cell>
        </row>
        <row r="1361">
          <cell r="A1361" t="str">
            <v>C92.1</v>
          </cell>
          <cell r="B1361" t="str">
            <v>Leucemia mieloide crónica</v>
          </cell>
        </row>
        <row r="1362">
          <cell r="A1362" t="str">
            <v>C92.2</v>
          </cell>
          <cell r="B1362" t="str">
            <v>Leucemia mieloide subaguda</v>
          </cell>
        </row>
        <row r="1363">
          <cell r="A1363" t="str">
            <v>C92.3</v>
          </cell>
          <cell r="B1363" t="str">
            <v>Sarcoma mieloide</v>
          </cell>
        </row>
        <row r="1364">
          <cell r="A1364" t="str">
            <v>C92.4</v>
          </cell>
          <cell r="B1364" t="str">
            <v>Leucemia promielocítica aguda</v>
          </cell>
        </row>
        <row r="1365">
          <cell r="A1365" t="str">
            <v>C92.5</v>
          </cell>
          <cell r="B1365" t="str">
            <v>Leucemia mielomonocítica aguda</v>
          </cell>
        </row>
        <row r="1366">
          <cell r="A1366" t="str">
            <v>C92.7</v>
          </cell>
          <cell r="B1366" t="str">
            <v>Otras leucemias mieloides</v>
          </cell>
        </row>
        <row r="1367">
          <cell r="A1367" t="str">
            <v>C92.9</v>
          </cell>
          <cell r="B1367" t="str">
            <v>Leucemia mieloide, sin otra especificación</v>
          </cell>
        </row>
        <row r="1368">
          <cell r="A1368" t="str">
            <v>C93</v>
          </cell>
          <cell r="B1368" t="str">
            <v>Leucemia monocítica</v>
          </cell>
        </row>
        <row r="1369">
          <cell r="A1369" t="str">
            <v>C93.0</v>
          </cell>
          <cell r="B1369" t="str">
            <v>Leucemia monocítica aguda</v>
          </cell>
        </row>
        <row r="1370">
          <cell r="A1370" t="str">
            <v>C93.1</v>
          </cell>
          <cell r="B1370" t="str">
            <v>Leucemia monocítica crónica</v>
          </cell>
        </row>
        <row r="1371">
          <cell r="A1371" t="str">
            <v>C93.2</v>
          </cell>
          <cell r="B1371" t="str">
            <v>Leucemia monocítica subaguda</v>
          </cell>
        </row>
        <row r="1372">
          <cell r="A1372" t="str">
            <v>C93.7</v>
          </cell>
          <cell r="B1372" t="str">
            <v>Otras leucemias monocíticas</v>
          </cell>
        </row>
        <row r="1373">
          <cell r="A1373" t="str">
            <v>C93.9</v>
          </cell>
          <cell r="B1373" t="str">
            <v>Leucemia monocítica, sin otra especificación</v>
          </cell>
        </row>
        <row r="1374">
          <cell r="A1374" t="str">
            <v>C94</v>
          </cell>
          <cell r="B1374" t="str">
            <v>Otras leucemias de tipo celular especificado</v>
          </cell>
        </row>
        <row r="1375">
          <cell r="A1375" t="str">
            <v>C94.0</v>
          </cell>
          <cell r="B1375" t="str">
            <v>Eritremia aguda y eritroleucemia</v>
          </cell>
        </row>
        <row r="1376">
          <cell r="A1376" t="str">
            <v>C94.1</v>
          </cell>
          <cell r="B1376" t="str">
            <v>Eritremia crónica</v>
          </cell>
        </row>
        <row r="1377">
          <cell r="A1377" t="str">
            <v>C94.2</v>
          </cell>
          <cell r="B1377" t="str">
            <v>Leucemia megacarioblástica aguda</v>
          </cell>
        </row>
        <row r="1378">
          <cell r="A1378" t="str">
            <v>C94.3</v>
          </cell>
          <cell r="B1378" t="str">
            <v>Leucemia de mastocitos</v>
          </cell>
        </row>
        <row r="1379">
          <cell r="A1379" t="str">
            <v>C94.4</v>
          </cell>
          <cell r="B1379" t="str">
            <v>Panmielosis aguda</v>
          </cell>
        </row>
        <row r="1380">
          <cell r="A1380" t="str">
            <v>C94.5</v>
          </cell>
          <cell r="B1380" t="str">
            <v>Mielofibrosis aguda</v>
          </cell>
        </row>
        <row r="1381">
          <cell r="A1381" t="str">
            <v>C94.7</v>
          </cell>
          <cell r="B1381" t="str">
            <v>Otras leucemias especificadas</v>
          </cell>
        </row>
        <row r="1382">
          <cell r="A1382" t="str">
            <v>C95</v>
          </cell>
          <cell r="B1382" t="str">
            <v>Leucemia de células de tipo no especificado</v>
          </cell>
        </row>
        <row r="1383">
          <cell r="A1383" t="str">
            <v>C95.0</v>
          </cell>
          <cell r="B1383" t="str">
            <v>Leucemia aguda, células de tipo no especificado</v>
          </cell>
        </row>
        <row r="1384">
          <cell r="A1384" t="str">
            <v>C95.1</v>
          </cell>
          <cell r="B1384" t="str">
            <v>Leucemia crónica, células de tipo no especificado</v>
          </cell>
        </row>
        <row r="1385">
          <cell r="A1385" t="str">
            <v>C95.2</v>
          </cell>
          <cell r="B1385" t="str">
            <v>Leucemia subaguda, células de tipo no especificado</v>
          </cell>
        </row>
        <row r="1386">
          <cell r="A1386" t="str">
            <v>C95.7</v>
          </cell>
          <cell r="B1386" t="str">
            <v>Otras leucemias de células de tipo no especificado</v>
          </cell>
        </row>
        <row r="1387">
          <cell r="A1387" t="str">
            <v>C95.9</v>
          </cell>
          <cell r="B1387" t="str">
            <v>Leucemia, no especificada</v>
          </cell>
        </row>
        <row r="1388">
          <cell r="A1388" t="str">
            <v>C96</v>
          </cell>
          <cell r="B1388" t="str">
            <v>Otros tumores malignos y los no especificados del tejido linfático, de los órganos hematopoyéticos y de tejidos afines</v>
          </cell>
        </row>
        <row r="1389">
          <cell r="A1389" t="str">
            <v>C96.0</v>
          </cell>
          <cell r="B1389" t="str">
            <v>Enfermedad de Letterer-Siwe</v>
          </cell>
        </row>
        <row r="1390">
          <cell r="A1390" t="str">
            <v>C96.1</v>
          </cell>
          <cell r="B1390" t="str">
            <v>Histiocitosis maligna</v>
          </cell>
        </row>
        <row r="1391">
          <cell r="A1391" t="str">
            <v>C96.2</v>
          </cell>
          <cell r="B1391" t="str">
            <v>Tumor maligno de mastocitos</v>
          </cell>
        </row>
        <row r="1392">
          <cell r="A1392" t="str">
            <v>C96.3</v>
          </cell>
          <cell r="B1392" t="str">
            <v>Linfoma histiocítico verdadero</v>
          </cell>
        </row>
        <row r="1393">
          <cell r="A1393" t="str">
            <v>C96.7</v>
          </cell>
          <cell r="B1393" t="str">
            <v>Otros tumores malignos especificados del tejido linfático, hematopoyético y tejidos afines</v>
          </cell>
        </row>
        <row r="1394">
          <cell r="A1394" t="str">
            <v>C96.9</v>
          </cell>
          <cell r="B1394" t="str">
            <v>Tumor maligno del tejido linfático, hematopoyético y tejidos afines, sin otra especificación</v>
          </cell>
        </row>
        <row r="1395">
          <cell r="A1395" t="str">
            <v>C97.X</v>
          </cell>
          <cell r="B1395" t="str">
            <v>Tumores malignos (primarios) de sitios múltiples independientes</v>
          </cell>
        </row>
        <row r="1396">
          <cell r="A1396" t="str">
            <v>D</v>
          </cell>
          <cell r="B1396" t="str">
            <v>Tumores Benignos y Alteraciones Hematológicas e Inmunológicas</v>
          </cell>
        </row>
        <row r="1397">
          <cell r="A1397" t="str">
            <v>D00</v>
          </cell>
          <cell r="B1397" t="str">
            <v>Carcinoma in situ de la cavidad bucal, del esófago y del estómago</v>
          </cell>
        </row>
        <row r="1398">
          <cell r="A1398" t="str">
            <v>D00.0</v>
          </cell>
          <cell r="B1398" t="str">
            <v>Carcinoma in situ del labio, de la cavidad bucal y de la faringe</v>
          </cell>
        </row>
        <row r="1399">
          <cell r="A1399" t="str">
            <v>D00.1</v>
          </cell>
          <cell r="B1399" t="str">
            <v>Carcinoma in situ del esófago</v>
          </cell>
        </row>
        <row r="1400">
          <cell r="A1400" t="str">
            <v>D00.2</v>
          </cell>
          <cell r="B1400" t="str">
            <v>Carcinoma in situ del estómago</v>
          </cell>
        </row>
        <row r="1401">
          <cell r="A1401" t="str">
            <v>D01</v>
          </cell>
          <cell r="B1401" t="str">
            <v>Carcinoma in situ de otros órganos digestivos y de los no especificados</v>
          </cell>
        </row>
        <row r="1402">
          <cell r="A1402" t="str">
            <v>D01.0</v>
          </cell>
          <cell r="B1402" t="str">
            <v>Carcinoma in situ del colon</v>
          </cell>
        </row>
        <row r="1403">
          <cell r="A1403" t="str">
            <v>D01.1</v>
          </cell>
          <cell r="B1403" t="str">
            <v>Carcinoma in situ de la unión rectosigmoidea</v>
          </cell>
        </row>
        <row r="1404">
          <cell r="A1404" t="str">
            <v>D01.2</v>
          </cell>
          <cell r="B1404" t="str">
            <v>Carcinoma in situ del recto</v>
          </cell>
        </row>
        <row r="1405">
          <cell r="A1405" t="str">
            <v>D01.3</v>
          </cell>
          <cell r="B1405" t="str">
            <v>Carcinoma in situ del ano y del conducto anal</v>
          </cell>
        </row>
        <row r="1406">
          <cell r="A1406" t="str">
            <v>D01.4</v>
          </cell>
          <cell r="B1406" t="str">
            <v>Carcinoma in situ de otras partes y de las no especificadas del intestino</v>
          </cell>
        </row>
        <row r="1407">
          <cell r="A1407" t="str">
            <v>D01.5</v>
          </cell>
          <cell r="B1407" t="str">
            <v>Carcinoma in situ del hígado, de la vesícula biliar y del conducto biliar</v>
          </cell>
        </row>
        <row r="1408">
          <cell r="A1408" t="str">
            <v>D01.7</v>
          </cell>
          <cell r="B1408" t="str">
            <v>Carcinoma in situ de otras partes especificadas de órganos digestivos</v>
          </cell>
        </row>
        <row r="1409">
          <cell r="A1409" t="str">
            <v>D01.9</v>
          </cell>
          <cell r="B1409" t="str">
            <v>Carcinoma in situ de órganos digestivos no especificados</v>
          </cell>
        </row>
        <row r="1410">
          <cell r="A1410" t="str">
            <v>D02</v>
          </cell>
          <cell r="B1410" t="str">
            <v>Carcinoma in situ del sistema respiratorio y del oído medio</v>
          </cell>
        </row>
        <row r="1411">
          <cell r="A1411" t="str">
            <v>D02.0</v>
          </cell>
          <cell r="B1411" t="str">
            <v>Carcinoma in situ de la laringe</v>
          </cell>
        </row>
        <row r="1412">
          <cell r="A1412" t="str">
            <v>D02.1</v>
          </cell>
          <cell r="B1412" t="str">
            <v>Carcinoma in situ de la tráquea</v>
          </cell>
        </row>
        <row r="1413">
          <cell r="A1413" t="str">
            <v>D02.2</v>
          </cell>
          <cell r="B1413" t="str">
            <v>Carcinoma in situ del bronquio y del pulmón</v>
          </cell>
        </row>
        <row r="1414">
          <cell r="A1414" t="str">
            <v>D02.3</v>
          </cell>
          <cell r="B1414" t="str">
            <v>Carcinoma in situ de otras partes del sistema respiratorio</v>
          </cell>
        </row>
        <row r="1415">
          <cell r="A1415" t="str">
            <v>D02.4</v>
          </cell>
          <cell r="B1415" t="str">
            <v>Carcinoma in situ de órganos respiratorios no especificados</v>
          </cell>
        </row>
        <row r="1416">
          <cell r="A1416" t="str">
            <v>D03</v>
          </cell>
          <cell r="B1416" t="str">
            <v>Melanoma in situ</v>
          </cell>
        </row>
        <row r="1417">
          <cell r="A1417" t="str">
            <v>D03.0</v>
          </cell>
          <cell r="B1417" t="str">
            <v>Melanoma in situ del labio</v>
          </cell>
        </row>
        <row r="1418">
          <cell r="A1418" t="str">
            <v>D03.1</v>
          </cell>
          <cell r="B1418" t="str">
            <v>Melanoma in situ del párpado y de la comisura palpebral</v>
          </cell>
        </row>
        <row r="1419">
          <cell r="A1419" t="str">
            <v>D03.2</v>
          </cell>
          <cell r="B1419" t="str">
            <v>Melanoma in situ de la oreja y del conducto auditivo externo</v>
          </cell>
        </row>
        <row r="1420">
          <cell r="A1420" t="str">
            <v>D03.3</v>
          </cell>
          <cell r="B1420" t="str">
            <v>Melanoma in situ de otras partes y de las no especificadas de la cara</v>
          </cell>
        </row>
        <row r="1421">
          <cell r="A1421" t="str">
            <v>D03.4</v>
          </cell>
          <cell r="B1421" t="str">
            <v>Melanoma in situ del cuero cabelludo y del cuello</v>
          </cell>
        </row>
        <row r="1422">
          <cell r="A1422" t="str">
            <v>D03.5</v>
          </cell>
          <cell r="B1422" t="str">
            <v>Melanoma in situ del tronco</v>
          </cell>
        </row>
        <row r="1423">
          <cell r="A1423" t="str">
            <v>D03.6</v>
          </cell>
          <cell r="B1423" t="str">
            <v>Melanoma in situ del miembro superior, incluido el hombro</v>
          </cell>
        </row>
        <row r="1424">
          <cell r="A1424" t="str">
            <v>D03.7</v>
          </cell>
          <cell r="B1424" t="str">
            <v>Melanoma in situ del miembro inferior, incluida la cadera</v>
          </cell>
        </row>
        <row r="1425">
          <cell r="A1425" t="str">
            <v>D03.8</v>
          </cell>
          <cell r="B1425" t="str">
            <v>Melanoma in situ de otros sitios</v>
          </cell>
        </row>
        <row r="1426">
          <cell r="A1426" t="str">
            <v>D03.9</v>
          </cell>
          <cell r="B1426" t="str">
            <v>Melanoma in situ, sitio no especificado</v>
          </cell>
        </row>
        <row r="1427">
          <cell r="A1427" t="str">
            <v>D04</v>
          </cell>
          <cell r="B1427" t="str">
            <v>Carcinoma in situ de la piel</v>
          </cell>
        </row>
        <row r="1428">
          <cell r="A1428" t="str">
            <v>D04.0</v>
          </cell>
          <cell r="B1428" t="str">
            <v>Carcinoma in situ de la piel del labio</v>
          </cell>
        </row>
        <row r="1429">
          <cell r="A1429" t="str">
            <v>D04.1</v>
          </cell>
          <cell r="B1429" t="str">
            <v>Carcinoma in situ de la piel del párpado y de la comisura palpebral</v>
          </cell>
        </row>
        <row r="1430">
          <cell r="A1430" t="str">
            <v>D04.2</v>
          </cell>
          <cell r="B1430" t="str">
            <v>Carcinoma in situ de la piel de la oreja y del conducto auditivo externo</v>
          </cell>
        </row>
        <row r="1431">
          <cell r="A1431" t="str">
            <v>D04.3</v>
          </cell>
          <cell r="B1431" t="str">
            <v>Carcinoma in situ de la piel de otras partes y de las no especificadas de la cara</v>
          </cell>
        </row>
        <row r="1432">
          <cell r="A1432" t="str">
            <v>D04.4</v>
          </cell>
          <cell r="B1432" t="str">
            <v>Carcinoma in situ de la piel del cuero cabelludo y cuello</v>
          </cell>
        </row>
        <row r="1433">
          <cell r="A1433" t="str">
            <v>D04.5</v>
          </cell>
          <cell r="B1433" t="str">
            <v>Carcinoma in situ de la piel del tronco</v>
          </cell>
        </row>
        <row r="1434">
          <cell r="A1434" t="str">
            <v>D04.6</v>
          </cell>
          <cell r="B1434" t="str">
            <v>Carcinoma in situ de la piel del miembro superior, incluido el hombro</v>
          </cell>
        </row>
        <row r="1435">
          <cell r="A1435" t="str">
            <v>D04.7</v>
          </cell>
          <cell r="B1435" t="str">
            <v>Carcinoma in situ de la piel del miembro inferior, incluida la cadera</v>
          </cell>
        </row>
        <row r="1436">
          <cell r="A1436" t="str">
            <v>D04.8</v>
          </cell>
          <cell r="B1436" t="str">
            <v>Carcinoma in situ de la piel de otros sitios especificados</v>
          </cell>
        </row>
        <row r="1437">
          <cell r="A1437" t="str">
            <v>D04.9</v>
          </cell>
          <cell r="B1437" t="str">
            <v>Carcinoma in situ de la piel, sitio no especificado</v>
          </cell>
        </row>
        <row r="1438">
          <cell r="A1438" t="str">
            <v>D05</v>
          </cell>
          <cell r="B1438" t="str">
            <v>Carcinoma in situ de la mama</v>
          </cell>
        </row>
        <row r="1439">
          <cell r="A1439" t="str">
            <v>D05.0</v>
          </cell>
          <cell r="B1439" t="str">
            <v>Carcinoma in situ lobular</v>
          </cell>
        </row>
        <row r="1440">
          <cell r="A1440" t="str">
            <v>D05.1</v>
          </cell>
          <cell r="B1440" t="str">
            <v>Carcinoma in situ intracanalicular</v>
          </cell>
        </row>
        <row r="1441">
          <cell r="A1441" t="str">
            <v>D05.7</v>
          </cell>
          <cell r="B1441" t="str">
            <v>Otros carcinomas in situ de la mama</v>
          </cell>
        </row>
        <row r="1442">
          <cell r="A1442" t="str">
            <v>D05.9</v>
          </cell>
          <cell r="B1442" t="str">
            <v>Carcinoma in situ de la mama, parte no especificada</v>
          </cell>
        </row>
        <row r="1443">
          <cell r="A1443" t="str">
            <v>D06</v>
          </cell>
          <cell r="B1443" t="str">
            <v>Carcinoma in situ del cuello del útero</v>
          </cell>
        </row>
        <row r="1444">
          <cell r="A1444" t="str">
            <v>D06.0</v>
          </cell>
          <cell r="B1444" t="str">
            <v>Carcinoma in situ del endocérvix</v>
          </cell>
        </row>
        <row r="1445">
          <cell r="A1445" t="str">
            <v>D06.1</v>
          </cell>
          <cell r="B1445" t="str">
            <v>Carcinoma in situ del exocérvix</v>
          </cell>
        </row>
        <row r="1446">
          <cell r="A1446" t="str">
            <v>D06.7</v>
          </cell>
          <cell r="B1446" t="str">
            <v>Carcinoma in situ de otras partes especificadas del cuello del útero</v>
          </cell>
        </row>
        <row r="1447">
          <cell r="A1447" t="str">
            <v>D06.9</v>
          </cell>
          <cell r="B1447" t="str">
            <v>Carcinoma in situ del cuello del útero, parte no especificada</v>
          </cell>
        </row>
        <row r="1448">
          <cell r="A1448" t="str">
            <v>D07</v>
          </cell>
          <cell r="B1448" t="str">
            <v>Carcinoma in situ de otros órganos genitales y de los no especificados</v>
          </cell>
        </row>
        <row r="1449">
          <cell r="A1449" t="str">
            <v>D07.0</v>
          </cell>
          <cell r="B1449" t="str">
            <v>Carcinoma in situ del endometrio</v>
          </cell>
        </row>
        <row r="1450">
          <cell r="A1450" t="str">
            <v>D07.1</v>
          </cell>
          <cell r="B1450" t="str">
            <v>Carcinoma in situ de la vulva</v>
          </cell>
        </row>
        <row r="1451">
          <cell r="A1451" t="str">
            <v>D07.2</v>
          </cell>
          <cell r="B1451" t="str">
            <v>Carcinoma in situ de la vagina</v>
          </cell>
        </row>
        <row r="1452">
          <cell r="A1452" t="str">
            <v>D07.3</v>
          </cell>
          <cell r="B1452" t="str">
            <v>Carcinoma in situ de otros sitios de órganos genitales femeninos y de los no especificados</v>
          </cell>
        </row>
        <row r="1453">
          <cell r="A1453" t="str">
            <v>D07.4</v>
          </cell>
          <cell r="B1453" t="str">
            <v>Carcinoma in situ del pene</v>
          </cell>
        </row>
        <row r="1454">
          <cell r="A1454" t="str">
            <v>D07.5</v>
          </cell>
          <cell r="B1454" t="str">
            <v>Carcinoma in situ de la próstata</v>
          </cell>
        </row>
        <row r="1455">
          <cell r="A1455" t="str">
            <v>D07.6</v>
          </cell>
          <cell r="B1455" t="str">
            <v>Carcinoma in situ de otros órganos genitales masculinos y de los no especificados</v>
          </cell>
        </row>
        <row r="1456">
          <cell r="A1456" t="str">
            <v>D09</v>
          </cell>
          <cell r="B1456" t="str">
            <v>Carcinoma in situ de otros sitios y de los no especificados</v>
          </cell>
        </row>
        <row r="1457">
          <cell r="A1457" t="str">
            <v>D09.0</v>
          </cell>
          <cell r="B1457" t="str">
            <v>Carcinoma in situ de la vejiga</v>
          </cell>
        </row>
        <row r="1458">
          <cell r="A1458" t="str">
            <v>D09.1</v>
          </cell>
          <cell r="B1458" t="str">
            <v>Carcinoma in situ de otros órganos urinarios y de los no especificados</v>
          </cell>
        </row>
        <row r="1459">
          <cell r="A1459" t="str">
            <v>D09.2</v>
          </cell>
          <cell r="B1459" t="str">
            <v>Carcinoma in situ del ojo</v>
          </cell>
        </row>
        <row r="1460">
          <cell r="A1460" t="str">
            <v>D09.3</v>
          </cell>
          <cell r="B1460" t="str">
            <v>Carcinoma in situ de la glándula tiroides y de otras glándulas endocrinas</v>
          </cell>
        </row>
        <row r="1461">
          <cell r="A1461" t="str">
            <v>D09.7</v>
          </cell>
          <cell r="B1461" t="str">
            <v>Carcinoma in situ de otros sitios especificados</v>
          </cell>
        </row>
        <row r="1462">
          <cell r="A1462" t="str">
            <v>D09.9</v>
          </cell>
          <cell r="B1462" t="str">
            <v>Carcinoma in situ, sitio no especificado</v>
          </cell>
        </row>
        <row r="1463">
          <cell r="A1463" t="str">
            <v>D10</v>
          </cell>
          <cell r="B1463" t="str">
            <v>Tumor benigno de la boca y de la faringe</v>
          </cell>
        </row>
        <row r="1464">
          <cell r="A1464" t="str">
            <v>D10.0</v>
          </cell>
          <cell r="B1464" t="str">
            <v>Tumor benigno del labio</v>
          </cell>
        </row>
        <row r="1465">
          <cell r="A1465" t="str">
            <v>D10.1</v>
          </cell>
          <cell r="B1465" t="str">
            <v>Tumor benigno de la lengua</v>
          </cell>
        </row>
        <row r="1466">
          <cell r="A1466" t="str">
            <v>D10.2</v>
          </cell>
          <cell r="B1466" t="str">
            <v>Tumor benigno del piso de la boca</v>
          </cell>
        </row>
        <row r="1467">
          <cell r="A1467" t="str">
            <v>D10.3</v>
          </cell>
          <cell r="B1467" t="str">
            <v>Tumor benigno de otras partes y de las no especificadas de la boca</v>
          </cell>
        </row>
        <row r="1468">
          <cell r="A1468" t="str">
            <v>D10.4</v>
          </cell>
          <cell r="B1468" t="str">
            <v>Tumor benigno de la amígdala</v>
          </cell>
        </row>
        <row r="1469">
          <cell r="A1469" t="str">
            <v>D10.5</v>
          </cell>
          <cell r="B1469" t="str">
            <v>Tumor benigno de otras partes de la orofaringe</v>
          </cell>
        </row>
        <row r="1470">
          <cell r="A1470" t="str">
            <v>D10.6</v>
          </cell>
          <cell r="B1470" t="str">
            <v>Tumor benigno de la nasofaringe</v>
          </cell>
        </row>
        <row r="1471">
          <cell r="A1471" t="str">
            <v>D10.7</v>
          </cell>
          <cell r="B1471" t="str">
            <v>Tumor benigno de la hipofaringe</v>
          </cell>
        </row>
        <row r="1472">
          <cell r="A1472" t="str">
            <v>D10.9</v>
          </cell>
          <cell r="B1472" t="str">
            <v>Tumor benigno de la faringe, parte no especificada</v>
          </cell>
        </row>
        <row r="1473">
          <cell r="A1473" t="str">
            <v>D11</v>
          </cell>
          <cell r="B1473" t="str">
            <v>Tumor benigno de las glándulas salivales mayores</v>
          </cell>
        </row>
        <row r="1474">
          <cell r="A1474" t="str">
            <v>D11.0</v>
          </cell>
          <cell r="B1474" t="str">
            <v>Tumor benigno de la glándula parótida</v>
          </cell>
        </row>
        <row r="1475">
          <cell r="A1475" t="str">
            <v>D11.7</v>
          </cell>
          <cell r="B1475" t="str">
            <v>Tumor benigno de otras glándulas salivales mayores especificadas</v>
          </cell>
        </row>
        <row r="1476">
          <cell r="A1476" t="str">
            <v>D11.9</v>
          </cell>
          <cell r="B1476" t="str">
            <v>Tumor benigno de la glándula salival mayor, sin otra especificación</v>
          </cell>
        </row>
        <row r="1477">
          <cell r="A1477" t="str">
            <v>D12</v>
          </cell>
          <cell r="B1477" t="str">
            <v>Tumor benigno del colon, del recto, del conducto anal y del ano</v>
          </cell>
        </row>
        <row r="1478">
          <cell r="A1478" t="str">
            <v>D12.0</v>
          </cell>
          <cell r="B1478" t="str">
            <v>Tumor benigno del ciego</v>
          </cell>
        </row>
        <row r="1479">
          <cell r="A1479" t="str">
            <v>D12.1</v>
          </cell>
          <cell r="B1479" t="str">
            <v>Tumor benigno del apéndice</v>
          </cell>
        </row>
        <row r="1480">
          <cell r="A1480" t="str">
            <v>D12.2</v>
          </cell>
          <cell r="B1480" t="str">
            <v>Tumor benigno del colon ascendente</v>
          </cell>
        </row>
        <row r="1481">
          <cell r="A1481" t="str">
            <v>D12.3</v>
          </cell>
          <cell r="B1481" t="str">
            <v>Tumor benigno del colon transverso</v>
          </cell>
        </row>
        <row r="1482">
          <cell r="A1482" t="str">
            <v>D12.4</v>
          </cell>
          <cell r="B1482" t="str">
            <v>Tumor benigno del colon descendente</v>
          </cell>
        </row>
        <row r="1483">
          <cell r="A1483" t="str">
            <v>D12.5</v>
          </cell>
          <cell r="B1483" t="str">
            <v>Tumor benigno del colon sigmoide</v>
          </cell>
        </row>
        <row r="1484">
          <cell r="A1484" t="str">
            <v>D12.6</v>
          </cell>
          <cell r="B1484" t="str">
            <v>Tumor benigno del colon, parte no especificada</v>
          </cell>
        </row>
        <row r="1485">
          <cell r="A1485" t="str">
            <v>D12.7</v>
          </cell>
          <cell r="B1485" t="str">
            <v>Tumor benigno de la unión rectosigmoidea</v>
          </cell>
        </row>
        <row r="1486">
          <cell r="A1486" t="str">
            <v>D12.8</v>
          </cell>
          <cell r="B1486" t="str">
            <v>Tumor benigno del recto</v>
          </cell>
        </row>
        <row r="1487">
          <cell r="A1487" t="str">
            <v>D12.9</v>
          </cell>
          <cell r="B1487" t="str">
            <v>Tumor benigno del conducto anal y del ano</v>
          </cell>
        </row>
        <row r="1488">
          <cell r="A1488" t="str">
            <v>D13</v>
          </cell>
          <cell r="B1488" t="str">
            <v>Tumor benigno de otras partes y de las mal definidas del sistema digestivo</v>
          </cell>
        </row>
        <row r="1489">
          <cell r="A1489" t="str">
            <v>D13.0</v>
          </cell>
          <cell r="B1489" t="str">
            <v>Tumor benigno del esófago</v>
          </cell>
        </row>
        <row r="1490">
          <cell r="A1490" t="str">
            <v>D13.1</v>
          </cell>
          <cell r="B1490" t="str">
            <v>Tumor benigno del estómago</v>
          </cell>
        </row>
        <row r="1491">
          <cell r="A1491" t="str">
            <v>D13.2</v>
          </cell>
          <cell r="B1491" t="str">
            <v>Tumor benigno del duodeno</v>
          </cell>
        </row>
        <row r="1492">
          <cell r="A1492" t="str">
            <v>D13.3</v>
          </cell>
          <cell r="B1492" t="str">
            <v>Tumor benigno de otras partes y de las no especificadas del intestino delgado</v>
          </cell>
        </row>
        <row r="1493">
          <cell r="A1493" t="str">
            <v>D13.4</v>
          </cell>
          <cell r="B1493" t="str">
            <v>Tumor benigno del hígado</v>
          </cell>
        </row>
        <row r="1494">
          <cell r="A1494" t="str">
            <v>D13.5</v>
          </cell>
          <cell r="B1494" t="str">
            <v>Tumor benigno de las vías biliares extrahepáticas</v>
          </cell>
        </row>
        <row r="1495">
          <cell r="A1495" t="str">
            <v>D13.6</v>
          </cell>
          <cell r="B1495" t="str">
            <v>Tumor benigno del páncreas</v>
          </cell>
        </row>
        <row r="1496">
          <cell r="A1496" t="str">
            <v>D13.7</v>
          </cell>
          <cell r="B1496" t="str">
            <v>Tumor benigno del páncreas endocrino</v>
          </cell>
        </row>
        <row r="1497">
          <cell r="A1497" t="str">
            <v>D13.9</v>
          </cell>
          <cell r="B1497" t="str">
            <v>Tumor benigno de sitios mal definidos del sistema digestivo</v>
          </cell>
        </row>
        <row r="1498">
          <cell r="A1498" t="str">
            <v>D14</v>
          </cell>
          <cell r="B1498" t="str">
            <v>Tumor benigno del oído medio y del sistema respiratorio</v>
          </cell>
        </row>
        <row r="1499">
          <cell r="A1499" t="str">
            <v>D14.0</v>
          </cell>
          <cell r="B1499" t="str">
            <v>Tumor benigno del oído medio, de la cavidad nasal y de los senos paranasales</v>
          </cell>
        </row>
        <row r="1500">
          <cell r="A1500" t="str">
            <v>D14.1</v>
          </cell>
          <cell r="B1500" t="str">
            <v>Tumor benigno de la laringe</v>
          </cell>
        </row>
        <row r="1501">
          <cell r="A1501" t="str">
            <v>D14.2</v>
          </cell>
          <cell r="B1501" t="str">
            <v>Tumor benigno de la tráquea</v>
          </cell>
        </row>
        <row r="1502">
          <cell r="A1502" t="str">
            <v>D14.3</v>
          </cell>
          <cell r="B1502" t="str">
            <v>Tumor benigno de los bronquios y del pulmón</v>
          </cell>
        </row>
        <row r="1503">
          <cell r="A1503" t="str">
            <v>D14.4</v>
          </cell>
          <cell r="B1503" t="str">
            <v>Tumor benigno del sistema respiratorio, sitio no especificado</v>
          </cell>
        </row>
        <row r="1504">
          <cell r="A1504" t="str">
            <v>D15</v>
          </cell>
          <cell r="B1504" t="str">
            <v>Tumor benigno de otros órganos intratorácicos y de los no especificados</v>
          </cell>
        </row>
        <row r="1505">
          <cell r="A1505" t="str">
            <v>D15.0</v>
          </cell>
          <cell r="B1505" t="str">
            <v>Tumor benigno del timo</v>
          </cell>
        </row>
        <row r="1506">
          <cell r="A1506" t="str">
            <v>D15.1</v>
          </cell>
          <cell r="B1506" t="str">
            <v>Tumor benigno del corazón</v>
          </cell>
        </row>
        <row r="1507">
          <cell r="A1507" t="str">
            <v>D15.2</v>
          </cell>
          <cell r="B1507" t="str">
            <v>Tumor benigno del mediastino</v>
          </cell>
        </row>
        <row r="1508">
          <cell r="A1508" t="str">
            <v>D15.7</v>
          </cell>
          <cell r="B1508" t="str">
            <v>Tumor benigno de otros órganos intratorácicos especificados</v>
          </cell>
        </row>
        <row r="1509">
          <cell r="A1509" t="str">
            <v>D15.9</v>
          </cell>
          <cell r="B1509" t="str">
            <v>Tumor benigno de órgano intratorácico no especificado</v>
          </cell>
        </row>
        <row r="1510">
          <cell r="A1510" t="str">
            <v>D16</v>
          </cell>
          <cell r="B1510" t="str">
            <v>Tumor benigno del hueso y del cartílago articular</v>
          </cell>
        </row>
        <row r="1511">
          <cell r="A1511" t="str">
            <v>D16.0</v>
          </cell>
          <cell r="B1511" t="str">
            <v>Tumor benigno del omóplato y huesos largos del miembro superior</v>
          </cell>
        </row>
        <row r="1512">
          <cell r="A1512" t="str">
            <v>D16.1</v>
          </cell>
          <cell r="B1512" t="str">
            <v>Tumor benigno de los huesos cortos del miembro superior</v>
          </cell>
        </row>
        <row r="1513">
          <cell r="A1513" t="str">
            <v>D16.2</v>
          </cell>
          <cell r="B1513" t="str">
            <v>Tumor benigno de los huesos largos del miembro inferior</v>
          </cell>
        </row>
        <row r="1514">
          <cell r="A1514" t="str">
            <v>D16.3</v>
          </cell>
          <cell r="B1514" t="str">
            <v>Tumor benigno de los huesos cortos del miembro inferior</v>
          </cell>
        </row>
        <row r="1515">
          <cell r="A1515" t="str">
            <v>D16.4</v>
          </cell>
          <cell r="B1515" t="str">
            <v>Tumor benigno de los huesos del cráneo y de la cara</v>
          </cell>
        </row>
        <row r="1516">
          <cell r="A1516" t="str">
            <v>D16.5</v>
          </cell>
          <cell r="B1516" t="str">
            <v>Tumor benigno del maxilar inferior</v>
          </cell>
        </row>
        <row r="1517">
          <cell r="A1517" t="str">
            <v>D16.6</v>
          </cell>
          <cell r="B1517" t="str">
            <v>Tumor benigno de la columna vertebral</v>
          </cell>
        </row>
        <row r="1518">
          <cell r="A1518" t="str">
            <v>D16.7</v>
          </cell>
          <cell r="B1518" t="str">
            <v>Tumor benigno de las costillas, esternón y clavícula</v>
          </cell>
        </row>
        <row r="1519">
          <cell r="A1519" t="str">
            <v>D16.8</v>
          </cell>
          <cell r="B1519" t="str">
            <v>Tumor benigno de los huesos pélvicos, sacro y cóccix</v>
          </cell>
        </row>
        <row r="1520">
          <cell r="A1520" t="str">
            <v>D16.9</v>
          </cell>
          <cell r="B1520" t="str">
            <v>Tumor benigno del hueso y del cartílago articular, sitio no especificado</v>
          </cell>
        </row>
        <row r="1521">
          <cell r="A1521" t="str">
            <v>D17</v>
          </cell>
          <cell r="B1521" t="str">
            <v>Tumores benignos lipomatosos</v>
          </cell>
        </row>
        <row r="1522">
          <cell r="A1522" t="str">
            <v>D17.0</v>
          </cell>
          <cell r="B1522" t="str">
            <v>Tumor benigno lipomatoso de piel y de tejido subcutáneo de cabeza, cara y cuello</v>
          </cell>
        </row>
        <row r="1523">
          <cell r="A1523" t="str">
            <v>D17.1</v>
          </cell>
          <cell r="B1523" t="str">
            <v>Tumor benigno lipomatoso de piel y de tejido subcutáneo del tronco</v>
          </cell>
        </row>
        <row r="1524">
          <cell r="A1524" t="str">
            <v>D17.2</v>
          </cell>
          <cell r="B1524" t="str">
            <v>Tumor benigno lipomatoso de piel y de tejido subcutáneo de miembros</v>
          </cell>
        </row>
        <row r="1525">
          <cell r="A1525" t="str">
            <v>D17.3</v>
          </cell>
          <cell r="B1525" t="str">
            <v>Tumor benigno lipomatoso de piel y de tejido subcutáneo de otros sitios y de los no especificados</v>
          </cell>
        </row>
        <row r="1526">
          <cell r="A1526" t="str">
            <v>D17.4</v>
          </cell>
          <cell r="B1526" t="str">
            <v>Tumor benigno lipomatoso de los órganos intratorácicos</v>
          </cell>
        </row>
        <row r="1527">
          <cell r="A1527" t="str">
            <v>D17.5</v>
          </cell>
          <cell r="B1527" t="str">
            <v>Tumor benigno lipomatoso de los órganos intraabdominales</v>
          </cell>
        </row>
        <row r="1528">
          <cell r="A1528" t="str">
            <v>D17.6</v>
          </cell>
          <cell r="B1528" t="str">
            <v>Tumor benigno lipomatoso del cordón espermático</v>
          </cell>
        </row>
        <row r="1529">
          <cell r="A1529" t="str">
            <v>D17.7</v>
          </cell>
          <cell r="B1529" t="str">
            <v>Tumor benigno lipomatoso de otros sitios especificados</v>
          </cell>
        </row>
        <row r="1530">
          <cell r="A1530" t="str">
            <v>D17.9</v>
          </cell>
          <cell r="B1530" t="str">
            <v>Tumor benigno lipomatoso, de sitio no especificado</v>
          </cell>
        </row>
        <row r="1531">
          <cell r="A1531" t="str">
            <v>D18</v>
          </cell>
          <cell r="B1531" t="str">
            <v>Hemangioma y linfangioma de cualquier sitio</v>
          </cell>
        </row>
        <row r="1532">
          <cell r="A1532" t="str">
            <v>D18.0</v>
          </cell>
          <cell r="B1532" t="str">
            <v>Hemangioma, de cualquier sitio</v>
          </cell>
        </row>
        <row r="1533">
          <cell r="A1533" t="str">
            <v>D18.1</v>
          </cell>
          <cell r="B1533" t="str">
            <v>Linfangioma, de cualquier sitio</v>
          </cell>
        </row>
        <row r="1534">
          <cell r="A1534" t="str">
            <v>D19</v>
          </cell>
          <cell r="B1534" t="str">
            <v>Tumores benignos del tejido mesotelial</v>
          </cell>
        </row>
        <row r="1535">
          <cell r="A1535" t="str">
            <v>D19.0</v>
          </cell>
          <cell r="B1535" t="str">
            <v>Tumor benigno del tejido mesotelial de la pleura</v>
          </cell>
        </row>
        <row r="1536">
          <cell r="A1536" t="str">
            <v>D19.1</v>
          </cell>
          <cell r="B1536" t="str">
            <v>Tumor benigno del tejido mesotelial del peritoneo</v>
          </cell>
        </row>
        <row r="1537">
          <cell r="A1537" t="str">
            <v>D19.7</v>
          </cell>
          <cell r="B1537" t="str">
            <v>Tumor benigno del tejido mesotelial de otros sitios especificados</v>
          </cell>
        </row>
        <row r="1538">
          <cell r="A1538" t="str">
            <v>D19.9</v>
          </cell>
          <cell r="B1538" t="str">
            <v>Tumor benigno del tejido mesotelial, de sitio no especificado</v>
          </cell>
        </row>
        <row r="1539">
          <cell r="A1539" t="str">
            <v>D20</v>
          </cell>
          <cell r="B1539" t="str">
            <v>Tumor benigno del tejido blando del peritoneo y del retroperitoneo</v>
          </cell>
        </row>
        <row r="1540">
          <cell r="A1540" t="str">
            <v>D20.0</v>
          </cell>
          <cell r="B1540" t="str">
            <v>Tumor benigno del retroperitoneo</v>
          </cell>
        </row>
        <row r="1541">
          <cell r="A1541" t="str">
            <v>D20.1</v>
          </cell>
          <cell r="B1541" t="str">
            <v>Tumor benigno del peritoneo</v>
          </cell>
        </row>
        <row r="1542">
          <cell r="A1542" t="str">
            <v>D21</v>
          </cell>
          <cell r="B1542" t="str">
            <v>Otros tumores benignos del tejido conjuntivo y de los tejidos blandos</v>
          </cell>
        </row>
        <row r="1543">
          <cell r="A1543" t="str">
            <v>D21.0</v>
          </cell>
          <cell r="B1543" t="str">
            <v>Tumor benigno del tejido conjuntivo y de otros tejidos blandos de cabeza, cara y cuello</v>
          </cell>
        </row>
        <row r="1544">
          <cell r="A1544" t="str">
            <v>D21.1</v>
          </cell>
          <cell r="B1544" t="str">
            <v>Tumor benigno del tejido conjuntivo y de otros tejidos blandos del miembro superior, incluido el hombro</v>
          </cell>
        </row>
        <row r="1545">
          <cell r="A1545" t="str">
            <v>D21.2</v>
          </cell>
          <cell r="B1545" t="str">
            <v>Tumor benigno del tejido conjuntivo y de otros tejidos blandos del miembro inferior, incluida la cadera</v>
          </cell>
        </row>
        <row r="1546">
          <cell r="A1546" t="str">
            <v>D21.3</v>
          </cell>
          <cell r="B1546" t="str">
            <v>Tumor benigno del tejido conjuntivo y de otros tejidos blandos del tórax</v>
          </cell>
        </row>
        <row r="1547">
          <cell r="A1547" t="str">
            <v>D21.4</v>
          </cell>
          <cell r="B1547" t="str">
            <v>Tumor benigno del tejido conjuntivo y otros tejidos blandos del abdomen</v>
          </cell>
        </row>
        <row r="1548">
          <cell r="A1548" t="str">
            <v>D21.5</v>
          </cell>
          <cell r="B1548" t="str">
            <v>Tumor benigno del tejido conjuntivo y otros tejidos blandos de la pelvis</v>
          </cell>
        </row>
        <row r="1549">
          <cell r="A1549" t="str">
            <v>D21.6</v>
          </cell>
          <cell r="B1549" t="str">
            <v>Tumor benigno del tejido conjuntivo y otros tejidos blandos del tronco, sin otra especificación</v>
          </cell>
        </row>
        <row r="1550">
          <cell r="A1550" t="str">
            <v>D21.9</v>
          </cell>
          <cell r="B1550" t="str">
            <v>Tumor benigno del tejido conjuntivo y otros tejidos blandos, de sitio no especificado</v>
          </cell>
        </row>
        <row r="1551">
          <cell r="A1551" t="str">
            <v>D22</v>
          </cell>
          <cell r="B1551" t="str">
            <v>Nevo melanocítico</v>
          </cell>
        </row>
        <row r="1552">
          <cell r="A1552" t="str">
            <v>D22.0</v>
          </cell>
          <cell r="B1552" t="str">
            <v>Nevo melanocítico del labio</v>
          </cell>
        </row>
        <row r="1553">
          <cell r="A1553" t="str">
            <v>D22.1</v>
          </cell>
          <cell r="B1553" t="str">
            <v>Nevo melanocítico del párpado, incluida la comisura palpebral</v>
          </cell>
        </row>
        <row r="1554">
          <cell r="A1554" t="str">
            <v>D22.2</v>
          </cell>
          <cell r="B1554" t="str">
            <v>Nevo melanocítico de la oreja y del conducto auditivo externo</v>
          </cell>
        </row>
        <row r="1555">
          <cell r="A1555" t="str">
            <v>D22.3</v>
          </cell>
          <cell r="B1555" t="str">
            <v>Nevo melanocítico de otras partes y de las no especificadas de la cara</v>
          </cell>
        </row>
        <row r="1556">
          <cell r="A1556" t="str">
            <v>D22.4</v>
          </cell>
          <cell r="B1556" t="str">
            <v>Nevo melanocítico del cuero cabelludo y del cuello</v>
          </cell>
        </row>
        <row r="1557">
          <cell r="A1557" t="str">
            <v>D22.5</v>
          </cell>
          <cell r="B1557" t="str">
            <v>Nevo melanocítico del tronco</v>
          </cell>
        </row>
        <row r="1558">
          <cell r="A1558" t="str">
            <v>D22.6</v>
          </cell>
          <cell r="B1558" t="str">
            <v>Nevo melanocítico del miembro superior, incluido el hombro</v>
          </cell>
        </row>
        <row r="1559">
          <cell r="A1559" t="str">
            <v>D22.7</v>
          </cell>
          <cell r="B1559" t="str">
            <v>Nevo melanocítico del miembro inferior, incluida la cadera</v>
          </cell>
        </row>
        <row r="1560">
          <cell r="A1560" t="str">
            <v>D22.9</v>
          </cell>
          <cell r="B1560" t="str">
            <v>Nevo melanocítico, sitio no especificado</v>
          </cell>
        </row>
        <row r="1561">
          <cell r="A1561" t="str">
            <v>D23</v>
          </cell>
          <cell r="B1561" t="str">
            <v>Otros tumores benignos de la piel</v>
          </cell>
        </row>
        <row r="1562">
          <cell r="A1562" t="str">
            <v>D23.0</v>
          </cell>
          <cell r="B1562" t="str">
            <v>Tumor benigno de la piel del labio</v>
          </cell>
        </row>
        <row r="1563">
          <cell r="A1563" t="str">
            <v>D23.1</v>
          </cell>
          <cell r="B1563" t="str">
            <v>Tumor benigno de la piel del párpado, incluida la comisura palpebral</v>
          </cell>
        </row>
        <row r="1564">
          <cell r="A1564" t="str">
            <v>D23.2</v>
          </cell>
          <cell r="B1564" t="str">
            <v>Tumor benigno de la piel de la oreja y del conducto auditivo externo</v>
          </cell>
        </row>
        <row r="1565">
          <cell r="A1565" t="str">
            <v>D23.3</v>
          </cell>
          <cell r="B1565" t="str">
            <v>Tumor benigno de la piel de otras partes y de las no especificadas de la cara</v>
          </cell>
        </row>
        <row r="1566">
          <cell r="A1566" t="str">
            <v>D23.4</v>
          </cell>
          <cell r="B1566" t="str">
            <v>Tumor benigno de la piel del cuero cabelludo y del cuello</v>
          </cell>
        </row>
        <row r="1567">
          <cell r="A1567" t="str">
            <v>D23.5</v>
          </cell>
          <cell r="B1567" t="str">
            <v>Tumor benigno de la piel del tronco</v>
          </cell>
        </row>
        <row r="1568">
          <cell r="A1568" t="str">
            <v>D23.6</v>
          </cell>
          <cell r="B1568" t="str">
            <v>Tumor benigno de la piel del miembro superior, incluido el hombro</v>
          </cell>
        </row>
        <row r="1569">
          <cell r="A1569" t="str">
            <v>D23.7</v>
          </cell>
          <cell r="B1569" t="str">
            <v>Tumor benigno de la piel del miembro inferior, incluida la cadera</v>
          </cell>
        </row>
        <row r="1570">
          <cell r="A1570" t="str">
            <v>D23.9</v>
          </cell>
          <cell r="B1570" t="str">
            <v>Tumor benigno de la piel, sitio no especificado</v>
          </cell>
        </row>
        <row r="1571">
          <cell r="A1571" t="str">
            <v>D24.X</v>
          </cell>
          <cell r="B1571" t="str">
            <v>Tumor benigno de la mama</v>
          </cell>
        </row>
        <row r="1572">
          <cell r="A1572" t="str">
            <v>D25</v>
          </cell>
          <cell r="B1572" t="str">
            <v>Leiomioma del útero</v>
          </cell>
        </row>
        <row r="1573">
          <cell r="A1573" t="str">
            <v>D25.0</v>
          </cell>
          <cell r="B1573" t="str">
            <v>Leiomioma submucoso del útero</v>
          </cell>
        </row>
        <row r="1574">
          <cell r="A1574" t="str">
            <v>D25.1</v>
          </cell>
          <cell r="B1574" t="str">
            <v>Leiomioma intramural del útero</v>
          </cell>
        </row>
        <row r="1575">
          <cell r="A1575" t="str">
            <v>D25.2</v>
          </cell>
          <cell r="B1575" t="str">
            <v>Leiomioma subseroso del útero</v>
          </cell>
        </row>
        <row r="1576">
          <cell r="A1576" t="str">
            <v>D25.9</v>
          </cell>
          <cell r="B1576" t="str">
            <v>Leiomioma del útero, sin otra especificación</v>
          </cell>
        </row>
        <row r="1577">
          <cell r="A1577" t="str">
            <v>D26</v>
          </cell>
          <cell r="B1577" t="str">
            <v>Otros tumores benignos del útero</v>
          </cell>
        </row>
        <row r="1578">
          <cell r="A1578" t="str">
            <v>D26.0</v>
          </cell>
          <cell r="B1578" t="str">
            <v>Tumor benigno del cuello del útero</v>
          </cell>
        </row>
        <row r="1579">
          <cell r="A1579" t="str">
            <v>D26.1</v>
          </cell>
          <cell r="B1579" t="str">
            <v>Tumor benigno del cuerpo del útero</v>
          </cell>
        </row>
        <row r="1580">
          <cell r="A1580" t="str">
            <v>D26.7</v>
          </cell>
          <cell r="B1580" t="str">
            <v>Tumor benigno de otras partes especificadas del útero</v>
          </cell>
        </row>
        <row r="1581">
          <cell r="A1581" t="str">
            <v>D26.9</v>
          </cell>
          <cell r="B1581" t="str">
            <v>Tumor benigno del útero, parte no especificada</v>
          </cell>
        </row>
        <row r="1582">
          <cell r="A1582" t="str">
            <v>D27.X</v>
          </cell>
          <cell r="B1582" t="str">
            <v>Tumor benigno del ovario</v>
          </cell>
        </row>
        <row r="1583">
          <cell r="A1583" t="str">
            <v>D28</v>
          </cell>
          <cell r="B1583" t="str">
            <v>Tumor benigno de otros órganos genitales femeninos y de los no especificados</v>
          </cell>
        </row>
        <row r="1584">
          <cell r="A1584" t="str">
            <v>D28.0</v>
          </cell>
          <cell r="B1584" t="str">
            <v>Tumor benigno de la vulva</v>
          </cell>
        </row>
        <row r="1585">
          <cell r="A1585" t="str">
            <v>D28.1</v>
          </cell>
          <cell r="B1585" t="str">
            <v>Tumor benigno de la vagina</v>
          </cell>
        </row>
        <row r="1586">
          <cell r="A1586" t="str">
            <v>D28.2</v>
          </cell>
          <cell r="B1586" t="str">
            <v>Tumor benigno de la trompa de Falopio y de los ligamentos uterinos</v>
          </cell>
        </row>
        <row r="1587">
          <cell r="A1587" t="str">
            <v>D28.7</v>
          </cell>
          <cell r="B1587" t="str">
            <v>Tumor benigno de otros sitios especificados de los órganos genitales femeninos</v>
          </cell>
        </row>
        <row r="1588">
          <cell r="A1588" t="str">
            <v>D28.9</v>
          </cell>
          <cell r="B1588" t="str">
            <v>Tumor benigno de órgano genital femenino, sitio no especificado</v>
          </cell>
        </row>
        <row r="1589">
          <cell r="A1589" t="str">
            <v>D29</v>
          </cell>
          <cell r="B1589" t="str">
            <v>Tumor benigno de los órganos genitales masculinos</v>
          </cell>
        </row>
        <row r="1590">
          <cell r="A1590" t="str">
            <v>D29.0</v>
          </cell>
          <cell r="B1590" t="str">
            <v>Tumor benigno del pene</v>
          </cell>
        </row>
        <row r="1591">
          <cell r="A1591" t="str">
            <v>D29.1</v>
          </cell>
          <cell r="B1591" t="str">
            <v>Tumor benigno de la próstata</v>
          </cell>
        </row>
        <row r="1592">
          <cell r="A1592" t="str">
            <v>D29.2</v>
          </cell>
          <cell r="B1592" t="str">
            <v>Tumor benigno de los testículos</v>
          </cell>
        </row>
        <row r="1593">
          <cell r="A1593" t="str">
            <v>D29.3</v>
          </cell>
          <cell r="B1593" t="str">
            <v>Tumor benigno del epidídimo</v>
          </cell>
        </row>
        <row r="1594">
          <cell r="A1594" t="str">
            <v>D29.4</v>
          </cell>
          <cell r="B1594" t="str">
            <v>Tumor benigno del escroto</v>
          </cell>
        </row>
        <row r="1595">
          <cell r="A1595" t="str">
            <v>D29.7</v>
          </cell>
          <cell r="B1595" t="str">
            <v>Tumor benigno de otros órganos genitales masculinos</v>
          </cell>
        </row>
        <row r="1596">
          <cell r="A1596" t="str">
            <v>D29.9</v>
          </cell>
          <cell r="B1596" t="str">
            <v>Tumor benigno de órgano genital masculino, sitio no especificado</v>
          </cell>
        </row>
        <row r="1597">
          <cell r="A1597" t="str">
            <v>D30</v>
          </cell>
          <cell r="B1597" t="str">
            <v>Tumor benigno de los órganos urinarios</v>
          </cell>
        </row>
        <row r="1598">
          <cell r="A1598" t="str">
            <v>D30.0</v>
          </cell>
          <cell r="B1598" t="str">
            <v>Tumor benigno del riñón</v>
          </cell>
        </row>
        <row r="1599">
          <cell r="A1599" t="str">
            <v>D30.1</v>
          </cell>
          <cell r="B1599" t="str">
            <v>Tumor benigno de la pelvis renal</v>
          </cell>
        </row>
        <row r="1600">
          <cell r="A1600" t="str">
            <v>D30.2</v>
          </cell>
          <cell r="B1600" t="str">
            <v>Tumor benigno del uréter</v>
          </cell>
        </row>
        <row r="1601">
          <cell r="A1601" t="str">
            <v>D30.3</v>
          </cell>
          <cell r="B1601" t="str">
            <v>Tumor benigno de la vejiga</v>
          </cell>
        </row>
        <row r="1602">
          <cell r="A1602" t="str">
            <v>D30.4</v>
          </cell>
          <cell r="B1602" t="str">
            <v>Tumor benigno de la uretra</v>
          </cell>
        </row>
        <row r="1603">
          <cell r="A1603" t="str">
            <v>D30.7</v>
          </cell>
          <cell r="B1603" t="str">
            <v>Tumor benigno de otros órganos urinarios</v>
          </cell>
        </row>
        <row r="1604">
          <cell r="A1604" t="str">
            <v>D30.9</v>
          </cell>
          <cell r="B1604" t="str">
            <v>Tumor benigno de órgano urinario no especificado</v>
          </cell>
        </row>
        <row r="1605">
          <cell r="A1605" t="str">
            <v>D31</v>
          </cell>
          <cell r="B1605" t="str">
            <v>Tumor benigno del ojo y sus anexos</v>
          </cell>
        </row>
        <row r="1606">
          <cell r="A1606" t="str">
            <v>D31.0</v>
          </cell>
          <cell r="B1606" t="str">
            <v>Tumor benigno de la conjuntiva</v>
          </cell>
        </row>
        <row r="1607">
          <cell r="A1607" t="str">
            <v>D31.1</v>
          </cell>
          <cell r="B1607" t="str">
            <v>Tumor benigno de la córnea</v>
          </cell>
        </row>
        <row r="1608">
          <cell r="A1608" t="str">
            <v>D31.2</v>
          </cell>
          <cell r="B1608" t="str">
            <v>Tumor benigno de la retina</v>
          </cell>
        </row>
        <row r="1609">
          <cell r="A1609" t="str">
            <v>D31.3</v>
          </cell>
          <cell r="B1609" t="str">
            <v>Tumor benigno de la coroides</v>
          </cell>
        </row>
        <row r="1610">
          <cell r="A1610" t="str">
            <v>D31.4</v>
          </cell>
          <cell r="B1610" t="str">
            <v>Tumor benigno del cuerpo ciliar</v>
          </cell>
        </row>
        <row r="1611">
          <cell r="A1611" t="str">
            <v>D31.5</v>
          </cell>
          <cell r="B1611" t="str">
            <v>Tumor benigno de las glándulas y de los conductos lagrimales</v>
          </cell>
        </row>
        <row r="1612">
          <cell r="A1612" t="str">
            <v>D31.6</v>
          </cell>
          <cell r="B1612" t="str">
            <v>Tumor benigno de la órbita, parte no especificada</v>
          </cell>
        </row>
        <row r="1613">
          <cell r="A1613" t="str">
            <v>D31.9</v>
          </cell>
          <cell r="B1613" t="str">
            <v>Tumor benigno del ojo, parte no especificada</v>
          </cell>
        </row>
        <row r="1614">
          <cell r="A1614" t="str">
            <v>D32</v>
          </cell>
          <cell r="B1614" t="str">
            <v>Tumores benignos de las meninges</v>
          </cell>
        </row>
        <row r="1615">
          <cell r="A1615" t="str">
            <v>D32.0</v>
          </cell>
          <cell r="B1615" t="str">
            <v>Tumor benigno de las meninges cerebrales</v>
          </cell>
        </row>
        <row r="1616">
          <cell r="A1616" t="str">
            <v>D32.1</v>
          </cell>
          <cell r="B1616" t="str">
            <v>Tumor benigno de las meninges raquídeas</v>
          </cell>
        </row>
        <row r="1617">
          <cell r="A1617" t="str">
            <v>D32.9</v>
          </cell>
          <cell r="B1617" t="str">
            <v>Tumor benigno de las meninges, parte no especificada</v>
          </cell>
        </row>
        <row r="1618">
          <cell r="A1618" t="str">
            <v>D33</v>
          </cell>
          <cell r="B1618" t="str">
            <v>Tumor benigno del encéfalo y de otras partes del sistema nervioso central</v>
          </cell>
        </row>
        <row r="1619">
          <cell r="A1619" t="str">
            <v>D33.0</v>
          </cell>
          <cell r="B1619" t="str">
            <v>Tumor benigno del encéfalo, supratentorial</v>
          </cell>
        </row>
        <row r="1620">
          <cell r="A1620" t="str">
            <v>D33.1</v>
          </cell>
          <cell r="B1620" t="str">
            <v>Tumor benigno del encéfalo, infratentorial</v>
          </cell>
        </row>
        <row r="1621">
          <cell r="A1621" t="str">
            <v>D33.2</v>
          </cell>
          <cell r="B1621" t="str">
            <v>Tumor benigno del encéfalo, parte no especificada</v>
          </cell>
        </row>
        <row r="1622">
          <cell r="A1622" t="str">
            <v>D33.3</v>
          </cell>
          <cell r="B1622" t="str">
            <v>Tumor benigno de los nervios craneales</v>
          </cell>
        </row>
        <row r="1623">
          <cell r="A1623" t="str">
            <v>D33.4</v>
          </cell>
          <cell r="B1623" t="str">
            <v>Tumor benigno de la médula espinal</v>
          </cell>
        </row>
        <row r="1624">
          <cell r="A1624" t="str">
            <v>D33.7</v>
          </cell>
          <cell r="B1624" t="str">
            <v>Tumor benigno de otras partes especificadas del sistema nervioso central</v>
          </cell>
        </row>
        <row r="1625">
          <cell r="A1625" t="str">
            <v>D33.9</v>
          </cell>
          <cell r="B1625" t="str">
            <v>Tumor benigno del sistema nervioso central, sitio no especificado</v>
          </cell>
        </row>
        <row r="1626">
          <cell r="A1626" t="str">
            <v>D34.X</v>
          </cell>
          <cell r="B1626" t="str">
            <v>Tumor benigno de la glándula tiroides</v>
          </cell>
        </row>
        <row r="1627">
          <cell r="A1627" t="str">
            <v>D35</v>
          </cell>
          <cell r="B1627" t="str">
            <v>Tumor benigno de otras glándulas endocrinas y de las no especificadas</v>
          </cell>
        </row>
        <row r="1628">
          <cell r="A1628" t="str">
            <v>D35.0</v>
          </cell>
          <cell r="B1628" t="str">
            <v>Tumor benigno de la glándula suprarrenal</v>
          </cell>
        </row>
        <row r="1629">
          <cell r="A1629" t="str">
            <v>D35.1</v>
          </cell>
          <cell r="B1629" t="str">
            <v>Tumor benigno de la glándula paratiroides</v>
          </cell>
        </row>
        <row r="1630">
          <cell r="A1630" t="str">
            <v>D35.2</v>
          </cell>
          <cell r="B1630" t="str">
            <v>Tumor benigno de la hipófisis</v>
          </cell>
        </row>
        <row r="1631">
          <cell r="A1631" t="str">
            <v>D35.3</v>
          </cell>
          <cell r="B1631" t="str">
            <v>Tumor benigno del conducto craneofaríngeo</v>
          </cell>
        </row>
        <row r="1632">
          <cell r="A1632" t="str">
            <v>D35.4</v>
          </cell>
          <cell r="B1632" t="str">
            <v>Tumor benigno de la glándula pineal</v>
          </cell>
        </row>
        <row r="1633">
          <cell r="A1633" t="str">
            <v>D35.5</v>
          </cell>
          <cell r="B1633" t="str">
            <v>Tumor benigno del cuerpo carotídeo</v>
          </cell>
        </row>
        <row r="1634">
          <cell r="A1634" t="str">
            <v>D35.6</v>
          </cell>
          <cell r="B1634" t="str">
            <v>Tumor benigno del cuerpo aórtico y de otros cuerpos cromafines</v>
          </cell>
        </row>
        <row r="1635">
          <cell r="A1635" t="str">
            <v>D35.7</v>
          </cell>
          <cell r="B1635" t="str">
            <v>Tumor benigno de otras glándulas endocrinas especificadas</v>
          </cell>
        </row>
        <row r="1636">
          <cell r="A1636" t="str">
            <v>D35.8</v>
          </cell>
          <cell r="B1636" t="str">
            <v>Tumor benigno pluriglandular</v>
          </cell>
        </row>
        <row r="1637">
          <cell r="A1637" t="str">
            <v>D35.9</v>
          </cell>
          <cell r="B1637" t="str">
            <v>Tumor benigno de glándula endocrina no especificada</v>
          </cell>
        </row>
        <row r="1638">
          <cell r="A1638" t="str">
            <v>D36</v>
          </cell>
          <cell r="B1638" t="str">
            <v>Tumor benigno de otros sitios y de los no especificados</v>
          </cell>
        </row>
        <row r="1639">
          <cell r="A1639" t="str">
            <v>D36.0</v>
          </cell>
          <cell r="B1639" t="str">
            <v>Tumor benigno de los ganglios linfáticos</v>
          </cell>
        </row>
        <row r="1640">
          <cell r="A1640" t="str">
            <v>D36.1</v>
          </cell>
          <cell r="B1640" t="str">
            <v>Tumor benigno de los nervios periféricos y del sistema nervioso autónomo</v>
          </cell>
        </row>
        <row r="1641">
          <cell r="A1641" t="str">
            <v>D36.7</v>
          </cell>
          <cell r="B1641" t="str">
            <v>Tumor benigno de otros sitios especificados</v>
          </cell>
        </row>
        <row r="1642">
          <cell r="A1642" t="str">
            <v>D36.9</v>
          </cell>
          <cell r="B1642" t="str">
            <v>Tumor benigno de sitio no especificado</v>
          </cell>
        </row>
        <row r="1643">
          <cell r="A1643" t="str">
            <v>D37</v>
          </cell>
          <cell r="B1643" t="str">
            <v>Tumor de comportamiento incierto o desconocido de la cavidad bucal y de los órganos digestivos</v>
          </cell>
        </row>
        <row r="1644">
          <cell r="A1644" t="str">
            <v>D37.0</v>
          </cell>
          <cell r="B1644" t="str">
            <v>Tumor de comportamiento incierto o desconocido del labio, de la cavidad bucal y de la faringe</v>
          </cell>
        </row>
        <row r="1645">
          <cell r="A1645" t="str">
            <v>D37.1</v>
          </cell>
          <cell r="B1645" t="str">
            <v>Tumor de comportamiento incierto o desconocido del estómago</v>
          </cell>
        </row>
        <row r="1646">
          <cell r="A1646" t="str">
            <v>D37.2</v>
          </cell>
          <cell r="B1646" t="str">
            <v>Tumor de comportamiento incierto o desconocido del intestino delgado</v>
          </cell>
        </row>
        <row r="1647">
          <cell r="A1647" t="str">
            <v>D37.3</v>
          </cell>
          <cell r="B1647" t="str">
            <v>Tumor de comportamiento incierto o desconocido del apéndice</v>
          </cell>
        </row>
        <row r="1648">
          <cell r="A1648" t="str">
            <v>D37.4</v>
          </cell>
          <cell r="B1648" t="str">
            <v>Tumor de comportamiento incierto o desconocido del colon</v>
          </cell>
        </row>
        <row r="1649">
          <cell r="A1649" t="str">
            <v>D37.5</v>
          </cell>
          <cell r="B1649" t="str">
            <v>Tumor de comportamiento incierto o desconocido del recto</v>
          </cell>
        </row>
        <row r="1650">
          <cell r="A1650" t="str">
            <v>D37.6</v>
          </cell>
          <cell r="B1650" t="str">
            <v>Tumor de comportamiento incierto o desconocido del hígado, de la vesícula biliar y del conducto biliar</v>
          </cell>
        </row>
        <row r="1651">
          <cell r="A1651" t="str">
            <v>D37.7</v>
          </cell>
          <cell r="B1651" t="str">
            <v>Tumor de comportamiento incierto o desconocido de otros órganos digestivos especificados</v>
          </cell>
        </row>
        <row r="1652">
          <cell r="A1652" t="str">
            <v>D37.9</v>
          </cell>
          <cell r="B1652" t="str">
            <v>Tumor de comportamiento incierto o desconocido de órganos digestivos, sitio no especificado</v>
          </cell>
        </row>
        <row r="1653">
          <cell r="A1653" t="str">
            <v>D38</v>
          </cell>
          <cell r="B1653" t="str">
            <v>Tumor de comportamiento incierto o desconocido del oído medio y de los órganos respiratorios e intratorácicos</v>
          </cell>
        </row>
        <row r="1654">
          <cell r="A1654" t="str">
            <v>D38.0</v>
          </cell>
          <cell r="B1654" t="str">
            <v>Tumor de comportamiento incierto o desconocido dg laringe</v>
          </cell>
        </row>
        <row r="1655">
          <cell r="A1655" t="str">
            <v>D38.1</v>
          </cell>
          <cell r="B1655" t="str">
            <v>Tumor de comportamiento incierto o desconocido de la tráquea, de los bronquios y del pulmón</v>
          </cell>
        </row>
        <row r="1656">
          <cell r="A1656" t="str">
            <v>D38.2</v>
          </cell>
          <cell r="B1656" t="str">
            <v>Tumor de comportamiento incierto o desconocido de la pleura</v>
          </cell>
        </row>
        <row r="1657">
          <cell r="A1657" t="str">
            <v>D38.3</v>
          </cell>
          <cell r="B1657" t="str">
            <v>Tumor de comportamiento incierto o desconocido del mediastino</v>
          </cell>
        </row>
        <row r="1658">
          <cell r="A1658" t="str">
            <v>D38.4</v>
          </cell>
          <cell r="B1658" t="str">
            <v>Tumor de comportamiento incierto o desconocido del timo</v>
          </cell>
        </row>
        <row r="1659">
          <cell r="A1659" t="str">
            <v>D38.5</v>
          </cell>
          <cell r="B1659" t="str">
            <v>Tumor de comportamiento incierto o desconocido de otros órganos respiratorios y del oído medio</v>
          </cell>
        </row>
        <row r="1660">
          <cell r="A1660" t="str">
            <v>D38.6</v>
          </cell>
          <cell r="B1660" t="str">
            <v>Tumor de comportamiento incierto o desconocido de órganos respiratorios, sitio no especificado</v>
          </cell>
        </row>
        <row r="1661">
          <cell r="A1661" t="str">
            <v>D39</v>
          </cell>
          <cell r="B1661" t="str">
            <v>Tumor de comportamiento incierto o desconocido de los órganos genitales femeninos</v>
          </cell>
        </row>
        <row r="1662">
          <cell r="A1662" t="str">
            <v>D39.0</v>
          </cell>
          <cell r="B1662" t="str">
            <v>Tumor de comportamiento incierto o desconocido del útero</v>
          </cell>
        </row>
        <row r="1663">
          <cell r="A1663" t="str">
            <v>D39.1</v>
          </cell>
          <cell r="B1663" t="str">
            <v>Tumor de comportamiento incierto o desconocido del ovario</v>
          </cell>
        </row>
        <row r="1664">
          <cell r="A1664" t="str">
            <v>D39.2</v>
          </cell>
          <cell r="B1664" t="str">
            <v>Tumor de comportamiento incierto o desconocido de la placenta</v>
          </cell>
        </row>
        <row r="1665">
          <cell r="A1665" t="str">
            <v>D39.7</v>
          </cell>
          <cell r="B1665" t="str">
            <v>Tumor de comportamiento incierto o desconocido de otros órganos genitales femeninos</v>
          </cell>
        </row>
        <row r="1666">
          <cell r="A1666" t="str">
            <v>D39.9</v>
          </cell>
          <cell r="B1666" t="str">
            <v>Tumor de comportamiento incierto o desconocido de órgano genital femenino no especificado</v>
          </cell>
        </row>
        <row r="1667">
          <cell r="A1667" t="str">
            <v>D40</v>
          </cell>
          <cell r="B1667" t="str">
            <v>Tumor de comportamiento incierto o desconocido de los órganos genitales masculinos</v>
          </cell>
        </row>
        <row r="1668">
          <cell r="A1668" t="str">
            <v>D40.0</v>
          </cell>
          <cell r="B1668" t="str">
            <v>Tumor de comportamiento incierto o desconocido de la próstata</v>
          </cell>
        </row>
        <row r="1669">
          <cell r="A1669" t="str">
            <v>D40.1</v>
          </cell>
          <cell r="B1669" t="str">
            <v>Tumor de comportamiento incierto o desconocido del testículo</v>
          </cell>
        </row>
        <row r="1670">
          <cell r="A1670" t="str">
            <v>D40.7</v>
          </cell>
          <cell r="B1670" t="str">
            <v>Tumor de comportamiento incierto o desconocido de otros órganos genitales masculinos</v>
          </cell>
        </row>
        <row r="1671">
          <cell r="A1671" t="str">
            <v>D40.9</v>
          </cell>
          <cell r="B1671" t="str">
            <v>Tumor de comportamiento incierto o desconocido de órgano genital masculino no especificado</v>
          </cell>
        </row>
        <row r="1672">
          <cell r="A1672" t="str">
            <v>D41</v>
          </cell>
          <cell r="B1672" t="str">
            <v>Tumor de comportamiento incierto o desconocido de los órganos urinarios</v>
          </cell>
        </row>
        <row r="1673">
          <cell r="A1673" t="str">
            <v>D41.0</v>
          </cell>
          <cell r="B1673" t="str">
            <v>Tumor de comportamiento incierto o desconocido del riñón</v>
          </cell>
        </row>
        <row r="1674">
          <cell r="A1674" t="str">
            <v>D41.1</v>
          </cell>
          <cell r="B1674" t="str">
            <v>Tumor de comportamiento incierto o desconocido de la pelvis renal</v>
          </cell>
        </row>
        <row r="1675">
          <cell r="A1675" t="str">
            <v>D41.2</v>
          </cell>
          <cell r="B1675" t="str">
            <v>Tumor de comportamiento incierto o desconocido del uréter</v>
          </cell>
        </row>
        <row r="1676">
          <cell r="A1676" t="str">
            <v>D41.3</v>
          </cell>
          <cell r="B1676" t="str">
            <v>Tumor de comportamiento incierto o desconocido de la uretra</v>
          </cell>
        </row>
        <row r="1677">
          <cell r="A1677" t="str">
            <v>D41.4</v>
          </cell>
          <cell r="B1677" t="str">
            <v>Tumor de comportamiento incierto o desconocido de la vejiga</v>
          </cell>
        </row>
        <row r="1678">
          <cell r="A1678" t="str">
            <v>D41.7</v>
          </cell>
          <cell r="B1678" t="str">
            <v>Tumor de comportamiento incierto o desconocido de otros órganos urinarios</v>
          </cell>
        </row>
        <row r="1679">
          <cell r="A1679" t="str">
            <v>D41.9</v>
          </cell>
          <cell r="B1679" t="str">
            <v>Tumor de comportamiento incierto o desconocido de órgano urinario no especificado</v>
          </cell>
        </row>
        <row r="1680">
          <cell r="A1680" t="str">
            <v>D42</v>
          </cell>
          <cell r="B1680" t="str">
            <v>Tumor de comportamiento incierto o desconocido de las meninges</v>
          </cell>
        </row>
        <row r="1681">
          <cell r="A1681" t="str">
            <v>D42.0</v>
          </cell>
          <cell r="B1681" t="str">
            <v>Tumor de comportamiento incierto o desconocido de las meninges cerebrales</v>
          </cell>
        </row>
        <row r="1682">
          <cell r="A1682" t="str">
            <v>D42.1</v>
          </cell>
          <cell r="B1682" t="str">
            <v>Tumor de comportamiento incierto o desconocido de las meninges raquídeas</v>
          </cell>
        </row>
        <row r="1683">
          <cell r="A1683" t="str">
            <v>D42.9</v>
          </cell>
          <cell r="B1683" t="str">
            <v>Tumor de comportamiento incierto o desconocido de las meninges, parte no especificada</v>
          </cell>
        </row>
        <row r="1684">
          <cell r="A1684" t="str">
            <v>D43</v>
          </cell>
          <cell r="B1684" t="str">
            <v>Tumor de comportamiento incierto o desconocido del encéfalo y del sistema nervioso central</v>
          </cell>
        </row>
        <row r="1685">
          <cell r="A1685" t="str">
            <v>D43.0</v>
          </cell>
          <cell r="B1685" t="str">
            <v>Tumor de comportamiento incierto o desconocido del encéfalo, supratentorial</v>
          </cell>
        </row>
        <row r="1686">
          <cell r="A1686" t="str">
            <v>D43.1</v>
          </cell>
          <cell r="B1686" t="str">
            <v>Tumor de comportamiento incierto o desconocido del encéfalo, infratentorial</v>
          </cell>
        </row>
        <row r="1687">
          <cell r="A1687" t="str">
            <v>D43.2</v>
          </cell>
          <cell r="B1687" t="str">
            <v>Tumor de comportamiento incierto o desconocido del encéfalo, parte no especificada</v>
          </cell>
        </row>
        <row r="1688">
          <cell r="A1688" t="str">
            <v>D43.3</v>
          </cell>
          <cell r="B1688" t="str">
            <v>Tumor de comportamiento incierto o desconocido de los nervios craneales</v>
          </cell>
        </row>
        <row r="1689">
          <cell r="A1689" t="str">
            <v>D43.4</v>
          </cell>
          <cell r="B1689" t="str">
            <v>Tumor de comportamiento incierto o desconocido de la médula espinal</v>
          </cell>
        </row>
        <row r="1690">
          <cell r="A1690" t="str">
            <v>D43.7</v>
          </cell>
          <cell r="B1690" t="str">
            <v>Tumor de comportamiento incierto o desconocido de otras partes especificadas del sistema nervioso central</v>
          </cell>
        </row>
        <row r="1691">
          <cell r="A1691" t="str">
            <v>D43.9</v>
          </cell>
          <cell r="B1691" t="str">
            <v>Tumor de comportamiento incierto o desconocido del sistema nervioso central, sitio no especificado</v>
          </cell>
        </row>
        <row r="1692">
          <cell r="A1692" t="str">
            <v>D44</v>
          </cell>
          <cell r="B1692" t="str">
            <v>Tumor de comportamiento incierto o desconocido de las glándulas endocrinas</v>
          </cell>
        </row>
        <row r="1693">
          <cell r="A1693" t="str">
            <v>D44.0</v>
          </cell>
          <cell r="B1693" t="str">
            <v>Tumor de comportamiento incierto o desconocido de la glándula tiroides</v>
          </cell>
        </row>
        <row r="1694">
          <cell r="A1694" t="str">
            <v>D44.1</v>
          </cell>
          <cell r="B1694" t="str">
            <v>Tumor de comportamiento incierto o desconocido de la glándula suprarrenal</v>
          </cell>
        </row>
        <row r="1695">
          <cell r="A1695" t="str">
            <v>D44.2</v>
          </cell>
          <cell r="B1695" t="str">
            <v>Tumor de comportamiento incierto o desconocido de la glándula paratiroides</v>
          </cell>
        </row>
        <row r="1696">
          <cell r="A1696" t="str">
            <v>D44.3</v>
          </cell>
          <cell r="B1696" t="str">
            <v>Tumor de comportamiento incierto o desconocido de la glándula hipófisis</v>
          </cell>
        </row>
        <row r="1697">
          <cell r="A1697" t="str">
            <v>D44.4</v>
          </cell>
          <cell r="B1697" t="str">
            <v>Tumor de comportamiento incierto o desconocido del conducto craneofaríngeo</v>
          </cell>
        </row>
        <row r="1698">
          <cell r="A1698" t="str">
            <v>D44.5</v>
          </cell>
          <cell r="B1698" t="str">
            <v>Tumor de comportamiento incierto o desconocido de la glándula pineal</v>
          </cell>
        </row>
        <row r="1699">
          <cell r="A1699" t="str">
            <v>D44.6</v>
          </cell>
          <cell r="B1699" t="str">
            <v>Tumor de comportamiento incierto o desconocido del cuerpo carotídeo</v>
          </cell>
        </row>
        <row r="1700">
          <cell r="A1700" t="str">
            <v>D44.7</v>
          </cell>
          <cell r="B1700" t="str">
            <v>Tumor de comportamiento incierto o desconocido del cuerpo aórtico y otros cuerpos cromafines</v>
          </cell>
        </row>
        <row r="1701">
          <cell r="A1701" t="str">
            <v>D44.8</v>
          </cell>
          <cell r="B1701" t="str">
            <v>Tumor de comportamiento incierto o desconocido con afectación pluriglandular</v>
          </cell>
        </row>
        <row r="1702">
          <cell r="A1702" t="str">
            <v>D44.9</v>
          </cell>
          <cell r="B1702" t="str">
            <v>Tumor de comportamiento incierto o desconocido de glándula endocrina no especificada</v>
          </cell>
        </row>
        <row r="1703">
          <cell r="A1703" t="str">
            <v>D45.X</v>
          </cell>
          <cell r="B1703" t="str">
            <v>Policitemia vera</v>
          </cell>
        </row>
        <row r="1704">
          <cell r="A1704" t="str">
            <v>D46</v>
          </cell>
          <cell r="B1704" t="str">
            <v>Síndromes mielodisplásicos</v>
          </cell>
        </row>
        <row r="1705">
          <cell r="A1705" t="str">
            <v>D46.0</v>
          </cell>
          <cell r="B1705" t="str">
            <v>Anemia refractaria sin sideroblastos, así descrita</v>
          </cell>
        </row>
        <row r="1706">
          <cell r="A1706" t="str">
            <v>D46.1</v>
          </cell>
          <cell r="B1706" t="str">
            <v>Anemia refractaria con sideroblastos</v>
          </cell>
        </row>
        <row r="1707">
          <cell r="A1707" t="str">
            <v>D46.2</v>
          </cell>
          <cell r="B1707" t="str">
            <v>Anemia refractaria con exceso de blastos</v>
          </cell>
        </row>
        <row r="1708">
          <cell r="A1708" t="str">
            <v>D46.3</v>
          </cell>
          <cell r="B1708" t="str">
            <v>Anemia refractaria con exceso de blastos con transformación</v>
          </cell>
        </row>
        <row r="1709">
          <cell r="A1709" t="str">
            <v>D46.4</v>
          </cell>
          <cell r="B1709" t="str">
            <v>Anemia refractaria, sin otra especificación</v>
          </cell>
        </row>
        <row r="1710">
          <cell r="A1710" t="str">
            <v>D46.7</v>
          </cell>
          <cell r="B1710" t="str">
            <v>Otros síndromes mielodisplásicos</v>
          </cell>
        </row>
        <row r="1711">
          <cell r="A1711" t="str">
            <v>D46.9</v>
          </cell>
          <cell r="B1711" t="str">
            <v>Síndrome mielodisplásico, sin otra especificación</v>
          </cell>
        </row>
        <row r="1712">
          <cell r="A1712" t="str">
            <v>D47</v>
          </cell>
          <cell r="B1712" t="str">
            <v>Otros tumores de comportamiento incierto o desconocido del tejido linfático, de los órganos hematopoyéticos y de tejidos afines</v>
          </cell>
        </row>
        <row r="1713">
          <cell r="A1713" t="str">
            <v>D47.0</v>
          </cell>
          <cell r="B1713" t="str">
            <v>Tumor de comportamiento incierto o desconocido de los mastocitos e histiocitos</v>
          </cell>
        </row>
        <row r="1714">
          <cell r="A1714" t="str">
            <v>D47.1</v>
          </cell>
          <cell r="B1714" t="str">
            <v>Enfermedad mieloproliferativa crónica</v>
          </cell>
        </row>
        <row r="1715">
          <cell r="A1715" t="str">
            <v>D47.2</v>
          </cell>
          <cell r="B1715" t="str">
            <v>Gammopatía monoclonal</v>
          </cell>
        </row>
        <row r="1716">
          <cell r="A1716" t="str">
            <v>D47.3</v>
          </cell>
          <cell r="B1716" t="str">
            <v>Trombocitopenia (hemorrágica) esencial</v>
          </cell>
        </row>
        <row r="1717">
          <cell r="A1717" t="str">
            <v>D47.7</v>
          </cell>
          <cell r="B1717" t="str">
            <v>Otros tumores especificados de comportamiento incierto o desconocido del tejido linfático, de los órganos hematopoyéticos y de tejidos afines</v>
          </cell>
        </row>
        <row r="1718">
          <cell r="A1718" t="str">
            <v>D47.9</v>
          </cell>
          <cell r="B1718" t="str">
            <v>Tumores de comportamiento incierto o desconocido del tejido linfático, de los órganos hematopoyéticos y de tejidos afines, no especificados</v>
          </cell>
        </row>
        <row r="1719">
          <cell r="A1719" t="str">
            <v>D48</v>
          </cell>
          <cell r="B1719" t="str">
            <v>Tumor de comportamiento incierto o desconocido de otros sitios y de los no especificados</v>
          </cell>
        </row>
        <row r="1720">
          <cell r="A1720" t="str">
            <v>D48.0</v>
          </cell>
          <cell r="B1720" t="str">
            <v>Tumor de comportamiento incierto o desconocido del hueso y cartílago articular</v>
          </cell>
        </row>
        <row r="1721">
          <cell r="A1721" t="str">
            <v>D48.1</v>
          </cell>
          <cell r="B1721" t="str">
            <v>Tumor de comportamiento incierto o desconocido del tejido conjuntivo y otro tejido blando</v>
          </cell>
        </row>
        <row r="1722">
          <cell r="A1722" t="str">
            <v>D48.2</v>
          </cell>
          <cell r="B1722" t="str">
            <v>Tumor de comportamiento incierto o desconocido de los nervios periféricos y del sistema nervioso autónomo</v>
          </cell>
        </row>
        <row r="1723">
          <cell r="A1723" t="str">
            <v>D48.3</v>
          </cell>
          <cell r="B1723" t="str">
            <v>Tumor de comportamiento incierto o desconocido del retroperitoneo</v>
          </cell>
        </row>
        <row r="1724">
          <cell r="A1724" t="str">
            <v>D48.4</v>
          </cell>
          <cell r="B1724" t="str">
            <v>Tumor de comportamiento incierto o desconocido del peritoneo</v>
          </cell>
        </row>
        <row r="1725">
          <cell r="A1725" t="str">
            <v>D48.5</v>
          </cell>
          <cell r="B1725" t="str">
            <v>Tumor de comportamiento incierto o desconocido de la piel</v>
          </cell>
        </row>
        <row r="1726">
          <cell r="A1726" t="str">
            <v>D48.6</v>
          </cell>
          <cell r="B1726" t="str">
            <v>Tumor de comportamiento incierto o desconocido de la mama</v>
          </cell>
        </row>
        <row r="1727">
          <cell r="A1727" t="str">
            <v>D48.7</v>
          </cell>
          <cell r="B1727" t="str">
            <v>Tumor de comportamiento incierto o desconocido de otros sitios especificados</v>
          </cell>
        </row>
        <row r="1728">
          <cell r="A1728" t="str">
            <v>D48.9</v>
          </cell>
          <cell r="B1728" t="str">
            <v>Tumor de comportamiento incierto o desconocido, de sitio no especificado</v>
          </cell>
        </row>
        <row r="1729">
          <cell r="A1729" t="str">
            <v>D50</v>
          </cell>
          <cell r="B1729" t="str">
            <v>Anemias por deficiencia de hierro</v>
          </cell>
        </row>
        <row r="1730">
          <cell r="A1730" t="str">
            <v>D50.0</v>
          </cell>
          <cell r="B1730" t="str">
            <v>Anemia por deficiencia de hierro secundaria a pérdida de sangre (crónica)</v>
          </cell>
        </row>
        <row r="1731">
          <cell r="A1731" t="str">
            <v>D50.1</v>
          </cell>
          <cell r="B1731" t="str">
            <v>Disfagia sideropénica</v>
          </cell>
        </row>
        <row r="1732">
          <cell r="A1732" t="str">
            <v>D50.8</v>
          </cell>
          <cell r="B1732" t="str">
            <v>Otras anemias por deficiencia de hierro</v>
          </cell>
        </row>
        <row r="1733">
          <cell r="A1733" t="str">
            <v>D50.9</v>
          </cell>
          <cell r="B1733" t="str">
            <v>Anemia por deficiencia de hierro sin otra especificación</v>
          </cell>
        </row>
        <row r="1734">
          <cell r="A1734" t="str">
            <v>D51</v>
          </cell>
          <cell r="B1734" t="str">
            <v>Anemia por deficiencia de vitamina B12</v>
          </cell>
        </row>
        <row r="1735">
          <cell r="A1735" t="str">
            <v>D51.0</v>
          </cell>
          <cell r="B1735" t="str">
            <v>Anemia por deficiencia de vitamina B12 debida a deficiencia del factor intrínseco</v>
          </cell>
        </row>
        <row r="1736">
          <cell r="A1736" t="str">
            <v>D51.1</v>
          </cell>
          <cell r="B1736" t="str">
            <v>Anemia por deficiencia de vitamina B12 debida a mala absorción selectiva de vitamina B12 con proteinuria</v>
          </cell>
        </row>
        <row r="1737">
          <cell r="A1737" t="str">
            <v>D51.2</v>
          </cell>
          <cell r="B1737" t="str">
            <v>Deficiencia de trascobalamina II</v>
          </cell>
        </row>
        <row r="1738">
          <cell r="A1738" t="str">
            <v>D51.3</v>
          </cell>
          <cell r="B1738" t="str">
            <v>Otras anemias por deficiencia dietética de vitamina B12</v>
          </cell>
        </row>
        <row r="1739">
          <cell r="A1739" t="str">
            <v>D51.8</v>
          </cell>
          <cell r="B1739" t="str">
            <v>Otras anemias por deficiencia de vitamina B12</v>
          </cell>
        </row>
        <row r="1740">
          <cell r="A1740" t="str">
            <v>D51.9</v>
          </cell>
          <cell r="B1740" t="str">
            <v>Anemia por deficiencia de vitamina B12, sin otra especificación</v>
          </cell>
        </row>
        <row r="1741">
          <cell r="A1741" t="str">
            <v>D52</v>
          </cell>
          <cell r="B1741" t="str">
            <v>Anemia por deficiencia de folatos</v>
          </cell>
        </row>
        <row r="1742">
          <cell r="A1742" t="str">
            <v>D52.0</v>
          </cell>
          <cell r="B1742" t="str">
            <v>Anemia por deficiencia dietética de folatos</v>
          </cell>
        </row>
        <row r="1743">
          <cell r="A1743" t="str">
            <v>D52.1</v>
          </cell>
          <cell r="B1743" t="str">
            <v>Anemia por deficiencia de folatos inducida por drogas</v>
          </cell>
        </row>
        <row r="1744">
          <cell r="A1744" t="str">
            <v>D52.8</v>
          </cell>
          <cell r="B1744" t="str">
            <v>Otras anemias por deficiencia de folatos</v>
          </cell>
        </row>
        <row r="1745">
          <cell r="A1745" t="str">
            <v>D52.9</v>
          </cell>
          <cell r="B1745" t="str">
            <v>Anemia por deficiencia de folatos, sin otra especificación</v>
          </cell>
        </row>
        <row r="1746">
          <cell r="A1746" t="str">
            <v>D53</v>
          </cell>
          <cell r="B1746" t="str">
            <v>Otras anemias nutricionales</v>
          </cell>
        </row>
        <row r="1747">
          <cell r="A1747" t="str">
            <v>D53.0</v>
          </cell>
          <cell r="B1747" t="str">
            <v>Anemia por deficiencia de proteínas</v>
          </cell>
        </row>
        <row r="1748">
          <cell r="A1748" t="str">
            <v>D53.1</v>
          </cell>
          <cell r="B1748" t="str">
            <v>Otras anemias megaloblásticas, no clasificadas en otra parte</v>
          </cell>
        </row>
        <row r="1749">
          <cell r="A1749" t="str">
            <v>D53.2</v>
          </cell>
          <cell r="B1749" t="str">
            <v>Anemia escorbútica</v>
          </cell>
        </row>
        <row r="1750">
          <cell r="A1750" t="str">
            <v>D53.8</v>
          </cell>
          <cell r="B1750" t="str">
            <v>Otras anemias nutricionales especificadas</v>
          </cell>
        </row>
        <row r="1751">
          <cell r="A1751" t="str">
            <v>D53.9</v>
          </cell>
          <cell r="B1751" t="str">
            <v>Anemia nutricional, no especificada</v>
          </cell>
        </row>
        <row r="1752">
          <cell r="A1752" t="str">
            <v>D55</v>
          </cell>
          <cell r="B1752" t="str">
            <v>Anemia debida a trastornos enzimáticos</v>
          </cell>
        </row>
        <row r="1753">
          <cell r="A1753" t="str">
            <v>D55.0</v>
          </cell>
          <cell r="B1753" t="str">
            <v>Anemia debida a deficiencia de glucosa-6-fosfato deshidrogenasa [G6FD]</v>
          </cell>
        </row>
        <row r="1754">
          <cell r="A1754" t="str">
            <v>D55.1</v>
          </cell>
          <cell r="B1754" t="str">
            <v>Anemia debida a otros trastornos del metabolismo del glutatión</v>
          </cell>
        </row>
        <row r="1755">
          <cell r="A1755" t="str">
            <v>D55.2</v>
          </cell>
          <cell r="B1755" t="str">
            <v>Anemia debida a trastornos de las enzimas glucolíticas</v>
          </cell>
        </row>
        <row r="1756">
          <cell r="A1756" t="str">
            <v>D55.3</v>
          </cell>
          <cell r="B1756" t="str">
            <v>Anemia debida a trastornos del metabolismo de los nucleótidos</v>
          </cell>
        </row>
        <row r="1757">
          <cell r="A1757" t="str">
            <v>D55.8</v>
          </cell>
          <cell r="B1757" t="str">
            <v>Otras anemias debidas a trastornos enzimáticos</v>
          </cell>
        </row>
        <row r="1758">
          <cell r="A1758" t="str">
            <v>D55.9</v>
          </cell>
          <cell r="B1758" t="str">
            <v>Anemia debida a trastornos enzimáticos, sin otra especificación</v>
          </cell>
        </row>
        <row r="1759">
          <cell r="A1759" t="str">
            <v>D56</v>
          </cell>
          <cell r="B1759" t="str">
            <v>Talasemia</v>
          </cell>
        </row>
        <row r="1760">
          <cell r="A1760" t="str">
            <v>D56.0</v>
          </cell>
          <cell r="B1760" t="str">
            <v>Alfa talasemia</v>
          </cell>
        </row>
        <row r="1761">
          <cell r="A1761" t="str">
            <v>D56.1</v>
          </cell>
          <cell r="B1761" t="str">
            <v>Beta talasemia</v>
          </cell>
        </row>
        <row r="1762">
          <cell r="A1762" t="str">
            <v>D56.2</v>
          </cell>
          <cell r="B1762" t="str">
            <v>Delta-beta talasemia</v>
          </cell>
        </row>
        <row r="1763">
          <cell r="A1763" t="str">
            <v>D56.3</v>
          </cell>
          <cell r="B1763" t="str">
            <v>Rasgo talasémico</v>
          </cell>
        </row>
        <row r="1764">
          <cell r="A1764" t="str">
            <v>D56.4</v>
          </cell>
          <cell r="B1764" t="str">
            <v>Persistencia hereditaria de la hemoglobina fetal [PHHF]</v>
          </cell>
        </row>
        <row r="1765">
          <cell r="A1765" t="str">
            <v>D56.8</v>
          </cell>
          <cell r="B1765" t="str">
            <v>Otras talasemias</v>
          </cell>
        </row>
        <row r="1766">
          <cell r="A1766" t="str">
            <v>D56.9</v>
          </cell>
          <cell r="B1766" t="str">
            <v>Talasemia, no especificada</v>
          </cell>
        </row>
        <row r="1767">
          <cell r="A1767" t="str">
            <v>D57</v>
          </cell>
          <cell r="B1767" t="str">
            <v>Trastornos falciformes</v>
          </cell>
        </row>
        <row r="1768">
          <cell r="A1768" t="str">
            <v>D57.0</v>
          </cell>
          <cell r="B1768" t="str">
            <v>Anemia falciforme con crisis</v>
          </cell>
        </row>
        <row r="1769">
          <cell r="A1769" t="str">
            <v>D57.1</v>
          </cell>
          <cell r="B1769" t="str">
            <v>Anemia falciforme sin crisis</v>
          </cell>
        </row>
        <row r="1770">
          <cell r="A1770" t="str">
            <v>D57.2</v>
          </cell>
          <cell r="B1770" t="str">
            <v>Trastornos falciformes heterocigotos dobles</v>
          </cell>
        </row>
        <row r="1771">
          <cell r="A1771" t="str">
            <v>D57.3</v>
          </cell>
          <cell r="B1771" t="str">
            <v>Rasgo drepanocítico</v>
          </cell>
        </row>
        <row r="1772">
          <cell r="A1772" t="str">
            <v>D57.8</v>
          </cell>
          <cell r="B1772" t="str">
            <v>Otros trastornos falciformes</v>
          </cell>
        </row>
        <row r="1773">
          <cell r="A1773" t="str">
            <v>D58</v>
          </cell>
          <cell r="B1773" t="str">
            <v>Otras anemias hemolíticas hereditarias</v>
          </cell>
        </row>
        <row r="1774">
          <cell r="A1774" t="str">
            <v>D58.0</v>
          </cell>
          <cell r="B1774" t="str">
            <v>Esferocitosis hereditaria</v>
          </cell>
        </row>
        <row r="1775">
          <cell r="A1775" t="str">
            <v>D58.1</v>
          </cell>
          <cell r="B1775" t="str">
            <v>Eliptocitosis hereditaria</v>
          </cell>
        </row>
        <row r="1776">
          <cell r="A1776" t="str">
            <v>D58.2</v>
          </cell>
          <cell r="B1776" t="str">
            <v>Otras hemoglobinopatías</v>
          </cell>
        </row>
        <row r="1777">
          <cell r="A1777" t="str">
            <v>D58.8</v>
          </cell>
          <cell r="B1777" t="str">
            <v>Otras anemias hemolíticas hereditarias especificadas</v>
          </cell>
        </row>
        <row r="1778">
          <cell r="A1778" t="str">
            <v>D58.9</v>
          </cell>
          <cell r="B1778" t="str">
            <v>Anemia hemolítica hereditaria, sin otra especificación</v>
          </cell>
        </row>
        <row r="1779">
          <cell r="A1779" t="str">
            <v>D59</v>
          </cell>
          <cell r="B1779" t="str">
            <v>Anemia hemolítica adquirida</v>
          </cell>
        </row>
        <row r="1780">
          <cell r="A1780" t="str">
            <v>D59.0</v>
          </cell>
          <cell r="B1780" t="str">
            <v>Anemia hemolítica autoinmune inducida por drogas</v>
          </cell>
        </row>
        <row r="1781">
          <cell r="A1781" t="str">
            <v>D59.1</v>
          </cell>
          <cell r="B1781" t="str">
            <v>Otras anemias hemolíticas autoinmunes</v>
          </cell>
        </row>
        <row r="1782">
          <cell r="A1782" t="str">
            <v>D59.2</v>
          </cell>
          <cell r="B1782" t="str">
            <v>Anemia hemolítica no autoinmune inducida por drogas</v>
          </cell>
        </row>
        <row r="1783">
          <cell r="A1783" t="str">
            <v>D59.3</v>
          </cell>
          <cell r="B1783" t="str">
            <v>Síndrome hemolítico-urémico</v>
          </cell>
        </row>
        <row r="1784">
          <cell r="A1784" t="str">
            <v>D59.4</v>
          </cell>
          <cell r="B1784" t="str">
            <v>Otras anemias hemolíticas no autoinmunes</v>
          </cell>
        </row>
        <row r="1785">
          <cell r="A1785" t="str">
            <v>D59.5</v>
          </cell>
          <cell r="B1785" t="str">
            <v>Hemoglobinuria paroxística nocturna [Marchiafava-Micheli]</v>
          </cell>
        </row>
        <row r="1786">
          <cell r="A1786" t="str">
            <v>D59.6</v>
          </cell>
          <cell r="B1786" t="str">
            <v>Hemoglobinuria debida a hemólisis por otras causas externas</v>
          </cell>
        </row>
        <row r="1787">
          <cell r="A1787" t="str">
            <v>D59.8</v>
          </cell>
          <cell r="B1787" t="str">
            <v>Otras anemias hemolíticas adquiridas</v>
          </cell>
        </row>
        <row r="1788">
          <cell r="A1788" t="str">
            <v>D59.9</v>
          </cell>
          <cell r="B1788" t="str">
            <v>Anemia hemolítica adquirida, sin otra especificación</v>
          </cell>
        </row>
        <row r="1789">
          <cell r="A1789" t="str">
            <v>D60</v>
          </cell>
          <cell r="B1789" t="str">
            <v>Aplasia adquirida, exclusiva de la serie roja [eritroblastopenia]</v>
          </cell>
        </row>
        <row r="1790">
          <cell r="A1790" t="str">
            <v>D60.0</v>
          </cell>
          <cell r="B1790" t="str">
            <v>Aplasia crónica adquirida, exclusiva de la serie roja</v>
          </cell>
        </row>
        <row r="1791">
          <cell r="A1791" t="str">
            <v>D60.1</v>
          </cell>
          <cell r="B1791" t="str">
            <v>Aplasia transitoria adquirida, exclusiva de la serie roja</v>
          </cell>
        </row>
        <row r="1792">
          <cell r="A1792" t="str">
            <v>D60.8</v>
          </cell>
          <cell r="B1792" t="str">
            <v>Otras aplasias adquiridas, exclusivas de la serie roja</v>
          </cell>
        </row>
        <row r="1793">
          <cell r="A1793" t="str">
            <v>D60.9</v>
          </cell>
          <cell r="B1793" t="str">
            <v>Aplasia adquirida, exclusiva de la serie roja, no especificada</v>
          </cell>
        </row>
        <row r="1794">
          <cell r="A1794" t="str">
            <v>D61</v>
          </cell>
          <cell r="B1794" t="str">
            <v>Otras anemias aplásticas</v>
          </cell>
        </row>
        <row r="1795">
          <cell r="A1795" t="str">
            <v>D61.0</v>
          </cell>
          <cell r="B1795" t="str">
            <v>Anemia aplástica constitucional</v>
          </cell>
        </row>
        <row r="1796">
          <cell r="A1796" t="str">
            <v>D61.1</v>
          </cell>
          <cell r="B1796" t="str">
            <v>Anemia aplástica inducida por drogas</v>
          </cell>
        </row>
        <row r="1797">
          <cell r="A1797" t="str">
            <v>D61.2</v>
          </cell>
          <cell r="B1797" t="str">
            <v>Anemia aplástica debida a otros agentes externos</v>
          </cell>
        </row>
        <row r="1798">
          <cell r="A1798" t="str">
            <v>D61.3</v>
          </cell>
          <cell r="B1798" t="str">
            <v>Anemia aplástica idiopática</v>
          </cell>
        </row>
        <row r="1799">
          <cell r="A1799" t="str">
            <v>D61.8</v>
          </cell>
          <cell r="B1799" t="str">
            <v>Otras anemias aplásticas especificadas</v>
          </cell>
        </row>
        <row r="1800">
          <cell r="A1800" t="str">
            <v>D61.9</v>
          </cell>
          <cell r="B1800" t="str">
            <v>Anemia aplástica, sin otra especificación</v>
          </cell>
        </row>
        <row r="1801">
          <cell r="A1801" t="str">
            <v>D62.X</v>
          </cell>
          <cell r="B1801" t="str">
            <v>Anemia posthemorrágica aguda</v>
          </cell>
        </row>
        <row r="1802">
          <cell r="A1802" t="str">
            <v>D63*</v>
          </cell>
          <cell r="B1802" t="str">
            <v>Anemia en enfermedades crónicas clasificadas en otra parte</v>
          </cell>
        </row>
        <row r="1803">
          <cell r="A1803" t="str">
            <v>D63.0*</v>
          </cell>
          <cell r="B1803" t="str">
            <v>Anemia en enfermedad neoplásica (C00-D48+)</v>
          </cell>
        </row>
        <row r="1804">
          <cell r="A1804" t="str">
            <v>D63.8*</v>
          </cell>
          <cell r="B1804" t="str">
            <v>Anemia en otras enfermedades crónicas clasificadas en otra parte</v>
          </cell>
        </row>
        <row r="1805">
          <cell r="A1805" t="str">
            <v>D64</v>
          </cell>
          <cell r="B1805" t="str">
            <v>Otras anemias</v>
          </cell>
        </row>
        <row r="1806">
          <cell r="A1806" t="str">
            <v>D64.0</v>
          </cell>
          <cell r="B1806" t="str">
            <v>Anemia sideroblástica hereditaria</v>
          </cell>
        </row>
        <row r="1807">
          <cell r="A1807" t="str">
            <v>D64.1</v>
          </cell>
          <cell r="B1807" t="str">
            <v>Anemia sideroblástica secundaria a otra enfermedad</v>
          </cell>
        </row>
        <row r="1808">
          <cell r="A1808" t="str">
            <v>D64.2</v>
          </cell>
          <cell r="B1808" t="str">
            <v>Anemia sideroblástica secundaria, debida a drogas y toxinas</v>
          </cell>
        </row>
        <row r="1809">
          <cell r="A1809" t="str">
            <v>D64.3</v>
          </cell>
          <cell r="B1809" t="str">
            <v>Otras anemias sideroblásticas</v>
          </cell>
        </row>
        <row r="1810">
          <cell r="A1810" t="str">
            <v>D64.4</v>
          </cell>
          <cell r="B1810" t="str">
            <v>Anemia diseritropoyética congénita</v>
          </cell>
        </row>
        <row r="1811">
          <cell r="A1811" t="str">
            <v>D64.8</v>
          </cell>
          <cell r="B1811" t="str">
            <v>Otras anemias especificadas</v>
          </cell>
        </row>
        <row r="1812">
          <cell r="A1812" t="str">
            <v>D64.9</v>
          </cell>
          <cell r="B1812" t="str">
            <v>Anemia de tipo no especificado</v>
          </cell>
        </row>
        <row r="1813">
          <cell r="A1813" t="str">
            <v>D65.X</v>
          </cell>
          <cell r="B1813" t="str">
            <v>Coagulación intravascular diseminada [síndrome de desfibrinación]</v>
          </cell>
        </row>
        <row r="1814">
          <cell r="A1814" t="str">
            <v>D66.X</v>
          </cell>
          <cell r="B1814" t="str">
            <v>Deficiencia hereditaria del factor VIII</v>
          </cell>
        </row>
        <row r="1815">
          <cell r="A1815" t="str">
            <v>D67.X</v>
          </cell>
          <cell r="B1815" t="str">
            <v>Deficiencia hereditaria del factor IX</v>
          </cell>
        </row>
        <row r="1816">
          <cell r="A1816" t="str">
            <v>D68</v>
          </cell>
          <cell r="B1816" t="str">
            <v>Otros defectos de la coagulación</v>
          </cell>
        </row>
        <row r="1817">
          <cell r="A1817" t="str">
            <v>D68.0</v>
          </cell>
          <cell r="B1817" t="str">
            <v>Enfermedad de von Willebrand</v>
          </cell>
        </row>
        <row r="1818">
          <cell r="A1818" t="str">
            <v>D68.1</v>
          </cell>
          <cell r="B1818" t="str">
            <v>Deficiencia hereditaria del factor XI</v>
          </cell>
        </row>
        <row r="1819">
          <cell r="A1819" t="str">
            <v>D68.2</v>
          </cell>
          <cell r="B1819" t="str">
            <v>Deficiencia hereditaria de otros factores de la coagulación</v>
          </cell>
        </row>
        <row r="1820">
          <cell r="A1820" t="str">
            <v>D68.3</v>
          </cell>
          <cell r="B1820" t="str">
            <v>Trastorno hemorrágico debido a anticoagulantes circulantes</v>
          </cell>
        </row>
        <row r="1821">
          <cell r="A1821" t="str">
            <v>D68.4</v>
          </cell>
          <cell r="B1821" t="str">
            <v>Deficiencia adquirida de factores de la coagulación</v>
          </cell>
        </row>
        <row r="1822">
          <cell r="A1822" t="str">
            <v>D68.8</v>
          </cell>
          <cell r="B1822" t="str">
            <v>Otros defectos especificados de la coagulación</v>
          </cell>
        </row>
        <row r="1823">
          <cell r="A1823" t="str">
            <v>D68.9</v>
          </cell>
          <cell r="B1823" t="str">
            <v>Defecto de la coagulación, no especificado</v>
          </cell>
        </row>
        <row r="1824">
          <cell r="A1824" t="str">
            <v>D69</v>
          </cell>
          <cell r="B1824" t="str">
            <v>Púrpura y otras afecciones hemorrágicas</v>
          </cell>
        </row>
        <row r="1825">
          <cell r="A1825" t="str">
            <v>D69.0</v>
          </cell>
          <cell r="B1825" t="str">
            <v>Púrpura alérgica</v>
          </cell>
        </row>
        <row r="1826">
          <cell r="A1826" t="str">
            <v>D69.1</v>
          </cell>
          <cell r="B1826" t="str">
            <v>Defectos cualitativos de las plaquetas</v>
          </cell>
        </row>
        <row r="1827">
          <cell r="A1827" t="str">
            <v>D69.2</v>
          </cell>
          <cell r="B1827" t="str">
            <v>Otras púrpuras no trombocitopénicas</v>
          </cell>
        </row>
        <row r="1828">
          <cell r="A1828" t="str">
            <v>D69.3</v>
          </cell>
          <cell r="B1828" t="str">
            <v>Púpura trombocitopénica idiopática</v>
          </cell>
        </row>
        <row r="1829">
          <cell r="A1829" t="str">
            <v>D69.4</v>
          </cell>
          <cell r="B1829" t="str">
            <v>Otras trombocitopenias primarias</v>
          </cell>
        </row>
        <row r="1830">
          <cell r="A1830" t="str">
            <v>D69.5</v>
          </cell>
          <cell r="B1830" t="str">
            <v>Tombocitopenia secundaria</v>
          </cell>
        </row>
        <row r="1831">
          <cell r="A1831" t="str">
            <v>D69.6</v>
          </cell>
          <cell r="B1831" t="str">
            <v>Trombocitopenia no especificada</v>
          </cell>
        </row>
        <row r="1832">
          <cell r="A1832" t="str">
            <v>D69.8</v>
          </cell>
          <cell r="B1832" t="str">
            <v>Otras afecciones hemorrágicas especificadas</v>
          </cell>
        </row>
        <row r="1833">
          <cell r="A1833" t="str">
            <v>D69.9</v>
          </cell>
          <cell r="B1833" t="str">
            <v>Afección hemorrágica, no especificada</v>
          </cell>
        </row>
        <row r="1834">
          <cell r="A1834" t="str">
            <v>D70.X</v>
          </cell>
          <cell r="B1834" t="str">
            <v>Agranulocitosis</v>
          </cell>
        </row>
        <row r="1835">
          <cell r="A1835" t="str">
            <v>D71.X</v>
          </cell>
          <cell r="B1835" t="str">
            <v>Trastornos funcionales de los polimorfonucleares neutrófilos</v>
          </cell>
        </row>
        <row r="1836">
          <cell r="A1836" t="str">
            <v>D72</v>
          </cell>
          <cell r="B1836" t="str">
            <v>Otros trastornos de los leucocitos</v>
          </cell>
        </row>
        <row r="1837">
          <cell r="A1837" t="str">
            <v>D72.0</v>
          </cell>
          <cell r="B1837" t="str">
            <v>Anomalías genéticas de los leucocitos</v>
          </cell>
        </row>
        <row r="1838">
          <cell r="A1838" t="str">
            <v>D72.1</v>
          </cell>
          <cell r="B1838" t="str">
            <v>Eosinofilia</v>
          </cell>
        </row>
        <row r="1839">
          <cell r="A1839" t="str">
            <v>D72.8</v>
          </cell>
          <cell r="B1839" t="str">
            <v>Otros trastornos especificados de los leucocitos</v>
          </cell>
        </row>
        <row r="1840">
          <cell r="A1840" t="str">
            <v>D72.9</v>
          </cell>
          <cell r="B1840" t="str">
            <v>Trastorno de los leucocitos, no especificado</v>
          </cell>
        </row>
        <row r="1841">
          <cell r="A1841" t="str">
            <v>D73</v>
          </cell>
          <cell r="B1841" t="str">
            <v>Enfermedades del bazo</v>
          </cell>
        </row>
        <row r="1842">
          <cell r="A1842" t="str">
            <v>D73.0</v>
          </cell>
          <cell r="B1842" t="str">
            <v>Hipoesplenismo</v>
          </cell>
        </row>
        <row r="1843">
          <cell r="A1843" t="str">
            <v>D73.1</v>
          </cell>
          <cell r="B1843" t="str">
            <v>Hiperesplenismo</v>
          </cell>
        </row>
        <row r="1844">
          <cell r="A1844" t="str">
            <v>D73.2</v>
          </cell>
          <cell r="B1844" t="str">
            <v>Esplenomegalia congestiva crónica</v>
          </cell>
        </row>
        <row r="1845">
          <cell r="A1845" t="str">
            <v>D73.3</v>
          </cell>
          <cell r="B1845" t="str">
            <v>Absceso del bazo</v>
          </cell>
        </row>
        <row r="1846">
          <cell r="A1846" t="str">
            <v>D73.4</v>
          </cell>
          <cell r="B1846" t="str">
            <v>Quiste del bazo</v>
          </cell>
        </row>
        <row r="1847">
          <cell r="A1847" t="str">
            <v>D73.5</v>
          </cell>
          <cell r="B1847" t="str">
            <v>Infarto del bazo</v>
          </cell>
        </row>
        <row r="1848">
          <cell r="A1848" t="str">
            <v>D73.8</v>
          </cell>
          <cell r="B1848" t="str">
            <v>Otras enfermedades del bazo</v>
          </cell>
        </row>
        <row r="1849">
          <cell r="A1849" t="str">
            <v>D73.9</v>
          </cell>
          <cell r="B1849" t="str">
            <v>Enfermedad del bazo, no especificada</v>
          </cell>
        </row>
        <row r="1850">
          <cell r="A1850" t="str">
            <v>D74</v>
          </cell>
          <cell r="B1850" t="str">
            <v>Metahemoglobinemia</v>
          </cell>
        </row>
        <row r="1851">
          <cell r="A1851" t="str">
            <v>D74.0</v>
          </cell>
          <cell r="B1851" t="str">
            <v>Metahemoglobinemia congénita</v>
          </cell>
        </row>
        <row r="1852">
          <cell r="A1852" t="str">
            <v>D74.8</v>
          </cell>
          <cell r="B1852" t="str">
            <v>Otras metahemoglobinemias</v>
          </cell>
        </row>
        <row r="1853">
          <cell r="A1853" t="str">
            <v>D74.9</v>
          </cell>
          <cell r="B1853" t="str">
            <v>Metahemoglobinemia, no especificada</v>
          </cell>
        </row>
        <row r="1854">
          <cell r="A1854" t="str">
            <v>D75</v>
          </cell>
          <cell r="B1854" t="str">
            <v>Otras enfermedades de la sangre y de los órganos hematopoyéticos</v>
          </cell>
        </row>
        <row r="1855">
          <cell r="A1855" t="str">
            <v>D75.0</v>
          </cell>
          <cell r="B1855" t="str">
            <v>Eritrocitosis familiar</v>
          </cell>
        </row>
        <row r="1856">
          <cell r="A1856" t="str">
            <v>D75.1</v>
          </cell>
          <cell r="B1856" t="str">
            <v>Policitemia secundaria</v>
          </cell>
        </row>
        <row r="1857">
          <cell r="A1857" t="str">
            <v>D75.2</v>
          </cell>
          <cell r="B1857" t="str">
            <v>Trombocitosis esencial</v>
          </cell>
        </row>
        <row r="1858">
          <cell r="A1858" t="str">
            <v>D75.8</v>
          </cell>
          <cell r="B1858" t="str">
            <v>Otras enfermedades especificadas de la sangre y de los órganos hematopoyéticos</v>
          </cell>
        </row>
        <row r="1859">
          <cell r="A1859" t="str">
            <v>D75.9</v>
          </cell>
          <cell r="B1859" t="str">
            <v>Enfermedad de la sangre y de los órganos hematopoyéticos, no especificada</v>
          </cell>
        </row>
        <row r="1860">
          <cell r="A1860" t="str">
            <v>D76</v>
          </cell>
          <cell r="B1860" t="str">
            <v>Ciertas enfermedades que afectan al tejido linforreticular y al sistema reticuloendotelial</v>
          </cell>
        </row>
        <row r="1861">
          <cell r="A1861" t="str">
            <v>D76.0</v>
          </cell>
          <cell r="B1861" t="str">
            <v>Histiocitosis de las células de Langerhans, no clasificada en otra parte</v>
          </cell>
        </row>
        <row r="1862">
          <cell r="A1862" t="str">
            <v>D76.1</v>
          </cell>
          <cell r="B1862" t="str">
            <v>Linfohistiocitosis hemofagocítica</v>
          </cell>
        </row>
        <row r="1863">
          <cell r="A1863" t="str">
            <v>D76.2</v>
          </cell>
          <cell r="B1863" t="str">
            <v>Síndrome hemofagocítico asociado a infección</v>
          </cell>
        </row>
        <row r="1864">
          <cell r="A1864" t="str">
            <v>D76.3</v>
          </cell>
          <cell r="B1864" t="str">
            <v>Otros síndromes histiocíticos</v>
          </cell>
        </row>
        <row r="1865">
          <cell r="A1865" t="str">
            <v>D77.X*</v>
          </cell>
          <cell r="B1865" t="str">
            <v>Otros trastornos de la sangre y de los órganos hematopoyéticos en enfermedades clasificadas en otra parte</v>
          </cell>
        </row>
        <row r="1866">
          <cell r="A1866" t="str">
            <v>D80</v>
          </cell>
          <cell r="B1866" t="str">
            <v>Inmunodeficiencia con predominio de defectos de los anticuerpos</v>
          </cell>
        </row>
        <row r="1867">
          <cell r="A1867" t="str">
            <v>D80.0</v>
          </cell>
          <cell r="B1867" t="str">
            <v>Hipogammaglobulinemia hereditaria</v>
          </cell>
        </row>
        <row r="1868">
          <cell r="A1868" t="str">
            <v>D80.1</v>
          </cell>
          <cell r="B1868" t="str">
            <v>Hipogammaglobulinemia no familiar</v>
          </cell>
        </row>
        <row r="1869">
          <cell r="A1869" t="str">
            <v>D80.2</v>
          </cell>
          <cell r="B1869" t="str">
            <v>Deficiencia selectiva de inmunoglobulina A [IgA]</v>
          </cell>
        </row>
        <row r="1870">
          <cell r="A1870" t="str">
            <v>D80.3</v>
          </cell>
          <cell r="B1870" t="str">
            <v>Deficiencia selectiva de subclases de la inmunoglobulina G [IgG]</v>
          </cell>
        </row>
        <row r="1871">
          <cell r="A1871" t="str">
            <v>D80.4</v>
          </cell>
          <cell r="B1871" t="str">
            <v>Deficiencia selectiva de inmunoglobulina M [IgM]</v>
          </cell>
        </row>
        <row r="1872">
          <cell r="A1872" t="str">
            <v>D80.5</v>
          </cell>
          <cell r="B1872" t="str">
            <v>Inmunodeficiencia con incremento de inmunoglobulina M [IgM]</v>
          </cell>
        </row>
        <row r="1873">
          <cell r="A1873" t="str">
            <v>D80.6</v>
          </cell>
          <cell r="B1873" t="str">
            <v>Deficiencia de anticuerpos con inmunoglobulinas casi normales o con hiperinmunoglobulinemia</v>
          </cell>
        </row>
        <row r="1874">
          <cell r="A1874" t="str">
            <v>D80.7</v>
          </cell>
          <cell r="B1874" t="str">
            <v>Hipogammaglobulinemia transitoria de la infancia</v>
          </cell>
        </row>
        <row r="1875">
          <cell r="A1875" t="str">
            <v>D80.8</v>
          </cell>
          <cell r="B1875" t="str">
            <v>Otras inmunodeficiencias con predominio de defectos de los anticuerpos</v>
          </cell>
        </row>
        <row r="1876">
          <cell r="A1876" t="str">
            <v>D80.9</v>
          </cell>
          <cell r="B1876" t="str">
            <v>Inmunodeficiencia con predominio de defectos de los anticuerpos, no especificada</v>
          </cell>
        </row>
        <row r="1877">
          <cell r="A1877" t="str">
            <v>D81</v>
          </cell>
          <cell r="B1877" t="str">
            <v>Inmunodeficiencias combinadas</v>
          </cell>
        </row>
        <row r="1878">
          <cell r="A1878" t="str">
            <v>D81.0</v>
          </cell>
          <cell r="B1878" t="str">
            <v>Inmunodeficiencia combinada severa [IDCS] con disgenesia reticular</v>
          </cell>
        </row>
        <row r="1879">
          <cell r="A1879" t="str">
            <v>D81.1</v>
          </cell>
          <cell r="B1879" t="str">
            <v>Inmunodeficiencia combinada severa [IDCS] con linfocitopenia T y B</v>
          </cell>
        </row>
        <row r="1880">
          <cell r="A1880" t="str">
            <v>D81.2</v>
          </cell>
          <cell r="B1880" t="str">
            <v>Inmunodeficiencia combinada severa [IDCS] con cifra baja o normal de linfocitos B</v>
          </cell>
        </row>
        <row r="1881">
          <cell r="A1881" t="str">
            <v>D81.3</v>
          </cell>
          <cell r="B1881" t="str">
            <v>Deficiencia de la adenosina deaminasa [ADA]</v>
          </cell>
        </row>
        <row r="1882">
          <cell r="A1882" t="str">
            <v>D81.4</v>
          </cell>
          <cell r="B1882" t="str">
            <v>Síndrome de Nezelof</v>
          </cell>
        </row>
        <row r="1883">
          <cell r="A1883" t="str">
            <v>D81.5</v>
          </cell>
          <cell r="B1883" t="str">
            <v>Deficiencia de la fosforilasa purinonucleósida [FPN]</v>
          </cell>
        </row>
        <row r="1884">
          <cell r="A1884" t="str">
            <v>D81.6</v>
          </cell>
          <cell r="B1884" t="str">
            <v>Deficiencia de la clase I del complejo de histocompatibilidad mayor</v>
          </cell>
        </row>
        <row r="1885">
          <cell r="A1885" t="str">
            <v>D81.7</v>
          </cell>
          <cell r="B1885" t="str">
            <v>Deficiencia de la clase II del complejo de histocompatibilidad mayor</v>
          </cell>
        </row>
        <row r="1886">
          <cell r="A1886" t="str">
            <v>D81.8</v>
          </cell>
          <cell r="B1886" t="str">
            <v>Otras inmunodeficiencias combinadas</v>
          </cell>
        </row>
        <row r="1887">
          <cell r="A1887" t="str">
            <v>D81.9</v>
          </cell>
          <cell r="B1887" t="str">
            <v>Inmunodeficiencia combinada, no especificada</v>
          </cell>
        </row>
        <row r="1888">
          <cell r="A1888" t="str">
            <v>D82</v>
          </cell>
          <cell r="B1888" t="str">
            <v>Inmunodeficiencia asociada con otros defectos mayores</v>
          </cell>
        </row>
        <row r="1889">
          <cell r="A1889" t="str">
            <v>D82.0</v>
          </cell>
          <cell r="B1889" t="str">
            <v>Síndrome de Wiskott-Aldrich</v>
          </cell>
        </row>
        <row r="1890">
          <cell r="A1890" t="str">
            <v>D82.1</v>
          </cell>
          <cell r="B1890" t="str">
            <v>Síndrome de Di George</v>
          </cell>
        </row>
        <row r="1891">
          <cell r="A1891" t="str">
            <v>D82.2</v>
          </cell>
          <cell r="B1891" t="str">
            <v>Inmunodeficiencia con enanismo micromélico [miembros cortos]</v>
          </cell>
        </row>
        <row r="1892">
          <cell r="A1892" t="str">
            <v>D82.3</v>
          </cell>
          <cell r="B1892" t="str">
            <v>Inmunodeficiencia consecutiva a respuesta defectuosa hereditaria contra el virus de Epstein-Barr</v>
          </cell>
        </row>
        <row r="1893">
          <cell r="A1893" t="str">
            <v>D82.4</v>
          </cell>
          <cell r="B1893" t="str">
            <v>Síndrome de hiperinmunoglobulina E [IgE]</v>
          </cell>
        </row>
        <row r="1894">
          <cell r="A1894" t="str">
            <v>D82.8</v>
          </cell>
          <cell r="B1894" t="str">
            <v>Inmunodeficiencia asociada con otros defectos mayores especificados</v>
          </cell>
        </row>
        <row r="1895">
          <cell r="A1895" t="str">
            <v>D82.9</v>
          </cell>
          <cell r="B1895" t="str">
            <v>Inmunodeficiencia asociada con defectos mayores no especificados</v>
          </cell>
        </row>
        <row r="1896">
          <cell r="A1896" t="str">
            <v>D83</v>
          </cell>
          <cell r="B1896" t="str">
            <v>Inmunodeficiencia variable común</v>
          </cell>
        </row>
        <row r="1897">
          <cell r="A1897" t="str">
            <v>D83.0</v>
          </cell>
          <cell r="B1897" t="str">
            <v>Inmunodeficiencia variable común con predominio de anormalidades en el número y la función de los linfocitos B</v>
          </cell>
        </row>
        <row r="1898">
          <cell r="A1898" t="str">
            <v>D83.1</v>
          </cell>
          <cell r="B1898" t="str">
            <v>Inmunodeficiencia variable común con predominio de trastornos inmunorreguladores de los linfocitos T</v>
          </cell>
        </row>
        <row r="1899">
          <cell r="A1899" t="str">
            <v>D83.2</v>
          </cell>
          <cell r="B1899" t="str">
            <v>Inmunodeficiencia variable común con autoanticuerpos anti-B o anti-T</v>
          </cell>
        </row>
        <row r="1900">
          <cell r="A1900" t="str">
            <v>D83.8</v>
          </cell>
          <cell r="B1900" t="str">
            <v>Otras inmunodeficiencias variables comunes</v>
          </cell>
        </row>
        <row r="1901">
          <cell r="A1901" t="str">
            <v>D83.9</v>
          </cell>
          <cell r="B1901" t="str">
            <v>Inmunodeficiencia variable común, no especificada</v>
          </cell>
        </row>
        <row r="1902">
          <cell r="A1902" t="str">
            <v>D84</v>
          </cell>
          <cell r="B1902" t="str">
            <v>Otras inmunodeficiencias</v>
          </cell>
        </row>
        <row r="1903">
          <cell r="A1903" t="str">
            <v>D84.0</v>
          </cell>
          <cell r="B1903" t="str">
            <v>Defecto de la función del antígeno-1 del linfocito [LFA-1]</v>
          </cell>
        </row>
        <row r="1904">
          <cell r="A1904" t="str">
            <v>D84.1</v>
          </cell>
          <cell r="B1904" t="str">
            <v>Defecto del sistema del complemento</v>
          </cell>
        </row>
        <row r="1905">
          <cell r="A1905" t="str">
            <v>D84.8</v>
          </cell>
          <cell r="B1905" t="str">
            <v>Otras inmunodeficiencias especificadas</v>
          </cell>
        </row>
        <row r="1906">
          <cell r="A1906" t="str">
            <v>D84.9</v>
          </cell>
          <cell r="B1906" t="str">
            <v>Inmunodeficiencia, no especificada</v>
          </cell>
        </row>
        <row r="1907">
          <cell r="A1907" t="str">
            <v>D86</v>
          </cell>
          <cell r="B1907" t="str">
            <v>Sarcoidosis</v>
          </cell>
        </row>
        <row r="1908">
          <cell r="A1908" t="str">
            <v>D86.0</v>
          </cell>
          <cell r="B1908" t="str">
            <v>Sarcoidosis del pulmón</v>
          </cell>
        </row>
        <row r="1909">
          <cell r="A1909" t="str">
            <v>D86.1</v>
          </cell>
          <cell r="B1909" t="str">
            <v>Sarcoidosis de los ganglios linfáticos</v>
          </cell>
        </row>
        <row r="1910">
          <cell r="A1910" t="str">
            <v>D86.2</v>
          </cell>
          <cell r="B1910" t="str">
            <v>Sarcoidosis del pulmón y de los ganglios linfáticos</v>
          </cell>
        </row>
        <row r="1911">
          <cell r="A1911" t="str">
            <v>D86.3</v>
          </cell>
          <cell r="B1911" t="str">
            <v>Sarcoidosis de la piel</v>
          </cell>
        </row>
        <row r="1912">
          <cell r="A1912" t="str">
            <v>D86.8</v>
          </cell>
          <cell r="B1912" t="str">
            <v>Sarcoidosis de otros sitios especificados o de sitios combinados</v>
          </cell>
        </row>
        <row r="1913">
          <cell r="A1913" t="str">
            <v>D86.9</v>
          </cell>
          <cell r="B1913" t="str">
            <v>Sarcoidosis de sitio no especificado</v>
          </cell>
        </row>
        <row r="1914">
          <cell r="A1914" t="str">
            <v>D89</v>
          </cell>
          <cell r="B1914" t="str">
            <v>Otros trastornos que afectan el mecanismo de la inmunidad, no clasificados en otra parte</v>
          </cell>
        </row>
        <row r="1915">
          <cell r="A1915" t="str">
            <v>D89.0</v>
          </cell>
          <cell r="B1915" t="str">
            <v>Hipergammaglobulinemia policlonal</v>
          </cell>
        </row>
        <row r="1916">
          <cell r="A1916" t="str">
            <v>D89.1</v>
          </cell>
          <cell r="B1916" t="str">
            <v>Crioglobulinemia</v>
          </cell>
        </row>
        <row r="1917">
          <cell r="A1917" t="str">
            <v>D89.2</v>
          </cell>
          <cell r="B1917" t="str">
            <v>Hipergammaglobulinemia, no especificada</v>
          </cell>
        </row>
        <row r="1918">
          <cell r="A1918" t="str">
            <v>D89.8</v>
          </cell>
          <cell r="B1918" t="str">
            <v>Otros trastornos especificados que afectan el mecanismo de la inmunidad, no clasificados en otra parte</v>
          </cell>
        </row>
        <row r="1919">
          <cell r="A1919" t="str">
            <v>D89.9</v>
          </cell>
          <cell r="B1919" t="str">
            <v>Trastorno que afecta al mecanismo de la inmunidad, no especificado</v>
          </cell>
        </row>
        <row r="1920">
          <cell r="A1920" t="str">
            <v>E</v>
          </cell>
          <cell r="B1920" t="str">
            <v>Transtornos Endocrinológicos y del Metabolismo</v>
          </cell>
        </row>
        <row r="1921">
          <cell r="A1921" t="str">
            <v>E00</v>
          </cell>
          <cell r="B1921" t="str">
            <v>Síndrome congénito de deficiencia de yodo</v>
          </cell>
        </row>
        <row r="1922">
          <cell r="A1922" t="str">
            <v>E00.0</v>
          </cell>
          <cell r="B1922" t="str">
            <v>Síndrome congénito de deficiencia de yodo, tipo neurológico</v>
          </cell>
        </row>
        <row r="1923">
          <cell r="A1923" t="str">
            <v>E00.1</v>
          </cell>
          <cell r="B1923" t="str">
            <v>Síndrome de deficiencia congénita de yodo, tipo mixedematoso</v>
          </cell>
        </row>
        <row r="1924">
          <cell r="A1924" t="str">
            <v>E00.2</v>
          </cell>
          <cell r="B1924" t="str">
            <v>Síndrome congénito de deficiencia de yodo, tipo mixto</v>
          </cell>
        </row>
        <row r="1925">
          <cell r="A1925" t="str">
            <v>E00.9</v>
          </cell>
          <cell r="B1925" t="str">
            <v>Síndrome congénito de deficiencia de yodo, no especificado</v>
          </cell>
        </row>
        <row r="1926">
          <cell r="A1926" t="str">
            <v>E01</v>
          </cell>
          <cell r="B1926" t="str">
            <v>Trastornos tiroideos vinculados a deficiencia de yodo y afecciones relacionadas</v>
          </cell>
        </row>
        <row r="1927">
          <cell r="A1927" t="str">
            <v>E01.0</v>
          </cell>
          <cell r="B1927" t="str">
            <v>Bocio difuso (endémico) relacionado con deficiencia de yodo</v>
          </cell>
        </row>
        <row r="1928">
          <cell r="A1928" t="str">
            <v>E01.1</v>
          </cell>
          <cell r="B1928" t="str">
            <v>Bocio multinodular (endémico) relacionado con deficiencia de yodo</v>
          </cell>
        </row>
        <row r="1929">
          <cell r="A1929" t="str">
            <v>E01.2</v>
          </cell>
          <cell r="B1929" t="str">
            <v>Bocio (endémico) relacionado con deficiencia de yodo, no especificado</v>
          </cell>
        </row>
        <row r="1930">
          <cell r="A1930" t="str">
            <v>E01.8</v>
          </cell>
          <cell r="B1930" t="str">
            <v>Otros trastornos de la tiroides relacionados con deficiencia de yodo y afecciones similares</v>
          </cell>
        </row>
        <row r="1931">
          <cell r="A1931" t="str">
            <v>E02.X</v>
          </cell>
          <cell r="B1931" t="str">
            <v>Hipotiroidismo subclínico por deficiencia de yodo</v>
          </cell>
        </row>
        <row r="1932">
          <cell r="A1932" t="str">
            <v>E03</v>
          </cell>
          <cell r="B1932" t="str">
            <v>Otro hipotiroidismo</v>
          </cell>
        </row>
        <row r="1933">
          <cell r="A1933" t="str">
            <v>E03.0</v>
          </cell>
          <cell r="B1933" t="str">
            <v>Hipotiroidismo congénito con bocio difuso</v>
          </cell>
        </row>
        <row r="1934">
          <cell r="A1934" t="str">
            <v>E03.1</v>
          </cell>
          <cell r="B1934" t="str">
            <v>Hipotiroidismo congénito sin bocio</v>
          </cell>
        </row>
        <row r="1935">
          <cell r="A1935" t="str">
            <v>E03.2</v>
          </cell>
          <cell r="B1935" t="str">
            <v>Hipotiroidismo debido a medicamentos y a otras sustancias exógenas</v>
          </cell>
        </row>
        <row r="1936">
          <cell r="A1936" t="str">
            <v>E03.3</v>
          </cell>
          <cell r="B1936" t="str">
            <v>Hipotiroidismo postinfeccioso</v>
          </cell>
        </row>
        <row r="1937">
          <cell r="A1937" t="str">
            <v>E03.4</v>
          </cell>
          <cell r="B1937" t="str">
            <v>Atrofia de tiroides (adquirida)</v>
          </cell>
        </row>
        <row r="1938">
          <cell r="A1938" t="str">
            <v>E03.5</v>
          </cell>
          <cell r="B1938" t="str">
            <v>Coma mixedematoso</v>
          </cell>
        </row>
        <row r="1939">
          <cell r="A1939" t="str">
            <v>E03.8</v>
          </cell>
          <cell r="B1939" t="str">
            <v>Otros hipotiroidismos especificados</v>
          </cell>
        </row>
        <row r="1940">
          <cell r="A1940" t="str">
            <v>E03.9</v>
          </cell>
          <cell r="B1940" t="str">
            <v>Hipotiroidismo, no especificado</v>
          </cell>
        </row>
        <row r="1941">
          <cell r="A1941" t="str">
            <v>E04</v>
          </cell>
          <cell r="B1941" t="str">
            <v>Otro bocio no tóxico</v>
          </cell>
        </row>
        <row r="1942">
          <cell r="A1942" t="str">
            <v>E04.0</v>
          </cell>
          <cell r="B1942" t="str">
            <v>Bocio difuso no tóxico</v>
          </cell>
        </row>
        <row r="1943">
          <cell r="A1943" t="str">
            <v>E04.1</v>
          </cell>
          <cell r="B1943" t="str">
            <v>Nódulo tiroideo solitario no tóxico</v>
          </cell>
        </row>
        <row r="1944">
          <cell r="A1944" t="str">
            <v>E04.2</v>
          </cell>
          <cell r="B1944" t="str">
            <v>Bocio multinodular no tóxico</v>
          </cell>
        </row>
        <row r="1945">
          <cell r="A1945" t="str">
            <v>E04.8</v>
          </cell>
          <cell r="B1945" t="str">
            <v>Otros bocios no tóxicos especificados</v>
          </cell>
        </row>
        <row r="1946">
          <cell r="A1946" t="str">
            <v>E04.9</v>
          </cell>
          <cell r="B1946" t="str">
            <v>Bocio no tóxico, no especificado</v>
          </cell>
        </row>
        <row r="1947">
          <cell r="A1947" t="str">
            <v>E05</v>
          </cell>
          <cell r="B1947" t="str">
            <v>Tirotoxicosis [hipertiroidismo]</v>
          </cell>
        </row>
        <row r="1948">
          <cell r="A1948" t="str">
            <v>E05.0</v>
          </cell>
          <cell r="B1948" t="str">
            <v>Tirotoxicosis con bocio difuso</v>
          </cell>
        </row>
        <row r="1949">
          <cell r="A1949" t="str">
            <v>E05.1</v>
          </cell>
          <cell r="B1949" t="str">
            <v>Tirotoxicosis con nódulo solitario tiroideo tóxico</v>
          </cell>
        </row>
        <row r="1950">
          <cell r="A1950" t="str">
            <v>E05.2</v>
          </cell>
          <cell r="B1950" t="str">
            <v>Tirotoxicosis con bocio multinodular tóxico</v>
          </cell>
        </row>
        <row r="1951">
          <cell r="A1951" t="str">
            <v>E05.3</v>
          </cell>
          <cell r="B1951" t="str">
            <v>Tirotoxicosis por tejido tiroideo ectópico</v>
          </cell>
        </row>
        <row r="1952">
          <cell r="A1952" t="str">
            <v>E05.4</v>
          </cell>
          <cell r="B1952" t="str">
            <v>Tirotoxicosis facticia</v>
          </cell>
        </row>
        <row r="1953">
          <cell r="A1953" t="str">
            <v>E05.5</v>
          </cell>
          <cell r="B1953" t="str">
            <v>Crisis o tormenta tirotóxica</v>
          </cell>
        </row>
        <row r="1954">
          <cell r="A1954" t="str">
            <v>E05.8</v>
          </cell>
          <cell r="B1954" t="str">
            <v>Otras tirotoxicosis</v>
          </cell>
        </row>
        <row r="1955">
          <cell r="A1955" t="str">
            <v>E05.9</v>
          </cell>
          <cell r="B1955" t="str">
            <v>Tirotoxicosis, no especificada</v>
          </cell>
        </row>
        <row r="1956">
          <cell r="A1956" t="str">
            <v>E06</v>
          </cell>
          <cell r="B1956" t="str">
            <v>Tiroiditis</v>
          </cell>
        </row>
        <row r="1957">
          <cell r="A1957" t="str">
            <v>E06.0</v>
          </cell>
          <cell r="B1957" t="str">
            <v>Tiroiditis aguda</v>
          </cell>
        </row>
        <row r="1958">
          <cell r="A1958" t="str">
            <v>E06.1</v>
          </cell>
          <cell r="B1958" t="str">
            <v>Tiroiditis subaguda</v>
          </cell>
        </row>
        <row r="1959">
          <cell r="A1959" t="str">
            <v>E06.2</v>
          </cell>
          <cell r="B1959" t="str">
            <v>Tiroiditis crónica con tirotoxicosis transitoria</v>
          </cell>
        </row>
        <row r="1960">
          <cell r="A1960" t="str">
            <v>E06.3</v>
          </cell>
          <cell r="B1960" t="str">
            <v>Tiroiditis autoinmune</v>
          </cell>
        </row>
        <row r="1961">
          <cell r="A1961" t="str">
            <v>E06.4</v>
          </cell>
          <cell r="B1961" t="str">
            <v>Tiroiditis inducida por drogas</v>
          </cell>
        </row>
        <row r="1962">
          <cell r="A1962" t="str">
            <v>E06.5</v>
          </cell>
          <cell r="B1962" t="str">
            <v>Otras tiroiditis crónicas</v>
          </cell>
        </row>
        <row r="1963">
          <cell r="A1963" t="str">
            <v>E06.9</v>
          </cell>
          <cell r="B1963" t="str">
            <v>Tiroiditis, no especificada</v>
          </cell>
        </row>
        <row r="1964">
          <cell r="A1964" t="str">
            <v>E07</v>
          </cell>
          <cell r="B1964" t="str">
            <v>Otros trastornos tiroideos</v>
          </cell>
        </row>
        <row r="1965">
          <cell r="A1965" t="str">
            <v>E07.0</v>
          </cell>
          <cell r="B1965" t="str">
            <v>Hipersecreción de calcitonina</v>
          </cell>
        </row>
        <row r="1966">
          <cell r="A1966" t="str">
            <v>E07.1</v>
          </cell>
          <cell r="B1966" t="str">
            <v>Bocio dishormogenético</v>
          </cell>
        </row>
        <row r="1967">
          <cell r="A1967" t="str">
            <v>E07.8</v>
          </cell>
          <cell r="B1967" t="str">
            <v>Otros trastornos especificados de la glándula tiroides</v>
          </cell>
        </row>
        <row r="1968">
          <cell r="A1968" t="str">
            <v>E07.9</v>
          </cell>
          <cell r="B1968" t="str">
            <v>Trastorno de la glándula tiroides, no especificado</v>
          </cell>
        </row>
        <row r="1969">
          <cell r="A1969" t="str">
            <v>E10</v>
          </cell>
          <cell r="B1969" t="str">
            <v>Diabetes mellitus insulinodependiente</v>
          </cell>
        </row>
        <row r="1970">
          <cell r="A1970" t="str">
            <v>E10.0</v>
          </cell>
          <cell r="B1970" t="str">
            <v>Diabetes mellitus insulinodependiente, con coma</v>
          </cell>
        </row>
        <row r="1971">
          <cell r="A1971" t="str">
            <v>E10.1</v>
          </cell>
          <cell r="B1971" t="str">
            <v>Diabetes mellitus insulinodependiente, con cetoacidosis</v>
          </cell>
        </row>
        <row r="1972">
          <cell r="A1972" t="str">
            <v>E10.2</v>
          </cell>
          <cell r="B1972" t="str">
            <v>Diabetes mellitus insulinodependiente, con complicaciones renales</v>
          </cell>
        </row>
        <row r="1973">
          <cell r="A1973" t="str">
            <v>E10.3</v>
          </cell>
          <cell r="B1973" t="str">
            <v>Diabetes mellitus insulinodependiente, con complicaciones oftálmicas</v>
          </cell>
        </row>
        <row r="1974">
          <cell r="A1974" t="str">
            <v>E10.4</v>
          </cell>
          <cell r="B1974" t="str">
            <v>Diabetes mellitus insulinodependiente, con complicaciones neurológicas</v>
          </cell>
        </row>
        <row r="1975">
          <cell r="A1975" t="str">
            <v>E10.5</v>
          </cell>
          <cell r="B1975" t="str">
            <v>Diabetes mellitus insulinodependiente, con complicaciones circulatorias periféricas</v>
          </cell>
        </row>
        <row r="1976">
          <cell r="A1976" t="str">
            <v>E10.6</v>
          </cell>
          <cell r="B1976" t="str">
            <v>Diabetes mellitus insulinodependiente, con otras complicaciones especificadas</v>
          </cell>
        </row>
        <row r="1977">
          <cell r="A1977" t="str">
            <v>E10.7</v>
          </cell>
          <cell r="B1977" t="str">
            <v>Diabetes mellitus insulinodependiente, con complicaciones múltiples</v>
          </cell>
        </row>
        <row r="1978">
          <cell r="A1978" t="str">
            <v>E10.8</v>
          </cell>
          <cell r="B1978" t="str">
            <v>Diabetes mellitus insulinodependiente, con complicaciones no especificadas</v>
          </cell>
        </row>
        <row r="1979">
          <cell r="A1979" t="str">
            <v>E10.9</v>
          </cell>
          <cell r="B1979" t="str">
            <v>Diabetes mellitus insulinodependiente, sin mención de complicación</v>
          </cell>
        </row>
        <row r="1980">
          <cell r="A1980" t="str">
            <v>E11</v>
          </cell>
          <cell r="B1980" t="str">
            <v>Diabetes mellitus no insulinodependiente</v>
          </cell>
        </row>
        <row r="1981">
          <cell r="A1981" t="str">
            <v>E11.0</v>
          </cell>
          <cell r="B1981" t="str">
            <v>Diabetes mellitus insulinodependiente, con coma</v>
          </cell>
        </row>
        <row r="1982">
          <cell r="A1982" t="str">
            <v>E11.1</v>
          </cell>
          <cell r="B1982" t="str">
            <v>Diabetes mellitus no insulinodependiente, con cetoacidosis</v>
          </cell>
        </row>
        <row r="1983">
          <cell r="A1983" t="str">
            <v>E11.2</v>
          </cell>
          <cell r="B1983" t="str">
            <v>Diabetes mellitus no insulinodependiente, con complicaciones renales</v>
          </cell>
        </row>
        <row r="1984">
          <cell r="A1984" t="str">
            <v>E11.3</v>
          </cell>
          <cell r="B1984" t="str">
            <v>Diabetes mellitus no insulinodependiente, con complicaciones oftálmicas</v>
          </cell>
        </row>
        <row r="1985">
          <cell r="A1985" t="str">
            <v>E11.4</v>
          </cell>
          <cell r="B1985" t="str">
            <v>Diabetes mellitus no insulinodependiente, con complicaciones neurológicas</v>
          </cell>
        </row>
        <row r="1986">
          <cell r="A1986" t="str">
            <v>E11.5</v>
          </cell>
          <cell r="B1986" t="str">
            <v>Diabetes mellitus no insulinodependiente, con complicaciones circulatorias periféricas</v>
          </cell>
        </row>
        <row r="1987">
          <cell r="A1987" t="str">
            <v>E11.6</v>
          </cell>
          <cell r="B1987" t="str">
            <v>Diabetes mellitus no insulinodependiente, con otras complicaciones especificadas</v>
          </cell>
        </row>
        <row r="1988">
          <cell r="A1988" t="str">
            <v>E11.7</v>
          </cell>
          <cell r="B1988" t="str">
            <v>Diabetes mellitus no insulinodependiente, con complicaciones múltiples</v>
          </cell>
        </row>
        <row r="1989">
          <cell r="A1989" t="str">
            <v>E11.8</v>
          </cell>
          <cell r="B1989" t="str">
            <v>Diabetes mellitus no insulinodependiente, con complicaciones no especificadas</v>
          </cell>
        </row>
        <row r="1990">
          <cell r="A1990" t="str">
            <v>E11.9</v>
          </cell>
          <cell r="B1990" t="str">
            <v>Diabetes mellitus no insulinodependiente, sin mención de complicación</v>
          </cell>
        </row>
        <row r="1991">
          <cell r="A1991" t="str">
            <v>E12</v>
          </cell>
          <cell r="B1991" t="str">
            <v>Diabetes mellitus asociada con desnutrición</v>
          </cell>
        </row>
        <row r="1992">
          <cell r="A1992" t="str">
            <v>E12.0</v>
          </cell>
          <cell r="B1992" t="str">
            <v>Diabetes mellitus asociada con desnutrición, con coma</v>
          </cell>
        </row>
        <row r="1993">
          <cell r="A1993" t="str">
            <v>E12.1</v>
          </cell>
          <cell r="B1993" t="str">
            <v>Diabetes mellitus asociada con desnutrición, con cetoacidosis</v>
          </cell>
        </row>
        <row r="1994">
          <cell r="A1994" t="str">
            <v>E12.2</v>
          </cell>
          <cell r="B1994" t="str">
            <v>Diabetes mellitus asociada con desnutrición, con complicaciones renales</v>
          </cell>
        </row>
        <row r="1995">
          <cell r="A1995" t="str">
            <v>E12.3</v>
          </cell>
          <cell r="B1995" t="str">
            <v>Diabetes mellitus asociada con desnutrición, con complicaciones oftálmicas</v>
          </cell>
        </row>
        <row r="1996">
          <cell r="A1996" t="str">
            <v>E12.4</v>
          </cell>
          <cell r="B1996" t="str">
            <v>Diabetes mellitus asociada con desnutrición, con complicaciones neurológicas</v>
          </cell>
        </row>
        <row r="1997">
          <cell r="A1997" t="str">
            <v>E12.5</v>
          </cell>
          <cell r="B1997" t="str">
            <v>Diabetes mellitus asociada con desnutrición, con complicaciones circulatorias periféricas</v>
          </cell>
        </row>
        <row r="1998">
          <cell r="A1998" t="str">
            <v>E12.6</v>
          </cell>
          <cell r="B1998" t="str">
            <v>Diabetes mellitus asociada con desnutrición, con otras complicaciones especificadas</v>
          </cell>
        </row>
        <row r="1999">
          <cell r="A1999" t="str">
            <v>E12.7</v>
          </cell>
          <cell r="B1999" t="str">
            <v>Diabetes mellitus asociada con desnutrición, con complicaciones múltiples</v>
          </cell>
        </row>
        <row r="2000">
          <cell r="A2000" t="str">
            <v>E12.8</v>
          </cell>
          <cell r="B2000" t="str">
            <v>Diabetes mellitus asociada con desnutrición, con complicaciones no especificadas</v>
          </cell>
        </row>
        <row r="2001">
          <cell r="A2001" t="str">
            <v>E12.9</v>
          </cell>
          <cell r="B2001" t="str">
            <v>Diabetes mellitus asociada con desnutrición, sin mención de complicación</v>
          </cell>
        </row>
        <row r="2002">
          <cell r="A2002" t="str">
            <v>E13</v>
          </cell>
          <cell r="B2002" t="str">
            <v>Otras diabetes mellitus especificadas</v>
          </cell>
        </row>
        <row r="2003">
          <cell r="A2003" t="str">
            <v>E13.0</v>
          </cell>
          <cell r="B2003" t="str">
            <v>Diabetes mellitus especificada, con coma</v>
          </cell>
        </row>
        <row r="2004">
          <cell r="A2004" t="str">
            <v>E13.1</v>
          </cell>
          <cell r="B2004" t="str">
            <v>Diabetes mellitus especificada, con cetoacidosis</v>
          </cell>
        </row>
        <row r="2005">
          <cell r="A2005" t="str">
            <v>E13.2</v>
          </cell>
          <cell r="B2005" t="str">
            <v>Diabetes mellitus especificada, con complicaciones renales</v>
          </cell>
        </row>
        <row r="2006">
          <cell r="A2006" t="str">
            <v>E13.3</v>
          </cell>
          <cell r="B2006" t="str">
            <v>Diabetes mellitus especificada, con complicaciones oftálmicas</v>
          </cell>
        </row>
        <row r="2007">
          <cell r="A2007" t="str">
            <v>E13.4</v>
          </cell>
          <cell r="B2007" t="str">
            <v>Diabetes mellitus especificada, con complicaciones neurológicas</v>
          </cell>
        </row>
        <row r="2008">
          <cell r="A2008" t="str">
            <v>E13.5</v>
          </cell>
          <cell r="B2008" t="str">
            <v>Diabetes mellitus especificada, con complicaciones circulatorias periféricas</v>
          </cell>
        </row>
        <row r="2009">
          <cell r="A2009" t="str">
            <v>E13.6</v>
          </cell>
          <cell r="B2009" t="str">
            <v>Diabetes mellitus especificada, con otras complicaciones especificadas</v>
          </cell>
        </row>
        <row r="2010">
          <cell r="A2010" t="str">
            <v>E13.7</v>
          </cell>
          <cell r="B2010" t="str">
            <v>Diabetes mellitus especificada, con complicaciones múltiples</v>
          </cell>
        </row>
        <row r="2011">
          <cell r="A2011" t="str">
            <v>E13.8</v>
          </cell>
          <cell r="B2011" t="str">
            <v>Diabetes mellitus especificada, con complicaciones no especificadas</v>
          </cell>
        </row>
        <row r="2012">
          <cell r="A2012" t="str">
            <v>E13.9</v>
          </cell>
          <cell r="B2012" t="str">
            <v>Diabetes mellitus especificada, sin mención de complicación</v>
          </cell>
        </row>
        <row r="2013">
          <cell r="A2013" t="str">
            <v>E14</v>
          </cell>
          <cell r="B2013" t="str">
            <v>Diabetes mellitus, no especificada</v>
          </cell>
        </row>
        <row r="2014">
          <cell r="A2014" t="str">
            <v>E14.0</v>
          </cell>
          <cell r="B2014" t="str">
            <v>Diabetes mellitus, no especificada, con coma</v>
          </cell>
        </row>
        <row r="2015">
          <cell r="A2015" t="str">
            <v>E14.1</v>
          </cell>
          <cell r="B2015" t="str">
            <v>Diabetes mellitus, no especificada, con cetoacidosis</v>
          </cell>
        </row>
        <row r="2016">
          <cell r="A2016" t="str">
            <v>E14.2</v>
          </cell>
          <cell r="B2016" t="str">
            <v>Diabetes mellitus, no especificada, con complicaciones renales</v>
          </cell>
        </row>
        <row r="2017">
          <cell r="A2017" t="str">
            <v>E14.3</v>
          </cell>
          <cell r="B2017" t="str">
            <v>Diabetes mellitus, no especificada, con complicaciones oftálmicas</v>
          </cell>
        </row>
        <row r="2018">
          <cell r="A2018" t="str">
            <v>E14.4</v>
          </cell>
          <cell r="B2018" t="str">
            <v>Diabetes mellitus, no especificada, con complicaciones neurológicas</v>
          </cell>
        </row>
        <row r="2019">
          <cell r="A2019" t="str">
            <v>E14.5</v>
          </cell>
          <cell r="B2019" t="str">
            <v>Diabetes mellitus, no especificada, con complicaciones circulatorias periféricas</v>
          </cell>
        </row>
        <row r="2020">
          <cell r="A2020" t="str">
            <v>E14.6</v>
          </cell>
          <cell r="B2020" t="str">
            <v>Diabetes mellitus, no especificada, con otras complicaciones especificadas</v>
          </cell>
        </row>
        <row r="2021">
          <cell r="A2021" t="str">
            <v>E14.7</v>
          </cell>
          <cell r="B2021" t="str">
            <v>Diabetes mellitus, no especificada, con complicaciones múltiples</v>
          </cell>
        </row>
        <row r="2022">
          <cell r="A2022" t="str">
            <v>E14.8</v>
          </cell>
          <cell r="B2022" t="str">
            <v>Diabetes mellitus, no especificada, con complicaciones no especificadas</v>
          </cell>
        </row>
        <row r="2023">
          <cell r="A2023" t="str">
            <v>E14.9</v>
          </cell>
          <cell r="B2023" t="str">
            <v>Diabetes mellitus, no especificada, sin mención de complicación</v>
          </cell>
        </row>
        <row r="2024">
          <cell r="A2024" t="str">
            <v>E15.X</v>
          </cell>
          <cell r="B2024" t="str">
            <v>Coma hipoglicémico no diabético</v>
          </cell>
        </row>
        <row r="2025">
          <cell r="A2025" t="str">
            <v>E16</v>
          </cell>
          <cell r="B2025" t="str">
            <v>Otros trastornos de la secreción interna del páncreas</v>
          </cell>
        </row>
        <row r="2026">
          <cell r="A2026" t="str">
            <v>E16.0</v>
          </cell>
          <cell r="B2026" t="str">
            <v>Hipoglicemia sin coma, inducida por drogas</v>
          </cell>
        </row>
        <row r="2027">
          <cell r="A2027" t="str">
            <v>E16.1</v>
          </cell>
          <cell r="B2027" t="str">
            <v>Otras hipoglicemias</v>
          </cell>
        </row>
        <row r="2028">
          <cell r="A2028" t="str">
            <v>E16.2</v>
          </cell>
          <cell r="B2028" t="str">
            <v>Hipoglicemia, no especificada</v>
          </cell>
        </row>
        <row r="2029">
          <cell r="A2029" t="str">
            <v>E16.3</v>
          </cell>
          <cell r="B2029" t="str">
            <v>Secreción exagerada del glucagón</v>
          </cell>
        </row>
        <row r="2030">
          <cell r="A2030" t="str">
            <v>E16.8</v>
          </cell>
          <cell r="B2030" t="str">
            <v>Otros trastornos especificados de la secreción interna del páncreas</v>
          </cell>
        </row>
        <row r="2031">
          <cell r="A2031" t="str">
            <v>E16.9</v>
          </cell>
          <cell r="B2031" t="str">
            <v>Trastornos de la secreción interna del páncreas, sin otra especificación</v>
          </cell>
        </row>
        <row r="2032">
          <cell r="A2032" t="str">
            <v>E20</v>
          </cell>
          <cell r="B2032" t="str">
            <v>Hipoparatiroidismo</v>
          </cell>
        </row>
        <row r="2033">
          <cell r="A2033" t="str">
            <v>E20.0</v>
          </cell>
          <cell r="B2033" t="str">
            <v>Hipoparatiroidismo idiopático</v>
          </cell>
        </row>
        <row r="2034">
          <cell r="A2034" t="str">
            <v>E20.1</v>
          </cell>
          <cell r="B2034" t="str">
            <v>Pseudohipoparatiroidismo</v>
          </cell>
        </row>
        <row r="2035">
          <cell r="A2035" t="str">
            <v>E20.8</v>
          </cell>
          <cell r="B2035" t="str">
            <v>Otros tipos de hipoparatiroidismo</v>
          </cell>
        </row>
        <row r="2036">
          <cell r="A2036" t="str">
            <v>E20.9</v>
          </cell>
          <cell r="B2036" t="str">
            <v>Hipoparatiroidismo, no especificado</v>
          </cell>
        </row>
        <row r="2037">
          <cell r="A2037" t="str">
            <v>E21</v>
          </cell>
          <cell r="B2037" t="str">
            <v>Hiperparatiroidismo y otros trastornos de la glándula paratiroides</v>
          </cell>
        </row>
        <row r="2038">
          <cell r="A2038" t="str">
            <v>E21.0</v>
          </cell>
          <cell r="B2038" t="str">
            <v>Hiperparatiroidismo primario</v>
          </cell>
        </row>
        <row r="2039">
          <cell r="A2039" t="str">
            <v>E21.1</v>
          </cell>
          <cell r="B2039" t="str">
            <v>Hiperparatiroidismo secundario no clasificado en otra parte</v>
          </cell>
        </row>
        <row r="2040">
          <cell r="A2040" t="str">
            <v>E21.2</v>
          </cell>
          <cell r="B2040" t="str">
            <v>Etros tipos de hiperparatiroidismo</v>
          </cell>
        </row>
        <row r="2041">
          <cell r="A2041" t="str">
            <v>E21.3</v>
          </cell>
          <cell r="B2041" t="str">
            <v>Hiperparatiroidismo, sin otra especificación</v>
          </cell>
        </row>
        <row r="2042">
          <cell r="A2042" t="str">
            <v>E21.4</v>
          </cell>
          <cell r="B2042" t="str">
            <v>Otros trastornos especificados de la glándula paratiroides</v>
          </cell>
        </row>
        <row r="2043">
          <cell r="A2043" t="str">
            <v>E21.5</v>
          </cell>
          <cell r="B2043" t="str">
            <v>Trastorno de la glándula paratiroides, no especificado</v>
          </cell>
        </row>
        <row r="2044">
          <cell r="A2044" t="str">
            <v>E22</v>
          </cell>
          <cell r="B2044" t="str">
            <v>Hiperfunción de la glándula hipófisis</v>
          </cell>
        </row>
        <row r="2045">
          <cell r="A2045" t="str">
            <v>E22.0</v>
          </cell>
          <cell r="B2045" t="str">
            <v>Acromegalia y gigantismo hipofisario</v>
          </cell>
        </row>
        <row r="2046">
          <cell r="A2046" t="str">
            <v>E22.1</v>
          </cell>
          <cell r="B2046" t="str">
            <v>Hiperprolactinemia</v>
          </cell>
        </row>
        <row r="2047">
          <cell r="A2047" t="str">
            <v>E22.2</v>
          </cell>
          <cell r="B2047" t="str">
            <v>Síndrome de secreción inapropiada de hormona antidiurética</v>
          </cell>
        </row>
        <row r="2048">
          <cell r="A2048" t="str">
            <v>E22.8</v>
          </cell>
          <cell r="B2048" t="str">
            <v>Otras hiperfunciones de la glándula hipófisis</v>
          </cell>
        </row>
        <row r="2049">
          <cell r="A2049" t="str">
            <v>E22.9</v>
          </cell>
          <cell r="B2049" t="str">
            <v>Hiperfunción de la glándula hipófisis, no especificada</v>
          </cell>
        </row>
        <row r="2050">
          <cell r="A2050" t="str">
            <v>E23</v>
          </cell>
          <cell r="B2050" t="str">
            <v>Hipofunción y otros trastornos de la glándula hipófisis</v>
          </cell>
        </row>
        <row r="2051">
          <cell r="A2051" t="str">
            <v>E23.0</v>
          </cell>
          <cell r="B2051" t="str">
            <v>Hipopituitarismo</v>
          </cell>
        </row>
        <row r="2052">
          <cell r="A2052" t="str">
            <v>E23.1</v>
          </cell>
          <cell r="B2052" t="str">
            <v>Hipopituitarismo inducido por drogas</v>
          </cell>
        </row>
        <row r="2053">
          <cell r="A2053" t="str">
            <v>E23.2</v>
          </cell>
          <cell r="B2053" t="str">
            <v>Diabetes insípida</v>
          </cell>
        </row>
        <row r="2054">
          <cell r="A2054" t="str">
            <v>E23.3</v>
          </cell>
          <cell r="B2054" t="str">
            <v>Disfunción hipotalámica, no clasificada en otra parte</v>
          </cell>
        </row>
        <row r="2055">
          <cell r="A2055" t="str">
            <v>E23.6</v>
          </cell>
          <cell r="B2055" t="str">
            <v>Otros trastornos de la glándula hipófisis</v>
          </cell>
        </row>
        <row r="2056">
          <cell r="A2056" t="str">
            <v>E23.7</v>
          </cell>
          <cell r="B2056" t="str">
            <v>Trastorno de la glándula hipófisis, no especificado</v>
          </cell>
        </row>
        <row r="2057">
          <cell r="A2057" t="str">
            <v>E24</v>
          </cell>
          <cell r="B2057" t="str">
            <v>Síndrome de Cushing</v>
          </cell>
        </row>
        <row r="2058">
          <cell r="A2058" t="str">
            <v>E24.0</v>
          </cell>
          <cell r="B2058" t="str">
            <v>Enfermedad de Cushing dependiente de la hipófisis</v>
          </cell>
        </row>
        <row r="2059">
          <cell r="A2059" t="str">
            <v>E24.1</v>
          </cell>
          <cell r="B2059" t="str">
            <v>Síndrome de Nelson</v>
          </cell>
        </row>
        <row r="2060">
          <cell r="A2060" t="str">
            <v>E24.2</v>
          </cell>
          <cell r="B2060" t="str">
            <v>Síndrome de Cushing inducido por drogas</v>
          </cell>
        </row>
        <row r="2061">
          <cell r="A2061" t="str">
            <v>E24.3</v>
          </cell>
          <cell r="B2061" t="str">
            <v>Síndrome de ACTH ectópico</v>
          </cell>
        </row>
        <row r="2062">
          <cell r="A2062" t="str">
            <v>E24.4</v>
          </cell>
          <cell r="B2062" t="str">
            <v>Síndrome de seudo Cushing inducido por alcohol</v>
          </cell>
        </row>
        <row r="2063">
          <cell r="A2063" t="str">
            <v>E24.8</v>
          </cell>
          <cell r="B2063" t="str">
            <v>Otros tipos de síndrome de Cushing</v>
          </cell>
        </row>
        <row r="2064">
          <cell r="A2064" t="str">
            <v>E24.9</v>
          </cell>
          <cell r="B2064" t="str">
            <v>Síndrome de Cushing, no especificado</v>
          </cell>
        </row>
        <row r="2065">
          <cell r="A2065" t="str">
            <v>E25</v>
          </cell>
          <cell r="B2065" t="str">
            <v>Trastornos adrenogenitales</v>
          </cell>
        </row>
        <row r="2066">
          <cell r="A2066" t="str">
            <v>E25.0</v>
          </cell>
          <cell r="B2066" t="str">
            <v>Trastornos adrenogenitales congénitos con deficiencia enzimática</v>
          </cell>
        </row>
        <row r="2067">
          <cell r="A2067" t="str">
            <v>E25.8</v>
          </cell>
          <cell r="B2067" t="str">
            <v>Otros trastornos adrenogenitales</v>
          </cell>
        </row>
        <row r="2068">
          <cell r="A2068" t="str">
            <v>E25.9</v>
          </cell>
          <cell r="B2068" t="str">
            <v>Trastorno adrenogenital, no especificado</v>
          </cell>
        </row>
        <row r="2069">
          <cell r="A2069" t="str">
            <v>E26</v>
          </cell>
          <cell r="B2069" t="str">
            <v>Hiperaldosteronismo</v>
          </cell>
        </row>
        <row r="2070">
          <cell r="A2070" t="str">
            <v>E26.0</v>
          </cell>
          <cell r="B2070" t="str">
            <v>Hiperaldosteronismo primario</v>
          </cell>
        </row>
        <row r="2071">
          <cell r="A2071" t="str">
            <v>E26.1</v>
          </cell>
          <cell r="B2071" t="str">
            <v>Hiperaldosteronismo secundario</v>
          </cell>
        </row>
        <row r="2072">
          <cell r="A2072" t="str">
            <v>E26.8</v>
          </cell>
          <cell r="B2072" t="str">
            <v>Otros tipos de hiperaldosteronismo</v>
          </cell>
        </row>
        <row r="2073">
          <cell r="A2073" t="str">
            <v>E26.9</v>
          </cell>
          <cell r="B2073" t="str">
            <v>Hiperaldosteronismo, no especificado</v>
          </cell>
        </row>
        <row r="2074">
          <cell r="A2074" t="str">
            <v>E27</v>
          </cell>
          <cell r="B2074" t="str">
            <v>Otros trastornos de la glándula suprarrenal</v>
          </cell>
        </row>
        <row r="2075">
          <cell r="A2075" t="str">
            <v>E27.0</v>
          </cell>
          <cell r="B2075" t="str">
            <v>Otra hiperactividad corticosuprarrenal</v>
          </cell>
        </row>
        <row r="2076">
          <cell r="A2076" t="str">
            <v>E27.1</v>
          </cell>
          <cell r="B2076" t="str">
            <v>Insuficiencia corticosuprarrenal primaria</v>
          </cell>
        </row>
        <row r="2077">
          <cell r="A2077" t="str">
            <v>E27.2</v>
          </cell>
          <cell r="B2077" t="str">
            <v>Crisis addisoniana</v>
          </cell>
        </row>
        <row r="2078">
          <cell r="A2078" t="str">
            <v>E27.3</v>
          </cell>
          <cell r="B2078" t="str">
            <v>Insuficiencia corticosuprarrenal inducida por drogas</v>
          </cell>
        </row>
        <row r="2079">
          <cell r="A2079" t="str">
            <v>E27.4</v>
          </cell>
          <cell r="B2079" t="str">
            <v>Otras insuficiencias corticosuprarrenales y las no especificadas</v>
          </cell>
        </row>
        <row r="2080">
          <cell r="A2080" t="str">
            <v>E27.5</v>
          </cell>
          <cell r="B2080" t="str">
            <v>Hiperfunción de la médula suprarrenal</v>
          </cell>
        </row>
        <row r="2081">
          <cell r="A2081" t="str">
            <v>E27.8</v>
          </cell>
          <cell r="B2081" t="str">
            <v>Otros trastornos especificados de la glándula suprarrenal</v>
          </cell>
        </row>
        <row r="2082">
          <cell r="A2082" t="str">
            <v>E27.9</v>
          </cell>
          <cell r="B2082" t="str">
            <v>Trastorno de la glándula suprarrenal, no especificado</v>
          </cell>
        </row>
        <row r="2083">
          <cell r="A2083" t="str">
            <v>E28</v>
          </cell>
          <cell r="B2083" t="str">
            <v>Disfunción ovárica</v>
          </cell>
        </row>
        <row r="2084">
          <cell r="A2084" t="str">
            <v>E28.0</v>
          </cell>
          <cell r="B2084" t="str">
            <v>Exceso de estrógenos</v>
          </cell>
        </row>
        <row r="2085">
          <cell r="A2085" t="str">
            <v>E28.1</v>
          </cell>
          <cell r="B2085" t="str">
            <v>Exceso de andrógenos</v>
          </cell>
        </row>
        <row r="2086">
          <cell r="A2086" t="str">
            <v>E28.2</v>
          </cell>
          <cell r="B2086" t="str">
            <v>Síndrome de ovario poliquístico</v>
          </cell>
        </row>
        <row r="2087">
          <cell r="A2087" t="str">
            <v>E28.3</v>
          </cell>
          <cell r="B2087" t="str">
            <v>Insuficiencia ovárica primaria</v>
          </cell>
        </row>
        <row r="2088">
          <cell r="A2088" t="str">
            <v>E28.8</v>
          </cell>
          <cell r="B2088" t="str">
            <v>Otras disfunciones ováricas</v>
          </cell>
        </row>
        <row r="2089">
          <cell r="A2089" t="str">
            <v>E28.9</v>
          </cell>
          <cell r="B2089" t="str">
            <v>Disfunción ovárica, no especificada</v>
          </cell>
        </row>
        <row r="2090">
          <cell r="A2090" t="str">
            <v>E29</v>
          </cell>
          <cell r="B2090" t="str">
            <v>Disfunción testicular</v>
          </cell>
        </row>
        <row r="2091">
          <cell r="A2091" t="str">
            <v>E29.0</v>
          </cell>
          <cell r="B2091" t="str">
            <v>Hiperfunción testicular</v>
          </cell>
        </row>
        <row r="2092">
          <cell r="A2092" t="str">
            <v>E29.1</v>
          </cell>
          <cell r="B2092" t="str">
            <v>Hipofunción testicular</v>
          </cell>
        </row>
        <row r="2093">
          <cell r="A2093" t="str">
            <v>E29.8</v>
          </cell>
          <cell r="B2093" t="str">
            <v>Otras disfunciones testiculares</v>
          </cell>
        </row>
        <row r="2094">
          <cell r="A2094" t="str">
            <v>E29.9</v>
          </cell>
          <cell r="B2094" t="str">
            <v>Disfunción testicular, no especificada</v>
          </cell>
        </row>
        <row r="2095">
          <cell r="A2095" t="str">
            <v>E30</v>
          </cell>
          <cell r="B2095" t="str">
            <v>Trastornos de la pubertad, no clasificados en otra parte</v>
          </cell>
        </row>
        <row r="2096">
          <cell r="A2096" t="str">
            <v>E30.0</v>
          </cell>
          <cell r="B2096" t="str">
            <v>Pubertad retardada</v>
          </cell>
        </row>
        <row r="2097">
          <cell r="A2097" t="str">
            <v>E30.1</v>
          </cell>
          <cell r="B2097" t="str">
            <v>Pubertad precoz</v>
          </cell>
        </row>
        <row r="2098">
          <cell r="A2098" t="str">
            <v>E30.8</v>
          </cell>
          <cell r="B2098" t="str">
            <v>Otros trastornos de la pubertad</v>
          </cell>
        </row>
        <row r="2099">
          <cell r="A2099" t="str">
            <v>E30.9</v>
          </cell>
          <cell r="B2099" t="str">
            <v>Trastorno de la pubertad, no especificado</v>
          </cell>
        </row>
        <row r="2100">
          <cell r="A2100" t="str">
            <v>E31</v>
          </cell>
          <cell r="B2100" t="str">
            <v>Disfunción poliglandular</v>
          </cell>
        </row>
        <row r="2101">
          <cell r="A2101" t="str">
            <v>E31.0</v>
          </cell>
          <cell r="B2101" t="str">
            <v>Insuficiencia poliglandular autoinmune</v>
          </cell>
        </row>
        <row r="2102">
          <cell r="A2102" t="str">
            <v>E31.1</v>
          </cell>
          <cell r="B2102" t="str">
            <v>Hiperfunción poliglandular</v>
          </cell>
        </row>
        <row r="2103">
          <cell r="A2103" t="str">
            <v>E31.8</v>
          </cell>
          <cell r="B2103" t="str">
            <v>Otras disfunciones poliglandulares</v>
          </cell>
        </row>
        <row r="2104">
          <cell r="A2104" t="str">
            <v>E31.9</v>
          </cell>
          <cell r="B2104" t="str">
            <v>Disfunción poliglandular, no especificada</v>
          </cell>
        </row>
        <row r="2105">
          <cell r="A2105" t="str">
            <v>E32</v>
          </cell>
          <cell r="B2105" t="str">
            <v>Enfermedades del timo</v>
          </cell>
        </row>
        <row r="2106">
          <cell r="A2106" t="str">
            <v>E32.0</v>
          </cell>
          <cell r="B2106" t="str">
            <v>Hiperplasia persistente del timo</v>
          </cell>
        </row>
        <row r="2107">
          <cell r="A2107" t="str">
            <v>E32.1</v>
          </cell>
          <cell r="B2107" t="str">
            <v>Absceso del timo</v>
          </cell>
        </row>
        <row r="2108">
          <cell r="A2108" t="str">
            <v>E32.8</v>
          </cell>
          <cell r="B2108" t="str">
            <v>Otras enfermedades del timo</v>
          </cell>
        </row>
        <row r="2109">
          <cell r="A2109" t="str">
            <v>E32.9</v>
          </cell>
          <cell r="B2109" t="str">
            <v>Enfermedad del timo, no especificada</v>
          </cell>
        </row>
        <row r="2110">
          <cell r="A2110" t="str">
            <v>E34</v>
          </cell>
          <cell r="B2110" t="str">
            <v>Otros trastornos endocrinos</v>
          </cell>
        </row>
        <row r="2111">
          <cell r="A2111" t="str">
            <v>E34.0</v>
          </cell>
          <cell r="B2111" t="str">
            <v>Síndrome carcinoide</v>
          </cell>
        </row>
        <row r="2112">
          <cell r="A2112" t="str">
            <v>E34.1</v>
          </cell>
          <cell r="B2112" t="str">
            <v>Otras hipersecreciones de hormonas intestinales</v>
          </cell>
        </row>
        <row r="2113">
          <cell r="A2113" t="str">
            <v>E34.2</v>
          </cell>
          <cell r="B2113" t="str">
            <v>Secreción hormonal ectópica, no clasificada en otra parte</v>
          </cell>
        </row>
        <row r="2114">
          <cell r="A2114" t="str">
            <v>E34.3</v>
          </cell>
          <cell r="B2114" t="str">
            <v>Enanismo, no clasificado en otra parte</v>
          </cell>
        </row>
        <row r="2115">
          <cell r="A2115" t="str">
            <v>E34.4</v>
          </cell>
          <cell r="B2115" t="str">
            <v>Estatura alta constitucional</v>
          </cell>
        </row>
        <row r="2116">
          <cell r="A2116" t="str">
            <v>E34.5</v>
          </cell>
          <cell r="B2116" t="str">
            <v>Síndrome de resistencia androgénica</v>
          </cell>
        </row>
        <row r="2117">
          <cell r="A2117" t="str">
            <v>E34.8</v>
          </cell>
          <cell r="B2117" t="str">
            <v>Otros trastornos endocrinos especificados</v>
          </cell>
        </row>
        <row r="2118">
          <cell r="A2118" t="str">
            <v>E34.9</v>
          </cell>
          <cell r="B2118" t="str">
            <v>Trastorno endocrino, no especificado</v>
          </cell>
        </row>
        <row r="2119">
          <cell r="A2119" t="str">
            <v>E35*</v>
          </cell>
          <cell r="B2119" t="str">
            <v>Trastornos endocrinos en enfermedades clasificadas en otra parte</v>
          </cell>
        </row>
        <row r="2120">
          <cell r="A2120" t="str">
            <v>E35.0*</v>
          </cell>
          <cell r="B2120" t="str">
            <v>Trastornos de la glándula tiroides en enfermedades clasificadas en otra parte</v>
          </cell>
        </row>
        <row r="2121">
          <cell r="A2121" t="str">
            <v>E35.1*</v>
          </cell>
          <cell r="B2121" t="str">
            <v>Trastornos de las glándulas suprarrenales en enfermedades clasificadas en otra parte</v>
          </cell>
        </row>
        <row r="2122">
          <cell r="A2122" t="str">
            <v>E35.8*</v>
          </cell>
          <cell r="B2122" t="str">
            <v>Trastornos de otras glándulas endocrinas en enfermedades clasificadas en otra parte</v>
          </cell>
        </row>
        <row r="2123">
          <cell r="A2123" t="str">
            <v>E40.X</v>
          </cell>
          <cell r="B2123" t="str">
            <v>Kwashiorkor</v>
          </cell>
        </row>
        <row r="2124">
          <cell r="A2124" t="str">
            <v>E41.X</v>
          </cell>
          <cell r="B2124" t="str">
            <v>Marasmo nutricional</v>
          </cell>
        </row>
        <row r="2125">
          <cell r="A2125" t="str">
            <v>E42.X</v>
          </cell>
          <cell r="B2125" t="str">
            <v>Kwashiorkor marasmático</v>
          </cell>
        </row>
        <row r="2126">
          <cell r="A2126" t="str">
            <v>E43.X</v>
          </cell>
          <cell r="B2126" t="str">
            <v>Desnutrición proteicocalórica severa, no especificada</v>
          </cell>
        </row>
        <row r="2127">
          <cell r="A2127" t="str">
            <v>E44</v>
          </cell>
          <cell r="B2127" t="str">
            <v>Desnutrición proteicocalórica de grado moderado y leve</v>
          </cell>
        </row>
        <row r="2128">
          <cell r="A2128" t="str">
            <v>E44.0</v>
          </cell>
          <cell r="B2128" t="str">
            <v>Desnutrición proteicocalórica moderada</v>
          </cell>
        </row>
        <row r="2129">
          <cell r="A2129" t="str">
            <v>E44.1</v>
          </cell>
          <cell r="B2129" t="str">
            <v>Desnutrición proteicocalórica leve</v>
          </cell>
        </row>
        <row r="2130">
          <cell r="A2130" t="str">
            <v>E45.X</v>
          </cell>
          <cell r="B2130" t="str">
            <v>Retardo del desarrollo debido a desnutrición proteicocalórica</v>
          </cell>
        </row>
        <row r="2131">
          <cell r="A2131" t="str">
            <v>E46.X</v>
          </cell>
          <cell r="B2131" t="str">
            <v>Desnutrición proteicocalórica, no especificada</v>
          </cell>
        </row>
        <row r="2132">
          <cell r="A2132" t="str">
            <v>E50</v>
          </cell>
          <cell r="B2132" t="str">
            <v>Deficiencia de vitamina A</v>
          </cell>
        </row>
        <row r="2133">
          <cell r="A2133" t="str">
            <v>E50.0</v>
          </cell>
          <cell r="B2133" t="str">
            <v>Deficiencia de vitamina A con xerosis conjuntival</v>
          </cell>
        </row>
        <row r="2134">
          <cell r="A2134" t="str">
            <v>E50.1</v>
          </cell>
          <cell r="B2134" t="str">
            <v>Deficiencia de vitamina A con mancha de Bitot y xerosis conjuntival</v>
          </cell>
        </row>
        <row r="2135">
          <cell r="A2135" t="str">
            <v>E50.2</v>
          </cell>
          <cell r="B2135" t="str">
            <v>Deficiencia de vitamina A con xerosis corneal</v>
          </cell>
        </row>
        <row r="2136">
          <cell r="A2136" t="str">
            <v>E50.3</v>
          </cell>
          <cell r="B2136" t="str">
            <v>Deficiencia de vitamina A con ulceración corneal y xerosis</v>
          </cell>
        </row>
        <row r="2137">
          <cell r="A2137" t="str">
            <v>E50.4</v>
          </cell>
          <cell r="B2137" t="str">
            <v>Deficiencia de vitamina A con queratomalacia</v>
          </cell>
        </row>
        <row r="2138">
          <cell r="A2138" t="str">
            <v>E50.5</v>
          </cell>
          <cell r="B2138" t="str">
            <v>Deficiencia de vitamina A con ceguera nocturna</v>
          </cell>
        </row>
        <row r="2139">
          <cell r="A2139" t="str">
            <v>E50.6</v>
          </cell>
          <cell r="B2139" t="str">
            <v>Deficiencia de vitamina A con cicatrices xeroftálmicas de la córnea</v>
          </cell>
        </row>
        <row r="2140">
          <cell r="A2140" t="str">
            <v>E50.7</v>
          </cell>
          <cell r="B2140" t="str">
            <v>Otras manifestaciones oculares de deficiencia de vitamina A</v>
          </cell>
        </row>
        <row r="2141">
          <cell r="A2141" t="str">
            <v>E50.8</v>
          </cell>
          <cell r="B2141" t="str">
            <v>Otras manifestaciones de deficiencia de vitamina A</v>
          </cell>
        </row>
        <row r="2142">
          <cell r="A2142" t="str">
            <v>E50.9</v>
          </cell>
          <cell r="B2142" t="str">
            <v>Deficiencia de vitamina A, no especificada</v>
          </cell>
        </row>
        <row r="2143">
          <cell r="A2143" t="str">
            <v>E51</v>
          </cell>
          <cell r="B2143" t="str">
            <v>Deficiencia de tiamina</v>
          </cell>
        </row>
        <row r="2144">
          <cell r="A2144" t="str">
            <v>E51.1</v>
          </cell>
          <cell r="B2144" t="str">
            <v>Beriberi</v>
          </cell>
        </row>
        <row r="2145">
          <cell r="A2145" t="str">
            <v>E51.2</v>
          </cell>
          <cell r="B2145" t="str">
            <v>Encefalopatía de Wernicke</v>
          </cell>
        </row>
        <row r="2146">
          <cell r="A2146" t="str">
            <v>E51.8</v>
          </cell>
          <cell r="B2146" t="str">
            <v>Otras manifestaciones de la deficiencia de tiamina</v>
          </cell>
        </row>
        <row r="2147">
          <cell r="A2147" t="str">
            <v>E51.9</v>
          </cell>
          <cell r="B2147" t="str">
            <v>Deficiencia de tiamina, no especificada</v>
          </cell>
        </row>
        <row r="2148">
          <cell r="A2148" t="str">
            <v>E52.X</v>
          </cell>
          <cell r="B2148" t="str">
            <v>Deficiencia de niacina [pelagra]</v>
          </cell>
        </row>
        <row r="2149">
          <cell r="A2149" t="str">
            <v>E53</v>
          </cell>
          <cell r="B2149" t="str">
            <v>Deficiencias de otras vitaminas del grupo B</v>
          </cell>
        </row>
        <row r="2150">
          <cell r="A2150" t="str">
            <v>E53.0</v>
          </cell>
          <cell r="B2150" t="str">
            <v>Deficiencia de riboflavina</v>
          </cell>
        </row>
        <row r="2151">
          <cell r="A2151" t="str">
            <v>E53.1</v>
          </cell>
          <cell r="B2151" t="str">
            <v>Deficiencia de piridoxina</v>
          </cell>
        </row>
        <row r="2152">
          <cell r="A2152" t="str">
            <v>E53.8</v>
          </cell>
          <cell r="B2152" t="str">
            <v>Deficiencia de otras vitaminas del grupo B</v>
          </cell>
        </row>
        <row r="2153">
          <cell r="A2153" t="str">
            <v>E53.9</v>
          </cell>
          <cell r="B2153" t="str">
            <v>Deficiencia de vitamina B, no especificada</v>
          </cell>
        </row>
        <row r="2154">
          <cell r="A2154" t="str">
            <v>E54.X</v>
          </cell>
          <cell r="B2154" t="str">
            <v>Deficiencia de ácido ascórbico</v>
          </cell>
        </row>
        <row r="2155">
          <cell r="A2155" t="str">
            <v>E55</v>
          </cell>
          <cell r="B2155" t="str">
            <v>Deficiencia de vitamina D</v>
          </cell>
        </row>
        <row r="2156">
          <cell r="A2156" t="str">
            <v>E55.0</v>
          </cell>
          <cell r="B2156" t="str">
            <v>Raquitismo activo</v>
          </cell>
        </row>
        <row r="2157">
          <cell r="A2157" t="str">
            <v>E55.9</v>
          </cell>
          <cell r="B2157" t="str">
            <v>Deficiencia de vitamina D, no especificada</v>
          </cell>
        </row>
        <row r="2158">
          <cell r="A2158" t="str">
            <v>E56</v>
          </cell>
          <cell r="B2158" t="str">
            <v>Otras deficiencias de vitaminas</v>
          </cell>
        </row>
        <row r="2159">
          <cell r="A2159" t="str">
            <v>E56.0</v>
          </cell>
          <cell r="B2159" t="str">
            <v>Deficiencia de vitamina E</v>
          </cell>
        </row>
        <row r="2160">
          <cell r="A2160" t="str">
            <v>E56.1</v>
          </cell>
          <cell r="B2160" t="str">
            <v>Deficiencia de vitamina K</v>
          </cell>
        </row>
        <row r="2161">
          <cell r="A2161" t="str">
            <v>E56.8</v>
          </cell>
          <cell r="B2161" t="str">
            <v>Deficiencia de otras vitaminas</v>
          </cell>
        </row>
        <row r="2162">
          <cell r="A2162" t="str">
            <v>E56.9</v>
          </cell>
          <cell r="B2162" t="str">
            <v>Deficiencia de vitamina, no especificada</v>
          </cell>
        </row>
        <row r="2163">
          <cell r="A2163" t="str">
            <v>E58.X</v>
          </cell>
          <cell r="B2163" t="str">
            <v>Deficiencia dietética de calcio</v>
          </cell>
        </row>
        <row r="2164">
          <cell r="A2164" t="str">
            <v>E59.X</v>
          </cell>
          <cell r="B2164" t="str">
            <v>Deficiencia dietética de selenio</v>
          </cell>
        </row>
        <row r="2165">
          <cell r="A2165" t="str">
            <v>E60.X</v>
          </cell>
          <cell r="B2165" t="str">
            <v>Deficiencia dietética de zinc</v>
          </cell>
        </row>
        <row r="2166">
          <cell r="A2166" t="str">
            <v>E61</v>
          </cell>
          <cell r="B2166" t="str">
            <v>Deficiencias de otros elementos nutricionales</v>
          </cell>
        </row>
        <row r="2167">
          <cell r="A2167" t="str">
            <v>E61.0</v>
          </cell>
          <cell r="B2167" t="str">
            <v>Deficiencia de cobre</v>
          </cell>
        </row>
        <row r="2168">
          <cell r="A2168" t="str">
            <v>E61.1</v>
          </cell>
          <cell r="B2168" t="str">
            <v>Deficiencia de hierro</v>
          </cell>
        </row>
        <row r="2169">
          <cell r="A2169" t="str">
            <v>E61.2</v>
          </cell>
          <cell r="B2169" t="str">
            <v>Deficiencia de magnesio</v>
          </cell>
        </row>
        <row r="2170">
          <cell r="A2170" t="str">
            <v>E61.3</v>
          </cell>
          <cell r="B2170" t="str">
            <v>Deficiencia de manganeso</v>
          </cell>
        </row>
        <row r="2171">
          <cell r="A2171" t="str">
            <v>E61.4</v>
          </cell>
          <cell r="B2171" t="str">
            <v>Deficiencia de cromo</v>
          </cell>
        </row>
        <row r="2172">
          <cell r="A2172" t="str">
            <v>E61.5</v>
          </cell>
          <cell r="B2172" t="str">
            <v>Deficiencia de molibdeno</v>
          </cell>
        </row>
        <row r="2173">
          <cell r="A2173" t="str">
            <v>E61.6</v>
          </cell>
          <cell r="B2173" t="str">
            <v>Deficiencia de vanadio</v>
          </cell>
        </row>
        <row r="2174">
          <cell r="A2174" t="str">
            <v>E61.7</v>
          </cell>
          <cell r="B2174" t="str">
            <v>Deficiencia de múltiples elementos nutricionales</v>
          </cell>
        </row>
        <row r="2175">
          <cell r="A2175" t="str">
            <v>E61.8</v>
          </cell>
          <cell r="B2175" t="str">
            <v>Deficiencia de otros elementos nutricionales especificados</v>
          </cell>
        </row>
        <row r="2176">
          <cell r="A2176" t="str">
            <v>E61.9</v>
          </cell>
          <cell r="B2176" t="str">
            <v>Deficiencia de otro elemento nutricional, no especificado</v>
          </cell>
        </row>
        <row r="2177">
          <cell r="A2177" t="str">
            <v>E63</v>
          </cell>
          <cell r="B2177" t="str">
            <v>Otras deficiencias nutricionales</v>
          </cell>
        </row>
        <row r="2178">
          <cell r="A2178" t="str">
            <v>E63.0</v>
          </cell>
          <cell r="B2178" t="str">
            <v>Deficiencia de ácidos grasos esenciales [AGE]</v>
          </cell>
        </row>
        <row r="2179">
          <cell r="A2179" t="str">
            <v>E63.1</v>
          </cell>
          <cell r="B2179" t="str">
            <v>Desequilibrio de los constituyentes en la dieta</v>
          </cell>
        </row>
        <row r="2180">
          <cell r="A2180" t="str">
            <v>E63.8</v>
          </cell>
          <cell r="B2180" t="str">
            <v>Otras deficiencias nutricionales especificadas</v>
          </cell>
        </row>
        <row r="2181">
          <cell r="A2181" t="str">
            <v>E63.9</v>
          </cell>
          <cell r="B2181" t="str">
            <v>Deficiencia nutricional, no especificada</v>
          </cell>
        </row>
        <row r="2182">
          <cell r="A2182" t="str">
            <v>E64</v>
          </cell>
          <cell r="B2182" t="str">
            <v>Secuelas de la desnutrición y de otras deficiencias nutricionales</v>
          </cell>
        </row>
        <row r="2183">
          <cell r="A2183" t="str">
            <v>E64.0</v>
          </cell>
          <cell r="B2183" t="str">
            <v>Secuelas de la desnutrición proteicocalórica</v>
          </cell>
        </row>
        <row r="2184">
          <cell r="A2184" t="str">
            <v>E64.1</v>
          </cell>
          <cell r="B2184" t="str">
            <v>Secuelas de la deficiencia de vitamina A</v>
          </cell>
        </row>
        <row r="2185">
          <cell r="A2185" t="str">
            <v>E64.2</v>
          </cell>
          <cell r="B2185" t="str">
            <v>Secuelas de la deficiencia de vitamina C</v>
          </cell>
        </row>
        <row r="2186">
          <cell r="A2186" t="str">
            <v>E64.3</v>
          </cell>
          <cell r="B2186" t="str">
            <v>Secuelas del raquitismo</v>
          </cell>
        </row>
        <row r="2187">
          <cell r="A2187" t="str">
            <v>E64.8</v>
          </cell>
          <cell r="B2187" t="str">
            <v>Secuelas de otras deficiencias nutricionales</v>
          </cell>
        </row>
        <row r="2188">
          <cell r="A2188" t="str">
            <v>E64.9</v>
          </cell>
          <cell r="B2188" t="str">
            <v>Secuelas de la deficiencia nutricional no especificada</v>
          </cell>
        </row>
        <row r="2189">
          <cell r="A2189" t="str">
            <v>E65.X</v>
          </cell>
          <cell r="B2189" t="str">
            <v>Adiposidad localizada</v>
          </cell>
        </row>
        <row r="2190">
          <cell r="A2190" t="str">
            <v>E66</v>
          </cell>
          <cell r="B2190" t="str">
            <v>Obesidad</v>
          </cell>
        </row>
        <row r="2191">
          <cell r="A2191" t="str">
            <v>E66.0</v>
          </cell>
          <cell r="B2191" t="str">
            <v>Obesidad debida a exceso de calorías</v>
          </cell>
        </row>
        <row r="2192">
          <cell r="A2192" t="str">
            <v>E66.1</v>
          </cell>
          <cell r="B2192" t="str">
            <v>Obesidad inducida por drogas</v>
          </cell>
        </row>
        <row r="2193">
          <cell r="A2193" t="str">
            <v>E66.2</v>
          </cell>
          <cell r="B2193" t="str">
            <v>Obesidad extrema con hipoventilación alveolar</v>
          </cell>
        </row>
        <row r="2194">
          <cell r="A2194" t="str">
            <v>E66.8</v>
          </cell>
          <cell r="B2194" t="str">
            <v>Otros tipos de obesidad</v>
          </cell>
        </row>
        <row r="2195">
          <cell r="A2195" t="str">
            <v>E66.9</v>
          </cell>
          <cell r="B2195" t="str">
            <v>Obesidad, no especificada</v>
          </cell>
        </row>
        <row r="2196">
          <cell r="A2196" t="str">
            <v>E67</v>
          </cell>
          <cell r="B2196" t="str">
            <v>Otros tipos de hiperalimentación</v>
          </cell>
        </row>
        <row r="2197">
          <cell r="A2197" t="str">
            <v>E67.0</v>
          </cell>
          <cell r="B2197" t="str">
            <v>Hipervitaminosis A</v>
          </cell>
        </row>
        <row r="2198">
          <cell r="A2198" t="str">
            <v>E67.1</v>
          </cell>
          <cell r="B2198" t="str">
            <v>Hipercarotinemia</v>
          </cell>
        </row>
        <row r="2199">
          <cell r="A2199" t="str">
            <v>E67.2</v>
          </cell>
          <cell r="B2199" t="str">
            <v>Síndrome de megavitamina B6</v>
          </cell>
        </row>
        <row r="2200">
          <cell r="A2200" t="str">
            <v>E67.3</v>
          </cell>
          <cell r="B2200" t="str">
            <v>Hipervitaminosis D</v>
          </cell>
        </row>
        <row r="2201">
          <cell r="A2201" t="str">
            <v>E67.8</v>
          </cell>
          <cell r="B2201" t="str">
            <v>Otros tipos de hiperalimentación especificados</v>
          </cell>
        </row>
        <row r="2202">
          <cell r="A2202" t="str">
            <v>E68.X</v>
          </cell>
          <cell r="B2202" t="str">
            <v>Secuelas de hiperalimentación</v>
          </cell>
        </row>
        <row r="2203">
          <cell r="A2203" t="str">
            <v>E70</v>
          </cell>
          <cell r="B2203" t="str">
            <v>Trastornos del metabolismo de los aminoácidos aromáticos</v>
          </cell>
        </row>
        <row r="2204">
          <cell r="A2204" t="str">
            <v>E70.0</v>
          </cell>
          <cell r="B2204" t="str">
            <v>Fenilcetonuria clásica</v>
          </cell>
        </row>
        <row r="2205">
          <cell r="A2205" t="str">
            <v>E70.1</v>
          </cell>
          <cell r="B2205" t="str">
            <v>Otras hiperfenilalaninemias</v>
          </cell>
        </row>
        <row r="2206">
          <cell r="A2206" t="str">
            <v>E70.2</v>
          </cell>
          <cell r="B2206" t="str">
            <v>Trastornos del metabolismo de la tirosina</v>
          </cell>
        </row>
        <row r="2207">
          <cell r="A2207" t="str">
            <v>E70.3</v>
          </cell>
          <cell r="B2207" t="str">
            <v>Albinismo</v>
          </cell>
        </row>
        <row r="2208">
          <cell r="A2208" t="str">
            <v>E70.8</v>
          </cell>
          <cell r="B2208" t="str">
            <v>Otros trastornos del metabolismo de los aminoácidos aromáticos</v>
          </cell>
        </row>
        <row r="2209">
          <cell r="A2209" t="str">
            <v>E70.9</v>
          </cell>
          <cell r="B2209" t="str">
            <v>Trastorno del metabolismo de los aminoácidos aromáticos, no especificado</v>
          </cell>
        </row>
        <row r="2210">
          <cell r="A2210" t="str">
            <v>E71</v>
          </cell>
          <cell r="B2210" t="str">
            <v>Trastornos del metabolismo de los aminoácidos de cadena ramificada y de los ácidos grasos</v>
          </cell>
        </row>
        <row r="2211">
          <cell r="A2211" t="str">
            <v>E71.0</v>
          </cell>
          <cell r="B2211" t="str">
            <v>Enfermedad de la orina en jarabe de arce</v>
          </cell>
        </row>
        <row r="2212">
          <cell r="A2212" t="str">
            <v>E71.1</v>
          </cell>
          <cell r="B2212" t="str">
            <v>Otros trastornos del metabolismo de los aminoácidos de cadena ramificada</v>
          </cell>
        </row>
        <row r="2213">
          <cell r="A2213" t="str">
            <v>E71.2</v>
          </cell>
          <cell r="B2213" t="str">
            <v>Otros trastornos del metabolismo de los aminoácidos de cadena ramificada, no especificados</v>
          </cell>
        </row>
        <row r="2214">
          <cell r="A2214" t="str">
            <v>E71.3</v>
          </cell>
          <cell r="B2214" t="str">
            <v>Trastornos del metabolismo de los ácidos grasos</v>
          </cell>
        </row>
        <row r="2215">
          <cell r="A2215" t="str">
            <v>E72</v>
          </cell>
          <cell r="B2215" t="str">
            <v>Otros trastornos del metabolismo de los aminoácidos</v>
          </cell>
        </row>
        <row r="2216">
          <cell r="A2216" t="str">
            <v>E72.0</v>
          </cell>
          <cell r="B2216" t="str">
            <v>Trastornos del transporte de los aminoácidos</v>
          </cell>
        </row>
        <row r="2217">
          <cell r="A2217" t="str">
            <v>E72.1</v>
          </cell>
          <cell r="B2217" t="str">
            <v>Trastornos del metabolismo de los aminoácidos azufrados</v>
          </cell>
        </row>
        <row r="2218">
          <cell r="A2218" t="str">
            <v>E72.2</v>
          </cell>
          <cell r="B2218" t="str">
            <v>Trastornos del metabolismo del ciclo de la urea</v>
          </cell>
        </row>
        <row r="2219">
          <cell r="A2219" t="str">
            <v>E72.3</v>
          </cell>
          <cell r="B2219" t="str">
            <v>Trastornos del metabolismo de la lisina y la hidroxilisina</v>
          </cell>
        </row>
        <row r="2220">
          <cell r="A2220" t="str">
            <v>E72.4</v>
          </cell>
          <cell r="B2220" t="str">
            <v>Trastornos del metabolismo de la ornitina</v>
          </cell>
        </row>
        <row r="2221">
          <cell r="A2221" t="str">
            <v>E72.5</v>
          </cell>
          <cell r="B2221" t="str">
            <v>Trastornos del metabolismo de la glicina</v>
          </cell>
        </row>
        <row r="2222">
          <cell r="A2222" t="str">
            <v>E72.8</v>
          </cell>
          <cell r="B2222" t="str">
            <v>Otros trastornos especificados del metabolismo de los aminoácidos</v>
          </cell>
        </row>
        <row r="2223">
          <cell r="A2223" t="str">
            <v>E72.9</v>
          </cell>
          <cell r="B2223" t="str">
            <v>Trastorno del metabolismo de los aminoácidos, no especificado</v>
          </cell>
        </row>
        <row r="2224">
          <cell r="A2224" t="str">
            <v>E73</v>
          </cell>
          <cell r="B2224" t="str">
            <v>Intolerancia a la lactosa</v>
          </cell>
        </row>
        <row r="2225">
          <cell r="A2225" t="str">
            <v>E73.0</v>
          </cell>
          <cell r="B2225" t="str">
            <v>Deficiencia congénita de lactasa</v>
          </cell>
        </row>
        <row r="2226">
          <cell r="A2226" t="str">
            <v>E73.1</v>
          </cell>
          <cell r="B2226" t="str">
            <v>Deficiencia secundaria de lactasa</v>
          </cell>
        </row>
        <row r="2227">
          <cell r="A2227" t="str">
            <v>E73.8</v>
          </cell>
          <cell r="B2227" t="str">
            <v>Otros tipos de intolerancia a la lactosa</v>
          </cell>
        </row>
        <row r="2228">
          <cell r="A2228" t="str">
            <v>E73.9</v>
          </cell>
          <cell r="B2228" t="str">
            <v>Intolerancia a la lactosa, no especificada</v>
          </cell>
        </row>
        <row r="2229">
          <cell r="A2229" t="str">
            <v>E74</v>
          </cell>
          <cell r="B2229" t="str">
            <v>Otros trastornos del metabolismo de los carbohidratos</v>
          </cell>
        </row>
        <row r="2230">
          <cell r="A2230" t="str">
            <v>E74.0</v>
          </cell>
          <cell r="B2230" t="str">
            <v>Enfermedad del almacenamiento de glucógeno</v>
          </cell>
        </row>
        <row r="2231">
          <cell r="A2231" t="str">
            <v>E74.1</v>
          </cell>
          <cell r="B2231" t="str">
            <v>Trastornos del metabolismo de la fructosa</v>
          </cell>
        </row>
        <row r="2232">
          <cell r="A2232" t="str">
            <v>E74.2</v>
          </cell>
          <cell r="B2232" t="str">
            <v>Trastorno del metabolismo de la galactosa</v>
          </cell>
        </row>
        <row r="2233">
          <cell r="A2233" t="str">
            <v>E74.3</v>
          </cell>
          <cell r="B2233" t="str">
            <v>Otros trastornos de la absorción intestinal de carbohidratos</v>
          </cell>
        </row>
        <row r="2234">
          <cell r="A2234" t="str">
            <v>E74.4</v>
          </cell>
          <cell r="B2234" t="str">
            <v>Trastornos del metabolismo del piruvato y de la gluconeogénesis</v>
          </cell>
        </row>
        <row r="2235">
          <cell r="A2235" t="str">
            <v>E74.8</v>
          </cell>
          <cell r="B2235" t="str">
            <v>Otros trastornos especificados del metabolismo de los carbohidratos</v>
          </cell>
        </row>
        <row r="2236">
          <cell r="A2236" t="str">
            <v>E74.9</v>
          </cell>
          <cell r="B2236" t="str">
            <v>Trastorno del metabolismo de los carbohidratos, no especificado</v>
          </cell>
        </row>
        <row r="2237">
          <cell r="A2237" t="str">
            <v>E75</v>
          </cell>
          <cell r="B2237" t="str">
            <v>Trastornos del metabolismo de los esfingolípidos y otros trastornos por almacenamiento de lípidos</v>
          </cell>
        </row>
        <row r="2238">
          <cell r="A2238" t="str">
            <v>E75.0</v>
          </cell>
          <cell r="B2238" t="str">
            <v>Gangliosidosis GM2</v>
          </cell>
        </row>
        <row r="2239">
          <cell r="A2239" t="str">
            <v>E75.1</v>
          </cell>
          <cell r="B2239" t="str">
            <v>Otras gangliosidosis</v>
          </cell>
        </row>
        <row r="2240">
          <cell r="A2240" t="str">
            <v>E75.2</v>
          </cell>
          <cell r="B2240" t="str">
            <v>Otras esfingolipidosis</v>
          </cell>
        </row>
        <row r="2241">
          <cell r="A2241" t="str">
            <v>E75.3</v>
          </cell>
          <cell r="B2241" t="str">
            <v>Esfingolipidosis, no especificada</v>
          </cell>
        </row>
        <row r="2242">
          <cell r="A2242" t="str">
            <v>E75.4</v>
          </cell>
          <cell r="B2242" t="str">
            <v>Lipofuscinosis ceroide neuronal</v>
          </cell>
        </row>
        <row r="2243">
          <cell r="A2243" t="str">
            <v>E75.5</v>
          </cell>
          <cell r="B2243" t="str">
            <v>Otros trastornos del almacenamiento de lípidos</v>
          </cell>
        </row>
        <row r="2244">
          <cell r="A2244" t="str">
            <v>E75.6</v>
          </cell>
          <cell r="B2244" t="str">
            <v>Trastorno del almacenamiento de lípidos, no especificado</v>
          </cell>
        </row>
        <row r="2245">
          <cell r="A2245" t="str">
            <v>E76</v>
          </cell>
          <cell r="B2245" t="str">
            <v>Trastornos del metabolismo de los glucosaminoglicanos</v>
          </cell>
        </row>
        <row r="2246">
          <cell r="A2246" t="str">
            <v>E76.0</v>
          </cell>
          <cell r="B2246" t="str">
            <v>Mucopolisacaridosis tipo I</v>
          </cell>
        </row>
        <row r="2247">
          <cell r="A2247" t="str">
            <v>E76.1</v>
          </cell>
          <cell r="B2247" t="str">
            <v>Mucopolisacaridosis tipo II</v>
          </cell>
        </row>
        <row r="2248">
          <cell r="A2248" t="str">
            <v>E76.2</v>
          </cell>
          <cell r="B2248" t="str">
            <v>Otras mucopolisacaridosis</v>
          </cell>
        </row>
        <row r="2249">
          <cell r="A2249" t="str">
            <v>E76.3</v>
          </cell>
          <cell r="B2249" t="str">
            <v>Mucopolisacaridosis no especificada</v>
          </cell>
        </row>
        <row r="2250">
          <cell r="A2250" t="str">
            <v>E76.8</v>
          </cell>
          <cell r="B2250" t="str">
            <v>Otros trastornos del metabolismo de los glucosaminoglicanos</v>
          </cell>
        </row>
        <row r="2251">
          <cell r="A2251" t="str">
            <v>E76.9</v>
          </cell>
          <cell r="B2251" t="str">
            <v>Trastorno del metabolismo de los glucosaminoglicanos, no especificado</v>
          </cell>
        </row>
        <row r="2252">
          <cell r="A2252" t="str">
            <v>E77</v>
          </cell>
          <cell r="B2252" t="str">
            <v>Trastornos del metabolismo de las glucoproteínas</v>
          </cell>
        </row>
        <row r="2253">
          <cell r="A2253" t="str">
            <v>E77.0</v>
          </cell>
          <cell r="B2253" t="str">
            <v>Defectos en la modificación postraslacional de enzimas lisosomales</v>
          </cell>
        </row>
        <row r="2254">
          <cell r="A2254" t="str">
            <v>E77.1</v>
          </cell>
          <cell r="B2254" t="str">
            <v>Defectos de la degradación de glucoproteínas</v>
          </cell>
        </row>
        <row r="2255">
          <cell r="A2255" t="str">
            <v>E77.8</v>
          </cell>
          <cell r="B2255" t="str">
            <v>Otros trastornos del metabolismo de las glucoproteínas</v>
          </cell>
        </row>
        <row r="2256">
          <cell r="A2256" t="str">
            <v>E77.9</v>
          </cell>
          <cell r="B2256" t="str">
            <v>Trastorno del metabolismo de las glucoproteínas, no especificado</v>
          </cell>
        </row>
        <row r="2257">
          <cell r="A2257" t="str">
            <v>E78</v>
          </cell>
          <cell r="B2257" t="str">
            <v>Trastornos del metabolismo de las lipoproteínas y otras lipidemias</v>
          </cell>
        </row>
        <row r="2258">
          <cell r="A2258" t="str">
            <v>E78.0</v>
          </cell>
          <cell r="B2258" t="str">
            <v>Hipercolesterolemia pura</v>
          </cell>
        </row>
        <row r="2259">
          <cell r="A2259" t="str">
            <v>E78.1</v>
          </cell>
          <cell r="B2259" t="str">
            <v>Hipergliceridemia pura</v>
          </cell>
        </row>
        <row r="2260">
          <cell r="A2260" t="str">
            <v>E78.2</v>
          </cell>
          <cell r="B2260" t="str">
            <v>Hiperlipidemia mixta</v>
          </cell>
        </row>
        <row r="2261">
          <cell r="A2261" t="str">
            <v>E78.3</v>
          </cell>
          <cell r="B2261" t="str">
            <v>Hiperquilomicronemia</v>
          </cell>
        </row>
        <row r="2262">
          <cell r="A2262" t="str">
            <v>E78.4</v>
          </cell>
          <cell r="B2262" t="str">
            <v>Otra hiperlipidemia</v>
          </cell>
        </row>
        <row r="2263">
          <cell r="A2263" t="str">
            <v>E78.5</v>
          </cell>
          <cell r="B2263" t="str">
            <v>Hiperlipidemia no especificada</v>
          </cell>
        </row>
        <row r="2264">
          <cell r="A2264" t="str">
            <v>E78.6</v>
          </cell>
          <cell r="B2264" t="str">
            <v>Deficiencia de lipoproteínas</v>
          </cell>
        </row>
        <row r="2265">
          <cell r="A2265" t="str">
            <v>E78.8</v>
          </cell>
          <cell r="B2265" t="str">
            <v>Otros trastornos del metabolismo de las lipoproteínas</v>
          </cell>
        </row>
        <row r="2266">
          <cell r="A2266" t="str">
            <v>E78.9</v>
          </cell>
          <cell r="B2266" t="str">
            <v>Trastorno del metabolismo de las lipoproteínas, no especificado</v>
          </cell>
        </row>
        <row r="2267">
          <cell r="A2267" t="str">
            <v>E79</v>
          </cell>
          <cell r="B2267" t="str">
            <v>Trastornos del metabolismo de las purinas y de las pirimidinas</v>
          </cell>
        </row>
        <row r="2268">
          <cell r="A2268" t="str">
            <v>E79.0</v>
          </cell>
          <cell r="B2268" t="str">
            <v>Hiperuricemia sin signos de artritis inflamatoria y enfermedad tofácea</v>
          </cell>
        </row>
        <row r="2269">
          <cell r="A2269" t="str">
            <v>E79.1</v>
          </cell>
          <cell r="B2269" t="str">
            <v>Síndrome de Lesch Nyhan</v>
          </cell>
        </row>
        <row r="2270">
          <cell r="A2270" t="str">
            <v>E79.8</v>
          </cell>
          <cell r="B2270" t="str">
            <v>Otros trastornos del metabolismo de las purinas y de las pirimidinas</v>
          </cell>
        </row>
        <row r="2271">
          <cell r="A2271" t="str">
            <v>E79.9</v>
          </cell>
          <cell r="B2271" t="str">
            <v>Trastorno del metabolismo de las purinas y de las pirimidinas, no especificado</v>
          </cell>
        </row>
        <row r="2272">
          <cell r="A2272" t="str">
            <v>E80</v>
          </cell>
          <cell r="B2272" t="str">
            <v>Trastornos del metabolismo de las porfirinas y de la bilirrubina</v>
          </cell>
        </row>
        <row r="2273">
          <cell r="A2273" t="str">
            <v>E80.0</v>
          </cell>
          <cell r="B2273" t="str">
            <v>Porfiria eritropoyética hereditaria</v>
          </cell>
        </row>
        <row r="2274">
          <cell r="A2274" t="str">
            <v>E80.1</v>
          </cell>
          <cell r="B2274" t="str">
            <v>Porfiria cutánea tardía</v>
          </cell>
        </row>
        <row r="2275">
          <cell r="A2275" t="str">
            <v>E80.2</v>
          </cell>
          <cell r="B2275" t="str">
            <v>Otras porfirias:</v>
          </cell>
        </row>
        <row r="2276">
          <cell r="A2276" t="str">
            <v>E80.3</v>
          </cell>
          <cell r="B2276" t="str">
            <v>Defectos de catalasa y peroxidasa</v>
          </cell>
        </row>
        <row r="2277">
          <cell r="A2277" t="str">
            <v>E80.4</v>
          </cell>
          <cell r="B2277" t="str">
            <v>Síndrome de Gilbert</v>
          </cell>
        </row>
        <row r="2278">
          <cell r="A2278" t="str">
            <v>E80.5</v>
          </cell>
          <cell r="B2278" t="str">
            <v>Síndrome de Crigler Najjar</v>
          </cell>
        </row>
        <row r="2279">
          <cell r="A2279" t="str">
            <v>E80.6</v>
          </cell>
          <cell r="B2279" t="str">
            <v>Otros trastornos del metabolismo de la bilirrubina</v>
          </cell>
        </row>
        <row r="2280">
          <cell r="A2280" t="str">
            <v>E80.7</v>
          </cell>
          <cell r="B2280" t="str">
            <v>Trastorno del metabolismo de la bilirrubina, no especificado</v>
          </cell>
        </row>
        <row r="2281">
          <cell r="A2281" t="str">
            <v>E83</v>
          </cell>
          <cell r="B2281" t="str">
            <v>Trastornos del metabolismo de los minerales</v>
          </cell>
        </row>
        <row r="2282">
          <cell r="A2282" t="str">
            <v>E83.0</v>
          </cell>
          <cell r="B2282" t="str">
            <v>Trastornos del metabolismo del cobre</v>
          </cell>
        </row>
        <row r="2283">
          <cell r="A2283" t="str">
            <v>E83.1</v>
          </cell>
          <cell r="B2283" t="str">
            <v>Trastornos del metabolismo del hierro</v>
          </cell>
        </row>
        <row r="2284">
          <cell r="A2284" t="str">
            <v>E83.2</v>
          </cell>
          <cell r="B2284" t="str">
            <v>Trastornos del metabolismo del zinc</v>
          </cell>
        </row>
        <row r="2285">
          <cell r="A2285" t="str">
            <v>E83.3</v>
          </cell>
          <cell r="B2285" t="str">
            <v>Trastornos del metabolismo del fósforo</v>
          </cell>
        </row>
        <row r="2286">
          <cell r="A2286" t="str">
            <v>E83.4</v>
          </cell>
          <cell r="B2286" t="str">
            <v>Trastornos del metabolismo del magnesio</v>
          </cell>
        </row>
        <row r="2287">
          <cell r="A2287" t="str">
            <v>E83.5</v>
          </cell>
          <cell r="B2287" t="str">
            <v>Trastornos del metabolismo del calcio</v>
          </cell>
        </row>
        <row r="2288">
          <cell r="A2288" t="str">
            <v>E83.8</v>
          </cell>
          <cell r="B2288" t="str">
            <v>Otros trastornos del metabolismo de los minerales</v>
          </cell>
        </row>
        <row r="2289">
          <cell r="A2289" t="str">
            <v>E83.9</v>
          </cell>
          <cell r="B2289" t="str">
            <v>Trastorno del metabolismo de los minerales, no especificado</v>
          </cell>
        </row>
        <row r="2290">
          <cell r="A2290" t="str">
            <v>E84</v>
          </cell>
          <cell r="B2290" t="str">
            <v>Fibrosis quística</v>
          </cell>
        </row>
        <row r="2291">
          <cell r="A2291" t="str">
            <v>E84.0</v>
          </cell>
          <cell r="B2291" t="str">
            <v>Fibrosis quística con manifestaciones pulmonares</v>
          </cell>
        </row>
        <row r="2292">
          <cell r="A2292" t="str">
            <v>E84.1</v>
          </cell>
          <cell r="B2292" t="str">
            <v>Fibrosis quística con manifestaciones intestinales</v>
          </cell>
        </row>
        <row r="2293">
          <cell r="A2293" t="str">
            <v>E84.8</v>
          </cell>
          <cell r="B2293" t="str">
            <v>Fibrosis quística con otras manifestaciones</v>
          </cell>
        </row>
        <row r="2294">
          <cell r="A2294" t="str">
            <v>E84.9</v>
          </cell>
          <cell r="B2294" t="str">
            <v>Fibrosis quística, sin otra especificación</v>
          </cell>
        </row>
        <row r="2295">
          <cell r="A2295" t="str">
            <v>E85</v>
          </cell>
          <cell r="B2295" t="str">
            <v>Amiloidosis</v>
          </cell>
        </row>
        <row r="2296">
          <cell r="A2296" t="str">
            <v>E85.0</v>
          </cell>
          <cell r="B2296" t="str">
            <v>Amiloidosis heredofamiliar no neuropática</v>
          </cell>
        </row>
        <row r="2297">
          <cell r="A2297" t="str">
            <v>E85.1</v>
          </cell>
          <cell r="B2297" t="str">
            <v>Amiloidosis heredofamiliar neuropática</v>
          </cell>
        </row>
        <row r="2298">
          <cell r="A2298" t="str">
            <v>E85.2</v>
          </cell>
          <cell r="B2298" t="str">
            <v>Amiloidosis heredofamiliar no especificada</v>
          </cell>
        </row>
        <row r="2299">
          <cell r="A2299" t="str">
            <v>E85.3</v>
          </cell>
          <cell r="B2299" t="str">
            <v>Amiloidosis sistémica secundaria</v>
          </cell>
        </row>
        <row r="2300">
          <cell r="A2300" t="str">
            <v>E85.4</v>
          </cell>
          <cell r="B2300" t="str">
            <v>Amiloidosis limitada a un órgano</v>
          </cell>
        </row>
        <row r="2301">
          <cell r="A2301" t="str">
            <v>E85.8</v>
          </cell>
          <cell r="B2301" t="str">
            <v>Otras amiloidosis</v>
          </cell>
        </row>
        <row r="2302">
          <cell r="A2302" t="str">
            <v>E85.9</v>
          </cell>
          <cell r="B2302" t="str">
            <v>Amiloidosis, no especificada</v>
          </cell>
        </row>
        <row r="2303">
          <cell r="A2303" t="str">
            <v>E86.X</v>
          </cell>
          <cell r="B2303" t="str">
            <v>Depleción del volumen</v>
          </cell>
        </row>
        <row r="2304">
          <cell r="A2304" t="str">
            <v>E87</v>
          </cell>
          <cell r="B2304" t="str">
            <v>Otros trastornos de los líquidos, de los electrólitos y del equilibrio ácido-básico</v>
          </cell>
        </row>
        <row r="2305">
          <cell r="A2305" t="str">
            <v>E87.0</v>
          </cell>
          <cell r="B2305" t="str">
            <v>Hiperosmolaridad e hipernatremia</v>
          </cell>
        </row>
        <row r="2306">
          <cell r="A2306" t="str">
            <v>E87.1</v>
          </cell>
          <cell r="B2306" t="str">
            <v>Hiposmolaridad e hiponatremia</v>
          </cell>
        </row>
        <row r="2307">
          <cell r="A2307" t="str">
            <v>E87.2</v>
          </cell>
          <cell r="B2307" t="str">
            <v>Acidosis</v>
          </cell>
        </row>
        <row r="2308">
          <cell r="A2308" t="str">
            <v>E87.3</v>
          </cell>
          <cell r="B2308" t="str">
            <v>Alcalosis</v>
          </cell>
        </row>
        <row r="2309">
          <cell r="A2309" t="str">
            <v>E87.4</v>
          </cell>
          <cell r="B2309" t="str">
            <v>Trastornos mixtos del balance ácido-básico</v>
          </cell>
        </row>
        <row r="2310">
          <cell r="A2310" t="str">
            <v>E87.5</v>
          </cell>
          <cell r="B2310" t="str">
            <v>Hiperpotasemia</v>
          </cell>
        </row>
        <row r="2311">
          <cell r="A2311" t="str">
            <v>E87.6</v>
          </cell>
          <cell r="B2311" t="str">
            <v>Hipopotasmia</v>
          </cell>
        </row>
        <row r="2312">
          <cell r="A2312" t="str">
            <v>E87.7</v>
          </cell>
          <cell r="B2312" t="str">
            <v>Sobrecarga de líquidos</v>
          </cell>
        </row>
        <row r="2313">
          <cell r="A2313" t="str">
            <v>E87.8</v>
          </cell>
          <cell r="B2313" t="str">
            <v>Otros trastornos del equilibrio de los electrólitos y de los líquidos, no clasificados en otra parte</v>
          </cell>
        </row>
        <row r="2314">
          <cell r="A2314" t="str">
            <v>E88</v>
          </cell>
          <cell r="B2314" t="str">
            <v>Otros trastornos metabólicos</v>
          </cell>
        </row>
        <row r="2315">
          <cell r="A2315" t="str">
            <v>E88.0</v>
          </cell>
          <cell r="B2315" t="str">
            <v>Trastornos del metabolismo de las proteínas plasmáticas, no clasificados en otra parte</v>
          </cell>
        </row>
        <row r="2316">
          <cell r="A2316" t="str">
            <v>E88.1</v>
          </cell>
          <cell r="B2316" t="str">
            <v>Lipodistrofia, no clasificada en otra parte</v>
          </cell>
        </row>
        <row r="2317">
          <cell r="A2317" t="str">
            <v>E88.2</v>
          </cell>
          <cell r="B2317" t="str">
            <v>Lipomatosis, no clasificada en otra parte</v>
          </cell>
        </row>
        <row r="2318">
          <cell r="A2318" t="str">
            <v>E88.8</v>
          </cell>
          <cell r="B2318" t="str">
            <v>Otros trastornos especificados del metabolismo</v>
          </cell>
        </row>
        <row r="2319">
          <cell r="A2319" t="str">
            <v>E88.9</v>
          </cell>
          <cell r="B2319" t="str">
            <v>Trastorno metabólico, no especificado</v>
          </cell>
        </row>
        <row r="2320">
          <cell r="A2320" t="str">
            <v>E89</v>
          </cell>
          <cell r="B2320" t="str">
            <v>Trastornos endocrinos y metabólicos consecutivos a procedimientos, no clasificados en otra parte</v>
          </cell>
        </row>
        <row r="2321">
          <cell r="A2321" t="str">
            <v>E89.0</v>
          </cell>
          <cell r="B2321" t="str">
            <v>Hipotiroidismo consecutivo a procedimientos</v>
          </cell>
        </row>
        <row r="2322">
          <cell r="A2322" t="str">
            <v>E89.1</v>
          </cell>
          <cell r="B2322" t="str">
            <v>Hipoinsulinemia consecutiva a procedimientos</v>
          </cell>
        </row>
        <row r="2323">
          <cell r="A2323" t="str">
            <v>E89.2</v>
          </cell>
          <cell r="B2323" t="str">
            <v>Hipoparatiroidismo consecutivo a procedimientos</v>
          </cell>
        </row>
        <row r="2324">
          <cell r="A2324" t="str">
            <v>E89.3</v>
          </cell>
          <cell r="B2324" t="str">
            <v>Hipopituitarismo consecutivo a procedimientos</v>
          </cell>
        </row>
        <row r="2325">
          <cell r="A2325" t="str">
            <v>E89.4</v>
          </cell>
          <cell r="B2325" t="str">
            <v>Insuficiencia ovárica consecutiva a procedimientos</v>
          </cell>
        </row>
        <row r="2326">
          <cell r="A2326" t="str">
            <v>E89.5</v>
          </cell>
          <cell r="B2326" t="str">
            <v>Hipofunción testicular consecutiva a procedimientos</v>
          </cell>
        </row>
        <row r="2327">
          <cell r="A2327" t="str">
            <v>E89.6</v>
          </cell>
          <cell r="B2327" t="str">
            <v>Hipofunción adrenocortical [médula suprarrenal] consecutiva a procedimientos</v>
          </cell>
        </row>
        <row r="2328">
          <cell r="A2328" t="str">
            <v>E89.8</v>
          </cell>
          <cell r="B2328" t="str">
            <v>Otros trastornos metabólicos y endocrinos consecutivos a procedimientos</v>
          </cell>
        </row>
        <row r="2329">
          <cell r="A2329" t="str">
            <v>E89.9</v>
          </cell>
          <cell r="B2329" t="str">
            <v>Trastorno endocrino y metabólico consecutivo a procedimientos, no especificado</v>
          </cell>
        </row>
        <row r="2330">
          <cell r="A2330" t="str">
            <v>E90.X*</v>
          </cell>
          <cell r="B2330" t="str">
            <v>Trastornos nutricionales y metabólicos en enfermedades clasificadas en otra parte</v>
          </cell>
        </row>
        <row r="2331">
          <cell r="A2331" t="str">
            <v>F</v>
          </cell>
          <cell r="B2331" t="str">
            <v>Transtornos Mentales</v>
          </cell>
        </row>
        <row r="2332">
          <cell r="A2332" t="str">
            <v>F00*</v>
          </cell>
          <cell r="B2332" t="str">
            <v>Demencia en la enfermedad de Alzheimer (G30.-+)</v>
          </cell>
        </row>
        <row r="2333">
          <cell r="A2333" t="str">
            <v>F00.0*</v>
          </cell>
          <cell r="B2333" t="str">
            <v>Demencia en la enfermedad de Alzheimer, de comienzo temprano (G30.0+)</v>
          </cell>
        </row>
        <row r="2334">
          <cell r="A2334" t="str">
            <v>F00.1*</v>
          </cell>
          <cell r="B2334" t="str">
            <v>Demencia en la enfermedad de Alzheimer, de comienzo tardío (G30.1+)</v>
          </cell>
        </row>
        <row r="2335">
          <cell r="A2335" t="str">
            <v>F00.2*</v>
          </cell>
          <cell r="B2335" t="str">
            <v>Demencia en la enfermedad de Alzheimer, atípica o de tipo mixto (G30.8+)</v>
          </cell>
        </row>
        <row r="2336">
          <cell r="A2336" t="str">
            <v>F00.9*</v>
          </cell>
          <cell r="B2336" t="str">
            <v>Demencia en la enfermedad de Alzheimer, no especificada (G30.9+)</v>
          </cell>
        </row>
        <row r="2337">
          <cell r="A2337" t="str">
            <v>F01</v>
          </cell>
          <cell r="B2337" t="str">
            <v>Demencia vascular</v>
          </cell>
        </row>
        <row r="2338">
          <cell r="A2338" t="str">
            <v>F01.0</v>
          </cell>
          <cell r="B2338" t="str">
            <v>Demencia vascular de comienzo agudo</v>
          </cell>
        </row>
        <row r="2339">
          <cell r="A2339" t="str">
            <v>F01.1</v>
          </cell>
          <cell r="B2339" t="str">
            <v>Demencia vascular por infartos múltiples</v>
          </cell>
        </row>
        <row r="2340">
          <cell r="A2340" t="str">
            <v>F01.2</v>
          </cell>
          <cell r="B2340" t="str">
            <v>Demencia vascular subcortical</v>
          </cell>
        </row>
        <row r="2341">
          <cell r="A2341" t="str">
            <v>F01.3</v>
          </cell>
          <cell r="B2341" t="str">
            <v>Demencia vascular mixta, cortical y subcortical</v>
          </cell>
        </row>
        <row r="2342">
          <cell r="A2342" t="str">
            <v>F01.8</v>
          </cell>
          <cell r="B2342" t="str">
            <v>Otras demencias vasculares</v>
          </cell>
        </row>
        <row r="2343">
          <cell r="A2343" t="str">
            <v>F01.9</v>
          </cell>
          <cell r="B2343" t="str">
            <v>Demencia vascular, no especificada</v>
          </cell>
        </row>
        <row r="2344">
          <cell r="A2344" t="str">
            <v>F02*</v>
          </cell>
          <cell r="B2344" t="str">
            <v>Demencia en otras enfermedades clasificadas en otra parte</v>
          </cell>
        </row>
        <row r="2345">
          <cell r="A2345" t="str">
            <v>F02.0*</v>
          </cell>
          <cell r="B2345" t="str">
            <v>Demencia en la enfermedad de Pick (G3l.0+)</v>
          </cell>
        </row>
        <row r="2346">
          <cell r="A2346" t="str">
            <v>F02.1*</v>
          </cell>
          <cell r="B2346" t="str">
            <v>Demencia en la enfermedad de Creutzfeldt Jakob (A81.0+)</v>
          </cell>
        </row>
        <row r="2347">
          <cell r="A2347" t="str">
            <v>F02.2*</v>
          </cell>
          <cell r="B2347" t="str">
            <v>Demencia en la enfermedad de Huntington (Gl0+)</v>
          </cell>
        </row>
        <row r="2348">
          <cell r="A2348" t="str">
            <v>F02.3*</v>
          </cell>
          <cell r="B2348" t="str">
            <v>Demencia en la enfermedad de Parkinson (G20+)</v>
          </cell>
        </row>
        <row r="2349">
          <cell r="A2349" t="str">
            <v>F02.4*</v>
          </cell>
          <cell r="B2349" t="str">
            <v>Demencia en la enfermedad por virus de la inmunodeficiencia humana [VIH] (B22.0+)</v>
          </cell>
        </row>
        <row r="2350">
          <cell r="A2350" t="str">
            <v>F02.8*</v>
          </cell>
          <cell r="B2350" t="str">
            <v>Demencia en otras enfermedades especificadas clasificadas en otra parte</v>
          </cell>
        </row>
        <row r="2351">
          <cell r="A2351" t="str">
            <v>F03.X</v>
          </cell>
          <cell r="B2351" t="str">
            <v>Demencia, no especificada</v>
          </cell>
        </row>
        <row r="2352">
          <cell r="A2352" t="str">
            <v>F04.X</v>
          </cell>
          <cell r="B2352" t="str">
            <v>Síndrome amnésico orgánico, no inducido por alcohol o por otras sustancias psicoactivas</v>
          </cell>
        </row>
        <row r="2353">
          <cell r="A2353" t="str">
            <v>F05</v>
          </cell>
          <cell r="B2353" t="str">
            <v>Delirio, no inducido por alcohol o por otras sustancias psicoactivas</v>
          </cell>
        </row>
        <row r="2354">
          <cell r="A2354" t="str">
            <v>F05.0</v>
          </cell>
          <cell r="B2354" t="str">
            <v>Delirio no superpuesto a un cuadro de demencia, así descrito</v>
          </cell>
        </row>
        <row r="2355">
          <cell r="A2355" t="str">
            <v>F05.1</v>
          </cell>
          <cell r="B2355" t="str">
            <v>Delirio superpuesto a un cuadro de demencia</v>
          </cell>
        </row>
        <row r="2356">
          <cell r="A2356" t="str">
            <v>F05.8</v>
          </cell>
          <cell r="B2356" t="str">
            <v>Otros delirios</v>
          </cell>
        </row>
        <row r="2357">
          <cell r="A2357" t="str">
            <v>F05.9</v>
          </cell>
          <cell r="B2357" t="str">
            <v>Delirio, no especificado</v>
          </cell>
        </row>
        <row r="2358">
          <cell r="A2358" t="str">
            <v>F06</v>
          </cell>
          <cell r="B2358" t="str">
            <v>Otros trastornos mentales debidos a lesión y disfunción cerebral, y a enfermedad física</v>
          </cell>
        </row>
        <row r="2359">
          <cell r="A2359" t="str">
            <v>F06.0</v>
          </cell>
          <cell r="B2359" t="str">
            <v>Alucinosis orgánica</v>
          </cell>
        </row>
        <row r="2360">
          <cell r="A2360" t="str">
            <v>F06.1</v>
          </cell>
          <cell r="B2360" t="str">
            <v>Trastorno catatónico, orgánico</v>
          </cell>
        </row>
        <row r="2361">
          <cell r="A2361" t="str">
            <v>F06.2</v>
          </cell>
          <cell r="B2361" t="str">
            <v>Trastorno delirante [esquizofreniforme], orgánico</v>
          </cell>
        </row>
        <row r="2362">
          <cell r="A2362" t="str">
            <v>F06.3</v>
          </cell>
          <cell r="B2362" t="str">
            <v>Trastornos del humor [afectivos], orgánicos</v>
          </cell>
        </row>
        <row r="2363">
          <cell r="A2363" t="str">
            <v>F06.4</v>
          </cell>
          <cell r="B2363" t="str">
            <v>Trastorno de ansiedad, orgánico</v>
          </cell>
        </row>
        <row r="2364">
          <cell r="A2364" t="str">
            <v>F06.5</v>
          </cell>
          <cell r="B2364" t="str">
            <v>Trastorno disociativo, orgánico</v>
          </cell>
        </row>
        <row r="2365">
          <cell r="A2365" t="str">
            <v>F06.6</v>
          </cell>
          <cell r="B2365" t="str">
            <v>Trastorno de labilidad emocional [asténico], orgánico</v>
          </cell>
        </row>
        <row r="2366">
          <cell r="A2366" t="str">
            <v>F06.7</v>
          </cell>
          <cell r="B2366" t="str">
            <v>Trastorno cognoscitivo leve</v>
          </cell>
        </row>
        <row r="2367">
          <cell r="A2367" t="str">
            <v>F06.8</v>
          </cell>
          <cell r="B2367" t="str">
            <v>Otros trastornos mentales especificados debidos a lesión y disfunción cerebral y a enfermedad física</v>
          </cell>
        </row>
        <row r="2368">
          <cell r="A2368" t="str">
            <v>F06.9</v>
          </cell>
          <cell r="B2368" t="str">
            <v>Trastorno mental no especificado debido a lesión y disfunción cerebral y a enfermedad física</v>
          </cell>
        </row>
        <row r="2369">
          <cell r="A2369" t="str">
            <v>F07</v>
          </cell>
          <cell r="B2369" t="str">
            <v>Trastornos de la personalidad y del comportamiento debidos a enfermedad, lesión o disfunción cerebral</v>
          </cell>
        </row>
        <row r="2370">
          <cell r="A2370" t="str">
            <v>F07.0</v>
          </cell>
          <cell r="B2370" t="str">
            <v>Trastorno de la personalidad, orgánico</v>
          </cell>
        </row>
        <row r="2371">
          <cell r="A2371" t="str">
            <v>F07.1</v>
          </cell>
          <cell r="B2371" t="str">
            <v>Síndrome postencefalítico</v>
          </cell>
        </row>
        <row r="2372">
          <cell r="A2372" t="str">
            <v>F07.2</v>
          </cell>
          <cell r="B2372" t="str">
            <v>Síndrome postconcusional</v>
          </cell>
        </row>
        <row r="2373">
          <cell r="A2373" t="str">
            <v>F07.8</v>
          </cell>
          <cell r="B2373" t="str">
            <v>Otros trastornos orgánicos de la personalidad y del comportamiento debidos a enfermedad, lesión y disfunción cerebrales</v>
          </cell>
        </row>
        <row r="2374">
          <cell r="A2374" t="str">
            <v>F07.9</v>
          </cell>
          <cell r="B2374" t="str">
            <v>Trastorno orgánico de la personalidad y del comportamiento, no especificado, debido a enfermedad, lesión y disfunción cerebral</v>
          </cell>
        </row>
        <row r="2375">
          <cell r="A2375" t="str">
            <v>F09.X</v>
          </cell>
          <cell r="B2375" t="str">
            <v>Trastorno mental orgánico o sintomático, no especificado</v>
          </cell>
        </row>
        <row r="2376">
          <cell r="A2376" t="str">
            <v>F10</v>
          </cell>
          <cell r="B2376" t="str">
            <v>Trastornos mentales y del comportamiento debidos al uso de alcohol</v>
          </cell>
        </row>
        <row r="2377">
          <cell r="A2377" t="str">
            <v>F10.0</v>
          </cell>
          <cell r="B2377" t="str">
            <v>Trastornos mentales y del comportamiento debidos al uso de alcohol, intoxicación aguda</v>
          </cell>
        </row>
        <row r="2378">
          <cell r="A2378" t="str">
            <v>F10.1</v>
          </cell>
          <cell r="B2378" t="str">
            <v>Trastornos mentales y del comportamiento debidos al uso de alcohol, uso nocivo</v>
          </cell>
        </row>
        <row r="2379">
          <cell r="A2379" t="str">
            <v>F10.2</v>
          </cell>
          <cell r="B2379" t="str">
            <v>Trastornos mentales y del comportamiento debidos al uso de alcohol, síndrome de dependencia</v>
          </cell>
        </row>
        <row r="2380">
          <cell r="A2380" t="str">
            <v>F10.3</v>
          </cell>
          <cell r="B2380" t="str">
            <v>Trastornos mentales y del comportamiento debidos al uso de alcohol, estado de abstinencia</v>
          </cell>
        </row>
        <row r="2381">
          <cell r="A2381" t="str">
            <v>F10.4</v>
          </cell>
          <cell r="B2381" t="str">
            <v>Trastornos mentales y del comportamiento debidos al uso de alcohol, estado de abstinencia con delirio</v>
          </cell>
        </row>
        <row r="2382">
          <cell r="A2382" t="str">
            <v>F10.5</v>
          </cell>
          <cell r="B2382" t="str">
            <v>Trastornos mentales y del comportamiento debidos al uso de alcohol, trastorno psicótico</v>
          </cell>
        </row>
        <row r="2383">
          <cell r="A2383" t="str">
            <v>F10.6</v>
          </cell>
          <cell r="B2383" t="str">
            <v>Trastornos mentales y del comportamiento debidos al uso de alcohol, síndrome amnésico</v>
          </cell>
        </row>
        <row r="2384">
          <cell r="A2384" t="str">
            <v>F10.7</v>
          </cell>
          <cell r="B2384" t="str">
            <v>Trastornos mentales y del comportamiento debidos al uso de alcohol, trastorno psicótico residual y de comienzo tardío</v>
          </cell>
        </row>
        <row r="2385">
          <cell r="A2385" t="str">
            <v>F10.8</v>
          </cell>
          <cell r="B2385" t="str">
            <v>Trastornos mentales y del comportamiento debidos al uso de alcohol, otros trastornos mentales y del comportamiento</v>
          </cell>
        </row>
        <row r="2386">
          <cell r="A2386" t="str">
            <v>F10.9</v>
          </cell>
          <cell r="B2386" t="str">
            <v>Trastornos mentales y del comportamiento debidos al uso de alcohol, trastorno mental y del comportamiento, no especificado</v>
          </cell>
        </row>
        <row r="2387">
          <cell r="A2387" t="str">
            <v>F11</v>
          </cell>
          <cell r="B2387" t="str">
            <v>Trastornos mentales y del comportamiento debidos al uso de opiáceos</v>
          </cell>
        </row>
        <row r="2388">
          <cell r="A2388" t="str">
            <v>F11.0</v>
          </cell>
          <cell r="B2388" t="str">
            <v>Trastornos mentales y del comportamiento debidos al uso de opiáceos, intoxicación aguda</v>
          </cell>
        </row>
        <row r="2389">
          <cell r="A2389" t="str">
            <v>F11.1</v>
          </cell>
          <cell r="B2389" t="str">
            <v>Trastornos mentales y del comportamiento debidos al uso de opiáceos, uso nocivo</v>
          </cell>
        </row>
        <row r="2390">
          <cell r="A2390" t="str">
            <v>F11.2</v>
          </cell>
          <cell r="B2390" t="str">
            <v>Trastornos mentales y del comportamiento debidos al uso de opiáceos, síndrome de dependencia</v>
          </cell>
        </row>
        <row r="2391">
          <cell r="A2391" t="str">
            <v>F11.3</v>
          </cell>
          <cell r="B2391" t="str">
            <v>Trastornos mentales y del comportamiento debidos al uso de opiáceos, estado de abstinencia</v>
          </cell>
        </row>
        <row r="2392">
          <cell r="A2392" t="str">
            <v>F11.4</v>
          </cell>
          <cell r="B2392" t="str">
            <v>Trastornos mentales y del comportamiento debidos al uso de opiáceos, estado de abstinencia con delirio</v>
          </cell>
        </row>
        <row r="2393">
          <cell r="A2393" t="str">
            <v>F11.5</v>
          </cell>
          <cell r="B2393" t="str">
            <v>Trastornos mentales y del comportamiento debidos al uso de opiáceos, trastorno psicótico</v>
          </cell>
        </row>
        <row r="2394">
          <cell r="A2394" t="str">
            <v>F11.6</v>
          </cell>
          <cell r="B2394" t="str">
            <v>Trastornos mentales y del comportamiento debidos al uso de opiáceos, síndrome amnésico</v>
          </cell>
        </row>
        <row r="2395">
          <cell r="A2395" t="str">
            <v>F11.7</v>
          </cell>
          <cell r="B2395" t="str">
            <v>Trastornos mentales y del comportamiento debidos al uso de opiáceos, trastorno psicótico residual y de comienzo tardío</v>
          </cell>
        </row>
        <row r="2396">
          <cell r="A2396" t="str">
            <v>F11.8</v>
          </cell>
          <cell r="B2396" t="str">
            <v>Trastornos mentales y del comportamiento debidos al uso de opiáceos, otros trastornos mentales y del comportamiento</v>
          </cell>
        </row>
        <row r="2397">
          <cell r="A2397" t="str">
            <v>F11.9</v>
          </cell>
          <cell r="B2397" t="str">
            <v>Trastornos mentales y del comportamiento debidos al uso de opiáceos, trastorno mental y del comportamiento, no especificado</v>
          </cell>
        </row>
        <row r="2398">
          <cell r="A2398" t="str">
            <v>F12</v>
          </cell>
          <cell r="B2398" t="str">
            <v>Trastornos mentales y del comportamiento debidos al uso de cannabinoides</v>
          </cell>
        </row>
        <row r="2399">
          <cell r="A2399" t="str">
            <v>F12.0</v>
          </cell>
          <cell r="B2399" t="str">
            <v>Trastornos mentales y del comportamiento debidos al uso de cannabinoides, intoxicación aguda</v>
          </cell>
        </row>
        <row r="2400">
          <cell r="A2400" t="str">
            <v>F12.1</v>
          </cell>
          <cell r="B2400" t="str">
            <v>Trastornos mentales y del comportamiento debidos al uso de cannabinoides, uso nocivo</v>
          </cell>
        </row>
        <row r="2401">
          <cell r="A2401" t="str">
            <v>F12.2</v>
          </cell>
          <cell r="B2401" t="str">
            <v>Trastornos mentales y del comportamiento debidos al uso de cannabinoides, síndrome de dependencia</v>
          </cell>
        </row>
        <row r="2402">
          <cell r="A2402" t="str">
            <v>F12.3</v>
          </cell>
          <cell r="B2402" t="str">
            <v>Trastornos mentales y del comportamiento debidos al uso de cannabinoides, estado de abstinencia</v>
          </cell>
        </row>
        <row r="2403">
          <cell r="A2403" t="str">
            <v>F12.4</v>
          </cell>
          <cell r="B2403" t="str">
            <v>Trastornos mentales y del comportamiento debidos al uso de cannabinoides, estado de abstinencia con delirio</v>
          </cell>
        </row>
        <row r="2404">
          <cell r="A2404" t="str">
            <v>F12.5</v>
          </cell>
          <cell r="B2404" t="str">
            <v>Trastornos mentales y del comportamiento debidos al uso de cannabinoides, trastorno psicótico</v>
          </cell>
        </row>
        <row r="2405">
          <cell r="A2405" t="str">
            <v>F12.6</v>
          </cell>
          <cell r="B2405" t="str">
            <v>Trastornos mentales y del comportamiento debidos al uso de cannabinoides, síndrome amnésico</v>
          </cell>
        </row>
        <row r="2406">
          <cell r="A2406" t="str">
            <v>F12.7</v>
          </cell>
          <cell r="B2406" t="str">
            <v>Trastornos mentales y del comportamiento debidos al uso de cannabinoides, trastorno psicótico residual y de comienzo tardío</v>
          </cell>
        </row>
        <row r="2407">
          <cell r="A2407" t="str">
            <v>F12.8</v>
          </cell>
          <cell r="B2407" t="str">
            <v>Trastornos mentales y del comportamiento debidos al uso de cannabinoides, otros trastornos mentales y del comportamiento</v>
          </cell>
        </row>
        <row r="2408">
          <cell r="A2408" t="str">
            <v>F12.9</v>
          </cell>
          <cell r="B2408" t="str">
            <v>Trastornos mentales y del comportamiento debidos al uso de cannabinoides, trastorno mental y del comportamiento, no especificado</v>
          </cell>
        </row>
        <row r="2409">
          <cell r="A2409" t="str">
            <v>F13</v>
          </cell>
          <cell r="B2409" t="str">
            <v>Trastornos mentales y del comportamiento debidos al uso de sedantes o hipnóticos</v>
          </cell>
        </row>
        <row r="2410">
          <cell r="A2410" t="str">
            <v>F13.0</v>
          </cell>
          <cell r="B2410" t="str">
            <v>Trastornos mentales y del comportamiento debidos al uso de sedantes hipnóticos, intoxicación aguda</v>
          </cell>
        </row>
        <row r="2411">
          <cell r="A2411" t="str">
            <v>F13.1</v>
          </cell>
          <cell r="B2411" t="str">
            <v>Trastornos mentales y del comportamiento debidos al uso de sedantes hipnóticos, uso nocivo</v>
          </cell>
        </row>
        <row r="2412">
          <cell r="A2412" t="str">
            <v>F13.2</v>
          </cell>
          <cell r="B2412" t="str">
            <v>Trastornos mentales y del comportamiento debidos al uso de sedantes hipnóticos, síndrome de dependencia</v>
          </cell>
        </row>
        <row r="2413">
          <cell r="A2413" t="str">
            <v>F13.3</v>
          </cell>
          <cell r="B2413" t="str">
            <v>Trastornos mentales y del comportamiento debidos al uso de sedantes hipnóticos, estado de abstinencia</v>
          </cell>
        </row>
        <row r="2414">
          <cell r="A2414" t="str">
            <v>F13.4</v>
          </cell>
          <cell r="B2414" t="str">
            <v>Trastornos mentales y del comportamiento debidos al uso de sedantes hipnóticos, estado de abstinencia con delirio</v>
          </cell>
        </row>
        <row r="2415">
          <cell r="A2415" t="str">
            <v>F13.5</v>
          </cell>
          <cell r="B2415" t="str">
            <v>Trastornos mentales y del comportamiento debidos al uso de sedantes hipnóticos, trastorno psicótico</v>
          </cell>
        </row>
        <row r="2416">
          <cell r="A2416" t="str">
            <v>F13.6</v>
          </cell>
          <cell r="B2416" t="str">
            <v>Trastornos mentales y del comportamiento debidos al uso de sedantes hipnóticos, síndrome amnésico</v>
          </cell>
        </row>
        <row r="2417">
          <cell r="A2417" t="str">
            <v>F13.7</v>
          </cell>
          <cell r="B2417" t="str">
            <v>Trastornos mentales y del comportamiento debidos al uso de sedantes hipnóticos, trastorno psicótico residual y de comienzo tardío</v>
          </cell>
        </row>
        <row r="2418">
          <cell r="A2418" t="str">
            <v>F13.8</v>
          </cell>
          <cell r="B2418" t="str">
            <v>Trastornos mentales y del comportamiento debidos al uso de sedantes hipnóticos, otros trastornos mentales y del comportamiento</v>
          </cell>
        </row>
        <row r="2419">
          <cell r="A2419" t="str">
            <v>F13.9</v>
          </cell>
          <cell r="B2419" t="str">
            <v>Trastornos mentales y del comportamiento debidos al uso de sedantes hipnóticos, trastorno mental y del comportamiento, no especificado</v>
          </cell>
        </row>
        <row r="2420">
          <cell r="A2420" t="str">
            <v>F14</v>
          </cell>
          <cell r="B2420" t="str">
            <v>Trastornos mentales y del comportamiento debidos al uso de cocaína</v>
          </cell>
        </row>
        <row r="2421">
          <cell r="A2421" t="str">
            <v>F14.0</v>
          </cell>
          <cell r="B2421" t="str">
            <v>Trastornos mentales y del comportamiento debidos al uso de cocaína, intoxicación aguda</v>
          </cell>
        </row>
        <row r="2422">
          <cell r="A2422" t="str">
            <v>F14.1</v>
          </cell>
          <cell r="B2422" t="str">
            <v>Trastornos mentales y del comportamiento debidos al uso de cocaína, uso nocivo</v>
          </cell>
        </row>
        <row r="2423">
          <cell r="A2423" t="str">
            <v>F14.2</v>
          </cell>
          <cell r="B2423" t="str">
            <v>Trastornos mentales y del comportamiento debidos al uso de cocaína, síndrome de dependencia</v>
          </cell>
        </row>
        <row r="2424">
          <cell r="A2424" t="str">
            <v>F14.3</v>
          </cell>
          <cell r="B2424" t="str">
            <v>Trastornos mentales y del comportamiento debidos al uso de cocaína, estado de abstinencia</v>
          </cell>
        </row>
        <row r="2425">
          <cell r="A2425" t="str">
            <v>F14.4</v>
          </cell>
          <cell r="B2425" t="str">
            <v>Trastornos mentales y del comportamiento debidos al uso de cocaína, estado de abstinencia con delirio</v>
          </cell>
        </row>
        <row r="2426">
          <cell r="A2426" t="str">
            <v>F14.5</v>
          </cell>
          <cell r="B2426" t="str">
            <v>Trastornos mentales y del comportamiento debidos al uso de cocaína, trastorno psicótico</v>
          </cell>
        </row>
        <row r="2427">
          <cell r="A2427" t="str">
            <v>F14.6</v>
          </cell>
          <cell r="B2427" t="str">
            <v>Trastornos mentales y del comportamiento debidos al uso de cocaína, síndrome amnésico</v>
          </cell>
        </row>
        <row r="2428">
          <cell r="A2428" t="str">
            <v>F14.7</v>
          </cell>
          <cell r="B2428" t="str">
            <v>Trastornos mentales y del comportamiento debidos al uso de cocaína, trastorno psicótico residual y de comienzo tardío</v>
          </cell>
        </row>
        <row r="2429">
          <cell r="A2429" t="str">
            <v>F14.8</v>
          </cell>
          <cell r="B2429" t="str">
            <v>Trastornos mentales y del comportamiento debidos al uso de cocaína, otros trastornos mentales y del comportamiento</v>
          </cell>
        </row>
        <row r="2430">
          <cell r="A2430" t="str">
            <v>F14.9</v>
          </cell>
          <cell r="B2430" t="str">
            <v>Trastornos mentales y del comportamiento debidos al uso de cocaína, trastorno mental y del comportamiento, no especificado</v>
          </cell>
        </row>
        <row r="2431">
          <cell r="A2431" t="str">
            <v>F15</v>
          </cell>
          <cell r="B2431" t="str">
            <v>Trastornos mentales y del comportamiento debidos al uso de otros estimulantes, incluida la cafeína</v>
          </cell>
        </row>
        <row r="2432">
          <cell r="A2432" t="str">
            <v>F15.0</v>
          </cell>
          <cell r="B2432" t="str">
            <v>Trastornos mentales y del comportamiento debidos al uso de otros estimulantes, incluida la cafeína, intoxicación aguda</v>
          </cell>
        </row>
        <row r="2433">
          <cell r="A2433" t="str">
            <v>F15.1</v>
          </cell>
          <cell r="B2433" t="str">
            <v>Trastornos mentales y del comportamiento debidos al uso de otros estimulantes, incluida la cafeína, uso nocivo</v>
          </cell>
        </row>
        <row r="2434">
          <cell r="A2434" t="str">
            <v>F15.2</v>
          </cell>
          <cell r="B2434" t="str">
            <v>Trastornos mentales y del comportamiento debidos al uso de otros estimulantes, incluida la cafeína, síndrome de dependencia</v>
          </cell>
        </row>
        <row r="2435">
          <cell r="A2435" t="str">
            <v>F15.3</v>
          </cell>
          <cell r="B2435" t="str">
            <v>Trastornos mentales y del comportamiento debidos al uso de otros estimulantes, incluida la cafeína, estado de abstinencia</v>
          </cell>
        </row>
        <row r="2436">
          <cell r="A2436" t="str">
            <v>F15.4</v>
          </cell>
          <cell r="B2436" t="str">
            <v>Trastornos mentales y del comportamiento debidos al uso de otros estimulantes, incluida la cafeína, estado de abstinencia con delirio</v>
          </cell>
        </row>
        <row r="2437">
          <cell r="A2437" t="str">
            <v>F15.5</v>
          </cell>
          <cell r="B2437" t="str">
            <v>Trastornos mentales y del comportamiento debidos al uso de otros estimulantes, incluida la cafeína, trastorno psicótico</v>
          </cell>
        </row>
        <row r="2438">
          <cell r="A2438" t="str">
            <v>F15.6</v>
          </cell>
          <cell r="B2438" t="str">
            <v>Trastornos mentales y del comportamiento debidos al uso de otros estimulantes, incluida la cafeína, síndrome amnésico</v>
          </cell>
        </row>
        <row r="2439">
          <cell r="A2439" t="str">
            <v>F15.7</v>
          </cell>
          <cell r="B2439" t="str">
            <v>Trastornos mentales y del comportamiento debidos al uso de otros estimulantes, incluida la cafeína, trastorno psicótico residual y de comienzo tardío</v>
          </cell>
        </row>
        <row r="2440">
          <cell r="A2440" t="str">
            <v>F15.8</v>
          </cell>
          <cell r="B2440" t="str">
            <v>Trastornos mentales y del comportamiento debidos al uso de otros estimulantes, incluida la cafeína, otros trastornos mentales y del comportamiento</v>
          </cell>
        </row>
        <row r="2441">
          <cell r="A2441" t="str">
            <v>F15.9</v>
          </cell>
          <cell r="B2441" t="str">
            <v>Trastornos mentales y del comportamiento debidos al uso de otros estimulantes, incluida la cafeína, trastorno mental y del comportamiento, no especificado</v>
          </cell>
        </row>
        <row r="2442">
          <cell r="A2442" t="str">
            <v>F16</v>
          </cell>
          <cell r="B2442" t="str">
            <v>Trastornos mentales y del comportamiento debidos al uso de alucinógenos</v>
          </cell>
        </row>
        <row r="2443">
          <cell r="A2443" t="str">
            <v>F16.0</v>
          </cell>
          <cell r="B2443" t="str">
            <v>Trastornos mentales y del comportamiento debidos al uso de alucinógenos, intoxicación aguda</v>
          </cell>
        </row>
        <row r="2444">
          <cell r="A2444" t="str">
            <v>F16.1</v>
          </cell>
          <cell r="B2444" t="str">
            <v>Trastornos mentales y del comportamiento debidos al uso de alucinógenos, uso nocivo</v>
          </cell>
        </row>
        <row r="2445">
          <cell r="A2445" t="str">
            <v>F16.2</v>
          </cell>
          <cell r="B2445" t="str">
            <v>Trastornos mentales y del comportamiento debidos al uso de alucinógenos, síndrome de dependencia</v>
          </cell>
        </row>
        <row r="2446">
          <cell r="A2446" t="str">
            <v>F16.3</v>
          </cell>
          <cell r="B2446" t="str">
            <v>Trastornos mentales y del comportamiento debidos al uso de alucinógenos, estado de abstinencia</v>
          </cell>
        </row>
        <row r="2447">
          <cell r="A2447" t="str">
            <v>F16.4</v>
          </cell>
          <cell r="B2447" t="str">
            <v>Trastornos mentales y del comportamiento debidos al uso de alucinógenos, estado de abstinencia con delirio</v>
          </cell>
        </row>
        <row r="2448">
          <cell r="A2448" t="str">
            <v>F16.5</v>
          </cell>
          <cell r="B2448" t="str">
            <v>Trastornos mentales y del comportamiento debidos al uso de alucinógenos, trastorno psicótico</v>
          </cell>
        </row>
        <row r="2449">
          <cell r="A2449" t="str">
            <v>F16.6</v>
          </cell>
          <cell r="B2449" t="str">
            <v>Trastornos mentales y del comportamiento debidos al uso de alucinógenos, síndrome amnésico</v>
          </cell>
        </row>
        <row r="2450">
          <cell r="A2450" t="str">
            <v>F16.7</v>
          </cell>
          <cell r="B2450" t="str">
            <v>Trastornos mentales y del comportamiento debidos al uso de alucinógenos, trastorno psicótico residual y de comienzo tardío</v>
          </cell>
        </row>
        <row r="2451">
          <cell r="A2451" t="str">
            <v>F16.8</v>
          </cell>
          <cell r="B2451" t="str">
            <v>Trastornos mentales y del comportamiento debidos al uso de alucinógenos, otros trastornos mentales y del comportamiento</v>
          </cell>
        </row>
        <row r="2452">
          <cell r="A2452" t="str">
            <v>F16.9</v>
          </cell>
          <cell r="B2452" t="str">
            <v>Trastornos mentales y del comportamiento debidos al uso de alucinógenos, trastorno mental y del comportamiento, no especificado</v>
          </cell>
        </row>
        <row r="2453">
          <cell r="A2453" t="str">
            <v>F17</v>
          </cell>
          <cell r="B2453" t="str">
            <v>Trastornos mentales y del comportamiento debidos al uso de tabaco</v>
          </cell>
        </row>
        <row r="2454">
          <cell r="A2454" t="str">
            <v>F17.0</v>
          </cell>
          <cell r="B2454" t="str">
            <v>Trastornos mentales y del comportamiento debidos al uso de tabaco, intoxicación aguda</v>
          </cell>
        </row>
        <row r="2455">
          <cell r="A2455" t="str">
            <v>F17.1</v>
          </cell>
          <cell r="B2455" t="str">
            <v>Trastornos mentales y del comportamiento debidos al uso de tabaco, uso nocivo</v>
          </cell>
        </row>
        <row r="2456">
          <cell r="A2456" t="str">
            <v>F17.2</v>
          </cell>
          <cell r="B2456" t="str">
            <v>Trastornos mentales y del comportamiento debidos al uso de tabaco, síndrome de dependencia</v>
          </cell>
        </row>
        <row r="2457">
          <cell r="A2457" t="str">
            <v>F17.3</v>
          </cell>
          <cell r="B2457" t="str">
            <v>Trastornos mentales y del comportamiento debidos al uso de tabaco, estado de abstinencia</v>
          </cell>
        </row>
        <row r="2458">
          <cell r="A2458" t="str">
            <v>F17.4</v>
          </cell>
          <cell r="B2458" t="str">
            <v>Trastornos mentales y del comportamiento debidos al uso de tabaco, estado de abstinencia con delirio</v>
          </cell>
        </row>
        <row r="2459">
          <cell r="A2459" t="str">
            <v>F17.5</v>
          </cell>
          <cell r="B2459" t="str">
            <v>Trastornos mentales y del comportamiento debidos al uso de tabaco, trastorno psicótico</v>
          </cell>
        </row>
        <row r="2460">
          <cell r="A2460" t="str">
            <v>F17.6</v>
          </cell>
          <cell r="B2460" t="str">
            <v>Trastornos mentales y del comportamiento debidos al uso de tabaco, síndrome amnésico</v>
          </cell>
        </row>
        <row r="2461">
          <cell r="A2461" t="str">
            <v>F17.7</v>
          </cell>
          <cell r="B2461" t="str">
            <v>Trastornos mentales y del comportamiento debidos al uso de tabaco, trastorno psicótico residual y de comienzo tardío</v>
          </cell>
        </row>
        <row r="2462">
          <cell r="A2462" t="str">
            <v>F17.8</v>
          </cell>
          <cell r="B2462" t="str">
            <v>Trastornos mentales y del comportamiento debidos al uso de tabaco, otros trastornos mentales y del comportamiento</v>
          </cell>
        </row>
        <row r="2463">
          <cell r="A2463" t="str">
            <v>F17.9</v>
          </cell>
          <cell r="B2463" t="str">
            <v>Trastornos mentales y del comportamiento debidos al uso de tabaco, trastorno mental y del comportamiento, no especificado</v>
          </cell>
        </row>
        <row r="2464">
          <cell r="A2464" t="str">
            <v>F18</v>
          </cell>
          <cell r="B2464" t="str">
            <v>Trastornos mentales y del comportamiento debidos al uso de disolventes volátiles</v>
          </cell>
        </row>
        <row r="2465">
          <cell r="A2465" t="str">
            <v>F18.0</v>
          </cell>
          <cell r="B2465" t="str">
            <v>Trastornos mentales y del comportamiento debidos al uso de disolventes volátiles, intoxicación aguda</v>
          </cell>
        </row>
        <row r="2466">
          <cell r="A2466" t="str">
            <v>F18.1</v>
          </cell>
          <cell r="B2466" t="str">
            <v>Trastornos mentales y del comportamiento debidos al uso de disolventes volátiles, uso nocivo</v>
          </cell>
        </row>
        <row r="2467">
          <cell r="A2467" t="str">
            <v>F18.2</v>
          </cell>
          <cell r="B2467" t="str">
            <v>Trastornos mentales y del comportamiento debidos al uso de disolventes volátiles, síndrome de dependencia</v>
          </cell>
        </row>
        <row r="2468">
          <cell r="A2468" t="str">
            <v>F18.3</v>
          </cell>
          <cell r="B2468" t="str">
            <v>Trastornos mentales y del comportamiento debidos al uso de disolventes volátiles, estado de abstinencia</v>
          </cell>
        </row>
        <row r="2469">
          <cell r="A2469" t="str">
            <v>F18.4</v>
          </cell>
          <cell r="B2469" t="str">
            <v>Trastornos mentales y del comportamiento debidos al uso de disolventes volátiles, estado de abstinencia con delirio</v>
          </cell>
        </row>
        <row r="2470">
          <cell r="A2470" t="str">
            <v>F18.5</v>
          </cell>
          <cell r="B2470" t="str">
            <v>Trastornos mentales y del comportamiento debidos al uso de disolventes volátiles, trastorno psicótico</v>
          </cell>
        </row>
        <row r="2471">
          <cell r="A2471" t="str">
            <v>F18.6</v>
          </cell>
          <cell r="B2471" t="str">
            <v>Trastornos mentales y del comportamiento debidos al uso de disolventes volátiles, síndrome amnésico</v>
          </cell>
        </row>
        <row r="2472">
          <cell r="A2472" t="str">
            <v>F18.7</v>
          </cell>
          <cell r="B2472" t="str">
            <v>Trastornos mentales y del comportamiento debidos al uso de disolventes volátiles, trastorno psicótico residual y de comienzo tardío</v>
          </cell>
        </row>
        <row r="2473">
          <cell r="A2473" t="str">
            <v>F18.8</v>
          </cell>
          <cell r="B2473" t="str">
            <v>Trastornos mentales y del comportamiento debidos al uso de disolventes volátiles, otros trastornos mentales y del comportamiento</v>
          </cell>
        </row>
        <row r="2474">
          <cell r="A2474" t="str">
            <v>F18.9</v>
          </cell>
          <cell r="B2474" t="str">
            <v>Trastornos mentales y del comportamiento debidos al uso de disolventes volátiles, trastorno mental y del comportamiento, no especificado</v>
          </cell>
        </row>
        <row r="2475">
          <cell r="A2475" t="str">
            <v>F19</v>
          </cell>
          <cell r="B2475" t="str">
            <v>Trastornos mentales y del comportamiento debidos al uso de múltiples drogas y al uso de otras sustancias psicoactivas</v>
          </cell>
        </row>
        <row r="2476">
          <cell r="A2476" t="str">
            <v>F19.0</v>
          </cell>
          <cell r="B2476" t="str">
            <v>Trastornos mentales y del comportamiento debidos al uso de múltiples drogas y al uso de otras sustancias psicoactivas, intoxicación aguda</v>
          </cell>
        </row>
        <row r="2477">
          <cell r="A2477" t="str">
            <v>F19.1</v>
          </cell>
          <cell r="B2477" t="str">
            <v>Trastornos mentales y del comportamiento debidos al uso de múltiples drogas y al uso de otras sustancias psicoactivas, uso nocivo</v>
          </cell>
        </row>
        <row r="2478">
          <cell r="A2478" t="str">
            <v>F19.2</v>
          </cell>
          <cell r="B2478" t="str">
            <v>Trastornos mentales y del comportamiento debidos al uso de múltiples drogas y al uso de otras sustancias psicoactivas, síndrome de dependencia</v>
          </cell>
        </row>
        <row r="2479">
          <cell r="A2479" t="str">
            <v>F19.3</v>
          </cell>
          <cell r="B2479" t="str">
            <v>Trastornos mentales y del comportamiento debidos al uso de múltiples drogas y al uso de otras sustancias psicoactivas, estado de abstinencia</v>
          </cell>
        </row>
        <row r="2480">
          <cell r="A2480" t="str">
            <v>F19.4</v>
          </cell>
          <cell r="B2480" t="str">
            <v>Trastornos mentales y del comportamiento debidos al uso de múltiples drogas y al uso de otras sustancias psicoactivas, estado de abstinencia con delirio</v>
          </cell>
        </row>
        <row r="2481">
          <cell r="A2481" t="str">
            <v>F19.5</v>
          </cell>
          <cell r="B2481" t="str">
            <v>Trastornos mentales y del comportamiento debidos al uso de múltiples drogas y al uso de otras sustancias psicoactivas, trastorno psicótico</v>
          </cell>
        </row>
        <row r="2482">
          <cell r="A2482" t="str">
            <v>F19.6</v>
          </cell>
          <cell r="B2482" t="str">
            <v>Trastornos mentales y del comportamiento debidos al uso de múltiples drogas y al uso de otras sustancias psicoactivas, síndrome amnésico</v>
          </cell>
        </row>
        <row r="2483">
          <cell r="A2483" t="str">
            <v>F19.7</v>
          </cell>
          <cell r="B2483" t="str">
            <v>Trastornos mentales y del comportamiento debidos al uso de múltiples drogas y al uso de otras sustancias psicoactivas, trastorno psicótico residual y de comienzo tardío</v>
          </cell>
        </row>
        <row r="2484">
          <cell r="A2484" t="str">
            <v>F19.8</v>
          </cell>
          <cell r="B2484" t="str">
            <v>Trastornos mentales y del comportamiento debidos al uso de múltiples drogas y al uso de otras sustancias psicoactivas, otros trastornos mentales y del comportamiento</v>
          </cell>
        </row>
        <row r="2485">
          <cell r="A2485" t="str">
            <v>F19.9</v>
          </cell>
          <cell r="B2485" t="str">
            <v>Trastornos mentales y del comportamiento debidos al uso de múltiples drogas y al uso de otras sustancias psicoactivas, trastorno mental y del comportamiento, no especificado</v>
          </cell>
        </row>
        <row r="2486">
          <cell r="A2486" t="str">
            <v>F20</v>
          </cell>
          <cell r="B2486" t="str">
            <v>Esquizofrenia</v>
          </cell>
        </row>
        <row r="2487">
          <cell r="A2487" t="str">
            <v>F20.0</v>
          </cell>
          <cell r="B2487" t="str">
            <v>Esquizofrenia paranoide</v>
          </cell>
        </row>
        <row r="2488">
          <cell r="A2488" t="str">
            <v>F20.1</v>
          </cell>
          <cell r="B2488" t="str">
            <v>Esquizofrenia hebefrénica</v>
          </cell>
        </row>
        <row r="2489">
          <cell r="A2489" t="str">
            <v>F20.2</v>
          </cell>
          <cell r="B2489" t="str">
            <v>Esquizofrenia catatónica</v>
          </cell>
        </row>
        <row r="2490">
          <cell r="A2490" t="str">
            <v>F20.3</v>
          </cell>
          <cell r="B2490" t="str">
            <v>Esquizofrenia indiferenciada</v>
          </cell>
        </row>
        <row r="2491">
          <cell r="A2491" t="str">
            <v>F20.4</v>
          </cell>
          <cell r="B2491" t="str">
            <v>Depresión postesquizofrénica</v>
          </cell>
        </row>
        <row r="2492">
          <cell r="A2492" t="str">
            <v>F20.5</v>
          </cell>
          <cell r="B2492" t="str">
            <v>Esquizofrenia residual</v>
          </cell>
        </row>
        <row r="2493">
          <cell r="A2493" t="str">
            <v>F20.6</v>
          </cell>
          <cell r="B2493" t="str">
            <v>Esquizofrenia simple</v>
          </cell>
        </row>
        <row r="2494">
          <cell r="A2494" t="str">
            <v>F20.8</v>
          </cell>
          <cell r="B2494" t="str">
            <v>Otras esquizofrenias</v>
          </cell>
        </row>
        <row r="2495">
          <cell r="A2495" t="str">
            <v>F20.9</v>
          </cell>
          <cell r="B2495" t="str">
            <v>Esquizofrenia, no especificada</v>
          </cell>
        </row>
        <row r="2496">
          <cell r="A2496" t="str">
            <v>F21.X</v>
          </cell>
          <cell r="B2496" t="str">
            <v>Trastorno esquizotípico</v>
          </cell>
        </row>
        <row r="2497">
          <cell r="A2497" t="str">
            <v>F22</v>
          </cell>
          <cell r="B2497" t="str">
            <v>Trastornos delirantes persistentes</v>
          </cell>
        </row>
        <row r="2498">
          <cell r="A2498" t="str">
            <v>F22.0</v>
          </cell>
          <cell r="B2498" t="str">
            <v>Trastorno delirante</v>
          </cell>
        </row>
        <row r="2499">
          <cell r="A2499" t="str">
            <v>F22.8</v>
          </cell>
          <cell r="B2499" t="str">
            <v>Otros trastornos delirantes persistentes</v>
          </cell>
        </row>
        <row r="2500">
          <cell r="A2500" t="str">
            <v>F22.9</v>
          </cell>
          <cell r="B2500" t="str">
            <v>Trastorno delirante persistente, no especificado</v>
          </cell>
        </row>
        <row r="2501">
          <cell r="A2501" t="str">
            <v>F23</v>
          </cell>
          <cell r="B2501" t="str">
            <v>Trastornos psicóticos agudos y transitorios</v>
          </cell>
        </row>
        <row r="2502">
          <cell r="A2502" t="str">
            <v>F23.0</v>
          </cell>
          <cell r="B2502" t="str">
            <v>Trastorno psicótico agudo polimorfo, sin síntomas de esquizofrenia</v>
          </cell>
        </row>
        <row r="2503">
          <cell r="A2503" t="str">
            <v>F23.1</v>
          </cell>
          <cell r="B2503" t="str">
            <v>Trastorno psicótico agudo polimorfo, con síntomas de esquizofrenia</v>
          </cell>
        </row>
        <row r="2504">
          <cell r="A2504" t="str">
            <v>F23.2</v>
          </cell>
          <cell r="B2504" t="str">
            <v>Trastorno psicótico agudo de tipo esquizofrénico</v>
          </cell>
        </row>
        <row r="2505">
          <cell r="A2505" t="str">
            <v>F23.3</v>
          </cell>
          <cell r="B2505" t="str">
            <v>Otro trastorno psicótico agudo, con predominio de ideas delirantes</v>
          </cell>
        </row>
        <row r="2506">
          <cell r="A2506" t="str">
            <v>F23.8</v>
          </cell>
          <cell r="B2506" t="str">
            <v>Otros trastornos psicóticos agudos y transitorios</v>
          </cell>
        </row>
        <row r="2507">
          <cell r="A2507" t="str">
            <v>F23.9</v>
          </cell>
          <cell r="B2507" t="str">
            <v>Trastorno psicótico agudo y transitorio, no especificado</v>
          </cell>
        </row>
        <row r="2508">
          <cell r="A2508" t="str">
            <v>F24.X</v>
          </cell>
          <cell r="B2508" t="str">
            <v>Trastorno delirante inducido</v>
          </cell>
        </row>
        <row r="2509">
          <cell r="A2509" t="str">
            <v>F25</v>
          </cell>
          <cell r="B2509" t="str">
            <v>Trastornos esquizoafectivos</v>
          </cell>
        </row>
        <row r="2510">
          <cell r="A2510" t="str">
            <v>F25.0</v>
          </cell>
          <cell r="B2510" t="str">
            <v>Trastorno esquizoafectivo de tipo maníaco</v>
          </cell>
        </row>
        <row r="2511">
          <cell r="A2511" t="str">
            <v>F25.1</v>
          </cell>
          <cell r="B2511" t="str">
            <v>Trastorno esquizoafectivo de tipo depresivo</v>
          </cell>
        </row>
        <row r="2512">
          <cell r="A2512" t="str">
            <v>F25.2</v>
          </cell>
          <cell r="B2512" t="str">
            <v>Trastorno esquizoafectivo de tipo mixto</v>
          </cell>
        </row>
        <row r="2513">
          <cell r="A2513" t="str">
            <v>F25.8</v>
          </cell>
          <cell r="B2513" t="str">
            <v>Otros trastornos esquizoafectivos</v>
          </cell>
        </row>
        <row r="2514">
          <cell r="A2514" t="str">
            <v>F25.9</v>
          </cell>
          <cell r="B2514" t="str">
            <v>Trastorno esquizoafectivo, no especificado</v>
          </cell>
        </row>
        <row r="2515">
          <cell r="A2515" t="str">
            <v>F28.X</v>
          </cell>
          <cell r="B2515" t="str">
            <v>Otros trastornos psicóticos de origen no orgánico</v>
          </cell>
        </row>
        <row r="2516">
          <cell r="A2516" t="str">
            <v>F29.X</v>
          </cell>
          <cell r="B2516" t="str">
            <v>Psicosis de origen no orgánico, no especificada</v>
          </cell>
        </row>
        <row r="2517">
          <cell r="A2517" t="str">
            <v>F30</v>
          </cell>
          <cell r="B2517" t="str">
            <v>Episodio maníaco</v>
          </cell>
        </row>
        <row r="2518">
          <cell r="A2518" t="str">
            <v>F30.0</v>
          </cell>
          <cell r="B2518" t="str">
            <v>Hipomanía</v>
          </cell>
        </row>
        <row r="2519">
          <cell r="A2519" t="str">
            <v>F30.1</v>
          </cell>
          <cell r="B2519" t="str">
            <v>Manía sin síntomas psicóticos</v>
          </cell>
        </row>
        <row r="2520">
          <cell r="A2520" t="str">
            <v>F30.2</v>
          </cell>
          <cell r="B2520" t="str">
            <v>Manía con síntomas psicóticos</v>
          </cell>
        </row>
        <row r="2521">
          <cell r="A2521" t="str">
            <v>F30.8</v>
          </cell>
          <cell r="B2521" t="str">
            <v>Otros episodios maníacos</v>
          </cell>
        </row>
        <row r="2522">
          <cell r="A2522" t="str">
            <v>F30.9</v>
          </cell>
          <cell r="B2522" t="str">
            <v>Episodio maníaco, no especificado</v>
          </cell>
        </row>
        <row r="2523">
          <cell r="A2523" t="str">
            <v>F31</v>
          </cell>
          <cell r="B2523" t="str">
            <v>Trastorno afectivo bipolar</v>
          </cell>
        </row>
        <row r="2524">
          <cell r="A2524" t="str">
            <v>F31.0</v>
          </cell>
          <cell r="B2524" t="str">
            <v>Trastorno afectivo bipolar, episodio hipomaníaco presente</v>
          </cell>
        </row>
        <row r="2525">
          <cell r="A2525" t="str">
            <v>F31.1</v>
          </cell>
          <cell r="B2525" t="str">
            <v>Trastorno afectivo bipolar, episodio maníaco presente sin síntomas psicóticos</v>
          </cell>
        </row>
        <row r="2526">
          <cell r="A2526" t="str">
            <v>F31.2</v>
          </cell>
          <cell r="B2526" t="str">
            <v>Trastorno afectivo bipolar, episodio maníaco presente con síntomas psicóticos</v>
          </cell>
        </row>
        <row r="2527">
          <cell r="A2527" t="str">
            <v>F31.3</v>
          </cell>
          <cell r="B2527" t="str">
            <v>Trastorno afectivo bipolar, episodio depresivo presente leve o moderado</v>
          </cell>
        </row>
        <row r="2528">
          <cell r="A2528" t="str">
            <v>F31.4</v>
          </cell>
          <cell r="B2528" t="str">
            <v>Trastorno afectivo bipolar, episodio depresivo grave presente sin síntomas psicóticos</v>
          </cell>
        </row>
        <row r="2529">
          <cell r="A2529" t="str">
            <v>F31.5</v>
          </cell>
          <cell r="B2529" t="str">
            <v>Trastorno afectivo bipolar, episodio depresivo grave presente con síntomas psicóticos</v>
          </cell>
        </row>
        <row r="2530">
          <cell r="A2530" t="str">
            <v>F31.6</v>
          </cell>
          <cell r="B2530" t="str">
            <v>Trastorno afectivo bipolar, episodio mixto presente</v>
          </cell>
        </row>
        <row r="2531">
          <cell r="A2531" t="str">
            <v>F31.7</v>
          </cell>
          <cell r="B2531" t="str">
            <v>Trastorno afectivo bipolar, actualmente en remisión</v>
          </cell>
        </row>
        <row r="2532">
          <cell r="A2532" t="str">
            <v>F31.8</v>
          </cell>
          <cell r="B2532" t="str">
            <v>Otros trastornos afectivos bipolares</v>
          </cell>
        </row>
        <row r="2533">
          <cell r="A2533" t="str">
            <v>F31.9</v>
          </cell>
          <cell r="B2533" t="str">
            <v>Trastorno afectivo bipolar, no especificado</v>
          </cell>
        </row>
        <row r="2534">
          <cell r="A2534" t="str">
            <v>F32</v>
          </cell>
          <cell r="B2534" t="str">
            <v>Episodio depresivo</v>
          </cell>
        </row>
        <row r="2535">
          <cell r="A2535" t="str">
            <v>F32.0</v>
          </cell>
          <cell r="B2535" t="str">
            <v>Episodio depresivo leve</v>
          </cell>
        </row>
        <row r="2536">
          <cell r="A2536" t="str">
            <v>F32.1</v>
          </cell>
          <cell r="B2536" t="str">
            <v>Episodio depresivo moderado</v>
          </cell>
        </row>
        <row r="2537">
          <cell r="A2537" t="str">
            <v>F32.2</v>
          </cell>
          <cell r="B2537" t="str">
            <v>Episodio depresivo grave sin síntomas psicóticos</v>
          </cell>
        </row>
        <row r="2538">
          <cell r="A2538" t="str">
            <v>F32.3</v>
          </cell>
          <cell r="B2538" t="str">
            <v>Episodio depresivo grave con síntomas psicóticos</v>
          </cell>
        </row>
        <row r="2539">
          <cell r="A2539" t="str">
            <v>F32.8</v>
          </cell>
          <cell r="B2539" t="str">
            <v>Otros episodios depresivos</v>
          </cell>
        </row>
        <row r="2540">
          <cell r="A2540" t="str">
            <v>F32.9</v>
          </cell>
          <cell r="B2540" t="str">
            <v>Episodio depresivo, no especificado</v>
          </cell>
        </row>
        <row r="2541">
          <cell r="A2541" t="str">
            <v>F33</v>
          </cell>
          <cell r="B2541" t="str">
            <v>Trastorno depresivo recurrente</v>
          </cell>
        </row>
        <row r="2542">
          <cell r="A2542" t="str">
            <v>F33.0</v>
          </cell>
          <cell r="B2542" t="str">
            <v>Trastorno depresivo recurrente, episodio leve presente</v>
          </cell>
        </row>
        <row r="2543">
          <cell r="A2543" t="str">
            <v>F33.1</v>
          </cell>
          <cell r="B2543" t="str">
            <v>Trastorno depresivo recurrente, episodio moderado presente</v>
          </cell>
        </row>
        <row r="2544">
          <cell r="A2544" t="str">
            <v>F33.2</v>
          </cell>
          <cell r="B2544" t="str">
            <v>Trastorno depresivo recurrente, episodio depresivo grave presente sin síntomas psicóticos</v>
          </cell>
        </row>
        <row r="2545">
          <cell r="A2545" t="str">
            <v>F33.3</v>
          </cell>
          <cell r="B2545" t="str">
            <v>Trastorno depresivo recurrente, episodio depresivo grave presente, con síntomas psicóticos</v>
          </cell>
        </row>
        <row r="2546">
          <cell r="A2546" t="str">
            <v>F33.4</v>
          </cell>
          <cell r="B2546" t="str">
            <v>Trastorno depresivo recurrente actualmente en remisión</v>
          </cell>
        </row>
        <row r="2547">
          <cell r="A2547" t="str">
            <v>F33.8</v>
          </cell>
          <cell r="B2547" t="str">
            <v>Otros trastornos depresivos recurrentes</v>
          </cell>
        </row>
        <row r="2548">
          <cell r="A2548" t="str">
            <v>F33.9</v>
          </cell>
          <cell r="B2548" t="str">
            <v>Trastorno depresivo recurrente, no especificado</v>
          </cell>
        </row>
        <row r="2549">
          <cell r="A2549" t="str">
            <v>F34</v>
          </cell>
          <cell r="B2549" t="str">
            <v>Trastornos del humor [afectivos] persistentes</v>
          </cell>
        </row>
        <row r="2550">
          <cell r="A2550" t="str">
            <v>F34.0</v>
          </cell>
          <cell r="B2550" t="str">
            <v>Ciclotimia</v>
          </cell>
        </row>
        <row r="2551">
          <cell r="A2551" t="str">
            <v>F34.1</v>
          </cell>
          <cell r="B2551" t="str">
            <v>Distimia</v>
          </cell>
        </row>
        <row r="2552">
          <cell r="A2552" t="str">
            <v>F34.8</v>
          </cell>
          <cell r="B2552" t="str">
            <v>Otros trastornos del humor [afectivos] persistentes</v>
          </cell>
        </row>
        <row r="2553">
          <cell r="A2553" t="str">
            <v>F34.9</v>
          </cell>
          <cell r="B2553" t="str">
            <v>Trastorno persistente del humor [afectivo], no especificado</v>
          </cell>
        </row>
        <row r="2554">
          <cell r="A2554" t="str">
            <v>F38</v>
          </cell>
          <cell r="B2554" t="str">
            <v>Otros trastornos del humor [afectivos]</v>
          </cell>
        </row>
        <row r="2555">
          <cell r="A2555" t="str">
            <v>F38.0</v>
          </cell>
          <cell r="B2555" t="str">
            <v>Otros trastornos del humor [afectivos], aislados</v>
          </cell>
        </row>
        <row r="2556">
          <cell r="A2556" t="str">
            <v>F38.1</v>
          </cell>
          <cell r="B2556" t="str">
            <v>Otros trastornos del humor [afectivos], recurrentes</v>
          </cell>
        </row>
        <row r="2557">
          <cell r="A2557" t="str">
            <v>F38.8</v>
          </cell>
          <cell r="B2557" t="str">
            <v>Otros trastornos del humor [afectivos], especificados</v>
          </cell>
        </row>
        <row r="2558">
          <cell r="A2558" t="str">
            <v>F39.X</v>
          </cell>
          <cell r="B2558" t="str">
            <v>Trastorno del humor [afectivo], no especificado</v>
          </cell>
        </row>
        <row r="2559">
          <cell r="A2559" t="str">
            <v>F40</v>
          </cell>
          <cell r="B2559" t="str">
            <v>Trastornos fóbicos de ansiedad</v>
          </cell>
        </row>
        <row r="2560">
          <cell r="A2560" t="str">
            <v>F40.0</v>
          </cell>
          <cell r="B2560" t="str">
            <v>Agorafobia</v>
          </cell>
        </row>
        <row r="2561">
          <cell r="A2561" t="str">
            <v>F40.1</v>
          </cell>
          <cell r="B2561" t="str">
            <v>Fobias sociales</v>
          </cell>
        </row>
        <row r="2562">
          <cell r="A2562" t="str">
            <v>F40.2</v>
          </cell>
          <cell r="B2562" t="str">
            <v>Fobias específicas (aisladas)</v>
          </cell>
        </row>
        <row r="2563">
          <cell r="A2563" t="str">
            <v>F40.8</v>
          </cell>
          <cell r="B2563" t="str">
            <v>Otros trastornos fóbicos de ansiedad</v>
          </cell>
        </row>
        <row r="2564">
          <cell r="A2564" t="str">
            <v>F40.9</v>
          </cell>
          <cell r="B2564" t="str">
            <v>Trastorno fóbico de ansiedad, no especificado</v>
          </cell>
        </row>
        <row r="2565">
          <cell r="A2565" t="str">
            <v>F41</v>
          </cell>
          <cell r="B2565" t="str">
            <v>Otros trastornos de ansiedad</v>
          </cell>
        </row>
        <row r="2566">
          <cell r="A2566" t="str">
            <v>F41.0</v>
          </cell>
          <cell r="B2566" t="str">
            <v>Trastorno de pánico [ansiedad paroxística episódica]</v>
          </cell>
        </row>
        <row r="2567">
          <cell r="A2567" t="str">
            <v>F41.1</v>
          </cell>
          <cell r="B2567" t="str">
            <v>Trastorno de ansiedad generalizada</v>
          </cell>
        </row>
        <row r="2568">
          <cell r="A2568" t="str">
            <v>F41.2</v>
          </cell>
          <cell r="B2568" t="str">
            <v>Trastorno mixto de ansiedad y depresión</v>
          </cell>
        </row>
        <row r="2569">
          <cell r="A2569" t="str">
            <v>F41.3</v>
          </cell>
          <cell r="B2569" t="str">
            <v>Otros trastornos de ansiedad mixtos</v>
          </cell>
        </row>
        <row r="2570">
          <cell r="A2570" t="str">
            <v>F41.8</v>
          </cell>
          <cell r="B2570" t="str">
            <v>Otros trastornos de ansiedad especificados</v>
          </cell>
        </row>
        <row r="2571">
          <cell r="A2571" t="str">
            <v>F41.9</v>
          </cell>
          <cell r="B2571" t="str">
            <v>Trastorno de ansiedad, no especificado</v>
          </cell>
        </row>
        <row r="2572">
          <cell r="A2572" t="str">
            <v>F42</v>
          </cell>
          <cell r="B2572" t="str">
            <v>Trastorno obsesivo-compulsivo</v>
          </cell>
        </row>
        <row r="2573">
          <cell r="A2573" t="str">
            <v>F42.0</v>
          </cell>
          <cell r="B2573" t="str">
            <v>Predominio de pensamientos o rumiaciones obsesivas</v>
          </cell>
        </row>
        <row r="2574">
          <cell r="A2574" t="str">
            <v>F42.1</v>
          </cell>
          <cell r="B2574" t="str">
            <v>Predominio de actos compulsivos [rituales obsesivos]</v>
          </cell>
        </row>
        <row r="2575">
          <cell r="A2575" t="str">
            <v>F42.2</v>
          </cell>
          <cell r="B2575" t="str">
            <v>Actos e ideas obsesivas mixtos</v>
          </cell>
        </row>
        <row r="2576">
          <cell r="A2576" t="str">
            <v>F42.8</v>
          </cell>
          <cell r="B2576" t="str">
            <v>Otros trastornos obsesivo-compulsivos</v>
          </cell>
        </row>
        <row r="2577">
          <cell r="A2577" t="str">
            <v>F42.9</v>
          </cell>
          <cell r="B2577" t="str">
            <v>Trastorno obsesivo-compulsivo, no especificado</v>
          </cell>
        </row>
        <row r="2578">
          <cell r="A2578" t="str">
            <v>F43</v>
          </cell>
          <cell r="B2578" t="str">
            <v>Reacción al estrés grave y trastornos de adaptación</v>
          </cell>
        </row>
        <row r="2579">
          <cell r="A2579" t="str">
            <v>F43.0</v>
          </cell>
          <cell r="B2579" t="str">
            <v>Reacción al estrés agudo</v>
          </cell>
        </row>
        <row r="2580">
          <cell r="A2580" t="str">
            <v>F43.1</v>
          </cell>
          <cell r="B2580" t="str">
            <v>Trastorno de estrés postraumático</v>
          </cell>
        </row>
        <row r="2581">
          <cell r="A2581" t="str">
            <v>F43.2</v>
          </cell>
          <cell r="B2581" t="str">
            <v>Trastornos de adaptación</v>
          </cell>
        </row>
        <row r="2582">
          <cell r="A2582" t="str">
            <v>F43.8</v>
          </cell>
          <cell r="B2582" t="str">
            <v>Otras reacciones al estrés grave</v>
          </cell>
        </row>
        <row r="2583">
          <cell r="A2583" t="str">
            <v>F43.9</v>
          </cell>
          <cell r="B2583" t="str">
            <v>Reacción al estrés grave, no especificada</v>
          </cell>
        </row>
        <row r="2584">
          <cell r="A2584" t="str">
            <v>F44</v>
          </cell>
          <cell r="B2584" t="str">
            <v>Trastornos disociativos [de conversión]</v>
          </cell>
        </row>
        <row r="2585">
          <cell r="A2585" t="str">
            <v>F44.0</v>
          </cell>
          <cell r="B2585" t="str">
            <v>Amnesia disociativa</v>
          </cell>
        </row>
        <row r="2586">
          <cell r="A2586" t="str">
            <v>F44.1</v>
          </cell>
          <cell r="B2586" t="str">
            <v>Fuga disociativa</v>
          </cell>
        </row>
        <row r="2587">
          <cell r="A2587" t="str">
            <v>F44.2</v>
          </cell>
          <cell r="B2587" t="str">
            <v>Estupor disociativo</v>
          </cell>
        </row>
        <row r="2588">
          <cell r="A2588" t="str">
            <v>F44.3</v>
          </cell>
          <cell r="B2588" t="str">
            <v>Trastornos de trance y de posesión</v>
          </cell>
        </row>
        <row r="2589">
          <cell r="A2589" t="str">
            <v>F44.4</v>
          </cell>
          <cell r="B2589" t="str">
            <v>Trastornos disociativos del movimiento</v>
          </cell>
        </row>
        <row r="2590">
          <cell r="A2590" t="str">
            <v>F44.5</v>
          </cell>
          <cell r="B2590" t="str">
            <v>Convulsiones disociativas</v>
          </cell>
        </row>
        <row r="2591">
          <cell r="A2591" t="str">
            <v>F44.6</v>
          </cell>
          <cell r="B2591" t="str">
            <v>Anestesia disociativa y pérdida sensorial</v>
          </cell>
        </row>
        <row r="2592">
          <cell r="A2592" t="str">
            <v>F44.7</v>
          </cell>
          <cell r="B2592" t="str">
            <v>Trastornos disociativos mixtos [y de conversión]</v>
          </cell>
        </row>
        <row r="2593">
          <cell r="A2593" t="str">
            <v>F44.8</v>
          </cell>
          <cell r="B2593" t="str">
            <v>Otros trastornos disociativos [de conversión]</v>
          </cell>
        </row>
        <row r="2594">
          <cell r="A2594" t="str">
            <v>F44.9</v>
          </cell>
          <cell r="B2594" t="str">
            <v>Trastorno disociativo [de conversión], no especificado</v>
          </cell>
        </row>
        <row r="2595">
          <cell r="A2595" t="str">
            <v>F45</v>
          </cell>
          <cell r="B2595" t="str">
            <v>Trastornos somatomorfos</v>
          </cell>
        </row>
        <row r="2596">
          <cell r="A2596" t="str">
            <v>F45.0</v>
          </cell>
          <cell r="B2596" t="str">
            <v>Trastorno de somatización</v>
          </cell>
        </row>
        <row r="2597">
          <cell r="A2597" t="str">
            <v>F45.1</v>
          </cell>
          <cell r="B2597" t="str">
            <v>Trastorno somatomorfo indiferenciado</v>
          </cell>
        </row>
        <row r="2598">
          <cell r="A2598" t="str">
            <v>F45.2</v>
          </cell>
          <cell r="B2598" t="str">
            <v>Trastorno hipocondríaco</v>
          </cell>
        </row>
        <row r="2599">
          <cell r="A2599" t="str">
            <v>F45.3</v>
          </cell>
          <cell r="B2599" t="str">
            <v>Disfunción autonómica somatomorfa</v>
          </cell>
        </row>
        <row r="2600">
          <cell r="A2600" t="str">
            <v>F45.4</v>
          </cell>
          <cell r="B2600" t="str">
            <v>Trastorno de dolor persistente somatomorfo</v>
          </cell>
        </row>
        <row r="2601">
          <cell r="A2601" t="str">
            <v>F45.8</v>
          </cell>
          <cell r="B2601" t="str">
            <v>Otros trastornos somatomorfos</v>
          </cell>
        </row>
        <row r="2602">
          <cell r="A2602" t="str">
            <v>F45.9</v>
          </cell>
          <cell r="B2602" t="str">
            <v>Trastorno somatomorfo, no especificado</v>
          </cell>
        </row>
        <row r="2603">
          <cell r="A2603" t="str">
            <v>F48</v>
          </cell>
          <cell r="B2603" t="str">
            <v>Otros trastornos neuróticos</v>
          </cell>
        </row>
        <row r="2604">
          <cell r="A2604" t="str">
            <v>F48.0</v>
          </cell>
          <cell r="B2604" t="str">
            <v>Neurastenia</v>
          </cell>
        </row>
        <row r="2605">
          <cell r="A2605" t="str">
            <v>F48.1</v>
          </cell>
          <cell r="B2605" t="str">
            <v>Síndrome de despersonalización y desvinculación de la realidad</v>
          </cell>
        </row>
        <row r="2606">
          <cell r="A2606" t="str">
            <v>F48.8</v>
          </cell>
          <cell r="B2606" t="str">
            <v>Otros trastornos neuróticos especificados</v>
          </cell>
        </row>
        <row r="2607">
          <cell r="A2607" t="str">
            <v>F48.9</v>
          </cell>
          <cell r="B2607" t="str">
            <v>Trastorno neurótico, no especificado</v>
          </cell>
        </row>
        <row r="2608">
          <cell r="A2608" t="str">
            <v>F50</v>
          </cell>
          <cell r="B2608" t="str">
            <v>Trastornos de la ingestión de alimentos</v>
          </cell>
        </row>
        <row r="2609">
          <cell r="A2609" t="str">
            <v>F50.0</v>
          </cell>
          <cell r="B2609" t="str">
            <v>Anorexia nerviosa</v>
          </cell>
        </row>
        <row r="2610">
          <cell r="A2610" t="str">
            <v>F50.1</v>
          </cell>
          <cell r="B2610" t="str">
            <v>Anorexia nerviosa atípica</v>
          </cell>
        </row>
        <row r="2611">
          <cell r="A2611" t="str">
            <v>F50.2</v>
          </cell>
          <cell r="B2611" t="str">
            <v>Bulimia nerviosa</v>
          </cell>
        </row>
        <row r="2612">
          <cell r="A2612" t="str">
            <v>F50.3</v>
          </cell>
          <cell r="B2612" t="str">
            <v>Bulimia nerviosa atípica</v>
          </cell>
        </row>
        <row r="2613">
          <cell r="A2613" t="str">
            <v>F50.4</v>
          </cell>
          <cell r="B2613" t="str">
            <v>Hiperfagia asociada con otras alteraciones psicológicas</v>
          </cell>
        </row>
        <row r="2614">
          <cell r="A2614" t="str">
            <v>F50.5</v>
          </cell>
          <cell r="B2614" t="str">
            <v>Vómitos asociados con otras alteraciones psicológicas</v>
          </cell>
        </row>
        <row r="2615">
          <cell r="A2615" t="str">
            <v>F50.8</v>
          </cell>
          <cell r="B2615" t="str">
            <v>Otros trastornos de la ingestión de alimentos</v>
          </cell>
        </row>
        <row r="2616">
          <cell r="A2616" t="str">
            <v>F50.9</v>
          </cell>
          <cell r="B2616" t="str">
            <v>Trastorno de la ingestión de alimentos, no especificado</v>
          </cell>
        </row>
        <row r="2617">
          <cell r="A2617" t="str">
            <v>F51</v>
          </cell>
          <cell r="B2617" t="str">
            <v>Trastornos no orgánicos del sueño</v>
          </cell>
        </row>
        <row r="2618">
          <cell r="A2618" t="str">
            <v>F51.0</v>
          </cell>
          <cell r="B2618" t="str">
            <v>Insomnio no orgánico</v>
          </cell>
        </row>
        <row r="2619">
          <cell r="A2619" t="str">
            <v>F51.1</v>
          </cell>
          <cell r="B2619" t="str">
            <v>Hipersomnio no orgánico</v>
          </cell>
        </row>
        <row r="2620">
          <cell r="A2620" t="str">
            <v>F51.2</v>
          </cell>
          <cell r="B2620" t="str">
            <v>Trastorno no orgánico del ciclo sueño-vigilia</v>
          </cell>
        </row>
        <row r="2621">
          <cell r="A2621" t="str">
            <v>F51.3</v>
          </cell>
          <cell r="B2621" t="str">
            <v>Sonambulismo</v>
          </cell>
        </row>
        <row r="2622">
          <cell r="A2622" t="str">
            <v>F51.4</v>
          </cell>
          <cell r="B2622" t="str">
            <v>Terrores del sueño [terrores nocturnos]</v>
          </cell>
        </row>
        <row r="2623">
          <cell r="A2623" t="str">
            <v>F51.5</v>
          </cell>
          <cell r="B2623" t="str">
            <v>Pesadillas</v>
          </cell>
        </row>
        <row r="2624">
          <cell r="A2624" t="str">
            <v>F51.8</v>
          </cell>
          <cell r="B2624" t="str">
            <v>Otros trastornos no orgánicos del sueño</v>
          </cell>
        </row>
        <row r="2625">
          <cell r="A2625" t="str">
            <v>F51.9</v>
          </cell>
          <cell r="B2625" t="str">
            <v>Trastorno no orgánico del sueño, no especificado</v>
          </cell>
        </row>
        <row r="2626">
          <cell r="A2626" t="str">
            <v>F52</v>
          </cell>
          <cell r="B2626" t="str">
            <v>Disfunción sexual no ocasionada por trastorno ni enfermedad orgánicos</v>
          </cell>
        </row>
        <row r="2627">
          <cell r="A2627" t="str">
            <v>F52.0</v>
          </cell>
          <cell r="B2627" t="str">
            <v>Falta o pérdida del deseo sexual</v>
          </cell>
        </row>
        <row r="2628">
          <cell r="A2628" t="str">
            <v>F52.1</v>
          </cell>
          <cell r="B2628" t="str">
            <v>Aversión al sexo y falta de goce sexual</v>
          </cell>
        </row>
        <row r="2629">
          <cell r="A2629" t="str">
            <v>F52.2</v>
          </cell>
          <cell r="B2629" t="str">
            <v>Falla de la respuesta genital</v>
          </cell>
        </row>
        <row r="2630">
          <cell r="A2630" t="str">
            <v>F52.3</v>
          </cell>
          <cell r="B2630" t="str">
            <v>Disfunción orgásmica</v>
          </cell>
        </row>
        <row r="2631">
          <cell r="A2631" t="str">
            <v>F52.4</v>
          </cell>
          <cell r="B2631" t="str">
            <v>Eyaculación precoz</v>
          </cell>
        </row>
        <row r="2632">
          <cell r="A2632" t="str">
            <v>F52.5</v>
          </cell>
          <cell r="B2632" t="str">
            <v>Vaginismo no orgánico</v>
          </cell>
        </row>
        <row r="2633">
          <cell r="A2633" t="str">
            <v>F52.6</v>
          </cell>
          <cell r="B2633" t="str">
            <v>Dispareunia no orgánica</v>
          </cell>
        </row>
        <row r="2634">
          <cell r="A2634" t="str">
            <v>F52.7</v>
          </cell>
          <cell r="B2634" t="str">
            <v>Impulso sexual excesivo</v>
          </cell>
        </row>
        <row r="2635">
          <cell r="A2635" t="str">
            <v>F52.8</v>
          </cell>
          <cell r="B2635" t="str">
            <v>Otras disfunciones sexuales, no ocasionadas por trastorno ni por enfermedad orgánicos</v>
          </cell>
        </row>
        <row r="2636">
          <cell r="A2636" t="str">
            <v>F52.9</v>
          </cell>
          <cell r="B2636" t="str">
            <v>Disfunción sexual no ocasionada por trastorno ni por enfermedad orgánicos, no especificada</v>
          </cell>
        </row>
        <row r="2637">
          <cell r="A2637" t="str">
            <v>F53</v>
          </cell>
          <cell r="B2637" t="str">
            <v>Trastornos mentales y del comportamiento asociados con el puerperio, no clasificados en otra parte</v>
          </cell>
        </row>
        <row r="2638">
          <cell r="A2638" t="str">
            <v>F53.0</v>
          </cell>
          <cell r="B2638" t="str">
            <v>Trastornos mentales y del comportamiento leves, asociados con el puerperio, no clasificados en otra parte</v>
          </cell>
        </row>
        <row r="2639">
          <cell r="A2639" t="str">
            <v>F53.1</v>
          </cell>
          <cell r="B2639" t="str">
            <v>Trastornos mentales y del comportamiento graves, asociados con el puerperio, no clasificados en otra parte</v>
          </cell>
        </row>
        <row r="2640">
          <cell r="A2640" t="str">
            <v>F53.8</v>
          </cell>
          <cell r="B2640" t="str">
            <v>Otros trastornos mentales y del comportamiento asociados con el puerperio, no clasificados en otra parte</v>
          </cell>
        </row>
        <row r="2641">
          <cell r="A2641" t="str">
            <v>F53.9</v>
          </cell>
          <cell r="B2641" t="str">
            <v>Trastorno mental puerperal, no especificado</v>
          </cell>
        </row>
        <row r="2642">
          <cell r="A2642" t="str">
            <v>F54.X</v>
          </cell>
          <cell r="B2642" t="str">
            <v>Factores psicológicos y del comportamiento asociados con trastornos o enfermedades clasificados en otra parte</v>
          </cell>
        </row>
        <row r="2643">
          <cell r="A2643" t="str">
            <v>F55.X</v>
          </cell>
          <cell r="B2643" t="str">
            <v>Abuso de sustancias que no producen dependencia</v>
          </cell>
        </row>
        <row r="2644">
          <cell r="A2644" t="str">
            <v>F59.X</v>
          </cell>
          <cell r="B2644" t="str">
            <v>Síndromes del comportamiento asociados con alteraciones fisiológicas y factores físicos, no especificados</v>
          </cell>
        </row>
        <row r="2645">
          <cell r="A2645" t="str">
            <v>F60</v>
          </cell>
          <cell r="B2645" t="str">
            <v>Trastornos específicos de la personalidad</v>
          </cell>
        </row>
        <row r="2646">
          <cell r="A2646" t="str">
            <v>F60.0</v>
          </cell>
          <cell r="B2646" t="str">
            <v>Trastorno paranoide de la personalidad</v>
          </cell>
        </row>
        <row r="2647">
          <cell r="A2647" t="str">
            <v>F60.1</v>
          </cell>
          <cell r="B2647" t="str">
            <v>Trastorno esquizoide de la personalidad</v>
          </cell>
        </row>
        <row r="2648">
          <cell r="A2648" t="str">
            <v>F60.2</v>
          </cell>
          <cell r="B2648" t="str">
            <v>Trastorno asocial de la personalidad</v>
          </cell>
        </row>
        <row r="2649">
          <cell r="A2649" t="str">
            <v>F60.3</v>
          </cell>
          <cell r="B2649" t="str">
            <v>Trastorno de la personalidad emocionalmente inestable</v>
          </cell>
        </row>
        <row r="2650">
          <cell r="A2650" t="str">
            <v>F60.4</v>
          </cell>
          <cell r="B2650" t="str">
            <v>Trastorno histriónico de la personalidad</v>
          </cell>
        </row>
        <row r="2651">
          <cell r="A2651" t="str">
            <v>F60.5</v>
          </cell>
          <cell r="B2651" t="str">
            <v>Trastorno anancástico de la personalidad</v>
          </cell>
        </row>
        <row r="2652">
          <cell r="A2652" t="str">
            <v>F60.6</v>
          </cell>
          <cell r="B2652" t="str">
            <v>Trastorno de la personalidad ansiosa (evasiva, elusiva)</v>
          </cell>
        </row>
        <row r="2653">
          <cell r="A2653" t="str">
            <v>F60.7</v>
          </cell>
          <cell r="B2653" t="str">
            <v>Trastorno de la personalidad dependiente</v>
          </cell>
        </row>
        <row r="2654">
          <cell r="A2654" t="str">
            <v>F60.8</v>
          </cell>
          <cell r="B2654" t="str">
            <v>Otros trastornos específicos de la personalidad</v>
          </cell>
        </row>
        <row r="2655">
          <cell r="A2655" t="str">
            <v>F60.9</v>
          </cell>
          <cell r="B2655" t="str">
            <v>Trastorno de la personalidad, no especificado</v>
          </cell>
        </row>
        <row r="2656">
          <cell r="A2656" t="str">
            <v>F61.X</v>
          </cell>
          <cell r="B2656" t="str">
            <v>Trastornos mixtos y otros trastornos de la personalidad</v>
          </cell>
        </row>
        <row r="2657">
          <cell r="A2657" t="str">
            <v>F62</v>
          </cell>
          <cell r="B2657" t="str">
            <v>Cambios perdurables de la personalidad, no atribuibles a lesión o a enfermedad cerebral</v>
          </cell>
        </row>
        <row r="2658">
          <cell r="A2658" t="str">
            <v>F62.0</v>
          </cell>
          <cell r="B2658" t="str">
            <v>Cambio perdurable de la personalidad después de una experiencia catastrófica</v>
          </cell>
        </row>
        <row r="2659">
          <cell r="A2659" t="str">
            <v>F62.1</v>
          </cell>
          <cell r="B2659" t="str">
            <v>Cambio perdurable de la personalidad consecutivo a una enfermedad psiquiátrica</v>
          </cell>
        </row>
        <row r="2660">
          <cell r="A2660" t="str">
            <v>F62.8</v>
          </cell>
          <cell r="B2660" t="str">
            <v>Otros cambios perdurables de la personalidad</v>
          </cell>
        </row>
        <row r="2661">
          <cell r="A2661" t="str">
            <v>F62.9</v>
          </cell>
          <cell r="B2661" t="str">
            <v>Cambio perdurable de la personalidad, no especificado</v>
          </cell>
        </row>
        <row r="2662">
          <cell r="A2662" t="str">
            <v>F63</v>
          </cell>
          <cell r="B2662" t="str">
            <v>Trastornos de los hábitos y de los impulsos</v>
          </cell>
        </row>
        <row r="2663">
          <cell r="A2663" t="str">
            <v>F63.0</v>
          </cell>
          <cell r="B2663" t="str">
            <v>Juego patológico</v>
          </cell>
        </row>
        <row r="2664">
          <cell r="A2664" t="str">
            <v>F63.1</v>
          </cell>
          <cell r="B2664" t="str">
            <v>Piromanía</v>
          </cell>
        </row>
        <row r="2665">
          <cell r="A2665" t="str">
            <v>F63.2</v>
          </cell>
          <cell r="B2665" t="str">
            <v>Hurto patológico [cleptomanía]</v>
          </cell>
        </row>
        <row r="2666">
          <cell r="A2666" t="str">
            <v>F63.3</v>
          </cell>
          <cell r="B2666" t="str">
            <v>Tricotilomanía</v>
          </cell>
        </row>
        <row r="2667">
          <cell r="A2667" t="str">
            <v>F63.8</v>
          </cell>
          <cell r="B2667" t="str">
            <v>Otros trastornos de los hábitos y de los impulsos</v>
          </cell>
        </row>
        <row r="2668">
          <cell r="A2668" t="str">
            <v>F63.9</v>
          </cell>
          <cell r="B2668" t="str">
            <v>Trastorno de los hábitos y de los impulsos, no especificado</v>
          </cell>
        </row>
        <row r="2669">
          <cell r="A2669" t="str">
            <v>F64</v>
          </cell>
          <cell r="B2669" t="str">
            <v>Trastornos de la identidad de género</v>
          </cell>
        </row>
        <row r="2670">
          <cell r="A2670" t="str">
            <v>F64.0</v>
          </cell>
          <cell r="B2670" t="str">
            <v>Transexualismo</v>
          </cell>
        </row>
        <row r="2671">
          <cell r="A2671" t="str">
            <v>F64.1</v>
          </cell>
          <cell r="B2671" t="str">
            <v>Transvestismo de rol dual</v>
          </cell>
        </row>
        <row r="2672">
          <cell r="A2672" t="str">
            <v>F64.2</v>
          </cell>
          <cell r="B2672" t="str">
            <v>Trastorno de la identidad de género en la niñez</v>
          </cell>
        </row>
        <row r="2673">
          <cell r="A2673" t="str">
            <v>F64.8</v>
          </cell>
          <cell r="B2673" t="str">
            <v>Otros trastornos de la identidad de género</v>
          </cell>
        </row>
        <row r="2674">
          <cell r="A2674" t="str">
            <v>F64.9</v>
          </cell>
          <cell r="B2674" t="str">
            <v>Trastorno de la identidad de género, no especificado</v>
          </cell>
        </row>
        <row r="2675">
          <cell r="A2675" t="str">
            <v>F65</v>
          </cell>
          <cell r="B2675" t="str">
            <v>Trastornos de la preferencia sexual</v>
          </cell>
        </row>
        <row r="2676">
          <cell r="A2676" t="str">
            <v>F65.0</v>
          </cell>
          <cell r="B2676" t="str">
            <v>Fetichismo</v>
          </cell>
        </row>
        <row r="2677">
          <cell r="A2677" t="str">
            <v>F65.1</v>
          </cell>
          <cell r="B2677" t="str">
            <v>Transvestismo fetichista</v>
          </cell>
        </row>
        <row r="2678">
          <cell r="A2678" t="str">
            <v>F65.2</v>
          </cell>
          <cell r="B2678" t="str">
            <v>Exhibicionismo</v>
          </cell>
        </row>
        <row r="2679">
          <cell r="A2679" t="str">
            <v>F65.3</v>
          </cell>
          <cell r="B2679" t="str">
            <v>Voyeurismo</v>
          </cell>
        </row>
        <row r="2680">
          <cell r="A2680" t="str">
            <v>F65.4</v>
          </cell>
          <cell r="B2680" t="str">
            <v>Pedofilia</v>
          </cell>
        </row>
        <row r="2681">
          <cell r="A2681" t="str">
            <v>F65.5</v>
          </cell>
          <cell r="B2681" t="str">
            <v>Sadomasoquismo</v>
          </cell>
        </row>
        <row r="2682">
          <cell r="A2682" t="str">
            <v>F65.6</v>
          </cell>
          <cell r="B2682" t="str">
            <v>Trastornos múltiples de la preferencia sexual</v>
          </cell>
        </row>
        <row r="2683">
          <cell r="A2683" t="str">
            <v>F65.8</v>
          </cell>
          <cell r="B2683" t="str">
            <v>Otros trastornos de la preferencia sexual</v>
          </cell>
        </row>
        <row r="2684">
          <cell r="A2684" t="str">
            <v>F65.9</v>
          </cell>
          <cell r="B2684" t="str">
            <v>Trastorno de la preferencia sexual, no especificado</v>
          </cell>
        </row>
        <row r="2685">
          <cell r="A2685" t="str">
            <v>F66</v>
          </cell>
          <cell r="B2685" t="str">
            <v>Trastornos psicológicos y del comportamiento asociados con el desarrollo y con la orientación sexuales</v>
          </cell>
        </row>
        <row r="2686">
          <cell r="A2686" t="str">
            <v>F66.0</v>
          </cell>
          <cell r="B2686" t="str">
            <v>Trastorno de la maduración sexual</v>
          </cell>
        </row>
        <row r="2687">
          <cell r="A2687" t="str">
            <v>F66.1</v>
          </cell>
          <cell r="B2687" t="str">
            <v>Orientación sexual egodistónica</v>
          </cell>
        </row>
        <row r="2688">
          <cell r="A2688" t="str">
            <v>F66.2</v>
          </cell>
          <cell r="B2688" t="str">
            <v>Trastorno de la relación sexual</v>
          </cell>
        </row>
        <row r="2689">
          <cell r="A2689" t="str">
            <v>F66.8</v>
          </cell>
          <cell r="B2689" t="str">
            <v>Otros trastornos del desarrollo psicosexual</v>
          </cell>
        </row>
        <row r="2690">
          <cell r="A2690" t="str">
            <v>F66.9</v>
          </cell>
          <cell r="B2690" t="str">
            <v>Trastorno del desarrollo psicosexual, no especificado</v>
          </cell>
        </row>
        <row r="2691">
          <cell r="A2691" t="str">
            <v>F68</v>
          </cell>
          <cell r="B2691" t="str">
            <v>Otros trastornos de la personalidad y del comportamiento en adultos</v>
          </cell>
        </row>
        <row r="2692">
          <cell r="A2692" t="str">
            <v>F68.0</v>
          </cell>
          <cell r="B2692" t="str">
            <v>Elaboración de síntomas físicos por causas psicológicas</v>
          </cell>
        </row>
        <row r="2693">
          <cell r="A2693" t="str">
            <v>F68.1</v>
          </cell>
          <cell r="B2693" t="str">
            <v>Producción intencional o simulación de síntomas o de incapacidades, tanto físicas como psicológicas [trastorno facticio]</v>
          </cell>
        </row>
        <row r="2694">
          <cell r="A2694" t="str">
            <v>F68.8</v>
          </cell>
          <cell r="B2694" t="str">
            <v>Otros trastornos especificados de la personalidad y del comportamiento en adultos</v>
          </cell>
        </row>
        <row r="2695">
          <cell r="A2695" t="str">
            <v>F69.X</v>
          </cell>
          <cell r="B2695" t="str">
            <v>Trastorno de la personalidad y del comportamiento en adultos, no especificado</v>
          </cell>
        </row>
        <row r="2696">
          <cell r="A2696" t="str">
            <v>F70</v>
          </cell>
          <cell r="B2696" t="str">
            <v>Retraso mental leve</v>
          </cell>
        </row>
        <row r="2697">
          <cell r="A2697" t="str">
            <v>F70.0</v>
          </cell>
          <cell r="B2697" t="str">
            <v>Retraso mental leve, deterioro del comportamiento nulo o mínimo</v>
          </cell>
        </row>
        <row r="2698">
          <cell r="A2698" t="str">
            <v>F70.1</v>
          </cell>
          <cell r="B2698" t="str">
            <v>Retraso mental leve, deterioro del comportamiento significativo, que requiere atención o tratamiento</v>
          </cell>
        </row>
        <row r="2699">
          <cell r="A2699" t="str">
            <v>F70.8</v>
          </cell>
          <cell r="B2699" t="str">
            <v>Retraso mental leve, otros deterioros del comportamiento</v>
          </cell>
        </row>
        <row r="2700">
          <cell r="A2700" t="str">
            <v>F70.9</v>
          </cell>
          <cell r="B2700" t="str">
            <v>Retraso mental leve, deterioro del comportamiento de grado no especificado</v>
          </cell>
        </row>
        <row r="2701">
          <cell r="A2701" t="str">
            <v>F71</v>
          </cell>
          <cell r="B2701" t="str">
            <v>Retraso mental moderado</v>
          </cell>
        </row>
        <row r="2702">
          <cell r="A2702" t="str">
            <v>F71.0</v>
          </cell>
          <cell r="B2702" t="str">
            <v>Retraso mental moderado, deterioro del comportamiento nulo o mínimo</v>
          </cell>
        </row>
        <row r="2703">
          <cell r="A2703" t="str">
            <v>F71.1</v>
          </cell>
          <cell r="B2703" t="str">
            <v>Retraso mental moderado, deterioro del comportamiento significativo, que requiere atención o tratamiento</v>
          </cell>
        </row>
        <row r="2704">
          <cell r="A2704" t="str">
            <v>F71.8</v>
          </cell>
          <cell r="B2704" t="str">
            <v>Retraso mental moderado, otros deterioros del comportamiento</v>
          </cell>
        </row>
        <row r="2705">
          <cell r="A2705" t="str">
            <v>F71.9</v>
          </cell>
          <cell r="B2705" t="str">
            <v>Retraso mental moderado, deterioro del comportamiento de grado no especificado</v>
          </cell>
        </row>
        <row r="2706">
          <cell r="A2706" t="str">
            <v>F72</v>
          </cell>
          <cell r="B2706" t="str">
            <v>Retraso mental grave</v>
          </cell>
        </row>
        <row r="2707">
          <cell r="A2707" t="str">
            <v>F72.0</v>
          </cell>
          <cell r="B2707" t="str">
            <v>Retraso mental grave, deterioro del comportamiento nulo o mínimo</v>
          </cell>
        </row>
        <row r="2708">
          <cell r="A2708" t="str">
            <v>F72.1</v>
          </cell>
          <cell r="B2708" t="str">
            <v>Retraso mental grave, deterioro del comportamiento significativo, que requiere atención o tratamiento</v>
          </cell>
        </row>
        <row r="2709">
          <cell r="A2709" t="str">
            <v>F72.8</v>
          </cell>
          <cell r="B2709" t="str">
            <v>Retraso mental grave, otros deterioros del comportamiento</v>
          </cell>
        </row>
        <row r="2710">
          <cell r="A2710" t="str">
            <v>F72.9</v>
          </cell>
          <cell r="B2710" t="str">
            <v>Retraso mental grave, deterioro del comportamiento de grado no especificado</v>
          </cell>
        </row>
        <row r="2711">
          <cell r="A2711" t="str">
            <v>F73</v>
          </cell>
          <cell r="B2711" t="str">
            <v>Retraso mental profundo</v>
          </cell>
        </row>
        <row r="2712">
          <cell r="A2712" t="str">
            <v>F73.0</v>
          </cell>
          <cell r="B2712" t="str">
            <v>Retraso mental profundo, deterioro del comportamiento nulo o mínimo</v>
          </cell>
        </row>
        <row r="2713">
          <cell r="A2713" t="str">
            <v>F73.1</v>
          </cell>
          <cell r="B2713" t="str">
            <v>Retraso mental profundo, deterioro del comportamiento significativo, que requiere atención o tratamiento</v>
          </cell>
        </row>
        <row r="2714">
          <cell r="A2714" t="str">
            <v>F73.8</v>
          </cell>
          <cell r="B2714" t="str">
            <v>Retraso mental profundo, otros deterioros del comportamiento</v>
          </cell>
        </row>
        <row r="2715">
          <cell r="A2715" t="str">
            <v>F73.9</v>
          </cell>
          <cell r="B2715" t="str">
            <v>Retraso mental profundo, deterioro del comportamiento de grado no especificado</v>
          </cell>
        </row>
        <row r="2716">
          <cell r="A2716" t="str">
            <v>F78</v>
          </cell>
          <cell r="B2716" t="str">
            <v>Otros tipos de retraso mental</v>
          </cell>
        </row>
        <row r="2717">
          <cell r="A2717" t="str">
            <v>F78.0</v>
          </cell>
          <cell r="B2717" t="str">
            <v>Otros tipos de retraso mental, deterioro del comportamiento nulo o mínimo</v>
          </cell>
        </row>
        <row r="2718">
          <cell r="A2718" t="str">
            <v>F78.1</v>
          </cell>
          <cell r="B2718" t="str">
            <v>Otros tipos de retraso mental, deterioro del comportamiento significativo, que requiere atención o tratamiento</v>
          </cell>
        </row>
        <row r="2719">
          <cell r="A2719" t="str">
            <v>F78.8</v>
          </cell>
          <cell r="B2719" t="str">
            <v>Otros tipos de retraso mental, otros deterioros del comportamiento</v>
          </cell>
        </row>
        <row r="2720">
          <cell r="A2720" t="str">
            <v>F78.9</v>
          </cell>
          <cell r="B2720" t="str">
            <v>Otros tipos de retraso mental, deterioro del comportamiento de grado no especificado</v>
          </cell>
        </row>
        <row r="2721">
          <cell r="A2721" t="str">
            <v>F79</v>
          </cell>
          <cell r="B2721" t="str">
            <v>Retraso mental, no especificado</v>
          </cell>
        </row>
        <row r="2722">
          <cell r="A2722" t="str">
            <v>F79.0</v>
          </cell>
          <cell r="B2722" t="str">
            <v>Retraso mental, no especificado, deterioro del comportamiento nulo o mínimo</v>
          </cell>
        </row>
        <row r="2723">
          <cell r="A2723" t="str">
            <v>F79.1</v>
          </cell>
          <cell r="B2723" t="str">
            <v>Retraso mental, no especificado, deterioro del comportamiento significativo, que requiere atención o tratamiento</v>
          </cell>
        </row>
        <row r="2724">
          <cell r="A2724" t="str">
            <v>F79.8</v>
          </cell>
          <cell r="B2724" t="str">
            <v>Retraso mental, no especificado, otros deterioros del comportamiento</v>
          </cell>
        </row>
        <row r="2725">
          <cell r="A2725" t="str">
            <v>F79.9</v>
          </cell>
          <cell r="B2725" t="str">
            <v>Retraso mental, no especificado, deterioro del comportamiento de grado no especificado</v>
          </cell>
        </row>
        <row r="2726">
          <cell r="A2726" t="str">
            <v>F80</v>
          </cell>
          <cell r="B2726" t="str">
            <v>Trastornos específicos del desarrollo del habla y del lenguaje</v>
          </cell>
        </row>
        <row r="2727">
          <cell r="A2727" t="str">
            <v>F80.0</v>
          </cell>
          <cell r="B2727" t="str">
            <v>Trastorno específico de la pronunciación</v>
          </cell>
        </row>
        <row r="2728">
          <cell r="A2728" t="str">
            <v>F80.1</v>
          </cell>
          <cell r="B2728" t="str">
            <v>Trastorno del lenguaje expresivo</v>
          </cell>
        </row>
        <row r="2729">
          <cell r="A2729" t="str">
            <v>F80.2</v>
          </cell>
          <cell r="B2729" t="str">
            <v>Trastorno de la recepción del lenguaje</v>
          </cell>
        </row>
        <row r="2730">
          <cell r="A2730" t="str">
            <v>F80.3</v>
          </cell>
          <cell r="B2730" t="str">
            <v>Afasia adquirida con epilepsia [Landau-Kleffner]</v>
          </cell>
        </row>
        <row r="2731">
          <cell r="A2731" t="str">
            <v>F80.8</v>
          </cell>
          <cell r="B2731" t="str">
            <v>Otros trastornos del desarrollo del habla y del lenguaje</v>
          </cell>
        </row>
        <row r="2732">
          <cell r="A2732" t="str">
            <v>F80.9</v>
          </cell>
          <cell r="B2732" t="str">
            <v>Trastorno del desarrollo del habla y del lenguaje no especificado</v>
          </cell>
        </row>
        <row r="2733">
          <cell r="A2733" t="str">
            <v>F81</v>
          </cell>
          <cell r="B2733" t="str">
            <v>Trastornos específicos del desarrollo de las habilidades escolares</v>
          </cell>
        </row>
        <row r="2734">
          <cell r="A2734" t="str">
            <v>F81.0</v>
          </cell>
          <cell r="B2734" t="str">
            <v>Trastorno específico de la lectura</v>
          </cell>
        </row>
        <row r="2735">
          <cell r="A2735" t="str">
            <v>F81.1</v>
          </cell>
          <cell r="B2735" t="str">
            <v>Trastorno específico del deletreo [ortografía]</v>
          </cell>
        </row>
        <row r="2736">
          <cell r="A2736" t="str">
            <v>F81.2</v>
          </cell>
          <cell r="B2736" t="str">
            <v>Trastorno específico de las habilidades aritméticas</v>
          </cell>
        </row>
        <row r="2737">
          <cell r="A2737" t="str">
            <v>F81.3</v>
          </cell>
          <cell r="B2737" t="str">
            <v>Trastorno mixto de las habilidades escolares</v>
          </cell>
        </row>
        <row r="2738">
          <cell r="A2738" t="str">
            <v>F81.8</v>
          </cell>
          <cell r="B2738" t="str">
            <v>Otros trastornos del desarrollo de las habilidades escolares</v>
          </cell>
        </row>
        <row r="2739">
          <cell r="A2739" t="str">
            <v>F81.9</v>
          </cell>
          <cell r="B2739" t="str">
            <v>Trastorno del desarrollo de las habilidades escolares, no especificado</v>
          </cell>
        </row>
        <row r="2740">
          <cell r="A2740" t="str">
            <v>F82.X</v>
          </cell>
          <cell r="B2740" t="str">
            <v>Trastorno específico del desarrollo de la función motriz</v>
          </cell>
        </row>
        <row r="2741">
          <cell r="A2741" t="str">
            <v>F83.X</v>
          </cell>
          <cell r="B2741" t="str">
            <v>Trastornos específicos mixtos del desarrollo</v>
          </cell>
        </row>
        <row r="2742">
          <cell r="A2742" t="str">
            <v>F84</v>
          </cell>
          <cell r="B2742" t="str">
            <v>Trastornos generalizados del desarrollo</v>
          </cell>
        </row>
        <row r="2743">
          <cell r="A2743" t="str">
            <v>F84.0</v>
          </cell>
          <cell r="B2743" t="str">
            <v>Autismo en la niñez</v>
          </cell>
        </row>
        <row r="2744">
          <cell r="A2744" t="str">
            <v>F84.1</v>
          </cell>
          <cell r="B2744" t="str">
            <v>Autismo atípico</v>
          </cell>
        </row>
        <row r="2745">
          <cell r="A2745" t="str">
            <v>F84.2</v>
          </cell>
          <cell r="B2745" t="str">
            <v>Síndrome de Rett</v>
          </cell>
        </row>
        <row r="2746">
          <cell r="A2746" t="str">
            <v>F84.3</v>
          </cell>
          <cell r="B2746" t="str">
            <v>Otro trastorno desintegrativo de la niñez</v>
          </cell>
        </row>
        <row r="2747">
          <cell r="A2747" t="str">
            <v>F84.4</v>
          </cell>
          <cell r="B2747" t="str">
            <v>Trastorno hiperactivo asociado con retraso mental y movimientos estereotipados</v>
          </cell>
        </row>
        <row r="2748">
          <cell r="A2748" t="str">
            <v>F84.5</v>
          </cell>
          <cell r="B2748" t="str">
            <v>Síndrome de Asperger</v>
          </cell>
        </row>
        <row r="2749">
          <cell r="A2749" t="str">
            <v>F84.8</v>
          </cell>
          <cell r="B2749" t="str">
            <v>Otros trastornos generalizados del desarrollo</v>
          </cell>
        </row>
        <row r="2750">
          <cell r="A2750" t="str">
            <v>F84.9</v>
          </cell>
          <cell r="B2750" t="str">
            <v>Trastorno generalizado del desarrollo no especificado</v>
          </cell>
        </row>
        <row r="2751">
          <cell r="A2751" t="str">
            <v>F88.X</v>
          </cell>
          <cell r="B2751" t="str">
            <v>Otros trastornos del desarrollo psicológico</v>
          </cell>
        </row>
        <row r="2752">
          <cell r="A2752" t="str">
            <v>F89.X</v>
          </cell>
          <cell r="B2752" t="str">
            <v>Trastorno del desarrollo psicológico, no especificado</v>
          </cell>
        </row>
        <row r="2753">
          <cell r="A2753" t="str">
            <v>F90</v>
          </cell>
          <cell r="B2753" t="str">
            <v>Trastornos hipercinéticos</v>
          </cell>
        </row>
        <row r="2754">
          <cell r="A2754" t="str">
            <v>F90.0</v>
          </cell>
          <cell r="B2754" t="str">
            <v>Perturbación de la actividad y de la atención</v>
          </cell>
        </row>
        <row r="2755">
          <cell r="A2755" t="str">
            <v>F90.1</v>
          </cell>
          <cell r="B2755" t="str">
            <v>Trastorno hipercinético de la conducta</v>
          </cell>
        </row>
        <row r="2756">
          <cell r="A2756" t="str">
            <v>F90.8</v>
          </cell>
          <cell r="B2756" t="str">
            <v>Otros trastornos hipercinéticos</v>
          </cell>
        </row>
        <row r="2757">
          <cell r="A2757" t="str">
            <v>F90.9</v>
          </cell>
          <cell r="B2757" t="str">
            <v>Trastorno hipercinético, no especificado</v>
          </cell>
        </row>
        <row r="2758">
          <cell r="A2758" t="str">
            <v>F91</v>
          </cell>
          <cell r="B2758" t="str">
            <v>Trastornos de la conducta</v>
          </cell>
        </row>
        <row r="2759">
          <cell r="A2759" t="str">
            <v>F91.0</v>
          </cell>
          <cell r="B2759" t="str">
            <v>Trastorno de la conducta limitado al contexto familiar</v>
          </cell>
        </row>
        <row r="2760">
          <cell r="A2760" t="str">
            <v>F91.1</v>
          </cell>
          <cell r="B2760" t="str">
            <v>Trastorno de la conducta insociable</v>
          </cell>
        </row>
        <row r="2761">
          <cell r="A2761" t="str">
            <v>F91.2</v>
          </cell>
          <cell r="B2761" t="str">
            <v>Trastorno de la conducta sociable</v>
          </cell>
        </row>
        <row r="2762">
          <cell r="A2762" t="str">
            <v>F91.3</v>
          </cell>
          <cell r="B2762" t="str">
            <v>Trastorno opositor desafiante</v>
          </cell>
        </row>
        <row r="2763">
          <cell r="A2763" t="str">
            <v>F91.8</v>
          </cell>
          <cell r="B2763" t="str">
            <v>Otros trastornos de la conducta</v>
          </cell>
        </row>
        <row r="2764">
          <cell r="A2764" t="str">
            <v>F91.9</v>
          </cell>
          <cell r="B2764" t="str">
            <v>Trastorno de la conducta, no especificado</v>
          </cell>
        </row>
        <row r="2765">
          <cell r="A2765" t="str">
            <v>F92</v>
          </cell>
          <cell r="B2765" t="str">
            <v>Trastornos mixtos de la conducta y de las emociones</v>
          </cell>
        </row>
        <row r="2766">
          <cell r="A2766" t="str">
            <v>F92.0</v>
          </cell>
          <cell r="B2766" t="str">
            <v>Trastorno depresivo de la conducta</v>
          </cell>
        </row>
        <row r="2767">
          <cell r="A2767" t="str">
            <v>F92.8</v>
          </cell>
          <cell r="B2767" t="str">
            <v>Otros trastornos mixtos de la conducta y de las emociones</v>
          </cell>
        </row>
        <row r="2768">
          <cell r="A2768" t="str">
            <v>F92.9</v>
          </cell>
          <cell r="B2768" t="str">
            <v>Trastorno mixto de la conducta y de las emociones, no especificado</v>
          </cell>
        </row>
        <row r="2769">
          <cell r="A2769" t="str">
            <v>F93</v>
          </cell>
          <cell r="B2769" t="str">
            <v>Trastornos emocionales de comienzo específico en la niñez</v>
          </cell>
        </row>
        <row r="2770">
          <cell r="A2770" t="str">
            <v>F93.0</v>
          </cell>
          <cell r="B2770" t="str">
            <v>Trastorno de ansiedad de separación en la niñez</v>
          </cell>
        </row>
        <row r="2771">
          <cell r="A2771" t="str">
            <v>F93.1</v>
          </cell>
          <cell r="B2771" t="str">
            <v>Trastorno de ansiedad fóbica en la niñez</v>
          </cell>
        </row>
        <row r="2772">
          <cell r="A2772" t="str">
            <v>F93.2</v>
          </cell>
          <cell r="B2772" t="str">
            <v>Trastorno de ansiedad social en la niñez</v>
          </cell>
        </row>
        <row r="2773">
          <cell r="A2773" t="str">
            <v>F93.3</v>
          </cell>
          <cell r="B2773" t="str">
            <v>Trastorno de rivalidad entre hermanos</v>
          </cell>
        </row>
        <row r="2774">
          <cell r="A2774" t="str">
            <v>F93.8</v>
          </cell>
          <cell r="B2774" t="str">
            <v>Otros trastornos emocionales en la niñez</v>
          </cell>
        </row>
        <row r="2775">
          <cell r="A2775" t="str">
            <v>F93.9</v>
          </cell>
          <cell r="B2775" t="str">
            <v>Trastorno emocional en la niñez, no especificado</v>
          </cell>
        </row>
        <row r="2776">
          <cell r="A2776" t="str">
            <v>F94</v>
          </cell>
          <cell r="B2776" t="str">
            <v>Trastornos del comportamiento social de comienzo específico en la niñez y en la adolescencia</v>
          </cell>
        </row>
        <row r="2777">
          <cell r="A2777" t="str">
            <v>F94.0</v>
          </cell>
          <cell r="B2777" t="str">
            <v>Mutismo electivo</v>
          </cell>
        </row>
        <row r="2778">
          <cell r="A2778" t="str">
            <v>F94.1</v>
          </cell>
          <cell r="B2778" t="str">
            <v>Trastorno de vinculación reactiva en la niñez</v>
          </cell>
        </row>
        <row r="2779">
          <cell r="A2779" t="str">
            <v>F94.2</v>
          </cell>
          <cell r="B2779" t="str">
            <v>Trastorno de vinculación desinhibida en la niñez</v>
          </cell>
        </row>
        <row r="2780">
          <cell r="A2780" t="str">
            <v>F94.8</v>
          </cell>
          <cell r="B2780" t="str">
            <v>Otros trastornos del comportamiento social en la niñez</v>
          </cell>
        </row>
        <row r="2781">
          <cell r="A2781" t="str">
            <v>F94.9</v>
          </cell>
          <cell r="B2781" t="str">
            <v>Trastorno del comportamiento social en la niñez, no especificado</v>
          </cell>
        </row>
        <row r="2782">
          <cell r="A2782" t="str">
            <v>F95</v>
          </cell>
          <cell r="B2782" t="str">
            <v>Trastornos por tics</v>
          </cell>
        </row>
        <row r="2783">
          <cell r="A2783" t="str">
            <v>F95.0</v>
          </cell>
          <cell r="B2783" t="str">
            <v>Trastorno por tic transitorio</v>
          </cell>
        </row>
        <row r="2784">
          <cell r="A2784" t="str">
            <v>F95.1</v>
          </cell>
          <cell r="B2784" t="str">
            <v>Trastorno por tic motor o vocal crónico</v>
          </cell>
        </row>
        <row r="2785">
          <cell r="A2785" t="str">
            <v>F95.2</v>
          </cell>
          <cell r="B2785" t="str">
            <v>Trastorno por tics motores y vocales múltiples combinados [de la Tourette]</v>
          </cell>
        </row>
        <row r="2786">
          <cell r="A2786" t="str">
            <v>F95.8</v>
          </cell>
          <cell r="B2786" t="str">
            <v>Otros trastornos por tics</v>
          </cell>
        </row>
        <row r="2787">
          <cell r="A2787" t="str">
            <v>F95.9</v>
          </cell>
          <cell r="B2787" t="str">
            <v>Trastorno por tic, no especificado</v>
          </cell>
        </row>
        <row r="2788">
          <cell r="A2788" t="str">
            <v>F98</v>
          </cell>
          <cell r="B2788" t="str">
            <v>Otros trastornos emocionales y del comportamiento que aparecen habitualmente en la niñez y en la adolescencia</v>
          </cell>
        </row>
        <row r="2789">
          <cell r="A2789" t="str">
            <v>F98.0</v>
          </cell>
          <cell r="B2789" t="str">
            <v>Enuresis no orgánica</v>
          </cell>
        </row>
        <row r="2790">
          <cell r="A2790" t="str">
            <v>F98.1</v>
          </cell>
          <cell r="B2790" t="str">
            <v>Encopresis no orgánica</v>
          </cell>
        </row>
        <row r="2791">
          <cell r="A2791" t="str">
            <v>F98.2</v>
          </cell>
          <cell r="B2791" t="str">
            <v>Trastorno de la ingestión alimentaria en la infancia y la niñez</v>
          </cell>
        </row>
        <row r="2792">
          <cell r="A2792" t="str">
            <v>F98.3</v>
          </cell>
          <cell r="B2792" t="str">
            <v>Pica en la infancia y la niñez</v>
          </cell>
        </row>
        <row r="2793">
          <cell r="A2793" t="str">
            <v>F98.4</v>
          </cell>
          <cell r="B2793" t="str">
            <v>Trastornos de los movimientos estereotipados</v>
          </cell>
        </row>
        <row r="2794">
          <cell r="A2794" t="str">
            <v>F98.5</v>
          </cell>
          <cell r="B2794" t="str">
            <v>Tartamudez [espasmofemia]</v>
          </cell>
        </row>
        <row r="2795">
          <cell r="A2795" t="str">
            <v>F98.6</v>
          </cell>
          <cell r="B2795" t="str">
            <v>Farfulleo</v>
          </cell>
        </row>
        <row r="2796">
          <cell r="A2796" t="str">
            <v>F98.8</v>
          </cell>
          <cell r="B2796" t="str">
            <v>Otros trastornos emocionales y del comportamiento que aparecen habitualmente en la niñez y en la adolescencia</v>
          </cell>
        </row>
        <row r="2797">
          <cell r="A2797" t="str">
            <v>F98.9</v>
          </cell>
          <cell r="B2797" t="str">
            <v>Trastornos no especificados, emocionales y del comportamiento, que aparecen habitualmente en la niñez y en la adolescencia</v>
          </cell>
        </row>
        <row r="2798">
          <cell r="A2798" t="str">
            <v>F99.X</v>
          </cell>
          <cell r="B2798" t="str">
            <v>Trastorno mental, no especificado</v>
          </cell>
        </row>
        <row r="2799">
          <cell r="A2799" t="str">
            <v>G</v>
          </cell>
          <cell r="B2799" t="str">
            <v>Transtornos Neurológicos</v>
          </cell>
        </row>
        <row r="2800">
          <cell r="A2800" t="str">
            <v>G00</v>
          </cell>
          <cell r="B2800" t="str">
            <v>Meningitis bacteriana, no clasificada en otra parte</v>
          </cell>
        </row>
        <row r="2801">
          <cell r="A2801" t="str">
            <v>G00.0</v>
          </cell>
          <cell r="B2801" t="str">
            <v>Meningitis por hemófilos</v>
          </cell>
        </row>
        <row r="2802">
          <cell r="A2802" t="str">
            <v>G00.1</v>
          </cell>
          <cell r="B2802" t="str">
            <v>Meningitis neumocócica</v>
          </cell>
        </row>
        <row r="2803">
          <cell r="A2803" t="str">
            <v>G00.2</v>
          </cell>
          <cell r="B2803" t="str">
            <v>Meningitis estreptocócica</v>
          </cell>
        </row>
        <row r="2804">
          <cell r="A2804" t="str">
            <v>G00.3</v>
          </cell>
          <cell r="B2804" t="str">
            <v>Meningitis estafilocócica</v>
          </cell>
        </row>
        <row r="2805">
          <cell r="A2805" t="str">
            <v>G00.8</v>
          </cell>
          <cell r="B2805" t="str">
            <v>Otras meningitis bacterianas</v>
          </cell>
        </row>
        <row r="2806">
          <cell r="A2806" t="str">
            <v>G00.9</v>
          </cell>
          <cell r="B2806" t="str">
            <v>Meningitis bacteriana, no especificada</v>
          </cell>
        </row>
        <row r="2807">
          <cell r="A2807" t="str">
            <v>G01.X*</v>
          </cell>
          <cell r="B2807" t="str">
            <v>Meningitis en enfermedades bacterianas clasificadas en otra parte</v>
          </cell>
        </row>
        <row r="2808">
          <cell r="A2808" t="str">
            <v>G02*</v>
          </cell>
          <cell r="B2808" t="str">
            <v>Meningitis en otras enfermedades infecciosas y parasitarias clasificadas en otra parte</v>
          </cell>
        </row>
        <row r="2809">
          <cell r="A2809" t="str">
            <v>G02.0*</v>
          </cell>
          <cell r="B2809" t="str">
            <v>Meningitis en enfermedades virales clasificadas en otra parte</v>
          </cell>
        </row>
        <row r="2810">
          <cell r="A2810" t="str">
            <v>G02.1*</v>
          </cell>
          <cell r="B2810" t="str">
            <v>Meningitis en micosis</v>
          </cell>
        </row>
        <row r="2811">
          <cell r="A2811" t="str">
            <v>G02.8*</v>
          </cell>
          <cell r="B2811" t="str">
            <v>Meningitis en otras enfermedades infecciosas y parasitarias especificadas clasificadas en otra parte</v>
          </cell>
        </row>
        <row r="2812">
          <cell r="A2812" t="str">
            <v>G03</v>
          </cell>
          <cell r="B2812" t="str">
            <v>Meningitis debida a otras causas y a las no especificadas</v>
          </cell>
        </row>
        <row r="2813">
          <cell r="A2813" t="str">
            <v>G03.0</v>
          </cell>
          <cell r="B2813" t="str">
            <v>Meningitis apiógena</v>
          </cell>
        </row>
        <row r="2814">
          <cell r="A2814" t="str">
            <v>G03.1</v>
          </cell>
          <cell r="B2814" t="str">
            <v>Meningitis crónica</v>
          </cell>
        </row>
        <row r="2815">
          <cell r="A2815" t="str">
            <v>G03.2</v>
          </cell>
          <cell r="B2815" t="str">
            <v>Meningitis recurrente benigna [Mollaret]</v>
          </cell>
        </row>
        <row r="2816">
          <cell r="A2816" t="str">
            <v>G03.8</v>
          </cell>
          <cell r="B2816" t="str">
            <v>Meningitis debidas a otras causas especificadas</v>
          </cell>
        </row>
        <row r="2817">
          <cell r="A2817" t="str">
            <v>G03.9</v>
          </cell>
          <cell r="B2817" t="str">
            <v>Meningitis, no especificada</v>
          </cell>
        </row>
        <row r="2818">
          <cell r="A2818" t="str">
            <v>G04</v>
          </cell>
          <cell r="B2818" t="str">
            <v>Encefalitis, mielitis y encefalomielitis</v>
          </cell>
        </row>
        <row r="2819">
          <cell r="A2819" t="str">
            <v>G04.0</v>
          </cell>
          <cell r="B2819" t="str">
            <v>Encefalitis aguda diseminada</v>
          </cell>
        </row>
        <row r="2820">
          <cell r="A2820" t="str">
            <v>G04.1</v>
          </cell>
          <cell r="B2820" t="str">
            <v>Paraplejía espástica tropical</v>
          </cell>
        </row>
        <row r="2821">
          <cell r="A2821" t="str">
            <v>G04.2</v>
          </cell>
          <cell r="B2821" t="str">
            <v>Meningoencefalitis y meningomielitis bacterianas, no clasificadas en otra parte</v>
          </cell>
        </row>
        <row r="2822">
          <cell r="A2822" t="str">
            <v>G04.8</v>
          </cell>
          <cell r="B2822" t="str">
            <v>Otras encefalitis, mielitis y encefalomielitis</v>
          </cell>
        </row>
        <row r="2823">
          <cell r="A2823" t="str">
            <v>G04.9</v>
          </cell>
          <cell r="B2823" t="str">
            <v>Encefalitis, mielitis y encefalomielitis, no especificadas</v>
          </cell>
        </row>
        <row r="2824">
          <cell r="A2824" t="str">
            <v>G05*</v>
          </cell>
          <cell r="B2824" t="str">
            <v>Encefalitis, mielitis y encefalomielitis en enfermedades clasificadas en otra parte</v>
          </cell>
        </row>
        <row r="2825">
          <cell r="A2825" t="str">
            <v>G05.0*</v>
          </cell>
          <cell r="B2825" t="str">
            <v>Encefalitis, mielitis y encefalomielitis en enfermedades bacterianas clasificadas en otra parte</v>
          </cell>
        </row>
        <row r="2826">
          <cell r="A2826" t="str">
            <v>G05.1*</v>
          </cell>
          <cell r="B2826" t="str">
            <v>Encefalitis, mielitis y encefalomielitis en enfermedades virales clasificadas en otra parte</v>
          </cell>
        </row>
        <row r="2827">
          <cell r="A2827" t="str">
            <v>G05.2*</v>
          </cell>
          <cell r="B2827" t="str">
            <v>Encefalitis, mielitis y encefalomielitis en otras enfermedades infecciosas y parasitarias clasificadas en otra parte</v>
          </cell>
        </row>
        <row r="2828">
          <cell r="A2828" t="str">
            <v>G05.8*</v>
          </cell>
          <cell r="B2828" t="str">
            <v>Encefalitis, mielitis y encefalomielitis en enfermedades clasificadas en otra parte</v>
          </cell>
        </row>
        <row r="2829">
          <cell r="A2829" t="str">
            <v>G06</v>
          </cell>
          <cell r="B2829" t="str">
            <v>Absceso y granuloma intracraneal e intrarraquídeo</v>
          </cell>
        </row>
        <row r="2830">
          <cell r="A2830" t="str">
            <v>G06.0</v>
          </cell>
          <cell r="B2830" t="str">
            <v>Absceso y granuloma intracraneal</v>
          </cell>
        </row>
        <row r="2831">
          <cell r="A2831" t="str">
            <v>G06.1</v>
          </cell>
          <cell r="B2831" t="str">
            <v>Absceso y granuloma intrarraquídeo</v>
          </cell>
        </row>
        <row r="2832">
          <cell r="A2832" t="str">
            <v>G06.2</v>
          </cell>
          <cell r="B2832" t="str">
            <v>Absceso extradural y subdural, no especificado</v>
          </cell>
        </row>
        <row r="2833">
          <cell r="A2833" t="str">
            <v>G07.X*</v>
          </cell>
          <cell r="B2833" t="str">
            <v>Absceso y granuloma intracraneal e intrarraquídeo en enfermedades clasificadas en otra parte</v>
          </cell>
        </row>
        <row r="2834">
          <cell r="A2834" t="str">
            <v>G08.X</v>
          </cell>
          <cell r="B2834" t="str">
            <v>Flebitis y tromboflebitis intracraneal e intrarraquídea</v>
          </cell>
        </row>
        <row r="2835">
          <cell r="A2835" t="str">
            <v>G09.X</v>
          </cell>
          <cell r="B2835" t="str">
            <v>Secuelas de enfermedades inflamatorias del sistema nervioso central</v>
          </cell>
        </row>
        <row r="2836">
          <cell r="A2836" t="str">
            <v>G10.X</v>
          </cell>
          <cell r="B2836" t="str">
            <v>Enfermedad de Huntington</v>
          </cell>
        </row>
        <row r="2837">
          <cell r="A2837" t="str">
            <v>G11</v>
          </cell>
          <cell r="B2837" t="str">
            <v>Ataxia hereditaria</v>
          </cell>
        </row>
        <row r="2838">
          <cell r="A2838" t="str">
            <v>G11.0</v>
          </cell>
          <cell r="B2838" t="str">
            <v>Ataxia congénita no progresiva</v>
          </cell>
        </row>
        <row r="2839">
          <cell r="A2839" t="str">
            <v>G11.1</v>
          </cell>
          <cell r="B2839" t="str">
            <v>Ataxia cerebelosa de iniciación temprana</v>
          </cell>
        </row>
        <row r="2840">
          <cell r="A2840" t="str">
            <v>G11.2</v>
          </cell>
          <cell r="B2840" t="str">
            <v>Ataxia cerebelosa de iniciación tardía</v>
          </cell>
        </row>
        <row r="2841">
          <cell r="A2841" t="str">
            <v>G11.3</v>
          </cell>
          <cell r="B2841" t="str">
            <v>Ataxia cerebelosa con reparación defectuosa del ADN</v>
          </cell>
        </row>
        <row r="2842">
          <cell r="A2842" t="str">
            <v>G11.4</v>
          </cell>
          <cell r="B2842" t="str">
            <v>Paraplejía espástica hereditaria</v>
          </cell>
        </row>
        <row r="2843">
          <cell r="A2843" t="str">
            <v>G11.8</v>
          </cell>
          <cell r="B2843" t="str">
            <v>Otras ataxias hereditarias</v>
          </cell>
        </row>
        <row r="2844">
          <cell r="A2844" t="str">
            <v>G11.9</v>
          </cell>
          <cell r="B2844" t="str">
            <v>Ataxia hereditaria, no especificada</v>
          </cell>
        </row>
        <row r="2845">
          <cell r="A2845" t="str">
            <v>G12</v>
          </cell>
          <cell r="B2845" t="str">
            <v>Atrofia muscular espinal y síndromes afines</v>
          </cell>
        </row>
        <row r="2846">
          <cell r="A2846" t="str">
            <v>G12.0</v>
          </cell>
          <cell r="B2846" t="str">
            <v>Atrofia muscular espinal infantil, tipo I [Werdnig Hoffman]</v>
          </cell>
        </row>
        <row r="2847">
          <cell r="A2847" t="str">
            <v>G12.1</v>
          </cell>
          <cell r="B2847" t="str">
            <v>Otras atrofias musculares espinales hereditarias</v>
          </cell>
        </row>
        <row r="2848">
          <cell r="A2848" t="str">
            <v>G12.2</v>
          </cell>
          <cell r="B2848" t="str">
            <v>Enfermedades de las neuronas motoras</v>
          </cell>
        </row>
        <row r="2849">
          <cell r="A2849" t="str">
            <v>G12.8</v>
          </cell>
          <cell r="B2849" t="str">
            <v>Otras atrofias musculares espinales y síndromes afines</v>
          </cell>
        </row>
        <row r="2850">
          <cell r="A2850" t="str">
            <v>G12.9</v>
          </cell>
          <cell r="B2850" t="str">
            <v>Atrofia muscular espinal, sin otra especificación</v>
          </cell>
        </row>
        <row r="2851">
          <cell r="A2851" t="str">
            <v>G13*</v>
          </cell>
          <cell r="B2851" t="str">
            <v>Atrofias sistémicas que afectan primariamente el sistema nervioso central en enfermedades clasificadas en otra parte</v>
          </cell>
        </row>
        <row r="2852">
          <cell r="A2852" t="str">
            <v>G13.0*</v>
          </cell>
          <cell r="B2852" t="str">
            <v>Neuromiopatía y neuropatía paraneoplásica</v>
          </cell>
        </row>
        <row r="2853">
          <cell r="A2853" t="str">
            <v>G13.1*</v>
          </cell>
          <cell r="B2853" t="str">
            <v>Otras atrofias sistémicas que afectan el sistema nervioso central en enfermedad neoplásica</v>
          </cell>
        </row>
        <row r="2854">
          <cell r="A2854" t="str">
            <v>G13.2*</v>
          </cell>
          <cell r="B2854" t="str">
            <v>Atrofia sistémica que afecta primariamente el sistema nervioso central en el mixedema (E00.1+, E03.-+)</v>
          </cell>
        </row>
        <row r="2855">
          <cell r="A2855" t="str">
            <v>G13.8*</v>
          </cell>
          <cell r="B2855" t="str">
            <v>Atrofia sistémica que afecta primariamente el sistema nervioso central en otras enfermedades clasificadas en otra parte</v>
          </cell>
        </row>
        <row r="2856">
          <cell r="A2856" t="str">
            <v>G20.X</v>
          </cell>
          <cell r="B2856" t="str">
            <v>Enfermedad de Parkinson</v>
          </cell>
        </row>
        <row r="2857">
          <cell r="A2857" t="str">
            <v>G21</v>
          </cell>
          <cell r="B2857" t="str">
            <v>Parkinsonismo secundario</v>
          </cell>
        </row>
        <row r="2858">
          <cell r="A2858" t="str">
            <v>G21.0</v>
          </cell>
          <cell r="B2858" t="str">
            <v>Síndrome neuroléptico maligno</v>
          </cell>
        </row>
        <row r="2859">
          <cell r="A2859" t="str">
            <v>G21.1</v>
          </cell>
          <cell r="B2859" t="str">
            <v>Otro parkinsonismo secundario inducido por drogas</v>
          </cell>
        </row>
        <row r="2860">
          <cell r="A2860" t="str">
            <v>G21.2</v>
          </cell>
          <cell r="B2860" t="str">
            <v>Parkinsonismo secundario debido a otros agentes externos</v>
          </cell>
        </row>
        <row r="2861">
          <cell r="A2861" t="str">
            <v>G21.3</v>
          </cell>
          <cell r="B2861" t="str">
            <v>Parkinsonismo postencefalítico</v>
          </cell>
        </row>
        <row r="2862">
          <cell r="A2862" t="str">
            <v>G21.8</v>
          </cell>
          <cell r="B2862" t="str">
            <v>Otros tipos de parkinsonismo secundario</v>
          </cell>
        </row>
        <row r="2863">
          <cell r="A2863" t="str">
            <v>G21.9</v>
          </cell>
          <cell r="B2863" t="str">
            <v>Parkinsonismo secundario, no especificado</v>
          </cell>
        </row>
        <row r="2864">
          <cell r="A2864" t="str">
            <v>G22.X*</v>
          </cell>
          <cell r="B2864" t="str">
            <v>Parkinsonismo en enfermedades clasificadas en otra parte</v>
          </cell>
        </row>
        <row r="2865">
          <cell r="A2865" t="str">
            <v>G23</v>
          </cell>
          <cell r="B2865" t="str">
            <v>Otras enfermedades degenerativas de los núcleos de la base</v>
          </cell>
        </row>
        <row r="2866">
          <cell r="A2866" t="str">
            <v>G23.0</v>
          </cell>
          <cell r="B2866" t="str">
            <v>Enfermedad de Hallervorden Spatz</v>
          </cell>
        </row>
        <row r="2867">
          <cell r="A2867" t="str">
            <v>G23.1</v>
          </cell>
          <cell r="B2867" t="str">
            <v>Oftalmoplejía supranuclear progresiva [Steele Richardson Olszewski]</v>
          </cell>
        </row>
        <row r="2868">
          <cell r="A2868" t="str">
            <v>G23.2</v>
          </cell>
          <cell r="B2868" t="str">
            <v>Degeneración nigroestriada</v>
          </cell>
        </row>
        <row r="2869">
          <cell r="A2869" t="str">
            <v>G23.8</v>
          </cell>
          <cell r="B2869" t="str">
            <v>Otras enfermedades degenerativas específicas de los núcleos de la base</v>
          </cell>
        </row>
        <row r="2870">
          <cell r="A2870" t="str">
            <v>G23.9</v>
          </cell>
          <cell r="B2870" t="str">
            <v>Enfermedad degenerativa de los núcleos de la base, no especificada</v>
          </cell>
        </row>
        <row r="2871">
          <cell r="A2871" t="str">
            <v>G24</v>
          </cell>
          <cell r="B2871" t="str">
            <v>Distonía</v>
          </cell>
        </row>
        <row r="2872">
          <cell r="A2872" t="str">
            <v>G24.0</v>
          </cell>
          <cell r="B2872" t="str">
            <v>Distonía inducida por drogas</v>
          </cell>
        </row>
        <row r="2873">
          <cell r="A2873" t="str">
            <v>G24.1</v>
          </cell>
          <cell r="B2873" t="str">
            <v>Distonía idiopática familiar</v>
          </cell>
        </row>
        <row r="2874">
          <cell r="A2874" t="str">
            <v>G24.2</v>
          </cell>
          <cell r="B2874" t="str">
            <v>Distonía idiopática no familiar</v>
          </cell>
        </row>
        <row r="2875">
          <cell r="A2875" t="str">
            <v>G24.3</v>
          </cell>
          <cell r="B2875" t="str">
            <v>Tortícolis espasmódica</v>
          </cell>
        </row>
        <row r="2876">
          <cell r="A2876" t="str">
            <v>G24.4</v>
          </cell>
          <cell r="B2876" t="str">
            <v>Distonía bucofacial idiopática</v>
          </cell>
        </row>
        <row r="2877">
          <cell r="A2877" t="str">
            <v>G24.5</v>
          </cell>
          <cell r="B2877" t="str">
            <v>Blefarospasmo</v>
          </cell>
        </row>
        <row r="2878">
          <cell r="A2878" t="str">
            <v>G24.8</v>
          </cell>
          <cell r="B2878" t="str">
            <v>Otras distonías</v>
          </cell>
        </row>
        <row r="2879">
          <cell r="A2879" t="str">
            <v>G24.9</v>
          </cell>
          <cell r="B2879" t="str">
            <v>Distonía, no especificada</v>
          </cell>
        </row>
        <row r="2880">
          <cell r="A2880" t="str">
            <v>G25</v>
          </cell>
          <cell r="B2880" t="str">
            <v>Otros trastornos extrapiramidales y del movimiento</v>
          </cell>
        </row>
        <row r="2881">
          <cell r="A2881" t="str">
            <v>G25.0</v>
          </cell>
          <cell r="B2881" t="str">
            <v>Temblor esencial</v>
          </cell>
        </row>
        <row r="2882">
          <cell r="A2882" t="str">
            <v>G25.1</v>
          </cell>
          <cell r="B2882" t="str">
            <v>Temblor inducido por drogas</v>
          </cell>
        </row>
        <row r="2883">
          <cell r="A2883" t="str">
            <v>G25.2</v>
          </cell>
          <cell r="B2883" t="str">
            <v>Otras formas especificadas de temblor</v>
          </cell>
        </row>
        <row r="2884">
          <cell r="A2884" t="str">
            <v>G25.3</v>
          </cell>
          <cell r="B2884" t="str">
            <v>Mioclonía</v>
          </cell>
        </row>
        <row r="2885">
          <cell r="A2885" t="str">
            <v>G25.4</v>
          </cell>
          <cell r="B2885" t="str">
            <v>Corea inducida por drogas</v>
          </cell>
        </row>
        <row r="2886">
          <cell r="A2886" t="str">
            <v>G25.5</v>
          </cell>
          <cell r="B2886" t="str">
            <v>Otras coreas</v>
          </cell>
        </row>
        <row r="2887">
          <cell r="A2887" t="str">
            <v>G25.6</v>
          </cell>
          <cell r="B2887" t="str">
            <v>Tics inducidos por drogas y otros tics de origen orgánico</v>
          </cell>
        </row>
        <row r="2888">
          <cell r="A2888" t="str">
            <v>G25.8</v>
          </cell>
          <cell r="B2888" t="str">
            <v>Otros trastornos extrapiramidales y del movimiento</v>
          </cell>
        </row>
        <row r="2889">
          <cell r="A2889" t="str">
            <v>G25.9</v>
          </cell>
          <cell r="B2889" t="str">
            <v>Trastorno extrapiramidal y del movimiento, no especificado</v>
          </cell>
        </row>
        <row r="2890">
          <cell r="A2890" t="str">
            <v>G26.X</v>
          </cell>
          <cell r="B2890" t="str">
            <v>Trastornos extrapiramidales y del movimiento en enfermedades clasificadas en otra parte</v>
          </cell>
        </row>
        <row r="2891">
          <cell r="A2891" t="str">
            <v>G30</v>
          </cell>
          <cell r="B2891" t="str">
            <v>Enfermedad de Alzheimer</v>
          </cell>
        </row>
        <row r="2892">
          <cell r="A2892" t="str">
            <v>G30.0</v>
          </cell>
          <cell r="B2892" t="str">
            <v>Enfermedad de Alzheimer de comienzo temprano</v>
          </cell>
        </row>
        <row r="2893">
          <cell r="A2893" t="str">
            <v>G30.1</v>
          </cell>
          <cell r="B2893" t="str">
            <v>Enfermedad de Alzheimer de comienzo tardío</v>
          </cell>
        </row>
        <row r="2894">
          <cell r="A2894" t="str">
            <v>G30.8</v>
          </cell>
          <cell r="B2894" t="str">
            <v>Otros tipos de enfermedad de Alzheimer</v>
          </cell>
        </row>
        <row r="2895">
          <cell r="A2895" t="str">
            <v>G30.9</v>
          </cell>
          <cell r="B2895" t="str">
            <v>Enfermedad de Alzheimer, no especificada</v>
          </cell>
        </row>
        <row r="2896">
          <cell r="A2896" t="str">
            <v>G31</v>
          </cell>
          <cell r="B2896" t="str">
            <v>Otras enfermedades degenerativas del sistema nervioso, no clasificadas en otra parte</v>
          </cell>
        </row>
        <row r="2897">
          <cell r="A2897" t="str">
            <v>G31.0</v>
          </cell>
          <cell r="B2897" t="str">
            <v>Atrofia cerebral circunscrita</v>
          </cell>
        </row>
        <row r="2898">
          <cell r="A2898" t="str">
            <v>G31.1</v>
          </cell>
          <cell r="B2898" t="str">
            <v>Degeneración cerebral senil no clasificada en otra parte</v>
          </cell>
        </row>
        <row r="2899">
          <cell r="A2899" t="str">
            <v>G31.2</v>
          </cell>
          <cell r="B2899" t="str">
            <v>Degeneración del sistema nervioso debida al alcohol</v>
          </cell>
        </row>
        <row r="2900">
          <cell r="A2900" t="str">
            <v>G31.8</v>
          </cell>
          <cell r="B2900" t="str">
            <v>Otras enfermedades degenerativas especificadas del sistema nervioso</v>
          </cell>
        </row>
        <row r="2901">
          <cell r="A2901" t="str">
            <v>G31.9</v>
          </cell>
          <cell r="B2901" t="str">
            <v>Degeneración del sistema nervioso, no especificada</v>
          </cell>
        </row>
        <row r="2902">
          <cell r="A2902" t="str">
            <v>G32*</v>
          </cell>
          <cell r="B2902" t="str">
            <v>Otros trastornos degenerativos del sistema nervioso en enfermedades clasificadas en otra parte</v>
          </cell>
        </row>
        <row r="2903">
          <cell r="A2903" t="str">
            <v>G32.0*</v>
          </cell>
          <cell r="B2903" t="str">
            <v>Degeneración combinada subaguda de la médula espinal en enfermedades clasificadas en otra parte</v>
          </cell>
        </row>
        <row r="2904">
          <cell r="A2904" t="str">
            <v>G32.8*</v>
          </cell>
          <cell r="B2904" t="str">
            <v>Otros trastornos degenerativos especificados del sistema nervioso en enfermedades clasificadas en otra parte</v>
          </cell>
        </row>
        <row r="2905">
          <cell r="A2905" t="str">
            <v>G35.X</v>
          </cell>
          <cell r="B2905" t="str">
            <v>Esclerosis múltiple</v>
          </cell>
        </row>
        <row r="2906">
          <cell r="A2906" t="str">
            <v>G36</v>
          </cell>
          <cell r="B2906" t="str">
            <v>Otras desmielinizaciones diseminadas agudas</v>
          </cell>
        </row>
        <row r="2907">
          <cell r="A2907" t="str">
            <v>G36.0</v>
          </cell>
          <cell r="B2907" t="str">
            <v>Neuromielitis óptica [Devic]</v>
          </cell>
        </row>
        <row r="2908">
          <cell r="A2908" t="str">
            <v>G36.1</v>
          </cell>
          <cell r="B2908" t="str">
            <v>Leucoencefalitis hemorrágica aguda y subaguda [Hurst]</v>
          </cell>
        </row>
        <row r="2909">
          <cell r="A2909" t="str">
            <v>G36.8</v>
          </cell>
          <cell r="B2909" t="str">
            <v>Otras desmielinizaciones agudas diseminadas especificadas</v>
          </cell>
        </row>
        <row r="2910">
          <cell r="A2910" t="str">
            <v>G36.9</v>
          </cell>
          <cell r="B2910" t="str">
            <v>Desmielinización diseminada aguda, sin otra especificación</v>
          </cell>
        </row>
        <row r="2911">
          <cell r="A2911" t="str">
            <v>G37</v>
          </cell>
          <cell r="B2911" t="str">
            <v>Otras enfermedades desmielinizantes del sistema nervioso central</v>
          </cell>
        </row>
        <row r="2912">
          <cell r="A2912" t="str">
            <v>G37.0</v>
          </cell>
          <cell r="B2912" t="str">
            <v>Esclerosis difusa</v>
          </cell>
        </row>
        <row r="2913">
          <cell r="A2913" t="str">
            <v>G37.1</v>
          </cell>
          <cell r="B2913" t="str">
            <v>Desmielinización central del cuerpo calloso</v>
          </cell>
        </row>
        <row r="2914">
          <cell r="A2914" t="str">
            <v>G37.2</v>
          </cell>
          <cell r="B2914" t="str">
            <v>Mielinólisis central pontina</v>
          </cell>
        </row>
        <row r="2915">
          <cell r="A2915" t="str">
            <v>G37.3</v>
          </cell>
          <cell r="B2915" t="str">
            <v>Mielitis transversa aguda en enfermedad desmielinizante del sistema nervioso central</v>
          </cell>
        </row>
        <row r="2916">
          <cell r="A2916" t="str">
            <v>G37.4</v>
          </cell>
          <cell r="B2916" t="str">
            <v>Mielitis necrotizante subaguda</v>
          </cell>
        </row>
        <row r="2917">
          <cell r="A2917" t="str">
            <v>G37.5</v>
          </cell>
          <cell r="B2917" t="str">
            <v>Esclerosis concéntrica [Baló]</v>
          </cell>
        </row>
        <row r="2918">
          <cell r="A2918" t="str">
            <v>G37.8</v>
          </cell>
          <cell r="B2918" t="str">
            <v>Otras enfermedades desmielinizantes del sistema nervioso central, especificadas</v>
          </cell>
        </row>
        <row r="2919">
          <cell r="A2919" t="str">
            <v>G37.9</v>
          </cell>
          <cell r="B2919" t="str">
            <v>Enfermedad desmielinizante del sistema nervioso central, no especificada</v>
          </cell>
        </row>
        <row r="2920">
          <cell r="A2920" t="str">
            <v>G40</v>
          </cell>
          <cell r="B2920" t="str">
            <v>Epilepsia</v>
          </cell>
        </row>
        <row r="2921">
          <cell r="A2921" t="str">
            <v>G40.0</v>
          </cell>
          <cell r="B2921" t="str">
            <v>Epilepsia y síndromes epilépticos idiopáticos relacionados con localizaciones (focales) (parciales) y con ataques de inicio localizado</v>
          </cell>
        </row>
        <row r="2922">
          <cell r="A2922" t="str">
            <v>G40.1</v>
          </cell>
          <cell r="B2922" t="str">
            <v>Epilepsia y síndromes epilépticos sintomáticos relacionados con localizaciones (focales) (parciales) y con ataques parciales simples</v>
          </cell>
        </row>
        <row r="2923">
          <cell r="A2923" t="str">
            <v>G40.2</v>
          </cell>
          <cell r="B2923" t="str">
            <v>Epilepsia y síndromes epilépticos sintomáticos relacionados con localizaciones (focales) (parciales) y con ataques parciales complejos</v>
          </cell>
        </row>
        <row r="2924">
          <cell r="A2924" t="str">
            <v>G40.3</v>
          </cell>
          <cell r="B2924" t="str">
            <v>Epilepsia y síndromes epilépticos idiopáticos generalizados</v>
          </cell>
        </row>
        <row r="2925">
          <cell r="A2925" t="str">
            <v>G40.4</v>
          </cell>
          <cell r="B2925" t="str">
            <v>Otras epilepsias y síndromes epilépticos generalizados</v>
          </cell>
        </row>
        <row r="2926">
          <cell r="A2926" t="str">
            <v>G40.5</v>
          </cell>
          <cell r="B2926" t="str">
            <v>Síndromes epilépticos especiales</v>
          </cell>
        </row>
        <row r="2927">
          <cell r="A2927" t="str">
            <v>G40.6</v>
          </cell>
          <cell r="B2927" t="str">
            <v>Ataques de gran mal, no especificados (con o sin pequeño mal)</v>
          </cell>
        </row>
        <row r="2928">
          <cell r="A2928" t="str">
            <v>G40.7</v>
          </cell>
          <cell r="B2928" t="str">
            <v>Pequeño mal, no especificado (sin ataque de gran mal)</v>
          </cell>
        </row>
        <row r="2929">
          <cell r="A2929" t="str">
            <v>G40.8</v>
          </cell>
          <cell r="B2929" t="str">
            <v>Otras epilepsias</v>
          </cell>
        </row>
        <row r="2930">
          <cell r="A2930" t="str">
            <v>G40.9</v>
          </cell>
          <cell r="B2930" t="str">
            <v>Epilepsia, tipo no especificado</v>
          </cell>
        </row>
        <row r="2931">
          <cell r="A2931" t="str">
            <v>G41</v>
          </cell>
          <cell r="B2931" t="str">
            <v>Estado de mal epiléptico</v>
          </cell>
        </row>
        <row r="2932">
          <cell r="A2932" t="str">
            <v>G41.0</v>
          </cell>
          <cell r="B2932" t="str">
            <v>Estado de gran mal epiléptico</v>
          </cell>
        </row>
        <row r="2933">
          <cell r="A2933" t="str">
            <v>G41.1</v>
          </cell>
          <cell r="B2933" t="str">
            <v>Estado de pequeño mal epiléptico</v>
          </cell>
        </row>
        <row r="2934">
          <cell r="A2934" t="str">
            <v>G41.2</v>
          </cell>
          <cell r="B2934" t="str">
            <v>Estado de mal epiléptico parcial complejo</v>
          </cell>
        </row>
        <row r="2935">
          <cell r="A2935" t="str">
            <v>G41.8</v>
          </cell>
          <cell r="B2935" t="str">
            <v>Otros estados epilépticos</v>
          </cell>
        </row>
        <row r="2936">
          <cell r="A2936" t="str">
            <v>G41.9</v>
          </cell>
          <cell r="B2936" t="str">
            <v>Estado de mal epiléptico de tipo no especificado</v>
          </cell>
        </row>
        <row r="2937">
          <cell r="A2937" t="str">
            <v>G43</v>
          </cell>
          <cell r="B2937" t="str">
            <v>Migraña</v>
          </cell>
        </row>
        <row r="2938">
          <cell r="A2938" t="str">
            <v>G43.0</v>
          </cell>
          <cell r="B2938" t="str">
            <v>Migraña sin aura [migraña común]</v>
          </cell>
        </row>
        <row r="2939">
          <cell r="A2939" t="str">
            <v>G43.1</v>
          </cell>
          <cell r="B2939" t="str">
            <v>Migraña con aura [migraña clásica]</v>
          </cell>
        </row>
        <row r="2940">
          <cell r="A2940" t="str">
            <v>G43.2</v>
          </cell>
          <cell r="B2940" t="str">
            <v>Estado migrañoso</v>
          </cell>
        </row>
        <row r="2941">
          <cell r="A2941" t="str">
            <v>G43.3</v>
          </cell>
          <cell r="B2941" t="str">
            <v>Migraña complicada</v>
          </cell>
        </row>
        <row r="2942">
          <cell r="A2942" t="str">
            <v>G43.8</v>
          </cell>
          <cell r="B2942" t="str">
            <v>Otras migrañas</v>
          </cell>
        </row>
        <row r="2943">
          <cell r="A2943" t="str">
            <v>G43.9</v>
          </cell>
          <cell r="B2943" t="str">
            <v>Migraña, no especificada</v>
          </cell>
        </row>
        <row r="2944">
          <cell r="A2944" t="str">
            <v>G44</v>
          </cell>
          <cell r="B2944" t="str">
            <v>Otros síndromes de cefalea</v>
          </cell>
        </row>
        <row r="2945">
          <cell r="A2945" t="str">
            <v>G44.0</v>
          </cell>
          <cell r="B2945" t="str">
            <v>Síndrome de cefalea en racimos</v>
          </cell>
        </row>
        <row r="2946">
          <cell r="A2946" t="str">
            <v>G44.1</v>
          </cell>
          <cell r="B2946" t="str">
            <v>Cefalea vascular, NCOP</v>
          </cell>
        </row>
        <row r="2947">
          <cell r="A2947" t="str">
            <v>G44.2</v>
          </cell>
          <cell r="B2947" t="str">
            <v>Cefalea debida a tensión</v>
          </cell>
        </row>
        <row r="2948">
          <cell r="A2948" t="str">
            <v>G44.3</v>
          </cell>
          <cell r="B2948" t="str">
            <v>Cefalea postraumática crónica</v>
          </cell>
        </row>
        <row r="2949">
          <cell r="A2949" t="str">
            <v>G44.4</v>
          </cell>
          <cell r="B2949" t="str">
            <v>Cefalea inducida por drogas, no clasificada en otra parte</v>
          </cell>
        </row>
        <row r="2950">
          <cell r="A2950" t="str">
            <v>G44.8</v>
          </cell>
          <cell r="B2950" t="str">
            <v>Otros síndromes de cefalea especificados</v>
          </cell>
        </row>
        <row r="2951">
          <cell r="A2951" t="str">
            <v>G45</v>
          </cell>
          <cell r="B2951" t="str">
            <v>Ataques de isquemia cerebral transitoria y síndromes afines</v>
          </cell>
        </row>
        <row r="2952">
          <cell r="A2952" t="str">
            <v>G45.0</v>
          </cell>
          <cell r="B2952" t="str">
            <v>Síndrome arterial vértebro-basilar</v>
          </cell>
        </row>
        <row r="2953">
          <cell r="A2953" t="str">
            <v>G45.1</v>
          </cell>
          <cell r="B2953" t="str">
            <v>Síndrome de la arteria carótida (hemisférico)</v>
          </cell>
        </row>
        <row r="2954">
          <cell r="A2954" t="str">
            <v>G45.2</v>
          </cell>
          <cell r="B2954" t="str">
            <v>Síndromes arteriales precerebrales bilaterales y múltiples</v>
          </cell>
        </row>
        <row r="2955">
          <cell r="A2955" t="str">
            <v>G45.3</v>
          </cell>
          <cell r="B2955" t="str">
            <v>Amaurosis fugaz</v>
          </cell>
        </row>
        <row r="2956">
          <cell r="A2956" t="str">
            <v>G45.4</v>
          </cell>
          <cell r="B2956" t="str">
            <v>Amnesia global transitoria</v>
          </cell>
        </row>
        <row r="2957">
          <cell r="A2957" t="str">
            <v>G45.8</v>
          </cell>
          <cell r="B2957" t="str">
            <v>Otras isquemias cerebrales transitorias y síndromes afines</v>
          </cell>
        </row>
        <row r="2958">
          <cell r="A2958" t="str">
            <v>G45.9</v>
          </cell>
          <cell r="B2958" t="str">
            <v>Isquemia cerebral transitoria, sin otra especificación</v>
          </cell>
        </row>
        <row r="2959">
          <cell r="A2959" t="str">
            <v>G46*</v>
          </cell>
          <cell r="B2959" t="str">
            <v>Síndromes vasculares encefálicos en enfermedades cerebrovasculares (I60 I67+)</v>
          </cell>
        </row>
        <row r="2960">
          <cell r="A2960" t="str">
            <v>G46.0*</v>
          </cell>
          <cell r="B2960" t="str">
            <v>Síndrome de la arteria cerebral media (I66.0+)</v>
          </cell>
        </row>
        <row r="2961">
          <cell r="A2961" t="str">
            <v>G46.1*</v>
          </cell>
          <cell r="B2961" t="str">
            <v>Síndrome de la arteria cerebral anterior (I66.1+)</v>
          </cell>
        </row>
        <row r="2962">
          <cell r="A2962" t="str">
            <v>G46.2*</v>
          </cell>
          <cell r="B2962" t="str">
            <v>Síndrome de la arteria cerebral posterior (I66.2+)</v>
          </cell>
        </row>
        <row r="2963">
          <cell r="A2963" t="str">
            <v>G46.3*</v>
          </cell>
          <cell r="B2963" t="str">
            <v>Síndromes apopléticos del tallo encefálico (I60-I67+)</v>
          </cell>
        </row>
        <row r="2964">
          <cell r="A2964" t="str">
            <v>G46.4*</v>
          </cell>
          <cell r="B2964" t="str">
            <v>Síndrome de infarto cerebeloso (I60 I67+)</v>
          </cell>
        </row>
        <row r="2965">
          <cell r="A2965" t="str">
            <v>G46.5*</v>
          </cell>
          <cell r="B2965" t="str">
            <v>Síndrome lacunar motor puro (I60 I67+)</v>
          </cell>
        </row>
        <row r="2966">
          <cell r="A2966" t="str">
            <v>G46.6*</v>
          </cell>
          <cell r="B2966" t="str">
            <v>Síndrome lacunar sensorial puro (I60 I67+)</v>
          </cell>
        </row>
        <row r="2967">
          <cell r="A2967" t="str">
            <v>G46.7*</v>
          </cell>
          <cell r="B2967" t="str">
            <v>Otros síndromes lacunares (I60 I67+)</v>
          </cell>
        </row>
        <row r="2968">
          <cell r="A2968" t="str">
            <v>G46.8*</v>
          </cell>
          <cell r="B2968" t="str">
            <v>Otros síndromes vasculares encefálicos en enfermedades cerebrovasculares (I60 I67+)</v>
          </cell>
        </row>
        <row r="2969">
          <cell r="A2969" t="str">
            <v>G47</v>
          </cell>
          <cell r="B2969" t="str">
            <v>Trastornos del sueño</v>
          </cell>
        </row>
        <row r="2970">
          <cell r="A2970" t="str">
            <v>G47.0</v>
          </cell>
          <cell r="B2970" t="str">
            <v>Trastornos del inicio y del mantenimiento del sueño [insomnios]</v>
          </cell>
        </row>
        <row r="2971">
          <cell r="A2971" t="str">
            <v>G47.1</v>
          </cell>
          <cell r="B2971" t="str">
            <v>Trastornos de somnolencia excesiva [hipersomnios]</v>
          </cell>
        </row>
        <row r="2972">
          <cell r="A2972" t="str">
            <v>G47.2</v>
          </cell>
          <cell r="B2972" t="str">
            <v>Trastornos del ritmo nictameral</v>
          </cell>
        </row>
        <row r="2973">
          <cell r="A2973" t="str">
            <v>G47.3</v>
          </cell>
          <cell r="B2973" t="str">
            <v>Apnea del sueño</v>
          </cell>
        </row>
        <row r="2974">
          <cell r="A2974" t="str">
            <v>G47.4</v>
          </cell>
          <cell r="B2974" t="str">
            <v>Narcolepsia y cataplexia</v>
          </cell>
        </row>
        <row r="2975">
          <cell r="A2975" t="str">
            <v>G47.8</v>
          </cell>
          <cell r="B2975" t="str">
            <v>Otros trastornos del sueño</v>
          </cell>
        </row>
        <row r="2976">
          <cell r="A2976" t="str">
            <v>G47.9</v>
          </cell>
          <cell r="B2976" t="str">
            <v>Trastorno del sueño, no especificado</v>
          </cell>
        </row>
        <row r="2977">
          <cell r="A2977" t="str">
            <v>G50</v>
          </cell>
          <cell r="B2977" t="str">
            <v>Trastornos del nervio trigémino</v>
          </cell>
        </row>
        <row r="2978">
          <cell r="A2978" t="str">
            <v>G50.0</v>
          </cell>
          <cell r="B2978" t="str">
            <v>Neuralgia del trigémino</v>
          </cell>
        </row>
        <row r="2979">
          <cell r="A2979" t="str">
            <v>G50.1</v>
          </cell>
          <cell r="B2979" t="str">
            <v>Dolor facial atípico</v>
          </cell>
        </row>
        <row r="2980">
          <cell r="A2980" t="str">
            <v>G50.8</v>
          </cell>
          <cell r="B2980" t="str">
            <v>Otros trastornos del trigémino</v>
          </cell>
        </row>
        <row r="2981">
          <cell r="A2981" t="str">
            <v>G50.9</v>
          </cell>
          <cell r="B2981" t="str">
            <v>Trastorno del trigémino, no especificado</v>
          </cell>
        </row>
        <row r="2982">
          <cell r="A2982" t="str">
            <v>G51</v>
          </cell>
          <cell r="B2982" t="str">
            <v>Trastornos del nervio facial</v>
          </cell>
        </row>
        <row r="2983">
          <cell r="A2983" t="str">
            <v>G51.0</v>
          </cell>
          <cell r="B2983" t="str">
            <v>Parálisis de Bell</v>
          </cell>
        </row>
        <row r="2984">
          <cell r="A2984" t="str">
            <v>G51.1</v>
          </cell>
          <cell r="B2984" t="str">
            <v>Ganglionitis geniculada</v>
          </cell>
        </row>
        <row r="2985">
          <cell r="A2985" t="str">
            <v>G51.2</v>
          </cell>
          <cell r="B2985" t="str">
            <v>Síndrome de Melkersson</v>
          </cell>
        </row>
        <row r="2986">
          <cell r="A2986" t="str">
            <v>G51.3</v>
          </cell>
          <cell r="B2986" t="str">
            <v>Espasmo hemifacial clónico</v>
          </cell>
        </row>
        <row r="2987">
          <cell r="A2987" t="str">
            <v>G51.4</v>
          </cell>
          <cell r="B2987" t="str">
            <v>Mioquimia facial</v>
          </cell>
        </row>
        <row r="2988">
          <cell r="A2988" t="str">
            <v>G51.8</v>
          </cell>
          <cell r="B2988" t="str">
            <v>Otros trastornos del nervio facial</v>
          </cell>
        </row>
        <row r="2989">
          <cell r="A2989" t="str">
            <v>G51.9</v>
          </cell>
          <cell r="B2989" t="str">
            <v>Trastorno del nervio facial, no especificado</v>
          </cell>
        </row>
        <row r="2990">
          <cell r="A2990" t="str">
            <v>G52</v>
          </cell>
          <cell r="B2990" t="str">
            <v>Trastornos de otros nervios craneales</v>
          </cell>
        </row>
        <row r="2991">
          <cell r="A2991" t="str">
            <v>G52.0</v>
          </cell>
          <cell r="B2991" t="str">
            <v>Trastornos del nervio olfatorio</v>
          </cell>
        </row>
        <row r="2992">
          <cell r="A2992" t="str">
            <v>G52.1</v>
          </cell>
          <cell r="B2992" t="str">
            <v>Trastornos del nervio glosofaríngeo</v>
          </cell>
        </row>
        <row r="2993">
          <cell r="A2993" t="str">
            <v>G52.2</v>
          </cell>
          <cell r="B2993" t="str">
            <v>Trastornos del nervio vago</v>
          </cell>
        </row>
        <row r="2994">
          <cell r="A2994" t="str">
            <v>G52.3</v>
          </cell>
          <cell r="B2994" t="str">
            <v>Trastornos del nervio hipogloso</v>
          </cell>
        </row>
        <row r="2995">
          <cell r="A2995" t="str">
            <v>G52.7</v>
          </cell>
          <cell r="B2995" t="str">
            <v>Trastornos de múltiples nervios craneales</v>
          </cell>
        </row>
        <row r="2996">
          <cell r="A2996" t="str">
            <v>G52.8</v>
          </cell>
          <cell r="B2996" t="str">
            <v>Trastornos de otros nervios craneales especificados</v>
          </cell>
        </row>
        <row r="2997">
          <cell r="A2997" t="str">
            <v>G52.9</v>
          </cell>
          <cell r="B2997" t="str">
            <v>Trastorno de nervio craneal, no especificado</v>
          </cell>
        </row>
        <row r="2998">
          <cell r="A2998" t="str">
            <v>G53*</v>
          </cell>
          <cell r="B2998" t="str">
            <v>Trastornos de los nervios craneales en enfermedades clasificadas en otra parte</v>
          </cell>
        </row>
        <row r="2999">
          <cell r="A2999" t="str">
            <v>G53.0*</v>
          </cell>
          <cell r="B2999" t="str">
            <v>Neuralgia postherpes zoster (B02.2+)</v>
          </cell>
        </row>
        <row r="3000">
          <cell r="A3000" t="str">
            <v>G53.1*</v>
          </cell>
          <cell r="B3000" t="str">
            <v>Parálisis múltiple de los nervios craneales en enfermedades infecciosas y parasitarias clasificadas en otra parte (A00 B99+)</v>
          </cell>
        </row>
        <row r="3001">
          <cell r="A3001" t="str">
            <v>G53.2*</v>
          </cell>
          <cell r="B3001" t="str">
            <v>Parálisis múltiple de los nervios craneales, en la sarcoidosis (D86.8+)</v>
          </cell>
        </row>
        <row r="3002">
          <cell r="A3002" t="str">
            <v>G53.3*</v>
          </cell>
          <cell r="B3002" t="str">
            <v>Parálisis múltiple de los nervios craneales, en enfermedades neoplásicas (C00 D48+)</v>
          </cell>
        </row>
        <row r="3003">
          <cell r="A3003" t="str">
            <v>G53.8*</v>
          </cell>
          <cell r="B3003" t="str">
            <v>Otros trastornos de los nervios craneales en otras enfermedades clasificadas en otra parte</v>
          </cell>
        </row>
        <row r="3004">
          <cell r="A3004" t="str">
            <v>G54</v>
          </cell>
          <cell r="B3004" t="str">
            <v>Trastornos de las raíces y de los plexos nerviosos</v>
          </cell>
        </row>
        <row r="3005">
          <cell r="A3005" t="str">
            <v>G54.0</v>
          </cell>
          <cell r="B3005" t="str">
            <v>Trastornos del plexo braquial</v>
          </cell>
        </row>
        <row r="3006">
          <cell r="A3006" t="str">
            <v>G54.1</v>
          </cell>
          <cell r="B3006" t="str">
            <v>Trastornos del plexo lumbosacro</v>
          </cell>
        </row>
        <row r="3007">
          <cell r="A3007" t="str">
            <v>G54.2</v>
          </cell>
          <cell r="B3007" t="str">
            <v>Trastornos de la raíz cervical, no clasificados en otra parte</v>
          </cell>
        </row>
        <row r="3008">
          <cell r="A3008" t="str">
            <v>G54.3</v>
          </cell>
          <cell r="B3008" t="str">
            <v>Trastornos de la raíz torácica, no clasificados en otra parte</v>
          </cell>
        </row>
        <row r="3009">
          <cell r="A3009" t="str">
            <v>G54.4</v>
          </cell>
          <cell r="B3009" t="str">
            <v>Trastornos de la raíz lumbosacra, no clasificados en otra parte</v>
          </cell>
        </row>
        <row r="3010">
          <cell r="A3010" t="str">
            <v>G54.5</v>
          </cell>
          <cell r="B3010" t="str">
            <v>Amiotrofia neurálgica</v>
          </cell>
        </row>
        <row r="3011">
          <cell r="A3011" t="str">
            <v>G54.6</v>
          </cell>
          <cell r="B3011" t="str">
            <v>Síndrome del miembro fantasma con dolor</v>
          </cell>
        </row>
        <row r="3012">
          <cell r="A3012" t="str">
            <v>G54.7</v>
          </cell>
          <cell r="B3012" t="str">
            <v>Síndrome del miembro fantasma sin dolor</v>
          </cell>
        </row>
        <row r="3013">
          <cell r="A3013" t="str">
            <v>G54.8</v>
          </cell>
          <cell r="B3013" t="str">
            <v>Otros trastornos de las raíces y plexos nerviosos</v>
          </cell>
        </row>
        <row r="3014">
          <cell r="A3014" t="str">
            <v>G54.9</v>
          </cell>
          <cell r="B3014" t="str">
            <v>Trastorno de la raíz y plexos nerviosos, no especificado</v>
          </cell>
        </row>
        <row r="3015">
          <cell r="A3015" t="str">
            <v>G55*</v>
          </cell>
          <cell r="B3015" t="str">
            <v>Compresiones de las raíces y de los plexos nerviosos en enfermedades clasificadas en otra parte</v>
          </cell>
        </row>
        <row r="3016">
          <cell r="A3016" t="str">
            <v>G55.0*</v>
          </cell>
          <cell r="B3016" t="str">
            <v>Compresiones de las raíces y plexos nerviosos en enfermedades neoplásicas (C00-D48+)</v>
          </cell>
        </row>
        <row r="3017">
          <cell r="A3017" t="str">
            <v>G55.1*</v>
          </cell>
          <cell r="B3017" t="str">
            <v>Compresiones de las raíces y plexos nerviosos en trastornos de los discos intervertebrales (M50-M51+)</v>
          </cell>
        </row>
        <row r="3018">
          <cell r="A3018" t="str">
            <v>G55.2*</v>
          </cell>
          <cell r="B3018" t="str">
            <v>Compresiones de las raíces y plexos nerviosos en la espondilosis (M47. +)</v>
          </cell>
        </row>
        <row r="3019">
          <cell r="A3019" t="str">
            <v>G55.3*</v>
          </cell>
          <cell r="B3019" t="str">
            <v>Compresiones de las raíces y plexos nerviosos en otras dorsopatías (M45-M46+, M48.-+, M53-M54+)</v>
          </cell>
        </row>
        <row r="3020">
          <cell r="A3020" t="str">
            <v>G55.8*</v>
          </cell>
          <cell r="B3020" t="str">
            <v>Compresiones de las raíces y plexos nerviosos en otras enfermedades clasificadas en otra parte</v>
          </cell>
        </row>
        <row r="3021">
          <cell r="A3021" t="str">
            <v>G56</v>
          </cell>
          <cell r="B3021" t="str">
            <v>Mononeuropatías del miembro superior</v>
          </cell>
        </row>
        <row r="3022">
          <cell r="A3022" t="str">
            <v>G56.0</v>
          </cell>
          <cell r="B3022" t="str">
            <v>Síndrome del túnel carpiano</v>
          </cell>
        </row>
        <row r="3023">
          <cell r="A3023" t="str">
            <v>G56.1</v>
          </cell>
          <cell r="B3023" t="str">
            <v>Otras lesiones del nervio mediano</v>
          </cell>
        </row>
        <row r="3024">
          <cell r="A3024" t="str">
            <v>G56.2</v>
          </cell>
          <cell r="B3024" t="str">
            <v>Lesión del nervio cubital</v>
          </cell>
        </row>
        <row r="3025">
          <cell r="A3025" t="str">
            <v>G56.3</v>
          </cell>
          <cell r="B3025" t="str">
            <v>Lesión del nervio radial</v>
          </cell>
        </row>
        <row r="3026">
          <cell r="A3026" t="str">
            <v>G56.4</v>
          </cell>
          <cell r="B3026" t="str">
            <v>Causalgia</v>
          </cell>
        </row>
        <row r="3027">
          <cell r="A3027" t="str">
            <v>G56.8</v>
          </cell>
          <cell r="B3027" t="str">
            <v>Otras mononeuropatías del miembro superior</v>
          </cell>
        </row>
        <row r="3028">
          <cell r="A3028" t="str">
            <v>G56.9</v>
          </cell>
          <cell r="B3028" t="str">
            <v>Mononeuropatía del miembro superior, sin otra especificación</v>
          </cell>
        </row>
        <row r="3029">
          <cell r="A3029" t="str">
            <v>G57</v>
          </cell>
          <cell r="B3029" t="str">
            <v>Mononeuropatías del miembro inferior</v>
          </cell>
        </row>
        <row r="3030">
          <cell r="A3030" t="str">
            <v>G57.0</v>
          </cell>
          <cell r="B3030" t="str">
            <v>Lesión del nervio ciático</v>
          </cell>
        </row>
        <row r="3031">
          <cell r="A3031" t="str">
            <v>G57.1</v>
          </cell>
          <cell r="B3031" t="str">
            <v>Meralgia parestésica</v>
          </cell>
        </row>
        <row r="3032">
          <cell r="A3032" t="str">
            <v>G57.2</v>
          </cell>
          <cell r="B3032" t="str">
            <v>Lesión del nervio crural</v>
          </cell>
        </row>
        <row r="3033">
          <cell r="A3033" t="str">
            <v>G57.3</v>
          </cell>
          <cell r="B3033" t="str">
            <v>Lesión del nervio ciático poplíteo externo</v>
          </cell>
        </row>
        <row r="3034">
          <cell r="A3034" t="str">
            <v>G57.4</v>
          </cell>
          <cell r="B3034" t="str">
            <v>Lesión del nervio ciático poplíteo interno</v>
          </cell>
        </row>
        <row r="3035">
          <cell r="A3035" t="str">
            <v>G57.5</v>
          </cell>
          <cell r="B3035" t="str">
            <v>Síndrome del túnel calcáneo</v>
          </cell>
        </row>
        <row r="3036">
          <cell r="A3036" t="str">
            <v>G57.6</v>
          </cell>
          <cell r="B3036" t="str">
            <v>Lesión del nervio plantar</v>
          </cell>
        </row>
        <row r="3037">
          <cell r="A3037" t="str">
            <v>G57.8</v>
          </cell>
          <cell r="B3037" t="str">
            <v>Otras mononeuropatías del miembro inferior</v>
          </cell>
        </row>
        <row r="3038">
          <cell r="A3038" t="str">
            <v>G57.9</v>
          </cell>
          <cell r="B3038" t="str">
            <v>Mononeuropatía del miembro inferior, sin otra especificación</v>
          </cell>
        </row>
        <row r="3039">
          <cell r="A3039" t="str">
            <v>G58</v>
          </cell>
          <cell r="B3039" t="str">
            <v>Otras mononeuropatías</v>
          </cell>
        </row>
        <row r="3040">
          <cell r="A3040" t="str">
            <v>G58.0</v>
          </cell>
          <cell r="B3040" t="str">
            <v>Neuropatía intercostal</v>
          </cell>
        </row>
        <row r="3041">
          <cell r="A3041" t="str">
            <v>G58.7</v>
          </cell>
          <cell r="B3041" t="str">
            <v>Mononeuritis múltiple</v>
          </cell>
        </row>
        <row r="3042">
          <cell r="A3042" t="str">
            <v>G58.8</v>
          </cell>
          <cell r="B3042" t="str">
            <v>Otras mononeuropatías especificadas</v>
          </cell>
        </row>
        <row r="3043">
          <cell r="A3043" t="str">
            <v>G58.9</v>
          </cell>
          <cell r="B3043" t="str">
            <v>Mononeuropatía, no especificada</v>
          </cell>
        </row>
        <row r="3044">
          <cell r="A3044" t="str">
            <v>G59*</v>
          </cell>
          <cell r="B3044" t="str">
            <v>Mononeuropatía en enfermedades clasificadas en otra parte</v>
          </cell>
        </row>
        <row r="3045">
          <cell r="A3045" t="str">
            <v>G59.0*</v>
          </cell>
          <cell r="B3045" t="str">
            <v>Mononeuropatía diabética (E10 E14  con cuarto carácter común .4)</v>
          </cell>
        </row>
        <row r="3046">
          <cell r="A3046" t="str">
            <v>G59.8*</v>
          </cell>
          <cell r="B3046" t="str">
            <v>Otras mononeuropatías en enfermedades clasificadas en otra parte</v>
          </cell>
        </row>
        <row r="3047">
          <cell r="A3047" t="str">
            <v>G60</v>
          </cell>
          <cell r="B3047" t="str">
            <v>Neuropatía hereditaria e idiopática</v>
          </cell>
        </row>
        <row r="3048">
          <cell r="A3048" t="str">
            <v>G60.0</v>
          </cell>
          <cell r="B3048" t="str">
            <v>Neuropatía hereditaria motora y sensorial</v>
          </cell>
        </row>
        <row r="3049">
          <cell r="A3049" t="str">
            <v>G60.1</v>
          </cell>
          <cell r="B3049" t="str">
            <v>Enfermedad de Refsum</v>
          </cell>
        </row>
        <row r="3050">
          <cell r="A3050" t="str">
            <v>G60.2</v>
          </cell>
          <cell r="B3050" t="str">
            <v>Neuropatía asociada con ataxia hereditaria</v>
          </cell>
        </row>
        <row r="3051">
          <cell r="A3051" t="str">
            <v>G60.3</v>
          </cell>
          <cell r="B3051" t="str">
            <v>Neuropatía progresiva idiopática</v>
          </cell>
        </row>
        <row r="3052">
          <cell r="A3052" t="str">
            <v>G60.8</v>
          </cell>
          <cell r="B3052" t="str">
            <v>Otras neuropatías hereditarias e idiopáticas</v>
          </cell>
        </row>
        <row r="3053">
          <cell r="A3053" t="str">
            <v>G60.9</v>
          </cell>
          <cell r="B3053" t="str">
            <v>Neuropatía hereditaria e idiopática, sin otra especificación</v>
          </cell>
        </row>
        <row r="3054">
          <cell r="A3054" t="str">
            <v>G61</v>
          </cell>
          <cell r="B3054" t="str">
            <v>Polineuropatía inflamatoria</v>
          </cell>
        </row>
        <row r="3055">
          <cell r="A3055" t="str">
            <v>G61.0</v>
          </cell>
          <cell r="B3055" t="str">
            <v>Síndrome de Guillain Barré</v>
          </cell>
        </row>
        <row r="3056">
          <cell r="A3056" t="str">
            <v>G61.1</v>
          </cell>
          <cell r="B3056" t="str">
            <v>Neuropatía al suero</v>
          </cell>
        </row>
        <row r="3057">
          <cell r="A3057" t="str">
            <v>G61.8</v>
          </cell>
          <cell r="B3057" t="str">
            <v>Otras polineuropatías inflamatorias</v>
          </cell>
        </row>
        <row r="3058">
          <cell r="A3058" t="str">
            <v>G61.9</v>
          </cell>
          <cell r="B3058" t="str">
            <v>Polineuropatía inflamatoria, no especificada</v>
          </cell>
        </row>
        <row r="3059">
          <cell r="A3059" t="str">
            <v>G62</v>
          </cell>
          <cell r="B3059" t="str">
            <v>Otras polineuropatías</v>
          </cell>
        </row>
        <row r="3060">
          <cell r="A3060" t="str">
            <v>G62.0</v>
          </cell>
          <cell r="B3060" t="str">
            <v>Polineuropatía inducida por drogas</v>
          </cell>
        </row>
        <row r="3061">
          <cell r="A3061" t="str">
            <v>G62.1</v>
          </cell>
          <cell r="B3061" t="str">
            <v>Polineuropatía alcohólica</v>
          </cell>
        </row>
        <row r="3062">
          <cell r="A3062" t="str">
            <v>G62.2</v>
          </cell>
          <cell r="B3062" t="str">
            <v>Polineuropatía debida a otro agente tóxico</v>
          </cell>
        </row>
        <row r="3063">
          <cell r="A3063" t="str">
            <v>G62.8</v>
          </cell>
          <cell r="B3063" t="str">
            <v>Otras polineuropatías especificadas</v>
          </cell>
        </row>
        <row r="3064">
          <cell r="A3064" t="str">
            <v>G62.9</v>
          </cell>
          <cell r="B3064" t="str">
            <v>Polineuropatía, no especificada</v>
          </cell>
        </row>
        <row r="3065">
          <cell r="A3065" t="str">
            <v>G63*</v>
          </cell>
          <cell r="B3065" t="str">
            <v>Polineuropatías en enfermedades clasificadas en otra parte</v>
          </cell>
        </row>
        <row r="3066">
          <cell r="A3066" t="str">
            <v>G63.0*</v>
          </cell>
          <cell r="B3066" t="str">
            <v>Polineuropatía en enfermedades infecciosas y parasitarias clasificadas en otra parte</v>
          </cell>
        </row>
        <row r="3067">
          <cell r="A3067" t="str">
            <v>G63.1*</v>
          </cell>
          <cell r="B3067" t="str">
            <v>Polineuropatía en enfermedad neoplásica (C00-D48+)</v>
          </cell>
        </row>
        <row r="3068">
          <cell r="A3068" t="str">
            <v>G63.2*</v>
          </cell>
          <cell r="B3068" t="str">
            <v>Polineuropatía diabética (E10-E14+ con cuarto carácter común .4)</v>
          </cell>
        </row>
        <row r="3069">
          <cell r="A3069" t="str">
            <v>G63.3*</v>
          </cell>
          <cell r="B3069" t="str">
            <v>Polineuropatía en otras enfermedades endocrinas y metabólicas (E00-E07+, E15-E16+, E20-E34+, E70-E89+)</v>
          </cell>
        </row>
        <row r="3070">
          <cell r="A3070" t="str">
            <v>G63.4*</v>
          </cell>
          <cell r="B3070" t="str">
            <v>Polineuropatía en deficiencia nutricional (E40-E64+)</v>
          </cell>
        </row>
        <row r="3071">
          <cell r="A3071" t="str">
            <v>G63.5*</v>
          </cell>
          <cell r="B3071" t="str">
            <v>Polineuropatía en trastornos del tejido conectivo sistémico (M30-M35+)</v>
          </cell>
        </row>
        <row r="3072">
          <cell r="A3072" t="str">
            <v>G63.6*</v>
          </cell>
          <cell r="B3072" t="str">
            <v>Polineuropatía en otros trastornos osteomusculares (M00-M25+, M40-M96+)</v>
          </cell>
        </row>
        <row r="3073">
          <cell r="A3073" t="str">
            <v>G63.8*</v>
          </cell>
          <cell r="B3073" t="str">
            <v>Polineuropatía en otras enfermedades clasificadas en otra parte</v>
          </cell>
        </row>
        <row r="3074">
          <cell r="A3074" t="str">
            <v>G64.X</v>
          </cell>
          <cell r="B3074" t="str">
            <v>Otros trastornos del sistema nervioso periférico</v>
          </cell>
        </row>
        <row r="3075">
          <cell r="A3075" t="str">
            <v>G70</v>
          </cell>
          <cell r="B3075" t="str">
            <v>Miastenia gravis y otros trastornos neuromusculares</v>
          </cell>
        </row>
        <row r="3076">
          <cell r="A3076" t="str">
            <v>G70.0</v>
          </cell>
          <cell r="B3076" t="str">
            <v>Miastenia gravis</v>
          </cell>
        </row>
        <row r="3077">
          <cell r="A3077" t="str">
            <v>G70.1</v>
          </cell>
          <cell r="B3077" t="str">
            <v>Trastornos tóxicos neuromusculares</v>
          </cell>
        </row>
        <row r="3078">
          <cell r="A3078" t="str">
            <v>G70.2</v>
          </cell>
          <cell r="B3078" t="str">
            <v>Miastenia congénita o del desarrollo</v>
          </cell>
        </row>
        <row r="3079">
          <cell r="A3079" t="str">
            <v>G70.8</v>
          </cell>
          <cell r="B3079" t="str">
            <v>Otros trastornos neuromusculares especificados</v>
          </cell>
        </row>
        <row r="3080">
          <cell r="A3080" t="str">
            <v>G70.9</v>
          </cell>
          <cell r="B3080" t="str">
            <v>Trastorno neuromuscular, no especificado</v>
          </cell>
        </row>
        <row r="3081">
          <cell r="A3081" t="str">
            <v>G71</v>
          </cell>
          <cell r="B3081" t="str">
            <v>Trastornos musculares primarios</v>
          </cell>
        </row>
        <row r="3082">
          <cell r="A3082" t="str">
            <v>G71.0</v>
          </cell>
          <cell r="B3082" t="str">
            <v>Distrofia muscular</v>
          </cell>
        </row>
        <row r="3083">
          <cell r="A3083" t="str">
            <v>G71.1</v>
          </cell>
          <cell r="B3083" t="str">
            <v>Trastornos miotónicos</v>
          </cell>
        </row>
        <row r="3084">
          <cell r="A3084" t="str">
            <v>G71.2</v>
          </cell>
          <cell r="B3084" t="str">
            <v>Miopatías congénitas</v>
          </cell>
        </row>
        <row r="3085">
          <cell r="A3085" t="str">
            <v>G71.3</v>
          </cell>
          <cell r="B3085" t="str">
            <v>Miopatía mitocóndrica, no clasificada en otra parte</v>
          </cell>
        </row>
        <row r="3086">
          <cell r="A3086" t="str">
            <v>G71.8</v>
          </cell>
          <cell r="B3086" t="str">
            <v>Otros trastornos primarios de los músculos</v>
          </cell>
        </row>
        <row r="3087">
          <cell r="A3087" t="str">
            <v>G71.9</v>
          </cell>
          <cell r="B3087" t="str">
            <v>Trastorno primario del músculo, tipo no especificado</v>
          </cell>
        </row>
        <row r="3088">
          <cell r="A3088" t="str">
            <v>G72</v>
          </cell>
          <cell r="B3088" t="str">
            <v>Otras miopatías</v>
          </cell>
        </row>
        <row r="3089">
          <cell r="A3089" t="str">
            <v>G72.0</v>
          </cell>
          <cell r="B3089" t="str">
            <v>Miopatía inducida por drogas</v>
          </cell>
        </row>
        <row r="3090">
          <cell r="A3090" t="str">
            <v>G72.1</v>
          </cell>
          <cell r="B3090" t="str">
            <v>Miopatía alcohólica</v>
          </cell>
        </row>
        <row r="3091">
          <cell r="A3091" t="str">
            <v>G72.2</v>
          </cell>
          <cell r="B3091" t="str">
            <v>Miopatía debida a otros agentes tóxicos</v>
          </cell>
        </row>
        <row r="3092">
          <cell r="A3092" t="str">
            <v>G72.3</v>
          </cell>
          <cell r="B3092" t="str">
            <v>Parálisis periódica</v>
          </cell>
        </row>
        <row r="3093">
          <cell r="A3093" t="str">
            <v>G72.4</v>
          </cell>
          <cell r="B3093" t="str">
            <v>Miopatía inflamatoria, no clasificada en otra parte</v>
          </cell>
        </row>
        <row r="3094">
          <cell r="A3094" t="str">
            <v>G72.8</v>
          </cell>
          <cell r="B3094" t="str">
            <v>Otras miopatías especificadas</v>
          </cell>
        </row>
        <row r="3095">
          <cell r="A3095" t="str">
            <v>G72.9</v>
          </cell>
          <cell r="B3095" t="str">
            <v>Miopatía, no especificada</v>
          </cell>
        </row>
        <row r="3096">
          <cell r="A3096" t="str">
            <v>G73*</v>
          </cell>
          <cell r="B3096" t="str">
            <v>Trastornos del músculo y de la unión neuromuscular en enfermedades clasificadas en otra parte</v>
          </cell>
        </row>
        <row r="3097">
          <cell r="A3097" t="str">
            <v>G73.0*</v>
          </cell>
          <cell r="B3097" t="str">
            <v>Síndromes miasténicos en enfermedades endocrinas</v>
          </cell>
        </row>
        <row r="3098">
          <cell r="A3098" t="str">
            <v>G73.1*</v>
          </cell>
          <cell r="B3098" t="str">
            <v>Síndrome de Eaton Lambert (C80+)</v>
          </cell>
        </row>
        <row r="3099">
          <cell r="A3099" t="str">
            <v>G73.2*</v>
          </cell>
          <cell r="B3099" t="str">
            <v>Otros síndromes miasténicos en enfermedad neoplásica (C00-D48+)</v>
          </cell>
        </row>
        <row r="3100">
          <cell r="A3100" t="str">
            <v>G73.3*</v>
          </cell>
          <cell r="B3100" t="str">
            <v>Síndromes miasténicos en otras enfermedades clasificadas en otra parte</v>
          </cell>
        </row>
        <row r="3101">
          <cell r="A3101" t="str">
            <v>G73.4*</v>
          </cell>
          <cell r="B3101" t="str">
            <v>Miopatía en enfermedades infecciosas y parasitarias clasificadas en otra parte</v>
          </cell>
        </row>
        <row r="3102">
          <cell r="A3102" t="str">
            <v>G73.5*</v>
          </cell>
          <cell r="B3102" t="str">
            <v>Miopatía en enfermedades endocrinas</v>
          </cell>
        </row>
        <row r="3103">
          <cell r="A3103" t="str">
            <v>G73.6*</v>
          </cell>
          <cell r="B3103" t="str">
            <v>Miopatía en enfermedades metabólicas</v>
          </cell>
        </row>
        <row r="3104">
          <cell r="A3104" t="str">
            <v>G73.7*</v>
          </cell>
          <cell r="B3104" t="str">
            <v>Miopatía en otras enfermedades clasificadas en otra parte</v>
          </cell>
        </row>
        <row r="3105">
          <cell r="A3105" t="str">
            <v>G80</v>
          </cell>
          <cell r="B3105" t="str">
            <v>Parálisis cerebral infantil</v>
          </cell>
        </row>
        <row r="3106">
          <cell r="A3106" t="str">
            <v>G80.0</v>
          </cell>
          <cell r="B3106" t="str">
            <v>Parálisis cerebral espástica</v>
          </cell>
        </row>
        <row r="3107">
          <cell r="A3107" t="str">
            <v>G80.1</v>
          </cell>
          <cell r="B3107" t="str">
            <v>Diplejía espástica</v>
          </cell>
        </row>
        <row r="3108">
          <cell r="A3108" t="str">
            <v>G80.2</v>
          </cell>
          <cell r="B3108" t="str">
            <v>Hemiplejía infantil</v>
          </cell>
        </row>
        <row r="3109">
          <cell r="A3109" t="str">
            <v>G80.3</v>
          </cell>
          <cell r="B3109" t="str">
            <v>Parálisis cerebral discinética</v>
          </cell>
        </row>
        <row r="3110">
          <cell r="A3110" t="str">
            <v>G80.4</v>
          </cell>
          <cell r="B3110" t="str">
            <v>Parálisis cerebral atáxica</v>
          </cell>
        </row>
        <row r="3111">
          <cell r="A3111" t="str">
            <v>G80.8</v>
          </cell>
          <cell r="B3111" t="str">
            <v>Otros tipos de parálisis cerebral infantil</v>
          </cell>
        </row>
        <row r="3112">
          <cell r="A3112" t="str">
            <v>G80.9</v>
          </cell>
          <cell r="B3112" t="str">
            <v>Parálisis cerebral infantil, sin otra especificación</v>
          </cell>
        </row>
        <row r="3113">
          <cell r="A3113" t="str">
            <v>G81</v>
          </cell>
          <cell r="B3113" t="str">
            <v>Hemiplejía</v>
          </cell>
        </row>
        <row r="3114">
          <cell r="A3114" t="str">
            <v>G81.0</v>
          </cell>
          <cell r="B3114" t="str">
            <v>Hemiplejía flácida</v>
          </cell>
        </row>
        <row r="3115">
          <cell r="A3115" t="str">
            <v>G81.1</v>
          </cell>
          <cell r="B3115" t="str">
            <v>Hemiplejía espástica</v>
          </cell>
        </row>
        <row r="3116">
          <cell r="A3116" t="str">
            <v>G81.9</v>
          </cell>
          <cell r="B3116" t="str">
            <v>Hemiplejía, no especificada</v>
          </cell>
        </row>
        <row r="3117">
          <cell r="A3117" t="str">
            <v>G82</v>
          </cell>
          <cell r="B3117" t="str">
            <v>Paraplejía y cuadriplejía</v>
          </cell>
        </row>
        <row r="3118">
          <cell r="A3118" t="str">
            <v>G82.0</v>
          </cell>
          <cell r="B3118" t="str">
            <v>Paraplejía flácida</v>
          </cell>
        </row>
        <row r="3119">
          <cell r="A3119" t="str">
            <v>G82.1</v>
          </cell>
          <cell r="B3119" t="str">
            <v>Paraplejía espástica</v>
          </cell>
        </row>
        <row r="3120">
          <cell r="A3120" t="str">
            <v>G82.2</v>
          </cell>
          <cell r="B3120" t="str">
            <v>Paraplejía, no especificada</v>
          </cell>
        </row>
        <row r="3121">
          <cell r="A3121" t="str">
            <v>G82.3</v>
          </cell>
          <cell r="B3121" t="str">
            <v>Cuadriplejía flácida</v>
          </cell>
        </row>
        <row r="3122">
          <cell r="A3122" t="str">
            <v>G82.4</v>
          </cell>
          <cell r="B3122" t="str">
            <v>Cuadriplejía espástica</v>
          </cell>
        </row>
        <row r="3123">
          <cell r="A3123" t="str">
            <v>G82.5</v>
          </cell>
          <cell r="B3123" t="str">
            <v>Cuadriplejía, no especificada</v>
          </cell>
        </row>
        <row r="3124">
          <cell r="A3124" t="str">
            <v>G83</v>
          </cell>
          <cell r="B3124" t="str">
            <v>Otros síndromes paralíticos</v>
          </cell>
        </row>
        <row r="3125">
          <cell r="A3125" t="str">
            <v>G83.0</v>
          </cell>
          <cell r="B3125" t="str">
            <v>Diplejía de los miembros superiores</v>
          </cell>
        </row>
        <row r="3126">
          <cell r="A3126" t="str">
            <v>G83.1</v>
          </cell>
          <cell r="B3126" t="str">
            <v>Monoplejía de miembro inferior</v>
          </cell>
        </row>
        <row r="3127">
          <cell r="A3127" t="str">
            <v>G83.2</v>
          </cell>
          <cell r="B3127" t="str">
            <v>Monoplejía de miembro superior</v>
          </cell>
        </row>
        <row r="3128">
          <cell r="A3128" t="str">
            <v>G83.3</v>
          </cell>
          <cell r="B3128" t="str">
            <v>Monoplejía, no especificada</v>
          </cell>
        </row>
        <row r="3129">
          <cell r="A3129" t="str">
            <v>G83.4</v>
          </cell>
          <cell r="B3129" t="str">
            <v>Síndrome de la cola de caballo</v>
          </cell>
        </row>
        <row r="3130">
          <cell r="A3130" t="str">
            <v>G83.8</v>
          </cell>
          <cell r="B3130" t="str">
            <v>Otros síndromes paralíticos especificados</v>
          </cell>
        </row>
        <row r="3131">
          <cell r="A3131" t="str">
            <v>G83.9</v>
          </cell>
          <cell r="B3131" t="str">
            <v>Síndrome paralítico, no especificado</v>
          </cell>
        </row>
        <row r="3132">
          <cell r="A3132" t="str">
            <v>G90</v>
          </cell>
          <cell r="B3132" t="str">
            <v>Trastornos del sistema nervioso autónomo</v>
          </cell>
        </row>
        <row r="3133">
          <cell r="A3133" t="str">
            <v>G90.0</v>
          </cell>
          <cell r="B3133" t="str">
            <v>Neuropatía autónoma periférica idiopática</v>
          </cell>
        </row>
        <row r="3134">
          <cell r="A3134" t="str">
            <v>G90.1</v>
          </cell>
          <cell r="B3134" t="str">
            <v>Disautonomía familiar [Síndrome de Riley Day]</v>
          </cell>
        </row>
        <row r="3135">
          <cell r="A3135" t="str">
            <v>G90.2</v>
          </cell>
          <cell r="B3135" t="str">
            <v>Síndrome de Horner</v>
          </cell>
        </row>
        <row r="3136">
          <cell r="A3136" t="str">
            <v>G90.3</v>
          </cell>
          <cell r="B3136" t="str">
            <v>Degeneración de sistemas múltiples</v>
          </cell>
        </row>
        <row r="3137">
          <cell r="A3137" t="str">
            <v>G90.8</v>
          </cell>
          <cell r="B3137" t="str">
            <v>Otros trastornos del sistema nervioso autónomo</v>
          </cell>
        </row>
        <row r="3138">
          <cell r="A3138" t="str">
            <v>G90.9</v>
          </cell>
          <cell r="B3138" t="str">
            <v>Trastorno del sistema nervioso autónomo, no especificado</v>
          </cell>
        </row>
        <row r="3139">
          <cell r="A3139" t="str">
            <v>G91</v>
          </cell>
          <cell r="B3139" t="str">
            <v>Hidrocéfalo</v>
          </cell>
        </row>
        <row r="3140">
          <cell r="A3140" t="str">
            <v>G91.0</v>
          </cell>
          <cell r="B3140" t="str">
            <v>Hidrocéfalo comunicante</v>
          </cell>
        </row>
        <row r="3141">
          <cell r="A3141" t="str">
            <v>G91.1</v>
          </cell>
          <cell r="B3141" t="str">
            <v>Hidrocéfalo obstructivo</v>
          </cell>
        </row>
        <row r="3142">
          <cell r="A3142" t="str">
            <v>G91.2</v>
          </cell>
          <cell r="B3142" t="str">
            <v>Hidrocéfalo de presión normal</v>
          </cell>
        </row>
        <row r="3143">
          <cell r="A3143" t="str">
            <v>G91.3</v>
          </cell>
          <cell r="B3143" t="str">
            <v>Hidrocéfalo postraumático, sin otra especificación</v>
          </cell>
        </row>
        <row r="3144">
          <cell r="A3144" t="str">
            <v>G91.8</v>
          </cell>
          <cell r="B3144" t="str">
            <v>Otros tipos de hidrocéfalo</v>
          </cell>
        </row>
        <row r="3145">
          <cell r="A3145" t="str">
            <v>G91.9</v>
          </cell>
          <cell r="B3145" t="str">
            <v>Hidrocéfalo, no especificado</v>
          </cell>
        </row>
        <row r="3146">
          <cell r="A3146" t="str">
            <v>G92.X</v>
          </cell>
          <cell r="B3146" t="str">
            <v>Encefalopatía tóxica</v>
          </cell>
        </row>
        <row r="3147">
          <cell r="A3147" t="str">
            <v>G93</v>
          </cell>
          <cell r="B3147" t="str">
            <v>Otros trastornos del encéfalo</v>
          </cell>
        </row>
        <row r="3148">
          <cell r="A3148" t="str">
            <v>G93.0</v>
          </cell>
          <cell r="B3148" t="str">
            <v>Quiste cerebral</v>
          </cell>
        </row>
        <row r="3149">
          <cell r="A3149" t="str">
            <v>G93.1</v>
          </cell>
          <cell r="B3149" t="str">
            <v>Lesión cerebral anóxica, no clasificada en otra parte</v>
          </cell>
        </row>
        <row r="3150">
          <cell r="A3150" t="str">
            <v>G93.2</v>
          </cell>
          <cell r="B3150" t="str">
            <v>Hipertensión intracraneal benigna</v>
          </cell>
        </row>
        <row r="3151">
          <cell r="A3151" t="str">
            <v>G93.3</v>
          </cell>
          <cell r="B3151" t="str">
            <v>Síndrome de fatiga postviral</v>
          </cell>
        </row>
        <row r="3152">
          <cell r="A3152" t="str">
            <v>G93.4</v>
          </cell>
          <cell r="B3152" t="str">
            <v>Encefalopatía no especificada</v>
          </cell>
        </row>
        <row r="3153">
          <cell r="A3153" t="str">
            <v>G93.5</v>
          </cell>
          <cell r="B3153" t="str">
            <v>Compresión del encéfalo</v>
          </cell>
        </row>
        <row r="3154">
          <cell r="A3154" t="str">
            <v>G93.6</v>
          </cell>
          <cell r="B3154" t="str">
            <v>Edema cerebral</v>
          </cell>
        </row>
        <row r="3155">
          <cell r="A3155" t="str">
            <v>G93.7</v>
          </cell>
          <cell r="B3155" t="str">
            <v>Síndrome de Reye</v>
          </cell>
        </row>
        <row r="3156">
          <cell r="A3156" t="str">
            <v>G93.8</v>
          </cell>
          <cell r="B3156" t="str">
            <v>Otros trastornos especificados del encéfalo</v>
          </cell>
        </row>
        <row r="3157">
          <cell r="A3157" t="str">
            <v>G93.9</v>
          </cell>
          <cell r="B3157" t="str">
            <v>Trastorno del encéfalo, no especificado</v>
          </cell>
        </row>
        <row r="3158">
          <cell r="A3158" t="str">
            <v>G94*</v>
          </cell>
          <cell r="B3158" t="str">
            <v>Otros trastornos del encéfalo en enfermedades clasificadas en otra parte</v>
          </cell>
        </row>
        <row r="3159">
          <cell r="A3159" t="str">
            <v>G94.0*</v>
          </cell>
          <cell r="B3159" t="str">
            <v>Hidrocéfalo en enfermedades infecciosas y parasitarias clasificadas en otra parte (A00-B99+)</v>
          </cell>
        </row>
        <row r="3160">
          <cell r="A3160" t="str">
            <v>G94.1*</v>
          </cell>
          <cell r="B3160" t="str">
            <v>Hidrocéfalo en enfermedad neoplásica (C00-D48+)</v>
          </cell>
        </row>
        <row r="3161">
          <cell r="A3161" t="str">
            <v>G94.2*</v>
          </cell>
          <cell r="B3161" t="str">
            <v>Hidrocéfalo en otras enfermedades clasificadas en otra parte</v>
          </cell>
        </row>
        <row r="3162">
          <cell r="A3162" t="str">
            <v>G94.8*</v>
          </cell>
          <cell r="B3162" t="str">
            <v>Otros trastornos encefálicos especificados en enfermedades clasificadas en otra parte</v>
          </cell>
        </row>
        <row r="3163">
          <cell r="A3163" t="str">
            <v>G95</v>
          </cell>
          <cell r="B3163" t="str">
            <v>Otras enfermedades de la médula espinal</v>
          </cell>
        </row>
        <row r="3164">
          <cell r="A3164" t="str">
            <v>G95.0</v>
          </cell>
          <cell r="B3164" t="str">
            <v>Siringomielia y siringobulbia</v>
          </cell>
        </row>
        <row r="3165">
          <cell r="A3165" t="str">
            <v>G95.1</v>
          </cell>
          <cell r="B3165" t="str">
            <v>Mielopatías vasculares</v>
          </cell>
        </row>
        <row r="3166">
          <cell r="A3166" t="str">
            <v>G95.2</v>
          </cell>
          <cell r="B3166" t="str">
            <v>Compresión medular, no especificada</v>
          </cell>
        </row>
        <row r="3167">
          <cell r="A3167" t="str">
            <v>G95.8</v>
          </cell>
          <cell r="B3167" t="str">
            <v>Otras enfermedades especificadas de la médula espinal</v>
          </cell>
        </row>
        <row r="3168">
          <cell r="A3168" t="str">
            <v>G95.9</v>
          </cell>
          <cell r="B3168" t="str">
            <v>Enfermedad de la médula espinal, no especificada</v>
          </cell>
        </row>
        <row r="3169">
          <cell r="A3169" t="str">
            <v>G96</v>
          </cell>
          <cell r="B3169" t="str">
            <v>Otros trastornos del sistema nervioso central</v>
          </cell>
        </row>
        <row r="3170">
          <cell r="A3170" t="str">
            <v>G96.0</v>
          </cell>
          <cell r="B3170" t="str">
            <v>Pérdida de líquido cefalorraquídeo</v>
          </cell>
        </row>
        <row r="3171">
          <cell r="A3171" t="str">
            <v>G96.1</v>
          </cell>
          <cell r="B3171" t="str">
            <v>Trastornos de las meninges, no clasificados en otra parte</v>
          </cell>
        </row>
        <row r="3172">
          <cell r="A3172" t="str">
            <v>G96.8</v>
          </cell>
          <cell r="B3172" t="str">
            <v>Otros trastornos especificados del sistema nervioso central</v>
          </cell>
        </row>
        <row r="3173">
          <cell r="A3173" t="str">
            <v>G96.9</v>
          </cell>
          <cell r="B3173" t="str">
            <v>Trastorno del sistema nervioso central, no especificado</v>
          </cell>
        </row>
        <row r="3174">
          <cell r="A3174" t="str">
            <v>G97</v>
          </cell>
          <cell r="B3174" t="str">
            <v>Trastornos del sistema nervioso consecutivos a procedimientos, no clasificados en otra parte</v>
          </cell>
        </row>
        <row r="3175">
          <cell r="A3175" t="str">
            <v>G97.0</v>
          </cell>
          <cell r="B3175" t="str">
            <v>Pérdida de líquido cefalorraquídeo por punción espinal</v>
          </cell>
        </row>
        <row r="3176">
          <cell r="A3176" t="str">
            <v>G97.1</v>
          </cell>
          <cell r="B3176" t="str">
            <v>Otra reacción a la punción espinal y lumbar</v>
          </cell>
        </row>
        <row r="3177">
          <cell r="A3177" t="str">
            <v>G97.2</v>
          </cell>
          <cell r="B3177" t="str">
            <v>Hipotensión intracraneal posterior a anastomosis ventricular</v>
          </cell>
        </row>
        <row r="3178">
          <cell r="A3178" t="str">
            <v>G97.8</v>
          </cell>
          <cell r="B3178" t="str">
            <v>Otros trastornos del sistema nervioso consecutivos a procedimientos</v>
          </cell>
        </row>
        <row r="3179">
          <cell r="A3179" t="str">
            <v>G97.9</v>
          </cell>
          <cell r="B3179" t="str">
            <v>Trastornos no especificados del sistema nervioso, consecutivos a procedimientos</v>
          </cell>
        </row>
        <row r="3180">
          <cell r="A3180" t="str">
            <v>G98.X</v>
          </cell>
          <cell r="B3180" t="str">
            <v>Otros trastornos del sistema nervioso, no clasificados en otra parte</v>
          </cell>
        </row>
        <row r="3181">
          <cell r="A3181" t="str">
            <v>G99*</v>
          </cell>
          <cell r="B3181" t="str">
            <v>Otros trastornos del sistema nervioso en enfermedades clasificadas en otra parte</v>
          </cell>
        </row>
        <row r="3182">
          <cell r="A3182" t="str">
            <v>G99.0*</v>
          </cell>
          <cell r="B3182" t="str">
            <v>Neuropatía autonómica en enfermedades metabólicas y endocrinas</v>
          </cell>
        </row>
        <row r="3183">
          <cell r="A3183" t="str">
            <v>G99.1*</v>
          </cell>
          <cell r="B3183" t="str">
            <v>Otros trastornos del sistema nervioso autónomo en otras enfermedades clasificadas en otra parte</v>
          </cell>
        </row>
        <row r="3184">
          <cell r="A3184" t="str">
            <v>G99.2*</v>
          </cell>
          <cell r="B3184" t="str">
            <v>Mielopatía en enfermedades clasificadas en otra parte</v>
          </cell>
        </row>
        <row r="3185">
          <cell r="A3185" t="str">
            <v>G99.8*</v>
          </cell>
          <cell r="B3185" t="str">
            <v>Otros trastornos especificados del sistema nervioso en enfermedades clasificadas en otra parte</v>
          </cell>
        </row>
        <row r="3186">
          <cell r="A3186" t="str">
            <v>H</v>
          </cell>
          <cell r="B3186" t="str">
            <v>Transtornos de la Vista y del Oido</v>
          </cell>
        </row>
        <row r="3187">
          <cell r="A3187" t="str">
            <v>H00</v>
          </cell>
          <cell r="B3187" t="str">
            <v>Orzuelo y calacio</v>
          </cell>
        </row>
        <row r="3188">
          <cell r="A3188" t="str">
            <v>H00.0</v>
          </cell>
          <cell r="B3188" t="str">
            <v>Orzuelo y otras inflamaciones profundas del párpado</v>
          </cell>
        </row>
        <row r="3189">
          <cell r="A3189" t="str">
            <v>H00.1</v>
          </cell>
          <cell r="B3189" t="str">
            <v>Calacio [chalazión]</v>
          </cell>
        </row>
        <row r="3190">
          <cell r="A3190" t="str">
            <v>H01</v>
          </cell>
          <cell r="B3190" t="str">
            <v>Otras inflamaciones del párpado</v>
          </cell>
        </row>
        <row r="3191">
          <cell r="A3191" t="str">
            <v>H01.0</v>
          </cell>
          <cell r="B3191" t="str">
            <v>Blefaritis</v>
          </cell>
        </row>
        <row r="3192">
          <cell r="A3192" t="str">
            <v>H01.1</v>
          </cell>
          <cell r="B3192" t="str">
            <v>Dermatosis no infecciosa del párpado</v>
          </cell>
        </row>
        <row r="3193">
          <cell r="A3193" t="str">
            <v>H01.8</v>
          </cell>
          <cell r="B3193" t="str">
            <v>Otras inflamaciones especificadas del párpado</v>
          </cell>
        </row>
        <row r="3194">
          <cell r="A3194" t="str">
            <v>H01.9</v>
          </cell>
          <cell r="B3194" t="str">
            <v>Inflamación del párpado, no especificada</v>
          </cell>
        </row>
        <row r="3195">
          <cell r="A3195" t="str">
            <v>H02</v>
          </cell>
          <cell r="B3195" t="str">
            <v>Otros trastornos de los párpados</v>
          </cell>
        </row>
        <row r="3196">
          <cell r="A3196" t="str">
            <v>H02.0</v>
          </cell>
          <cell r="B3196" t="str">
            <v>Entropión y triquiasis palpebral</v>
          </cell>
        </row>
        <row r="3197">
          <cell r="A3197" t="str">
            <v>H02.1</v>
          </cell>
          <cell r="B3197" t="str">
            <v>Ectropión del párpado</v>
          </cell>
        </row>
        <row r="3198">
          <cell r="A3198" t="str">
            <v>H02.2</v>
          </cell>
          <cell r="B3198" t="str">
            <v>Lagoftalmos</v>
          </cell>
        </row>
        <row r="3199">
          <cell r="A3199" t="str">
            <v>H02.3</v>
          </cell>
          <cell r="B3199" t="str">
            <v>Blefarocalasia</v>
          </cell>
        </row>
        <row r="3200">
          <cell r="A3200" t="str">
            <v>H02.4</v>
          </cell>
          <cell r="B3200" t="str">
            <v>Blefaroptosis</v>
          </cell>
        </row>
        <row r="3201">
          <cell r="A3201" t="str">
            <v>H02.5</v>
          </cell>
          <cell r="B3201" t="str">
            <v>Otros trastornos funcionales del párpado</v>
          </cell>
        </row>
        <row r="3202">
          <cell r="A3202" t="str">
            <v>H02.6</v>
          </cell>
          <cell r="B3202" t="str">
            <v>Xantelasma del párpado</v>
          </cell>
        </row>
        <row r="3203">
          <cell r="A3203" t="str">
            <v>H02.7</v>
          </cell>
          <cell r="B3203" t="str">
            <v>Otros trastornos degenerativos del párpado y del área periocular</v>
          </cell>
        </row>
        <row r="3204">
          <cell r="A3204" t="str">
            <v>H02.8</v>
          </cell>
          <cell r="B3204" t="str">
            <v>Otros trastornos especificados del párpado</v>
          </cell>
        </row>
        <row r="3205">
          <cell r="A3205" t="str">
            <v>H02.9</v>
          </cell>
          <cell r="B3205" t="str">
            <v>Trastorno del párpado, no especificado</v>
          </cell>
        </row>
        <row r="3206">
          <cell r="A3206" t="str">
            <v>H03*</v>
          </cell>
          <cell r="B3206" t="str">
            <v>Trastornos del párpado en enfermedades clasificadas en otra parte</v>
          </cell>
        </row>
        <row r="3207">
          <cell r="A3207" t="str">
            <v>H03.0*</v>
          </cell>
          <cell r="B3207" t="str">
            <v>Infección e infestación parasitarias del párpado en enfermedades clasificadas en otra parte</v>
          </cell>
        </row>
        <row r="3208">
          <cell r="A3208" t="str">
            <v>H03.1*</v>
          </cell>
          <cell r="B3208" t="str">
            <v>Compromiso del párpado en enfermedades infecciosas clasificadas en otra parte</v>
          </cell>
        </row>
        <row r="3209">
          <cell r="A3209" t="str">
            <v>H03.8*</v>
          </cell>
          <cell r="B3209" t="str">
            <v>Compromiso del párpado en enfermedades clasificadas en otra parte</v>
          </cell>
        </row>
        <row r="3210">
          <cell r="A3210" t="str">
            <v>H04</v>
          </cell>
          <cell r="B3210" t="str">
            <v>Trastornos del aparato lagrimal</v>
          </cell>
        </row>
        <row r="3211">
          <cell r="A3211" t="str">
            <v>H04.0</v>
          </cell>
          <cell r="B3211" t="str">
            <v>Dacrioadenitis</v>
          </cell>
        </row>
        <row r="3212">
          <cell r="A3212" t="str">
            <v>H04.1</v>
          </cell>
          <cell r="B3212" t="str">
            <v>Otros trastornos de la glándula lagrimal</v>
          </cell>
        </row>
        <row r="3213">
          <cell r="A3213" t="str">
            <v>H04.2</v>
          </cell>
          <cell r="B3213" t="str">
            <v>Epífora</v>
          </cell>
        </row>
        <row r="3214">
          <cell r="A3214" t="str">
            <v>H04.3</v>
          </cell>
          <cell r="B3214" t="str">
            <v>Inflamación aguda y la no especificada de las vías lagrimales</v>
          </cell>
        </row>
        <row r="3215">
          <cell r="A3215" t="str">
            <v>H04.4</v>
          </cell>
          <cell r="B3215" t="str">
            <v>Inflamación crónica de las vías lagrimales</v>
          </cell>
        </row>
        <row r="3216">
          <cell r="A3216" t="str">
            <v>H04.5</v>
          </cell>
          <cell r="B3216" t="str">
            <v>Estenosis e insuficiencia de las vías lagrimales</v>
          </cell>
        </row>
        <row r="3217">
          <cell r="A3217" t="str">
            <v>H04.6</v>
          </cell>
          <cell r="B3217" t="str">
            <v>Otros cambios de las vías lagrimales</v>
          </cell>
        </row>
        <row r="3218">
          <cell r="A3218" t="str">
            <v>H04.8</v>
          </cell>
          <cell r="B3218" t="str">
            <v>Otros trastornos especificados del aparato lagrimal</v>
          </cell>
        </row>
        <row r="3219">
          <cell r="A3219" t="str">
            <v>H04.9</v>
          </cell>
          <cell r="B3219" t="str">
            <v>Trastorno del aparato lagrimal, no especificado</v>
          </cell>
        </row>
        <row r="3220">
          <cell r="A3220" t="str">
            <v>H05</v>
          </cell>
          <cell r="B3220" t="str">
            <v>Trastornos de la órbita</v>
          </cell>
        </row>
        <row r="3221">
          <cell r="A3221" t="str">
            <v>H05.0</v>
          </cell>
          <cell r="B3221" t="str">
            <v>Inflamación aguda de la órbita</v>
          </cell>
        </row>
        <row r="3222">
          <cell r="A3222" t="str">
            <v>H05.1</v>
          </cell>
          <cell r="B3222" t="str">
            <v>Trastornos inflamatorios crónicos de la órbita</v>
          </cell>
        </row>
        <row r="3223">
          <cell r="A3223" t="str">
            <v>H05.2</v>
          </cell>
          <cell r="B3223" t="str">
            <v>Afecciones exoftálmicas</v>
          </cell>
        </row>
        <row r="3224">
          <cell r="A3224" t="str">
            <v>H05.3</v>
          </cell>
          <cell r="B3224" t="str">
            <v>Deformidad de la órbita</v>
          </cell>
        </row>
        <row r="3225">
          <cell r="A3225" t="str">
            <v>H05.4</v>
          </cell>
          <cell r="B3225" t="str">
            <v>Enoftalmia</v>
          </cell>
        </row>
        <row r="3226">
          <cell r="A3226" t="str">
            <v>H05.5</v>
          </cell>
          <cell r="B3226" t="str">
            <v>Retención de cuerpo extraño (antiguo), consecutiva a herida penetrante de la órbita</v>
          </cell>
        </row>
        <row r="3227">
          <cell r="A3227" t="str">
            <v>H05.8</v>
          </cell>
          <cell r="B3227" t="str">
            <v>Otros trastornos de la órbita</v>
          </cell>
        </row>
        <row r="3228">
          <cell r="A3228" t="str">
            <v>H05.9</v>
          </cell>
          <cell r="B3228" t="str">
            <v>Trastorno de la órbita, no especificado</v>
          </cell>
        </row>
        <row r="3229">
          <cell r="A3229" t="str">
            <v>H06*</v>
          </cell>
          <cell r="B3229" t="str">
            <v>Trastornos del aparato lagrimal y de la órbita en enfermedades clasificadas en otra parte</v>
          </cell>
        </row>
        <row r="3230">
          <cell r="A3230" t="str">
            <v>H06.0*</v>
          </cell>
          <cell r="B3230" t="str">
            <v>Trastornos del aparato lagrimal en enfermedades clasificadas en otra parte</v>
          </cell>
        </row>
        <row r="3231">
          <cell r="A3231" t="str">
            <v>H06.1*</v>
          </cell>
          <cell r="B3231" t="str">
            <v>Infección e infestación parasitarias de la órbita en enfermedades clasificadas en otra parte</v>
          </cell>
        </row>
        <row r="3232">
          <cell r="A3232" t="str">
            <v>H06.2*</v>
          </cell>
          <cell r="B3232" t="str">
            <v>Exoftalmia hipertiroidea (E05.-+)</v>
          </cell>
        </row>
        <row r="3233">
          <cell r="A3233" t="str">
            <v>H06.3*</v>
          </cell>
          <cell r="B3233" t="str">
            <v>Otros trastornos de la órbita en enfermedades clasificadas en otra parte</v>
          </cell>
        </row>
        <row r="3234">
          <cell r="A3234" t="str">
            <v>H10</v>
          </cell>
          <cell r="B3234" t="str">
            <v>Conjuntivitis</v>
          </cell>
        </row>
        <row r="3235">
          <cell r="A3235" t="str">
            <v>H10.0</v>
          </cell>
          <cell r="B3235" t="str">
            <v>Conjuntivitis mucopurulenta</v>
          </cell>
        </row>
        <row r="3236">
          <cell r="A3236" t="str">
            <v>H10.1</v>
          </cell>
          <cell r="B3236" t="str">
            <v>Conjuntivitis atópica aguda</v>
          </cell>
        </row>
        <row r="3237">
          <cell r="A3237" t="str">
            <v>H10.2</v>
          </cell>
          <cell r="B3237" t="str">
            <v>Otras conjuntivitis agudas</v>
          </cell>
        </row>
        <row r="3238">
          <cell r="A3238" t="str">
            <v>H10.3</v>
          </cell>
          <cell r="B3238" t="str">
            <v>Conjuntivitis aguda, no especificada</v>
          </cell>
        </row>
        <row r="3239">
          <cell r="A3239" t="str">
            <v>H10.4</v>
          </cell>
          <cell r="B3239" t="str">
            <v>Conjuntivitis crónica</v>
          </cell>
        </row>
        <row r="3240">
          <cell r="A3240" t="str">
            <v>H10.5</v>
          </cell>
          <cell r="B3240" t="str">
            <v>Blefaroconjuntivitis</v>
          </cell>
        </row>
        <row r="3241">
          <cell r="A3241" t="str">
            <v>H10.8</v>
          </cell>
          <cell r="B3241" t="str">
            <v>Otras conjuntivitis</v>
          </cell>
        </row>
        <row r="3242">
          <cell r="A3242" t="str">
            <v>H10.9</v>
          </cell>
          <cell r="B3242" t="str">
            <v>Conjuntivitis, no especificada</v>
          </cell>
        </row>
        <row r="3243">
          <cell r="A3243" t="str">
            <v>H11</v>
          </cell>
          <cell r="B3243" t="str">
            <v>Otros trastornos de la conjuntiva</v>
          </cell>
        </row>
        <row r="3244">
          <cell r="A3244" t="str">
            <v>H11.0</v>
          </cell>
          <cell r="B3244" t="str">
            <v>Pterigión</v>
          </cell>
        </row>
        <row r="3245">
          <cell r="A3245" t="str">
            <v>H11.1</v>
          </cell>
          <cell r="B3245" t="str">
            <v>Degeneraciones y depósitos conjuntivales</v>
          </cell>
        </row>
        <row r="3246">
          <cell r="A3246" t="str">
            <v>H11.2</v>
          </cell>
          <cell r="B3246" t="str">
            <v>Cicatrices conjuntivales</v>
          </cell>
        </row>
        <row r="3247">
          <cell r="A3247" t="str">
            <v>H11.3</v>
          </cell>
          <cell r="B3247" t="str">
            <v>Hemorragia conjuntival</v>
          </cell>
        </row>
        <row r="3248">
          <cell r="A3248" t="str">
            <v>H11.4</v>
          </cell>
          <cell r="B3248" t="str">
            <v>Otros trastornos vasculares y quistes conjuntivales</v>
          </cell>
        </row>
        <row r="3249">
          <cell r="A3249" t="str">
            <v>H11.8</v>
          </cell>
          <cell r="B3249" t="str">
            <v>Otros trastornos especificados de la conjuntiva</v>
          </cell>
        </row>
        <row r="3250">
          <cell r="A3250" t="str">
            <v>H11.9</v>
          </cell>
          <cell r="B3250" t="str">
            <v>Trastorno de la conjuntiva, no especificado</v>
          </cell>
        </row>
        <row r="3251">
          <cell r="A3251" t="str">
            <v>H13*</v>
          </cell>
          <cell r="B3251" t="str">
            <v>Trastornos de la conjuntiva en enfermedades clasificadas en otra parte</v>
          </cell>
        </row>
        <row r="3252">
          <cell r="A3252" t="str">
            <v>H13.0*</v>
          </cell>
          <cell r="B3252" t="str">
            <v>Infección filárica de la conjuntiva (B74.-+)</v>
          </cell>
        </row>
        <row r="3253">
          <cell r="A3253" t="str">
            <v>H13.1*</v>
          </cell>
          <cell r="B3253" t="str">
            <v>Conjuntivitis en enfermedades infecciosas y parasitarias clasificadas en otra parte</v>
          </cell>
        </row>
        <row r="3254">
          <cell r="A3254" t="str">
            <v>H13.2*</v>
          </cell>
          <cell r="B3254" t="str">
            <v>Conjuntivitis en otras enfermedades clasificadas en otra parte</v>
          </cell>
        </row>
        <row r="3255">
          <cell r="A3255" t="str">
            <v>H13.3*</v>
          </cell>
          <cell r="B3255" t="str">
            <v>Penfigoide ocular (L12.-+)</v>
          </cell>
        </row>
        <row r="3256">
          <cell r="A3256" t="str">
            <v>H13.8*</v>
          </cell>
          <cell r="B3256" t="str">
            <v>Otros trastornos de la conjuntiva en enfermedades clasificadas en otra parte</v>
          </cell>
        </row>
        <row r="3257">
          <cell r="A3257" t="str">
            <v>H15</v>
          </cell>
          <cell r="B3257" t="str">
            <v>Trastornos de la esclerótica</v>
          </cell>
        </row>
        <row r="3258">
          <cell r="A3258" t="str">
            <v>H15.0</v>
          </cell>
          <cell r="B3258" t="str">
            <v>Escleritis</v>
          </cell>
        </row>
        <row r="3259">
          <cell r="A3259" t="str">
            <v>H15.1</v>
          </cell>
          <cell r="B3259" t="str">
            <v>Episcleritis</v>
          </cell>
        </row>
        <row r="3260">
          <cell r="A3260" t="str">
            <v>H15.8</v>
          </cell>
          <cell r="B3260" t="str">
            <v>Otros trastornos de la esclerótica</v>
          </cell>
        </row>
        <row r="3261">
          <cell r="A3261" t="str">
            <v>H15.9</v>
          </cell>
          <cell r="B3261" t="str">
            <v>Trastorno de la esclerótica, no especificado</v>
          </cell>
        </row>
        <row r="3262">
          <cell r="A3262" t="str">
            <v>H16</v>
          </cell>
          <cell r="B3262" t="str">
            <v>Queratitis</v>
          </cell>
        </row>
        <row r="3263">
          <cell r="A3263" t="str">
            <v>H16.0</v>
          </cell>
          <cell r="B3263" t="str">
            <v>Ulcera de la córnea</v>
          </cell>
        </row>
        <row r="3264">
          <cell r="A3264" t="str">
            <v>H16.1</v>
          </cell>
          <cell r="B3264" t="str">
            <v>Otras queratitis superficiales sin conjuntivitis</v>
          </cell>
        </row>
        <row r="3265">
          <cell r="A3265" t="str">
            <v>H16.2</v>
          </cell>
          <cell r="B3265" t="str">
            <v>Queratoconjuntivitis</v>
          </cell>
        </row>
        <row r="3266">
          <cell r="A3266" t="str">
            <v>H16.3</v>
          </cell>
          <cell r="B3266" t="str">
            <v>Queratitis intersticial y profunda</v>
          </cell>
        </row>
        <row r="3267">
          <cell r="A3267" t="str">
            <v>H16.4</v>
          </cell>
          <cell r="B3267" t="str">
            <v>Neovascularización de la córnea</v>
          </cell>
        </row>
        <row r="3268">
          <cell r="A3268" t="str">
            <v>H16.8</v>
          </cell>
          <cell r="B3268" t="str">
            <v>Otras queratitis</v>
          </cell>
        </row>
        <row r="3269">
          <cell r="A3269" t="str">
            <v>H16.9</v>
          </cell>
          <cell r="B3269" t="str">
            <v>Queratitis, no especificada</v>
          </cell>
        </row>
        <row r="3270">
          <cell r="A3270" t="str">
            <v>H17</v>
          </cell>
          <cell r="B3270" t="str">
            <v>Opacidades y cicatrices corneales</v>
          </cell>
        </row>
        <row r="3271">
          <cell r="A3271" t="str">
            <v>H17.0</v>
          </cell>
          <cell r="B3271" t="str">
            <v>Leucoma adherente</v>
          </cell>
        </row>
        <row r="3272">
          <cell r="A3272" t="str">
            <v>H17.1</v>
          </cell>
          <cell r="B3272" t="str">
            <v>Otras opacidades centrales de la córnea</v>
          </cell>
        </row>
        <row r="3273">
          <cell r="A3273" t="str">
            <v>H17.8</v>
          </cell>
          <cell r="B3273" t="str">
            <v>Otras opacidades o cicatrices de la córnea</v>
          </cell>
        </row>
        <row r="3274">
          <cell r="A3274" t="str">
            <v>H17.9</v>
          </cell>
          <cell r="B3274" t="str">
            <v>Cicatriz u opacidad de la córnea, no especificada</v>
          </cell>
        </row>
        <row r="3275">
          <cell r="A3275" t="str">
            <v>H18</v>
          </cell>
          <cell r="B3275" t="str">
            <v>Otros trastornos de la córnea</v>
          </cell>
        </row>
        <row r="3276">
          <cell r="A3276" t="str">
            <v>H18.0</v>
          </cell>
          <cell r="B3276" t="str">
            <v>Pigmentaciones y depósitos en la córnea</v>
          </cell>
        </row>
        <row r="3277">
          <cell r="A3277" t="str">
            <v>H18.1</v>
          </cell>
          <cell r="B3277" t="str">
            <v>Queratopatía vesicular</v>
          </cell>
        </row>
        <row r="3278">
          <cell r="A3278" t="str">
            <v>H18.2</v>
          </cell>
          <cell r="B3278" t="str">
            <v>Otros edemas de la córnea</v>
          </cell>
        </row>
        <row r="3279">
          <cell r="A3279" t="str">
            <v>H18.3</v>
          </cell>
          <cell r="B3279" t="str">
            <v>Cambios en las membranas de la córnea</v>
          </cell>
        </row>
        <row r="3280">
          <cell r="A3280" t="str">
            <v>H18.4</v>
          </cell>
          <cell r="B3280" t="str">
            <v>Degeneración de la córnea</v>
          </cell>
        </row>
        <row r="3281">
          <cell r="A3281" t="str">
            <v>H18.5</v>
          </cell>
          <cell r="B3281" t="str">
            <v>Distrofia hereditaria de la córnea</v>
          </cell>
        </row>
        <row r="3282">
          <cell r="A3282" t="str">
            <v>H18.6</v>
          </cell>
          <cell r="B3282" t="str">
            <v>Queratocono</v>
          </cell>
        </row>
        <row r="3283">
          <cell r="A3283" t="str">
            <v>H18.7</v>
          </cell>
          <cell r="B3283" t="str">
            <v>Otras deformidades de la córnea</v>
          </cell>
        </row>
        <row r="3284">
          <cell r="A3284" t="str">
            <v>H18.8</v>
          </cell>
          <cell r="B3284" t="str">
            <v>Otros trastornos especificados de la córnea</v>
          </cell>
        </row>
        <row r="3285">
          <cell r="A3285" t="str">
            <v>H18.9</v>
          </cell>
          <cell r="B3285" t="str">
            <v>Trastorno de la córnea, no especificado</v>
          </cell>
        </row>
        <row r="3286">
          <cell r="A3286" t="str">
            <v>H19*</v>
          </cell>
          <cell r="B3286" t="str">
            <v>Trastornos de la esclerótica y de la córnea en enfermedades clasificadas en otra parte</v>
          </cell>
        </row>
        <row r="3287">
          <cell r="A3287" t="str">
            <v>H19.0*</v>
          </cell>
          <cell r="B3287" t="str">
            <v>Escleritis y episcleritis en enfermedades clasificadas en otra parte</v>
          </cell>
        </row>
        <row r="3288">
          <cell r="A3288" t="str">
            <v>H19.1*</v>
          </cell>
          <cell r="B3288" t="str">
            <v>Queratitis y queratoconjuntivitis por herpes simple (B00.5+)</v>
          </cell>
        </row>
        <row r="3289">
          <cell r="A3289" t="str">
            <v>H19.2*</v>
          </cell>
          <cell r="B3289" t="str">
            <v>Queratitis y queratoconjuntivitis en enfermedades infecciosas y parasitarias, clasificadas en otra parte</v>
          </cell>
        </row>
        <row r="3290">
          <cell r="A3290" t="str">
            <v>H19.3*</v>
          </cell>
          <cell r="B3290" t="str">
            <v>Queratitis y queratoconjuntivitis en otras enfermedades clasificadas en otra parte</v>
          </cell>
        </row>
        <row r="3291">
          <cell r="A3291" t="str">
            <v>H19.8*</v>
          </cell>
          <cell r="B3291" t="str">
            <v>Otros trastornos de la esclerótica y de la córnea en enfermedades clasificadas en otra parte</v>
          </cell>
        </row>
        <row r="3292">
          <cell r="A3292" t="str">
            <v>H20</v>
          </cell>
          <cell r="B3292" t="str">
            <v>Iridociclitis</v>
          </cell>
        </row>
        <row r="3293">
          <cell r="A3293" t="str">
            <v>H20.0</v>
          </cell>
          <cell r="B3293" t="str">
            <v>Iridociclitis aguda y subaguda</v>
          </cell>
        </row>
        <row r="3294">
          <cell r="A3294" t="str">
            <v>H20.1</v>
          </cell>
          <cell r="B3294" t="str">
            <v>Iridociclitis crónica</v>
          </cell>
        </row>
        <row r="3295">
          <cell r="A3295" t="str">
            <v>H20.2</v>
          </cell>
          <cell r="B3295" t="str">
            <v>Iridociclitis inducida por trastorno del cristalino</v>
          </cell>
        </row>
        <row r="3296">
          <cell r="A3296" t="str">
            <v>H20.8</v>
          </cell>
          <cell r="B3296" t="str">
            <v>Otras iridociclitis especificadas</v>
          </cell>
        </row>
        <row r="3297">
          <cell r="A3297" t="str">
            <v>H20.9</v>
          </cell>
          <cell r="B3297" t="str">
            <v>Iridociclitis, no especificada</v>
          </cell>
        </row>
        <row r="3298">
          <cell r="A3298" t="str">
            <v>H21</v>
          </cell>
          <cell r="B3298" t="str">
            <v>Otros trastornos del iris y del cuerpo ciliar</v>
          </cell>
        </row>
        <row r="3299">
          <cell r="A3299" t="str">
            <v>H21.0</v>
          </cell>
          <cell r="B3299" t="str">
            <v>Hifema</v>
          </cell>
        </row>
        <row r="3300">
          <cell r="A3300" t="str">
            <v>H21.1</v>
          </cell>
          <cell r="B3300" t="str">
            <v>Otros trastornos vasculares del iris y del cuerpo ciliar</v>
          </cell>
        </row>
        <row r="3301">
          <cell r="A3301" t="str">
            <v>H21.2</v>
          </cell>
          <cell r="B3301" t="str">
            <v>Degeneración del iris y del cuerpo ciliar</v>
          </cell>
        </row>
        <row r="3302">
          <cell r="A3302" t="str">
            <v>H21.3</v>
          </cell>
          <cell r="B3302" t="str">
            <v>Quiste del iris, del cuerpo ciliar y de la cámara anterior</v>
          </cell>
        </row>
        <row r="3303">
          <cell r="A3303" t="str">
            <v>H21.4</v>
          </cell>
          <cell r="B3303" t="str">
            <v>Membranas pupilares</v>
          </cell>
        </row>
        <row r="3304">
          <cell r="A3304" t="str">
            <v>H21.5</v>
          </cell>
          <cell r="B3304" t="str">
            <v>Otras adherencias y desgarros del iris y del cuerpo ciliar</v>
          </cell>
        </row>
        <row r="3305">
          <cell r="A3305" t="str">
            <v>H21.8</v>
          </cell>
          <cell r="B3305" t="str">
            <v>Otros trastornos especificados del iris y del cuerpo ciliar</v>
          </cell>
        </row>
        <row r="3306">
          <cell r="A3306" t="str">
            <v>H21.9</v>
          </cell>
          <cell r="B3306" t="str">
            <v>Trastorno del iris y del cuerpo ciliar, no especificado</v>
          </cell>
        </row>
        <row r="3307">
          <cell r="A3307" t="str">
            <v>H22*</v>
          </cell>
          <cell r="B3307" t="str">
            <v>Trastornos del iris y del cuerpo ciliar en enfermedades clasificadas en otra parte</v>
          </cell>
        </row>
        <row r="3308">
          <cell r="A3308" t="str">
            <v>H22.0*</v>
          </cell>
          <cell r="B3308" t="str">
            <v>Iridociclitis en enfermedades infecciosas y parasitarias clasificadas en otra parte</v>
          </cell>
        </row>
        <row r="3309">
          <cell r="A3309" t="str">
            <v>H22.1*</v>
          </cell>
          <cell r="B3309" t="str">
            <v>Iridociclitis en otras enfermedades clasificadas en otra parte</v>
          </cell>
        </row>
        <row r="3310">
          <cell r="A3310" t="str">
            <v>H22.8*</v>
          </cell>
          <cell r="B3310" t="str">
            <v>Otros trastornos del iris y del cuerpo ciliar en enfermedades clasificadas en otra parte</v>
          </cell>
        </row>
        <row r="3311">
          <cell r="A3311" t="str">
            <v>H25</v>
          </cell>
          <cell r="B3311" t="str">
            <v>Catarata senil</v>
          </cell>
        </row>
        <row r="3312">
          <cell r="A3312" t="str">
            <v>H25.0</v>
          </cell>
          <cell r="B3312" t="str">
            <v>Catarata senil incipiente</v>
          </cell>
        </row>
        <row r="3313">
          <cell r="A3313" t="str">
            <v>H25.1</v>
          </cell>
          <cell r="B3313" t="str">
            <v>Catarata senil nuclear</v>
          </cell>
        </row>
        <row r="3314">
          <cell r="A3314" t="str">
            <v>H25.2</v>
          </cell>
          <cell r="B3314" t="str">
            <v>Catarata senil, tipo morgagnian</v>
          </cell>
        </row>
        <row r="3315">
          <cell r="A3315" t="str">
            <v>H25.8</v>
          </cell>
          <cell r="B3315" t="str">
            <v>Otras cataratas seniles</v>
          </cell>
        </row>
        <row r="3316">
          <cell r="A3316" t="str">
            <v>H25.9</v>
          </cell>
          <cell r="B3316" t="str">
            <v>Catarata senil, no especificada</v>
          </cell>
        </row>
        <row r="3317">
          <cell r="A3317" t="str">
            <v>H26</v>
          </cell>
          <cell r="B3317" t="str">
            <v>Otras cataratas</v>
          </cell>
        </row>
        <row r="3318">
          <cell r="A3318" t="str">
            <v>H26.0</v>
          </cell>
          <cell r="B3318" t="str">
            <v>Catarata infantil, juvenil y presenil</v>
          </cell>
        </row>
        <row r="3319">
          <cell r="A3319" t="str">
            <v>H26.1</v>
          </cell>
          <cell r="B3319" t="str">
            <v>Catarata traumática</v>
          </cell>
        </row>
        <row r="3320">
          <cell r="A3320" t="str">
            <v>H26.2</v>
          </cell>
          <cell r="B3320" t="str">
            <v>Catarata complicada</v>
          </cell>
        </row>
        <row r="3321">
          <cell r="A3321" t="str">
            <v>H26.3</v>
          </cell>
          <cell r="B3321" t="str">
            <v>Catarata inducida por drogas</v>
          </cell>
        </row>
        <row r="3322">
          <cell r="A3322" t="str">
            <v>H26.4</v>
          </cell>
          <cell r="B3322" t="str">
            <v>Catarata residual</v>
          </cell>
        </row>
        <row r="3323">
          <cell r="A3323" t="str">
            <v>H26.8</v>
          </cell>
          <cell r="B3323" t="str">
            <v>Otras formas especificadas de catarata</v>
          </cell>
        </row>
        <row r="3324">
          <cell r="A3324" t="str">
            <v>H26.9</v>
          </cell>
          <cell r="B3324" t="str">
            <v>Catarata, no especificada</v>
          </cell>
        </row>
        <row r="3325">
          <cell r="A3325" t="str">
            <v>H27</v>
          </cell>
          <cell r="B3325" t="str">
            <v>Otros trastornos del cristalino</v>
          </cell>
        </row>
        <row r="3326">
          <cell r="A3326" t="str">
            <v>H27.0</v>
          </cell>
          <cell r="B3326" t="str">
            <v>Afaquia</v>
          </cell>
        </row>
        <row r="3327">
          <cell r="A3327" t="str">
            <v>H27.1</v>
          </cell>
          <cell r="B3327" t="str">
            <v>Luxación del cristalino</v>
          </cell>
        </row>
        <row r="3328">
          <cell r="A3328" t="str">
            <v>H27.8</v>
          </cell>
          <cell r="B3328" t="str">
            <v>Otros trastornos especificados del cristalino</v>
          </cell>
        </row>
        <row r="3329">
          <cell r="A3329" t="str">
            <v>H27.9</v>
          </cell>
          <cell r="B3329" t="str">
            <v>Trastorno del cristalino, no especificado</v>
          </cell>
        </row>
        <row r="3330">
          <cell r="A3330" t="str">
            <v>H28*</v>
          </cell>
          <cell r="B3330" t="str">
            <v>Catarata y otros trastornos del cristalino en enfermedades clasificadas en otra parte</v>
          </cell>
        </row>
        <row r="3331">
          <cell r="A3331" t="str">
            <v>H28.0*</v>
          </cell>
          <cell r="B3331" t="str">
            <v>Catarata diabética (E10-E14+ con cuarto carácter común .3)</v>
          </cell>
        </row>
        <row r="3332">
          <cell r="A3332" t="str">
            <v>H28.1*</v>
          </cell>
          <cell r="B3332" t="str">
            <v>Catarata en otras enfermedades endocrinas, nutricionales y metabólicas clasificadas en otra parte</v>
          </cell>
        </row>
        <row r="3333">
          <cell r="A3333" t="str">
            <v>H28.2*</v>
          </cell>
          <cell r="B3333" t="str">
            <v>Catarata en otras enfermedades clasificadas en otra parte</v>
          </cell>
        </row>
        <row r="3334">
          <cell r="A3334" t="str">
            <v>H28.8*</v>
          </cell>
          <cell r="B3334" t="str">
            <v>Otros trastornos del cristalino en enfermedades clasificadas en otra parte</v>
          </cell>
        </row>
        <row r="3335">
          <cell r="A3335" t="str">
            <v>H30</v>
          </cell>
          <cell r="B3335" t="str">
            <v>Inflamación coriorretiniana</v>
          </cell>
        </row>
        <row r="3336">
          <cell r="A3336" t="str">
            <v>H30.0</v>
          </cell>
          <cell r="B3336" t="str">
            <v>Coriorretinitis focal</v>
          </cell>
        </row>
        <row r="3337">
          <cell r="A3337" t="str">
            <v>H30.1</v>
          </cell>
          <cell r="B3337" t="str">
            <v>Coriorretinitis diseminada</v>
          </cell>
        </row>
        <row r="3338">
          <cell r="A3338" t="str">
            <v>H30.2</v>
          </cell>
          <cell r="B3338" t="str">
            <v>Ciclitis posterior</v>
          </cell>
        </row>
        <row r="3339">
          <cell r="A3339" t="str">
            <v>H30.8</v>
          </cell>
          <cell r="B3339" t="str">
            <v>Otras coriorretinitis</v>
          </cell>
        </row>
        <row r="3340">
          <cell r="A3340" t="str">
            <v>H30.9</v>
          </cell>
          <cell r="B3340" t="str">
            <v>Coriorretinitis, no especificada</v>
          </cell>
        </row>
        <row r="3341">
          <cell r="A3341" t="str">
            <v>H31</v>
          </cell>
          <cell r="B3341" t="str">
            <v>Otros trastornos de la coroides</v>
          </cell>
        </row>
        <row r="3342">
          <cell r="A3342" t="str">
            <v>H31.0</v>
          </cell>
          <cell r="B3342" t="str">
            <v>Cicatrices coriorretinianas</v>
          </cell>
        </row>
        <row r="3343">
          <cell r="A3343" t="str">
            <v>H31.1</v>
          </cell>
          <cell r="B3343" t="str">
            <v>Degeneración coroidea</v>
          </cell>
        </row>
        <row r="3344">
          <cell r="A3344" t="str">
            <v>H31.2</v>
          </cell>
          <cell r="B3344" t="str">
            <v>Distrofia coroidea hereditaria</v>
          </cell>
        </row>
        <row r="3345">
          <cell r="A3345" t="str">
            <v>H31.3</v>
          </cell>
          <cell r="B3345" t="str">
            <v>Hemorragia y ruptura de la coroides</v>
          </cell>
        </row>
        <row r="3346">
          <cell r="A3346" t="str">
            <v>H31.4</v>
          </cell>
          <cell r="B3346" t="str">
            <v>Desprendimiento de la coroides</v>
          </cell>
        </row>
        <row r="3347">
          <cell r="A3347" t="str">
            <v>H31.8</v>
          </cell>
          <cell r="B3347" t="str">
            <v>Otros trastornos especificados de la coroides</v>
          </cell>
        </row>
        <row r="3348">
          <cell r="A3348" t="str">
            <v>H31.9</v>
          </cell>
          <cell r="B3348" t="str">
            <v>Trastorno de la coroides, no especificado</v>
          </cell>
        </row>
        <row r="3349">
          <cell r="A3349" t="str">
            <v>H32*</v>
          </cell>
          <cell r="B3349" t="str">
            <v>Trastornos coriorretinianos en enfermedades clasificadas en otra parte</v>
          </cell>
        </row>
        <row r="3350">
          <cell r="A3350" t="str">
            <v>H32.0*</v>
          </cell>
          <cell r="B3350" t="str">
            <v>Inflamación coriorretiniana en enfermedades infecciosas y parasitarias clasificadas en otra parte</v>
          </cell>
        </row>
        <row r="3351">
          <cell r="A3351" t="str">
            <v>H32.8*</v>
          </cell>
          <cell r="B3351" t="str">
            <v>Otros trastornos coriorretinianos en enfermedades clasificadas en otra parte</v>
          </cell>
        </row>
        <row r="3352">
          <cell r="A3352" t="str">
            <v>H33</v>
          </cell>
          <cell r="B3352" t="str">
            <v>Desprendimiento y desgarro de la retina</v>
          </cell>
        </row>
        <row r="3353">
          <cell r="A3353" t="str">
            <v>H33.0</v>
          </cell>
          <cell r="B3353" t="str">
            <v>Desprendimiento de la retina con ruptura</v>
          </cell>
        </row>
        <row r="3354">
          <cell r="A3354" t="str">
            <v>H33.1</v>
          </cell>
          <cell r="B3354" t="str">
            <v>Retinosquisis y quistes de la retina</v>
          </cell>
        </row>
        <row r="3355">
          <cell r="A3355" t="str">
            <v>H33.2</v>
          </cell>
          <cell r="B3355" t="str">
            <v>Desprendimiento seroso de la retina</v>
          </cell>
        </row>
        <row r="3356">
          <cell r="A3356" t="str">
            <v>H33.3</v>
          </cell>
          <cell r="B3356" t="str">
            <v>Desgarro de la retina sin desprendimiento</v>
          </cell>
        </row>
        <row r="3357">
          <cell r="A3357" t="str">
            <v>H33.4</v>
          </cell>
          <cell r="B3357" t="str">
            <v>Desprendimiento de la retina por tracción</v>
          </cell>
        </row>
        <row r="3358">
          <cell r="A3358" t="str">
            <v>H33.5</v>
          </cell>
          <cell r="B3358" t="str">
            <v>Otros desprendimientos de la retina</v>
          </cell>
        </row>
        <row r="3359">
          <cell r="A3359" t="str">
            <v>H34</v>
          </cell>
          <cell r="B3359" t="str">
            <v>Oclusión vascular de la retina</v>
          </cell>
        </row>
        <row r="3360">
          <cell r="A3360" t="str">
            <v>H34.0</v>
          </cell>
          <cell r="B3360" t="str">
            <v>Oclusión arterial transitoria de la retina</v>
          </cell>
        </row>
        <row r="3361">
          <cell r="A3361" t="str">
            <v>H34.1</v>
          </cell>
          <cell r="B3361" t="str">
            <v>Oclusión de la arteria central de la retina</v>
          </cell>
        </row>
        <row r="3362">
          <cell r="A3362" t="str">
            <v>H34.2</v>
          </cell>
          <cell r="B3362" t="str">
            <v>Otras formas de oclusión de la arteria de la retina</v>
          </cell>
        </row>
        <row r="3363">
          <cell r="A3363" t="str">
            <v>H34.8</v>
          </cell>
          <cell r="B3363" t="str">
            <v>Otras oclusiones vasculares retinianas</v>
          </cell>
        </row>
        <row r="3364">
          <cell r="A3364" t="str">
            <v>H34.9</v>
          </cell>
          <cell r="B3364" t="str">
            <v>Oclusión vascular retiniana, sin otra especificación</v>
          </cell>
        </row>
        <row r="3365">
          <cell r="A3365" t="str">
            <v>H35</v>
          </cell>
          <cell r="B3365" t="str">
            <v>Otros trastornos de la retina</v>
          </cell>
        </row>
        <row r="3366">
          <cell r="A3366" t="str">
            <v>H35.0</v>
          </cell>
          <cell r="B3366" t="str">
            <v>Retinopatías del fondo y cambios vasculares retinianos</v>
          </cell>
        </row>
        <row r="3367">
          <cell r="A3367" t="str">
            <v>H35.1</v>
          </cell>
          <cell r="B3367" t="str">
            <v>Retinopatía de la prematuridad</v>
          </cell>
        </row>
        <row r="3368">
          <cell r="A3368" t="str">
            <v>H35.2</v>
          </cell>
          <cell r="B3368" t="str">
            <v>Otras retinopatías proliferativas</v>
          </cell>
        </row>
        <row r="3369">
          <cell r="A3369" t="str">
            <v>H35.3</v>
          </cell>
          <cell r="B3369" t="str">
            <v>Degeneración de la mácula y del polo posterior del ojo</v>
          </cell>
        </row>
        <row r="3370">
          <cell r="A3370" t="str">
            <v>H35.4</v>
          </cell>
          <cell r="B3370" t="str">
            <v>Degeneración periférica de la retina</v>
          </cell>
        </row>
        <row r="3371">
          <cell r="A3371" t="str">
            <v>H35.5</v>
          </cell>
          <cell r="B3371" t="str">
            <v>Distrofia hereditaria de la retina</v>
          </cell>
        </row>
        <row r="3372">
          <cell r="A3372" t="str">
            <v>H35.6</v>
          </cell>
          <cell r="B3372" t="str">
            <v>Hemorragia retiniana</v>
          </cell>
        </row>
        <row r="3373">
          <cell r="A3373" t="str">
            <v>H35.7</v>
          </cell>
          <cell r="B3373" t="str">
            <v>Separación de las capas de la retina</v>
          </cell>
        </row>
        <row r="3374">
          <cell r="A3374" t="str">
            <v>H35.8</v>
          </cell>
          <cell r="B3374" t="str">
            <v>Otros trastornos especificados de la retina</v>
          </cell>
        </row>
        <row r="3375">
          <cell r="A3375" t="str">
            <v>H35.9</v>
          </cell>
          <cell r="B3375" t="str">
            <v>Trastorno de la retina, no especificado</v>
          </cell>
        </row>
        <row r="3376">
          <cell r="A3376" t="str">
            <v>H36*</v>
          </cell>
          <cell r="B3376" t="str">
            <v>Trastornos de la retina en enfermedades clasificadas en otra parte</v>
          </cell>
        </row>
        <row r="3377">
          <cell r="A3377" t="str">
            <v>H36.0*</v>
          </cell>
          <cell r="B3377" t="str">
            <v>Retinopatía diabética (E10-E14+ con cuarto carácter común .3)</v>
          </cell>
        </row>
        <row r="3378">
          <cell r="A3378" t="str">
            <v>H36.8*</v>
          </cell>
          <cell r="B3378" t="str">
            <v>Otros trastornos de la retina en enfermedades clasificadas en otra parte</v>
          </cell>
        </row>
        <row r="3379">
          <cell r="A3379" t="str">
            <v>H40</v>
          </cell>
          <cell r="B3379" t="str">
            <v>Glaucoma</v>
          </cell>
        </row>
        <row r="3380">
          <cell r="A3380" t="str">
            <v>H40.0</v>
          </cell>
          <cell r="B3380" t="str">
            <v>Sospecha de glaucoma</v>
          </cell>
        </row>
        <row r="3381">
          <cell r="A3381" t="str">
            <v>H40.1</v>
          </cell>
          <cell r="B3381" t="str">
            <v>Glaucoma primario de ángulo abierto</v>
          </cell>
        </row>
        <row r="3382">
          <cell r="A3382" t="str">
            <v>H40.2</v>
          </cell>
          <cell r="B3382" t="str">
            <v>Glaucoma primario de ángulo cerrado</v>
          </cell>
        </row>
        <row r="3383">
          <cell r="A3383" t="str">
            <v>H40.3</v>
          </cell>
          <cell r="B3383" t="str">
            <v>Glaucoma secundario a traumatismo ocular</v>
          </cell>
        </row>
        <row r="3384">
          <cell r="A3384" t="str">
            <v>H40.4</v>
          </cell>
          <cell r="B3384" t="str">
            <v>Glaucoma secundario a inflamación ocular</v>
          </cell>
        </row>
        <row r="3385">
          <cell r="A3385" t="str">
            <v>H40.5</v>
          </cell>
          <cell r="B3385" t="str">
            <v>Glaucoma secundario a otros trastornos del ojo</v>
          </cell>
        </row>
        <row r="3386">
          <cell r="A3386" t="str">
            <v>H40.6</v>
          </cell>
          <cell r="B3386" t="str">
            <v>Glaucoma secundario a drogas</v>
          </cell>
        </row>
        <row r="3387">
          <cell r="A3387" t="str">
            <v>H40.8</v>
          </cell>
          <cell r="B3387" t="str">
            <v>Otros glaucomas</v>
          </cell>
        </row>
        <row r="3388">
          <cell r="A3388" t="str">
            <v>H40.9</v>
          </cell>
          <cell r="B3388" t="str">
            <v>Glaucoma, no especificado</v>
          </cell>
        </row>
        <row r="3389">
          <cell r="A3389" t="str">
            <v>H42*</v>
          </cell>
          <cell r="B3389" t="str">
            <v>Glaucoma en enfermedades clasificadas en otra parte</v>
          </cell>
        </row>
        <row r="3390">
          <cell r="A3390" t="str">
            <v>H42.0*</v>
          </cell>
          <cell r="B3390" t="str">
            <v>Glaucoma en enfermedades endocrinas, nutricionales y metabólicas, clasificadas en otra parte</v>
          </cell>
        </row>
        <row r="3391">
          <cell r="A3391" t="str">
            <v>H42.8*</v>
          </cell>
          <cell r="B3391" t="str">
            <v>Glaucoma en otras enfermedades clasificadas en otra parte</v>
          </cell>
        </row>
        <row r="3392">
          <cell r="A3392" t="str">
            <v>H43</v>
          </cell>
          <cell r="B3392" t="str">
            <v>Trastornos del cuerpo vítreo</v>
          </cell>
        </row>
        <row r="3393">
          <cell r="A3393" t="str">
            <v>H43.0</v>
          </cell>
          <cell r="B3393" t="str">
            <v>Prolapso del vítreo</v>
          </cell>
        </row>
        <row r="3394">
          <cell r="A3394" t="str">
            <v>H43.1</v>
          </cell>
          <cell r="B3394" t="str">
            <v>Hemorragia del vítreo</v>
          </cell>
        </row>
        <row r="3395">
          <cell r="A3395" t="str">
            <v>H43.2</v>
          </cell>
          <cell r="B3395" t="str">
            <v>Depósitos cristalinos en el cuerpo vítreo</v>
          </cell>
        </row>
        <row r="3396">
          <cell r="A3396" t="str">
            <v>H43.3</v>
          </cell>
          <cell r="B3396" t="str">
            <v>Otras opacidades vítreas</v>
          </cell>
        </row>
        <row r="3397">
          <cell r="A3397" t="str">
            <v>H43.8</v>
          </cell>
          <cell r="B3397" t="str">
            <v>Otros trastornos del cuerpo vítreo</v>
          </cell>
        </row>
        <row r="3398">
          <cell r="A3398" t="str">
            <v>H43.9</v>
          </cell>
          <cell r="B3398" t="str">
            <v>Trastorno del cuerpo vítreo, no especificado</v>
          </cell>
        </row>
        <row r="3399">
          <cell r="A3399" t="str">
            <v>H44</v>
          </cell>
          <cell r="B3399" t="str">
            <v>Trastornos del globo ocular</v>
          </cell>
        </row>
        <row r="3400">
          <cell r="A3400" t="str">
            <v>H44.0</v>
          </cell>
          <cell r="B3400" t="str">
            <v>Endoftalmitis purulenta</v>
          </cell>
        </row>
        <row r="3401">
          <cell r="A3401" t="str">
            <v>H44.1</v>
          </cell>
          <cell r="B3401" t="str">
            <v>Otras endoftalmitis</v>
          </cell>
        </row>
        <row r="3402">
          <cell r="A3402" t="str">
            <v>H44.2</v>
          </cell>
          <cell r="B3402" t="str">
            <v>Miopía degenerativa</v>
          </cell>
        </row>
        <row r="3403">
          <cell r="A3403" t="str">
            <v>H44.3</v>
          </cell>
          <cell r="B3403" t="str">
            <v>Otros trastornos degenerativos del globo ocular</v>
          </cell>
        </row>
        <row r="3404">
          <cell r="A3404" t="str">
            <v>H44.4</v>
          </cell>
          <cell r="B3404" t="str">
            <v>Hipotonía ocular</v>
          </cell>
        </row>
        <row r="3405">
          <cell r="A3405" t="str">
            <v>H44.5</v>
          </cell>
          <cell r="B3405" t="str">
            <v>Afecciones degenerativas del globo ocular</v>
          </cell>
        </row>
        <row r="3406">
          <cell r="A3406" t="str">
            <v>H44.6</v>
          </cell>
          <cell r="B3406" t="str">
            <v>Retención intraocular de cuerpo extraño magnético (antiguo)</v>
          </cell>
        </row>
        <row r="3407">
          <cell r="A3407" t="str">
            <v>H44.7</v>
          </cell>
          <cell r="B3407" t="str">
            <v>Retención intraocular de cuerpo extraño no magnético (antiguo)</v>
          </cell>
        </row>
        <row r="3408">
          <cell r="A3408" t="str">
            <v>H44.8</v>
          </cell>
          <cell r="B3408" t="str">
            <v>Otros trastornos del globo ocular</v>
          </cell>
        </row>
        <row r="3409">
          <cell r="A3409" t="str">
            <v>H44.9</v>
          </cell>
          <cell r="B3409" t="str">
            <v>Trastorno del globo ocular, no especificado</v>
          </cell>
        </row>
        <row r="3410">
          <cell r="A3410" t="str">
            <v>H45*</v>
          </cell>
          <cell r="B3410" t="str">
            <v>Trastornos del cuerpo vítreo y del globo ocular en enfermedades clasificadas en otra parte</v>
          </cell>
        </row>
        <row r="3411">
          <cell r="A3411" t="str">
            <v>H45.0*</v>
          </cell>
          <cell r="B3411" t="str">
            <v>Hemorragia del vítreo en enfermedades clasificadas en otra parte</v>
          </cell>
        </row>
        <row r="3412">
          <cell r="A3412" t="str">
            <v>H45.1*</v>
          </cell>
          <cell r="B3412" t="str">
            <v>Endoftalmitis en enfermedades clasificadas en otra parte</v>
          </cell>
        </row>
        <row r="3413">
          <cell r="A3413" t="str">
            <v>H45.8*</v>
          </cell>
          <cell r="B3413" t="str">
            <v>Otros trastornos del cuerpo vítreo y del globo ocular en enfermedades clasificadas en otra parte</v>
          </cell>
        </row>
        <row r="3414">
          <cell r="A3414" t="str">
            <v>H46.X</v>
          </cell>
          <cell r="B3414" t="str">
            <v>Neuritis óptica</v>
          </cell>
        </row>
        <row r="3415">
          <cell r="A3415" t="str">
            <v>H47</v>
          </cell>
          <cell r="B3415" t="str">
            <v>Otros trastornos del nervio óptico [II par] y de las vías ópticas</v>
          </cell>
        </row>
        <row r="3416">
          <cell r="A3416" t="str">
            <v>H47.0</v>
          </cell>
          <cell r="B3416" t="str">
            <v>Trastornos del nervio óptico, no clasificados en otra parte</v>
          </cell>
        </row>
        <row r="3417">
          <cell r="A3417" t="str">
            <v>H47.1</v>
          </cell>
          <cell r="B3417" t="str">
            <v>Papiledema, no especificado</v>
          </cell>
        </row>
        <row r="3418">
          <cell r="A3418" t="str">
            <v>H47.2</v>
          </cell>
          <cell r="B3418" t="str">
            <v>Atrofia óptica</v>
          </cell>
        </row>
        <row r="3419">
          <cell r="A3419" t="str">
            <v>H47.3</v>
          </cell>
          <cell r="B3419" t="str">
            <v>Otros trastornos del disco óptico</v>
          </cell>
        </row>
        <row r="3420">
          <cell r="A3420" t="str">
            <v>H47.4</v>
          </cell>
          <cell r="B3420" t="str">
            <v>Trastornos del quiasma óptico</v>
          </cell>
        </row>
        <row r="3421">
          <cell r="A3421" t="str">
            <v>H47.5</v>
          </cell>
          <cell r="B3421" t="str">
            <v>Trastornos de otras vías ópticas</v>
          </cell>
        </row>
        <row r="3422">
          <cell r="A3422" t="str">
            <v>H47.6</v>
          </cell>
          <cell r="B3422" t="str">
            <v>Trastornos de la corteza visual</v>
          </cell>
        </row>
        <row r="3423">
          <cell r="A3423" t="str">
            <v>H47.7</v>
          </cell>
          <cell r="B3423" t="str">
            <v>Trastorno de las vías ópticas, no especificado</v>
          </cell>
        </row>
        <row r="3424">
          <cell r="A3424" t="str">
            <v>H48*</v>
          </cell>
          <cell r="B3424" t="str">
            <v>Trastornos del nervio óptico [II par] y de las vías ópticas en enfermedades clasificadas en otra parte</v>
          </cell>
        </row>
        <row r="3425">
          <cell r="A3425" t="str">
            <v>H48.0*</v>
          </cell>
          <cell r="B3425" t="str">
            <v>Atrofia óptica en enfermedades clasificadas en otra parte</v>
          </cell>
        </row>
        <row r="3426">
          <cell r="A3426" t="str">
            <v>H48.1*</v>
          </cell>
          <cell r="B3426" t="str">
            <v>Neuritis retrobulbar en enfermedades clasificadas en otra parte</v>
          </cell>
        </row>
        <row r="3427">
          <cell r="A3427" t="str">
            <v>H48.8*</v>
          </cell>
          <cell r="B3427" t="str">
            <v>Otros trastornos del nervio óptico y de las vías ópticas en enfermedades clasificadas en otra parte</v>
          </cell>
        </row>
        <row r="3428">
          <cell r="A3428" t="str">
            <v>H49</v>
          </cell>
          <cell r="B3428" t="str">
            <v>Estrabismo paralítico</v>
          </cell>
        </row>
        <row r="3429">
          <cell r="A3429" t="str">
            <v>H49.0</v>
          </cell>
          <cell r="B3429" t="str">
            <v>Parálisis del nervio motor ocular común [III par]</v>
          </cell>
        </row>
        <row r="3430">
          <cell r="A3430" t="str">
            <v>H49.1</v>
          </cell>
          <cell r="B3430" t="str">
            <v>Parálisis del nervio patético [IV par]</v>
          </cell>
        </row>
        <row r="3431">
          <cell r="A3431" t="str">
            <v>H49.2</v>
          </cell>
          <cell r="B3431" t="str">
            <v>Parálisis del nervio motor ocular externo [VI par]</v>
          </cell>
        </row>
        <row r="3432">
          <cell r="A3432" t="str">
            <v>H49.3</v>
          </cell>
          <cell r="B3432" t="str">
            <v>Oftalmoplejía total (externa)</v>
          </cell>
        </row>
        <row r="3433">
          <cell r="A3433" t="str">
            <v>H49.4</v>
          </cell>
          <cell r="B3433" t="str">
            <v>Oftalmoplejía externa progresiva</v>
          </cell>
        </row>
        <row r="3434">
          <cell r="A3434" t="str">
            <v>H49.8</v>
          </cell>
          <cell r="B3434" t="str">
            <v>Otros estrabismos paralíticos</v>
          </cell>
        </row>
        <row r="3435">
          <cell r="A3435" t="str">
            <v>H49.9</v>
          </cell>
          <cell r="B3435" t="str">
            <v>Estrabismo paralítico, no especificado</v>
          </cell>
        </row>
        <row r="3436">
          <cell r="A3436" t="str">
            <v>H50</v>
          </cell>
          <cell r="B3436" t="str">
            <v>Otros estrabismos</v>
          </cell>
        </row>
        <row r="3437">
          <cell r="A3437" t="str">
            <v>H50.0</v>
          </cell>
          <cell r="B3437" t="str">
            <v>Estrabismo concomitante convergente</v>
          </cell>
        </row>
        <row r="3438">
          <cell r="A3438" t="str">
            <v>H50.1</v>
          </cell>
          <cell r="B3438" t="str">
            <v>Estrabismo concomitante divergente</v>
          </cell>
        </row>
        <row r="3439">
          <cell r="A3439" t="str">
            <v>H50.2</v>
          </cell>
          <cell r="B3439" t="str">
            <v>Estrabismo vertical</v>
          </cell>
        </row>
        <row r="3440">
          <cell r="A3440" t="str">
            <v>H50.3</v>
          </cell>
          <cell r="B3440" t="str">
            <v>Heterotropía intermitente</v>
          </cell>
        </row>
        <row r="3441">
          <cell r="A3441" t="str">
            <v>H50.4</v>
          </cell>
          <cell r="B3441" t="str">
            <v>Otras heterotropías o las no especificadas</v>
          </cell>
        </row>
        <row r="3442">
          <cell r="A3442" t="str">
            <v>H50.5</v>
          </cell>
          <cell r="B3442" t="str">
            <v>Heteroforia</v>
          </cell>
        </row>
        <row r="3443">
          <cell r="A3443" t="str">
            <v>H50.6</v>
          </cell>
          <cell r="B3443" t="str">
            <v>Estrabismo mecánico</v>
          </cell>
        </row>
        <row r="3444">
          <cell r="A3444" t="str">
            <v>H50.8</v>
          </cell>
          <cell r="B3444" t="str">
            <v>Otros estrabismos especificados</v>
          </cell>
        </row>
        <row r="3445">
          <cell r="A3445" t="str">
            <v>H50.9</v>
          </cell>
          <cell r="B3445" t="str">
            <v>Estrabismo, no especificado</v>
          </cell>
        </row>
        <row r="3446">
          <cell r="A3446" t="str">
            <v>H51</v>
          </cell>
          <cell r="B3446" t="str">
            <v>Otros trastornos de los movimientos binoculares</v>
          </cell>
        </row>
        <row r="3447">
          <cell r="A3447" t="str">
            <v>H51.0</v>
          </cell>
          <cell r="B3447" t="str">
            <v>Parálisis de la conjugación de la mirada</v>
          </cell>
        </row>
        <row r="3448">
          <cell r="A3448" t="str">
            <v>H51.1</v>
          </cell>
          <cell r="B3448" t="str">
            <v>Exceso e insuficiencia de la convergencia ocular</v>
          </cell>
        </row>
        <row r="3449">
          <cell r="A3449" t="str">
            <v>H51.2</v>
          </cell>
          <cell r="B3449" t="str">
            <v>Oftalmoplejía internuclear</v>
          </cell>
        </row>
        <row r="3450">
          <cell r="A3450" t="str">
            <v>H51.8</v>
          </cell>
          <cell r="B3450" t="str">
            <v>Otros trastornos especificados de los movimientos binoculares</v>
          </cell>
        </row>
        <row r="3451">
          <cell r="A3451" t="str">
            <v>H51.9</v>
          </cell>
          <cell r="B3451" t="str">
            <v>Trastorno del movimiento binocular, no especificado</v>
          </cell>
        </row>
        <row r="3452">
          <cell r="A3452" t="str">
            <v>H52</v>
          </cell>
          <cell r="B3452" t="str">
            <v>Trastornos de la acomodación y de la refracción</v>
          </cell>
        </row>
        <row r="3453">
          <cell r="A3453" t="str">
            <v>H52.0</v>
          </cell>
          <cell r="B3453" t="str">
            <v>Hipermetropía</v>
          </cell>
        </row>
        <row r="3454">
          <cell r="A3454" t="str">
            <v>H52.1</v>
          </cell>
          <cell r="B3454" t="str">
            <v>Miopía</v>
          </cell>
        </row>
        <row r="3455">
          <cell r="A3455" t="str">
            <v>H52.2</v>
          </cell>
          <cell r="B3455" t="str">
            <v>Astigmatismo</v>
          </cell>
        </row>
        <row r="3456">
          <cell r="A3456" t="str">
            <v>H52.3</v>
          </cell>
          <cell r="B3456" t="str">
            <v>Anisometropía y aniseiconía</v>
          </cell>
        </row>
        <row r="3457">
          <cell r="A3457" t="str">
            <v>H52.4</v>
          </cell>
          <cell r="B3457" t="str">
            <v>Presbicia</v>
          </cell>
        </row>
        <row r="3458">
          <cell r="A3458" t="str">
            <v>H52.5</v>
          </cell>
          <cell r="B3458" t="str">
            <v>Trastornos de la acomodación</v>
          </cell>
        </row>
        <row r="3459">
          <cell r="A3459" t="str">
            <v>H52.6</v>
          </cell>
          <cell r="B3459" t="str">
            <v>Otros trastornos de la refracción</v>
          </cell>
        </row>
        <row r="3460">
          <cell r="A3460" t="str">
            <v>H52.7</v>
          </cell>
          <cell r="B3460" t="str">
            <v>Trastorno de la refracción, no especificado</v>
          </cell>
        </row>
        <row r="3461">
          <cell r="A3461" t="str">
            <v>H53</v>
          </cell>
          <cell r="B3461" t="str">
            <v>Alteraciones de la visión</v>
          </cell>
        </row>
        <row r="3462">
          <cell r="A3462" t="str">
            <v>H53.0</v>
          </cell>
          <cell r="B3462" t="str">
            <v>Ambliopía ex anopsia</v>
          </cell>
        </row>
        <row r="3463">
          <cell r="A3463" t="str">
            <v>H53.1</v>
          </cell>
          <cell r="B3463" t="str">
            <v>Alteraciones visuales subjetivas</v>
          </cell>
        </row>
        <row r="3464">
          <cell r="A3464" t="str">
            <v>H53.2</v>
          </cell>
          <cell r="B3464" t="str">
            <v>Diplopía</v>
          </cell>
        </row>
        <row r="3465">
          <cell r="A3465" t="str">
            <v>H53.3</v>
          </cell>
          <cell r="B3465" t="str">
            <v>Otros trastornos de la visión binocular</v>
          </cell>
        </row>
        <row r="3466">
          <cell r="A3466" t="str">
            <v>H53.4</v>
          </cell>
          <cell r="B3466" t="str">
            <v>Defectos del campo visual</v>
          </cell>
        </row>
        <row r="3467">
          <cell r="A3467" t="str">
            <v>H53.5</v>
          </cell>
          <cell r="B3467" t="str">
            <v>Deficiencia de la visión cromática</v>
          </cell>
        </row>
        <row r="3468">
          <cell r="A3468" t="str">
            <v>H53.6</v>
          </cell>
          <cell r="B3468" t="str">
            <v>Ceguera nocturna</v>
          </cell>
        </row>
        <row r="3469">
          <cell r="A3469" t="str">
            <v>H53.8</v>
          </cell>
          <cell r="B3469" t="str">
            <v>Otras alteraciones visuales</v>
          </cell>
        </row>
        <row r="3470">
          <cell r="A3470" t="str">
            <v>H53.9</v>
          </cell>
          <cell r="B3470" t="str">
            <v>Alteración visual, no especificada</v>
          </cell>
        </row>
        <row r="3471">
          <cell r="A3471" t="str">
            <v>H54</v>
          </cell>
          <cell r="B3471" t="str">
            <v>Ceguera y disminución de la agudeza visual</v>
          </cell>
        </row>
        <row r="3472">
          <cell r="A3472" t="str">
            <v>H54.0</v>
          </cell>
          <cell r="B3472" t="str">
            <v>Ceguera de ambos ojos</v>
          </cell>
        </row>
        <row r="3473">
          <cell r="A3473" t="str">
            <v>H54.1</v>
          </cell>
          <cell r="B3473" t="str">
            <v>Ceguera de un ojo, visión subnormal del otro</v>
          </cell>
        </row>
        <row r="3474">
          <cell r="A3474" t="str">
            <v>H54.2</v>
          </cell>
          <cell r="B3474" t="str">
            <v>Visión subnormal de ambos ojos</v>
          </cell>
        </row>
        <row r="3475">
          <cell r="A3475" t="str">
            <v>H54.3</v>
          </cell>
          <cell r="B3475" t="str">
            <v>Disminución indeterminada de la agudeza visual en ambos ojos</v>
          </cell>
        </row>
        <row r="3476">
          <cell r="A3476" t="str">
            <v>H54.4</v>
          </cell>
          <cell r="B3476" t="str">
            <v>Ceguera de un ojo</v>
          </cell>
        </row>
        <row r="3477">
          <cell r="A3477" t="str">
            <v>H54.5</v>
          </cell>
          <cell r="B3477" t="str">
            <v>Visión subnormal de un ojo</v>
          </cell>
        </row>
        <row r="3478">
          <cell r="A3478" t="str">
            <v>H54.6</v>
          </cell>
          <cell r="B3478" t="str">
            <v>Disminución indeterminada de la agudeza visual de un ojo</v>
          </cell>
        </row>
        <row r="3479">
          <cell r="A3479" t="str">
            <v>H54.7</v>
          </cell>
          <cell r="B3479" t="str">
            <v>Disminución de la agudeza visual, sin especificación</v>
          </cell>
        </row>
        <row r="3480">
          <cell r="A3480" t="str">
            <v>H55.X</v>
          </cell>
          <cell r="B3480" t="str">
            <v>Nistagmo y otros movimientos oculares irregulares</v>
          </cell>
        </row>
        <row r="3481">
          <cell r="A3481" t="str">
            <v>H57.8</v>
          </cell>
          <cell r="B3481" t="str">
            <v>Otros trastornos del ojo y sus anexos</v>
          </cell>
        </row>
        <row r="3482">
          <cell r="A3482" t="str">
            <v>H57.0</v>
          </cell>
          <cell r="B3482" t="str">
            <v>Anomalías de la función pupilar</v>
          </cell>
        </row>
        <row r="3483">
          <cell r="A3483" t="str">
            <v>H57.1</v>
          </cell>
          <cell r="B3483" t="str">
            <v>Dolor ocular</v>
          </cell>
        </row>
        <row r="3484">
          <cell r="A3484" t="str">
            <v>H57.8</v>
          </cell>
          <cell r="B3484" t="str">
            <v>Otros trastornos especificados del ojo y sus anexos</v>
          </cell>
        </row>
        <row r="3485">
          <cell r="A3485" t="str">
            <v>H57.9</v>
          </cell>
          <cell r="B3485" t="str">
            <v>Trastorno del ojo y sus anexos, no especificado</v>
          </cell>
        </row>
        <row r="3486">
          <cell r="A3486" t="str">
            <v>H58*</v>
          </cell>
          <cell r="B3486" t="str">
            <v>Otros trastornos del ojo y sus anexos en enfermedades clasificadas en otra parte</v>
          </cell>
        </row>
        <row r="3487">
          <cell r="A3487" t="str">
            <v>H58.0*</v>
          </cell>
          <cell r="B3487" t="str">
            <v>Anomalías de la función pupilar en enfermedades clasificadas en otra parte</v>
          </cell>
        </row>
        <row r="3488">
          <cell r="A3488" t="str">
            <v>H58.1*</v>
          </cell>
          <cell r="B3488" t="str">
            <v>Alteraciones de la visión en enfermedades clasificadas en otra parte</v>
          </cell>
        </row>
        <row r="3489">
          <cell r="A3489" t="str">
            <v>H58.8*</v>
          </cell>
          <cell r="B3489" t="str">
            <v>Otros trastornos especificados del ojo en enfermedades clasificadas en otra parte</v>
          </cell>
        </row>
        <row r="3490">
          <cell r="A3490" t="str">
            <v>H59</v>
          </cell>
          <cell r="B3490" t="str">
            <v>Trastornos del ojo y sus anexos consecutivos a procedimientos, no clasificados en otra parte</v>
          </cell>
        </row>
        <row r="3491">
          <cell r="A3491" t="str">
            <v>H59.0</v>
          </cell>
          <cell r="B3491" t="str">
            <v>Síndrome vítreo consecutivo a cirugía de catarata</v>
          </cell>
        </row>
        <row r="3492">
          <cell r="A3492" t="str">
            <v>H59.8</v>
          </cell>
          <cell r="B3492" t="str">
            <v>Otros trastornos del ojo y sus anexos, consecutivos a procedimientos</v>
          </cell>
        </row>
        <row r="3493">
          <cell r="A3493" t="str">
            <v>H59.9</v>
          </cell>
          <cell r="B3493" t="str">
            <v>Trastorno no especificado del ojo y sus anexos, consecutivo a procedimientos</v>
          </cell>
        </row>
        <row r="3494">
          <cell r="A3494" t="str">
            <v>H60</v>
          </cell>
          <cell r="B3494" t="str">
            <v>Otitis externa</v>
          </cell>
        </row>
        <row r="3495">
          <cell r="A3495" t="str">
            <v>H60.0</v>
          </cell>
          <cell r="B3495" t="str">
            <v>Absceso del oído externo</v>
          </cell>
        </row>
        <row r="3496">
          <cell r="A3496" t="str">
            <v>H60.1</v>
          </cell>
          <cell r="B3496" t="str">
            <v>Celulitis del oído externo</v>
          </cell>
        </row>
        <row r="3497">
          <cell r="A3497" t="str">
            <v>H60.2</v>
          </cell>
          <cell r="B3497" t="str">
            <v>Otitis externa maligna</v>
          </cell>
        </row>
        <row r="3498">
          <cell r="A3498" t="str">
            <v>H60.3</v>
          </cell>
          <cell r="B3498" t="str">
            <v>Otras otitis externas infecciosas</v>
          </cell>
        </row>
        <row r="3499">
          <cell r="A3499" t="str">
            <v>H60.4</v>
          </cell>
          <cell r="B3499" t="str">
            <v>Colesteatoma del oído externo</v>
          </cell>
        </row>
        <row r="3500">
          <cell r="A3500" t="str">
            <v>H60.5</v>
          </cell>
          <cell r="B3500" t="str">
            <v>Otitis externa aguda, no infecciosa</v>
          </cell>
        </row>
        <row r="3501">
          <cell r="A3501" t="str">
            <v>H60.8</v>
          </cell>
          <cell r="B3501" t="str">
            <v>Otras otitis externas</v>
          </cell>
        </row>
        <row r="3502">
          <cell r="A3502" t="str">
            <v>H60.9</v>
          </cell>
          <cell r="B3502" t="str">
            <v>Otitis externa, sin otra especificación</v>
          </cell>
        </row>
        <row r="3503">
          <cell r="A3503" t="str">
            <v>H61</v>
          </cell>
          <cell r="B3503" t="str">
            <v>Otros trastornos del oído externo</v>
          </cell>
        </row>
        <row r="3504">
          <cell r="A3504" t="str">
            <v>H61.0</v>
          </cell>
          <cell r="B3504" t="str">
            <v>Pericondritis del oído externo</v>
          </cell>
        </row>
        <row r="3505">
          <cell r="A3505" t="str">
            <v>H61.1</v>
          </cell>
          <cell r="B3505" t="str">
            <v>Afecciones no infecciosas del pabellón auditivo</v>
          </cell>
        </row>
        <row r="3506">
          <cell r="A3506" t="str">
            <v>H61.2</v>
          </cell>
          <cell r="B3506" t="str">
            <v>Cerumen impactado</v>
          </cell>
        </row>
        <row r="3507">
          <cell r="A3507" t="str">
            <v>H61.3</v>
          </cell>
          <cell r="B3507" t="str">
            <v>Estenosis adquirida del conducto auditivo externo</v>
          </cell>
        </row>
        <row r="3508">
          <cell r="A3508" t="str">
            <v>H61.8</v>
          </cell>
          <cell r="B3508" t="str">
            <v>Otros trastornos especificados del oído externo</v>
          </cell>
        </row>
        <row r="3509">
          <cell r="A3509" t="str">
            <v>H61.9</v>
          </cell>
          <cell r="B3509" t="str">
            <v>Trastorno del oído externo, no especificado</v>
          </cell>
        </row>
        <row r="3510">
          <cell r="A3510" t="str">
            <v>H62*</v>
          </cell>
          <cell r="B3510" t="str">
            <v>Trastornos del oído externo en enfermedades clasificadas en otra parte</v>
          </cell>
        </row>
        <row r="3511">
          <cell r="A3511" t="str">
            <v>H62.0*</v>
          </cell>
          <cell r="B3511" t="str">
            <v>Otitis externa en enfermedades bacterianas clasificadas en otra parte</v>
          </cell>
        </row>
        <row r="3512">
          <cell r="A3512" t="str">
            <v>H62.1*</v>
          </cell>
          <cell r="B3512" t="str">
            <v>Otitis externa en enfermedades virales clasificadas en otra parte</v>
          </cell>
        </row>
        <row r="3513">
          <cell r="A3513" t="str">
            <v>H62.2*</v>
          </cell>
          <cell r="B3513" t="str">
            <v>Otitis externa en micosis</v>
          </cell>
        </row>
        <row r="3514">
          <cell r="A3514" t="str">
            <v>H62.3*</v>
          </cell>
          <cell r="B3514" t="str">
            <v>Otitis externa en otras enfermedades infecciosas y parasitarias clasificadas en otra parte</v>
          </cell>
        </row>
        <row r="3515">
          <cell r="A3515" t="str">
            <v>H62.4*</v>
          </cell>
          <cell r="B3515" t="str">
            <v>Otitis externa en otras enfermedades clasificadas en otra parte</v>
          </cell>
        </row>
        <row r="3516">
          <cell r="A3516" t="str">
            <v>H62.8*</v>
          </cell>
          <cell r="B3516" t="str">
            <v>Otros trastornos del oído externo en enfermedades clasificadas en otra parte</v>
          </cell>
        </row>
        <row r="3517">
          <cell r="A3517" t="str">
            <v>H65</v>
          </cell>
          <cell r="B3517" t="str">
            <v>Otitis media no supurativa</v>
          </cell>
        </row>
        <row r="3518">
          <cell r="A3518" t="str">
            <v>H65.0</v>
          </cell>
          <cell r="B3518" t="str">
            <v>Otitis media aguda serosa</v>
          </cell>
        </row>
        <row r="3519">
          <cell r="A3519" t="str">
            <v>H65.1</v>
          </cell>
          <cell r="B3519" t="str">
            <v>Otra otitis media aguda, no supurativa</v>
          </cell>
        </row>
        <row r="3520">
          <cell r="A3520" t="str">
            <v>H65.2</v>
          </cell>
          <cell r="B3520" t="str">
            <v>Otitis media crónica serosa</v>
          </cell>
        </row>
        <row r="3521">
          <cell r="A3521" t="str">
            <v>H65.3</v>
          </cell>
          <cell r="B3521" t="str">
            <v>Otitis media crónica mucoide</v>
          </cell>
        </row>
        <row r="3522">
          <cell r="A3522" t="str">
            <v>H65.4</v>
          </cell>
          <cell r="B3522" t="str">
            <v>Otras otitis medias crónicas no supurativas</v>
          </cell>
        </row>
        <row r="3523">
          <cell r="A3523" t="str">
            <v>H65.9</v>
          </cell>
          <cell r="B3523" t="str">
            <v>Otitis media no supurativa, sin otra especificación</v>
          </cell>
        </row>
        <row r="3524">
          <cell r="A3524" t="str">
            <v>H66</v>
          </cell>
          <cell r="B3524" t="str">
            <v>Otitis media supurativa y la no especificada</v>
          </cell>
        </row>
        <row r="3525">
          <cell r="A3525" t="str">
            <v>H66.0</v>
          </cell>
          <cell r="B3525" t="str">
            <v>Otitis media supurativa aguda</v>
          </cell>
        </row>
        <row r="3526">
          <cell r="A3526" t="str">
            <v>H66.1</v>
          </cell>
          <cell r="B3526" t="str">
            <v>Otitis media tubotimpánica supurativa crónica</v>
          </cell>
        </row>
        <row r="3527">
          <cell r="A3527" t="str">
            <v>H66.2</v>
          </cell>
          <cell r="B3527" t="str">
            <v>Otitis media supurativa crónica aticoantral</v>
          </cell>
        </row>
        <row r="3528">
          <cell r="A3528" t="str">
            <v>H66.3</v>
          </cell>
          <cell r="B3528" t="str">
            <v>Otras otitis medias crónicas supurativas</v>
          </cell>
        </row>
        <row r="3529">
          <cell r="A3529" t="str">
            <v>H66.4</v>
          </cell>
          <cell r="B3529" t="str">
            <v>Otitis media supurativa, sin otra especificación</v>
          </cell>
        </row>
        <row r="3530">
          <cell r="A3530" t="str">
            <v>H66.9</v>
          </cell>
          <cell r="B3530" t="str">
            <v>Otitis media, no especificada</v>
          </cell>
        </row>
        <row r="3531">
          <cell r="A3531" t="str">
            <v>H67*</v>
          </cell>
          <cell r="B3531" t="str">
            <v>Otitis media en enfermedades clasificadas en otra parte</v>
          </cell>
        </row>
        <row r="3532">
          <cell r="A3532" t="str">
            <v>H67.0*</v>
          </cell>
          <cell r="B3532" t="str">
            <v>Otitis media en enfermedades bacterianas clasificadas en otra parte</v>
          </cell>
        </row>
        <row r="3533">
          <cell r="A3533" t="str">
            <v>H67.1*</v>
          </cell>
          <cell r="B3533" t="str">
            <v>Otitis media en enfermedades virales clasificadas en otra parte</v>
          </cell>
        </row>
        <row r="3534">
          <cell r="A3534" t="str">
            <v>H67.8*</v>
          </cell>
          <cell r="B3534" t="str">
            <v>Otitis media en otras enfermedades clasificadas en otra parte</v>
          </cell>
        </row>
        <row r="3535">
          <cell r="A3535" t="str">
            <v>H68</v>
          </cell>
          <cell r="B3535" t="str">
            <v>Inflamación y obstrucción de la trompa de Eustaquio</v>
          </cell>
        </row>
        <row r="3536">
          <cell r="A3536" t="str">
            <v>H68.0</v>
          </cell>
          <cell r="B3536" t="str">
            <v>Salpingitis eustaquiana</v>
          </cell>
        </row>
        <row r="3537">
          <cell r="A3537" t="str">
            <v>H68.1</v>
          </cell>
          <cell r="B3537" t="str">
            <v>Obstrucción de la trompa de Eustaquio</v>
          </cell>
        </row>
        <row r="3538">
          <cell r="A3538" t="str">
            <v>H69</v>
          </cell>
          <cell r="B3538" t="str">
            <v>Otros trastornos de la trompa de Eustaquio</v>
          </cell>
        </row>
        <row r="3539">
          <cell r="A3539" t="str">
            <v>H69.0</v>
          </cell>
          <cell r="B3539" t="str">
            <v>Distensión de la trompa de Eustaquio</v>
          </cell>
        </row>
        <row r="3540">
          <cell r="A3540" t="str">
            <v>H69.8</v>
          </cell>
          <cell r="B3540" t="str">
            <v>Otros trastornos especificados de la trompa de Eustaquio</v>
          </cell>
        </row>
        <row r="3541">
          <cell r="A3541" t="str">
            <v>H69.9</v>
          </cell>
          <cell r="B3541" t="str">
            <v>Trastorno de la trompa de Eustaquio, no especificado</v>
          </cell>
        </row>
        <row r="3542">
          <cell r="A3542" t="str">
            <v>H70</v>
          </cell>
          <cell r="B3542" t="str">
            <v>Mastoiditis y afecciones relacionadas</v>
          </cell>
        </row>
        <row r="3543">
          <cell r="A3543" t="str">
            <v>H70.0</v>
          </cell>
          <cell r="B3543" t="str">
            <v>Mastoiditis aguda</v>
          </cell>
        </row>
        <row r="3544">
          <cell r="A3544" t="str">
            <v>H70.1</v>
          </cell>
          <cell r="B3544" t="str">
            <v>Mastoiditis crónica</v>
          </cell>
        </row>
        <row r="3545">
          <cell r="A3545" t="str">
            <v>H70.2</v>
          </cell>
          <cell r="B3545" t="str">
            <v>Petrositis</v>
          </cell>
        </row>
        <row r="3546">
          <cell r="A3546" t="str">
            <v>H70.8</v>
          </cell>
          <cell r="B3546" t="str">
            <v>Otras mastoiditis y afecciones relacionadas</v>
          </cell>
        </row>
        <row r="3547">
          <cell r="A3547" t="str">
            <v>H70.9</v>
          </cell>
          <cell r="B3547" t="str">
            <v>Mastoiditis, no especificada</v>
          </cell>
        </row>
        <row r="3548">
          <cell r="A3548" t="str">
            <v>H71.X</v>
          </cell>
          <cell r="B3548" t="str">
            <v>Colesteatoma del oído medio</v>
          </cell>
        </row>
        <row r="3549">
          <cell r="A3549" t="str">
            <v>H72</v>
          </cell>
          <cell r="B3549" t="str">
            <v>Perforación de la membrana timpánica</v>
          </cell>
        </row>
        <row r="3550">
          <cell r="A3550" t="str">
            <v>H72.0</v>
          </cell>
          <cell r="B3550" t="str">
            <v>Perforación central de la membrana timpánica</v>
          </cell>
        </row>
        <row r="3551">
          <cell r="A3551" t="str">
            <v>H72.1</v>
          </cell>
          <cell r="B3551" t="str">
            <v>Perforación ática de la membrana timpánica</v>
          </cell>
        </row>
        <row r="3552">
          <cell r="A3552" t="str">
            <v>H72.2</v>
          </cell>
          <cell r="B3552" t="str">
            <v>Otras perforaciones marginales de la membrana timpánica</v>
          </cell>
        </row>
        <row r="3553">
          <cell r="A3553" t="str">
            <v>H72.8</v>
          </cell>
          <cell r="B3553" t="str">
            <v>Otras perforaciones de la membrana timpánica</v>
          </cell>
        </row>
        <row r="3554">
          <cell r="A3554" t="str">
            <v>H72.9</v>
          </cell>
          <cell r="B3554" t="str">
            <v>Perforación de la membrana timpánica, sin otra especificación</v>
          </cell>
        </row>
        <row r="3555">
          <cell r="A3555" t="str">
            <v>H73</v>
          </cell>
          <cell r="B3555" t="str">
            <v>Otros trastornos de la membrana timpánica</v>
          </cell>
        </row>
        <row r="3556">
          <cell r="A3556" t="str">
            <v>H73.0</v>
          </cell>
          <cell r="B3556" t="str">
            <v>Miringitis aguda</v>
          </cell>
        </row>
        <row r="3557">
          <cell r="A3557" t="str">
            <v>H73.1</v>
          </cell>
          <cell r="B3557" t="str">
            <v>Miringitis crónica</v>
          </cell>
        </row>
        <row r="3558">
          <cell r="A3558" t="str">
            <v>H73.8</v>
          </cell>
          <cell r="B3558" t="str">
            <v>Otros trastornos especificados de la membrana timpánica</v>
          </cell>
        </row>
        <row r="3559">
          <cell r="A3559" t="str">
            <v>H73.9</v>
          </cell>
          <cell r="B3559" t="str">
            <v>Trastorno de la membrana timpánica, no especificado</v>
          </cell>
        </row>
        <row r="3560">
          <cell r="A3560" t="str">
            <v>H74</v>
          </cell>
          <cell r="B3560" t="str">
            <v>Otros trastornos del oído medio y de la apófisis mastoides</v>
          </cell>
        </row>
        <row r="3561">
          <cell r="A3561" t="str">
            <v>H74.0</v>
          </cell>
          <cell r="B3561" t="str">
            <v>Timpanosclerosis</v>
          </cell>
        </row>
        <row r="3562">
          <cell r="A3562" t="str">
            <v>H74.1</v>
          </cell>
          <cell r="B3562" t="str">
            <v>Enfermedad adhesiva del oído medio</v>
          </cell>
        </row>
        <row r="3563">
          <cell r="A3563" t="str">
            <v>H74.2</v>
          </cell>
          <cell r="B3563" t="str">
            <v>Discontinuidad y dislocación de los huesecillos del oído</v>
          </cell>
        </row>
        <row r="3564">
          <cell r="A3564" t="str">
            <v>H74.3</v>
          </cell>
          <cell r="B3564" t="str">
            <v>Otras anormalidades adquiridas de los huesecillos del oído</v>
          </cell>
        </row>
        <row r="3565">
          <cell r="A3565" t="str">
            <v>H74.4</v>
          </cell>
          <cell r="B3565" t="str">
            <v>Pólipo del oído medio</v>
          </cell>
        </row>
        <row r="3566">
          <cell r="A3566" t="str">
            <v>H74.8</v>
          </cell>
          <cell r="B3566" t="str">
            <v>Otros trastornos especificados del oído medio y de la apófisis mastoides</v>
          </cell>
        </row>
        <row r="3567">
          <cell r="A3567" t="str">
            <v>H74.9</v>
          </cell>
          <cell r="B3567" t="str">
            <v>Trastorno del oído medio y de la apófisis mastoides, no especificado</v>
          </cell>
        </row>
        <row r="3568">
          <cell r="A3568" t="str">
            <v>H75*</v>
          </cell>
          <cell r="B3568" t="str">
            <v>Otros trastornos del oído medio y de la apófisis mastoides en enfermedades clasificadas en otra parte</v>
          </cell>
        </row>
        <row r="3569">
          <cell r="A3569" t="str">
            <v>H75.0*</v>
          </cell>
          <cell r="B3569" t="str">
            <v>Mastoiditis en enfermedades infecciosas y parasitarias clasificadas en otra parte</v>
          </cell>
        </row>
        <row r="3570">
          <cell r="A3570" t="str">
            <v>H75.8*</v>
          </cell>
          <cell r="B3570" t="str">
            <v>Otros trastornos especificados del oído medio y de la apófisis mastoides en enfermedades clasificadas en otra parte</v>
          </cell>
        </row>
        <row r="3571">
          <cell r="A3571" t="str">
            <v>H80</v>
          </cell>
          <cell r="B3571" t="str">
            <v>Otosclerosis</v>
          </cell>
        </row>
        <row r="3572">
          <cell r="A3572" t="str">
            <v>H80.0</v>
          </cell>
          <cell r="B3572" t="str">
            <v>Otosclerosis que afecta la ventana oval, no obliterante</v>
          </cell>
        </row>
        <row r="3573">
          <cell r="A3573" t="str">
            <v>H80.1</v>
          </cell>
          <cell r="B3573" t="str">
            <v>Otosclerosis que afecta la ventana oval, obliterante</v>
          </cell>
        </row>
        <row r="3574">
          <cell r="A3574" t="str">
            <v>H80.2</v>
          </cell>
          <cell r="B3574" t="str">
            <v>Otosclerosis coclear</v>
          </cell>
        </row>
        <row r="3575">
          <cell r="A3575" t="str">
            <v>H80.8</v>
          </cell>
          <cell r="B3575" t="str">
            <v>Otras otosclerosis</v>
          </cell>
        </row>
        <row r="3576">
          <cell r="A3576" t="str">
            <v>H80.9</v>
          </cell>
          <cell r="B3576" t="str">
            <v>Otosclerosis, no especificada</v>
          </cell>
        </row>
        <row r="3577">
          <cell r="A3577" t="str">
            <v>H81</v>
          </cell>
          <cell r="B3577" t="str">
            <v>Trastornos de la función vestibular</v>
          </cell>
        </row>
        <row r="3578">
          <cell r="A3578" t="str">
            <v>H81.0</v>
          </cell>
          <cell r="B3578" t="str">
            <v>Enfermedad de MéniŠre</v>
          </cell>
        </row>
        <row r="3579">
          <cell r="A3579" t="str">
            <v>H81.1</v>
          </cell>
          <cell r="B3579" t="str">
            <v>Vértigo paroxístico benigno</v>
          </cell>
        </row>
        <row r="3580">
          <cell r="A3580" t="str">
            <v>H81.2</v>
          </cell>
          <cell r="B3580" t="str">
            <v>Neuronitis vestibular</v>
          </cell>
        </row>
        <row r="3581">
          <cell r="A3581" t="str">
            <v>H81.3</v>
          </cell>
          <cell r="B3581" t="str">
            <v>Otros vértigos periféricos</v>
          </cell>
        </row>
        <row r="3582">
          <cell r="A3582" t="str">
            <v>H81.4</v>
          </cell>
          <cell r="B3582" t="str">
            <v>Vértigo de origen central</v>
          </cell>
        </row>
        <row r="3583">
          <cell r="A3583" t="str">
            <v>H81.8</v>
          </cell>
          <cell r="B3583" t="str">
            <v>Otros trastornos de la función vestibular</v>
          </cell>
        </row>
        <row r="3584">
          <cell r="A3584" t="str">
            <v>H81.9</v>
          </cell>
          <cell r="B3584" t="str">
            <v>Trastorno de la función vestibular, no especificado</v>
          </cell>
        </row>
        <row r="3585">
          <cell r="A3585" t="str">
            <v>H82.X*</v>
          </cell>
          <cell r="B3585" t="str">
            <v>Síndromes vertiginosos en enfermedades clasificadas en otra parte</v>
          </cell>
        </row>
        <row r="3586">
          <cell r="A3586" t="str">
            <v>H83</v>
          </cell>
          <cell r="B3586" t="str">
            <v>Otros trastornos del oído interno</v>
          </cell>
        </row>
        <row r="3587">
          <cell r="A3587" t="str">
            <v>H83.0</v>
          </cell>
          <cell r="B3587" t="str">
            <v>Laberintitis</v>
          </cell>
        </row>
        <row r="3588">
          <cell r="A3588" t="str">
            <v>H83.1</v>
          </cell>
          <cell r="B3588" t="str">
            <v>Fístula del laberinto</v>
          </cell>
        </row>
        <row r="3589">
          <cell r="A3589" t="str">
            <v>H83.2</v>
          </cell>
          <cell r="B3589" t="str">
            <v>Disfunción del laberinto</v>
          </cell>
        </row>
        <row r="3590">
          <cell r="A3590" t="str">
            <v>H83.3</v>
          </cell>
          <cell r="B3590" t="str">
            <v>Efectos del ruido sobre el oído interno</v>
          </cell>
        </row>
        <row r="3591">
          <cell r="A3591" t="str">
            <v>H83.8</v>
          </cell>
          <cell r="B3591" t="str">
            <v>Otros trastornos especificados del oído interno</v>
          </cell>
        </row>
        <row r="3592">
          <cell r="A3592" t="str">
            <v>H83.9</v>
          </cell>
          <cell r="B3592" t="str">
            <v>Trastorno del oído interno, no especificado</v>
          </cell>
        </row>
        <row r="3593">
          <cell r="A3593" t="str">
            <v>H90</v>
          </cell>
          <cell r="B3593" t="str">
            <v>Hipoacusia conductiva y neurosensorial</v>
          </cell>
        </row>
        <row r="3594">
          <cell r="A3594" t="str">
            <v>H90.0</v>
          </cell>
          <cell r="B3594" t="str">
            <v>Hipoacusia conductiva bilateral</v>
          </cell>
        </row>
        <row r="3595">
          <cell r="A3595" t="str">
            <v>H90.1</v>
          </cell>
          <cell r="B3595" t="str">
            <v>Hipoacusia conductiva, unilateral con audición irrestricta contralateral</v>
          </cell>
        </row>
        <row r="3596">
          <cell r="A3596" t="str">
            <v>H90.2</v>
          </cell>
          <cell r="B3596" t="str">
            <v>Hipoacusia conductiva, sin otra especificación</v>
          </cell>
        </row>
        <row r="3597">
          <cell r="A3597" t="str">
            <v>H90.3</v>
          </cell>
          <cell r="B3597" t="str">
            <v>Hipoacusia neurosensorial, bilateral</v>
          </cell>
        </row>
        <row r="3598">
          <cell r="A3598" t="str">
            <v>H90.4</v>
          </cell>
          <cell r="B3598" t="str">
            <v>Hipoacusia neurosensorial, unilateral con audición irrestricta contralateral</v>
          </cell>
        </row>
        <row r="3599">
          <cell r="A3599" t="str">
            <v>H90.5</v>
          </cell>
          <cell r="B3599" t="str">
            <v>Hipoacusia neurosensorial, sin otra especificación</v>
          </cell>
        </row>
        <row r="3600">
          <cell r="A3600" t="str">
            <v>H90.6</v>
          </cell>
          <cell r="B3600" t="str">
            <v>Hipoacusia mixta conductiva y neurosensorial, bilateral</v>
          </cell>
        </row>
        <row r="3601">
          <cell r="A3601" t="str">
            <v>H90.7</v>
          </cell>
          <cell r="B3601" t="str">
            <v>Hipoacusia mixta conductiva y neurosensorial, unilateral con audición irrestricta contralateral</v>
          </cell>
        </row>
        <row r="3602">
          <cell r="A3602" t="str">
            <v>H90.8</v>
          </cell>
          <cell r="B3602" t="str">
            <v>Hipoacusia mixta conductiva y neurosensorial, no especificada</v>
          </cell>
        </row>
        <row r="3603">
          <cell r="A3603" t="str">
            <v>H91</v>
          </cell>
          <cell r="B3603" t="str">
            <v>Otras hipoacusias</v>
          </cell>
        </row>
        <row r="3604">
          <cell r="A3604" t="str">
            <v>H91.0</v>
          </cell>
          <cell r="B3604" t="str">
            <v>Hipoacusia ototóxica</v>
          </cell>
        </row>
        <row r="3605">
          <cell r="A3605" t="str">
            <v>H91.1</v>
          </cell>
          <cell r="B3605" t="str">
            <v>Presbiacusia</v>
          </cell>
        </row>
        <row r="3606">
          <cell r="A3606" t="str">
            <v>H91.2</v>
          </cell>
          <cell r="B3606" t="str">
            <v>Hipoacusia súbita idiopática</v>
          </cell>
        </row>
        <row r="3607">
          <cell r="A3607" t="str">
            <v>H91.3</v>
          </cell>
          <cell r="B3607" t="str">
            <v>Sordomudez, no clasificada en otra parte</v>
          </cell>
        </row>
        <row r="3608">
          <cell r="A3608" t="str">
            <v>H91.8</v>
          </cell>
          <cell r="B3608" t="str">
            <v>Otras hipoacusias especificadas</v>
          </cell>
        </row>
        <row r="3609">
          <cell r="A3609" t="str">
            <v>H91.9</v>
          </cell>
          <cell r="B3609" t="str">
            <v>Hipoacusia, no especificada</v>
          </cell>
        </row>
        <row r="3610">
          <cell r="A3610" t="str">
            <v>H92</v>
          </cell>
          <cell r="B3610" t="str">
            <v>Otalgia y secreción del oído</v>
          </cell>
        </row>
        <row r="3611">
          <cell r="A3611" t="str">
            <v>H92.0</v>
          </cell>
          <cell r="B3611" t="str">
            <v>Otalgia</v>
          </cell>
        </row>
        <row r="3612">
          <cell r="A3612" t="str">
            <v>H92.1</v>
          </cell>
          <cell r="B3612" t="str">
            <v>Otorrea</v>
          </cell>
        </row>
        <row r="3613">
          <cell r="A3613" t="str">
            <v>H92.2</v>
          </cell>
          <cell r="B3613" t="str">
            <v>Otorragia</v>
          </cell>
        </row>
        <row r="3614">
          <cell r="A3614" t="str">
            <v>H93</v>
          </cell>
          <cell r="B3614" t="str">
            <v>Otros trastornos del oído, no clasificados en otra parte</v>
          </cell>
        </row>
        <row r="3615">
          <cell r="A3615" t="str">
            <v>H93.0</v>
          </cell>
          <cell r="B3615" t="str">
            <v>Trastornos degenerativos y vasculares del oído</v>
          </cell>
        </row>
        <row r="3616">
          <cell r="A3616" t="str">
            <v>H93.1</v>
          </cell>
          <cell r="B3616" t="str">
            <v>Tinnitus</v>
          </cell>
        </row>
        <row r="3617">
          <cell r="A3617" t="str">
            <v>H93.2</v>
          </cell>
          <cell r="B3617" t="str">
            <v>Otras percepciones auditivas anormales</v>
          </cell>
        </row>
        <row r="3618">
          <cell r="A3618" t="str">
            <v>H93.3</v>
          </cell>
          <cell r="B3618" t="str">
            <v>Trastornos del nervio auditivo</v>
          </cell>
        </row>
        <row r="3619">
          <cell r="A3619" t="str">
            <v>H93.8</v>
          </cell>
          <cell r="B3619" t="str">
            <v>Otros trastornos especificados del oído</v>
          </cell>
        </row>
        <row r="3620">
          <cell r="A3620" t="str">
            <v>H93.9</v>
          </cell>
          <cell r="B3620" t="str">
            <v>Trastorno del oído, no especificado</v>
          </cell>
        </row>
        <row r="3621">
          <cell r="A3621" t="str">
            <v>H94*</v>
          </cell>
          <cell r="B3621" t="str">
            <v>Otros trastornos del oído en enfermedades clasificadas en otra parte</v>
          </cell>
        </row>
        <row r="3622">
          <cell r="A3622" t="str">
            <v>H94.0*</v>
          </cell>
          <cell r="B3622" t="str">
            <v>Neuritis del nervio auditivo en enfermedades infecciosas y parasitarias clasificadas en otra parte</v>
          </cell>
        </row>
        <row r="3623">
          <cell r="A3623" t="str">
            <v>H94.8*</v>
          </cell>
          <cell r="B3623" t="str">
            <v>Otros trastornos especificados del oído en enfermedades clasificadas en otra parte</v>
          </cell>
        </row>
        <row r="3624">
          <cell r="A3624" t="str">
            <v>H95</v>
          </cell>
          <cell r="B3624" t="str">
            <v>Trastornos del oído y de la apófisis mastoides consecutivos a procedimientos, no clasificados en otra parte</v>
          </cell>
        </row>
        <row r="3625">
          <cell r="A3625" t="str">
            <v>H95.0</v>
          </cell>
          <cell r="B3625" t="str">
            <v>Colesteatoma recurrente de la cavidad resultante de la mastoidectomía</v>
          </cell>
        </row>
        <row r="3626">
          <cell r="A3626" t="str">
            <v>H95.1</v>
          </cell>
          <cell r="B3626" t="str">
            <v>Otros trastornos posteriores a la mastoidectomía</v>
          </cell>
        </row>
        <row r="3627">
          <cell r="A3627" t="str">
            <v>H95.8</v>
          </cell>
          <cell r="B3627" t="str">
            <v>Otros trastornos del oído y de la apófisis mastoides, consecutivos a procedimientos</v>
          </cell>
        </row>
        <row r="3628">
          <cell r="A3628" t="str">
            <v>H95.9</v>
          </cell>
          <cell r="B3628" t="str">
            <v>Trastornos no especificados del oído y de la apófisis mastoides, consecutivos a procedimientos</v>
          </cell>
        </row>
        <row r="3629">
          <cell r="A3629" t="str">
            <v>I</v>
          </cell>
          <cell r="B3629" t="str">
            <v>Transtornos Cardiovasculares</v>
          </cell>
        </row>
        <row r="3630">
          <cell r="A3630" t="str">
            <v>I00.X</v>
          </cell>
          <cell r="B3630" t="str">
            <v>Fiebre reumática sin mención de complicación cardíaca</v>
          </cell>
        </row>
        <row r="3631">
          <cell r="A3631" t="str">
            <v>I01</v>
          </cell>
          <cell r="B3631" t="str">
            <v>Fiebre reumática con complicación cardíaca</v>
          </cell>
        </row>
        <row r="3632">
          <cell r="A3632" t="str">
            <v>I01.0</v>
          </cell>
          <cell r="B3632" t="str">
            <v>Pericarditis reumática aguda</v>
          </cell>
        </row>
        <row r="3633">
          <cell r="A3633" t="str">
            <v>I01.1</v>
          </cell>
          <cell r="B3633" t="str">
            <v>Endocarditis reumática aguda</v>
          </cell>
        </row>
        <row r="3634">
          <cell r="A3634" t="str">
            <v>I01.2</v>
          </cell>
          <cell r="B3634" t="str">
            <v>Miocarditis reumática aguda</v>
          </cell>
        </row>
        <row r="3635">
          <cell r="A3635" t="str">
            <v>I01.8</v>
          </cell>
          <cell r="B3635" t="str">
            <v>Otras enfermedades reumáticas agudas del corazón</v>
          </cell>
        </row>
        <row r="3636">
          <cell r="A3636" t="str">
            <v>I01.9</v>
          </cell>
          <cell r="B3636" t="str">
            <v>Enfermedad reumática aguda del corazón, no especificada</v>
          </cell>
        </row>
        <row r="3637">
          <cell r="A3637" t="str">
            <v>I02</v>
          </cell>
          <cell r="B3637" t="str">
            <v>Corea reumática</v>
          </cell>
        </row>
        <row r="3638">
          <cell r="A3638" t="str">
            <v>I02.0</v>
          </cell>
          <cell r="B3638" t="str">
            <v>Corea reumática con complicación cardíaca</v>
          </cell>
        </row>
        <row r="3639">
          <cell r="A3639" t="str">
            <v>I02.9</v>
          </cell>
          <cell r="B3639" t="str">
            <v>Corea reumática sin mención de complicación cardíaca</v>
          </cell>
        </row>
        <row r="3640">
          <cell r="A3640" t="str">
            <v>I05</v>
          </cell>
          <cell r="B3640" t="str">
            <v>Enfermedades reumáticas de la válvula mitral</v>
          </cell>
        </row>
        <row r="3641">
          <cell r="A3641" t="str">
            <v>I05.0</v>
          </cell>
          <cell r="B3641" t="str">
            <v>Estenosis mitral</v>
          </cell>
        </row>
        <row r="3642">
          <cell r="A3642" t="str">
            <v>I05.1</v>
          </cell>
          <cell r="B3642" t="str">
            <v>Insuficiencia mitral reumática</v>
          </cell>
        </row>
        <row r="3643">
          <cell r="A3643" t="str">
            <v>I05.2</v>
          </cell>
          <cell r="B3643" t="str">
            <v>Estenosis mitral con insuficiencia</v>
          </cell>
        </row>
        <row r="3644">
          <cell r="A3644" t="str">
            <v>I05.8</v>
          </cell>
          <cell r="B3644" t="str">
            <v>Otras enfermedades de la válvula mitral</v>
          </cell>
        </row>
        <row r="3645">
          <cell r="A3645" t="str">
            <v>I05.9</v>
          </cell>
          <cell r="B3645" t="str">
            <v>Enfermedad valvular mitral, no especificada</v>
          </cell>
        </row>
        <row r="3646">
          <cell r="A3646" t="str">
            <v>I06</v>
          </cell>
          <cell r="B3646" t="str">
            <v>Enfermedades reumáticas de la válvula aórtica</v>
          </cell>
        </row>
        <row r="3647">
          <cell r="A3647" t="str">
            <v>I06.0</v>
          </cell>
          <cell r="B3647" t="str">
            <v>Estenosis aórtica reumática</v>
          </cell>
        </row>
        <row r="3648">
          <cell r="A3648" t="str">
            <v>I06.1</v>
          </cell>
          <cell r="B3648" t="str">
            <v>Insuficiencia aórtica reumática</v>
          </cell>
        </row>
        <row r="3649">
          <cell r="A3649" t="str">
            <v>I06.2</v>
          </cell>
          <cell r="B3649" t="str">
            <v>Estenosis aórtica reumática con insuficiencia</v>
          </cell>
        </row>
        <row r="3650">
          <cell r="A3650" t="str">
            <v>I06.8</v>
          </cell>
          <cell r="B3650" t="str">
            <v>Otras enfermedades reumáticas de la válvula aórtica</v>
          </cell>
        </row>
        <row r="3651">
          <cell r="A3651" t="str">
            <v>I06.9</v>
          </cell>
          <cell r="B3651" t="str">
            <v>Enfermedad valvular aórtica reumática, no especificada</v>
          </cell>
        </row>
        <row r="3652">
          <cell r="A3652" t="str">
            <v>I07</v>
          </cell>
          <cell r="B3652" t="str">
            <v>Enfermedades reumáticas de la válvula tricúspide</v>
          </cell>
        </row>
        <row r="3653">
          <cell r="A3653" t="str">
            <v>I07.0</v>
          </cell>
          <cell r="B3653" t="str">
            <v>Estenosis tricúspide</v>
          </cell>
        </row>
        <row r="3654">
          <cell r="A3654" t="str">
            <v>I07.1</v>
          </cell>
          <cell r="B3654" t="str">
            <v>Insuficiencia tricúspide</v>
          </cell>
        </row>
        <row r="3655">
          <cell r="A3655" t="str">
            <v>I07.2</v>
          </cell>
          <cell r="B3655" t="str">
            <v>Estenosis e insuficiencia tricúspide</v>
          </cell>
        </row>
        <row r="3656">
          <cell r="A3656" t="str">
            <v>I07.8</v>
          </cell>
          <cell r="B3656" t="str">
            <v>Otras enfermedades de la válvula tricúspide</v>
          </cell>
        </row>
        <row r="3657">
          <cell r="A3657" t="str">
            <v>I07.9</v>
          </cell>
          <cell r="B3657" t="str">
            <v>Enfermedad de la válvula tricúspide, no especificada</v>
          </cell>
        </row>
        <row r="3658">
          <cell r="A3658" t="str">
            <v>I08</v>
          </cell>
          <cell r="B3658" t="str">
            <v>Enfermedades valvulares múltiples</v>
          </cell>
        </row>
        <row r="3659">
          <cell r="A3659" t="str">
            <v>I08.0</v>
          </cell>
          <cell r="B3659" t="str">
            <v>Trastornos de las válvulas mitral y aórtica</v>
          </cell>
        </row>
        <row r="3660">
          <cell r="A3660" t="str">
            <v>I08.1</v>
          </cell>
          <cell r="B3660" t="str">
            <v>Trastornos de las válvulas mitral y tricúspide</v>
          </cell>
        </row>
        <row r="3661">
          <cell r="A3661" t="str">
            <v>I08.2</v>
          </cell>
          <cell r="B3661" t="str">
            <v>Trastornos de las válvulas aórtica y tricúspide</v>
          </cell>
        </row>
        <row r="3662">
          <cell r="A3662" t="str">
            <v>I08.3</v>
          </cell>
          <cell r="B3662" t="str">
            <v>Trastornos combinados de las válvulas mitral, tricúspide y aórtica</v>
          </cell>
        </row>
        <row r="3663">
          <cell r="A3663" t="str">
            <v>I08.8</v>
          </cell>
          <cell r="B3663" t="str">
            <v>Otras enfermedades de múltiples válvulas</v>
          </cell>
        </row>
        <row r="3664">
          <cell r="A3664" t="str">
            <v>I08.9</v>
          </cell>
          <cell r="B3664" t="str">
            <v>Enfermedad de múltiples válvulas, no especificada</v>
          </cell>
        </row>
        <row r="3665">
          <cell r="A3665" t="str">
            <v>I09</v>
          </cell>
          <cell r="B3665" t="str">
            <v>Otras enfermedades reumáticas del corazón</v>
          </cell>
        </row>
        <row r="3666">
          <cell r="A3666" t="str">
            <v>I09.0</v>
          </cell>
          <cell r="B3666" t="str">
            <v>Miocarditis reumática</v>
          </cell>
        </row>
        <row r="3667">
          <cell r="A3667" t="str">
            <v>I09.1</v>
          </cell>
          <cell r="B3667" t="str">
            <v>Enfermedades reumáticas del endocardio, válvula no especificada</v>
          </cell>
        </row>
        <row r="3668">
          <cell r="A3668" t="str">
            <v>I09.2</v>
          </cell>
          <cell r="B3668" t="str">
            <v>Pericarditis reumática crónica</v>
          </cell>
        </row>
        <row r="3669">
          <cell r="A3669" t="str">
            <v>I09.8</v>
          </cell>
          <cell r="B3669" t="str">
            <v>Otras enfermedades reumáticas especificadas del corazón</v>
          </cell>
        </row>
        <row r="3670">
          <cell r="A3670" t="str">
            <v>I09.9</v>
          </cell>
          <cell r="B3670" t="str">
            <v>Enfermedad reumática del corazón, no especificada</v>
          </cell>
        </row>
        <row r="3671">
          <cell r="A3671" t="str">
            <v>I10.X</v>
          </cell>
          <cell r="B3671" t="str">
            <v>Hipertensión esencial (primaria)</v>
          </cell>
        </row>
        <row r="3672">
          <cell r="A3672" t="str">
            <v>I11</v>
          </cell>
          <cell r="B3672" t="str">
            <v>Enfermedad cardíaca hipertensiva</v>
          </cell>
        </row>
        <row r="3673">
          <cell r="A3673" t="str">
            <v>I11.0</v>
          </cell>
          <cell r="B3673" t="str">
            <v>Enfermedad cardíaca hipertensiva con insuficiencia cardíaca (congestiva)</v>
          </cell>
        </row>
        <row r="3674">
          <cell r="A3674" t="str">
            <v>I11.9</v>
          </cell>
          <cell r="B3674" t="str">
            <v>Enfermedad cardíaca hipertensiva sin insuficiencia cardíaca (congestiva)</v>
          </cell>
        </row>
        <row r="3675">
          <cell r="A3675" t="str">
            <v>I12</v>
          </cell>
          <cell r="B3675" t="str">
            <v>Enfermedad renal hipertensiva</v>
          </cell>
        </row>
        <row r="3676">
          <cell r="A3676" t="str">
            <v>I12.0</v>
          </cell>
          <cell r="B3676" t="str">
            <v>Enfermedad renal hipertensiva con insuficiencia renal</v>
          </cell>
        </row>
        <row r="3677">
          <cell r="A3677" t="str">
            <v>I12.9</v>
          </cell>
          <cell r="B3677" t="str">
            <v>Enfermedad renal hipertensiva sin insuficiencia renal</v>
          </cell>
        </row>
        <row r="3678">
          <cell r="A3678" t="str">
            <v>I13</v>
          </cell>
          <cell r="B3678" t="str">
            <v>Enfermedad cardiorrenal hipertensiva</v>
          </cell>
        </row>
        <row r="3679">
          <cell r="A3679" t="str">
            <v>I13.0</v>
          </cell>
          <cell r="B3679" t="str">
            <v>Enfermedad cardiorrenal hipertensiva con insuficiencia cardíaca (congestiva)</v>
          </cell>
        </row>
        <row r="3680">
          <cell r="A3680" t="str">
            <v>I13.1</v>
          </cell>
          <cell r="B3680" t="str">
            <v>Enfermedad cardiorrenal hipertensiva con insuficiencia renal</v>
          </cell>
        </row>
        <row r="3681">
          <cell r="A3681" t="str">
            <v>I13.2</v>
          </cell>
          <cell r="B3681" t="str">
            <v>Enfermedad cardiorrenal hipertensiva con insuficiencia cardíaca (congestiva) e insuficiencia renal</v>
          </cell>
        </row>
        <row r="3682">
          <cell r="A3682" t="str">
            <v>I13.9</v>
          </cell>
          <cell r="B3682" t="str">
            <v>Enfermedad cardiorrenal hipertensiva, no especificada</v>
          </cell>
        </row>
        <row r="3683">
          <cell r="A3683" t="str">
            <v>I15</v>
          </cell>
          <cell r="B3683" t="str">
            <v>Hipertensión secundaria</v>
          </cell>
        </row>
        <row r="3684">
          <cell r="A3684" t="str">
            <v>I15.0</v>
          </cell>
          <cell r="B3684" t="str">
            <v>Hipertensión renovascular</v>
          </cell>
        </row>
        <row r="3685">
          <cell r="A3685" t="str">
            <v>I15.1</v>
          </cell>
          <cell r="B3685" t="str">
            <v>Hipertensión secundaria a otros trastornos renales</v>
          </cell>
        </row>
        <row r="3686">
          <cell r="A3686" t="str">
            <v>I15.2</v>
          </cell>
          <cell r="B3686" t="str">
            <v>Hipertensión secundaria a trastornos endocrinos</v>
          </cell>
        </row>
        <row r="3687">
          <cell r="A3687" t="str">
            <v>I15.8</v>
          </cell>
          <cell r="B3687" t="str">
            <v>Otros tipos de hipertensión secundaria</v>
          </cell>
        </row>
        <row r="3688">
          <cell r="A3688" t="str">
            <v>I15.9</v>
          </cell>
          <cell r="B3688" t="str">
            <v>Hipertensión secundaria, no especificada</v>
          </cell>
        </row>
        <row r="3689">
          <cell r="A3689" t="str">
            <v>I20</v>
          </cell>
          <cell r="B3689" t="str">
            <v>Angina de pecho</v>
          </cell>
        </row>
        <row r="3690">
          <cell r="A3690" t="str">
            <v>I20.0</v>
          </cell>
          <cell r="B3690" t="str">
            <v>Angina inestable</v>
          </cell>
        </row>
        <row r="3691">
          <cell r="A3691" t="str">
            <v>I20.1</v>
          </cell>
          <cell r="B3691" t="str">
            <v>Angina de pecho con espasmo documentado</v>
          </cell>
        </row>
        <row r="3692">
          <cell r="A3692" t="str">
            <v>I20.8</v>
          </cell>
          <cell r="B3692" t="str">
            <v>Otras formas especificadas de angina de pecho</v>
          </cell>
        </row>
        <row r="3693">
          <cell r="A3693" t="str">
            <v>I20.9</v>
          </cell>
          <cell r="B3693" t="str">
            <v>Angina de pecho, no especificada</v>
          </cell>
        </row>
        <row r="3694">
          <cell r="A3694" t="str">
            <v>I21</v>
          </cell>
          <cell r="B3694" t="str">
            <v>Infarto agudo del miocardio</v>
          </cell>
        </row>
        <row r="3695">
          <cell r="A3695" t="str">
            <v>I21.0</v>
          </cell>
          <cell r="B3695" t="str">
            <v>Infarto transmural agudo del miocardio de la pared anterior</v>
          </cell>
        </row>
        <row r="3696">
          <cell r="A3696" t="str">
            <v>I21.1</v>
          </cell>
          <cell r="B3696" t="str">
            <v>Infarto transmural agudo del miocardio de la pared inferior</v>
          </cell>
        </row>
        <row r="3697">
          <cell r="A3697" t="str">
            <v>I21.2</v>
          </cell>
          <cell r="B3697" t="str">
            <v>Infarto agudo transmural del miocardio de otros sitios</v>
          </cell>
        </row>
        <row r="3698">
          <cell r="A3698" t="str">
            <v>I21.3</v>
          </cell>
          <cell r="B3698" t="str">
            <v>Infarto transmural agudo del miocardio, de sitio no especificado</v>
          </cell>
        </row>
        <row r="3699">
          <cell r="A3699" t="str">
            <v>I21.4</v>
          </cell>
          <cell r="B3699" t="str">
            <v>Infarto subendocárdico agudo del miocardio</v>
          </cell>
        </row>
        <row r="3700">
          <cell r="A3700" t="str">
            <v>I21.9</v>
          </cell>
          <cell r="B3700" t="str">
            <v>Infarto agudo del miocardio, sin otra especificación</v>
          </cell>
        </row>
        <row r="3701">
          <cell r="A3701" t="str">
            <v>I22</v>
          </cell>
          <cell r="B3701" t="str">
            <v>Infarto subsecuente del miocardio</v>
          </cell>
        </row>
        <row r="3702">
          <cell r="A3702" t="str">
            <v>I22.0</v>
          </cell>
          <cell r="B3702" t="str">
            <v>Infarto subsecuente del miocardio de la pared anterior</v>
          </cell>
        </row>
        <row r="3703">
          <cell r="A3703" t="str">
            <v>I22.1</v>
          </cell>
          <cell r="B3703" t="str">
            <v>Infarto subsecuente del miocardio de la pared inferior</v>
          </cell>
        </row>
        <row r="3704">
          <cell r="A3704" t="str">
            <v>I22.8</v>
          </cell>
          <cell r="B3704" t="str">
            <v>Infarto subsecuente del miocardio de otros sitios</v>
          </cell>
        </row>
        <row r="3705">
          <cell r="A3705" t="str">
            <v>I22.9</v>
          </cell>
          <cell r="B3705" t="str">
            <v>Infarto subsecuente del miocardio, de parte no especificada</v>
          </cell>
        </row>
        <row r="3706">
          <cell r="A3706" t="str">
            <v>I23</v>
          </cell>
          <cell r="B3706" t="str">
            <v>Ciertas complicaciones presentes posteriores al infarto agudo del miocardio</v>
          </cell>
        </row>
        <row r="3707">
          <cell r="A3707" t="str">
            <v>I23.0</v>
          </cell>
          <cell r="B3707" t="str">
            <v>Hemopericardio como complicación presente posterior al infarto agudo del miocardio</v>
          </cell>
        </row>
        <row r="3708">
          <cell r="A3708" t="str">
            <v>I23.1</v>
          </cell>
          <cell r="B3708" t="str">
            <v>Defecto del tabique auricular como complicación presente posterior al infarto del miocardio</v>
          </cell>
        </row>
        <row r="3709">
          <cell r="A3709" t="str">
            <v>I23.2</v>
          </cell>
          <cell r="B3709" t="str">
            <v>Defecto del tabique ventricular como complicación presente posterior al infarto del miocardio</v>
          </cell>
        </row>
        <row r="3710">
          <cell r="A3710" t="str">
            <v>I23.3</v>
          </cell>
          <cell r="B3710" t="str">
            <v>Ruptura de la pared cardíaca sin hemopericardio como complicación presente posterior al infarto agudo del miocardio</v>
          </cell>
        </row>
        <row r="3711">
          <cell r="A3711" t="str">
            <v>I23.4</v>
          </cell>
          <cell r="B3711" t="str">
            <v>Ruptura de las cuerdas tendinosas como complicación presente posterior al infarto agudo del miocardio</v>
          </cell>
        </row>
        <row r="3712">
          <cell r="A3712" t="str">
            <v>I23.5</v>
          </cell>
          <cell r="B3712" t="str">
            <v>Ruptura de músculo papilar como complicación presente posterior al infarto agudo del miocardio</v>
          </cell>
        </row>
        <row r="3713">
          <cell r="A3713" t="str">
            <v>I23.6</v>
          </cell>
          <cell r="B3713" t="str">
            <v>Trombosis de la aurícula, apéndice auricular y ventrículo como complicación presente posterior al infarto agudo del miocardio</v>
          </cell>
        </row>
        <row r="3714">
          <cell r="A3714" t="str">
            <v>I23.8</v>
          </cell>
          <cell r="B3714" t="str">
            <v>Otras complicaciones presentes posteriores al infarto agudo del miocardio</v>
          </cell>
        </row>
        <row r="3715">
          <cell r="A3715" t="str">
            <v>I24</v>
          </cell>
          <cell r="B3715" t="str">
            <v>Otras enfermedades isquémicas agudas del corazón</v>
          </cell>
        </row>
        <row r="3716">
          <cell r="A3716" t="str">
            <v>I24.0</v>
          </cell>
          <cell r="B3716" t="str">
            <v>Trombosis coronaria que no resulta en infarto del miocardio</v>
          </cell>
        </row>
        <row r="3717">
          <cell r="A3717" t="str">
            <v>I24.1</v>
          </cell>
          <cell r="B3717" t="str">
            <v>Síndrome de Dressler</v>
          </cell>
        </row>
        <row r="3718">
          <cell r="A3718" t="str">
            <v>I24.8</v>
          </cell>
          <cell r="B3718" t="str">
            <v>Otras formas de enfermedad isquémica aguda del corazón</v>
          </cell>
        </row>
        <row r="3719">
          <cell r="A3719" t="str">
            <v>I24.9</v>
          </cell>
          <cell r="B3719" t="str">
            <v>Enfermedad isquémica aguda del corazón, no especificada</v>
          </cell>
        </row>
        <row r="3720">
          <cell r="A3720" t="str">
            <v>I25</v>
          </cell>
          <cell r="B3720" t="str">
            <v>Enfermedad isquémica crónica del corazón</v>
          </cell>
        </row>
        <row r="3721">
          <cell r="A3721" t="str">
            <v>I25.0</v>
          </cell>
          <cell r="B3721" t="str">
            <v>Enfermedad cardiovascular aterosclerótica, así descrita</v>
          </cell>
        </row>
        <row r="3722">
          <cell r="A3722" t="str">
            <v>I25.1</v>
          </cell>
          <cell r="B3722" t="str">
            <v>Enfermedad aterosclerótica del corazón</v>
          </cell>
        </row>
        <row r="3723">
          <cell r="A3723" t="str">
            <v>I25.2</v>
          </cell>
          <cell r="B3723" t="str">
            <v>Infarto antiguo del miocardio</v>
          </cell>
        </row>
        <row r="3724">
          <cell r="A3724" t="str">
            <v>I25.3</v>
          </cell>
          <cell r="B3724" t="str">
            <v>Aneurisma cardíaco</v>
          </cell>
        </row>
        <row r="3725">
          <cell r="A3725" t="str">
            <v>I25.4</v>
          </cell>
          <cell r="B3725" t="str">
            <v>Aneurisma de arteria coronaria</v>
          </cell>
        </row>
        <row r="3726">
          <cell r="A3726" t="str">
            <v>I25.5</v>
          </cell>
          <cell r="B3726" t="str">
            <v>Cardiomiopatía isquémica</v>
          </cell>
        </row>
        <row r="3727">
          <cell r="A3727" t="str">
            <v>I25.6</v>
          </cell>
          <cell r="B3727" t="str">
            <v>Isquemia silente del miocardio</v>
          </cell>
        </row>
        <row r="3728">
          <cell r="A3728" t="str">
            <v>I25.8</v>
          </cell>
          <cell r="B3728" t="str">
            <v>Otras formas de enfermedad isquémica crónica del corazón</v>
          </cell>
        </row>
        <row r="3729">
          <cell r="A3729" t="str">
            <v>I25.9</v>
          </cell>
          <cell r="B3729" t="str">
            <v>Enfermedad isquémica crónica del corazón, no especificada</v>
          </cell>
        </row>
        <row r="3730">
          <cell r="A3730" t="str">
            <v>I26</v>
          </cell>
          <cell r="B3730" t="str">
            <v>Embolia pulmonar</v>
          </cell>
        </row>
        <row r="3731">
          <cell r="A3731" t="str">
            <v>I26.0</v>
          </cell>
          <cell r="B3731" t="str">
            <v>Embolia pulmonar con mención de corazón pulmonar agudo</v>
          </cell>
        </row>
        <row r="3732">
          <cell r="A3732" t="str">
            <v>I26.9</v>
          </cell>
          <cell r="B3732" t="str">
            <v>Embolia pulmonar sin mención de corazón pulmonar agudo</v>
          </cell>
        </row>
        <row r="3733">
          <cell r="A3733" t="str">
            <v>I27</v>
          </cell>
          <cell r="B3733" t="str">
            <v>Otras enfermedades cardiopulmonares</v>
          </cell>
        </row>
        <row r="3734">
          <cell r="A3734" t="str">
            <v>I27.0</v>
          </cell>
          <cell r="B3734" t="str">
            <v>Hipertensión pulmonar primaria</v>
          </cell>
        </row>
        <row r="3735">
          <cell r="A3735" t="str">
            <v>I27.1</v>
          </cell>
          <cell r="B3735" t="str">
            <v>Enfermedad cifoscoliótica del corazón</v>
          </cell>
        </row>
        <row r="3736">
          <cell r="A3736" t="str">
            <v>I27.8</v>
          </cell>
          <cell r="B3736" t="str">
            <v>Otras enfermedades cardiopulmonares especificadas</v>
          </cell>
        </row>
        <row r="3737">
          <cell r="A3737" t="str">
            <v>I27.9</v>
          </cell>
          <cell r="B3737" t="str">
            <v>Enfermedad pulmonar del corazón, no especificada</v>
          </cell>
        </row>
        <row r="3738">
          <cell r="A3738" t="str">
            <v>I28</v>
          </cell>
          <cell r="B3738" t="str">
            <v>Otras enfermedades de los vasos pulmonares</v>
          </cell>
        </row>
        <row r="3739">
          <cell r="A3739" t="str">
            <v>I28.0</v>
          </cell>
          <cell r="B3739" t="str">
            <v>Fístula arteriovenosa de los vasos pulmonares</v>
          </cell>
        </row>
        <row r="3740">
          <cell r="A3740" t="str">
            <v>I28.1</v>
          </cell>
          <cell r="B3740" t="str">
            <v>Aneurisma de la arteria pulmonar</v>
          </cell>
        </row>
        <row r="3741">
          <cell r="A3741" t="str">
            <v>I28.8</v>
          </cell>
          <cell r="B3741" t="str">
            <v>Otras enfermedades especificadas de los vasos pulmonares</v>
          </cell>
        </row>
        <row r="3742">
          <cell r="A3742" t="str">
            <v>I28.9</v>
          </cell>
          <cell r="B3742" t="str">
            <v>Enfermedad de los vasos pulmonares, no especificada</v>
          </cell>
        </row>
        <row r="3743">
          <cell r="A3743" t="str">
            <v>I30</v>
          </cell>
          <cell r="B3743" t="str">
            <v>Pericarditis aguda</v>
          </cell>
        </row>
        <row r="3744">
          <cell r="A3744" t="str">
            <v>I30.0</v>
          </cell>
          <cell r="B3744" t="str">
            <v>Pericarditis idiopática aguda inespecífica</v>
          </cell>
        </row>
        <row r="3745">
          <cell r="A3745" t="str">
            <v>I30.1</v>
          </cell>
          <cell r="B3745" t="str">
            <v>Pericarditis infecciosa</v>
          </cell>
        </row>
        <row r="3746">
          <cell r="A3746" t="str">
            <v>I30.8</v>
          </cell>
          <cell r="B3746" t="str">
            <v>Otras formas de pericarditis aguda</v>
          </cell>
        </row>
        <row r="3747">
          <cell r="A3747" t="str">
            <v>I30.9</v>
          </cell>
          <cell r="B3747" t="str">
            <v>Pericarditis aguda, no especificada</v>
          </cell>
        </row>
        <row r="3748">
          <cell r="A3748" t="str">
            <v>I31</v>
          </cell>
          <cell r="B3748" t="str">
            <v>Otras enfermedades del pericardio</v>
          </cell>
        </row>
        <row r="3749">
          <cell r="A3749" t="str">
            <v>I31.0</v>
          </cell>
          <cell r="B3749" t="str">
            <v>Pericarditis crónica adhesiva</v>
          </cell>
        </row>
        <row r="3750">
          <cell r="A3750" t="str">
            <v>I31.1</v>
          </cell>
          <cell r="B3750" t="str">
            <v>Pericarditis constrictiva crónica</v>
          </cell>
        </row>
        <row r="3751">
          <cell r="A3751" t="str">
            <v>I31.2</v>
          </cell>
          <cell r="B3751" t="str">
            <v>Hemopericardio, no clasificado en otra parte</v>
          </cell>
        </row>
        <row r="3752">
          <cell r="A3752" t="str">
            <v>I31.3</v>
          </cell>
          <cell r="B3752" t="str">
            <v>Derrame pericárdico (no inflamatorio)</v>
          </cell>
        </row>
        <row r="3753">
          <cell r="A3753" t="str">
            <v>I31.8</v>
          </cell>
          <cell r="B3753" t="str">
            <v>Otras enfermedades especificadas del pericardio</v>
          </cell>
        </row>
        <row r="3754">
          <cell r="A3754" t="str">
            <v>I31.9</v>
          </cell>
          <cell r="B3754" t="str">
            <v>Enfermedad del pericardio, no especificada</v>
          </cell>
        </row>
        <row r="3755">
          <cell r="A3755" t="str">
            <v>I32*</v>
          </cell>
          <cell r="B3755" t="str">
            <v>Pericarditis en enfermedades clasificadas en otra parte</v>
          </cell>
        </row>
        <row r="3756">
          <cell r="A3756" t="str">
            <v>I32.0*</v>
          </cell>
          <cell r="B3756" t="str">
            <v>Pericarditis en enfermedades bacterianas clasificadas en otra parte</v>
          </cell>
        </row>
        <row r="3757">
          <cell r="A3757" t="str">
            <v>I32.1*</v>
          </cell>
          <cell r="B3757" t="str">
            <v>Pericarditis en otras enfermedades infecciosas y parasitarias clasificadas en otra parte</v>
          </cell>
        </row>
        <row r="3758">
          <cell r="A3758" t="str">
            <v>I32.8*</v>
          </cell>
          <cell r="B3758" t="str">
            <v>Pericarditis en otras enfermedades clasificadas en otra parte</v>
          </cell>
        </row>
        <row r="3759">
          <cell r="A3759" t="str">
            <v>I33</v>
          </cell>
          <cell r="B3759" t="str">
            <v>Endocarditis aguda y subaguda</v>
          </cell>
        </row>
        <row r="3760">
          <cell r="A3760" t="str">
            <v>I33.0</v>
          </cell>
          <cell r="B3760" t="str">
            <v>Endocarditis infecciosa aguda y subaguda</v>
          </cell>
        </row>
        <row r="3761">
          <cell r="A3761" t="str">
            <v>I33.9</v>
          </cell>
          <cell r="B3761" t="str">
            <v>Endocarditis aguda, no especificada</v>
          </cell>
        </row>
        <row r="3762">
          <cell r="A3762" t="str">
            <v>I34</v>
          </cell>
          <cell r="B3762" t="str">
            <v>Trastornos no reumáticos de la válvula mitral</v>
          </cell>
        </row>
        <row r="3763">
          <cell r="A3763" t="str">
            <v>I34.0</v>
          </cell>
          <cell r="B3763" t="str">
            <v>Insuficiencia (de la válvula) mitral</v>
          </cell>
        </row>
        <row r="3764">
          <cell r="A3764" t="str">
            <v>I34.1</v>
          </cell>
          <cell r="B3764" t="str">
            <v>Prolapso (de la válvula) mitral</v>
          </cell>
        </row>
        <row r="3765">
          <cell r="A3765" t="str">
            <v>I34.2</v>
          </cell>
          <cell r="B3765" t="str">
            <v>Estenosis (de la válvula) mitral, no reumática</v>
          </cell>
        </row>
        <row r="3766">
          <cell r="A3766" t="str">
            <v>I34.8</v>
          </cell>
          <cell r="B3766" t="str">
            <v>Otros trastornos no reumáticos de la válvula mitral</v>
          </cell>
        </row>
        <row r="3767">
          <cell r="A3767" t="str">
            <v>I34.9</v>
          </cell>
          <cell r="B3767" t="str">
            <v>Trastorno mitral no reumático, no especificado</v>
          </cell>
        </row>
        <row r="3768">
          <cell r="A3768" t="str">
            <v>I35</v>
          </cell>
          <cell r="B3768" t="str">
            <v>Trastornos no reumáticos de la válvula aórtica</v>
          </cell>
        </row>
        <row r="3769">
          <cell r="A3769" t="str">
            <v>I35.0</v>
          </cell>
          <cell r="B3769" t="str">
            <v>Estenosis (de la válvula) aórtica</v>
          </cell>
        </row>
        <row r="3770">
          <cell r="A3770" t="str">
            <v>I35.1</v>
          </cell>
          <cell r="B3770" t="str">
            <v>Insuficiencia (de la válvula) aórtica</v>
          </cell>
        </row>
        <row r="3771">
          <cell r="A3771" t="str">
            <v>I35.2</v>
          </cell>
          <cell r="B3771" t="str">
            <v>Estenosis (de la válvula) aórtica con insuficiencia</v>
          </cell>
        </row>
        <row r="3772">
          <cell r="A3772" t="str">
            <v>I35.8</v>
          </cell>
          <cell r="B3772" t="str">
            <v>Otros trastornos de la válvula aórtica</v>
          </cell>
        </row>
        <row r="3773">
          <cell r="A3773" t="str">
            <v>I35.9</v>
          </cell>
          <cell r="B3773" t="str">
            <v>Trastorno de la válvula aórtica, no especificado</v>
          </cell>
        </row>
        <row r="3774">
          <cell r="A3774" t="str">
            <v>I36</v>
          </cell>
          <cell r="B3774" t="str">
            <v>Trastornos no reumáticos de la válvula tricúspide</v>
          </cell>
        </row>
        <row r="3775">
          <cell r="A3775" t="str">
            <v>I36.0</v>
          </cell>
          <cell r="B3775" t="str">
            <v>Estenosis no reumática (de la válvula) tricúspide</v>
          </cell>
        </row>
        <row r="3776">
          <cell r="A3776" t="str">
            <v>I36.1</v>
          </cell>
          <cell r="B3776" t="str">
            <v>Insuficiencia no reumática (de la válvula) tricúspide</v>
          </cell>
        </row>
        <row r="3777">
          <cell r="A3777" t="str">
            <v>I36.2</v>
          </cell>
          <cell r="B3777" t="str">
            <v>Estenosis con insuficiencia no reumática (de la válvula) tricúspide</v>
          </cell>
        </row>
        <row r="3778">
          <cell r="A3778" t="str">
            <v>I36.8</v>
          </cell>
          <cell r="B3778" t="str">
            <v>Otros trastornos no reumáticos de la válvula tricúspide</v>
          </cell>
        </row>
        <row r="3779">
          <cell r="A3779" t="str">
            <v>I36.9</v>
          </cell>
          <cell r="B3779" t="str">
            <v>Trastorno no reumático de la válvula tricúspide, no especificado</v>
          </cell>
        </row>
        <row r="3780">
          <cell r="A3780" t="str">
            <v>I37</v>
          </cell>
          <cell r="B3780" t="str">
            <v>Trastornos de la válvula pulmonar</v>
          </cell>
        </row>
        <row r="3781">
          <cell r="A3781" t="str">
            <v>I37.0</v>
          </cell>
          <cell r="B3781" t="str">
            <v>Estenosis de la válvula pulmonar</v>
          </cell>
        </row>
        <row r="3782">
          <cell r="A3782" t="str">
            <v>I37.1</v>
          </cell>
          <cell r="B3782" t="str">
            <v>Insuficiencia de la válvula pulmonar</v>
          </cell>
        </row>
        <row r="3783">
          <cell r="A3783" t="str">
            <v>I37.2</v>
          </cell>
          <cell r="B3783" t="str">
            <v>Estenosis de la válvula pulmonar con insuficiencia</v>
          </cell>
        </row>
        <row r="3784">
          <cell r="A3784" t="str">
            <v>I37.8</v>
          </cell>
          <cell r="B3784" t="str">
            <v>Otros trastornos de la válvula pulmonar</v>
          </cell>
        </row>
        <row r="3785">
          <cell r="A3785" t="str">
            <v>I37.9</v>
          </cell>
          <cell r="B3785" t="str">
            <v>Trastorno de la válvula pulmonar, no especificado</v>
          </cell>
        </row>
        <row r="3786">
          <cell r="A3786" t="str">
            <v>I38.X</v>
          </cell>
          <cell r="B3786" t="str">
            <v>Endocarditis, válvula no especificada</v>
          </cell>
        </row>
        <row r="3787">
          <cell r="A3787" t="str">
            <v>I39*</v>
          </cell>
          <cell r="B3787" t="str">
            <v>Endocarditis y trastornos valvulares en enfermedades clasificadas en otra parte</v>
          </cell>
        </row>
        <row r="3788">
          <cell r="A3788" t="str">
            <v>I39.0*</v>
          </cell>
          <cell r="B3788" t="str">
            <v>Trastornos de la válvula mitral en enfermedades clasificadas en otra parte</v>
          </cell>
        </row>
        <row r="3789">
          <cell r="A3789" t="str">
            <v>I39.1*</v>
          </cell>
          <cell r="B3789" t="str">
            <v>Trastornos de la válvula aórtica en enfermedades clasificadas en otra parte</v>
          </cell>
        </row>
        <row r="3790">
          <cell r="A3790" t="str">
            <v>I39.2*</v>
          </cell>
          <cell r="B3790" t="str">
            <v>Trastornos de la válvula tricúspide en enfermedades clasificadas en otra parte</v>
          </cell>
        </row>
        <row r="3791">
          <cell r="A3791" t="str">
            <v>I39.3*</v>
          </cell>
          <cell r="B3791" t="str">
            <v>Trastornos de la válvula pulmonar en enfermedades clasificadas en otra parte</v>
          </cell>
        </row>
        <row r="3792">
          <cell r="A3792" t="str">
            <v>I39.4*</v>
          </cell>
          <cell r="B3792" t="str">
            <v>Trastornos valvulares múltiples en enfermedades clasificadas en otra parte</v>
          </cell>
        </row>
        <row r="3793">
          <cell r="A3793" t="str">
            <v>I39.8*</v>
          </cell>
          <cell r="B3793" t="str">
            <v>Endocarditis, válvula no especificada, en enfermedades clasificadas en otra parte</v>
          </cell>
        </row>
        <row r="3794">
          <cell r="A3794" t="str">
            <v>I40</v>
          </cell>
          <cell r="B3794" t="str">
            <v>Miocarditis aguda</v>
          </cell>
        </row>
        <row r="3795">
          <cell r="A3795" t="str">
            <v>I40.0</v>
          </cell>
          <cell r="B3795" t="str">
            <v>Miocarditis infecciosa</v>
          </cell>
        </row>
        <row r="3796">
          <cell r="A3796" t="str">
            <v>I40.1</v>
          </cell>
          <cell r="B3796" t="str">
            <v>Miocarditis aislada</v>
          </cell>
        </row>
        <row r="3797">
          <cell r="A3797" t="str">
            <v>I40.8</v>
          </cell>
          <cell r="B3797" t="str">
            <v>Otras miocarditis agudas</v>
          </cell>
        </row>
        <row r="3798">
          <cell r="A3798" t="str">
            <v>I40.9</v>
          </cell>
          <cell r="B3798" t="str">
            <v>Miocarditis aguda, no especificada</v>
          </cell>
        </row>
        <row r="3799">
          <cell r="A3799" t="str">
            <v>I41*</v>
          </cell>
          <cell r="B3799" t="str">
            <v>Miocarditis en enfermedades clasificadas en otra parte</v>
          </cell>
        </row>
        <row r="3800">
          <cell r="A3800" t="str">
            <v>I41.0*</v>
          </cell>
          <cell r="B3800" t="str">
            <v>Miocarditis en enfermedades bacterianas clasificadas en otra parte</v>
          </cell>
        </row>
        <row r="3801">
          <cell r="A3801" t="str">
            <v>I41.1*</v>
          </cell>
          <cell r="B3801" t="str">
            <v>Miocarditis en enfermedades virales clasificadas en otra parte</v>
          </cell>
        </row>
        <row r="3802">
          <cell r="A3802" t="str">
            <v>I41.2*</v>
          </cell>
          <cell r="B3802" t="str">
            <v>Miocarditis en otras enfermedades infecciosas y parasitarias clasificadas en otra parte</v>
          </cell>
        </row>
        <row r="3803">
          <cell r="A3803" t="str">
            <v>I41.8*</v>
          </cell>
          <cell r="B3803" t="str">
            <v>Miocarditis en otras enfermedades clasificadas en otra parte</v>
          </cell>
        </row>
        <row r="3804">
          <cell r="A3804" t="str">
            <v>I42</v>
          </cell>
          <cell r="B3804" t="str">
            <v>Cardiomiopatía</v>
          </cell>
        </row>
        <row r="3805">
          <cell r="A3805" t="str">
            <v>I42.0</v>
          </cell>
          <cell r="B3805" t="str">
            <v>Cardiomiopatía dilatada</v>
          </cell>
        </row>
        <row r="3806">
          <cell r="A3806" t="str">
            <v>I42.1</v>
          </cell>
          <cell r="B3806" t="str">
            <v>Cardiomiopatía hipertrófica obstructiva</v>
          </cell>
        </row>
        <row r="3807">
          <cell r="A3807" t="str">
            <v>I42.2</v>
          </cell>
          <cell r="B3807" t="str">
            <v>Otras cardiomiopatías hipertróficas</v>
          </cell>
        </row>
        <row r="3808">
          <cell r="A3808" t="str">
            <v>I42.3</v>
          </cell>
          <cell r="B3808" t="str">
            <v>Enfermedad endomiocárdica (eosinofílica)</v>
          </cell>
        </row>
        <row r="3809">
          <cell r="A3809" t="str">
            <v>I42.4</v>
          </cell>
          <cell r="B3809" t="str">
            <v>Fibroelastosis endocárdica</v>
          </cell>
        </row>
        <row r="3810">
          <cell r="A3810" t="str">
            <v>I42.5</v>
          </cell>
          <cell r="B3810" t="str">
            <v>Otras cardiomiopatías restrictivas</v>
          </cell>
        </row>
        <row r="3811">
          <cell r="A3811" t="str">
            <v>I42.6</v>
          </cell>
          <cell r="B3811" t="str">
            <v>Cardiomiopatía alcohólica</v>
          </cell>
        </row>
        <row r="3812">
          <cell r="A3812" t="str">
            <v>I42.7</v>
          </cell>
          <cell r="B3812" t="str">
            <v>Cardiomiopatía debida a drogas y otros agentes externos</v>
          </cell>
        </row>
        <row r="3813">
          <cell r="A3813" t="str">
            <v>I42.8</v>
          </cell>
          <cell r="B3813" t="str">
            <v>Otras cardiomiopatías</v>
          </cell>
        </row>
        <row r="3814">
          <cell r="A3814" t="str">
            <v>I42.9</v>
          </cell>
          <cell r="B3814" t="str">
            <v>Cardiomiopatía, no especificada</v>
          </cell>
        </row>
        <row r="3815">
          <cell r="A3815" t="str">
            <v>I43*</v>
          </cell>
          <cell r="B3815" t="str">
            <v>Cardiomiopatía en enfermedades clasificadas en otra parte</v>
          </cell>
        </row>
        <row r="3816">
          <cell r="A3816" t="str">
            <v>I43.0*</v>
          </cell>
          <cell r="B3816" t="str">
            <v>Cardiomiopatía en enfermedades infecciosas y parasitarias clasificadas en otra parte</v>
          </cell>
        </row>
        <row r="3817">
          <cell r="A3817" t="str">
            <v>I43.1*</v>
          </cell>
          <cell r="B3817" t="str">
            <v>Cardiomiopatía en enfermedades metabólicas</v>
          </cell>
        </row>
        <row r="3818">
          <cell r="A3818" t="str">
            <v>I43.2*</v>
          </cell>
          <cell r="B3818" t="str">
            <v>Cardiomiopatía en enfermedades nutricionales</v>
          </cell>
        </row>
        <row r="3819">
          <cell r="A3819" t="str">
            <v>I43.8*</v>
          </cell>
          <cell r="B3819" t="str">
            <v>Cardiomiopatía en otras enfermedades clasificadas en otra parte</v>
          </cell>
        </row>
        <row r="3820">
          <cell r="A3820" t="str">
            <v>I44</v>
          </cell>
          <cell r="B3820" t="str">
            <v>Bloqueo auriculoventricular y de rama izquierda del haz</v>
          </cell>
        </row>
        <row r="3821">
          <cell r="A3821" t="str">
            <v>I44.0</v>
          </cell>
          <cell r="B3821" t="str">
            <v>Bloqueo auriculoventricular de primer grado</v>
          </cell>
        </row>
        <row r="3822">
          <cell r="A3822" t="str">
            <v>I44.1</v>
          </cell>
          <cell r="B3822" t="str">
            <v>Bloqueo auriculoventricular de segundo grado</v>
          </cell>
        </row>
        <row r="3823">
          <cell r="A3823" t="str">
            <v>I44.2</v>
          </cell>
          <cell r="B3823" t="str">
            <v>Bloqueo auriculoventricular completo</v>
          </cell>
        </row>
        <row r="3824">
          <cell r="A3824" t="str">
            <v>I44.3</v>
          </cell>
          <cell r="B3824" t="str">
            <v>Otros tipos de bloqueo auriculoventricular y los no especificados</v>
          </cell>
        </row>
        <row r="3825">
          <cell r="A3825" t="str">
            <v>I44.4</v>
          </cell>
          <cell r="B3825" t="str">
            <v>Bloqueo fascicular anterior izquierdo</v>
          </cell>
        </row>
        <row r="3826">
          <cell r="A3826" t="str">
            <v>I44.5</v>
          </cell>
          <cell r="B3826" t="str">
            <v>Bloqueo fascicular posterior izquierdo</v>
          </cell>
        </row>
        <row r="3827">
          <cell r="A3827" t="str">
            <v>I44.6</v>
          </cell>
          <cell r="B3827" t="str">
            <v>Otros tipos de bloqueo fascicular y los no especificados</v>
          </cell>
        </row>
        <row r="3828">
          <cell r="A3828" t="str">
            <v>I44.7</v>
          </cell>
          <cell r="B3828" t="str">
            <v>Bloqueo de rama izquierda del haz, sin otra especificación</v>
          </cell>
        </row>
        <row r="3829">
          <cell r="A3829" t="str">
            <v>I45</v>
          </cell>
          <cell r="B3829" t="str">
            <v>Otros trastornos de la conducción</v>
          </cell>
        </row>
        <row r="3830">
          <cell r="A3830" t="str">
            <v>I45.0</v>
          </cell>
          <cell r="B3830" t="str">
            <v>Bloqueo fascicular derecho</v>
          </cell>
        </row>
        <row r="3831">
          <cell r="A3831" t="str">
            <v>I45.1</v>
          </cell>
          <cell r="B3831" t="str">
            <v>Otros tipos de bloqueo de rama derecha del haz y los no especificados</v>
          </cell>
        </row>
        <row r="3832">
          <cell r="A3832" t="str">
            <v>I45.2</v>
          </cell>
          <cell r="B3832" t="str">
            <v>Bloqueo bifascicular</v>
          </cell>
        </row>
        <row r="3833">
          <cell r="A3833" t="str">
            <v>I45.3</v>
          </cell>
          <cell r="B3833" t="str">
            <v>Bloqueo trifascicular</v>
          </cell>
        </row>
        <row r="3834">
          <cell r="A3834" t="str">
            <v>I45.4</v>
          </cell>
          <cell r="B3834" t="str">
            <v>Bloqueo intraventricular no especificado</v>
          </cell>
        </row>
        <row r="3835">
          <cell r="A3835" t="str">
            <v>I45.5</v>
          </cell>
          <cell r="B3835" t="str">
            <v>Otros tipos especificados de bloqueo del corazón</v>
          </cell>
        </row>
        <row r="3836">
          <cell r="A3836" t="str">
            <v>I45.6</v>
          </cell>
          <cell r="B3836" t="str">
            <v>Síndrome de preexcitación</v>
          </cell>
        </row>
        <row r="3837">
          <cell r="A3837" t="str">
            <v>I45.8</v>
          </cell>
          <cell r="B3837" t="str">
            <v>Otros trastornos especificados de la conducción</v>
          </cell>
        </row>
        <row r="3838">
          <cell r="A3838" t="str">
            <v>I45.9</v>
          </cell>
          <cell r="B3838" t="str">
            <v>Trastorno de la conducción, no especificado</v>
          </cell>
        </row>
        <row r="3839">
          <cell r="A3839" t="str">
            <v>I46</v>
          </cell>
          <cell r="B3839" t="str">
            <v>Paro cardíaco</v>
          </cell>
        </row>
        <row r="3840">
          <cell r="A3840" t="str">
            <v>I46.0</v>
          </cell>
          <cell r="B3840" t="str">
            <v>Paro cardíaco con resucitación exitosa</v>
          </cell>
        </row>
        <row r="3841">
          <cell r="A3841" t="str">
            <v>I46.1</v>
          </cell>
          <cell r="B3841" t="str">
            <v>Muerte cardíaca súbita, así descrita</v>
          </cell>
        </row>
        <row r="3842">
          <cell r="A3842" t="str">
            <v>I46.9</v>
          </cell>
          <cell r="B3842" t="str">
            <v>Paro cardíaco, no especificado</v>
          </cell>
        </row>
        <row r="3843">
          <cell r="A3843" t="str">
            <v>I47</v>
          </cell>
          <cell r="B3843" t="str">
            <v>Taquicardia paroxística</v>
          </cell>
        </row>
        <row r="3844">
          <cell r="A3844" t="str">
            <v>I47.0</v>
          </cell>
          <cell r="B3844" t="str">
            <v>Arritmia por reentrada ventricular</v>
          </cell>
        </row>
        <row r="3845">
          <cell r="A3845" t="str">
            <v>I47.1</v>
          </cell>
          <cell r="B3845" t="str">
            <v>Taquicardia supraventricular</v>
          </cell>
        </row>
        <row r="3846">
          <cell r="A3846" t="str">
            <v>I47.2</v>
          </cell>
          <cell r="B3846" t="str">
            <v>Taquicardia ventricular</v>
          </cell>
        </row>
        <row r="3847">
          <cell r="A3847" t="str">
            <v>I47.9</v>
          </cell>
          <cell r="B3847" t="str">
            <v>Taquicardia paroxística, no especificada</v>
          </cell>
        </row>
        <row r="3848">
          <cell r="A3848" t="str">
            <v>I48.X</v>
          </cell>
          <cell r="B3848" t="str">
            <v>Fibrilación y aleteo auricular</v>
          </cell>
        </row>
        <row r="3849">
          <cell r="A3849" t="str">
            <v>I49</v>
          </cell>
          <cell r="B3849" t="str">
            <v>Otras arritmias cardíacas</v>
          </cell>
        </row>
        <row r="3850">
          <cell r="A3850" t="str">
            <v>I49.0</v>
          </cell>
          <cell r="B3850" t="str">
            <v>Fibrilación y aleteo ventricular</v>
          </cell>
        </row>
        <row r="3851">
          <cell r="A3851" t="str">
            <v>I49.1</v>
          </cell>
          <cell r="B3851" t="str">
            <v>Despolarización auricular prematura</v>
          </cell>
        </row>
        <row r="3852">
          <cell r="A3852" t="str">
            <v>I49.2</v>
          </cell>
          <cell r="B3852" t="str">
            <v>Despolarización prematura nodal</v>
          </cell>
        </row>
        <row r="3853">
          <cell r="A3853" t="str">
            <v>I49.3</v>
          </cell>
          <cell r="B3853" t="str">
            <v>Despolarización ventricular prematura</v>
          </cell>
        </row>
        <row r="3854">
          <cell r="A3854" t="str">
            <v>I49.4</v>
          </cell>
          <cell r="B3854" t="str">
            <v>Otros tipos de despolarización prematura y los no especificados</v>
          </cell>
        </row>
        <row r="3855">
          <cell r="A3855" t="str">
            <v>I49.5</v>
          </cell>
          <cell r="B3855" t="str">
            <v>Síndrome del seno enfermo</v>
          </cell>
        </row>
        <row r="3856">
          <cell r="A3856" t="str">
            <v>I49.8</v>
          </cell>
          <cell r="B3856" t="str">
            <v>Otras arritmias cardíacas especificadas</v>
          </cell>
        </row>
        <row r="3857">
          <cell r="A3857" t="str">
            <v>I49.9</v>
          </cell>
          <cell r="B3857" t="str">
            <v>Arritmia cardíaca, no especificada</v>
          </cell>
        </row>
        <row r="3858">
          <cell r="A3858" t="str">
            <v>I50</v>
          </cell>
          <cell r="B3858" t="str">
            <v>Insuficiencia cardíaca</v>
          </cell>
        </row>
        <row r="3859">
          <cell r="A3859" t="str">
            <v>I50.0</v>
          </cell>
          <cell r="B3859" t="str">
            <v>Insuficiencia cardíaca congestiva</v>
          </cell>
        </row>
        <row r="3860">
          <cell r="A3860" t="str">
            <v>I50.1</v>
          </cell>
          <cell r="B3860" t="str">
            <v>Insuficiencia ventricular izquierda</v>
          </cell>
        </row>
        <row r="3861">
          <cell r="A3861" t="str">
            <v>I50.9</v>
          </cell>
          <cell r="B3861" t="str">
            <v>Insuficiencia cardíaca, no especificada</v>
          </cell>
        </row>
        <row r="3862">
          <cell r="A3862" t="str">
            <v>I51</v>
          </cell>
          <cell r="B3862" t="str">
            <v>Complicaciones y descripciones mal definidas de enfermedad cardíaca</v>
          </cell>
        </row>
        <row r="3863">
          <cell r="A3863" t="str">
            <v>I51.0</v>
          </cell>
          <cell r="B3863" t="str">
            <v>Defecto del tabique cardíaco, adquirido</v>
          </cell>
        </row>
        <row r="3864">
          <cell r="A3864" t="str">
            <v>I51.1</v>
          </cell>
          <cell r="B3864" t="str">
            <v>Ruptura de cuerda tendinosa, no clasificada en otra parte</v>
          </cell>
        </row>
        <row r="3865">
          <cell r="A3865" t="str">
            <v>I51.2</v>
          </cell>
          <cell r="B3865" t="str">
            <v>Ruptura de músculo papilar, no clasificada en otra parte</v>
          </cell>
        </row>
        <row r="3866">
          <cell r="A3866" t="str">
            <v>I51.3</v>
          </cell>
          <cell r="B3866" t="str">
            <v>Trombosis intracardíaca, no clasificada en otra parte</v>
          </cell>
        </row>
        <row r="3867">
          <cell r="A3867" t="str">
            <v>I51.4</v>
          </cell>
          <cell r="B3867" t="str">
            <v>Miocarditis, no especificada</v>
          </cell>
        </row>
        <row r="3868">
          <cell r="A3868" t="str">
            <v>I51.5</v>
          </cell>
          <cell r="B3868" t="str">
            <v>Degeneración miocárdica</v>
          </cell>
        </row>
        <row r="3869">
          <cell r="A3869" t="str">
            <v>I51.6</v>
          </cell>
          <cell r="B3869" t="str">
            <v>Enfermedad cardiovascular, no especificada</v>
          </cell>
        </row>
        <row r="3870">
          <cell r="A3870" t="str">
            <v>I51.7</v>
          </cell>
          <cell r="B3870" t="str">
            <v>Cardiomegalia</v>
          </cell>
        </row>
        <row r="3871">
          <cell r="A3871" t="str">
            <v>I51.8</v>
          </cell>
          <cell r="B3871" t="str">
            <v>Otras enfermedades cardíacas mal definidas</v>
          </cell>
        </row>
        <row r="3872">
          <cell r="A3872" t="str">
            <v>I51.9</v>
          </cell>
          <cell r="B3872" t="str">
            <v>Enfermedad cardíaca, no especificada</v>
          </cell>
        </row>
        <row r="3873">
          <cell r="A3873" t="str">
            <v>I52*</v>
          </cell>
          <cell r="B3873" t="str">
            <v>Otros trastornos cardíacos en enfermedades clasificadas en otra parte</v>
          </cell>
        </row>
        <row r="3874">
          <cell r="A3874" t="str">
            <v>I52.0*</v>
          </cell>
          <cell r="B3874" t="str">
            <v>Otros trastornos cardíacos en enfermedades bacterianas clasificadas en otra parte</v>
          </cell>
        </row>
        <row r="3875">
          <cell r="A3875" t="str">
            <v>I52.1*</v>
          </cell>
          <cell r="B3875" t="str">
            <v>Otros trastornos cardíacos en otras enfermedades infecciosas y parasitarias clasificadas en otra parte</v>
          </cell>
        </row>
        <row r="3876">
          <cell r="A3876" t="str">
            <v>I52.8*</v>
          </cell>
          <cell r="B3876" t="str">
            <v>Otros trastornos cardíacos en otras enfermedades clasificadas en otra parte</v>
          </cell>
        </row>
        <row r="3877">
          <cell r="A3877" t="str">
            <v>I60</v>
          </cell>
          <cell r="B3877" t="str">
            <v>Hemorragia subaracnoidea</v>
          </cell>
        </row>
        <row r="3878">
          <cell r="A3878" t="str">
            <v>I60.0</v>
          </cell>
          <cell r="B3878" t="str">
            <v>Hemorragia subaracnoidea de sifón y bifurcación carotídea</v>
          </cell>
        </row>
        <row r="3879">
          <cell r="A3879" t="str">
            <v>I60.1</v>
          </cell>
          <cell r="B3879" t="str">
            <v>Hemorragia subaracnoidea de arteria cerebral media</v>
          </cell>
        </row>
        <row r="3880">
          <cell r="A3880" t="str">
            <v>I60.2</v>
          </cell>
          <cell r="B3880" t="str">
            <v>Hemorragia subaracnoidea de arteria comunicante anterior</v>
          </cell>
        </row>
        <row r="3881">
          <cell r="A3881" t="str">
            <v>I60.3</v>
          </cell>
          <cell r="B3881" t="str">
            <v>Hemorragia subaracnoidea de arteria comunicante posterior</v>
          </cell>
        </row>
        <row r="3882">
          <cell r="A3882" t="str">
            <v>I60.4</v>
          </cell>
          <cell r="B3882" t="str">
            <v>Hemorragia subaracnoidea de arteria basilar</v>
          </cell>
        </row>
        <row r="3883">
          <cell r="A3883" t="str">
            <v>I60.5</v>
          </cell>
          <cell r="B3883" t="str">
            <v>Hemorragia subaracnoidea de arteria vertebral</v>
          </cell>
        </row>
        <row r="3884">
          <cell r="A3884" t="str">
            <v>I60.6</v>
          </cell>
          <cell r="B3884" t="str">
            <v>Hemorragia subaracnoidea de otras arterias intracraneales</v>
          </cell>
        </row>
        <row r="3885">
          <cell r="A3885" t="str">
            <v>I60.7</v>
          </cell>
          <cell r="B3885" t="str">
            <v>Hemorragia subaracnoidea de arteria intracraneal no especificada</v>
          </cell>
        </row>
        <row r="3886">
          <cell r="A3886" t="str">
            <v>I60.8</v>
          </cell>
          <cell r="B3886" t="str">
            <v>Otras hemorragias subaracnoideas</v>
          </cell>
        </row>
        <row r="3887">
          <cell r="A3887" t="str">
            <v>I60.9</v>
          </cell>
          <cell r="B3887" t="str">
            <v>Hemorragia subaracnoidea, no especificada</v>
          </cell>
        </row>
        <row r="3888">
          <cell r="A3888" t="str">
            <v>I61</v>
          </cell>
          <cell r="B3888" t="str">
            <v>Hemorragia intraencefálica</v>
          </cell>
        </row>
        <row r="3889">
          <cell r="A3889" t="str">
            <v>I61.0</v>
          </cell>
          <cell r="B3889" t="str">
            <v>Hemorragia intracerebral en hemisferio, subcortical</v>
          </cell>
        </row>
        <row r="3890">
          <cell r="A3890" t="str">
            <v>I61.1</v>
          </cell>
          <cell r="B3890" t="str">
            <v>Hemorragia intracerebral en hemisferio, cortical</v>
          </cell>
        </row>
        <row r="3891">
          <cell r="A3891" t="str">
            <v>I61.2</v>
          </cell>
          <cell r="B3891" t="str">
            <v>Hemorragia intracerebral en hemisferio, no especificada</v>
          </cell>
        </row>
        <row r="3892">
          <cell r="A3892" t="str">
            <v>I61.3</v>
          </cell>
          <cell r="B3892" t="str">
            <v>Hemorragia intraencefálica en tallo cerebral</v>
          </cell>
        </row>
        <row r="3893">
          <cell r="A3893" t="str">
            <v>I61.4</v>
          </cell>
          <cell r="B3893" t="str">
            <v>Hemorragia intraencefálica en cerebelo</v>
          </cell>
        </row>
        <row r="3894">
          <cell r="A3894" t="str">
            <v>I61.5</v>
          </cell>
          <cell r="B3894" t="str">
            <v>Hemorragia intraencefálica, intraventricular</v>
          </cell>
        </row>
        <row r="3895">
          <cell r="A3895" t="str">
            <v>I61.6</v>
          </cell>
          <cell r="B3895" t="str">
            <v>Hemorragia intraencefálica de localizaciones múltiples</v>
          </cell>
        </row>
        <row r="3896">
          <cell r="A3896" t="str">
            <v>I61.8</v>
          </cell>
          <cell r="B3896" t="str">
            <v>Otras hemorragias intraencefálicas</v>
          </cell>
        </row>
        <row r="3897">
          <cell r="A3897" t="str">
            <v>I61.9</v>
          </cell>
          <cell r="B3897" t="str">
            <v>Hemorragia intraencefálica, no especificada</v>
          </cell>
        </row>
        <row r="3898">
          <cell r="A3898" t="str">
            <v>I62</v>
          </cell>
          <cell r="B3898" t="str">
            <v>Otras hemorragias intracraneales no traumáticas</v>
          </cell>
        </row>
        <row r="3899">
          <cell r="A3899" t="str">
            <v>I62.0</v>
          </cell>
          <cell r="B3899" t="str">
            <v>Hemorragia subdural (aguda) (no traumática)</v>
          </cell>
        </row>
        <row r="3900">
          <cell r="A3900" t="str">
            <v>I62.1</v>
          </cell>
          <cell r="B3900" t="str">
            <v>Hemorragia extradural no traumática</v>
          </cell>
        </row>
        <row r="3901">
          <cell r="A3901" t="str">
            <v>I62.9</v>
          </cell>
          <cell r="B3901" t="str">
            <v>Hemorragia intracraneal (no traumática), no especificada</v>
          </cell>
        </row>
        <row r="3902">
          <cell r="A3902" t="str">
            <v>I63</v>
          </cell>
          <cell r="B3902" t="str">
            <v>Infarto cerebral</v>
          </cell>
        </row>
        <row r="3903">
          <cell r="A3903" t="str">
            <v>I63.0</v>
          </cell>
          <cell r="B3903" t="str">
            <v>Infarto cerebral debido a trombosis de arterias precerebrales</v>
          </cell>
        </row>
        <row r="3904">
          <cell r="A3904" t="str">
            <v>I63.1</v>
          </cell>
          <cell r="B3904" t="str">
            <v>Infarto cerebral debido a embolia de arterias precerebrales</v>
          </cell>
        </row>
        <row r="3905">
          <cell r="A3905" t="str">
            <v>I63.2</v>
          </cell>
          <cell r="B3905" t="str">
            <v>Infarto cerebral debido a oclusión o estenosis no especificada de arterias precerebrales</v>
          </cell>
        </row>
        <row r="3906">
          <cell r="A3906" t="str">
            <v>I63.3</v>
          </cell>
          <cell r="B3906" t="str">
            <v>Infarto cerebral debido a trombosis de arterias cerebrales</v>
          </cell>
        </row>
        <row r="3907">
          <cell r="A3907" t="str">
            <v>I63.4</v>
          </cell>
          <cell r="B3907" t="str">
            <v>Infarto cerebral debido a embolia de arterias cerebrales</v>
          </cell>
        </row>
        <row r="3908">
          <cell r="A3908" t="str">
            <v>I63.5</v>
          </cell>
          <cell r="B3908" t="str">
            <v>Infarto cerebral debido a oclusión o estenosis no especificada de arterias cerebrales</v>
          </cell>
        </row>
        <row r="3909">
          <cell r="A3909" t="str">
            <v>I63.6</v>
          </cell>
          <cell r="B3909" t="str">
            <v>Infarto cerebral debido a trombosis de venas cerebrales, no piógeno</v>
          </cell>
        </row>
        <row r="3910">
          <cell r="A3910" t="str">
            <v>I63.8</v>
          </cell>
          <cell r="B3910" t="str">
            <v>Otros infartos cerebrales</v>
          </cell>
        </row>
        <row r="3911">
          <cell r="A3911" t="str">
            <v>I63.9</v>
          </cell>
          <cell r="B3911" t="str">
            <v>Infarto cerebral, no especificado</v>
          </cell>
        </row>
        <row r="3912">
          <cell r="A3912" t="str">
            <v>I64.X</v>
          </cell>
          <cell r="B3912" t="str">
            <v>Accidente vascular encefálico agudo, no especificado como hemorrágico o  isquémico</v>
          </cell>
        </row>
        <row r="3913">
          <cell r="A3913" t="str">
            <v>I65</v>
          </cell>
          <cell r="B3913" t="str">
            <v>Oclusión y estenosis de las arterias precerebrales sin ocasionar infarto cerebral</v>
          </cell>
        </row>
        <row r="3914">
          <cell r="A3914" t="str">
            <v>I65.0</v>
          </cell>
          <cell r="B3914" t="str">
            <v>Oclusión y estenosis de arteria vertebral</v>
          </cell>
        </row>
        <row r="3915">
          <cell r="A3915" t="str">
            <v>I65.1</v>
          </cell>
          <cell r="B3915" t="str">
            <v>Oclusión y estenosis de arteria basilar</v>
          </cell>
        </row>
        <row r="3916">
          <cell r="A3916" t="str">
            <v>I65.2</v>
          </cell>
          <cell r="B3916" t="str">
            <v>Oclusión y estenosis de arteria carótida</v>
          </cell>
        </row>
        <row r="3917">
          <cell r="A3917" t="str">
            <v>I65.3</v>
          </cell>
          <cell r="B3917" t="str">
            <v>Oclusión y estenosis múltiple bilateral de arterias precerebrales</v>
          </cell>
        </row>
        <row r="3918">
          <cell r="A3918" t="str">
            <v>I65.8</v>
          </cell>
          <cell r="B3918" t="str">
            <v>Oclusión y estenosis de otras arterias precerebrales</v>
          </cell>
        </row>
        <row r="3919">
          <cell r="A3919" t="str">
            <v>I65.9</v>
          </cell>
          <cell r="B3919" t="str">
            <v>Oclusión y estenosis de arteria precerebral no especificada</v>
          </cell>
        </row>
        <row r="3920">
          <cell r="A3920" t="str">
            <v>I66</v>
          </cell>
          <cell r="B3920" t="str">
            <v>Oclusión y estenosis de las arterias cerebrales sin ocasionar infarto cerebral</v>
          </cell>
        </row>
        <row r="3921">
          <cell r="A3921" t="str">
            <v>I66.0</v>
          </cell>
          <cell r="B3921" t="str">
            <v>Oclusión y estenosis de la arteria cerebral media</v>
          </cell>
        </row>
        <row r="3922">
          <cell r="A3922" t="str">
            <v>I66.1</v>
          </cell>
          <cell r="B3922" t="str">
            <v>Oclusión y estenosis de la arteria cerebral anterior</v>
          </cell>
        </row>
        <row r="3923">
          <cell r="A3923" t="str">
            <v>I66.2</v>
          </cell>
          <cell r="B3923" t="str">
            <v>Oclusión y estenosis de la arteria cerebral posterior</v>
          </cell>
        </row>
        <row r="3924">
          <cell r="A3924" t="str">
            <v>I66.3</v>
          </cell>
          <cell r="B3924" t="str">
            <v>Oclusión y estenosis de arterias cerebelosas</v>
          </cell>
        </row>
        <row r="3925">
          <cell r="A3925" t="str">
            <v>I66.4</v>
          </cell>
          <cell r="B3925" t="str">
            <v>Oclusión y estenosis múltiple bilateral de arterias cerebrales</v>
          </cell>
        </row>
        <row r="3926">
          <cell r="A3926" t="str">
            <v>I66.8</v>
          </cell>
          <cell r="B3926" t="str">
            <v>Oclusión y estenosis de otras arterias cerebrales</v>
          </cell>
        </row>
        <row r="3927">
          <cell r="A3927" t="str">
            <v>I66.9</v>
          </cell>
          <cell r="B3927" t="str">
            <v>Oclusión y estenosis de arteria cerebral no especificada</v>
          </cell>
        </row>
        <row r="3928">
          <cell r="A3928" t="str">
            <v>I67</v>
          </cell>
          <cell r="B3928" t="str">
            <v>Otras enfermedades cerebrovasculares</v>
          </cell>
        </row>
        <row r="3929">
          <cell r="A3929" t="str">
            <v>I67.0</v>
          </cell>
          <cell r="B3929" t="str">
            <v>Disección de arterias cerebrales, sin ruptura</v>
          </cell>
        </row>
        <row r="3930">
          <cell r="A3930" t="str">
            <v>I67.1</v>
          </cell>
          <cell r="B3930" t="str">
            <v>Aneurisma cerebral, sin ruptura</v>
          </cell>
        </row>
        <row r="3931">
          <cell r="A3931" t="str">
            <v>I67.2</v>
          </cell>
          <cell r="B3931" t="str">
            <v>Aterosclerosis cerebral</v>
          </cell>
        </row>
        <row r="3932">
          <cell r="A3932" t="str">
            <v>I67.3</v>
          </cell>
          <cell r="B3932" t="str">
            <v>Leucoencefalopatía vascular progresiva</v>
          </cell>
        </row>
        <row r="3933">
          <cell r="A3933" t="str">
            <v>I67.4</v>
          </cell>
          <cell r="B3933" t="str">
            <v>Encefalopatía hipertensiva</v>
          </cell>
        </row>
        <row r="3934">
          <cell r="A3934" t="str">
            <v>I67.5</v>
          </cell>
          <cell r="B3934" t="str">
            <v>Enfermedad de Moyamoya</v>
          </cell>
        </row>
        <row r="3935">
          <cell r="A3935" t="str">
            <v>I67.6</v>
          </cell>
          <cell r="B3935" t="str">
            <v>Trombosis apiógena del sistema venoso intracraneal</v>
          </cell>
        </row>
        <row r="3936">
          <cell r="A3936" t="str">
            <v>I67.7</v>
          </cell>
          <cell r="B3936" t="str">
            <v>Arteritis cerebral, no clasificada en otra parte</v>
          </cell>
        </row>
        <row r="3937">
          <cell r="A3937" t="str">
            <v>I67.8</v>
          </cell>
          <cell r="B3937" t="str">
            <v>Otras enfermedades cerebrovasculares especificadas</v>
          </cell>
        </row>
        <row r="3938">
          <cell r="A3938" t="str">
            <v>I67.9</v>
          </cell>
          <cell r="B3938" t="str">
            <v>Enfermedad cerebrovascular, no especificada</v>
          </cell>
        </row>
        <row r="3939">
          <cell r="A3939" t="str">
            <v>I68*</v>
          </cell>
          <cell r="B3939" t="str">
            <v>Trastornos cerebrovasculares en enfermedades clasificadas en otra parte</v>
          </cell>
        </row>
        <row r="3940">
          <cell r="A3940" t="str">
            <v>I68.0*</v>
          </cell>
          <cell r="B3940" t="str">
            <v>Angiopatía cerebral amiloide (E85.-+)</v>
          </cell>
        </row>
        <row r="3941">
          <cell r="A3941" t="str">
            <v>I68.1*</v>
          </cell>
          <cell r="B3941" t="str">
            <v>Arteritis cerebral en enfermedades infecciosas y parasitarias clasificadas en otra parte</v>
          </cell>
        </row>
        <row r="3942">
          <cell r="A3942" t="str">
            <v>I68.2*</v>
          </cell>
          <cell r="B3942" t="str">
            <v>Arteritis cerebral en otras enfermedades clasificadas en otra parte</v>
          </cell>
        </row>
        <row r="3943">
          <cell r="A3943" t="str">
            <v>I68.8*</v>
          </cell>
          <cell r="B3943" t="str">
            <v>Otros trastornos cerebrovasculares en enfermedades clasificadas en otra parte</v>
          </cell>
        </row>
        <row r="3944">
          <cell r="A3944" t="str">
            <v>I69</v>
          </cell>
          <cell r="B3944" t="str">
            <v>Secuelas de enfermedad cerebrovascular</v>
          </cell>
        </row>
        <row r="3945">
          <cell r="A3945" t="str">
            <v>I69.0</v>
          </cell>
          <cell r="B3945" t="str">
            <v>Secuelas de hemorragia subaracnoidea</v>
          </cell>
        </row>
        <row r="3946">
          <cell r="A3946" t="str">
            <v>I69.1</v>
          </cell>
          <cell r="B3946" t="str">
            <v>Secuelas de hemorragia intraencefálica</v>
          </cell>
        </row>
        <row r="3947">
          <cell r="A3947" t="str">
            <v>I69.2</v>
          </cell>
          <cell r="B3947" t="str">
            <v>Secuelas de otras hemorragias intracraneales no traumáticas</v>
          </cell>
        </row>
        <row r="3948">
          <cell r="A3948" t="str">
            <v>I69.3</v>
          </cell>
          <cell r="B3948" t="str">
            <v>Secuelas de infarto cerebral</v>
          </cell>
        </row>
        <row r="3949">
          <cell r="A3949" t="str">
            <v>I69.4</v>
          </cell>
          <cell r="B3949" t="str">
            <v>Secuelas de enfermedad cerebrovascular, no especificada como hemorrágica u oclusiva</v>
          </cell>
        </row>
        <row r="3950">
          <cell r="A3950" t="str">
            <v>I69.8</v>
          </cell>
          <cell r="B3950" t="str">
            <v>Secuelas de otras enfermedades cerebrovasculares y de las no especificadas</v>
          </cell>
        </row>
        <row r="3951">
          <cell r="A3951" t="str">
            <v>I70</v>
          </cell>
          <cell r="B3951" t="str">
            <v>Aterosclerosis</v>
          </cell>
        </row>
        <row r="3952">
          <cell r="A3952" t="str">
            <v>I70.0</v>
          </cell>
          <cell r="B3952" t="str">
            <v>Aterosclerosis de la aorta</v>
          </cell>
        </row>
        <row r="3953">
          <cell r="A3953" t="str">
            <v>I70.1</v>
          </cell>
          <cell r="B3953" t="str">
            <v>Aterosclerosis de la arteria renal</v>
          </cell>
        </row>
        <row r="3954">
          <cell r="A3954" t="str">
            <v>I70.2</v>
          </cell>
          <cell r="B3954" t="str">
            <v>Aterosclerosis de las arterias de los miembros</v>
          </cell>
        </row>
        <row r="3955">
          <cell r="A3955" t="str">
            <v>I70.8</v>
          </cell>
          <cell r="B3955" t="str">
            <v>Aterosclerosis de otras arterias</v>
          </cell>
        </row>
        <row r="3956">
          <cell r="A3956" t="str">
            <v>I70.9</v>
          </cell>
          <cell r="B3956" t="str">
            <v>Aterosclerosis generalizada y la no especificada</v>
          </cell>
        </row>
        <row r="3957">
          <cell r="A3957" t="str">
            <v>I71</v>
          </cell>
          <cell r="B3957" t="str">
            <v>Aneurisma y disección aórticos</v>
          </cell>
        </row>
        <row r="3958">
          <cell r="A3958" t="str">
            <v>I71.0</v>
          </cell>
          <cell r="B3958" t="str">
            <v>Disección de aorta (cualquier parte)</v>
          </cell>
        </row>
        <row r="3959">
          <cell r="A3959" t="str">
            <v>I71.1</v>
          </cell>
          <cell r="B3959" t="str">
            <v>Ruptura de aneurisma de la aorta torácica</v>
          </cell>
        </row>
        <row r="3960">
          <cell r="A3960" t="str">
            <v>I71.2</v>
          </cell>
          <cell r="B3960" t="str">
            <v>Aneurisma de la aorta torácica, sin mención de ruptura</v>
          </cell>
        </row>
        <row r="3961">
          <cell r="A3961" t="str">
            <v>I71.3</v>
          </cell>
          <cell r="B3961" t="str">
            <v>Ruptura de aneurisma de la aorta abdominal</v>
          </cell>
        </row>
        <row r="3962">
          <cell r="A3962" t="str">
            <v>I71.4</v>
          </cell>
          <cell r="B3962" t="str">
            <v>Aneurisma de la aorta abdominal, sin mención de ruptura</v>
          </cell>
        </row>
        <row r="3963">
          <cell r="A3963" t="str">
            <v>I71.5</v>
          </cell>
          <cell r="B3963" t="str">
            <v>Ruptura de aneurisma de la aorta toracoabdominal</v>
          </cell>
        </row>
        <row r="3964">
          <cell r="A3964" t="str">
            <v>I71.6</v>
          </cell>
          <cell r="B3964" t="str">
            <v>Aneurisma de la aorta toracoabdominal, sin mención de ruptura</v>
          </cell>
        </row>
        <row r="3965">
          <cell r="A3965" t="str">
            <v>I71.8</v>
          </cell>
          <cell r="B3965" t="str">
            <v>Ruptura de aneurisma aórtico, sitio no especificado</v>
          </cell>
        </row>
        <row r="3966">
          <cell r="A3966" t="str">
            <v>I71.9</v>
          </cell>
          <cell r="B3966" t="str">
            <v>Aneurisma de la aorta, sitio no especificado, sin mención de ruptura</v>
          </cell>
        </row>
        <row r="3967">
          <cell r="A3967" t="str">
            <v>I72</v>
          </cell>
          <cell r="B3967" t="str">
            <v>Otros aneurismas</v>
          </cell>
        </row>
        <row r="3968">
          <cell r="A3968" t="str">
            <v>I72.0</v>
          </cell>
          <cell r="B3968" t="str">
            <v>Aneurisma de la arteria carótida</v>
          </cell>
        </row>
        <row r="3969">
          <cell r="A3969" t="str">
            <v>I72.1</v>
          </cell>
          <cell r="B3969" t="str">
            <v>Aneurisma de arteria del miembro superior</v>
          </cell>
        </row>
        <row r="3970">
          <cell r="A3970" t="str">
            <v>I72.2</v>
          </cell>
          <cell r="B3970" t="str">
            <v>Aneurisma de arteria renal</v>
          </cell>
        </row>
        <row r="3971">
          <cell r="A3971" t="str">
            <v>I72.3</v>
          </cell>
          <cell r="B3971" t="str">
            <v>Aneurisma de arteria iliaca</v>
          </cell>
        </row>
        <row r="3972">
          <cell r="A3972" t="str">
            <v>I72.4</v>
          </cell>
          <cell r="B3972" t="str">
            <v>Aneurisma de arteria del miembro inferior</v>
          </cell>
        </row>
        <row r="3973">
          <cell r="A3973" t="str">
            <v>I72.8</v>
          </cell>
          <cell r="B3973" t="str">
            <v>Aneurisma de otras arterias especificadas</v>
          </cell>
        </row>
        <row r="3974">
          <cell r="A3974" t="str">
            <v>I72.9</v>
          </cell>
          <cell r="B3974" t="str">
            <v>Aneurisma de sitio no especificado</v>
          </cell>
        </row>
        <row r="3975">
          <cell r="A3975" t="str">
            <v>I73</v>
          </cell>
          <cell r="B3975" t="str">
            <v>Otras enfermedades vasculares periféricas</v>
          </cell>
        </row>
        <row r="3976">
          <cell r="A3976" t="str">
            <v>I73.0</v>
          </cell>
          <cell r="B3976" t="str">
            <v>Síndrome de Raynaud</v>
          </cell>
        </row>
        <row r="3977">
          <cell r="A3977" t="str">
            <v>I73.1</v>
          </cell>
          <cell r="B3977" t="str">
            <v>Tromboangeítis obliterante [Buerger]</v>
          </cell>
        </row>
        <row r="3978">
          <cell r="A3978" t="str">
            <v>I73.8</v>
          </cell>
          <cell r="B3978" t="str">
            <v>Otras enfermedades vasculares periféricas especificadas</v>
          </cell>
        </row>
        <row r="3979">
          <cell r="A3979" t="str">
            <v>I73.9</v>
          </cell>
          <cell r="B3979" t="str">
            <v>Enfermedad vascular periférica, no especificada</v>
          </cell>
        </row>
        <row r="3980">
          <cell r="A3980" t="str">
            <v>I74</v>
          </cell>
          <cell r="B3980" t="str">
            <v>Embolia y trombosis arteriales</v>
          </cell>
        </row>
        <row r="3981">
          <cell r="A3981" t="str">
            <v>I74.0</v>
          </cell>
          <cell r="B3981" t="str">
            <v>Embolia y trombosis de la aorta abdominal</v>
          </cell>
        </row>
        <row r="3982">
          <cell r="A3982" t="str">
            <v>I74.1</v>
          </cell>
          <cell r="B3982" t="str">
            <v>Embolia y trombosis de otras porciones y las no especificadas de la aorta</v>
          </cell>
        </row>
        <row r="3983">
          <cell r="A3983" t="str">
            <v>I74.2</v>
          </cell>
          <cell r="B3983" t="str">
            <v>Embolia y trombosis de arterias de los miembros superiores</v>
          </cell>
        </row>
        <row r="3984">
          <cell r="A3984" t="str">
            <v>I74.3</v>
          </cell>
          <cell r="B3984" t="str">
            <v>Embolia y trombosis de arterias de los miembros inferiores</v>
          </cell>
        </row>
        <row r="3985">
          <cell r="A3985" t="str">
            <v>I74.4</v>
          </cell>
          <cell r="B3985" t="str">
            <v>Embolia y trombosis de arterias de los miembros, no especificadas</v>
          </cell>
        </row>
        <row r="3986">
          <cell r="A3986" t="str">
            <v>I74.5</v>
          </cell>
          <cell r="B3986" t="str">
            <v>Embolia y trombosis de arteria iliaca</v>
          </cell>
        </row>
        <row r="3987">
          <cell r="A3987" t="str">
            <v>I74.8</v>
          </cell>
          <cell r="B3987" t="str">
            <v>Embolia y trombosis de otras arterias</v>
          </cell>
        </row>
        <row r="3988">
          <cell r="A3988" t="str">
            <v>I74.9</v>
          </cell>
          <cell r="B3988" t="str">
            <v>Embolia y trombosis de arteria no especificada</v>
          </cell>
        </row>
        <row r="3989">
          <cell r="A3989" t="str">
            <v>I77</v>
          </cell>
          <cell r="B3989" t="str">
            <v>Otros trastornos arteriales o arteriolares</v>
          </cell>
        </row>
        <row r="3990">
          <cell r="A3990" t="str">
            <v>I77.0</v>
          </cell>
          <cell r="B3990" t="str">
            <v>Fístula arteriovenosa, adquirida</v>
          </cell>
        </row>
        <row r="3991">
          <cell r="A3991" t="str">
            <v>I77.1</v>
          </cell>
          <cell r="B3991" t="str">
            <v>Estrechez arterial</v>
          </cell>
        </row>
        <row r="3992">
          <cell r="A3992" t="str">
            <v>I77.2</v>
          </cell>
          <cell r="B3992" t="str">
            <v>Ruptura arterial</v>
          </cell>
        </row>
        <row r="3993">
          <cell r="A3993" t="str">
            <v>I77.3</v>
          </cell>
          <cell r="B3993" t="str">
            <v>Displasia fibromuscular arterial</v>
          </cell>
        </row>
        <row r="3994">
          <cell r="A3994" t="str">
            <v>I77.4</v>
          </cell>
          <cell r="B3994" t="str">
            <v>Síndrome de compresión del tronco celíaco</v>
          </cell>
        </row>
        <row r="3995">
          <cell r="A3995" t="str">
            <v>I77.5</v>
          </cell>
          <cell r="B3995" t="str">
            <v>Necrosis arterial</v>
          </cell>
        </row>
        <row r="3996">
          <cell r="A3996" t="str">
            <v>I77.6</v>
          </cell>
          <cell r="B3996" t="str">
            <v>Arteritis, no especificada</v>
          </cell>
        </row>
        <row r="3997">
          <cell r="A3997" t="str">
            <v>I77.8</v>
          </cell>
          <cell r="B3997" t="str">
            <v>Otros trastornos especificados de arterias y arteriolas</v>
          </cell>
        </row>
        <row r="3998">
          <cell r="A3998" t="str">
            <v>I77.9</v>
          </cell>
          <cell r="B3998" t="str">
            <v>Trastorno de arterias y arteriolas, no especificado</v>
          </cell>
        </row>
        <row r="3999">
          <cell r="A3999" t="str">
            <v>I78</v>
          </cell>
          <cell r="B3999" t="str">
            <v>Enfermedades de los vasos capilares</v>
          </cell>
        </row>
        <row r="4000">
          <cell r="A4000" t="str">
            <v>I78.0</v>
          </cell>
          <cell r="B4000" t="str">
            <v>Telangiectasia hemorrágica hereditaria</v>
          </cell>
        </row>
        <row r="4001">
          <cell r="A4001" t="str">
            <v>I78.1</v>
          </cell>
          <cell r="B4001" t="str">
            <v>Nevo, no neoplásico</v>
          </cell>
        </row>
        <row r="4002">
          <cell r="A4002" t="str">
            <v>I78.8</v>
          </cell>
          <cell r="B4002" t="str">
            <v>Otras enfermedades de los capilares</v>
          </cell>
        </row>
        <row r="4003">
          <cell r="A4003" t="str">
            <v>I78.9</v>
          </cell>
          <cell r="B4003" t="str">
            <v>Enfermedad de los vasos capilares, no especificada</v>
          </cell>
        </row>
        <row r="4004">
          <cell r="A4004" t="str">
            <v>I79*</v>
          </cell>
          <cell r="B4004" t="str">
            <v>Trastornos de las arterias, de las arteriolas y de los vasos capilares en enfermedades clasificadas en otra parte</v>
          </cell>
        </row>
        <row r="4005">
          <cell r="A4005" t="str">
            <v>I79.0*</v>
          </cell>
          <cell r="B4005" t="str">
            <v>Aneurisma de la aorta en enfermedades clasificadas en otra parte</v>
          </cell>
        </row>
        <row r="4006">
          <cell r="A4006" t="str">
            <v>I79.1*</v>
          </cell>
          <cell r="B4006" t="str">
            <v>Aortitis en enfermedades clasificadas en otra parte</v>
          </cell>
        </row>
        <row r="4007">
          <cell r="A4007" t="str">
            <v>I79.2*</v>
          </cell>
          <cell r="B4007" t="str">
            <v>Angiopatía periférica en enfermedades clasificadas en otra parte</v>
          </cell>
        </row>
        <row r="4008">
          <cell r="A4008" t="str">
            <v>I79.8*</v>
          </cell>
          <cell r="B4008" t="str">
            <v>Otros trastornos de arterias, arteriolas y vasos capilares en enfermedades clasificadas en otra parte</v>
          </cell>
        </row>
        <row r="4009">
          <cell r="A4009" t="str">
            <v>I80</v>
          </cell>
          <cell r="B4009" t="str">
            <v>Flebitis y tromboflebitis</v>
          </cell>
        </row>
        <row r="4010">
          <cell r="A4010" t="str">
            <v>I80.0</v>
          </cell>
          <cell r="B4010" t="str">
            <v>Flebitis y tromboflebitis de vasos superficiales de los miembros inferiores</v>
          </cell>
        </row>
        <row r="4011">
          <cell r="A4011" t="str">
            <v>I80.1</v>
          </cell>
          <cell r="B4011" t="str">
            <v>Flebitis y tromboflebitis de la vena femoral</v>
          </cell>
        </row>
        <row r="4012">
          <cell r="A4012" t="str">
            <v>I80.2</v>
          </cell>
          <cell r="B4012" t="str">
            <v>Flebitis y tromboflebitis de otros vasos profundos de los miembros inferiores</v>
          </cell>
        </row>
        <row r="4013">
          <cell r="A4013" t="str">
            <v>I80.3</v>
          </cell>
          <cell r="B4013" t="str">
            <v>Flebitis y tromboflebitis de los miembros inferiores, no especificada</v>
          </cell>
        </row>
        <row r="4014">
          <cell r="A4014" t="str">
            <v>I80.8</v>
          </cell>
          <cell r="B4014" t="str">
            <v>Flebitis y tromboflebitis de otros sitios</v>
          </cell>
        </row>
        <row r="4015">
          <cell r="A4015" t="str">
            <v>I80.9</v>
          </cell>
          <cell r="B4015" t="str">
            <v>Flebitis y tromboflebitis de sitio no especificado</v>
          </cell>
        </row>
        <row r="4016">
          <cell r="A4016" t="str">
            <v>I81.X</v>
          </cell>
          <cell r="B4016" t="str">
            <v>Trombosis de la vena porta</v>
          </cell>
        </row>
        <row r="4017">
          <cell r="A4017" t="str">
            <v>I82</v>
          </cell>
          <cell r="B4017" t="str">
            <v>Otras embolias y trombosis venosas</v>
          </cell>
        </row>
        <row r="4018">
          <cell r="A4018" t="str">
            <v>I82.0</v>
          </cell>
          <cell r="B4018" t="str">
            <v>Síndrome de Budd-Chiari</v>
          </cell>
        </row>
        <row r="4019">
          <cell r="A4019" t="str">
            <v>I82.1</v>
          </cell>
          <cell r="B4019" t="str">
            <v>Tromboflebitis migratoria</v>
          </cell>
        </row>
        <row r="4020">
          <cell r="A4020" t="str">
            <v>I82.2</v>
          </cell>
          <cell r="B4020" t="str">
            <v>Embolia y trombosis de vena cava</v>
          </cell>
        </row>
        <row r="4021">
          <cell r="A4021" t="str">
            <v>I82.3</v>
          </cell>
          <cell r="B4021" t="str">
            <v>Embolia y trombosis de vena renal</v>
          </cell>
        </row>
        <row r="4022">
          <cell r="A4022" t="str">
            <v>I82.8</v>
          </cell>
          <cell r="B4022" t="str">
            <v>Embolia y trombosis de otras venas especificadas</v>
          </cell>
        </row>
        <row r="4023">
          <cell r="A4023" t="str">
            <v>I82.9</v>
          </cell>
          <cell r="B4023" t="str">
            <v>Embolia y trombosis de vena no especificada</v>
          </cell>
        </row>
        <row r="4024">
          <cell r="A4024" t="str">
            <v>I83</v>
          </cell>
          <cell r="B4024" t="str">
            <v>Venas varicosas de los miembros inferiores</v>
          </cell>
        </row>
        <row r="4025">
          <cell r="A4025" t="str">
            <v>I83.0</v>
          </cell>
          <cell r="B4025" t="str">
            <v>Venas varicosas de los miembros inferiores con úlcera</v>
          </cell>
        </row>
        <row r="4026">
          <cell r="A4026" t="str">
            <v>I83.1</v>
          </cell>
          <cell r="B4026" t="str">
            <v>Venas varicosas de los miembros inferiores con inflamación</v>
          </cell>
        </row>
        <row r="4027">
          <cell r="A4027" t="str">
            <v>I83.2</v>
          </cell>
          <cell r="B4027" t="str">
            <v>Venas varicosas de los miembros inferiores con úlcera e inflamación</v>
          </cell>
        </row>
        <row r="4028">
          <cell r="A4028" t="str">
            <v>I83.9</v>
          </cell>
          <cell r="B4028" t="str">
            <v>Venas varicosas de los miembros inferiores sin úlcera ni inflamación</v>
          </cell>
        </row>
        <row r="4029">
          <cell r="A4029" t="str">
            <v>I84</v>
          </cell>
          <cell r="B4029" t="str">
            <v>Hemorroides</v>
          </cell>
        </row>
        <row r="4030">
          <cell r="A4030" t="str">
            <v>I84.0</v>
          </cell>
          <cell r="B4030" t="str">
            <v>Hemorroides internas trombosadas</v>
          </cell>
        </row>
        <row r="4031">
          <cell r="A4031" t="str">
            <v>I84.1</v>
          </cell>
          <cell r="B4031" t="str">
            <v>Hemorroides internas con otras complicaciones</v>
          </cell>
        </row>
        <row r="4032">
          <cell r="A4032" t="str">
            <v>I84.2</v>
          </cell>
          <cell r="B4032" t="str">
            <v>Hemorroides internas sin complicación</v>
          </cell>
        </row>
        <row r="4033">
          <cell r="A4033" t="str">
            <v>I84.3</v>
          </cell>
          <cell r="B4033" t="str">
            <v>Hemorroides externas trombosadas</v>
          </cell>
        </row>
        <row r="4034">
          <cell r="A4034" t="str">
            <v>I84.4</v>
          </cell>
          <cell r="B4034" t="str">
            <v>Hemorroides externas con otras complicaciones</v>
          </cell>
        </row>
        <row r="4035">
          <cell r="A4035" t="str">
            <v>I84.5</v>
          </cell>
          <cell r="B4035" t="str">
            <v>Hemorroides externas sin complicación</v>
          </cell>
        </row>
        <row r="4036">
          <cell r="A4036" t="str">
            <v>I84.6</v>
          </cell>
          <cell r="B4036" t="str">
            <v>Prominencias cutáneas, residuo de hemorroides</v>
          </cell>
        </row>
        <row r="4037">
          <cell r="A4037" t="str">
            <v>I84.7</v>
          </cell>
          <cell r="B4037" t="str">
            <v>Hemorroides trombosadas no especificadas</v>
          </cell>
        </row>
        <row r="4038">
          <cell r="A4038" t="str">
            <v>I84.8</v>
          </cell>
          <cell r="B4038" t="str">
            <v>Hemorroides no especificadas, con otras complicaciones</v>
          </cell>
        </row>
        <row r="4039">
          <cell r="A4039" t="str">
            <v>I84.9</v>
          </cell>
          <cell r="B4039" t="str">
            <v>Hemorroides no especificadas, sin complicación</v>
          </cell>
        </row>
        <row r="4040">
          <cell r="A4040" t="str">
            <v>I85</v>
          </cell>
          <cell r="B4040" t="str">
            <v>Várices esofágicas</v>
          </cell>
        </row>
        <row r="4041">
          <cell r="A4041" t="str">
            <v>I85.0</v>
          </cell>
          <cell r="B4041" t="str">
            <v>Várices esofágicas con hemorragia</v>
          </cell>
        </row>
        <row r="4042">
          <cell r="A4042" t="str">
            <v>I85.9</v>
          </cell>
          <cell r="B4042" t="str">
            <v>Várices esofágicas sin hemorragia</v>
          </cell>
        </row>
        <row r="4043">
          <cell r="A4043" t="str">
            <v>I86</v>
          </cell>
          <cell r="B4043" t="str">
            <v>Várices de otros sitios</v>
          </cell>
        </row>
        <row r="4044">
          <cell r="A4044" t="str">
            <v>I86.0</v>
          </cell>
          <cell r="B4044" t="str">
            <v>Várices sublinguales</v>
          </cell>
        </row>
        <row r="4045">
          <cell r="A4045" t="str">
            <v>I86.1</v>
          </cell>
          <cell r="B4045" t="str">
            <v>Várices escrotales</v>
          </cell>
        </row>
        <row r="4046">
          <cell r="A4046" t="str">
            <v>I86.2</v>
          </cell>
          <cell r="B4046" t="str">
            <v>Várices pélvicas</v>
          </cell>
        </row>
        <row r="4047">
          <cell r="A4047" t="str">
            <v>I86.3</v>
          </cell>
          <cell r="B4047" t="str">
            <v>Várices de la vulva</v>
          </cell>
        </row>
        <row r="4048">
          <cell r="A4048" t="str">
            <v>I86.4</v>
          </cell>
          <cell r="B4048" t="str">
            <v>Várices gástricas</v>
          </cell>
        </row>
        <row r="4049">
          <cell r="A4049" t="str">
            <v>I86.8</v>
          </cell>
          <cell r="B4049" t="str">
            <v>Várices en otros sitios especificados</v>
          </cell>
        </row>
        <row r="4050">
          <cell r="A4050" t="str">
            <v>I87</v>
          </cell>
          <cell r="B4050" t="str">
            <v>Otros trastornos de las venas</v>
          </cell>
        </row>
        <row r="4051">
          <cell r="A4051" t="str">
            <v>I87.0</v>
          </cell>
          <cell r="B4051" t="str">
            <v>Síndrome postflebítico</v>
          </cell>
        </row>
        <row r="4052">
          <cell r="A4052" t="str">
            <v>I87.1</v>
          </cell>
          <cell r="B4052" t="str">
            <v>Compresión de vena</v>
          </cell>
        </row>
        <row r="4053">
          <cell r="A4053" t="str">
            <v>I87.2</v>
          </cell>
          <cell r="B4053" t="str">
            <v>Insuficiencia venosa (crónica) (periférica)</v>
          </cell>
        </row>
        <row r="4054">
          <cell r="A4054" t="str">
            <v>I87.8</v>
          </cell>
          <cell r="B4054" t="str">
            <v>Otros trastornos venosos especificados</v>
          </cell>
        </row>
        <row r="4055">
          <cell r="A4055" t="str">
            <v>I87.9</v>
          </cell>
          <cell r="B4055" t="str">
            <v>Trastorno venoso, no especificado</v>
          </cell>
        </row>
        <row r="4056">
          <cell r="A4056" t="str">
            <v>I88</v>
          </cell>
          <cell r="B4056" t="str">
            <v>Linfadenitis inespecífica</v>
          </cell>
        </row>
        <row r="4057">
          <cell r="A4057" t="str">
            <v>I88.0</v>
          </cell>
          <cell r="B4057" t="str">
            <v>Linfadenitis mesentérica inespecífica</v>
          </cell>
        </row>
        <row r="4058">
          <cell r="A4058" t="str">
            <v>I88.1</v>
          </cell>
          <cell r="B4058" t="str">
            <v>Linfadenitis crónica, excepto la mesentérica</v>
          </cell>
        </row>
        <row r="4059">
          <cell r="A4059" t="str">
            <v>I88.8</v>
          </cell>
          <cell r="B4059" t="str">
            <v>Otras linfadenitis inespecíficas</v>
          </cell>
        </row>
        <row r="4060">
          <cell r="A4060" t="str">
            <v>I88.9</v>
          </cell>
          <cell r="B4060" t="str">
            <v>Linfadenitis inespecífica no especificada</v>
          </cell>
        </row>
        <row r="4061">
          <cell r="A4061" t="str">
            <v>I89</v>
          </cell>
          <cell r="B4061" t="str">
            <v>Otros trastornos no infecciosos de los vasos y ganglios linfáticos</v>
          </cell>
        </row>
        <row r="4062">
          <cell r="A4062" t="str">
            <v>I89.0</v>
          </cell>
          <cell r="B4062" t="str">
            <v>Linfedema, no clasificado en otra parte</v>
          </cell>
        </row>
        <row r="4063">
          <cell r="A4063" t="str">
            <v>I89.1</v>
          </cell>
          <cell r="B4063" t="str">
            <v>Linfangitis</v>
          </cell>
        </row>
        <row r="4064">
          <cell r="A4064" t="str">
            <v>I89.8</v>
          </cell>
          <cell r="B4064" t="str">
            <v>Otros trastornos especificados no infecciosos de los vasos y ganglios linfáticos</v>
          </cell>
        </row>
        <row r="4065">
          <cell r="A4065" t="str">
            <v>I89.9</v>
          </cell>
          <cell r="B4065" t="str">
            <v>Trastorno no infeccioso de vasos y ganglios linfáticos, no especificado</v>
          </cell>
        </row>
        <row r="4066">
          <cell r="A4066" t="str">
            <v>I95</v>
          </cell>
          <cell r="B4066" t="str">
            <v>Hipotensión</v>
          </cell>
        </row>
        <row r="4067">
          <cell r="A4067" t="str">
            <v>I95.0</v>
          </cell>
          <cell r="B4067" t="str">
            <v>Hipotensión idiopática</v>
          </cell>
        </row>
        <row r="4068">
          <cell r="A4068" t="str">
            <v>I95.1</v>
          </cell>
          <cell r="B4068" t="str">
            <v>Hipotensión ortostática</v>
          </cell>
        </row>
        <row r="4069">
          <cell r="A4069" t="str">
            <v>I95.2</v>
          </cell>
          <cell r="B4069" t="str">
            <v>Hipotensión debida a drogas</v>
          </cell>
        </row>
        <row r="4070">
          <cell r="A4070" t="str">
            <v>I95.8</v>
          </cell>
          <cell r="B4070" t="str">
            <v>Otros tipos de hipotensión</v>
          </cell>
        </row>
        <row r="4071">
          <cell r="A4071" t="str">
            <v>I95.9</v>
          </cell>
          <cell r="B4071" t="str">
            <v>Hipotensión, no especificada</v>
          </cell>
        </row>
        <row r="4072">
          <cell r="A4072" t="str">
            <v>I97</v>
          </cell>
          <cell r="B4072" t="str">
            <v>Trastornos del sistema circulatorio consecutivos a procedimientos, no clasificados en otra parte</v>
          </cell>
        </row>
        <row r="4073">
          <cell r="A4073" t="str">
            <v>I97.0</v>
          </cell>
          <cell r="B4073" t="str">
            <v>Síndrome de postcardiotomía</v>
          </cell>
        </row>
        <row r="4074">
          <cell r="A4074" t="str">
            <v>I97.1</v>
          </cell>
          <cell r="B4074" t="str">
            <v>Otras alteraciones funcionales consecutivas a cirugía cardíaca</v>
          </cell>
        </row>
        <row r="4075">
          <cell r="A4075" t="str">
            <v>I97.2</v>
          </cell>
          <cell r="B4075" t="str">
            <v>Síndrome de linfedema postmastectomía</v>
          </cell>
        </row>
        <row r="4076">
          <cell r="A4076" t="str">
            <v>I97.8</v>
          </cell>
          <cell r="B4076" t="str">
            <v>Otros trastornos del sistema circulatorio consecutivos a procedimientos, no clasificados en otra parte</v>
          </cell>
        </row>
        <row r="4077">
          <cell r="A4077" t="str">
            <v>I97.9</v>
          </cell>
          <cell r="B4077" t="str">
            <v>Trastorno no especificado del sistema circulatorio consecutivo a procedimientos</v>
          </cell>
        </row>
        <row r="4078">
          <cell r="A4078" t="str">
            <v>I98*</v>
          </cell>
          <cell r="B4078" t="str">
            <v>Otros trastornos del sistema circulatorio en enfermedades clasificadas en otra parte</v>
          </cell>
        </row>
        <row r="4079">
          <cell r="A4079" t="str">
            <v>I98.0*</v>
          </cell>
          <cell r="B4079" t="str">
            <v>Sífilis cardiovascular</v>
          </cell>
        </row>
        <row r="4080">
          <cell r="A4080" t="str">
            <v>I98.1*</v>
          </cell>
          <cell r="B4080" t="str">
            <v>Trastornos cardiovasculares en otras enfermedades infecciosas y parasitarias clasificadas en otra parte</v>
          </cell>
        </row>
        <row r="4081">
          <cell r="A4081" t="str">
            <v>I98.2*</v>
          </cell>
          <cell r="B4081" t="str">
            <v>Várices esofágicas en enfermedades clasificadas en otra parte</v>
          </cell>
        </row>
        <row r="4082">
          <cell r="A4082" t="str">
            <v>I98.8*</v>
          </cell>
          <cell r="B4082" t="str">
            <v>Otros trastornos especificados del aparato circulatorio en enfermedades clasificadas en otra parte</v>
          </cell>
        </row>
        <row r="4083">
          <cell r="A4083" t="str">
            <v>I99.X</v>
          </cell>
          <cell r="B4083" t="str">
            <v>Otros trastornos y los no especificados del sistema circulatorio</v>
          </cell>
        </row>
        <row r="4084">
          <cell r="A4084" t="str">
            <v>J</v>
          </cell>
          <cell r="B4084" t="str">
            <v>Transtornos Respiratorios</v>
          </cell>
        </row>
        <row r="4085">
          <cell r="A4085" t="str">
            <v>J00.X</v>
          </cell>
          <cell r="B4085" t="str">
            <v>Rinofaringitis aguda [resfriado común]</v>
          </cell>
        </row>
        <row r="4086">
          <cell r="A4086" t="str">
            <v>J01</v>
          </cell>
          <cell r="B4086" t="str">
            <v>Sinusitis aguda</v>
          </cell>
        </row>
        <row r="4087">
          <cell r="A4087" t="str">
            <v>J01.0</v>
          </cell>
          <cell r="B4087" t="str">
            <v>Sinusitis maxilar aguda</v>
          </cell>
        </row>
        <row r="4088">
          <cell r="A4088" t="str">
            <v>J01.1</v>
          </cell>
          <cell r="B4088" t="str">
            <v>Sinusitis frontal aguda</v>
          </cell>
        </row>
        <row r="4089">
          <cell r="A4089" t="str">
            <v>J01.2</v>
          </cell>
          <cell r="B4089" t="str">
            <v>Sinusitis etmoidal aguda</v>
          </cell>
        </row>
        <row r="4090">
          <cell r="A4090" t="str">
            <v>J01.3</v>
          </cell>
          <cell r="B4090" t="str">
            <v>Sinusitis esfenoidal aguda</v>
          </cell>
        </row>
        <row r="4091">
          <cell r="A4091" t="str">
            <v>J01.4</v>
          </cell>
          <cell r="B4091" t="str">
            <v>Pansinusitis aguda</v>
          </cell>
        </row>
        <row r="4092">
          <cell r="A4092" t="str">
            <v>J01.8</v>
          </cell>
          <cell r="B4092" t="str">
            <v>Otras sinusitis agudas</v>
          </cell>
        </row>
        <row r="4093">
          <cell r="A4093" t="str">
            <v>J01.9</v>
          </cell>
          <cell r="B4093" t="str">
            <v>Sinusitis aguda, no especificada</v>
          </cell>
        </row>
        <row r="4094">
          <cell r="A4094" t="str">
            <v>J02</v>
          </cell>
          <cell r="B4094" t="str">
            <v>Faringitis aguda</v>
          </cell>
        </row>
        <row r="4095">
          <cell r="A4095" t="str">
            <v>J02.0</v>
          </cell>
          <cell r="B4095" t="str">
            <v>Faringitis estreptocócica</v>
          </cell>
        </row>
        <row r="4096">
          <cell r="A4096" t="str">
            <v>J02.8</v>
          </cell>
          <cell r="B4096" t="str">
            <v>Faringitis aguda debida a otros microorganismos especificados</v>
          </cell>
        </row>
        <row r="4097">
          <cell r="A4097" t="str">
            <v>J02.9</v>
          </cell>
          <cell r="B4097" t="str">
            <v>Faringitis aguda, no especificada</v>
          </cell>
        </row>
        <row r="4098">
          <cell r="A4098" t="str">
            <v>J03</v>
          </cell>
          <cell r="B4098" t="str">
            <v>Amigdalitis aguda</v>
          </cell>
        </row>
        <row r="4099">
          <cell r="A4099" t="str">
            <v>J03.0</v>
          </cell>
          <cell r="B4099" t="str">
            <v>Amigdalitis estreptocócica</v>
          </cell>
        </row>
        <row r="4100">
          <cell r="A4100" t="str">
            <v>J03.8</v>
          </cell>
          <cell r="B4100" t="str">
            <v>Amigdalitis aguda debida a otros microorganismos especificados</v>
          </cell>
        </row>
        <row r="4101">
          <cell r="A4101" t="str">
            <v>J03.9</v>
          </cell>
          <cell r="B4101" t="str">
            <v>Amigdalitis aguda, no especificada</v>
          </cell>
        </row>
        <row r="4102">
          <cell r="A4102" t="str">
            <v>J04</v>
          </cell>
          <cell r="B4102" t="str">
            <v>Laringitis y traqueítis agudas</v>
          </cell>
        </row>
        <row r="4103">
          <cell r="A4103" t="str">
            <v>J04.0</v>
          </cell>
          <cell r="B4103" t="str">
            <v>Laringitis aguda</v>
          </cell>
        </row>
        <row r="4104">
          <cell r="A4104" t="str">
            <v>J04.1</v>
          </cell>
          <cell r="B4104" t="str">
            <v>Traqueítis aguda</v>
          </cell>
        </row>
        <row r="4105">
          <cell r="A4105" t="str">
            <v>J04.2</v>
          </cell>
          <cell r="B4105" t="str">
            <v>Laringotraqueítis aguda</v>
          </cell>
        </row>
        <row r="4106">
          <cell r="A4106" t="str">
            <v>J05</v>
          </cell>
          <cell r="B4106" t="str">
            <v>Laringitis obstructiva aguda [crup] y epiglotitis</v>
          </cell>
        </row>
        <row r="4107">
          <cell r="A4107" t="str">
            <v>J05.0</v>
          </cell>
          <cell r="B4107" t="str">
            <v>Laringitis obstructiva, aguda [crup]</v>
          </cell>
        </row>
        <row r="4108">
          <cell r="A4108" t="str">
            <v>J05.1</v>
          </cell>
          <cell r="B4108" t="str">
            <v>Epiglotitis aguda</v>
          </cell>
        </row>
        <row r="4109">
          <cell r="A4109" t="str">
            <v>J06</v>
          </cell>
          <cell r="B4109" t="str">
            <v>Infecciones agudas de las vías respiratorias superiores, de sitios múltiples o no especificados</v>
          </cell>
        </row>
        <row r="4110">
          <cell r="A4110" t="str">
            <v>J06.0</v>
          </cell>
          <cell r="B4110" t="str">
            <v>Laringofaringitis aguda</v>
          </cell>
        </row>
        <row r="4111">
          <cell r="A4111" t="str">
            <v>J06.8</v>
          </cell>
          <cell r="B4111" t="str">
            <v>Otras infecciones agudas de sitios múltiples de las vías respiratorias superiores</v>
          </cell>
        </row>
        <row r="4112">
          <cell r="A4112" t="str">
            <v>J06.9</v>
          </cell>
          <cell r="B4112" t="str">
            <v>Infección aguda de las vías respiratorias superiores, no especificada</v>
          </cell>
        </row>
        <row r="4113">
          <cell r="A4113" t="str">
            <v>J10</v>
          </cell>
          <cell r="B4113" t="str">
            <v>Influenza debida a virus de la influenza identificado</v>
          </cell>
        </row>
        <row r="4114">
          <cell r="A4114" t="str">
            <v>J10.0</v>
          </cell>
          <cell r="B4114" t="str">
            <v>Influenza con neumonía, debida a virus de la influenza identificado</v>
          </cell>
        </row>
        <row r="4115">
          <cell r="A4115" t="str">
            <v>J10.1</v>
          </cell>
          <cell r="B4115" t="str">
            <v>Influenza con otras manifestaciones respiratorias, debida a  virus de la influenza identificado</v>
          </cell>
        </row>
        <row r="4116">
          <cell r="A4116" t="str">
            <v>J10.8</v>
          </cell>
          <cell r="B4116" t="str">
            <v>Influenza, con otras manifestaciones, debida a virus de la influenza identificado</v>
          </cell>
        </row>
        <row r="4117">
          <cell r="A4117" t="str">
            <v>J11</v>
          </cell>
          <cell r="B4117" t="str">
            <v>Influenza debida a virus no identificado</v>
          </cell>
        </row>
        <row r="4118">
          <cell r="A4118" t="str">
            <v>J11.0</v>
          </cell>
          <cell r="B4118" t="str">
            <v>Influenza con neumonía, virus no identificado</v>
          </cell>
        </row>
        <row r="4119">
          <cell r="A4119" t="str">
            <v>J11.1</v>
          </cell>
          <cell r="B4119" t="str">
            <v>Influenza con otras manifestaciones respiratorias, virus no identificado</v>
          </cell>
        </row>
        <row r="4120">
          <cell r="A4120" t="str">
            <v>J11.8</v>
          </cell>
          <cell r="B4120" t="str">
            <v>Influenza con otras manifestaciones, virus no identificado</v>
          </cell>
        </row>
        <row r="4121">
          <cell r="A4121" t="str">
            <v>J12</v>
          </cell>
          <cell r="B4121" t="str">
            <v>Neumonía viral, no clasificada en otra parte</v>
          </cell>
        </row>
        <row r="4122">
          <cell r="A4122" t="str">
            <v>J12.0</v>
          </cell>
          <cell r="B4122" t="str">
            <v>Neumonía debida a adenovirus</v>
          </cell>
        </row>
        <row r="4123">
          <cell r="A4123" t="str">
            <v>J12.1</v>
          </cell>
          <cell r="B4123" t="str">
            <v>Neumonía debida a virus sincitial respiratorio</v>
          </cell>
        </row>
        <row r="4124">
          <cell r="A4124" t="str">
            <v>J12.2</v>
          </cell>
          <cell r="B4124" t="str">
            <v>Neumonía debida a virus parainfluenza</v>
          </cell>
        </row>
        <row r="4125">
          <cell r="A4125" t="str">
            <v>J12.8</v>
          </cell>
          <cell r="B4125" t="str">
            <v>Neumonía debida a otros virus</v>
          </cell>
        </row>
        <row r="4126">
          <cell r="A4126" t="str">
            <v>J12.9</v>
          </cell>
          <cell r="B4126" t="str">
            <v>Neumonía viral, no especificada</v>
          </cell>
        </row>
        <row r="4127">
          <cell r="A4127" t="str">
            <v>J13.X</v>
          </cell>
          <cell r="B4127" t="str">
            <v>Neumonía debida a Streptococcus pneumoniae</v>
          </cell>
        </row>
        <row r="4128">
          <cell r="A4128" t="str">
            <v>J14.X</v>
          </cell>
          <cell r="B4128" t="str">
            <v>Neumonía debida a Haemophilus influenzae</v>
          </cell>
        </row>
        <row r="4129">
          <cell r="A4129" t="str">
            <v>J15</v>
          </cell>
          <cell r="B4129" t="str">
            <v>Neumonía bacteriana, no clasificada en otra parte</v>
          </cell>
        </row>
        <row r="4130">
          <cell r="A4130" t="str">
            <v>J15.0</v>
          </cell>
          <cell r="B4130" t="str">
            <v>Neumonía debida a Klebsiella pneumoniae</v>
          </cell>
        </row>
        <row r="4131">
          <cell r="A4131" t="str">
            <v>J15.1</v>
          </cell>
          <cell r="B4131" t="str">
            <v>Neumonía debida a Pseudomonas</v>
          </cell>
        </row>
        <row r="4132">
          <cell r="A4132" t="str">
            <v>J15.2</v>
          </cell>
          <cell r="B4132" t="str">
            <v>Neumonía debida a estafilococos</v>
          </cell>
        </row>
        <row r="4133">
          <cell r="A4133" t="str">
            <v>J15.3</v>
          </cell>
          <cell r="B4133" t="str">
            <v>Neumonía debida a estreptococos del grupo B</v>
          </cell>
        </row>
        <row r="4134">
          <cell r="A4134" t="str">
            <v>J15.4</v>
          </cell>
          <cell r="B4134" t="str">
            <v>Neumonía debida a otros estreptococos</v>
          </cell>
        </row>
        <row r="4135">
          <cell r="A4135" t="str">
            <v>J15.5</v>
          </cell>
          <cell r="B4135" t="str">
            <v>Neumonía debida a Escherichia coli</v>
          </cell>
        </row>
        <row r="4136">
          <cell r="A4136" t="str">
            <v>J15.6</v>
          </cell>
          <cell r="B4136" t="str">
            <v>Neumonía debida a otras bacterias aeróbicas gramnegativas</v>
          </cell>
        </row>
        <row r="4137">
          <cell r="A4137" t="str">
            <v>J15.7</v>
          </cell>
          <cell r="B4137" t="str">
            <v>Neumonía debida a Mycoplasma pneumoniae</v>
          </cell>
        </row>
        <row r="4138">
          <cell r="A4138" t="str">
            <v>J15.8</v>
          </cell>
          <cell r="B4138" t="str">
            <v>Otras neumonías bacterianas</v>
          </cell>
        </row>
        <row r="4139">
          <cell r="A4139" t="str">
            <v>J15.9</v>
          </cell>
          <cell r="B4139" t="str">
            <v>Neumonía bacteriana, no especificada</v>
          </cell>
        </row>
        <row r="4140">
          <cell r="A4140" t="str">
            <v>J16</v>
          </cell>
          <cell r="B4140" t="str">
            <v>Neumonía debida a otros microorganismos infecciosos, no clasificados en otra parte</v>
          </cell>
        </row>
        <row r="4141">
          <cell r="A4141" t="str">
            <v>J16.0</v>
          </cell>
          <cell r="B4141" t="str">
            <v>Neumonía debida a clamidias</v>
          </cell>
        </row>
        <row r="4142">
          <cell r="A4142" t="str">
            <v>J16.8</v>
          </cell>
          <cell r="B4142" t="str">
            <v>Neumonía debida a otros microorganismos infecciosos especificados</v>
          </cell>
        </row>
        <row r="4143">
          <cell r="A4143" t="str">
            <v>J17*</v>
          </cell>
          <cell r="B4143" t="str">
            <v>Neumonía en enfermedades clasificadas en otra parte</v>
          </cell>
        </row>
        <row r="4144">
          <cell r="A4144" t="str">
            <v>J17.0*</v>
          </cell>
          <cell r="B4144" t="str">
            <v>Neumonía en enfermedades bacterianas clasificadas en otra parte</v>
          </cell>
        </row>
        <row r="4145">
          <cell r="A4145" t="str">
            <v>J17.1*</v>
          </cell>
          <cell r="B4145" t="str">
            <v>Neumonía en enfermedades virales clasificadas en otra parte</v>
          </cell>
        </row>
        <row r="4146">
          <cell r="A4146" t="str">
            <v>J17.2*</v>
          </cell>
          <cell r="B4146" t="str">
            <v>Neumonía en micosis</v>
          </cell>
        </row>
        <row r="4147">
          <cell r="A4147" t="str">
            <v>J17.3*</v>
          </cell>
          <cell r="B4147" t="str">
            <v>Neumonía en enfermedades parasitarias</v>
          </cell>
        </row>
        <row r="4148">
          <cell r="A4148" t="str">
            <v>J17.8*</v>
          </cell>
          <cell r="B4148" t="str">
            <v>Neumonía en otras enfermedades clasificadas en otra parte</v>
          </cell>
        </row>
        <row r="4149">
          <cell r="A4149" t="str">
            <v>J18</v>
          </cell>
          <cell r="B4149" t="str">
            <v>Neumonía, organismo no especificado</v>
          </cell>
        </row>
        <row r="4150">
          <cell r="A4150" t="str">
            <v>J18.0</v>
          </cell>
          <cell r="B4150" t="str">
            <v>Bronconeumonía, no especificada</v>
          </cell>
        </row>
        <row r="4151">
          <cell r="A4151" t="str">
            <v>J18.1</v>
          </cell>
          <cell r="B4151" t="str">
            <v>Neumonía lobar, no especificada</v>
          </cell>
        </row>
        <row r="4152">
          <cell r="A4152" t="str">
            <v>J18.2</v>
          </cell>
          <cell r="B4152" t="str">
            <v>Neumonía hipostática, no especificada</v>
          </cell>
        </row>
        <row r="4153">
          <cell r="A4153" t="str">
            <v>J18.8</v>
          </cell>
          <cell r="B4153" t="str">
            <v>Otras neumonías, de microorganismo no especificado</v>
          </cell>
        </row>
        <row r="4154">
          <cell r="A4154" t="str">
            <v>J18.9</v>
          </cell>
          <cell r="B4154" t="str">
            <v>Neumonía, no especificada</v>
          </cell>
        </row>
        <row r="4155">
          <cell r="A4155" t="str">
            <v>J20</v>
          </cell>
          <cell r="B4155" t="str">
            <v>Bronquitis aguda</v>
          </cell>
        </row>
        <row r="4156">
          <cell r="A4156" t="str">
            <v>J20.0</v>
          </cell>
          <cell r="B4156" t="str">
            <v>Bronquitis aguda debida a Mycoplasma pneumoniae</v>
          </cell>
        </row>
        <row r="4157">
          <cell r="A4157" t="str">
            <v>J20.1</v>
          </cell>
          <cell r="B4157" t="str">
            <v>Bronquitis aguda debida a Haemophilus influenzae</v>
          </cell>
        </row>
        <row r="4158">
          <cell r="A4158" t="str">
            <v>J20.2</v>
          </cell>
          <cell r="B4158" t="str">
            <v>Bronquitis aguda debida a estreptococos</v>
          </cell>
        </row>
        <row r="4159">
          <cell r="A4159" t="str">
            <v>J20.3</v>
          </cell>
          <cell r="B4159" t="str">
            <v>Bronquitis aguda debida a virus Coxsackie</v>
          </cell>
        </row>
        <row r="4160">
          <cell r="A4160" t="str">
            <v>J20.4</v>
          </cell>
          <cell r="B4160" t="str">
            <v>Bronquitis aguda debida a virus parainfluenza</v>
          </cell>
        </row>
        <row r="4161">
          <cell r="A4161" t="str">
            <v>J20.5</v>
          </cell>
          <cell r="B4161" t="str">
            <v>Bronquitis aguda debida a virus sincitial respiratorio</v>
          </cell>
        </row>
        <row r="4162">
          <cell r="A4162" t="str">
            <v>J20.6</v>
          </cell>
          <cell r="B4162" t="str">
            <v>Bronquitis aguda debida a rinovirus</v>
          </cell>
        </row>
        <row r="4163">
          <cell r="A4163" t="str">
            <v>J20.7</v>
          </cell>
          <cell r="B4163" t="str">
            <v>Bronquitis aguda debida a virus Echo</v>
          </cell>
        </row>
        <row r="4164">
          <cell r="A4164" t="str">
            <v>J20.8</v>
          </cell>
          <cell r="B4164" t="str">
            <v>Bronquitis aguda debida a otros microorganismos especificados</v>
          </cell>
        </row>
        <row r="4165">
          <cell r="A4165" t="str">
            <v>J20.9</v>
          </cell>
          <cell r="B4165" t="str">
            <v>Bronquitis aguda, no especificada</v>
          </cell>
        </row>
        <row r="4166">
          <cell r="A4166" t="str">
            <v>J21</v>
          </cell>
          <cell r="B4166" t="str">
            <v>Bronquiolitis aguda</v>
          </cell>
        </row>
        <row r="4167">
          <cell r="A4167" t="str">
            <v>J21.0</v>
          </cell>
          <cell r="B4167" t="str">
            <v>Bronquiolitis aguda debida a virus sincitial respiratorio</v>
          </cell>
        </row>
        <row r="4168">
          <cell r="A4168" t="str">
            <v>J21.8</v>
          </cell>
          <cell r="B4168" t="str">
            <v>Bronquiolitis aguda debida a otros microorganismos especificados</v>
          </cell>
        </row>
        <row r="4169">
          <cell r="A4169" t="str">
            <v>J21.9</v>
          </cell>
          <cell r="B4169" t="str">
            <v>Bronquiolitis aguda, no especificada</v>
          </cell>
        </row>
        <row r="4170">
          <cell r="A4170" t="str">
            <v>J22.X</v>
          </cell>
          <cell r="B4170" t="str">
            <v>Infección aguda no especificada de las vías respiratorias inferiores</v>
          </cell>
        </row>
        <row r="4171">
          <cell r="A4171" t="str">
            <v>J30</v>
          </cell>
          <cell r="B4171" t="str">
            <v>Rinitis alérgica y vasomotora</v>
          </cell>
        </row>
        <row r="4172">
          <cell r="A4172" t="str">
            <v>J30.0</v>
          </cell>
          <cell r="B4172" t="str">
            <v>Rinitis vasomotora</v>
          </cell>
        </row>
        <row r="4173">
          <cell r="A4173" t="str">
            <v>J30.1</v>
          </cell>
          <cell r="B4173" t="str">
            <v>Rinitis alérgica debida al polen</v>
          </cell>
        </row>
        <row r="4174">
          <cell r="A4174" t="str">
            <v>J30.2</v>
          </cell>
          <cell r="B4174" t="str">
            <v>Otra rinitis alérgica estacional</v>
          </cell>
        </row>
        <row r="4175">
          <cell r="A4175" t="str">
            <v>J30.3</v>
          </cell>
          <cell r="B4175" t="str">
            <v>Otras rinitis alérgicas</v>
          </cell>
        </row>
        <row r="4176">
          <cell r="A4176" t="str">
            <v>J30.4</v>
          </cell>
          <cell r="B4176" t="str">
            <v>Rinitis alérgica, no especificada</v>
          </cell>
        </row>
        <row r="4177">
          <cell r="A4177" t="str">
            <v>J31</v>
          </cell>
          <cell r="B4177" t="str">
            <v>Rinitis, rinofaringitis y faringitis crónicas</v>
          </cell>
        </row>
        <row r="4178">
          <cell r="A4178" t="str">
            <v>J31.0</v>
          </cell>
          <cell r="B4178" t="str">
            <v>Rinitis crónica</v>
          </cell>
        </row>
        <row r="4179">
          <cell r="A4179" t="str">
            <v>J31.1</v>
          </cell>
          <cell r="B4179" t="str">
            <v>Rinofaringitis crónica</v>
          </cell>
        </row>
        <row r="4180">
          <cell r="A4180" t="str">
            <v>J31.2</v>
          </cell>
          <cell r="B4180" t="str">
            <v>Faringitis crónica</v>
          </cell>
        </row>
        <row r="4181">
          <cell r="A4181" t="str">
            <v>J32</v>
          </cell>
          <cell r="B4181" t="str">
            <v>Sinusitis crónica</v>
          </cell>
        </row>
        <row r="4182">
          <cell r="A4182" t="str">
            <v>J32.0</v>
          </cell>
          <cell r="B4182" t="str">
            <v>Sinusitis maxilar crónica</v>
          </cell>
        </row>
        <row r="4183">
          <cell r="A4183" t="str">
            <v>J32.1</v>
          </cell>
          <cell r="B4183" t="str">
            <v>Sinusitis frontal crónica</v>
          </cell>
        </row>
        <row r="4184">
          <cell r="A4184" t="str">
            <v>J32.2</v>
          </cell>
          <cell r="B4184" t="str">
            <v>Sinusitis etmoidal crónica</v>
          </cell>
        </row>
        <row r="4185">
          <cell r="A4185" t="str">
            <v>J32.3</v>
          </cell>
          <cell r="B4185" t="str">
            <v>Sinusitis esfenoidal crónica</v>
          </cell>
        </row>
        <row r="4186">
          <cell r="A4186" t="str">
            <v>J32.4</v>
          </cell>
          <cell r="B4186" t="str">
            <v>Pansinusitis crónica</v>
          </cell>
        </row>
        <row r="4187">
          <cell r="A4187" t="str">
            <v>J32.8</v>
          </cell>
          <cell r="B4187" t="str">
            <v>Otras sinusitis crónicas</v>
          </cell>
        </row>
        <row r="4188">
          <cell r="A4188" t="str">
            <v>J32.9</v>
          </cell>
          <cell r="B4188" t="str">
            <v>Sinusitis crónica, no especificada</v>
          </cell>
        </row>
        <row r="4189">
          <cell r="A4189" t="str">
            <v>J33</v>
          </cell>
          <cell r="B4189" t="str">
            <v>Pólipo nasal</v>
          </cell>
        </row>
        <row r="4190">
          <cell r="A4190" t="str">
            <v>J33.0</v>
          </cell>
          <cell r="B4190" t="str">
            <v>Pólipo de la cavidad nasal</v>
          </cell>
        </row>
        <row r="4191">
          <cell r="A4191" t="str">
            <v>J33.1</v>
          </cell>
          <cell r="B4191" t="str">
            <v>Degeneración polipoide de seno paranasal</v>
          </cell>
        </row>
        <row r="4192">
          <cell r="A4192" t="str">
            <v>J33.8</v>
          </cell>
          <cell r="B4192" t="str">
            <v>Otros pólipos de los senos paranasales</v>
          </cell>
        </row>
        <row r="4193">
          <cell r="A4193" t="str">
            <v>J33.9</v>
          </cell>
          <cell r="B4193" t="str">
            <v>Pólipo nasal, no especificado</v>
          </cell>
        </row>
        <row r="4194">
          <cell r="A4194" t="str">
            <v>J34</v>
          </cell>
          <cell r="B4194" t="str">
            <v>Otros trastornos de la nariz y de los senos paranasales</v>
          </cell>
        </row>
        <row r="4195">
          <cell r="A4195" t="str">
            <v>J34.0</v>
          </cell>
          <cell r="B4195" t="str">
            <v>Absceso, furúnculo y carbunco de la nariz</v>
          </cell>
        </row>
        <row r="4196">
          <cell r="A4196" t="str">
            <v>J34.1</v>
          </cell>
          <cell r="B4196" t="str">
            <v>Quiste y mucocele de seno paranasal</v>
          </cell>
        </row>
        <row r="4197">
          <cell r="A4197" t="str">
            <v>J34.2</v>
          </cell>
          <cell r="B4197" t="str">
            <v>Desviación del tabique nasal</v>
          </cell>
        </row>
        <row r="4198">
          <cell r="A4198" t="str">
            <v>J34.3</v>
          </cell>
          <cell r="B4198" t="str">
            <v>Hipertrofia de los cornetes nasales</v>
          </cell>
        </row>
        <row r="4199">
          <cell r="A4199" t="str">
            <v>J34.8</v>
          </cell>
          <cell r="B4199" t="str">
            <v>Otros trastornos especificados de la nariz y de los senos paranasales</v>
          </cell>
        </row>
        <row r="4200">
          <cell r="A4200" t="str">
            <v>J35</v>
          </cell>
          <cell r="B4200" t="str">
            <v>Enfermedades crónicas de las amígdalas y de las adenoides</v>
          </cell>
        </row>
        <row r="4201">
          <cell r="A4201" t="str">
            <v>J35.0</v>
          </cell>
          <cell r="B4201" t="str">
            <v>Amigdalitis crónica</v>
          </cell>
        </row>
        <row r="4202">
          <cell r="A4202" t="str">
            <v>J35.1</v>
          </cell>
          <cell r="B4202" t="str">
            <v>Hipertrofia de las amígdalas</v>
          </cell>
        </row>
        <row r="4203">
          <cell r="A4203" t="str">
            <v>J35.2</v>
          </cell>
          <cell r="B4203" t="str">
            <v>Hipertrofia de las adenoides</v>
          </cell>
        </row>
        <row r="4204">
          <cell r="A4204" t="str">
            <v>J35.3</v>
          </cell>
          <cell r="B4204" t="str">
            <v>Hipertrofia de las amígdalas con hipertrofia de las adenoides</v>
          </cell>
        </row>
        <row r="4205">
          <cell r="A4205" t="str">
            <v>J35.8</v>
          </cell>
          <cell r="B4205" t="str">
            <v>Otras enfermedades crónicas de las amígdalas y de las adenoides</v>
          </cell>
        </row>
        <row r="4206">
          <cell r="A4206" t="str">
            <v>J35.9</v>
          </cell>
          <cell r="B4206" t="str">
            <v>Enfermedad crónica de las amígdalas y de las adenoides, no especificada</v>
          </cell>
        </row>
        <row r="4207">
          <cell r="A4207" t="str">
            <v>J36.X</v>
          </cell>
          <cell r="B4207" t="str">
            <v>Absceso periamigdalino</v>
          </cell>
        </row>
        <row r="4208">
          <cell r="A4208" t="str">
            <v>J37</v>
          </cell>
          <cell r="B4208" t="str">
            <v>Laringitis y laringotraqueítis crónicas</v>
          </cell>
        </row>
        <row r="4209">
          <cell r="A4209" t="str">
            <v>J37.0</v>
          </cell>
          <cell r="B4209" t="str">
            <v>Laringitis crónica</v>
          </cell>
        </row>
        <row r="4210">
          <cell r="A4210" t="str">
            <v>J37.1</v>
          </cell>
          <cell r="B4210" t="str">
            <v>Laringotraqueítis crónica</v>
          </cell>
        </row>
        <row r="4211">
          <cell r="A4211" t="str">
            <v>J38</v>
          </cell>
          <cell r="B4211" t="str">
            <v>Enfermedades de las cuerdas vocales y de la laringe, no clasificadas en otra parte</v>
          </cell>
        </row>
        <row r="4212">
          <cell r="A4212" t="str">
            <v>J38.0</v>
          </cell>
          <cell r="B4212" t="str">
            <v>Parálisis de las cuerdas vocales y de la laringe</v>
          </cell>
        </row>
        <row r="4213">
          <cell r="A4213" t="str">
            <v>J38.1</v>
          </cell>
          <cell r="B4213" t="str">
            <v>Pólipo de las cuerdas vocales y de la laringe</v>
          </cell>
        </row>
        <row r="4214">
          <cell r="A4214" t="str">
            <v>J38.2</v>
          </cell>
          <cell r="B4214" t="str">
            <v>Nódulos de las cuerdas vocales</v>
          </cell>
        </row>
        <row r="4215">
          <cell r="A4215" t="str">
            <v>J38.3</v>
          </cell>
          <cell r="B4215" t="str">
            <v>Otras enfermedades de las cuerdas vocales</v>
          </cell>
        </row>
        <row r="4216">
          <cell r="A4216" t="str">
            <v>J38.4</v>
          </cell>
          <cell r="B4216" t="str">
            <v>Edema de laringe</v>
          </cell>
        </row>
        <row r="4217">
          <cell r="A4217" t="str">
            <v>J38.5</v>
          </cell>
          <cell r="B4217" t="str">
            <v>Espasmo laríngeo</v>
          </cell>
        </row>
        <row r="4218">
          <cell r="A4218" t="str">
            <v>J38.6</v>
          </cell>
          <cell r="B4218" t="str">
            <v>Estenosis laríngea</v>
          </cell>
        </row>
        <row r="4219">
          <cell r="A4219" t="str">
            <v>J38.7</v>
          </cell>
          <cell r="B4219" t="str">
            <v>Otras enfermedades de la laringe</v>
          </cell>
        </row>
        <row r="4220">
          <cell r="A4220" t="str">
            <v>J39</v>
          </cell>
          <cell r="B4220" t="str">
            <v>Otras enfermedades de las vías respiratorias superiores</v>
          </cell>
        </row>
        <row r="4221">
          <cell r="A4221" t="str">
            <v>J39.0</v>
          </cell>
          <cell r="B4221" t="str">
            <v>Absceso retrofaríngeo y parafaríngeo</v>
          </cell>
        </row>
        <row r="4222">
          <cell r="A4222" t="str">
            <v>J39.1</v>
          </cell>
          <cell r="B4222" t="str">
            <v>Otros abscesos de la faringe</v>
          </cell>
        </row>
        <row r="4223">
          <cell r="A4223" t="str">
            <v>J39.2</v>
          </cell>
          <cell r="B4223" t="str">
            <v>Otras enfermedades de la faringe</v>
          </cell>
        </row>
        <row r="4224">
          <cell r="A4224" t="str">
            <v>J39.3</v>
          </cell>
          <cell r="B4224" t="str">
            <v>Reacción de hipersensibilidad de las vías respiratorias superiores, sitio no especificado</v>
          </cell>
        </row>
        <row r="4225">
          <cell r="A4225" t="str">
            <v>J39.8</v>
          </cell>
          <cell r="B4225" t="str">
            <v>Otras enfermedades especificadas de las vías respiratorias superiores</v>
          </cell>
        </row>
        <row r="4226">
          <cell r="A4226" t="str">
            <v>J39.9</v>
          </cell>
          <cell r="B4226" t="str">
            <v>Enfermedad de las vías respiratorias superiores, no especificada</v>
          </cell>
        </row>
        <row r="4227">
          <cell r="A4227" t="str">
            <v>J40.X</v>
          </cell>
          <cell r="B4227" t="str">
            <v>Bronquitis, no especificada como aguda o crónica</v>
          </cell>
        </row>
        <row r="4228">
          <cell r="A4228" t="str">
            <v>J41</v>
          </cell>
          <cell r="B4228" t="str">
            <v>Bronquitis crónica simple y mucopurulenta</v>
          </cell>
        </row>
        <row r="4229">
          <cell r="A4229" t="str">
            <v>J41.0</v>
          </cell>
          <cell r="B4229" t="str">
            <v>Bronquitis crónica simple</v>
          </cell>
        </row>
        <row r="4230">
          <cell r="A4230" t="str">
            <v>J41.1</v>
          </cell>
          <cell r="B4230" t="str">
            <v>Bronquitis crónica mucopurulenta</v>
          </cell>
        </row>
        <row r="4231">
          <cell r="A4231" t="str">
            <v>J41.8</v>
          </cell>
          <cell r="B4231" t="str">
            <v>Bronquitis crónica mixta simple y mucopurulenta</v>
          </cell>
        </row>
        <row r="4232">
          <cell r="A4232" t="str">
            <v>J42.X</v>
          </cell>
          <cell r="B4232" t="str">
            <v>Bronquitis crónica no especificada</v>
          </cell>
        </row>
        <row r="4233">
          <cell r="A4233" t="str">
            <v>J43</v>
          </cell>
          <cell r="B4233" t="str">
            <v>Enfisema</v>
          </cell>
        </row>
        <row r="4234">
          <cell r="A4234" t="str">
            <v>J43.0</v>
          </cell>
          <cell r="B4234" t="str">
            <v>Síndrome de MacLeod</v>
          </cell>
        </row>
        <row r="4235">
          <cell r="A4235" t="str">
            <v>J43.1</v>
          </cell>
          <cell r="B4235" t="str">
            <v>Enfisema panlobular</v>
          </cell>
        </row>
        <row r="4236">
          <cell r="A4236" t="str">
            <v>J43.2</v>
          </cell>
          <cell r="B4236" t="str">
            <v>Enfisema centrolobular</v>
          </cell>
        </row>
        <row r="4237">
          <cell r="A4237" t="str">
            <v>J43.8</v>
          </cell>
          <cell r="B4237" t="str">
            <v>Otros tipos de enfisema</v>
          </cell>
        </row>
        <row r="4238">
          <cell r="A4238" t="str">
            <v>J43.9</v>
          </cell>
          <cell r="B4238" t="str">
            <v>Enfisema, no especificado</v>
          </cell>
        </row>
        <row r="4239">
          <cell r="A4239" t="str">
            <v>J44</v>
          </cell>
          <cell r="B4239" t="str">
            <v>Otras enfermedades pulmonares obstructivas crónicas</v>
          </cell>
        </row>
        <row r="4240">
          <cell r="A4240" t="str">
            <v>J44.0</v>
          </cell>
          <cell r="B4240" t="str">
            <v>Enfermedad pulmonar obstructiva crónica con infección aguda de las vías respiratorias inferiores</v>
          </cell>
        </row>
        <row r="4241">
          <cell r="A4241" t="str">
            <v>J44.1</v>
          </cell>
          <cell r="B4241" t="str">
            <v>Enfermedad pulmonar obstructiva crónica con exacerbación aguda, no especificada</v>
          </cell>
        </row>
        <row r="4242">
          <cell r="A4242" t="str">
            <v>J44.8</v>
          </cell>
          <cell r="B4242" t="str">
            <v>Otras enfermedades pulmonares obstructivas crónicas especificadas</v>
          </cell>
        </row>
        <row r="4243">
          <cell r="A4243" t="str">
            <v>J44.9</v>
          </cell>
          <cell r="B4243" t="str">
            <v>Enfermedad pulmonar obstructiva crónica, no especificada</v>
          </cell>
        </row>
        <row r="4244">
          <cell r="A4244" t="str">
            <v>J45</v>
          </cell>
          <cell r="B4244" t="str">
            <v>Asma</v>
          </cell>
        </row>
        <row r="4245">
          <cell r="A4245" t="str">
            <v>J45.0</v>
          </cell>
          <cell r="B4245" t="str">
            <v>Asma predominantemente alérgica</v>
          </cell>
        </row>
        <row r="4246">
          <cell r="A4246" t="str">
            <v>J45.1</v>
          </cell>
          <cell r="B4246" t="str">
            <v>Asma no alérgica</v>
          </cell>
        </row>
        <row r="4247">
          <cell r="A4247" t="str">
            <v>J45.8</v>
          </cell>
          <cell r="B4247" t="str">
            <v>Asma mixta</v>
          </cell>
        </row>
        <row r="4248">
          <cell r="A4248" t="str">
            <v>J45.9</v>
          </cell>
          <cell r="B4248" t="str">
            <v>Asma, no especificado</v>
          </cell>
        </row>
        <row r="4249">
          <cell r="A4249" t="str">
            <v>J46.X</v>
          </cell>
          <cell r="B4249" t="str">
            <v>Estado asmático</v>
          </cell>
        </row>
        <row r="4250">
          <cell r="A4250" t="str">
            <v>J47.X</v>
          </cell>
          <cell r="B4250" t="str">
            <v>Bronquiectasia</v>
          </cell>
        </row>
        <row r="4251">
          <cell r="A4251" t="str">
            <v>J60.X</v>
          </cell>
          <cell r="B4251" t="str">
            <v>Neumoconiosis de los mineros del carbón</v>
          </cell>
        </row>
        <row r="4252">
          <cell r="A4252" t="str">
            <v>J61.X</v>
          </cell>
          <cell r="B4252" t="str">
            <v>Neumoconiosis debida al asbesto y a otras fibras minerales</v>
          </cell>
        </row>
        <row r="4253">
          <cell r="A4253" t="str">
            <v>J62</v>
          </cell>
          <cell r="B4253" t="str">
            <v>Neumoconiosis debida a polvo de sílice</v>
          </cell>
        </row>
        <row r="4254">
          <cell r="A4254" t="str">
            <v>J62.0</v>
          </cell>
          <cell r="B4254" t="str">
            <v>Neumoconiosis debida a polvo de talco</v>
          </cell>
        </row>
        <row r="4255">
          <cell r="A4255" t="str">
            <v>J62.8</v>
          </cell>
          <cell r="B4255" t="str">
            <v>Neumoconiosis debida a otros polvos que contienen sílice</v>
          </cell>
        </row>
        <row r="4256">
          <cell r="A4256" t="str">
            <v>J63</v>
          </cell>
          <cell r="B4256" t="str">
            <v>Neumoconiosis debida a otros polvos inorgánicos</v>
          </cell>
        </row>
        <row r="4257">
          <cell r="A4257" t="str">
            <v>J63.0</v>
          </cell>
          <cell r="B4257" t="str">
            <v>Aluminosis (del pulmón)</v>
          </cell>
        </row>
        <row r="4258">
          <cell r="A4258" t="str">
            <v>J63.1</v>
          </cell>
          <cell r="B4258" t="str">
            <v>Fibrosis (del pulmón) debida a bauxita</v>
          </cell>
        </row>
        <row r="4259">
          <cell r="A4259" t="str">
            <v>J63.2</v>
          </cell>
          <cell r="B4259" t="str">
            <v>Beriliosis</v>
          </cell>
        </row>
        <row r="4260">
          <cell r="A4260" t="str">
            <v>J63.3</v>
          </cell>
          <cell r="B4260" t="str">
            <v>Fibrosis (del pulmón) debida a grafito</v>
          </cell>
        </row>
        <row r="4261">
          <cell r="A4261" t="str">
            <v>J63.4</v>
          </cell>
          <cell r="B4261" t="str">
            <v>Siderosis</v>
          </cell>
        </row>
        <row r="4262">
          <cell r="A4262" t="str">
            <v>J63.5</v>
          </cell>
          <cell r="B4262" t="str">
            <v>Estañosis</v>
          </cell>
        </row>
        <row r="4263">
          <cell r="A4263" t="str">
            <v>J63.8</v>
          </cell>
          <cell r="B4263" t="str">
            <v>Neumoconiosis debida a otros polvos inorgánicos especificados</v>
          </cell>
        </row>
        <row r="4264">
          <cell r="A4264" t="str">
            <v>J64.X</v>
          </cell>
          <cell r="B4264" t="str">
            <v>Neumoconiosis, no especificada</v>
          </cell>
        </row>
        <row r="4265">
          <cell r="A4265" t="str">
            <v>J65.X</v>
          </cell>
          <cell r="B4265" t="str">
            <v>Neumoconiosis asociada con tuberculosis</v>
          </cell>
        </row>
        <row r="4266">
          <cell r="A4266" t="str">
            <v>J66</v>
          </cell>
          <cell r="B4266" t="str">
            <v>Enfermedades de las vías aéreas debidas a polvos orgánicos específicos</v>
          </cell>
        </row>
        <row r="4267">
          <cell r="A4267" t="str">
            <v>J66.0</v>
          </cell>
          <cell r="B4267" t="str">
            <v>Bisinosis</v>
          </cell>
        </row>
        <row r="4268">
          <cell r="A4268" t="str">
            <v>J66.1</v>
          </cell>
          <cell r="B4268" t="str">
            <v>Enfermedad de los trabajadores del lino</v>
          </cell>
        </row>
        <row r="4269">
          <cell r="A4269" t="str">
            <v>J66.2</v>
          </cell>
          <cell r="B4269" t="str">
            <v>Canabinosis</v>
          </cell>
        </row>
        <row r="4270">
          <cell r="A4270" t="str">
            <v>J66.8</v>
          </cell>
          <cell r="B4270" t="str">
            <v>Enfermedad de las vías aéreas debida a otros polvos orgánicos específicos</v>
          </cell>
        </row>
        <row r="4271">
          <cell r="A4271" t="str">
            <v>J67</v>
          </cell>
          <cell r="B4271" t="str">
            <v>Neumonitis debida a hipersensibilidad al polvo orgánico</v>
          </cell>
        </row>
        <row r="4272">
          <cell r="A4272" t="str">
            <v>J67.0</v>
          </cell>
          <cell r="B4272" t="str">
            <v>Pulmón del granjero</v>
          </cell>
        </row>
        <row r="4273">
          <cell r="A4273" t="str">
            <v>J67.1</v>
          </cell>
          <cell r="B4273" t="str">
            <v>Bagazosis</v>
          </cell>
        </row>
        <row r="4274">
          <cell r="A4274" t="str">
            <v>J67.2</v>
          </cell>
          <cell r="B4274" t="str">
            <v>Pulmón del ornitófilo</v>
          </cell>
        </row>
        <row r="4275">
          <cell r="A4275" t="str">
            <v>J67.3</v>
          </cell>
          <cell r="B4275" t="str">
            <v>Suberosis</v>
          </cell>
        </row>
        <row r="4276">
          <cell r="A4276" t="str">
            <v>J67.4</v>
          </cell>
          <cell r="B4276" t="str">
            <v>Pulmón del manipulador de malta</v>
          </cell>
        </row>
        <row r="4277">
          <cell r="A4277" t="str">
            <v>J67.5</v>
          </cell>
          <cell r="B4277" t="str">
            <v>Pulmón del manipulador de hongos</v>
          </cell>
        </row>
        <row r="4278">
          <cell r="A4278" t="str">
            <v>J67.6</v>
          </cell>
          <cell r="B4278" t="str">
            <v>Pulmón del descortezador del arce</v>
          </cell>
        </row>
        <row r="4279">
          <cell r="A4279" t="str">
            <v>J67.7</v>
          </cell>
          <cell r="B4279" t="str">
            <v>Neumonitis de la ventilación debida al acondicionador y humidificador del aire</v>
          </cell>
        </row>
        <row r="4280">
          <cell r="A4280" t="str">
            <v>J67.8</v>
          </cell>
          <cell r="B4280" t="str">
            <v>Neumonitis debidas a hipersensibilidad a otros polvos orgánicos</v>
          </cell>
        </row>
        <row r="4281">
          <cell r="A4281" t="str">
            <v>J67.9</v>
          </cell>
          <cell r="B4281" t="str">
            <v>Neumonitis debida a hipersensibilidad a polvo orgánico no especificado</v>
          </cell>
        </row>
        <row r="4282">
          <cell r="A4282" t="str">
            <v>J68</v>
          </cell>
          <cell r="B4282" t="str">
            <v>Afecciones respiratorias debidas a inhalación de gases, humos, vapores y sustancias químicas</v>
          </cell>
        </row>
        <row r="4283">
          <cell r="A4283" t="str">
            <v>J68.0</v>
          </cell>
          <cell r="B4283" t="str">
            <v>Bronquitis y neumonitis debidas a inhalación de gases, humos, vapores y sustancias químicas</v>
          </cell>
        </row>
        <row r="4284">
          <cell r="A4284" t="str">
            <v>J68.1</v>
          </cell>
          <cell r="B4284" t="str">
            <v>Edema pulmonar agudo debido a inhalación de gases, humos, vapores y sustancias químicas</v>
          </cell>
        </row>
        <row r="4285">
          <cell r="A4285" t="str">
            <v>J68.2</v>
          </cell>
          <cell r="B4285" t="str">
            <v>Inflamación respiratoria superior debida a inhalación de gases, humos, vapores y sustancias químicas, no clasificadas en otra parte</v>
          </cell>
        </row>
        <row r="4286">
          <cell r="A4286" t="str">
            <v>J68.3</v>
          </cell>
          <cell r="B4286" t="str">
            <v>Otras afecciones respiratorias agudas y subagudas debidas a inhalación de gases, humos, vapores y sustancias químicas</v>
          </cell>
        </row>
        <row r="4287">
          <cell r="A4287" t="str">
            <v>J68.4</v>
          </cell>
          <cell r="B4287" t="str">
            <v>Afecciones respiratorias crónicas debidas a inhalación de gases, humos, vapores y sustancias químicas</v>
          </cell>
        </row>
        <row r="4288">
          <cell r="A4288" t="str">
            <v>J68.8</v>
          </cell>
          <cell r="B4288" t="str">
            <v>Otras afecciones respiratorias debidas a inhalación de gases, humos, vapores y sustancias químicas</v>
          </cell>
        </row>
        <row r="4289">
          <cell r="A4289" t="str">
            <v>J68.9</v>
          </cell>
          <cell r="B4289" t="str">
            <v>Afección respiratoria no especificada, debida a inhalación de gases, humos, vapores y sustancias químicas</v>
          </cell>
        </row>
        <row r="4290">
          <cell r="A4290" t="str">
            <v>J69</v>
          </cell>
          <cell r="B4290" t="str">
            <v>Neumonitis debida a sólidos y líquidos</v>
          </cell>
        </row>
        <row r="4291">
          <cell r="A4291" t="str">
            <v>J69.0</v>
          </cell>
          <cell r="B4291" t="str">
            <v>Neumonitis debida a aspiración de alimento o vómito</v>
          </cell>
        </row>
        <row r="4292">
          <cell r="A4292" t="str">
            <v>J69.1</v>
          </cell>
          <cell r="B4292" t="str">
            <v>Neumonitis debida a aspiración de aceites y esencias</v>
          </cell>
        </row>
        <row r="4293">
          <cell r="A4293" t="str">
            <v>J69.8</v>
          </cell>
          <cell r="B4293" t="str">
            <v>Neumonitis debida a aspiración de otros sólidos y líquidos</v>
          </cell>
        </row>
        <row r="4294">
          <cell r="A4294" t="str">
            <v>J70</v>
          </cell>
          <cell r="B4294" t="str">
            <v>Afecciones respiratorias debidas a otros agentes externos</v>
          </cell>
        </row>
        <row r="4295">
          <cell r="A4295" t="str">
            <v>J70.0</v>
          </cell>
          <cell r="B4295" t="str">
            <v>Manifestaciones pulmonares agudas debidas a radiación</v>
          </cell>
        </row>
        <row r="4296">
          <cell r="A4296" t="str">
            <v>J70.1</v>
          </cell>
          <cell r="B4296" t="str">
            <v>Manifestaciones pulmonares crónicas y otras manifestaciones debidas a radiación</v>
          </cell>
        </row>
        <row r="4297">
          <cell r="A4297" t="str">
            <v>J70.2</v>
          </cell>
          <cell r="B4297" t="str">
            <v>Trastornos pulmonares intersticiales agudos inducidos por drogas</v>
          </cell>
        </row>
        <row r="4298">
          <cell r="A4298" t="str">
            <v>J70.3</v>
          </cell>
          <cell r="B4298" t="str">
            <v>Trastornos pulmonares intersticiales crónicos inducidos por drogas</v>
          </cell>
        </row>
        <row r="4299">
          <cell r="A4299" t="str">
            <v>J70.4</v>
          </cell>
          <cell r="B4299" t="str">
            <v>Trastornos pulmonares intersticiales no especificados inducidos por drogas</v>
          </cell>
        </row>
        <row r="4300">
          <cell r="A4300" t="str">
            <v>J70.8</v>
          </cell>
          <cell r="B4300" t="str">
            <v>Afecciones respiratorias debidas a otros agentes externos especificados</v>
          </cell>
        </row>
        <row r="4301">
          <cell r="A4301" t="str">
            <v>J70.9</v>
          </cell>
          <cell r="B4301" t="str">
            <v>Afecciones respiratorias debidas a agentes externos no especificados</v>
          </cell>
        </row>
        <row r="4302">
          <cell r="A4302" t="str">
            <v>J80.X</v>
          </cell>
          <cell r="B4302" t="str">
            <v>Síndrome de dificultad respiratoria del adulto</v>
          </cell>
        </row>
        <row r="4303">
          <cell r="A4303" t="str">
            <v>J81.X</v>
          </cell>
          <cell r="B4303" t="str">
            <v>Edema pulmonar</v>
          </cell>
        </row>
        <row r="4304">
          <cell r="A4304" t="str">
            <v>J82.X</v>
          </cell>
          <cell r="B4304" t="str">
            <v>Eosinofilia pulmonar, no clasificada en otra parte</v>
          </cell>
        </row>
        <row r="4305">
          <cell r="A4305" t="str">
            <v>J84</v>
          </cell>
          <cell r="B4305" t="str">
            <v>Otras enfermedades pulmonares intersticiales</v>
          </cell>
        </row>
        <row r="4306">
          <cell r="A4306" t="str">
            <v>J84.0</v>
          </cell>
          <cell r="B4306" t="str">
            <v>Afecciones alveolares y alveoloparietales</v>
          </cell>
        </row>
        <row r="4307">
          <cell r="A4307" t="str">
            <v>J84.1</v>
          </cell>
          <cell r="B4307" t="str">
            <v>Otras enfermedades pulmonares intersticiales con fibrosis</v>
          </cell>
        </row>
        <row r="4308">
          <cell r="A4308" t="str">
            <v>J84.8</v>
          </cell>
          <cell r="B4308" t="str">
            <v>Otras enfermedades pulmonares intersticiales especificadas</v>
          </cell>
        </row>
        <row r="4309">
          <cell r="A4309" t="str">
            <v>J84.9</v>
          </cell>
          <cell r="B4309" t="str">
            <v>Enfermedad pulmonar intersticial, no especificada</v>
          </cell>
        </row>
        <row r="4310">
          <cell r="A4310" t="str">
            <v>J85</v>
          </cell>
          <cell r="B4310" t="str">
            <v>Absceso del pulmón y del mediastino</v>
          </cell>
        </row>
        <row r="4311">
          <cell r="A4311" t="str">
            <v>J85.0</v>
          </cell>
          <cell r="B4311" t="str">
            <v>Gangrena y necrosis del pulmón</v>
          </cell>
        </row>
        <row r="4312">
          <cell r="A4312" t="str">
            <v>J85.1</v>
          </cell>
          <cell r="B4312" t="str">
            <v>Absceso del pulmón con neumonía</v>
          </cell>
        </row>
        <row r="4313">
          <cell r="A4313" t="str">
            <v>J85.2</v>
          </cell>
          <cell r="B4313" t="str">
            <v>Absceso del pulmón sin neumonía</v>
          </cell>
        </row>
        <row r="4314">
          <cell r="A4314" t="str">
            <v>J85.3</v>
          </cell>
          <cell r="B4314" t="str">
            <v>Absceso del mediastino</v>
          </cell>
        </row>
        <row r="4315">
          <cell r="A4315" t="str">
            <v>J86</v>
          </cell>
          <cell r="B4315" t="str">
            <v>Piotórax</v>
          </cell>
        </row>
        <row r="4316">
          <cell r="A4316" t="str">
            <v>J86.0</v>
          </cell>
          <cell r="B4316" t="str">
            <v>Piotórax con fístula</v>
          </cell>
        </row>
        <row r="4317">
          <cell r="A4317" t="str">
            <v>J86.9</v>
          </cell>
          <cell r="B4317" t="str">
            <v>Piotórax sin fístula</v>
          </cell>
        </row>
        <row r="4318">
          <cell r="A4318" t="str">
            <v>J90.X</v>
          </cell>
          <cell r="B4318" t="str">
            <v>Derrame pleural no clasificado en otra parte</v>
          </cell>
        </row>
        <row r="4319">
          <cell r="A4319" t="str">
            <v>J91.X*</v>
          </cell>
          <cell r="B4319" t="str">
            <v>Derrame pleural en afecciones clasificadas en otra parte</v>
          </cell>
        </row>
        <row r="4320">
          <cell r="A4320" t="str">
            <v>J92</v>
          </cell>
          <cell r="B4320" t="str">
            <v>Paquipleuritis</v>
          </cell>
        </row>
        <row r="4321">
          <cell r="A4321" t="str">
            <v>J92.0</v>
          </cell>
          <cell r="B4321" t="str">
            <v>Paquipleuritis con asbestosis</v>
          </cell>
        </row>
        <row r="4322">
          <cell r="A4322" t="str">
            <v>J92.9</v>
          </cell>
          <cell r="B4322" t="str">
            <v>Paquipleuritis sin asbestosis</v>
          </cell>
        </row>
        <row r="4323">
          <cell r="A4323" t="str">
            <v>J93</v>
          </cell>
          <cell r="B4323" t="str">
            <v>Neumotórax</v>
          </cell>
        </row>
        <row r="4324">
          <cell r="A4324" t="str">
            <v>J93.0</v>
          </cell>
          <cell r="B4324" t="str">
            <v>Neumotórax espontáneo a presión</v>
          </cell>
        </row>
        <row r="4325">
          <cell r="A4325" t="str">
            <v>J93.1</v>
          </cell>
          <cell r="B4325" t="str">
            <v>Otros tipos de neumotórax espontáneo</v>
          </cell>
        </row>
        <row r="4326">
          <cell r="A4326" t="str">
            <v>J93.8</v>
          </cell>
          <cell r="B4326" t="str">
            <v>Otros neumotórax</v>
          </cell>
        </row>
        <row r="4327">
          <cell r="A4327" t="str">
            <v>J93.9</v>
          </cell>
          <cell r="B4327" t="str">
            <v>Neumotórax, no especificado</v>
          </cell>
        </row>
        <row r="4328">
          <cell r="A4328" t="str">
            <v>J94</v>
          </cell>
          <cell r="B4328" t="str">
            <v>Otras afecciones de la pleura</v>
          </cell>
        </row>
        <row r="4329">
          <cell r="A4329" t="str">
            <v>J94.0</v>
          </cell>
          <cell r="B4329" t="str">
            <v>Quilotórax</v>
          </cell>
        </row>
        <row r="4330">
          <cell r="A4330" t="str">
            <v>J94.1</v>
          </cell>
          <cell r="B4330" t="str">
            <v>Fibrotórax</v>
          </cell>
        </row>
        <row r="4331">
          <cell r="A4331" t="str">
            <v>J94.2</v>
          </cell>
          <cell r="B4331" t="str">
            <v>Hemotórax</v>
          </cell>
        </row>
        <row r="4332">
          <cell r="A4332" t="str">
            <v>J94.8</v>
          </cell>
          <cell r="B4332" t="str">
            <v>Otras afecciones especificadas de la pleura</v>
          </cell>
        </row>
        <row r="4333">
          <cell r="A4333" t="str">
            <v>J94.9</v>
          </cell>
          <cell r="B4333" t="str">
            <v>Afección pleural, no especificada</v>
          </cell>
        </row>
        <row r="4334">
          <cell r="A4334" t="str">
            <v>J95</v>
          </cell>
          <cell r="B4334" t="str">
            <v>Trastornos del sistema respiratorio consecutivos a procedimientos, no clasificados en otra parte</v>
          </cell>
        </row>
        <row r="4335">
          <cell r="A4335" t="str">
            <v>J95.0</v>
          </cell>
          <cell r="B4335" t="str">
            <v>Funcionamiento defectuoso de la traqueostomía</v>
          </cell>
        </row>
        <row r="4336">
          <cell r="A4336" t="str">
            <v>J95.1</v>
          </cell>
          <cell r="B4336" t="str">
            <v>Insuficiencia pulmonar aguda consecutiva a cirugía torácica</v>
          </cell>
        </row>
        <row r="4337">
          <cell r="A4337" t="str">
            <v>J95.2</v>
          </cell>
          <cell r="B4337" t="str">
            <v>Insuficiencia pulmonar aguda consecutiva a cirugía extratorácica</v>
          </cell>
        </row>
        <row r="4338">
          <cell r="A4338" t="str">
            <v>J95.3</v>
          </cell>
          <cell r="B4338" t="str">
            <v>Insuficiencia pulmonar crónica consecutiva a cirugía</v>
          </cell>
        </row>
        <row r="4339">
          <cell r="A4339" t="str">
            <v>J95.4</v>
          </cell>
          <cell r="B4339" t="str">
            <v>Síndrome de Mendelson</v>
          </cell>
        </row>
        <row r="4340">
          <cell r="A4340" t="str">
            <v>J95.5</v>
          </cell>
          <cell r="B4340" t="str">
            <v>Estenosis subglótica consecutiva a procedimientos</v>
          </cell>
        </row>
        <row r="4341">
          <cell r="A4341" t="str">
            <v>J95.8</v>
          </cell>
          <cell r="B4341" t="str">
            <v>Otros trastornos respiratorios consecutivos a procedimientos</v>
          </cell>
        </row>
        <row r="4342">
          <cell r="A4342" t="str">
            <v>J95.9</v>
          </cell>
          <cell r="B4342" t="str">
            <v>Trastorno no especificado del sistema respiratorio, consecutivo a procedimientos</v>
          </cell>
        </row>
        <row r="4343">
          <cell r="A4343" t="str">
            <v>J96</v>
          </cell>
          <cell r="B4343" t="str">
            <v>Insuficiencia respiratoria, no clasificada en otra parte</v>
          </cell>
        </row>
        <row r="4344">
          <cell r="A4344" t="str">
            <v>J96.0</v>
          </cell>
          <cell r="B4344" t="str">
            <v>Insuficiencia respiratoria aguda</v>
          </cell>
        </row>
        <row r="4345">
          <cell r="A4345" t="str">
            <v>J96.1</v>
          </cell>
          <cell r="B4345" t="str">
            <v>Insuficiencia respiratoria crónica</v>
          </cell>
        </row>
        <row r="4346">
          <cell r="A4346" t="str">
            <v>J96.9</v>
          </cell>
          <cell r="B4346" t="str">
            <v>Insuficiencia respiratoria, no especificada</v>
          </cell>
        </row>
        <row r="4347">
          <cell r="A4347" t="str">
            <v>J98</v>
          </cell>
          <cell r="B4347" t="str">
            <v>Otros trastornos respiratorios</v>
          </cell>
        </row>
        <row r="4348">
          <cell r="A4348" t="str">
            <v>J98.0</v>
          </cell>
          <cell r="B4348" t="str">
            <v>Enfermedades de la tráquea y de los bronquios, no clasificadas en otra parte</v>
          </cell>
        </row>
        <row r="4349">
          <cell r="A4349" t="str">
            <v>J98.1</v>
          </cell>
          <cell r="B4349" t="str">
            <v>Colapso pulmonar</v>
          </cell>
        </row>
        <row r="4350">
          <cell r="A4350" t="str">
            <v>J98.2</v>
          </cell>
          <cell r="B4350" t="str">
            <v>Enfisema intersticial</v>
          </cell>
        </row>
        <row r="4351">
          <cell r="A4351" t="str">
            <v>J98.3</v>
          </cell>
          <cell r="B4351" t="str">
            <v>Enfisema compensatorio</v>
          </cell>
        </row>
        <row r="4352">
          <cell r="A4352" t="str">
            <v>J98.4</v>
          </cell>
          <cell r="B4352" t="str">
            <v>Otros trastornos del pulmón</v>
          </cell>
        </row>
        <row r="4353">
          <cell r="A4353" t="str">
            <v>J98.5</v>
          </cell>
          <cell r="B4353" t="str">
            <v>Enfermedades del mediastino, no clasificadas en otra parte</v>
          </cell>
        </row>
        <row r="4354">
          <cell r="A4354" t="str">
            <v>J98.6</v>
          </cell>
          <cell r="B4354" t="str">
            <v>Trastornos del diafragma</v>
          </cell>
        </row>
        <row r="4355">
          <cell r="A4355" t="str">
            <v>J98.8</v>
          </cell>
          <cell r="B4355" t="str">
            <v>Otros trastornos respiratorios especificados</v>
          </cell>
        </row>
        <row r="4356">
          <cell r="A4356" t="str">
            <v>J98.9</v>
          </cell>
          <cell r="B4356" t="str">
            <v>Trastorno respiratorio, no especificado</v>
          </cell>
        </row>
        <row r="4357">
          <cell r="A4357" t="str">
            <v>J99*</v>
          </cell>
          <cell r="B4357" t="str">
            <v>Trastornos respiratorios en enfermedades clasificadas en otra parte</v>
          </cell>
        </row>
        <row r="4358">
          <cell r="A4358" t="str">
            <v>J99.0*</v>
          </cell>
          <cell r="B4358" t="str">
            <v>Enfermedad pulmonar reumatoide (M05.1+)</v>
          </cell>
        </row>
        <row r="4359">
          <cell r="A4359" t="str">
            <v>J99.1*</v>
          </cell>
          <cell r="B4359" t="str">
            <v>Trastornos respiratorios en otros trastornos difusos del tejido conjuntivo</v>
          </cell>
        </row>
        <row r="4360">
          <cell r="A4360" t="str">
            <v>J99.8*</v>
          </cell>
          <cell r="B4360" t="str">
            <v>Trastornos respiratorios en otras enfermedades clasificadas en otra parte</v>
          </cell>
        </row>
        <row r="4361">
          <cell r="A4361" t="str">
            <v>K</v>
          </cell>
          <cell r="B4361" t="str">
            <v>Transtornos del Sistema Digestivo</v>
          </cell>
        </row>
        <row r="4362">
          <cell r="A4362" t="str">
            <v>K00</v>
          </cell>
          <cell r="B4362" t="str">
            <v>Trastornos del desarrollo y de la erupción de los dientes</v>
          </cell>
        </row>
        <row r="4363">
          <cell r="A4363" t="str">
            <v>K00.0</v>
          </cell>
          <cell r="B4363" t="str">
            <v>Anodoncia</v>
          </cell>
        </row>
        <row r="4364">
          <cell r="A4364" t="str">
            <v>K00.1</v>
          </cell>
          <cell r="B4364" t="str">
            <v>Dientes supernumerarios</v>
          </cell>
        </row>
        <row r="4365">
          <cell r="A4365" t="str">
            <v>K00.2</v>
          </cell>
          <cell r="B4365" t="str">
            <v>Anomalías del tamaño y de la forma del diente</v>
          </cell>
        </row>
        <row r="4366">
          <cell r="A4366" t="str">
            <v>K00.3</v>
          </cell>
          <cell r="B4366" t="str">
            <v>Dientes moteados</v>
          </cell>
        </row>
        <row r="4367">
          <cell r="A4367" t="str">
            <v>K00.4</v>
          </cell>
          <cell r="B4367" t="str">
            <v>Alteraciones en la formación dentaria</v>
          </cell>
        </row>
        <row r="4368">
          <cell r="A4368" t="str">
            <v>K00.5</v>
          </cell>
          <cell r="B4368" t="str">
            <v>Alteraciones hereditarias de la estructura dentaria, no clasificadas en otra parte</v>
          </cell>
        </row>
        <row r="4369">
          <cell r="A4369" t="str">
            <v>K00.6</v>
          </cell>
          <cell r="B4369" t="str">
            <v>Alteraciones en la erupción dentaria</v>
          </cell>
        </row>
        <row r="4370">
          <cell r="A4370" t="str">
            <v>K00.7</v>
          </cell>
          <cell r="B4370" t="str">
            <v>Síndrome de la erupción dentaria</v>
          </cell>
        </row>
        <row r="4371">
          <cell r="A4371" t="str">
            <v>K00.8</v>
          </cell>
          <cell r="B4371" t="str">
            <v>Otros trastornos del desarrollo de los dientes</v>
          </cell>
        </row>
        <row r="4372">
          <cell r="A4372" t="str">
            <v>K00.9</v>
          </cell>
          <cell r="B4372" t="str">
            <v>Trastorno del desarrollo de los dientes, no especificado</v>
          </cell>
        </row>
        <row r="4373">
          <cell r="A4373" t="str">
            <v>K01</v>
          </cell>
          <cell r="B4373" t="str">
            <v>Dientes incluidos e impactados</v>
          </cell>
        </row>
        <row r="4374">
          <cell r="A4374" t="str">
            <v>K01.0</v>
          </cell>
          <cell r="B4374" t="str">
            <v>Dientes incluidos</v>
          </cell>
        </row>
        <row r="4375">
          <cell r="A4375" t="str">
            <v>K01.1</v>
          </cell>
          <cell r="B4375" t="str">
            <v>Dientes impactados</v>
          </cell>
        </row>
        <row r="4376">
          <cell r="A4376" t="str">
            <v>K02</v>
          </cell>
          <cell r="B4376" t="str">
            <v>Caries dental</v>
          </cell>
        </row>
        <row r="4377">
          <cell r="A4377" t="str">
            <v>K02.0</v>
          </cell>
          <cell r="B4377" t="str">
            <v>Caries limitada al esmalte</v>
          </cell>
        </row>
        <row r="4378">
          <cell r="A4378" t="str">
            <v>K02.1</v>
          </cell>
          <cell r="B4378" t="str">
            <v>Caries de la dentina</v>
          </cell>
        </row>
        <row r="4379">
          <cell r="A4379" t="str">
            <v>K02.2</v>
          </cell>
          <cell r="B4379" t="str">
            <v>Caries del cemento</v>
          </cell>
        </row>
        <row r="4380">
          <cell r="A4380" t="str">
            <v>K02.3</v>
          </cell>
          <cell r="B4380" t="str">
            <v>Caries dentaria detenida</v>
          </cell>
        </row>
        <row r="4381">
          <cell r="A4381" t="str">
            <v>K02.4</v>
          </cell>
          <cell r="B4381" t="str">
            <v>Odontoclasia</v>
          </cell>
        </row>
        <row r="4382">
          <cell r="A4382" t="str">
            <v>K02.8</v>
          </cell>
          <cell r="B4382" t="str">
            <v>Otras caries dentales</v>
          </cell>
        </row>
        <row r="4383">
          <cell r="A4383" t="str">
            <v>K02.9</v>
          </cell>
          <cell r="B4383" t="str">
            <v>Caries dental, no especificada</v>
          </cell>
        </row>
        <row r="4384">
          <cell r="A4384" t="str">
            <v>K03</v>
          </cell>
          <cell r="B4384" t="str">
            <v>Otras enfermedades de los tejidos duros de los dientes</v>
          </cell>
        </row>
        <row r="4385">
          <cell r="A4385" t="str">
            <v>K03.0</v>
          </cell>
          <cell r="B4385" t="str">
            <v>Atrición excesiva de los dientes</v>
          </cell>
        </row>
        <row r="4386">
          <cell r="A4386" t="str">
            <v>K03.1</v>
          </cell>
          <cell r="B4386" t="str">
            <v>Abrasión de los dientes</v>
          </cell>
        </row>
        <row r="4387">
          <cell r="A4387" t="str">
            <v>K03.2</v>
          </cell>
          <cell r="B4387" t="str">
            <v>Erosión de los dientes</v>
          </cell>
        </row>
        <row r="4388">
          <cell r="A4388" t="str">
            <v>K03.3</v>
          </cell>
          <cell r="B4388" t="str">
            <v>Reabsorción patológica de los dientes</v>
          </cell>
        </row>
        <row r="4389">
          <cell r="A4389" t="str">
            <v>K03.4</v>
          </cell>
          <cell r="B4389" t="str">
            <v>Hipercementosis</v>
          </cell>
        </row>
        <row r="4390">
          <cell r="A4390" t="str">
            <v>K03.5</v>
          </cell>
          <cell r="B4390" t="str">
            <v>Anquilosis dental</v>
          </cell>
        </row>
        <row r="4391">
          <cell r="A4391" t="str">
            <v>K03.6</v>
          </cell>
          <cell r="B4391" t="str">
            <v>Depósitos [acreciones] en los dientes</v>
          </cell>
        </row>
        <row r="4392">
          <cell r="A4392" t="str">
            <v>K03.7</v>
          </cell>
          <cell r="B4392" t="str">
            <v>Cambios posteruptivos del color de los tejidos dentales duros</v>
          </cell>
        </row>
        <row r="4393">
          <cell r="A4393" t="str">
            <v>K03.8</v>
          </cell>
          <cell r="B4393" t="str">
            <v>Otras enfermedades especificadas de los tejidos duros de los dientes</v>
          </cell>
        </row>
        <row r="4394">
          <cell r="A4394" t="str">
            <v>K03.9</v>
          </cell>
          <cell r="B4394" t="str">
            <v>Enfermedad no especificada de los tejidos dentales duros</v>
          </cell>
        </row>
        <row r="4395">
          <cell r="A4395" t="str">
            <v>K04</v>
          </cell>
          <cell r="B4395" t="str">
            <v>Enfermedades de la pulpa y de los tejidos periapicales</v>
          </cell>
        </row>
        <row r="4396">
          <cell r="A4396" t="str">
            <v>K04.0</v>
          </cell>
          <cell r="B4396" t="str">
            <v>Pulpitis</v>
          </cell>
        </row>
        <row r="4397">
          <cell r="A4397" t="str">
            <v>K04.1</v>
          </cell>
          <cell r="B4397" t="str">
            <v>Necrosis de la pulpa</v>
          </cell>
        </row>
        <row r="4398">
          <cell r="A4398" t="str">
            <v>K04.2</v>
          </cell>
          <cell r="B4398" t="str">
            <v>Degeneración de la pulpa</v>
          </cell>
        </row>
        <row r="4399">
          <cell r="A4399" t="str">
            <v>K04.3</v>
          </cell>
          <cell r="B4399" t="str">
            <v>Formación anormal de tejido duro en la pulpa</v>
          </cell>
        </row>
        <row r="4400">
          <cell r="A4400" t="str">
            <v>K04.4</v>
          </cell>
          <cell r="B4400" t="str">
            <v>Periodontitis apical aguda originada en la pulpa</v>
          </cell>
        </row>
        <row r="4401">
          <cell r="A4401" t="str">
            <v>K04.5</v>
          </cell>
          <cell r="B4401" t="str">
            <v>Periodontitis apical crónica</v>
          </cell>
        </row>
        <row r="4402">
          <cell r="A4402" t="str">
            <v>K04.6</v>
          </cell>
          <cell r="B4402" t="str">
            <v>Absceso periapical con fístula</v>
          </cell>
        </row>
        <row r="4403">
          <cell r="A4403" t="str">
            <v>K04.7</v>
          </cell>
          <cell r="B4403" t="str">
            <v>Absceso periapical sin fístula</v>
          </cell>
        </row>
        <row r="4404">
          <cell r="A4404" t="str">
            <v>K04.8</v>
          </cell>
          <cell r="B4404" t="str">
            <v>Quiste radicular</v>
          </cell>
        </row>
        <row r="4405">
          <cell r="A4405" t="str">
            <v>K04.9</v>
          </cell>
          <cell r="B4405" t="str">
            <v>Otras enfermedades y las no especificadas de la pulpa y del tejido periapical</v>
          </cell>
        </row>
        <row r="4406">
          <cell r="A4406" t="str">
            <v>K05</v>
          </cell>
          <cell r="B4406" t="str">
            <v>Gingivitis y enfermedades periodontales</v>
          </cell>
        </row>
        <row r="4407">
          <cell r="A4407" t="str">
            <v>K05.0</v>
          </cell>
          <cell r="B4407" t="str">
            <v>Gingivitis aguda</v>
          </cell>
        </row>
        <row r="4408">
          <cell r="A4408" t="str">
            <v>K05.1</v>
          </cell>
          <cell r="B4408" t="str">
            <v>Gingivitis crónica</v>
          </cell>
        </row>
        <row r="4409">
          <cell r="A4409" t="str">
            <v>K05.2</v>
          </cell>
          <cell r="B4409" t="str">
            <v>Periodontitis aguda</v>
          </cell>
        </row>
        <row r="4410">
          <cell r="A4410" t="str">
            <v>K05.3</v>
          </cell>
          <cell r="B4410" t="str">
            <v>Periodontitis crónica</v>
          </cell>
        </row>
        <row r="4411">
          <cell r="A4411" t="str">
            <v>K05.4</v>
          </cell>
          <cell r="B4411" t="str">
            <v>Periodontosis</v>
          </cell>
        </row>
        <row r="4412">
          <cell r="A4412" t="str">
            <v>K05.5</v>
          </cell>
          <cell r="B4412" t="str">
            <v>Otras enfermedades periodontales</v>
          </cell>
        </row>
        <row r="4413">
          <cell r="A4413" t="str">
            <v>K05.6</v>
          </cell>
          <cell r="B4413" t="str">
            <v>Enfermedad del periodonto, no especificada</v>
          </cell>
        </row>
        <row r="4414">
          <cell r="A4414" t="str">
            <v>K06</v>
          </cell>
          <cell r="B4414" t="str">
            <v>Otros trastornos de la encía y de la zona edéntula</v>
          </cell>
        </row>
        <row r="4415">
          <cell r="A4415" t="str">
            <v>K06.0</v>
          </cell>
          <cell r="B4415" t="str">
            <v>Retracción gingival</v>
          </cell>
        </row>
        <row r="4416">
          <cell r="A4416" t="str">
            <v>K06.1</v>
          </cell>
          <cell r="B4416" t="str">
            <v>Hiperplasia gingival</v>
          </cell>
        </row>
        <row r="4417">
          <cell r="A4417" t="str">
            <v>K06.2</v>
          </cell>
          <cell r="B4417" t="str">
            <v>Lesiones de la encía y de la zona edéntula asociadas con traumatismo</v>
          </cell>
        </row>
        <row r="4418">
          <cell r="A4418" t="str">
            <v>K06.8</v>
          </cell>
          <cell r="B4418" t="str">
            <v>Otros trastornos especificados de la encía y de la zona edéntula</v>
          </cell>
        </row>
        <row r="4419">
          <cell r="A4419" t="str">
            <v>K06.9</v>
          </cell>
          <cell r="B4419" t="str">
            <v>Trastorno no especificado de la encía y de la zona edéntula</v>
          </cell>
        </row>
        <row r="4420">
          <cell r="A4420" t="str">
            <v>K07</v>
          </cell>
          <cell r="B4420" t="str">
            <v>Anomalías dentofaciales [incluso la maloclusión]</v>
          </cell>
        </row>
        <row r="4421">
          <cell r="A4421" t="str">
            <v>K07.0</v>
          </cell>
          <cell r="B4421" t="str">
            <v>Anomalías evidentes del tamaño de los maxilares</v>
          </cell>
        </row>
        <row r="4422">
          <cell r="A4422" t="str">
            <v>K07.1</v>
          </cell>
          <cell r="B4422" t="str">
            <v>Anomalías de la relación maxilobasilar</v>
          </cell>
        </row>
        <row r="4423">
          <cell r="A4423" t="str">
            <v>K07.2</v>
          </cell>
          <cell r="B4423" t="str">
            <v>Anomalías de la relación entre los arcos dentarios</v>
          </cell>
        </row>
        <row r="4424">
          <cell r="A4424" t="str">
            <v>K07.3</v>
          </cell>
          <cell r="B4424" t="str">
            <v>Anomalías de la posición del diente</v>
          </cell>
        </row>
        <row r="4425">
          <cell r="A4425" t="str">
            <v>K07.4</v>
          </cell>
          <cell r="B4425" t="str">
            <v>Maloclusión de tipo no especificado</v>
          </cell>
        </row>
        <row r="4426">
          <cell r="A4426" t="str">
            <v>K07.5</v>
          </cell>
          <cell r="B4426" t="str">
            <v>Anomalías dentofaciales funcionales</v>
          </cell>
        </row>
        <row r="4427">
          <cell r="A4427" t="str">
            <v>K07.6</v>
          </cell>
          <cell r="B4427" t="str">
            <v>Trastornos de la articulación temporomaxilar</v>
          </cell>
        </row>
        <row r="4428">
          <cell r="A4428" t="str">
            <v>K07.8</v>
          </cell>
          <cell r="B4428" t="str">
            <v>Otras anomalías dentofaciales</v>
          </cell>
        </row>
        <row r="4429">
          <cell r="A4429" t="str">
            <v>K07.9</v>
          </cell>
          <cell r="B4429" t="str">
            <v>Anomalía dentofacial, no especificada</v>
          </cell>
        </row>
        <row r="4430">
          <cell r="A4430" t="str">
            <v>K08</v>
          </cell>
          <cell r="B4430" t="str">
            <v>Otros trastornos de los dientes y de sus estructuras de sostén</v>
          </cell>
        </row>
        <row r="4431">
          <cell r="A4431" t="str">
            <v>K08.0</v>
          </cell>
          <cell r="B4431" t="str">
            <v>Exfoliación de los dientes debida a causas sistémicas</v>
          </cell>
        </row>
        <row r="4432">
          <cell r="A4432" t="str">
            <v>K08.1</v>
          </cell>
          <cell r="B4432" t="str">
            <v>Pérdida de dientes debida a accidente, extracción o enfermedad periodontal local</v>
          </cell>
        </row>
        <row r="4433">
          <cell r="A4433" t="str">
            <v>K08.2</v>
          </cell>
          <cell r="B4433" t="str">
            <v>Atrofia del reborde alveolar desdentado</v>
          </cell>
        </row>
        <row r="4434">
          <cell r="A4434" t="str">
            <v>K08.3</v>
          </cell>
          <cell r="B4434" t="str">
            <v>Raíz dental retenida</v>
          </cell>
        </row>
        <row r="4435">
          <cell r="A4435" t="str">
            <v>K08.8</v>
          </cell>
          <cell r="B4435" t="str">
            <v>Otras afecciones especificadas de los dientes y de sus estructuras de sostén</v>
          </cell>
        </row>
        <row r="4436">
          <cell r="A4436" t="str">
            <v>K08.9</v>
          </cell>
          <cell r="B4436" t="str">
            <v>Trastorno de los dientes y de sus estructuras de sostén, no especificado</v>
          </cell>
        </row>
        <row r="4437">
          <cell r="A4437" t="str">
            <v>K09</v>
          </cell>
          <cell r="B4437" t="str">
            <v>Quistes de la región bucal, no clasificados en otra parte</v>
          </cell>
        </row>
        <row r="4438">
          <cell r="A4438" t="str">
            <v>K09.0</v>
          </cell>
          <cell r="B4438" t="str">
            <v>Quistes originados por el desarrollo de los dientes</v>
          </cell>
        </row>
        <row r="4439">
          <cell r="A4439" t="str">
            <v>K09.1</v>
          </cell>
          <cell r="B4439" t="str">
            <v>Quistes de las fisuras (no odontogénicos)</v>
          </cell>
        </row>
        <row r="4440">
          <cell r="A4440" t="str">
            <v>K09.2</v>
          </cell>
          <cell r="B4440" t="str">
            <v>Otros quistes de los maxilares</v>
          </cell>
        </row>
        <row r="4441">
          <cell r="A4441" t="str">
            <v>K09.8</v>
          </cell>
          <cell r="B4441" t="str">
            <v>Otros quistes de la región bucal, no clasificados en otra parte</v>
          </cell>
        </row>
        <row r="4442">
          <cell r="A4442" t="str">
            <v>K09.9</v>
          </cell>
          <cell r="B4442" t="str">
            <v>Quiste de la región bucal, sin otra especificación</v>
          </cell>
        </row>
        <row r="4443">
          <cell r="A4443" t="str">
            <v>K10</v>
          </cell>
          <cell r="B4443" t="str">
            <v>Otras enfermedades de los maxilares</v>
          </cell>
        </row>
        <row r="4444">
          <cell r="A4444" t="str">
            <v>K10.0</v>
          </cell>
          <cell r="B4444" t="str">
            <v>Trastornos del desarrollo de los maxilares</v>
          </cell>
        </row>
        <row r="4445">
          <cell r="A4445" t="str">
            <v>K10.1</v>
          </cell>
          <cell r="B4445" t="str">
            <v>Granuloma central de células gigantes</v>
          </cell>
        </row>
        <row r="4446">
          <cell r="A4446" t="str">
            <v>K10.2</v>
          </cell>
          <cell r="B4446" t="str">
            <v>Afecciones inflamatorias de los maxilares</v>
          </cell>
        </row>
        <row r="4447">
          <cell r="A4447" t="str">
            <v>K10.3</v>
          </cell>
          <cell r="B4447" t="str">
            <v>Alveolitis del maxilar</v>
          </cell>
        </row>
        <row r="4448">
          <cell r="A4448" t="str">
            <v>K10.8</v>
          </cell>
          <cell r="B4448" t="str">
            <v>Otras enfermedades especificadas de los maxilares</v>
          </cell>
        </row>
        <row r="4449">
          <cell r="A4449" t="str">
            <v>K10.9</v>
          </cell>
          <cell r="B4449" t="str">
            <v>Enfermedad de los maxilares, no especificada</v>
          </cell>
        </row>
        <row r="4450">
          <cell r="A4450" t="str">
            <v>K11</v>
          </cell>
          <cell r="B4450" t="str">
            <v>Enfermedades de las glándulas salivales</v>
          </cell>
        </row>
        <row r="4451">
          <cell r="A4451" t="str">
            <v>K11.0</v>
          </cell>
          <cell r="B4451" t="str">
            <v>Atrofia de glándula salival</v>
          </cell>
        </row>
        <row r="4452">
          <cell r="A4452" t="str">
            <v>K11.1</v>
          </cell>
          <cell r="B4452" t="str">
            <v>Hipertrofia de glándula salival</v>
          </cell>
        </row>
        <row r="4453">
          <cell r="A4453" t="str">
            <v>K11.2</v>
          </cell>
          <cell r="B4453" t="str">
            <v>Sialadenitis</v>
          </cell>
        </row>
        <row r="4454">
          <cell r="A4454" t="str">
            <v>K11.3</v>
          </cell>
          <cell r="B4454" t="str">
            <v>Absceso de glándula salival</v>
          </cell>
        </row>
        <row r="4455">
          <cell r="A4455" t="str">
            <v>K11.4</v>
          </cell>
          <cell r="B4455" t="str">
            <v>Fístula de glándula salival</v>
          </cell>
        </row>
        <row r="4456">
          <cell r="A4456" t="str">
            <v>K11.5</v>
          </cell>
          <cell r="B4456" t="str">
            <v>Sialolitiasis</v>
          </cell>
        </row>
        <row r="4457">
          <cell r="A4457" t="str">
            <v>K11.6</v>
          </cell>
          <cell r="B4457" t="str">
            <v>Mucocele de glándula salival</v>
          </cell>
        </row>
        <row r="4458">
          <cell r="A4458" t="str">
            <v>K11.7</v>
          </cell>
          <cell r="B4458" t="str">
            <v>Alteraciones de la secreción salival</v>
          </cell>
        </row>
        <row r="4459">
          <cell r="A4459" t="str">
            <v>K11.8</v>
          </cell>
          <cell r="B4459" t="str">
            <v>Otras enfermedades de las glándulas salivales</v>
          </cell>
        </row>
        <row r="4460">
          <cell r="A4460" t="str">
            <v>K11.9</v>
          </cell>
          <cell r="B4460" t="str">
            <v>Enfermedad de glándula salival, no especificada</v>
          </cell>
        </row>
        <row r="4461">
          <cell r="A4461" t="str">
            <v>K12</v>
          </cell>
          <cell r="B4461" t="str">
            <v>Estomatitis y lesiones afines</v>
          </cell>
        </row>
        <row r="4462">
          <cell r="A4462" t="str">
            <v>K12.0</v>
          </cell>
          <cell r="B4462" t="str">
            <v>Estomatitis aftosa recurrente</v>
          </cell>
        </row>
        <row r="4463">
          <cell r="A4463" t="str">
            <v>K12.1</v>
          </cell>
          <cell r="B4463" t="str">
            <v>Otras formas de estomatitis</v>
          </cell>
        </row>
        <row r="4464">
          <cell r="A4464" t="str">
            <v>K12.2</v>
          </cell>
          <cell r="B4464" t="str">
            <v>Celulitis y abceso de boca</v>
          </cell>
        </row>
        <row r="4465">
          <cell r="A4465" t="str">
            <v>K13</v>
          </cell>
          <cell r="B4465" t="str">
            <v>Otras enfermedades de los labios y de la mucosa bucal</v>
          </cell>
        </row>
        <row r="4466">
          <cell r="A4466" t="str">
            <v>K13.0</v>
          </cell>
          <cell r="B4466" t="str">
            <v>Enfermedades de los labios</v>
          </cell>
        </row>
        <row r="4467">
          <cell r="A4467" t="str">
            <v>K13.1</v>
          </cell>
          <cell r="B4467" t="str">
            <v>Mordedura del labio y de la mejilla</v>
          </cell>
        </row>
        <row r="4468">
          <cell r="A4468" t="str">
            <v>K13.2</v>
          </cell>
          <cell r="B4468" t="str">
            <v>Leucoplasia y otras alteraciones del epitelio bucal, incluyendo la lengua</v>
          </cell>
        </row>
        <row r="4469">
          <cell r="A4469" t="str">
            <v>K13.3</v>
          </cell>
          <cell r="B4469" t="str">
            <v>Leucoplasia pilosa</v>
          </cell>
        </row>
        <row r="4470">
          <cell r="A4470" t="str">
            <v>K13.4</v>
          </cell>
          <cell r="B4470" t="str">
            <v>Granuloma y lesiones semejantes de la mucosa bucal</v>
          </cell>
        </row>
        <row r="4471">
          <cell r="A4471" t="str">
            <v>K13.5</v>
          </cell>
          <cell r="B4471" t="str">
            <v>Fibrosis de la submucosa bucal</v>
          </cell>
        </row>
        <row r="4472">
          <cell r="A4472" t="str">
            <v>K13.6</v>
          </cell>
          <cell r="B4472" t="str">
            <v>Hiperplasia irrritativa de la mucosa bucal</v>
          </cell>
        </row>
        <row r="4473">
          <cell r="A4473" t="str">
            <v>K13.7</v>
          </cell>
          <cell r="B4473" t="str">
            <v>Otras lesiones y las no especificadas de la mucosa bucal</v>
          </cell>
        </row>
        <row r="4474">
          <cell r="A4474" t="str">
            <v>K14</v>
          </cell>
          <cell r="B4474" t="str">
            <v>Enfermedades de la lengua</v>
          </cell>
        </row>
        <row r="4475">
          <cell r="A4475" t="str">
            <v>K14.0</v>
          </cell>
          <cell r="B4475" t="str">
            <v>Glositis</v>
          </cell>
        </row>
        <row r="4476">
          <cell r="A4476" t="str">
            <v>K14.1</v>
          </cell>
          <cell r="B4476" t="str">
            <v>Lengua geográfica</v>
          </cell>
        </row>
        <row r="4477">
          <cell r="A4477" t="str">
            <v>K14.2</v>
          </cell>
          <cell r="B4477" t="str">
            <v>Glositis romboidea mediana</v>
          </cell>
        </row>
        <row r="4478">
          <cell r="A4478" t="str">
            <v>K14.3</v>
          </cell>
          <cell r="B4478" t="str">
            <v>Hipertrofia de las papilas linguales</v>
          </cell>
        </row>
        <row r="4479">
          <cell r="A4479" t="str">
            <v>K14.4</v>
          </cell>
          <cell r="B4479" t="str">
            <v>Atrofia de las papilas linguales</v>
          </cell>
        </row>
        <row r="4480">
          <cell r="A4480" t="str">
            <v>K14.5</v>
          </cell>
          <cell r="B4480" t="str">
            <v>Lengua plegada</v>
          </cell>
        </row>
        <row r="4481">
          <cell r="A4481" t="str">
            <v>K14.6</v>
          </cell>
          <cell r="B4481" t="str">
            <v>Glosodinia</v>
          </cell>
        </row>
        <row r="4482">
          <cell r="A4482" t="str">
            <v>K14.8</v>
          </cell>
          <cell r="B4482" t="str">
            <v>Otras enfermedades de la lengua</v>
          </cell>
        </row>
        <row r="4483">
          <cell r="A4483" t="str">
            <v>K14.9</v>
          </cell>
          <cell r="B4483" t="str">
            <v>Enfermedad de la lengua, no especificada</v>
          </cell>
        </row>
        <row r="4484">
          <cell r="A4484" t="str">
            <v>K20.X</v>
          </cell>
          <cell r="B4484" t="str">
            <v>Esofagitis</v>
          </cell>
        </row>
        <row r="4485">
          <cell r="A4485" t="str">
            <v>K21</v>
          </cell>
          <cell r="B4485" t="str">
            <v>Enfermedad del reflujo gastroesofágico</v>
          </cell>
        </row>
        <row r="4486">
          <cell r="A4486" t="str">
            <v>K21.0</v>
          </cell>
          <cell r="B4486" t="str">
            <v>Enfermedad del reflujo gastroesofágico con esofagitis</v>
          </cell>
        </row>
        <row r="4487">
          <cell r="A4487" t="str">
            <v>K21.9</v>
          </cell>
          <cell r="B4487" t="str">
            <v>Enfermedad del reflujo gastroesofágico sin esofagitis</v>
          </cell>
        </row>
        <row r="4488">
          <cell r="A4488" t="str">
            <v>K22</v>
          </cell>
          <cell r="B4488" t="str">
            <v>Otras enfermedades del esófago</v>
          </cell>
        </row>
        <row r="4489">
          <cell r="A4489" t="str">
            <v>K22.0</v>
          </cell>
          <cell r="B4489" t="str">
            <v>Acalasia del cardias</v>
          </cell>
        </row>
        <row r="4490">
          <cell r="A4490" t="str">
            <v>K22.1</v>
          </cell>
          <cell r="B4490" t="str">
            <v>Ulcera del esófago</v>
          </cell>
        </row>
        <row r="4491">
          <cell r="A4491" t="str">
            <v>K22.2</v>
          </cell>
          <cell r="B4491" t="str">
            <v>Obstrucción del esófago</v>
          </cell>
        </row>
        <row r="4492">
          <cell r="A4492" t="str">
            <v>K22.3</v>
          </cell>
          <cell r="B4492" t="str">
            <v>Perforación del esófago</v>
          </cell>
        </row>
        <row r="4493">
          <cell r="A4493" t="str">
            <v>K22.4</v>
          </cell>
          <cell r="B4493" t="str">
            <v>Disquinesia del esófago</v>
          </cell>
        </row>
        <row r="4494">
          <cell r="A4494" t="str">
            <v>K22.5</v>
          </cell>
          <cell r="B4494" t="str">
            <v>Divertículo del esófago, adquirido</v>
          </cell>
        </row>
        <row r="4495">
          <cell r="A4495" t="str">
            <v>K22.6</v>
          </cell>
          <cell r="B4495" t="str">
            <v>Síndrome de laceración y hemorragia gastroesofágicas</v>
          </cell>
        </row>
        <row r="4496">
          <cell r="A4496" t="str">
            <v>K22.8</v>
          </cell>
          <cell r="B4496" t="str">
            <v>Otras enfermedades especificadas del esófago</v>
          </cell>
        </row>
        <row r="4497">
          <cell r="A4497" t="str">
            <v>K22.9</v>
          </cell>
          <cell r="B4497" t="str">
            <v>Enfermedad del esófago, no especificada</v>
          </cell>
        </row>
        <row r="4498">
          <cell r="A4498" t="str">
            <v>K23*</v>
          </cell>
          <cell r="B4498" t="str">
            <v>Trastornos del esófago en enfermedades clasificadas en otra parte</v>
          </cell>
        </row>
        <row r="4499">
          <cell r="A4499" t="str">
            <v>K23.0*</v>
          </cell>
          <cell r="B4499" t="str">
            <v>Esofagitis tuberculosa (A18.8+)</v>
          </cell>
        </row>
        <row r="4500">
          <cell r="A4500" t="str">
            <v>K23.1*</v>
          </cell>
          <cell r="B4500" t="str">
            <v>Megaesófago en la enfermedad de Chagas (B57.3+)</v>
          </cell>
        </row>
        <row r="4501">
          <cell r="A4501" t="str">
            <v>K23.8*</v>
          </cell>
          <cell r="B4501" t="str">
            <v>Trastornos del esófago en otras enfermedades clasificadas en otra parte</v>
          </cell>
        </row>
        <row r="4502">
          <cell r="A4502" t="str">
            <v>K25</v>
          </cell>
          <cell r="B4502" t="str">
            <v>Ulcera gástrica</v>
          </cell>
        </row>
        <row r="4503">
          <cell r="A4503" t="str">
            <v>K25.0</v>
          </cell>
          <cell r="B4503" t="str">
            <v>Ulcera gástrica, aguda con hemorragia</v>
          </cell>
        </row>
        <row r="4504">
          <cell r="A4504" t="str">
            <v>K25.1</v>
          </cell>
          <cell r="B4504" t="str">
            <v>Ulcera gástrica, aguda con perforación</v>
          </cell>
        </row>
        <row r="4505">
          <cell r="A4505" t="str">
            <v>K25.2</v>
          </cell>
          <cell r="B4505" t="str">
            <v>Ulcera gástrica, aguda con hemorragia y perforación</v>
          </cell>
        </row>
        <row r="4506">
          <cell r="A4506" t="str">
            <v>K25.3</v>
          </cell>
          <cell r="B4506" t="str">
            <v>Ulcera gástrica, aguda sin hemorragia ni perforación</v>
          </cell>
        </row>
        <row r="4507">
          <cell r="A4507" t="str">
            <v>K25.4</v>
          </cell>
          <cell r="B4507" t="str">
            <v>Ulcera gástrica, crónica o no especificada, con hemorragia</v>
          </cell>
        </row>
        <row r="4508">
          <cell r="A4508" t="str">
            <v>K25.5</v>
          </cell>
          <cell r="B4508" t="str">
            <v>Ulcera gástrica, crónica o no especificada, con perforación</v>
          </cell>
        </row>
        <row r="4509">
          <cell r="A4509" t="str">
            <v>K25.6</v>
          </cell>
          <cell r="B4509" t="str">
            <v>Ulcera gástrica, crónica o no especificada, con hemorragia y perforación</v>
          </cell>
        </row>
        <row r="4510">
          <cell r="A4510" t="str">
            <v>K25.7</v>
          </cell>
          <cell r="B4510" t="str">
            <v>Ulcera gástrica, crónica sin hemorragia ni perforación</v>
          </cell>
        </row>
        <row r="4511">
          <cell r="A4511" t="str">
            <v>K25.9</v>
          </cell>
          <cell r="B4511" t="str">
            <v>Ulcera gástrica, no especificada como aguda ni crónica, sin hemorragia ni perforación</v>
          </cell>
        </row>
        <row r="4512">
          <cell r="A4512" t="str">
            <v>K26</v>
          </cell>
          <cell r="B4512" t="str">
            <v>Ulcera duodenal</v>
          </cell>
        </row>
        <row r="4513">
          <cell r="A4513" t="str">
            <v>K26.0</v>
          </cell>
          <cell r="B4513" t="str">
            <v>Ulcera duodenal, aguda con hemorragia</v>
          </cell>
        </row>
        <row r="4514">
          <cell r="A4514" t="str">
            <v>K26.1</v>
          </cell>
          <cell r="B4514" t="str">
            <v>Ulcera duodenal, aguda con perforación</v>
          </cell>
        </row>
        <row r="4515">
          <cell r="A4515" t="str">
            <v>K26.2</v>
          </cell>
          <cell r="B4515" t="str">
            <v>Ulcera duodenal, aguda con hemorragia y perforación</v>
          </cell>
        </row>
        <row r="4516">
          <cell r="A4516" t="str">
            <v>K26.3</v>
          </cell>
          <cell r="B4516" t="str">
            <v>Ulcera duodenal, aguda sin hemorragia ni perforación</v>
          </cell>
        </row>
        <row r="4517">
          <cell r="A4517" t="str">
            <v>K26.4</v>
          </cell>
          <cell r="B4517" t="str">
            <v>Ulcera duodenal, crónica o no especificada, con hemorragia</v>
          </cell>
        </row>
        <row r="4518">
          <cell r="A4518" t="str">
            <v>K26.5</v>
          </cell>
          <cell r="B4518" t="str">
            <v>Ulcera duodenal, crónica o no especificada, con perforación</v>
          </cell>
        </row>
        <row r="4519">
          <cell r="A4519" t="str">
            <v>K26.6</v>
          </cell>
          <cell r="B4519" t="str">
            <v>Ulcera duodenal, crónica o no especificada, con hemorragia y perforación</v>
          </cell>
        </row>
        <row r="4520">
          <cell r="A4520" t="str">
            <v>K26.7</v>
          </cell>
          <cell r="B4520" t="str">
            <v>Ulcera duodenal, crónica sin hemorragia ni perforación</v>
          </cell>
        </row>
        <row r="4521">
          <cell r="A4521" t="str">
            <v>K26.9</v>
          </cell>
          <cell r="B4521" t="str">
            <v>Ulcera duodenal, no especificada como aguda ni crónica, sin hemorragia ni perforación</v>
          </cell>
        </row>
        <row r="4522">
          <cell r="A4522" t="str">
            <v>K27</v>
          </cell>
          <cell r="B4522" t="str">
            <v>Ulcera péptica, de sitio no especificado</v>
          </cell>
        </row>
        <row r="4523">
          <cell r="A4523" t="str">
            <v>K27.0</v>
          </cell>
          <cell r="B4523" t="str">
            <v>Ulcera péptica, de sitio no especificado, aguda con hemorragia</v>
          </cell>
        </row>
        <row r="4524">
          <cell r="A4524" t="str">
            <v>K27.1</v>
          </cell>
          <cell r="B4524" t="str">
            <v>Ulcera péptica, de sitio no especificado, aguda con perforación</v>
          </cell>
        </row>
        <row r="4525">
          <cell r="A4525" t="str">
            <v>K27.2</v>
          </cell>
          <cell r="B4525" t="str">
            <v>Ulcera péptica, de sitio no especificado, aguda con hemorragia y perforación</v>
          </cell>
        </row>
        <row r="4526">
          <cell r="A4526" t="str">
            <v>K27.3</v>
          </cell>
          <cell r="B4526" t="str">
            <v>Ulcera péptica, de sitio no especificado, aguda sin hemorragia ni perforación</v>
          </cell>
        </row>
        <row r="4527">
          <cell r="A4527" t="str">
            <v>K27.4</v>
          </cell>
          <cell r="B4527" t="str">
            <v>Ulcera péptica, de sitio no especificado, crónica o no especificada, con hemorragia</v>
          </cell>
        </row>
        <row r="4528">
          <cell r="A4528" t="str">
            <v>K27.5</v>
          </cell>
          <cell r="B4528" t="str">
            <v>Ulcera péptica, de sitio no especificado, crónica o no especificada, con perforación</v>
          </cell>
        </row>
        <row r="4529">
          <cell r="A4529" t="str">
            <v>K27.6</v>
          </cell>
          <cell r="B4529" t="str">
            <v>Ulcera péptica, de sitio no especificado, crónica o no especificada, con hemorragia y perforación</v>
          </cell>
        </row>
        <row r="4530">
          <cell r="A4530" t="str">
            <v>K27.7</v>
          </cell>
          <cell r="B4530" t="str">
            <v>Ulcera péptica, de sitio no especificado, crónica sin hemorragia ni perforación</v>
          </cell>
        </row>
        <row r="4531">
          <cell r="A4531" t="str">
            <v>K27.9</v>
          </cell>
          <cell r="B4531" t="str">
            <v>Ulcera péptica, no especificada como aguda ni crónica, sin hemorragia ni perforación</v>
          </cell>
        </row>
        <row r="4532">
          <cell r="A4532" t="str">
            <v>K28</v>
          </cell>
          <cell r="B4532" t="str">
            <v>Ulcera gastroyeyunal</v>
          </cell>
        </row>
        <row r="4533">
          <cell r="A4533" t="str">
            <v>K28.0</v>
          </cell>
          <cell r="B4533" t="str">
            <v>Ulcera gastroyeyunal, aguda con hemorragia</v>
          </cell>
        </row>
        <row r="4534">
          <cell r="A4534" t="str">
            <v>K28.1</v>
          </cell>
          <cell r="B4534" t="str">
            <v>Ulcera gastroyeyunal, aguda con perforación</v>
          </cell>
        </row>
        <row r="4535">
          <cell r="A4535" t="str">
            <v>K28.2</v>
          </cell>
          <cell r="B4535" t="str">
            <v>Ulcera gastroyeyunal, aguda con hemorragia y perforación</v>
          </cell>
        </row>
        <row r="4536">
          <cell r="A4536" t="str">
            <v>K28.3</v>
          </cell>
          <cell r="B4536" t="str">
            <v>Ulcera gastroyeyunal, aguda sin hemorragia ni perforación</v>
          </cell>
        </row>
        <row r="4537">
          <cell r="A4537" t="str">
            <v>K28.4</v>
          </cell>
          <cell r="B4537" t="str">
            <v>Ulcera gastroyeyunal, crónica o no especificada, con hemorragia</v>
          </cell>
        </row>
        <row r="4538">
          <cell r="A4538" t="str">
            <v>K28.5</v>
          </cell>
          <cell r="B4538" t="str">
            <v>Ulcera gastroyeyunal, crónica o no especificada, con perforación</v>
          </cell>
        </row>
        <row r="4539">
          <cell r="A4539" t="str">
            <v>K28.6</v>
          </cell>
          <cell r="B4539" t="str">
            <v>Ulcera gastroyeyunal, crónica o no especificada, con hemorragia y perforación</v>
          </cell>
        </row>
        <row r="4540">
          <cell r="A4540" t="str">
            <v>K28.7</v>
          </cell>
          <cell r="B4540" t="str">
            <v>Ulcera gastroyeyunal, crónica sin hemorragia ni perforación</v>
          </cell>
        </row>
        <row r="4541">
          <cell r="A4541" t="str">
            <v>K28.9</v>
          </cell>
          <cell r="B4541" t="str">
            <v>Ulcera gastroyeyunal, no especificada como aguda ni crónica, sin hemorragia ni perforación</v>
          </cell>
        </row>
        <row r="4542">
          <cell r="A4542" t="str">
            <v>K29</v>
          </cell>
          <cell r="B4542" t="str">
            <v>Gastritis y duodenitis</v>
          </cell>
        </row>
        <row r="4543">
          <cell r="A4543" t="str">
            <v>K29.0</v>
          </cell>
          <cell r="B4543" t="str">
            <v>Gastritis aguda hemorrágica</v>
          </cell>
        </row>
        <row r="4544">
          <cell r="A4544" t="str">
            <v>K29.1</v>
          </cell>
          <cell r="B4544" t="str">
            <v>Otras gastritis agudas</v>
          </cell>
        </row>
        <row r="4545">
          <cell r="A4545" t="str">
            <v>K29.2</v>
          </cell>
          <cell r="B4545" t="str">
            <v>Gastritis alcohólica</v>
          </cell>
        </row>
        <row r="4546">
          <cell r="A4546" t="str">
            <v>K29.3</v>
          </cell>
          <cell r="B4546" t="str">
            <v>Gastritis crónica superficial</v>
          </cell>
        </row>
        <row r="4547">
          <cell r="A4547" t="str">
            <v>K29.4</v>
          </cell>
          <cell r="B4547" t="str">
            <v>Gastritis crónica atrófica</v>
          </cell>
        </row>
        <row r="4548">
          <cell r="A4548" t="str">
            <v>K29.5</v>
          </cell>
          <cell r="B4548" t="str">
            <v>Gastritis crónica, no especificada</v>
          </cell>
        </row>
        <row r="4549">
          <cell r="A4549" t="str">
            <v>K29.6</v>
          </cell>
          <cell r="B4549" t="str">
            <v>Otras gastritis</v>
          </cell>
        </row>
        <row r="4550">
          <cell r="A4550" t="str">
            <v>K29.7</v>
          </cell>
          <cell r="B4550" t="str">
            <v>Gastritis, no especificada</v>
          </cell>
        </row>
        <row r="4551">
          <cell r="A4551" t="str">
            <v>K29.8</v>
          </cell>
          <cell r="B4551" t="str">
            <v>Duodenitis</v>
          </cell>
        </row>
        <row r="4552">
          <cell r="A4552" t="str">
            <v>K29.9</v>
          </cell>
          <cell r="B4552" t="str">
            <v>Gastroduodenitis, no especificada</v>
          </cell>
        </row>
        <row r="4553">
          <cell r="A4553" t="str">
            <v>K30.X</v>
          </cell>
          <cell r="B4553" t="str">
            <v>Dispepsia</v>
          </cell>
        </row>
        <row r="4554">
          <cell r="A4554" t="str">
            <v>K31</v>
          </cell>
          <cell r="B4554" t="str">
            <v>Otras enfermedades del estómago y del duodeno</v>
          </cell>
        </row>
        <row r="4555">
          <cell r="A4555" t="str">
            <v>K31.0</v>
          </cell>
          <cell r="B4555" t="str">
            <v>Dilatación aguda del estómago</v>
          </cell>
        </row>
        <row r="4556">
          <cell r="A4556" t="str">
            <v>K31.1</v>
          </cell>
          <cell r="B4556" t="str">
            <v>Estenosis pilórica hipertrófica del adulto</v>
          </cell>
        </row>
        <row r="4557">
          <cell r="A4557" t="str">
            <v>K31.2</v>
          </cell>
          <cell r="B4557" t="str">
            <v>Estrechez o estenosis del estómago en reloj de arena</v>
          </cell>
        </row>
        <row r="4558">
          <cell r="A4558" t="str">
            <v>K31.3</v>
          </cell>
          <cell r="B4558" t="str">
            <v>Espasmo del píloro, no clasificado en otra parte</v>
          </cell>
        </row>
        <row r="4559">
          <cell r="A4559" t="str">
            <v>K31.4</v>
          </cell>
          <cell r="B4559" t="str">
            <v>Divertículo gástrico</v>
          </cell>
        </row>
        <row r="4560">
          <cell r="A4560" t="str">
            <v>K31.5</v>
          </cell>
          <cell r="B4560" t="str">
            <v>Obstrucción del duodeno</v>
          </cell>
        </row>
        <row r="4561">
          <cell r="A4561" t="str">
            <v>K31.6</v>
          </cell>
          <cell r="B4561" t="str">
            <v>Fístula del estómago y del duodeno</v>
          </cell>
        </row>
        <row r="4562">
          <cell r="A4562" t="str">
            <v>K31.8</v>
          </cell>
          <cell r="B4562" t="str">
            <v>Otras enfermedades especificadas del estómago y del duodeno</v>
          </cell>
        </row>
        <row r="4563">
          <cell r="A4563" t="str">
            <v>K31.9</v>
          </cell>
          <cell r="B4563" t="str">
            <v>Enfermedad del estómago y del duodeno, no especificada</v>
          </cell>
        </row>
        <row r="4564">
          <cell r="A4564" t="str">
            <v>K35</v>
          </cell>
          <cell r="B4564" t="str">
            <v>Apendicitis aguda</v>
          </cell>
        </row>
        <row r="4565">
          <cell r="A4565" t="str">
            <v>K35.0</v>
          </cell>
          <cell r="B4565" t="str">
            <v>Apendicitis aguda con peritonitis generalizada</v>
          </cell>
        </row>
        <row r="4566">
          <cell r="A4566" t="str">
            <v>K35.1</v>
          </cell>
          <cell r="B4566" t="str">
            <v>Apendicitis aguda con absceso peritoneal</v>
          </cell>
        </row>
        <row r="4567">
          <cell r="A4567" t="str">
            <v>K35.9</v>
          </cell>
          <cell r="B4567" t="str">
            <v>Apendicitis aguda, no especificada</v>
          </cell>
        </row>
        <row r="4568">
          <cell r="A4568" t="str">
            <v>K36.X</v>
          </cell>
          <cell r="B4568" t="str">
            <v>Otros tipos de apendicitis</v>
          </cell>
        </row>
        <row r="4569">
          <cell r="A4569" t="str">
            <v>K37.X</v>
          </cell>
          <cell r="B4569" t="str">
            <v>Apendicitis, no especificada</v>
          </cell>
        </row>
        <row r="4570">
          <cell r="A4570" t="str">
            <v>K38</v>
          </cell>
          <cell r="B4570" t="str">
            <v>Otras enfermedades del apéndice</v>
          </cell>
        </row>
        <row r="4571">
          <cell r="A4571" t="str">
            <v>K38.0</v>
          </cell>
          <cell r="B4571" t="str">
            <v>Hiperplasia del apéndice</v>
          </cell>
        </row>
        <row r="4572">
          <cell r="A4572" t="str">
            <v>K38.1</v>
          </cell>
          <cell r="B4572" t="str">
            <v>Concreciones apendiculares</v>
          </cell>
        </row>
        <row r="4573">
          <cell r="A4573" t="str">
            <v>K38.2</v>
          </cell>
          <cell r="B4573" t="str">
            <v>Divertículo del apéndice</v>
          </cell>
        </row>
        <row r="4574">
          <cell r="A4574" t="str">
            <v>K38.3</v>
          </cell>
          <cell r="B4574" t="str">
            <v>Fístula del apéndice</v>
          </cell>
        </row>
        <row r="4575">
          <cell r="A4575" t="str">
            <v>K38.8</v>
          </cell>
          <cell r="B4575" t="str">
            <v>Otras enfermedades especificadas del apéndice</v>
          </cell>
        </row>
        <row r="4576">
          <cell r="A4576" t="str">
            <v>K38.9</v>
          </cell>
          <cell r="B4576" t="str">
            <v>Enfermedad del apéndice, no especificada</v>
          </cell>
        </row>
        <row r="4577">
          <cell r="A4577" t="str">
            <v>K40</v>
          </cell>
          <cell r="B4577" t="str">
            <v>Hernia inguinal</v>
          </cell>
        </row>
        <row r="4578">
          <cell r="A4578" t="str">
            <v>K40.0</v>
          </cell>
          <cell r="B4578" t="str">
            <v>Hernia inguinal bilateral con obstrucción, sin gangrena</v>
          </cell>
        </row>
        <row r="4579">
          <cell r="A4579" t="str">
            <v>K40.1</v>
          </cell>
          <cell r="B4579" t="str">
            <v>Hernia inguinal bilateral, con gangrena</v>
          </cell>
        </row>
        <row r="4580">
          <cell r="A4580" t="str">
            <v>K40.2</v>
          </cell>
          <cell r="B4580" t="str">
            <v>Hernia inguinal bilateral, sin obstrucción ni gangrena</v>
          </cell>
        </row>
        <row r="4581">
          <cell r="A4581" t="str">
            <v>K40.3</v>
          </cell>
          <cell r="B4581" t="str">
            <v>Hernia inguinal unilateral o no especificada, con obstrucción, sin gangrena</v>
          </cell>
        </row>
        <row r="4582">
          <cell r="A4582" t="str">
            <v>K40.4</v>
          </cell>
          <cell r="B4582" t="str">
            <v>Hernia inguinal unilateral o no especificada, con gangrena</v>
          </cell>
        </row>
        <row r="4583">
          <cell r="A4583" t="str">
            <v>K40.9</v>
          </cell>
          <cell r="B4583" t="str">
            <v>Hernia inguinal unilateral o no especificada, sin obstrucción ni gangrena</v>
          </cell>
        </row>
        <row r="4584">
          <cell r="A4584" t="str">
            <v>K41</v>
          </cell>
          <cell r="B4584" t="str">
            <v>Hernia femoral</v>
          </cell>
        </row>
        <row r="4585">
          <cell r="A4585" t="str">
            <v>K41.0</v>
          </cell>
          <cell r="B4585" t="str">
            <v>Hernia femoral bilateral, con obstrucción, sin gangrena</v>
          </cell>
        </row>
        <row r="4586">
          <cell r="A4586" t="str">
            <v>K41.1</v>
          </cell>
          <cell r="B4586" t="str">
            <v>Hernia femoral bilateral, con gangrena</v>
          </cell>
        </row>
        <row r="4587">
          <cell r="A4587" t="str">
            <v>K41.2</v>
          </cell>
          <cell r="B4587" t="str">
            <v>Hernia femoral bilateral, sin obstrucción ni gangrena</v>
          </cell>
        </row>
        <row r="4588">
          <cell r="A4588" t="str">
            <v>K41.3</v>
          </cell>
          <cell r="B4588" t="str">
            <v>Hernia femoral unilateral o no especificada, con obstrucción, sin gangrena</v>
          </cell>
        </row>
        <row r="4589">
          <cell r="A4589" t="str">
            <v>K41.4</v>
          </cell>
          <cell r="B4589" t="str">
            <v>Hernia femoral unilateral o no especificada, con gangrena</v>
          </cell>
        </row>
        <row r="4590">
          <cell r="A4590" t="str">
            <v>K41.9</v>
          </cell>
          <cell r="B4590" t="str">
            <v>Hernia femoral unilateral o no especificada, sin obstrucción ni gangrena</v>
          </cell>
        </row>
        <row r="4591">
          <cell r="A4591" t="str">
            <v>K42</v>
          </cell>
          <cell r="B4591" t="str">
            <v>Hernia umbilical</v>
          </cell>
        </row>
        <row r="4592">
          <cell r="A4592" t="str">
            <v>K42.0</v>
          </cell>
          <cell r="B4592" t="str">
            <v>Hernia umbilical con obstrucción, sin gangrena</v>
          </cell>
        </row>
        <row r="4593">
          <cell r="A4593" t="str">
            <v>K42.1</v>
          </cell>
          <cell r="B4593" t="str">
            <v>Hernia umbilical con gangrena</v>
          </cell>
        </row>
        <row r="4594">
          <cell r="A4594" t="str">
            <v>K42.9</v>
          </cell>
          <cell r="B4594" t="str">
            <v>Hernia umbilical sin obstrucción ni gangrena</v>
          </cell>
        </row>
        <row r="4595">
          <cell r="A4595" t="str">
            <v>K43</v>
          </cell>
          <cell r="B4595" t="str">
            <v>Hernia ventral</v>
          </cell>
        </row>
        <row r="4596">
          <cell r="A4596" t="str">
            <v>K43.0</v>
          </cell>
          <cell r="B4596" t="str">
            <v>Hernia ventral con obstrucción, sin gangrena</v>
          </cell>
        </row>
        <row r="4597">
          <cell r="A4597" t="str">
            <v>K43.1</v>
          </cell>
          <cell r="B4597" t="str">
            <v>Hernia ventral con gangrena</v>
          </cell>
        </row>
        <row r="4598">
          <cell r="A4598" t="str">
            <v>K43.9</v>
          </cell>
          <cell r="B4598" t="str">
            <v>Hernia ventral sin obstrucción ni gangrena</v>
          </cell>
        </row>
        <row r="4599">
          <cell r="A4599" t="str">
            <v>K44</v>
          </cell>
          <cell r="B4599" t="str">
            <v>Hernia diafragmática</v>
          </cell>
        </row>
        <row r="4600">
          <cell r="A4600" t="str">
            <v>K44.0</v>
          </cell>
          <cell r="B4600" t="str">
            <v>Hernia diafragmática con obstrucción, sin gangrena</v>
          </cell>
        </row>
        <row r="4601">
          <cell r="A4601" t="str">
            <v>K44.1</v>
          </cell>
          <cell r="B4601" t="str">
            <v>Hernia diafragmática con gangrena</v>
          </cell>
        </row>
        <row r="4602">
          <cell r="A4602" t="str">
            <v>K44.9</v>
          </cell>
          <cell r="B4602" t="str">
            <v>Hernia diafragmática sin obstrucción ni gangrena</v>
          </cell>
        </row>
        <row r="4603">
          <cell r="A4603" t="str">
            <v>K45</v>
          </cell>
          <cell r="B4603" t="str">
            <v>Otras hernias de la cavidad abdominal</v>
          </cell>
        </row>
        <row r="4604">
          <cell r="A4604" t="str">
            <v>K45.0</v>
          </cell>
          <cell r="B4604" t="str">
            <v>Otras hernias de la cavidad abdominal especificadas, con obstrucción, sin gangrena</v>
          </cell>
        </row>
        <row r="4605">
          <cell r="A4605" t="str">
            <v>K45.1</v>
          </cell>
          <cell r="B4605" t="str">
            <v>Otras hernias de la cavidad abdominal especificadas, con gangrena</v>
          </cell>
        </row>
        <row r="4606">
          <cell r="A4606" t="str">
            <v>K45.8</v>
          </cell>
          <cell r="B4606" t="str">
            <v>Otras hernias de la cavidad abdominal especificadas, sin obstrucción ni gangrena</v>
          </cell>
        </row>
        <row r="4607">
          <cell r="A4607" t="str">
            <v>K46</v>
          </cell>
          <cell r="B4607" t="str">
            <v>Hernia no especificada de la cavidad abdominal</v>
          </cell>
        </row>
        <row r="4608">
          <cell r="A4608" t="str">
            <v>K46.0</v>
          </cell>
          <cell r="B4608" t="str">
            <v>Hernia abdominal no especificada, con obstrucción, sin gangrena</v>
          </cell>
        </row>
        <row r="4609">
          <cell r="A4609" t="str">
            <v>K46.1</v>
          </cell>
          <cell r="B4609" t="str">
            <v>Hernia abdominal no especificada, con gangrena</v>
          </cell>
        </row>
        <row r="4610">
          <cell r="A4610" t="str">
            <v>K46.9</v>
          </cell>
          <cell r="B4610" t="str">
            <v>Hernia abdominal no especificada, sin obstrucción ni gangrena</v>
          </cell>
        </row>
        <row r="4611">
          <cell r="A4611" t="str">
            <v>K50</v>
          </cell>
          <cell r="B4611" t="str">
            <v>Enfermedad de Crohn [enteritis regional]</v>
          </cell>
        </row>
        <row r="4612">
          <cell r="A4612" t="str">
            <v>K50.0</v>
          </cell>
          <cell r="B4612" t="str">
            <v>Enfermedad de Crohn del intestino delgado</v>
          </cell>
        </row>
        <row r="4613">
          <cell r="A4613" t="str">
            <v>K50.1</v>
          </cell>
          <cell r="B4613" t="str">
            <v>Enfermedad de Crohn del intestino grueso</v>
          </cell>
        </row>
        <row r="4614">
          <cell r="A4614" t="str">
            <v>K50.8</v>
          </cell>
          <cell r="B4614" t="str">
            <v>Otros tipos de enfermedad de Crohn</v>
          </cell>
        </row>
        <row r="4615">
          <cell r="A4615" t="str">
            <v>K50.9</v>
          </cell>
          <cell r="B4615" t="str">
            <v>Enfermedad de Crohn, no especificada</v>
          </cell>
        </row>
        <row r="4616">
          <cell r="A4616" t="str">
            <v>K51</v>
          </cell>
          <cell r="B4616" t="str">
            <v>Colitis ulcerativa</v>
          </cell>
        </row>
        <row r="4617">
          <cell r="A4617" t="str">
            <v>K51.0</v>
          </cell>
          <cell r="B4617" t="str">
            <v>Enterocolitis (crónica) ulcerativa</v>
          </cell>
        </row>
        <row r="4618">
          <cell r="A4618" t="str">
            <v>K51.1</v>
          </cell>
          <cell r="B4618" t="str">
            <v>Ileocolitis (crónica) ulcerativa</v>
          </cell>
        </row>
        <row r="4619">
          <cell r="A4619" t="str">
            <v>K51.2</v>
          </cell>
          <cell r="B4619" t="str">
            <v>Proctitis (crónica) ulcerativa</v>
          </cell>
        </row>
        <row r="4620">
          <cell r="A4620" t="str">
            <v>K51.3</v>
          </cell>
          <cell r="B4620" t="str">
            <v>Rectosigmoiditis (crónica) ulcerativa</v>
          </cell>
        </row>
        <row r="4621">
          <cell r="A4621" t="str">
            <v>K51.4</v>
          </cell>
          <cell r="B4621" t="str">
            <v>Seudopoliposis del colon</v>
          </cell>
        </row>
        <row r="4622">
          <cell r="A4622" t="str">
            <v>K51.5</v>
          </cell>
          <cell r="B4622" t="str">
            <v>Proctocolitis mucosa</v>
          </cell>
        </row>
        <row r="4623">
          <cell r="A4623" t="str">
            <v>K51.8</v>
          </cell>
          <cell r="B4623" t="str">
            <v>Otras colitis ulcerativas</v>
          </cell>
        </row>
        <row r="4624">
          <cell r="A4624" t="str">
            <v>K51.9</v>
          </cell>
          <cell r="B4624" t="str">
            <v>Colitis ulcerativa, sin otra especificación</v>
          </cell>
        </row>
        <row r="4625">
          <cell r="A4625" t="str">
            <v>K52</v>
          </cell>
          <cell r="B4625" t="str">
            <v>Otras colitis y gastroenteritis no infecciosas</v>
          </cell>
        </row>
        <row r="4626">
          <cell r="A4626" t="str">
            <v>K52.0</v>
          </cell>
          <cell r="B4626" t="str">
            <v>Colitis y gastroenteritis debidas a radiación</v>
          </cell>
        </row>
        <row r="4627">
          <cell r="A4627" t="str">
            <v>K52.1</v>
          </cell>
          <cell r="B4627" t="str">
            <v>Colitis y gastroenteritis tóxicas</v>
          </cell>
        </row>
        <row r="4628">
          <cell r="A4628" t="str">
            <v>K52.2</v>
          </cell>
          <cell r="B4628" t="str">
            <v>Colitis y gastroenteritis alérgicas y dietéticas</v>
          </cell>
        </row>
        <row r="4629">
          <cell r="A4629" t="str">
            <v>K52.8</v>
          </cell>
          <cell r="B4629" t="str">
            <v>Otras colitis y gastroenteritis no infecciosas especificadas</v>
          </cell>
        </row>
        <row r="4630">
          <cell r="A4630" t="str">
            <v>K52.9</v>
          </cell>
          <cell r="B4630" t="str">
            <v>Colitis y gastroenteritis no infecciosas, no especificadas</v>
          </cell>
        </row>
        <row r="4631">
          <cell r="A4631" t="str">
            <v>K55</v>
          </cell>
          <cell r="B4631" t="str">
            <v>Trastornos vasculares de los intestinos</v>
          </cell>
        </row>
        <row r="4632">
          <cell r="A4632" t="str">
            <v>K55.0</v>
          </cell>
          <cell r="B4632" t="str">
            <v>Trastorno vascular agudo de los intestinos</v>
          </cell>
        </row>
        <row r="4633">
          <cell r="A4633" t="str">
            <v>K55.1</v>
          </cell>
          <cell r="B4633" t="str">
            <v>Trastorno vascular crónico del intestino</v>
          </cell>
        </row>
        <row r="4634">
          <cell r="A4634" t="str">
            <v>K55.2</v>
          </cell>
          <cell r="B4634" t="str">
            <v>Angiodisplasia del colon</v>
          </cell>
        </row>
        <row r="4635">
          <cell r="A4635" t="str">
            <v>K55.8</v>
          </cell>
          <cell r="B4635" t="str">
            <v>Otros trastornos vasculares del intestino</v>
          </cell>
        </row>
        <row r="4636">
          <cell r="A4636" t="str">
            <v>K55.9</v>
          </cell>
          <cell r="B4636" t="str">
            <v>Trastorno vascular del intestino, no especificado</v>
          </cell>
        </row>
        <row r="4637">
          <cell r="A4637" t="str">
            <v>K56</v>
          </cell>
          <cell r="B4637" t="str">
            <v>Ileo paralítico y obstrucción intestinal sin hernia</v>
          </cell>
        </row>
        <row r="4638">
          <cell r="A4638" t="str">
            <v>K56.0</v>
          </cell>
          <cell r="B4638" t="str">
            <v>Ileo paralítico</v>
          </cell>
        </row>
        <row r="4639">
          <cell r="A4639" t="str">
            <v>K56.1</v>
          </cell>
          <cell r="B4639" t="str">
            <v>Invaginación</v>
          </cell>
        </row>
        <row r="4640">
          <cell r="A4640" t="str">
            <v>K56.2</v>
          </cell>
          <cell r="B4640" t="str">
            <v>Vólvulo</v>
          </cell>
        </row>
        <row r="4641">
          <cell r="A4641" t="str">
            <v>K56.3</v>
          </cell>
          <cell r="B4641" t="str">
            <v>Ileo por cálculo biliar</v>
          </cell>
        </row>
        <row r="4642">
          <cell r="A4642" t="str">
            <v>K56.4</v>
          </cell>
          <cell r="B4642" t="str">
            <v>Otras obstrucciones del intestino</v>
          </cell>
        </row>
        <row r="4643">
          <cell r="A4643" t="str">
            <v>K56.5</v>
          </cell>
          <cell r="B4643" t="str">
            <v>Adherencias [bridas] intestinales con obstrucción</v>
          </cell>
        </row>
        <row r="4644">
          <cell r="A4644" t="str">
            <v>K56.6</v>
          </cell>
          <cell r="B4644" t="str">
            <v>Otras obstrucciones intestinales y las no especificadas</v>
          </cell>
        </row>
        <row r="4645">
          <cell r="A4645" t="str">
            <v>K56.7</v>
          </cell>
          <cell r="B4645" t="str">
            <v>Ileo, no especificado</v>
          </cell>
        </row>
        <row r="4646">
          <cell r="A4646" t="str">
            <v>K57</v>
          </cell>
          <cell r="B4646" t="str">
            <v>Enfermedad diverticular del intestino</v>
          </cell>
        </row>
        <row r="4647">
          <cell r="A4647" t="str">
            <v>K57.0</v>
          </cell>
          <cell r="B4647" t="str">
            <v>Enfermedad diverticular del intestino delgado con perforación y absceso</v>
          </cell>
        </row>
        <row r="4648">
          <cell r="A4648" t="str">
            <v>K57.1</v>
          </cell>
          <cell r="B4648" t="str">
            <v>Enfermedad diverticular del intestino delgado sin perforación ni absceso</v>
          </cell>
        </row>
        <row r="4649">
          <cell r="A4649" t="str">
            <v>K57.2</v>
          </cell>
          <cell r="B4649" t="str">
            <v>Enfermedad diverticular del intestino grueso con perforación y absceso</v>
          </cell>
        </row>
        <row r="4650">
          <cell r="A4650" t="str">
            <v>K57.3</v>
          </cell>
          <cell r="B4650" t="str">
            <v>Enfermedad diverticular del intestino grueso sin perforación ni absceso</v>
          </cell>
        </row>
        <row r="4651">
          <cell r="A4651" t="str">
            <v>K57.4</v>
          </cell>
          <cell r="B4651" t="str">
            <v>Enfermedad diverticular de ambos intestinos con perforación y absceso</v>
          </cell>
        </row>
        <row r="4652">
          <cell r="A4652" t="str">
            <v>K57.5</v>
          </cell>
          <cell r="B4652" t="str">
            <v>Enfermedad diverticular de ambos intestinos, sin perforación ni absceso</v>
          </cell>
        </row>
        <row r="4653">
          <cell r="A4653" t="str">
            <v>K57.8</v>
          </cell>
          <cell r="B4653" t="str">
            <v>Enfermedad diverticular del intestino, parte no especificada, con perforación y absceso</v>
          </cell>
        </row>
        <row r="4654">
          <cell r="A4654" t="str">
            <v>K57.9</v>
          </cell>
          <cell r="B4654" t="str">
            <v>Enfermedad diverticular del intestino, parte no especificada, sin perforación ni absceso</v>
          </cell>
        </row>
        <row r="4655">
          <cell r="A4655" t="str">
            <v>K58</v>
          </cell>
          <cell r="B4655" t="str">
            <v>Síndrome del colon irritable</v>
          </cell>
        </row>
        <row r="4656">
          <cell r="A4656" t="str">
            <v>K58.0</v>
          </cell>
          <cell r="B4656" t="str">
            <v>Síndrome del colon irritable con diarrea</v>
          </cell>
        </row>
        <row r="4657">
          <cell r="A4657" t="str">
            <v>K58.9</v>
          </cell>
          <cell r="B4657" t="str">
            <v>Síndrome del colon irritable sin diarrea</v>
          </cell>
        </row>
        <row r="4658">
          <cell r="A4658" t="str">
            <v>K59</v>
          </cell>
          <cell r="B4658" t="str">
            <v>Otros trastornos funcionales del intestino</v>
          </cell>
        </row>
        <row r="4659">
          <cell r="A4659" t="str">
            <v>K59.0</v>
          </cell>
          <cell r="B4659" t="str">
            <v>Constipación</v>
          </cell>
        </row>
        <row r="4660">
          <cell r="A4660" t="str">
            <v>K59.1</v>
          </cell>
          <cell r="B4660" t="str">
            <v>Diarrea funcional</v>
          </cell>
        </row>
        <row r="4661">
          <cell r="A4661" t="str">
            <v>K59.2</v>
          </cell>
          <cell r="B4661" t="str">
            <v>Intestino neurogénico, no clasificado en otra parte</v>
          </cell>
        </row>
        <row r="4662">
          <cell r="A4662" t="str">
            <v>K59.3</v>
          </cell>
          <cell r="B4662" t="str">
            <v>Megacolon, no clasificado en otra parte</v>
          </cell>
        </row>
        <row r="4663">
          <cell r="A4663" t="str">
            <v>K59.4</v>
          </cell>
          <cell r="B4663" t="str">
            <v>Espasmo anal</v>
          </cell>
        </row>
        <row r="4664">
          <cell r="A4664" t="str">
            <v>K59.8</v>
          </cell>
          <cell r="B4664" t="str">
            <v>Otros trastornos funcionales especificados del intestino</v>
          </cell>
        </row>
        <row r="4665">
          <cell r="A4665" t="str">
            <v>K59.9</v>
          </cell>
          <cell r="B4665" t="str">
            <v>Trastorno funcional intestinal, no especificado</v>
          </cell>
        </row>
        <row r="4666">
          <cell r="A4666" t="str">
            <v>K60</v>
          </cell>
          <cell r="B4666" t="str">
            <v>Fisura y fístula de las regiones anal y rectal</v>
          </cell>
        </row>
        <row r="4667">
          <cell r="A4667" t="str">
            <v>K60.0</v>
          </cell>
          <cell r="B4667" t="str">
            <v>Fisura anal aguda</v>
          </cell>
        </row>
        <row r="4668">
          <cell r="A4668" t="str">
            <v>K60.1</v>
          </cell>
          <cell r="B4668" t="str">
            <v>Fisura anal crónica</v>
          </cell>
        </row>
        <row r="4669">
          <cell r="A4669" t="str">
            <v>K60.2</v>
          </cell>
          <cell r="B4669" t="str">
            <v>Fisura anal, no especificada</v>
          </cell>
        </row>
        <row r="4670">
          <cell r="A4670" t="str">
            <v>K60.3</v>
          </cell>
          <cell r="B4670" t="str">
            <v>Fístula anal</v>
          </cell>
        </row>
        <row r="4671">
          <cell r="A4671" t="str">
            <v>K60.4</v>
          </cell>
          <cell r="B4671" t="str">
            <v>Fístula rectal</v>
          </cell>
        </row>
        <row r="4672">
          <cell r="A4672" t="str">
            <v>K60.5</v>
          </cell>
          <cell r="B4672" t="str">
            <v>Fístula anorrectal</v>
          </cell>
        </row>
        <row r="4673">
          <cell r="A4673" t="str">
            <v>K61</v>
          </cell>
          <cell r="B4673" t="str">
            <v>Absceso de las regiones anal y rectal</v>
          </cell>
        </row>
        <row r="4674">
          <cell r="A4674" t="str">
            <v>K61.0</v>
          </cell>
          <cell r="B4674" t="str">
            <v>Absceso anal</v>
          </cell>
        </row>
        <row r="4675">
          <cell r="A4675" t="str">
            <v>K61.1</v>
          </cell>
          <cell r="B4675" t="str">
            <v>Absceso rectal</v>
          </cell>
        </row>
        <row r="4676">
          <cell r="A4676" t="str">
            <v>K61.2</v>
          </cell>
          <cell r="B4676" t="str">
            <v>Absceso anorrectal</v>
          </cell>
        </row>
        <row r="4677">
          <cell r="A4677" t="str">
            <v>K61.3</v>
          </cell>
          <cell r="B4677" t="str">
            <v>Absceso isquiorrectal</v>
          </cell>
        </row>
        <row r="4678">
          <cell r="A4678" t="str">
            <v>K61.4</v>
          </cell>
          <cell r="B4678" t="str">
            <v>Absceso intraesfinteriano</v>
          </cell>
        </row>
        <row r="4679">
          <cell r="A4679" t="str">
            <v>K62</v>
          </cell>
          <cell r="B4679" t="str">
            <v>Otras enfermedades del ano y del recto</v>
          </cell>
        </row>
        <row r="4680">
          <cell r="A4680" t="str">
            <v>K62.0</v>
          </cell>
          <cell r="B4680" t="str">
            <v>Pólipo anal</v>
          </cell>
        </row>
        <row r="4681">
          <cell r="A4681" t="str">
            <v>K62.1</v>
          </cell>
          <cell r="B4681" t="str">
            <v>Pólipo rectal</v>
          </cell>
        </row>
        <row r="4682">
          <cell r="A4682" t="str">
            <v>K62.2</v>
          </cell>
          <cell r="B4682" t="str">
            <v>Prolapso anal</v>
          </cell>
        </row>
        <row r="4683">
          <cell r="A4683" t="str">
            <v>K62.3</v>
          </cell>
          <cell r="B4683" t="str">
            <v>Prolapso rectal</v>
          </cell>
        </row>
        <row r="4684">
          <cell r="A4684" t="str">
            <v>K62.4</v>
          </cell>
          <cell r="B4684" t="str">
            <v>Estenosis del ano y del recto</v>
          </cell>
        </row>
        <row r="4685">
          <cell r="A4685" t="str">
            <v>K62.5</v>
          </cell>
          <cell r="B4685" t="str">
            <v>Hemorragia del ano y del recto</v>
          </cell>
        </row>
        <row r="4686">
          <cell r="A4686" t="str">
            <v>K62.6</v>
          </cell>
          <cell r="B4686" t="str">
            <v>Ulcera del ano y del recto</v>
          </cell>
        </row>
        <row r="4687">
          <cell r="A4687" t="str">
            <v>K62.7</v>
          </cell>
          <cell r="B4687" t="str">
            <v>Proctitis por radiación</v>
          </cell>
        </row>
        <row r="4688">
          <cell r="A4688" t="str">
            <v>K62.8</v>
          </cell>
          <cell r="B4688" t="str">
            <v>Otras enfermedades especificadas del ano y del recto</v>
          </cell>
        </row>
        <row r="4689">
          <cell r="A4689" t="str">
            <v>K62.9</v>
          </cell>
          <cell r="B4689" t="str">
            <v>Enfermedad del ano y del recto, no especificada</v>
          </cell>
        </row>
        <row r="4690">
          <cell r="A4690" t="str">
            <v>K63</v>
          </cell>
          <cell r="B4690" t="str">
            <v>Otras enfermedades de los intestinos</v>
          </cell>
        </row>
        <row r="4691">
          <cell r="A4691" t="str">
            <v>K63.0</v>
          </cell>
          <cell r="B4691" t="str">
            <v>Absceso del intestino</v>
          </cell>
        </row>
        <row r="4692">
          <cell r="A4692" t="str">
            <v>K63.1</v>
          </cell>
          <cell r="B4692" t="str">
            <v>Perforación del intestino (no traumática)</v>
          </cell>
        </row>
        <row r="4693">
          <cell r="A4693" t="str">
            <v>K63.2</v>
          </cell>
          <cell r="B4693" t="str">
            <v>Fístula del intestino</v>
          </cell>
        </row>
        <row r="4694">
          <cell r="A4694" t="str">
            <v>K63.3</v>
          </cell>
          <cell r="B4694" t="str">
            <v>Ulcera del intestino</v>
          </cell>
        </row>
        <row r="4695">
          <cell r="A4695" t="str">
            <v>K63.4</v>
          </cell>
          <cell r="B4695" t="str">
            <v>Enteroptosis</v>
          </cell>
        </row>
        <row r="4696">
          <cell r="A4696" t="str">
            <v>K63.8</v>
          </cell>
          <cell r="B4696" t="str">
            <v>Otras enfermedades especificadas del intestino</v>
          </cell>
        </row>
        <row r="4697">
          <cell r="A4697" t="str">
            <v>K63.9</v>
          </cell>
          <cell r="B4697" t="str">
            <v>Enfermedad del intestino, no especificada</v>
          </cell>
        </row>
        <row r="4698">
          <cell r="A4698" t="str">
            <v>K65</v>
          </cell>
          <cell r="B4698" t="str">
            <v>Peritonitis</v>
          </cell>
        </row>
        <row r="4699">
          <cell r="A4699" t="str">
            <v>K65.0</v>
          </cell>
          <cell r="B4699" t="str">
            <v>Peritonitis aguda</v>
          </cell>
        </row>
        <row r="4700">
          <cell r="A4700" t="str">
            <v>K65.8</v>
          </cell>
          <cell r="B4700" t="str">
            <v>Otras peritonitis</v>
          </cell>
        </row>
        <row r="4701">
          <cell r="A4701" t="str">
            <v>K65.9</v>
          </cell>
          <cell r="B4701" t="str">
            <v>Peritonitis, no especificada</v>
          </cell>
        </row>
        <row r="4702">
          <cell r="A4702" t="str">
            <v>K66</v>
          </cell>
          <cell r="B4702" t="str">
            <v>Otros trastornos del peritoneo</v>
          </cell>
        </row>
        <row r="4703">
          <cell r="A4703" t="str">
            <v>K66.0</v>
          </cell>
          <cell r="B4703" t="str">
            <v>Adherencias peritoneales</v>
          </cell>
        </row>
        <row r="4704">
          <cell r="A4704" t="str">
            <v>K66.1</v>
          </cell>
          <cell r="B4704" t="str">
            <v>Hemoperitoneo</v>
          </cell>
        </row>
        <row r="4705">
          <cell r="A4705" t="str">
            <v>K66.8</v>
          </cell>
          <cell r="B4705" t="str">
            <v>Otros trastornos especificados del peritoneo</v>
          </cell>
        </row>
        <row r="4706">
          <cell r="A4706" t="str">
            <v>K66.9</v>
          </cell>
          <cell r="B4706" t="str">
            <v>Trastorno del peritoneo, no especificado</v>
          </cell>
        </row>
        <row r="4707">
          <cell r="A4707" t="str">
            <v>K67*</v>
          </cell>
          <cell r="B4707" t="str">
            <v>Trastornos del peritoneo en enfermedades infecciosas clasificadas en otra parte</v>
          </cell>
        </row>
        <row r="4708">
          <cell r="A4708" t="str">
            <v>K67.0*</v>
          </cell>
          <cell r="B4708" t="str">
            <v>Peritonitis por clamidias (A74.8+)</v>
          </cell>
        </row>
        <row r="4709">
          <cell r="A4709" t="str">
            <v>K67.1*</v>
          </cell>
          <cell r="B4709" t="str">
            <v>Peritonitis gonocócica (A54.8+)</v>
          </cell>
        </row>
        <row r="4710">
          <cell r="A4710" t="str">
            <v>K67.2*</v>
          </cell>
          <cell r="B4710" t="str">
            <v>Peritonitis sifilítica (A52.7+)</v>
          </cell>
        </row>
        <row r="4711">
          <cell r="A4711" t="str">
            <v>K67.3*</v>
          </cell>
          <cell r="B4711" t="str">
            <v>Peritonitis tuberculosa (A18.3+)</v>
          </cell>
        </row>
        <row r="4712">
          <cell r="A4712" t="str">
            <v>K67.8*</v>
          </cell>
          <cell r="B4712" t="str">
            <v>Otros trastornos del peritoneo en enfermedades infecciosas clasificadas en otra parte</v>
          </cell>
        </row>
        <row r="4713">
          <cell r="A4713" t="str">
            <v>K70</v>
          </cell>
          <cell r="B4713" t="str">
            <v>Enfermedad alcohólica del hígado</v>
          </cell>
        </row>
        <row r="4714">
          <cell r="A4714" t="str">
            <v>K70.0</v>
          </cell>
          <cell r="B4714" t="str">
            <v>Hígado alcohólico adiposo</v>
          </cell>
        </row>
        <row r="4715">
          <cell r="A4715" t="str">
            <v>K70.1</v>
          </cell>
          <cell r="B4715" t="str">
            <v>Hepatitis alcohólica</v>
          </cell>
        </row>
        <row r="4716">
          <cell r="A4716" t="str">
            <v>K70.2</v>
          </cell>
          <cell r="B4716" t="str">
            <v>Fibrosis y esclerosis del hígado, alcohólica</v>
          </cell>
        </row>
        <row r="4717">
          <cell r="A4717" t="str">
            <v>K70.3</v>
          </cell>
          <cell r="B4717" t="str">
            <v>Cirrosis hepática alcohólica</v>
          </cell>
        </row>
        <row r="4718">
          <cell r="A4718" t="str">
            <v>K70.4</v>
          </cell>
          <cell r="B4718" t="str">
            <v>Insuficiencia hepática alcohólica</v>
          </cell>
        </row>
        <row r="4719">
          <cell r="A4719" t="str">
            <v>K70.9</v>
          </cell>
          <cell r="B4719" t="str">
            <v>Enfermedad hepática alcohólica, no especificada</v>
          </cell>
        </row>
        <row r="4720">
          <cell r="A4720" t="str">
            <v>K71</v>
          </cell>
          <cell r="B4720" t="str">
            <v>Enfermedad tóxica del hígado</v>
          </cell>
        </row>
        <row r="4721">
          <cell r="A4721" t="str">
            <v>K71.0</v>
          </cell>
          <cell r="B4721" t="str">
            <v>Enfermedad tóxica del hígado, con colestasis</v>
          </cell>
        </row>
        <row r="4722">
          <cell r="A4722" t="str">
            <v>K71.1</v>
          </cell>
          <cell r="B4722" t="str">
            <v>Enfermedad tóxica del hígado con necrosis hepática</v>
          </cell>
        </row>
        <row r="4723">
          <cell r="A4723" t="str">
            <v>K71.2</v>
          </cell>
          <cell r="B4723" t="str">
            <v>Enfermedad tóxica del hígado con hepatitis aguda</v>
          </cell>
        </row>
        <row r="4724">
          <cell r="A4724" t="str">
            <v>K71.3</v>
          </cell>
          <cell r="B4724" t="str">
            <v>Enfermedad tóxica del hígado con hepatitis crónica persistente</v>
          </cell>
        </row>
        <row r="4725">
          <cell r="A4725" t="str">
            <v>K71.4</v>
          </cell>
          <cell r="B4725" t="str">
            <v>Enfermedad tóxica del hígado con hepatitis crónica lobular</v>
          </cell>
        </row>
        <row r="4726">
          <cell r="A4726" t="str">
            <v>K71.5</v>
          </cell>
          <cell r="B4726" t="str">
            <v>Enfermedad tóxica del hígado con hepatitis crónica activa</v>
          </cell>
        </row>
        <row r="4727">
          <cell r="A4727" t="str">
            <v>K71.6</v>
          </cell>
          <cell r="B4727" t="str">
            <v>Enfermedad tóxica del hígado con hepatitis no clasificada en otra parte</v>
          </cell>
        </row>
        <row r="4728">
          <cell r="A4728" t="str">
            <v>K71.7</v>
          </cell>
          <cell r="B4728" t="str">
            <v>Enfermedad tóxica del hígado con cirrosis y fibrosis del hígado</v>
          </cell>
        </row>
        <row r="4729">
          <cell r="A4729" t="str">
            <v>K71.8</v>
          </cell>
          <cell r="B4729" t="str">
            <v>Enfermedad tóxica del hígado con otros trastornos hepáticos</v>
          </cell>
        </row>
        <row r="4730">
          <cell r="A4730" t="str">
            <v>K71.9</v>
          </cell>
          <cell r="B4730" t="str">
            <v>Enfermedad tóxica del hígado, no especificada</v>
          </cell>
        </row>
        <row r="4731">
          <cell r="A4731" t="str">
            <v>K72</v>
          </cell>
          <cell r="B4731" t="str">
            <v>Insuficiencia hepática, no clasificada en otra parte</v>
          </cell>
        </row>
        <row r="4732">
          <cell r="A4732" t="str">
            <v>K72.0</v>
          </cell>
          <cell r="B4732" t="str">
            <v>Insuficiencia hepática aguda o subaguda</v>
          </cell>
        </row>
        <row r="4733">
          <cell r="A4733" t="str">
            <v>K72.1</v>
          </cell>
          <cell r="B4733" t="str">
            <v>Insuficiencia hepática crónica</v>
          </cell>
        </row>
        <row r="4734">
          <cell r="A4734" t="str">
            <v>K72.9</v>
          </cell>
          <cell r="B4734" t="str">
            <v>Insuficiencia hepática, no especificada</v>
          </cell>
        </row>
        <row r="4735">
          <cell r="A4735" t="str">
            <v>K73</v>
          </cell>
          <cell r="B4735" t="str">
            <v>Hepatitis crónica, no clasificada en otra parte</v>
          </cell>
        </row>
        <row r="4736">
          <cell r="A4736" t="str">
            <v>K73.0</v>
          </cell>
          <cell r="B4736" t="str">
            <v>Hepatitis crónica persistente, no clasificada en otra parte</v>
          </cell>
        </row>
        <row r="4737">
          <cell r="A4737" t="str">
            <v>K73.1</v>
          </cell>
          <cell r="B4737" t="str">
            <v>Hepatitis crónica lobular, no clasificada en otra parte</v>
          </cell>
        </row>
        <row r="4738">
          <cell r="A4738" t="str">
            <v>K73.2</v>
          </cell>
          <cell r="B4738" t="str">
            <v>Hepatitis crónica activa, no clasificada en otra parte</v>
          </cell>
        </row>
        <row r="4739">
          <cell r="A4739" t="str">
            <v>K73.8</v>
          </cell>
          <cell r="B4739" t="str">
            <v>Otras hepatitis crónicas, no clasificadas en otra parte</v>
          </cell>
        </row>
        <row r="4740">
          <cell r="A4740" t="str">
            <v>K73.9</v>
          </cell>
          <cell r="B4740" t="str">
            <v>Hepatitis crónica, no especificada</v>
          </cell>
        </row>
        <row r="4741">
          <cell r="A4741" t="str">
            <v>K74</v>
          </cell>
          <cell r="B4741" t="str">
            <v>Fibrosis y cirrosis del hígado</v>
          </cell>
        </row>
        <row r="4742">
          <cell r="A4742" t="str">
            <v>K74.0</v>
          </cell>
          <cell r="B4742" t="str">
            <v>Fibrosis hepática</v>
          </cell>
        </row>
        <row r="4743">
          <cell r="A4743" t="str">
            <v>K74.1</v>
          </cell>
          <cell r="B4743" t="str">
            <v>Esclerosis hepática</v>
          </cell>
        </row>
        <row r="4744">
          <cell r="A4744" t="str">
            <v>K74.2</v>
          </cell>
          <cell r="B4744" t="str">
            <v>Fibrosis hepática con esclerosis hepática</v>
          </cell>
        </row>
        <row r="4745">
          <cell r="A4745" t="str">
            <v>K74.3</v>
          </cell>
          <cell r="B4745" t="str">
            <v>Cirrosis biliar primaria</v>
          </cell>
        </row>
        <row r="4746">
          <cell r="A4746" t="str">
            <v>K74.4</v>
          </cell>
          <cell r="B4746" t="str">
            <v>Cirrosis biliar secundaria</v>
          </cell>
        </row>
        <row r="4747">
          <cell r="A4747" t="str">
            <v>K74.5</v>
          </cell>
          <cell r="B4747" t="str">
            <v>Cirrosis biliar, no especificada</v>
          </cell>
        </row>
        <row r="4748">
          <cell r="A4748" t="str">
            <v>K74.6</v>
          </cell>
          <cell r="B4748" t="str">
            <v>Otras cirrosis del hígado y las no especificadas</v>
          </cell>
        </row>
        <row r="4749">
          <cell r="A4749" t="str">
            <v>K75</v>
          </cell>
          <cell r="B4749" t="str">
            <v>Otras enfermedades inflamatorias del hígado</v>
          </cell>
        </row>
        <row r="4750">
          <cell r="A4750" t="str">
            <v>K75.0</v>
          </cell>
          <cell r="B4750" t="str">
            <v>Absceso del hígado</v>
          </cell>
        </row>
        <row r="4751">
          <cell r="A4751" t="str">
            <v>K75.1</v>
          </cell>
          <cell r="B4751" t="str">
            <v>Flebitis de la vena porta</v>
          </cell>
        </row>
        <row r="4752">
          <cell r="A4752" t="str">
            <v>K75.2</v>
          </cell>
          <cell r="B4752" t="str">
            <v>Hepatitis reactiva no específica</v>
          </cell>
        </row>
        <row r="4753">
          <cell r="A4753" t="str">
            <v>K75.3</v>
          </cell>
          <cell r="B4753" t="str">
            <v>Hepatitis granulomatosa, no clasificada en otra parte</v>
          </cell>
        </row>
        <row r="4754">
          <cell r="A4754" t="str">
            <v>K75.8</v>
          </cell>
          <cell r="B4754" t="str">
            <v>Otras enfermedades inflamatorias del hígado, especificadas</v>
          </cell>
        </row>
        <row r="4755">
          <cell r="A4755" t="str">
            <v>K75.9</v>
          </cell>
          <cell r="B4755" t="str">
            <v>Enfermedad inflamatoria del hígado, no especificada</v>
          </cell>
        </row>
        <row r="4756">
          <cell r="A4756" t="str">
            <v>K76</v>
          </cell>
          <cell r="B4756" t="str">
            <v>Otras enfermedades del hígado</v>
          </cell>
        </row>
        <row r="4757">
          <cell r="A4757" t="str">
            <v>K76.0</v>
          </cell>
          <cell r="B4757" t="str">
            <v>Degeneración grasa del hígado, no clasificada en otra parte</v>
          </cell>
        </row>
        <row r="4758">
          <cell r="A4758" t="str">
            <v>K76.1</v>
          </cell>
          <cell r="B4758" t="str">
            <v>Congestión pasiva crónica del hígado</v>
          </cell>
        </row>
        <row r="4759">
          <cell r="A4759" t="str">
            <v>K76.2</v>
          </cell>
          <cell r="B4759" t="str">
            <v>Necrosis hemorrágica central del hígado</v>
          </cell>
        </row>
        <row r="4760">
          <cell r="A4760" t="str">
            <v>K76.3</v>
          </cell>
          <cell r="B4760" t="str">
            <v>Infarto del hígado</v>
          </cell>
        </row>
        <row r="4761">
          <cell r="A4761" t="str">
            <v>K76.4</v>
          </cell>
          <cell r="B4761" t="str">
            <v>Peliosis hepática</v>
          </cell>
        </row>
        <row r="4762">
          <cell r="A4762" t="str">
            <v>K76.5</v>
          </cell>
          <cell r="B4762" t="str">
            <v>Enfermedad veno-oclusiva del hígado</v>
          </cell>
        </row>
        <row r="4763">
          <cell r="A4763" t="str">
            <v>K76.6</v>
          </cell>
          <cell r="B4763" t="str">
            <v>Hipertensión portal</v>
          </cell>
        </row>
        <row r="4764">
          <cell r="A4764" t="str">
            <v>K76.7</v>
          </cell>
          <cell r="B4764" t="str">
            <v>Síndrome hepatorrenal</v>
          </cell>
        </row>
        <row r="4765">
          <cell r="A4765" t="str">
            <v>K76.8</v>
          </cell>
          <cell r="B4765" t="str">
            <v>Otras enfermedades especificadas del hígado</v>
          </cell>
        </row>
        <row r="4766">
          <cell r="A4766" t="str">
            <v>K76.9</v>
          </cell>
          <cell r="B4766" t="str">
            <v>Enfermedad del hígado, no especificada</v>
          </cell>
        </row>
        <row r="4767">
          <cell r="A4767" t="str">
            <v>K77*</v>
          </cell>
          <cell r="B4767" t="str">
            <v>Trastornos del hígado en enfermedades clasificadas en otra parte</v>
          </cell>
        </row>
        <row r="4768">
          <cell r="A4768" t="str">
            <v>K77.0*</v>
          </cell>
          <cell r="B4768" t="str">
            <v>Trastornos del hígado en enfermedades infecciosas y parasitarias clasificadas en otra parte</v>
          </cell>
        </row>
        <row r="4769">
          <cell r="A4769" t="str">
            <v>K77.8*</v>
          </cell>
          <cell r="B4769" t="str">
            <v>Trastornos del hígado en otras enfermedades clasificadas en otra parte</v>
          </cell>
        </row>
        <row r="4770">
          <cell r="A4770" t="str">
            <v>K80</v>
          </cell>
          <cell r="B4770" t="str">
            <v>Colelitiasis</v>
          </cell>
        </row>
        <row r="4771">
          <cell r="A4771" t="str">
            <v>K80.0</v>
          </cell>
          <cell r="B4771" t="str">
            <v>Cálculo de la vesícula biliar con colecistitis aguda</v>
          </cell>
        </row>
        <row r="4772">
          <cell r="A4772" t="str">
            <v>K80.1</v>
          </cell>
          <cell r="B4772" t="str">
            <v>Cálculo de la vesícula biliar con otra colecistitis</v>
          </cell>
        </row>
        <row r="4773">
          <cell r="A4773" t="str">
            <v>K80.2</v>
          </cell>
          <cell r="B4773" t="str">
            <v>Cálculo de la vesícula biliar sin colecistitis</v>
          </cell>
        </row>
        <row r="4774">
          <cell r="A4774" t="str">
            <v>K80.3</v>
          </cell>
          <cell r="B4774" t="str">
            <v>Cálculo de conducto biliar con colangitis</v>
          </cell>
        </row>
        <row r="4775">
          <cell r="A4775" t="str">
            <v>K80.4</v>
          </cell>
          <cell r="B4775" t="str">
            <v>Cálculo de conducto biliar con colecistitis</v>
          </cell>
        </row>
        <row r="4776">
          <cell r="A4776" t="str">
            <v>K80.5</v>
          </cell>
          <cell r="B4776" t="str">
            <v>Cálculo de conducto biliar sin colangitis ni colecistitis</v>
          </cell>
        </row>
        <row r="4777">
          <cell r="A4777" t="str">
            <v>K80.8</v>
          </cell>
          <cell r="B4777" t="str">
            <v>Otras colelitiasis</v>
          </cell>
        </row>
        <row r="4778">
          <cell r="A4778" t="str">
            <v>K81</v>
          </cell>
          <cell r="B4778" t="str">
            <v>Colecistitis</v>
          </cell>
        </row>
        <row r="4779">
          <cell r="A4779" t="str">
            <v>K81.0</v>
          </cell>
          <cell r="B4779" t="str">
            <v>Colecistitis aguda</v>
          </cell>
        </row>
        <row r="4780">
          <cell r="A4780" t="str">
            <v>K81.1</v>
          </cell>
          <cell r="B4780" t="str">
            <v>Colecistitis crónica</v>
          </cell>
        </row>
        <row r="4781">
          <cell r="A4781" t="str">
            <v>K81.8</v>
          </cell>
          <cell r="B4781" t="str">
            <v>Otras colecistitis</v>
          </cell>
        </row>
        <row r="4782">
          <cell r="A4782" t="str">
            <v>K81.9</v>
          </cell>
          <cell r="B4782" t="str">
            <v>Colecistitis, no especificada</v>
          </cell>
        </row>
        <row r="4783">
          <cell r="A4783" t="str">
            <v>K82</v>
          </cell>
          <cell r="B4783" t="str">
            <v>Otras enfermedades de la vesícula biliar</v>
          </cell>
        </row>
        <row r="4784">
          <cell r="A4784" t="str">
            <v>K82.0</v>
          </cell>
          <cell r="B4784" t="str">
            <v>Obstrucción de la vesícula biliar</v>
          </cell>
        </row>
        <row r="4785">
          <cell r="A4785" t="str">
            <v>K82.1</v>
          </cell>
          <cell r="B4785" t="str">
            <v>Hidropesía de la vesícula biliar</v>
          </cell>
        </row>
        <row r="4786">
          <cell r="A4786" t="str">
            <v>K82.2</v>
          </cell>
          <cell r="B4786" t="str">
            <v>Perforación de la vesícula biliar</v>
          </cell>
        </row>
        <row r="4787">
          <cell r="A4787" t="str">
            <v>K82.3</v>
          </cell>
          <cell r="B4787" t="str">
            <v>Fístula de la vesícula biliar</v>
          </cell>
        </row>
        <row r="4788">
          <cell r="A4788" t="str">
            <v>K82.4</v>
          </cell>
          <cell r="B4788" t="str">
            <v>Colesterolosis de la vesícula biliar</v>
          </cell>
        </row>
        <row r="4789">
          <cell r="A4789" t="str">
            <v>K82.8</v>
          </cell>
          <cell r="B4789" t="str">
            <v>Otras enfermedades especificadas de la vesícula biliar</v>
          </cell>
        </row>
        <row r="4790">
          <cell r="A4790" t="str">
            <v>K82.9</v>
          </cell>
          <cell r="B4790" t="str">
            <v>Enfermedad de la vesícula biliar, no especificada</v>
          </cell>
        </row>
        <row r="4791">
          <cell r="A4791" t="str">
            <v>K83</v>
          </cell>
          <cell r="B4791" t="str">
            <v>Otras enfermedades de las vías biliares</v>
          </cell>
        </row>
        <row r="4792">
          <cell r="A4792" t="str">
            <v>K83.0</v>
          </cell>
          <cell r="B4792" t="str">
            <v>Colangitis</v>
          </cell>
        </row>
        <row r="4793">
          <cell r="A4793" t="str">
            <v>K83.1</v>
          </cell>
          <cell r="B4793" t="str">
            <v>Obstrucción del conducto biliar</v>
          </cell>
        </row>
        <row r="4794">
          <cell r="A4794" t="str">
            <v>K83.2</v>
          </cell>
          <cell r="B4794" t="str">
            <v>Perforación del conducto biliar</v>
          </cell>
        </row>
        <row r="4795">
          <cell r="A4795" t="str">
            <v>K83.3</v>
          </cell>
          <cell r="B4795" t="str">
            <v>Fístula del conducto biliar</v>
          </cell>
        </row>
        <row r="4796">
          <cell r="A4796" t="str">
            <v>K83.4</v>
          </cell>
          <cell r="B4796" t="str">
            <v>Espasmo del esfínter de Oddi</v>
          </cell>
        </row>
        <row r="4797">
          <cell r="A4797" t="str">
            <v>K83.5</v>
          </cell>
          <cell r="B4797" t="str">
            <v>Quiste biliar</v>
          </cell>
        </row>
        <row r="4798">
          <cell r="A4798" t="str">
            <v>K83.8</v>
          </cell>
          <cell r="B4798" t="str">
            <v>Otras enfermedades especificadas de las vías biliares</v>
          </cell>
        </row>
        <row r="4799">
          <cell r="A4799" t="str">
            <v>K83.9</v>
          </cell>
          <cell r="B4799" t="str">
            <v>Enfermedad de las vías biliares, no especificada</v>
          </cell>
        </row>
        <row r="4800">
          <cell r="A4800" t="str">
            <v>K85.X</v>
          </cell>
          <cell r="B4800" t="str">
            <v>Pancreatitis aguda</v>
          </cell>
        </row>
        <row r="4801">
          <cell r="A4801" t="str">
            <v>K86</v>
          </cell>
          <cell r="B4801" t="str">
            <v>Otras enfermedades del páncreas</v>
          </cell>
        </row>
        <row r="4802">
          <cell r="A4802" t="str">
            <v>K86.0</v>
          </cell>
          <cell r="B4802" t="str">
            <v>Pancreatitis crónica inducida por el alcohol</v>
          </cell>
        </row>
        <row r="4803">
          <cell r="A4803" t="str">
            <v>K86.1</v>
          </cell>
          <cell r="B4803" t="str">
            <v>Otras pancreatitis crónicas</v>
          </cell>
        </row>
        <row r="4804">
          <cell r="A4804" t="str">
            <v>K86.2</v>
          </cell>
          <cell r="B4804" t="str">
            <v>Quiste del páncreas</v>
          </cell>
        </row>
        <row r="4805">
          <cell r="A4805" t="str">
            <v>K86.3</v>
          </cell>
          <cell r="B4805" t="str">
            <v>Seudoquiste del páncreas</v>
          </cell>
        </row>
        <row r="4806">
          <cell r="A4806" t="str">
            <v>K86.8</v>
          </cell>
          <cell r="B4806" t="str">
            <v>Otras enfermedades especificadas del páncreas</v>
          </cell>
        </row>
        <row r="4807">
          <cell r="A4807" t="str">
            <v>K86.9</v>
          </cell>
          <cell r="B4807" t="str">
            <v>Enfermedad del páncreas, no especificada</v>
          </cell>
        </row>
        <row r="4808">
          <cell r="A4808" t="str">
            <v>K87*</v>
          </cell>
          <cell r="B4808" t="str">
            <v>Trastornos de la vesícula biliar, de las vías biliares y del páncreas en enfermedades clasificadas en otra parte</v>
          </cell>
        </row>
        <row r="4809">
          <cell r="A4809" t="str">
            <v>K87.0*</v>
          </cell>
          <cell r="B4809" t="str">
            <v>Trastornos de la vesícula biliar y de las vías biliares en enfermedades clasificadas en otra parte</v>
          </cell>
        </row>
        <row r="4810">
          <cell r="A4810" t="str">
            <v>K87.1*</v>
          </cell>
          <cell r="B4810" t="str">
            <v>Trastornos del páncreas en enfermedades clasificadas en otra parte</v>
          </cell>
        </row>
        <row r="4811">
          <cell r="A4811" t="str">
            <v>K90</v>
          </cell>
          <cell r="B4811" t="str">
            <v>Malabsorción intestinal</v>
          </cell>
        </row>
        <row r="4812">
          <cell r="A4812" t="str">
            <v>K90.0</v>
          </cell>
          <cell r="B4812" t="str">
            <v>Enfermedad celíaca</v>
          </cell>
        </row>
        <row r="4813">
          <cell r="A4813" t="str">
            <v>K90.1</v>
          </cell>
          <cell r="B4813" t="str">
            <v>Esprue tropical</v>
          </cell>
        </row>
        <row r="4814">
          <cell r="A4814" t="str">
            <v>K90.2</v>
          </cell>
          <cell r="B4814" t="str">
            <v>Síndrome del asa ciega, no clasificado en otra parte</v>
          </cell>
        </row>
        <row r="4815">
          <cell r="A4815" t="str">
            <v>K90.3</v>
          </cell>
          <cell r="B4815" t="str">
            <v>Esteatorrea pancreática</v>
          </cell>
        </row>
        <row r="4816">
          <cell r="A4816" t="str">
            <v>K90.4</v>
          </cell>
          <cell r="B4816" t="str">
            <v>Malabsorción debida a intolerancia, no clasificada en otra parte</v>
          </cell>
        </row>
        <row r="4817">
          <cell r="A4817" t="str">
            <v>K90.8</v>
          </cell>
          <cell r="B4817" t="str">
            <v>Otros tipos de malabsorción intestinal</v>
          </cell>
        </row>
        <row r="4818">
          <cell r="A4818" t="str">
            <v>K90.9</v>
          </cell>
          <cell r="B4818" t="str">
            <v>Malabsorción intestinal, no especificada</v>
          </cell>
        </row>
        <row r="4819">
          <cell r="A4819" t="str">
            <v>K91</v>
          </cell>
          <cell r="B4819" t="str">
            <v>Trastornos del sistema digestivo consecutivos a procedimientos, no clasificados en otra parte</v>
          </cell>
        </row>
        <row r="4820">
          <cell r="A4820" t="str">
            <v>K91.0</v>
          </cell>
          <cell r="B4820" t="str">
            <v>Vómito postcirugía gastrointestinal</v>
          </cell>
        </row>
        <row r="4821">
          <cell r="A4821" t="str">
            <v>K91.1</v>
          </cell>
          <cell r="B4821" t="str">
            <v>Síndromes consecutivos a la cirugía gástrica</v>
          </cell>
        </row>
        <row r="4822">
          <cell r="A4822" t="str">
            <v>K91.2</v>
          </cell>
          <cell r="B4822" t="str">
            <v>Malabsorción postquirúrgica, no clasificada en otra parte</v>
          </cell>
        </row>
        <row r="4823">
          <cell r="A4823" t="str">
            <v>K91.3</v>
          </cell>
          <cell r="B4823" t="str">
            <v>Obstrucción intestinal postoperatoria</v>
          </cell>
        </row>
        <row r="4824">
          <cell r="A4824" t="str">
            <v>K91.4</v>
          </cell>
          <cell r="B4824" t="str">
            <v>Disfunción de colostomía o enterostomía</v>
          </cell>
        </row>
        <row r="4825">
          <cell r="A4825" t="str">
            <v>K91.5</v>
          </cell>
          <cell r="B4825" t="str">
            <v>Síndrome postcolecistectomía</v>
          </cell>
        </row>
        <row r="4826">
          <cell r="A4826" t="str">
            <v>K91.8</v>
          </cell>
          <cell r="B4826" t="str">
            <v>Otros trastornos del sistema digestivo consecutivos a procedimientos, no clasificados en otra parte</v>
          </cell>
        </row>
        <row r="4827">
          <cell r="A4827" t="str">
            <v>K91.9</v>
          </cell>
          <cell r="B4827" t="str">
            <v>Trastorno no especificado del sistema digestivo consecutivo a procedimientos</v>
          </cell>
        </row>
        <row r="4828">
          <cell r="A4828" t="str">
            <v>K92</v>
          </cell>
          <cell r="B4828" t="str">
            <v>Otras enfermedades del sistema digestivo</v>
          </cell>
        </row>
        <row r="4829">
          <cell r="A4829" t="str">
            <v>K92.0</v>
          </cell>
          <cell r="B4829" t="str">
            <v>Hematemesis</v>
          </cell>
        </row>
        <row r="4830">
          <cell r="A4830" t="str">
            <v>K92.1</v>
          </cell>
          <cell r="B4830" t="str">
            <v>Melena</v>
          </cell>
        </row>
        <row r="4831">
          <cell r="A4831" t="str">
            <v>K92.2</v>
          </cell>
          <cell r="B4831" t="str">
            <v>Hemorragia gastrointestinal, no especificada</v>
          </cell>
        </row>
        <row r="4832">
          <cell r="A4832" t="str">
            <v>K92.8</v>
          </cell>
          <cell r="B4832" t="str">
            <v>Otras enfermedades especificadas del sistema digestivo</v>
          </cell>
        </row>
        <row r="4833">
          <cell r="A4833" t="str">
            <v>K92.9</v>
          </cell>
          <cell r="B4833" t="str">
            <v>Enfermedad del sistema digestivo, no especificada</v>
          </cell>
        </row>
        <row r="4834">
          <cell r="A4834" t="str">
            <v>K93*</v>
          </cell>
          <cell r="B4834" t="str">
            <v>Trastornos de otros órganos digestivos en enfermedades clasificadas en otra parte</v>
          </cell>
        </row>
        <row r="4835">
          <cell r="A4835" t="str">
            <v>K93.0*</v>
          </cell>
          <cell r="B4835" t="str">
            <v>Trastornos tuberculosos del intestino, peritoneo y ganglios mesentéricos (A18.3+)</v>
          </cell>
        </row>
        <row r="4836">
          <cell r="A4836" t="str">
            <v>K93.1*</v>
          </cell>
          <cell r="B4836" t="str">
            <v>Megacolon en la enfermedad de Chagas (B57.3+)</v>
          </cell>
        </row>
        <row r="4837">
          <cell r="A4837" t="str">
            <v>K93.8*</v>
          </cell>
          <cell r="B4837" t="str">
            <v>Trastornos de otros órganos digestivos especificados en enfermedades clasificadas en otra parte</v>
          </cell>
        </row>
        <row r="4838">
          <cell r="A4838" t="str">
            <v>L</v>
          </cell>
          <cell r="B4838" t="str">
            <v>Transtornos de la Piel y Tejido Celular Subcutáneo</v>
          </cell>
        </row>
        <row r="4839">
          <cell r="A4839" t="str">
            <v>L00.X</v>
          </cell>
          <cell r="B4839" t="str">
            <v>Síndrome estafilocócico de la piel escaldada</v>
          </cell>
        </row>
        <row r="4840">
          <cell r="A4840" t="str">
            <v>L01</v>
          </cell>
          <cell r="B4840" t="str">
            <v>Impétigo</v>
          </cell>
        </row>
        <row r="4841">
          <cell r="A4841" t="str">
            <v>L01.0</v>
          </cell>
          <cell r="B4841" t="str">
            <v>Impétigo [cualquier sitio anatómico] [cualquier organismo]</v>
          </cell>
        </row>
        <row r="4842">
          <cell r="A4842" t="str">
            <v>L01.1</v>
          </cell>
          <cell r="B4842" t="str">
            <v>Impetiginización de otras dermatosis</v>
          </cell>
        </row>
        <row r="4843">
          <cell r="A4843" t="str">
            <v>L02</v>
          </cell>
          <cell r="B4843" t="str">
            <v>Absceso cutáneo, furúnculo y carbunco</v>
          </cell>
        </row>
        <row r="4844">
          <cell r="A4844" t="str">
            <v>L02.0</v>
          </cell>
          <cell r="B4844" t="str">
            <v>Absceso cutáneo, furúnculo y carbunco de la cara</v>
          </cell>
        </row>
        <row r="4845">
          <cell r="A4845" t="str">
            <v>L02.1</v>
          </cell>
          <cell r="B4845" t="str">
            <v>Absceso cutáneo, furúnculo y carbunco del cuello</v>
          </cell>
        </row>
        <row r="4846">
          <cell r="A4846" t="str">
            <v>L02.2</v>
          </cell>
          <cell r="B4846" t="str">
            <v>Absceso cutáneo, furúnculo y carbunco del tronco</v>
          </cell>
        </row>
        <row r="4847">
          <cell r="A4847" t="str">
            <v>L02.3</v>
          </cell>
          <cell r="B4847" t="str">
            <v>Absceso cutáneo, furúnculo y carbunco de glúteos</v>
          </cell>
        </row>
        <row r="4848">
          <cell r="A4848" t="str">
            <v>L02.4</v>
          </cell>
          <cell r="B4848" t="str">
            <v>Absceso cutáneo, furúnculo y carbunco de miembro</v>
          </cell>
        </row>
        <row r="4849">
          <cell r="A4849" t="str">
            <v>L02.8</v>
          </cell>
          <cell r="B4849" t="str">
            <v>Absceso cutáneo, furúnculo y carbunco de otros sitios</v>
          </cell>
        </row>
        <row r="4850">
          <cell r="A4850" t="str">
            <v>L02.9</v>
          </cell>
          <cell r="B4850" t="str">
            <v>Absceso cutáneo, furúnculo y carbunco de sitio no especificado</v>
          </cell>
        </row>
        <row r="4851">
          <cell r="A4851" t="str">
            <v>L03</v>
          </cell>
          <cell r="B4851" t="str">
            <v>Celulitis</v>
          </cell>
        </row>
        <row r="4852">
          <cell r="A4852" t="str">
            <v>L03.0</v>
          </cell>
          <cell r="B4852" t="str">
            <v>Celulitis de los dedos de la mano y del pie</v>
          </cell>
        </row>
        <row r="4853">
          <cell r="A4853" t="str">
            <v>L03.1</v>
          </cell>
          <cell r="B4853" t="str">
            <v>Celulitis de otras partes de los miembros</v>
          </cell>
        </row>
        <row r="4854">
          <cell r="A4854" t="str">
            <v>L03.2</v>
          </cell>
          <cell r="B4854" t="str">
            <v>Celulitis de la cara</v>
          </cell>
        </row>
        <row r="4855">
          <cell r="A4855" t="str">
            <v>L03.3</v>
          </cell>
          <cell r="B4855" t="str">
            <v>Celulitis del tronco</v>
          </cell>
        </row>
        <row r="4856">
          <cell r="A4856" t="str">
            <v>L03.8</v>
          </cell>
          <cell r="B4856" t="str">
            <v>Celulitis de otros sitios</v>
          </cell>
        </row>
        <row r="4857">
          <cell r="A4857" t="str">
            <v>L03.9</v>
          </cell>
          <cell r="B4857" t="str">
            <v>Celulitis de sitio no especificado</v>
          </cell>
        </row>
        <row r="4858">
          <cell r="A4858" t="str">
            <v>L04</v>
          </cell>
          <cell r="B4858" t="str">
            <v>Linfadenitis aguda</v>
          </cell>
        </row>
        <row r="4859">
          <cell r="A4859" t="str">
            <v>L04.0</v>
          </cell>
          <cell r="B4859" t="str">
            <v>Linfadenitis aguda de cara, cabeza y cuello</v>
          </cell>
        </row>
        <row r="4860">
          <cell r="A4860" t="str">
            <v>L04.1</v>
          </cell>
          <cell r="B4860" t="str">
            <v>Linfadenitis aguda del tronco</v>
          </cell>
        </row>
        <row r="4861">
          <cell r="A4861" t="str">
            <v>L04.2</v>
          </cell>
          <cell r="B4861" t="str">
            <v>Linfadenitis aguda del miembro superior</v>
          </cell>
        </row>
        <row r="4862">
          <cell r="A4862" t="str">
            <v>L04.3</v>
          </cell>
          <cell r="B4862" t="str">
            <v>Linfadenitis aguda del miembro inferior</v>
          </cell>
        </row>
        <row r="4863">
          <cell r="A4863" t="str">
            <v>L04.8</v>
          </cell>
          <cell r="B4863" t="str">
            <v>Linfadenitis aguda de otros sitios</v>
          </cell>
        </row>
        <row r="4864">
          <cell r="A4864" t="str">
            <v>L04.9</v>
          </cell>
          <cell r="B4864" t="str">
            <v>Linfadenitis aguda de sitio no especificado</v>
          </cell>
        </row>
        <row r="4865">
          <cell r="A4865" t="str">
            <v>L05</v>
          </cell>
          <cell r="B4865" t="str">
            <v>Quiste pilonidal</v>
          </cell>
        </row>
        <row r="4866">
          <cell r="A4866" t="str">
            <v>L05.0</v>
          </cell>
          <cell r="B4866" t="str">
            <v>Quiste pilonidal con absceso</v>
          </cell>
        </row>
        <row r="4867">
          <cell r="A4867" t="str">
            <v>L05.9</v>
          </cell>
          <cell r="B4867" t="str">
            <v>Quiste pilonidal sin absceso</v>
          </cell>
        </row>
        <row r="4868">
          <cell r="A4868" t="str">
            <v>L08</v>
          </cell>
          <cell r="B4868" t="str">
            <v>Otras infecciones locales de la piel y del tejido subcutáneo</v>
          </cell>
        </row>
        <row r="4869">
          <cell r="A4869" t="str">
            <v>L08.0</v>
          </cell>
          <cell r="B4869" t="str">
            <v>Pioderma</v>
          </cell>
        </row>
        <row r="4870">
          <cell r="A4870" t="str">
            <v>L08.1</v>
          </cell>
          <cell r="B4870" t="str">
            <v>Eritrasma</v>
          </cell>
        </row>
        <row r="4871">
          <cell r="A4871" t="str">
            <v>L08.8</v>
          </cell>
          <cell r="B4871" t="str">
            <v>Otras infecciones locales especificadas de la piel y del tejido subcutáneo</v>
          </cell>
        </row>
        <row r="4872">
          <cell r="A4872" t="str">
            <v>L08.9</v>
          </cell>
          <cell r="B4872" t="str">
            <v>Infección local de la piel y del tejido subcutáneo, no especificada</v>
          </cell>
        </row>
        <row r="4873">
          <cell r="A4873" t="str">
            <v>L10</v>
          </cell>
          <cell r="B4873" t="str">
            <v>Pénfigo</v>
          </cell>
        </row>
        <row r="4874">
          <cell r="A4874" t="str">
            <v>L10.0</v>
          </cell>
          <cell r="B4874" t="str">
            <v>Pénfigo vulgar</v>
          </cell>
        </row>
        <row r="4875">
          <cell r="A4875" t="str">
            <v>L10.1</v>
          </cell>
          <cell r="B4875" t="str">
            <v>Pénfigo vegetante</v>
          </cell>
        </row>
        <row r="4876">
          <cell r="A4876" t="str">
            <v>L10.2</v>
          </cell>
          <cell r="B4876" t="str">
            <v>Pénfigo foliáceo</v>
          </cell>
        </row>
        <row r="4877">
          <cell r="A4877" t="str">
            <v>L10.3</v>
          </cell>
          <cell r="B4877" t="str">
            <v>Pénfigo brasileño [fogo selvagem]</v>
          </cell>
        </row>
        <row r="4878">
          <cell r="A4878" t="str">
            <v>L10.4</v>
          </cell>
          <cell r="B4878" t="str">
            <v>Pénfigo eritematoso</v>
          </cell>
        </row>
        <row r="4879">
          <cell r="A4879" t="str">
            <v>L10.5</v>
          </cell>
          <cell r="B4879" t="str">
            <v>Pénfigo inducido por drogas</v>
          </cell>
        </row>
        <row r="4880">
          <cell r="A4880" t="str">
            <v>L10.8</v>
          </cell>
          <cell r="B4880" t="str">
            <v>Otros pénfigos</v>
          </cell>
        </row>
        <row r="4881">
          <cell r="A4881" t="str">
            <v>L10.9</v>
          </cell>
          <cell r="B4881" t="str">
            <v>Pénfigo, no especificado</v>
          </cell>
        </row>
        <row r="4882">
          <cell r="A4882" t="str">
            <v>L11</v>
          </cell>
          <cell r="B4882" t="str">
            <v>Otros trastornos acantolíticos</v>
          </cell>
        </row>
        <row r="4883">
          <cell r="A4883" t="str">
            <v>L11.0</v>
          </cell>
          <cell r="B4883" t="str">
            <v>Queratosis folicular adquirida</v>
          </cell>
        </row>
        <row r="4884">
          <cell r="A4884" t="str">
            <v>L11.1</v>
          </cell>
          <cell r="B4884" t="str">
            <v>Dermatosis acantolítica transitoria [Grover]</v>
          </cell>
        </row>
        <row r="4885">
          <cell r="A4885" t="str">
            <v>L11.8</v>
          </cell>
          <cell r="B4885" t="str">
            <v>Otros trastornos acantolíticos especificados</v>
          </cell>
        </row>
        <row r="4886">
          <cell r="A4886" t="str">
            <v>L11.9</v>
          </cell>
          <cell r="B4886" t="str">
            <v>Trastorno acantolítico, no especificado</v>
          </cell>
        </row>
        <row r="4887">
          <cell r="A4887" t="str">
            <v>L12</v>
          </cell>
          <cell r="B4887" t="str">
            <v>Penfigoide</v>
          </cell>
        </row>
        <row r="4888">
          <cell r="A4888" t="str">
            <v>L12.0</v>
          </cell>
          <cell r="B4888" t="str">
            <v>Penfigoide flictenular</v>
          </cell>
        </row>
        <row r="4889">
          <cell r="A4889" t="str">
            <v>L12.1</v>
          </cell>
          <cell r="B4889" t="str">
            <v>Penfigoide cicatricial</v>
          </cell>
        </row>
        <row r="4890">
          <cell r="A4890" t="str">
            <v>L12.2</v>
          </cell>
          <cell r="B4890" t="str">
            <v>Enfermedad flictenular crónica de la infancia</v>
          </cell>
        </row>
        <row r="4891">
          <cell r="A4891" t="str">
            <v>L12.3</v>
          </cell>
          <cell r="B4891" t="str">
            <v>Epidermólisis bullosa adquirida</v>
          </cell>
        </row>
        <row r="4892">
          <cell r="A4892" t="str">
            <v>L12.8</v>
          </cell>
          <cell r="B4892" t="str">
            <v>Otros penfigoides</v>
          </cell>
        </row>
        <row r="4893">
          <cell r="A4893" t="str">
            <v>L12.9</v>
          </cell>
          <cell r="B4893" t="str">
            <v>Penfigoide, no especificado</v>
          </cell>
        </row>
        <row r="4894">
          <cell r="A4894" t="str">
            <v>L13</v>
          </cell>
          <cell r="B4894" t="str">
            <v>Otros trastornos flictenulares</v>
          </cell>
        </row>
        <row r="4895">
          <cell r="A4895" t="str">
            <v>L13.0</v>
          </cell>
          <cell r="B4895" t="str">
            <v>Dermatitis herpetiforme</v>
          </cell>
        </row>
        <row r="4896">
          <cell r="A4896" t="str">
            <v>L13.1</v>
          </cell>
          <cell r="B4896" t="str">
            <v>Dermatitis pustulosa subcorneal</v>
          </cell>
        </row>
        <row r="4897">
          <cell r="A4897" t="str">
            <v>L13.8</v>
          </cell>
          <cell r="B4897" t="str">
            <v>Otros trastornos flictenulares especificados</v>
          </cell>
        </row>
        <row r="4898">
          <cell r="A4898" t="str">
            <v>L13.9</v>
          </cell>
          <cell r="B4898" t="str">
            <v>Trastorno flictenular, no especificado</v>
          </cell>
        </row>
        <row r="4899">
          <cell r="A4899" t="str">
            <v>L14.X</v>
          </cell>
          <cell r="B4899" t="str">
            <v>Trastornos flictenulares en enfermedades clasificadas en otra parte</v>
          </cell>
        </row>
        <row r="4900">
          <cell r="A4900" t="str">
            <v>L20</v>
          </cell>
          <cell r="B4900" t="str">
            <v>Dermatitis atópica</v>
          </cell>
        </row>
        <row r="4901">
          <cell r="A4901" t="str">
            <v>L20.0</v>
          </cell>
          <cell r="B4901" t="str">
            <v>Prurigo de Besnier</v>
          </cell>
        </row>
        <row r="4902">
          <cell r="A4902" t="str">
            <v>L20.8</v>
          </cell>
          <cell r="B4902" t="str">
            <v>Otras dermatitis atópicas</v>
          </cell>
        </row>
        <row r="4903">
          <cell r="A4903" t="str">
            <v>L20.9</v>
          </cell>
          <cell r="B4903" t="str">
            <v>Dermatitis atópica, no especificada</v>
          </cell>
        </row>
        <row r="4904">
          <cell r="A4904" t="str">
            <v>L21</v>
          </cell>
          <cell r="B4904" t="str">
            <v>Dermatitis seborreica</v>
          </cell>
        </row>
        <row r="4905">
          <cell r="A4905" t="str">
            <v>L21.0</v>
          </cell>
          <cell r="B4905" t="str">
            <v>Seborrea capitis</v>
          </cell>
        </row>
        <row r="4906">
          <cell r="A4906" t="str">
            <v>L21.1</v>
          </cell>
          <cell r="B4906" t="str">
            <v>Dermatitis seborreica infantil</v>
          </cell>
        </row>
        <row r="4907">
          <cell r="A4907" t="str">
            <v>L21.8</v>
          </cell>
          <cell r="B4907" t="str">
            <v>Otras dermatitis seborreicas</v>
          </cell>
        </row>
        <row r="4908">
          <cell r="A4908" t="str">
            <v>L21.9</v>
          </cell>
          <cell r="B4908" t="str">
            <v>Dermatitis seborreica, no especificada</v>
          </cell>
        </row>
        <row r="4909">
          <cell r="A4909" t="str">
            <v>L22.X</v>
          </cell>
          <cell r="B4909" t="str">
            <v>Dermatitis del pañal</v>
          </cell>
        </row>
        <row r="4910">
          <cell r="A4910" t="str">
            <v>L23</v>
          </cell>
          <cell r="B4910" t="str">
            <v>Dermatitis alérgica de contacto</v>
          </cell>
        </row>
        <row r="4911">
          <cell r="A4911" t="str">
            <v>L23.0</v>
          </cell>
          <cell r="B4911" t="str">
            <v>Dermatitis alérgica de contacto debida a metales</v>
          </cell>
        </row>
        <row r="4912">
          <cell r="A4912" t="str">
            <v>L23.1</v>
          </cell>
          <cell r="B4912" t="str">
            <v>Dermatitis alérgica de contacto debida a adhesivos</v>
          </cell>
        </row>
        <row r="4913">
          <cell r="A4913" t="str">
            <v>L23.2</v>
          </cell>
          <cell r="B4913" t="str">
            <v>Dermatitis alérgica de contacto debida a cosméticos</v>
          </cell>
        </row>
        <row r="4914">
          <cell r="A4914" t="str">
            <v>L23.3</v>
          </cell>
          <cell r="B4914" t="str">
            <v>Dermatitis alérgica de contacto debida a drogas en contacto con la piel</v>
          </cell>
        </row>
        <row r="4915">
          <cell r="A4915" t="str">
            <v>L23.4</v>
          </cell>
          <cell r="B4915" t="str">
            <v>Dermatitis alérgica de contacto debida a colorantes</v>
          </cell>
        </row>
        <row r="4916">
          <cell r="A4916" t="str">
            <v>L23.5</v>
          </cell>
          <cell r="B4916" t="str">
            <v>Dermatitis alérgica de contacto debida a otros productos químicos</v>
          </cell>
        </row>
        <row r="4917">
          <cell r="A4917" t="str">
            <v>L23.6</v>
          </cell>
          <cell r="B4917" t="str">
            <v>Dermatitis alérgica de contacto debida a alimentos en contacto con la piel</v>
          </cell>
        </row>
        <row r="4918">
          <cell r="A4918" t="str">
            <v>L23.7</v>
          </cell>
          <cell r="B4918" t="str">
            <v>Dermatitis alérgica de contacto debida a plantas, excepto las alimenticias</v>
          </cell>
        </row>
        <row r="4919">
          <cell r="A4919" t="str">
            <v>L23.8</v>
          </cell>
          <cell r="B4919" t="str">
            <v>Dermatitis alérgica de contacto debida a otros agentes</v>
          </cell>
        </row>
        <row r="4920">
          <cell r="A4920" t="str">
            <v>L23.9</v>
          </cell>
          <cell r="B4920" t="str">
            <v>Dermatitis alérgica de contacto, de causa no especificada</v>
          </cell>
        </row>
        <row r="4921">
          <cell r="A4921" t="str">
            <v>L24</v>
          </cell>
          <cell r="B4921" t="str">
            <v>Dermatitis de contacto por irritantes</v>
          </cell>
        </row>
        <row r="4922">
          <cell r="A4922" t="str">
            <v>L24.0</v>
          </cell>
          <cell r="B4922" t="str">
            <v>Dermatitis de contacto por irritantes, debida a detergentes</v>
          </cell>
        </row>
        <row r="4923">
          <cell r="A4923" t="str">
            <v>L24.1</v>
          </cell>
          <cell r="B4923" t="str">
            <v>Dermatitis de contacto por irritantes, debida a aceites y grasas</v>
          </cell>
        </row>
        <row r="4924">
          <cell r="A4924" t="str">
            <v>L24.2</v>
          </cell>
          <cell r="B4924" t="str">
            <v>Dermatitis de contacto por irritantes, debida a disolventes</v>
          </cell>
        </row>
        <row r="4925">
          <cell r="A4925" t="str">
            <v>L24.3</v>
          </cell>
          <cell r="B4925" t="str">
            <v>Dermatitis de contacto por irritantes, debida a cosméticos</v>
          </cell>
        </row>
        <row r="4926">
          <cell r="A4926" t="str">
            <v>L24.4</v>
          </cell>
          <cell r="B4926" t="str">
            <v>Dermatitis de contacto por irritantes, debida a drogas en contacto con la piel</v>
          </cell>
        </row>
        <row r="4927">
          <cell r="A4927" t="str">
            <v>L24.5</v>
          </cell>
          <cell r="B4927" t="str">
            <v>Dermatitis de contacto por irritantes, debida a otros productos químicos</v>
          </cell>
        </row>
        <row r="4928">
          <cell r="A4928" t="str">
            <v>L24.6</v>
          </cell>
          <cell r="B4928" t="str">
            <v>Dermatitis de contacto por irritantes, debida a alimentos en contacto con la piel</v>
          </cell>
        </row>
        <row r="4929">
          <cell r="A4929" t="str">
            <v>L24.7</v>
          </cell>
          <cell r="B4929" t="str">
            <v>Dermatitis de contacto por irritantes, debida a plantas, excepto las alimenticias</v>
          </cell>
        </row>
        <row r="4930">
          <cell r="A4930" t="str">
            <v>L24.8</v>
          </cell>
          <cell r="B4930" t="str">
            <v>Dermatitis de contacto por irritantes, debida a otros agentes</v>
          </cell>
        </row>
        <row r="4931">
          <cell r="A4931" t="str">
            <v>L24.9</v>
          </cell>
          <cell r="B4931" t="str">
            <v>Dermatitis de contacto por irritantes, de causa no especificada</v>
          </cell>
        </row>
        <row r="4932">
          <cell r="A4932" t="str">
            <v>L25</v>
          </cell>
          <cell r="B4932" t="str">
            <v>Dermatitis de contacto, forma no especificada</v>
          </cell>
        </row>
        <row r="4933">
          <cell r="A4933" t="str">
            <v>L25.0</v>
          </cell>
          <cell r="B4933" t="str">
            <v>Dermatitis de contacto, forma no especificada, debida a cosméticos</v>
          </cell>
        </row>
        <row r="4934">
          <cell r="A4934" t="str">
            <v>L25.1</v>
          </cell>
          <cell r="B4934" t="str">
            <v>Dermatitis de contacto, forma no especificada, debida a drogas en contacto con la piel</v>
          </cell>
        </row>
        <row r="4935">
          <cell r="A4935" t="str">
            <v>L25.2</v>
          </cell>
          <cell r="B4935" t="str">
            <v>Dermatitis de contacto, forma no especificada, debida a colorantes</v>
          </cell>
        </row>
        <row r="4936">
          <cell r="A4936" t="str">
            <v>L25.3</v>
          </cell>
          <cell r="B4936" t="str">
            <v>Dermatitis de contacto, forma no especificada, debida a otros productos químicos</v>
          </cell>
        </row>
        <row r="4937">
          <cell r="A4937" t="str">
            <v>L25.4</v>
          </cell>
          <cell r="B4937" t="str">
            <v>Dermatitis de contacto, forma no especificada, debida a alimentos en contacto con la piel</v>
          </cell>
        </row>
        <row r="4938">
          <cell r="A4938" t="str">
            <v>L25.5</v>
          </cell>
          <cell r="B4938" t="str">
            <v>Dermatitis de contacto, forma no especificada, debida a plantas, excepto las alimenticias</v>
          </cell>
        </row>
        <row r="4939">
          <cell r="A4939" t="str">
            <v>L25.8</v>
          </cell>
          <cell r="B4939" t="str">
            <v>Dermatitis de contacto, forma no especificada, debida a otros agentes</v>
          </cell>
        </row>
        <row r="4940">
          <cell r="A4940" t="str">
            <v>L25.9</v>
          </cell>
          <cell r="B4940" t="str">
            <v>Dermatitis de contacto, forma y causa no especificadas</v>
          </cell>
        </row>
        <row r="4941">
          <cell r="A4941" t="str">
            <v>L26.X</v>
          </cell>
          <cell r="B4941" t="str">
            <v>Dermatitis exfoliativa</v>
          </cell>
        </row>
        <row r="4942">
          <cell r="A4942" t="str">
            <v>L27</v>
          </cell>
          <cell r="B4942" t="str">
            <v>Dermatitis debida a sustancias ingeridas</v>
          </cell>
        </row>
        <row r="4943">
          <cell r="A4943" t="str">
            <v>L27.0</v>
          </cell>
          <cell r="B4943" t="str">
            <v>Erupción cutánea generalizada debida a drogas y medicamentos</v>
          </cell>
        </row>
        <row r="4944">
          <cell r="A4944" t="str">
            <v>L27.1</v>
          </cell>
          <cell r="B4944" t="str">
            <v>Erupción cutánea localizada debida a drogas y medicamentos</v>
          </cell>
        </row>
        <row r="4945">
          <cell r="A4945" t="str">
            <v>L27.2</v>
          </cell>
          <cell r="B4945" t="str">
            <v>Dermatitis debida a ingestión de alimentos</v>
          </cell>
        </row>
        <row r="4946">
          <cell r="A4946" t="str">
            <v>L27.8</v>
          </cell>
          <cell r="B4946" t="str">
            <v>Dermatitis debida a otras sustancias ingeridas</v>
          </cell>
        </row>
        <row r="4947">
          <cell r="A4947" t="str">
            <v>L27.9</v>
          </cell>
          <cell r="B4947" t="str">
            <v>Dermatitis debida a sustancias ingeridas no especificadas</v>
          </cell>
        </row>
        <row r="4948">
          <cell r="A4948" t="str">
            <v>L28</v>
          </cell>
          <cell r="B4948" t="str">
            <v>Liquen simple crónico y prurigo</v>
          </cell>
        </row>
        <row r="4949">
          <cell r="A4949" t="str">
            <v>L28.0</v>
          </cell>
          <cell r="B4949" t="str">
            <v>Liquen simple crónico</v>
          </cell>
        </row>
        <row r="4950">
          <cell r="A4950" t="str">
            <v>L28.1</v>
          </cell>
          <cell r="B4950" t="str">
            <v>Prurigo nodular</v>
          </cell>
        </row>
        <row r="4951">
          <cell r="A4951" t="str">
            <v>L28.2</v>
          </cell>
          <cell r="B4951" t="str">
            <v>Otros prurigos</v>
          </cell>
        </row>
        <row r="4952">
          <cell r="A4952" t="str">
            <v>L29</v>
          </cell>
          <cell r="B4952" t="str">
            <v>Prurito</v>
          </cell>
        </row>
        <row r="4953">
          <cell r="A4953" t="str">
            <v>L29.0</v>
          </cell>
          <cell r="B4953" t="str">
            <v>Prurito anal</v>
          </cell>
        </row>
        <row r="4954">
          <cell r="A4954" t="str">
            <v>L29.1</v>
          </cell>
          <cell r="B4954" t="str">
            <v>Prurito escrotal</v>
          </cell>
        </row>
        <row r="4955">
          <cell r="A4955" t="str">
            <v>L29.2</v>
          </cell>
          <cell r="B4955" t="str">
            <v>Prurito vulvar</v>
          </cell>
        </row>
        <row r="4956">
          <cell r="A4956" t="str">
            <v>L29.3</v>
          </cell>
          <cell r="B4956" t="str">
            <v>Prurito anogenital, no especificado</v>
          </cell>
        </row>
        <row r="4957">
          <cell r="A4957" t="str">
            <v>L29.8</v>
          </cell>
          <cell r="B4957" t="str">
            <v>Otros pruritos</v>
          </cell>
        </row>
        <row r="4958">
          <cell r="A4958" t="str">
            <v>L29.9</v>
          </cell>
          <cell r="B4958" t="str">
            <v>Prurito, no especificado</v>
          </cell>
        </row>
        <row r="4959">
          <cell r="A4959" t="str">
            <v>L30</v>
          </cell>
          <cell r="B4959" t="str">
            <v>Otras dermatitis</v>
          </cell>
        </row>
        <row r="4960">
          <cell r="A4960" t="str">
            <v>L30.0</v>
          </cell>
          <cell r="B4960" t="str">
            <v>Dermatitis numular</v>
          </cell>
        </row>
        <row r="4961">
          <cell r="A4961" t="str">
            <v>L30.1</v>
          </cell>
          <cell r="B4961" t="str">
            <v>Dishidrosis [ponfólix]</v>
          </cell>
        </row>
        <row r="4962">
          <cell r="A4962" t="str">
            <v>L30.2</v>
          </cell>
          <cell r="B4962" t="str">
            <v>Autosensibilización cutánea</v>
          </cell>
        </row>
        <row r="4963">
          <cell r="A4963" t="str">
            <v>L30.3</v>
          </cell>
          <cell r="B4963" t="str">
            <v>Dermatitis infecciosa</v>
          </cell>
        </row>
        <row r="4964">
          <cell r="A4964" t="str">
            <v>L30.4</v>
          </cell>
          <cell r="B4964" t="str">
            <v>Eritema intertrigo</v>
          </cell>
        </row>
        <row r="4965">
          <cell r="A4965" t="str">
            <v>L30.5</v>
          </cell>
          <cell r="B4965" t="str">
            <v>Pitiriasis alba</v>
          </cell>
        </row>
        <row r="4966">
          <cell r="A4966" t="str">
            <v>L30.8</v>
          </cell>
          <cell r="B4966" t="str">
            <v>Otras dermatitis especificadas</v>
          </cell>
        </row>
        <row r="4967">
          <cell r="A4967" t="str">
            <v>L30.9</v>
          </cell>
          <cell r="B4967" t="str">
            <v>Dermatitis, no especificada</v>
          </cell>
        </row>
        <row r="4968">
          <cell r="A4968" t="str">
            <v>L40</v>
          </cell>
          <cell r="B4968" t="str">
            <v>Psoriasis</v>
          </cell>
        </row>
        <row r="4969">
          <cell r="A4969" t="str">
            <v>L40.0</v>
          </cell>
          <cell r="B4969" t="str">
            <v>Psoriasis vulgar</v>
          </cell>
        </row>
        <row r="4970">
          <cell r="A4970" t="str">
            <v>L40.1</v>
          </cell>
          <cell r="B4970" t="str">
            <v>Psoriasis pustulosa generalizada</v>
          </cell>
        </row>
        <row r="4971">
          <cell r="A4971" t="str">
            <v>L40.2</v>
          </cell>
          <cell r="B4971" t="str">
            <v>Acrodermatitis continua</v>
          </cell>
        </row>
        <row r="4972">
          <cell r="A4972" t="str">
            <v>L40.3</v>
          </cell>
          <cell r="B4972" t="str">
            <v>Pustulosis palmar y plantar</v>
          </cell>
        </row>
        <row r="4973">
          <cell r="A4973" t="str">
            <v>L40.4</v>
          </cell>
          <cell r="B4973" t="str">
            <v>Psoriasis guttata</v>
          </cell>
        </row>
        <row r="4974">
          <cell r="A4974" t="str">
            <v>L40.5</v>
          </cell>
          <cell r="B4974" t="str">
            <v>Artropatía psoriásica (M07.0*-M07.3*, M09.0*)</v>
          </cell>
        </row>
        <row r="4975">
          <cell r="A4975" t="str">
            <v>L40.8</v>
          </cell>
          <cell r="B4975" t="str">
            <v>Otras psoriasis</v>
          </cell>
        </row>
        <row r="4976">
          <cell r="A4976" t="str">
            <v>L40.9</v>
          </cell>
          <cell r="B4976" t="str">
            <v>Psoriasis, no especificada</v>
          </cell>
        </row>
        <row r="4977">
          <cell r="A4977" t="str">
            <v>L41</v>
          </cell>
          <cell r="B4977" t="str">
            <v>Parapsoriasis</v>
          </cell>
        </row>
        <row r="4978">
          <cell r="A4978" t="str">
            <v>L41.0</v>
          </cell>
          <cell r="B4978" t="str">
            <v>Pitiriasis liquenoide y varioliforme aguda</v>
          </cell>
        </row>
        <row r="4979">
          <cell r="A4979" t="str">
            <v>L41.1</v>
          </cell>
          <cell r="B4979" t="str">
            <v>Pitiriasis liquenoide crónica</v>
          </cell>
        </row>
        <row r="4980">
          <cell r="A4980" t="str">
            <v>L41.2</v>
          </cell>
          <cell r="B4980" t="str">
            <v>Papulosis linfomatoide</v>
          </cell>
        </row>
        <row r="4981">
          <cell r="A4981" t="str">
            <v>L41.3</v>
          </cell>
          <cell r="B4981" t="str">
            <v>Parapsoriasis en placas pequeñas</v>
          </cell>
        </row>
        <row r="4982">
          <cell r="A4982" t="str">
            <v>L41.4</v>
          </cell>
          <cell r="B4982" t="str">
            <v>Parapsoriasis en placas grandes</v>
          </cell>
        </row>
        <row r="4983">
          <cell r="A4983" t="str">
            <v>L41.5</v>
          </cell>
          <cell r="B4983" t="str">
            <v>Parapsoriasis retiforme</v>
          </cell>
        </row>
        <row r="4984">
          <cell r="A4984" t="str">
            <v>L41.8</v>
          </cell>
          <cell r="B4984" t="str">
            <v>Otras parapsoriasis</v>
          </cell>
        </row>
        <row r="4985">
          <cell r="A4985" t="str">
            <v>L41.9</v>
          </cell>
          <cell r="B4985" t="str">
            <v>Parapsoriasis, no especificada</v>
          </cell>
        </row>
        <row r="4986">
          <cell r="A4986" t="str">
            <v>L42.X</v>
          </cell>
          <cell r="B4986" t="str">
            <v>Pitiriasis rosada</v>
          </cell>
        </row>
        <row r="4987">
          <cell r="A4987" t="str">
            <v>L43</v>
          </cell>
          <cell r="B4987" t="str">
            <v>Liquen plano</v>
          </cell>
        </row>
        <row r="4988">
          <cell r="A4988" t="str">
            <v>L43.0</v>
          </cell>
          <cell r="B4988" t="str">
            <v>Liquen plano hipertrófico</v>
          </cell>
        </row>
        <row r="4989">
          <cell r="A4989" t="str">
            <v>L43.1</v>
          </cell>
          <cell r="B4989" t="str">
            <v>Liquen plano flictenular</v>
          </cell>
        </row>
        <row r="4990">
          <cell r="A4990" t="str">
            <v>L43.2</v>
          </cell>
          <cell r="B4990" t="str">
            <v>Reacción liquenoide debida a drogas</v>
          </cell>
        </row>
        <row r="4991">
          <cell r="A4991" t="str">
            <v>L43.3</v>
          </cell>
          <cell r="B4991" t="str">
            <v>Liquen plano subagudo (activo)</v>
          </cell>
        </row>
        <row r="4992">
          <cell r="A4992" t="str">
            <v>L43.8</v>
          </cell>
          <cell r="B4992" t="str">
            <v>Otros líquenes planos</v>
          </cell>
        </row>
        <row r="4993">
          <cell r="A4993" t="str">
            <v>L43.9</v>
          </cell>
          <cell r="B4993" t="str">
            <v>Liquen plano, no especificado</v>
          </cell>
        </row>
        <row r="4994">
          <cell r="A4994" t="str">
            <v>L44</v>
          </cell>
          <cell r="B4994" t="str">
            <v>Otros trastornos papuloescamosos</v>
          </cell>
        </row>
        <row r="4995">
          <cell r="A4995" t="str">
            <v>L44.0</v>
          </cell>
          <cell r="B4995" t="str">
            <v>Pitiriasis rubra pilaris</v>
          </cell>
        </row>
        <row r="4996">
          <cell r="A4996" t="str">
            <v>L44.1</v>
          </cell>
          <cell r="B4996" t="str">
            <v>Liquen nítido</v>
          </cell>
        </row>
        <row r="4997">
          <cell r="A4997" t="str">
            <v>L44.2</v>
          </cell>
          <cell r="B4997" t="str">
            <v>Liquen estriado</v>
          </cell>
        </row>
        <row r="4998">
          <cell r="A4998" t="str">
            <v>L44.3</v>
          </cell>
          <cell r="B4998" t="str">
            <v>Liquen rojo moniliforme</v>
          </cell>
        </row>
        <row r="4999">
          <cell r="A4999" t="str">
            <v>L44.4</v>
          </cell>
          <cell r="B4999" t="str">
            <v>Acrodermatitis papular infantil [Giannotti-Crosti]</v>
          </cell>
        </row>
        <row r="5000">
          <cell r="A5000" t="str">
            <v>L44.8</v>
          </cell>
          <cell r="B5000" t="str">
            <v>Otros trastornos papuloescamosos especificados</v>
          </cell>
        </row>
        <row r="5001">
          <cell r="A5001" t="str">
            <v>L44.9</v>
          </cell>
          <cell r="B5001" t="str">
            <v>Trastorno papuloescamoso, no especificado</v>
          </cell>
        </row>
        <row r="5002">
          <cell r="A5002" t="str">
            <v>L45.X</v>
          </cell>
          <cell r="B5002" t="str">
            <v>Trastornos papuloescamosos en enfermedades clasificadas en otra parte</v>
          </cell>
        </row>
        <row r="5003">
          <cell r="A5003" t="str">
            <v>L50</v>
          </cell>
          <cell r="B5003" t="str">
            <v>Urticaria</v>
          </cell>
        </row>
        <row r="5004">
          <cell r="A5004" t="str">
            <v>L50.0</v>
          </cell>
          <cell r="B5004" t="str">
            <v>Urticaria alérgica</v>
          </cell>
        </row>
        <row r="5005">
          <cell r="A5005" t="str">
            <v>L50.1</v>
          </cell>
          <cell r="B5005" t="str">
            <v>Urticaria idiopática</v>
          </cell>
        </row>
        <row r="5006">
          <cell r="A5006" t="str">
            <v>L50.2</v>
          </cell>
          <cell r="B5006" t="str">
            <v>Urticaria debida al calor y al frío</v>
          </cell>
        </row>
        <row r="5007">
          <cell r="A5007" t="str">
            <v>L50.3</v>
          </cell>
          <cell r="B5007" t="str">
            <v>Urticaria dermatográfica</v>
          </cell>
        </row>
        <row r="5008">
          <cell r="A5008" t="str">
            <v>L50.4</v>
          </cell>
          <cell r="B5008" t="str">
            <v>Urticaria vibratoria</v>
          </cell>
        </row>
        <row r="5009">
          <cell r="A5009" t="str">
            <v>L50.5</v>
          </cell>
          <cell r="B5009" t="str">
            <v>Urticaria colinérgica</v>
          </cell>
        </row>
        <row r="5010">
          <cell r="A5010" t="str">
            <v>L50.6</v>
          </cell>
          <cell r="B5010" t="str">
            <v>Urticaria por contacto</v>
          </cell>
        </row>
        <row r="5011">
          <cell r="A5011" t="str">
            <v>L50.8</v>
          </cell>
          <cell r="B5011" t="str">
            <v>Otras urticarias</v>
          </cell>
        </row>
        <row r="5012">
          <cell r="A5012" t="str">
            <v>L50.9</v>
          </cell>
          <cell r="B5012" t="str">
            <v>Urticaria, no especificada</v>
          </cell>
        </row>
        <row r="5013">
          <cell r="A5013" t="str">
            <v>L51</v>
          </cell>
          <cell r="B5013" t="str">
            <v>Eritema multiforme</v>
          </cell>
        </row>
        <row r="5014">
          <cell r="A5014" t="str">
            <v>L51.0</v>
          </cell>
          <cell r="B5014" t="str">
            <v>Eritema multiforme no flictenular</v>
          </cell>
        </row>
        <row r="5015">
          <cell r="A5015" t="str">
            <v>L51.1</v>
          </cell>
          <cell r="B5015" t="str">
            <v>Eritema multiforme flictenular</v>
          </cell>
        </row>
        <row r="5016">
          <cell r="A5016" t="str">
            <v>L51.2</v>
          </cell>
          <cell r="B5016" t="str">
            <v>Necrólisis epidérmica tóxica [Lyell]</v>
          </cell>
        </row>
        <row r="5017">
          <cell r="A5017" t="str">
            <v>L51.8</v>
          </cell>
          <cell r="B5017" t="str">
            <v>Otros eritemas multiformes</v>
          </cell>
        </row>
        <row r="5018">
          <cell r="A5018" t="str">
            <v>L51.9</v>
          </cell>
          <cell r="B5018" t="str">
            <v>Eritema multiforme, no especificado</v>
          </cell>
        </row>
        <row r="5019">
          <cell r="A5019" t="str">
            <v>L52.X</v>
          </cell>
          <cell r="B5019" t="str">
            <v>Eritema nudoso</v>
          </cell>
        </row>
        <row r="5020">
          <cell r="A5020" t="str">
            <v>L53</v>
          </cell>
          <cell r="B5020" t="str">
            <v>Otras afecciones eritematosas</v>
          </cell>
        </row>
        <row r="5021">
          <cell r="A5021" t="str">
            <v>L53.0</v>
          </cell>
          <cell r="B5021" t="str">
            <v>Eritema tóxico</v>
          </cell>
        </row>
        <row r="5022">
          <cell r="A5022" t="str">
            <v>L53.1</v>
          </cell>
          <cell r="B5022" t="str">
            <v>Eritema anular centrífugo</v>
          </cell>
        </row>
        <row r="5023">
          <cell r="A5023" t="str">
            <v>L53.2</v>
          </cell>
          <cell r="B5023" t="str">
            <v>Eritema marginado</v>
          </cell>
        </row>
        <row r="5024">
          <cell r="A5024" t="str">
            <v>L53.3</v>
          </cell>
          <cell r="B5024" t="str">
            <v>Otros eritemas figurados crónicos</v>
          </cell>
        </row>
        <row r="5025">
          <cell r="A5025" t="str">
            <v>L53.8</v>
          </cell>
          <cell r="B5025" t="str">
            <v>Otras afecciones eritematosas especificadas</v>
          </cell>
        </row>
        <row r="5026">
          <cell r="A5026" t="str">
            <v>L53.9</v>
          </cell>
          <cell r="B5026" t="str">
            <v>Afección eritematosa, no especificada</v>
          </cell>
        </row>
        <row r="5027">
          <cell r="A5027" t="str">
            <v>L54*</v>
          </cell>
          <cell r="B5027" t="str">
            <v>Eritema en enfermedades clasificadas en otra parte</v>
          </cell>
        </row>
        <row r="5028">
          <cell r="A5028" t="str">
            <v>L54.0*</v>
          </cell>
          <cell r="B5028" t="str">
            <v>Eritema marginado en la fiebre reumática aguda (I00+)</v>
          </cell>
        </row>
        <row r="5029">
          <cell r="A5029" t="str">
            <v>L54.8*</v>
          </cell>
          <cell r="B5029" t="str">
            <v>Eritema en otras enfermedades clasificadas en otra parte</v>
          </cell>
        </row>
        <row r="5030">
          <cell r="A5030" t="str">
            <v>L55</v>
          </cell>
          <cell r="B5030" t="str">
            <v>Quemadura solar</v>
          </cell>
        </row>
        <row r="5031">
          <cell r="A5031" t="str">
            <v>L55.0</v>
          </cell>
          <cell r="B5031" t="str">
            <v>Quemadura solar de primer grado</v>
          </cell>
        </row>
        <row r="5032">
          <cell r="A5032" t="str">
            <v>L55.1</v>
          </cell>
          <cell r="B5032" t="str">
            <v>Quemadura solar de segundo grado</v>
          </cell>
        </row>
        <row r="5033">
          <cell r="A5033" t="str">
            <v>L55.2</v>
          </cell>
          <cell r="B5033" t="str">
            <v>Quemadura solar de tercer grado</v>
          </cell>
        </row>
        <row r="5034">
          <cell r="A5034" t="str">
            <v>L55.8</v>
          </cell>
          <cell r="B5034" t="str">
            <v>Otras quemaduras solares</v>
          </cell>
        </row>
        <row r="5035">
          <cell r="A5035" t="str">
            <v>L55.9</v>
          </cell>
          <cell r="B5035" t="str">
            <v>Quemadura solar, no especificada</v>
          </cell>
        </row>
        <row r="5036">
          <cell r="A5036" t="str">
            <v>L56</v>
          </cell>
          <cell r="B5036" t="str">
            <v>Otros cambios agudos de la piel debidos a radiación ultravioleta</v>
          </cell>
        </row>
        <row r="5037">
          <cell r="A5037" t="str">
            <v>L56.0</v>
          </cell>
          <cell r="B5037" t="str">
            <v>Respuesta fototóxica a drogas</v>
          </cell>
        </row>
        <row r="5038">
          <cell r="A5038" t="str">
            <v>L56.1</v>
          </cell>
          <cell r="B5038" t="str">
            <v>Respuesta fotoalérgica a drogas</v>
          </cell>
        </row>
        <row r="5039">
          <cell r="A5039" t="str">
            <v>L56.2</v>
          </cell>
          <cell r="B5039" t="str">
            <v>Dermatitis por fotocontacto [dermatitis de berloque]</v>
          </cell>
        </row>
        <row r="5040">
          <cell r="A5040" t="str">
            <v>L56.3</v>
          </cell>
          <cell r="B5040" t="str">
            <v>Urticaria solar</v>
          </cell>
        </row>
        <row r="5041">
          <cell r="A5041" t="str">
            <v>L56.4</v>
          </cell>
          <cell r="B5041" t="str">
            <v>Erupción polimorfa a la luz</v>
          </cell>
        </row>
        <row r="5042">
          <cell r="A5042" t="str">
            <v>L56.8</v>
          </cell>
          <cell r="B5042" t="str">
            <v>Otros cambios agudos especificados de la piel debidos a radiación ultravioleta</v>
          </cell>
        </row>
        <row r="5043">
          <cell r="A5043" t="str">
            <v>L56.9</v>
          </cell>
          <cell r="B5043" t="str">
            <v>Cambio agudo de la piel debido a radiación ultravioleta, sin otra especificación</v>
          </cell>
        </row>
        <row r="5044">
          <cell r="A5044" t="str">
            <v>L57</v>
          </cell>
          <cell r="B5044" t="str">
            <v>Cambios de la piel debidos a exposición crónica a radiación no ionizante</v>
          </cell>
        </row>
        <row r="5045">
          <cell r="A5045" t="str">
            <v>L57.0</v>
          </cell>
          <cell r="B5045" t="str">
            <v>Queratosis actínica</v>
          </cell>
        </row>
        <row r="5046">
          <cell r="A5046" t="str">
            <v>L57.1</v>
          </cell>
          <cell r="B5046" t="str">
            <v>Reticuloide actínico</v>
          </cell>
        </row>
        <row r="5047">
          <cell r="A5047" t="str">
            <v>L57.2</v>
          </cell>
          <cell r="B5047" t="str">
            <v>Piel romboidal de la nuca</v>
          </cell>
        </row>
        <row r="5048">
          <cell r="A5048" t="str">
            <v>L57.3</v>
          </cell>
          <cell r="B5048" t="str">
            <v>Poiquilodermia de Civatte</v>
          </cell>
        </row>
        <row r="5049">
          <cell r="A5049" t="str">
            <v>L57.4</v>
          </cell>
          <cell r="B5049" t="str">
            <v>Piel laxa senil</v>
          </cell>
        </row>
        <row r="5050">
          <cell r="A5050" t="str">
            <v>L57.5</v>
          </cell>
          <cell r="B5050" t="str">
            <v>Granuloma actínico</v>
          </cell>
        </row>
        <row r="5051">
          <cell r="A5051" t="str">
            <v>L57.8</v>
          </cell>
          <cell r="B5051" t="str">
            <v>Otros cambios de la piel debidos a exposición crónica a radiación no ionizante</v>
          </cell>
        </row>
        <row r="5052">
          <cell r="A5052" t="str">
            <v>L57.9</v>
          </cell>
          <cell r="B5052" t="str">
            <v>Cambios de la piel debidos a exposición crónica a radiación no ionizante, sin otra especificación</v>
          </cell>
        </row>
        <row r="5053">
          <cell r="A5053" t="str">
            <v>L58</v>
          </cell>
          <cell r="B5053" t="str">
            <v>Radiodermatitis</v>
          </cell>
        </row>
        <row r="5054">
          <cell r="A5054" t="str">
            <v>L58.0</v>
          </cell>
          <cell r="B5054" t="str">
            <v>Radiodermatitis aguda</v>
          </cell>
        </row>
        <row r="5055">
          <cell r="A5055" t="str">
            <v>L58.1</v>
          </cell>
          <cell r="B5055" t="str">
            <v>Radiodermatitis crónica</v>
          </cell>
        </row>
        <row r="5056">
          <cell r="A5056" t="str">
            <v>L58.9</v>
          </cell>
          <cell r="B5056" t="str">
            <v>Radiodermatitis, no especificada</v>
          </cell>
        </row>
        <row r="5057">
          <cell r="A5057" t="str">
            <v>L59</v>
          </cell>
          <cell r="B5057" t="str">
            <v>Otros trastornos de la piel y del tejido subcutáneo relacionados con radiación</v>
          </cell>
        </row>
        <row r="5058">
          <cell r="A5058" t="str">
            <v>L59.0</v>
          </cell>
          <cell r="B5058" t="str">
            <v>Eritema ab igne [dermatitis ab igne]</v>
          </cell>
        </row>
        <row r="5059">
          <cell r="A5059" t="str">
            <v>L59.8</v>
          </cell>
          <cell r="B5059" t="str">
            <v>Otros trastornos especificados de la piel y del tejido subcutáneo relacionados con radiación</v>
          </cell>
        </row>
        <row r="5060">
          <cell r="A5060" t="str">
            <v>L59.9</v>
          </cell>
          <cell r="B5060" t="str">
            <v>Trastornos no especificados de la piel y del tejido subcutáneo relacionados con radiación</v>
          </cell>
        </row>
        <row r="5061">
          <cell r="A5061" t="str">
            <v>L60</v>
          </cell>
          <cell r="B5061" t="str">
            <v>Trastornos de las uñas</v>
          </cell>
        </row>
        <row r="5062">
          <cell r="A5062" t="str">
            <v>L60.0</v>
          </cell>
          <cell r="B5062" t="str">
            <v>Uña encarnada</v>
          </cell>
        </row>
        <row r="5063">
          <cell r="A5063" t="str">
            <v>L60.1</v>
          </cell>
          <cell r="B5063" t="str">
            <v>Onicólisis</v>
          </cell>
        </row>
        <row r="5064">
          <cell r="A5064" t="str">
            <v>L60.2</v>
          </cell>
          <cell r="B5064" t="str">
            <v>Onicogriposis</v>
          </cell>
        </row>
        <row r="5065">
          <cell r="A5065" t="str">
            <v>L60.3</v>
          </cell>
          <cell r="B5065" t="str">
            <v>Distrofia ungueal</v>
          </cell>
        </row>
        <row r="5066">
          <cell r="A5066" t="str">
            <v>L60.4</v>
          </cell>
          <cell r="B5066" t="str">
            <v>Líneas de Beau</v>
          </cell>
        </row>
        <row r="5067">
          <cell r="A5067" t="str">
            <v>L60.5</v>
          </cell>
          <cell r="B5067" t="str">
            <v>Síndrome de la uña amarilla</v>
          </cell>
        </row>
        <row r="5068">
          <cell r="A5068" t="str">
            <v>L60.8</v>
          </cell>
          <cell r="B5068" t="str">
            <v>Otros trastornos de las uñas</v>
          </cell>
        </row>
        <row r="5069">
          <cell r="A5069" t="str">
            <v>L60.9</v>
          </cell>
          <cell r="B5069" t="str">
            <v>Trastorno de la uña, no especificado</v>
          </cell>
        </row>
        <row r="5070">
          <cell r="A5070" t="str">
            <v>L62</v>
          </cell>
          <cell r="B5070" t="str">
            <v>Trastornos de las uñas en enfermedades clasificadas en otra parte</v>
          </cell>
        </row>
        <row r="5071">
          <cell r="A5071" t="str">
            <v>L62.0*</v>
          </cell>
          <cell r="B5071" t="str">
            <v>Uña deforme de la paquidermoperiostosis (M89.4+)</v>
          </cell>
        </row>
        <row r="5072">
          <cell r="A5072" t="str">
            <v>L62.8*</v>
          </cell>
          <cell r="B5072" t="str">
            <v>Trastornos de las uñas en otras enfermedades clasificadas en otra parte</v>
          </cell>
        </row>
        <row r="5073">
          <cell r="A5073" t="str">
            <v>L63</v>
          </cell>
          <cell r="B5073" t="str">
            <v>Alopecia areata</v>
          </cell>
        </row>
        <row r="5074">
          <cell r="A5074" t="str">
            <v>L63.0</v>
          </cell>
          <cell r="B5074" t="str">
            <v>Alopecia (capitis) total</v>
          </cell>
        </row>
        <row r="5075">
          <cell r="A5075" t="str">
            <v>L63.1</v>
          </cell>
          <cell r="B5075" t="str">
            <v>Alopecia universal</v>
          </cell>
        </row>
        <row r="5076">
          <cell r="A5076" t="str">
            <v>L63.2</v>
          </cell>
          <cell r="B5076" t="str">
            <v>Ofiasis</v>
          </cell>
        </row>
        <row r="5077">
          <cell r="A5077" t="str">
            <v>L63.8</v>
          </cell>
          <cell r="B5077" t="str">
            <v>Otras alopecias areatas</v>
          </cell>
        </row>
        <row r="5078">
          <cell r="A5078" t="str">
            <v>L63.9</v>
          </cell>
          <cell r="B5078" t="str">
            <v>Alopecia areata, no especificada</v>
          </cell>
        </row>
        <row r="5079">
          <cell r="A5079" t="str">
            <v>L64</v>
          </cell>
          <cell r="B5079" t="str">
            <v>Alopecia andrógena</v>
          </cell>
        </row>
        <row r="5080">
          <cell r="A5080" t="str">
            <v>L64.0</v>
          </cell>
          <cell r="B5080" t="str">
            <v>Alopecia andrógena, inducida por drogas</v>
          </cell>
        </row>
        <row r="5081">
          <cell r="A5081" t="str">
            <v>L64.8</v>
          </cell>
          <cell r="B5081" t="str">
            <v>Otras alopecias andrógenas</v>
          </cell>
        </row>
        <row r="5082">
          <cell r="A5082" t="str">
            <v>L64.9</v>
          </cell>
          <cell r="B5082" t="str">
            <v>Alopecia andrógena, no especificada</v>
          </cell>
        </row>
        <row r="5083">
          <cell r="A5083" t="str">
            <v>L65</v>
          </cell>
          <cell r="B5083" t="str">
            <v>Otra pérdida no cicatricial del pelo</v>
          </cell>
        </row>
        <row r="5084">
          <cell r="A5084" t="str">
            <v>L65.0</v>
          </cell>
          <cell r="B5084" t="str">
            <v>Pérdida capilar telógena</v>
          </cell>
        </row>
        <row r="5085">
          <cell r="A5085" t="str">
            <v>L65.1</v>
          </cell>
          <cell r="B5085" t="str">
            <v>Pérdida capilar anágena</v>
          </cell>
        </row>
        <row r="5086">
          <cell r="A5086" t="str">
            <v>L65.2</v>
          </cell>
          <cell r="B5086" t="str">
            <v>Alopecia mucinosa</v>
          </cell>
        </row>
        <row r="5087">
          <cell r="A5087" t="str">
            <v>L65.8</v>
          </cell>
          <cell r="B5087" t="str">
            <v>Otras pérdidas especificadas no cicatriciales del pelo</v>
          </cell>
        </row>
        <row r="5088">
          <cell r="A5088" t="str">
            <v>L65.9</v>
          </cell>
          <cell r="B5088" t="str">
            <v>Pérdida no cicatricial del pelo, sin otra especificación</v>
          </cell>
        </row>
        <row r="5089">
          <cell r="A5089" t="str">
            <v>L66</v>
          </cell>
          <cell r="B5089" t="str">
            <v>Alopecia cicatricial [pérdida cicatricial del pelo]</v>
          </cell>
        </row>
        <row r="5090">
          <cell r="A5090" t="str">
            <v>L66.0</v>
          </cell>
          <cell r="B5090" t="str">
            <v>Seudopelada</v>
          </cell>
        </row>
        <row r="5091">
          <cell r="A5091" t="str">
            <v>L66.1</v>
          </cell>
          <cell r="B5091" t="str">
            <v>Liquen plano pilaris</v>
          </cell>
        </row>
        <row r="5092">
          <cell r="A5092" t="str">
            <v>L66.2</v>
          </cell>
          <cell r="B5092" t="str">
            <v>Foliculitis decalvante</v>
          </cell>
        </row>
        <row r="5093">
          <cell r="A5093" t="str">
            <v>L66.3</v>
          </cell>
          <cell r="B5093" t="str">
            <v>Perifoliculitis capitis abscedens</v>
          </cell>
        </row>
        <row r="5094">
          <cell r="A5094" t="str">
            <v>L66.4</v>
          </cell>
          <cell r="B5094" t="str">
            <v>Foliculitis uleritematosa reticulada</v>
          </cell>
        </row>
        <row r="5095">
          <cell r="A5095" t="str">
            <v>L66.8</v>
          </cell>
          <cell r="B5095" t="str">
            <v>Otras alopecias cicatriciales</v>
          </cell>
        </row>
        <row r="5096">
          <cell r="A5096" t="str">
            <v>L66.9</v>
          </cell>
          <cell r="B5096" t="str">
            <v>Alopecia cicatricial, no especificada</v>
          </cell>
        </row>
        <row r="5097">
          <cell r="A5097" t="str">
            <v>L67</v>
          </cell>
          <cell r="B5097" t="str">
            <v>Anormalidades del tallo y del color del pelo</v>
          </cell>
        </row>
        <row r="5098">
          <cell r="A5098" t="str">
            <v>L67.0</v>
          </cell>
          <cell r="B5098" t="str">
            <v>Tricorrexis nudosa</v>
          </cell>
        </row>
        <row r="5099">
          <cell r="A5099" t="str">
            <v>L67.1</v>
          </cell>
          <cell r="B5099" t="str">
            <v>Variación del color del pelo</v>
          </cell>
        </row>
        <row r="5100">
          <cell r="A5100" t="str">
            <v>L67.8</v>
          </cell>
          <cell r="B5100" t="str">
            <v>Otras anormalidades del tallo y del color del pelo</v>
          </cell>
        </row>
        <row r="5101">
          <cell r="A5101" t="str">
            <v>L67.9</v>
          </cell>
          <cell r="B5101" t="str">
            <v>Anormalidad no especificada del tallo y del color del pelo</v>
          </cell>
        </row>
        <row r="5102">
          <cell r="A5102" t="str">
            <v>L68</v>
          </cell>
          <cell r="B5102" t="str">
            <v>Hipertricosis</v>
          </cell>
        </row>
        <row r="5103">
          <cell r="A5103" t="str">
            <v>L68.0</v>
          </cell>
          <cell r="B5103" t="str">
            <v>Hirsutismo</v>
          </cell>
        </row>
        <row r="5104">
          <cell r="A5104" t="str">
            <v>L68.1</v>
          </cell>
          <cell r="B5104" t="str">
            <v>Hipertricosis lanuginosa adquirida</v>
          </cell>
        </row>
        <row r="5105">
          <cell r="A5105" t="str">
            <v>L68.2</v>
          </cell>
          <cell r="B5105" t="str">
            <v>Hipertricosis localizada</v>
          </cell>
        </row>
        <row r="5106">
          <cell r="A5106" t="str">
            <v>L68.3</v>
          </cell>
          <cell r="B5106" t="str">
            <v>Politriquia</v>
          </cell>
        </row>
        <row r="5107">
          <cell r="A5107" t="str">
            <v>L68.8</v>
          </cell>
          <cell r="B5107" t="str">
            <v>Otras hipertricosis</v>
          </cell>
        </row>
        <row r="5108">
          <cell r="A5108" t="str">
            <v>L68.9</v>
          </cell>
          <cell r="B5108" t="str">
            <v>Hipertricosis, no especificada</v>
          </cell>
        </row>
        <row r="5109">
          <cell r="A5109" t="str">
            <v>L70</v>
          </cell>
          <cell r="B5109" t="str">
            <v>Acné</v>
          </cell>
        </row>
        <row r="5110">
          <cell r="A5110" t="str">
            <v>L70.0</v>
          </cell>
          <cell r="B5110" t="str">
            <v>Acné vulgar</v>
          </cell>
        </row>
        <row r="5111">
          <cell r="A5111" t="str">
            <v>L70.1</v>
          </cell>
          <cell r="B5111" t="str">
            <v>Acné conglobado</v>
          </cell>
        </row>
        <row r="5112">
          <cell r="A5112" t="str">
            <v>L70.2</v>
          </cell>
          <cell r="B5112" t="str">
            <v>Acné varioliforme</v>
          </cell>
        </row>
        <row r="5113">
          <cell r="A5113" t="str">
            <v>L70.3</v>
          </cell>
          <cell r="B5113" t="str">
            <v>Acné tropical</v>
          </cell>
        </row>
        <row r="5114">
          <cell r="A5114" t="str">
            <v>L70.4</v>
          </cell>
          <cell r="B5114" t="str">
            <v>Acné infantil</v>
          </cell>
        </row>
        <row r="5115">
          <cell r="A5115" t="str">
            <v>L70.5</v>
          </cell>
          <cell r="B5115" t="str">
            <v>Acné excoriado de la mujer joven</v>
          </cell>
        </row>
        <row r="5116">
          <cell r="A5116" t="str">
            <v>L70.8</v>
          </cell>
          <cell r="B5116" t="str">
            <v>Otros acnés</v>
          </cell>
        </row>
        <row r="5117">
          <cell r="A5117" t="str">
            <v>L70.9</v>
          </cell>
          <cell r="B5117" t="str">
            <v>Acné, no especificado</v>
          </cell>
        </row>
        <row r="5118">
          <cell r="A5118" t="str">
            <v>L71</v>
          </cell>
          <cell r="B5118" t="str">
            <v>Rosácea</v>
          </cell>
        </row>
        <row r="5119">
          <cell r="A5119" t="str">
            <v>L71.0</v>
          </cell>
          <cell r="B5119" t="str">
            <v>Dermatitis peribucal</v>
          </cell>
        </row>
        <row r="5120">
          <cell r="A5120" t="str">
            <v>L71.1</v>
          </cell>
          <cell r="B5120" t="str">
            <v>Rinofima</v>
          </cell>
        </row>
        <row r="5121">
          <cell r="A5121" t="str">
            <v>L71.8</v>
          </cell>
          <cell r="B5121" t="str">
            <v>Otras rosáceas</v>
          </cell>
        </row>
        <row r="5122">
          <cell r="A5122" t="str">
            <v>L71.9</v>
          </cell>
          <cell r="B5122" t="str">
            <v>Rosácea, no especificada</v>
          </cell>
        </row>
        <row r="5123">
          <cell r="A5123" t="str">
            <v>L72</v>
          </cell>
          <cell r="B5123" t="str">
            <v>Quiste folicular de la piel y del tejido subcutáneo</v>
          </cell>
        </row>
        <row r="5124">
          <cell r="A5124" t="str">
            <v>L72.0</v>
          </cell>
          <cell r="B5124" t="str">
            <v>Quiste epidérmico</v>
          </cell>
        </row>
        <row r="5125">
          <cell r="A5125" t="str">
            <v>L72.1</v>
          </cell>
          <cell r="B5125" t="str">
            <v>Quiste tricodérmico</v>
          </cell>
        </row>
        <row r="5126">
          <cell r="A5126" t="str">
            <v>L72.2</v>
          </cell>
          <cell r="B5126" t="str">
            <v>Esteatocistoma múltiple</v>
          </cell>
        </row>
        <row r="5127">
          <cell r="A5127" t="str">
            <v>L72.8</v>
          </cell>
          <cell r="B5127" t="str">
            <v>Otros quistes foliculares de la piel y del tejido subcutáneo</v>
          </cell>
        </row>
        <row r="5128">
          <cell r="A5128" t="str">
            <v>L72.9</v>
          </cell>
          <cell r="B5128" t="str">
            <v>Quiste folicular de la piel y del tejido subcutáneo, sin otra especificación</v>
          </cell>
        </row>
        <row r="5129">
          <cell r="A5129" t="str">
            <v>L73</v>
          </cell>
          <cell r="B5129" t="str">
            <v>Otros trastornos foliculares</v>
          </cell>
        </row>
        <row r="5130">
          <cell r="A5130" t="str">
            <v>L73.0</v>
          </cell>
          <cell r="B5130" t="str">
            <v>Acné queloide</v>
          </cell>
        </row>
        <row r="5131">
          <cell r="A5131" t="str">
            <v>L73.1</v>
          </cell>
          <cell r="B5131" t="str">
            <v>Seudofoliculitis de la barba</v>
          </cell>
        </row>
        <row r="5132">
          <cell r="A5132" t="str">
            <v>L73.2</v>
          </cell>
          <cell r="B5132" t="str">
            <v>Hidradenitis supurativa</v>
          </cell>
        </row>
        <row r="5133">
          <cell r="A5133" t="str">
            <v>L73.8</v>
          </cell>
          <cell r="B5133" t="str">
            <v>Otros trastornos foliculares especificados</v>
          </cell>
        </row>
        <row r="5134">
          <cell r="A5134" t="str">
            <v>L73.9</v>
          </cell>
          <cell r="B5134" t="str">
            <v>Trastorno folicular, no especificado</v>
          </cell>
        </row>
        <row r="5135">
          <cell r="A5135" t="str">
            <v>L74</v>
          </cell>
          <cell r="B5135" t="str">
            <v>Trastornos sudoríparos ecrinos</v>
          </cell>
        </row>
        <row r="5136">
          <cell r="A5136" t="str">
            <v>L74.0</v>
          </cell>
          <cell r="B5136" t="str">
            <v>Miliaria rubra</v>
          </cell>
        </row>
        <row r="5137">
          <cell r="A5137" t="str">
            <v>L74.1</v>
          </cell>
          <cell r="B5137" t="str">
            <v>Miliaria cristalina</v>
          </cell>
        </row>
        <row r="5138">
          <cell r="A5138" t="str">
            <v>L74.2</v>
          </cell>
          <cell r="B5138" t="str">
            <v>Miliaria profunda</v>
          </cell>
        </row>
        <row r="5139">
          <cell r="A5139" t="str">
            <v>L74.3</v>
          </cell>
          <cell r="B5139" t="str">
            <v>Miliaria, no especificada</v>
          </cell>
        </row>
        <row r="5140">
          <cell r="A5140" t="str">
            <v>L74.4</v>
          </cell>
          <cell r="B5140" t="str">
            <v>Anhidrosis</v>
          </cell>
        </row>
        <row r="5141">
          <cell r="A5141" t="str">
            <v>L74.8</v>
          </cell>
          <cell r="B5141" t="str">
            <v>Otros trastornos sudoríparos ecrinos</v>
          </cell>
        </row>
        <row r="5142">
          <cell r="A5142" t="str">
            <v>L74.9</v>
          </cell>
          <cell r="B5142" t="str">
            <v>Trastorno sudoríparo ecrino, no especificado</v>
          </cell>
        </row>
        <row r="5143">
          <cell r="A5143" t="str">
            <v>L75</v>
          </cell>
          <cell r="B5143" t="str">
            <v>Trastornos sudoríparos apocrinos</v>
          </cell>
        </row>
        <row r="5144">
          <cell r="A5144" t="str">
            <v>L75.0</v>
          </cell>
          <cell r="B5144" t="str">
            <v>Bromhidrosis</v>
          </cell>
        </row>
        <row r="5145">
          <cell r="A5145" t="str">
            <v>L75.1</v>
          </cell>
          <cell r="B5145" t="str">
            <v>Cromhidrosis</v>
          </cell>
        </row>
        <row r="5146">
          <cell r="A5146" t="str">
            <v>L75.2</v>
          </cell>
          <cell r="B5146" t="str">
            <v>Miliaria apocrina</v>
          </cell>
        </row>
        <row r="5147">
          <cell r="A5147" t="str">
            <v>L75.8</v>
          </cell>
          <cell r="B5147" t="str">
            <v>Otros trastornos sudoríparos apocrinos</v>
          </cell>
        </row>
        <row r="5148">
          <cell r="A5148" t="str">
            <v>L75.9</v>
          </cell>
          <cell r="B5148" t="str">
            <v>Trastorno sudoríparo apocrino, no especificado</v>
          </cell>
        </row>
        <row r="5149">
          <cell r="A5149" t="str">
            <v>L80.X</v>
          </cell>
          <cell r="B5149" t="str">
            <v>Vitíligo</v>
          </cell>
        </row>
        <row r="5150">
          <cell r="A5150" t="str">
            <v>L81</v>
          </cell>
          <cell r="B5150" t="str">
            <v>Otros trastornos de la pigmentación</v>
          </cell>
        </row>
        <row r="5151">
          <cell r="A5151" t="str">
            <v>L81.0</v>
          </cell>
          <cell r="B5151" t="str">
            <v>Hiperpigmentación postinflamatoria</v>
          </cell>
        </row>
        <row r="5152">
          <cell r="A5152" t="str">
            <v>L81.1</v>
          </cell>
          <cell r="B5152" t="str">
            <v>Cloasma</v>
          </cell>
        </row>
        <row r="5153">
          <cell r="A5153" t="str">
            <v>L81.2</v>
          </cell>
          <cell r="B5153" t="str">
            <v>Efélide</v>
          </cell>
        </row>
        <row r="5154">
          <cell r="A5154" t="str">
            <v>L81.3</v>
          </cell>
          <cell r="B5154" t="str">
            <v>Manchas café con leche</v>
          </cell>
        </row>
        <row r="5155">
          <cell r="A5155" t="str">
            <v>L81.4</v>
          </cell>
          <cell r="B5155" t="str">
            <v>Otros tipos de hiperpigmentación melanodérmica</v>
          </cell>
        </row>
        <row r="5156">
          <cell r="A5156" t="str">
            <v>L81.5</v>
          </cell>
          <cell r="B5156" t="str">
            <v>Leucodermia, no clasificada en otra parte</v>
          </cell>
        </row>
        <row r="5157">
          <cell r="A5157" t="str">
            <v>L81.6</v>
          </cell>
          <cell r="B5157" t="str">
            <v>Otros trastornos de disminución de la formación de la melanina</v>
          </cell>
        </row>
        <row r="5158">
          <cell r="A5158" t="str">
            <v>L81.7</v>
          </cell>
          <cell r="B5158" t="str">
            <v>Dermatosis purpúrica pigmentada</v>
          </cell>
        </row>
        <row r="5159">
          <cell r="A5159" t="str">
            <v>L81.8</v>
          </cell>
          <cell r="B5159" t="str">
            <v>Otros trastornos especificados de la pigmentación</v>
          </cell>
        </row>
        <row r="5160">
          <cell r="A5160" t="str">
            <v>L81.9</v>
          </cell>
          <cell r="B5160" t="str">
            <v>Trastorno de la pigmentación, no especificado</v>
          </cell>
        </row>
        <row r="5161">
          <cell r="A5161" t="str">
            <v>L82.X</v>
          </cell>
          <cell r="B5161" t="str">
            <v>Queratosis seborreica</v>
          </cell>
        </row>
        <row r="5162">
          <cell r="A5162" t="str">
            <v>L83.X</v>
          </cell>
          <cell r="B5162" t="str">
            <v>Acantosis nigricans</v>
          </cell>
        </row>
        <row r="5163">
          <cell r="A5163" t="str">
            <v>L84.X</v>
          </cell>
          <cell r="B5163" t="str">
            <v>Callos y callosidades</v>
          </cell>
        </row>
        <row r="5164">
          <cell r="A5164" t="str">
            <v>L85</v>
          </cell>
          <cell r="B5164" t="str">
            <v>Otros tipos de engrosamiento epidérmico</v>
          </cell>
        </row>
        <row r="5165">
          <cell r="A5165" t="str">
            <v>L85.0</v>
          </cell>
          <cell r="B5165" t="str">
            <v>Ictiosis adquirida</v>
          </cell>
        </row>
        <row r="5166">
          <cell r="A5166" t="str">
            <v>L85.1</v>
          </cell>
          <cell r="B5166" t="str">
            <v>Queratosis [queratodermia] palmar y plantar adquirida</v>
          </cell>
        </row>
        <row r="5167">
          <cell r="A5167" t="str">
            <v>L85.2</v>
          </cell>
          <cell r="B5167" t="str">
            <v>Queratosis punctata (palmar y plantar)</v>
          </cell>
        </row>
        <row r="5168">
          <cell r="A5168" t="str">
            <v>L85.3</v>
          </cell>
          <cell r="B5168" t="str">
            <v>Xerosis del cutis</v>
          </cell>
        </row>
        <row r="5169">
          <cell r="A5169" t="str">
            <v>L85.8</v>
          </cell>
          <cell r="B5169" t="str">
            <v>Otros engrosamientos epidérmicos especificados</v>
          </cell>
        </row>
        <row r="5170">
          <cell r="A5170" t="str">
            <v>L85.9</v>
          </cell>
          <cell r="B5170" t="str">
            <v>Engrosamiento epidérmico, no especificado</v>
          </cell>
        </row>
        <row r="5171">
          <cell r="A5171" t="str">
            <v>L86.X</v>
          </cell>
          <cell r="B5171" t="str">
            <v>Queratoderma en enfermedades clasificadas en otra parte</v>
          </cell>
        </row>
        <row r="5172">
          <cell r="A5172" t="str">
            <v>L87</v>
          </cell>
          <cell r="B5172" t="str">
            <v>Trastornos de la eliminación transepidérmica</v>
          </cell>
        </row>
        <row r="5173">
          <cell r="A5173" t="str">
            <v>L87.0</v>
          </cell>
          <cell r="B5173" t="str">
            <v>Queratosis folicular y parafolicular penetrante del cutis [Kyrle]</v>
          </cell>
        </row>
        <row r="5174">
          <cell r="A5174" t="str">
            <v>L87.1</v>
          </cell>
          <cell r="B5174" t="str">
            <v>Colagenosis perforante reactiva</v>
          </cell>
        </row>
        <row r="5175">
          <cell r="A5175" t="str">
            <v>L87.2</v>
          </cell>
          <cell r="B5175" t="str">
            <v>Elastosis serpiginosa perforante</v>
          </cell>
        </row>
        <row r="5176">
          <cell r="A5176" t="str">
            <v>L87.8</v>
          </cell>
          <cell r="B5176" t="str">
            <v>Otros trastornos de la eliminación transepidérmica</v>
          </cell>
        </row>
        <row r="5177">
          <cell r="A5177" t="str">
            <v>L87.9</v>
          </cell>
          <cell r="B5177" t="str">
            <v>Trastorno de la eliminación transepidérmica, no especificado</v>
          </cell>
        </row>
        <row r="5178">
          <cell r="A5178" t="str">
            <v>L88.X</v>
          </cell>
          <cell r="B5178" t="str">
            <v>Pioderma gangrenoso</v>
          </cell>
        </row>
        <row r="5179">
          <cell r="A5179" t="str">
            <v>L89.X</v>
          </cell>
          <cell r="B5179" t="str">
            <v>Ulcera de decúbito</v>
          </cell>
        </row>
        <row r="5180">
          <cell r="A5180" t="str">
            <v>L90</v>
          </cell>
          <cell r="B5180" t="str">
            <v>Trastornos atróficos de la piel</v>
          </cell>
        </row>
        <row r="5181">
          <cell r="A5181" t="str">
            <v>L90.0</v>
          </cell>
          <cell r="B5181" t="str">
            <v>Liquen escleroso y atrófico</v>
          </cell>
        </row>
        <row r="5182">
          <cell r="A5182" t="str">
            <v>L90.1</v>
          </cell>
          <cell r="B5182" t="str">
            <v>Anetodermia de Schweninger-Buzzi</v>
          </cell>
        </row>
        <row r="5183">
          <cell r="A5183" t="str">
            <v>L90.2</v>
          </cell>
          <cell r="B5183" t="str">
            <v>Anetodermia de Jadassohn-Pellizzari</v>
          </cell>
        </row>
        <row r="5184">
          <cell r="A5184" t="str">
            <v>L90.3</v>
          </cell>
          <cell r="B5184" t="str">
            <v>Atrofoderma de Pasini y Pierini</v>
          </cell>
        </row>
        <row r="5185">
          <cell r="A5185" t="str">
            <v>L90.4</v>
          </cell>
          <cell r="B5185" t="str">
            <v>Acrodermatitis crónica atrófica</v>
          </cell>
        </row>
        <row r="5186">
          <cell r="A5186" t="str">
            <v>L90.5</v>
          </cell>
          <cell r="B5186" t="str">
            <v>Fibrosis y afecciones cicatriciales de la piel</v>
          </cell>
        </row>
        <row r="5187">
          <cell r="A5187" t="str">
            <v>L90.6</v>
          </cell>
          <cell r="B5187" t="str">
            <v>Estrías atróficas</v>
          </cell>
        </row>
        <row r="5188">
          <cell r="A5188" t="str">
            <v>L90.8</v>
          </cell>
          <cell r="B5188" t="str">
            <v>Otros trastornos atróficos de la piel</v>
          </cell>
        </row>
        <row r="5189">
          <cell r="A5189" t="str">
            <v>L90.9</v>
          </cell>
          <cell r="B5189" t="str">
            <v>Trastorno atrófico de la piel, no especificado</v>
          </cell>
        </row>
        <row r="5190">
          <cell r="A5190" t="str">
            <v>L91</v>
          </cell>
          <cell r="B5190" t="str">
            <v>Trastornos hipertróficos de la piel</v>
          </cell>
        </row>
        <row r="5191">
          <cell r="A5191" t="str">
            <v>L91.0</v>
          </cell>
          <cell r="B5191" t="str">
            <v>Cicatriz queloide</v>
          </cell>
        </row>
        <row r="5192">
          <cell r="A5192" t="str">
            <v>L91.8</v>
          </cell>
          <cell r="B5192" t="str">
            <v>Otros trastornos hipertróficos de la piel</v>
          </cell>
        </row>
        <row r="5193">
          <cell r="A5193" t="str">
            <v>L91.9</v>
          </cell>
          <cell r="B5193" t="str">
            <v>Trastorno hipertrófico de la piel, no especificado</v>
          </cell>
        </row>
        <row r="5194">
          <cell r="A5194" t="str">
            <v>L92</v>
          </cell>
          <cell r="B5194" t="str">
            <v>Trastornos granulomatosos de la piel y del tejido subcutáneo</v>
          </cell>
        </row>
        <row r="5195">
          <cell r="A5195" t="str">
            <v>L92.0</v>
          </cell>
          <cell r="B5195" t="str">
            <v>Granuloma anular</v>
          </cell>
        </row>
        <row r="5196">
          <cell r="A5196" t="str">
            <v>L92.1</v>
          </cell>
          <cell r="B5196" t="str">
            <v>Necrobiosis lipídica, no clasificada en otra parte</v>
          </cell>
        </row>
        <row r="5197">
          <cell r="A5197" t="str">
            <v>L92.2</v>
          </cell>
          <cell r="B5197" t="str">
            <v>Granuloma facial [granuloma eosinófilo de la piel]</v>
          </cell>
        </row>
        <row r="5198">
          <cell r="A5198" t="str">
            <v>L92.3</v>
          </cell>
          <cell r="B5198" t="str">
            <v>Granuloma por cuerpo extraño en la piel y en el tejido subcutáneo</v>
          </cell>
        </row>
        <row r="5199">
          <cell r="A5199" t="str">
            <v>L92.8</v>
          </cell>
          <cell r="B5199" t="str">
            <v>Otros trastornos granulomatosos de la piel y del tejido subcutáneo</v>
          </cell>
        </row>
        <row r="5200">
          <cell r="A5200" t="str">
            <v>L92.9</v>
          </cell>
          <cell r="B5200" t="str">
            <v>Trastorno granulomatoso de la piel y del tejido subcutáneo, no especificado</v>
          </cell>
        </row>
        <row r="5201">
          <cell r="A5201" t="str">
            <v>L93</v>
          </cell>
          <cell r="B5201" t="str">
            <v>Lupus eritematoso</v>
          </cell>
        </row>
        <row r="5202">
          <cell r="A5202" t="str">
            <v>L93.0</v>
          </cell>
          <cell r="B5202" t="str">
            <v>Lupus eritematoso discoide</v>
          </cell>
        </row>
        <row r="5203">
          <cell r="A5203" t="str">
            <v>L93.1</v>
          </cell>
          <cell r="B5203" t="str">
            <v>Lupus eritematoso cutáneo subagudo</v>
          </cell>
        </row>
        <row r="5204">
          <cell r="A5204" t="str">
            <v>L93.2</v>
          </cell>
          <cell r="B5204" t="str">
            <v>Otros lupus eritematosos localizados</v>
          </cell>
        </row>
        <row r="5205">
          <cell r="A5205" t="str">
            <v>L94</v>
          </cell>
          <cell r="B5205" t="str">
            <v>Otros trastornos localizados del tejido conjuntivo</v>
          </cell>
        </row>
        <row r="5206">
          <cell r="A5206" t="str">
            <v>L94.0</v>
          </cell>
          <cell r="B5206" t="str">
            <v>Escleroderma localizado [morfea]</v>
          </cell>
        </row>
        <row r="5207">
          <cell r="A5207" t="str">
            <v>L94.1</v>
          </cell>
          <cell r="B5207" t="str">
            <v>Escleroderma lineal</v>
          </cell>
        </row>
        <row r="5208">
          <cell r="A5208" t="str">
            <v>L94.2</v>
          </cell>
          <cell r="B5208" t="str">
            <v>Calcinosis de la piel</v>
          </cell>
        </row>
        <row r="5209">
          <cell r="A5209" t="str">
            <v>L94.3</v>
          </cell>
          <cell r="B5209" t="str">
            <v>Esclerodactilia</v>
          </cell>
        </row>
        <row r="5210">
          <cell r="A5210" t="str">
            <v>L94.4</v>
          </cell>
          <cell r="B5210" t="str">
            <v>Pápulas de Gottron</v>
          </cell>
        </row>
        <row r="5211">
          <cell r="A5211" t="str">
            <v>L94.5</v>
          </cell>
          <cell r="B5211" t="str">
            <v>Poiquilodermia vascular atrófica</v>
          </cell>
        </row>
        <row r="5212">
          <cell r="A5212" t="str">
            <v>L94.6</v>
          </cell>
          <cell r="B5212" t="str">
            <v>Ainhum</v>
          </cell>
        </row>
        <row r="5213">
          <cell r="A5213" t="str">
            <v>L94.8</v>
          </cell>
          <cell r="B5213" t="str">
            <v>Otros trastornos localizados especificados del tejido conjuntivo</v>
          </cell>
        </row>
        <row r="5214">
          <cell r="A5214" t="str">
            <v>L94.9</v>
          </cell>
          <cell r="B5214" t="str">
            <v>Trastorno localizado del tejido conjuntivo, no especificado</v>
          </cell>
        </row>
        <row r="5215">
          <cell r="A5215" t="str">
            <v>L95</v>
          </cell>
          <cell r="B5215" t="str">
            <v>Vasculitis limitada a la piel, no clasificada en otra parte</v>
          </cell>
        </row>
        <row r="5216">
          <cell r="A5216" t="str">
            <v>L95.0</v>
          </cell>
          <cell r="B5216" t="str">
            <v>Vasculitis livedoide</v>
          </cell>
        </row>
        <row r="5217">
          <cell r="A5217" t="str">
            <v>L95.1</v>
          </cell>
          <cell r="B5217" t="str">
            <v>Eritema elevatum diutinum</v>
          </cell>
        </row>
        <row r="5218">
          <cell r="A5218" t="str">
            <v>L95.8</v>
          </cell>
          <cell r="B5218" t="str">
            <v>Otras vasculitis limitadas a la piel</v>
          </cell>
        </row>
        <row r="5219">
          <cell r="A5219" t="str">
            <v>L95.9</v>
          </cell>
          <cell r="B5219" t="str">
            <v>Vasculitis limitada a la piel, sin otra especificación</v>
          </cell>
        </row>
        <row r="5220">
          <cell r="A5220" t="str">
            <v>L97.X</v>
          </cell>
          <cell r="B5220" t="str">
            <v>Ulcera de miembro inferior, no clasificada en otra parte</v>
          </cell>
        </row>
        <row r="5221">
          <cell r="A5221" t="str">
            <v>L98</v>
          </cell>
          <cell r="B5221" t="str">
            <v>Otros trastornos de la piel y del tejido subcutáneo, no clasificados en otra parte</v>
          </cell>
        </row>
        <row r="5222">
          <cell r="A5222" t="str">
            <v>L98.0</v>
          </cell>
          <cell r="B5222" t="str">
            <v>Granuloma piógeno</v>
          </cell>
        </row>
        <row r="5223">
          <cell r="A5223" t="str">
            <v>L98.1</v>
          </cell>
          <cell r="B5223" t="str">
            <v>Dermatitis facticia</v>
          </cell>
        </row>
        <row r="5224">
          <cell r="A5224" t="str">
            <v>L98.2</v>
          </cell>
          <cell r="B5224" t="str">
            <v>Dermatosis neutrófila febril [Sweet]</v>
          </cell>
        </row>
        <row r="5225">
          <cell r="A5225" t="str">
            <v>L98.3</v>
          </cell>
          <cell r="B5225" t="str">
            <v>Celulitis eosinófila [Wells]</v>
          </cell>
        </row>
        <row r="5226">
          <cell r="A5226" t="str">
            <v>L98.4</v>
          </cell>
          <cell r="B5226" t="str">
            <v>Ulcera crónica de la piel, no clasificada en otra parte</v>
          </cell>
        </row>
        <row r="5227">
          <cell r="A5227" t="str">
            <v>L98.5</v>
          </cell>
          <cell r="B5227" t="str">
            <v>Mucinosis de la piel</v>
          </cell>
        </row>
        <row r="5228">
          <cell r="A5228" t="str">
            <v>L98.6</v>
          </cell>
          <cell r="B5228" t="str">
            <v>Otros trastornos infiltrativos de la piel y del tejido subcutáneo</v>
          </cell>
        </row>
        <row r="5229">
          <cell r="A5229" t="str">
            <v>L98.8</v>
          </cell>
          <cell r="B5229" t="str">
            <v>Otros trastornos especificados de la piel y del tejido subcutáneo</v>
          </cell>
        </row>
        <row r="5230">
          <cell r="A5230" t="str">
            <v>L98.9</v>
          </cell>
          <cell r="B5230" t="str">
            <v>Trastorno de la piel y del tejido subcutáneo, no especificado</v>
          </cell>
        </row>
        <row r="5231">
          <cell r="A5231" t="str">
            <v>L99*</v>
          </cell>
          <cell r="B5231" t="str">
            <v>Otros trastornos de la piel y del tejido subcutáneo en enfermedades clasificadas en otra parte</v>
          </cell>
        </row>
        <row r="5232">
          <cell r="A5232" t="str">
            <v>L99.0*</v>
          </cell>
          <cell r="B5232" t="str">
            <v>Amiloidosis de la piel (E85.-+)</v>
          </cell>
        </row>
        <row r="5233">
          <cell r="A5233" t="str">
            <v>L99.8*</v>
          </cell>
          <cell r="B5233" t="str">
            <v>Otros trastornos de la piel y del tejido subcutáneo en enfermedades clasificadas en otra parte</v>
          </cell>
        </row>
        <row r="5234">
          <cell r="A5234" t="str">
            <v>M</v>
          </cell>
          <cell r="B5234" t="str">
            <v>Transtornos Osteomioarticulares</v>
          </cell>
        </row>
        <row r="5235">
          <cell r="A5235" t="str">
            <v>M00</v>
          </cell>
          <cell r="B5235" t="str">
            <v>Artritis piógena</v>
          </cell>
        </row>
        <row r="5236">
          <cell r="A5236" t="str">
            <v>M00.0</v>
          </cell>
          <cell r="B5236" t="str">
            <v>Artritis y poliartritis estafilocócica</v>
          </cell>
        </row>
        <row r="5237">
          <cell r="A5237" t="str">
            <v>M00.1</v>
          </cell>
          <cell r="B5237" t="str">
            <v>Artritis y poliartritis neumocócica</v>
          </cell>
        </row>
        <row r="5238">
          <cell r="A5238" t="str">
            <v>M00.2</v>
          </cell>
          <cell r="B5238" t="str">
            <v>Otras artritis y poliartritis estreptocócicas</v>
          </cell>
        </row>
        <row r="5239">
          <cell r="A5239" t="str">
            <v>M00.8</v>
          </cell>
          <cell r="B5239" t="str">
            <v>Artritis y poliartritis debidas a otros agentes bacterianos especificados</v>
          </cell>
        </row>
        <row r="5240">
          <cell r="A5240" t="str">
            <v>M00.9</v>
          </cell>
          <cell r="B5240" t="str">
            <v>Artritis piógena, no especificada</v>
          </cell>
        </row>
        <row r="5241">
          <cell r="A5241" t="str">
            <v>M01*</v>
          </cell>
          <cell r="B5241" t="str">
            <v>Infecciones directas de la articulación en enfermedades infecciosas y parasitarias clasificadas en otra parte</v>
          </cell>
        </row>
        <row r="5242">
          <cell r="A5242" t="str">
            <v>M01.0*</v>
          </cell>
          <cell r="B5242" t="str">
            <v>Artritis meningocócica (A39.8+)</v>
          </cell>
        </row>
        <row r="5243">
          <cell r="A5243" t="str">
            <v>M01.1*</v>
          </cell>
          <cell r="B5243" t="str">
            <v>Artritis tuberculosa (A18.0+)</v>
          </cell>
        </row>
        <row r="5244">
          <cell r="A5244" t="str">
            <v>M01.2*</v>
          </cell>
          <cell r="B5244" t="str">
            <v>Artritis en la enfermedad de Lyme (A69.2+)</v>
          </cell>
        </row>
        <row r="5245">
          <cell r="A5245" t="str">
            <v>M01.3*</v>
          </cell>
          <cell r="B5245" t="str">
            <v>Artritis en otras enfermedades bacterianas clasificadas en otra parte</v>
          </cell>
        </row>
        <row r="5246">
          <cell r="A5246" t="str">
            <v>M01.4*</v>
          </cell>
          <cell r="B5246" t="str">
            <v>Artritis en rubéola (B06.8+)</v>
          </cell>
        </row>
        <row r="5247">
          <cell r="A5247" t="str">
            <v>M01.5*</v>
          </cell>
          <cell r="B5247" t="str">
            <v>Artritis en otras enfermedades virales clasificadas en otra parte</v>
          </cell>
        </row>
        <row r="5248">
          <cell r="A5248" t="str">
            <v>M01.6*</v>
          </cell>
          <cell r="B5248" t="str">
            <v>Artritis en micosis (B35-B49+)</v>
          </cell>
        </row>
        <row r="5249">
          <cell r="A5249" t="str">
            <v>M01.8*</v>
          </cell>
          <cell r="B5249" t="str">
            <v>Artritis en otras enfermedades infecciosas y parasitarias clasificadas en otra parte</v>
          </cell>
        </row>
        <row r="5250">
          <cell r="A5250" t="str">
            <v>M02</v>
          </cell>
          <cell r="B5250" t="str">
            <v>Artropatías reactivas</v>
          </cell>
        </row>
        <row r="5251">
          <cell r="A5251" t="str">
            <v>M02.0</v>
          </cell>
          <cell r="B5251" t="str">
            <v>Artropatía consecutiva a derivación intestinal</v>
          </cell>
        </row>
        <row r="5252">
          <cell r="A5252" t="str">
            <v>M02.1</v>
          </cell>
          <cell r="B5252" t="str">
            <v>Artropatía postdisentérica</v>
          </cell>
        </row>
        <row r="5253">
          <cell r="A5253" t="str">
            <v>M02.2</v>
          </cell>
          <cell r="B5253" t="str">
            <v>Artropatía postinmunización</v>
          </cell>
        </row>
        <row r="5254">
          <cell r="A5254" t="str">
            <v>M02.3</v>
          </cell>
          <cell r="B5254" t="str">
            <v>Enfermedad de Reiter</v>
          </cell>
        </row>
        <row r="5255">
          <cell r="A5255" t="str">
            <v>M02.8</v>
          </cell>
          <cell r="B5255" t="str">
            <v>Otras artropatías reactivas</v>
          </cell>
        </row>
        <row r="5256">
          <cell r="A5256" t="str">
            <v>M02.9</v>
          </cell>
          <cell r="B5256" t="str">
            <v>Artropatía reactiva, no especificada</v>
          </cell>
        </row>
        <row r="5257">
          <cell r="A5257" t="str">
            <v>M03*</v>
          </cell>
          <cell r="B5257" t="str">
            <v>Artropatías postinfecciosas y reactivas en enfermedades clasificadas en otra parte</v>
          </cell>
        </row>
        <row r="5258">
          <cell r="A5258" t="str">
            <v>M03.0*</v>
          </cell>
          <cell r="B5258" t="str">
            <v>Artritis postmeningocócica (A39.8+)</v>
          </cell>
        </row>
        <row r="5259">
          <cell r="A5259" t="str">
            <v>M03.1*</v>
          </cell>
          <cell r="B5259" t="str">
            <v>Artropatía postinfecciosa en sífilis</v>
          </cell>
        </row>
        <row r="5260">
          <cell r="A5260" t="str">
            <v>M03.2*</v>
          </cell>
          <cell r="B5260" t="str">
            <v>Otras artropatías postinfecciosas en enfermedades clasificadas en otra parte</v>
          </cell>
        </row>
        <row r="5261">
          <cell r="A5261" t="str">
            <v>M03.6*</v>
          </cell>
          <cell r="B5261" t="str">
            <v>Artropatía reactiva en otras enfermedades clasificadas en otra parte</v>
          </cell>
        </row>
        <row r="5262">
          <cell r="A5262" t="str">
            <v>M05</v>
          </cell>
          <cell r="B5262" t="str">
            <v>Artritis reumatoide seropositiva</v>
          </cell>
        </row>
        <row r="5263">
          <cell r="A5263" t="str">
            <v>M05.0</v>
          </cell>
          <cell r="B5263" t="str">
            <v>Síndrome de Felty</v>
          </cell>
        </row>
        <row r="5264">
          <cell r="A5264" t="str">
            <v>M05.1</v>
          </cell>
          <cell r="B5264" t="str">
            <v>Enfermedad reumatoide del pulmón (J99.0*)</v>
          </cell>
        </row>
        <row r="5265">
          <cell r="A5265" t="str">
            <v>M05.2</v>
          </cell>
          <cell r="B5265" t="str">
            <v>Vasculitis reumatoide</v>
          </cell>
        </row>
        <row r="5266">
          <cell r="A5266" t="str">
            <v>M05.3</v>
          </cell>
          <cell r="B5266" t="str">
            <v>Artritis reumatoide con compromiso de otros órganos o sistemas</v>
          </cell>
        </row>
        <row r="5267">
          <cell r="A5267" t="str">
            <v>M05.8</v>
          </cell>
          <cell r="B5267" t="str">
            <v>Otras artritis reumatoideas seropositivas</v>
          </cell>
        </row>
        <row r="5268">
          <cell r="A5268" t="str">
            <v>M05.9</v>
          </cell>
          <cell r="B5268" t="str">
            <v>Artritis reumatoidea seropositiva, sin otra especificación</v>
          </cell>
        </row>
        <row r="5269">
          <cell r="A5269" t="str">
            <v>M06</v>
          </cell>
          <cell r="B5269" t="str">
            <v>Otras artritis reumatoides</v>
          </cell>
        </row>
        <row r="5270">
          <cell r="A5270" t="str">
            <v>M06.0</v>
          </cell>
          <cell r="B5270" t="str">
            <v>Artritis reumatoide seronegativa</v>
          </cell>
        </row>
        <row r="5271">
          <cell r="A5271" t="str">
            <v>M06.1</v>
          </cell>
          <cell r="B5271" t="str">
            <v>Enfermedad de Still de comienzo en el adulto</v>
          </cell>
        </row>
        <row r="5272">
          <cell r="A5272" t="str">
            <v>M06.2</v>
          </cell>
          <cell r="B5272" t="str">
            <v>Bursitis reumatoide</v>
          </cell>
        </row>
        <row r="5273">
          <cell r="A5273" t="str">
            <v>M06.3</v>
          </cell>
          <cell r="B5273" t="str">
            <v>Nódulo reumatoide</v>
          </cell>
        </row>
        <row r="5274">
          <cell r="A5274" t="str">
            <v>M06.4</v>
          </cell>
          <cell r="B5274" t="str">
            <v>Poliartropatía inflamatoria</v>
          </cell>
        </row>
        <row r="5275">
          <cell r="A5275" t="str">
            <v>M06.8</v>
          </cell>
          <cell r="B5275" t="str">
            <v>Otras artritis reumatoides especificadas</v>
          </cell>
        </row>
        <row r="5276">
          <cell r="A5276" t="str">
            <v>M06.9</v>
          </cell>
          <cell r="B5276" t="str">
            <v>Artritis reumatoide, no especificada</v>
          </cell>
        </row>
        <row r="5277">
          <cell r="A5277" t="str">
            <v>M07*</v>
          </cell>
          <cell r="B5277" t="str">
            <v>Artropatías psoriásicas y enteropáticas</v>
          </cell>
        </row>
        <row r="5278">
          <cell r="A5278" t="str">
            <v>M07.0*</v>
          </cell>
          <cell r="B5278" t="str">
            <v>Artropatía psoriásica interfalángica distal (L40.5+)</v>
          </cell>
        </row>
        <row r="5279">
          <cell r="A5279" t="str">
            <v>M07.1*</v>
          </cell>
          <cell r="B5279" t="str">
            <v>Artritis mutilante (L40.5+)</v>
          </cell>
        </row>
        <row r="5280">
          <cell r="A5280" t="str">
            <v>M07.2*</v>
          </cell>
          <cell r="B5280" t="str">
            <v>Espondilitis psoriásica (L40.5+)</v>
          </cell>
        </row>
        <row r="5281">
          <cell r="A5281" t="str">
            <v>M07.3*</v>
          </cell>
          <cell r="B5281" t="str">
            <v>Otras artropatías psoriásicas (L40.5+)</v>
          </cell>
        </row>
        <row r="5282">
          <cell r="A5282" t="str">
            <v>M07.4*</v>
          </cell>
          <cell r="B5282" t="str">
            <v>Artropatía en la enfermedad de Crohn [enteritis regional] (K50.-+)</v>
          </cell>
        </row>
        <row r="5283">
          <cell r="A5283" t="str">
            <v>M07.5*</v>
          </cell>
          <cell r="B5283" t="str">
            <v>Artropatía en la colitis ulcerativa (K51.-+)</v>
          </cell>
        </row>
        <row r="5284">
          <cell r="A5284" t="str">
            <v>M07.6*</v>
          </cell>
          <cell r="B5284" t="str">
            <v>Otras artropatías enteropáticas</v>
          </cell>
        </row>
        <row r="5285">
          <cell r="A5285" t="str">
            <v>M08</v>
          </cell>
          <cell r="B5285" t="str">
            <v>Artritis juvenil</v>
          </cell>
        </row>
        <row r="5286">
          <cell r="A5286" t="str">
            <v>M08.0</v>
          </cell>
          <cell r="B5286" t="str">
            <v>Artritis reumatoide juvenil</v>
          </cell>
        </row>
        <row r="5287">
          <cell r="A5287" t="str">
            <v>M08.1</v>
          </cell>
          <cell r="B5287" t="str">
            <v>Espondilitis anquilosante juvenil</v>
          </cell>
        </row>
        <row r="5288">
          <cell r="A5288" t="str">
            <v>M08.2</v>
          </cell>
          <cell r="B5288" t="str">
            <v>Artritis juvenil de comienzo generalizado</v>
          </cell>
        </row>
        <row r="5289">
          <cell r="A5289" t="str">
            <v>M08.3</v>
          </cell>
          <cell r="B5289" t="str">
            <v>Poliartritis juvenil (seronegativa)</v>
          </cell>
        </row>
        <row r="5290">
          <cell r="A5290" t="str">
            <v>M08.4</v>
          </cell>
          <cell r="B5290" t="str">
            <v>Artritis juvenil pauciarticular</v>
          </cell>
        </row>
        <row r="5291">
          <cell r="A5291" t="str">
            <v>M08.8</v>
          </cell>
          <cell r="B5291" t="str">
            <v>Otras artritis juveniles</v>
          </cell>
        </row>
        <row r="5292">
          <cell r="A5292" t="str">
            <v>M08.9</v>
          </cell>
          <cell r="B5292" t="str">
            <v>Artritis juvenil, no especificada</v>
          </cell>
        </row>
        <row r="5293">
          <cell r="A5293" t="str">
            <v>M09*</v>
          </cell>
          <cell r="B5293" t="str">
            <v>Artritis juvenil en enfermedades clasificadas en otra parte</v>
          </cell>
        </row>
        <row r="5294">
          <cell r="A5294" t="str">
            <v>M09.0*</v>
          </cell>
          <cell r="B5294" t="str">
            <v>Artritis juvenil en la psoriasis (L40.5+)</v>
          </cell>
        </row>
        <row r="5295">
          <cell r="A5295" t="str">
            <v>M09.1*</v>
          </cell>
          <cell r="B5295" t="str">
            <v>Artritis juvenil en la enfermedad de Crohn [enteritis regional] (K50.-+)</v>
          </cell>
        </row>
        <row r="5296">
          <cell r="A5296" t="str">
            <v>M09.2*</v>
          </cell>
          <cell r="B5296" t="str">
            <v>Artritis juvenil en la colitis ulcerativa (K51.-+)</v>
          </cell>
        </row>
        <row r="5297">
          <cell r="A5297" t="str">
            <v>M09.8*</v>
          </cell>
          <cell r="B5297" t="str">
            <v>Artritis juvenil en otras enfermedades clasificadas en otra parte</v>
          </cell>
        </row>
        <row r="5298">
          <cell r="A5298" t="str">
            <v>M10</v>
          </cell>
          <cell r="B5298" t="str">
            <v>Gota</v>
          </cell>
        </row>
        <row r="5299">
          <cell r="A5299" t="str">
            <v>M10.0</v>
          </cell>
          <cell r="B5299" t="str">
            <v>Gota idiopática</v>
          </cell>
        </row>
        <row r="5300">
          <cell r="A5300" t="str">
            <v>M10.1</v>
          </cell>
          <cell r="B5300" t="str">
            <v>Gota saturnina</v>
          </cell>
        </row>
        <row r="5301">
          <cell r="A5301" t="str">
            <v>M10.2</v>
          </cell>
          <cell r="B5301" t="str">
            <v>Gota inducida por drogas</v>
          </cell>
        </row>
        <row r="5302">
          <cell r="A5302" t="str">
            <v>M10.3</v>
          </cell>
          <cell r="B5302" t="str">
            <v>Gota debida a alteración renal</v>
          </cell>
        </row>
        <row r="5303">
          <cell r="A5303" t="str">
            <v>M10.4</v>
          </cell>
          <cell r="B5303" t="str">
            <v>Otras gotas secundarias</v>
          </cell>
        </row>
        <row r="5304">
          <cell r="A5304" t="str">
            <v>M10.9</v>
          </cell>
          <cell r="B5304" t="str">
            <v>Gota, no especificada</v>
          </cell>
        </row>
        <row r="5305">
          <cell r="A5305" t="str">
            <v>M11</v>
          </cell>
          <cell r="B5305" t="str">
            <v>Otras artropatías por cristales</v>
          </cell>
        </row>
        <row r="5306">
          <cell r="A5306" t="str">
            <v>M11.0</v>
          </cell>
          <cell r="B5306" t="str">
            <v>Enfermedad por depósito de hidroxiapatita</v>
          </cell>
        </row>
        <row r="5307">
          <cell r="A5307" t="str">
            <v>M11.1</v>
          </cell>
          <cell r="B5307" t="str">
            <v>Condrocalcinosis familiar</v>
          </cell>
        </row>
        <row r="5308">
          <cell r="A5308" t="str">
            <v>M11.2</v>
          </cell>
          <cell r="B5308" t="str">
            <v>Otras condrocalcinosis</v>
          </cell>
        </row>
        <row r="5309">
          <cell r="A5309" t="str">
            <v>M11.8</v>
          </cell>
          <cell r="B5309" t="str">
            <v>Otras artropatías por cristales, especificadas</v>
          </cell>
        </row>
        <row r="5310">
          <cell r="A5310" t="str">
            <v>M11.9</v>
          </cell>
          <cell r="B5310" t="str">
            <v>Artropatía por cristales, no especificada</v>
          </cell>
        </row>
        <row r="5311">
          <cell r="A5311" t="str">
            <v>M12</v>
          </cell>
          <cell r="B5311" t="str">
            <v>Otras artropatías específicas</v>
          </cell>
        </row>
        <row r="5312">
          <cell r="A5312" t="str">
            <v>M12.0</v>
          </cell>
          <cell r="B5312" t="str">
            <v>Artropatía postreumática crónica [de Jaccoud]</v>
          </cell>
        </row>
        <row r="5313">
          <cell r="A5313" t="str">
            <v>M12.1</v>
          </cell>
          <cell r="B5313" t="str">
            <v>Enfermedad de Kaschin-Beck</v>
          </cell>
        </row>
        <row r="5314">
          <cell r="A5314" t="str">
            <v>M12.2</v>
          </cell>
          <cell r="B5314" t="str">
            <v>Sinovitis vellonodular (pigmentada)</v>
          </cell>
        </row>
        <row r="5315">
          <cell r="A5315" t="str">
            <v>M12.3</v>
          </cell>
          <cell r="B5315" t="str">
            <v>Reumatismo palindrómico</v>
          </cell>
        </row>
        <row r="5316">
          <cell r="A5316" t="str">
            <v>M12.4</v>
          </cell>
          <cell r="B5316" t="str">
            <v>Hidrartrosis intermitente</v>
          </cell>
        </row>
        <row r="5317">
          <cell r="A5317" t="str">
            <v>M12.5</v>
          </cell>
          <cell r="B5317" t="str">
            <v>Artropatía traumática</v>
          </cell>
        </row>
        <row r="5318">
          <cell r="A5318" t="str">
            <v>M12.8</v>
          </cell>
          <cell r="B5318" t="str">
            <v>Otras artropatías específicas, no clasificadas en otra parte</v>
          </cell>
        </row>
        <row r="5319">
          <cell r="A5319" t="str">
            <v>M13</v>
          </cell>
          <cell r="B5319" t="str">
            <v>Otras artritis</v>
          </cell>
        </row>
        <row r="5320">
          <cell r="A5320" t="str">
            <v>M13.0</v>
          </cell>
          <cell r="B5320" t="str">
            <v>Poliartritis, no especificada</v>
          </cell>
        </row>
        <row r="5321">
          <cell r="A5321" t="str">
            <v>M13.1</v>
          </cell>
          <cell r="B5321" t="str">
            <v>Monoartritis, no clasificada en otra parte</v>
          </cell>
        </row>
        <row r="5322">
          <cell r="A5322" t="str">
            <v>M13.8</v>
          </cell>
          <cell r="B5322" t="str">
            <v>Otras artritis especificadas</v>
          </cell>
        </row>
        <row r="5323">
          <cell r="A5323" t="str">
            <v>M13.9</v>
          </cell>
          <cell r="B5323" t="str">
            <v>Artritis, no especificada</v>
          </cell>
        </row>
        <row r="5324">
          <cell r="A5324" t="str">
            <v>M14*</v>
          </cell>
          <cell r="B5324" t="str">
            <v>Artropatía en otras enfermedades clasificadas en otra parte</v>
          </cell>
        </row>
        <row r="5325">
          <cell r="A5325" t="str">
            <v>M14.0*</v>
          </cell>
          <cell r="B5325" t="str">
            <v>Artropatía gotosa debida a defectos enzimáticos y a otros trastornos hereditarios, clasificados en otra parte</v>
          </cell>
        </row>
        <row r="5326">
          <cell r="A5326" t="str">
            <v>M14.1*</v>
          </cell>
          <cell r="B5326" t="str">
            <v>Artropatía por cristales en otros trastornos metabólicos</v>
          </cell>
        </row>
        <row r="5327">
          <cell r="A5327" t="str">
            <v>M14.2*</v>
          </cell>
          <cell r="B5327" t="str">
            <v>Artropatía diabética (E10-E14+ con cuarto carácter común .6)</v>
          </cell>
        </row>
        <row r="5328">
          <cell r="A5328" t="str">
            <v>M14.3*</v>
          </cell>
          <cell r="B5328" t="str">
            <v>Dermatoartritis lipoide (E78.8+)</v>
          </cell>
        </row>
        <row r="5329">
          <cell r="A5329" t="str">
            <v>M14.4*</v>
          </cell>
          <cell r="B5329" t="str">
            <v>Artropatía en la amiloidosis (E85.-+)</v>
          </cell>
        </row>
        <row r="5330">
          <cell r="A5330" t="str">
            <v>M14.5*</v>
          </cell>
          <cell r="B5330" t="str">
            <v>Artropatía en otros trastornos endocrinos, metabólicos y nutricionales</v>
          </cell>
        </row>
        <row r="5331">
          <cell r="A5331" t="str">
            <v>M14.6*</v>
          </cell>
          <cell r="B5331" t="str">
            <v>Artropatía neuropática</v>
          </cell>
        </row>
        <row r="5332">
          <cell r="A5332" t="str">
            <v>M14.8*</v>
          </cell>
          <cell r="B5332" t="str">
            <v>Artropatía en otras enfermedades especificadas, clasificadas en otra parte</v>
          </cell>
        </row>
        <row r="5333">
          <cell r="A5333" t="str">
            <v>M15</v>
          </cell>
          <cell r="B5333" t="str">
            <v>Poliartrosis</v>
          </cell>
        </row>
        <row r="5334">
          <cell r="A5334" t="str">
            <v>M15.0</v>
          </cell>
          <cell r="B5334" t="str">
            <v>Osteoartrosis primaria generalizada</v>
          </cell>
        </row>
        <row r="5335">
          <cell r="A5335" t="str">
            <v>M15.1</v>
          </cell>
          <cell r="B5335" t="str">
            <v>Nódulos de Heberden (con artropatía)</v>
          </cell>
        </row>
        <row r="5336">
          <cell r="A5336" t="str">
            <v>M15.2</v>
          </cell>
          <cell r="B5336" t="str">
            <v>Nódulos de Bouchard (con artropatía)</v>
          </cell>
        </row>
        <row r="5337">
          <cell r="A5337" t="str">
            <v>M15.3</v>
          </cell>
          <cell r="B5337" t="str">
            <v>Artrosis secundaria múltiple</v>
          </cell>
        </row>
        <row r="5338">
          <cell r="A5338" t="str">
            <v>M15.4</v>
          </cell>
          <cell r="B5338" t="str">
            <v>Osteo)artrosis erosiva</v>
          </cell>
        </row>
        <row r="5339">
          <cell r="A5339" t="str">
            <v>M15.8</v>
          </cell>
          <cell r="B5339" t="str">
            <v>Otras poliartrosis</v>
          </cell>
        </row>
        <row r="5340">
          <cell r="A5340" t="str">
            <v>M15.9</v>
          </cell>
          <cell r="B5340" t="str">
            <v>Poliartrosis, no especificada</v>
          </cell>
        </row>
        <row r="5341">
          <cell r="A5341" t="str">
            <v>M16</v>
          </cell>
          <cell r="B5341" t="str">
            <v>Coxartrosis [artrosis de la cadera]</v>
          </cell>
        </row>
        <row r="5342">
          <cell r="A5342" t="str">
            <v>M16.</v>
          </cell>
          <cell r="B5342" t="str">
            <v>Otra coxartrosis secundaria, bilateral</v>
          </cell>
        </row>
        <row r="5343">
          <cell r="A5343" t="str">
            <v>M16.0</v>
          </cell>
          <cell r="B5343" t="str">
            <v>Coxartrosis primaria, bilateral</v>
          </cell>
        </row>
        <row r="5344">
          <cell r="A5344" t="str">
            <v>M16.1</v>
          </cell>
          <cell r="B5344" t="str">
            <v>Otras coxartrosis primarias</v>
          </cell>
        </row>
        <row r="5345">
          <cell r="A5345" t="str">
            <v>M16.2</v>
          </cell>
          <cell r="B5345" t="str">
            <v>Coxartrosis a consecuencia de displasia, bilateral</v>
          </cell>
        </row>
        <row r="5346">
          <cell r="A5346" t="str">
            <v>M16.3</v>
          </cell>
          <cell r="B5346" t="str">
            <v>Otras coxartrosis displásicas</v>
          </cell>
        </row>
        <row r="5347">
          <cell r="A5347" t="str">
            <v>M16.4</v>
          </cell>
          <cell r="B5347" t="str">
            <v>Coartrosis postraumática, bilateral</v>
          </cell>
        </row>
        <row r="5348">
          <cell r="A5348" t="str">
            <v>M16.5</v>
          </cell>
          <cell r="B5348" t="str">
            <v>Otra coxartrosis postraumática</v>
          </cell>
        </row>
        <row r="5349">
          <cell r="A5349" t="str">
            <v>M16.7</v>
          </cell>
          <cell r="B5349" t="str">
            <v>Otras coxartrosis secundarias</v>
          </cell>
        </row>
        <row r="5350">
          <cell r="A5350" t="str">
            <v>M16.9</v>
          </cell>
          <cell r="B5350" t="str">
            <v>Coxartrosis, no especificada</v>
          </cell>
        </row>
        <row r="5351">
          <cell r="A5351" t="str">
            <v>M17</v>
          </cell>
          <cell r="B5351" t="str">
            <v>Gonartrosis [artrosis de la rodilla]</v>
          </cell>
        </row>
        <row r="5352">
          <cell r="A5352" t="str">
            <v>M17.0</v>
          </cell>
          <cell r="B5352" t="str">
            <v>Gonartrosis primaria, bilateral</v>
          </cell>
        </row>
        <row r="5353">
          <cell r="A5353" t="str">
            <v>M17.1</v>
          </cell>
          <cell r="B5353" t="str">
            <v>Otras gonartrosis primarias</v>
          </cell>
        </row>
        <row r="5354">
          <cell r="A5354" t="str">
            <v>M17.2</v>
          </cell>
          <cell r="B5354" t="str">
            <v>Gonartrosis postraumática, bilateral</v>
          </cell>
        </row>
        <row r="5355">
          <cell r="A5355" t="str">
            <v>M17.3</v>
          </cell>
          <cell r="B5355" t="str">
            <v>Otras gonartrosis postraumáticas:</v>
          </cell>
        </row>
        <row r="5356">
          <cell r="A5356" t="str">
            <v>M17.4</v>
          </cell>
          <cell r="B5356" t="str">
            <v>Otras gonartrosis secundarias, bilaterales</v>
          </cell>
        </row>
        <row r="5357">
          <cell r="A5357" t="str">
            <v>M17.5</v>
          </cell>
          <cell r="B5357" t="str">
            <v>Otras gonartrosis secundarias</v>
          </cell>
        </row>
        <row r="5358">
          <cell r="A5358" t="str">
            <v>M17.9</v>
          </cell>
          <cell r="B5358" t="str">
            <v>Gonartrosis, no especificada</v>
          </cell>
        </row>
        <row r="5359">
          <cell r="A5359" t="str">
            <v>M18</v>
          </cell>
          <cell r="B5359" t="str">
            <v>Artrosis de la primera articulación carpometacarpiana</v>
          </cell>
        </row>
        <row r="5360">
          <cell r="A5360" t="str">
            <v>M18.0</v>
          </cell>
          <cell r="B5360" t="str">
            <v>Artrosis primaria de la primera articulación carpometacarpiana, bilateral</v>
          </cell>
        </row>
        <row r="5361">
          <cell r="A5361" t="str">
            <v>M18.1</v>
          </cell>
          <cell r="B5361" t="str">
            <v>Otras artrosis primarias de la primera articulación carpometacarpiana</v>
          </cell>
        </row>
        <row r="5362">
          <cell r="A5362" t="str">
            <v>M18.2</v>
          </cell>
          <cell r="B5362" t="str">
            <v>Artrosis postraumática de la primera articulación carpometacarpiana, bilateral</v>
          </cell>
        </row>
        <row r="5363">
          <cell r="A5363" t="str">
            <v>M18.3</v>
          </cell>
          <cell r="B5363" t="str">
            <v>Otras artrosis postraumáticas de la primera articulación carpometacarpiana</v>
          </cell>
        </row>
        <row r="5364">
          <cell r="A5364" t="str">
            <v>M18.4</v>
          </cell>
          <cell r="B5364" t="str">
            <v>Otras artrosis secundarias de la primera articulación carpometacarpiana, bilaterales</v>
          </cell>
        </row>
        <row r="5365">
          <cell r="A5365" t="str">
            <v>M18.5</v>
          </cell>
          <cell r="B5365" t="str">
            <v>Otras artrosis secundarias de la primera articulación carpometacarpiana</v>
          </cell>
        </row>
        <row r="5366">
          <cell r="A5366" t="str">
            <v>M18.9</v>
          </cell>
          <cell r="B5366" t="str">
            <v>Artrosis de la primera articulación carpometacarpiana, sin otra especificación</v>
          </cell>
        </row>
        <row r="5367">
          <cell r="A5367" t="str">
            <v>M19</v>
          </cell>
          <cell r="B5367" t="str">
            <v>Otras artrosis</v>
          </cell>
        </row>
        <row r="5368">
          <cell r="A5368" t="str">
            <v>M19.0</v>
          </cell>
          <cell r="B5368" t="str">
            <v>Artrosis primaria de otras articulaciones</v>
          </cell>
        </row>
        <row r="5369">
          <cell r="A5369" t="str">
            <v>M19.1</v>
          </cell>
          <cell r="B5369" t="str">
            <v>Artrosis postraumática de otras articulaciones</v>
          </cell>
        </row>
        <row r="5370">
          <cell r="A5370" t="str">
            <v>M19.2</v>
          </cell>
          <cell r="B5370" t="str">
            <v>Artrosis secundaria de otras articulaciones</v>
          </cell>
        </row>
        <row r="5371">
          <cell r="A5371" t="str">
            <v>M19.8</v>
          </cell>
          <cell r="B5371" t="str">
            <v>Otras artrosis especificadas</v>
          </cell>
        </row>
        <row r="5372">
          <cell r="A5372" t="str">
            <v>M19.9</v>
          </cell>
          <cell r="B5372" t="str">
            <v>Artrosis, no especificada</v>
          </cell>
        </row>
        <row r="5373">
          <cell r="A5373" t="str">
            <v>M20</v>
          </cell>
          <cell r="B5373" t="str">
            <v>Deformidades adquiridas de los dedos de la mano y del pie</v>
          </cell>
        </row>
        <row r="5374">
          <cell r="A5374" t="str">
            <v>M20.0</v>
          </cell>
          <cell r="B5374" t="str">
            <v>Deformidad de dedo(s) de la mano</v>
          </cell>
        </row>
        <row r="5375">
          <cell r="A5375" t="str">
            <v>M20.1</v>
          </cell>
          <cell r="B5375" t="str">
            <v>Hallux valgus (adquirido)</v>
          </cell>
        </row>
        <row r="5376">
          <cell r="A5376" t="str">
            <v>M20.2</v>
          </cell>
          <cell r="B5376" t="str">
            <v>Hallux rigidus</v>
          </cell>
        </row>
        <row r="5377">
          <cell r="A5377" t="str">
            <v>M20.3</v>
          </cell>
          <cell r="B5377" t="str">
            <v>Otras deformidades del hallux (adquiridas)</v>
          </cell>
        </row>
        <row r="5378">
          <cell r="A5378" t="str">
            <v>M20.4</v>
          </cell>
          <cell r="B5378" t="str">
            <v>Otro(s) dedo(s) del pie en martillo (adquiridos)</v>
          </cell>
        </row>
        <row r="5379">
          <cell r="A5379" t="str">
            <v>M20.5</v>
          </cell>
          <cell r="B5379" t="str">
            <v>Otras deformidades (adquiridas) del (de los) dedo(s) del pie</v>
          </cell>
        </row>
        <row r="5380">
          <cell r="A5380" t="str">
            <v>M20.6</v>
          </cell>
          <cell r="B5380" t="str">
            <v>Deformidades adquiridas de los dedos del pie, no especificadas</v>
          </cell>
        </row>
        <row r="5381">
          <cell r="A5381" t="str">
            <v>M21</v>
          </cell>
          <cell r="B5381" t="str">
            <v>Otras deformidades adquiridas de los miembros</v>
          </cell>
        </row>
        <row r="5382">
          <cell r="A5382" t="str">
            <v>M21.0</v>
          </cell>
          <cell r="B5382" t="str">
            <v>Deformidad en valgo, no clasificada en otra parte</v>
          </cell>
        </row>
        <row r="5383">
          <cell r="A5383" t="str">
            <v>M21.1</v>
          </cell>
          <cell r="B5383" t="str">
            <v>Deformidad en varo, no clasificada en otra parte</v>
          </cell>
        </row>
        <row r="5384">
          <cell r="A5384" t="str">
            <v>M21.2</v>
          </cell>
          <cell r="B5384" t="str">
            <v>Deformidad en flexión</v>
          </cell>
        </row>
        <row r="5385">
          <cell r="A5385" t="str">
            <v>M21.3</v>
          </cell>
          <cell r="B5385" t="str">
            <v>Muñeca o pie en péndulo (adquirido)</v>
          </cell>
        </row>
        <row r="5386">
          <cell r="A5386" t="str">
            <v>M21.4</v>
          </cell>
          <cell r="B5386" t="str">
            <v>Pie plano [pes planus] (adquirido)</v>
          </cell>
        </row>
        <row r="5387">
          <cell r="A5387" t="str">
            <v>M21.5</v>
          </cell>
          <cell r="B5387" t="str">
            <v>Mano o pie en garra o en talipes, pie equinovaro o zambo adquiridos</v>
          </cell>
        </row>
        <row r="5388">
          <cell r="A5388" t="str">
            <v>M21.6</v>
          </cell>
          <cell r="B5388" t="str">
            <v>Otras deformidades adquiridas del tobillo y del pie</v>
          </cell>
        </row>
        <row r="5389">
          <cell r="A5389" t="str">
            <v>M21.7</v>
          </cell>
          <cell r="B5389" t="str">
            <v>Longitud desigual de los miembros (adquirida)</v>
          </cell>
        </row>
        <row r="5390">
          <cell r="A5390" t="str">
            <v>M21.8</v>
          </cell>
          <cell r="B5390" t="str">
            <v>Otras deformidades adquiridas de los miembros, especificadas</v>
          </cell>
        </row>
        <row r="5391">
          <cell r="A5391" t="str">
            <v>M21.9</v>
          </cell>
          <cell r="B5391" t="str">
            <v>Deformidad adquirida del miembro, no especificada</v>
          </cell>
        </row>
        <row r="5392">
          <cell r="A5392" t="str">
            <v>M22</v>
          </cell>
          <cell r="B5392" t="str">
            <v>Trastornos de la rótula</v>
          </cell>
        </row>
        <row r="5393">
          <cell r="A5393" t="str">
            <v>M22.0</v>
          </cell>
          <cell r="B5393" t="str">
            <v>Luxación recidivante de la rótula</v>
          </cell>
        </row>
        <row r="5394">
          <cell r="A5394" t="str">
            <v>M22.1</v>
          </cell>
          <cell r="B5394" t="str">
            <v>Subluxación recidivante de la rótula</v>
          </cell>
        </row>
        <row r="5395">
          <cell r="A5395" t="str">
            <v>M22.2</v>
          </cell>
          <cell r="B5395" t="str">
            <v>Trastornos rotulofemorales</v>
          </cell>
        </row>
        <row r="5396">
          <cell r="A5396" t="str">
            <v>M22.3</v>
          </cell>
          <cell r="B5396" t="str">
            <v>Otros desarreglos de la rótula</v>
          </cell>
        </row>
        <row r="5397">
          <cell r="A5397" t="str">
            <v>M22.4</v>
          </cell>
          <cell r="B5397" t="str">
            <v>Condromalacia de la rótula</v>
          </cell>
        </row>
        <row r="5398">
          <cell r="A5398" t="str">
            <v>M22.8</v>
          </cell>
          <cell r="B5398" t="str">
            <v>Otros trastornos de la rótula</v>
          </cell>
        </row>
        <row r="5399">
          <cell r="A5399" t="str">
            <v>M22.9</v>
          </cell>
          <cell r="B5399" t="str">
            <v>Trastorno de la rótula, no especificado</v>
          </cell>
        </row>
        <row r="5400">
          <cell r="A5400" t="str">
            <v>M23</v>
          </cell>
          <cell r="B5400" t="str">
            <v>Trastorno interno de la rodilla</v>
          </cell>
        </row>
        <row r="5401">
          <cell r="A5401" t="str">
            <v>M23.0</v>
          </cell>
          <cell r="B5401" t="str">
            <v>Menisco quístico</v>
          </cell>
        </row>
        <row r="5402">
          <cell r="A5402" t="str">
            <v>M23.1</v>
          </cell>
          <cell r="B5402" t="str">
            <v>Menisco discoide (congénito)</v>
          </cell>
        </row>
        <row r="5403">
          <cell r="A5403" t="str">
            <v>M23.2</v>
          </cell>
          <cell r="B5403" t="str">
            <v>Trastorno de menisco debido a desgarro o lesión antigua</v>
          </cell>
        </row>
        <row r="5404">
          <cell r="A5404" t="str">
            <v>M23.3</v>
          </cell>
          <cell r="B5404" t="str">
            <v>Otros trastornos de los meniscos</v>
          </cell>
        </row>
        <row r="5405">
          <cell r="A5405" t="str">
            <v>M23.4</v>
          </cell>
          <cell r="B5405" t="str">
            <v>Cuerpo flotante en la rodilla</v>
          </cell>
        </row>
        <row r="5406">
          <cell r="A5406" t="str">
            <v>M23.5</v>
          </cell>
          <cell r="B5406" t="str">
            <v>Inestabilidad crónica de la rodilla</v>
          </cell>
        </row>
        <row r="5407">
          <cell r="A5407" t="str">
            <v>M23.6</v>
          </cell>
          <cell r="B5407" t="str">
            <v>Otra ruptura espontánea del (de los) ligamento(s) de la rodilla</v>
          </cell>
        </row>
        <row r="5408">
          <cell r="A5408" t="str">
            <v>M23.8</v>
          </cell>
          <cell r="B5408" t="str">
            <v>Otros trastornos internos de la rodilla</v>
          </cell>
        </row>
        <row r="5409">
          <cell r="A5409" t="str">
            <v>M23.9</v>
          </cell>
          <cell r="B5409" t="str">
            <v>Trastorno interno de la rodilla, no especificado</v>
          </cell>
        </row>
        <row r="5410">
          <cell r="A5410" t="str">
            <v>M24</v>
          </cell>
          <cell r="B5410" t="str">
            <v>Otros trastornos articulares específicos</v>
          </cell>
        </row>
        <row r="5411">
          <cell r="A5411" t="str">
            <v>M24.0</v>
          </cell>
          <cell r="B5411" t="str">
            <v>Cuerpo flotante articular</v>
          </cell>
        </row>
        <row r="5412">
          <cell r="A5412" t="str">
            <v>M24.1</v>
          </cell>
          <cell r="B5412" t="str">
            <v>Otros trastornos del cartílago articular</v>
          </cell>
        </row>
        <row r="5413">
          <cell r="A5413" t="str">
            <v>M24.2</v>
          </cell>
          <cell r="B5413" t="str">
            <v>Trastorno del ligamento</v>
          </cell>
        </row>
        <row r="5414">
          <cell r="A5414" t="str">
            <v>M24.3</v>
          </cell>
          <cell r="B5414" t="str">
            <v>Luxación y subluxación patológica de la articulación, no clasificada en otra parte</v>
          </cell>
        </row>
        <row r="5415">
          <cell r="A5415" t="str">
            <v>M24.4</v>
          </cell>
          <cell r="B5415" t="str">
            <v>Luxación y subluxación recidivante de la articulación</v>
          </cell>
        </row>
        <row r="5416">
          <cell r="A5416" t="str">
            <v>M24.5</v>
          </cell>
          <cell r="B5416" t="str">
            <v>Contractura articular</v>
          </cell>
        </row>
        <row r="5417">
          <cell r="A5417" t="str">
            <v>M24.6</v>
          </cell>
          <cell r="B5417" t="str">
            <v>Anquilosis articular</v>
          </cell>
        </row>
        <row r="5418">
          <cell r="A5418" t="str">
            <v>M24.7</v>
          </cell>
          <cell r="B5418" t="str">
            <v>Protrusión de acetábulo</v>
          </cell>
        </row>
        <row r="5419">
          <cell r="A5419" t="str">
            <v>M24.8</v>
          </cell>
          <cell r="B5419" t="str">
            <v>Otras lesiones articulares específicas, no clasificadas en otra parte</v>
          </cell>
        </row>
        <row r="5420">
          <cell r="A5420" t="str">
            <v>M24.9</v>
          </cell>
          <cell r="B5420" t="str">
            <v>Desarreglo articular, no especificado</v>
          </cell>
        </row>
        <row r="5421">
          <cell r="A5421" t="str">
            <v>M25</v>
          </cell>
          <cell r="B5421" t="str">
            <v>Otros trastornos articulares, no clasificados en otra parte</v>
          </cell>
        </row>
        <row r="5422">
          <cell r="A5422" t="str">
            <v>M25.0</v>
          </cell>
          <cell r="B5422" t="str">
            <v>Hemartrosis</v>
          </cell>
        </row>
        <row r="5423">
          <cell r="A5423" t="str">
            <v>M25.1</v>
          </cell>
          <cell r="B5423" t="str">
            <v>Fístula articular</v>
          </cell>
        </row>
        <row r="5424">
          <cell r="A5424" t="str">
            <v>M25.2</v>
          </cell>
          <cell r="B5424" t="str">
            <v>Articulación inestable</v>
          </cell>
        </row>
        <row r="5425">
          <cell r="A5425" t="str">
            <v>M25.3</v>
          </cell>
          <cell r="B5425" t="str">
            <v>Otras inestabilidades articulares</v>
          </cell>
        </row>
        <row r="5426">
          <cell r="A5426" t="str">
            <v>M25.4</v>
          </cell>
          <cell r="B5426" t="str">
            <v>Derrame articular</v>
          </cell>
        </row>
        <row r="5427">
          <cell r="A5427" t="str">
            <v>M25.5</v>
          </cell>
          <cell r="B5427" t="str">
            <v>Dolor en articulación</v>
          </cell>
        </row>
        <row r="5428">
          <cell r="A5428" t="str">
            <v>M25.6</v>
          </cell>
          <cell r="B5428" t="str">
            <v>Rigidez articular, no clasificada en otra parte</v>
          </cell>
        </row>
        <row r="5429">
          <cell r="A5429" t="str">
            <v>M25.7</v>
          </cell>
          <cell r="B5429" t="str">
            <v>Osteofito</v>
          </cell>
        </row>
        <row r="5430">
          <cell r="A5430" t="str">
            <v>M25.8</v>
          </cell>
          <cell r="B5430" t="str">
            <v>Otros trastornos articulares especificados</v>
          </cell>
        </row>
        <row r="5431">
          <cell r="A5431" t="str">
            <v>M25.9</v>
          </cell>
          <cell r="B5431" t="str">
            <v>Trastorno articular, no especificado</v>
          </cell>
        </row>
        <row r="5432">
          <cell r="A5432" t="str">
            <v>M30</v>
          </cell>
          <cell r="B5432" t="str">
            <v>Poliarteritis nudosa y afecciones relacionadas</v>
          </cell>
        </row>
        <row r="5433">
          <cell r="A5433" t="str">
            <v>M30.0</v>
          </cell>
          <cell r="B5433" t="str">
            <v>Poliarteritis nudosa</v>
          </cell>
        </row>
        <row r="5434">
          <cell r="A5434" t="str">
            <v>M30.1</v>
          </cell>
          <cell r="B5434" t="str">
            <v>Poliarteritis con compromiso pulmonar [Churg-Strauss]</v>
          </cell>
        </row>
        <row r="5435">
          <cell r="A5435" t="str">
            <v>M30.2</v>
          </cell>
          <cell r="B5435" t="str">
            <v>Poliarteritis juvenil</v>
          </cell>
        </row>
        <row r="5436">
          <cell r="A5436" t="str">
            <v>M30.3</v>
          </cell>
          <cell r="B5436" t="str">
            <v>Síndrome mucocutáneo linfonodular [Kawasaki]</v>
          </cell>
        </row>
        <row r="5437">
          <cell r="A5437" t="str">
            <v>M30.8</v>
          </cell>
          <cell r="B5437" t="str">
            <v>Otras afecciones relacionadas con la poliarteritis nudosa</v>
          </cell>
        </row>
        <row r="5438">
          <cell r="A5438" t="str">
            <v>M31</v>
          </cell>
          <cell r="B5438" t="str">
            <v>Otras vasculopatías necrotizantes</v>
          </cell>
        </row>
        <row r="5439">
          <cell r="A5439" t="str">
            <v>M31.0</v>
          </cell>
          <cell r="B5439" t="str">
            <v>Angiítis debida a hipersensibilidad</v>
          </cell>
        </row>
        <row r="5440">
          <cell r="A5440" t="str">
            <v>M31.1</v>
          </cell>
          <cell r="B5440" t="str">
            <v>Microangiopatía trombótica</v>
          </cell>
        </row>
        <row r="5441">
          <cell r="A5441" t="str">
            <v>M31.2</v>
          </cell>
          <cell r="B5441" t="str">
            <v>Granuloma letal de la línea media</v>
          </cell>
        </row>
        <row r="5442">
          <cell r="A5442" t="str">
            <v>M31.3</v>
          </cell>
          <cell r="B5442" t="str">
            <v>Granulomatosis de Wegener</v>
          </cell>
        </row>
        <row r="5443">
          <cell r="A5443" t="str">
            <v>M31.4</v>
          </cell>
          <cell r="B5443" t="str">
            <v>Síndrome del cayado de la aorta [Takayasu]</v>
          </cell>
        </row>
        <row r="5444">
          <cell r="A5444" t="str">
            <v>M31.5</v>
          </cell>
          <cell r="B5444" t="str">
            <v>Arteritis de células gigantes con polimialgia reumática</v>
          </cell>
        </row>
        <row r="5445">
          <cell r="A5445" t="str">
            <v>M31.6</v>
          </cell>
          <cell r="B5445" t="str">
            <v>Otras arteritis de células gigantes</v>
          </cell>
        </row>
        <row r="5446">
          <cell r="A5446" t="str">
            <v>M31.8</v>
          </cell>
          <cell r="B5446" t="str">
            <v>Otras vasculopatías necrotizantes especificadas</v>
          </cell>
        </row>
        <row r="5447">
          <cell r="A5447" t="str">
            <v>M31.9</v>
          </cell>
          <cell r="B5447" t="str">
            <v>Vasculopatía necrotizante, no especificada</v>
          </cell>
        </row>
        <row r="5448">
          <cell r="A5448" t="str">
            <v>M32</v>
          </cell>
          <cell r="B5448" t="str">
            <v>Lupus eritematoso sistémico</v>
          </cell>
        </row>
        <row r="5449">
          <cell r="A5449" t="str">
            <v>M32.0</v>
          </cell>
          <cell r="B5449" t="str">
            <v>Lupus eritematoso sistémico, inducido por drogas</v>
          </cell>
        </row>
        <row r="5450">
          <cell r="A5450" t="str">
            <v>M32.1</v>
          </cell>
          <cell r="B5450" t="str">
            <v>Lupus eritematoso sistémico con compromiso de órganos o sistemas</v>
          </cell>
        </row>
        <row r="5451">
          <cell r="A5451" t="str">
            <v>M32.8</v>
          </cell>
          <cell r="B5451" t="str">
            <v>Otras formas de lupus eritematoso sistémico</v>
          </cell>
        </row>
        <row r="5452">
          <cell r="A5452" t="str">
            <v>M32.9</v>
          </cell>
          <cell r="B5452" t="str">
            <v>Lupus eritematoso sistémico, sin otra especificación</v>
          </cell>
        </row>
        <row r="5453">
          <cell r="A5453" t="str">
            <v>M33</v>
          </cell>
          <cell r="B5453" t="str">
            <v>Dermatopolimiositis</v>
          </cell>
        </row>
        <row r="5454">
          <cell r="A5454" t="str">
            <v>M33.0</v>
          </cell>
          <cell r="B5454" t="str">
            <v>Dermatomiositis juvenil</v>
          </cell>
        </row>
        <row r="5455">
          <cell r="A5455" t="str">
            <v>M33.1</v>
          </cell>
          <cell r="B5455" t="str">
            <v>Otras dermatomiositis</v>
          </cell>
        </row>
        <row r="5456">
          <cell r="A5456" t="str">
            <v>M33.2</v>
          </cell>
          <cell r="B5456" t="str">
            <v>Polimiositis</v>
          </cell>
        </row>
        <row r="5457">
          <cell r="A5457" t="str">
            <v>M33.9</v>
          </cell>
          <cell r="B5457" t="str">
            <v>Dermatopolimiositis, no especificada</v>
          </cell>
        </row>
        <row r="5458">
          <cell r="A5458" t="str">
            <v>M34</v>
          </cell>
          <cell r="B5458" t="str">
            <v>Esclerosis sistémica</v>
          </cell>
        </row>
        <row r="5459">
          <cell r="A5459" t="str">
            <v>M34.0</v>
          </cell>
          <cell r="B5459" t="str">
            <v>Esclerosis sistémica progresiva</v>
          </cell>
        </row>
        <row r="5460">
          <cell r="A5460" t="str">
            <v>M34.1</v>
          </cell>
          <cell r="B5460" t="str">
            <v>Síndrome CR(E)ST</v>
          </cell>
        </row>
        <row r="5461">
          <cell r="A5461" t="str">
            <v>M34.2</v>
          </cell>
          <cell r="B5461" t="str">
            <v>Esclerosis sistémica inducida por drogas o productos químicos</v>
          </cell>
        </row>
        <row r="5462">
          <cell r="A5462" t="str">
            <v>M34.8</v>
          </cell>
          <cell r="B5462" t="str">
            <v>Otras formas de esclerosis sistémica</v>
          </cell>
        </row>
        <row r="5463">
          <cell r="A5463" t="str">
            <v>M34.9</v>
          </cell>
          <cell r="B5463" t="str">
            <v>Esclerosis sistémica, no especificada</v>
          </cell>
        </row>
        <row r="5464">
          <cell r="A5464" t="str">
            <v>M35</v>
          </cell>
          <cell r="B5464" t="str">
            <v>Otro compromiso sistémico del tejido conjuntivo</v>
          </cell>
        </row>
        <row r="5465">
          <cell r="A5465" t="str">
            <v>M35.0</v>
          </cell>
          <cell r="B5465" t="str">
            <v>Síndrome seco [Sj”gren]</v>
          </cell>
        </row>
        <row r="5466">
          <cell r="A5466" t="str">
            <v>M35.1</v>
          </cell>
          <cell r="B5466" t="str">
            <v>Otros síndromes superpuestos</v>
          </cell>
        </row>
        <row r="5467">
          <cell r="A5467" t="str">
            <v>M35.2</v>
          </cell>
          <cell r="B5467" t="str">
            <v>Enfermedad de Beh‡et</v>
          </cell>
        </row>
        <row r="5468">
          <cell r="A5468" t="str">
            <v>M35.3</v>
          </cell>
          <cell r="B5468" t="str">
            <v>Polimialgia reumática</v>
          </cell>
        </row>
        <row r="5469">
          <cell r="A5469" t="str">
            <v>M35.4</v>
          </cell>
          <cell r="B5469" t="str">
            <v>Fascitis difusa (eosinofílica)</v>
          </cell>
        </row>
        <row r="5470">
          <cell r="A5470" t="str">
            <v>M35.5</v>
          </cell>
          <cell r="B5470" t="str">
            <v>Fibrosclerosis multifocal</v>
          </cell>
        </row>
        <row r="5471">
          <cell r="A5471" t="str">
            <v>M35.6</v>
          </cell>
          <cell r="B5471" t="str">
            <v>Paniculitis recidivante [Weber-Christian]</v>
          </cell>
        </row>
        <row r="5472">
          <cell r="A5472" t="str">
            <v>M35.7</v>
          </cell>
          <cell r="B5472" t="str">
            <v>Síndrome de hipermovilidad</v>
          </cell>
        </row>
        <row r="5473">
          <cell r="A5473" t="str">
            <v>M35.8</v>
          </cell>
          <cell r="B5473" t="str">
            <v>Otras enfermedades especificadas con compromiso sistémico del tejido conjuntivo</v>
          </cell>
        </row>
        <row r="5474">
          <cell r="A5474" t="str">
            <v>M35.9</v>
          </cell>
          <cell r="B5474" t="str">
            <v>Compromiso sistémico del tejido conjuntivo, no especificado</v>
          </cell>
        </row>
        <row r="5475">
          <cell r="A5475" t="str">
            <v>M36*</v>
          </cell>
          <cell r="B5475" t="str">
            <v>Trastornos sistémicos del tejido conjuntivo en enfermedades clasificadas en otra parte</v>
          </cell>
        </row>
        <row r="5476">
          <cell r="A5476" t="str">
            <v>M36.0*</v>
          </cell>
          <cell r="B5476" t="str">
            <v>Dermato(poli)miositis en enfermedad neoplásica (C00-D48+)</v>
          </cell>
        </row>
        <row r="5477">
          <cell r="A5477" t="str">
            <v>M36.1*</v>
          </cell>
          <cell r="B5477" t="str">
            <v>Artropatía en enfermedad neoplásica (C00-D48+)</v>
          </cell>
        </row>
        <row r="5478">
          <cell r="A5478" t="str">
            <v>M36.2*</v>
          </cell>
          <cell r="B5478" t="str">
            <v>Artropatía hemofílica (D66-D68+)</v>
          </cell>
        </row>
        <row r="5479">
          <cell r="A5479" t="str">
            <v>M36.3*</v>
          </cell>
          <cell r="B5479" t="str">
            <v>Artropatía en otros trastornos de la sangre (D50-D76+)</v>
          </cell>
        </row>
        <row r="5480">
          <cell r="A5480" t="str">
            <v>M36.4*</v>
          </cell>
          <cell r="B5480" t="str">
            <v>Artropatía en reacciones de hipersensibilidad clasificadas en otra parte</v>
          </cell>
        </row>
        <row r="5481">
          <cell r="A5481" t="str">
            <v>M36.8*</v>
          </cell>
          <cell r="B5481" t="str">
            <v>Trastornos sistémicos del tejido conjuntivo en otras enfermedades clasificadas en otra parte</v>
          </cell>
        </row>
        <row r="5482">
          <cell r="A5482" t="str">
            <v>M40</v>
          </cell>
          <cell r="B5482" t="str">
            <v>Cifosis y lordosis</v>
          </cell>
        </row>
        <row r="5483">
          <cell r="A5483" t="str">
            <v>M40.0</v>
          </cell>
          <cell r="B5483" t="str">
            <v>Cifosis postural</v>
          </cell>
        </row>
        <row r="5484">
          <cell r="A5484" t="str">
            <v>M40.1</v>
          </cell>
          <cell r="B5484" t="str">
            <v>Otras cifosis secundarias</v>
          </cell>
        </row>
        <row r="5485">
          <cell r="A5485" t="str">
            <v>M40.2</v>
          </cell>
          <cell r="B5485" t="str">
            <v>Otras cifosis y las no especificadas</v>
          </cell>
        </row>
        <row r="5486">
          <cell r="A5486" t="str">
            <v>M40.3</v>
          </cell>
          <cell r="B5486" t="str">
            <v>Síndrome de espalda plana</v>
          </cell>
        </row>
        <row r="5487">
          <cell r="A5487" t="str">
            <v>M40.4</v>
          </cell>
          <cell r="B5487" t="str">
            <v>Otras lordosis</v>
          </cell>
        </row>
        <row r="5488">
          <cell r="A5488" t="str">
            <v>M40.5</v>
          </cell>
          <cell r="B5488" t="str">
            <v>Lordosis, no especificda</v>
          </cell>
        </row>
        <row r="5489">
          <cell r="A5489" t="str">
            <v>M41</v>
          </cell>
          <cell r="B5489" t="str">
            <v>Escoliosis</v>
          </cell>
        </row>
        <row r="5490">
          <cell r="A5490" t="str">
            <v>M41.0</v>
          </cell>
          <cell r="B5490" t="str">
            <v>Escoliosis idiopática infantil</v>
          </cell>
        </row>
        <row r="5491">
          <cell r="A5491" t="str">
            <v>M41.1</v>
          </cell>
          <cell r="B5491" t="str">
            <v>Escoliosis idiopática juvenil</v>
          </cell>
        </row>
        <row r="5492">
          <cell r="A5492" t="str">
            <v>M41.2</v>
          </cell>
          <cell r="B5492" t="str">
            <v>Otras escoliosis idiopáticas</v>
          </cell>
        </row>
        <row r="5493">
          <cell r="A5493" t="str">
            <v>M41.3</v>
          </cell>
          <cell r="B5493" t="str">
            <v>Escoliosis toracogénica</v>
          </cell>
        </row>
        <row r="5494">
          <cell r="A5494" t="str">
            <v>M41.4</v>
          </cell>
          <cell r="B5494" t="str">
            <v>Escoliosis neuromuscular</v>
          </cell>
        </row>
        <row r="5495">
          <cell r="A5495" t="str">
            <v>M41.5</v>
          </cell>
          <cell r="B5495" t="str">
            <v>Otras escoliosis secundarias</v>
          </cell>
        </row>
        <row r="5496">
          <cell r="A5496" t="str">
            <v>M41.8</v>
          </cell>
          <cell r="B5496" t="str">
            <v>Otras formas de escoliosis</v>
          </cell>
        </row>
        <row r="5497">
          <cell r="A5497" t="str">
            <v>M41.9</v>
          </cell>
          <cell r="B5497" t="str">
            <v>Escoliosis, no especificada</v>
          </cell>
        </row>
        <row r="5498">
          <cell r="A5498" t="str">
            <v>M42</v>
          </cell>
          <cell r="B5498" t="str">
            <v>Osteocondrosis de la columna vertebral</v>
          </cell>
        </row>
        <row r="5499">
          <cell r="A5499" t="str">
            <v>M42.0</v>
          </cell>
          <cell r="B5499" t="str">
            <v>Osteocondrosis juvenil de la columna vertebral</v>
          </cell>
        </row>
        <row r="5500">
          <cell r="A5500" t="str">
            <v>M42.1</v>
          </cell>
          <cell r="B5500" t="str">
            <v>Osteocondrosis de la columna vertebral del adulto</v>
          </cell>
        </row>
        <row r="5501">
          <cell r="A5501" t="str">
            <v>M42.9</v>
          </cell>
          <cell r="B5501" t="str">
            <v>Osteocondrosis vertebral, no especificada</v>
          </cell>
        </row>
        <row r="5502">
          <cell r="A5502" t="str">
            <v>M43</v>
          </cell>
          <cell r="B5502" t="str">
            <v>Otras dorsopatías deformantes</v>
          </cell>
        </row>
        <row r="5503">
          <cell r="A5503" t="str">
            <v>M43.0</v>
          </cell>
          <cell r="B5503" t="str">
            <v>Espondilólisis</v>
          </cell>
        </row>
        <row r="5504">
          <cell r="A5504" t="str">
            <v>M43.1</v>
          </cell>
          <cell r="B5504" t="str">
            <v>Espondilolistesis</v>
          </cell>
        </row>
        <row r="5505">
          <cell r="A5505" t="str">
            <v>M43.2</v>
          </cell>
          <cell r="B5505" t="str">
            <v>Otras fusiones de la columna vertebral</v>
          </cell>
        </row>
        <row r="5506">
          <cell r="A5506" t="str">
            <v>M43.3</v>
          </cell>
          <cell r="B5506" t="str">
            <v>Subluxación atlanto-axoidea recurrente, con mielopatía</v>
          </cell>
        </row>
        <row r="5507">
          <cell r="A5507" t="str">
            <v>M43.4</v>
          </cell>
          <cell r="B5507" t="str">
            <v>Otras subluxaciones atlanto-axoideas recurrentes</v>
          </cell>
        </row>
        <row r="5508">
          <cell r="A5508" t="str">
            <v>M43.5</v>
          </cell>
          <cell r="B5508" t="str">
            <v>Otras subluxaciones vertebrales recurrentes</v>
          </cell>
        </row>
        <row r="5509">
          <cell r="A5509" t="str">
            <v>M43.6</v>
          </cell>
          <cell r="B5509" t="str">
            <v>Tortícolis</v>
          </cell>
        </row>
        <row r="5510">
          <cell r="A5510" t="str">
            <v>M43.8</v>
          </cell>
          <cell r="B5510" t="str">
            <v>Otras dorsopatías deformantes de la columna vertebral especificadas</v>
          </cell>
        </row>
        <row r="5511">
          <cell r="A5511" t="str">
            <v>M43.9</v>
          </cell>
          <cell r="B5511" t="str">
            <v>Dorsopatía deformante, no especificada</v>
          </cell>
        </row>
        <row r="5512">
          <cell r="A5512" t="str">
            <v>M45.X</v>
          </cell>
          <cell r="B5512" t="str">
            <v>Espondilitis anquilosante</v>
          </cell>
        </row>
        <row r="5513">
          <cell r="A5513" t="str">
            <v>M46</v>
          </cell>
          <cell r="B5513" t="str">
            <v>Otras espondilopatías inflamatorias</v>
          </cell>
        </row>
        <row r="5514">
          <cell r="A5514" t="str">
            <v>M46.0</v>
          </cell>
          <cell r="B5514" t="str">
            <v>Entesopatía vertebral</v>
          </cell>
        </row>
        <row r="5515">
          <cell r="A5515" t="str">
            <v>M46.1</v>
          </cell>
          <cell r="B5515" t="str">
            <v>Sacroiliítis, no clasificada en otra parte</v>
          </cell>
        </row>
        <row r="5516">
          <cell r="A5516" t="str">
            <v>M46.2</v>
          </cell>
          <cell r="B5516" t="str">
            <v>Osteomielitis de vértebra</v>
          </cell>
        </row>
        <row r="5517">
          <cell r="A5517" t="str">
            <v>M46.3</v>
          </cell>
          <cell r="B5517" t="str">
            <v>Infección de disco intervertebral (piógena)</v>
          </cell>
        </row>
        <row r="5518">
          <cell r="A5518" t="str">
            <v>M46.4</v>
          </cell>
          <cell r="B5518" t="str">
            <v>Discitis, no especificada</v>
          </cell>
        </row>
        <row r="5519">
          <cell r="A5519" t="str">
            <v>M46.5</v>
          </cell>
          <cell r="B5519" t="str">
            <v>Otras espondilopatías infecciosas</v>
          </cell>
        </row>
        <row r="5520">
          <cell r="A5520" t="str">
            <v>M46.8</v>
          </cell>
          <cell r="B5520" t="str">
            <v>Otras espondilopatías inflamatorias especificadas</v>
          </cell>
        </row>
        <row r="5521">
          <cell r="A5521" t="str">
            <v>M46.9</v>
          </cell>
          <cell r="B5521" t="str">
            <v>Espondilopatía inflamatoria, no especificada</v>
          </cell>
        </row>
        <row r="5522">
          <cell r="A5522" t="str">
            <v>M47</v>
          </cell>
          <cell r="B5522" t="str">
            <v>Espondilosis</v>
          </cell>
        </row>
        <row r="5523">
          <cell r="A5523" t="str">
            <v>M47.0</v>
          </cell>
          <cell r="B5523" t="str">
            <v>Síndromes de compresión de la arteria espinal o vertebral anterior (G99.2*)</v>
          </cell>
        </row>
        <row r="5524">
          <cell r="A5524" t="str">
            <v>M47.1</v>
          </cell>
          <cell r="B5524" t="str">
            <v>Otras espondilosis con mielopatía</v>
          </cell>
        </row>
        <row r="5525">
          <cell r="A5525" t="str">
            <v>M47.2</v>
          </cell>
          <cell r="B5525" t="str">
            <v>Otras espondilosis con radiculopatía</v>
          </cell>
        </row>
        <row r="5526">
          <cell r="A5526" t="str">
            <v>M47.8</v>
          </cell>
          <cell r="B5526" t="str">
            <v>Otras espondilosis</v>
          </cell>
        </row>
        <row r="5527">
          <cell r="A5527" t="str">
            <v>M47.9</v>
          </cell>
          <cell r="B5527" t="str">
            <v>Espondilosis, no especificada</v>
          </cell>
        </row>
        <row r="5528">
          <cell r="A5528" t="str">
            <v>M48</v>
          </cell>
          <cell r="B5528" t="str">
            <v>Otras espondilopatías</v>
          </cell>
        </row>
        <row r="5529">
          <cell r="A5529" t="str">
            <v>M48.0</v>
          </cell>
          <cell r="B5529" t="str">
            <v>Estenosis espinal</v>
          </cell>
        </row>
        <row r="5530">
          <cell r="A5530" t="str">
            <v>M48.1</v>
          </cell>
          <cell r="B5530" t="str">
            <v>Hiperostosis anquilosante [Forestier]</v>
          </cell>
        </row>
        <row r="5531">
          <cell r="A5531" t="str">
            <v>M48.2</v>
          </cell>
          <cell r="B5531" t="str">
            <v>Espondilopatía interespinosa (vértebras</v>
          </cell>
        </row>
        <row r="5532">
          <cell r="A5532" t="str">
            <v>M48.3</v>
          </cell>
          <cell r="B5532" t="str">
            <v>Espondilopatía traumática</v>
          </cell>
        </row>
        <row r="5533">
          <cell r="A5533" t="str">
            <v>M48.4</v>
          </cell>
          <cell r="B5533" t="str">
            <v>Fractura de vértebra por fatiga</v>
          </cell>
        </row>
        <row r="5534">
          <cell r="A5534" t="str">
            <v>M48.5</v>
          </cell>
          <cell r="B5534" t="str">
            <v>Vértebra colapsada, no clasificada en otra parte</v>
          </cell>
        </row>
        <row r="5535">
          <cell r="A5535" t="str">
            <v>M48.8</v>
          </cell>
          <cell r="B5535" t="str">
            <v>Otras espondilopatías especificadas</v>
          </cell>
        </row>
        <row r="5536">
          <cell r="A5536" t="str">
            <v>M48.9</v>
          </cell>
          <cell r="B5536" t="str">
            <v>Espondilopatía, no especificada</v>
          </cell>
        </row>
        <row r="5537">
          <cell r="A5537" t="str">
            <v>M49*</v>
          </cell>
          <cell r="B5537" t="str">
            <v>Espondilopatías en enfermedades clasificadas en otra parte</v>
          </cell>
        </row>
        <row r="5538">
          <cell r="A5538" t="str">
            <v>M49.0*</v>
          </cell>
          <cell r="B5538" t="str">
            <v>Tuberculosis de la columna vertebral (A18.0+)</v>
          </cell>
        </row>
        <row r="5539">
          <cell r="A5539" t="str">
            <v>M49.1*</v>
          </cell>
          <cell r="B5539" t="str">
            <v>Espondilitis por brucelosis (A23.-+)</v>
          </cell>
        </row>
        <row r="5540">
          <cell r="A5540" t="str">
            <v>M49.2*</v>
          </cell>
          <cell r="B5540" t="str">
            <v>Espondilitis por enterobacterias (A01-A04+)</v>
          </cell>
        </row>
        <row r="5541">
          <cell r="A5541" t="str">
            <v>M49.3*</v>
          </cell>
          <cell r="B5541" t="str">
            <v>Espondilopatía en otras enfermedades infecciosas y parasitarias clasificadas en otra parte</v>
          </cell>
        </row>
        <row r="5542">
          <cell r="A5542" t="str">
            <v>M49.4*</v>
          </cell>
          <cell r="B5542" t="str">
            <v>Espondilopatía neuropática</v>
          </cell>
        </row>
        <row r="5543">
          <cell r="A5543" t="str">
            <v>M49.5*</v>
          </cell>
          <cell r="B5543" t="str">
            <v>Vértebra colapsada en enfermedades clasificadas en otra parte</v>
          </cell>
        </row>
        <row r="5544">
          <cell r="A5544" t="str">
            <v>M49.8*</v>
          </cell>
          <cell r="B5544" t="str">
            <v>Espondilopatía en otras enfermedades clasificadas en otra parte</v>
          </cell>
        </row>
        <row r="5545">
          <cell r="A5545" t="str">
            <v>M50</v>
          </cell>
          <cell r="B5545" t="str">
            <v>Trastornos de disco cervical</v>
          </cell>
        </row>
        <row r="5546">
          <cell r="A5546" t="str">
            <v>M50.0</v>
          </cell>
          <cell r="B5546" t="str">
            <v>Trastorno de disco cervical con mielopatía (G99.2*)</v>
          </cell>
        </row>
        <row r="5547">
          <cell r="A5547" t="str">
            <v>M50.1</v>
          </cell>
          <cell r="B5547" t="str">
            <v>Trastorno de disco cervical con radiculopatía</v>
          </cell>
        </row>
        <row r="5548">
          <cell r="A5548" t="str">
            <v>M50.2</v>
          </cell>
          <cell r="B5548" t="str">
            <v>Otros desplazamientos de disco cervical</v>
          </cell>
        </row>
        <row r="5549">
          <cell r="A5549" t="str">
            <v>M50.3</v>
          </cell>
          <cell r="B5549" t="str">
            <v>Otras degeneraciones de disco cervical</v>
          </cell>
        </row>
        <row r="5550">
          <cell r="A5550" t="str">
            <v>M50.8</v>
          </cell>
          <cell r="B5550" t="str">
            <v>Otros trastornos de disco cervical</v>
          </cell>
        </row>
        <row r="5551">
          <cell r="A5551" t="str">
            <v>M50.9</v>
          </cell>
          <cell r="B5551" t="str">
            <v>Trastorno de disco cervical, no especificado</v>
          </cell>
        </row>
        <row r="5552">
          <cell r="A5552" t="str">
            <v>M51</v>
          </cell>
          <cell r="B5552" t="str">
            <v>Otros trastornos de los discos intervertebrales</v>
          </cell>
        </row>
        <row r="5553">
          <cell r="A5553" t="str">
            <v>M51.0</v>
          </cell>
          <cell r="B5553" t="str">
            <v>Trastornos de discos intervertebrales lumbares y otros, con mielopatía (G99.2*)</v>
          </cell>
        </row>
        <row r="5554">
          <cell r="A5554" t="str">
            <v>M51.1</v>
          </cell>
          <cell r="B5554" t="str">
            <v>Trastornos de disco lumbar y otros, con radiculopatía</v>
          </cell>
        </row>
        <row r="5555">
          <cell r="A5555" t="str">
            <v>M51.2</v>
          </cell>
          <cell r="B5555" t="str">
            <v>Otros desplazamientos especificados de disco intervertebral</v>
          </cell>
        </row>
        <row r="5556">
          <cell r="A5556" t="str">
            <v>M51.3</v>
          </cell>
          <cell r="B5556" t="str">
            <v>Otras degeneraciones especificadas de disco intervertebral</v>
          </cell>
        </row>
        <row r="5557">
          <cell r="A5557" t="str">
            <v>M51.4</v>
          </cell>
          <cell r="B5557" t="str">
            <v>Nódulos de Schmorl</v>
          </cell>
        </row>
        <row r="5558">
          <cell r="A5558" t="str">
            <v>M51.8</v>
          </cell>
          <cell r="B5558" t="str">
            <v>Otros trastornos especificados de los discos intervertebrales</v>
          </cell>
        </row>
        <row r="5559">
          <cell r="A5559" t="str">
            <v>M51.9</v>
          </cell>
          <cell r="B5559" t="str">
            <v>Trastorno de los discos intervertebrales, no especificado</v>
          </cell>
        </row>
        <row r="5560">
          <cell r="A5560" t="str">
            <v>M53</v>
          </cell>
          <cell r="B5560" t="str">
            <v>Otras dorsopatías, no clasificadas en otra parte</v>
          </cell>
        </row>
        <row r="5561">
          <cell r="A5561" t="str">
            <v>M53.0</v>
          </cell>
          <cell r="B5561" t="str">
            <v>Síndrome cervicocraneal</v>
          </cell>
        </row>
        <row r="5562">
          <cell r="A5562" t="str">
            <v>M53.1</v>
          </cell>
          <cell r="B5562" t="str">
            <v>Síndrome cervicobraquial</v>
          </cell>
        </row>
        <row r="5563">
          <cell r="A5563" t="str">
            <v>M53.2</v>
          </cell>
          <cell r="B5563" t="str">
            <v>Inestabilidad de la columna vertebral</v>
          </cell>
        </row>
        <row r="5564">
          <cell r="A5564" t="str">
            <v>M53.3</v>
          </cell>
          <cell r="B5564" t="str">
            <v>Trastornos sacrococcígeos, no clasificados en otra parte</v>
          </cell>
        </row>
        <row r="5565">
          <cell r="A5565" t="str">
            <v>M53.8</v>
          </cell>
          <cell r="B5565" t="str">
            <v>Otras dorsopatías especificadas</v>
          </cell>
        </row>
        <row r="5566">
          <cell r="A5566" t="str">
            <v>M53.9</v>
          </cell>
          <cell r="B5566" t="str">
            <v>Dorsopatía, no especificada</v>
          </cell>
        </row>
        <row r="5567">
          <cell r="A5567" t="str">
            <v>M54</v>
          </cell>
          <cell r="B5567" t="str">
            <v>Dorsalgia</v>
          </cell>
        </row>
        <row r="5568">
          <cell r="A5568" t="str">
            <v>M54.0</v>
          </cell>
          <cell r="B5568" t="str">
            <v>Paniculitis que afecta regiones del cuello y de la espalda</v>
          </cell>
        </row>
        <row r="5569">
          <cell r="A5569" t="str">
            <v>M54.1</v>
          </cell>
          <cell r="B5569" t="str">
            <v>Radiculopatía</v>
          </cell>
        </row>
        <row r="5570">
          <cell r="A5570" t="str">
            <v>M54.2</v>
          </cell>
          <cell r="B5570" t="str">
            <v>Cervicalgia</v>
          </cell>
        </row>
        <row r="5571">
          <cell r="A5571" t="str">
            <v>M54.3</v>
          </cell>
          <cell r="B5571" t="str">
            <v>Ciática</v>
          </cell>
        </row>
        <row r="5572">
          <cell r="A5572" t="str">
            <v>M54.4</v>
          </cell>
          <cell r="B5572" t="str">
            <v>Lumbago con ciática</v>
          </cell>
        </row>
        <row r="5573">
          <cell r="A5573" t="str">
            <v>M54.5</v>
          </cell>
          <cell r="B5573" t="str">
            <v>Lumbago no especificado</v>
          </cell>
        </row>
        <row r="5574">
          <cell r="A5574" t="str">
            <v>M54.6</v>
          </cell>
          <cell r="B5574" t="str">
            <v>Dolor en la columna dorsal</v>
          </cell>
        </row>
        <row r="5575">
          <cell r="A5575" t="str">
            <v>M54.8</v>
          </cell>
          <cell r="B5575" t="str">
            <v>Otras dorsalgias</v>
          </cell>
        </row>
        <row r="5576">
          <cell r="A5576" t="str">
            <v>M54.9</v>
          </cell>
          <cell r="B5576" t="str">
            <v>Dorsalgia, no especificada</v>
          </cell>
        </row>
        <row r="5577">
          <cell r="A5577" t="str">
            <v>M60</v>
          </cell>
          <cell r="B5577" t="str">
            <v>Miositis</v>
          </cell>
        </row>
        <row r="5578">
          <cell r="A5578" t="str">
            <v>M60.0</v>
          </cell>
          <cell r="B5578" t="str">
            <v>Miositis infecciosa</v>
          </cell>
        </row>
        <row r="5579">
          <cell r="A5579" t="str">
            <v>M60.1</v>
          </cell>
          <cell r="B5579" t="str">
            <v>Miositis intersticial</v>
          </cell>
        </row>
        <row r="5580">
          <cell r="A5580" t="str">
            <v>M60.2</v>
          </cell>
          <cell r="B5580" t="str">
            <v>Granuloma por cuerpo extraño en tejido blando, no clasificado en otra parte</v>
          </cell>
        </row>
        <row r="5581">
          <cell r="A5581" t="str">
            <v>M60.8</v>
          </cell>
          <cell r="B5581" t="str">
            <v>Otras miositis</v>
          </cell>
        </row>
        <row r="5582">
          <cell r="A5582" t="str">
            <v>M60.9</v>
          </cell>
          <cell r="B5582" t="str">
            <v>Miositis, no especificada</v>
          </cell>
        </row>
        <row r="5583">
          <cell r="A5583" t="str">
            <v>M61</v>
          </cell>
          <cell r="B5583" t="str">
            <v>Calcificación y osificación del músculo</v>
          </cell>
        </row>
        <row r="5584">
          <cell r="A5584" t="str">
            <v>M61.0</v>
          </cell>
          <cell r="B5584" t="str">
            <v>Miositis osificante traumática</v>
          </cell>
        </row>
        <row r="5585">
          <cell r="A5585" t="str">
            <v>M61.1</v>
          </cell>
          <cell r="B5585" t="str">
            <v>Miositis osificante progresiva</v>
          </cell>
        </row>
        <row r="5586">
          <cell r="A5586" t="str">
            <v>M61.2</v>
          </cell>
          <cell r="B5586" t="str">
            <v>Calcificación y osificación paralítica del músculo</v>
          </cell>
        </row>
        <row r="5587">
          <cell r="A5587" t="str">
            <v>M61.3</v>
          </cell>
          <cell r="B5587" t="str">
            <v>Calcificación y osificación de los músculos asociadas con quemaduras</v>
          </cell>
        </row>
        <row r="5588">
          <cell r="A5588" t="str">
            <v>M61.4</v>
          </cell>
          <cell r="B5588" t="str">
            <v>Otras calcificaciones del músculo</v>
          </cell>
        </row>
        <row r="5589">
          <cell r="A5589" t="str">
            <v>M61.5</v>
          </cell>
          <cell r="B5589" t="str">
            <v>Otras osificaciones del músculo</v>
          </cell>
        </row>
        <row r="5590">
          <cell r="A5590" t="str">
            <v>M61.9</v>
          </cell>
          <cell r="B5590" t="str">
            <v>Calcificación y osificación del músculo, no especificada</v>
          </cell>
        </row>
        <row r="5591">
          <cell r="A5591" t="str">
            <v>M62</v>
          </cell>
          <cell r="B5591" t="str">
            <v>Otros trastornos de los músculos</v>
          </cell>
        </row>
        <row r="5592">
          <cell r="A5592" t="str">
            <v>M62.0</v>
          </cell>
          <cell r="B5592" t="str">
            <v>Diástasis del músculo</v>
          </cell>
        </row>
        <row r="5593">
          <cell r="A5593" t="str">
            <v>M62.1</v>
          </cell>
          <cell r="B5593" t="str">
            <v>Otros desgarros (no traumáticos) del músculo</v>
          </cell>
        </row>
        <row r="5594">
          <cell r="A5594" t="str">
            <v>M62.2</v>
          </cell>
          <cell r="B5594" t="str">
            <v>Infarto isquémico del músculo</v>
          </cell>
        </row>
        <row r="5595">
          <cell r="A5595" t="str">
            <v>M62.3</v>
          </cell>
          <cell r="B5595" t="str">
            <v>Síndrome de inmovilidad (parapléjico)</v>
          </cell>
        </row>
        <row r="5596">
          <cell r="A5596" t="str">
            <v>M62.4</v>
          </cell>
          <cell r="B5596" t="str">
            <v>Contractura muscular</v>
          </cell>
        </row>
        <row r="5597">
          <cell r="A5597" t="str">
            <v>M62.5</v>
          </cell>
          <cell r="B5597" t="str">
            <v>Atrofia y desgaste musculares, no clasificados en otra parte</v>
          </cell>
        </row>
        <row r="5598">
          <cell r="A5598" t="str">
            <v>M62.6</v>
          </cell>
          <cell r="B5598" t="str">
            <v>Distensión muscular</v>
          </cell>
        </row>
        <row r="5599">
          <cell r="A5599" t="str">
            <v>M62.8</v>
          </cell>
          <cell r="B5599" t="str">
            <v>Otros trastornos especificados de los músculos</v>
          </cell>
        </row>
        <row r="5600">
          <cell r="A5600" t="str">
            <v>M62.9</v>
          </cell>
          <cell r="B5600" t="str">
            <v>Trastorno muscular, no especificado</v>
          </cell>
        </row>
        <row r="5601">
          <cell r="A5601" t="str">
            <v>M63*</v>
          </cell>
          <cell r="B5601" t="str">
            <v>Trastornos de los músculos en enfermedades clasificadas en otra parte</v>
          </cell>
        </row>
        <row r="5602">
          <cell r="A5602" t="str">
            <v>M63.0*</v>
          </cell>
          <cell r="B5602" t="str">
            <v>Miositis en enfermedades bacterianas clasificadas en otra parte</v>
          </cell>
        </row>
        <row r="5603">
          <cell r="A5603" t="str">
            <v>M63.1*</v>
          </cell>
          <cell r="B5603" t="str">
            <v>Miositis en infecciones por protozoarios y parásitos clasificadas en otra parte</v>
          </cell>
        </row>
        <row r="5604">
          <cell r="A5604" t="str">
            <v>M63.2*</v>
          </cell>
          <cell r="B5604" t="str">
            <v>Miositis en otras enfermedades infecciosas clasificadas en otra parte</v>
          </cell>
        </row>
        <row r="5605">
          <cell r="A5605" t="str">
            <v>M63.3*</v>
          </cell>
          <cell r="B5605" t="str">
            <v>Miositis en sarcoidosis (D86.8+)</v>
          </cell>
        </row>
        <row r="5606">
          <cell r="A5606" t="str">
            <v>M63.8*</v>
          </cell>
          <cell r="B5606" t="str">
            <v>Otros trastornos de los músculos en enfermedades clasificadas en otra parte</v>
          </cell>
        </row>
        <row r="5607">
          <cell r="A5607" t="str">
            <v>M65</v>
          </cell>
          <cell r="B5607" t="str">
            <v>Sinovitis y tenosinovitis</v>
          </cell>
        </row>
        <row r="5608">
          <cell r="A5608" t="str">
            <v>M65.0</v>
          </cell>
          <cell r="B5608" t="str">
            <v>Absceso de vaina tendinosa</v>
          </cell>
        </row>
        <row r="5609">
          <cell r="A5609" t="str">
            <v>M65.1</v>
          </cell>
          <cell r="B5609" t="str">
            <v>Otras (teno)sinovitis infecciosas</v>
          </cell>
        </row>
        <row r="5610">
          <cell r="A5610" t="str">
            <v>M65.2</v>
          </cell>
          <cell r="B5610" t="str">
            <v>Tendinitis calcificada</v>
          </cell>
        </row>
        <row r="5611">
          <cell r="A5611" t="str">
            <v>M65.3</v>
          </cell>
          <cell r="B5611" t="str">
            <v>Dedo en gatillo</v>
          </cell>
        </row>
        <row r="5612">
          <cell r="A5612" t="str">
            <v>M65.4</v>
          </cell>
          <cell r="B5612" t="str">
            <v>Tenosinovitis de estiloides radial [de Quervain]</v>
          </cell>
        </row>
        <row r="5613">
          <cell r="A5613" t="str">
            <v>M65.8</v>
          </cell>
          <cell r="B5613" t="str">
            <v>Otras sinovitis y tenosinovitis</v>
          </cell>
        </row>
        <row r="5614">
          <cell r="A5614" t="str">
            <v>M65.9</v>
          </cell>
          <cell r="B5614" t="str">
            <v>Sinovitis y tenosinovitis, no especificada</v>
          </cell>
        </row>
        <row r="5615">
          <cell r="A5615" t="str">
            <v>M66</v>
          </cell>
          <cell r="B5615" t="str">
            <v>Ruptura espontánea de la sinovia y del tendón</v>
          </cell>
        </row>
        <row r="5616">
          <cell r="A5616" t="str">
            <v>M66.0</v>
          </cell>
          <cell r="B5616" t="str">
            <v>Ruptura de quiste sinovial poplíteo</v>
          </cell>
        </row>
        <row r="5617">
          <cell r="A5617" t="str">
            <v>M66.1</v>
          </cell>
          <cell r="B5617" t="str">
            <v>Ruptura de la sinovia</v>
          </cell>
        </row>
        <row r="5618">
          <cell r="A5618" t="str">
            <v>M66.2</v>
          </cell>
          <cell r="B5618" t="str">
            <v>Ruptura espontánea de tendones extensores</v>
          </cell>
        </row>
        <row r="5619">
          <cell r="A5619" t="str">
            <v>M66.3</v>
          </cell>
          <cell r="B5619" t="str">
            <v>Ruptura espontánea de tendones flexores</v>
          </cell>
        </row>
        <row r="5620">
          <cell r="A5620" t="str">
            <v>M66.4</v>
          </cell>
          <cell r="B5620" t="str">
            <v>Ruptura espontánea de otros tendones</v>
          </cell>
        </row>
        <row r="5621">
          <cell r="A5621" t="str">
            <v>M66.5</v>
          </cell>
          <cell r="B5621" t="str">
            <v>Ruptura espontánea de tendón no especificado</v>
          </cell>
        </row>
        <row r="5622">
          <cell r="A5622" t="str">
            <v>M67</v>
          </cell>
          <cell r="B5622" t="str">
            <v>Otros trastornos de la sinovia y del tendón</v>
          </cell>
        </row>
        <row r="5623">
          <cell r="A5623" t="str">
            <v>M67.0</v>
          </cell>
          <cell r="B5623" t="str">
            <v>Acortamiento del tendón de Aquiles (adquirido)</v>
          </cell>
        </row>
        <row r="5624">
          <cell r="A5624" t="str">
            <v>M67.1</v>
          </cell>
          <cell r="B5624" t="str">
            <v>Otras contracturas de tendón (vaina)</v>
          </cell>
        </row>
        <row r="5625">
          <cell r="A5625" t="str">
            <v>M67.2</v>
          </cell>
          <cell r="B5625" t="str">
            <v>Hipertrofia sinovial, no clasificada en otra parte</v>
          </cell>
        </row>
        <row r="5626">
          <cell r="A5626" t="str">
            <v>M67.3</v>
          </cell>
          <cell r="B5626" t="str">
            <v>Sinovitis transitoria</v>
          </cell>
        </row>
        <row r="5627">
          <cell r="A5627" t="str">
            <v>M67.4</v>
          </cell>
          <cell r="B5627" t="str">
            <v>Ganglión</v>
          </cell>
        </row>
        <row r="5628">
          <cell r="A5628" t="str">
            <v>M67.8</v>
          </cell>
          <cell r="B5628" t="str">
            <v>Otros trastornos especificados de la sinovia y del tendón</v>
          </cell>
        </row>
        <row r="5629">
          <cell r="A5629" t="str">
            <v>M67.9</v>
          </cell>
          <cell r="B5629" t="str">
            <v>Trastorno sinovial y tendinoso, no especificado</v>
          </cell>
        </row>
        <row r="5630">
          <cell r="A5630" t="str">
            <v>M68*</v>
          </cell>
          <cell r="B5630" t="str">
            <v>Trastornos de los tendones y de la sinovia en enfermedades clasificadas en  otra parte</v>
          </cell>
        </row>
        <row r="5631">
          <cell r="A5631" t="str">
            <v>M68.0*</v>
          </cell>
          <cell r="B5631" t="str">
            <v>Sinovitis y tenosinovitis en enfermedades bacterianas clasificadas en otra parte</v>
          </cell>
        </row>
        <row r="5632">
          <cell r="A5632" t="str">
            <v>M68.8*</v>
          </cell>
          <cell r="B5632" t="str">
            <v>Otros trastornos sinoviales y tendinosos en enfermedades clasificadas en otra parte</v>
          </cell>
        </row>
        <row r="5633">
          <cell r="A5633" t="str">
            <v>M70</v>
          </cell>
          <cell r="B5633" t="str">
            <v>Trastornos de los tejidos blandos relacionados con el uso, el uso excesivo y la presión</v>
          </cell>
        </row>
        <row r="5634">
          <cell r="A5634" t="str">
            <v>M70.0</v>
          </cell>
          <cell r="B5634" t="str">
            <v>Sinovitis crepitante crónica de la mano y de la muñeca</v>
          </cell>
        </row>
        <row r="5635">
          <cell r="A5635" t="str">
            <v>M70.1</v>
          </cell>
          <cell r="B5635" t="str">
            <v>Bursitis de la mano</v>
          </cell>
        </row>
        <row r="5636">
          <cell r="A5636" t="str">
            <v>M70.2</v>
          </cell>
          <cell r="B5636" t="str">
            <v>Bursitis del olécranon</v>
          </cell>
        </row>
        <row r="5637">
          <cell r="A5637" t="str">
            <v>M70.3</v>
          </cell>
          <cell r="B5637" t="str">
            <v>Otras bursitis del codo</v>
          </cell>
        </row>
        <row r="5638">
          <cell r="A5638" t="str">
            <v>M70.4</v>
          </cell>
          <cell r="B5638" t="str">
            <v>Otras bursitis prerrotulianas</v>
          </cell>
        </row>
        <row r="5639">
          <cell r="A5639" t="str">
            <v>M70.5</v>
          </cell>
          <cell r="B5639" t="str">
            <v>Otras bursitis de la rodilla</v>
          </cell>
        </row>
        <row r="5640">
          <cell r="A5640" t="str">
            <v>M70.6</v>
          </cell>
          <cell r="B5640" t="str">
            <v>Bursitis del trocánter</v>
          </cell>
        </row>
        <row r="5641">
          <cell r="A5641" t="str">
            <v>M70.7</v>
          </cell>
          <cell r="B5641" t="str">
            <v>Otras bursitis de la cadera</v>
          </cell>
        </row>
        <row r="5642">
          <cell r="A5642" t="str">
            <v>M70.8</v>
          </cell>
          <cell r="B5642" t="str">
            <v>Otros trastornos de los tejidos blandos relacionados con el uso, el uso excesivo y la presión</v>
          </cell>
        </row>
        <row r="5643">
          <cell r="A5643" t="str">
            <v>M70.9</v>
          </cell>
          <cell r="B5643" t="str">
            <v>Trastorno no especificado de los tejidos blandos relacionado con el uso, el uso excesivo y la presión</v>
          </cell>
        </row>
        <row r="5644">
          <cell r="A5644" t="str">
            <v>M71</v>
          </cell>
          <cell r="B5644" t="str">
            <v>Otras bursopatías</v>
          </cell>
        </row>
        <row r="5645">
          <cell r="A5645" t="str">
            <v>M71.0</v>
          </cell>
          <cell r="B5645" t="str">
            <v>Absceso de la bolsa sinovial</v>
          </cell>
        </row>
        <row r="5646">
          <cell r="A5646" t="str">
            <v>M71.1</v>
          </cell>
          <cell r="B5646" t="str">
            <v>Otras bursitis infecciosas</v>
          </cell>
        </row>
        <row r="5647">
          <cell r="A5647" t="str">
            <v>M71.2</v>
          </cell>
          <cell r="B5647" t="str">
            <v>Quiste sinovial del hueco poplíteo [de Baker]</v>
          </cell>
        </row>
        <row r="5648">
          <cell r="A5648" t="str">
            <v>M71.3</v>
          </cell>
          <cell r="B5648" t="str">
            <v>Otros quistes de la bolsa serosa</v>
          </cell>
        </row>
        <row r="5649">
          <cell r="A5649" t="str">
            <v>M71.4</v>
          </cell>
          <cell r="B5649" t="str">
            <v>Depósito de calcio en la bolsa serosa</v>
          </cell>
        </row>
        <row r="5650">
          <cell r="A5650" t="str">
            <v>M71.5</v>
          </cell>
          <cell r="B5650" t="str">
            <v>Otras bursitis, no clasificadas en otra parte</v>
          </cell>
        </row>
        <row r="5651">
          <cell r="A5651" t="str">
            <v>M71.8</v>
          </cell>
          <cell r="B5651" t="str">
            <v>Otros trastornos especificados de la bolsa serosa</v>
          </cell>
        </row>
        <row r="5652">
          <cell r="A5652" t="str">
            <v>M71.9</v>
          </cell>
          <cell r="B5652" t="str">
            <v>Bursopatía, no especificada</v>
          </cell>
        </row>
        <row r="5653">
          <cell r="A5653" t="str">
            <v>M72</v>
          </cell>
          <cell r="B5653" t="str">
            <v>Trastornos fibroblásticos</v>
          </cell>
        </row>
        <row r="5654">
          <cell r="A5654" t="str">
            <v>M72.0</v>
          </cell>
          <cell r="B5654" t="str">
            <v>Fibromatosis de la aponeurosis palmar [Dupuytren]</v>
          </cell>
        </row>
        <row r="5655">
          <cell r="A5655" t="str">
            <v>M72.1</v>
          </cell>
          <cell r="B5655" t="str">
            <v>Nódulos interfalángicos</v>
          </cell>
        </row>
        <row r="5656">
          <cell r="A5656" t="str">
            <v>M72.2</v>
          </cell>
          <cell r="B5656" t="str">
            <v>Fibromatosis de la aponeurosis plantar</v>
          </cell>
        </row>
        <row r="5657">
          <cell r="A5657" t="str">
            <v>M72.3</v>
          </cell>
          <cell r="B5657" t="str">
            <v>Fascitis nodular</v>
          </cell>
        </row>
        <row r="5658">
          <cell r="A5658" t="str">
            <v>M72.4</v>
          </cell>
          <cell r="B5658" t="str">
            <v>Fibromatosis seudosarcomatosa</v>
          </cell>
        </row>
        <row r="5659">
          <cell r="A5659" t="str">
            <v>M72.5</v>
          </cell>
          <cell r="B5659" t="str">
            <v>Fascitis, no clasificada en otra parte</v>
          </cell>
        </row>
        <row r="5660">
          <cell r="A5660" t="str">
            <v>M72.8</v>
          </cell>
          <cell r="B5660" t="str">
            <v>Otros trastornos fibroblásticos</v>
          </cell>
        </row>
        <row r="5661">
          <cell r="A5661" t="str">
            <v>M72.9</v>
          </cell>
          <cell r="B5661" t="str">
            <v>Trastorno fibroblástico, no especificado</v>
          </cell>
        </row>
        <row r="5662">
          <cell r="A5662" t="str">
            <v>M73*</v>
          </cell>
          <cell r="B5662" t="str">
            <v>Trastornos de los tejidos blandos en enfermedades clasificadas en otra parte</v>
          </cell>
        </row>
        <row r="5663">
          <cell r="A5663" t="str">
            <v>M73.0*</v>
          </cell>
          <cell r="B5663" t="str">
            <v>Bursitis gonocócica (A54.4+)</v>
          </cell>
        </row>
        <row r="5664">
          <cell r="A5664" t="str">
            <v>M73.1*</v>
          </cell>
          <cell r="B5664" t="str">
            <v>Bursitis sifilítica (A52.7+)</v>
          </cell>
        </row>
        <row r="5665">
          <cell r="A5665" t="str">
            <v>M73.8*</v>
          </cell>
          <cell r="B5665" t="str">
            <v>Otros trastornos de los tejidos blandos en enfermedades clasificadas en otra parte</v>
          </cell>
        </row>
        <row r="5666">
          <cell r="A5666" t="str">
            <v>M75</v>
          </cell>
          <cell r="B5666" t="str">
            <v>Lesiones del hombro</v>
          </cell>
        </row>
        <row r="5667">
          <cell r="A5667" t="str">
            <v>M75.0</v>
          </cell>
          <cell r="B5667" t="str">
            <v>Capsulitis adhesiva del hombro</v>
          </cell>
        </row>
        <row r="5668">
          <cell r="A5668" t="str">
            <v>M75.1</v>
          </cell>
          <cell r="B5668" t="str">
            <v>Síndrome del manguito rotatorio</v>
          </cell>
        </row>
        <row r="5669">
          <cell r="A5669" t="str">
            <v>M75.2</v>
          </cell>
          <cell r="B5669" t="str">
            <v>Tendinitis del bíceps</v>
          </cell>
        </row>
        <row r="5670">
          <cell r="A5670" t="str">
            <v>M75.3</v>
          </cell>
          <cell r="B5670" t="str">
            <v>Tendinitis calcificante del hombro</v>
          </cell>
        </row>
        <row r="5671">
          <cell r="A5671" t="str">
            <v>M75.4</v>
          </cell>
          <cell r="B5671" t="str">
            <v>Síndrome de abducción dolorosa del hombro</v>
          </cell>
        </row>
        <row r="5672">
          <cell r="A5672" t="str">
            <v>M75.5</v>
          </cell>
          <cell r="B5672" t="str">
            <v>Bursitis del hombro</v>
          </cell>
        </row>
        <row r="5673">
          <cell r="A5673" t="str">
            <v>M75.8</v>
          </cell>
          <cell r="B5673" t="str">
            <v>Otras lesiones del hombro</v>
          </cell>
        </row>
        <row r="5674">
          <cell r="A5674" t="str">
            <v>M75.9</v>
          </cell>
          <cell r="B5674" t="str">
            <v>Lesión del hombro, no especificada</v>
          </cell>
        </row>
        <row r="5675">
          <cell r="A5675" t="str">
            <v>M76</v>
          </cell>
          <cell r="B5675" t="str">
            <v>Entesopatías del miembro inferior, excluido el pie</v>
          </cell>
        </row>
        <row r="5676">
          <cell r="A5676" t="str">
            <v>M76.0</v>
          </cell>
          <cell r="B5676" t="str">
            <v>Tendinitis del glúteo</v>
          </cell>
        </row>
        <row r="5677">
          <cell r="A5677" t="str">
            <v>M76.1</v>
          </cell>
          <cell r="B5677" t="str">
            <v>Tendinitis del psoas</v>
          </cell>
        </row>
        <row r="5678">
          <cell r="A5678" t="str">
            <v>M76.2</v>
          </cell>
          <cell r="B5678" t="str">
            <v>Espolón de la cresta iliaca</v>
          </cell>
        </row>
        <row r="5679">
          <cell r="A5679" t="str">
            <v>M76.3</v>
          </cell>
          <cell r="B5679" t="str">
            <v>Síndrome del tendón del tensor de la fascia lata</v>
          </cell>
        </row>
        <row r="5680">
          <cell r="A5680" t="str">
            <v>M76.4</v>
          </cell>
          <cell r="B5680" t="str">
            <v>Bursitis tibial colateral [Pellegrini-Stieda]</v>
          </cell>
        </row>
        <row r="5681">
          <cell r="A5681" t="str">
            <v>M76.5</v>
          </cell>
          <cell r="B5681" t="str">
            <v>Tendinitis rotuliana</v>
          </cell>
        </row>
        <row r="5682">
          <cell r="A5682" t="str">
            <v>M76.6</v>
          </cell>
          <cell r="B5682" t="str">
            <v>Tendinitis aquiliana</v>
          </cell>
        </row>
        <row r="5683">
          <cell r="A5683" t="str">
            <v>M76.7</v>
          </cell>
          <cell r="B5683" t="str">
            <v>Tendinitis peroneal</v>
          </cell>
        </row>
        <row r="5684">
          <cell r="A5684" t="str">
            <v>M76.8</v>
          </cell>
          <cell r="B5684" t="str">
            <v>Otras entesopatías del miembro inferior, excluido el pie</v>
          </cell>
        </row>
        <row r="5685">
          <cell r="A5685" t="str">
            <v>M76.9</v>
          </cell>
          <cell r="B5685" t="str">
            <v>Entesopatía del miembro inferior, no especificada</v>
          </cell>
        </row>
        <row r="5686">
          <cell r="A5686" t="str">
            <v>M77</v>
          </cell>
          <cell r="B5686" t="str">
            <v>Otras entesopatías</v>
          </cell>
        </row>
        <row r="5687">
          <cell r="A5687" t="str">
            <v>M77.0</v>
          </cell>
          <cell r="B5687" t="str">
            <v>Epicondilitis media</v>
          </cell>
        </row>
        <row r="5688">
          <cell r="A5688" t="str">
            <v>M77.1</v>
          </cell>
          <cell r="B5688" t="str">
            <v>Epicondilitis lateral</v>
          </cell>
        </row>
        <row r="5689">
          <cell r="A5689" t="str">
            <v>M77.2</v>
          </cell>
          <cell r="B5689" t="str">
            <v>Periartritis de la muñeca</v>
          </cell>
        </row>
        <row r="5690">
          <cell r="A5690" t="str">
            <v>M77.3</v>
          </cell>
          <cell r="B5690" t="str">
            <v>Espolón calcáneo</v>
          </cell>
        </row>
        <row r="5691">
          <cell r="A5691" t="str">
            <v>M77.4</v>
          </cell>
          <cell r="B5691" t="str">
            <v>Metatarsalgia</v>
          </cell>
        </row>
        <row r="5692">
          <cell r="A5692" t="str">
            <v>M77.5</v>
          </cell>
          <cell r="B5692" t="str">
            <v>Otras entesopatías del pie</v>
          </cell>
        </row>
        <row r="5693">
          <cell r="A5693" t="str">
            <v>M77.8</v>
          </cell>
          <cell r="B5693" t="str">
            <v>Otras entesopatías, no clasificadas en otra parte</v>
          </cell>
        </row>
        <row r="5694">
          <cell r="A5694" t="str">
            <v>M77.9</v>
          </cell>
          <cell r="B5694" t="str">
            <v>Entesopatía, no especificada</v>
          </cell>
        </row>
        <row r="5695">
          <cell r="A5695" t="str">
            <v>M79</v>
          </cell>
          <cell r="B5695" t="str">
            <v>Otros trastornos de los tejidos blandos, no clasificados en otra parte</v>
          </cell>
        </row>
        <row r="5696">
          <cell r="A5696" t="str">
            <v>M79.0</v>
          </cell>
          <cell r="B5696" t="str">
            <v>Reumatismo, no especificado</v>
          </cell>
        </row>
        <row r="5697">
          <cell r="A5697" t="str">
            <v>M79.1</v>
          </cell>
          <cell r="B5697" t="str">
            <v>Mialgia</v>
          </cell>
        </row>
        <row r="5698">
          <cell r="A5698" t="str">
            <v>M79.2</v>
          </cell>
          <cell r="B5698" t="str">
            <v>Neuralgia y neuritis, no especificadas</v>
          </cell>
        </row>
        <row r="5699">
          <cell r="A5699" t="str">
            <v>M79.3</v>
          </cell>
          <cell r="B5699" t="str">
            <v>Paniculitis, no especificada</v>
          </cell>
        </row>
        <row r="5700">
          <cell r="A5700" t="str">
            <v>M79.4</v>
          </cell>
          <cell r="B5700" t="str">
            <v>Hipertrofia de paquete adiposo (infrarrotuliano)</v>
          </cell>
        </row>
        <row r="5701">
          <cell r="A5701" t="str">
            <v>M79.5</v>
          </cell>
          <cell r="B5701" t="str">
            <v>Cuerpo extraño residual en tejido blando</v>
          </cell>
        </row>
        <row r="5702">
          <cell r="A5702" t="str">
            <v>M79.6</v>
          </cell>
          <cell r="B5702" t="str">
            <v>Dolor en miembro</v>
          </cell>
        </row>
        <row r="5703">
          <cell r="A5703" t="str">
            <v>M79.8</v>
          </cell>
          <cell r="B5703" t="str">
            <v>Otros trastornos especificados de los tejidos blandos</v>
          </cell>
        </row>
        <row r="5704">
          <cell r="A5704" t="str">
            <v>M79.9</v>
          </cell>
          <cell r="B5704" t="str">
            <v>Trastorno de los tejidos blandos, no especificado</v>
          </cell>
        </row>
        <row r="5705">
          <cell r="A5705" t="str">
            <v>M80</v>
          </cell>
          <cell r="B5705" t="str">
            <v>Osteoporosis con fractura patológica</v>
          </cell>
        </row>
        <row r="5706">
          <cell r="A5706" t="str">
            <v>M80.0</v>
          </cell>
          <cell r="B5706" t="str">
            <v>Osteoporosis postmenopáusica, con fractura patológica</v>
          </cell>
        </row>
        <row r="5707">
          <cell r="A5707" t="str">
            <v>M80.1</v>
          </cell>
          <cell r="B5707" t="str">
            <v>Osteoporosis postooforectomía, con fractura patológica</v>
          </cell>
        </row>
        <row r="5708">
          <cell r="A5708" t="str">
            <v>M80.2</v>
          </cell>
          <cell r="B5708" t="str">
            <v>Osteoporosis por desuso, con fractura patológica</v>
          </cell>
        </row>
        <row r="5709">
          <cell r="A5709" t="str">
            <v>M80.3</v>
          </cell>
          <cell r="B5709" t="str">
            <v>Osteoporosis por malabsorción postquirúrgica, con fractura patológica</v>
          </cell>
        </row>
        <row r="5710">
          <cell r="A5710" t="str">
            <v>M80.4</v>
          </cell>
          <cell r="B5710" t="str">
            <v>Osteoporosis inducida por drogas, con fractura patológica</v>
          </cell>
        </row>
        <row r="5711">
          <cell r="A5711" t="str">
            <v>M80.5</v>
          </cell>
          <cell r="B5711" t="str">
            <v>Osteoporosis idiopática, con fractura patológica</v>
          </cell>
        </row>
        <row r="5712">
          <cell r="A5712" t="str">
            <v>M80.8</v>
          </cell>
          <cell r="B5712" t="str">
            <v>Otras osteoporosis, con fractura patológica</v>
          </cell>
        </row>
        <row r="5713">
          <cell r="A5713" t="str">
            <v>M80.9</v>
          </cell>
          <cell r="B5713" t="str">
            <v>Osteoporosis no especificada, con fractura patológica</v>
          </cell>
        </row>
        <row r="5714">
          <cell r="A5714" t="str">
            <v>M81</v>
          </cell>
          <cell r="B5714" t="str">
            <v>Osteoporosis sin fractura patológica</v>
          </cell>
        </row>
        <row r="5715">
          <cell r="A5715" t="str">
            <v>M81.0</v>
          </cell>
          <cell r="B5715" t="str">
            <v>Osteoporosis postmenopáusica, sin fractura patológica</v>
          </cell>
        </row>
        <row r="5716">
          <cell r="A5716" t="str">
            <v>M81.1</v>
          </cell>
          <cell r="B5716" t="str">
            <v>Osteoporosis postooforectomía, sin fractura patológica</v>
          </cell>
        </row>
        <row r="5717">
          <cell r="A5717" t="str">
            <v>M81.2</v>
          </cell>
          <cell r="B5717" t="str">
            <v>Osteoporosis por desuso, sin fractura patológica</v>
          </cell>
        </row>
        <row r="5718">
          <cell r="A5718" t="str">
            <v>M81.3</v>
          </cell>
          <cell r="B5718" t="str">
            <v>Osteoporosis por malabsorción postquirúrgica, sin fractura patológica</v>
          </cell>
        </row>
        <row r="5719">
          <cell r="A5719" t="str">
            <v>M81.4</v>
          </cell>
          <cell r="B5719" t="str">
            <v>Osteoporosis inducida por drogas, sin fractura patológica</v>
          </cell>
        </row>
        <row r="5720">
          <cell r="A5720" t="str">
            <v>M81.5</v>
          </cell>
          <cell r="B5720" t="str">
            <v>Osteoporosis idiopática, sin fractura patológica</v>
          </cell>
        </row>
        <row r="5721">
          <cell r="A5721" t="str">
            <v>M81.6</v>
          </cell>
          <cell r="B5721" t="str">
            <v>Osteoporosis localizada [Lequesne], sin fractura patológica</v>
          </cell>
        </row>
        <row r="5722">
          <cell r="A5722" t="str">
            <v>M81.8</v>
          </cell>
          <cell r="B5722" t="str">
            <v>Otras osteoporosis, sin fractura patológica</v>
          </cell>
        </row>
        <row r="5723">
          <cell r="A5723" t="str">
            <v>M81.9</v>
          </cell>
          <cell r="B5723" t="str">
            <v>Osteoporosis no especificada, sin fractura patológica</v>
          </cell>
        </row>
        <row r="5724">
          <cell r="A5724" t="str">
            <v>M82*</v>
          </cell>
          <cell r="B5724" t="str">
            <v>Osteoporosis en enfermedades clasificadas en otra parte</v>
          </cell>
        </row>
        <row r="5725">
          <cell r="A5725" t="str">
            <v>M82.0*</v>
          </cell>
          <cell r="B5725" t="str">
            <v>Osteoporosis en mielomatosis múltiple (C90.0+)</v>
          </cell>
        </row>
        <row r="5726">
          <cell r="A5726" t="str">
            <v>M82.1*</v>
          </cell>
          <cell r="B5726" t="str">
            <v>Osteoporosis en trastornos endocrinos (E00-E34+)</v>
          </cell>
        </row>
        <row r="5727">
          <cell r="A5727" t="str">
            <v>M82.8*</v>
          </cell>
          <cell r="B5727" t="str">
            <v>Osteoporosis en otras enfermedades clasificadas en otra parte</v>
          </cell>
        </row>
        <row r="5728">
          <cell r="A5728" t="str">
            <v>M83</v>
          </cell>
          <cell r="B5728" t="str">
            <v>Osteomalacia del adulto</v>
          </cell>
        </row>
        <row r="5729">
          <cell r="A5729" t="str">
            <v>M83.0</v>
          </cell>
          <cell r="B5729" t="str">
            <v>Osteomalacia puerperal</v>
          </cell>
        </row>
        <row r="5730">
          <cell r="A5730" t="str">
            <v>M83.1</v>
          </cell>
          <cell r="B5730" t="str">
            <v>Osteomalacia senil</v>
          </cell>
        </row>
        <row r="5731">
          <cell r="A5731" t="str">
            <v>M83.2</v>
          </cell>
          <cell r="B5731" t="str">
            <v>Osteomalacia del adulto debida a malabsorción</v>
          </cell>
        </row>
        <row r="5732">
          <cell r="A5732" t="str">
            <v>M83.3</v>
          </cell>
          <cell r="B5732" t="str">
            <v>Osteomalacia del adulto debida a desnutrición</v>
          </cell>
        </row>
        <row r="5733">
          <cell r="A5733" t="str">
            <v>M83.4</v>
          </cell>
          <cell r="B5733" t="str">
            <v>Enfermedad de los huesos por aluminio</v>
          </cell>
        </row>
        <row r="5734">
          <cell r="A5734" t="str">
            <v>M83.5</v>
          </cell>
          <cell r="B5734" t="str">
            <v>Otras osteomalacias del adulto inducidas por drogas</v>
          </cell>
        </row>
        <row r="5735">
          <cell r="A5735" t="str">
            <v>M83.8</v>
          </cell>
          <cell r="B5735" t="str">
            <v>Otras osteomalacias del adulto</v>
          </cell>
        </row>
        <row r="5736">
          <cell r="A5736" t="str">
            <v>M83.9</v>
          </cell>
          <cell r="B5736" t="str">
            <v>Osteomalacia del adulto, no especificada</v>
          </cell>
        </row>
        <row r="5737">
          <cell r="A5737" t="str">
            <v>M84</v>
          </cell>
          <cell r="B5737" t="str">
            <v>Trastornos de la continuidad del hueso</v>
          </cell>
        </row>
        <row r="5738">
          <cell r="A5738" t="str">
            <v>M84.0</v>
          </cell>
          <cell r="B5738" t="str">
            <v>Consolidación defectuosa de fractura</v>
          </cell>
        </row>
        <row r="5739">
          <cell r="A5739" t="str">
            <v>M84.1</v>
          </cell>
          <cell r="B5739" t="str">
            <v>Falta de consolidación de fractura [seudoartrosis]</v>
          </cell>
        </row>
        <row r="5740">
          <cell r="A5740" t="str">
            <v>M84.2</v>
          </cell>
          <cell r="B5740" t="str">
            <v>Consolidación retardada de fractura</v>
          </cell>
        </row>
        <row r="5741">
          <cell r="A5741" t="str">
            <v>M84.3</v>
          </cell>
          <cell r="B5741" t="str">
            <v>Fractura por tensión, no clasificada en otra parte</v>
          </cell>
        </row>
        <row r="5742">
          <cell r="A5742" t="str">
            <v>M84.4</v>
          </cell>
          <cell r="B5742" t="str">
            <v>Fractura patológica, no clasificada en otra parte</v>
          </cell>
        </row>
        <row r="5743">
          <cell r="A5743" t="str">
            <v>M84.8</v>
          </cell>
          <cell r="B5743" t="str">
            <v>Otros trastornos de la continuidad del hueso</v>
          </cell>
        </row>
        <row r="5744">
          <cell r="A5744" t="str">
            <v>M84.9</v>
          </cell>
          <cell r="B5744" t="str">
            <v>Trastorno de la continuidad del hueso, no especificado</v>
          </cell>
        </row>
        <row r="5745">
          <cell r="A5745" t="str">
            <v>M85</v>
          </cell>
          <cell r="B5745" t="str">
            <v>Otros trastornos de la densidad y de la estructura óseas</v>
          </cell>
        </row>
        <row r="5746">
          <cell r="A5746" t="str">
            <v>M85.0</v>
          </cell>
          <cell r="B5746" t="str">
            <v>Displasia fibrosa (monostótica)</v>
          </cell>
        </row>
        <row r="5747">
          <cell r="A5747" t="str">
            <v>M85.1</v>
          </cell>
          <cell r="B5747" t="str">
            <v>Fluorosis del esqueleto</v>
          </cell>
        </row>
        <row r="5748">
          <cell r="A5748" t="str">
            <v>M85.2</v>
          </cell>
          <cell r="B5748" t="str">
            <v>Hiperostosis del cráneo</v>
          </cell>
        </row>
        <row r="5749">
          <cell r="A5749" t="str">
            <v>M85.3</v>
          </cell>
          <cell r="B5749" t="str">
            <v>Osteítis condensante</v>
          </cell>
        </row>
        <row r="5750">
          <cell r="A5750" t="str">
            <v>M85.4</v>
          </cell>
          <cell r="B5750" t="str">
            <v>Quiste óseo solitario</v>
          </cell>
        </row>
        <row r="5751">
          <cell r="A5751" t="str">
            <v>M85.5</v>
          </cell>
          <cell r="B5751" t="str">
            <v>Quiste óseo aneurismático</v>
          </cell>
        </row>
        <row r="5752">
          <cell r="A5752" t="str">
            <v>M85.6</v>
          </cell>
          <cell r="B5752" t="str">
            <v>Otros quistes óseos</v>
          </cell>
        </row>
        <row r="5753">
          <cell r="A5753" t="str">
            <v>M85.8</v>
          </cell>
          <cell r="B5753" t="str">
            <v>Otros trastornos especificados de la densidad y de la estructura óseas</v>
          </cell>
        </row>
        <row r="5754">
          <cell r="A5754" t="str">
            <v>M85.9</v>
          </cell>
          <cell r="B5754" t="str">
            <v>Trastorno de la densidad y de la estructura óseas, no especificado</v>
          </cell>
        </row>
        <row r="5755">
          <cell r="A5755" t="str">
            <v>M86</v>
          </cell>
          <cell r="B5755" t="str">
            <v>Osteomielitis</v>
          </cell>
        </row>
        <row r="5756">
          <cell r="A5756" t="str">
            <v>M86.0</v>
          </cell>
          <cell r="B5756" t="str">
            <v>Osteomielitis hematógena aguda</v>
          </cell>
        </row>
        <row r="5757">
          <cell r="A5757" t="str">
            <v>M86.1</v>
          </cell>
          <cell r="B5757" t="str">
            <v>Otras osteomielitis agudas</v>
          </cell>
        </row>
        <row r="5758">
          <cell r="A5758" t="str">
            <v>M86.2</v>
          </cell>
          <cell r="B5758" t="str">
            <v>Osteomielitis subaguda</v>
          </cell>
        </row>
        <row r="5759">
          <cell r="A5759" t="str">
            <v>M86.3</v>
          </cell>
          <cell r="B5759" t="str">
            <v>Osteomielitis multifocal crónica</v>
          </cell>
        </row>
        <row r="5760">
          <cell r="A5760" t="str">
            <v>M86.4</v>
          </cell>
          <cell r="B5760" t="str">
            <v>Osteomielitis crónica con drenaje del seno</v>
          </cell>
        </row>
        <row r="5761">
          <cell r="A5761" t="str">
            <v>M86.5</v>
          </cell>
          <cell r="B5761" t="str">
            <v>Otras osteomielitis hematógenas crónicas</v>
          </cell>
        </row>
        <row r="5762">
          <cell r="A5762" t="str">
            <v>M86.6</v>
          </cell>
          <cell r="B5762" t="str">
            <v>Otras osteomielitis crónicas</v>
          </cell>
        </row>
        <row r="5763">
          <cell r="A5763" t="str">
            <v>M86.8</v>
          </cell>
          <cell r="B5763" t="str">
            <v>Otras osteomielitis</v>
          </cell>
        </row>
        <row r="5764">
          <cell r="A5764" t="str">
            <v>M86.9</v>
          </cell>
          <cell r="B5764" t="str">
            <v>Osteomielitis, no especificada</v>
          </cell>
        </row>
        <row r="5765">
          <cell r="A5765" t="str">
            <v>M87</v>
          </cell>
          <cell r="B5765" t="str">
            <v>Osteonecrosis</v>
          </cell>
        </row>
        <row r="5766">
          <cell r="A5766" t="str">
            <v>M87.0</v>
          </cell>
          <cell r="B5766" t="str">
            <v>Necrosis aséptica idiopática ósea</v>
          </cell>
        </row>
        <row r="5767">
          <cell r="A5767" t="str">
            <v>M87.1</v>
          </cell>
          <cell r="B5767" t="str">
            <v>Osteonecrosis debida a drogas</v>
          </cell>
        </row>
        <row r="5768">
          <cell r="A5768" t="str">
            <v>M87.2</v>
          </cell>
          <cell r="B5768" t="str">
            <v>Osteonecrosis debida a traumatismo previo</v>
          </cell>
        </row>
        <row r="5769">
          <cell r="A5769" t="str">
            <v>M87.3</v>
          </cell>
          <cell r="B5769" t="str">
            <v>Otras osteonecrosis secundarias</v>
          </cell>
        </row>
        <row r="5770">
          <cell r="A5770" t="str">
            <v>M87.8</v>
          </cell>
          <cell r="B5770" t="str">
            <v>Otras osteonecrosis</v>
          </cell>
        </row>
        <row r="5771">
          <cell r="A5771" t="str">
            <v>M87.9</v>
          </cell>
          <cell r="B5771" t="str">
            <v>Osteonecrosis, no especificada</v>
          </cell>
        </row>
        <row r="5772">
          <cell r="A5772" t="str">
            <v>M88</v>
          </cell>
          <cell r="B5772" t="str">
            <v>Enfermedad de Paget de los huesos [osteítis deformante]</v>
          </cell>
        </row>
        <row r="5773">
          <cell r="A5773" t="str">
            <v>M88.0</v>
          </cell>
          <cell r="B5773" t="str">
            <v>Enfermedad de Paget del cráneo</v>
          </cell>
        </row>
        <row r="5774">
          <cell r="A5774" t="str">
            <v>M88.8</v>
          </cell>
          <cell r="B5774" t="str">
            <v>Enfermedad de Paget de otros huesos</v>
          </cell>
        </row>
        <row r="5775">
          <cell r="A5775" t="str">
            <v>M88.9</v>
          </cell>
          <cell r="B5775" t="str">
            <v>Enfermedad ósea de Paget, huesos no especificados</v>
          </cell>
        </row>
        <row r="5776">
          <cell r="A5776" t="str">
            <v>M89</v>
          </cell>
          <cell r="B5776" t="str">
            <v>Otros trastornos del hueso</v>
          </cell>
        </row>
        <row r="5777">
          <cell r="A5777" t="str">
            <v>M89.0</v>
          </cell>
          <cell r="B5777" t="str">
            <v>Algoneurodistrofia</v>
          </cell>
        </row>
        <row r="5778">
          <cell r="A5778" t="str">
            <v>M89.1</v>
          </cell>
          <cell r="B5778" t="str">
            <v>Detención del crecimiento epifisario</v>
          </cell>
        </row>
        <row r="5779">
          <cell r="A5779" t="str">
            <v>M89.2</v>
          </cell>
          <cell r="B5779" t="str">
            <v>Otros trastornos del desarrollo y crecimiento óseo</v>
          </cell>
        </row>
        <row r="5780">
          <cell r="A5780" t="str">
            <v>M89.3</v>
          </cell>
          <cell r="B5780" t="str">
            <v>Hipertrofia del hueso</v>
          </cell>
        </row>
        <row r="5781">
          <cell r="A5781" t="str">
            <v>M89.4</v>
          </cell>
          <cell r="B5781" t="str">
            <v>Otras osteoartropatías hipertróficas</v>
          </cell>
        </row>
        <row r="5782">
          <cell r="A5782" t="str">
            <v>M89.5</v>
          </cell>
          <cell r="B5782" t="str">
            <v>Osteólisis</v>
          </cell>
        </row>
        <row r="5783">
          <cell r="A5783" t="str">
            <v>M89.6</v>
          </cell>
          <cell r="B5783" t="str">
            <v>Osteopatía a consecuencia de poliomielitis</v>
          </cell>
        </row>
        <row r="5784">
          <cell r="A5784" t="str">
            <v>M89.8</v>
          </cell>
          <cell r="B5784" t="str">
            <v>Otros trastornos especificados del hueso</v>
          </cell>
        </row>
        <row r="5785">
          <cell r="A5785" t="str">
            <v>M89.9</v>
          </cell>
          <cell r="B5785" t="str">
            <v>Trastorno del hueso, no especificado</v>
          </cell>
        </row>
        <row r="5786">
          <cell r="A5786" t="str">
            <v>M90*</v>
          </cell>
          <cell r="B5786" t="str">
            <v>Osteopatías en enfermedades clasificadas en otra parte</v>
          </cell>
        </row>
        <row r="5787">
          <cell r="A5787" t="str">
            <v>M90.0*</v>
          </cell>
          <cell r="B5787" t="str">
            <v>Tuberculosis ósea (A18.0+)</v>
          </cell>
        </row>
        <row r="5788">
          <cell r="A5788" t="str">
            <v>M90.1*</v>
          </cell>
          <cell r="B5788" t="str">
            <v>Periostitis en otras enfermedades infecciosas clasificadas en otra parte</v>
          </cell>
        </row>
        <row r="5789">
          <cell r="A5789" t="str">
            <v>M90.2*</v>
          </cell>
          <cell r="B5789" t="str">
            <v>Osteopatía en otras enfermedades infecciosas clasificadas en otra parte</v>
          </cell>
        </row>
        <row r="5790">
          <cell r="A5790" t="str">
            <v>M90.3*</v>
          </cell>
          <cell r="B5790" t="str">
            <v>Osteonecrosis en la enfermedad causada por descompresión (T70.3+)</v>
          </cell>
        </row>
        <row r="5791">
          <cell r="A5791" t="str">
            <v>M90.4*</v>
          </cell>
          <cell r="B5791" t="str">
            <v>Osteonecrosis debida a hemoglobinopatía (D50-D64+)</v>
          </cell>
        </row>
        <row r="5792">
          <cell r="A5792" t="str">
            <v>M90.5*</v>
          </cell>
          <cell r="B5792" t="str">
            <v>Osteonecrosis en otras enfermedades clasificadas en otra parte</v>
          </cell>
        </row>
        <row r="5793">
          <cell r="A5793" t="str">
            <v>M90.6*</v>
          </cell>
          <cell r="B5793" t="str">
            <v>Osteítis deformante en enfermedad neoplásica (C00-D48+)</v>
          </cell>
        </row>
        <row r="5794">
          <cell r="A5794" t="str">
            <v>M90.7*</v>
          </cell>
          <cell r="B5794" t="str">
            <v>Fractura ósea en enfermedad neoplásica (C00-D48+)</v>
          </cell>
        </row>
        <row r="5795">
          <cell r="A5795" t="str">
            <v>M90.8*</v>
          </cell>
          <cell r="B5795" t="str">
            <v>Osteopatía en otras enfermedades clasificadas en otra parte</v>
          </cell>
        </row>
        <row r="5796">
          <cell r="A5796" t="str">
            <v>M91</v>
          </cell>
          <cell r="B5796" t="str">
            <v>Osteocondrosis juvenil de la cadera y de la pelvis</v>
          </cell>
        </row>
        <row r="5797">
          <cell r="A5797" t="str">
            <v>M91.0</v>
          </cell>
          <cell r="B5797" t="str">
            <v>Osteocondrosis juvenil de la pelvis</v>
          </cell>
        </row>
        <row r="5798">
          <cell r="A5798" t="str">
            <v>M91.1</v>
          </cell>
          <cell r="B5798" t="str">
            <v>Osteocondrosis juvenil de la cabeza del fémur [Legg-Calvé-Perthes]</v>
          </cell>
        </row>
        <row r="5799">
          <cell r="A5799" t="str">
            <v>M91.2</v>
          </cell>
          <cell r="B5799" t="str">
            <v>Coxa plana</v>
          </cell>
        </row>
        <row r="5800">
          <cell r="A5800" t="str">
            <v>M91.3</v>
          </cell>
          <cell r="B5800" t="str">
            <v>Pseudocoxalgia</v>
          </cell>
        </row>
        <row r="5801">
          <cell r="A5801" t="str">
            <v>M91.8</v>
          </cell>
          <cell r="B5801" t="str">
            <v>Otras osteocondrosis juveniles de la cadera y de la pelvis</v>
          </cell>
        </row>
        <row r="5802">
          <cell r="A5802" t="str">
            <v>M91.9</v>
          </cell>
          <cell r="B5802" t="str">
            <v>Osteocondrosis juvenil de la cadera y de la pelvis, sin otra especificación</v>
          </cell>
        </row>
        <row r="5803">
          <cell r="A5803" t="str">
            <v>M92</v>
          </cell>
          <cell r="B5803" t="str">
            <v>Otras osteocondrosis juveniles</v>
          </cell>
        </row>
        <row r="5804">
          <cell r="A5804" t="str">
            <v>M92.0</v>
          </cell>
          <cell r="B5804" t="str">
            <v>Osteocondrosis juvenil del húmero</v>
          </cell>
        </row>
        <row r="5805">
          <cell r="A5805" t="str">
            <v>M92.1</v>
          </cell>
          <cell r="B5805" t="str">
            <v>Osteocondrosis juvenil del cúbito y del radio</v>
          </cell>
        </row>
        <row r="5806">
          <cell r="A5806" t="str">
            <v>M92.2</v>
          </cell>
          <cell r="B5806" t="str">
            <v>Osteocondrosis juvenil de la mano</v>
          </cell>
        </row>
        <row r="5807">
          <cell r="A5807" t="str">
            <v>M92.3</v>
          </cell>
          <cell r="B5807" t="str">
            <v>Otras osteocondrosis juveniles del miembro superior</v>
          </cell>
        </row>
        <row r="5808">
          <cell r="A5808" t="str">
            <v>M92.4</v>
          </cell>
          <cell r="B5808" t="str">
            <v>Osteocondrosis juvenil de la rótula</v>
          </cell>
        </row>
        <row r="5809">
          <cell r="A5809" t="str">
            <v>M92.5</v>
          </cell>
          <cell r="B5809" t="str">
            <v>Osteocondrosis juvenil de la tibia y del peroné</v>
          </cell>
        </row>
        <row r="5810">
          <cell r="A5810" t="str">
            <v>M92.6</v>
          </cell>
          <cell r="B5810" t="str">
            <v>Osteocondrosis juvenil del tarso</v>
          </cell>
        </row>
        <row r="5811">
          <cell r="A5811" t="str">
            <v>M92.7</v>
          </cell>
          <cell r="B5811" t="str">
            <v>Osteocondrosis juvenil del metatarso</v>
          </cell>
        </row>
        <row r="5812">
          <cell r="A5812" t="str">
            <v>M92.8</v>
          </cell>
          <cell r="B5812" t="str">
            <v>Otras osteocondrosis juveniles especificadas</v>
          </cell>
        </row>
        <row r="5813">
          <cell r="A5813" t="str">
            <v>M92.9</v>
          </cell>
          <cell r="B5813" t="str">
            <v>Osteocondrosis juvenil, no especificada</v>
          </cell>
        </row>
        <row r="5814">
          <cell r="A5814" t="str">
            <v>M93</v>
          </cell>
          <cell r="B5814" t="str">
            <v>Otras osteocondropatías</v>
          </cell>
        </row>
        <row r="5815">
          <cell r="A5815" t="str">
            <v>M93.0</v>
          </cell>
          <cell r="B5815" t="str">
            <v>Deslizamiento de la epífisis femoral superior (no traumático)</v>
          </cell>
        </row>
        <row r="5816">
          <cell r="A5816" t="str">
            <v>M93.1</v>
          </cell>
          <cell r="B5816" t="str">
            <v>Enfermedad de Kienb”ck del adulto</v>
          </cell>
        </row>
        <row r="5817">
          <cell r="A5817" t="str">
            <v>M93.2</v>
          </cell>
          <cell r="B5817" t="str">
            <v>Osteocondritis disecante</v>
          </cell>
        </row>
        <row r="5818">
          <cell r="A5818" t="str">
            <v>M93.8</v>
          </cell>
          <cell r="B5818" t="str">
            <v>Otras osteocondropatías especificadas</v>
          </cell>
        </row>
        <row r="5819">
          <cell r="A5819" t="str">
            <v>M93.9</v>
          </cell>
          <cell r="B5819" t="str">
            <v>Osteocondropatía, no especificada</v>
          </cell>
        </row>
        <row r="5820">
          <cell r="A5820" t="str">
            <v>M94</v>
          </cell>
          <cell r="B5820" t="str">
            <v>Otros trastornos del cartílago</v>
          </cell>
        </row>
        <row r="5821">
          <cell r="A5821" t="str">
            <v>M94.0</v>
          </cell>
          <cell r="B5821" t="str">
            <v>Síndrome de la articulación condrocostal [Tietze]</v>
          </cell>
        </row>
        <row r="5822">
          <cell r="A5822" t="str">
            <v>M94.1</v>
          </cell>
          <cell r="B5822" t="str">
            <v>Policondritis recidivante</v>
          </cell>
        </row>
        <row r="5823">
          <cell r="A5823" t="str">
            <v>M94.2</v>
          </cell>
          <cell r="B5823" t="str">
            <v>Condromalacia</v>
          </cell>
        </row>
        <row r="5824">
          <cell r="A5824" t="str">
            <v>M94.3</v>
          </cell>
          <cell r="B5824" t="str">
            <v>Condrólisis</v>
          </cell>
        </row>
        <row r="5825">
          <cell r="A5825" t="str">
            <v>M94.8</v>
          </cell>
          <cell r="B5825" t="str">
            <v>Otros trastornos especificados del cartílago</v>
          </cell>
        </row>
        <row r="5826">
          <cell r="A5826" t="str">
            <v>M94.9</v>
          </cell>
          <cell r="B5826" t="str">
            <v>Trastorno del cartílago, no especificado</v>
          </cell>
        </row>
        <row r="5827">
          <cell r="A5827" t="str">
            <v>M95</v>
          </cell>
          <cell r="B5827" t="str">
            <v>Otras deformidades adquiridas del sistema osteomuscular y del tejido conjuntivo</v>
          </cell>
        </row>
        <row r="5828">
          <cell r="A5828" t="str">
            <v>M95.0</v>
          </cell>
          <cell r="B5828" t="str">
            <v>Deformidad adquirida de la nariz</v>
          </cell>
        </row>
        <row r="5829">
          <cell r="A5829" t="str">
            <v>M95.1</v>
          </cell>
          <cell r="B5829" t="str">
            <v>Oreja en coliflor</v>
          </cell>
        </row>
        <row r="5830">
          <cell r="A5830" t="str">
            <v>M95.2</v>
          </cell>
          <cell r="B5830" t="str">
            <v>Otras deformidades adquiridas de la cabeza</v>
          </cell>
        </row>
        <row r="5831">
          <cell r="A5831" t="str">
            <v>M95.3</v>
          </cell>
          <cell r="B5831" t="str">
            <v>Deformidad adquirida del cuello</v>
          </cell>
        </row>
        <row r="5832">
          <cell r="A5832" t="str">
            <v>M95.4</v>
          </cell>
          <cell r="B5832" t="str">
            <v>Deformidad adquirida de costillas y tórax</v>
          </cell>
        </row>
        <row r="5833">
          <cell r="A5833" t="str">
            <v>M95.5</v>
          </cell>
          <cell r="B5833" t="str">
            <v>Deformidad adquirida de la pelvis</v>
          </cell>
        </row>
        <row r="5834">
          <cell r="A5834" t="str">
            <v>M95.8</v>
          </cell>
          <cell r="B5834" t="str">
            <v>Otras deformidades adquiridas especificadas del sistema osteomuscular</v>
          </cell>
        </row>
        <row r="5835">
          <cell r="A5835" t="str">
            <v>M95.9</v>
          </cell>
          <cell r="B5835" t="str">
            <v>Deformidad adquirida del sistema osteomuscular, no especificada</v>
          </cell>
        </row>
        <row r="5836">
          <cell r="A5836" t="str">
            <v>M96</v>
          </cell>
          <cell r="B5836" t="str">
            <v>Trastornos osteomusculares consecutivos a procedimientos, no clasificados  en otra parte</v>
          </cell>
        </row>
        <row r="5837">
          <cell r="A5837" t="str">
            <v>M96.0</v>
          </cell>
          <cell r="B5837" t="str">
            <v>Seudoartrosis consecutiva a fusión o artrodesis</v>
          </cell>
        </row>
        <row r="5838">
          <cell r="A5838" t="str">
            <v>M96.1</v>
          </cell>
          <cell r="B5838" t="str">
            <v>Síndrome postlaminectomía, no clasificado en otra parte</v>
          </cell>
        </row>
        <row r="5839">
          <cell r="A5839" t="str">
            <v>M96.2</v>
          </cell>
          <cell r="B5839" t="str">
            <v>Cifosis postradiación</v>
          </cell>
        </row>
        <row r="5840">
          <cell r="A5840" t="str">
            <v>M96.3</v>
          </cell>
          <cell r="B5840" t="str">
            <v>Cifosis postlaminectomía</v>
          </cell>
        </row>
        <row r="5841">
          <cell r="A5841" t="str">
            <v>M96.4</v>
          </cell>
          <cell r="B5841" t="str">
            <v>Lordosis postquirúrgica</v>
          </cell>
        </row>
        <row r="5842">
          <cell r="A5842" t="str">
            <v>M96.5</v>
          </cell>
          <cell r="B5842" t="str">
            <v>Escoliosis postrradiación</v>
          </cell>
        </row>
        <row r="5843">
          <cell r="A5843" t="str">
            <v>M96.6</v>
          </cell>
          <cell r="B5843" t="str">
            <v>Fractura de hueso posterior a inserción o implante ortopédico, prótesis articular o placa ósea</v>
          </cell>
        </row>
        <row r="5844">
          <cell r="A5844" t="str">
            <v>M96.8</v>
          </cell>
          <cell r="B5844" t="str">
            <v>Otros trastornos osteomusculares consecutivos a procedimientos</v>
          </cell>
        </row>
        <row r="5845">
          <cell r="A5845" t="str">
            <v>M96.9</v>
          </cell>
          <cell r="B5845" t="str">
            <v>Trastornos osteomusculares no especificados consecutivos a procedimientos</v>
          </cell>
        </row>
        <row r="5846">
          <cell r="A5846" t="str">
            <v>M99</v>
          </cell>
          <cell r="B5846" t="str">
            <v>Lesiones biomecánicas, no clasificadas en otra parte</v>
          </cell>
        </row>
        <row r="5847">
          <cell r="A5847" t="str">
            <v>M99.0</v>
          </cell>
          <cell r="B5847" t="str">
            <v>Disfunción segmental o somática</v>
          </cell>
        </row>
        <row r="5848">
          <cell r="A5848" t="str">
            <v>M99.1</v>
          </cell>
          <cell r="B5848" t="str">
            <v>Complejo de subluxación (vertebral)</v>
          </cell>
        </row>
        <row r="5849">
          <cell r="A5849" t="str">
            <v>M99.2</v>
          </cell>
          <cell r="B5849" t="str">
            <v>Subluxación con estenosis del canal neural</v>
          </cell>
        </row>
        <row r="5850">
          <cell r="A5850" t="str">
            <v>M99.3</v>
          </cell>
          <cell r="B5850" t="str">
            <v>Estenosis ósea del canal neural</v>
          </cell>
        </row>
        <row r="5851">
          <cell r="A5851" t="str">
            <v>M99.4</v>
          </cell>
          <cell r="B5851" t="str">
            <v>Estenosis del canal neural por tejido conjuntivo</v>
          </cell>
        </row>
        <row r="5852">
          <cell r="A5852" t="str">
            <v>M99.5</v>
          </cell>
          <cell r="B5852" t="str">
            <v>Estenosis del canal neural por disco intervertebral</v>
          </cell>
        </row>
        <row r="5853">
          <cell r="A5853" t="str">
            <v>M99.6</v>
          </cell>
          <cell r="B5853" t="str">
            <v>Estenosis ósea y subluxación de los agujeros intervertebrales</v>
          </cell>
        </row>
        <row r="5854">
          <cell r="A5854" t="str">
            <v>M99.7</v>
          </cell>
          <cell r="B5854" t="str">
            <v>Estenosis de los agujeros intervertebrales por tejido conjuntivo o por disco intervertebral</v>
          </cell>
        </row>
        <row r="5855">
          <cell r="A5855" t="str">
            <v>M99.8</v>
          </cell>
          <cell r="B5855" t="str">
            <v>Otras lesiones biomecánicas</v>
          </cell>
        </row>
        <row r="5856">
          <cell r="A5856" t="str">
            <v>M99.9</v>
          </cell>
          <cell r="B5856" t="str">
            <v>Lesión biomecánica, no especificada</v>
          </cell>
        </row>
        <row r="5857">
          <cell r="A5857" t="str">
            <v>N</v>
          </cell>
          <cell r="B5857" t="str">
            <v>Transtonos Renales y Genitourinarios</v>
          </cell>
        </row>
        <row r="5858">
          <cell r="A5858" t="str">
            <v>N00</v>
          </cell>
          <cell r="B5858" t="str">
            <v>Síndrome nefrítico agudo</v>
          </cell>
        </row>
        <row r="5859">
          <cell r="A5859" t="str">
            <v>N00.0</v>
          </cell>
          <cell r="B5859" t="str">
            <v>Síndrome nefrítico agudo,  anomalía glomerular mínima</v>
          </cell>
        </row>
        <row r="5860">
          <cell r="A5860" t="str">
            <v>N00.1</v>
          </cell>
          <cell r="B5860" t="str">
            <v>Síndrome nefrítico agudo, lesiones glomerulares focales y segmentarias</v>
          </cell>
        </row>
        <row r="5861">
          <cell r="A5861" t="str">
            <v>N00.2</v>
          </cell>
          <cell r="B5861" t="str">
            <v>Síndrome nefrítico agudo, glomerulonefritis membranosa difusa</v>
          </cell>
        </row>
        <row r="5862">
          <cell r="A5862" t="str">
            <v>N00.3</v>
          </cell>
          <cell r="B5862" t="str">
            <v>Síndrome nefrítico agudo, glomerulonefritis proliferativa mesangial difusa</v>
          </cell>
        </row>
        <row r="5863">
          <cell r="A5863" t="str">
            <v>N00.4</v>
          </cell>
          <cell r="B5863" t="str">
            <v>Síndrome nefrítico agudo, glomerulonefritis proliferativa endocapilar difusa</v>
          </cell>
        </row>
        <row r="5864">
          <cell r="A5864" t="str">
            <v>N00.5</v>
          </cell>
          <cell r="B5864" t="str">
            <v>Síndrome nefrítico agudo, glomerulonefritis mesangiocapilar difusa</v>
          </cell>
        </row>
        <row r="5865">
          <cell r="A5865" t="str">
            <v>N00.6</v>
          </cell>
          <cell r="B5865" t="str">
            <v>Síndrome nefrítico agudo, enfermedad por depósitos densos</v>
          </cell>
        </row>
        <row r="5866">
          <cell r="A5866" t="str">
            <v>N00.7</v>
          </cell>
          <cell r="B5866" t="str">
            <v>Síndrome nefrítico agudo, glomerulonefritis difusa en media luna</v>
          </cell>
        </row>
        <row r="5867">
          <cell r="A5867" t="str">
            <v>N00.8</v>
          </cell>
          <cell r="B5867" t="str">
            <v>Síndrome nefrítico agudo, otras</v>
          </cell>
        </row>
        <row r="5868">
          <cell r="A5868" t="str">
            <v>N00.9</v>
          </cell>
          <cell r="B5868" t="str">
            <v>Síndrome nefrítico agudo, no especificada</v>
          </cell>
        </row>
        <row r="5869">
          <cell r="A5869" t="str">
            <v>N01</v>
          </cell>
          <cell r="B5869" t="str">
            <v>Síndrome nefrítico rápidamente progresivo</v>
          </cell>
        </row>
        <row r="5870">
          <cell r="A5870" t="str">
            <v>N01.0</v>
          </cell>
          <cell r="B5870" t="str">
            <v>Síndrome nefrítico rápidamente progresivo, anomalía glomerular mínima</v>
          </cell>
        </row>
        <row r="5871">
          <cell r="A5871" t="str">
            <v>N01.1</v>
          </cell>
          <cell r="B5871" t="str">
            <v>Síndrome nefrítico rápidamente progresivo, lesiones glomerulares focales y segmentarias</v>
          </cell>
        </row>
        <row r="5872">
          <cell r="A5872" t="str">
            <v>N01.2</v>
          </cell>
          <cell r="B5872" t="str">
            <v>Síndrome nefrítico rápidamente progresivo, glomerulonefritis membranosa difusa</v>
          </cell>
        </row>
        <row r="5873">
          <cell r="A5873" t="str">
            <v>N01.3</v>
          </cell>
          <cell r="B5873" t="str">
            <v>Síndrome nefrítico rápidamente progresivo, glomerulonefritis proliferativa mesangial difusa</v>
          </cell>
        </row>
        <row r="5874">
          <cell r="A5874" t="str">
            <v>N01.4</v>
          </cell>
          <cell r="B5874" t="str">
            <v>Síndrome nefrítico rápidamente progresivo, glomerulonefritis proliferativa endocapilar difusa</v>
          </cell>
        </row>
        <row r="5875">
          <cell r="A5875" t="str">
            <v>N01.5</v>
          </cell>
          <cell r="B5875" t="str">
            <v>Síndrome nefrítico rápidamente progresivo, glomerulonefritis mesangiocapilar difusa</v>
          </cell>
        </row>
        <row r="5876">
          <cell r="A5876" t="str">
            <v>N01.6</v>
          </cell>
          <cell r="B5876" t="str">
            <v>Síndrome nefrítico rápidamente progresivo, enfermedad por depósitos densos</v>
          </cell>
        </row>
        <row r="5877">
          <cell r="A5877" t="str">
            <v>N01.7</v>
          </cell>
          <cell r="B5877" t="str">
            <v>Síndrome nefrítico rápidamente progresivo, glomerulonefritis difusa en media luna</v>
          </cell>
        </row>
        <row r="5878">
          <cell r="A5878" t="str">
            <v>N01.8</v>
          </cell>
          <cell r="B5878" t="str">
            <v>Síndrome nefrítico rápidamente progresivo, otras</v>
          </cell>
        </row>
        <row r="5879">
          <cell r="A5879" t="str">
            <v>N01.9</v>
          </cell>
          <cell r="B5879" t="str">
            <v>Síndrome nefrítico rápidamente progresivo, no especificada</v>
          </cell>
        </row>
        <row r="5880">
          <cell r="A5880" t="str">
            <v>N02</v>
          </cell>
          <cell r="B5880" t="str">
            <v>Hematuria recurrente y persistente</v>
          </cell>
        </row>
        <row r="5881">
          <cell r="A5881" t="str">
            <v>N02.0</v>
          </cell>
          <cell r="B5881" t="str">
            <v>Hematuria recurrente y persistente, anomalía glomerular mínima</v>
          </cell>
        </row>
        <row r="5882">
          <cell r="A5882" t="str">
            <v>N02.1</v>
          </cell>
          <cell r="B5882" t="str">
            <v>Hematuria recurrente y persistente, lesiones glomerulares focales y segmentarias</v>
          </cell>
        </row>
        <row r="5883">
          <cell r="A5883" t="str">
            <v>N02.2</v>
          </cell>
          <cell r="B5883" t="str">
            <v>Hematuria recurrente y persistente, glomerulonefritis membranosa difusa</v>
          </cell>
        </row>
        <row r="5884">
          <cell r="A5884" t="str">
            <v>N02.3</v>
          </cell>
          <cell r="B5884" t="str">
            <v>Hematuria recurrente y persistente, glomerulonefritis proliferativa mesangial difusa</v>
          </cell>
        </row>
        <row r="5885">
          <cell r="A5885" t="str">
            <v>N02.4</v>
          </cell>
          <cell r="B5885" t="str">
            <v>Hematuria recurrente y persistente, glomerulonefritis proliferativa endocapilar difusa</v>
          </cell>
        </row>
        <row r="5886">
          <cell r="A5886" t="str">
            <v>N02.5</v>
          </cell>
          <cell r="B5886" t="str">
            <v>Hematuria recurrente y persistente, glomerulonefritis mesangiocapilar difusa</v>
          </cell>
        </row>
        <row r="5887">
          <cell r="A5887" t="str">
            <v>N02.6</v>
          </cell>
          <cell r="B5887" t="str">
            <v>Hematuria recurrente y persistente, enfermedad por depósitos densos</v>
          </cell>
        </row>
        <row r="5888">
          <cell r="A5888" t="str">
            <v>N02.7</v>
          </cell>
          <cell r="B5888" t="str">
            <v>Hematuria recurrente y persistente, glomerulonefritis difusa en media luna</v>
          </cell>
        </row>
        <row r="5889">
          <cell r="A5889" t="str">
            <v>N02.8</v>
          </cell>
          <cell r="B5889" t="str">
            <v>Hematuria recurrente y persistente, otras</v>
          </cell>
        </row>
        <row r="5890">
          <cell r="A5890" t="str">
            <v>N02.9</v>
          </cell>
          <cell r="B5890" t="str">
            <v>Hematuria recurrente y persistente, no especificada</v>
          </cell>
        </row>
        <row r="5891">
          <cell r="A5891" t="str">
            <v>N03</v>
          </cell>
          <cell r="B5891" t="str">
            <v>Síndrome nefrítico crónico</v>
          </cell>
        </row>
        <row r="5892">
          <cell r="A5892" t="str">
            <v>N03.0</v>
          </cell>
          <cell r="B5892" t="str">
            <v>Síndrome nefrítico crónico, anomalía glomerular mínima</v>
          </cell>
        </row>
        <row r="5893">
          <cell r="A5893" t="str">
            <v>N03.1</v>
          </cell>
          <cell r="B5893" t="str">
            <v>Síndrome nefrítico crónico, lesiones glomerulares focales y segmentarias</v>
          </cell>
        </row>
        <row r="5894">
          <cell r="A5894" t="str">
            <v>N03.2</v>
          </cell>
          <cell r="B5894" t="str">
            <v>Síndrome nefrítico crónico, glomerulonefritis membranosa difusa</v>
          </cell>
        </row>
        <row r="5895">
          <cell r="A5895" t="str">
            <v>N03.3</v>
          </cell>
          <cell r="B5895" t="str">
            <v>Síndrome nefrítico crónico, glomerulonefritis proliferativa mesangial difusa</v>
          </cell>
        </row>
        <row r="5896">
          <cell r="A5896" t="str">
            <v>N03.4</v>
          </cell>
          <cell r="B5896" t="str">
            <v>Síndrome nefrítico crónico, glomerulonefritis proliferativa endocapilar difusa</v>
          </cell>
        </row>
        <row r="5897">
          <cell r="A5897" t="str">
            <v>N03.5</v>
          </cell>
          <cell r="B5897" t="str">
            <v>Síndrome nefrítico crónico, glomerulonefritis mesangiocapilar difusa</v>
          </cell>
        </row>
        <row r="5898">
          <cell r="A5898" t="str">
            <v>N03.6</v>
          </cell>
          <cell r="B5898" t="str">
            <v>Síndrome nefrítico crónico, enfermedad por depósitos densos</v>
          </cell>
        </row>
        <row r="5899">
          <cell r="A5899" t="str">
            <v>N03.7</v>
          </cell>
          <cell r="B5899" t="str">
            <v>Síndrome nefrítico crónico, glomerulonefritis difusa en media luna</v>
          </cell>
        </row>
        <row r="5900">
          <cell r="A5900" t="str">
            <v>N03.8</v>
          </cell>
          <cell r="B5900" t="str">
            <v>Síndrome nefrítico crónico, otras</v>
          </cell>
        </row>
        <row r="5901">
          <cell r="A5901" t="str">
            <v>N03.9</v>
          </cell>
          <cell r="B5901" t="str">
            <v>Síndrome nefrítico crónico, no especificada</v>
          </cell>
        </row>
        <row r="5902">
          <cell r="A5902" t="str">
            <v>N04</v>
          </cell>
          <cell r="B5902" t="str">
            <v>Síndrome nefrótico</v>
          </cell>
        </row>
        <row r="5903">
          <cell r="A5903" t="str">
            <v>N04.0</v>
          </cell>
          <cell r="B5903" t="str">
            <v>Síndrome nefrótico,  anomalía glomerular mínima</v>
          </cell>
        </row>
        <row r="5904">
          <cell r="A5904" t="str">
            <v>N04.1</v>
          </cell>
          <cell r="B5904" t="str">
            <v>Síndrome nefrótico, lesiones glomerulares focales y segmentarias</v>
          </cell>
        </row>
        <row r="5905">
          <cell r="A5905" t="str">
            <v>N04.2</v>
          </cell>
          <cell r="B5905" t="str">
            <v>Síndrome nefrótico, glomerulonefritis membranosa difusa</v>
          </cell>
        </row>
        <row r="5906">
          <cell r="A5906" t="str">
            <v>N04.3</v>
          </cell>
          <cell r="B5906" t="str">
            <v>Síndrome nefrótico, glomerulonefritis proliferativa mesangial difusa</v>
          </cell>
        </row>
        <row r="5907">
          <cell r="A5907" t="str">
            <v>N04.4</v>
          </cell>
          <cell r="B5907" t="str">
            <v>Síndrome nefrótico, glomerulonefritis proliferativa endocapilar difusa</v>
          </cell>
        </row>
        <row r="5908">
          <cell r="A5908" t="str">
            <v>N04.5</v>
          </cell>
          <cell r="B5908" t="str">
            <v>Síndrome nefrótico, glomerulonefritis mesangiocapilar difusa</v>
          </cell>
        </row>
        <row r="5909">
          <cell r="A5909" t="str">
            <v>N04.6</v>
          </cell>
          <cell r="B5909" t="str">
            <v>Síndrome nefrótico, enfermedad por depósitos densos</v>
          </cell>
        </row>
        <row r="5910">
          <cell r="A5910" t="str">
            <v>N04.7</v>
          </cell>
          <cell r="B5910" t="str">
            <v>Síndrome nefrótico, glomerulonefritis difusa en media luna</v>
          </cell>
        </row>
        <row r="5911">
          <cell r="A5911" t="str">
            <v>N04.8</v>
          </cell>
          <cell r="B5911" t="str">
            <v>Síndrome nefrótico, otras</v>
          </cell>
        </row>
        <row r="5912">
          <cell r="A5912" t="str">
            <v>N04.9</v>
          </cell>
          <cell r="B5912" t="str">
            <v>Síndrome nefrótico, no especificada</v>
          </cell>
        </row>
        <row r="5913">
          <cell r="A5913" t="str">
            <v>N05</v>
          </cell>
          <cell r="B5913" t="str">
            <v>Síndrome nefrítico no especificado</v>
          </cell>
        </row>
        <row r="5914">
          <cell r="A5914" t="str">
            <v>N05.0</v>
          </cell>
          <cell r="B5914" t="str">
            <v>Síndrome nefrítico no especificado,  anomalía glomerular mínima</v>
          </cell>
        </row>
        <row r="5915">
          <cell r="A5915" t="str">
            <v>N05.1</v>
          </cell>
          <cell r="B5915" t="str">
            <v>Síndrome nefrítico no especificado, lesiones glomerulares focales y segmentarias</v>
          </cell>
        </row>
        <row r="5916">
          <cell r="A5916" t="str">
            <v>N05.2</v>
          </cell>
          <cell r="B5916" t="str">
            <v>Síndrome nefrítico no especificado, glomerulonefritis membranosa difusa</v>
          </cell>
        </row>
        <row r="5917">
          <cell r="A5917" t="str">
            <v>N05.3</v>
          </cell>
          <cell r="B5917" t="str">
            <v>Síndrome nefrítico no especificado, glomerulonefritis proliferativa mesangial difusa</v>
          </cell>
        </row>
        <row r="5918">
          <cell r="A5918" t="str">
            <v>N05.4</v>
          </cell>
          <cell r="B5918" t="str">
            <v>Síndrome nefrítico no especificado, glomerulonefritis proliferativa endocapilar difusa</v>
          </cell>
        </row>
        <row r="5919">
          <cell r="A5919" t="str">
            <v>N05.5</v>
          </cell>
          <cell r="B5919" t="str">
            <v>Síndrome nefrítico no especificado, glomerulonefritis mesangiocapilar difusa</v>
          </cell>
        </row>
        <row r="5920">
          <cell r="A5920" t="str">
            <v>N05.6</v>
          </cell>
          <cell r="B5920" t="str">
            <v>Síndrome nefrítico no especificado, enfermedad por depósitos densos</v>
          </cell>
        </row>
        <row r="5921">
          <cell r="A5921" t="str">
            <v>N05.7</v>
          </cell>
          <cell r="B5921" t="str">
            <v>Síndrome nefrítico no especificado, glomerulonefritis difusa en media luna</v>
          </cell>
        </row>
        <row r="5922">
          <cell r="A5922" t="str">
            <v>N05.8</v>
          </cell>
          <cell r="B5922" t="str">
            <v>Síndrome nefrítico no especificado, otras</v>
          </cell>
        </row>
        <row r="5923">
          <cell r="A5923" t="str">
            <v>N05.9</v>
          </cell>
          <cell r="B5923" t="str">
            <v>Síndrome nefrítico no especificado, no especificada</v>
          </cell>
        </row>
        <row r="5924">
          <cell r="A5924" t="str">
            <v>N06</v>
          </cell>
          <cell r="B5924" t="str">
            <v>Proteinuria aislada con lesión morfológica especificada</v>
          </cell>
        </row>
        <row r="5925">
          <cell r="A5925" t="str">
            <v>N06.0</v>
          </cell>
          <cell r="B5925" t="str">
            <v>Proteinuria aislada con lesión morfológica especificada,  anomalía glomerular mínima</v>
          </cell>
        </row>
        <row r="5926">
          <cell r="A5926" t="str">
            <v>N06.1</v>
          </cell>
          <cell r="B5926" t="str">
            <v>Proteinuria aislada con lesión morfológica especificada, lesiones glomerulares focales y segmentarias</v>
          </cell>
        </row>
        <row r="5927">
          <cell r="A5927" t="str">
            <v>N06.2</v>
          </cell>
          <cell r="B5927" t="str">
            <v>Proteinuria aislada con lesión morfológica especificada, glomerulonefritis membranosa difusa</v>
          </cell>
        </row>
        <row r="5928">
          <cell r="A5928" t="str">
            <v>N06.3</v>
          </cell>
          <cell r="B5928" t="str">
            <v>Proteinuria aislada con lesión morfológica especificada, glomerulonefritis proliferativa mesangial difusa</v>
          </cell>
        </row>
        <row r="5929">
          <cell r="A5929" t="str">
            <v>N06.4</v>
          </cell>
          <cell r="B5929" t="str">
            <v>Proteinuria aislada con lesión morfológica especificada, glomerulonefritis proliferativa endocapilar difusa</v>
          </cell>
        </row>
        <row r="5930">
          <cell r="A5930" t="str">
            <v>N06.5</v>
          </cell>
          <cell r="B5930" t="str">
            <v>Proteinuria aislada con lesión morfológica especificada, glomerulonefritis mesangiocapilar difusa</v>
          </cell>
        </row>
        <row r="5931">
          <cell r="A5931" t="str">
            <v>N06.6</v>
          </cell>
          <cell r="B5931" t="str">
            <v>Proteinuria aislada con lesión morfológica especificada, enfermedad por depósitos densos</v>
          </cell>
        </row>
        <row r="5932">
          <cell r="A5932" t="str">
            <v>N06.7</v>
          </cell>
          <cell r="B5932" t="str">
            <v>Proteinuria aislada con lesión morfológica especificada, glomerulonefritis difusa en media luna</v>
          </cell>
        </row>
        <row r="5933">
          <cell r="A5933" t="str">
            <v>N06.8</v>
          </cell>
          <cell r="B5933" t="str">
            <v>Proteinuria aislada con lesión morfológica especificada, otras</v>
          </cell>
        </row>
        <row r="5934">
          <cell r="A5934" t="str">
            <v>N06.9</v>
          </cell>
          <cell r="B5934" t="str">
            <v>Proteinuria aislada con lesión morfológica especificada, no especificada</v>
          </cell>
        </row>
        <row r="5935">
          <cell r="A5935" t="str">
            <v>N07</v>
          </cell>
          <cell r="B5935" t="str">
            <v>Nefropatía hereditaria, no clasificada en otra parte</v>
          </cell>
        </row>
        <row r="5936">
          <cell r="A5936" t="str">
            <v>N07.0</v>
          </cell>
          <cell r="B5936" t="str">
            <v>Nefropatía hereditaria, no clasificada en otra parte,  anomalía glomerular mínima</v>
          </cell>
        </row>
        <row r="5937">
          <cell r="A5937" t="str">
            <v>N07.1</v>
          </cell>
          <cell r="B5937" t="str">
            <v>Nefropatía hereditaria, no clasificada en otra parte, lesiones glomerulares focales y segmentarias</v>
          </cell>
        </row>
        <row r="5938">
          <cell r="A5938" t="str">
            <v>N07.2</v>
          </cell>
          <cell r="B5938" t="str">
            <v>Nefropatía hereditaria, no clasificada en otra parte, glomerulonefritis membranosa difusa</v>
          </cell>
        </row>
        <row r="5939">
          <cell r="A5939" t="str">
            <v>N07.3</v>
          </cell>
          <cell r="B5939" t="str">
            <v>Nefropatía hereditaria, no clasificada en otra parte, glomerulonefritis proliferativa mesangial difusa</v>
          </cell>
        </row>
        <row r="5940">
          <cell r="A5940" t="str">
            <v>N07.4</v>
          </cell>
          <cell r="B5940" t="str">
            <v>Nefropatía hereditaria, no clasificada en otra parte, glomerulonefritis proliferativa endocapilar difusa</v>
          </cell>
        </row>
        <row r="5941">
          <cell r="A5941" t="str">
            <v>N07.5</v>
          </cell>
          <cell r="B5941" t="str">
            <v>Nefropatía hereditaria, no clasificada en otra parte, glomerulonefritis mesangiocapilar difusa</v>
          </cell>
        </row>
        <row r="5942">
          <cell r="A5942" t="str">
            <v>N07.6</v>
          </cell>
          <cell r="B5942" t="str">
            <v>Nefropatía hereditaria, no clasificada en otra parte, enfermedad por depósitos densos</v>
          </cell>
        </row>
        <row r="5943">
          <cell r="A5943" t="str">
            <v>N07.7</v>
          </cell>
          <cell r="B5943" t="str">
            <v>Nefropatía hereditaria, no clasificada en otra parte, glomerulonefritis difusa en media luna</v>
          </cell>
        </row>
        <row r="5944">
          <cell r="A5944" t="str">
            <v>N07.8</v>
          </cell>
          <cell r="B5944" t="str">
            <v>Nefropatía hereditaria, no clasificada en otra parte, otras</v>
          </cell>
        </row>
        <row r="5945">
          <cell r="A5945" t="str">
            <v>N07.9</v>
          </cell>
          <cell r="B5945" t="str">
            <v>Nefropatía hereditaria, no clasificada en otra parte, no especificada</v>
          </cell>
        </row>
        <row r="5946">
          <cell r="A5946" t="str">
            <v>N08*</v>
          </cell>
          <cell r="B5946" t="str">
            <v>Trastornos glomerulares en enfermedades clasificadas en otra parte</v>
          </cell>
        </row>
        <row r="5947">
          <cell r="A5947" t="str">
            <v>N08.0*</v>
          </cell>
          <cell r="B5947" t="str">
            <v>Trastornos glomerulares en enfermedades infecciosas y parasitarias clasificadas en otra parte</v>
          </cell>
        </row>
        <row r="5948">
          <cell r="A5948" t="str">
            <v>N08.1*</v>
          </cell>
          <cell r="B5948" t="str">
            <v>Trastornos glomerulares en enfermedades neoplásicas</v>
          </cell>
        </row>
        <row r="5949">
          <cell r="A5949" t="str">
            <v>N08.2*</v>
          </cell>
          <cell r="B5949" t="str">
            <v>Trastornos glomerulares en enfermedades de la sangre y otros trastornos que afectan al mecanismo inmunitario</v>
          </cell>
        </row>
        <row r="5950">
          <cell r="A5950" t="str">
            <v>N08.3*</v>
          </cell>
          <cell r="B5950" t="str">
            <v>Trastornos glomerulares en diabetes mellitus (E10-E14+ con cuarto carácter común .2)</v>
          </cell>
        </row>
        <row r="5951">
          <cell r="A5951" t="str">
            <v>N08.4*</v>
          </cell>
          <cell r="B5951" t="str">
            <v>Trastornos glomerulares en otras enfermedades endocrinas, nutricionales y metabólicas</v>
          </cell>
        </row>
        <row r="5952">
          <cell r="A5952" t="str">
            <v>N08.5*</v>
          </cell>
          <cell r="B5952" t="str">
            <v>Trastornos glomerulares en trastornos sistémicos del tejido conjuntivo</v>
          </cell>
        </row>
        <row r="5953">
          <cell r="A5953" t="str">
            <v>N08.8*</v>
          </cell>
          <cell r="B5953" t="str">
            <v>Trastornos glomerulares en otras enfermedades clasificadas en otra parte</v>
          </cell>
        </row>
        <row r="5954">
          <cell r="A5954" t="str">
            <v>N10.X</v>
          </cell>
          <cell r="B5954" t="str">
            <v>Nefritis tubulointersticial aguda</v>
          </cell>
        </row>
        <row r="5955">
          <cell r="A5955" t="str">
            <v>N11</v>
          </cell>
          <cell r="B5955" t="str">
            <v>Nefritis tubulointersticial crónica</v>
          </cell>
        </row>
        <row r="5956">
          <cell r="A5956" t="str">
            <v>N11.0</v>
          </cell>
          <cell r="B5956" t="str">
            <v>Pielonefritis crónica no obstructiva asociada con reflujo</v>
          </cell>
        </row>
        <row r="5957">
          <cell r="A5957" t="str">
            <v>N11.1</v>
          </cell>
          <cell r="B5957" t="str">
            <v>Pielonefritis crónica obstructiva</v>
          </cell>
        </row>
        <row r="5958">
          <cell r="A5958" t="str">
            <v>N11.8</v>
          </cell>
          <cell r="B5958" t="str">
            <v>Otras nefritis tubulointersticiales crónicas</v>
          </cell>
        </row>
        <row r="5959">
          <cell r="A5959" t="str">
            <v>N11.9</v>
          </cell>
          <cell r="B5959" t="str">
            <v>Nefritis tubulointersticial crónica, sin otra especificación</v>
          </cell>
        </row>
        <row r="5960">
          <cell r="A5960" t="str">
            <v>N12.X</v>
          </cell>
          <cell r="B5960" t="str">
            <v>Nefritis tubulointersticial, no especificada como aguda o crónica</v>
          </cell>
        </row>
        <row r="5961">
          <cell r="A5961" t="str">
            <v>N13</v>
          </cell>
          <cell r="B5961" t="str">
            <v>Uropatía obstructiva y por reflujo</v>
          </cell>
        </row>
        <row r="5962">
          <cell r="A5962" t="str">
            <v>N13.0</v>
          </cell>
          <cell r="B5962" t="str">
            <v>Hidronefrosis con obstrucción de la unión urétero-pélvica</v>
          </cell>
        </row>
        <row r="5963">
          <cell r="A5963" t="str">
            <v>N13.1</v>
          </cell>
          <cell r="B5963" t="str">
            <v>Hidronefrosis con estrechez ureteral, no clasificada en otra parte</v>
          </cell>
        </row>
        <row r="5964">
          <cell r="A5964" t="str">
            <v>N13.2</v>
          </cell>
          <cell r="B5964" t="str">
            <v>Hidronefrosis con obstrucción por cálculos del riñón y del uréter</v>
          </cell>
        </row>
        <row r="5965">
          <cell r="A5965" t="str">
            <v>N13.3</v>
          </cell>
          <cell r="B5965" t="str">
            <v>Otras hidronefrosis y las no especificadas</v>
          </cell>
        </row>
        <row r="5966">
          <cell r="A5966" t="str">
            <v>N13.4</v>
          </cell>
          <cell r="B5966" t="str">
            <v>Hidrouréter</v>
          </cell>
        </row>
        <row r="5967">
          <cell r="A5967" t="str">
            <v>N13.5</v>
          </cell>
          <cell r="B5967" t="str">
            <v>Torsión y estrechez del uréter sin hidronefrosis</v>
          </cell>
        </row>
        <row r="5968">
          <cell r="A5968" t="str">
            <v>N13.6</v>
          </cell>
          <cell r="B5968" t="str">
            <v>Pionefrosis</v>
          </cell>
        </row>
        <row r="5969">
          <cell r="A5969" t="str">
            <v>N13.7</v>
          </cell>
          <cell r="B5969" t="str">
            <v>Uropatía asociada con reflujo vesicoureteral</v>
          </cell>
        </row>
        <row r="5970">
          <cell r="A5970" t="str">
            <v>N13.8</v>
          </cell>
          <cell r="B5970" t="str">
            <v>Otras uropatías obstructivas y por reflujo</v>
          </cell>
        </row>
        <row r="5971">
          <cell r="A5971" t="str">
            <v>N13.9</v>
          </cell>
          <cell r="B5971" t="str">
            <v>Uropatía obstructiva y por reflujo, sin otra especificación</v>
          </cell>
        </row>
        <row r="5972">
          <cell r="A5972" t="str">
            <v>N14</v>
          </cell>
          <cell r="B5972" t="str">
            <v>Afecciones tubulares y tubulointersticiales inducidas por drogas y por metales pesados</v>
          </cell>
        </row>
        <row r="5973">
          <cell r="A5973" t="str">
            <v>N14.0</v>
          </cell>
          <cell r="B5973" t="str">
            <v>Nefropatía inducida por analgésicos</v>
          </cell>
        </row>
        <row r="5974">
          <cell r="A5974" t="str">
            <v>N14.1</v>
          </cell>
          <cell r="B5974" t="str">
            <v>Nefropatía inducida por otras drogas, medicamentos y sustancias biológicas</v>
          </cell>
        </row>
        <row r="5975">
          <cell r="A5975" t="str">
            <v>N14.2</v>
          </cell>
          <cell r="B5975" t="str">
            <v>Nefropatía inducida por drogas, medicamentos y sustancias biológicas no especificadas</v>
          </cell>
        </row>
        <row r="5976">
          <cell r="A5976" t="str">
            <v>N14.3</v>
          </cell>
          <cell r="B5976" t="str">
            <v>Nefropatía inducida por metales pesados</v>
          </cell>
        </row>
        <row r="5977">
          <cell r="A5977" t="str">
            <v>N14.4</v>
          </cell>
          <cell r="B5977" t="str">
            <v>Nefropatía tóxica, no clasificada en otra parte</v>
          </cell>
        </row>
        <row r="5978">
          <cell r="A5978" t="str">
            <v>N15</v>
          </cell>
          <cell r="B5978" t="str">
            <v>Otras enfermedades renales tubulointersticiales</v>
          </cell>
        </row>
        <row r="5979">
          <cell r="A5979" t="str">
            <v>N15.0</v>
          </cell>
          <cell r="B5979" t="str">
            <v>Nefropatía de los Balcanes</v>
          </cell>
        </row>
        <row r="5980">
          <cell r="A5980" t="str">
            <v>N15.1</v>
          </cell>
          <cell r="B5980" t="str">
            <v>Absceso renal y perirrenal</v>
          </cell>
        </row>
        <row r="5981">
          <cell r="A5981" t="str">
            <v>N15.8</v>
          </cell>
          <cell r="B5981" t="str">
            <v>Otras enfermedades renales tubulointersticiales especificadas</v>
          </cell>
        </row>
        <row r="5982">
          <cell r="A5982" t="str">
            <v>N15.9</v>
          </cell>
          <cell r="B5982" t="str">
            <v>Enfermedad renal tubulointersticial, no especificada</v>
          </cell>
        </row>
        <row r="5983">
          <cell r="A5983" t="str">
            <v>N16*</v>
          </cell>
          <cell r="B5983" t="str">
            <v>Trastornos renales tubulointersticiales en enfermedades clasificadas en otra parte</v>
          </cell>
        </row>
        <row r="5984">
          <cell r="A5984" t="str">
            <v>N16.0*</v>
          </cell>
          <cell r="B5984" t="str">
            <v>Trastornos renales tubulointersticiales en enfermedades infecciosas y parasitarias clasificadas en otra parte</v>
          </cell>
        </row>
        <row r="5985">
          <cell r="A5985" t="str">
            <v>N16.1*</v>
          </cell>
          <cell r="B5985" t="str">
            <v>Trastornos renales tubulointersticiales en enfermedades neoplásicas</v>
          </cell>
        </row>
        <row r="5986">
          <cell r="A5986" t="str">
            <v>N16.2*</v>
          </cell>
          <cell r="B5986" t="str">
            <v>Trastornos renales tubulointersticiales en enfermedades de la sangre y en trastornos que afectan el mecanismo inmunitario</v>
          </cell>
        </row>
        <row r="5987">
          <cell r="A5987" t="str">
            <v>N16.3*</v>
          </cell>
          <cell r="B5987" t="str">
            <v>Trastornos renales tubulointersticiales en enfermedades metabólicas</v>
          </cell>
        </row>
        <row r="5988">
          <cell r="A5988" t="str">
            <v>N16.4*</v>
          </cell>
          <cell r="B5988" t="str">
            <v>Trastornos renales tubulointersticiales en enfermedades del tejido conjuntivo</v>
          </cell>
        </row>
        <row r="5989">
          <cell r="A5989" t="str">
            <v>N16.5*</v>
          </cell>
          <cell r="B5989" t="str">
            <v>Trastornos renales tubulointersticiales en rechazo de trasplante (T86.-+)</v>
          </cell>
        </row>
        <row r="5990">
          <cell r="A5990" t="str">
            <v>N16.8*</v>
          </cell>
          <cell r="B5990" t="str">
            <v>Trastornos renales tubulointersticiales en otras enfermedades clasificadas en otra parte</v>
          </cell>
        </row>
        <row r="5991">
          <cell r="A5991" t="str">
            <v>N17</v>
          </cell>
          <cell r="B5991" t="str">
            <v>Insuficiencia renal aguda</v>
          </cell>
        </row>
        <row r="5992">
          <cell r="A5992" t="str">
            <v>N17.0</v>
          </cell>
          <cell r="B5992" t="str">
            <v>Insuficiencia renal aguda con necrosis tubular</v>
          </cell>
        </row>
        <row r="5993">
          <cell r="A5993" t="str">
            <v>N17.1</v>
          </cell>
          <cell r="B5993" t="str">
            <v>Insuficiencia renal aguda con necrosis cortical aguda</v>
          </cell>
        </row>
        <row r="5994">
          <cell r="A5994" t="str">
            <v>N17.2</v>
          </cell>
          <cell r="B5994" t="str">
            <v>Insuficiencia renal aguda con necrosis medular</v>
          </cell>
        </row>
        <row r="5995">
          <cell r="A5995" t="str">
            <v>N17.8</v>
          </cell>
          <cell r="B5995" t="str">
            <v>Otras insuficiencias renales agudas</v>
          </cell>
        </row>
        <row r="5996">
          <cell r="A5996" t="str">
            <v>N17.9</v>
          </cell>
          <cell r="B5996" t="str">
            <v>Insuficiencia renal aguda, no especificada</v>
          </cell>
        </row>
        <row r="5997">
          <cell r="A5997" t="str">
            <v>N18</v>
          </cell>
          <cell r="B5997" t="str">
            <v>Insuficiencia renal crónica</v>
          </cell>
        </row>
        <row r="5998">
          <cell r="A5998" t="str">
            <v>N18.0</v>
          </cell>
          <cell r="B5998" t="str">
            <v>Insuficiencia renal terminal</v>
          </cell>
        </row>
        <row r="5999">
          <cell r="A5999" t="str">
            <v>N18.8</v>
          </cell>
          <cell r="B5999" t="str">
            <v>Otras insuficiencias renales crónicas</v>
          </cell>
        </row>
        <row r="6000">
          <cell r="A6000" t="str">
            <v>N18.9</v>
          </cell>
          <cell r="B6000" t="str">
            <v>Insuficiencia renal crónica, no especificada</v>
          </cell>
        </row>
        <row r="6001">
          <cell r="A6001" t="str">
            <v>N19.X</v>
          </cell>
          <cell r="B6001" t="str">
            <v>Insuficiencia renal no especificada</v>
          </cell>
        </row>
        <row r="6002">
          <cell r="A6002" t="str">
            <v>N20</v>
          </cell>
          <cell r="B6002" t="str">
            <v>Cálculo del riñón y del uréter</v>
          </cell>
        </row>
        <row r="6003">
          <cell r="A6003" t="str">
            <v>N20.0</v>
          </cell>
          <cell r="B6003" t="str">
            <v>Cálculo del riñón</v>
          </cell>
        </row>
        <row r="6004">
          <cell r="A6004" t="str">
            <v>N20.1</v>
          </cell>
          <cell r="B6004" t="str">
            <v>Cálculo del uréter</v>
          </cell>
        </row>
        <row r="6005">
          <cell r="A6005" t="str">
            <v>N20.2</v>
          </cell>
          <cell r="B6005" t="str">
            <v>Cálculo del riñón con cálculo del uréter</v>
          </cell>
        </row>
        <row r="6006">
          <cell r="A6006" t="str">
            <v>N20.9</v>
          </cell>
          <cell r="B6006" t="str">
            <v>Cálculo urinario, no especificado</v>
          </cell>
        </row>
        <row r="6007">
          <cell r="A6007" t="str">
            <v>N21</v>
          </cell>
          <cell r="B6007" t="str">
            <v>Cálculo de las vías urinarias inferiores</v>
          </cell>
        </row>
        <row r="6008">
          <cell r="A6008" t="str">
            <v>N21.0</v>
          </cell>
          <cell r="B6008" t="str">
            <v>Cálculo en la vejiga</v>
          </cell>
        </row>
        <row r="6009">
          <cell r="A6009" t="str">
            <v>N21.1</v>
          </cell>
          <cell r="B6009" t="str">
            <v>Cálculo en la uretra</v>
          </cell>
        </row>
        <row r="6010">
          <cell r="A6010" t="str">
            <v>N21.8</v>
          </cell>
          <cell r="B6010" t="str">
            <v>Otros cálculos de las vías urinarias inferiores</v>
          </cell>
        </row>
        <row r="6011">
          <cell r="A6011" t="str">
            <v>N21.9</v>
          </cell>
          <cell r="B6011" t="str">
            <v>Cálculo de las vías urinarias inferiores, no especificado</v>
          </cell>
        </row>
        <row r="6012">
          <cell r="A6012" t="str">
            <v>N22*</v>
          </cell>
          <cell r="B6012" t="str">
            <v>Cálculo de las vías urinarias en enfermedades clasificadas en otra parte</v>
          </cell>
        </row>
        <row r="6013">
          <cell r="A6013" t="str">
            <v>N22.0*</v>
          </cell>
          <cell r="B6013" t="str">
            <v>Litiasis urinaria en esquistosomiasis [bilharziasis] (B65.-+)</v>
          </cell>
        </row>
        <row r="6014">
          <cell r="A6014" t="str">
            <v>N22.8*</v>
          </cell>
          <cell r="B6014" t="str">
            <v>Cálculo de las vías urinarias en otras enfermedades clasificadas en otra parte</v>
          </cell>
        </row>
        <row r="6015">
          <cell r="A6015" t="str">
            <v>N23.X</v>
          </cell>
          <cell r="B6015" t="str">
            <v>Cólico renal, no especificado</v>
          </cell>
        </row>
        <row r="6016">
          <cell r="A6016" t="str">
            <v>N25</v>
          </cell>
          <cell r="B6016" t="str">
            <v>Trastornos resultantes de la función tubular renal alterada</v>
          </cell>
        </row>
        <row r="6017">
          <cell r="A6017" t="str">
            <v>N25.0</v>
          </cell>
          <cell r="B6017" t="str">
            <v>Osteodistrofia renal</v>
          </cell>
        </row>
        <row r="6018">
          <cell r="A6018" t="str">
            <v>N25.1</v>
          </cell>
          <cell r="B6018" t="str">
            <v>Diabetes insípida nefrógena</v>
          </cell>
        </row>
        <row r="6019">
          <cell r="A6019" t="str">
            <v>N25.8</v>
          </cell>
          <cell r="B6019" t="str">
            <v>Otros trastornos resultantes de la función tubular renal alterada</v>
          </cell>
        </row>
        <row r="6020">
          <cell r="A6020" t="str">
            <v>N25.9</v>
          </cell>
          <cell r="B6020" t="str">
            <v>Trastorno no especificado, resultante de la función tubular renal alterada</v>
          </cell>
        </row>
        <row r="6021">
          <cell r="A6021" t="str">
            <v>N26.X</v>
          </cell>
          <cell r="B6021" t="str">
            <v>Riñón contraído, no especificado</v>
          </cell>
        </row>
        <row r="6022">
          <cell r="A6022" t="str">
            <v>N27</v>
          </cell>
          <cell r="B6022" t="str">
            <v>Riñón pequeño de causa desconocida</v>
          </cell>
        </row>
        <row r="6023">
          <cell r="A6023" t="str">
            <v>N27.0</v>
          </cell>
          <cell r="B6023" t="str">
            <v>Riñón pequeño, unilateral</v>
          </cell>
        </row>
        <row r="6024">
          <cell r="A6024" t="str">
            <v>N27.1</v>
          </cell>
          <cell r="B6024" t="str">
            <v>Riñón pequeño, bilateral</v>
          </cell>
        </row>
        <row r="6025">
          <cell r="A6025" t="str">
            <v>N27.9</v>
          </cell>
          <cell r="B6025" t="str">
            <v>Riñón pequeño, no especificado</v>
          </cell>
        </row>
        <row r="6026">
          <cell r="A6026" t="str">
            <v>N28</v>
          </cell>
          <cell r="B6026" t="str">
            <v>Otros trastornos del riñón y del uréter, no clasificados en otra parte</v>
          </cell>
        </row>
        <row r="6027">
          <cell r="A6027" t="str">
            <v>N28.0</v>
          </cell>
          <cell r="B6027" t="str">
            <v>Isquemia e infarto del riñón</v>
          </cell>
        </row>
        <row r="6028">
          <cell r="A6028" t="str">
            <v>N28.1</v>
          </cell>
          <cell r="B6028" t="str">
            <v>Quiste de riñón, adquirido</v>
          </cell>
        </row>
        <row r="6029">
          <cell r="A6029" t="str">
            <v>N28.8</v>
          </cell>
          <cell r="B6029" t="str">
            <v>Otros trastornos especificados del riñón y del uréter</v>
          </cell>
        </row>
        <row r="6030">
          <cell r="A6030" t="str">
            <v>N28.9</v>
          </cell>
          <cell r="B6030" t="str">
            <v>Trastorno del riñón y del uréter, no especificado</v>
          </cell>
        </row>
        <row r="6031">
          <cell r="A6031" t="str">
            <v>N29*</v>
          </cell>
          <cell r="B6031" t="str">
            <v>Otros trastornos del riñón y del uréter en enfermedades clasificadas en otra parte</v>
          </cell>
        </row>
        <row r="6032">
          <cell r="A6032" t="str">
            <v>N29.0*</v>
          </cell>
          <cell r="B6032" t="str">
            <v>Sífilis renal tardía (A52.7+)</v>
          </cell>
        </row>
        <row r="6033">
          <cell r="A6033" t="str">
            <v>N29.1*</v>
          </cell>
          <cell r="B6033" t="str">
            <v>Otros trastornos del riñón y del uréter en enfermedades infecciosas y parasitarias clasificadas en otra parte</v>
          </cell>
        </row>
        <row r="6034">
          <cell r="A6034" t="str">
            <v>N29.8*</v>
          </cell>
          <cell r="B6034" t="str">
            <v>Otros trastornos del riñón y del uréter en otras enfermedades clasificadas en otra parte</v>
          </cell>
        </row>
        <row r="6035">
          <cell r="A6035" t="str">
            <v>N30</v>
          </cell>
          <cell r="B6035" t="str">
            <v>Cistitis</v>
          </cell>
        </row>
        <row r="6036">
          <cell r="A6036" t="str">
            <v>N30.0</v>
          </cell>
          <cell r="B6036" t="str">
            <v>Cistitis aguda</v>
          </cell>
        </row>
        <row r="6037">
          <cell r="A6037" t="str">
            <v>N30.1</v>
          </cell>
          <cell r="B6037" t="str">
            <v>Cistitis intersticial (crónica)</v>
          </cell>
        </row>
        <row r="6038">
          <cell r="A6038" t="str">
            <v>N30.2</v>
          </cell>
          <cell r="B6038" t="str">
            <v>Otras cistitis crónicas</v>
          </cell>
        </row>
        <row r="6039">
          <cell r="A6039" t="str">
            <v>N30.3</v>
          </cell>
          <cell r="B6039" t="str">
            <v>Trigonitis</v>
          </cell>
        </row>
        <row r="6040">
          <cell r="A6040" t="str">
            <v>N30.4</v>
          </cell>
          <cell r="B6040" t="str">
            <v>Cistitis por irradiación</v>
          </cell>
        </row>
        <row r="6041">
          <cell r="A6041" t="str">
            <v>N30.8</v>
          </cell>
          <cell r="B6041" t="str">
            <v>Otras cistitis</v>
          </cell>
        </row>
        <row r="6042">
          <cell r="A6042" t="str">
            <v>N30.9</v>
          </cell>
          <cell r="B6042" t="str">
            <v>Cistitis, no especificada</v>
          </cell>
        </row>
        <row r="6043">
          <cell r="A6043" t="str">
            <v>N31</v>
          </cell>
          <cell r="B6043" t="str">
            <v>Disfunción neuromuscular de la vejiga, no clasificada en otra parte</v>
          </cell>
        </row>
        <row r="6044">
          <cell r="A6044" t="str">
            <v>N31.0</v>
          </cell>
          <cell r="B6044" t="str">
            <v>Vejiga neuropática no inhibida, no clasificada en otra parte</v>
          </cell>
        </row>
        <row r="6045">
          <cell r="A6045" t="str">
            <v>N31.1</v>
          </cell>
          <cell r="B6045" t="str">
            <v>Vejiga neuropática refleja, no clasificada en otra parte</v>
          </cell>
        </row>
        <row r="6046">
          <cell r="A6046" t="str">
            <v>N31.2</v>
          </cell>
          <cell r="B6046" t="str">
            <v>Vejiga neuropática flácida, no clasificada en otra parte</v>
          </cell>
        </row>
        <row r="6047">
          <cell r="A6047" t="str">
            <v>N31.8</v>
          </cell>
          <cell r="B6047" t="str">
            <v>Otras disfunciones neuromusculares de la vejiga</v>
          </cell>
        </row>
        <row r="6048">
          <cell r="A6048" t="str">
            <v>N31.9</v>
          </cell>
          <cell r="B6048" t="str">
            <v>Disfunción neuromuscular de la vejiga, no especificada</v>
          </cell>
        </row>
        <row r="6049">
          <cell r="A6049" t="str">
            <v>N32</v>
          </cell>
          <cell r="B6049" t="str">
            <v>Otros trastornos de la vejiga</v>
          </cell>
        </row>
        <row r="6050">
          <cell r="A6050" t="str">
            <v>N32.0</v>
          </cell>
          <cell r="B6050" t="str">
            <v>Obstrucción de cuello de la vejiga</v>
          </cell>
        </row>
        <row r="6051">
          <cell r="A6051" t="str">
            <v>N32.1</v>
          </cell>
          <cell r="B6051" t="str">
            <v>Fístula vesicointestinal</v>
          </cell>
        </row>
        <row r="6052">
          <cell r="A6052" t="str">
            <v>N32.2</v>
          </cell>
          <cell r="B6052" t="str">
            <v>Fístula de la vejiga, no clasificada en otra parte</v>
          </cell>
        </row>
        <row r="6053">
          <cell r="A6053" t="str">
            <v>N32.3</v>
          </cell>
          <cell r="B6053" t="str">
            <v>Divertículo de la vejiga</v>
          </cell>
        </row>
        <row r="6054">
          <cell r="A6054" t="str">
            <v>N32.4</v>
          </cell>
          <cell r="B6054" t="str">
            <v>Ruptura de la vejiga, no traumática</v>
          </cell>
        </row>
        <row r="6055">
          <cell r="A6055" t="str">
            <v>N32.8</v>
          </cell>
          <cell r="B6055" t="str">
            <v>Otros trastornos especificados de la vejiga</v>
          </cell>
        </row>
        <row r="6056">
          <cell r="A6056" t="str">
            <v>N32.9</v>
          </cell>
          <cell r="B6056" t="str">
            <v>Trastorno de la vejiga, no especificado</v>
          </cell>
        </row>
        <row r="6057">
          <cell r="A6057" t="str">
            <v>N33*</v>
          </cell>
          <cell r="B6057" t="str">
            <v>Trastornos de la vejiga en enfermedades clasificadas en otra parte</v>
          </cell>
        </row>
        <row r="6058">
          <cell r="A6058" t="str">
            <v>N33.0*</v>
          </cell>
          <cell r="B6058" t="str">
            <v>Cistitis tuberculosa (A18.1+)</v>
          </cell>
        </row>
        <row r="6059">
          <cell r="A6059" t="str">
            <v>N33.8*</v>
          </cell>
          <cell r="B6059" t="str">
            <v>Trastornos de la vejiga en otras enfermedades clasificadas en otra parte</v>
          </cell>
        </row>
        <row r="6060">
          <cell r="A6060" t="str">
            <v>N34</v>
          </cell>
          <cell r="B6060" t="str">
            <v>Uretritis y síndrome uretral</v>
          </cell>
        </row>
        <row r="6061">
          <cell r="A6061" t="str">
            <v>N34.0</v>
          </cell>
          <cell r="B6061" t="str">
            <v>Absceso uretral</v>
          </cell>
        </row>
        <row r="6062">
          <cell r="A6062" t="str">
            <v>N34.1</v>
          </cell>
          <cell r="B6062" t="str">
            <v>Uretritis no específica</v>
          </cell>
        </row>
        <row r="6063">
          <cell r="A6063" t="str">
            <v>N34.2</v>
          </cell>
          <cell r="B6063" t="str">
            <v>Otras uretritis</v>
          </cell>
        </row>
        <row r="6064">
          <cell r="A6064" t="str">
            <v>N34.3</v>
          </cell>
          <cell r="B6064" t="str">
            <v>Síndrome uretral, no especificado</v>
          </cell>
        </row>
        <row r="6065">
          <cell r="A6065" t="str">
            <v>N35</v>
          </cell>
          <cell r="B6065" t="str">
            <v>Estrechez uretral</v>
          </cell>
        </row>
        <row r="6066">
          <cell r="A6066" t="str">
            <v>N35.0</v>
          </cell>
          <cell r="B6066" t="str">
            <v>Estrechez uretral postraumática</v>
          </cell>
        </row>
        <row r="6067">
          <cell r="A6067" t="str">
            <v>N35.1</v>
          </cell>
          <cell r="B6067" t="str">
            <v>Estrechez uretral postinfección, no clasificada en otra parte</v>
          </cell>
        </row>
        <row r="6068">
          <cell r="A6068" t="str">
            <v>N35.8</v>
          </cell>
          <cell r="B6068" t="str">
            <v>Otras estrecheces uretrales</v>
          </cell>
        </row>
        <row r="6069">
          <cell r="A6069" t="str">
            <v>N35.9</v>
          </cell>
          <cell r="B6069" t="str">
            <v>Estrechez uretral, no especificada</v>
          </cell>
        </row>
        <row r="6070">
          <cell r="A6070" t="str">
            <v>N36</v>
          </cell>
          <cell r="B6070" t="str">
            <v>Otros trastornos de la uretra</v>
          </cell>
        </row>
        <row r="6071">
          <cell r="A6071" t="str">
            <v>N36.0</v>
          </cell>
          <cell r="B6071" t="str">
            <v>Fístula de la uretra</v>
          </cell>
        </row>
        <row r="6072">
          <cell r="A6072" t="str">
            <v>N36.1</v>
          </cell>
          <cell r="B6072" t="str">
            <v>Divertículo de la uretra</v>
          </cell>
        </row>
        <row r="6073">
          <cell r="A6073" t="str">
            <v>N36.2</v>
          </cell>
          <cell r="B6073" t="str">
            <v>Carúncula uretral</v>
          </cell>
        </row>
        <row r="6074">
          <cell r="A6074" t="str">
            <v>N36.3</v>
          </cell>
          <cell r="B6074" t="str">
            <v>Prolapso de la mucosa uretral</v>
          </cell>
        </row>
        <row r="6075">
          <cell r="A6075" t="str">
            <v>N36.8</v>
          </cell>
          <cell r="B6075" t="str">
            <v>Otros trastornos especificados de la uretra</v>
          </cell>
        </row>
        <row r="6076">
          <cell r="A6076" t="str">
            <v>N36.9</v>
          </cell>
          <cell r="B6076" t="str">
            <v>Trastorno de la uretra, no especificado</v>
          </cell>
        </row>
        <row r="6077">
          <cell r="A6077" t="str">
            <v>N37*</v>
          </cell>
          <cell r="B6077" t="str">
            <v>Trastornos de la uretra en enfermedades clasificadas en otra parte</v>
          </cell>
        </row>
        <row r="6078">
          <cell r="A6078" t="str">
            <v>N37.0*</v>
          </cell>
          <cell r="B6078" t="str">
            <v>Uretritis en enfermedades clasificadas en otra parte</v>
          </cell>
        </row>
        <row r="6079">
          <cell r="A6079" t="str">
            <v>N37.8*</v>
          </cell>
          <cell r="B6079" t="str">
            <v>Otros trastornos uretrales en enfermedades clasificadas en otra parte</v>
          </cell>
        </row>
        <row r="6080">
          <cell r="A6080" t="str">
            <v>N39</v>
          </cell>
          <cell r="B6080" t="str">
            <v>Otros trastornos del sistema urinario</v>
          </cell>
        </row>
        <row r="6081">
          <cell r="A6081" t="str">
            <v>N39.0</v>
          </cell>
          <cell r="B6081" t="str">
            <v>Infección de vías urinarias, sitio no especificado</v>
          </cell>
        </row>
        <row r="6082">
          <cell r="A6082" t="str">
            <v>N39.1</v>
          </cell>
          <cell r="B6082" t="str">
            <v>Proteinuria persistente, no especificada</v>
          </cell>
        </row>
        <row r="6083">
          <cell r="A6083" t="str">
            <v>N39.2</v>
          </cell>
          <cell r="B6083" t="str">
            <v>Proteinuria ortostática, no especificada</v>
          </cell>
        </row>
        <row r="6084">
          <cell r="A6084" t="str">
            <v>N39.3</v>
          </cell>
          <cell r="B6084" t="str">
            <v>Incontinencia urinaria por tensión</v>
          </cell>
        </row>
        <row r="6085">
          <cell r="A6085" t="str">
            <v>N39.4</v>
          </cell>
          <cell r="B6085" t="str">
            <v>Otras incontinencias urinarias especificadas</v>
          </cell>
        </row>
        <row r="6086">
          <cell r="A6086" t="str">
            <v>N39.8</v>
          </cell>
          <cell r="B6086" t="str">
            <v>Otros trastornos especificados del sistema urinario</v>
          </cell>
        </row>
        <row r="6087">
          <cell r="A6087" t="str">
            <v>N39.9</v>
          </cell>
          <cell r="B6087" t="str">
            <v>Trastorno del sistema urinario, no especificado</v>
          </cell>
        </row>
        <row r="6088">
          <cell r="A6088" t="str">
            <v>N40.X</v>
          </cell>
          <cell r="B6088" t="str">
            <v>Hiperplasia de la próstata</v>
          </cell>
        </row>
        <row r="6089">
          <cell r="A6089" t="str">
            <v>N41</v>
          </cell>
          <cell r="B6089" t="str">
            <v>Enfermedades inflamatorias de la próstata</v>
          </cell>
        </row>
        <row r="6090">
          <cell r="A6090" t="str">
            <v>N41.0</v>
          </cell>
          <cell r="B6090" t="str">
            <v>Prostatitis aguda</v>
          </cell>
        </row>
        <row r="6091">
          <cell r="A6091" t="str">
            <v>N41.1</v>
          </cell>
          <cell r="B6091" t="str">
            <v>Prostatitis crónica</v>
          </cell>
        </row>
        <row r="6092">
          <cell r="A6092" t="str">
            <v>N41.2</v>
          </cell>
          <cell r="B6092" t="str">
            <v>Absceso de la próstata</v>
          </cell>
        </row>
        <row r="6093">
          <cell r="A6093" t="str">
            <v>N41.3</v>
          </cell>
          <cell r="B6093" t="str">
            <v>Prostatocistitis</v>
          </cell>
        </row>
        <row r="6094">
          <cell r="A6094" t="str">
            <v>N41.8</v>
          </cell>
          <cell r="B6094" t="str">
            <v>Otras enfermedades inflamatorias de la próstata</v>
          </cell>
        </row>
        <row r="6095">
          <cell r="A6095" t="str">
            <v>N41.9</v>
          </cell>
          <cell r="B6095" t="str">
            <v>Enfermedad inflamatoria de la próstata, no especificada</v>
          </cell>
        </row>
        <row r="6096">
          <cell r="A6096" t="str">
            <v>N42</v>
          </cell>
          <cell r="B6096" t="str">
            <v>Otros trastornos de la próstata</v>
          </cell>
        </row>
        <row r="6097">
          <cell r="A6097" t="str">
            <v>N42.0</v>
          </cell>
          <cell r="B6097" t="str">
            <v>Cálculo de la próstata</v>
          </cell>
        </row>
        <row r="6098">
          <cell r="A6098" t="str">
            <v>N42.1</v>
          </cell>
          <cell r="B6098" t="str">
            <v>Congestión y hemorragia de la próstata</v>
          </cell>
        </row>
        <row r="6099">
          <cell r="A6099" t="str">
            <v>N42.2</v>
          </cell>
          <cell r="B6099" t="str">
            <v>Atrofia de la próstata</v>
          </cell>
        </row>
        <row r="6100">
          <cell r="A6100" t="str">
            <v>N42.8</v>
          </cell>
          <cell r="B6100" t="str">
            <v>Otros trastornos especificados de la próstata</v>
          </cell>
        </row>
        <row r="6101">
          <cell r="A6101" t="str">
            <v>N42.9</v>
          </cell>
          <cell r="B6101" t="str">
            <v>Trastorno de la próstata, no especificado</v>
          </cell>
        </row>
        <row r="6102">
          <cell r="A6102" t="str">
            <v>N43</v>
          </cell>
          <cell r="B6102" t="str">
            <v>Hidrocele y espermatocele</v>
          </cell>
        </row>
        <row r="6103">
          <cell r="A6103" t="str">
            <v>N43.0</v>
          </cell>
          <cell r="B6103" t="str">
            <v>Hidrocele enquistado</v>
          </cell>
        </row>
        <row r="6104">
          <cell r="A6104" t="str">
            <v>N43.1</v>
          </cell>
          <cell r="B6104" t="str">
            <v>Hidrocele infectado</v>
          </cell>
        </row>
        <row r="6105">
          <cell r="A6105" t="str">
            <v>N43.2</v>
          </cell>
          <cell r="B6105" t="str">
            <v>Otros hidroceles</v>
          </cell>
        </row>
        <row r="6106">
          <cell r="A6106" t="str">
            <v>N43.3</v>
          </cell>
          <cell r="B6106" t="str">
            <v>Hidrocele, no especificado</v>
          </cell>
        </row>
        <row r="6107">
          <cell r="A6107" t="str">
            <v>N43.4</v>
          </cell>
          <cell r="B6107" t="str">
            <v>Espermatocele</v>
          </cell>
        </row>
        <row r="6108">
          <cell r="A6108" t="str">
            <v>N44.X</v>
          </cell>
          <cell r="B6108" t="str">
            <v>Torsión del testículo</v>
          </cell>
        </row>
        <row r="6109">
          <cell r="A6109" t="str">
            <v>N45</v>
          </cell>
          <cell r="B6109" t="str">
            <v>Orquitis y epididimitis</v>
          </cell>
        </row>
        <row r="6110">
          <cell r="A6110" t="str">
            <v>N45.0</v>
          </cell>
          <cell r="B6110" t="str">
            <v>Orquitis, epididimitis y orquiepididimitis con absceso</v>
          </cell>
        </row>
        <row r="6111">
          <cell r="A6111" t="str">
            <v>N45.9</v>
          </cell>
          <cell r="B6111" t="str">
            <v>Orquitis, epididimitis y orquiepididimitis sin absceso</v>
          </cell>
        </row>
        <row r="6112">
          <cell r="A6112" t="str">
            <v>N46.X</v>
          </cell>
          <cell r="B6112" t="str">
            <v>Esterilidad en el varón</v>
          </cell>
        </row>
        <row r="6113">
          <cell r="A6113" t="str">
            <v>N47.X</v>
          </cell>
          <cell r="B6113" t="str">
            <v>Prepucio redundante, fimosis y parafimosis</v>
          </cell>
        </row>
        <row r="6114">
          <cell r="A6114" t="str">
            <v>N48</v>
          </cell>
          <cell r="B6114" t="str">
            <v>Otros trastornos del pene</v>
          </cell>
        </row>
        <row r="6115">
          <cell r="A6115" t="str">
            <v>N48.0</v>
          </cell>
          <cell r="B6115" t="str">
            <v>Leucoplasia del pene</v>
          </cell>
        </row>
        <row r="6116">
          <cell r="A6116" t="str">
            <v>N48.1</v>
          </cell>
          <cell r="B6116" t="str">
            <v>Balanopostitis</v>
          </cell>
        </row>
        <row r="6117">
          <cell r="A6117" t="str">
            <v>N48.2</v>
          </cell>
          <cell r="B6117" t="str">
            <v>Otros trastornos inflamatorios del pene</v>
          </cell>
        </row>
        <row r="6118">
          <cell r="A6118" t="str">
            <v>N48.3</v>
          </cell>
          <cell r="B6118" t="str">
            <v>Priapismo</v>
          </cell>
        </row>
        <row r="6119">
          <cell r="A6119" t="str">
            <v>N48.4</v>
          </cell>
          <cell r="B6119" t="str">
            <v>Impotencia de origen orgánico</v>
          </cell>
        </row>
        <row r="6120">
          <cell r="A6120" t="str">
            <v>N48.5</v>
          </cell>
          <cell r="B6120" t="str">
            <v>Ulcera del pene</v>
          </cell>
        </row>
        <row r="6121">
          <cell r="A6121" t="str">
            <v>N48.6</v>
          </cell>
          <cell r="B6121" t="str">
            <v>Balanitis xerótica obliterante</v>
          </cell>
        </row>
        <row r="6122">
          <cell r="A6122" t="str">
            <v>N48.8</v>
          </cell>
          <cell r="B6122" t="str">
            <v>Otros trastornos especificados del pene</v>
          </cell>
        </row>
        <row r="6123">
          <cell r="A6123" t="str">
            <v>N48.9</v>
          </cell>
          <cell r="B6123" t="str">
            <v>Trastorno del pene, no especificado</v>
          </cell>
        </row>
        <row r="6124">
          <cell r="A6124" t="str">
            <v>N49</v>
          </cell>
          <cell r="B6124" t="str">
            <v>Trastornos inflamatorios de órganos genitales masculinos, no clasificados en otra parte</v>
          </cell>
        </row>
        <row r="6125">
          <cell r="A6125" t="str">
            <v>N49.0</v>
          </cell>
          <cell r="B6125" t="str">
            <v>Trastornos inflamatorios de vesícula seminal</v>
          </cell>
        </row>
        <row r="6126">
          <cell r="A6126" t="str">
            <v>N49.1</v>
          </cell>
          <cell r="B6126" t="str">
            <v>Trastornos inflamatorios del cordón espermático, túnica vaginal y conducto deferente</v>
          </cell>
        </row>
        <row r="6127">
          <cell r="A6127" t="str">
            <v>N49.2</v>
          </cell>
          <cell r="B6127" t="str">
            <v>Trastornos inflamatorios del escroto</v>
          </cell>
        </row>
        <row r="6128">
          <cell r="A6128" t="str">
            <v>N49.8</v>
          </cell>
          <cell r="B6128" t="str">
            <v>Otros trastornos inflamatorios de los órganos genitales masculinos</v>
          </cell>
        </row>
        <row r="6129">
          <cell r="A6129" t="str">
            <v>N49.9</v>
          </cell>
          <cell r="B6129" t="str">
            <v>Trastorno inflamatorio de órgano genital masculino, no especificado</v>
          </cell>
        </row>
        <row r="6130">
          <cell r="A6130" t="str">
            <v>N50</v>
          </cell>
          <cell r="B6130" t="str">
            <v>Otros trastornos de los órganos genitales masculinos</v>
          </cell>
        </row>
        <row r="6131">
          <cell r="A6131" t="str">
            <v>N50.0</v>
          </cell>
          <cell r="B6131" t="str">
            <v>Atrofia del testículo</v>
          </cell>
        </row>
        <row r="6132">
          <cell r="A6132" t="str">
            <v>N50.1</v>
          </cell>
          <cell r="B6132" t="str">
            <v>Trastornos vasculares de los órganos genitales masculinos</v>
          </cell>
        </row>
        <row r="6133">
          <cell r="A6133" t="str">
            <v>N50.8</v>
          </cell>
          <cell r="B6133" t="str">
            <v>Otros trastornos especificados de los órganos genitales masculinos</v>
          </cell>
        </row>
        <row r="6134">
          <cell r="A6134" t="str">
            <v>N50.9</v>
          </cell>
          <cell r="B6134" t="str">
            <v>Trastorno no especificado de los órganos genitales masculinos</v>
          </cell>
        </row>
        <row r="6135">
          <cell r="A6135" t="str">
            <v>N51*</v>
          </cell>
          <cell r="B6135" t="str">
            <v>Trastornos de los órganos genitales masculinos en enfermedades clasificadas en otra parte</v>
          </cell>
        </row>
        <row r="6136">
          <cell r="A6136" t="str">
            <v>N51.0*</v>
          </cell>
          <cell r="B6136" t="str">
            <v>Trastornos de próstata en enfermedades clasificadas en otra parte</v>
          </cell>
        </row>
        <row r="6137">
          <cell r="A6137" t="str">
            <v>N51.1*</v>
          </cell>
          <cell r="B6137" t="str">
            <v>Trastornos del testículo y del epidídimo en enfermedades clasificadas en otra parte</v>
          </cell>
        </row>
        <row r="6138">
          <cell r="A6138" t="str">
            <v>N51.2*</v>
          </cell>
          <cell r="B6138" t="str">
            <v>Balanitis en enfermedades clasificadas en otra parte</v>
          </cell>
        </row>
        <row r="6139">
          <cell r="A6139" t="str">
            <v>N51.8*</v>
          </cell>
          <cell r="B6139" t="str">
            <v>Otros trastornos de los órganos genitales masculinos en enfermedades clasificadas en otra parte</v>
          </cell>
        </row>
        <row r="6140">
          <cell r="A6140" t="str">
            <v>N60</v>
          </cell>
          <cell r="B6140" t="str">
            <v>Displasia mamaria benigna</v>
          </cell>
        </row>
        <row r="6141">
          <cell r="A6141" t="str">
            <v>N60.0</v>
          </cell>
          <cell r="B6141" t="str">
            <v>Quiste solitario de la mama</v>
          </cell>
        </row>
        <row r="6142">
          <cell r="A6142" t="str">
            <v>N60.1</v>
          </cell>
          <cell r="B6142" t="str">
            <v>Mastopatía quística difusa</v>
          </cell>
        </row>
        <row r="6143">
          <cell r="A6143" t="str">
            <v>N60.2</v>
          </cell>
          <cell r="B6143" t="str">
            <v>Fibroadenosis de mama</v>
          </cell>
        </row>
        <row r="6144">
          <cell r="A6144" t="str">
            <v>N60.3</v>
          </cell>
          <cell r="B6144" t="str">
            <v>Fibroesclerosis de mama</v>
          </cell>
        </row>
        <row r="6145">
          <cell r="A6145" t="str">
            <v>N60.4</v>
          </cell>
          <cell r="B6145" t="str">
            <v>Ectasia de conducto mamario</v>
          </cell>
        </row>
        <row r="6146">
          <cell r="A6146" t="str">
            <v>N60.8</v>
          </cell>
          <cell r="B6146" t="str">
            <v>Otras displasias mamarias benignas</v>
          </cell>
        </row>
        <row r="6147">
          <cell r="A6147" t="str">
            <v>N60.9</v>
          </cell>
          <cell r="B6147" t="str">
            <v>Displasia mamaria benigna, sin otra especificación</v>
          </cell>
        </row>
        <row r="6148">
          <cell r="A6148" t="str">
            <v>N61.X</v>
          </cell>
          <cell r="B6148" t="str">
            <v>Trastornos inflamatorios de la mama</v>
          </cell>
        </row>
        <row r="6149">
          <cell r="A6149" t="str">
            <v>N62.X</v>
          </cell>
          <cell r="B6149" t="str">
            <v>Hipertrofia de la mama</v>
          </cell>
        </row>
        <row r="6150">
          <cell r="A6150" t="str">
            <v>N63.X</v>
          </cell>
          <cell r="B6150" t="str">
            <v>Masa no especificada en la mama</v>
          </cell>
        </row>
        <row r="6151">
          <cell r="A6151" t="str">
            <v>N64</v>
          </cell>
          <cell r="B6151" t="str">
            <v>Otros trastornos de la mama</v>
          </cell>
        </row>
        <row r="6152">
          <cell r="A6152" t="str">
            <v>N64.0</v>
          </cell>
          <cell r="B6152" t="str">
            <v>Fisura y fístula del pezón</v>
          </cell>
        </row>
        <row r="6153">
          <cell r="A6153" t="str">
            <v>N64.1</v>
          </cell>
          <cell r="B6153" t="str">
            <v>Necrosis grasa de la mama</v>
          </cell>
        </row>
        <row r="6154">
          <cell r="A6154" t="str">
            <v>N64.2</v>
          </cell>
          <cell r="B6154" t="str">
            <v>Atrofia de la mama</v>
          </cell>
        </row>
        <row r="6155">
          <cell r="A6155" t="str">
            <v>N64.3</v>
          </cell>
          <cell r="B6155" t="str">
            <v>Galactorrea no asociada con el parto</v>
          </cell>
        </row>
        <row r="6156">
          <cell r="A6156" t="str">
            <v>N64.4</v>
          </cell>
          <cell r="B6156" t="str">
            <v>Mastodinia</v>
          </cell>
        </row>
        <row r="6157">
          <cell r="A6157" t="str">
            <v>N64.5</v>
          </cell>
          <cell r="B6157" t="str">
            <v>Otros signos y síntomas relativos a la mama</v>
          </cell>
        </row>
        <row r="6158">
          <cell r="A6158" t="str">
            <v>N64.8</v>
          </cell>
          <cell r="B6158" t="str">
            <v>Otros trastornos especificados de la mama</v>
          </cell>
        </row>
        <row r="6159">
          <cell r="A6159" t="str">
            <v>N64.9</v>
          </cell>
          <cell r="B6159" t="str">
            <v>Trastorno de la mama, no especificado</v>
          </cell>
        </row>
        <row r="6160">
          <cell r="A6160" t="str">
            <v>N70</v>
          </cell>
          <cell r="B6160" t="str">
            <v>Salpingitis y ooforitis</v>
          </cell>
        </row>
        <row r="6161">
          <cell r="A6161" t="str">
            <v>N70.0</v>
          </cell>
          <cell r="B6161" t="str">
            <v>Salpingitis y ooforitis aguda</v>
          </cell>
        </row>
        <row r="6162">
          <cell r="A6162" t="str">
            <v>N70.1</v>
          </cell>
          <cell r="B6162" t="str">
            <v>Salpingitis y ooforitis crónica</v>
          </cell>
        </row>
        <row r="6163">
          <cell r="A6163" t="str">
            <v>N70.9</v>
          </cell>
          <cell r="B6163" t="str">
            <v>Salpingitis y ooforitis, no especificadas</v>
          </cell>
        </row>
        <row r="6164">
          <cell r="A6164" t="str">
            <v>N71</v>
          </cell>
          <cell r="B6164" t="str">
            <v>Enfermedad inflamatoria del útero, excepto del cuello uterino</v>
          </cell>
        </row>
        <row r="6165">
          <cell r="A6165" t="str">
            <v>N71.0</v>
          </cell>
          <cell r="B6165" t="str">
            <v>Enfermedad inflamatoria aguda del útero</v>
          </cell>
        </row>
        <row r="6166">
          <cell r="A6166" t="str">
            <v>N71.1</v>
          </cell>
          <cell r="B6166" t="str">
            <v>Enfermedad inflamatoria crónica del útero</v>
          </cell>
        </row>
        <row r="6167">
          <cell r="A6167" t="str">
            <v>N71.9</v>
          </cell>
          <cell r="B6167" t="str">
            <v>Enfermedad inflamatoria del útero, no especificada</v>
          </cell>
        </row>
        <row r="6168">
          <cell r="A6168" t="str">
            <v>N72.X</v>
          </cell>
          <cell r="B6168" t="str">
            <v>Enfermedad inflamatoria del cuello uterino</v>
          </cell>
        </row>
        <row r="6169">
          <cell r="A6169" t="str">
            <v>N73</v>
          </cell>
          <cell r="B6169" t="str">
            <v>Otras enfermedades pélvicas inflamatorias femeninas</v>
          </cell>
        </row>
        <row r="6170">
          <cell r="A6170" t="str">
            <v>N73.0</v>
          </cell>
          <cell r="B6170" t="str">
            <v>Parametritis y celulitis pélvica aguda</v>
          </cell>
        </row>
        <row r="6171">
          <cell r="A6171" t="str">
            <v>N73.1</v>
          </cell>
          <cell r="B6171" t="str">
            <v>Parametritis y celulitis pélvica crónica</v>
          </cell>
        </row>
        <row r="6172">
          <cell r="A6172" t="str">
            <v>N73.2</v>
          </cell>
          <cell r="B6172" t="str">
            <v>Parametritis y celulitis pélvica no especificada</v>
          </cell>
        </row>
        <row r="6173">
          <cell r="A6173" t="str">
            <v>N73.3</v>
          </cell>
          <cell r="B6173" t="str">
            <v>Peritonitis pélvica aguda, femenina</v>
          </cell>
        </row>
        <row r="6174">
          <cell r="A6174" t="str">
            <v>N73.4</v>
          </cell>
          <cell r="B6174" t="str">
            <v>Peritonitis pélvica crónica, femenina</v>
          </cell>
        </row>
        <row r="6175">
          <cell r="A6175" t="str">
            <v>N73.5</v>
          </cell>
          <cell r="B6175" t="str">
            <v>Peritonitis pélvica femenina, no especificada</v>
          </cell>
        </row>
        <row r="6176">
          <cell r="A6176" t="str">
            <v>N73.6</v>
          </cell>
          <cell r="B6176" t="str">
            <v>Adherencias peritoneales pélvicas femeninas</v>
          </cell>
        </row>
        <row r="6177">
          <cell r="A6177" t="str">
            <v>N73.8</v>
          </cell>
          <cell r="B6177" t="str">
            <v>Otras enfermedades inflamatorias pélvicas femeninas</v>
          </cell>
        </row>
        <row r="6178">
          <cell r="A6178" t="str">
            <v>N73.9</v>
          </cell>
          <cell r="B6178" t="str">
            <v>Enfermedad inflamatoria pélvica femenina, no especificada</v>
          </cell>
        </row>
        <row r="6179">
          <cell r="A6179" t="str">
            <v>N74*</v>
          </cell>
          <cell r="B6179" t="str">
            <v>Trastornos inflamatorios de la pelvis femenina en enfermedades clasificadas en otra parte</v>
          </cell>
        </row>
        <row r="6180">
          <cell r="A6180" t="str">
            <v>N74.0*</v>
          </cell>
          <cell r="B6180" t="str">
            <v>Infección tuberculosa del cuello del útero (A18.1+)</v>
          </cell>
        </row>
        <row r="6181">
          <cell r="A6181" t="str">
            <v>N74.1*</v>
          </cell>
          <cell r="B6181" t="str">
            <v>Enfermedad inflamatoria pélvica femenina por tuberculosis (A18.1+)</v>
          </cell>
        </row>
        <row r="6182">
          <cell r="A6182" t="str">
            <v>N74.2*</v>
          </cell>
          <cell r="B6182" t="str">
            <v>Enfermedad inflamatoria pélvica femenina por sífilis (A51.4+, A52.7+)</v>
          </cell>
        </row>
        <row r="6183">
          <cell r="A6183" t="str">
            <v>N74.3*</v>
          </cell>
          <cell r="B6183" t="str">
            <v>Enfermedad inflamatoria pélvica femenina por gonococos (A54.2+)</v>
          </cell>
        </row>
        <row r="6184">
          <cell r="A6184" t="str">
            <v>N74.4*</v>
          </cell>
          <cell r="B6184" t="str">
            <v>Enfermedad inflamatoria pélvica femenina por clamidias (A56.1+)</v>
          </cell>
        </row>
        <row r="6185">
          <cell r="A6185" t="str">
            <v>N74.8*</v>
          </cell>
          <cell r="B6185" t="str">
            <v>Trastornos inflamatorios pélvicos femeninos en otras enfermedades clasificadas en otra parte</v>
          </cell>
        </row>
        <row r="6186">
          <cell r="A6186" t="str">
            <v>N75</v>
          </cell>
          <cell r="B6186" t="str">
            <v>Enfermedades de la glándula de Bartholin</v>
          </cell>
        </row>
        <row r="6187">
          <cell r="A6187" t="str">
            <v>N75.0</v>
          </cell>
          <cell r="B6187" t="str">
            <v>Quiste de la glándula de Bartholin</v>
          </cell>
        </row>
        <row r="6188">
          <cell r="A6188" t="str">
            <v>N75.1</v>
          </cell>
          <cell r="B6188" t="str">
            <v>Absceso de la glándula de Bartholin</v>
          </cell>
        </row>
        <row r="6189">
          <cell r="A6189" t="str">
            <v>N75.8</v>
          </cell>
          <cell r="B6189" t="str">
            <v>Otras enfermedades de la glándula de Bartholin</v>
          </cell>
        </row>
        <row r="6190">
          <cell r="A6190" t="str">
            <v>N75.9</v>
          </cell>
          <cell r="B6190" t="str">
            <v>Enfermedad de la glándula de Bartholin, no especificada</v>
          </cell>
        </row>
        <row r="6191">
          <cell r="A6191" t="str">
            <v>N76</v>
          </cell>
          <cell r="B6191" t="str">
            <v>Otras afecciones inflamatorias de la vagina y de la vulva</v>
          </cell>
        </row>
        <row r="6192">
          <cell r="A6192" t="str">
            <v>N76.0</v>
          </cell>
          <cell r="B6192" t="str">
            <v>Vaginitis aguda</v>
          </cell>
        </row>
        <row r="6193">
          <cell r="A6193" t="str">
            <v>N76.1</v>
          </cell>
          <cell r="B6193" t="str">
            <v>Vaginitis subaguda y crónica</v>
          </cell>
        </row>
        <row r="6194">
          <cell r="A6194" t="str">
            <v>N76.2</v>
          </cell>
          <cell r="B6194" t="str">
            <v>Vulvitis aguda</v>
          </cell>
        </row>
        <row r="6195">
          <cell r="A6195" t="str">
            <v>N76.3</v>
          </cell>
          <cell r="B6195" t="str">
            <v>Vulvitis subaguda y crónica</v>
          </cell>
        </row>
        <row r="6196">
          <cell r="A6196" t="str">
            <v>N76.4</v>
          </cell>
          <cell r="B6196" t="str">
            <v>Absceso vulvar</v>
          </cell>
        </row>
        <row r="6197">
          <cell r="A6197" t="str">
            <v>N76.5</v>
          </cell>
          <cell r="B6197" t="str">
            <v>Ulceración de la vagina</v>
          </cell>
        </row>
        <row r="6198">
          <cell r="A6198" t="str">
            <v>N76.6</v>
          </cell>
          <cell r="B6198" t="str">
            <v>Ulceración de la vulva</v>
          </cell>
        </row>
        <row r="6199">
          <cell r="A6199" t="str">
            <v>N76.8</v>
          </cell>
          <cell r="B6199" t="str">
            <v>Otras inflamaciones especificadas de la vagina y de la vulva</v>
          </cell>
        </row>
        <row r="6200">
          <cell r="A6200" t="str">
            <v>N77*</v>
          </cell>
          <cell r="B6200" t="str">
            <v>Ulceración e inflamación vulvovaginal en enfermedades clasificadas en otra parte</v>
          </cell>
        </row>
        <row r="6201">
          <cell r="A6201" t="str">
            <v>N77.0*</v>
          </cell>
          <cell r="B6201" t="str">
            <v>Ulceración de la vulva en enfermedades infecciosas y parasitarias clasificadas en otra parte</v>
          </cell>
        </row>
        <row r="6202">
          <cell r="A6202" t="str">
            <v>N77.1*</v>
          </cell>
          <cell r="B6202" t="str">
            <v>Vaginitis, vulvitis y vulvovaginitis en enfermedades infecciosas y parasitarias clasificadas en otra parte</v>
          </cell>
        </row>
        <row r="6203">
          <cell r="A6203" t="str">
            <v>N77.8*</v>
          </cell>
          <cell r="B6203" t="str">
            <v>Ulceración e inflamación vulvovaginal en otras enfermedades clasificadas en otra parte</v>
          </cell>
        </row>
        <row r="6204">
          <cell r="A6204" t="str">
            <v>N80</v>
          </cell>
          <cell r="B6204" t="str">
            <v>Endometriosis</v>
          </cell>
        </row>
        <row r="6205">
          <cell r="A6205" t="str">
            <v>N80.0</v>
          </cell>
          <cell r="B6205" t="str">
            <v>Endometriosis del útero</v>
          </cell>
        </row>
        <row r="6206">
          <cell r="A6206" t="str">
            <v>N80.1</v>
          </cell>
          <cell r="B6206" t="str">
            <v>Endometriosis del ovario</v>
          </cell>
        </row>
        <row r="6207">
          <cell r="A6207" t="str">
            <v>N80.2</v>
          </cell>
          <cell r="B6207" t="str">
            <v>Endometriosis de la trompa de Falopio</v>
          </cell>
        </row>
        <row r="6208">
          <cell r="A6208" t="str">
            <v>N80.3</v>
          </cell>
          <cell r="B6208" t="str">
            <v>Endometriosis del peritoneo pélvico</v>
          </cell>
        </row>
        <row r="6209">
          <cell r="A6209" t="str">
            <v>N80.4</v>
          </cell>
          <cell r="B6209" t="str">
            <v>Endometriosis del tabique rectovaginal y de la vagina</v>
          </cell>
        </row>
        <row r="6210">
          <cell r="A6210" t="str">
            <v>N80.5</v>
          </cell>
          <cell r="B6210" t="str">
            <v>Endometriosis del intestino</v>
          </cell>
        </row>
        <row r="6211">
          <cell r="A6211" t="str">
            <v>N80.6</v>
          </cell>
          <cell r="B6211" t="str">
            <v>Endometriosis en cicatriz cutánea</v>
          </cell>
        </row>
        <row r="6212">
          <cell r="A6212" t="str">
            <v>N80.8</v>
          </cell>
          <cell r="B6212" t="str">
            <v>Otras endometriosis</v>
          </cell>
        </row>
        <row r="6213">
          <cell r="A6213" t="str">
            <v>N80.9</v>
          </cell>
          <cell r="B6213" t="str">
            <v>Endometriosis, no especificada</v>
          </cell>
        </row>
        <row r="6214">
          <cell r="A6214" t="str">
            <v>N81</v>
          </cell>
          <cell r="B6214" t="str">
            <v>Prolapso genital femenino</v>
          </cell>
        </row>
        <row r="6215">
          <cell r="A6215" t="str">
            <v>N81.0</v>
          </cell>
          <cell r="B6215" t="str">
            <v>Uretrocele femenino</v>
          </cell>
        </row>
        <row r="6216">
          <cell r="A6216" t="str">
            <v>N81.1</v>
          </cell>
          <cell r="B6216" t="str">
            <v>Cistocele</v>
          </cell>
        </row>
        <row r="6217">
          <cell r="A6217" t="str">
            <v>N81.2</v>
          </cell>
          <cell r="B6217" t="str">
            <v>Prolapso uterovaginal incompleto</v>
          </cell>
        </row>
        <row r="6218">
          <cell r="A6218" t="str">
            <v>N81.3</v>
          </cell>
          <cell r="B6218" t="str">
            <v>Prolapso uterovaginal completo</v>
          </cell>
        </row>
        <row r="6219">
          <cell r="A6219" t="str">
            <v>N81.4</v>
          </cell>
          <cell r="B6219" t="str">
            <v>Prolapso uterovaginal, sin otra especificación</v>
          </cell>
        </row>
        <row r="6220">
          <cell r="A6220" t="str">
            <v>N81.5</v>
          </cell>
          <cell r="B6220" t="str">
            <v>Enterocele vaginal</v>
          </cell>
        </row>
        <row r="6221">
          <cell r="A6221" t="str">
            <v>N81.6</v>
          </cell>
          <cell r="B6221" t="str">
            <v>Rectocele</v>
          </cell>
        </row>
        <row r="6222">
          <cell r="A6222" t="str">
            <v>N81.8</v>
          </cell>
          <cell r="B6222" t="str">
            <v>Otros prolapsos genitales femeninos</v>
          </cell>
        </row>
        <row r="6223">
          <cell r="A6223" t="str">
            <v>N81.9</v>
          </cell>
          <cell r="B6223" t="str">
            <v>Prolapso genital femenino, no especificado</v>
          </cell>
        </row>
        <row r="6224">
          <cell r="A6224" t="str">
            <v>N82</v>
          </cell>
          <cell r="B6224" t="str">
            <v>Fístulas que afectan el tracto genital femenino</v>
          </cell>
        </row>
        <row r="6225">
          <cell r="A6225" t="str">
            <v>N82.0</v>
          </cell>
          <cell r="B6225" t="str">
            <v>Fístula vesicovaginal</v>
          </cell>
        </row>
        <row r="6226">
          <cell r="A6226" t="str">
            <v>N82.1</v>
          </cell>
          <cell r="B6226" t="str">
            <v>Otras fístulas de las vías genitourinarias femeninas</v>
          </cell>
        </row>
        <row r="6227">
          <cell r="A6227" t="str">
            <v>N82.2</v>
          </cell>
          <cell r="B6227" t="str">
            <v>Fístula de la vagina al intestino delgado</v>
          </cell>
        </row>
        <row r="6228">
          <cell r="A6228" t="str">
            <v>N82.3</v>
          </cell>
          <cell r="B6228" t="str">
            <v>Fístula de la vagina al intestino grueso</v>
          </cell>
        </row>
        <row r="6229">
          <cell r="A6229" t="str">
            <v>N82.4</v>
          </cell>
          <cell r="B6229" t="str">
            <v>Otras fístulas del tracto genital femenino al tracto intestinal</v>
          </cell>
        </row>
        <row r="6230">
          <cell r="A6230" t="str">
            <v>N82.5</v>
          </cell>
          <cell r="B6230" t="str">
            <v>Fístula del tracto genital femenino a la piel</v>
          </cell>
        </row>
        <row r="6231">
          <cell r="A6231" t="str">
            <v>N82.8</v>
          </cell>
          <cell r="B6231" t="str">
            <v>Otras fístulas del tracto genital femenino</v>
          </cell>
        </row>
        <row r="6232">
          <cell r="A6232" t="str">
            <v>N82.9</v>
          </cell>
          <cell r="B6232" t="str">
            <v>Fístula del tracto genital femenino, sin otra especificación</v>
          </cell>
        </row>
        <row r="6233">
          <cell r="A6233" t="str">
            <v>N83</v>
          </cell>
          <cell r="B6233" t="str">
            <v>Trastornos no inflamatorios del ovario, de la trompa de Falopio y del ligamento  ancho</v>
          </cell>
        </row>
        <row r="6234">
          <cell r="A6234" t="str">
            <v>N83.0</v>
          </cell>
          <cell r="B6234" t="str">
            <v>Quiste folicular del ovario</v>
          </cell>
        </row>
        <row r="6235">
          <cell r="A6235" t="str">
            <v>N83.1</v>
          </cell>
          <cell r="B6235" t="str">
            <v>Quiste del cuerpo amarillo</v>
          </cell>
        </row>
        <row r="6236">
          <cell r="A6236" t="str">
            <v>N83.2</v>
          </cell>
          <cell r="B6236" t="str">
            <v>Otros quistes ováricos y los no especificados</v>
          </cell>
        </row>
        <row r="6237">
          <cell r="A6237" t="str">
            <v>N83.3</v>
          </cell>
          <cell r="B6237" t="str">
            <v>Atrofia adquirida del ovario y de la trompa de Falopio</v>
          </cell>
        </row>
        <row r="6238">
          <cell r="A6238" t="str">
            <v>N83.4</v>
          </cell>
          <cell r="B6238" t="str">
            <v>Prolapso y hernia del ovario y de la trompa de Falopio</v>
          </cell>
        </row>
        <row r="6239">
          <cell r="A6239" t="str">
            <v>N83.5</v>
          </cell>
          <cell r="B6239" t="str">
            <v>Torsión de ovario, pedículo de ovario y trompa de Falopio</v>
          </cell>
        </row>
        <row r="6240">
          <cell r="A6240" t="str">
            <v>N83.6</v>
          </cell>
          <cell r="B6240" t="str">
            <v>Hematosalpinx</v>
          </cell>
        </row>
        <row r="6241">
          <cell r="A6241" t="str">
            <v>N83.7</v>
          </cell>
          <cell r="B6241" t="str">
            <v>Hematoma del ligamento ancho</v>
          </cell>
        </row>
        <row r="6242">
          <cell r="A6242" t="str">
            <v>N83.8</v>
          </cell>
          <cell r="B6242" t="str">
            <v>Otros trastornos no inflamatorios del ovario, de la trompa de Falopio y del ligamento ancho</v>
          </cell>
        </row>
        <row r="6243">
          <cell r="A6243" t="str">
            <v>N83.9</v>
          </cell>
          <cell r="B6243" t="str">
            <v>Enfermedad no inflamatoria del ovario, de la trompa de Falopio y del ligamento ancho, no especificada</v>
          </cell>
        </row>
        <row r="6244">
          <cell r="A6244" t="str">
            <v>N84</v>
          </cell>
          <cell r="B6244" t="str">
            <v>Pólipo del tracto genital femenino</v>
          </cell>
        </row>
        <row r="6245">
          <cell r="A6245" t="str">
            <v>N84.0</v>
          </cell>
          <cell r="B6245" t="str">
            <v>Pólipo del cuerpo del útero</v>
          </cell>
        </row>
        <row r="6246">
          <cell r="A6246" t="str">
            <v>N84.1</v>
          </cell>
          <cell r="B6246" t="str">
            <v>Pólipo del cuello del útero</v>
          </cell>
        </row>
        <row r="6247">
          <cell r="A6247" t="str">
            <v>N84.2</v>
          </cell>
          <cell r="B6247" t="str">
            <v>Pólipo de la vagina</v>
          </cell>
        </row>
        <row r="6248">
          <cell r="A6248" t="str">
            <v>N84.3</v>
          </cell>
          <cell r="B6248" t="str">
            <v>Pólipo de la vulva</v>
          </cell>
        </row>
        <row r="6249">
          <cell r="A6249" t="str">
            <v>N84.8</v>
          </cell>
          <cell r="B6249" t="str">
            <v>Pólipos de otras partes del tracto genital femenino</v>
          </cell>
        </row>
        <row r="6250">
          <cell r="A6250" t="str">
            <v>N84.9</v>
          </cell>
          <cell r="B6250" t="str">
            <v>Pólipo del tracto genital femenino, no especificado</v>
          </cell>
        </row>
        <row r="6251">
          <cell r="A6251" t="str">
            <v>N85</v>
          </cell>
          <cell r="B6251" t="str">
            <v>Otros trastornos no inflamatorios del útero, excepto del cuello</v>
          </cell>
        </row>
        <row r="6252">
          <cell r="A6252" t="str">
            <v>N85.0</v>
          </cell>
          <cell r="B6252" t="str">
            <v>Hiperplasia de glándula del endometrio:</v>
          </cell>
        </row>
        <row r="6253">
          <cell r="A6253" t="str">
            <v>N85.1</v>
          </cell>
          <cell r="B6253" t="str">
            <v>Hiperplasia adenomatosa del endometrio</v>
          </cell>
        </row>
        <row r="6254">
          <cell r="A6254" t="str">
            <v>N85.2</v>
          </cell>
          <cell r="B6254" t="str">
            <v>Hipertrofia del útero</v>
          </cell>
        </row>
        <row r="6255">
          <cell r="A6255" t="str">
            <v>N85.3</v>
          </cell>
          <cell r="B6255" t="str">
            <v>Subinvolución del útero</v>
          </cell>
        </row>
        <row r="6256">
          <cell r="A6256" t="str">
            <v>N85.4</v>
          </cell>
          <cell r="B6256" t="str">
            <v>Mala posición del útero</v>
          </cell>
        </row>
        <row r="6257">
          <cell r="A6257" t="str">
            <v>N85.5</v>
          </cell>
          <cell r="B6257" t="str">
            <v>Inversión del útero</v>
          </cell>
        </row>
        <row r="6258">
          <cell r="A6258" t="str">
            <v>N85.6</v>
          </cell>
          <cell r="B6258" t="str">
            <v>Sinequias intrauterinas</v>
          </cell>
        </row>
        <row r="6259">
          <cell r="A6259" t="str">
            <v>N85.7</v>
          </cell>
          <cell r="B6259" t="str">
            <v>Hematómetra</v>
          </cell>
        </row>
        <row r="6260">
          <cell r="A6260" t="str">
            <v>N85.8</v>
          </cell>
          <cell r="B6260" t="str">
            <v>Otros trastornos no inflamatorios especificados del útero</v>
          </cell>
        </row>
        <row r="6261">
          <cell r="A6261" t="str">
            <v>N85.9</v>
          </cell>
          <cell r="B6261" t="str">
            <v>Trastorno no inflamatorio del útero, no especificado</v>
          </cell>
        </row>
        <row r="6262">
          <cell r="A6262" t="str">
            <v>N86.X</v>
          </cell>
          <cell r="B6262" t="str">
            <v>Erosión y ectropión del cuello del útero</v>
          </cell>
        </row>
        <row r="6263">
          <cell r="A6263" t="str">
            <v>N87</v>
          </cell>
          <cell r="B6263" t="str">
            <v>Displasia del cuello uterino</v>
          </cell>
        </row>
        <row r="6264">
          <cell r="A6264" t="str">
            <v>N87.0</v>
          </cell>
          <cell r="B6264" t="str">
            <v>Displasia cervical leve</v>
          </cell>
        </row>
        <row r="6265">
          <cell r="A6265" t="str">
            <v>N87.1</v>
          </cell>
          <cell r="B6265" t="str">
            <v>Displasia cervical moderada</v>
          </cell>
        </row>
        <row r="6266">
          <cell r="A6266" t="str">
            <v>N87.2</v>
          </cell>
          <cell r="B6266" t="str">
            <v>Displasia cervical severa, no clasificada en otra parte</v>
          </cell>
        </row>
        <row r="6267">
          <cell r="A6267" t="str">
            <v>N87.9</v>
          </cell>
          <cell r="B6267" t="str">
            <v>Displasia del cuello del útero, no especificada</v>
          </cell>
        </row>
        <row r="6268">
          <cell r="A6268" t="str">
            <v>N88</v>
          </cell>
          <cell r="B6268" t="str">
            <v>Otros trastornos no inflamatorios del cuello del útero</v>
          </cell>
        </row>
        <row r="6269">
          <cell r="A6269" t="str">
            <v>N88.0</v>
          </cell>
          <cell r="B6269" t="str">
            <v>Leucoplasia del cuello del útero</v>
          </cell>
        </row>
        <row r="6270">
          <cell r="A6270" t="str">
            <v>N88.1</v>
          </cell>
          <cell r="B6270" t="str">
            <v>Laceración antigua del cuello del útero</v>
          </cell>
        </row>
        <row r="6271">
          <cell r="A6271" t="str">
            <v>N88.2</v>
          </cell>
          <cell r="B6271" t="str">
            <v>Estrechez y estenosis del cuello del útero</v>
          </cell>
        </row>
        <row r="6272">
          <cell r="A6272" t="str">
            <v>N88.3</v>
          </cell>
          <cell r="B6272" t="str">
            <v>Incompetencia del cuello del útero</v>
          </cell>
        </row>
        <row r="6273">
          <cell r="A6273" t="str">
            <v>N88.4</v>
          </cell>
          <cell r="B6273" t="str">
            <v>Elongación hipertrófica del cuello del útero</v>
          </cell>
        </row>
        <row r="6274">
          <cell r="A6274" t="str">
            <v>N88.8</v>
          </cell>
          <cell r="B6274" t="str">
            <v>Otros trastornos no inflamatorios especificados del cuello del útero</v>
          </cell>
        </row>
        <row r="6275">
          <cell r="A6275" t="str">
            <v>N88.9</v>
          </cell>
          <cell r="B6275" t="str">
            <v>Trastorno no inflamatorio del cuello del útero, no especificado</v>
          </cell>
        </row>
        <row r="6276">
          <cell r="A6276" t="str">
            <v>N89</v>
          </cell>
          <cell r="B6276" t="str">
            <v>Otros trastornos no inflamatorios de la vagina</v>
          </cell>
        </row>
        <row r="6277">
          <cell r="A6277" t="str">
            <v>N89.0</v>
          </cell>
          <cell r="B6277" t="str">
            <v>Displasia vaginal leve</v>
          </cell>
        </row>
        <row r="6278">
          <cell r="A6278" t="str">
            <v>N89.1</v>
          </cell>
          <cell r="B6278" t="str">
            <v>Displasia vaginal moderada</v>
          </cell>
        </row>
        <row r="6279">
          <cell r="A6279" t="str">
            <v>N89.2</v>
          </cell>
          <cell r="B6279" t="str">
            <v>Displasia vaginal severa, no clasificada en otra parte</v>
          </cell>
        </row>
        <row r="6280">
          <cell r="A6280" t="str">
            <v>N89.3</v>
          </cell>
          <cell r="B6280" t="str">
            <v>Displasia de la vagina, no especificada</v>
          </cell>
        </row>
        <row r="6281">
          <cell r="A6281" t="str">
            <v>N89.4</v>
          </cell>
          <cell r="B6281" t="str">
            <v>Leucoplasia de la vagina</v>
          </cell>
        </row>
        <row r="6282">
          <cell r="A6282" t="str">
            <v>N89.5</v>
          </cell>
          <cell r="B6282" t="str">
            <v>Estrechez y atresia de la vagina</v>
          </cell>
        </row>
        <row r="6283">
          <cell r="A6283" t="str">
            <v>N89.6</v>
          </cell>
          <cell r="B6283" t="str">
            <v>Anillo de himen estrecho</v>
          </cell>
        </row>
        <row r="6284">
          <cell r="A6284" t="str">
            <v>N89.7</v>
          </cell>
          <cell r="B6284" t="str">
            <v>Hematocolpos</v>
          </cell>
        </row>
        <row r="6285">
          <cell r="A6285" t="str">
            <v>N89.8</v>
          </cell>
          <cell r="B6285" t="str">
            <v>Otros trastornos especificados no inflamatorios de la vagina</v>
          </cell>
        </row>
        <row r="6286">
          <cell r="A6286" t="str">
            <v>N89.9</v>
          </cell>
          <cell r="B6286" t="str">
            <v>Trastorno no inflamatorio de la vagina, no especificado</v>
          </cell>
        </row>
        <row r="6287">
          <cell r="A6287" t="str">
            <v>N90</v>
          </cell>
          <cell r="B6287" t="str">
            <v>Otros trastornos no inflamatorios de la vulva y del perineo</v>
          </cell>
        </row>
        <row r="6288">
          <cell r="A6288" t="str">
            <v>N90.0</v>
          </cell>
          <cell r="B6288" t="str">
            <v>Displasia vulvar leve</v>
          </cell>
        </row>
        <row r="6289">
          <cell r="A6289" t="str">
            <v>N90.1</v>
          </cell>
          <cell r="B6289" t="str">
            <v>Displasia vulvar moderada</v>
          </cell>
        </row>
        <row r="6290">
          <cell r="A6290" t="str">
            <v>N90.2</v>
          </cell>
          <cell r="B6290" t="str">
            <v>Displasia vulvar severa, no clasificada en otra parte</v>
          </cell>
        </row>
        <row r="6291">
          <cell r="A6291" t="str">
            <v>N90.3</v>
          </cell>
          <cell r="B6291" t="str">
            <v>Displasia de la vulva, no especificada</v>
          </cell>
        </row>
        <row r="6292">
          <cell r="A6292" t="str">
            <v>N90.4</v>
          </cell>
          <cell r="B6292" t="str">
            <v>Leucoplasia de la vulva</v>
          </cell>
        </row>
        <row r="6293">
          <cell r="A6293" t="str">
            <v>N90.5</v>
          </cell>
          <cell r="B6293" t="str">
            <v>Atrofia de la vulva</v>
          </cell>
        </row>
        <row r="6294">
          <cell r="A6294" t="str">
            <v>N90.6</v>
          </cell>
          <cell r="B6294" t="str">
            <v>Hipertrofia de la vulva</v>
          </cell>
        </row>
        <row r="6295">
          <cell r="A6295" t="str">
            <v>N90.7</v>
          </cell>
          <cell r="B6295" t="str">
            <v>Quiste de la vulva</v>
          </cell>
        </row>
        <row r="6296">
          <cell r="A6296" t="str">
            <v>N90.8</v>
          </cell>
          <cell r="B6296" t="str">
            <v>Otros trastornos no inflamatorios especificados de la vulva y del perineo</v>
          </cell>
        </row>
        <row r="6297">
          <cell r="A6297" t="str">
            <v>N90.9</v>
          </cell>
          <cell r="B6297" t="str">
            <v>Trastorno no inflamatorio de la vulva y del perineo, no especificado</v>
          </cell>
        </row>
        <row r="6298">
          <cell r="A6298" t="str">
            <v>N91</v>
          </cell>
          <cell r="B6298" t="str">
            <v>Menstruación ausente, escasa o rara</v>
          </cell>
        </row>
        <row r="6299">
          <cell r="A6299" t="str">
            <v>N91.0</v>
          </cell>
          <cell r="B6299" t="str">
            <v>Amenorrea primaria</v>
          </cell>
        </row>
        <row r="6300">
          <cell r="A6300" t="str">
            <v>N91.1</v>
          </cell>
          <cell r="B6300" t="str">
            <v>Amenorrea secundaria</v>
          </cell>
        </row>
        <row r="6301">
          <cell r="A6301" t="str">
            <v>N91.2</v>
          </cell>
          <cell r="B6301" t="str">
            <v>Amenorrea, sin otra especificación</v>
          </cell>
        </row>
        <row r="6302">
          <cell r="A6302" t="str">
            <v>N91.3</v>
          </cell>
          <cell r="B6302" t="str">
            <v>Oligomenorrea primaria</v>
          </cell>
        </row>
        <row r="6303">
          <cell r="A6303" t="str">
            <v>N91.4</v>
          </cell>
          <cell r="B6303" t="str">
            <v>Oligomenorrea secundaria</v>
          </cell>
        </row>
        <row r="6304">
          <cell r="A6304" t="str">
            <v>N91.5</v>
          </cell>
          <cell r="B6304" t="str">
            <v>Oligomenorrea, no especificada</v>
          </cell>
        </row>
        <row r="6305">
          <cell r="A6305" t="str">
            <v>N92</v>
          </cell>
          <cell r="B6305" t="str">
            <v>Menstruación excesiva, frecuente e irregular</v>
          </cell>
        </row>
        <row r="6306">
          <cell r="A6306" t="str">
            <v>N92.0</v>
          </cell>
          <cell r="B6306" t="str">
            <v>Menstruación excesiva y frecuente con ciclo regular</v>
          </cell>
        </row>
        <row r="6307">
          <cell r="A6307" t="str">
            <v>N92.1</v>
          </cell>
          <cell r="B6307" t="str">
            <v>Menstruación excesiva y frecuente con ciclo irregular</v>
          </cell>
        </row>
        <row r="6308">
          <cell r="A6308" t="str">
            <v>N92.2</v>
          </cell>
          <cell r="B6308" t="str">
            <v>Menstruación excesiva en la pubertad</v>
          </cell>
        </row>
        <row r="6309">
          <cell r="A6309" t="str">
            <v>N92.3</v>
          </cell>
          <cell r="B6309" t="str">
            <v>Hemorragia por ovulación</v>
          </cell>
        </row>
        <row r="6310">
          <cell r="A6310" t="str">
            <v>N92.4</v>
          </cell>
          <cell r="B6310" t="str">
            <v>Hemorragia excesiva en período premenopáusico</v>
          </cell>
        </row>
        <row r="6311">
          <cell r="A6311" t="str">
            <v>N92.5</v>
          </cell>
          <cell r="B6311" t="str">
            <v>Otras menstruaciones irregulares especificadas</v>
          </cell>
        </row>
        <row r="6312">
          <cell r="A6312" t="str">
            <v>N92.6</v>
          </cell>
          <cell r="B6312" t="str">
            <v>Menstruación irregular, no especificada</v>
          </cell>
        </row>
        <row r="6313">
          <cell r="A6313" t="str">
            <v>N93</v>
          </cell>
          <cell r="B6313" t="str">
            <v>Otras hemorragias uterinas o vaginales anormales</v>
          </cell>
        </row>
        <row r="6314">
          <cell r="A6314" t="str">
            <v>N93.0</v>
          </cell>
          <cell r="B6314" t="str">
            <v>Hemorragia postcoito y postcontacto</v>
          </cell>
        </row>
        <row r="6315">
          <cell r="A6315" t="str">
            <v>N93.8</v>
          </cell>
          <cell r="B6315" t="str">
            <v>Otras hemorragias uterinas o vaginales anormales especificadas</v>
          </cell>
        </row>
        <row r="6316">
          <cell r="A6316" t="str">
            <v>N93.9</v>
          </cell>
          <cell r="B6316" t="str">
            <v>Hemorragia vaginal y uterina anormal, no especificada</v>
          </cell>
        </row>
        <row r="6317">
          <cell r="A6317" t="str">
            <v>N94</v>
          </cell>
          <cell r="B6317" t="str">
            <v>Dolor y otras afecciones relacionadas con los órganos genitales femeninos y con el ciclo menstrual</v>
          </cell>
        </row>
        <row r="6318">
          <cell r="A6318" t="str">
            <v>N94.0</v>
          </cell>
          <cell r="B6318" t="str">
            <v>Dolor intermenstrual</v>
          </cell>
        </row>
        <row r="6319">
          <cell r="A6319" t="str">
            <v>N94.1</v>
          </cell>
          <cell r="B6319" t="str">
            <v>Dispareunia</v>
          </cell>
        </row>
        <row r="6320">
          <cell r="A6320" t="str">
            <v>N94.2</v>
          </cell>
          <cell r="B6320" t="str">
            <v>Vaginismo</v>
          </cell>
        </row>
        <row r="6321">
          <cell r="A6321" t="str">
            <v>N94.3</v>
          </cell>
          <cell r="B6321" t="str">
            <v>Síndrome de tensión premenstrual</v>
          </cell>
        </row>
        <row r="6322">
          <cell r="A6322" t="str">
            <v>N94.4</v>
          </cell>
          <cell r="B6322" t="str">
            <v>Dismenorrea primaria</v>
          </cell>
        </row>
        <row r="6323">
          <cell r="A6323" t="str">
            <v>N94.5</v>
          </cell>
          <cell r="B6323" t="str">
            <v>Dismenorrea secundaria</v>
          </cell>
        </row>
        <row r="6324">
          <cell r="A6324" t="str">
            <v>N94.6</v>
          </cell>
          <cell r="B6324" t="str">
            <v>Dismenorrea, no especificada</v>
          </cell>
        </row>
        <row r="6325">
          <cell r="A6325" t="str">
            <v>N94.8</v>
          </cell>
          <cell r="B6325" t="str">
            <v>Otras afecciones especificadas asociadas con los órganos genitales femeninos y el ciclo menstrual</v>
          </cell>
        </row>
        <row r="6326">
          <cell r="A6326" t="str">
            <v>N94.9</v>
          </cell>
          <cell r="B6326" t="str">
            <v>Afecciones no especificadas asociadas con los órganos genitales femeninos y el ciclo menstrual</v>
          </cell>
        </row>
        <row r="6327">
          <cell r="A6327" t="str">
            <v>N95</v>
          </cell>
          <cell r="B6327" t="str">
            <v>Otros trastornos menopáusicos y perimenopáusicos</v>
          </cell>
        </row>
        <row r="6328">
          <cell r="A6328" t="str">
            <v>N95.0</v>
          </cell>
          <cell r="B6328" t="str">
            <v>Hemorragia postmenopáusica</v>
          </cell>
        </row>
        <row r="6329">
          <cell r="A6329" t="str">
            <v>N95.1</v>
          </cell>
          <cell r="B6329" t="str">
            <v>Estados menopáusicos y climatéricos femeninos</v>
          </cell>
        </row>
        <row r="6330">
          <cell r="A6330" t="str">
            <v>N95.2</v>
          </cell>
          <cell r="B6330" t="str">
            <v>Vaginitis atrófica postmenopáusica</v>
          </cell>
        </row>
        <row r="6331">
          <cell r="A6331" t="str">
            <v>N95.3</v>
          </cell>
          <cell r="B6331" t="str">
            <v>Estados asociados con menopausia artificial</v>
          </cell>
        </row>
        <row r="6332">
          <cell r="A6332" t="str">
            <v>N95.8</v>
          </cell>
          <cell r="B6332" t="str">
            <v>Otros trastornos menopáusicos y perimenopáusicos especificados</v>
          </cell>
        </row>
        <row r="6333">
          <cell r="A6333" t="str">
            <v>N95.9</v>
          </cell>
          <cell r="B6333" t="str">
            <v>Trastorno menopáusico y perimenopáusico, no especificado</v>
          </cell>
        </row>
        <row r="6334">
          <cell r="A6334" t="str">
            <v>N96.X</v>
          </cell>
          <cell r="B6334" t="str">
            <v>Abortadora habitual</v>
          </cell>
        </row>
        <row r="6335">
          <cell r="A6335" t="str">
            <v>N97</v>
          </cell>
          <cell r="B6335" t="str">
            <v>Infertilidad femenina</v>
          </cell>
        </row>
        <row r="6336">
          <cell r="A6336" t="str">
            <v>N97.0</v>
          </cell>
          <cell r="B6336" t="str">
            <v>Infertilidad femenina asociada con falta de ovulación</v>
          </cell>
        </row>
        <row r="6337">
          <cell r="A6337" t="str">
            <v>N97.1</v>
          </cell>
          <cell r="B6337" t="str">
            <v>Infertilidad femenina de origen tubárico</v>
          </cell>
        </row>
        <row r="6338">
          <cell r="A6338" t="str">
            <v>N97.2</v>
          </cell>
          <cell r="B6338" t="str">
            <v>Infertilidad femenina de origen uterino</v>
          </cell>
        </row>
        <row r="6339">
          <cell r="A6339" t="str">
            <v>N97.3</v>
          </cell>
          <cell r="B6339" t="str">
            <v>Infertilidad femenina de origen cervical</v>
          </cell>
        </row>
        <row r="6340">
          <cell r="A6340" t="str">
            <v>N97.4</v>
          </cell>
          <cell r="B6340" t="str">
            <v>Infertilidad femenina asociada con factores masculinos</v>
          </cell>
        </row>
        <row r="6341">
          <cell r="A6341" t="str">
            <v>N97.8</v>
          </cell>
          <cell r="B6341" t="str">
            <v>Infertilidad femenina de otro origen</v>
          </cell>
        </row>
        <row r="6342">
          <cell r="A6342" t="str">
            <v>N97.9</v>
          </cell>
          <cell r="B6342" t="str">
            <v>Infertilidad femenina, no especificada</v>
          </cell>
        </row>
        <row r="6343">
          <cell r="A6343" t="str">
            <v>N98</v>
          </cell>
          <cell r="B6343" t="str">
            <v>Complicaciones asociadas con la fecundación artificial</v>
          </cell>
        </row>
        <row r="6344">
          <cell r="A6344" t="str">
            <v>N98.0</v>
          </cell>
          <cell r="B6344" t="str">
            <v>Infección asociada con inseminación artificial</v>
          </cell>
        </row>
        <row r="6345">
          <cell r="A6345" t="str">
            <v>N98.1</v>
          </cell>
          <cell r="B6345" t="str">
            <v>Hiperestimulación de ovarios</v>
          </cell>
        </row>
        <row r="6346">
          <cell r="A6346" t="str">
            <v>N98.2</v>
          </cell>
          <cell r="B6346" t="str">
            <v>Complicaciones en el intento de introducción del huevo fecundado en la fertilización in vitro</v>
          </cell>
        </row>
        <row r="6347">
          <cell r="A6347" t="str">
            <v>N98.3</v>
          </cell>
          <cell r="B6347" t="str">
            <v>Complicaciones en el intento de introducción del embrión en la transferencia de embriones</v>
          </cell>
        </row>
        <row r="6348">
          <cell r="A6348" t="str">
            <v>N98.8</v>
          </cell>
          <cell r="B6348" t="str">
            <v>Otras complicaciones asociadas con la fecundación artificial</v>
          </cell>
        </row>
        <row r="6349">
          <cell r="A6349" t="str">
            <v>N98.9</v>
          </cell>
          <cell r="B6349" t="str">
            <v>Complicación no especificada asociada con la fecundación artificial</v>
          </cell>
        </row>
        <row r="6350">
          <cell r="A6350" t="str">
            <v>N99</v>
          </cell>
          <cell r="B6350" t="str">
            <v>Trastornos del sistema genitourinario consecutivos a procedimientos, no  clasificados en otra parte</v>
          </cell>
        </row>
        <row r="6351">
          <cell r="A6351" t="str">
            <v>N99.0</v>
          </cell>
          <cell r="B6351" t="str">
            <v>Insuficiencia renal consecutiva a procedimientos</v>
          </cell>
        </row>
        <row r="6352">
          <cell r="A6352" t="str">
            <v>N99.1</v>
          </cell>
          <cell r="B6352" t="str">
            <v>Estrechez uretral consecutiva a procedimientos</v>
          </cell>
        </row>
        <row r="6353">
          <cell r="A6353" t="str">
            <v>N99.2</v>
          </cell>
          <cell r="B6353" t="str">
            <v>Adherencias postoperatorias de la vagina</v>
          </cell>
        </row>
        <row r="6354">
          <cell r="A6354" t="str">
            <v>N99.3</v>
          </cell>
          <cell r="B6354" t="str">
            <v>Prolapso de la cúpula vaginal después de histerectomía</v>
          </cell>
        </row>
        <row r="6355">
          <cell r="A6355" t="str">
            <v>N99.4</v>
          </cell>
          <cell r="B6355" t="str">
            <v>Adherencias peritoneales pélvicas consecutivas a procedimientos</v>
          </cell>
        </row>
        <row r="6356">
          <cell r="A6356" t="str">
            <v>N99.5</v>
          </cell>
          <cell r="B6356" t="str">
            <v>Mal funcionamiento de estoma externo de vías urinarias</v>
          </cell>
        </row>
        <row r="6357">
          <cell r="A6357" t="str">
            <v>N99.8</v>
          </cell>
          <cell r="B6357" t="str">
            <v>Otros trastornos del sistema genitourinario consecutivos a procedimientos</v>
          </cell>
        </row>
        <row r="6358">
          <cell r="A6358" t="str">
            <v>N99.9</v>
          </cell>
          <cell r="B6358" t="str">
            <v>Trastorno no especificado del sistema genitourinario consecutivo a procedimientos</v>
          </cell>
        </row>
        <row r="6359">
          <cell r="A6359" t="str">
            <v>O</v>
          </cell>
          <cell r="B6359" t="str">
            <v>Transtornos Gineco-Obstétricos</v>
          </cell>
        </row>
        <row r="6360">
          <cell r="A6360" t="str">
            <v>O00</v>
          </cell>
          <cell r="B6360" t="str">
            <v>Embarazo ectópico</v>
          </cell>
        </row>
        <row r="6361">
          <cell r="A6361" t="str">
            <v>O00.0</v>
          </cell>
          <cell r="B6361" t="str">
            <v>Embarazo abdominal</v>
          </cell>
        </row>
        <row r="6362">
          <cell r="A6362" t="str">
            <v>O00.1</v>
          </cell>
          <cell r="B6362" t="str">
            <v>Embarazo tubárico</v>
          </cell>
        </row>
        <row r="6363">
          <cell r="A6363" t="str">
            <v>O00.2</v>
          </cell>
          <cell r="B6363" t="str">
            <v>Embarazo ovárico</v>
          </cell>
        </row>
        <row r="6364">
          <cell r="A6364" t="str">
            <v>O00.8</v>
          </cell>
          <cell r="B6364" t="str">
            <v>Otros embarazos ectópicos</v>
          </cell>
        </row>
        <row r="6365">
          <cell r="A6365" t="str">
            <v>O00.9</v>
          </cell>
          <cell r="B6365" t="str">
            <v>Embarazo ectópico, no especificado</v>
          </cell>
        </row>
        <row r="6366">
          <cell r="A6366" t="str">
            <v>O01</v>
          </cell>
          <cell r="B6366" t="str">
            <v>Mola hidatiforme</v>
          </cell>
        </row>
        <row r="6367">
          <cell r="A6367" t="str">
            <v>O01.0</v>
          </cell>
          <cell r="B6367" t="str">
            <v>Mola hidatiforme clásica</v>
          </cell>
        </row>
        <row r="6368">
          <cell r="A6368" t="str">
            <v>O01.1</v>
          </cell>
          <cell r="B6368" t="str">
            <v>Mola hidatiforme, incompleta o parcial</v>
          </cell>
        </row>
        <row r="6369">
          <cell r="A6369" t="str">
            <v>O01.9</v>
          </cell>
          <cell r="B6369" t="str">
            <v>Mola hidatiforme, no especificada</v>
          </cell>
        </row>
        <row r="6370">
          <cell r="A6370" t="str">
            <v>O02</v>
          </cell>
          <cell r="B6370" t="str">
            <v>Otros productos anormales de la concepción</v>
          </cell>
        </row>
        <row r="6371">
          <cell r="A6371" t="str">
            <v>O02.0</v>
          </cell>
          <cell r="B6371" t="str">
            <v>Detención del desarrollo del huevo y mola no hidatiforme</v>
          </cell>
        </row>
        <row r="6372">
          <cell r="A6372" t="str">
            <v>O02.1</v>
          </cell>
          <cell r="B6372" t="str">
            <v>Aborto retenido</v>
          </cell>
        </row>
        <row r="6373">
          <cell r="A6373" t="str">
            <v>O02.8</v>
          </cell>
          <cell r="B6373" t="str">
            <v>Otros productos anormales especificados de la concepción</v>
          </cell>
        </row>
        <row r="6374">
          <cell r="A6374" t="str">
            <v>O02.9</v>
          </cell>
          <cell r="B6374" t="str">
            <v>Producto anormal de la concepción, no especificado</v>
          </cell>
        </row>
        <row r="6375">
          <cell r="A6375" t="str">
            <v>O03</v>
          </cell>
          <cell r="B6375" t="str">
            <v>Aborto espontáneo</v>
          </cell>
        </row>
        <row r="6376">
          <cell r="A6376" t="str">
            <v>O03.0</v>
          </cell>
          <cell r="B6376" t="str">
            <v>Aborto espontáneo, incompleto, complicado con infección genital y pelviana</v>
          </cell>
        </row>
        <row r="6377">
          <cell r="A6377" t="str">
            <v>O03.1</v>
          </cell>
          <cell r="B6377" t="str">
            <v>Aborto espontáneo, incompleto, complicado por hemorragia excesiva o tardía</v>
          </cell>
        </row>
        <row r="6378">
          <cell r="A6378" t="str">
            <v>O03.2</v>
          </cell>
          <cell r="B6378" t="str">
            <v>Aborto espontáneo, incompleto, complicado por embolia</v>
          </cell>
        </row>
        <row r="6379">
          <cell r="A6379" t="str">
            <v>O03.3</v>
          </cell>
          <cell r="B6379" t="str">
            <v>Aborto espontáneo, incompleto, con otras complicaciones especificadas y las no especificadas</v>
          </cell>
        </row>
        <row r="6380">
          <cell r="A6380" t="str">
            <v>O03.4</v>
          </cell>
          <cell r="B6380" t="str">
            <v>Aborto espontáneo, incompleto, sin complicación</v>
          </cell>
        </row>
        <row r="6381">
          <cell r="A6381" t="str">
            <v>O03.5</v>
          </cell>
          <cell r="B6381" t="str">
            <v>Aborto espontáneo, completo o no especificado, complicado con infección genital y pelviana</v>
          </cell>
        </row>
        <row r="6382">
          <cell r="A6382" t="str">
            <v>O03.6</v>
          </cell>
          <cell r="B6382" t="str">
            <v>Aborto espontáneo, completo o no especificado, complicado por hemorragia excesiva o tardía</v>
          </cell>
        </row>
        <row r="6383">
          <cell r="A6383" t="str">
            <v>O03.7</v>
          </cell>
          <cell r="B6383" t="str">
            <v>Aborto espontáneo, completo o no especificado, complicado por embolia</v>
          </cell>
        </row>
        <row r="6384">
          <cell r="A6384" t="str">
            <v>O03.8</v>
          </cell>
          <cell r="B6384" t="str">
            <v>Aborto espontáneo, completo o no especificado, con otras complicaciones especificadas y las no especificadas</v>
          </cell>
        </row>
        <row r="6385">
          <cell r="A6385" t="str">
            <v>O03.9</v>
          </cell>
          <cell r="B6385" t="str">
            <v>Aborto espontáneo, completo o no especificado, sin complicación</v>
          </cell>
        </row>
        <row r="6386">
          <cell r="A6386" t="str">
            <v>O04</v>
          </cell>
          <cell r="B6386" t="str">
            <v>Aborto médico</v>
          </cell>
        </row>
        <row r="6387">
          <cell r="A6387" t="str">
            <v>O04.0</v>
          </cell>
          <cell r="B6387" t="str">
            <v>Aborto médico, incompleto, complicado con infección genital y pelviana</v>
          </cell>
        </row>
        <row r="6388">
          <cell r="A6388" t="str">
            <v>O04.1</v>
          </cell>
          <cell r="B6388" t="str">
            <v>Aborto médico, incompleto, complicado por hemorragia excesiva o tardía</v>
          </cell>
        </row>
        <row r="6389">
          <cell r="A6389" t="str">
            <v>O04.2</v>
          </cell>
          <cell r="B6389" t="str">
            <v>Aborto médico, incompleto, complicado por embolia</v>
          </cell>
        </row>
        <row r="6390">
          <cell r="A6390" t="str">
            <v>O04.3</v>
          </cell>
          <cell r="B6390" t="str">
            <v>Aborto médico, incompleto, con otras complicaciones especificadas y las no especificadas</v>
          </cell>
        </row>
        <row r="6391">
          <cell r="A6391" t="str">
            <v>O04.4</v>
          </cell>
          <cell r="B6391" t="str">
            <v>Aborto médico, incompleto, sin complicación</v>
          </cell>
        </row>
        <row r="6392">
          <cell r="A6392" t="str">
            <v>O04.5</v>
          </cell>
          <cell r="B6392" t="str">
            <v>Aborto médico, completo o no especificado, complicado con infección genital y pelviana</v>
          </cell>
        </row>
        <row r="6393">
          <cell r="A6393" t="str">
            <v>O04.6</v>
          </cell>
          <cell r="B6393" t="str">
            <v>Aborto médico, completo o no especificado, complicado por hemorragia excesiva o tardía</v>
          </cell>
        </row>
        <row r="6394">
          <cell r="A6394" t="str">
            <v>O04.7</v>
          </cell>
          <cell r="B6394" t="str">
            <v>Aborto médico, completo o no especificado, complicado por embolia</v>
          </cell>
        </row>
        <row r="6395">
          <cell r="A6395" t="str">
            <v>O04.8</v>
          </cell>
          <cell r="B6395" t="str">
            <v>Aborto médico, completo o no especificado, con otras complicaciones especificadas y las no especificadas</v>
          </cell>
        </row>
        <row r="6396">
          <cell r="A6396" t="str">
            <v>O04.9</v>
          </cell>
          <cell r="B6396" t="str">
            <v>Aborto médico, completo o no especificado, sin complicación</v>
          </cell>
        </row>
        <row r="6397">
          <cell r="A6397" t="str">
            <v>O05</v>
          </cell>
          <cell r="B6397" t="str">
            <v>Otro aborto</v>
          </cell>
        </row>
        <row r="6398">
          <cell r="A6398" t="str">
            <v>O05.0</v>
          </cell>
          <cell r="B6398" t="str">
            <v>Otro aborto, incompleto, complicado con infección genital y pelviana</v>
          </cell>
        </row>
        <row r="6399">
          <cell r="A6399" t="str">
            <v>O05.1</v>
          </cell>
          <cell r="B6399" t="str">
            <v>Otro aborto, incompleto, complicado por hemorragia excesiva o tardía</v>
          </cell>
        </row>
        <row r="6400">
          <cell r="A6400" t="str">
            <v>O05.2</v>
          </cell>
          <cell r="B6400" t="str">
            <v>Otro aborto, incompleto, complicado por embolia</v>
          </cell>
        </row>
        <row r="6401">
          <cell r="A6401" t="str">
            <v>O05.3</v>
          </cell>
          <cell r="B6401" t="str">
            <v>Otro aborto, incompleto, con otras complicaciones especificadas y las no especificadas</v>
          </cell>
        </row>
        <row r="6402">
          <cell r="A6402" t="str">
            <v>O05.4</v>
          </cell>
          <cell r="B6402" t="str">
            <v>Otro aborto, incompleto, sin complicación</v>
          </cell>
        </row>
        <row r="6403">
          <cell r="A6403" t="str">
            <v>O05.5</v>
          </cell>
          <cell r="B6403" t="str">
            <v>Otro aborto, completo o no especificado, complicado con infección genital y pelviana</v>
          </cell>
        </row>
        <row r="6404">
          <cell r="A6404" t="str">
            <v>O05.6</v>
          </cell>
          <cell r="B6404" t="str">
            <v>Otro aborto, completo o no especificado, complicado por hemorragia excesiva o tardía</v>
          </cell>
        </row>
        <row r="6405">
          <cell r="A6405" t="str">
            <v>O05.7</v>
          </cell>
          <cell r="B6405" t="str">
            <v>Otro aborto, completo o no especificado, complicado por embolia</v>
          </cell>
        </row>
        <row r="6406">
          <cell r="A6406" t="str">
            <v>O05.8</v>
          </cell>
          <cell r="B6406" t="str">
            <v>Otro aborto, completo o no especificado, con otras complicaciones especificadas y las no especificadas</v>
          </cell>
        </row>
        <row r="6407">
          <cell r="A6407" t="str">
            <v>O05.9</v>
          </cell>
          <cell r="B6407" t="str">
            <v>Otro aborto, completo o no especificado, sin complicación</v>
          </cell>
        </row>
        <row r="6408">
          <cell r="A6408" t="str">
            <v>O06</v>
          </cell>
          <cell r="B6408" t="str">
            <v>Aborto no especificado</v>
          </cell>
        </row>
        <row r="6409">
          <cell r="A6409" t="str">
            <v>O06.0</v>
          </cell>
          <cell r="B6409" t="str">
            <v>Aborto no especificado, incompleto, complicado con infección genital y pelviana</v>
          </cell>
        </row>
        <row r="6410">
          <cell r="A6410" t="str">
            <v>O06.1</v>
          </cell>
          <cell r="B6410" t="str">
            <v>Aborto no especificado, incompleto, complicado por hemorragia excesiva o tardía</v>
          </cell>
        </row>
        <row r="6411">
          <cell r="A6411" t="str">
            <v>O06.2</v>
          </cell>
          <cell r="B6411" t="str">
            <v>Aborto no especificado, incompleto, complicado por embolia</v>
          </cell>
        </row>
        <row r="6412">
          <cell r="A6412" t="str">
            <v>O06.3</v>
          </cell>
          <cell r="B6412" t="str">
            <v>Aborto no especificado, incompleto, con otras complicaciones especificadas y las no especificadas</v>
          </cell>
        </row>
        <row r="6413">
          <cell r="A6413" t="str">
            <v>O06.4</v>
          </cell>
          <cell r="B6413" t="str">
            <v>Aborto no especificado, incompleto, sin complicación</v>
          </cell>
        </row>
        <row r="6414">
          <cell r="A6414" t="str">
            <v>O06.5</v>
          </cell>
          <cell r="B6414" t="str">
            <v>Aborto no especificado, completo o no especificado, complicado con infección genital y pelviana</v>
          </cell>
        </row>
        <row r="6415">
          <cell r="A6415" t="str">
            <v>O06.6</v>
          </cell>
          <cell r="B6415" t="str">
            <v>Aborto no especificado, completo o no especificado, complicado por hemorragia excesiva o tardía</v>
          </cell>
        </row>
        <row r="6416">
          <cell r="A6416" t="str">
            <v>O06.7</v>
          </cell>
          <cell r="B6416" t="str">
            <v>Aborto no especificado, completo o no especificado, complicado por embolia</v>
          </cell>
        </row>
        <row r="6417">
          <cell r="A6417" t="str">
            <v>O06.8</v>
          </cell>
          <cell r="B6417" t="str">
            <v>Aborto no especificado, completo o no especificado, con otras complicaciones especificadas y las no especificadas</v>
          </cell>
        </row>
        <row r="6418">
          <cell r="A6418" t="str">
            <v>O06.9</v>
          </cell>
          <cell r="B6418" t="str">
            <v>Aborto no especificado, completo o no especificado, sin complicación</v>
          </cell>
        </row>
        <row r="6419">
          <cell r="A6419" t="str">
            <v>O07</v>
          </cell>
          <cell r="B6419" t="str">
            <v>Intento fallido de aborto</v>
          </cell>
        </row>
        <row r="6420">
          <cell r="A6420" t="str">
            <v>O07.0</v>
          </cell>
          <cell r="B6420" t="str">
            <v>Falla de la inducción médica del aborto, complicado por infección genital y pelviana</v>
          </cell>
        </row>
        <row r="6421">
          <cell r="A6421" t="str">
            <v>O07.1</v>
          </cell>
          <cell r="B6421" t="str">
            <v>Falla de la inducción médica del aborto, complicado por hemorragia excesiva o tardía</v>
          </cell>
        </row>
        <row r="6422">
          <cell r="A6422" t="str">
            <v>O07.2</v>
          </cell>
          <cell r="B6422" t="str">
            <v>Falla de la inducción médica del aborto, complicado por embolia</v>
          </cell>
        </row>
        <row r="6423">
          <cell r="A6423" t="str">
            <v>O07.3</v>
          </cell>
          <cell r="B6423" t="str">
            <v>Falla de la inducción médica del aborto, con otras complicaciones y las no especificadas</v>
          </cell>
        </row>
        <row r="6424">
          <cell r="A6424" t="str">
            <v>O07.4</v>
          </cell>
          <cell r="B6424" t="str">
            <v>Falla de la inducción médica del aborto, sin complicación</v>
          </cell>
        </row>
        <row r="6425">
          <cell r="A6425" t="str">
            <v>O07.5</v>
          </cell>
          <cell r="B6425" t="str">
            <v>Otros intentos fallidos de aborto y los no especificados, complicados por infección genital y pelviana</v>
          </cell>
        </row>
        <row r="6426">
          <cell r="A6426" t="str">
            <v>O07.6</v>
          </cell>
          <cell r="B6426" t="str">
            <v>Otros intentos fallidos de aborto y los no especificados, complicados por hemorragia excesiva o tardía</v>
          </cell>
        </row>
        <row r="6427">
          <cell r="A6427" t="str">
            <v>O07.7</v>
          </cell>
          <cell r="B6427" t="str">
            <v>Otros intentos fallidos de aborto y los no especificados, complicados por embolia</v>
          </cell>
        </row>
        <row r="6428">
          <cell r="A6428" t="str">
            <v>O07.8</v>
          </cell>
          <cell r="B6428" t="str">
            <v>Otros intentos fallidos de aborto y los no especificados, con otras complicaciones y las no especificadas</v>
          </cell>
        </row>
        <row r="6429">
          <cell r="A6429" t="str">
            <v>O07.9</v>
          </cell>
          <cell r="B6429" t="str">
            <v>Otros intentos fallidos de aborto y los no especificados, sin complicación</v>
          </cell>
        </row>
        <row r="6430">
          <cell r="A6430" t="str">
            <v>O08</v>
          </cell>
          <cell r="B6430" t="str">
            <v>Complicaciones consecutivas al aborto, al embarazo ectópico y al embarazo  molar</v>
          </cell>
        </row>
        <row r="6431">
          <cell r="A6431" t="str">
            <v>O08.0</v>
          </cell>
          <cell r="B6431" t="str">
            <v>Infección genital y pelviana consecutiva al aborto, al embarazo ectópico y al embarazo molar</v>
          </cell>
        </row>
        <row r="6432">
          <cell r="A6432" t="str">
            <v>O08.1</v>
          </cell>
          <cell r="B6432" t="str">
            <v>Hemorragia excesiva o tardía consecutiva al aborto, al embarazo ectópico y al embarazo molar</v>
          </cell>
        </row>
        <row r="6433">
          <cell r="A6433" t="str">
            <v>O08.2</v>
          </cell>
          <cell r="B6433" t="str">
            <v>Embolia consecutiva al aborto, al embarazo ectópico y al embarazo molar</v>
          </cell>
        </row>
        <row r="6434">
          <cell r="A6434" t="str">
            <v>O08.3</v>
          </cell>
          <cell r="B6434" t="str">
            <v>Choque consecutivo al aborto, al embarazo ectópico y al embarazo molar</v>
          </cell>
        </row>
        <row r="6435">
          <cell r="A6435" t="str">
            <v>O08.4</v>
          </cell>
          <cell r="B6435" t="str">
            <v>Insuficiencia renal consecutiva al aborto, al embarazo ectópico y al embarazo molar</v>
          </cell>
        </row>
        <row r="6436">
          <cell r="A6436" t="str">
            <v>O08.5</v>
          </cell>
          <cell r="B6436" t="str">
            <v>Trastorno metabólico consecutivo al aborto, al embarazo ectópico y al embarazo molar</v>
          </cell>
        </row>
        <row r="6437">
          <cell r="A6437" t="str">
            <v>O08.6</v>
          </cell>
          <cell r="B6437" t="str">
            <v>Lesión de órganos o tejidos de la pelvis consecutivo al aborto, al embarazo ectópico y al embarazo molar</v>
          </cell>
        </row>
        <row r="6438">
          <cell r="A6438" t="str">
            <v>O08.7</v>
          </cell>
          <cell r="B6438" t="str">
            <v>Otras complicaciones venosas consecutivas al aborto, al embarazo ectópico y al embarazo molar</v>
          </cell>
        </row>
        <row r="6439">
          <cell r="A6439" t="str">
            <v>O08.8</v>
          </cell>
          <cell r="B6439" t="str">
            <v>Otras complicaciones consecutivas al aborto, al embarazo ectópico y al embarazo molar</v>
          </cell>
        </row>
        <row r="6440">
          <cell r="A6440" t="str">
            <v>O08.9</v>
          </cell>
          <cell r="B6440" t="str">
            <v>Complicación no especificada consecutiva al aborto, al embarazo ectópico y al embarazo molar</v>
          </cell>
        </row>
        <row r="6441">
          <cell r="A6441" t="str">
            <v>O10</v>
          </cell>
          <cell r="B6441" t="str">
            <v>Hipertensión preexistente que complica el embarazo, el parto y el puerperio</v>
          </cell>
        </row>
        <row r="6442">
          <cell r="A6442" t="str">
            <v>O10.0</v>
          </cell>
          <cell r="B6442" t="str">
            <v>Hipertensión esencial preexistente que complica el embarazo, el parto y el puerperio</v>
          </cell>
        </row>
        <row r="6443">
          <cell r="A6443" t="str">
            <v>O10.1</v>
          </cell>
          <cell r="B6443" t="str">
            <v>Enfermedad cardíaca hipertensiva preexistente que complica el embarazo, el parto y el puerperio</v>
          </cell>
        </row>
        <row r="6444">
          <cell r="A6444" t="str">
            <v>O10.2</v>
          </cell>
          <cell r="B6444" t="str">
            <v>Enfermedad renal hipertensiva preexistente que complica el embarazo, el parto y el puerperio</v>
          </cell>
        </row>
        <row r="6445">
          <cell r="A6445" t="str">
            <v>O10.3</v>
          </cell>
          <cell r="B6445" t="str">
            <v>Enfermedad cardiorrenal hipertensiva preexistente que complica el embarazo, el parto y el puerperio</v>
          </cell>
        </row>
        <row r="6446">
          <cell r="A6446" t="str">
            <v>O10.4</v>
          </cell>
          <cell r="B6446" t="str">
            <v>Hipertensión secundaria preexistente que complica el embarazo, el parto y el puerperio</v>
          </cell>
        </row>
        <row r="6447">
          <cell r="A6447" t="str">
            <v>O10.9</v>
          </cell>
          <cell r="B6447" t="str">
            <v>Hipertensión preexistente no especificada, que complica el embarazo, el parto y el puerperio</v>
          </cell>
        </row>
        <row r="6448">
          <cell r="A6448" t="str">
            <v>O11.X</v>
          </cell>
          <cell r="B6448" t="str">
            <v>Trastornos hipertensivos preexistentes, con proteinuria agregada</v>
          </cell>
        </row>
        <row r="6449">
          <cell r="A6449" t="str">
            <v>O12</v>
          </cell>
          <cell r="B6449" t="str">
            <v>Edema y proteinuria gestacionales [inducidos por el embarazo] sin hipertensión</v>
          </cell>
        </row>
        <row r="6450">
          <cell r="A6450" t="str">
            <v>O12.0</v>
          </cell>
          <cell r="B6450" t="str">
            <v>Edema gestacional</v>
          </cell>
        </row>
        <row r="6451">
          <cell r="A6451" t="str">
            <v>O12.1</v>
          </cell>
          <cell r="B6451" t="str">
            <v>Proteinuria gestacional</v>
          </cell>
        </row>
        <row r="6452">
          <cell r="A6452" t="str">
            <v>O12.2</v>
          </cell>
          <cell r="B6452" t="str">
            <v>Edema gestacional con proteinuria</v>
          </cell>
        </row>
        <row r="6453">
          <cell r="A6453" t="str">
            <v>O13.X</v>
          </cell>
          <cell r="B6453" t="str">
            <v>Hipertensión gestacional [inducida por el embarazo] sin proteinuria significativa</v>
          </cell>
        </row>
        <row r="6454">
          <cell r="A6454" t="str">
            <v>O14</v>
          </cell>
          <cell r="B6454" t="str">
            <v>Hipertensión gestacional [inducida por el embarazo] con proteinuria significativa</v>
          </cell>
        </row>
        <row r="6455">
          <cell r="A6455" t="str">
            <v>O14.0</v>
          </cell>
          <cell r="B6455" t="str">
            <v>Preeclampsia moderada</v>
          </cell>
        </row>
        <row r="6456">
          <cell r="A6456" t="str">
            <v>O14.1</v>
          </cell>
          <cell r="B6456" t="str">
            <v>Preeclampsia severa</v>
          </cell>
        </row>
        <row r="6457">
          <cell r="A6457" t="str">
            <v>O14.9</v>
          </cell>
          <cell r="B6457" t="str">
            <v>Preeclampsia, no especificada</v>
          </cell>
        </row>
        <row r="6458">
          <cell r="A6458" t="str">
            <v>O15</v>
          </cell>
          <cell r="B6458" t="str">
            <v>Eclampsia</v>
          </cell>
        </row>
        <row r="6459">
          <cell r="A6459" t="str">
            <v>O15.0</v>
          </cell>
          <cell r="B6459" t="str">
            <v>Eclampsia en el embarazo</v>
          </cell>
        </row>
        <row r="6460">
          <cell r="A6460" t="str">
            <v>O15.1</v>
          </cell>
          <cell r="B6460" t="str">
            <v>Eclampsia durante el trabajo de parto</v>
          </cell>
        </row>
        <row r="6461">
          <cell r="A6461" t="str">
            <v>O15.2</v>
          </cell>
          <cell r="B6461" t="str">
            <v>Eclampsia en el puerperio</v>
          </cell>
        </row>
        <row r="6462">
          <cell r="A6462" t="str">
            <v>O15.9</v>
          </cell>
          <cell r="B6462" t="str">
            <v>Eclampsia, en período no especificado</v>
          </cell>
        </row>
        <row r="6463">
          <cell r="A6463" t="str">
            <v>O16.X</v>
          </cell>
          <cell r="B6463" t="str">
            <v>Hipertensión materna, no especificada</v>
          </cell>
        </row>
        <row r="6464">
          <cell r="A6464" t="str">
            <v>O20</v>
          </cell>
          <cell r="B6464" t="str">
            <v>Hemorragia precoz del embarazo</v>
          </cell>
        </row>
        <row r="6465">
          <cell r="A6465" t="str">
            <v>O20.0</v>
          </cell>
          <cell r="B6465" t="str">
            <v>Amenaza de aborto</v>
          </cell>
        </row>
        <row r="6466">
          <cell r="A6466" t="str">
            <v>O20.8</v>
          </cell>
          <cell r="B6466" t="str">
            <v>Otras hemorragias precoces del embarazo</v>
          </cell>
        </row>
        <row r="6467">
          <cell r="A6467" t="str">
            <v>O20.9</v>
          </cell>
          <cell r="B6467" t="str">
            <v>Hemorragia precoz del embarazo, sin otra especificación</v>
          </cell>
        </row>
        <row r="6468">
          <cell r="A6468" t="str">
            <v>O21</v>
          </cell>
          <cell r="B6468" t="str">
            <v>Vómitos excesivos en el embarazo</v>
          </cell>
        </row>
        <row r="6469">
          <cell r="A6469" t="str">
            <v>O21.0</v>
          </cell>
          <cell r="B6469" t="str">
            <v>Hiperemesis gravídica leve</v>
          </cell>
        </row>
        <row r="6470">
          <cell r="A6470" t="str">
            <v>O21.1</v>
          </cell>
          <cell r="B6470" t="str">
            <v>Hiperemesis gravídica con trastornos metabólicos</v>
          </cell>
        </row>
        <row r="6471">
          <cell r="A6471" t="str">
            <v>O21.2</v>
          </cell>
          <cell r="B6471" t="str">
            <v>Hiperemesis gravídica tardía</v>
          </cell>
        </row>
        <row r="6472">
          <cell r="A6472" t="str">
            <v>O21.8</v>
          </cell>
          <cell r="B6472" t="str">
            <v>Otros vómitos que complican el embarazo</v>
          </cell>
        </row>
        <row r="6473">
          <cell r="A6473" t="str">
            <v>O21.9</v>
          </cell>
          <cell r="B6473" t="str">
            <v>Vómitos del embarazo, no especificados</v>
          </cell>
        </row>
        <row r="6474">
          <cell r="A6474" t="str">
            <v>O22</v>
          </cell>
          <cell r="B6474" t="str">
            <v>Complicaciones venosas en el embarazo</v>
          </cell>
        </row>
        <row r="6475">
          <cell r="A6475" t="str">
            <v>O22.0</v>
          </cell>
          <cell r="B6475" t="str">
            <v>Venas varicosas de los miembros inferiores en el embarazo</v>
          </cell>
        </row>
        <row r="6476">
          <cell r="A6476" t="str">
            <v>O22.1</v>
          </cell>
          <cell r="B6476" t="str">
            <v>Várices genitales en el embarazo</v>
          </cell>
        </row>
        <row r="6477">
          <cell r="A6477" t="str">
            <v>O22.2</v>
          </cell>
          <cell r="B6477" t="str">
            <v>Tromboflebitis superficial en el embarazo</v>
          </cell>
        </row>
        <row r="6478">
          <cell r="A6478" t="str">
            <v>O22.3</v>
          </cell>
          <cell r="B6478" t="str">
            <v>Flebotrombosis profunda en el embarazo</v>
          </cell>
        </row>
        <row r="6479">
          <cell r="A6479" t="str">
            <v>O22.4</v>
          </cell>
          <cell r="B6479" t="str">
            <v>Hemorroides en el embarazo</v>
          </cell>
        </row>
        <row r="6480">
          <cell r="A6480" t="str">
            <v>O22.5</v>
          </cell>
          <cell r="B6480" t="str">
            <v>Trombosis venosa cerebral en el embarazo</v>
          </cell>
        </row>
        <row r="6481">
          <cell r="A6481" t="str">
            <v>O22.8</v>
          </cell>
          <cell r="B6481" t="str">
            <v>Otras complicaciones venosas en el embarazo</v>
          </cell>
        </row>
        <row r="6482">
          <cell r="A6482" t="str">
            <v>O22.9</v>
          </cell>
          <cell r="B6482" t="str">
            <v>Complicación venosa no especificada en el embarazo</v>
          </cell>
        </row>
        <row r="6483">
          <cell r="A6483" t="str">
            <v>O23</v>
          </cell>
          <cell r="B6483" t="str">
            <v>Infección de las vías genitourinarias en el embarazo</v>
          </cell>
        </row>
        <row r="6484">
          <cell r="A6484" t="str">
            <v>O23.0</v>
          </cell>
          <cell r="B6484" t="str">
            <v>Infección del riñón en el embarazo</v>
          </cell>
        </row>
        <row r="6485">
          <cell r="A6485" t="str">
            <v>O23.1</v>
          </cell>
          <cell r="B6485" t="str">
            <v>Infección de la vejiga urinaria en el embarazo</v>
          </cell>
        </row>
        <row r="6486">
          <cell r="A6486" t="str">
            <v>O23.2</v>
          </cell>
          <cell r="B6486" t="str">
            <v>Infección de la uretra en el embarazo</v>
          </cell>
        </row>
        <row r="6487">
          <cell r="A6487" t="str">
            <v>O23.3</v>
          </cell>
          <cell r="B6487" t="str">
            <v>Infección de otras partes de las vías urinarias en el embarazo</v>
          </cell>
        </row>
        <row r="6488">
          <cell r="A6488" t="str">
            <v>O23.4</v>
          </cell>
          <cell r="B6488" t="str">
            <v>Infección no especificada de las vías urinarias en el embarazo</v>
          </cell>
        </row>
        <row r="6489">
          <cell r="A6489" t="str">
            <v>O23.5</v>
          </cell>
          <cell r="B6489" t="str">
            <v>Infección genital en el embarazo</v>
          </cell>
        </row>
        <row r="6490">
          <cell r="A6490" t="str">
            <v>O23.9</v>
          </cell>
          <cell r="B6490" t="str">
            <v>Otras infecciones y las no especificadas de las vías genitourinarias en el embarazo</v>
          </cell>
        </row>
        <row r="6491">
          <cell r="A6491" t="str">
            <v>O24</v>
          </cell>
          <cell r="B6491" t="str">
            <v>Diabetes mellitus en el embarazo</v>
          </cell>
        </row>
        <row r="6492">
          <cell r="A6492" t="str">
            <v>O24.0</v>
          </cell>
          <cell r="B6492" t="str">
            <v>Diabetes mellitus preexistente insulinodependiente, en el embarazo</v>
          </cell>
        </row>
        <row r="6493">
          <cell r="A6493" t="str">
            <v>O24.1</v>
          </cell>
          <cell r="B6493" t="str">
            <v>Diabetes mellitus preexistente no insulinodependiente, en el embarazo</v>
          </cell>
        </row>
        <row r="6494">
          <cell r="A6494" t="str">
            <v>O24.2</v>
          </cell>
          <cell r="B6494" t="str">
            <v>Diabetes mellitus preexistente relacionada con desnutrición, en el embarazo</v>
          </cell>
        </row>
        <row r="6495">
          <cell r="A6495" t="str">
            <v>O24.3</v>
          </cell>
          <cell r="B6495" t="str">
            <v>Diabetes mellitus preexistente, sin otra especificación, en el embarazo</v>
          </cell>
        </row>
        <row r="6496">
          <cell r="A6496" t="str">
            <v>O24.4</v>
          </cell>
          <cell r="B6496" t="str">
            <v>Diabetes mellitus que se origina con el embarazo</v>
          </cell>
        </row>
        <row r="6497">
          <cell r="A6497" t="str">
            <v>O24.9</v>
          </cell>
          <cell r="B6497" t="str">
            <v>Diabetes mellitus no especificada, en el embarazo</v>
          </cell>
        </row>
        <row r="6498">
          <cell r="A6498" t="str">
            <v>O25.X</v>
          </cell>
          <cell r="B6498" t="str">
            <v>Desnutrición en el embarazo</v>
          </cell>
        </row>
        <row r="6499">
          <cell r="A6499" t="str">
            <v>O26</v>
          </cell>
          <cell r="B6499" t="str">
            <v>Atención a la madre por otras complicaciones principalmente relacionadas con el embarazo</v>
          </cell>
        </row>
        <row r="6500">
          <cell r="A6500" t="str">
            <v>O26.0</v>
          </cell>
          <cell r="B6500" t="str">
            <v>Aumento excesivo de peso en el embarazo</v>
          </cell>
        </row>
        <row r="6501">
          <cell r="A6501" t="str">
            <v>O26.1</v>
          </cell>
          <cell r="B6501" t="str">
            <v>Aumento pequeño de peso en el embarazo</v>
          </cell>
        </row>
        <row r="6502">
          <cell r="A6502" t="str">
            <v>O26.2</v>
          </cell>
          <cell r="B6502" t="str">
            <v>Atención del embarazo en una abortadora habitual</v>
          </cell>
        </row>
        <row r="6503">
          <cell r="A6503" t="str">
            <v>O26.3</v>
          </cell>
          <cell r="B6503" t="str">
            <v>Retención de dispositivo anticonceptivo intrauterino en el embarazo</v>
          </cell>
        </row>
        <row r="6504">
          <cell r="A6504" t="str">
            <v>O26.4</v>
          </cell>
          <cell r="B6504" t="str">
            <v>Herpes gestacional</v>
          </cell>
        </row>
        <row r="6505">
          <cell r="A6505" t="str">
            <v>O26.5</v>
          </cell>
          <cell r="B6505" t="str">
            <v>Síndrome de hipotensión materna</v>
          </cell>
        </row>
        <row r="6506">
          <cell r="A6506" t="str">
            <v>O26.6</v>
          </cell>
          <cell r="B6506" t="str">
            <v>Trastornos del hígado en el embarazo, el parto y el puerperio</v>
          </cell>
        </row>
        <row r="6507">
          <cell r="A6507" t="str">
            <v>O26.7</v>
          </cell>
          <cell r="B6507" t="str">
            <v>Subluxación de la sínfisis (del pubis) en el embarazo, el parto y el puerperio</v>
          </cell>
        </row>
        <row r="6508">
          <cell r="A6508" t="str">
            <v>O26.8</v>
          </cell>
          <cell r="B6508" t="str">
            <v>Otras complicaciones especificadas relacionadas con el embarazo</v>
          </cell>
        </row>
        <row r="6509">
          <cell r="A6509" t="str">
            <v>O26.9</v>
          </cell>
          <cell r="B6509" t="str">
            <v>Complicación relacionada con el embarazo, no especificada</v>
          </cell>
        </row>
        <row r="6510">
          <cell r="A6510" t="str">
            <v>O28</v>
          </cell>
          <cell r="B6510" t="str">
            <v>Hallazgos anormales en el examen prenatal de la madre</v>
          </cell>
        </row>
        <row r="6511">
          <cell r="A6511" t="str">
            <v>O28.0</v>
          </cell>
          <cell r="B6511" t="str">
            <v>Hallazgo hematológico anormal en el examen prenatal de la madre</v>
          </cell>
        </row>
        <row r="6512">
          <cell r="A6512" t="str">
            <v>O28.1</v>
          </cell>
          <cell r="B6512" t="str">
            <v>Hallazgo bioquímico anormal en el examen prenatal de la madre</v>
          </cell>
        </row>
        <row r="6513">
          <cell r="A6513" t="str">
            <v>O28.2</v>
          </cell>
          <cell r="B6513" t="str">
            <v>Hallazgo citológico anormal en el examen prenatal de la madre</v>
          </cell>
        </row>
        <row r="6514">
          <cell r="A6514" t="str">
            <v>O28.3</v>
          </cell>
          <cell r="B6514" t="str">
            <v>Hallazgo ultrasónico anormal en el examen prenatal de la madre</v>
          </cell>
        </row>
        <row r="6515">
          <cell r="A6515" t="str">
            <v>O28.4</v>
          </cell>
          <cell r="B6515" t="str">
            <v>Hallazgo radiológico anormal en el examen prenatal de la madre</v>
          </cell>
        </row>
        <row r="6516">
          <cell r="A6516" t="str">
            <v>O28.5</v>
          </cell>
          <cell r="B6516" t="str">
            <v>Hallazgo cromosómico o genético anormal en el examen prenatal de la madre</v>
          </cell>
        </row>
        <row r="6517">
          <cell r="A6517" t="str">
            <v>O28.8</v>
          </cell>
          <cell r="B6517" t="str">
            <v>Otros hallazgos anormales en el examen prenatal de la madre</v>
          </cell>
        </row>
        <row r="6518">
          <cell r="A6518" t="str">
            <v>O28.9</v>
          </cell>
          <cell r="B6518" t="str">
            <v>Hallazgo anormal no especificado en el examen prenatal de la madre</v>
          </cell>
        </row>
        <row r="6519">
          <cell r="A6519" t="str">
            <v>O29</v>
          </cell>
          <cell r="B6519" t="str">
            <v>Complicaciones de la anestesia administrada durante el embarazo</v>
          </cell>
        </row>
        <row r="6520">
          <cell r="A6520" t="str">
            <v>O29.0</v>
          </cell>
          <cell r="B6520" t="str">
            <v>Complicaciones pulmonares de la anestesia administrada durante el embarazo</v>
          </cell>
        </row>
        <row r="6521">
          <cell r="A6521" t="str">
            <v>O29.1</v>
          </cell>
          <cell r="B6521" t="str">
            <v>Complicaciones cardíacas de la anestesia administrada durante el embarazo</v>
          </cell>
        </row>
        <row r="6522">
          <cell r="A6522" t="str">
            <v>O29.2</v>
          </cell>
          <cell r="B6522" t="str">
            <v>Complicaciones del sistema nervioso central debidas a la anestesia administrada durante el embarazo</v>
          </cell>
        </row>
        <row r="6523">
          <cell r="A6523" t="str">
            <v>O29.3</v>
          </cell>
          <cell r="B6523" t="str">
            <v>Reacción tóxica a la anestesia local administrada durante el embarazo</v>
          </cell>
        </row>
        <row r="6524">
          <cell r="A6524" t="str">
            <v>O29.4</v>
          </cell>
          <cell r="B6524" t="str">
            <v>Cefalalgia inducida por la anestesia espinal o epidural administradas durante el embarazo</v>
          </cell>
        </row>
        <row r="6525">
          <cell r="A6525" t="str">
            <v>O29.5</v>
          </cell>
          <cell r="B6525" t="str">
            <v>Otras complicaciones de la anestesia espinal o epidural administradas durante el embarazo</v>
          </cell>
        </row>
        <row r="6526">
          <cell r="A6526" t="str">
            <v>O29.6</v>
          </cell>
          <cell r="B6526" t="str">
            <v>Falla o dificultad en la intubación durante el embarazo</v>
          </cell>
        </row>
        <row r="6527">
          <cell r="A6527" t="str">
            <v>O29.8</v>
          </cell>
          <cell r="B6527" t="str">
            <v>Otras complicaciones de la anestesia administrada durante el embarazo</v>
          </cell>
        </row>
        <row r="6528">
          <cell r="A6528" t="str">
            <v>O29.9</v>
          </cell>
          <cell r="B6528" t="str">
            <v>Complicación no especificada de la anestesia administrada durante el embarazo</v>
          </cell>
        </row>
        <row r="6529">
          <cell r="A6529" t="str">
            <v>O30</v>
          </cell>
          <cell r="B6529" t="str">
            <v>Embarazo múltiple</v>
          </cell>
        </row>
        <row r="6530">
          <cell r="A6530" t="str">
            <v>O30.0</v>
          </cell>
          <cell r="B6530" t="str">
            <v>Embarazo doble</v>
          </cell>
        </row>
        <row r="6531">
          <cell r="A6531" t="str">
            <v>O30.1</v>
          </cell>
          <cell r="B6531" t="str">
            <v>Embarazo triple</v>
          </cell>
        </row>
        <row r="6532">
          <cell r="A6532" t="str">
            <v>O30.2</v>
          </cell>
          <cell r="B6532" t="str">
            <v>Embarazo cuádruple</v>
          </cell>
        </row>
        <row r="6533">
          <cell r="A6533" t="str">
            <v>O30.8</v>
          </cell>
          <cell r="B6533" t="str">
            <v>Otros embarazos múltiples</v>
          </cell>
        </row>
        <row r="6534">
          <cell r="A6534" t="str">
            <v>O30.9</v>
          </cell>
          <cell r="B6534" t="str">
            <v>Embarazo múltiple, no especificado</v>
          </cell>
        </row>
        <row r="6535">
          <cell r="A6535" t="str">
            <v>O31</v>
          </cell>
          <cell r="B6535" t="str">
            <v>Complicaciones específicas del embarazo múltiple</v>
          </cell>
        </row>
        <row r="6536">
          <cell r="A6536" t="str">
            <v>O31.0</v>
          </cell>
          <cell r="B6536" t="str">
            <v>Feto papiráceo</v>
          </cell>
        </row>
        <row r="6537">
          <cell r="A6537" t="str">
            <v>O31.1</v>
          </cell>
          <cell r="B6537" t="str">
            <v>Embarazo que continúa después del aborto de un feto o más</v>
          </cell>
        </row>
        <row r="6538">
          <cell r="A6538" t="str">
            <v>O31.2</v>
          </cell>
          <cell r="B6538" t="str">
            <v>Embarazo que continúa después de la muerte intrauterina de un feto o más</v>
          </cell>
        </row>
        <row r="6539">
          <cell r="A6539" t="str">
            <v>O31.8</v>
          </cell>
          <cell r="B6539" t="str">
            <v>Otras complicaciones específicas del embarazo múltiple</v>
          </cell>
        </row>
        <row r="6540">
          <cell r="A6540" t="str">
            <v>O32</v>
          </cell>
          <cell r="B6540" t="str">
            <v>Atención materna por presentación anormal del feto, conocida o presunta</v>
          </cell>
        </row>
        <row r="6541">
          <cell r="A6541" t="str">
            <v>O32.0</v>
          </cell>
          <cell r="B6541" t="str">
            <v>Atención materna por posición fetal inestable</v>
          </cell>
        </row>
        <row r="6542">
          <cell r="A6542" t="str">
            <v>O32.1</v>
          </cell>
          <cell r="B6542" t="str">
            <v>Atención materna por presentación de nalgas</v>
          </cell>
        </row>
        <row r="6543">
          <cell r="A6543" t="str">
            <v>O32.2</v>
          </cell>
          <cell r="B6543" t="str">
            <v>Atención materna por posición fetal oblicua o transversa</v>
          </cell>
        </row>
        <row r="6544">
          <cell r="A6544" t="str">
            <v>O32.3</v>
          </cell>
          <cell r="B6544" t="str">
            <v>Atención materna por presentación de cara, de frente o de mentón</v>
          </cell>
        </row>
        <row r="6545">
          <cell r="A6545" t="str">
            <v>O32.4</v>
          </cell>
          <cell r="B6545" t="str">
            <v>Atención materna por cabeza alta en gestación a término</v>
          </cell>
        </row>
        <row r="6546">
          <cell r="A6546" t="str">
            <v>O32.5</v>
          </cell>
          <cell r="B6546" t="str">
            <v>Atención materna por embarazo múltiple con presentación anormal de un feto o más</v>
          </cell>
        </row>
        <row r="6547">
          <cell r="A6547" t="str">
            <v>O32.6</v>
          </cell>
          <cell r="B6547" t="str">
            <v>Atención materna por presentación compuesta</v>
          </cell>
        </row>
        <row r="6548">
          <cell r="A6548" t="str">
            <v>O32.8</v>
          </cell>
          <cell r="B6548" t="str">
            <v>Atención materna por otras presentaciones anormales del feto</v>
          </cell>
        </row>
        <row r="6549">
          <cell r="A6549" t="str">
            <v>O32.9</v>
          </cell>
          <cell r="B6549" t="str">
            <v>Atención materna por presentación anormal no especificada del feto</v>
          </cell>
        </row>
        <row r="6550">
          <cell r="A6550" t="str">
            <v>O33</v>
          </cell>
          <cell r="B6550" t="str">
            <v>Atención materna por desproporción conocida o presunta</v>
          </cell>
        </row>
        <row r="6551">
          <cell r="A6551" t="str">
            <v>O33.0</v>
          </cell>
          <cell r="B6551" t="str">
            <v>Atención materna por desproporción debida a deformidad de la pelvis ósea en la madre</v>
          </cell>
        </row>
        <row r="6552">
          <cell r="A6552" t="str">
            <v>O33.1</v>
          </cell>
          <cell r="B6552" t="str">
            <v>Atención materna por desproporción debida a estrechez general de la pelvis</v>
          </cell>
        </row>
        <row r="6553">
          <cell r="A6553" t="str">
            <v>O33.2</v>
          </cell>
          <cell r="B6553" t="str">
            <v>Atención materna por desproporción debida a disminución del estrecho superior de la pelvis</v>
          </cell>
        </row>
        <row r="6554">
          <cell r="A6554" t="str">
            <v>O33.3</v>
          </cell>
          <cell r="B6554" t="str">
            <v>Atención materna por desproporción debida a disminución del estrecho inferior de la pelvis</v>
          </cell>
        </row>
        <row r="6555">
          <cell r="A6555" t="str">
            <v>O33.4</v>
          </cell>
          <cell r="B6555" t="str">
            <v>Atención materna por desproporción fetopelviana de origen mixto, materno y fetal</v>
          </cell>
        </row>
        <row r="6556">
          <cell r="A6556" t="str">
            <v>O33.5</v>
          </cell>
          <cell r="B6556" t="str">
            <v>Atención materna por desproporción debida a feto demasiado grande</v>
          </cell>
        </row>
        <row r="6557">
          <cell r="A6557" t="str">
            <v>O33.6</v>
          </cell>
          <cell r="B6557" t="str">
            <v>Atención materna por desproporción debida a feto hidrocefálico</v>
          </cell>
        </row>
        <row r="6558">
          <cell r="A6558" t="str">
            <v>O33.7</v>
          </cell>
          <cell r="B6558" t="str">
            <v>Atención materna por desproporción debida a otra deformidad fetal</v>
          </cell>
        </row>
        <row r="6559">
          <cell r="A6559" t="str">
            <v>O33.8</v>
          </cell>
          <cell r="B6559" t="str">
            <v>Atención materna por desproporción de otro origen</v>
          </cell>
        </row>
        <row r="6560">
          <cell r="A6560" t="str">
            <v>O33.9</v>
          </cell>
          <cell r="B6560" t="str">
            <v>Atención materna por desproporción de origen no especificado</v>
          </cell>
        </row>
        <row r="6561">
          <cell r="A6561" t="str">
            <v>O34</v>
          </cell>
          <cell r="B6561" t="str">
            <v>Atención materna por anormalidades conocidas o presuntas de los órganos pelvianos de la madre</v>
          </cell>
        </row>
        <row r="6562">
          <cell r="A6562" t="str">
            <v>O34.0</v>
          </cell>
          <cell r="B6562" t="str">
            <v>Atención materna por anomalía congénita del útero</v>
          </cell>
        </row>
        <row r="6563">
          <cell r="A6563" t="str">
            <v>O34.1</v>
          </cell>
          <cell r="B6563" t="str">
            <v>Atención materna por tumor del cuerpo del útero</v>
          </cell>
        </row>
        <row r="6564">
          <cell r="A6564" t="str">
            <v>O34.2</v>
          </cell>
          <cell r="B6564" t="str">
            <v>Atención materna por cicatriz uterina debida a cirugía previa</v>
          </cell>
        </row>
        <row r="6565">
          <cell r="A6565" t="str">
            <v>O34.3</v>
          </cell>
          <cell r="B6565" t="str">
            <v>Atención materna por incompetencia del cuello uterino</v>
          </cell>
        </row>
        <row r="6566">
          <cell r="A6566" t="str">
            <v>O34.4</v>
          </cell>
          <cell r="B6566" t="str">
            <v>Atención materna por otra anormalidad del cuello uterino</v>
          </cell>
        </row>
        <row r="6567">
          <cell r="A6567" t="str">
            <v>O34.5</v>
          </cell>
          <cell r="B6567" t="str">
            <v>Atención materna por otras anormalidades del útero grávido</v>
          </cell>
        </row>
        <row r="6568">
          <cell r="A6568" t="str">
            <v>O34.6</v>
          </cell>
          <cell r="B6568" t="str">
            <v>Atención materna por anormalidad de la vagina</v>
          </cell>
        </row>
        <row r="6569">
          <cell r="A6569" t="str">
            <v>O34.7</v>
          </cell>
          <cell r="B6569" t="str">
            <v>Atención materna por anormalidad de la vulva y del perineo</v>
          </cell>
        </row>
        <row r="6570">
          <cell r="A6570" t="str">
            <v>O34.8</v>
          </cell>
          <cell r="B6570" t="str">
            <v>Atención materna por otras anormalidades de los órganos pelvianos</v>
          </cell>
        </row>
        <row r="6571">
          <cell r="A6571" t="str">
            <v>O34.9</v>
          </cell>
          <cell r="B6571" t="str">
            <v>Atención materna por anormalidad no especificada de órgano pelviano</v>
          </cell>
        </row>
        <row r="6572">
          <cell r="A6572" t="str">
            <v>O35</v>
          </cell>
          <cell r="B6572" t="str">
            <v>Atención materna por anormalidad o lesión fetal, conocida o presunta</v>
          </cell>
        </row>
        <row r="6573">
          <cell r="A6573" t="str">
            <v>O35.0</v>
          </cell>
          <cell r="B6573" t="str">
            <v>Atención materna por (presunta) malformación del sistema nervioso central en el feto</v>
          </cell>
        </row>
        <row r="6574">
          <cell r="A6574" t="str">
            <v>O35.1</v>
          </cell>
          <cell r="B6574" t="str">
            <v>Atención materna por (presunta) anormalidad cromosómica en el feto</v>
          </cell>
        </row>
        <row r="6575">
          <cell r="A6575" t="str">
            <v>O35.2</v>
          </cell>
          <cell r="B6575" t="str">
            <v>Atención materna por (presunta) enfermedad hereditaria en el feto</v>
          </cell>
        </row>
        <row r="6576">
          <cell r="A6576" t="str">
            <v>O35.3</v>
          </cell>
          <cell r="B6576" t="str">
            <v>Atención materna por (presunta) lesión fetal debida a enfermedad vírica en la madre</v>
          </cell>
        </row>
        <row r="6577">
          <cell r="A6577" t="str">
            <v>O35.4</v>
          </cell>
          <cell r="B6577" t="str">
            <v>Atención materna por (presunta) lesión al feto debida al alcohol</v>
          </cell>
        </row>
        <row r="6578">
          <cell r="A6578" t="str">
            <v>O35.5</v>
          </cell>
          <cell r="B6578" t="str">
            <v>Atención materna por (presunta) lesión fetal debida a drogas</v>
          </cell>
        </row>
        <row r="6579">
          <cell r="A6579" t="str">
            <v>O35.6</v>
          </cell>
          <cell r="B6579" t="str">
            <v>Atención materna por (presunta) lesión al feto debida a radiación</v>
          </cell>
        </row>
        <row r="6580">
          <cell r="A6580" t="str">
            <v>O35.7</v>
          </cell>
          <cell r="B6580" t="str">
            <v>Atención materna por (presunta) lesión fetal debida a otros procedimientos médicos</v>
          </cell>
        </row>
        <row r="6581">
          <cell r="A6581" t="str">
            <v>O35.8</v>
          </cell>
          <cell r="B6581" t="str">
            <v>Atención materna por otras (presuntas) anormalidades y lesiones fetales</v>
          </cell>
        </row>
        <row r="6582">
          <cell r="A6582" t="str">
            <v>O35.9</v>
          </cell>
          <cell r="B6582" t="str">
            <v>Atención materna por (presunta) anormalidad y lesión fetal no especificada</v>
          </cell>
        </row>
        <row r="6583">
          <cell r="A6583" t="str">
            <v>O36</v>
          </cell>
          <cell r="B6583" t="str">
            <v>Atención materna por otros problemas fetales conocidos o presuntos</v>
          </cell>
        </row>
        <row r="6584">
          <cell r="A6584" t="str">
            <v>O36.0</v>
          </cell>
          <cell r="B6584" t="str">
            <v>Atención materna por isoinmunización rhesus</v>
          </cell>
        </row>
        <row r="6585">
          <cell r="A6585" t="str">
            <v>O36.1</v>
          </cell>
          <cell r="B6585" t="str">
            <v>Atención materna por otra isoinmunización</v>
          </cell>
        </row>
        <row r="6586">
          <cell r="A6586" t="str">
            <v>O36.2</v>
          </cell>
          <cell r="B6586" t="str">
            <v>Atención materna por hidropesía fetal</v>
          </cell>
        </row>
        <row r="6587">
          <cell r="A6587" t="str">
            <v>O36.3</v>
          </cell>
          <cell r="B6587" t="str">
            <v>Atención materna por signos de hipoxia fetal</v>
          </cell>
        </row>
        <row r="6588">
          <cell r="A6588" t="str">
            <v>O36.4</v>
          </cell>
          <cell r="B6588" t="str">
            <v>Atención materna por muerte intrauterina</v>
          </cell>
        </row>
        <row r="6589">
          <cell r="A6589" t="str">
            <v>O36.5</v>
          </cell>
          <cell r="B6589" t="str">
            <v>Atención materna por déficit del crecimiento fetal</v>
          </cell>
        </row>
        <row r="6590">
          <cell r="A6590" t="str">
            <v>O36.6</v>
          </cell>
          <cell r="B6590" t="str">
            <v>Atención materna por crecimiento fetal excesivo</v>
          </cell>
        </row>
        <row r="6591">
          <cell r="A6591" t="str">
            <v>O36.7</v>
          </cell>
          <cell r="B6591" t="str">
            <v>Atención materna por feto viable en embarazo abdominal</v>
          </cell>
        </row>
        <row r="6592">
          <cell r="A6592" t="str">
            <v>O36.8</v>
          </cell>
          <cell r="B6592" t="str">
            <v>Atención materna por otros problemas fetales especificados</v>
          </cell>
        </row>
        <row r="6593">
          <cell r="A6593" t="str">
            <v>O36.9</v>
          </cell>
          <cell r="B6593" t="str">
            <v>Atención materna por problemas fetales no especificados</v>
          </cell>
        </row>
        <row r="6594">
          <cell r="A6594" t="str">
            <v>O40.X</v>
          </cell>
          <cell r="B6594" t="str">
            <v>Polihidramnios</v>
          </cell>
        </row>
        <row r="6595">
          <cell r="A6595" t="str">
            <v>O41</v>
          </cell>
          <cell r="B6595" t="str">
            <v>Otros trastornos del líquido amniótico y de las membranas</v>
          </cell>
        </row>
        <row r="6596">
          <cell r="A6596" t="str">
            <v>O41.0</v>
          </cell>
          <cell r="B6596" t="str">
            <v>Oligohidramnios</v>
          </cell>
        </row>
        <row r="6597">
          <cell r="A6597" t="str">
            <v>O41.1</v>
          </cell>
          <cell r="B6597" t="str">
            <v>Infección de la bolsa amniótica o de las membranas</v>
          </cell>
        </row>
        <row r="6598">
          <cell r="A6598" t="str">
            <v>O41.8</v>
          </cell>
          <cell r="B6598" t="str">
            <v>Otros trastornos especificados del líquido amniótico y de las membranas</v>
          </cell>
        </row>
        <row r="6599">
          <cell r="A6599" t="str">
            <v>O41.9</v>
          </cell>
          <cell r="B6599" t="str">
            <v>Trastorno del líquido amniótico y de las membranas, no especificado</v>
          </cell>
        </row>
        <row r="6600">
          <cell r="A6600"/>
          <cell r="B6600" t="str">
            <v>Ruptura prematura de las membranas</v>
          </cell>
        </row>
        <row r="6601">
          <cell r="A6601" t="str">
            <v>O42.0</v>
          </cell>
          <cell r="B6601" t="str">
            <v>Ruptura prematura de las membranas, e inicio del trabajo de parto dentro de las 24 horas</v>
          </cell>
        </row>
        <row r="6602">
          <cell r="A6602" t="str">
            <v>O42.1</v>
          </cell>
          <cell r="B6602" t="str">
            <v>Ruptura prematura de las membranas, e inicio del trabajo de parto después de las 24 horas</v>
          </cell>
        </row>
        <row r="6603">
          <cell r="A6603" t="str">
            <v>O42.2</v>
          </cell>
          <cell r="B6603" t="str">
            <v>Ruptura prematura de las membranas, trabajo de parto retrasado por la terapéutica</v>
          </cell>
        </row>
        <row r="6604">
          <cell r="A6604" t="str">
            <v>O42.9</v>
          </cell>
          <cell r="B6604" t="str">
            <v>Ruptura prematura de las membranas, sin otra especificación</v>
          </cell>
        </row>
        <row r="6605">
          <cell r="A6605" t="str">
            <v>O43</v>
          </cell>
          <cell r="B6605" t="str">
            <v>Trastornos placentarios</v>
          </cell>
        </row>
        <row r="6606">
          <cell r="A6606" t="str">
            <v>O43.0</v>
          </cell>
          <cell r="B6606" t="str">
            <v>Síndrome de transfusión placentaria</v>
          </cell>
        </row>
        <row r="6607">
          <cell r="A6607" t="str">
            <v>O43.1</v>
          </cell>
          <cell r="B6607" t="str">
            <v>Malformación de la placenta</v>
          </cell>
        </row>
        <row r="6608">
          <cell r="A6608" t="str">
            <v>O43.8</v>
          </cell>
          <cell r="B6608" t="str">
            <v>Otros trastornos placentarios</v>
          </cell>
        </row>
        <row r="6609">
          <cell r="A6609" t="str">
            <v>O43.9</v>
          </cell>
          <cell r="B6609" t="str">
            <v>Trastorno de la placenta, no especificado</v>
          </cell>
        </row>
        <row r="6610">
          <cell r="A6610" t="str">
            <v>O44</v>
          </cell>
          <cell r="B6610" t="str">
            <v>Placenta previa</v>
          </cell>
        </row>
        <row r="6611">
          <cell r="A6611" t="str">
            <v>O44.0</v>
          </cell>
          <cell r="B6611" t="str">
            <v>Placenta previa con especificación de que no hubo hemorragia</v>
          </cell>
        </row>
        <row r="6612">
          <cell r="A6612" t="str">
            <v>O44.1</v>
          </cell>
          <cell r="B6612" t="str">
            <v>Placenta previa con hemorragia</v>
          </cell>
        </row>
        <row r="6613">
          <cell r="A6613" t="str">
            <v>O45</v>
          </cell>
          <cell r="B6613" t="str">
            <v>Desprendimiento prematuro de la placenta [abruptio placentae]</v>
          </cell>
        </row>
        <row r="6614">
          <cell r="A6614" t="str">
            <v>O45.0</v>
          </cell>
          <cell r="B6614" t="str">
            <v>Desprendimiento prematuro de la placenta con defecto de la coagulación</v>
          </cell>
        </row>
        <row r="6615">
          <cell r="A6615" t="str">
            <v>O45.8</v>
          </cell>
          <cell r="B6615" t="str">
            <v>Otros desprendimientos prematuros de la placenta</v>
          </cell>
        </row>
        <row r="6616">
          <cell r="A6616" t="str">
            <v>O45.9</v>
          </cell>
          <cell r="B6616" t="str">
            <v>Desprendimiento prematuro de la placenta, sin otra especificación</v>
          </cell>
        </row>
        <row r="6617">
          <cell r="A6617" t="str">
            <v>O46</v>
          </cell>
          <cell r="B6617" t="str">
            <v>Hemorragia anteparto, no clasificada en otra parte</v>
          </cell>
        </row>
        <row r="6618">
          <cell r="A6618" t="str">
            <v>O46.0</v>
          </cell>
          <cell r="B6618" t="str">
            <v>Hemorragia anteparto con defecto de la coagulación</v>
          </cell>
        </row>
        <row r="6619">
          <cell r="A6619" t="str">
            <v>O46.8</v>
          </cell>
          <cell r="B6619" t="str">
            <v>Otras hemorragias anteparto</v>
          </cell>
        </row>
        <row r="6620">
          <cell r="A6620" t="str">
            <v>O46.9</v>
          </cell>
          <cell r="B6620" t="str">
            <v>Hemorragia anteparto, no especificada</v>
          </cell>
        </row>
        <row r="6621">
          <cell r="A6621" t="str">
            <v>O47</v>
          </cell>
          <cell r="B6621" t="str">
            <v>Falso trabajo de parto</v>
          </cell>
        </row>
        <row r="6622">
          <cell r="A6622" t="str">
            <v>O47.0</v>
          </cell>
          <cell r="B6622" t="str">
            <v>Falso trabajo de parto antes de las 37 semanas completas de gestación</v>
          </cell>
        </row>
        <row r="6623">
          <cell r="A6623" t="str">
            <v>O47.1</v>
          </cell>
          <cell r="B6623" t="str">
            <v>Falso trabajo de parto a las 37 y más semanas completas de gestación</v>
          </cell>
        </row>
        <row r="6624">
          <cell r="A6624" t="str">
            <v>O47.9</v>
          </cell>
          <cell r="B6624" t="str">
            <v>Falso trabajo de parto, sin otra especificación</v>
          </cell>
        </row>
        <row r="6625">
          <cell r="A6625" t="str">
            <v>O48.X</v>
          </cell>
          <cell r="B6625" t="str">
            <v>Embarazo prolongado</v>
          </cell>
        </row>
        <row r="6626">
          <cell r="A6626" t="str">
            <v>O60.X</v>
          </cell>
          <cell r="B6626" t="str">
            <v>Parto prematuro</v>
          </cell>
        </row>
        <row r="6627">
          <cell r="A6627" t="str">
            <v>O61</v>
          </cell>
          <cell r="B6627" t="str">
            <v>Fracaso de la inducción del trabajo de parto</v>
          </cell>
        </row>
        <row r="6628">
          <cell r="A6628" t="str">
            <v>O61.0</v>
          </cell>
          <cell r="B6628" t="str">
            <v>Fracaso de la inducción médica del trabajo de parto</v>
          </cell>
        </row>
        <row r="6629">
          <cell r="A6629" t="str">
            <v>O61.1</v>
          </cell>
          <cell r="B6629" t="str">
            <v>Fracaso de la inducción instrumental del trabajo de parto</v>
          </cell>
        </row>
        <row r="6630">
          <cell r="A6630" t="str">
            <v>O61.8</v>
          </cell>
          <cell r="B6630" t="str">
            <v>Otros fracasos de la inducción del trabajo de parto</v>
          </cell>
        </row>
        <row r="6631">
          <cell r="A6631" t="str">
            <v>O61.9</v>
          </cell>
          <cell r="B6631" t="str">
            <v>Fracaso no especificado de la inducción del trabajo de parto</v>
          </cell>
        </row>
        <row r="6632">
          <cell r="A6632" t="str">
            <v>O62</v>
          </cell>
          <cell r="B6632" t="str">
            <v>Anormalidades de la dinámica del trabajo de parto</v>
          </cell>
        </row>
        <row r="6633">
          <cell r="A6633" t="str">
            <v>O62.0</v>
          </cell>
          <cell r="B6633" t="str">
            <v>Contracciones primarias inadecuadas</v>
          </cell>
        </row>
        <row r="6634">
          <cell r="A6634" t="str">
            <v>O62.1</v>
          </cell>
          <cell r="B6634" t="str">
            <v>Inercia uterina secundaria</v>
          </cell>
        </row>
        <row r="6635">
          <cell r="A6635" t="str">
            <v>O62.2</v>
          </cell>
          <cell r="B6635" t="str">
            <v>Otras inercias uterinas</v>
          </cell>
        </row>
        <row r="6636">
          <cell r="A6636" t="str">
            <v>O62.3</v>
          </cell>
          <cell r="B6636" t="str">
            <v>Trabajo de parto precipitado</v>
          </cell>
        </row>
        <row r="6637">
          <cell r="A6637" t="str">
            <v>O62.4</v>
          </cell>
          <cell r="B6637" t="str">
            <v>Contracciones uterinas hipertónicas, incoordinadas y prolongadas</v>
          </cell>
        </row>
        <row r="6638">
          <cell r="A6638" t="str">
            <v>O62.8</v>
          </cell>
          <cell r="B6638" t="str">
            <v>Otras anomalías dinámicas del trabajo de parto</v>
          </cell>
        </row>
        <row r="6639">
          <cell r="A6639" t="str">
            <v>O62.9</v>
          </cell>
          <cell r="B6639" t="str">
            <v>Anomalía dinámica del trabajo de parto, no especificada</v>
          </cell>
        </row>
        <row r="6640">
          <cell r="A6640" t="str">
            <v>O63</v>
          </cell>
          <cell r="B6640" t="str">
            <v>Trabajo de parto prolongado</v>
          </cell>
        </row>
        <row r="6641">
          <cell r="A6641" t="str">
            <v>O63.0</v>
          </cell>
          <cell r="B6641" t="str">
            <v>Prolongación del primer período (del trabajo de parto)</v>
          </cell>
        </row>
        <row r="6642">
          <cell r="A6642" t="str">
            <v>O63.1</v>
          </cell>
          <cell r="B6642" t="str">
            <v>Prolongación del segundo período (del trabajo de parto)</v>
          </cell>
        </row>
        <row r="6643">
          <cell r="A6643" t="str">
            <v>O63.2</v>
          </cell>
          <cell r="B6643" t="str">
            <v>Retraso de la expulsión del segundo gemelo, del tercero, etc.</v>
          </cell>
        </row>
        <row r="6644">
          <cell r="A6644" t="str">
            <v>O63.9</v>
          </cell>
          <cell r="B6644" t="str">
            <v>Trabajo de parto prolongado, no especificado</v>
          </cell>
        </row>
        <row r="6645">
          <cell r="A6645" t="str">
            <v>O64</v>
          </cell>
          <cell r="B6645" t="str">
            <v>Trabajo de parto obstruido debido a mala posición y presentación anormal del feto</v>
          </cell>
        </row>
        <row r="6646">
          <cell r="A6646" t="str">
            <v>O64.0</v>
          </cell>
          <cell r="B6646" t="str">
            <v>Trabajo de parto obstruido debido a rotación incompleta de la cabeza fetal</v>
          </cell>
        </row>
        <row r="6647">
          <cell r="A6647" t="str">
            <v>O64.1</v>
          </cell>
          <cell r="B6647" t="str">
            <v>Trabajo de parto obstruido debido a presentación de nalgas</v>
          </cell>
        </row>
        <row r="6648">
          <cell r="A6648" t="str">
            <v>O64.2</v>
          </cell>
          <cell r="B6648" t="str">
            <v>Trabajo de parto obstruido debido a presentación de cara</v>
          </cell>
        </row>
        <row r="6649">
          <cell r="A6649" t="str">
            <v>O64.3</v>
          </cell>
          <cell r="B6649" t="str">
            <v>Trabajo de parto obstruido debido a presentación de frente</v>
          </cell>
        </row>
        <row r="6650">
          <cell r="A6650" t="str">
            <v>O64.4</v>
          </cell>
          <cell r="B6650" t="str">
            <v>Trabajo de parto obstruido debido a presentación de hombro</v>
          </cell>
        </row>
        <row r="6651">
          <cell r="A6651" t="str">
            <v>O64.5</v>
          </cell>
          <cell r="B6651" t="str">
            <v>Trabajo de parto obstruido debido a presentación compuesta</v>
          </cell>
        </row>
        <row r="6652">
          <cell r="A6652" t="str">
            <v>O64.8</v>
          </cell>
          <cell r="B6652" t="str">
            <v>Trabajo de parto obstruido debido a otras presentaciones anormales del feto</v>
          </cell>
        </row>
        <row r="6653">
          <cell r="A6653" t="str">
            <v>O64.9</v>
          </cell>
          <cell r="B6653" t="str">
            <v>Trabajo de parto obstruido debido a presentación anormal del feto no especificada</v>
          </cell>
        </row>
        <row r="6654">
          <cell r="A6654" t="str">
            <v>O65</v>
          </cell>
          <cell r="B6654" t="str">
            <v>Trabajo de parto obstruido debido a anormalidad de la pelvis materna</v>
          </cell>
        </row>
        <row r="6655">
          <cell r="A6655" t="str">
            <v>O65.0</v>
          </cell>
          <cell r="B6655" t="str">
            <v>Trabajo de parto obstruido debido a deformidad de la pelvis</v>
          </cell>
        </row>
        <row r="6656">
          <cell r="A6656" t="str">
            <v>O65.1</v>
          </cell>
          <cell r="B6656" t="str">
            <v>Trabajo de parto obstruido debido a estrechez general de la pelvis</v>
          </cell>
        </row>
        <row r="6657">
          <cell r="A6657" t="str">
            <v>O65.2</v>
          </cell>
          <cell r="B6657" t="str">
            <v>Trabajo de parto obstruido debido a disminución del estrecho superior de la pelvis</v>
          </cell>
        </row>
        <row r="6658">
          <cell r="A6658" t="str">
            <v>O65.3</v>
          </cell>
          <cell r="B6658" t="str">
            <v>Trabajo de parto obstruido debido a disminución del estrecho inferior de la pelvis</v>
          </cell>
        </row>
        <row r="6659">
          <cell r="A6659" t="str">
            <v>O65.4</v>
          </cell>
          <cell r="B6659" t="str">
            <v>Trabajo de parto obstruido debido a desproporción fetopelviana, sin otra especificación</v>
          </cell>
        </row>
        <row r="6660">
          <cell r="A6660" t="str">
            <v>O65.5</v>
          </cell>
          <cell r="B6660" t="str">
            <v>Trabajo de parto obstruido debido a anomalías de los órganos pelvianos maternos</v>
          </cell>
        </row>
        <row r="6661">
          <cell r="A6661" t="str">
            <v>O65.8</v>
          </cell>
          <cell r="B6661" t="str">
            <v>Trabajo de parto obstruido debido a otras anomalías pelvianas maternas</v>
          </cell>
        </row>
        <row r="6662">
          <cell r="A6662" t="str">
            <v>O65.9</v>
          </cell>
          <cell r="B6662" t="str">
            <v>Trabajo de parto obstruido debido a anomalía pelviana no especificada</v>
          </cell>
        </row>
        <row r="6663">
          <cell r="A6663" t="str">
            <v>O66</v>
          </cell>
          <cell r="B6663" t="str">
            <v>Otras obstrucciones del trabajo de parto</v>
          </cell>
        </row>
        <row r="6664">
          <cell r="A6664" t="str">
            <v>O66.0</v>
          </cell>
          <cell r="B6664" t="str">
            <v>Trabajo de parto obstruido debido a distocia de hombros</v>
          </cell>
        </row>
        <row r="6665">
          <cell r="A6665" t="str">
            <v>O66.1</v>
          </cell>
          <cell r="B6665" t="str">
            <v>Trabajo de parto obstruido debido a distocia gemelar</v>
          </cell>
        </row>
        <row r="6666">
          <cell r="A6666" t="str">
            <v>O66.2</v>
          </cell>
          <cell r="B6666" t="str">
            <v>Trabajo de parto obstruido debido a distocia por feto inusualmente grande</v>
          </cell>
        </row>
        <row r="6667">
          <cell r="A6667" t="str">
            <v>O66.3</v>
          </cell>
          <cell r="B6667" t="str">
            <v>Trabajo de parto obstruido debido a otras anormalidades del feto</v>
          </cell>
        </row>
        <row r="6668">
          <cell r="A6668" t="str">
            <v>O66.4</v>
          </cell>
          <cell r="B6668" t="str">
            <v>Fracaso de la prueba del trabajo de parto, no especificada</v>
          </cell>
        </row>
        <row r="6669">
          <cell r="A6669" t="str">
            <v>O66.5</v>
          </cell>
          <cell r="B6669" t="str">
            <v>Fracaso no especificado de la aplicación de fórceps o de ventosa extractora</v>
          </cell>
        </row>
        <row r="6670">
          <cell r="A6670" t="str">
            <v>O66.8</v>
          </cell>
          <cell r="B6670" t="str">
            <v>Otras obstrucciones especificadas del trabajo de parto</v>
          </cell>
        </row>
        <row r="6671">
          <cell r="A6671" t="str">
            <v>O66.9</v>
          </cell>
          <cell r="B6671" t="str">
            <v>Trabajo de parto obstruido, sin otra especificación</v>
          </cell>
        </row>
        <row r="6672">
          <cell r="A6672" t="str">
            <v>O67</v>
          </cell>
          <cell r="B6672" t="str">
            <v>Trabajo de parto y parto complicados por hemorragia intraparto, no clasificados en otra parte</v>
          </cell>
        </row>
        <row r="6673">
          <cell r="A6673" t="str">
            <v>O67.0</v>
          </cell>
          <cell r="B6673" t="str">
            <v>Hemorragia intraparto con defectos de la coagulación</v>
          </cell>
        </row>
        <row r="6674">
          <cell r="A6674" t="str">
            <v>O67.8</v>
          </cell>
          <cell r="B6674" t="str">
            <v>Otras hemorragias intraparto</v>
          </cell>
        </row>
        <row r="6675">
          <cell r="A6675" t="str">
            <v>O67.9</v>
          </cell>
          <cell r="B6675" t="str">
            <v>Hemorragia intraparto, no especificada</v>
          </cell>
        </row>
        <row r="6676">
          <cell r="A6676" t="str">
            <v>O68</v>
          </cell>
          <cell r="B6676" t="str">
            <v>Trabajo de parto y parto complicados por sufrimiento fetal</v>
          </cell>
        </row>
        <row r="6677">
          <cell r="A6677" t="str">
            <v>O68.0</v>
          </cell>
          <cell r="B6677" t="str">
            <v>Trabajo de parto y parto complicados por anomalía de la frecuencia cardíaca fetal</v>
          </cell>
        </row>
        <row r="6678">
          <cell r="A6678" t="str">
            <v>O68.1</v>
          </cell>
          <cell r="B6678" t="str">
            <v>Trabajo de parto y parto complicados por la presencia de meconio en el líquido amniótico</v>
          </cell>
        </row>
        <row r="6679">
          <cell r="A6679" t="str">
            <v>O68.2</v>
          </cell>
          <cell r="B6679" t="str">
            <v>Trabajo de parto y parto complicados por anomalía de la frecuencia cardíaca fetal asociada con presencia de meconio en el líquido amniótico</v>
          </cell>
        </row>
        <row r="6680">
          <cell r="A6680" t="str">
            <v>O68.3</v>
          </cell>
          <cell r="B6680" t="str">
            <v>Trabajo de parto y parto complicados por evidencia bioquímica de sufrimiento fetal</v>
          </cell>
        </row>
        <row r="6681">
          <cell r="A6681" t="str">
            <v>O68.8</v>
          </cell>
          <cell r="B6681" t="str">
            <v>Trabajo de parto y parto complicados por otras evidencias de sufrimiento fetal</v>
          </cell>
        </row>
        <row r="6682">
          <cell r="A6682" t="str">
            <v>O68.9</v>
          </cell>
          <cell r="B6682" t="str">
            <v>Trabajo de parto y parto complicados por sufrimiento fetal, sin otra especificación</v>
          </cell>
        </row>
        <row r="6683">
          <cell r="A6683" t="str">
            <v>O69</v>
          </cell>
          <cell r="B6683" t="str">
            <v>Trabajo de parto y parto complicados por problemas del cordón umbilical</v>
          </cell>
        </row>
        <row r="6684">
          <cell r="A6684" t="str">
            <v>O69.0</v>
          </cell>
          <cell r="B6684" t="str">
            <v>Trabajo de parto y parto complicados por prolapso del cordón umbilical</v>
          </cell>
        </row>
        <row r="6685">
          <cell r="A6685" t="str">
            <v>O69.1</v>
          </cell>
          <cell r="B6685" t="str">
            <v>Trabajo de parto y parto complicados por circular pericervical del cordón, con compresión</v>
          </cell>
        </row>
        <row r="6686">
          <cell r="A6686" t="str">
            <v>O69.2</v>
          </cell>
          <cell r="B6686" t="str">
            <v>Trabajo de parto y parto complicados por otros enredos del cordón</v>
          </cell>
        </row>
        <row r="6687">
          <cell r="A6687" t="str">
            <v>O69.3</v>
          </cell>
          <cell r="B6687" t="str">
            <v>Trabajo de parto y parto complicados por cordón umbilical corto</v>
          </cell>
        </row>
        <row r="6688">
          <cell r="A6688" t="str">
            <v>O69.4</v>
          </cell>
          <cell r="B6688" t="str">
            <v>Trabajo de parto y parto complicados por vasa previa</v>
          </cell>
        </row>
        <row r="6689">
          <cell r="A6689" t="str">
            <v>O69.5</v>
          </cell>
          <cell r="B6689" t="str">
            <v>Trabajo de parto y parto complicados por lesión vascular del cordón</v>
          </cell>
        </row>
        <row r="6690">
          <cell r="A6690" t="str">
            <v>O69.8</v>
          </cell>
          <cell r="B6690" t="str">
            <v>Trabajo de parto y parto complicados por otros problemas del cordón umbilical</v>
          </cell>
        </row>
        <row r="6691">
          <cell r="A6691" t="str">
            <v>O69.9</v>
          </cell>
          <cell r="B6691" t="str">
            <v>Trabajo de parto y parto complicados por problemas no especificados del cordón umbilical</v>
          </cell>
        </row>
        <row r="6692">
          <cell r="A6692" t="str">
            <v>O70</v>
          </cell>
          <cell r="B6692" t="str">
            <v>Desgarro perineal durante el parto</v>
          </cell>
        </row>
        <row r="6693">
          <cell r="A6693" t="str">
            <v>O70.0</v>
          </cell>
          <cell r="B6693" t="str">
            <v>Desgarro perineal de primer grado durante el parto</v>
          </cell>
        </row>
        <row r="6694">
          <cell r="A6694" t="str">
            <v>O70.1</v>
          </cell>
          <cell r="B6694" t="str">
            <v>Desgarro perineal de segundo grado durante el parto</v>
          </cell>
        </row>
        <row r="6695">
          <cell r="A6695" t="str">
            <v>O70.2</v>
          </cell>
          <cell r="B6695" t="str">
            <v>Desgarro perineal de tercer grado durante el parto</v>
          </cell>
        </row>
        <row r="6696">
          <cell r="A6696" t="str">
            <v>O70.3</v>
          </cell>
          <cell r="B6696" t="str">
            <v>Desgarro perineal de cuarto grado durante el parto</v>
          </cell>
        </row>
        <row r="6697">
          <cell r="A6697" t="str">
            <v>O70.9</v>
          </cell>
          <cell r="B6697" t="str">
            <v>Desgarro perineal durante el parto, de grado no especificado</v>
          </cell>
        </row>
        <row r="6698">
          <cell r="A6698" t="str">
            <v>O71</v>
          </cell>
          <cell r="B6698" t="str">
            <v>Otro trauma obstétrico</v>
          </cell>
        </row>
        <row r="6699">
          <cell r="A6699" t="str">
            <v>O71.0</v>
          </cell>
          <cell r="B6699" t="str">
            <v>Ruptura del útero antes del inicio del trabajo de parto</v>
          </cell>
        </row>
        <row r="6700">
          <cell r="A6700" t="str">
            <v>O71.1</v>
          </cell>
          <cell r="B6700" t="str">
            <v>Ruptura del útero durante el trabajo de parto</v>
          </cell>
        </row>
        <row r="6701">
          <cell r="A6701" t="str">
            <v>O71.2</v>
          </cell>
          <cell r="B6701" t="str">
            <v>Inversión del útero, postparto</v>
          </cell>
        </row>
        <row r="6702">
          <cell r="A6702" t="str">
            <v>O71.3</v>
          </cell>
          <cell r="B6702" t="str">
            <v>Desgarro obstétrico del cuello uterino</v>
          </cell>
        </row>
        <row r="6703">
          <cell r="A6703" t="str">
            <v>O71.4</v>
          </cell>
          <cell r="B6703" t="str">
            <v>Desgarro vaginal obstétrico alto, sólo</v>
          </cell>
        </row>
        <row r="6704">
          <cell r="A6704" t="str">
            <v>O71.5</v>
          </cell>
          <cell r="B6704" t="str">
            <v>Otros traumatismos obstétricos de los órganos pelvianos</v>
          </cell>
        </row>
        <row r="6705">
          <cell r="A6705" t="str">
            <v>O71.6</v>
          </cell>
          <cell r="B6705" t="str">
            <v>Traumatismo obstétrico de los ligamentos y articulaciones de la pelvis</v>
          </cell>
        </row>
        <row r="6706">
          <cell r="A6706" t="str">
            <v>O71.7</v>
          </cell>
          <cell r="B6706" t="str">
            <v>Hematoma obstétrico de la pelvis</v>
          </cell>
        </row>
        <row r="6707">
          <cell r="A6707" t="str">
            <v>O71.8</v>
          </cell>
          <cell r="B6707" t="str">
            <v>Otros traumas obstétricos especificados</v>
          </cell>
        </row>
        <row r="6708">
          <cell r="A6708" t="str">
            <v>O71.9</v>
          </cell>
          <cell r="B6708" t="str">
            <v>Trauma obstétrico, no especificado</v>
          </cell>
        </row>
        <row r="6709">
          <cell r="A6709" t="str">
            <v>O72</v>
          </cell>
          <cell r="B6709" t="str">
            <v>Hemorragia postparto</v>
          </cell>
        </row>
        <row r="6710">
          <cell r="A6710" t="str">
            <v>O72.0</v>
          </cell>
          <cell r="B6710" t="str">
            <v>Hemorragia del tercer período del parto</v>
          </cell>
        </row>
        <row r="6711">
          <cell r="A6711" t="str">
            <v>O72.1</v>
          </cell>
          <cell r="B6711" t="str">
            <v>Otras hemorragias postparto inmediatas</v>
          </cell>
        </row>
        <row r="6712">
          <cell r="A6712" t="str">
            <v>O72.2</v>
          </cell>
          <cell r="B6712" t="str">
            <v>Hemorragia postparto secundaria o tardía</v>
          </cell>
        </row>
        <row r="6713">
          <cell r="A6713" t="str">
            <v>O72.3</v>
          </cell>
          <cell r="B6713" t="str">
            <v>Defecto de la coagulación postparto</v>
          </cell>
        </row>
        <row r="6714">
          <cell r="A6714" t="str">
            <v>O73</v>
          </cell>
          <cell r="B6714" t="str">
            <v>Retención de la placenta o de las membranas, sin hemorragia</v>
          </cell>
        </row>
        <row r="6715">
          <cell r="A6715" t="str">
            <v>O73.0</v>
          </cell>
          <cell r="B6715" t="str">
            <v>Retención de la placenta sin hemorragia</v>
          </cell>
        </row>
        <row r="6716">
          <cell r="A6716" t="str">
            <v>O73.1</v>
          </cell>
          <cell r="B6716" t="str">
            <v>Retención de fragmentos de la placenta o de las membranas, sin hemorragia</v>
          </cell>
        </row>
        <row r="6717">
          <cell r="A6717" t="str">
            <v>O74</v>
          </cell>
          <cell r="B6717" t="str">
            <v>Complicaciones de la anestesia administrada durante el trabajo de parto y el parto</v>
          </cell>
        </row>
        <row r="6718">
          <cell r="A6718" t="str">
            <v>O74.0</v>
          </cell>
          <cell r="B6718" t="str">
            <v>Neumonitis por aspiración debida a la anestesia administrada durante el trabajo de parto y el parto</v>
          </cell>
        </row>
        <row r="6719">
          <cell r="A6719" t="str">
            <v>O74.1</v>
          </cell>
          <cell r="B6719" t="str">
            <v>Otras complicaciones pulmonares debidas a la anestesia administrada  durante el trabajo de parto y el parto</v>
          </cell>
        </row>
        <row r="6720">
          <cell r="A6720" t="str">
            <v>O74.2</v>
          </cell>
          <cell r="B6720" t="str">
            <v>Complicaciones cardíacas de la anestesia administrada durante el trabajo de parto y el parto</v>
          </cell>
        </row>
        <row r="6721">
          <cell r="A6721" t="str">
            <v>O74.3</v>
          </cell>
          <cell r="B6721" t="str">
            <v>Complicaciones del sistema nervioso central por la anestesia administrada durante el trabajo de parto y el parto</v>
          </cell>
        </row>
        <row r="6722">
          <cell r="A6722" t="str">
            <v>O74.4</v>
          </cell>
          <cell r="B6722" t="str">
            <v>Reacción tóxica a la anestesia local administrada durante el trabajo de parto y el parto</v>
          </cell>
        </row>
        <row r="6723">
          <cell r="A6723" t="str">
            <v>O74.5</v>
          </cell>
          <cell r="B6723" t="str">
            <v>Cefalalgia inducida por la anestesia espinal o epidural administradas  durante el trabajo de parto y el parto</v>
          </cell>
        </row>
        <row r="6724">
          <cell r="A6724" t="str">
            <v>O74.6</v>
          </cell>
          <cell r="B6724" t="str">
            <v>Otras complicaciones de la anestesia espinal o epidural administradas durante el trabajo de parto y el parto</v>
          </cell>
        </row>
        <row r="6725">
          <cell r="A6725" t="str">
            <v>O74.7</v>
          </cell>
          <cell r="B6725" t="str">
            <v>Falla o dificultad en la intubación durante el trabajo de parto y el parto</v>
          </cell>
        </row>
        <row r="6726">
          <cell r="A6726" t="str">
            <v>O74.8</v>
          </cell>
          <cell r="B6726" t="str">
            <v>Otras complicaciones de la anestesia administrada durante el trabajo de parto y el parto</v>
          </cell>
        </row>
        <row r="6727">
          <cell r="A6727" t="str">
            <v>O74.9</v>
          </cell>
          <cell r="B6727" t="str">
            <v>Complicación no especificada de la anestesia administrada durante el trabajo de parto y el parto</v>
          </cell>
        </row>
        <row r="6728">
          <cell r="A6728" t="str">
            <v>O75</v>
          </cell>
          <cell r="B6728" t="str">
            <v>Otras complicaciones del trabajo de parto y del parto, no clasificadas en otra parte</v>
          </cell>
        </row>
        <row r="6729">
          <cell r="A6729" t="str">
            <v>O75.0</v>
          </cell>
          <cell r="B6729" t="str">
            <v>Sufrimiento materno durante el trabajo de parto y el parto</v>
          </cell>
        </row>
        <row r="6730">
          <cell r="A6730" t="str">
            <v>O75.1</v>
          </cell>
          <cell r="B6730" t="str">
            <v>Choque durante o después del trabajo de parto y el parto</v>
          </cell>
        </row>
        <row r="6731">
          <cell r="A6731" t="str">
            <v>O75.2</v>
          </cell>
          <cell r="B6731" t="str">
            <v>Pirexia durante el trabajo de parto, no clasificada en otra parte</v>
          </cell>
        </row>
        <row r="6732">
          <cell r="A6732" t="str">
            <v>O75.3</v>
          </cell>
          <cell r="B6732" t="str">
            <v>Otras infecciones durante el trabajo de parto</v>
          </cell>
        </row>
        <row r="6733">
          <cell r="A6733" t="str">
            <v>O75.4</v>
          </cell>
          <cell r="B6733" t="str">
            <v>Otras complicaciones de la cirugía y de otros procedimientos obstétricos</v>
          </cell>
        </row>
        <row r="6734">
          <cell r="A6734" t="str">
            <v>O75.5</v>
          </cell>
          <cell r="B6734" t="str">
            <v>Retraso del parto después de la ruptura artificial de las membranas</v>
          </cell>
        </row>
        <row r="6735">
          <cell r="A6735" t="str">
            <v>O75.6</v>
          </cell>
          <cell r="B6735" t="str">
            <v>Retraso del parto después de la ruptura espontánea o no especificada de las membranas</v>
          </cell>
        </row>
        <row r="6736">
          <cell r="A6736" t="str">
            <v>O75.7</v>
          </cell>
          <cell r="B6736" t="str">
            <v>Parto vaginal posterior a una cesárea previa</v>
          </cell>
        </row>
        <row r="6737">
          <cell r="A6737" t="str">
            <v>O75.8</v>
          </cell>
          <cell r="B6737" t="str">
            <v>Otras complicaciones especificadas del trabajo de parto y del parto</v>
          </cell>
        </row>
        <row r="6738">
          <cell r="A6738" t="str">
            <v>O75.9</v>
          </cell>
          <cell r="B6738" t="str">
            <v>Complicación no especificada del trabajo de parto y del parto</v>
          </cell>
        </row>
        <row r="6739">
          <cell r="A6739" t="str">
            <v>O80</v>
          </cell>
          <cell r="B6739" t="str">
            <v>Parto único espontáneo</v>
          </cell>
        </row>
        <row r="6740">
          <cell r="A6740" t="str">
            <v>O80.0</v>
          </cell>
          <cell r="B6740" t="str">
            <v>Parto único espontáneo, presentación cefálica de vértice</v>
          </cell>
        </row>
        <row r="6741">
          <cell r="A6741" t="str">
            <v>O80.1</v>
          </cell>
          <cell r="B6741" t="str">
            <v>Parto único espontáneo, presentación de nalgas o podálica</v>
          </cell>
        </row>
        <row r="6742">
          <cell r="A6742" t="str">
            <v>O80.8</v>
          </cell>
          <cell r="B6742" t="str">
            <v>Parto único espontáneo, otras presentaciones</v>
          </cell>
        </row>
        <row r="6743">
          <cell r="A6743" t="str">
            <v>O80.9</v>
          </cell>
          <cell r="B6743" t="str">
            <v>Parto único espontáneo, sin otra especificación</v>
          </cell>
        </row>
        <row r="6744">
          <cell r="A6744" t="str">
            <v>O81</v>
          </cell>
          <cell r="B6744" t="str">
            <v>Parto único con fórceps y ventosa extractora</v>
          </cell>
        </row>
        <row r="6745">
          <cell r="A6745" t="str">
            <v>O81.0</v>
          </cell>
          <cell r="B6745" t="str">
            <v>Parto con fórceps bajo</v>
          </cell>
        </row>
        <row r="6746">
          <cell r="A6746" t="str">
            <v>O81.1</v>
          </cell>
          <cell r="B6746" t="str">
            <v>Parto con fórceps medio</v>
          </cell>
        </row>
        <row r="6747">
          <cell r="A6747" t="str">
            <v>O81.2</v>
          </cell>
          <cell r="B6747" t="str">
            <v>Parto con fórceps medio con rotación</v>
          </cell>
        </row>
        <row r="6748">
          <cell r="A6748" t="str">
            <v>O81.3</v>
          </cell>
          <cell r="B6748" t="str">
            <v>Parto con fórceps de otros tipos y los no especificados</v>
          </cell>
        </row>
        <row r="6749">
          <cell r="A6749" t="str">
            <v>O81.4</v>
          </cell>
          <cell r="B6749" t="str">
            <v>Parto con ventosa extractora</v>
          </cell>
        </row>
        <row r="6750">
          <cell r="A6750" t="str">
            <v>O81.5</v>
          </cell>
          <cell r="B6750" t="str">
            <v>Parto con combinación de fórceps y ventosa extractora</v>
          </cell>
        </row>
        <row r="6751">
          <cell r="A6751" t="str">
            <v>O82</v>
          </cell>
          <cell r="B6751" t="str">
            <v>Parto único por cesárea</v>
          </cell>
        </row>
        <row r="6752">
          <cell r="A6752" t="str">
            <v>O82.0</v>
          </cell>
          <cell r="B6752" t="str">
            <v>Parto por cesárea electiva</v>
          </cell>
        </row>
        <row r="6753">
          <cell r="A6753" t="str">
            <v>O82.1</v>
          </cell>
          <cell r="B6753" t="str">
            <v>Parto por cesárea de emergencia</v>
          </cell>
        </row>
        <row r="6754">
          <cell r="A6754" t="str">
            <v>O82.2</v>
          </cell>
          <cell r="B6754" t="str">
            <v>Parto por cesárea con histerectomía</v>
          </cell>
        </row>
        <row r="6755">
          <cell r="A6755" t="str">
            <v>O82.8</v>
          </cell>
          <cell r="B6755" t="str">
            <v>Otros partos únicos por cesárea</v>
          </cell>
        </row>
        <row r="6756">
          <cell r="A6756" t="str">
            <v>O82.9</v>
          </cell>
          <cell r="B6756" t="str">
            <v>Parto por cesárea, sin otra especificación</v>
          </cell>
        </row>
        <row r="6757">
          <cell r="A6757" t="str">
            <v>O83</v>
          </cell>
          <cell r="B6757" t="str">
            <v>Otros partos únicos asistidos</v>
          </cell>
        </row>
        <row r="6758">
          <cell r="A6758" t="str">
            <v>O83.0</v>
          </cell>
          <cell r="B6758" t="str">
            <v>Extracción de nalgas</v>
          </cell>
        </row>
        <row r="6759">
          <cell r="A6759" t="str">
            <v>O83.1</v>
          </cell>
          <cell r="B6759" t="str">
            <v>Otros partos únicos asistidos, de nalgas</v>
          </cell>
        </row>
        <row r="6760">
          <cell r="A6760" t="str">
            <v>O83.2</v>
          </cell>
          <cell r="B6760" t="str">
            <v>Otros partos únicos con ayuda de manipulación obstétrica</v>
          </cell>
        </row>
        <row r="6761">
          <cell r="A6761" t="str">
            <v>O83.3</v>
          </cell>
          <cell r="B6761" t="str">
            <v>Parto de feto viable en embarazo abdominal</v>
          </cell>
        </row>
        <row r="6762">
          <cell r="A6762" t="str">
            <v>O83.4</v>
          </cell>
          <cell r="B6762" t="str">
            <v>Operación destructiva para facilitar el parto</v>
          </cell>
        </row>
        <row r="6763">
          <cell r="A6763" t="str">
            <v>O83.8</v>
          </cell>
          <cell r="B6763" t="str">
            <v>Otros partos únicos asistidos especificados</v>
          </cell>
        </row>
        <row r="6764">
          <cell r="A6764" t="str">
            <v>O83.9</v>
          </cell>
          <cell r="B6764" t="str">
            <v>Parto único asistido, sin otra especificación</v>
          </cell>
        </row>
        <row r="6765">
          <cell r="A6765" t="str">
            <v>O84</v>
          </cell>
          <cell r="B6765" t="str">
            <v>Parto múltiple</v>
          </cell>
        </row>
        <row r="6766">
          <cell r="A6766" t="str">
            <v>O84.0</v>
          </cell>
          <cell r="B6766" t="str">
            <v>Parto múltiple, todos espontáneos</v>
          </cell>
        </row>
        <row r="6767">
          <cell r="A6767" t="str">
            <v>O84.1</v>
          </cell>
          <cell r="B6767" t="str">
            <v>Parto múltiple, todos por fórceps y ventosa extractora</v>
          </cell>
        </row>
        <row r="6768">
          <cell r="A6768" t="str">
            <v>O84.2</v>
          </cell>
          <cell r="B6768" t="str">
            <v>Parto múltiple, todos por cesárea</v>
          </cell>
        </row>
        <row r="6769">
          <cell r="A6769" t="str">
            <v>O84.8</v>
          </cell>
          <cell r="B6769" t="str">
            <v>Otros partos múltiples</v>
          </cell>
        </row>
        <row r="6770">
          <cell r="A6770" t="str">
            <v>O84.9</v>
          </cell>
          <cell r="B6770" t="str">
            <v>Parto múltiple, no especificado</v>
          </cell>
        </row>
        <row r="6771">
          <cell r="A6771" t="str">
            <v>O85.X</v>
          </cell>
          <cell r="B6771" t="str">
            <v>Sepsis puerperal</v>
          </cell>
        </row>
        <row r="6772">
          <cell r="A6772" t="str">
            <v>O86</v>
          </cell>
          <cell r="B6772" t="str">
            <v>Otras infecciones puerperales</v>
          </cell>
        </row>
        <row r="6773">
          <cell r="A6773" t="str">
            <v>O86.0</v>
          </cell>
          <cell r="B6773" t="str">
            <v>Infección de herida quirúrgica obstétrica</v>
          </cell>
        </row>
        <row r="6774">
          <cell r="A6774" t="str">
            <v>O86.1</v>
          </cell>
          <cell r="B6774" t="str">
            <v>Otras infecciones genitales consecutivas al parto</v>
          </cell>
        </row>
        <row r="6775">
          <cell r="A6775" t="str">
            <v>O86.2</v>
          </cell>
          <cell r="B6775" t="str">
            <v>Infección de las vías urinarias consecutiva al parto</v>
          </cell>
        </row>
        <row r="6776">
          <cell r="A6776" t="str">
            <v>O86.3</v>
          </cell>
          <cell r="B6776" t="str">
            <v>Otras infecciones de las vías genitourinarias consecutivas al parto</v>
          </cell>
        </row>
        <row r="6777">
          <cell r="A6777" t="str">
            <v>O86.4</v>
          </cell>
          <cell r="B6777" t="str">
            <v>Pirexia de origen desconocido consecutiva al parto</v>
          </cell>
        </row>
        <row r="6778">
          <cell r="A6778" t="str">
            <v>O86.8</v>
          </cell>
          <cell r="B6778" t="str">
            <v>Otras infecciones puerperales especificadas</v>
          </cell>
        </row>
        <row r="6779">
          <cell r="A6779" t="str">
            <v>O87</v>
          </cell>
          <cell r="B6779" t="str">
            <v>Complicaciones venosas en el puerperio</v>
          </cell>
        </row>
        <row r="6780">
          <cell r="A6780" t="str">
            <v>O87.0</v>
          </cell>
          <cell r="B6780" t="str">
            <v>Tromboflebitis superficial en el puerperio</v>
          </cell>
        </row>
        <row r="6781">
          <cell r="A6781" t="str">
            <v>O87.1</v>
          </cell>
          <cell r="B6781" t="str">
            <v>Flebotrombosis profunda en el puerperio</v>
          </cell>
        </row>
        <row r="6782">
          <cell r="A6782" t="str">
            <v>O87.2</v>
          </cell>
          <cell r="B6782" t="str">
            <v>Hemorroides en el puerperio</v>
          </cell>
        </row>
        <row r="6783">
          <cell r="A6783" t="str">
            <v>O87.3</v>
          </cell>
          <cell r="B6783" t="str">
            <v>Trombosis venosa cerebral en el puerperio</v>
          </cell>
        </row>
        <row r="6784">
          <cell r="A6784" t="str">
            <v>O87.8</v>
          </cell>
          <cell r="B6784" t="str">
            <v>Otras complicaciones venosas en el puerperio</v>
          </cell>
        </row>
        <row r="6785">
          <cell r="A6785" t="str">
            <v>O87.9</v>
          </cell>
          <cell r="B6785" t="str">
            <v>Complicación venosa en el puerperio, no especificada</v>
          </cell>
        </row>
        <row r="6786">
          <cell r="A6786" t="str">
            <v>O88</v>
          </cell>
          <cell r="B6786" t="str">
            <v>Embolia obstétrica</v>
          </cell>
        </row>
        <row r="6787">
          <cell r="A6787" t="str">
            <v>O88.0</v>
          </cell>
          <cell r="B6787" t="str">
            <v>Embolia gaseosa, obstétrica</v>
          </cell>
        </row>
        <row r="6788">
          <cell r="A6788" t="str">
            <v>O88.1</v>
          </cell>
          <cell r="B6788" t="str">
            <v>Embolia de líquido amniótico</v>
          </cell>
        </row>
        <row r="6789">
          <cell r="A6789" t="str">
            <v>O88.2</v>
          </cell>
          <cell r="B6789" t="str">
            <v>Embolia de coágulo sanguíneo, obstétrica</v>
          </cell>
        </row>
        <row r="6790">
          <cell r="A6790" t="str">
            <v>O88.3</v>
          </cell>
          <cell r="B6790" t="str">
            <v>Embolia séptica y piémica, obstétrica</v>
          </cell>
        </row>
        <row r="6791">
          <cell r="A6791" t="str">
            <v>O88.8</v>
          </cell>
          <cell r="B6791" t="str">
            <v>Otras embolias obstétricas</v>
          </cell>
        </row>
        <row r="6792">
          <cell r="A6792" t="str">
            <v>O89</v>
          </cell>
          <cell r="B6792" t="str">
            <v>Complicaciones de la anestesia administrada durante el puerperio</v>
          </cell>
        </row>
        <row r="6793">
          <cell r="A6793" t="str">
            <v>O89.0</v>
          </cell>
          <cell r="B6793" t="str">
            <v>Complicaciones pulmonares de la anestesia administrada durante el puerperio</v>
          </cell>
        </row>
        <row r="6794">
          <cell r="A6794" t="str">
            <v>O89.1</v>
          </cell>
          <cell r="B6794" t="str">
            <v>Complicaciones cardíacas de la anestesia administrada durante el puerperio</v>
          </cell>
        </row>
        <row r="6795">
          <cell r="A6795" t="str">
            <v>O89.2</v>
          </cell>
          <cell r="B6795" t="str">
            <v>Complicaciones del sistema nervioso central debidas a la anestesia administrada durante el puerperio</v>
          </cell>
        </row>
        <row r="6796">
          <cell r="A6796" t="str">
            <v>O89.3</v>
          </cell>
          <cell r="B6796" t="str">
            <v>Reacción tóxica a la anestesia local administrada durante el puerperio</v>
          </cell>
        </row>
        <row r="6797">
          <cell r="A6797" t="str">
            <v>O89.4</v>
          </cell>
          <cell r="B6797" t="str">
            <v>Cefalalgia inducida por la anestesia espinal o epidural administradas durante el puerperio</v>
          </cell>
        </row>
        <row r="6798">
          <cell r="A6798" t="str">
            <v>O89.5</v>
          </cell>
          <cell r="B6798" t="str">
            <v>Otras complicaciones de la anestesia espinal o epidural administradas durante el puerperio</v>
          </cell>
        </row>
        <row r="6799">
          <cell r="A6799" t="str">
            <v>O89.6</v>
          </cell>
          <cell r="B6799" t="str">
            <v>Falla o dificultad de intubación durante el puerperio</v>
          </cell>
        </row>
        <row r="6800">
          <cell r="A6800" t="str">
            <v>O89.8</v>
          </cell>
          <cell r="B6800" t="str">
            <v>Otras complicaciones de la anestesia administrada durante el puerperio</v>
          </cell>
        </row>
        <row r="6801">
          <cell r="A6801" t="str">
            <v>O89.9</v>
          </cell>
          <cell r="B6801" t="str">
            <v>Complicación no especificada de la anestesia administrada durante el puerperio</v>
          </cell>
        </row>
        <row r="6802">
          <cell r="A6802" t="str">
            <v>O90</v>
          </cell>
          <cell r="B6802" t="str">
            <v>Complicaciones del puerperio, no clasificadas en otra parte</v>
          </cell>
        </row>
        <row r="6803">
          <cell r="A6803" t="str">
            <v>O90.0</v>
          </cell>
          <cell r="B6803" t="str">
            <v>Dehiscencia de sutura de cesárea</v>
          </cell>
        </row>
        <row r="6804">
          <cell r="A6804" t="str">
            <v>O90.1</v>
          </cell>
          <cell r="B6804" t="str">
            <v>Dehiscencia de sutura obstétrica perineal</v>
          </cell>
        </row>
        <row r="6805">
          <cell r="A6805" t="str">
            <v>O90.2</v>
          </cell>
          <cell r="B6805" t="str">
            <v>Hematoma de herida quirúrgica obstétrica</v>
          </cell>
        </row>
        <row r="6806">
          <cell r="A6806" t="str">
            <v>O90.3</v>
          </cell>
          <cell r="B6806" t="str">
            <v>Cardiomiopatía en el puerperio</v>
          </cell>
        </row>
        <row r="6807">
          <cell r="A6807" t="str">
            <v>O90.4</v>
          </cell>
          <cell r="B6807" t="str">
            <v>Insuficiencia renal aguda postparto</v>
          </cell>
        </row>
        <row r="6808">
          <cell r="A6808" t="str">
            <v>O90.5</v>
          </cell>
          <cell r="B6808" t="str">
            <v>Tiroiditis postparto</v>
          </cell>
        </row>
        <row r="6809">
          <cell r="A6809" t="str">
            <v>O90.8</v>
          </cell>
          <cell r="B6809" t="str">
            <v>Otras complicaciones puerperales, no clasificadas en otra parte</v>
          </cell>
        </row>
        <row r="6810">
          <cell r="A6810" t="str">
            <v>O90.9</v>
          </cell>
          <cell r="B6810" t="str">
            <v>Complicación puerperal, no especificada</v>
          </cell>
        </row>
        <row r="6811">
          <cell r="A6811" t="str">
            <v>O91</v>
          </cell>
          <cell r="B6811" t="str">
            <v>Infecciones de la mama asociadas con el parto</v>
          </cell>
        </row>
        <row r="6812">
          <cell r="A6812" t="str">
            <v>O91.0</v>
          </cell>
          <cell r="B6812" t="str">
            <v>Infecciones del pezón asociadas con el parto</v>
          </cell>
        </row>
        <row r="6813">
          <cell r="A6813" t="str">
            <v>O91.1</v>
          </cell>
          <cell r="B6813" t="str">
            <v>Absceso de la mama asociado con el parto</v>
          </cell>
        </row>
        <row r="6814">
          <cell r="A6814" t="str">
            <v>O91.2</v>
          </cell>
          <cell r="B6814" t="str">
            <v>Mastitis no purulenta asociada con el parto</v>
          </cell>
        </row>
        <row r="6815">
          <cell r="A6815" t="str">
            <v>O92</v>
          </cell>
          <cell r="B6815" t="str">
            <v>Otros trastornos de la mama y de la lactancia asociados con el parto</v>
          </cell>
        </row>
        <row r="6816">
          <cell r="A6816" t="str">
            <v>O92.0</v>
          </cell>
          <cell r="B6816" t="str">
            <v>Retracción del pezón asociada con el parto</v>
          </cell>
        </row>
        <row r="6817">
          <cell r="A6817" t="str">
            <v>O92.1</v>
          </cell>
          <cell r="B6817" t="str">
            <v>Fisuras del pezón asociadas con el parto</v>
          </cell>
        </row>
        <row r="6818">
          <cell r="A6818" t="str">
            <v>O92.2</v>
          </cell>
          <cell r="B6818" t="str">
            <v>Otros trastornos de la mama y los no especificados asociados con el parto</v>
          </cell>
        </row>
        <row r="6819">
          <cell r="A6819" t="str">
            <v>O92.3</v>
          </cell>
          <cell r="B6819" t="str">
            <v>Agalactia</v>
          </cell>
        </row>
        <row r="6820">
          <cell r="A6820" t="str">
            <v>O92.4</v>
          </cell>
          <cell r="B6820" t="str">
            <v>Hipogalactia</v>
          </cell>
        </row>
        <row r="6821">
          <cell r="A6821" t="str">
            <v>O92.5</v>
          </cell>
          <cell r="B6821" t="str">
            <v>Supresión de la lactancia</v>
          </cell>
        </row>
        <row r="6822">
          <cell r="A6822" t="str">
            <v>O92.6</v>
          </cell>
          <cell r="B6822" t="str">
            <v>Galactorrea</v>
          </cell>
        </row>
        <row r="6823">
          <cell r="A6823" t="str">
            <v>O92.7</v>
          </cell>
          <cell r="B6823" t="str">
            <v>Otros trastornos y los no especificados de la lactancia</v>
          </cell>
        </row>
        <row r="6824">
          <cell r="A6824" t="str">
            <v>O95.X</v>
          </cell>
          <cell r="B6824" t="str">
            <v>Muerte obstétrica de causa no especificada</v>
          </cell>
        </row>
        <row r="6825">
          <cell r="A6825" t="str">
            <v>O96.X</v>
          </cell>
          <cell r="B6825" t="str">
            <v>Muerte materna debida a cualquier causa obstétrica que ocurre después de 42 días pero antes de un año del parto</v>
          </cell>
        </row>
        <row r="6826">
          <cell r="A6826" t="str">
            <v>O97.X</v>
          </cell>
          <cell r="B6826" t="str">
            <v>Muerte por secuelas de causas obstétricas directas</v>
          </cell>
        </row>
        <row r="6827">
          <cell r="A6827" t="str">
            <v>O98</v>
          </cell>
          <cell r="B6827" t="str">
            <v>Enfermedades maternas infecciosas y parasitarias clasificables en otra parte, pero que complican el embarazo, el parto y el puerperio</v>
          </cell>
        </row>
        <row r="6828">
          <cell r="A6828" t="str">
            <v>O98.0</v>
          </cell>
          <cell r="B6828" t="str">
            <v>Tuberculosis que complica el embarazo, el parto y el puerperio</v>
          </cell>
        </row>
        <row r="6829">
          <cell r="A6829" t="str">
            <v>O98.1</v>
          </cell>
          <cell r="B6829" t="str">
            <v>Sífilis que complica el embarazo, el parto y el puerperio</v>
          </cell>
        </row>
        <row r="6830">
          <cell r="A6830" t="str">
            <v>O98.2</v>
          </cell>
          <cell r="B6830" t="str">
            <v>Gonorrea que complica el embarazo, el parto y el puerperio</v>
          </cell>
        </row>
        <row r="6831">
          <cell r="A6831" t="str">
            <v>O98.3</v>
          </cell>
          <cell r="B6831" t="str">
            <v>Otras infecciones con un modo de transmisión predominantemente sexual que complican el embarazo, el parto y el puerperio</v>
          </cell>
        </row>
        <row r="6832">
          <cell r="A6832" t="str">
            <v>O98.4</v>
          </cell>
          <cell r="B6832" t="str">
            <v>Hepatitis viral que complica el embarazo, el parto y el puerperio</v>
          </cell>
        </row>
        <row r="6833">
          <cell r="A6833" t="str">
            <v>O98.5</v>
          </cell>
          <cell r="B6833" t="str">
            <v>Otras enfermedades virales que complican el embarazo, el parto y el puerperio</v>
          </cell>
        </row>
        <row r="6834">
          <cell r="A6834" t="str">
            <v>O98.6</v>
          </cell>
          <cell r="B6834" t="str">
            <v>Enfermedades causadas por protozoarios que complican el embarazo, el parto y el puerperio</v>
          </cell>
        </row>
        <row r="6835">
          <cell r="A6835" t="str">
            <v>O98.8</v>
          </cell>
          <cell r="B6835" t="str">
            <v>Otras enfermedades infecciosas y parasitarias maternas que complican el embarazo, el parto y el puerperio</v>
          </cell>
        </row>
        <row r="6836">
          <cell r="A6836" t="str">
            <v>O98.9</v>
          </cell>
          <cell r="B6836" t="str">
            <v>Enfermedad infecciosa y parasitaria materna no especificada que complica el embarazo, el parto y el puerperio</v>
          </cell>
        </row>
        <row r="6837">
          <cell r="A6837" t="str">
            <v>O99</v>
          </cell>
          <cell r="B6837" t="str">
            <v>Otras enfermedades maternas clasificables en otra parte, pero que complican el embarazo, el parto y el puerperio</v>
          </cell>
        </row>
        <row r="6838">
          <cell r="A6838" t="str">
            <v>O99.0</v>
          </cell>
          <cell r="B6838" t="str">
            <v>Anemia que complica el embarazo, el parto y el puerperio</v>
          </cell>
        </row>
        <row r="6839">
          <cell r="A6839" t="str">
            <v>O99.1</v>
          </cell>
          <cell r="B6839" t="str">
            <v>Otras enfermedades de la sangre y de los órganos hematopoyéticos y ciertos trastornos que afectan el sistema inmunitario cuando complican el embarazo, el parto y el puerperio</v>
          </cell>
        </row>
        <row r="6840">
          <cell r="A6840" t="str">
            <v>O99.2</v>
          </cell>
          <cell r="B6840" t="str">
            <v>Enfermedades endocrinas, de la nutrición y del metabolismo que complican el embarazo, el parto y el puerperio</v>
          </cell>
        </row>
        <row r="6841">
          <cell r="A6841" t="str">
            <v>O99.3</v>
          </cell>
          <cell r="B6841" t="str">
            <v>Trastornos mentales y enfermedades del sistema nervioso que complican el embarazo, el parto y el puerperio</v>
          </cell>
        </row>
        <row r="6842">
          <cell r="A6842" t="str">
            <v>O99.4</v>
          </cell>
          <cell r="B6842" t="str">
            <v>Enfermedades del sistema circulatorio que complican el embarazo, el parto y el puerperio</v>
          </cell>
        </row>
        <row r="6843">
          <cell r="A6843" t="str">
            <v>O99.5</v>
          </cell>
          <cell r="B6843" t="str">
            <v>Enfermedades del sistema respiratorio que complican el embarazo, el parto y el puerperio</v>
          </cell>
        </row>
        <row r="6844">
          <cell r="A6844" t="str">
            <v>O99.6</v>
          </cell>
          <cell r="B6844" t="str">
            <v>Enfermedades del sistema digestivo que complican el embarazo, el parto y el puerperio</v>
          </cell>
        </row>
        <row r="6845">
          <cell r="A6845" t="str">
            <v>O99.7</v>
          </cell>
          <cell r="B6845" t="str">
            <v>Enfermedades de la piel y del tejido subcutáneo que complican el embarazo, el parto y el puerperio</v>
          </cell>
        </row>
        <row r="6846">
          <cell r="A6846" t="str">
            <v>O99.8</v>
          </cell>
          <cell r="B6846" t="str">
            <v>Otras enfermedades especificadas y afecciones que complican el embarazo, el parto y el puerperio</v>
          </cell>
        </row>
        <row r="6847">
          <cell r="A6847" t="str">
            <v>P</v>
          </cell>
          <cell r="B6847" t="str">
            <v>Transtornos Perinatales</v>
          </cell>
        </row>
        <row r="6848">
          <cell r="A6848" t="str">
            <v>P00</v>
          </cell>
          <cell r="B6848" t="str">
            <v>Feto y recién nacido afectados por condiciones de la madre no necesariamente relacionadas con el embarazo presente</v>
          </cell>
        </row>
        <row r="6849">
          <cell r="A6849" t="str">
            <v>P00.0</v>
          </cell>
          <cell r="B6849" t="str">
            <v>Feto y recién nacido afectados por trastornos hipertensivos de la madre</v>
          </cell>
        </row>
        <row r="6850">
          <cell r="A6850" t="str">
            <v>P00.1</v>
          </cell>
          <cell r="B6850" t="str">
            <v>Feto y recién nacido afectados por enfermedades renales y de las vías urinarias de la madre</v>
          </cell>
        </row>
        <row r="6851">
          <cell r="A6851" t="str">
            <v>P00.2</v>
          </cell>
          <cell r="B6851" t="str">
            <v>Feto y recién nacido afectados por enfermedades infecciosas y parasitarias de la madre</v>
          </cell>
        </row>
        <row r="6852">
          <cell r="A6852" t="str">
            <v>P00.3</v>
          </cell>
          <cell r="B6852" t="str">
            <v>Feto y recién nacido afectados por otras enfermedades circulatorias y respiratorias de la madre</v>
          </cell>
        </row>
        <row r="6853">
          <cell r="A6853" t="str">
            <v>P00.4</v>
          </cell>
          <cell r="B6853" t="str">
            <v>Feto y recién nacido afectados por trastornos nutricionales de la madre</v>
          </cell>
        </row>
        <row r="6854">
          <cell r="A6854" t="str">
            <v>P00.5</v>
          </cell>
          <cell r="B6854" t="str">
            <v>Feto y recién nacido afectados por traumatismo de la madre</v>
          </cell>
        </row>
        <row r="6855">
          <cell r="A6855" t="str">
            <v>P00.6</v>
          </cell>
          <cell r="B6855" t="str">
            <v>Feto y recién nacido afectados por procedimiento quirúrgico en la madre</v>
          </cell>
        </row>
        <row r="6856">
          <cell r="A6856" t="str">
            <v>P00.7</v>
          </cell>
          <cell r="B6856" t="str">
            <v>Feto y recién nacido afectados por otro procedimiento médico en la madre, no clasificado en otra parte</v>
          </cell>
        </row>
        <row r="6857">
          <cell r="A6857" t="str">
            <v>P00.8</v>
          </cell>
          <cell r="B6857" t="str">
            <v>Feto y recién nacido afectados por otras afecciones maternas</v>
          </cell>
        </row>
        <row r="6858">
          <cell r="A6858" t="str">
            <v>P00.9</v>
          </cell>
          <cell r="B6858" t="str">
            <v>Feto y recién nacido afectados por afección materna no especificada</v>
          </cell>
        </row>
        <row r="6859">
          <cell r="A6859" t="str">
            <v>P01</v>
          </cell>
          <cell r="B6859" t="str">
            <v>Feto y recién nacido afectados por complicaciones maternas del embarazo</v>
          </cell>
        </row>
        <row r="6860">
          <cell r="A6860" t="str">
            <v>P01.0</v>
          </cell>
          <cell r="B6860" t="str">
            <v>Feto y recién nacido afectados por incompetencia del cuello uterino</v>
          </cell>
        </row>
        <row r="6861">
          <cell r="A6861" t="str">
            <v>P01.1</v>
          </cell>
          <cell r="B6861" t="str">
            <v>Feto y recién nacido afectados por ruptura prematura de las membranas</v>
          </cell>
        </row>
        <row r="6862">
          <cell r="A6862" t="str">
            <v>P01.2</v>
          </cell>
          <cell r="B6862" t="str">
            <v>Feto y recién nacido afectados por oligohidramnios</v>
          </cell>
        </row>
        <row r="6863">
          <cell r="A6863" t="str">
            <v>P01.3</v>
          </cell>
          <cell r="B6863" t="str">
            <v>Feto y recién nacido afectados por polihidramnios</v>
          </cell>
        </row>
        <row r="6864">
          <cell r="A6864" t="str">
            <v>P01.4</v>
          </cell>
          <cell r="B6864" t="str">
            <v>Feto y recién nacido afectados por embarazo ectópico</v>
          </cell>
        </row>
        <row r="6865">
          <cell r="A6865" t="str">
            <v>P01.5</v>
          </cell>
          <cell r="B6865" t="str">
            <v>Feto y recién nacido afectados por embarazo múltiple</v>
          </cell>
        </row>
        <row r="6866">
          <cell r="A6866" t="str">
            <v>P01.6</v>
          </cell>
          <cell r="B6866" t="str">
            <v>Feto y recién nacido afectados por muerte materna</v>
          </cell>
        </row>
        <row r="6867">
          <cell r="A6867" t="str">
            <v>P01.7</v>
          </cell>
          <cell r="B6867" t="str">
            <v>Feto y recién nacido afectados por presentación anómala antes del trabajo de parto</v>
          </cell>
        </row>
        <row r="6868">
          <cell r="A6868" t="str">
            <v>P01.8</v>
          </cell>
          <cell r="B6868" t="str">
            <v>Feto y recién nacido afectados por otras complicaciones maternas del embarazo</v>
          </cell>
        </row>
        <row r="6869">
          <cell r="A6869" t="str">
            <v>P01.9</v>
          </cell>
          <cell r="B6869" t="str">
            <v>Feto y recién nacido afectados por complicaciones maternas no especificadas del embarazo</v>
          </cell>
        </row>
        <row r="6870">
          <cell r="A6870" t="str">
            <v>P02</v>
          </cell>
          <cell r="B6870" t="str">
            <v>Feto y recién nacido afectados por complicaciones de la placenta, del cordón umbilical y de las membranas</v>
          </cell>
        </row>
        <row r="6871">
          <cell r="A6871" t="str">
            <v>P02.0</v>
          </cell>
          <cell r="B6871" t="str">
            <v>Feto y recién nacido afectados por placenta previa</v>
          </cell>
        </row>
        <row r="6872">
          <cell r="A6872" t="str">
            <v>P02.1</v>
          </cell>
          <cell r="B6872" t="str">
            <v>Feto y recién nacido afectados por otras formas de desprendimiento y de hemorragia placentarios</v>
          </cell>
        </row>
        <row r="6873">
          <cell r="A6873" t="str">
            <v>P02.2</v>
          </cell>
          <cell r="B6873" t="str">
            <v>Feto y recién nacido afectados por otras anormalidades morfológicas y funcionales de la placenta y las no especificadas</v>
          </cell>
        </row>
        <row r="6874">
          <cell r="A6874" t="str">
            <v>P02.3</v>
          </cell>
          <cell r="B6874" t="str">
            <v>Feto y recién nacido afectados por síndromes de transfusión placentaria</v>
          </cell>
        </row>
        <row r="6875">
          <cell r="A6875" t="str">
            <v>P02.4</v>
          </cell>
          <cell r="B6875" t="str">
            <v>Feto y recién nacido afectados por prolapso del cordón umbilical</v>
          </cell>
        </row>
        <row r="6876">
          <cell r="A6876" t="str">
            <v>P02.5</v>
          </cell>
          <cell r="B6876" t="str">
            <v>Feto y recién nacido afectados por otra compresión del cordón umbilical</v>
          </cell>
        </row>
        <row r="6877">
          <cell r="A6877" t="str">
            <v>P02.6</v>
          </cell>
          <cell r="B6877" t="str">
            <v>Feto y recién nacido afectados por otras complicaciones del cordón umbilical y las no especificadas</v>
          </cell>
        </row>
        <row r="6878">
          <cell r="A6878" t="str">
            <v>P02.7</v>
          </cell>
          <cell r="B6878" t="str">
            <v>Feto y recién nacido afectados por corioamnionitis</v>
          </cell>
        </row>
        <row r="6879">
          <cell r="A6879" t="str">
            <v>P02.8</v>
          </cell>
          <cell r="B6879" t="str">
            <v>Feto y recién nacido afectados por otras anormalidades de las membranas</v>
          </cell>
        </row>
        <row r="6880">
          <cell r="A6880" t="str">
            <v>P02.9</v>
          </cell>
          <cell r="B6880" t="str">
            <v>Feto y recién nacido afectados por anormalidad no especificada de las membranas</v>
          </cell>
        </row>
        <row r="6881">
          <cell r="A6881" t="str">
            <v>P03</v>
          </cell>
          <cell r="B6881" t="str">
            <v>Feto y recién nacido afectados por otras complicaciones del trabajo de parto y del parto</v>
          </cell>
        </row>
        <row r="6882">
          <cell r="A6882" t="str">
            <v>P03.0</v>
          </cell>
          <cell r="B6882" t="str">
            <v>Feto y recién nacido afectados por parto y extracción de nalgas</v>
          </cell>
        </row>
        <row r="6883">
          <cell r="A6883" t="str">
            <v>P03.1</v>
          </cell>
          <cell r="B6883" t="str">
            <v>Feto y recién nacido afectados por otra presentación anómala, posición anómala y desproporción durante el trabajo de parto y el parto</v>
          </cell>
        </row>
        <row r="6884">
          <cell r="A6884" t="str">
            <v>P03.2</v>
          </cell>
          <cell r="B6884" t="str">
            <v>Feto y recién nacido afectados por parto con fórceps</v>
          </cell>
        </row>
        <row r="6885">
          <cell r="A6885" t="str">
            <v>P03.3</v>
          </cell>
          <cell r="B6885" t="str">
            <v>Feto y recién nacido afectados por parto con ventosa extractora</v>
          </cell>
        </row>
        <row r="6886">
          <cell r="A6886" t="str">
            <v>P03.4</v>
          </cell>
          <cell r="B6886" t="str">
            <v>Feto y recién nacido afectados por parto por cesárea</v>
          </cell>
        </row>
        <row r="6887">
          <cell r="A6887" t="str">
            <v>P03.5</v>
          </cell>
          <cell r="B6887" t="str">
            <v>Feto y recién nacido afectados por parto precipitado</v>
          </cell>
        </row>
        <row r="6888">
          <cell r="A6888" t="str">
            <v>P03.6</v>
          </cell>
          <cell r="B6888" t="str">
            <v>Feto y recién nacido afectados por contracciones uterinas anormales</v>
          </cell>
        </row>
        <row r="6889">
          <cell r="A6889" t="str">
            <v>P03.8</v>
          </cell>
          <cell r="B6889" t="str">
            <v>Feto y recién nacido afectados por otras complicaciones especificadas del trabajo de parto y del parto</v>
          </cell>
        </row>
        <row r="6890">
          <cell r="A6890" t="str">
            <v>P03.9</v>
          </cell>
          <cell r="B6890" t="str">
            <v>Feto y recién nacido afectados por complicaciones no especificadas del trabajo de parto y del parto</v>
          </cell>
        </row>
        <row r="6891">
          <cell r="A6891" t="str">
            <v>P04</v>
          </cell>
          <cell r="B6891" t="str">
            <v>Feto y recién nacido afectados por influencias nocivas transmitidas a través de la placenta o de la leche materna</v>
          </cell>
        </row>
        <row r="6892">
          <cell r="A6892" t="str">
            <v>P04.0</v>
          </cell>
          <cell r="B6892" t="str">
            <v>Feto y recién nacido afectados por anestesia y analgesia materna en el embarazo, en el trabajo de parto y en el parto</v>
          </cell>
        </row>
        <row r="6893">
          <cell r="A6893" t="str">
            <v>P04.1</v>
          </cell>
          <cell r="B6893" t="str">
            <v>Feto y recién nacido afectados por otras medicaciones maternas</v>
          </cell>
        </row>
        <row r="6894">
          <cell r="A6894" t="str">
            <v>P04.2</v>
          </cell>
          <cell r="B6894" t="str">
            <v>Feto y recién nacido afectados por tabaquismo de la madre</v>
          </cell>
        </row>
        <row r="6895">
          <cell r="A6895" t="str">
            <v>P04.3</v>
          </cell>
          <cell r="B6895" t="str">
            <v>Feto y recién nacido afectados por alcoholismo de la madre</v>
          </cell>
        </row>
        <row r="6896">
          <cell r="A6896" t="str">
            <v>P04.4</v>
          </cell>
          <cell r="B6896" t="str">
            <v>Feto y recién nacido afectados por drogradicción materna</v>
          </cell>
        </row>
        <row r="6897">
          <cell r="A6897" t="str">
            <v>P04.5</v>
          </cell>
          <cell r="B6897" t="str">
            <v>Feto y recién nacido afectados por el uso materno de sustancias químicas nutricionales</v>
          </cell>
        </row>
        <row r="6898">
          <cell r="A6898" t="str">
            <v>P04.6</v>
          </cell>
          <cell r="B6898" t="str">
            <v>Feto y recién nacido afectados por exposición materna a sustancias químicas ambientales</v>
          </cell>
        </row>
        <row r="6899">
          <cell r="A6899" t="str">
            <v>P04.8</v>
          </cell>
          <cell r="B6899" t="str">
            <v>Feto y recién nacido afectados por otras influencias nocivas de la madre</v>
          </cell>
        </row>
        <row r="6900">
          <cell r="A6900" t="str">
            <v>P04.9</v>
          </cell>
          <cell r="B6900" t="str">
            <v>Feto y recién nacido afectados por influencias nocivas de la madre, no especificadas</v>
          </cell>
        </row>
        <row r="6901">
          <cell r="A6901" t="str">
            <v>P05</v>
          </cell>
          <cell r="B6901" t="str">
            <v>Retardo del crecimiento fetal y desnutrición fetal</v>
          </cell>
        </row>
        <row r="6902">
          <cell r="A6902" t="str">
            <v>P05.0</v>
          </cell>
          <cell r="B6902" t="str">
            <v>Bajo peso para la edad gestacional</v>
          </cell>
        </row>
        <row r="6903">
          <cell r="A6903" t="str">
            <v>P05.1</v>
          </cell>
          <cell r="B6903" t="str">
            <v>Pequeño para la edad gestacional</v>
          </cell>
        </row>
        <row r="6904">
          <cell r="A6904" t="str">
            <v>P05.2</v>
          </cell>
          <cell r="B6904" t="str">
            <v>Desnutrición fetal, sin mención de peso o talla bajos para la edad gestacional</v>
          </cell>
        </row>
        <row r="6905">
          <cell r="A6905" t="str">
            <v>P05.9</v>
          </cell>
          <cell r="B6905" t="str">
            <v>Retardo del crecimiento fetal, no especificado</v>
          </cell>
        </row>
        <row r="6906">
          <cell r="A6906" t="str">
            <v>P07</v>
          </cell>
          <cell r="B6906" t="str">
            <v>Trastornos relacionados con duración corta de la gestación y con bajo peso al nacer, no clasificados en otra parte</v>
          </cell>
        </row>
        <row r="6907">
          <cell r="A6907" t="str">
            <v>P07.0</v>
          </cell>
          <cell r="B6907" t="str">
            <v>Peso extremadamente bajo al nacer</v>
          </cell>
        </row>
        <row r="6908">
          <cell r="A6908" t="str">
            <v>P07.1</v>
          </cell>
          <cell r="B6908" t="str">
            <v>Otro peso bajo al nacer</v>
          </cell>
        </row>
        <row r="6909">
          <cell r="A6909" t="str">
            <v>P07.2</v>
          </cell>
          <cell r="B6909" t="str">
            <v>Inmaturidad extrema</v>
          </cell>
        </row>
        <row r="6910">
          <cell r="A6910" t="str">
            <v>P07.3</v>
          </cell>
          <cell r="B6910" t="str">
            <v>Otros recién nacidos pretérmino</v>
          </cell>
        </row>
        <row r="6911">
          <cell r="A6911" t="str">
            <v>P08</v>
          </cell>
          <cell r="B6911" t="str">
            <v>Trastornos relacionados con el embarazo prolongado y con sobrepeso al nacer</v>
          </cell>
        </row>
        <row r="6912">
          <cell r="A6912" t="str">
            <v>P08.0</v>
          </cell>
          <cell r="B6912" t="str">
            <v>Recién nacido excepcionalmente grande</v>
          </cell>
        </row>
        <row r="6913">
          <cell r="A6913" t="str">
            <v>P08.1</v>
          </cell>
          <cell r="B6913" t="str">
            <v>Otros recién nacidos con sobrepeso para la edad gestacional</v>
          </cell>
        </row>
        <row r="6914">
          <cell r="A6914" t="str">
            <v>P08.2</v>
          </cell>
          <cell r="B6914" t="str">
            <v>Recién nacido postérmino sin sobrepeso para su edad gestacional</v>
          </cell>
        </row>
        <row r="6915">
          <cell r="A6915" t="str">
            <v>P10</v>
          </cell>
          <cell r="B6915" t="str">
            <v>Hemorragia y laceración intracraneal debidas a traumatismo del nacimiento</v>
          </cell>
        </row>
        <row r="6916">
          <cell r="A6916" t="str">
            <v>P10.0</v>
          </cell>
          <cell r="B6916" t="str">
            <v>Hemorragia subdural debida a traumatismo del nacimiento</v>
          </cell>
        </row>
        <row r="6917">
          <cell r="A6917" t="str">
            <v>P10.1</v>
          </cell>
          <cell r="B6917" t="str">
            <v>Hemorragia cerebral debida a traumatismo del nacimiento</v>
          </cell>
        </row>
        <row r="6918">
          <cell r="A6918" t="str">
            <v>P10.2</v>
          </cell>
          <cell r="B6918" t="str">
            <v>Hemorragia intraventricular debida a traumatismo del nacimiento</v>
          </cell>
        </row>
        <row r="6919">
          <cell r="A6919" t="str">
            <v>P10.3</v>
          </cell>
          <cell r="B6919" t="str">
            <v>Hemorragia subaracnoidea debida a traumatismo del nacimiento</v>
          </cell>
        </row>
        <row r="6920">
          <cell r="A6920" t="str">
            <v>P10.4</v>
          </cell>
          <cell r="B6920" t="str">
            <v>Desgarro tentorial debido a traumatismo del nacimiento</v>
          </cell>
        </row>
        <row r="6921">
          <cell r="A6921" t="str">
            <v>P10.8</v>
          </cell>
          <cell r="B6921" t="str">
            <v>Otras hemorragias y laceraciones intracraneales debidas a traumatismo del nacimiento</v>
          </cell>
        </row>
        <row r="6922">
          <cell r="A6922" t="str">
            <v>P10.9</v>
          </cell>
          <cell r="B6922" t="str">
            <v>Hemorragia y laceración intracraneales no especificadas, debidas a traumatismo del nacimiento</v>
          </cell>
        </row>
        <row r="6923">
          <cell r="A6923" t="str">
            <v>P11</v>
          </cell>
          <cell r="B6923" t="str">
            <v>Otros traumatismos del nacimiento en el sistema nervioso central</v>
          </cell>
        </row>
        <row r="6924">
          <cell r="A6924" t="str">
            <v>P11.0</v>
          </cell>
          <cell r="B6924" t="str">
            <v>Edema cerebral debido a traumatismo del nacimiento</v>
          </cell>
        </row>
        <row r="6925">
          <cell r="A6925" t="str">
            <v>P11.1</v>
          </cell>
          <cell r="B6925" t="str">
            <v>Otras lesiones especificadas del encéfalo, debidas a traumatismo del nacimiento</v>
          </cell>
        </row>
        <row r="6926">
          <cell r="A6926" t="str">
            <v>P11.2</v>
          </cell>
          <cell r="B6926" t="str">
            <v>Lesión no especificada del encéfalo, debida a traumatismo del nacimiento</v>
          </cell>
        </row>
        <row r="6927">
          <cell r="A6927" t="str">
            <v>P11.3</v>
          </cell>
          <cell r="B6927" t="str">
            <v>Traumatismo del nacimiento en el nervio facial</v>
          </cell>
        </row>
        <row r="6928">
          <cell r="A6928" t="str">
            <v>P11.4</v>
          </cell>
          <cell r="B6928" t="str">
            <v>Traumatismo del nacimiento en otros nervios craneales</v>
          </cell>
        </row>
        <row r="6929">
          <cell r="A6929" t="str">
            <v>P11.5</v>
          </cell>
          <cell r="B6929" t="str">
            <v>Traumatismo del nacimiento en la columna vertebral y en la médula espinal</v>
          </cell>
        </row>
        <row r="6930">
          <cell r="A6930" t="str">
            <v>P11.9</v>
          </cell>
          <cell r="B6930" t="str">
            <v>Traumatismo del nacimiento en el sistema nervioso central, no especificado</v>
          </cell>
        </row>
        <row r="6931">
          <cell r="A6931" t="str">
            <v>P12</v>
          </cell>
          <cell r="B6931" t="str">
            <v>Traumatismo del nacimiento en el cuero cabelludo</v>
          </cell>
        </row>
        <row r="6932">
          <cell r="A6932" t="str">
            <v>P12.0</v>
          </cell>
          <cell r="B6932" t="str">
            <v>Cefalohematoma debido a traumatismo del nacimiento</v>
          </cell>
        </row>
        <row r="6933">
          <cell r="A6933" t="str">
            <v>P12.1</v>
          </cell>
          <cell r="B6933" t="str">
            <v>Caput succedaneum debido a traumatismo del nacimiento</v>
          </cell>
        </row>
        <row r="6934">
          <cell r="A6934" t="str">
            <v>P12.2</v>
          </cell>
          <cell r="B6934" t="str">
            <v>Hemorragia epicraneal subaponeurótica debida a traumatismo del nacimiento</v>
          </cell>
        </row>
        <row r="6935">
          <cell r="A6935" t="str">
            <v>P12.3</v>
          </cell>
          <cell r="B6935" t="str">
            <v>Equimosis del cuero cabelludo debida a traumatismo del nacimiento</v>
          </cell>
        </row>
        <row r="6936">
          <cell r="A6936" t="str">
            <v>P12.4</v>
          </cell>
          <cell r="B6936" t="str">
            <v>Traumatismo en el cuero cabelludo del recién nacido por monitoreo fetal</v>
          </cell>
        </row>
        <row r="6937">
          <cell r="A6937" t="str">
            <v>P12.8</v>
          </cell>
          <cell r="B6937" t="str">
            <v>Otros traumatismos del nacimiento en el cuero cabelludo</v>
          </cell>
        </row>
        <row r="6938">
          <cell r="A6938" t="str">
            <v>P12.9</v>
          </cell>
          <cell r="B6938" t="str">
            <v>Traumatismo del nacimiento en el cuero cabelludo, no especificado</v>
          </cell>
        </row>
        <row r="6939">
          <cell r="A6939" t="str">
            <v>P13</v>
          </cell>
          <cell r="B6939" t="str">
            <v>Traumatismo del esqueleto durante el nacimiento</v>
          </cell>
        </row>
        <row r="6940">
          <cell r="A6940" t="str">
            <v>P13.0</v>
          </cell>
          <cell r="B6940" t="str">
            <v>Fractura del cráneo debida a traumatismo del nacimiento</v>
          </cell>
        </row>
        <row r="6941">
          <cell r="A6941" t="str">
            <v>P13.1</v>
          </cell>
          <cell r="B6941" t="str">
            <v>Otros traumatismos del cráneo durante el nacimiento</v>
          </cell>
        </row>
        <row r="6942">
          <cell r="A6942" t="str">
            <v>P13.2</v>
          </cell>
          <cell r="B6942" t="str">
            <v>Traumatismo del fémur durante el nacimiento</v>
          </cell>
        </row>
        <row r="6943">
          <cell r="A6943" t="str">
            <v>P13.3</v>
          </cell>
          <cell r="B6943" t="str">
            <v>Traumatismo de otros huesos largos durante el nacimiento</v>
          </cell>
        </row>
        <row r="6944">
          <cell r="A6944" t="str">
            <v>P13.4</v>
          </cell>
          <cell r="B6944" t="str">
            <v>Fractura de la clavícula debida a traumatismo del nacimiento</v>
          </cell>
        </row>
        <row r="6945">
          <cell r="A6945" t="str">
            <v>P13.8</v>
          </cell>
          <cell r="B6945" t="str">
            <v>Traumatismo del nacimiento en otras partes del esqueleto</v>
          </cell>
        </row>
        <row r="6946">
          <cell r="A6946" t="str">
            <v>P13.9</v>
          </cell>
          <cell r="B6946" t="str">
            <v>Traumatismo no especificado del esqueleto durante el nacimiento</v>
          </cell>
        </row>
        <row r="6947">
          <cell r="A6947" t="str">
            <v>P14</v>
          </cell>
          <cell r="B6947" t="str">
            <v>Traumatismo del sistema nervioso periférico durante el nacimiento</v>
          </cell>
        </row>
        <row r="6948">
          <cell r="A6948" t="str">
            <v>P14.0</v>
          </cell>
          <cell r="B6948" t="str">
            <v>Parálisis de Erb debida a traumatismo del nacimiento</v>
          </cell>
        </row>
        <row r="6949">
          <cell r="A6949" t="str">
            <v>P14.1</v>
          </cell>
          <cell r="B6949" t="str">
            <v>Parálisis de Klumpke debida a traumatismo del nacimiento</v>
          </cell>
        </row>
        <row r="6950">
          <cell r="A6950" t="str">
            <v>P14.2</v>
          </cell>
          <cell r="B6950" t="str">
            <v>Parálisis del nervio frénico debida a traumatismo del nacimiento</v>
          </cell>
        </row>
        <row r="6951">
          <cell r="A6951" t="str">
            <v>P14.3</v>
          </cell>
          <cell r="B6951" t="str">
            <v>Otro traumatismo del plexo braquial durante el nacimiento</v>
          </cell>
        </row>
        <row r="6952">
          <cell r="A6952" t="str">
            <v>P14.8</v>
          </cell>
          <cell r="B6952" t="str">
            <v>Traumatismo durante el nacimiento en otras partes del sistema nervioso periférico</v>
          </cell>
        </row>
        <row r="6953">
          <cell r="A6953" t="str">
            <v>P14.9</v>
          </cell>
          <cell r="B6953" t="str">
            <v>Traumatismo no especificado del sistema nervioso periférico durante el nacimiento</v>
          </cell>
        </row>
        <row r="6954">
          <cell r="A6954" t="str">
            <v>P15</v>
          </cell>
          <cell r="B6954" t="str">
            <v>Otros traumatismos del nacimiento</v>
          </cell>
        </row>
        <row r="6955">
          <cell r="A6955" t="str">
            <v>P15.0</v>
          </cell>
          <cell r="B6955" t="str">
            <v>Lesión del hígado durante el nacimiento</v>
          </cell>
        </row>
        <row r="6956">
          <cell r="A6956" t="str">
            <v>P15.1</v>
          </cell>
          <cell r="B6956" t="str">
            <v>Lesión del bazo durante el nacimiento</v>
          </cell>
        </row>
        <row r="6957">
          <cell r="A6957" t="str">
            <v>P15.2</v>
          </cell>
          <cell r="B6957" t="str">
            <v>Traumatismo del músculo esternocleidomastoideo durante el nacimiento</v>
          </cell>
        </row>
        <row r="6958">
          <cell r="A6958" t="str">
            <v>P15.3</v>
          </cell>
          <cell r="B6958" t="str">
            <v>Traumatismo ocular durante el nacimiento</v>
          </cell>
        </row>
        <row r="6959">
          <cell r="A6959" t="str">
            <v>P15.4</v>
          </cell>
          <cell r="B6959" t="str">
            <v>Traumatismo facial durante el nacimiento</v>
          </cell>
        </row>
        <row r="6960">
          <cell r="A6960" t="str">
            <v>P15.5</v>
          </cell>
          <cell r="B6960" t="str">
            <v>Traumatismo de los genitales externos durante el nacimiento</v>
          </cell>
        </row>
        <row r="6961">
          <cell r="A6961" t="str">
            <v>P15.6</v>
          </cell>
          <cell r="B6961" t="str">
            <v>Necrosis grasa subcutánea debida a traumatismo del nacimiento</v>
          </cell>
        </row>
        <row r="6962">
          <cell r="A6962" t="str">
            <v>P15.8</v>
          </cell>
          <cell r="B6962" t="str">
            <v>Otros traumatismos especificados, durante el nacimiento</v>
          </cell>
        </row>
        <row r="6963">
          <cell r="A6963" t="str">
            <v>P15.9</v>
          </cell>
          <cell r="B6963" t="str">
            <v>Traumatismo no especificado, durante el nacimiento</v>
          </cell>
        </row>
        <row r="6964">
          <cell r="A6964" t="str">
            <v>P20</v>
          </cell>
          <cell r="B6964" t="str">
            <v>Hipoxia intrauterina</v>
          </cell>
        </row>
        <row r="6965">
          <cell r="A6965" t="str">
            <v>P20.0</v>
          </cell>
          <cell r="B6965" t="str">
            <v>Hipoxia intrauterina notada por primera vez antes del inicio del trabajo de parto</v>
          </cell>
        </row>
        <row r="6966">
          <cell r="A6966" t="str">
            <v>P20.1</v>
          </cell>
          <cell r="B6966" t="str">
            <v>Hipoxia intrauterina notada por primera vez durante el trabajo de parto y el parto</v>
          </cell>
        </row>
        <row r="6967">
          <cell r="A6967" t="str">
            <v>P20.9</v>
          </cell>
          <cell r="B6967" t="str">
            <v>Hipoxia intrauterina, no especificada</v>
          </cell>
        </row>
        <row r="6968">
          <cell r="A6968" t="str">
            <v>P21</v>
          </cell>
          <cell r="B6968" t="str">
            <v>Asfixia del nacimiento</v>
          </cell>
        </row>
        <row r="6969">
          <cell r="A6969" t="str">
            <v>P21.0</v>
          </cell>
          <cell r="B6969" t="str">
            <v>Asfixia del nacimiento, severa</v>
          </cell>
        </row>
        <row r="6970">
          <cell r="A6970" t="str">
            <v>P21.1</v>
          </cell>
          <cell r="B6970" t="str">
            <v>Asfixia del nacimiento, leve y moderada</v>
          </cell>
        </row>
        <row r="6971">
          <cell r="A6971" t="str">
            <v>P21.9</v>
          </cell>
          <cell r="B6971" t="str">
            <v>Asfixia del nacimiento, no especificada</v>
          </cell>
        </row>
        <row r="6972">
          <cell r="A6972" t="str">
            <v>P22</v>
          </cell>
          <cell r="B6972" t="str">
            <v>Dificultad respiratoria del recién nacido</v>
          </cell>
        </row>
        <row r="6973">
          <cell r="A6973" t="str">
            <v>P22.0</v>
          </cell>
          <cell r="B6973" t="str">
            <v>Síndrome de dificultad respiratoria del recién nacido</v>
          </cell>
        </row>
        <row r="6974">
          <cell r="A6974" t="str">
            <v>P22.1</v>
          </cell>
          <cell r="B6974" t="str">
            <v>Taquipnea transitoria del recién nacido</v>
          </cell>
        </row>
        <row r="6975">
          <cell r="A6975" t="str">
            <v>P22.8</v>
          </cell>
          <cell r="B6975" t="str">
            <v>Otras dificultades respiratorias del recién nacido</v>
          </cell>
        </row>
        <row r="6976">
          <cell r="A6976" t="str">
            <v>P22.9</v>
          </cell>
          <cell r="B6976" t="str">
            <v>Dificultad respiratoria del recién nacido, no especificada</v>
          </cell>
        </row>
        <row r="6977">
          <cell r="A6977" t="str">
            <v>P23</v>
          </cell>
          <cell r="B6977" t="str">
            <v>Neumonía congénita</v>
          </cell>
        </row>
        <row r="6978">
          <cell r="A6978" t="str">
            <v>P23.0</v>
          </cell>
          <cell r="B6978" t="str">
            <v>Neumonía congénita debida a agente viral</v>
          </cell>
        </row>
        <row r="6979">
          <cell r="A6979" t="str">
            <v>P23.1</v>
          </cell>
          <cell r="B6979" t="str">
            <v>Neumonía congénita debida a Chlamydia</v>
          </cell>
        </row>
        <row r="6980">
          <cell r="A6980" t="str">
            <v>P23.2</v>
          </cell>
          <cell r="B6980" t="str">
            <v>Neumonía congénita debida a estafilococos</v>
          </cell>
        </row>
        <row r="6981">
          <cell r="A6981" t="str">
            <v>P23.3</v>
          </cell>
          <cell r="B6981" t="str">
            <v>Neumonía congénita debida a estreptococos del grupo B</v>
          </cell>
        </row>
        <row r="6982">
          <cell r="A6982" t="str">
            <v>P23.4</v>
          </cell>
          <cell r="B6982" t="str">
            <v>Neumonía congénita debida a Escherichia coli</v>
          </cell>
        </row>
        <row r="6983">
          <cell r="A6983" t="str">
            <v>P23.5</v>
          </cell>
          <cell r="B6983" t="str">
            <v>Neumonía congénita debida a Pseudomonas</v>
          </cell>
        </row>
        <row r="6984">
          <cell r="A6984" t="str">
            <v>P23.6</v>
          </cell>
          <cell r="B6984" t="str">
            <v>Neumonía congénita debida a otros agentes bacterianos</v>
          </cell>
        </row>
        <row r="6985">
          <cell r="A6985" t="str">
            <v>P23.8</v>
          </cell>
          <cell r="B6985" t="str">
            <v>Neumonía congénita debida a otros organismos</v>
          </cell>
        </row>
        <row r="6986">
          <cell r="A6986" t="str">
            <v>P23.9</v>
          </cell>
          <cell r="B6986" t="str">
            <v>Neumonía congénita, organismo no especificado</v>
          </cell>
        </row>
        <row r="6987">
          <cell r="A6987" t="str">
            <v>P24</v>
          </cell>
          <cell r="B6987" t="str">
            <v>Síndromes de aspiración neonatal</v>
          </cell>
        </row>
        <row r="6988">
          <cell r="A6988" t="str">
            <v>P24.0</v>
          </cell>
          <cell r="B6988" t="str">
            <v>Aspiración neonatal de meconio</v>
          </cell>
        </row>
        <row r="6989">
          <cell r="A6989" t="str">
            <v>P24.1</v>
          </cell>
          <cell r="B6989" t="str">
            <v>Aspiración neonatal de líquido amniótico y de moco</v>
          </cell>
        </row>
        <row r="6990">
          <cell r="A6990" t="str">
            <v>P24.2</v>
          </cell>
          <cell r="B6990" t="str">
            <v>Aspiración neonatal de sangre</v>
          </cell>
        </row>
        <row r="6991">
          <cell r="A6991" t="str">
            <v>P24.3</v>
          </cell>
          <cell r="B6991" t="str">
            <v>Aspiración neonatal de leche y alimento regurgitado</v>
          </cell>
        </row>
        <row r="6992">
          <cell r="A6992" t="str">
            <v>P24.8</v>
          </cell>
          <cell r="B6992" t="str">
            <v>Otros síndromes de aspiración neonatal</v>
          </cell>
        </row>
        <row r="6993">
          <cell r="A6993" t="str">
            <v>P24.9</v>
          </cell>
          <cell r="B6993" t="str">
            <v>Síndrome de aspiración neonatal, sin otra especificación</v>
          </cell>
        </row>
        <row r="6994">
          <cell r="A6994" t="str">
            <v>P25</v>
          </cell>
          <cell r="B6994" t="str">
            <v>Enfisema intersticial y afecciones relacionadas, originadas en el período perinatal</v>
          </cell>
        </row>
        <row r="6995">
          <cell r="A6995" t="str">
            <v>P25.0</v>
          </cell>
          <cell r="B6995" t="str">
            <v>Enfisema intersticial originado en el período perinatal</v>
          </cell>
        </row>
        <row r="6996">
          <cell r="A6996" t="str">
            <v>P25.1</v>
          </cell>
          <cell r="B6996" t="str">
            <v>Neumotórax originado en el período perinatal</v>
          </cell>
        </row>
        <row r="6997">
          <cell r="A6997" t="str">
            <v>P25.2</v>
          </cell>
          <cell r="B6997" t="str">
            <v>Neumomediastino originado en el período perinatal</v>
          </cell>
        </row>
        <row r="6998">
          <cell r="A6998" t="str">
            <v>P25.3</v>
          </cell>
          <cell r="B6998" t="str">
            <v>Neumopericardio originado en el período perinatal</v>
          </cell>
        </row>
        <row r="6999">
          <cell r="A6999" t="str">
            <v>P25.8</v>
          </cell>
          <cell r="B6999" t="str">
            <v>Otras afecciones relacionadas con el enfisema intersticial, originadas en el período perinatal</v>
          </cell>
        </row>
        <row r="7000">
          <cell r="A7000" t="str">
            <v>P26</v>
          </cell>
          <cell r="B7000" t="str">
            <v>Hemorragia pulmonar originada en el período perinatal</v>
          </cell>
        </row>
        <row r="7001">
          <cell r="A7001" t="str">
            <v>P26.0</v>
          </cell>
          <cell r="B7001" t="str">
            <v>Hemorragia traqueobronquial originada en el período perinatal</v>
          </cell>
        </row>
        <row r="7002">
          <cell r="A7002" t="str">
            <v>P26.1</v>
          </cell>
          <cell r="B7002" t="str">
            <v>Hemorragia pulmonar masiva originada en el período perinatal</v>
          </cell>
        </row>
        <row r="7003">
          <cell r="A7003" t="str">
            <v>P26.8</v>
          </cell>
          <cell r="B7003" t="str">
            <v>Otras hemorragias pulmonares originadas en el período perinatal</v>
          </cell>
        </row>
        <row r="7004">
          <cell r="A7004" t="str">
            <v>P26.9</v>
          </cell>
          <cell r="B7004" t="str">
            <v>Hemorragia pulmonar no especificada, originada en el período perinatal</v>
          </cell>
        </row>
        <row r="7005">
          <cell r="A7005" t="str">
            <v>P27</v>
          </cell>
          <cell r="B7005" t="str">
            <v>Enfermedad respiratoria crónica originada en el período perinatal</v>
          </cell>
        </row>
        <row r="7006">
          <cell r="A7006" t="str">
            <v>P27.0</v>
          </cell>
          <cell r="B7006" t="str">
            <v>Síndrome de Wilson-Mikity</v>
          </cell>
        </row>
        <row r="7007">
          <cell r="A7007" t="str">
            <v>P27.1</v>
          </cell>
          <cell r="B7007" t="str">
            <v>Displasia broncopulmonar originada en el período perinatal</v>
          </cell>
        </row>
        <row r="7008">
          <cell r="A7008" t="str">
            <v>P27.8</v>
          </cell>
          <cell r="B7008" t="str">
            <v>Otras enfermedades respiratorias crónicas originadas en el período perinatal</v>
          </cell>
        </row>
        <row r="7009">
          <cell r="A7009" t="str">
            <v>P27.9</v>
          </cell>
          <cell r="B7009" t="str">
            <v>Enfermedad respiratoria crónica no especificada originada en el período perinatal</v>
          </cell>
        </row>
        <row r="7010">
          <cell r="A7010" t="str">
            <v>P28</v>
          </cell>
          <cell r="B7010" t="str">
            <v>Otros problemas respiratorios del recién nacido, originados en el período perinatal</v>
          </cell>
        </row>
        <row r="7011">
          <cell r="A7011" t="str">
            <v>P28.0</v>
          </cell>
          <cell r="B7011" t="str">
            <v>Atelectasia primaria del recién nacido</v>
          </cell>
        </row>
        <row r="7012">
          <cell r="A7012" t="str">
            <v>P28.1</v>
          </cell>
          <cell r="B7012" t="str">
            <v>Otras atelectasias del recién nacido y las no especificadas</v>
          </cell>
        </row>
        <row r="7013">
          <cell r="A7013" t="str">
            <v>P28.2</v>
          </cell>
          <cell r="B7013" t="str">
            <v>Ataque ciánotico del recién nacido</v>
          </cell>
        </row>
        <row r="7014">
          <cell r="A7014" t="str">
            <v>P28.3</v>
          </cell>
          <cell r="B7014" t="str">
            <v>Apnea primaria del sueño del recién nacido</v>
          </cell>
        </row>
        <row r="7015">
          <cell r="A7015" t="str">
            <v>P28.4</v>
          </cell>
          <cell r="B7015" t="str">
            <v>Otras apneas del recién nacido</v>
          </cell>
        </row>
        <row r="7016">
          <cell r="A7016" t="str">
            <v>P28.5</v>
          </cell>
          <cell r="B7016" t="str">
            <v>Insuficiencia respiratoria del recién nacido</v>
          </cell>
        </row>
        <row r="7017">
          <cell r="A7017" t="str">
            <v>P28.8</v>
          </cell>
          <cell r="B7017" t="str">
            <v>Otros problemas respiratorios especificados del recién nacido</v>
          </cell>
        </row>
        <row r="7018">
          <cell r="A7018" t="str">
            <v>P28.9</v>
          </cell>
          <cell r="B7018" t="str">
            <v>Afección respiratoria no especificada del recién nacido</v>
          </cell>
        </row>
        <row r="7019">
          <cell r="A7019" t="str">
            <v>P29</v>
          </cell>
          <cell r="B7019" t="str">
            <v>Trastornos cardiovasculares originados en el período perinatal</v>
          </cell>
        </row>
        <row r="7020">
          <cell r="A7020" t="str">
            <v>P29.0</v>
          </cell>
          <cell r="B7020" t="str">
            <v>Insuficiencia cardíaca neonatal</v>
          </cell>
        </row>
        <row r="7021">
          <cell r="A7021" t="str">
            <v>P29.1</v>
          </cell>
          <cell r="B7021" t="str">
            <v>Disritmia cardíaca neonatal</v>
          </cell>
        </row>
        <row r="7022">
          <cell r="A7022" t="str">
            <v>P29.2</v>
          </cell>
          <cell r="B7022" t="str">
            <v>Hipertensión neonatal</v>
          </cell>
        </row>
        <row r="7023">
          <cell r="A7023" t="str">
            <v>P29.3</v>
          </cell>
          <cell r="B7023" t="str">
            <v>Persistencia de la circulación fetal</v>
          </cell>
        </row>
        <row r="7024">
          <cell r="A7024" t="str">
            <v>P29.4</v>
          </cell>
          <cell r="B7024" t="str">
            <v>Isquemia miocárdica transitoria del recién nacido</v>
          </cell>
        </row>
        <row r="7025">
          <cell r="A7025" t="str">
            <v>P29.8</v>
          </cell>
          <cell r="B7025" t="str">
            <v>Otros trastornos cardiovasculares originados en el período perinatal</v>
          </cell>
        </row>
        <row r="7026">
          <cell r="A7026" t="str">
            <v>P29.9</v>
          </cell>
          <cell r="B7026" t="str">
            <v>Trastorno cardiovascular no especificado, originado en el período perinatal</v>
          </cell>
        </row>
        <row r="7027">
          <cell r="A7027" t="str">
            <v>P35</v>
          </cell>
          <cell r="B7027" t="str">
            <v>Enfermedades virales congénitas</v>
          </cell>
        </row>
        <row r="7028">
          <cell r="A7028" t="str">
            <v>P35.0</v>
          </cell>
          <cell r="B7028" t="str">
            <v>Síndrome de rubéola congénita</v>
          </cell>
        </row>
        <row r="7029">
          <cell r="A7029" t="str">
            <v>P35.1</v>
          </cell>
          <cell r="B7029" t="str">
            <v>Infección citomegalovírica congénita</v>
          </cell>
        </row>
        <row r="7030">
          <cell r="A7030" t="str">
            <v>P35.2</v>
          </cell>
          <cell r="B7030" t="str">
            <v>Infecciones congénitas por virus del herpes simple</v>
          </cell>
        </row>
        <row r="7031">
          <cell r="A7031" t="str">
            <v>P35.3</v>
          </cell>
          <cell r="B7031" t="str">
            <v>Hepatitis viral congénita</v>
          </cell>
        </row>
        <row r="7032">
          <cell r="A7032" t="str">
            <v>P35.8</v>
          </cell>
          <cell r="B7032" t="str">
            <v>Otras enfermedades virales congénitas</v>
          </cell>
        </row>
        <row r="7033">
          <cell r="A7033" t="str">
            <v>P35.9</v>
          </cell>
          <cell r="B7033" t="str">
            <v>Enfermedad viral congénita, sin otra especificación</v>
          </cell>
        </row>
        <row r="7034">
          <cell r="A7034" t="str">
            <v>P36</v>
          </cell>
          <cell r="B7034" t="str">
            <v>Sepsis bacteriana del recién nacido</v>
          </cell>
        </row>
        <row r="7035">
          <cell r="A7035" t="str">
            <v>P36.0</v>
          </cell>
          <cell r="B7035" t="str">
            <v>Sepsis del recién nacido debida a estreptococo del grupo B</v>
          </cell>
        </row>
        <row r="7036">
          <cell r="A7036" t="str">
            <v>P36.1</v>
          </cell>
          <cell r="B7036" t="str">
            <v>Sepsis del recién nacido debida a otros estreptococos y a los no especificados</v>
          </cell>
        </row>
        <row r="7037">
          <cell r="A7037" t="str">
            <v>P36.2</v>
          </cell>
          <cell r="B7037" t="str">
            <v>Sepsis del recién nacido debida a Staphylococcus aureus</v>
          </cell>
        </row>
        <row r="7038">
          <cell r="A7038" t="str">
            <v>P36.3</v>
          </cell>
          <cell r="B7038" t="str">
            <v>Sepsis del recién nacido debida a otros estafilococos y a los no especificados</v>
          </cell>
        </row>
        <row r="7039">
          <cell r="A7039" t="str">
            <v>P36.4</v>
          </cell>
          <cell r="B7039" t="str">
            <v>Sepsis del recién nacido debida a Escherichia coli</v>
          </cell>
        </row>
        <row r="7040">
          <cell r="A7040" t="str">
            <v>P36.5</v>
          </cell>
          <cell r="B7040" t="str">
            <v>Sepsis del recién nacido debida a anaerobios</v>
          </cell>
        </row>
        <row r="7041">
          <cell r="A7041" t="str">
            <v>P36.8</v>
          </cell>
          <cell r="B7041" t="str">
            <v>Sepsis del recién nacido debida a otras bacterias</v>
          </cell>
        </row>
        <row r="7042">
          <cell r="A7042" t="str">
            <v>P36.9</v>
          </cell>
          <cell r="B7042" t="str">
            <v>Sepsis bacteriana del recién nacido, no especificada</v>
          </cell>
        </row>
        <row r="7043">
          <cell r="A7043" t="str">
            <v>P37</v>
          </cell>
          <cell r="B7043" t="str">
            <v>Otras enfermedades infecciosas y parasitarias congénitas</v>
          </cell>
        </row>
        <row r="7044">
          <cell r="A7044" t="str">
            <v>P37.0</v>
          </cell>
          <cell r="B7044" t="str">
            <v>Tuberculosis congénita</v>
          </cell>
        </row>
        <row r="7045">
          <cell r="A7045" t="str">
            <v>P37.1</v>
          </cell>
          <cell r="B7045" t="str">
            <v>Toxoplasmosis congénita</v>
          </cell>
        </row>
        <row r="7046">
          <cell r="A7046" t="str">
            <v>P37.2</v>
          </cell>
          <cell r="B7046" t="str">
            <v>Listeriosis congénita (diseminada)</v>
          </cell>
        </row>
        <row r="7047">
          <cell r="A7047" t="str">
            <v>P37.3</v>
          </cell>
          <cell r="B7047" t="str">
            <v>Paludismo congénito por Plasmodium falciparum</v>
          </cell>
        </row>
        <row r="7048">
          <cell r="A7048" t="str">
            <v>P37.4</v>
          </cell>
          <cell r="B7048" t="str">
            <v>Otros paludismos congénitos</v>
          </cell>
        </row>
        <row r="7049">
          <cell r="A7049" t="str">
            <v>P37.5</v>
          </cell>
          <cell r="B7049" t="str">
            <v>Candidiasis neonatal</v>
          </cell>
        </row>
        <row r="7050">
          <cell r="A7050" t="str">
            <v>P37.8</v>
          </cell>
          <cell r="B7050" t="str">
            <v>Otras enfermedades neonatales infecciosas o parasitarias especificadas</v>
          </cell>
        </row>
        <row r="7051">
          <cell r="A7051" t="str">
            <v>P37.9</v>
          </cell>
          <cell r="B7051" t="str">
            <v>Enfermedad infecciosa y parasitaria congénita, no especificada</v>
          </cell>
        </row>
        <row r="7052">
          <cell r="A7052" t="str">
            <v>P38.X</v>
          </cell>
          <cell r="B7052" t="str">
            <v>Onfalitis del recién nacido con o sin hemorragia leve</v>
          </cell>
        </row>
        <row r="7053">
          <cell r="A7053" t="str">
            <v>P39</v>
          </cell>
          <cell r="B7053" t="str">
            <v>Otras infecciones específicas del período perinatal</v>
          </cell>
        </row>
        <row r="7054">
          <cell r="A7054" t="str">
            <v>P39.0</v>
          </cell>
          <cell r="B7054" t="str">
            <v>Mastitis infecciosa neonatal</v>
          </cell>
        </row>
        <row r="7055">
          <cell r="A7055" t="str">
            <v>P39.1</v>
          </cell>
          <cell r="B7055" t="str">
            <v>Conjuntivitis y dacriocistitis neonatales</v>
          </cell>
        </row>
        <row r="7056">
          <cell r="A7056" t="str">
            <v>P39.2</v>
          </cell>
          <cell r="B7056" t="str">
            <v>Infección intraamniótica del feto, no clasificada en otra parte</v>
          </cell>
        </row>
        <row r="7057">
          <cell r="A7057" t="str">
            <v>P39.3</v>
          </cell>
          <cell r="B7057" t="str">
            <v>Infección neonatal de las vías urinarias</v>
          </cell>
        </row>
        <row r="7058">
          <cell r="A7058" t="str">
            <v>P39.4</v>
          </cell>
          <cell r="B7058" t="str">
            <v>Infección cutánea neonatal</v>
          </cell>
        </row>
        <row r="7059">
          <cell r="A7059" t="str">
            <v>P39.8</v>
          </cell>
          <cell r="B7059" t="str">
            <v>Otras infecciones especificadas propias del período perinatal</v>
          </cell>
        </row>
        <row r="7060">
          <cell r="A7060" t="str">
            <v>P39.9</v>
          </cell>
          <cell r="B7060" t="str">
            <v>Infección propia del período perinatal, no especificada</v>
          </cell>
        </row>
        <row r="7061">
          <cell r="A7061" t="str">
            <v>P50</v>
          </cell>
          <cell r="B7061" t="str">
            <v>Pérdida de sangre fetal</v>
          </cell>
        </row>
        <row r="7062">
          <cell r="A7062" t="str">
            <v>P50.0</v>
          </cell>
          <cell r="B7062" t="str">
            <v>Pérdida de sangre fetal por vasa previa</v>
          </cell>
        </row>
        <row r="7063">
          <cell r="A7063" t="str">
            <v>P50.1</v>
          </cell>
          <cell r="B7063" t="str">
            <v>Pérdida de sangre fetal por ruptura del cordón umbilical</v>
          </cell>
        </row>
        <row r="7064">
          <cell r="A7064" t="str">
            <v>P50.2</v>
          </cell>
          <cell r="B7064" t="str">
            <v>Pérdida de sangre fetal por la placenta</v>
          </cell>
        </row>
        <row r="7065">
          <cell r="A7065" t="str">
            <v>P50.3</v>
          </cell>
          <cell r="B7065" t="str">
            <v>Hemorragia fetal hacia el otro gemelo</v>
          </cell>
        </row>
        <row r="7066">
          <cell r="A7066" t="str">
            <v>P50.4</v>
          </cell>
          <cell r="B7066" t="str">
            <v>Hemorragia fetal hacia la circulación materna</v>
          </cell>
        </row>
        <row r="7067">
          <cell r="A7067" t="str">
            <v>P50.5</v>
          </cell>
          <cell r="B7067" t="str">
            <v>Pérdida de sangre fetal por el corte del cordón umbilical en el otro gemelo</v>
          </cell>
        </row>
        <row r="7068">
          <cell r="A7068" t="str">
            <v>P50.8</v>
          </cell>
          <cell r="B7068" t="str">
            <v>Otras pérdidas de sangre fetal</v>
          </cell>
        </row>
        <row r="7069">
          <cell r="A7069" t="str">
            <v>P50.9</v>
          </cell>
          <cell r="B7069" t="str">
            <v>Pérdida de sangre fetal, no especificada</v>
          </cell>
        </row>
        <row r="7070">
          <cell r="A7070" t="str">
            <v>P51</v>
          </cell>
          <cell r="B7070" t="str">
            <v>Hemorragia umbilical del recién nacido</v>
          </cell>
        </row>
        <row r="7071">
          <cell r="A7071" t="str">
            <v>P51.0</v>
          </cell>
          <cell r="B7071" t="str">
            <v>Hemorragia umbilical masiva del recién nacido</v>
          </cell>
        </row>
        <row r="7072">
          <cell r="A7072" t="str">
            <v>P51.8</v>
          </cell>
          <cell r="B7072" t="str">
            <v>Otras hemorragias umbilicales del recién nacido</v>
          </cell>
        </row>
        <row r="7073">
          <cell r="A7073" t="str">
            <v>P51.9</v>
          </cell>
          <cell r="B7073" t="str">
            <v>Hemorragia umbilical del recién nacido, sin otra especificación</v>
          </cell>
        </row>
        <row r="7074">
          <cell r="A7074" t="str">
            <v>P52</v>
          </cell>
          <cell r="B7074" t="str">
            <v>Hemorragia intracraneal no traumática del feto y del recién nacido</v>
          </cell>
        </row>
        <row r="7075">
          <cell r="A7075" t="str">
            <v>P52.0</v>
          </cell>
          <cell r="B7075" t="str">
            <v>Hemorragia intraventricular (no traumática) grado 1, del feto y del recién nacido</v>
          </cell>
        </row>
        <row r="7076">
          <cell r="A7076" t="str">
            <v>P52.1</v>
          </cell>
          <cell r="B7076" t="str">
            <v>Hemorragia intraventricular (no traumática) grado 2, del feto y del recién nacido</v>
          </cell>
        </row>
        <row r="7077">
          <cell r="A7077" t="str">
            <v>P52.2</v>
          </cell>
          <cell r="B7077" t="str">
            <v>Hemorragia intraventricular (no traumática) grado 3, del feto y del recién nacido</v>
          </cell>
        </row>
        <row r="7078">
          <cell r="A7078" t="str">
            <v>P52.3</v>
          </cell>
          <cell r="B7078" t="str">
            <v>Hemorragia intraventricular (no traumática) del feto y del recién nacido, sin otra especificación</v>
          </cell>
        </row>
        <row r="7079">
          <cell r="A7079" t="str">
            <v>P52.4</v>
          </cell>
          <cell r="B7079" t="str">
            <v>Hemorragia intracerebral (no traumática) del feto y del recién nacido</v>
          </cell>
        </row>
        <row r="7080">
          <cell r="A7080" t="str">
            <v>P52.5</v>
          </cell>
          <cell r="B7080" t="str">
            <v>Hemorragia subaracnoidea (no traumática) del feto y del recién nacido</v>
          </cell>
        </row>
        <row r="7081">
          <cell r="A7081" t="str">
            <v>P52.6</v>
          </cell>
          <cell r="B7081" t="str">
            <v>Hemorragia cerebelosa y de la fosa posterior (no traumática) del feto y del recién nacido</v>
          </cell>
        </row>
        <row r="7082">
          <cell r="A7082" t="str">
            <v>P52.8</v>
          </cell>
          <cell r="B7082" t="str">
            <v>Otras hemorragias intracraneales (no traumáticas) del feto y del recién nacido</v>
          </cell>
        </row>
        <row r="7083">
          <cell r="A7083" t="str">
            <v>P52.9</v>
          </cell>
          <cell r="B7083" t="str">
            <v>Hemorragia intracraneal (no traumática) del feto y del recién nacido, sin otra especificación</v>
          </cell>
        </row>
        <row r="7084">
          <cell r="A7084" t="str">
            <v>P53.X</v>
          </cell>
          <cell r="B7084" t="str">
            <v>Enfermedad hemorrágica del feto y del recién nacido</v>
          </cell>
        </row>
        <row r="7085">
          <cell r="A7085" t="str">
            <v>P54</v>
          </cell>
          <cell r="B7085" t="str">
            <v>Otras hemorragias neonatales</v>
          </cell>
        </row>
        <row r="7086">
          <cell r="A7086" t="str">
            <v>P54.0</v>
          </cell>
          <cell r="B7086" t="str">
            <v>Hematemesis neonatal</v>
          </cell>
        </row>
        <row r="7087">
          <cell r="A7087" t="str">
            <v>P54.1</v>
          </cell>
          <cell r="B7087" t="str">
            <v>Melena neonatal</v>
          </cell>
        </row>
        <row r="7088">
          <cell r="A7088" t="str">
            <v>P54.2</v>
          </cell>
          <cell r="B7088" t="str">
            <v>Hemorragia rectal neonatal</v>
          </cell>
        </row>
        <row r="7089">
          <cell r="A7089" t="str">
            <v>P54.3</v>
          </cell>
          <cell r="B7089" t="str">
            <v>Otras hemorragias gastrointestinales neonatales</v>
          </cell>
        </row>
        <row r="7090">
          <cell r="A7090" t="str">
            <v>P54.4</v>
          </cell>
          <cell r="B7090" t="str">
            <v>Hemorragia suprarrenal neonatal</v>
          </cell>
        </row>
        <row r="7091">
          <cell r="A7091" t="str">
            <v>P54.5</v>
          </cell>
          <cell r="B7091" t="str">
            <v>Hemorragia cutánea neonatal</v>
          </cell>
        </row>
        <row r="7092">
          <cell r="A7092" t="str">
            <v>P54.6</v>
          </cell>
          <cell r="B7092" t="str">
            <v>Hemorragia vaginal neonatal</v>
          </cell>
        </row>
        <row r="7093">
          <cell r="A7093" t="str">
            <v>P54.8</v>
          </cell>
          <cell r="B7093" t="str">
            <v>Otras hemorragias fetales y neonatales especificadas</v>
          </cell>
        </row>
        <row r="7094">
          <cell r="A7094" t="str">
            <v>P54.9</v>
          </cell>
          <cell r="B7094" t="str">
            <v>Hemorragia fetal y neonatal, no especificada</v>
          </cell>
        </row>
        <row r="7095">
          <cell r="A7095" t="str">
            <v>P55</v>
          </cell>
          <cell r="B7095" t="str">
            <v>Enfermedad hemolítica del feto y del recién nacido</v>
          </cell>
        </row>
        <row r="7096">
          <cell r="A7096" t="str">
            <v>P55.0</v>
          </cell>
          <cell r="B7096" t="str">
            <v>Incompatibilidad Rh del feto y del recién nacido</v>
          </cell>
        </row>
        <row r="7097">
          <cell r="A7097" t="str">
            <v>P55.1</v>
          </cell>
          <cell r="B7097" t="str">
            <v>Incompatibilidad ABO del feto y del recién nacido</v>
          </cell>
        </row>
        <row r="7098">
          <cell r="A7098" t="str">
            <v>P55.8</v>
          </cell>
          <cell r="B7098" t="str">
            <v>Otras enfermedades hemolíticas del feto y del recién nacido</v>
          </cell>
        </row>
        <row r="7099">
          <cell r="A7099" t="str">
            <v>P55.9</v>
          </cell>
          <cell r="B7099" t="str">
            <v>Enfermedad hemolítica del feto y del recién nacido, no especificada</v>
          </cell>
        </row>
        <row r="7100">
          <cell r="A7100" t="str">
            <v>P56</v>
          </cell>
          <cell r="B7100" t="str">
            <v>Hidropesía fetal debida a enfermedad hemolítica</v>
          </cell>
        </row>
        <row r="7101">
          <cell r="A7101" t="str">
            <v>P56.0</v>
          </cell>
          <cell r="B7101" t="str">
            <v>Hidropesía fetal debida a incompatibilidad</v>
          </cell>
        </row>
        <row r="7102">
          <cell r="A7102" t="str">
            <v>P56.9</v>
          </cell>
          <cell r="B7102" t="str">
            <v>Hidropesía fetal debida a otras enfermedades hemolíticas especificadas y a las no especificadas</v>
          </cell>
        </row>
        <row r="7103">
          <cell r="A7103" t="str">
            <v>P57</v>
          </cell>
          <cell r="B7103" t="str">
            <v>Kernicterus</v>
          </cell>
        </row>
        <row r="7104">
          <cell r="A7104" t="str">
            <v>P57.0</v>
          </cell>
          <cell r="B7104" t="str">
            <v>Kernicterus debido a incompatibilidad</v>
          </cell>
        </row>
        <row r="7105">
          <cell r="A7105" t="str">
            <v>P57.8</v>
          </cell>
          <cell r="B7105" t="str">
            <v>Kernicterus debido a otras causas especificadas</v>
          </cell>
        </row>
        <row r="7106">
          <cell r="A7106" t="str">
            <v>P57.9</v>
          </cell>
          <cell r="B7106" t="str">
            <v>Kernicterus, no especificado</v>
          </cell>
        </row>
        <row r="7107">
          <cell r="A7107" t="str">
            <v>P58</v>
          </cell>
          <cell r="B7107" t="str">
            <v>Ictericia neonatal debida a otras hemólisis excesivas</v>
          </cell>
        </row>
        <row r="7108">
          <cell r="A7108" t="str">
            <v>P58.0</v>
          </cell>
          <cell r="B7108" t="str">
            <v>Ictericia neonatal debida a contusión</v>
          </cell>
        </row>
        <row r="7109">
          <cell r="A7109" t="str">
            <v>P58.1</v>
          </cell>
          <cell r="B7109" t="str">
            <v>Ictericia neonatal debida a hemorragia</v>
          </cell>
        </row>
        <row r="7110">
          <cell r="A7110" t="str">
            <v>P58.2</v>
          </cell>
          <cell r="B7110" t="str">
            <v>Ictericia neonatal debida a infección</v>
          </cell>
        </row>
        <row r="7111">
          <cell r="A7111" t="str">
            <v>P58.3</v>
          </cell>
          <cell r="B7111" t="str">
            <v>Ictericia neonatal debida a policitemia</v>
          </cell>
        </row>
        <row r="7112">
          <cell r="A7112" t="str">
            <v>P58.4</v>
          </cell>
          <cell r="B7112" t="str">
            <v>Ictericia neonatal debida a drogas o toxinas transmitidas por la madre o administradas al recién nacido</v>
          </cell>
        </row>
        <row r="7113">
          <cell r="A7113" t="str">
            <v>P58.5</v>
          </cell>
          <cell r="B7113" t="str">
            <v>Ictericia neonatal debida a deglución de sangre materna</v>
          </cell>
        </row>
        <row r="7114">
          <cell r="A7114" t="str">
            <v>P58.8</v>
          </cell>
          <cell r="B7114" t="str">
            <v>Ictericia neonatal debida a otras hemólisis excesivas especificadas</v>
          </cell>
        </row>
        <row r="7115">
          <cell r="A7115" t="str">
            <v>P58.9</v>
          </cell>
          <cell r="B7115" t="str">
            <v>Ictericia neonatal debida a hemólisis excesiva, sin otra especificación</v>
          </cell>
        </row>
        <row r="7116">
          <cell r="A7116" t="str">
            <v>P59</v>
          </cell>
          <cell r="B7116" t="str">
            <v>Ictericia neonatal por otras causas y por las no especificadas</v>
          </cell>
        </row>
        <row r="7117">
          <cell r="A7117" t="str">
            <v>P59.0</v>
          </cell>
          <cell r="B7117" t="str">
            <v>Ictericia neonatal asociada con el parto antes de término</v>
          </cell>
        </row>
        <row r="7118">
          <cell r="A7118" t="str">
            <v>P59.1</v>
          </cell>
          <cell r="B7118" t="str">
            <v>Síndrome de la bilis espesa</v>
          </cell>
        </row>
        <row r="7119">
          <cell r="A7119" t="str">
            <v>P59.2</v>
          </cell>
          <cell r="B7119" t="str">
            <v>Ictericia neonatal debida a otra lesión hepática especificada o no</v>
          </cell>
        </row>
        <row r="7120">
          <cell r="A7120" t="str">
            <v>P59.3</v>
          </cell>
          <cell r="B7120" t="str">
            <v>Ictericia neonatal por inhibidor de la leche materna</v>
          </cell>
        </row>
        <row r="7121">
          <cell r="A7121" t="str">
            <v>P59.8</v>
          </cell>
          <cell r="B7121" t="str">
            <v>Ictericia neonatal por otras causas especificadas</v>
          </cell>
        </row>
        <row r="7122">
          <cell r="A7122" t="str">
            <v>P59.9</v>
          </cell>
          <cell r="B7122" t="str">
            <v>Ictericia neonatal, no especificada</v>
          </cell>
        </row>
        <row r="7123">
          <cell r="A7123" t="str">
            <v>P60.X</v>
          </cell>
          <cell r="B7123" t="str">
            <v>Coagulación intravascular diseminada en el feto y el recién nacido</v>
          </cell>
        </row>
        <row r="7124">
          <cell r="A7124" t="str">
            <v>P61</v>
          </cell>
          <cell r="B7124" t="str">
            <v>Otros trastornos hematológicos perinatales</v>
          </cell>
        </row>
        <row r="7125">
          <cell r="A7125" t="str">
            <v>P61.0</v>
          </cell>
          <cell r="B7125" t="str">
            <v>Trombocitopenia neonatal transitoria</v>
          </cell>
        </row>
        <row r="7126">
          <cell r="A7126" t="str">
            <v>P61.1</v>
          </cell>
          <cell r="B7126" t="str">
            <v>Policitemia neonatal</v>
          </cell>
        </row>
        <row r="7127">
          <cell r="A7127" t="str">
            <v>P61.2</v>
          </cell>
          <cell r="B7127" t="str">
            <v>Anemia de la prematuridad</v>
          </cell>
        </row>
        <row r="7128">
          <cell r="A7128" t="str">
            <v>P61.3</v>
          </cell>
          <cell r="B7128" t="str">
            <v>Anemia congénita debida a pérdida de sangre fetal</v>
          </cell>
        </row>
        <row r="7129">
          <cell r="A7129" t="str">
            <v>P61.4</v>
          </cell>
          <cell r="B7129" t="str">
            <v>Otras anemias congénitas, no clasificadas en otra parte</v>
          </cell>
        </row>
        <row r="7130">
          <cell r="A7130" t="str">
            <v>P61.5</v>
          </cell>
          <cell r="B7130" t="str">
            <v>Neutropenia neonatal transitoria</v>
          </cell>
        </row>
        <row r="7131">
          <cell r="A7131" t="str">
            <v>P61.6</v>
          </cell>
          <cell r="B7131" t="str">
            <v>Otros trastornos neonatales transitorios de la coagulación</v>
          </cell>
        </row>
        <row r="7132">
          <cell r="A7132" t="str">
            <v>P61.8</v>
          </cell>
          <cell r="B7132" t="str">
            <v>Otros trastornos hematológicos perinatales especificados</v>
          </cell>
        </row>
        <row r="7133">
          <cell r="A7133" t="str">
            <v>P61.9</v>
          </cell>
          <cell r="B7133" t="str">
            <v>Trastorno hematólogico perinatal, no especificado</v>
          </cell>
        </row>
        <row r="7134">
          <cell r="A7134" t="str">
            <v>P70</v>
          </cell>
          <cell r="B7134" t="str">
            <v>Trastornos transitorios del metabolismo de los carbohidratos específicos del feto y del recién nacido</v>
          </cell>
        </row>
        <row r="7135">
          <cell r="A7135" t="str">
            <v>P70.0</v>
          </cell>
          <cell r="B7135" t="str">
            <v>Síndrome del recién nacido de madre con diabetes gestacional</v>
          </cell>
        </row>
        <row r="7136">
          <cell r="A7136" t="str">
            <v>P70.1</v>
          </cell>
          <cell r="B7136" t="str">
            <v>Síndrome del recién nacido de madre diabética</v>
          </cell>
        </row>
        <row r="7137">
          <cell r="A7137" t="str">
            <v>P70.2</v>
          </cell>
          <cell r="B7137" t="str">
            <v>Diabetes mellitus neonatal</v>
          </cell>
        </row>
        <row r="7138">
          <cell r="A7138" t="str">
            <v>P70.3</v>
          </cell>
          <cell r="B7138" t="str">
            <v>Hipoglicemia neonatal yatrogénica</v>
          </cell>
        </row>
        <row r="7139">
          <cell r="A7139" t="str">
            <v>P70.4</v>
          </cell>
          <cell r="B7139" t="str">
            <v>Otras hipoglicemias neonatales</v>
          </cell>
        </row>
        <row r="7140">
          <cell r="A7140" t="str">
            <v>P70.8</v>
          </cell>
          <cell r="B7140" t="str">
            <v>Otros trastornos transitorios del metabolismo de los carbohidratos en el feto y el recién nacido</v>
          </cell>
        </row>
        <row r="7141">
          <cell r="A7141" t="str">
            <v>P70.9</v>
          </cell>
          <cell r="B7141" t="str">
            <v>Trastorno transitorio no especificado del metabolismo de los carbohidratos en el feto y el recién nacido</v>
          </cell>
        </row>
        <row r="7142">
          <cell r="A7142" t="str">
            <v>P71</v>
          </cell>
          <cell r="B7142" t="str">
            <v>Trastornos neonatales transitorios del metabolismo del calcio y del magnesio</v>
          </cell>
        </row>
        <row r="7143">
          <cell r="A7143" t="str">
            <v>P71.0</v>
          </cell>
          <cell r="B7143" t="str">
            <v>Hipocalcemia del recién nacido debida a la leche de vaca</v>
          </cell>
        </row>
        <row r="7144">
          <cell r="A7144" t="str">
            <v>P71.1</v>
          </cell>
          <cell r="B7144" t="str">
            <v>Otra hipocalcemia neonatal</v>
          </cell>
        </row>
        <row r="7145">
          <cell r="A7145" t="str">
            <v>P71.2</v>
          </cell>
          <cell r="B7145" t="str">
            <v>Hipomagnesemia neonatal</v>
          </cell>
        </row>
        <row r="7146">
          <cell r="A7146" t="str">
            <v>P71.3</v>
          </cell>
          <cell r="B7146" t="str">
            <v>Tetania neonatal sin mención de deficiencia de calcio o de magnesio</v>
          </cell>
        </row>
        <row r="7147">
          <cell r="A7147" t="str">
            <v>P71.4</v>
          </cell>
          <cell r="B7147" t="str">
            <v>Hipoparatiroidismo neonatal transitorio</v>
          </cell>
        </row>
        <row r="7148">
          <cell r="A7148" t="str">
            <v>P71.8</v>
          </cell>
          <cell r="B7148" t="str">
            <v>Otros trastornos neonatales transitorios del metabolismo del calcio y del magnesio</v>
          </cell>
        </row>
        <row r="7149">
          <cell r="A7149" t="str">
            <v>P71.9</v>
          </cell>
          <cell r="B7149" t="str">
            <v>Trastorno neonatal transitorio no especificado del metabolismo del calcio y del magnesio</v>
          </cell>
        </row>
        <row r="7150">
          <cell r="A7150" t="str">
            <v>P72</v>
          </cell>
          <cell r="B7150" t="str">
            <v>Otros trastornos endocrinos neonatales transitorios</v>
          </cell>
        </row>
        <row r="7151">
          <cell r="A7151" t="str">
            <v>P72.0</v>
          </cell>
          <cell r="B7151" t="str">
            <v>Bocio neonatal, no clasificado en otra parte</v>
          </cell>
        </row>
        <row r="7152">
          <cell r="A7152" t="str">
            <v>P72.1</v>
          </cell>
          <cell r="B7152" t="str">
            <v>Hipertiroidismo neonatal transitorio</v>
          </cell>
        </row>
        <row r="7153">
          <cell r="A7153" t="str">
            <v>P72.2</v>
          </cell>
          <cell r="B7153" t="str">
            <v>Otros trastornos neonatales transitorios de la función tiroidea, no clasificados en otra parte</v>
          </cell>
        </row>
        <row r="7154">
          <cell r="A7154" t="str">
            <v>P72.8</v>
          </cell>
          <cell r="B7154" t="str">
            <v>Otros trastornos endocrinos neonatales transitorios especificados</v>
          </cell>
        </row>
        <row r="7155">
          <cell r="A7155" t="str">
            <v>P72.9</v>
          </cell>
          <cell r="B7155" t="str">
            <v>Trastorno endocrino neonatal transitorio, no especificado</v>
          </cell>
        </row>
        <row r="7156">
          <cell r="A7156" t="str">
            <v>P74</v>
          </cell>
          <cell r="B7156" t="str">
            <v>Otras alteraciones metabólicas y electrolíticas neonatales transitorias</v>
          </cell>
        </row>
        <row r="7157">
          <cell r="A7157" t="str">
            <v>P74.0</v>
          </cell>
          <cell r="B7157" t="str">
            <v>Acidosis metabólica tardía del recién nacido</v>
          </cell>
        </row>
        <row r="7158">
          <cell r="A7158" t="str">
            <v>P74.1</v>
          </cell>
          <cell r="B7158" t="str">
            <v>Deshidratación del recién nacido</v>
          </cell>
        </row>
        <row r="7159">
          <cell r="A7159" t="str">
            <v>P74.2</v>
          </cell>
          <cell r="B7159" t="str">
            <v>Alteraciones del equilibrio del sodio en el recién nacido</v>
          </cell>
        </row>
        <row r="7160">
          <cell r="A7160" t="str">
            <v>P74.3</v>
          </cell>
          <cell r="B7160" t="str">
            <v>Alteraciones del equilibrio del potasio en el recién nacido</v>
          </cell>
        </row>
        <row r="7161">
          <cell r="A7161" t="str">
            <v>P74.4</v>
          </cell>
          <cell r="B7161" t="str">
            <v>Otras alteraciones electrolíticas transitorias del recién nacido</v>
          </cell>
        </row>
        <row r="7162">
          <cell r="A7162" t="str">
            <v>P74.5</v>
          </cell>
          <cell r="B7162" t="str">
            <v>Tirosinemia transitoria del recién nacido</v>
          </cell>
        </row>
        <row r="7163">
          <cell r="A7163" t="str">
            <v>P74.8</v>
          </cell>
          <cell r="B7163" t="str">
            <v>Otras alteraciones metabólicas transitorias del recién nacido</v>
          </cell>
        </row>
        <row r="7164">
          <cell r="A7164" t="str">
            <v>P74.9</v>
          </cell>
          <cell r="B7164" t="str">
            <v>Trastorno metabólico transitorio del recién nacido, no especificado</v>
          </cell>
        </row>
        <row r="7165">
          <cell r="A7165" t="str">
            <v>P75.X</v>
          </cell>
          <cell r="B7165" t="str">
            <v>Ileo meconial (E84.1+)</v>
          </cell>
        </row>
        <row r="7166">
          <cell r="A7166" t="str">
            <v>P76</v>
          </cell>
          <cell r="B7166" t="str">
            <v>Otras obstrucciones intestinales del recién nacido</v>
          </cell>
        </row>
        <row r="7167">
          <cell r="A7167" t="str">
            <v>P76.0</v>
          </cell>
          <cell r="B7167" t="str">
            <v>Síndrome del tapón de meconio</v>
          </cell>
        </row>
        <row r="7168">
          <cell r="A7168" t="str">
            <v>P76.1</v>
          </cell>
          <cell r="B7168" t="str">
            <v>Ileo transitorio del recién nacido</v>
          </cell>
        </row>
        <row r="7169">
          <cell r="A7169" t="str">
            <v>P76.2</v>
          </cell>
          <cell r="B7169" t="str">
            <v>Obstrucción intestinal debida a la leche espesa</v>
          </cell>
        </row>
        <row r="7170">
          <cell r="A7170" t="str">
            <v>P76.8</v>
          </cell>
          <cell r="B7170" t="str">
            <v>Otras obstrucciones intestinales especificadas del recién nacido</v>
          </cell>
        </row>
        <row r="7171">
          <cell r="A7171" t="str">
            <v>P76.9</v>
          </cell>
          <cell r="B7171" t="str">
            <v>Obstrucción intestinal del recién nacido, no especificada</v>
          </cell>
        </row>
        <row r="7172">
          <cell r="A7172" t="str">
            <v>P77.X</v>
          </cell>
          <cell r="B7172" t="str">
            <v>Enterocolitis necrotizante del feto y del recién nacido</v>
          </cell>
        </row>
        <row r="7173">
          <cell r="A7173" t="str">
            <v>P78</v>
          </cell>
          <cell r="B7173" t="str">
            <v>Otros trastornos perinatales del sistema digestivo</v>
          </cell>
        </row>
        <row r="7174">
          <cell r="A7174" t="str">
            <v>P78.0</v>
          </cell>
          <cell r="B7174" t="str">
            <v>Perforación intestinal perinatal</v>
          </cell>
        </row>
        <row r="7175">
          <cell r="A7175" t="str">
            <v>P78.1</v>
          </cell>
          <cell r="B7175" t="str">
            <v>Otras peritonitis neonatales</v>
          </cell>
        </row>
        <row r="7176">
          <cell r="A7176" t="str">
            <v>P78.2</v>
          </cell>
          <cell r="B7176" t="str">
            <v>Hematemesis y melena neonatales debidas a la deglución de sangre materna</v>
          </cell>
        </row>
        <row r="7177">
          <cell r="A7177" t="str">
            <v>P78.3</v>
          </cell>
          <cell r="B7177" t="str">
            <v>Diarrea neonatal no infecciosa</v>
          </cell>
        </row>
        <row r="7178">
          <cell r="A7178" t="str">
            <v>P78.8</v>
          </cell>
          <cell r="B7178" t="str">
            <v>Otros trastornos perinatales específicos del sistema digestivo</v>
          </cell>
        </row>
        <row r="7179">
          <cell r="A7179" t="str">
            <v>P78.9</v>
          </cell>
          <cell r="B7179" t="str">
            <v>Trastorno perinatal del sistema digestivo, no especificado</v>
          </cell>
        </row>
        <row r="7180">
          <cell r="A7180" t="str">
            <v>P80</v>
          </cell>
          <cell r="B7180" t="str">
            <v>Hipotermia del recién nacido</v>
          </cell>
        </row>
        <row r="7181">
          <cell r="A7181" t="str">
            <v>P80.0</v>
          </cell>
          <cell r="B7181" t="str">
            <v>Síndrome del enfriamiento</v>
          </cell>
        </row>
        <row r="7182">
          <cell r="A7182" t="str">
            <v>P80.8</v>
          </cell>
          <cell r="B7182" t="str">
            <v>Otras hipotermias del recién nacido</v>
          </cell>
        </row>
        <row r="7183">
          <cell r="A7183" t="str">
            <v>P80.9</v>
          </cell>
          <cell r="B7183" t="str">
            <v>Hipotermia del recién nacido, no especificada</v>
          </cell>
        </row>
        <row r="7184">
          <cell r="A7184" t="str">
            <v>P81</v>
          </cell>
          <cell r="B7184" t="str">
            <v>Otras alteraciones de la regulación de la temperatura en el recién nacido</v>
          </cell>
        </row>
        <row r="7185">
          <cell r="A7185" t="str">
            <v>P81.0</v>
          </cell>
          <cell r="B7185" t="str">
            <v>Hipertermia del recién nacido inducida por las condiciones ambientales</v>
          </cell>
        </row>
        <row r="7186">
          <cell r="A7186" t="str">
            <v>P81.8</v>
          </cell>
          <cell r="B7186" t="str">
            <v>Otras alteraciones especificadas de la regulación de la temperatura del recién nacido</v>
          </cell>
        </row>
        <row r="7187">
          <cell r="A7187" t="str">
            <v>P81.9</v>
          </cell>
          <cell r="B7187" t="str">
            <v>Alteración no especificada de la regulación de la temperatura en el recién nacido</v>
          </cell>
        </row>
        <row r="7188">
          <cell r="A7188" t="str">
            <v>P83</v>
          </cell>
          <cell r="B7188" t="str">
            <v>Otras afecciones de la piel específicas del feto y del recién nacido</v>
          </cell>
        </row>
        <row r="7189">
          <cell r="A7189" t="str">
            <v>P83.0</v>
          </cell>
          <cell r="B7189" t="str">
            <v>Esclerema neonatal</v>
          </cell>
        </row>
        <row r="7190">
          <cell r="A7190" t="str">
            <v>P83.1</v>
          </cell>
          <cell r="B7190" t="str">
            <v>Eritema tóxico neonatal</v>
          </cell>
        </row>
        <row r="7191">
          <cell r="A7191" t="str">
            <v>P83.2</v>
          </cell>
          <cell r="B7191" t="str">
            <v>Hidropesía fetal no debida a enfermedad hemolítica</v>
          </cell>
        </row>
        <row r="7192">
          <cell r="A7192" t="str">
            <v>P83.3</v>
          </cell>
          <cell r="B7192" t="str">
            <v>Otros edemas y los no especificados, propios del feto y del recién nacido</v>
          </cell>
        </row>
        <row r="7193">
          <cell r="A7193" t="str">
            <v>P83.4</v>
          </cell>
          <cell r="B7193" t="str">
            <v>Ingurgitación mamaria del recién nacido</v>
          </cell>
        </row>
        <row r="7194">
          <cell r="A7194" t="str">
            <v>P83.5</v>
          </cell>
          <cell r="B7194" t="str">
            <v>Hidrocele congénito</v>
          </cell>
        </row>
        <row r="7195">
          <cell r="A7195" t="str">
            <v>P83.6</v>
          </cell>
          <cell r="B7195" t="str">
            <v>Pólipo umbilical del recién nacido</v>
          </cell>
        </row>
        <row r="7196">
          <cell r="A7196" t="str">
            <v>P83.8</v>
          </cell>
          <cell r="B7196" t="str">
            <v>Otras afecciones especificadas de la piel, propias del feto y del recién nacido</v>
          </cell>
        </row>
        <row r="7197">
          <cell r="A7197" t="str">
            <v>P83.9</v>
          </cell>
          <cell r="B7197" t="str">
            <v>Afección no especificada de la piel, propia del feto y del recién nacido</v>
          </cell>
        </row>
        <row r="7198">
          <cell r="A7198" t="str">
            <v>P90.X</v>
          </cell>
          <cell r="B7198" t="str">
            <v>Convulsiones del recién nacido</v>
          </cell>
        </row>
        <row r="7199">
          <cell r="A7199" t="str">
            <v>P91</v>
          </cell>
          <cell r="B7199" t="str">
            <v>Otras alteraciones cerebrales del recién nacido</v>
          </cell>
        </row>
        <row r="7200">
          <cell r="A7200" t="str">
            <v>P91.0</v>
          </cell>
          <cell r="B7200" t="str">
            <v>Isquemia cerebral neonatal</v>
          </cell>
        </row>
        <row r="7201">
          <cell r="A7201" t="str">
            <v>P91.1</v>
          </cell>
          <cell r="B7201" t="str">
            <v>Quistes periventriculares adquiridos del recién nacido</v>
          </cell>
        </row>
        <row r="7202">
          <cell r="A7202" t="str">
            <v>P91.2</v>
          </cell>
          <cell r="B7202" t="str">
            <v>Leucomalacia cerebral neonatal</v>
          </cell>
        </row>
        <row r="7203">
          <cell r="A7203" t="str">
            <v>P91.3</v>
          </cell>
          <cell r="B7203" t="str">
            <v>Irritabilidad cerebral neonatal</v>
          </cell>
        </row>
        <row r="7204">
          <cell r="A7204" t="str">
            <v>P91.4</v>
          </cell>
          <cell r="B7204" t="str">
            <v>Depresión cerebral neonatal</v>
          </cell>
        </row>
        <row r="7205">
          <cell r="A7205" t="str">
            <v>P91.5</v>
          </cell>
          <cell r="B7205" t="str">
            <v>Coma neonatal</v>
          </cell>
        </row>
        <row r="7206">
          <cell r="A7206" t="str">
            <v>P91.8</v>
          </cell>
          <cell r="B7206" t="str">
            <v>Otras alteraciones cerebrales especificadas del recién nacido</v>
          </cell>
        </row>
        <row r="7207">
          <cell r="A7207" t="str">
            <v>P91.9</v>
          </cell>
          <cell r="B7207" t="str">
            <v>Alteración cerebral no especificada del recién nacido</v>
          </cell>
        </row>
        <row r="7208">
          <cell r="A7208" t="str">
            <v>P92</v>
          </cell>
          <cell r="B7208" t="str">
            <v>Problemas de la ingestión de alimentos del recién nacido</v>
          </cell>
        </row>
        <row r="7209">
          <cell r="A7209" t="str">
            <v>P92.0</v>
          </cell>
          <cell r="B7209" t="str">
            <v>Vómitos del recién nacido</v>
          </cell>
        </row>
        <row r="7210">
          <cell r="A7210" t="str">
            <v>P92.1</v>
          </cell>
          <cell r="B7210" t="str">
            <v>Regurgitación y rumiación del recién nacido</v>
          </cell>
        </row>
        <row r="7211">
          <cell r="A7211" t="str">
            <v>P92.2</v>
          </cell>
          <cell r="B7211" t="str">
            <v>Lentitud en la ingestión de alimentos del recién nacido</v>
          </cell>
        </row>
        <row r="7212">
          <cell r="A7212" t="str">
            <v>P92.3</v>
          </cell>
          <cell r="B7212" t="str">
            <v>Hipoalimentación del recién nacido</v>
          </cell>
        </row>
        <row r="7213">
          <cell r="A7213" t="str">
            <v>P92.4</v>
          </cell>
          <cell r="B7213" t="str">
            <v>Hiperalimentación del recién nacido</v>
          </cell>
        </row>
        <row r="7214">
          <cell r="A7214" t="str">
            <v>P92.5</v>
          </cell>
          <cell r="B7214" t="str">
            <v>Dificultad neonatal en la lactancia materna</v>
          </cell>
        </row>
        <row r="7215">
          <cell r="A7215" t="str">
            <v>P92.8</v>
          </cell>
          <cell r="B7215" t="str">
            <v>Otros problemas de alimentación del recién nacido</v>
          </cell>
        </row>
        <row r="7216">
          <cell r="A7216" t="str">
            <v>P92.9</v>
          </cell>
          <cell r="B7216" t="str">
            <v>Problema no especificado de la alimentación del recién nacido</v>
          </cell>
        </row>
        <row r="7217">
          <cell r="A7217" t="str">
            <v>P93.X</v>
          </cell>
          <cell r="B7217" t="str">
            <v>Reacciones e intoxicaciones debidas a drogas administradas al feto y al recién nacido</v>
          </cell>
        </row>
        <row r="7218">
          <cell r="A7218" t="str">
            <v>P94</v>
          </cell>
          <cell r="B7218" t="str">
            <v>Trastornos del tono muscular en el recién nacido</v>
          </cell>
        </row>
        <row r="7219">
          <cell r="A7219" t="str">
            <v>P94.0</v>
          </cell>
          <cell r="B7219" t="str">
            <v>Miastenia grave neonatal transitoria</v>
          </cell>
        </row>
        <row r="7220">
          <cell r="A7220" t="str">
            <v>P94.1</v>
          </cell>
          <cell r="B7220" t="str">
            <v>Hipertonía congénita</v>
          </cell>
        </row>
        <row r="7221">
          <cell r="A7221" t="str">
            <v>P94.2</v>
          </cell>
          <cell r="B7221" t="str">
            <v>Hipotonía congénita</v>
          </cell>
        </row>
        <row r="7222">
          <cell r="A7222" t="str">
            <v>P94.8</v>
          </cell>
          <cell r="B7222" t="str">
            <v>Otros trastornos del tono muscular en el recién nacido</v>
          </cell>
        </row>
        <row r="7223">
          <cell r="A7223" t="str">
            <v>P94.9</v>
          </cell>
          <cell r="B7223" t="str">
            <v>Trastorno no especificado del tono muscular en el recién nacido</v>
          </cell>
        </row>
        <row r="7224">
          <cell r="A7224" t="str">
            <v>P95.X</v>
          </cell>
          <cell r="B7224" t="str">
            <v>Muerte fetal de causa no especificada</v>
          </cell>
        </row>
        <row r="7225">
          <cell r="A7225" t="str">
            <v>P96</v>
          </cell>
          <cell r="B7225" t="str">
            <v>Otras afecciones originadas en el período perinatal</v>
          </cell>
        </row>
        <row r="7226">
          <cell r="A7226" t="str">
            <v>P96.0</v>
          </cell>
          <cell r="B7226" t="str">
            <v>Insuficiencia renal congénita</v>
          </cell>
        </row>
        <row r="7227">
          <cell r="A7227" t="str">
            <v>P96.1</v>
          </cell>
          <cell r="B7227" t="str">
            <v>Síntomas neonatales de abstinencia por drogadicción materna</v>
          </cell>
        </row>
        <row r="7228">
          <cell r="A7228" t="str">
            <v>P96.2</v>
          </cell>
          <cell r="B7228" t="str">
            <v>Síntomas de abstinencia por el uso terapéutico de drogas en el recién nacido</v>
          </cell>
        </row>
        <row r="7229">
          <cell r="A7229" t="str">
            <v>P96.3</v>
          </cell>
          <cell r="B7229" t="str">
            <v>Amplitud de las suturas craneales del recién nacido</v>
          </cell>
        </row>
        <row r="7230">
          <cell r="A7230" t="str">
            <v>P96.4</v>
          </cell>
          <cell r="B7230" t="str">
            <v>Terminación del embarazo, feto y recién nacido</v>
          </cell>
        </row>
        <row r="7231">
          <cell r="A7231" t="str">
            <v>P96.5</v>
          </cell>
          <cell r="B7231" t="str">
            <v>Complicaciones de procedimientos intrauterinos, no clasificados en otra parte</v>
          </cell>
        </row>
        <row r="7232">
          <cell r="A7232" t="str">
            <v>P96.8</v>
          </cell>
          <cell r="B7232" t="str">
            <v>Otras afecciones especificadas originadas en el período perinatal</v>
          </cell>
        </row>
        <row r="7233">
          <cell r="A7233" t="str">
            <v>P96.9</v>
          </cell>
          <cell r="B7233" t="str">
            <v>Afección no especificada originada en el período perinatal</v>
          </cell>
        </row>
        <row r="7234">
          <cell r="A7234" t="str">
            <v>Q</v>
          </cell>
          <cell r="B7234" t="str">
            <v>Malformaciones Congénitas</v>
          </cell>
        </row>
        <row r="7235">
          <cell r="A7235" t="str">
            <v>Q00</v>
          </cell>
          <cell r="B7235" t="str">
            <v>Anencefalia y malformaciones congénitas similares</v>
          </cell>
        </row>
        <row r="7236">
          <cell r="A7236" t="str">
            <v>Q00.0</v>
          </cell>
          <cell r="B7236" t="str">
            <v>Anencefalia</v>
          </cell>
        </row>
        <row r="7237">
          <cell r="A7237" t="str">
            <v>Q00.1</v>
          </cell>
          <cell r="B7237" t="str">
            <v>Craneorraquisquisis</v>
          </cell>
        </row>
        <row r="7238">
          <cell r="A7238" t="str">
            <v>Q00.2</v>
          </cell>
          <cell r="B7238" t="str">
            <v>Iniencefalia</v>
          </cell>
        </row>
        <row r="7239">
          <cell r="A7239" t="str">
            <v>Q01</v>
          </cell>
          <cell r="B7239" t="str">
            <v>Encefalocele</v>
          </cell>
        </row>
        <row r="7240">
          <cell r="A7240" t="str">
            <v>Q01.0</v>
          </cell>
          <cell r="B7240" t="str">
            <v>Encefalocele frontal</v>
          </cell>
        </row>
        <row r="7241">
          <cell r="A7241" t="str">
            <v>Q01.1</v>
          </cell>
          <cell r="B7241" t="str">
            <v>Encefalocele nasofrontal</v>
          </cell>
        </row>
        <row r="7242">
          <cell r="A7242" t="str">
            <v>Q01.2</v>
          </cell>
          <cell r="B7242" t="str">
            <v>Encefalocele occipital</v>
          </cell>
        </row>
        <row r="7243">
          <cell r="A7243" t="str">
            <v>Q01.8</v>
          </cell>
          <cell r="B7243" t="str">
            <v>Encefalocele de otros sitios</v>
          </cell>
        </row>
        <row r="7244">
          <cell r="A7244" t="str">
            <v>Q01.9</v>
          </cell>
          <cell r="B7244" t="str">
            <v>Encefalocele, no especificado</v>
          </cell>
        </row>
        <row r="7245">
          <cell r="A7245" t="str">
            <v>Q02.X</v>
          </cell>
          <cell r="B7245" t="str">
            <v>Microcefalia</v>
          </cell>
        </row>
        <row r="7246">
          <cell r="A7246" t="str">
            <v>Q03</v>
          </cell>
          <cell r="B7246" t="str">
            <v>Hidrocéfalo congénito</v>
          </cell>
        </row>
        <row r="7247">
          <cell r="A7247" t="str">
            <v>Q03.0</v>
          </cell>
          <cell r="B7247" t="str">
            <v>Malformaciones del acueducto de Silvio</v>
          </cell>
        </row>
        <row r="7248">
          <cell r="A7248" t="str">
            <v>Q03.1</v>
          </cell>
          <cell r="B7248" t="str">
            <v>Atresia de los agujeros de Magendie y de Luschka</v>
          </cell>
        </row>
        <row r="7249">
          <cell r="A7249" t="str">
            <v>Q03.8</v>
          </cell>
          <cell r="B7249" t="str">
            <v>Otros hidrocéfalos congénitos</v>
          </cell>
        </row>
        <row r="7250">
          <cell r="A7250" t="str">
            <v>Q03.9</v>
          </cell>
          <cell r="B7250" t="str">
            <v>Hidrocéfalo congénito, no especificado</v>
          </cell>
        </row>
        <row r="7251">
          <cell r="A7251" t="str">
            <v>Q04</v>
          </cell>
          <cell r="B7251" t="str">
            <v>Otras malformaciones congénitas del encéfalo</v>
          </cell>
        </row>
        <row r="7252">
          <cell r="A7252" t="str">
            <v>Q04.0</v>
          </cell>
          <cell r="B7252" t="str">
            <v>Malformaciones congénitas del cuerpo calloso</v>
          </cell>
        </row>
        <row r="7253">
          <cell r="A7253" t="str">
            <v>Q04.1</v>
          </cell>
          <cell r="B7253" t="str">
            <v>Arrinencefalia</v>
          </cell>
        </row>
        <row r="7254">
          <cell r="A7254" t="str">
            <v>Q04.2</v>
          </cell>
          <cell r="B7254" t="str">
            <v>Holoprosencefalia</v>
          </cell>
        </row>
        <row r="7255">
          <cell r="A7255" t="str">
            <v>Q04.3</v>
          </cell>
          <cell r="B7255" t="str">
            <v>Otras anomalías hipoplásicas del encéfalo</v>
          </cell>
        </row>
        <row r="7256">
          <cell r="A7256" t="str">
            <v>Q04.4</v>
          </cell>
          <cell r="B7256" t="str">
            <v>Displasia opticoseptal</v>
          </cell>
        </row>
        <row r="7257">
          <cell r="A7257" t="str">
            <v>Q04.5</v>
          </cell>
          <cell r="B7257" t="str">
            <v>Megalencefalia</v>
          </cell>
        </row>
        <row r="7258">
          <cell r="A7258" t="str">
            <v>Q04.6</v>
          </cell>
          <cell r="B7258" t="str">
            <v>Quistes cerebrales congénitos</v>
          </cell>
        </row>
        <row r="7259">
          <cell r="A7259" t="str">
            <v>Q04.8</v>
          </cell>
          <cell r="B7259" t="str">
            <v>Otras malformaciones congénitas del encéfalo, especificadas</v>
          </cell>
        </row>
        <row r="7260">
          <cell r="A7260" t="str">
            <v>Q04.9</v>
          </cell>
          <cell r="B7260" t="str">
            <v>Malformación congénita del encéfalo, no especificada</v>
          </cell>
        </row>
        <row r="7261">
          <cell r="A7261" t="str">
            <v>Q05</v>
          </cell>
          <cell r="B7261" t="str">
            <v>Espina bífida</v>
          </cell>
        </row>
        <row r="7262">
          <cell r="A7262" t="str">
            <v>Q05.0</v>
          </cell>
          <cell r="B7262" t="str">
            <v>Espina bífida cervical con hidrocéfalo</v>
          </cell>
        </row>
        <row r="7263">
          <cell r="A7263" t="str">
            <v>Q05.1</v>
          </cell>
          <cell r="B7263" t="str">
            <v>Espina bífida torácica con hidrocéfalo</v>
          </cell>
        </row>
        <row r="7264">
          <cell r="A7264" t="str">
            <v>Q05.2</v>
          </cell>
          <cell r="B7264" t="str">
            <v>Espina bífida lumbar con hidrocéfalo</v>
          </cell>
        </row>
        <row r="7265">
          <cell r="A7265" t="str">
            <v>Q05.3</v>
          </cell>
          <cell r="B7265" t="str">
            <v>Espina bífida sacra con hidrocéfalo</v>
          </cell>
        </row>
        <row r="7266">
          <cell r="A7266" t="str">
            <v>Q05.4</v>
          </cell>
          <cell r="B7266" t="str">
            <v>Espina bífida con hidrocéfalo, sin otra especificación</v>
          </cell>
        </row>
        <row r="7267">
          <cell r="A7267" t="str">
            <v>Q05.5</v>
          </cell>
          <cell r="B7267" t="str">
            <v>Espina bífida cervical sin hidrocéfalo</v>
          </cell>
        </row>
        <row r="7268">
          <cell r="A7268" t="str">
            <v>Q05.6</v>
          </cell>
          <cell r="B7268" t="str">
            <v>Espina bífida torácica sin hidrocéfalo</v>
          </cell>
        </row>
        <row r="7269">
          <cell r="A7269" t="str">
            <v>Q05.7</v>
          </cell>
          <cell r="B7269" t="str">
            <v>Espina bífida lumbar sin hidrocéfalo</v>
          </cell>
        </row>
        <row r="7270">
          <cell r="A7270" t="str">
            <v>Q05.8</v>
          </cell>
          <cell r="B7270" t="str">
            <v>Espina bífida sacra sin hidrocéfalo</v>
          </cell>
        </row>
        <row r="7271">
          <cell r="A7271" t="str">
            <v>Q05.9</v>
          </cell>
          <cell r="B7271" t="str">
            <v>Espina bífida, no especificada</v>
          </cell>
        </row>
        <row r="7272">
          <cell r="A7272" t="str">
            <v>Q06</v>
          </cell>
          <cell r="B7272" t="str">
            <v>Otras malformaciones congénitas de la médula espinal</v>
          </cell>
        </row>
        <row r="7273">
          <cell r="A7273" t="str">
            <v>Q06.0</v>
          </cell>
          <cell r="B7273" t="str">
            <v>Amielia</v>
          </cell>
        </row>
        <row r="7274">
          <cell r="A7274" t="str">
            <v>Q06.1</v>
          </cell>
          <cell r="B7274" t="str">
            <v>Hipoplasia y displasia de la médula espinal</v>
          </cell>
        </row>
        <row r="7275">
          <cell r="A7275" t="str">
            <v>Q06.2</v>
          </cell>
          <cell r="B7275" t="str">
            <v>Diastematomielia</v>
          </cell>
        </row>
        <row r="7276">
          <cell r="A7276" t="str">
            <v>Q06.3</v>
          </cell>
          <cell r="B7276" t="str">
            <v>Otras anomalías congénitas de la cola de caballo</v>
          </cell>
        </row>
        <row r="7277">
          <cell r="A7277" t="str">
            <v>Q06.4</v>
          </cell>
          <cell r="B7277" t="str">
            <v>Hidromielia</v>
          </cell>
        </row>
        <row r="7278">
          <cell r="A7278" t="str">
            <v>Q06.8</v>
          </cell>
          <cell r="B7278" t="str">
            <v>Otras malformaciones congénitas especificadas de la médula espinal</v>
          </cell>
        </row>
        <row r="7279">
          <cell r="A7279" t="str">
            <v>Q06.9</v>
          </cell>
          <cell r="B7279" t="str">
            <v>Malformación congénita de la médula espinal, no especificada</v>
          </cell>
        </row>
        <row r="7280">
          <cell r="A7280" t="str">
            <v>Q07</v>
          </cell>
          <cell r="B7280" t="str">
            <v>Otras malformaciones congénitas del sistema nervioso</v>
          </cell>
        </row>
        <row r="7281">
          <cell r="A7281" t="str">
            <v>Q07.0</v>
          </cell>
          <cell r="B7281" t="str">
            <v>Síndrome de Arnold-Chiari</v>
          </cell>
        </row>
        <row r="7282">
          <cell r="A7282" t="str">
            <v>Q07.8</v>
          </cell>
          <cell r="B7282" t="str">
            <v>Otras malformaciones congénitas del sistema nervioso, especificadas</v>
          </cell>
        </row>
        <row r="7283">
          <cell r="A7283" t="str">
            <v>Q07.9</v>
          </cell>
          <cell r="B7283" t="str">
            <v>Malformación congénita del sistema nervioso, no especificada</v>
          </cell>
        </row>
        <row r="7284">
          <cell r="A7284" t="str">
            <v>Q10</v>
          </cell>
          <cell r="B7284" t="str">
            <v>Malformaciones congénitas de los párpados, del aparato lagrimal y de la órbita</v>
          </cell>
        </row>
        <row r="7285">
          <cell r="A7285" t="str">
            <v>Q10.0</v>
          </cell>
          <cell r="B7285" t="str">
            <v>Blefaroptosis congénita</v>
          </cell>
        </row>
        <row r="7286">
          <cell r="A7286" t="str">
            <v>Q10.1</v>
          </cell>
          <cell r="B7286" t="str">
            <v>Ectropión congénito</v>
          </cell>
        </row>
        <row r="7287">
          <cell r="A7287" t="str">
            <v>Q10.2</v>
          </cell>
          <cell r="B7287" t="str">
            <v>Entropión congénito</v>
          </cell>
        </row>
        <row r="7288">
          <cell r="A7288" t="str">
            <v>Q10.3</v>
          </cell>
          <cell r="B7288" t="str">
            <v>Otras malformaciones congénitas de los párpados</v>
          </cell>
        </row>
        <row r="7289">
          <cell r="A7289" t="str">
            <v>Q10.4</v>
          </cell>
          <cell r="B7289" t="str">
            <v>Ausencia y agenesia del aparato lagrimal</v>
          </cell>
        </row>
        <row r="7290">
          <cell r="A7290" t="str">
            <v>Q10.5</v>
          </cell>
          <cell r="B7290" t="str">
            <v>Estenosis y estrechez congénitas del conducto lagrimal</v>
          </cell>
        </row>
        <row r="7291">
          <cell r="A7291" t="str">
            <v>Q10.6</v>
          </cell>
          <cell r="B7291" t="str">
            <v>Otras malformaciones congénitas del aparato lagrimal</v>
          </cell>
        </row>
        <row r="7292">
          <cell r="A7292" t="str">
            <v>Q10.7</v>
          </cell>
          <cell r="B7292" t="str">
            <v>Malformación congénita de la órbita</v>
          </cell>
        </row>
        <row r="7293">
          <cell r="A7293" t="str">
            <v>Q11</v>
          </cell>
          <cell r="B7293" t="str">
            <v>Anoftalmía, microftalmía y macroftalmía</v>
          </cell>
        </row>
        <row r="7294">
          <cell r="A7294" t="str">
            <v>Q11.0</v>
          </cell>
          <cell r="B7294" t="str">
            <v>Globo ocular quístico</v>
          </cell>
        </row>
        <row r="7295">
          <cell r="A7295" t="str">
            <v>Q11.1</v>
          </cell>
          <cell r="B7295" t="str">
            <v>Otras anoftalmías</v>
          </cell>
        </row>
        <row r="7296">
          <cell r="A7296" t="str">
            <v>Q11.2</v>
          </cell>
          <cell r="B7296" t="str">
            <v>Microftalmía</v>
          </cell>
        </row>
        <row r="7297">
          <cell r="A7297" t="str">
            <v>Q11.3</v>
          </cell>
          <cell r="B7297" t="str">
            <v>Macroftalmía</v>
          </cell>
        </row>
        <row r="7298">
          <cell r="A7298" t="str">
            <v>Q12</v>
          </cell>
          <cell r="B7298" t="str">
            <v>Malformaciones congénitas del cristalino</v>
          </cell>
        </row>
        <row r="7299">
          <cell r="A7299" t="str">
            <v>Q12.0</v>
          </cell>
          <cell r="B7299" t="str">
            <v>Catarata congénita</v>
          </cell>
        </row>
        <row r="7300">
          <cell r="A7300" t="str">
            <v>Q12.1</v>
          </cell>
          <cell r="B7300" t="str">
            <v>Desplazamiento congénito del cristalino</v>
          </cell>
        </row>
        <row r="7301">
          <cell r="A7301" t="str">
            <v>Q12.2</v>
          </cell>
          <cell r="B7301" t="str">
            <v>Coloboma del cristalino</v>
          </cell>
        </row>
        <row r="7302">
          <cell r="A7302" t="str">
            <v>Q12.3</v>
          </cell>
          <cell r="B7302" t="str">
            <v>Afaquia congénita</v>
          </cell>
        </row>
        <row r="7303">
          <cell r="A7303" t="str">
            <v>Q12.4</v>
          </cell>
          <cell r="B7303" t="str">
            <v>Esferofaquia</v>
          </cell>
        </row>
        <row r="7304">
          <cell r="A7304" t="str">
            <v>Q12.8</v>
          </cell>
          <cell r="B7304" t="str">
            <v>Otras malformaciones congénitas del cristalino</v>
          </cell>
        </row>
        <row r="7305">
          <cell r="A7305" t="str">
            <v>Q12.9</v>
          </cell>
          <cell r="B7305" t="str">
            <v>Malformación congénita del cristalino, no especificada</v>
          </cell>
        </row>
        <row r="7306">
          <cell r="A7306" t="str">
            <v>Q13</v>
          </cell>
          <cell r="B7306" t="str">
            <v>Malformaciones congénitas del segmento anterior del ojo</v>
          </cell>
        </row>
        <row r="7307">
          <cell r="A7307" t="str">
            <v>Q13.0</v>
          </cell>
          <cell r="B7307" t="str">
            <v>Coloboma del iris</v>
          </cell>
        </row>
        <row r="7308">
          <cell r="A7308" t="str">
            <v>Q13.1</v>
          </cell>
          <cell r="B7308" t="str">
            <v>Ausencia del iris</v>
          </cell>
        </row>
        <row r="7309">
          <cell r="A7309" t="str">
            <v>Q13.2</v>
          </cell>
          <cell r="B7309" t="str">
            <v>Otras malformaciones congénitas del iris</v>
          </cell>
        </row>
        <row r="7310">
          <cell r="A7310" t="str">
            <v>Q13.3</v>
          </cell>
          <cell r="B7310" t="str">
            <v>Opacidad corneal congénita</v>
          </cell>
        </row>
        <row r="7311">
          <cell r="A7311" t="str">
            <v>Q13.4</v>
          </cell>
          <cell r="B7311" t="str">
            <v>Otras malformaciones congénitas de la córnea</v>
          </cell>
        </row>
        <row r="7312">
          <cell r="A7312" t="str">
            <v>Q13.5</v>
          </cell>
          <cell r="B7312" t="str">
            <v>Esclerótica azul</v>
          </cell>
        </row>
        <row r="7313">
          <cell r="A7313" t="str">
            <v>Q13.8</v>
          </cell>
          <cell r="B7313" t="str">
            <v>Otras malformaciones congénitas del segmento anterior del ojo</v>
          </cell>
        </row>
        <row r="7314">
          <cell r="A7314" t="str">
            <v>Q13.9</v>
          </cell>
          <cell r="B7314" t="str">
            <v>Malformación congénita del segmento anterior del ojo, no especificada</v>
          </cell>
        </row>
        <row r="7315">
          <cell r="A7315" t="str">
            <v>Q14</v>
          </cell>
          <cell r="B7315" t="str">
            <v>Malformaciones congénitas del segmento posterior del ojo</v>
          </cell>
        </row>
        <row r="7316">
          <cell r="A7316" t="str">
            <v>Q14.0</v>
          </cell>
          <cell r="B7316" t="str">
            <v>Malformación congénita del humor vítreo</v>
          </cell>
        </row>
        <row r="7317">
          <cell r="A7317" t="str">
            <v>Q14.1</v>
          </cell>
          <cell r="B7317" t="str">
            <v>Malformación congénita de la retina</v>
          </cell>
        </row>
        <row r="7318">
          <cell r="A7318" t="str">
            <v>Q14.2</v>
          </cell>
          <cell r="B7318" t="str">
            <v>Malformación congénita del disco óptico</v>
          </cell>
        </row>
        <row r="7319">
          <cell r="A7319" t="str">
            <v>Q14.3</v>
          </cell>
          <cell r="B7319" t="str">
            <v>Malformación congénita de la coroides</v>
          </cell>
        </row>
        <row r="7320">
          <cell r="A7320" t="str">
            <v>Q14.8</v>
          </cell>
          <cell r="B7320" t="str">
            <v>Otras malformaciones congénitas del segmento posterior del ojo</v>
          </cell>
        </row>
        <row r="7321">
          <cell r="A7321" t="str">
            <v>Q14.9</v>
          </cell>
          <cell r="B7321" t="str">
            <v>Malformación congénita del segmento posterior del ojo, no especificada</v>
          </cell>
        </row>
        <row r="7322">
          <cell r="A7322" t="str">
            <v>Q15</v>
          </cell>
          <cell r="B7322" t="str">
            <v>Otras malformaciones congénitas del ojo</v>
          </cell>
        </row>
        <row r="7323">
          <cell r="A7323" t="str">
            <v>Q15.0</v>
          </cell>
          <cell r="B7323" t="str">
            <v>Glaucoma congénito</v>
          </cell>
        </row>
        <row r="7324">
          <cell r="A7324" t="str">
            <v>Q15.8</v>
          </cell>
          <cell r="B7324" t="str">
            <v>Otras malformaciones congénitas del ojo, especificadas</v>
          </cell>
        </row>
        <row r="7325">
          <cell r="A7325" t="str">
            <v>Q15.9</v>
          </cell>
          <cell r="B7325" t="str">
            <v>Malformaciones congénitas del ojo, no especificadas</v>
          </cell>
        </row>
        <row r="7326">
          <cell r="A7326" t="str">
            <v>Q16</v>
          </cell>
          <cell r="B7326" t="str">
            <v>Malformaciones congénitas del oído que causan alteración de la audición</v>
          </cell>
        </row>
        <row r="7327">
          <cell r="A7327" t="str">
            <v>Q16.0</v>
          </cell>
          <cell r="B7327" t="str">
            <v>Ausencia congénita del pabellón (de la oreja)</v>
          </cell>
        </row>
        <row r="7328">
          <cell r="A7328" t="str">
            <v>Q16.1</v>
          </cell>
          <cell r="B7328" t="str">
            <v>Ausencia congénita, atresia o estrechez del conducto auditivo (externo)</v>
          </cell>
        </row>
        <row r="7329">
          <cell r="A7329" t="str">
            <v>Q16.2</v>
          </cell>
          <cell r="B7329" t="str">
            <v>Ausencia de la trompa de Eustaquio</v>
          </cell>
        </row>
        <row r="7330">
          <cell r="A7330" t="str">
            <v>Q16.3</v>
          </cell>
          <cell r="B7330" t="str">
            <v>Malformación congénita de los huesecillos del oído</v>
          </cell>
        </row>
        <row r="7331">
          <cell r="A7331" t="str">
            <v>Q16.4</v>
          </cell>
          <cell r="B7331" t="str">
            <v>Otras malformaciones congénitas del oído medio</v>
          </cell>
        </row>
        <row r="7332">
          <cell r="A7332" t="str">
            <v>Q16.5</v>
          </cell>
          <cell r="B7332" t="str">
            <v>Malformación congénita del oído interno</v>
          </cell>
        </row>
        <row r="7333">
          <cell r="A7333" t="str">
            <v>Q16.9</v>
          </cell>
          <cell r="B7333" t="str">
            <v>Malformación congénita del oído que causa alteración de la audición, sin otra especificación</v>
          </cell>
        </row>
        <row r="7334">
          <cell r="A7334" t="str">
            <v>Q17</v>
          </cell>
          <cell r="B7334" t="str">
            <v>Otras malformaciones congénitas del oído</v>
          </cell>
        </row>
        <row r="7335">
          <cell r="A7335" t="str">
            <v>Q17.0</v>
          </cell>
          <cell r="B7335" t="str">
            <v>Oreja supernumeraria</v>
          </cell>
        </row>
        <row r="7336">
          <cell r="A7336" t="str">
            <v>Q17.1</v>
          </cell>
          <cell r="B7336" t="str">
            <v>Macrotia</v>
          </cell>
        </row>
        <row r="7337">
          <cell r="A7337" t="str">
            <v>Q17.2</v>
          </cell>
          <cell r="B7337" t="str">
            <v>Microtia</v>
          </cell>
        </row>
        <row r="7338">
          <cell r="A7338" t="str">
            <v>Q17.3</v>
          </cell>
          <cell r="B7338" t="str">
            <v>Otras deformidades del pabellón auricular</v>
          </cell>
        </row>
        <row r="7339">
          <cell r="A7339" t="str">
            <v>Q17.4</v>
          </cell>
          <cell r="B7339" t="str">
            <v>Anomalía de la posición de la oreja</v>
          </cell>
        </row>
        <row r="7340">
          <cell r="A7340" t="str">
            <v>Q17.5</v>
          </cell>
          <cell r="B7340" t="str">
            <v>Oreja prominente</v>
          </cell>
        </row>
        <row r="7341">
          <cell r="A7341" t="str">
            <v>Q17.8</v>
          </cell>
          <cell r="B7341" t="str">
            <v>Otras malformaciones congénitas del oído, especificadas</v>
          </cell>
        </row>
        <row r="7342">
          <cell r="A7342" t="str">
            <v>Q17.9</v>
          </cell>
          <cell r="B7342" t="str">
            <v>Malformación congénita del oído, no especificada</v>
          </cell>
        </row>
        <row r="7343">
          <cell r="A7343" t="str">
            <v>Q18</v>
          </cell>
          <cell r="B7343" t="str">
            <v>Otras malformaciones congénitas de la cara y del cuello</v>
          </cell>
        </row>
        <row r="7344">
          <cell r="A7344" t="str">
            <v>Q18.0</v>
          </cell>
          <cell r="B7344" t="str">
            <v>Seno, fístula o quiste de la hendidura branquial</v>
          </cell>
        </row>
        <row r="7345">
          <cell r="A7345" t="str">
            <v>Q18.1</v>
          </cell>
          <cell r="B7345" t="str">
            <v>Seno y quiste preauricular</v>
          </cell>
        </row>
        <row r="7346">
          <cell r="A7346" t="str">
            <v>Q18.2</v>
          </cell>
          <cell r="B7346" t="str">
            <v>Otras malformaciones de las hendiduras branquiales</v>
          </cell>
        </row>
        <row r="7347">
          <cell r="A7347" t="str">
            <v>Q18.3</v>
          </cell>
          <cell r="B7347" t="str">
            <v>Pterigión del cuello</v>
          </cell>
        </row>
        <row r="7348">
          <cell r="A7348" t="str">
            <v>Q18.4</v>
          </cell>
          <cell r="B7348" t="str">
            <v>Macrostomía</v>
          </cell>
        </row>
        <row r="7349">
          <cell r="A7349" t="str">
            <v>Q18.5</v>
          </cell>
          <cell r="B7349" t="str">
            <v>Microstomía</v>
          </cell>
        </row>
        <row r="7350">
          <cell r="A7350" t="str">
            <v>Q18.6</v>
          </cell>
          <cell r="B7350" t="str">
            <v>Macroqueilia</v>
          </cell>
        </row>
        <row r="7351">
          <cell r="A7351" t="str">
            <v>Q18.7</v>
          </cell>
          <cell r="B7351" t="str">
            <v>Microqueilia</v>
          </cell>
        </row>
        <row r="7352">
          <cell r="A7352" t="str">
            <v>Q18.8</v>
          </cell>
          <cell r="B7352" t="str">
            <v>Otras malformaciones congénitas especificadas de cara y cuello</v>
          </cell>
        </row>
        <row r="7353">
          <cell r="A7353" t="str">
            <v>Q18.9</v>
          </cell>
          <cell r="B7353" t="str">
            <v>Malformación congénita de la cara y del cuello, no especificada</v>
          </cell>
        </row>
        <row r="7354">
          <cell r="A7354" t="str">
            <v>Q20</v>
          </cell>
          <cell r="B7354" t="str">
            <v>Malformaciones congénitas de las cámaras cardíacas y sus conexiones</v>
          </cell>
        </row>
        <row r="7355">
          <cell r="A7355" t="str">
            <v>Q20.0</v>
          </cell>
          <cell r="B7355" t="str">
            <v>Tronco arterioso común</v>
          </cell>
        </row>
        <row r="7356">
          <cell r="A7356" t="str">
            <v>Q20.1</v>
          </cell>
          <cell r="B7356" t="str">
            <v>Transposición de los grandes vasos en ventrículo derecho</v>
          </cell>
        </row>
        <row r="7357">
          <cell r="A7357" t="str">
            <v>Q20.2</v>
          </cell>
          <cell r="B7357" t="str">
            <v>Transposición de los grandes vasos en ventrículo izquierdo</v>
          </cell>
        </row>
        <row r="7358">
          <cell r="A7358" t="str">
            <v>Q20.3</v>
          </cell>
          <cell r="B7358" t="str">
            <v>Discordancia de la conexión ventriculoarterial</v>
          </cell>
        </row>
        <row r="7359">
          <cell r="A7359" t="str">
            <v>Q20.4</v>
          </cell>
          <cell r="B7359" t="str">
            <v>Ventrículo con doble entrada</v>
          </cell>
        </row>
        <row r="7360">
          <cell r="A7360" t="str">
            <v>Q20.5</v>
          </cell>
          <cell r="B7360" t="str">
            <v>Discordancia de la conexión auriculoventricular</v>
          </cell>
        </row>
        <row r="7361">
          <cell r="A7361" t="str">
            <v>Q20.6</v>
          </cell>
          <cell r="B7361" t="str">
            <v>Isomerismo de los apéndices auriculares</v>
          </cell>
        </row>
        <row r="7362">
          <cell r="A7362" t="str">
            <v>Q20.8</v>
          </cell>
          <cell r="B7362" t="str">
            <v>Otras malformaciones congénitas de las cámaras cardíacas y sus conexiones</v>
          </cell>
        </row>
        <row r="7363">
          <cell r="A7363" t="str">
            <v>Q20.9</v>
          </cell>
          <cell r="B7363" t="str">
            <v>Malformación congénita de las cámaras cardíacas y sus conexiones, no especificada</v>
          </cell>
        </row>
        <row r="7364">
          <cell r="A7364" t="str">
            <v>Q21</v>
          </cell>
          <cell r="B7364" t="str">
            <v>Malformaciones congénitas de los tabiques cardíacos</v>
          </cell>
        </row>
        <row r="7365">
          <cell r="A7365" t="str">
            <v>Q21.0</v>
          </cell>
          <cell r="B7365" t="str">
            <v>Defecto del tabique ventricular</v>
          </cell>
        </row>
        <row r="7366">
          <cell r="A7366" t="str">
            <v>Q21.1</v>
          </cell>
          <cell r="B7366" t="str">
            <v>Defecto del tabique auricular</v>
          </cell>
        </row>
        <row r="7367">
          <cell r="A7367" t="str">
            <v>Q21.2</v>
          </cell>
          <cell r="B7367" t="str">
            <v>Defecto del tabique auriculoventricular</v>
          </cell>
        </row>
        <row r="7368">
          <cell r="A7368" t="str">
            <v>Q21.3</v>
          </cell>
          <cell r="B7368" t="str">
            <v>Tetralogía de Fallot</v>
          </cell>
        </row>
        <row r="7369">
          <cell r="A7369" t="str">
            <v>Q21.4</v>
          </cell>
          <cell r="B7369" t="str">
            <v>Defecto del tabique aortopulmonar</v>
          </cell>
        </row>
        <row r="7370">
          <cell r="A7370" t="str">
            <v>Q21.8</v>
          </cell>
          <cell r="B7370" t="str">
            <v>Otras malformaciones congénitas de los tabiques cardíacos</v>
          </cell>
        </row>
        <row r="7371">
          <cell r="A7371" t="str">
            <v>Q21.9</v>
          </cell>
          <cell r="B7371" t="str">
            <v>Malformación congénita del tabique cardíaco, no especificada</v>
          </cell>
        </row>
        <row r="7372">
          <cell r="A7372" t="str">
            <v>Q22</v>
          </cell>
          <cell r="B7372" t="str">
            <v>Malformaciones congénitas de las válvulas pulmonar y tricúspide</v>
          </cell>
        </row>
        <row r="7373">
          <cell r="A7373" t="str">
            <v>Q22.0</v>
          </cell>
          <cell r="B7373" t="str">
            <v>Atresia de la válvula pulmonar</v>
          </cell>
        </row>
        <row r="7374">
          <cell r="A7374" t="str">
            <v>Q22.1</v>
          </cell>
          <cell r="B7374" t="str">
            <v>Estenosis congénita de la válvula pulmonar</v>
          </cell>
        </row>
        <row r="7375">
          <cell r="A7375" t="str">
            <v>Q22.2</v>
          </cell>
          <cell r="B7375" t="str">
            <v>Insuficiencia congénita de la válvula pulmonar</v>
          </cell>
        </row>
        <row r="7376">
          <cell r="A7376" t="str">
            <v>Q22.3</v>
          </cell>
          <cell r="B7376" t="str">
            <v>Otras malformaciones congénitas de la válvula pulmonar</v>
          </cell>
        </row>
        <row r="7377">
          <cell r="A7377" t="str">
            <v>Q22.4</v>
          </cell>
          <cell r="B7377" t="str">
            <v>Estenosis congénita de la válvula tricúspide</v>
          </cell>
        </row>
        <row r="7378">
          <cell r="A7378" t="str">
            <v>Q22.5</v>
          </cell>
          <cell r="B7378" t="str">
            <v>Anomalía de Ebstein</v>
          </cell>
        </row>
        <row r="7379">
          <cell r="A7379" t="str">
            <v>Q22.6</v>
          </cell>
          <cell r="B7379" t="str">
            <v>Síndrome de hipoplasia del corazón derecho</v>
          </cell>
        </row>
        <row r="7380">
          <cell r="A7380" t="str">
            <v>Q22.8</v>
          </cell>
          <cell r="B7380" t="str">
            <v>Otras malformaciones congénitas de la válvula tricúspide</v>
          </cell>
        </row>
        <row r="7381">
          <cell r="A7381" t="str">
            <v>Q22.9</v>
          </cell>
          <cell r="B7381" t="str">
            <v>Malformación congénita de la válvula tricúspide, no especificada</v>
          </cell>
        </row>
        <row r="7382">
          <cell r="A7382" t="str">
            <v>Q23</v>
          </cell>
          <cell r="B7382" t="str">
            <v>Malformaciones congénitas de las válvulas aórtica y mitral</v>
          </cell>
        </row>
        <row r="7383">
          <cell r="A7383" t="str">
            <v>Q23.0</v>
          </cell>
          <cell r="B7383" t="str">
            <v>Estenosis congénita de la válvula aórtica</v>
          </cell>
        </row>
        <row r="7384">
          <cell r="A7384" t="str">
            <v>Q23.1</v>
          </cell>
          <cell r="B7384" t="str">
            <v>Insuficiencia congénita de la válvula aórtica</v>
          </cell>
        </row>
        <row r="7385">
          <cell r="A7385" t="str">
            <v>Q23.2</v>
          </cell>
          <cell r="B7385" t="str">
            <v>Estenosis mitral congénita</v>
          </cell>
        </row>
        <row r="7386">
          <cell r="A7386" t="str">
            <v>Q23.3</v>
          </cell>
          <cell r="B7386" t="str">
            <v>Insuficiencia mitral congénita</v>
          </cell>
        </row>
        <row r="7387">
          <cell r="A7387" t="str">
            <v>Q23.4</v>
          </cell>
          <cell r="B7387" t="str">
            <v>Síndrome de hipoplasia del corazón izquierdo</v>
          </cell>
        </row>
        <row r="7388">
          <cell r="A7388" t="str">
            <v>Q23.8</v>
          </cell>
          <cell r="B7388" t="str">
            <v>Otras malformaciones congénitas de las válvulas aórtica y mitral</v>
          </cell>
        </row>
        <row r="7389">
          <cell r="A7389" t="str">
            <v>Q23.9</v>
          </cell>
          <cell r="B7389" t="str">
            <v>Malformación congénita de las válvulas aórtica y mitral, no especificada</v>
          </cell>
        </row>
        <row r="7390">
          <cell r="A7390" t="str">
            <v>Q24</v>
          </cell>
          <cell r="B7390" t="str">
            <v>Otras malformaciones congénitas del corazón</v>
          </cell>
        </row>
        <row r="7391">
          <cell r="A7391" t="str">
            <v>Q24.0</v>
          </cell>
          <cell r="B7391" t="str">
            <v>Dextrocardia</v>
          </cell>
        </row>
        <row r="7392">
          <cell r="A7392" t="str">
            <v>Q24.1</v>
          </cell>
          <cell r="B7392" t="str">
            <v>Levocardia</v>
          </cell>
        </row>
        <row r="7393">
          <cell r="A7393" t="str">
            <v>Q24.2</v>
          </cell>
          <cell r="B7393" t="str">
            <v>Corazón triauricular</v>
          </cell>
        </row>
        <row r="7394">
          <cell r="A7394" t="str">
            <v>Q24.3</v>
          </cell>
          <cell r="B7394" t="str">
            <v>Estenosis del infundíbulo pulmonar</v>
          </cell>
        </row>
        <row r="7395">
          <cell r="A7395" t="str">
            <v>Q24.4</v>
          </cell>
          <cell r="B7395" t="str">
            <v>Estenosis subaórtica congénita</v>
          </cell>
        </row>
        <row r="7396">
          <cell r="A7396" t="str">
            <v>Q24.5</v>
          </cell>
          <cell r="B7396" t="str">
            <v>Malformación de los vasos coronarios</v>
          </cell>
        </row>
        <row r="7397">
          <cell r="A7397" t="str">
            <v>Q24.6</v>
          </cell>
          <cell r="B7397" t="str">
            <v>Bloqueo cardíaco congénito</v>
          </cell>
        </row>
        <row r="7398">
          <cell r="A7398" t="str">
            <v>Q24.8</v>
          </cell>
          <cell r="B7398" t="str">
            <v>Otras malformaciones congénitas del corazón, especificadas</v>
          </cell>
        </row>
        <row r="7399">
          <cell r="A7399" t="str">
            <v>Q24.9</v>
          </cell>
          <cell r="B7399" t="str">
            <v>Malformación congénita del corazón, no especificada</v>
          </cell>
        </row>
        <row r="7400">
          <cell r="A7400" t="str">
            <v>Q25</v>
          </cell>
          <cell r="B7400" t="str">
            <v>Malformaciones congénitas de las grandes arterias</v>
          </cell>
        </row>
        <row r="7401">
          <cell r="A7401" t="str">
            <v>Q25.0</v>
          </cell>
          <cell r="B7401" t="str">
            <v>Conducto arterioso permeable</v>
          </cell>
        </row>
        <row r="7402">
          <cell r="A7402" t="str">
            <v>Q25.1</v>
          </cell>
          <cell r="B7402" t="str">
            <v>Coartación de la aorta</v>
          </cell>
        </row>
        <row r="7403">
          <cell r="A7403" t="str">
            <v>Q25.2</v>
          </cell>
          <cell r="B7403" t="str">
            <v>Atresia de la aorta</v>
          </cell>
        </row>
        <row r="7404">
          <cell r="A7404" t="str">
            <v>Q25.3</v>
          </cell>
          <cell r="B7404" t="str">
            <v>Estenosis de la aorta</v>
          </cell>
        </row>
        <row r="7405">
          <cell r="A7405" t="str">
            <v>Q25.4</v>
          </cell>
          <cell r="B7405" t="str">
            <v>Otras malformaciones congénitas de la aorta</v>
          </cell>
        </row>
        <row r="7406">
          <cell r="A7406" t="str">
            <v>Q25.5</v>
          </cell>
          <cell r="B7406" t="str">
            <v>Atresia de la arteria pulmonar</v>
          </cell>
        </row>
        <row r="7407">
          <cell r="A7407" t="str">
            <v>Q25.6</v>
          </cell>
          <cell r="B7407" t="str">
            <v>Estenosis de la arteria pulmonar</v>
          </cell>
        </row>
        <row r="7408">
          <cell r="A7408" t="str">
            <v>Q25.7</v>
          </cell>
          <cell r="B7408" t="str">
            <v>Otras malformaciones congénitas de la arteria pulmonar</v>
          </cell>
        </row>
        <row r="7409">
          <cell r="A7409" t="str">
            <v>Q25.8</v>
          </cell>
          <cell r="B7409" t="str">
            <v>Otras malformaciones congénitas de las grandes arterias</v>
          </cell>
        </row>
        <row r="7410">
          <cell r="A7410" t="str">
            <v>Q25.9</v>
          </cell>
          <cell r="B7410" t="str">
            <v>Malformación congénita de las grandes arterias, no especificada</v>
          </cell>
        </row>
        <row r="7411">
          <cell r="A7411" t="str">
            <v>Q26</v>
          </cell>
          <cell r="B7411" t="str">
            <v>Malformaciones congénitas de las grandes venas</v>
          </cell>
        </row>
        <row r="7412">
          <cell r="A7412" t="str">
            <v>Q26.0</v>
          </cell>
          <cell r="B7412" t="str">
            <v>Estenosis congénita de la vena cava</v>
          </cell>
        </row>
        <row r="7413">
          <cell r="A7413" t="str">
            <v>Q26.1</v>
          </cell>
          <cell r="B7413" t="str">
            <v>Persistencia de la vena cava superior izquierda</v>
          </cell>
        </row>
        <row r="7414">
          <cell r="A7414" t="str">
            <v>Q26.2</v>
          </cell>
          <cell r="B7414" t="str">
            <v>Conexión anómala total de las venas pulmonares</v>
          </cell>
        </row>
        <row r="7415">
          <cell r="A7415" t="str">
            <v>Q26.3</v>
          </cell>
          <cell r="B7415" t="str">
            <v>Conexión anómala parcial de las venas pulmonares</v>
          </cell>
        </row>
        <row r="7416">
          <cell r="A7416" t="str">
            <v>Q26.4</v>
          </cell>
          <cell r="B7416" t="str">
            <v>Conexión anómala de las venas pulmonares, sin otra especificación</v>
          </cell>
        </row>
        <row r="7417">
          <cell r="A7417" t="str">
            <v>Q26.5</v>
          </cell>
          <cell r="B7417" t="str">
            <v>Conexión anómala de la vena porta</v>
          </cell>
        </row>
        <row r="7418">
          <cell r="A7418" t="str">
            <v>Q26.6</v>
          </cell>
          <cell r="B7418" t="str">
            <v>Fístula arteria hepática-vena porta</v>
          </cell>
        </row>
        <row r="7419">
          <cell r="A7419" t="str">
            <v>Q26.8</v>
          </cell>
          <cell r="B7419" t="str">
            <v>Otras malformaciones congénitas de las grandes venas</v>
          </cell>
        </row>
        <row r="7420">
          <cell r="A7420" t="str">
            <v>Q26.9</v>
          </cell>
          <cell r="B7420" t="str">
            <v>Malformación congénita de las grandes venas, no especificada</v>
          </cell>
        </row>
        <row r="7421">
          <cell r="A7421" t="str">
            <v>Q27</v>
          </cell>
          <cell r="B7421" t="str">
            <v>Otras malformaciones congénitas del sistema vascular periférico</v>
          </cell>
        </row>
        <row r="7422">
          <cell r="A7422" t="str">
            <v>Q27.0</v>
          </cell>
          <cell r="B7422" t="str">
            <v>Ausencia e hipoplasia congénita de la arteria umbilical</v>
          </cell>
        </row>
        <row r="7423">
          <cell r="A7423" t="str">
            <v>Q27.1</v>
          </cell>
          <cell r="B7423" t="str">
            <v>Estenosis congénita de la arteria renal</v>
          </cell>
        </row>
        <row r="7424">
          <cell r="A7424" t="str">
            <v>Q27.2</v>
          </cell>
          <cell r="B7424" t="str">
            <v>Otras malformaciones congénitas de la arteria renal</v>
          </cell>
        </row>
        <row r="7425">
          <cell r="A7425" t="str">
            <v>Q27.3</v>
          </cell>
          <cell r="B7425" t="str">
            <v>Malformación arteriovenosa periférica</v>
          </cell>
        </row>
        <row r="7426">
          <cell r="A7426" t="str">
            <v>Q27.4</v>
          </cell>
          <cell r="B7426" t="str">
            <v>Flebectasia congénita</v>
          </cell>
        </row>
        <row r="7427">
          <cell r="A7427" t="str">
            <v>Q27.8</v>
          </cell>
          <cell r="B7427" t="str">
            <v>Otras malformaciones congénitas del sistema vascular periférico, especificadas</v>
          </cell>
        </row>
        <row r="7428">
          <cell r="A7428" t="str">
            <v>Q27.9</v>
          </cell>
          <cell r="B7428" t="str">
            <v>Malformación congénita del sistema vascular periférico, no especificada</v>
          </cell>
        </row>
        <row r="7429">
          <cell r="A7429" t="str">
            <v>Q28</v>
          </cell>
          <cell r="B7429" t="str">
            <v>Otras malformaciones congénitas del sistema circulatorio</v>
          </cell>
        </row>
        <row r="7430">
          <cell r="A7430" t="str">
            <v>Q28.0</v>
          </cell>
          <cell r="B7430" t="str">
            <v>Malformación arteriovenosa de los vasos precerebrales</v>
          </cell>
        </row>
        <row r="7431">
          <cell r="A7431" t="str">
            <v>Q28.1</v>
          </cell>
          <cell r="B7431" t="str">
            <v>Otras malformaciones de los vasos precerebrales</v>
          </cell>
        </row>
        <row r="7432">
          <cell r="A7432" t="str">
            <v>Q28.2</v>
          </cell>
          <cell r="B7432" t="str">
            <v>Malformación arteriovenosa de los vasos cerebrales</v>
          </cell>
        </row>
        <row r="7433">
          <cell r="A7433" t="str">
            <v>Q28.3</v>
          </cell>
          <cell r="B7433" t="str">
            <v>Otras malformaciones de los vasos cerebrales</v>
          </cell>
        </row>
        <row r="7434">
          <cell r="A7434" t="str">
            <v>Q28.8</v>
          </cell>
          <cell r="B7434" t="str">
            <v>Otras malformaciones congénitas del sistema circulatorio, especificadas</v>
          </cell>
        </row>
        <row r="7435">
          <cell r="A7435" t="str">
            <v>Q28.9</v>
          </cell>
          <cell r="B7435" t="str">
            <v>Malformación congénita del sistema circulatorio, no especificada</v>
          </cell>
        </row>
        <row r="7436">
          <cell r="A7436" t="str">
            <v>Q30</v>
          </cell>
          <cell r="B7436" t="str">
            <v>Malformaciones congénitas de la nariz</v>
          </cell>
        </row>
        <row r="7437">
          <cell r="A7437" t="str">
            <v>Q30.0</v>
          </cell>
          <cell r="B7437" t="str">
            <v>Atresia de las coanas</v>
          </cell>
        </row>
        <row r="7438">
          <cell r="A7438" t="str">
            <v>Q30.1</v>
          </cell>
          <cell r="B7438" t="str">
            <v>Agenesia o hipoplasia de la nariz</v>
          </cell>
        </row>
        <row r="7439">
          <cell r="A7439" t="str">
            <v>Q30.2</v>
          </cell>
          <cell r="B7439" t="str">
            <v>Hendidura, fisura o muesca de la nariz</v>
          </cell>
        </row>
        <row r="7440">
          <cell r="A7440" t="str">
            <v>Q30.3</v>
          </cell>
          <cell r="B7440" t="str">
            <v>Perforación congénita del tabique nasal</v>
          </cell>
        </row>
        <row r="7441">
          <cell r="A7441" t="str">
            <v>Q30.8</v>
          </cell>
          <cell r="B7441" t="str">
            <v>Otras malformaciones congénitas de la nariz</v>
          </cell>
        </row>
        <row r="7442">
          <cell r="A7442" t="str">
            <v>Q30.9</v>
          </cell>
          <cell r="B7442" t="str">
            <v>Malformación congénita de la nariz, no especificada</v>
          </cell>
        </row>
        <row r="7443">
          <cell r="A7443" t="str">
            <v>Q31</v>
          </cell>
          <cell r="B7443" t="str">
            <v>Malformaciones congénitas de la laringe</v>
          </cell>
        </row>
        <row r="7444">
          <cell r="A7444" t="str">
            <v>Q31.0</v>
          </cell>
          <cell r="B7444" t="str">
            <v>Pterigión de la laringe</v>
          </cell>
        </row>
        <row r="7445">
          <cell r="A7445" t="str">
            <v>Q31.1</v>
          </cell>
          <cell r="B7445" t="str">
            <v>Estenosis subglótica congénita</v>
          </cell>
        </row>
        <row r="7446">
          <cell r="A7446" t="str">
            <v>Q31.2</v>
          </cell>
          <cell r="B7446" t="str">
            <v>Hipoplasia laríngea</v>
          </cell>
        </row>
        <row r="7447">
          <cell r="A7447" t="str">
            <v>Q31.3</v>
          </cell>
          <cell r="B7447" t="str">
            <v>Laringocele</v>
          </cell>
        </row>
        <row r="7448">
          <cell r="A7448" t="str">
            <v>Q31.4</v>
          </cell>
          <cell r="B7448" t="str">
            <v>Estridor laríngeo congénito</v>
          </cell>
        </row>
        <row r="7449">
          <cell r="A7449" t="str">
            <v>Q31.8</v>
          </cell>
          <cell r="B7449" t="str">
            <v>Otras malformaciones congénitas de la laringe</v>
          </cell>
        </row>
        <row r="7450">
          <cell r="A7450" t="str">
            <v>Q31.9</v>
          </cell>
          <cell r="B7450" t="str">
            <v>Malformación congénita de la laringe, no especificada</v>
          </cell>
        </row>
        <row r="7451">
          <cell r="A7451" t="str">
            <v>Q32</v>
          </cell>
          <cell r="B7451" t="str">
            <v>Malformaciones congénitas de la tráquea y de los bronquios</v>
          </cell>
        </row>
        <row r="7452">
          <cell r="A7452" t="str">
            <v>Q32.0</v>
          </cell>
          <cell r="B7452" t="str">
            <v>Traqueomalacia congénita</v>
          </cell>
        </row>
        <row r="7453">
          <cell r="A7453" t="str">
            <v>Q32.1</v>
          </cell>
          <cell r="B7453" t="str">
            <v>Otras malformaciones congénitas de la tráquea</v>
          </cell>
        </row>
        <row r="7454">
          <cell r="A7454" t="str">
            <v>Q32.2</v>
          </cell>
          <cell r="B7454" t="str">
            <v>Broncomalacia congénita</v>
          </cell>
        </row>
        <row r="7455">
          <cell r="A7455" t="str">
            <v>Q32.3</v>
          </cell>
          <cell r="B7455" t="str">
            <v>Estenosis congénita de los bronquios</v>
          </cell>
        </row>
        <row r="7456">
          <cell r="A7456" t="str">
            <v>Q32.4</v>
          </cell>
          <cell r="B7456" t="str">
            <v>Otras malformaciones congénitas de los bronquios</v>
          </cell>
        </row>
        <row r="7457">
          <cell r="A7457" t="str">
            <v>Q33</v>
          </cell>
          <cell r="B7457" t="str">
            <v>Malformaciones congénitas del pulmón</v>
          </cell>
        </row>
        <row r="7458">
          <cell r="A7458" t="str">
            <v>Q33.0</v>
          </cell>
          <cell r="B7458" t="str">
            <v>Quiste pulmonar congénito</v>
          </cell>
        </row>
        <row r="7459">
          <cell r="A7459" t="str">
            <v>Q33.1</v>
          </cell>
          <cell r="B7459" t="str">
            <v>Lóbulo pulmonar supernumerario</v>
          </cell>
        </row>
        <row r="7460">
          <cell r="A7460" t="str">
            <v>Q33.2</v>
          </cell>
          <cell r="B7460" t="str">
            <v>Secuestro del pulmón</v>
          </cell>
        </row>
        <row r="7461">
          <cell r="A7461" t="str">
            <v>Q33.3</v>
          </cell>
          <cell r="B7461" t="str">
            <v>Agenesia del pulmón</v>
          </cell>
        </row>
        <row r="7462">
          <cell r="A7462" t="str">
            <v>Q33.4</v>
          </cell>
          <cell r="B7462" t="str">
            <v>Bronquiectasia congénita</v>
          </cell>
        </row>
        <row r="7463">
          <cell r="A7463" t="str">
            <v>Q33.5</v>
          </cell>
          <cell r="B7463" t="str">
            <v>Tejido ectópico en el pulmón</v>
          </cell>
        </row>
        <row r="7464">
          <cell r="A7464" t="str">
            <v>Q33.6</v>
          </cell>
          <cell r="B7464" t="str">
            <v>Hipoplasia y displasia pulmonar</v>
          </cell>
        </row>
        <row r="7465">
          <cell r="A7465" t="str">
            <v>Q33.8</v>
          </cell>
          <cell r="B7465" t="str">
            <v>Otras malformaciones congénitas del pulmón</v>
          </cell>
        </row>
        <row r="7466">
          <cell r="A7466" t="str">
            <v>Q33.9</v>
          </cell>
          <cell r="B7466" t="str">
            <v>Malformación congénita del pulmón, no especificada</v>
          </cell>
        </row>
        <row r="7467">
          <cell r="A7467" t="str">
            <v>Q34</v>
          </cell>
          <cell r="B7467" t="str">
            <v>Otras malformaciones congénitas del sistema respiratorio</v>
          </cell>
        </row>
        <row r="7468">
          <cell r="A7468" t="str">
            <v>Q34.0</v>
          </cell>
          <cell r="B7468" t="str">
            <v>Anomalía de la pleura</v>
          </cell>
        </row>
        <row r="7469">
          <cell r="A7469" t="str">
            <v>Q34.1</v>
          </cell>
          <cell r="B7469" t="str">
            <v>Quiste congénito del mediastino</v>
          </cell>
        </row>
        <row r="7470">
          <cell r="A7470" t="str">
            <v>Q34.8</v>
          </cell>
          <cell r="B7470" t="str">
            <v>Otras malformaciones congénitas especificadas del sistema respiratorio</v>
          </cell>
        </row>
        <row r="7471">
          <cell r="A7471" t="str">
            <v>Q34.9</v>
          </cell>
          <cell r="B7471" t="str">
            <v>Malformación congénita del sistema respiratorio, no especificada</v>
          </cell>
        </row>
        <row r="7472">
          <cell r="A7472" t="str">
            <v>Q35</v>
          </cell>
          <cell r="B7472" t="str">
            <v>Fisura del paladar</v>
          </cell>
        </row>
        <row r="7473">
          <cell r="A7473" t="str">
            <v>Q35.0</v>
          </cell>
          <cell r="B7473" t="str">
            <v>Fisura del paladar duro, bilateral</v>
          </cell>
        </row>
        <row r="7474">
          <cell r="A7474" t="str">
            <v>Q35.1</v>
          </cell>
          <cell r="B7474" t="str">
            <v>Fisura del paladar duro, unilateral</v>
          </cell>
        </row>
        <row r="7475">
          <cell r="A7475" t="str">
            <v>Q35.2</v>
          </cell>
          <cell r="B7475" t="str">
            <v>Fisura del paladar blando, bilateral</v>
          </cell>
        </row>
        <row r="7476">
          <cell r="A7476" t="str">
            <v>Q35.3</v>
          </cell>
          <cell r="B7476" t="str">
            <v>Fisura del paladar blando, unilateral</v>
          </cell>
        </row>
        <row r="7477">
          <cell r="A7477" t="str">
            <v>Q35.4</v>
          </cell>
          <cell r="B7477" t="str">
            <v>Fisura del paladar duro y del paladar blando, bilateral</v>
          </cell>
        </row>
        <row r="7478">
          <cell r="A7478" t="str">
            <v>Q35.5</v>
          </cell>
          <cell r="B7478" t="str">
            <v>Fisura del paladar duro y del paladar blando, unilateral</v>
          </cell>
        </row>
        <row r="7479">
          <cell r="A7479" t="str">
            <v>Q35.6</v>
          </cell>
          <cell r="B7479" t="str">
            <v>Fisura del paladar, línea media</v>
          </cell>
        </row>
        <row r="7480">
          <cell r="A7480" t="str">
            <v>Q35.7</v>
          </cell>
          <cell r="B7480" t="str">
            <v>Fisura de la úvula</v>
          </cell>
        </row>
        <row r="7481">
          <cell r="A7481" t="str">
            <v>Q35.8</v>
          </cell>
          <cell r="B7481" t="str">
            <v>Fisura del paladar bilateral, sin otra especificación</v>
          </cell>
        </row>
        <row r="7482">
          <cell r="A7482" t="str">
            <v>Q35.9</v>
          </cell>
          <cell r="B7482" t="str">
            <v>Fisura del paladar unilateral, sin otra especificación</v>
          </cell>
        </row>
        <row r="7483">
          <cell r="A7483" t="str">
            <v>Q36</v>
          </cell>
          <cell r="B7483" t="str">
            <v>Labio leporino</v>
          </cell>
        </row>
        <row r="7484">
          <cell r="A7484" t="str">
            <v>Q36.0</v>
          </cell>
          <cell r="B7484" t="str">
            <v>Labio leporino, bilateral</v>
          </cell>
        </row>
        <row r="7485">
          <cell r="A7485" t="str">
            <v>Q36.1</v>
          </cell>
          <cell r="B7485" t="str">
            <v>Labio leporino, línea media</v>
          </cell>
        </row>
        <row r="7486">
          <cell r="A7486" t="str">
            <v>Q36.9</v>
          </cell>
          <cell r="B7486" t="str">
            <v>Labio leporino, unilateral</v>
          </cell>
        </row>
        <row r="7487">
          <cell r="A7487" t="str">
            <v>Q37</v>
          </cell>
          <cell r="B7487" t="str">
            <v>Fisura del paladar con labio leporino</v>
          </cell>
        </row>
        <row r="7488">
          <cell r="A7488" t="str">
            <v>Q37.0</v>
          </cell>
          <cell r="B7488" t="str">
            <v>Fisura del paladar duro con labio leporino, bilateral</v>
          </cell>
        </row>
        <row r="7489">
          <cell r="A7489" t="str">
            <v>Q37.1</v>
          </cell>
          <cell r="B7489" t="str">
            <v>Fisura del paladar duro con labio leporino, unilateral</v>
          </cell>
        </row>
        <row r="7490">
          <cell r="A7490" t="str">
            <v>Q37.2</v>
          </cell>
          <cell r="B7490" t="str">
            <v>Fisura del paladar blando con labio leporino, bilateral</v>
          </cell>
        </row>
        <row r="7491">
          <cell r="A7491" t="str">
            <v>Q37.3</v>
          </cell>
          <cell r="B7491" t="str">
            <v>Fisura del paladar blando con labio leporino, unilateral</v>
          </cell>
        </row>
        <row r="7492">
          <cell r="A7492" t="str">
            <v>Q37.4</v>
          </cell>
          <cell r="B7492" t="str">
            <v>Fisura del paladar duro y del paladar blando con labio leporino, bilateral</v>
          </cell>
        </row>
        <row r="7493">
          <cell r="A7493" t="str">
            <v>Q37.5</v>
          </cell>
          <cell r="B7493" t="str">
            <v>Fisura del paladar duro y del paladar blando con labio leporino, unilateral</v>
          </cell>
        </row>
        <row r="7494">
          <cell r="A7494" t="str">
            <v>Q37.8</v>
          </cell>
          <cell r="B7494" t="str">
            <v>Fisura del paladar con labio leporino bilateral, sin otra especificación</v>
          </cell>
        </row>
        <row r="7495">
          <cell r="A7495" t="str">
            <v>Q37.9</v>
          </cell>
          <cell r="B7495" t="str">
            <v>Fisura del paladar con labio leporino unilateral, sin otra especificación</v>
          </cell>
        </row>
        <row r="7496">
          <cell r="A7496" t="str">
            <v>Q38</v>
          </cell>
          <cell r="B7496" t="str">
            <v>Otras malformaciones congénitas de la lengua, de la boca y de la faringe</v>
          </cell>
        </row>
        <row r="7497">
          <cell r="A7497" t="str">
            <v>Q38.0</v>
          </cell>
          <cell r="B7497" t="str">
            <v>Malformaciones congénitas de los labios, no clasificadas en otra parte</v>
          </cell>
        </row>
        <row r="7498">
          <cell r="A7498" t="str">
            <v>Q38.1</v>
          </cell>
          <cell r="B7498" t="str">
            <v>Anquiloglosia</v>
          </cell>
        </row>
        <row r="7499">
          <cell r="A7499" t="str">
            <v>Q38.2</v>
          </cell>
          <cell r="B7499" t="str">
            <v>Macroglosia</v>
          </cell>
        </row>
        <row r="7500">
          <cell r="A7500" t="str">
            <v>Q38.3</v>
          </cell>
          <cell r="B7500" t="str">
            <v>Otras malformaciones congénitas de la lengua</v>
          </cell>
        </row>
        <row r="7501">
          <cell r="A7501" t="str">
            <v>Q38.4</v>
          </cell>
          <cell r="B7501" t="str">
            <v>Malformaciones congénitas de las glándulas y de los conductos salivales</v>
          </cell>
        </row>
        <row r="7502">
          <cell r="A7502" t="str">
            <v>Q38.5</v>
          </cell>
          <cell r="B7502" t="str">
            <v>Malformaciones congénitas del paladar, no clasificadas en otra parte</v>
          </cell>
        </row>
        <row r="7503">
          <cell r="A7503" t="str">
            <v>Q38.6</v>
          </cell>
          <cell r="B7503" t="str">
            <v>Otras malformaciones congénitas de la boca</v>
          </cell>
        </row>
        <row r="7504">
          <cell r="A7504" t="str">
            <v>Q38.7</v>
          </cell>
          <cell r="B7504" t="str">
            <v>Divertículo faríngeo</v>
          </cell>
        </row>
        <row r="7505">
          <cell r="A7505" t="str">
            <v>Q38.8</v>
          </cell>
          <cell r="B7505" t="str">
            <v>Otras malformaciones congénitas de la faringe</v>
          </cell>
        </row>
        <row r="7506">
          <cell r="A7506" t="str">
            <v>Q39</v>
          </cell>
          <cell r="B7506" t="str">
            <v>Malformaciones congénitas del esófago</v>
          </cell>
        </row>
        <row r="7507">
          <cell r="A7507" t="str">
            <v>Q39.0</v>
          </cell>
          <cell r="B7507" t="str">
            <v>Atresia del esófago sin mención de fístula</v>
          </cell>
        </row>
        <row r="7508">
          <cell r="A7508" t="str">
            <v>Q39.1</v>
          </cell>
          <cell r="B7508" t="str">
            <v>Atresia del esófago con fístula traqueoesofágica</v>
          </cell>
        </row>
        <row r="7509">
          <cell r="A7509" t="str">
            <v>Q39.2</v>
          </cell>
          <cell r="B7509" t="str">
            <v>Fístula traqueoesofágica congénita sin mención de atresia</v>
          </cell>
        </row>
        <row r="7510">
          <cell r="A7510" t="str">
            <v>Q39.3</v>
          </cell>
          <cell r="B7510" t="str">
            <v>Estrechez o estenosis congénita del esófago</v>
          </cell>
        </row>
        <row r="7511">
          <cell r="A7511" t="str">
            <v>Q39.4</v>
          </cell>
          <cell r="B7511" t="str">
            <v>Pterigión del esófago</v>
          </cell>
        </row>
        <row r="7512">
          <cell r="A7512" t="str">
            <v>Q39.5</v>
          </cell>
          <cell r="B7512" t="str">
            <v>Dilatación congénita del esófago</v>
          </cell>
        </row>
        <row r="7513">
          <cell r="A7513" t="str">
            <v>Q39.6</v>
          </cell>
          <cell r="B7513" t="str">
            <v>Divertículo del esófago</v>
          </cell>
        </row>
        <row r="7514">
          <cell r="A7514" t="str">
            <v>Q39.8</v>
          </cell>
          <cell r="B7514" t="str">
            <v>Otras malformaciones congénitas del esófago</v>
          </cell>
        </row>
        <row r="7515">
          <cell r="A7515" t="str">
            <v>Q39.9</v>
          </cell>
          <cell r="B7515" t="str">
            <v>Malformación congénita del esófago, no especificada</v>
          </cell>
        </row>
        <row r="7516">
          <cell r="A7516" t="str">
            <v>Q40</v>
          </cell>
          <cell r="B7516" t="str">
            <v>Otras malformaciones congénitas de la parte superior del tubo digestivo</v>
          </cell>
        </row>
        <row r="7517">
          <cell r="A7517" t="str">
            <v>Q40.0</v>
          </cell>
          <cell r="B7517" t="str">
            <v>Estenosis hipertrófica congénita del píloro</v>
          </cell>
        </row>
        <row r="7518">
          <cell r="A7518" t="str">
            <v>Q40.1</v>
          </cell>
          <cell r="B7518" t="str">
            <v>Hernia hiatal congénita</v>
          </cell>
        </row>
        <row r="7519">
          <cell r="A7519" t="str">
            <v>Q40.2</v>
          </cell>
          <cell r="B7519" t="str">
            <v>Otras malformaciones congénitas del estómago, especificadas</v>
          </cell>
        </row>
        <row r="7520">
          <cell r="A7520" t="str">
            <v>Q40.3</v>
          </cell>
          <cell r="B7520" t="str">
            <v>Malformación congénita del estómago, no especificada</v>
          </cell>
        </row>
        <row r="7521">
          <cell r="A7521" t="str">
            <v>Q40.8</v>
          </cell>
          <cell r="B7521" t="str">
            <v>Otras malformaciones congénitas de la parte superior del tubo digestivo</v>
          </cell>
        </row>
        <row r="7522">
          <cell r="A7522" t="str">
            <v>Q40.9</v>
          </cell>
          <cell r="B7522" t="str">
            <v>Malformación congénita de la parte superior del tubo digestivo, no especificada</v>
          </cell>
        </row>
        <row r="7523">
          <cell r="A7523" t="str">
            <v>Q41</v>
          </cell>
          <cell r="B7523" t="str">
            <v>Ausencia, atresia y estenosis congénita del intestino delgado</v>
          </cell>
        </row>
        <row r="7524">
          <cell r="A7524" t="str">
            <v>Q41.0</v>
          </cell>
          <cell r="B7524" t="str">
            <v>Ausencia, atresia y estenosis congénita del duodeno</v>
          </cell>
        </row>
        <row r="7525">
          <cell r="A7525" t="str">
            <v>Q41.1</v>
          </cell>
          <cell r="B7525" t="str">
            <v>Ausencia, atresia y estenosis congénita del yeyuno</v>
          </cell>
        </row>
        <row r="7526">
          <cell r="A7526" t="str">
            <v>Q41.2</v>
          </cell>
          <cell r="B7526" t="str">
            <v>Ausencia, atresia y estenosis congénita del íleon</v>
          </cell>
        </row>
        <row r="7527">
          <cell r="A7527" t="str">
            <v>Q41.8</v>
          </cell>
          <cell r="B7527" t="str">
            <v>Ausencia, atresia y estenosis congénita de otras partes especificadas del intestino delgado</v>
          </cell>
        </row>
        <row r="7528">
          <cell r="A7528" t="str">
            <v>Q41.9</v>
          </cell>
          <cell r="B7528" t="str">
            <v>Ausencia, atresia y estenosis congénita del intestino delgado, parte no especificada</v>
          </cell>
        </row>
        <row r="7529">
          <cell r="A7529" t="str">
            <v>Q42</v>
          </cell>
          <cell r="B7529" t="str">
            <v>Ausencia, atresia y estenosis congénita del intestino grueso</v>
          </cell>
        </row>
        <row r="7530">
          <cell r="A7530" t="str">
            <v>Q42.0</v>
          </cell>
          <cell r="B7530" t="str">
            <v>Ausencia, atresia y estenosis congénita del recto, con fístula</v>
          </cell>
        </row>
        <row r="7531">
          <cell r="A7531" t="str">
            <v>Q42.1</v>
          </cell>
          <cell r="B7531" t="str">
            <v>Ausencia, atresia y estenosis congénita del recto, sin fístula</v>
          </cell>
        </row>
        <row r="7532">
          <cell r="A7532" t="str">
            <v>Q42.2</v>
          </cell>
          <cell r="B7532" t="str">
            <v>Ausencia, atresia y estenosis congénita del ano, con fístula</v>
          </cell>
        </row>
        <row r="7533">
          <cell r="A7533" t="str">
            <v>Q42.3</v>
          </cell>
          <cell r="B7533" t="str">
            <v>Ausencia, atresia y estenosis congénita del ano, sin fístula</v>
          </cell>
        </row>
        <row r="7534">
          <cell r="A7534" t="str">
            <v>Q42.8</v>
          </cell>
          <cell r="B7534" t="str">
            <v>Ausencia, atresia y estenosis congénita de otras partes del intestino grueso</v>
          </cell>
        </row>
        <row r="7535">
          <cell r="A7535" t="str">
            <v>Q42.9</v>
          </cell>
          <cell r="B7535" t="str">
            <v>Ausencia, atresia y estenosis congénita del intestino grueso, parte no especificada</v>
          </cell>
        </row>
        <row r="7536">
          <cell r="A7536" t="str">
            <v>Q43</v>
          </cell>
          <cell r="B7536" t="str">
            <v>Otras malformaciones congénitas del intestino</v>
          </cell>
        </row>
        <row r="7537">
          <cell r="A7537" t="str">
            <v>Q43.0</v>
          </cell>
          <cell r="B7537" t="str">
            <v>Divertículo de Meckel</v>
          </cell>
        </row>
        <row r="7538">
          <cell r="A7538" t="str">
            <v>Q43.1</v>
          </cell>
          <cell r="B7538" t="str">
            <v>Enfermedad de Hirschsprung</v>
          </cell>
        </row>
        <row r="7539">
          <cell r="A7539" t="str">
            <v>Q43.2</v>
          </cell>
          <cell r="B7539" t="str">
            <v>Otros trastornos funcionales congénitos del colon</v>
          </cell>
        </row>
        <row r="7540">
          <cell r="A7540" t="str">
            <v>Q43.3</v>
          </cell>
          <cell r="B7540" t="str">
            <v>Malformaciones congénitas de la fijación del intestino</v>
          </cell>
        </row>
        <row r="7541">
          <cell r="A7541" t="str">
            <v>Q43.4</v>
          </cell>
          <cell r="B7541" t="str">
            <v>Duplicación del intestino</v>
          </cell>
        </row>
        <row r="7542">
          <cell r="A7542" t="str">
            <v>Q43.5</v>
          </cell>
          <cell r="B7542" t="str">
            <v>Ano ectópico</v>
          </cell>
        </row>
        <row r="7543">
          <cell r="A7543" t="str">
            <v>Q43.6</v>
          </cell>
          <cell r="B7543" t="str">
            <v>Fístula congénita del recto y del ano</v>
          </cell>
        </row>
        <row r="7544">
          <cell r="A7544" t="str">
            <v>Q43.7</v>
          </cell>
          <cell r="B7544" t="str">
            <v>Persistencia de la cloaca</v>
          </cell>
        </row>
        <row r="7545">
          <cell r="A7545" t="str">
            <v>Q43.8</v>
          </cell>
          <cell r="B7545" t="str">
            <v>Otras malformaciones congénitas del intestino, especificadas</v>
          </cell>
        </row>
        <row r="7546">
          <cell r="A7546" t="str">
            <v>Q43.9</v>
          </cell>
          <cell r="B7546" t="str">
            <v>Malformación congénita del intestino, no especificada</v>
          </cell>
        </row>
        <row r="7547">
          <cell r="A7547" t="str">
            <v>Q44</v>
          </cell>
          <cell r="B7547" t="str">
            <v>Malformaciones congénitas de la vesícula biliar, de los conductos biliares y  del hígado</v>
          </cell>
        </row>
        <row r="7548">
          <cell r="A7548" t="str">
            <v>Q44.0</v>
          </cell>
          <cell r="B7548" t="str">
            <v>Agenesia, aplasia e hipoplasia de la vesícula biliar</v>
          </cell>
        </row>
        <row r="7549">
          <cell r="A7549" t="str">
            <v>Q44.1</v>
          </cell>
          <cell r="B7549" t="str">
            <v>Otras malformaciones congénitas de la vesícula biliar</v>
          </cell>
        </row>
        <row r="7550">
          <cell r="A7550" t="str">
            <v>Q44.2</v>
          </cell>
          <cell r="B7550" t="str">
            <v>Atresia de los conductos biliares</v>
          </cell>
        </row>
        <row r="7551">
          <cell r="A7551" t="str">
            <v>Q44.3</v>
          </cell>
          <cell r="B7551" t="str">
            <v>Estrechez y estenosis congénita de los conductos biliares</v>
          </cell>
        </row>
        <row r="7552">
          <cell r="A7552" t="str">
            <v>Q44.4</v>
          </cell>
          <cell r="B7552" t="str">
            <v>Quiste del colédoco</v>
          </cell>
        </row>
        <row r="7553">
          <cell r="A7553" t="str">
            <v>Q44.5</v>
          </cell>
          <cell r="B7553" t="str">
            <v>Otras malformaciones congénitas de los conductos biliares</v>
          </cell>
        </row>
        <row r="7554">
          <cell r="A7554" t="str">
            <v>Q44.6</v>
          </cell>
          <cell r="B7554" t="str">
            <v>Enfermedad quística del hígado</v>
          </cell>
        </row>
        <row r="7555">
          <cell r="A7555" t="str">
            <v>Q44.7</v>
          </cell>
          <cell r="B7555" t="str">
            <v>Otras malformaciones congénitas del hígado</v>
          </cell>
        </row>
        <row r="7556">
          <cell r="A7556" t="str">
            <v>Q45</v>
          </cell>
          <cell r="B7556" t="str">
            <v>Otras malformaciones congénitas del sistema digestivo</v>
          </cell>
        </row>
        <row r="7557">
          <cell r="A7557" t="str">
            <v>Q45.0</v>
          </cell>
          <cell r="B7557" t="str">
            <v>Agenesia, aplasia e hipoplasia del páncreas</v>
          </cell>
        </row>
        <row r="7558">
          <cell r="A7558" t="str">
            <v>Q45.1</v>
          </cell>
          <cell r="B7558" t="str">
            <v>Páncreas anular</v>
          </cell>
        </row>
        <row r="7559">
          <cell r="A7559" t="str">
            <v>Q45.2</v>
          </cell>
          <cell r="B7559" t="str">
            <v>Quiste congénito del páncreas</v>
          </cell>
        </row>
        <row r="7560">
          <cell r="A7560" t="str">
            <v>Q45.3</v>
          </cell>
          <cell r="B7560" t="str">
            <v>Otras malformaciones congénitas del páncreas y del conducto pancreático</v>
          </cell>
        </row>
        <row r="7561">
          <cell r="A7561" t="str">
            <v>Q45.8</v>
          </cell>
          <cell r="B7561" t="str">
            <v>Otras malformaciones congénitas del sistema digestivo, especificadas</v>
          </cell>
        </row>
        <row r="7562">
          <cell r="A7562" t="str">
            <v>Q45.9</v>
          </cell>
          <cell r="B7562" t="str">
            <v>Malformación congénita del sistema digestivo, no especificada</v>
          </cell>
        </row>
        <row r="7563">
          <cell r="A7563" t="str">
            <v>Q50</v>
          </cell>
          <cell r="B7563" t="str">
            <v>Malformaciones congénitas de los ovarios, de las trompas de Falopio y de los ligamentos anchos</v>
          </cell>
        </row>
        <row r="7564">
          <cell r="A7564" t="str">
            <v>Q50.0</v>
          </cell>
          <cell r="B7564" t="str">
            <v>Ausencia congénita de ovario</v>
          </cell>
        </row>
        <row r="7565">
          <cell r="A7565" t="str">
            <v>Q50.1</v>
          </cell>
          <cell r="B7565" t="str">
            <v>Quiste en desarrollo del ovario</v>
          </cell>
        </row>
        <row r="7566">
          <cell r="A7566" t="str">
            <v>Q50.2</v>
          </cell>
          <cell r="B7566" t="str">
            <v>Torsión congénita del ovario</v>
          </cell>
        </row>
        <row r="7567">
          <cell r="A7567" t="str">
            <v>Q50.3</v>
          </cell>
          <cell r="B7567" t="str">
            <v>Otras malformaciones congénitas de los ovarios</v>
          </cell>
        </row>
        <row r="7568">
          <cell r="A7568" t="str">
            <v>Q50.4</v>
          </cell>
          <cell r="B7568" t="str">
            <v>Quiste embrionario de la trompa de Falopio</v>
          </cell>
        </row>
        <row r="7569">
          <cell r="A7569" t="str">
            <v>Q50.5</v>
          </cell>
          <cell r="B7569" t="str">
            <v>Quiste embrionario del ligamento ancho</v>
          </cell>
        </row>
        <row r="7570">
          <cell r="A7570" t="str">
            <v>Q50.6</v>
          </cell>
          <cell r="B7570" t="str">
            <v>Otras malformaciones congénitas de la trompa de Falopio y del ligamento ancho</v>
          </cell>
        </row>
        <row r="7571">
          <cell r="A7571" t="str">
            <v>Q51</v>
          </cell>
          <cell r="B7571" t="str">
            <v>Malformaciones congénitas del útero y del cuello uterino</v>
          </cell>
        </row>
        <row r="7572">
          <cell r="A7572" t="str">
            <v>Q51.0</v>
          </cell>
          <cell r="B7572" t="str">
            <v>Agenesia y aplasia del útero</v>
          </cell>
        </row>
        <row r="7573">
          <cell r="A7573" t="str">
            <v>Q51.1</v>
          </cell>
          <cell r="B7573" t="str">
            <v>Duplicación del útero con duplicación del cuello uterino y de la vagina</v>
          </cell>
        </row>
        <row r="7574">
          <cell r="A7574" t="str">
            <v>Q51.2</v>
          </cell>
          <cell r="B7574" t="str">
            <v>Otra duplicación del útero</v>
          </cell>
        </row>
        <row r="7575">
          <cell r="A7575" t="str">
            <v>Q51.3</v>
          </cell>
          <cell r="B7575" t="str">
            <v>Utero bicorne</v>
          </cell>
        </row>
        <row r="7576">
          <cell r="A7576" t="str">
            <v>Q51.4</v>
          </cell>
          <cell r="B7576" t="str">
            <v>Utero unicorne</v>
          </cell>
        </row>
        <row r="7577">
          <cell r="A7577" t="str">
            <v>Q51.5</v>
          </cell>
          <cell r="B7577" t="str">
            <v>Agenesia y aplasia del cuello uterino</v>
          </cell>
        </row>
        <row r="7578">
          <cell r="A7578" t="str">
            <v>Q51.6</v>
          </cell>
          <cell r="B7578" t="str">
            <v>Quiste embrionario del cuello uterino</v>
          </cell>
        </row>
        <row r="7579">
          <cell r="A7579" t="str">
            <v>Q51.7</v>
          </cell>
          <cell r="B7579" t="str">
            <v>Fístula congénita entre el útero y el tracto digestivo y urinario</v>
          </cell>
        </row>
        <row r="7580">
          <cell r="A7580" t="str">
            <v>Q51.8</v>
          </cell>
          <cell r="B7580" t="str">
            <v>Otras malformaciones congénitas del útero y del cuello uterino</v>
          </cell>
        </row>
        <row r="7581">
          <cell r="A7581" t="str">
            <v>Q51.9</v>
          </cell>
          <cell r="B7581" t="str">
            <v>Malformación congénita del útero y del cuello uterino, no especificada</v>
          </cell>
        </row>
        <row r="7582">
          <cell r="A7582" t="str">
            <v>Q52</v>
          </cell>
          <cell r="B7582" t="str">
            <v>Otras malformaciones congénitas de los órganos genitales femeninos</v>
          </cell>
        </row>
        <row r="7583">
          <cell r="A7583" t="str">
            <v>Q52.0</v>
          </cell>
          <cell r="B7583" t="str">
            <v>Ausencia congénita de la vagina</v>
          </cell>
        </row>
        <row r="7584">
          <cell r="A7584" t="str">
            <v>Q52.1</v>
          </cell>
          <cell r="B7584" t="str">
            <v>Duplicación de la vagina</v>
          </cell>
        </row>
        <row r="7585">
          <cell r="A7585" t="str">
            <v>Q52.2</v>
          </cell>
          <cell r="B7585" t="str">
            <v>Fístula rectovaginal congénita</v>
          </cell>
        </row>
        <row r="7586">
          <cell r="A7586" t="str">
            <v>Q52.3</v>
          </cell>
          <cell r="B7586" t="str">
            <v>Himen imperforado</v>
          </cell>
        </row>
        <row r="7587">
          <cell r="A7587" t="str">
            <v>Q52.4</v>
          </cell>
          <cell r="B7587" t="str">
            <v>Otras malformaciones congénitas de la vagina</v>
          </cell>
        </row>
        <row r="7588">
          <cell r="A7588" t="str">
            <v>Q52.5</v>
          </cell>
          <cell r="B7588" t="str">
            <v>Fusión de labios de la vulva</v>
          </cell>
        </row>
        <row r="7589">
          <cell r="A7589" t="str">
            <v>Q52.6</v>
          </cell>
          <cell r="B7589" t="str">
            <v>Malformación congénita del clítoris</v>
          </cell>
        </row>
        <row r="7590">
          <cell r="A7590" t="str">
            <v>Q52.7</v>
          </cell>
          <cell r="B7590" t="str">
            <v>Otras malformaciones congénitas de la vulva</v>
          </cell>
        </row>
        <row r="7591">
          <cell r="A7591" t="str">
            <v>Q52.8</v>
          </cell>
          <cell r="B7591" t="str">
            <v>Otras malformaciones congénitas de los órganos genitales femeninos, especificadas</v>
          </cell>
        </row>
        <row r="7592">
          <cell r="A7592" t="str">
            <v>Q52.9</v>
          </cell>
          <cell r="B7592" t="str">
            <v>Malformación congénita de los genitales femeninos, no especificada</v>
          </cell>
        </row>
        <row r="7593">
          <cell r="A7593" t="str">
            <v>Q53</v>
          </cell>
          <cell r="B7593" t="str">
            <v>Testículo no descendido</v>
          </cell>
        </row>
        <row r="7594">
          <cell r="A7594" t="str">
            <v>Q53.0</v>
          </cell>
          <cell r="B7594" t="str">
            <v>Ectopia testicular</v>
          </cell>
        </row>
        <row r="7595">
          <cell r="A7595" t="str">
            <v>Q53.1</v>
          </cell>
          <cell r="B7595" t="str">
            <v>Testículo no descendido, unilateral</v>
          </cell>
        </row>
        <row r="7596">
          <cell r="A7596" t="str">
            <v>Q53.2</v>
          </cell>
          <cell r="B7596" t="str">
            <v>Testículo no descendido, bilateral</v>
          </cell>
        </row>
        <row r="7597">
          <cell r="A7597" t="str">
            <v>Q53.9</v>
          </cell>
          <cell r="B7597" t="str">
            <v>Testículo no descendido, sin otra especificación</v>
          </cell>
        </row>
        <row r="7598">
          <cell r="A7598" t="str">
            <v>Q54</v>
          </cell>
          <cell r="B7598" t="str">
            <v>Hipospadias</v>
          </cell>
        </row>
        <row r="7599">
          <cell r="A7599" t="str">
            <v>Q54.0</v>
          </cell>
          <cell r="B7599" t="str">
            <v>Hipospadias del glande</v>
          </cell>
        </row>
        <row r="7600">
          <cell r="A7600" t="str">
            <v>Q54.1</v>
          </cell>
          <cell r="B7600" t="str">
            <v>Hipospadias peneana</v>
          </cell>
        </row>
        <row r="7601">
          <cell r="A7601" t="str">
            <v>Q54.2</v>
          </cell>
          <cell r="B7601" t="str">
            <v>Hipospadias penoscrotal</v>
          </cell>
        </row>
        <row r="7602">
          <cell r="A7602" t="str">
            <v>Q54.3</v>
          </cell>
          <cell r="B7602" t="str">
            <v>Hipospadias perineal</v>
          </cell>
        </row>
        <row r="7603">
          <cell r="A7603" t="str">
            <v>Q54.4</v>
          </cell>
          <cell r="B7603" t="str">
            <v>Encordamiento congénito del pene</v>
          </cell>
        </row>
        <row r="7604">
          <cell r="A7604" t="str">
            <v>Q54.8</v>
          </cell>
          <cell r="B7604" t="str">
            <v>Otras hipospadias</v>
          </cell>
        </row>
        <row r="7605">
          <cell r="A7605" t="str">
            <v>Q54.9</v>
          </cell>
          <cell r="B7605" t="str">
            <v>Hipospadias, no especificada</v>
          </cell>
        </row>
        <row r="7606">
          <cell r="A7606" t="str">
            <v>Q55</v>
          </cell>
          <cell r="B7606" t="str">
            <v>Otras malformaciones congénitas de los órganos genitales masculinos</v>
          </cell>
        </row>
        <row r="7607">
          <cell r="A7607" t="str">
            <v>Q55.0</v>
          </cell>
          <cell r="B7607" t="str">
            <v>Ausencia y aplasia del testículo</v>
          </cell>
        </row>
        <row r="7608">
          <cell r="A7608" t="str">
            <v>Q55.1</v>
          </cell>
          <cell r="B7608" t="str">
            <v>Hipoplasia del testículo y del escroto</v>
          </cell>
        </row>
        <row r="7609">
          <cell r="A7609" t="str">
            <v>Q55.2</v>
          </cell>
          <cell r="B7609" t="str">
            <v>Otras malformaciones congénitas de los testículos y del escroto</v>
          </cell>
        </row>
        <row r="7610">
          <cell r="A7610" t="str">
            <v>Q55.3</v>
          </cell>
          <cell r="B7610" t="str">
            <v>Atresia del conducto deferente</v>
          </cell>
        </row>
        <row r="7611">
          <cell r="A7611" t="str">
            <v>Q55.4</v>
          </cell>
          <cell r="B7611" t="str">
            <v>Otras malformaciones congénitas de los conductos deferentes, del epidídimo, de las vesículas seminales y de la próstata</v>
          </cell>
        </row>
        <row r="7612">
          <cell r="A7612" t="str">
            <v>Q55.5</v>
          </cell>
          <cell r="B7612" t="str">
            <v>Aplasia y ausencia congénita del pene</v>
          </cell>
        </row>
        <row r="7613">
          <cell r="A7613" t="str">
            <v>Q55.6</v>
          </cell>
          <cell r="B7613" t="str">
            <v>Otras malformaciones congénitas del pene</v>
          </cell>
        </row>
        <row r="7614">
          <cell r="A7614" t="str">
            <v>Q55.8</v>
          </cell>
          <cell r="B7614" t="str">
            <v>Otras malformaciones congénitas de los órganos genitales masculinos, especificadas</v>
          </cell>
        </row>
        <row r="7615">
          <cell r="A7615" t="str">
            <v>Q55.9</v>
          </cell>
          <cell r="B7615" t="str">
            <v>Malformación congénita de los órganos genitales masculinos, no especificada</v>
          </cell>
        </row>
        <row r="7616">
          <cell r="A7616" t="str">
            <v>Q56</v>
          </cell>
          <cell r="B7616" t="str">
            <v>Sexo indeterminado y seudohermafroditismo</v>
          </cell>
        </row>
        <row r="7617">
          <cell r="A7617" t="str">
            <v>Q56.0</v>
          </cell>
          <cell r="B7617" t="str">
            <v>Hermafroditismo, no clasificado en otra parte</v>
          </cell>
        </row>
        <row r="7618">
          <cell r="A7618" t="str">
            <v>Q56.1</v>
          </cell>
          <cell r="B7618" t="str">
            <v>Seudohermafroditismo masculino, no clasificado en otra parte</v>
          </cell>
        </row>
        <row r="7619">
          <cell r="A7619" t="str">
            <v>Q56.2</v>
          </cell>
          <cell r="B7619" t="str">
            <v>Seudohermafroditismo femenino, no clasificado en otra parte</v>
          </cell>
        </row>
        <row r="7620">
          <cell r="A7620" t="str">
            <v>Q56.3</v>
          </cell>
          <cell r="B7620" t="str">
            <v>Seudohermafroditismo, no especificado</v>
          </cell>
        </row>
        <row r="7621">
          <cell r="A7621" t="str">
            <v>Q56.4</v>
          </cell>
          <cell r="B7621" t="str">
            <v>Sexo indeterminado, sin otra especificación</v>
          </cell>
        </row>
        <row r="7622">
          <cell r="A7622" t="str">
            <v>Q60</v>
          </cell>
          <cell r="B7622" t="str">
            <v>Agenesia renal y otras malformaciones hipoplásicas del riñón</v>
          </cell>
        </row>
        <row r="7623">
          <cell r="A7623" t="str">
            <v>Q60.0</v>
          </cell>
          <cell r="B7623" t="str">
            <v>Agenesia renal, unilateral</v>
          </cell>
        </row>
        <row r="7624">
          <cell r="A7624" t="str">
            <v>Q60.1</v>
          </cell>
          <cell r="B7624" t="str">
            <v>Agenesia renal, bilateral</v>
          </cell>
        </row>
        <row r="7625">
          <cell r="A7625" t="str">
            <v>Q60.2</v>
          </cell>
          <cell r="B7625" t="str">
            <v>Agenesia renal, sin otra especificación</v>
          </cell>
        </row>
        <row r="7626">
          <cell r="A7626" t="str">
            <v>Q60.3</v>
          </cell>
          <cell r="B7626" t="str">
            <v>Hipoplasia renal, unilateral</v>
          </cell>
        </row>
        <row r="7627">
          <cell r="A7627" t="str">
            <v>Q60.4</v>
          </cell>
          <cell r="B7627" t="str">
            <v>Hipoplasia renal, bilateral</v>
          </cell>
        </row>
        <row r="7628">
          <cell r="A7628" t="str">
            <v>Q60.5</v>
          </cell>
          <cell r="B7628" t="str">
            <v>Hipoplasia renal, no especificada</v>
          </cell>
        </row>
        <row r="7629">
          <cell r="A7629" t="str">
            <v>Q60.6</v>
          </cell>
          <cell r="B7629" t="str">
            <v>Síndrome de Potter</v>
          </cell>
        </row>
        <row r="7630">
          <cell r="A7630" t="str">
            <v>Q61</v>
          </cell>
          <cell r="B7630" t="str">
            <v>Enfermedad quística del riñón</v>
          </cell>
        </row>
        <row r="7631">
          <cell r="A7631" t="str">
            <v>Q61.0</v>
          </cell>
          <cell r="B7631" t="str">
            <v>Quiste renal solitario congénito</v>
          </cell>
        </row>
        <row r="7632">
          <cell r="A7632" t="str">
            <v>Q61.1</v>
          </cell>
          <cell r="B7632" t="str">
            <v>Riñón poliquístico, tipo infantil</v>
          </cell>
        </row>
        <row r="7633">
          <cell r="A7633" t="str">
            <v>Q61.2</v>
          </cell>
          <cell r="B7633" t="str">
            <v>Riñón poliquístico, tipo adulto</v>
          </cell>
        </row>
        <row r="7634">
          <cell r="A7634" t="str">
            <v>Q61.3</v>
          </cell>
          <cell r="B7634" t="str">
            <v>Riñón poliquístico, tipo no especificado</v>
          </cell>
        </row>
        <row r="7635">
          <cell r="A7635" t="str">
            <v>Q61.4</v>
          </cell>
          <cell r="B7635" t="str">
            <v>Displasia renal</v>
          </cell>
        </row>
        <row r="7636">
          <cell r="A7636" t="str">
            <v>Q61.5</v>
          </cell>
          <cell r="B7636" t="str">
            <v>Riñón quístico medular</v>
          </cell>
        </row>
        <row r="7637">
          <cell r="A7637" t="str">
            <v>Q61.8</v>
          </cell>
          <cell r="B7637" t="str">
            <v>Otras enfermedades renales quísticas</v>
          </cell>
        </row>
        <row r="7638">
          <cell r="A7638" t="str">
            <v>Q61.9</v>
          </cell>
          <cell r="B7638" t="str">
            <v>Enfermedad quística del riñón, no especificada</v>
          </cell>
        </row>
        <row r="7639">
          <cell r="A7639" t="str">
            <v>Q62</v>
          </cell>
          <cell r="B7639" t="str">
            <v>Defectos obstructivos congénitos de la pelvis renal y malformaciones congénitas del uréter</v>
          </cell>
        </row>
        <row r="7640">
          <cell r="A7640" t="str">
            <v>Q62.0</v>
          </cell>
          <cell r="B7640" t="str">
            <v>Hidronefrosis congénita</v>
          </cell>
        </row>
        <row r="7641">
          <cell r="A7641" t="str">
            <v>Q62.1</v>
          </cell>
          <cell r="B7641" t="str">
            <v>Atresia y estenosis del uréter</v>
          </cell>
        </row>
        <row r="7642">
          <cell r="A7642" t="str">
            <v>Q62.2</v>
          </cell>
          <cell r="B7642" t="str">
            <v>Megalouréter congénito</v>
          </cell>
        </row>
        <row r="7643">
          <cell r="A7643" t="str">
            <v>Q62.3</v>
          </cell>
          <cell r="B7643" t="str">
            <v>Otros defectos obstructivos de la pelvis renal y del uréter</v>
          </cell>
        </row>
        <row r="7644">
          <cell r="A7644" t="str">
            <v>Q62.4</v>
          </cell>
          <cell r="B7644" t="str">
            <v>Agenesia del uréter</v>
          </cell>
        </row>
        <row r="7645">
          <cell r="A7645" t="str">
            <v>Q62.5</v>
          </cell>
          <cell r="B7645" t="str">
            <v>Duplicación del uréter</v>
          </cell>
        </row>
        <row r="7646">
          <cell r="A7646" t="str">
            <v>Q62.6</v>
          </cell>
          <cell r="B7646" t="str">
            <v>Mala posición del uréter</v>
          </cell>
        </row>
        <row r="7647">
          <cell r="A7647" t="str">
            <v>Q62.7</v>
          </cell>
          <cell r="B7647" t="str">
            <v>Reflujo vésico-urétero-renal congénito</v>
          </cell>
        </row>
        <row r="7648">
          <cell r="A7648" t="str">
            <v>Q62.8</v>
          </cell>
          <cell r="B7648" t="str">
            <v>Otras malformaciones congénitas del uréter</v>
          </cell>
        </row>
        <row r="7649">
          <cell r="A7649" t="str">
            <v>Q63</v>
          </cell>
          <cell r="B7649" t="str">
            <v>Otras malformaciones congénitas del riñón</v>
          </cell>
        </row>
        <row r="7650">
          <cell r="A7650" t="str">
            <v>Q63.0</v>
          </cell>
          <cell r="B7650" t="str">
            <v>Riñón supernumerario</v>
          </cell>
        </row>
        <row r="7651">
          <cell r="A7651" t="str">
            <v>Q63.1</v>
          </cell>
          <cell r="B7651" t="str">
            <v>Riñón lobulado, fusionado y en herradura</v>
          </cell>
        </row>
        <row r="7652">
          <cell r="A7652" t="str">
            <v>Q63.2</v>
          </cell>
          <cell r="B7652" t="str">
            <v>Riñón ectópico</v>
          </cell>
        </row>
        <row r="7653">
          <cell r="A7653" t="str">
            <v>Q63.3</v>
          </cell>
          <cell r="B7653" t="str">
            <v>Hiperplasia renal y riñón gigante</v>
          </cell>
        </row>
        <row r="7654">
          <cell r="A7654" t="str">
            <v>Q63.8</v>
          </cell>
          <cell r="B7654" t="str">
            <v>Otras malformaciones congénitas del riñón, especificadas</v>
          </cell>
        </row>
        <row r="7655">
          <cell r="A7655" t="str">
            <v>Q63.9</v>
          </cell>
          <cell r="B7655" t="str">
            <v>Malformación congénita del riñón, no especificada</v>
          </cell>
        </row>
        <row r="7656">
          <cell r="A7656" t="str">
            <v>Q64</v>
          </cell>
          <cell r="B7656" t="str">
            <v>Otras malformaciones congénitas del sistema urinario</v>
          </cell>
        </row>
        <row r="7657">
          <cell r="A7657" t="str">
            <v>Q64.0</v>
          </cell>
          <cell r="B7657" t="str">
            <v>Epispadias</v>
          </cell>
        </row>
        <row r="7658">
          <cell r="A7658" t="str">
            <v>Q64.1</v>
          </cell>
          <cell r="B7658" t="str">
            <v>Extrofia de la vejiga urinaria</v>
          </cell>
        </row>
        <row r="7659">
          <cell r="A7659" t="str">
            <v>Q64.2</v>
          </cell>
          <cell r="B7659" t="str">
            <v>Válvulas uretrales posteriores congénitas</v>
          </cell>
        </row>
        <row r="7660">
          <cell r="A7660" t="str">
            <v>Q64.3</v>
          </cell>
          <cell r="B7660" t="str">
            <v>Otras atresias y estenosis de la uretra y del cuello de la vejiga</v>
          </cell>
        </row>
        <row r="7661">
          <cell r="A7661" t="str">
            <v>Q64.4</v>
          </cell>
          <cell r="B7661" t="str">
            <v>Malformación del uraco</v>
          </cell>
        </row>
        <row r="7662">
          <cell r="A7662" t="str">
            <v>Q64.5</v>
          </cell>
          <cell r="B7662" t="str">
            <v>Ausencia congénita de la vejiga y de la uretra</v>
          </cell>
        </row>
        <row r="7663">
          <cell r="A7663" t="str">
            <v>Q64.6</v>
          </cell>
          <cell r="B7663" t="str">
            <v>Divertículo congénito de la vejiga</v>
          </cell>
        </row>
        <row r="7664">
          <cell r="A7664" t="str">
            <v>Q64.7</v>
          </cell>
          <cell r="B7664" t="str">
            <v>Otras malformaciones congénitas de la vejiga y de la uretra</v>
          </cell>
        </row>
        <row r="7665">
          <cell r="A7665" t="str">
            <v>Q64.8</v>
          </cell>
          <cell r="B7665" t="str">
            <v>Otras malformaciones congénitas del aparato urinario, especificadas</v>
          </cell>
        </row>
        <row r="7666">
          <cell r="A7666" t="str">
            <v>Q64.9</v>
          </cell>
          <cell r="B7666" t="str">
            <v>Malformación congénita del aparato urinario, no especificada</v>
          </cell>
        </row>
        <row r="7667">
          <cell r="A7667" t="str">
            <v>Q65</v>
          </cell>
          <cell r="B7667" t="str">
            <v>Deformidades congénitas de la cadera</v>
          </cell>
        </row>
        <row r="7668">
          <cell r="A7668" t="str">
            <v>Q65.0</v>
          </cell>
          <cell r="B7668" t="str">
            <v>Luxación congénita de la cadera, unilateral</v>
          </cell>
        </row>
        <row r="7669">
          <cell r="A7669" t="str">
            <v>Q65.1</v>
          </cell>
          <cell r="B7669" t="str">
            <v>Luxación congénita de la cadera, bilateral</v>
          </cell>
        </row>
        <row r="7670">
          <cell r="A7670" t="str">
            <v>Q65.2</v>
          </cell>
          <cell r="B7670" t="str">
            <v>Luxación congénita de la cadera, no especificada</v>
          </cell>
        </row>
        <row r="7671">
          <cell r="A7671" t="str">
            <v>Q65.3</v>
          </cell>
          <cell r="B7671" t="str">
            <v>Subluxación congénita de la cadera, unilateral</v>
          </cell>
        </row>
        <row r="7672">
          <cell r="A7672" t="str">
            <v>Q65.4</v>
          </cell>
          <cell r="B7672" t="str">
            <v>Subluxación congénita de la cadera, bilateral</v>
          </cell>
        </row>
        <row r="7673">
          <cell r="A7673" t="str">
            <v>Q65.5</v>
          </cell>
          <cell r="B7673" t="str">
            <v>Subluxación congénita de la cadera, no especificada</v>
          </cell>
        </row>
        <row r="7674">
          <cell r="A7674" t="str">
            <v>Q65.6</v>
          </cell>
          <cell r="B7674" t="str">
            <v>Cadera inestable</v>
          </cell>
        </row>
        <row r="7675">
          <cell r="A7675" t="str">
            <v>Q65.8</v>
          </cell>
          <cell r="B7675" t="str">
            <v>Otras deformidades congénitas de la cadera</v>
          </cell>
        </row>
        <row r="7676">
          <cell r="A7676" t="str">
            <v>Q65.9</v>
          </cell>
          <cell r="B7676" t="str">
            <v>Deformidad congénita de la cadera, no especificada</v>
          </cell>
        </row>
        <row r="7677">
          <cell r="A7677" t="str">
            <v>Q66</v>
          </cell>
          <cell r="B7677" t="str">
            <v>Deformidades congénitas de los pies</v>
          </cell>
        </row>
        <row r="7678">
          <cell r="A7678" t="str">
            <v>Q66.0</v>
          </cell>
          <cell r="B7678" t="str">
            <v>Talipes equinovarus</v>
          </cell>
        </row>
        <row r="7679">
          <cell r="A7679" t="str">
            <v>Q66.1</v>
          </cell>
          <cell r="B7679" t="str">
            <v>Talipes calcaneovarus</v>
          </cell>
        </row>
        <row r="7680">
          <cell r="A7680" t="str">
            <v>Q66.2</v>
          </cell>
          <cell r="B7680" t="str">
            <v>Metatarsus varus</v>
          </cell>
        </row>
        <row r="7681">
          <cell r="A7681" t="str">
            <v>Q66.3</v>
          </cell>
          <cell r="B7681" t="str">
            <v>Otras deformidades varus congénitas de los pies</v>
          </cell>
        </row>
        <row r="7682">
          <cell r="A7682" t="str">
            <v>Q66.4</v>
          </cell>
          <cell r="B7682" t="str">
            <v>Talipes calcaneovalgus</v>
          </cell>
        </row>
        <row r="7683">
          <cell r="A7683" t="str">
            <v>Q66.5</v>
          </cell>
          <cell r="B7683" t="str">
            <v>Pie plano congénito</v>
          </cell>
        </row>
        <row r="7684">
          <cell r="A7684" t="str">
            <v>Q66.6</v>
          </cell>
          <cell r="B7684" t="str">
            <v>Otras deformidades valgus congénitas de los pies</v>
          </cell>
        </row>
        <row r="7685">
          <cell r="A7685" t="str">
            <v>Q66.7</v>
          </cell>
          <cell r="B7685" t="str">
            <v>Pie cavus</v>
          </cell>
        </row>
        <row r="7686">
          <cell r="A7686" t="str">
            <v>Q66.8</v>
          </cell>
          <cell r="B7686" t="str">
            <v>Otras deformidades congénitas de los pies</v>
          </cell>
        </row>
        <row r="7687">
          <cell r="A7687" t="str">
            <v>Q66.9</v>
          </cell>
          <cell r="B7687" t="str">
            <v>Deformidad congénita de los pies, no especificada</v>
          </cell>
        </row>
        <row r="7688">
          <cell r="A7688" t="str">
            <v>Q67</v>
          </cell>
          <cell r="B7688" t="str">
            <v>Deformidades osteomusculares congénitas de la cabeza, de la cara, de la columna vertebral y del tórax</v>
          </cell>
        </row>
        <row r="7689">
          <cell r="A7689" t="str">
            <v>Q67.0</v>
          </cell>
          <cell r="B7689" t="str">
            <v>Asimetría facial</v>
          </cell>
        </row>
        <row r="7690">
          <cell r="A7690" t="str">
            <v>Q67.1</v>
          </cell>
          <cell r="B7690" t="str">
            <v>Facies comprimida</v>
          </cell>
        </row>
        <row r="7691">
          <cell r="A7691" t="str">
            <v>Q67.2</v>
          </cell>
          <cell r="B7691" t="str">
            <v>Dolicocefalia</v>
          </cell>
        </row>
        <row r="7692">
          <cell r="A7692" t="str">
            <v>Q67.3</v>
          </cell>
          <cell r="B7692" t="str">
            <v>Plagiocefalia</v>
          </cell>
        </row>
        <row r="7693">
          <cell r="A7693" t="str">
            <v>Q67.4</v>
          </cell>
          <cell r="B7693" t="str">
            <v>Otras deformidades congénitas del cráneo, de la cara y de la mandíbula</v>
          </cell>
        </row>
        <row r="7694">
          <cell r="A7694" t="str">
            <v>Q67.5</v>
          </cell>
          <cell r="B7694" t="str">
            <v>Deformidad congénita de la columna vertebral</v>
          </cell>
        </row>
        <row r="7695">
          <cell r="A7695" t="str">
            <v>Q67.6</v>
          </cell>
          <cell r="B7695" t="str">
            <v>Tórax excavado</v>
          </cell>
        </row>
        <row r="7696">
          <cell r="A7696" t="str">
            <v>Q67.7</v>
          </cell>
          <cell r="B7696" t="str">
            <v>Tórax en quilla</v>
          </cell>
        </row>
        <row r="7697">
          <cell r="A7697" t="str">
            <v>Q67.8</v>
          </cell>
          <cell r="B7697" t="str">
            <v>Otras deformidades congénitas del tórax</v>
          </cell>
        </row>
        <row r="7698">
          <cell r="A7698" t="str">
            <v>Q68</v>
          </cell>
          <cell r="B7698" t="str">
            <v>Otras deformidades osteomusculares congénitas</v>
          </cell>
        </row>
        <row r="7699">
          <cell r="A7699" t="str">
            <v>Q68.0</v>
          </cell>
          <cell r="B7699" t="str">
            <v>Deformidad congénita del músculo esternocleidomastoideo</v>
          </cell>
        </row>
        <row r="7700">
          <cell r="A7700" t="str">
            <v>Q68.1</v>
          </cell>
          <cell r="B7700" t="str">
            <v>Deformidad congénita de la mano</v>
          </cell>
        </row>
        <row r="7701">
          <cell r="A7701" t="str">
            <v>Q68.2</v>
          </cell>
          <cell r="B7701" t="str">
            <v>Deformidad congénita de la rodilla</v>
          </cell>
        </row>
        <row r="7702">
          <cell r="A7702" t="str">
            <v>Q68.3</v>
          </cell>
          <cell r="B7702" t="str">
            <v>Curvatura congénita del fémur</v>
          </cell>
        </row>
        <row r="7703">
          <cell r="A7703" t="str">
            <v>Q68.4</v>
          </cell>
          <cell r="B7703" t="str">
            <v>Curvatura congénita de la tibia y del peroné</v>
          </cell>
        </row>
        <row r="7704">
          <cell r="A7704" t="str">
            <v>Q68.5</v>
          </cell>
          <cell r="B7704" t="str">
            <v>Curvatura congénita de hueso(s) largo(s) del miembro inferior, sin otra especificación</v>
          </cell>
        </row>
        <row r="7705">
          <cell r="A7705" t="str">
            <v>Q68.8</v>
          </cell>
          <cell r="B7705" t="str">
            <v>Otras deformidades congénitas osteomusculares, especificadas</v>
          </cell>
        </row>
        <row r="7706">
          <cell r="A7706" t="str">
            <v>Q69</v>
          </cell>
          <cell r="B7706" t="str">
            <v>Polidactilia</v>
          </cell>
        </row>
        <row r="7707">
          <cell r="A7707" t="str">
            <v>Q69.0</v>
          </cell>
          <cell r="B7707" t="str">
            <v>Dedo(s) supernumerario(s) de la mano</v>
          </cell>
        </row>
        <row r="7708">
          <cell r="A7708" t="str">
            <v>Q69.1</v>
          </cell>
          <cell r="B7708" t="str">
            <v>Pulgar(es) supernumerario(s)</v>
          </cell>
        </row>
        <row r="7709">
          <cell r="A7709" t="str">
            <v>Q69.2</v>
          </cell>
          <cell r="B7709" t="str">
            <v>Dedo(s) supernumerario(s) del pie</v>
          </cell>
        </row>
        <row r="7710">
          <cell r="A7710" t="str">
            <v>Q69.9</v>
          </cell>
          <cell r="B7710" t="str">
            <v>Polidactilia, no especificada</v>
          </cell>
        </row>
        <row r="7711">
          <cell r="A7711" t="str">
            <v>Q70</v>
          </cell>
          <cell r="B7711" t="str">
            <v>Sindactilia</v>
          </cell>
        </row>
        <row r="7712">
          <cell r="A7712" t="str">
            <v>Q70.0</v>
          </cell>
          <cell r="B7712" t="str">
            <v>Fusión de los dedos de la mano</v>
          </cell>
        </row>
        <row r="7713">
          <cell r="A7713" t="str">
            <v>Q70.1</v>
          </cell>
          <cell r="B7713" t="str">
            <v>Membrana interdigital de la mano</v>
          </cell>
        </row>
        <row r="7714">
          <cell r="A7714" t="str">
            <v>Q70.2</v>
          </cell>
          <cell r="B7714" t="str">
            <v>Fusión de los dedos del pie</v>
          </cell>
        </row>
        <row r="7715">
          <cell r="A7715" t="str">
            <v>Q70.3</v>
          </cell>
          <cell r="B7715" t="str">
            <v>Membrana interdigital del pie</v>
          </cell>
        </row>
        <row r="7716">
          <cell r="A7716" t="str">
            <v>Q70.4</v>
          </cell>
          <cell r="B7716" t="str">
            <v>Polisindactilia</v>
          </cell>
        </row>
        <row r="7717">
          <cell r="A7717" t="str">
            <v>Q70.9</v>
          </cell>
          <cell r="B7717" t="str">
            <v>Sindactilia, no especificada</v>
          </cell>
        </row>
        <row r="7718">
          <cell r="A7718" t="str">
            <v>Q71</v>
          </cell>
          <cell r="B7718" t="str">
            <v>Defectos por reducción del miembro superior</v>
          </cell>
        </row>
        <row r="7719">
          <cell r="A7719" t="str">
            <v>Q71.0</v>
          </cell>
          <cell r="B7719" t="str">
            <v>Ausencia congénita completa del (de los) miembro(s) superior(es)</v>
          </cell>
        </row>
        <row r="7720">
          <cell r="A7720" t="str">
            <v>Q71.1</v>
          </cell>
          <cell r="B7720" t="str">
            <v>Ausencia congénita del brazo y del antebrazo con presencia de la mano</v>
          </cell>
        </row>
        <row r="7721">
          <cell r="A7721" t="str">
            <v>Q71.2</v>
          </cell>
          <cell r="B7721" t="str">
            <v>Ausencia congénita del antebrazo y de la mano</v>
          </cell>
        </row>
        <row r="7722">
          <cell r="A7722" t="str">
            <v>Q71.3</v>
          </cell>
          <cell r="B7722" t="str">
            <v>Ausencia congénita de la mano y el (los) dedo(s)</v>
          </cell>
        </row>
        <row r="7723">
          <cell r="A7723" t="str">
            <v>Q71.4</v>
          </cell>
          <cell r="B7723" t="str">
            <v>Defecto por reducción longitudinal del radio</v>
          </cell>
        </row>
        <row r="7724">
          <cell r="A7724" t="str">
            <v>Q71.5</v>
          </cell>
          <cell r="B7724" t="str">
            <v>Defecto por reducción longitudinal del cúbito</v>
          </cell>
        </row>
        <row r="7725">
          <cell r="A7725" t="str">
            <v>Q71.6</v>
          </cell>
          <cell r="B7725" t="str">
            <v>Mano en pinza de langosta</v>
          </cell>
        </row>
        <row r="7726">
          <cell r="A7726" t="str">
            <v>Q71.8</v>
          </cell>
          <cell r="B7726" t="str">
            <v>Otros defectos por reducción del (de los) miembro(s) superior(es)</v>
          </cell>
        </row>
        <row r="7727">
          <cell r="A7727" t="str">
            <v>Q71.9</v>
          </cell>
          <cell r="B7727" t="str">
            <v>Defecto por reducción del miembro superior, no especificado</v>
          </cell>
        </row>
        <row r="7728">
          <cell r="A7728" t="str">
            <v>Q72</v>
          </cell>
          <cell r="B7728" t="str">
            <v>Defectos por reducción del miembro inferior</v>
          </cell>
        </row>
        <row r="7729">
          <cell r="A7729" t="str">
            <v>Q72.0</v>
          </cell>
          <cell r="B7729" t="str">
            <v>Ausencia congénita completa del (de los) miembro(s) inferior(es)</v>
          </cell>
        </row>
        <row r="7730">
          <cell r="A7730" t="str">
            <v>Q72.1</v>
          </cell>
          <cell r="B7730" t="str">
            <v>Ausencia congénita del muslo y de la pierna con presencia del pie</v>
          </cell>
        </row>
        <row r="7731">
          <cell r="A7731" t="str">
            <v>Q72.2</v>
          </cell>
          <cell r="B7731" t="str">
            <v>Ausencia congénita de la pierna y del pie</v>
          </cell>
        </row>
        <row r="7732">
          <cell r="A7732" t="str">
            <v>Q72.3</v>
          </cell>
          <cell r="B7732" t="str">
            <v>Ausencia congénita del pie y dedo(s) del pie</v>
          </cell>
        </row>
        <row r="7733">
          <cell r="A7733" t="str">
            <v>Q72.4</v>
          </cell>
          <cell r="B7733" t="str">
            <v>Defecto por reducción longitudinal del fémur</v>
          </cell>
        </row>
        <row r="7734">
          <cell r="A7734" t="str">
            <v>Q72.5</v>
          </cell>
          <cell r="B7734" t="str">
            <v>Defecto por reducción longitudinal de la tibia</v>
          </cell>
        </row>
        <row r="7735">
          <cell r="A7735" t="str">
            <v>Q72.6</v>
          </cell>
          <cell r="B7735" t="str">
            <v>Defecto por reducción longitudinal del peroné</v>
          </cell>
        </row>
        <row r="7736">
          <cell r="A7736" t="str">
            <v>Q72.7</v>
          </cell>
          <cell r="B7736" t="str">
            <v>Pie hendido</v>
          </cell>
        </row>
        <row r="7737">
          <cell r="A7737" t="str">
            <v>Q72.8</v>
          </cell>
          <cell r="B7737" t="str">
            <v>Otros defectos por reducción del (de los) miembro(s) inferior(es)</v>
          </cell>
        </row>
        <row r="7738">
          <cell r="A7738" t="str">
            <v>Q72.9</v>
          </cell>
          <cell r="B7738" t="str">
            <v>Defecto por reducción del miembro inferior, no especificado</v>
          </cell>
        </row>
        <row r="7739">
          <cell r="A7739" t="str">
            <v>Q73</v>
          </cell>
          <cell r="B7739" t="str">
            <v>Defectos por reducción de miembro no especificado</v>
          </cell>
        </row>
        <row r="7740">
          <cell r="A7740" t="str">
            <v>Q73.0</v>
          </cell>
          <cell r="B7740" t="str">
            <v>Ausencia completa de miembro(s) no especificado(s)</v>
          </cell>
        </row>
        <row r="7741">
          <cell r="A7741" t="str">
            <v>Q73.1</v>
          </cell>
          <cell r="B7741" t="str">
            <v>Focomelia, miembro(s) no especificado(s)</v>
          </cell>
        </row>
        <row r="7742">
          <cell r="A7742" t="str">
            <v>Q73.8</v>
          </cell>
          <cell r="B7742" t="str">
            <v>Otros defectos por reducción de miembro(s) no especificado(s)</v>
          </cell>
        </row>
        <row r="7743">
          <cell r="A7743" t="str">
            <v>Q74</v>
          </cell>
          <cell r="B7743" t="str">
            <v>Otras anomalías congénitas del (de los) miembro(s)</v>
          </cell>
        </row>
        <row r="7744">
          <cell r="A7744" t="str">
            <v>Q74.0</v>
          </cell>
          <cell r="B7744" t="str">
            <v>Otras malformaciones congénitas del (de los) miembro(s) superior(es), incluida la cintura escapular</v>
          </cell>
        </row>
        <row r="7745">
          <cell r="A7745" t="str">
            <v>Q74.1</v>
          </cell>
          <cell r="B7745" t="str">
            <v>Malformación congénita de la rodilla</v>
          </cell>
        </row>
        <row r="7746">
          <cell r="A7746" t="str">
            <v>Q74.2</v>
          </cell>
          <cell r="B7746" t="str">
            <v>Otras malformaciones congénitas del (de los) miembro(s) inferior(es), incluida la cintura pelviana</v>
          </cell>
        </row>
        <row r="7747">
          <cell r="A7747" t="str">
            <v>Q74.3</v>
          </cell>
          <cell r="B7747" t="str">
            <v>Artrogriposis múltiple congénita</v>
          </cell>
        </row>
        <row r="7748">
          <cell r="A7748" t="str">
            <v>Q74.8</v>
          </cell>
          <cell r="B7748" t="str">
            <v>Otras malformaciones congénitas especificadas del (de los) miembro(s)</v>
          </cell>
        </row>
        <row r="7749">
          <cell r="A7749" t="str">
            <v>Q74.9</v>
          </cell>
          <cell r="B7749" t="str">
            <v>Malformación congénita de miembro(s), no especificada</v>
          </cell>
        </row>
        <row r="7750">
          <cell r="A7750" t="str">
            <v>Q75</v>
          </cell>
          <cell r="B7750" t="str">
            <v>Otras malformaciones congénitas de los huesos del cráneo y de la cara</v>
          </cell>
        </row>
        <row r="7751">
          <cell r="A7751" t="str">
            <v>Q75.0</v>
          </cell>
          <cell r="B7751" t="str">
            <v>Craneosinostosis</v>
          </cell>
        </row>
        <row r="7752">
          <cell r="A7752" t="str">
            <v>Q75.1</v>
          </cell>
          <cell r="B7752" t="str">
            <v>Disostosis craneofacial</v>
          </cell>
        </row>
        <row r="7753">
          <cell r="A7753" t="str">
            <v>Q75.2</v>
          </cell>
          <cell r="B7753" t="str">
            <v>Hipertelorismo</v>
          </cell>
        </row>
        <row r="7754">
          <cell r="A7754" t="str">
            <v>Q75.3</v>
          </cell>
          <cell r="B7754" t="str">
            <v>Macrocefalia</v>
          </cell>
        </row>
        <row r="7755">
          <cell r="A7755" t="str">
            <v>Q75.4</v>
          </cell>
          <cell r="B7755" t="str">
            <v>Disostosis maxilofacial</v>
          </cell>
        </row>
        <row r="7756">
          <cell r="A7756" t="str">
            <v>Q75.5</v>
          </cell>
          <cell r="B7756" t="str">
            <v>Disostosis oculomaxilar</v>
          </cell>
        </row>
        <row r="7757">
          <cell r="A7757" t="str">
            <v>Q75.8</v>
          </cell>
          <cell r="B7757" t="str">
            <v>Otras malformaciones congénitas especificadas de los huesos del cráneo y de la cara</v>
          </cell>
        </row>
        <row r="7758">
          <cell r="A7758" t="str">
            <v>Q75.9</v>
          </cell>
          <cell r="B7758" t="str">
            <v>Malformación congénita no especificada de los huesos del cráneo y de la cara</v>
          </cell>
        </row>
        <row r="7759">
          <cell r="A7759" t="str">
            <v>Q76</v>
          </cell>
          <cell r="B7759" t="str">
            <v>Malformaciones congénitas de la columna vertebral y tórax óseo</v>
          </cell>
        </row>
        <row r="7760">
          <cell r="A7760" t="str">
            <v>Q76.0</v>
          </cell>
          <cell r="B7760" t="str">
            <v>Espina bífida oculta</v>
          </cell>
        </row>
        <row r="7761">
          <cell r="A7761" t="str">
            <v>Q76.1</v>
          </cell>
          <cell r="B7761" t="str">
            <v>Síndrome de Klippel-Feil</v>
          </cell>
        </row>
        <row r="7762">
          <cell r="A7762" t="str">
            <v>Q76.2</v>
          </cell>
          <cell r="B7762" t="str">
            <v>Espondilolistesis congénita</v>
          </cell>
        </row>
        <row r="7763">
          <cell r="A7763" t="str">
            <v>Q76.3</v>
          </cell>
          <cell r="B7763" t="str">
            <v>Escoliosis congénita debida a malformación congénita ósea</v>
          </cell>
        </row>
        <row r="7764">
          <cell r="A7764" t="str">
            <v>Q76.4</v>
          </cell>
          <cell r="B7764" t="str">
            <v>Otra malformación congénita de la columna vertebral, no asociada con escoliosis</v>
          </cell>
        </row>
        <row r="7765">
          <cell r="A7765" t="str">
            <v>Q76.5</v>
          </cell>
          <cell r="B7765" t="str">
            <v>Costilla cervical</v>
          </cell>
        </row>
        <row r="7766">
          <cell r="A7766" t="str">
            <v>Q76.6</v>
          </cell>
          <cell r="B7766" t="str">
            <v>Otras malformaciones congénitas de las costillas</v>
          </cell>
        </row>
        <row r="7767">
          <cell r="A7767" t="str">
            <v>Q76.7</v>
          </cell>
          <cell r="B7767" t="str">
            <v>Malformación congénita del esternón</v>
          </cell>
        </row>
        <row r="7768">
          <cell r="A7768" t="str">
            <v>Q76.8</v>
          </cell>
          <cell r="B7768" t="str">
            <v>Otras malformaciones congénitas del tórax óseo</v>
          </cell>
        </row>
        <row r="7769">
          <cell r="A7769" t="str">
            <v>Q76.9</v>
          </cell>
          <cell r="B7769" t="str">
            <v>Malformación congénita del tórax óseo, no especificada</v>
          </cell>
        </row>
        <row r="7770">
          <cell r="A7770" t="str">
            <v>Q77</v>
          </cell>
          <cell r="B7770" t="str">
            <v>Osteocondrodisplasia con defecto del crecimiento de los huesos largos y de la columna vertebral</v>
          </cell>
        </row>
        <row r="7771">
          <cell r="A7771" t="str">
            <v>Q77.0</v>
          </cell>
          <cell r="B7771" t="str">
            <v>Acondrogénesis</v>
          </cell>
        </row>
        <row r="7772">
          <cell r="A7772" t="str">
            <v>Q77.1</v>
          </cell>
          <cell r="B7772" t="str">
            <v>Enanismo tanatofórico</v>
          </cell>
        </row>
        <row r="7773">
          <cell r="A7773" t="str">
            <v>Q77.2</v>
          </cell>
          <cell r="B7773" t="str">
            <v>Síndrome de costilla corta</v>
          </cell>
        </row>
        <row r="7774">
          <cell r="A7774" t="str">
            <v>Q77.3</v>
          </cell>
          <cell r="B7774" t="str">
            <v>Condrodisplasia punctata</v>
          </cell>
        </row>
        <row r="7775">
          <cell r="A7775" t="str">
            <v>Q77.4</v>
          </cell>
          <cell r="B7775" t="str">
            <v>Acondroplasia</v>
          </cell>
        </row>
        <row r="7776">
          <cell r="A7776" t="str">
            <v>Q77.5</v>
          </cell>
          <cell r="B7776" t="str">
            <v>Displasia distrófica</v>
          </cell>
        </row>
        <row r="7777">
          <cell r="A7777" t="str">
            <v>Q77.6</v>
          </cell>
          <cell r="B7777" t="str">
            <v>Displasia condroectodérmica</v>
          </cell>
        </row>
        <row r="7778">
          <cell r="A7778" t="str">
            <v>Q77.7</v>
          </cell>
          <cell r="B7778" t="str">
            <v>Displasia espondiloepifisaria</v>
          </cell>
        </row>
        <row r="7779">
          <cell r="A7779" t="str">
            <v>Q77.8</v>
          </cell>
          <cell r="B7779" t="str">
            <v>Otras osteocondrodisplasias con defectos del crecimiento de los huesos largos y de la columna vertebral</v>
          </cell>
        </row>
        <row r="7780">
          <cell r="A7780" t="str">
            <v>Q77.9</v>
          </cell>
          <cell r="B7780" t="str">
            <v>Osteocondrodisplasia con defectos del crecimiento de los huesos largos y de la columna vertebral, sin otra especificación</v>
          </cell>
        </row>
        <row r="7781">
          <cell r="A7781" t="str">
            <v>Q78</v>
          </cell>
          <cell r="B7781" t="str">
            <v>Otras osteocondrodisplasias</v>
          </cell>
        </row>
        <row r="7782">
          <cell r="A7782" t="str">
            <v>Q78.0</v>
          </cell>
          <cell r="B7782" t="str">
            <v>Osteogénesis imperfecta</v>
          </cell>
        </row>
        <row r="7783">
          <cell r="A7783" t="str">
            <v>Q78.1</v>
          </cell>
          <cell r="B7783" t="str">
            <v>Displasia poliostótica fibrosa</v>
          </cell>
        </row>
        <row r="7784">
          <cell r="A7784" t="str">
            <v>Q78.2</v>
          </cell>
          <cell r="B7784" t="str">
            <v>Osteopetrosis</v>
          </cell>
        </row>
        <row r="7785">
          <cell r="A7785" t="str">
            <v>Q78.3</v>
          </cell>
          <cell r="B7785" t="str">
            <v>Displasia diafisaria progresiva</v>
          </cell>
        </row>
        <row r="7786">
          <cell r="A7786" t="str">
            <v>Q78.4</v>
          </cell>
          <cell r="B7786" t="str">
            <v>Encondromatosis</v>
          </cell>
        </row>
        <row r="7787">
          <cell r="A7787" t="str">
            <v>Q78.5</v>
          </cell>
          <cell r="B7787" t="str">
            <v>Displasia metafisaria</v>
          </cell>
        </row>
        <row r="7788">
          <cell r="A7788" t="str">
            <v>Q78.6</v>
          </cell>
          <cell r="B7788" t="str">
            <v>Exostosis congénita múltiple</v>
          </cell>
        </row>
        <row r="7789">
          <cell r="A7789" t="str">
            <v>Q78.8</v>
          </cell>
          <cell r="B7789" t="str">
            <v>Otras osteocondrodisplasias especificadas</v>
          </cell>
        </row>
        <row r="7790">
          <cell r="A7790" t="str">
            <v>Q78.9</v>
          </cell>
          <cell r="B7790" t="str">
            <v>Osteocondrodisplasia, no especificada</v>
          </cell>
        </row>
        <row r="7791">
          <cell r="A7791" t="str">
            <v>Q79</v>
          </cell>
          <cell r="B7791" t="str">
            <v>Malformaciones congénitas del sistema osteomuscular, no clasificadas en otra parte</v>
          </cell>
        </row>
        <row r="7792">
          <cell r="A7792" t="str">
            <v>Q79.0</v>
          </cell>
          <cell r="B7792" t="str">
            <v>Hernia diafragmática congénita</v>
          </cell>
        </row>
        <row r="7793">
          <cell r="A7793" t="str">
            <v>Q79.1</v>
          </cell>
          <cell r="B7793" t="str">
            <v>Otras malformaciones congénitas del diafragma</v>
          </cell>
        </row>
        <row r="7794">
          <cell r="A7794" t="str">
            <v>Q79.2</v>
          </cell>
          <cell r="B7794" t="str">
            <v>Exónfalos</v>
          </cell>
        </row>
        <row r="7795">
          <cell r="A7795" t="str">
            <v>Q79.3</v>
          </cell>
          <cell r="B7795" t="str">
            <v>Gastrosquisis</v>
          </cell>
        </row>
        <row r="7796">
          <cell r="A7796" t="str">
            <v>Q79.4</v>
          </cell>
          <cell r="B7796" t="str">
            <v>Síndrome del abdomen en ciruela pasa</v>
          </cell>
        </row>
        <row r="7797">
          <cell r="A7797" t="str">
            <v>Q79.5</v>
          </cell>
          <cell r="B7797" t="str">
            <v>Otras malformaciones congénitas de la pared abdominal</v>
          </cell>
        </row>
        <row r="7798">
          <cell r="A7798" t="str">
            <v>Q79.6</v>
          </cell>
          <cell r="B7798" t="str">
            <v>Síndrome de Ehlers-Danlos</v>
          </cell>
        </row>
        <row r="7799">
          <cell r="A7799" t="str">
            <v>Q79.8</v>
          </cell>
          <cell r="B7799" t="str">
            <v>Otras malformaciones congénitas del sistema osteomuscular</v>
          </cell>
        </row>
        <row r="7800">
          <cell r="A7800" t="str">
            <v>Q79.9</v>
          </cell>
          <cell r="B7800" t="str">
            <v>Malformación congénita del sistema osteomuscular, no especificada</v>
          </cell>
        </row>
        <row r="7801">
          <cell r="A7801" t="str">
            <v>Q80</v>
          </cell>
          <cell r="B7801" t="str">
            <v>Ictiosis congénita</v>
          </cell>
        </row>
        <row r="7802">
          <cell r="A7802" t="str">
            <v>Q80.0</v>
          </cell>
          <cell r="B7802" t="str">
            <v>Ictiosis vulgar</v>
          </cell>
        </row>
        <row r="7803">
          <cell r="A7803" t="str">
            <v>Q80.1</v>
          </cell>
          <cell r="B7803" t="str">
            <v>Ictiosis ligada al cromosoma X</v>
          </cell>
        </row>
        <row r="7804">
          <cell r="A7804" t="str">
            <v>Q80.2</v>
          </cell>
          <cell r="B7804" t="str">
            <v>Ictiosis lamelar</v>
          </cell>
        </row>
        <row r="7805">
          <cell r="A7805" t="str">
            <v>Q80.3</v>
          </cell>
          <cell r="B7805" t="str">
            <v>Eritrodermia ictiosiforme vesicular congénita</v>
          </cell>
        </row>
        <row r="7806">
          <cell r="A7806" t="str">
            <v>Q80.4</v>
          </cell>
          <cell r="B7806" t="str">
            <v>Feto arlequín</v>
          </cell>
        </row>
        <row r="7807">
          <cell r="A7807" t="str">
            <v>Q80.8</v>
          </cell>
          <cell r="B7807" t="str">
            <v>Otras ictiosis congénitas</v>
          </cell>
        </row>
        <row r="7808">
          <cell r="A7808" t="str">
            <v>Q80.9</v>
          </cell>
          <cell r="B7808" t="str">
            <v>Ictiosis congénita, no especificada</v>
          </cell>
        </row>
        <row r="7809">
          <cell r="A7809" t="str">
            <v>Q81</v>
          </cell>
          <cell r="B7809" t="str">
            <v>Epidermólisis bullosa</v>
          </cell>
        </row>
        <row r="7810">
          <cell r="A7810" t="str">
            <v>Q81.0</v>
          </cell>
          <cell r="B7810" t="str">
            <v>Epidermólisis bullosa simple</v>
          </cell>
        </row>
        <row r="7811">
          <cell r="A7811" t="str">
            <v>Q81.1</v>
          </cell>
          <cell r="B7811" t="str">
            <v>Epidermólisis bullosa letal</v>
          </cell>
        </row>
        <row r="7812">
          <cell r="A7812" t="str">
            <v>Q81.2</v>
          </cell>
          <cell r="B7812" t="str">
            <v>Epidermólisis bullosa distrófica</v>
          </cell>
        </row>
        <row r="7813">
          <cell r="A7813" t="str">
            <v>Q81.8</v>
          </cell>
          <cell r="B7813" t="str">
            <v>Otras epidermólisis bullosas</v>
          </cell>
        </row>
        <row r="7814">
          <cell r="A7814" t="str">
            <v>Q81.9</v>
          </cell>
          <cell r="B7814" t="str">
            <v>Epidermólisis bullosa, no especificada</v>
          </cell>
        </row>
        <row r="7815">
          <cell r="A7815" t="str">
            <v>Q82</v>
          </cell>
          <cell r="B7815" t="str">
            <v>Otras malformaciones congénitas de la piel</v>
          </cell>
        </row>
        <row r="7816">
          <cell r="A7816" t="str">
            <v>Q82.0</v>
          </cell>
          <cell r="B7816" t="str">
            <v>Linfedema hereditario</v>
          </cell>
        </row>
        <row r="7817">
          <cell r="A7817" t="str">
            <v>Q82.1</v>
          </cell>
          <cell r="B7817" t="str">
            <v>Xeroderma pigmentoso</v>
          </cell>
        </row>
        <row r="7818">
          <cell r="A7818" t="str">
            <v>Q82.2</v>
          </cell>
          <cell r="B7818" t="str">
            <v>Mastocitosis</v>
          </cell>
        </row>
        <row r="7819">
          <cell r="A7819" t="str">
            <v>Q82.3</v>
          </cell>
          <cell r="B7819" t="str">
            <v>Incontinencia pigmentaria</v>
          </cell>
        </row>
        <row r="7820">
          <cell r="A7820" t="str">
            <v>Q82.4</v>
          </cell>
          <cell r="B7820" t="str">
            <v>Displasia ectodérmica (anhidrótica)</v>
          </cell>
        </row>
        <row r="7821">
          <cell r="A7821" t="str">
            <v>Q82.5</v>
          </cell>
          <cell r="B7821" t="str">
            <v>Nevo no neoplásico, congénito</v>
          </cell>
        </row>
        <row r="7822">
          <cell r="A7822" t="str">
            <v>Q82.8</v>
          </cell>
          <cell r="B7822" t="str">
            <v>Otras malformaciones congénitas de la piel, especificadas</v>
          </cell>
        </row>
        <row r="7823">
          <cell r="A7823" t="str">
            <v>Q82.9</v>
          </cell>
          <cell r="B7823" t="str">
            <v>Malformación congénita de la piel, no especificada</v>
          </cell>
        </row>
        <row r="7824">
          <cell r="A7824" t="str">
            <v>Q83</v>
          </cell>
          <cell r="B7824" t="str">
            <v>Malformaciones congénitas de la mama</v>
          </cell>
        </row>
        <row r="7825">
          <cell r="A7825" t="str">
            <v>Q83.0</v>
          </cell>
          <cell r="B7825" t="str">
            <v>Ausencia congénita de la mama con ausencia del pezón</v>
          </cell>
        </row>
        <row r="7826">
          <cell r="A7826" t="str">
            <v>Q83.1</v>
          </cell>
          <cell r="B7826" t="str">
            <v>Mama supernumeraria</v>
          </cell>
        </row>
        <row r="7827">
          <cell r="A7827" t="str">
            <v>Q83.2</v>
          </cell>
          <cell r="B7827" t="str">
            <v>Ausencia de pezón</v>
          </cell>
        </row>
        <row r="7828">
          <cell r="A7828" t="str">
            <v>Q83.3</v>
          </cell>
          <cell r="B7828" t="str">
            <v>Pezón supernumerario</v>
          </cell>
        </row>
        <row r="7829">
          <cell r="A7829" t="str">
            <v>Q83.8</v>
          </cell>
          <cell r="B7829" t="str">
            <v>Otras malformaciones congénitas de la mama</v>
          </cell>
        </row>
        <row r="7830">
          <cell r="A7830" t="str">
            <v>Q83.9</v>
          </cell>
          <cell r="B7830" t="str">
            <v>Malformación congénita de la mama, no especificada</v>
          </cell>
        </row>
        <row r="7831">
          <cell r="A7831" t="str">
            <v>Q84</v>
          </cell>
          <cell r="B7831" t="str">
            <v>Otras malformaciones congénitas de las faneras</v>
          </cell>
        </row>
        <row r="7832">
          <cell r="A7832" t="str">
            <v>Q84.0</v>
          </cell>
          <cell r="B7832" t="str">
            <v>Alopecia congénita</v>
          </cell>
        </row>
        <row r="7833">
          <cell r="A7833" t="str">
            <v>Q84.1</v>
          </cell>
          <cell r="B7833" t="str">
            <v>Alteraciones morfológicas congénitas del pelo, no clasificadas en otra parte</v>
          </cell>
        </row>
        <row r="7834">
          <cell r="A7834" t="str">
            <v>Q84.2</v>
          </cell>
          <cell r="B7834" t="str">
            <v>Otras malformaciones congénitas del pelo</v>
          </cell>
        </row>
        <row r="7835">
          <cell r="A7835" t="str">
            <v>Q84.3</v>
          </cell>
          <cell r="B7835" t="str">
            <v>Anoniquia</v>
          </cell>
        </row>
        <row r="7836">
          <cell r="A7836" t="str">
            <v>Q84.4</v>
          </cell>
          <cell r="B7836" t="str">
            <v>Leuconiquia congénita</v>
          </cell>
        </row>
        <row r="7837">
          <cell r="A7837" t="str">
            <v>Q84.5</v>
          </cell>
          <cell r="B7837" t="str">
            <v>Agrandamiento e hipertrofia de las uñas</v>
          </cell>
        </row>
        <row r="7838">
          <cell r="A7838" t="str">
            <v>Q84.6</v>
          </cell>
          <cell r="B7838" t="str">
            <v>Otras malformaciones congénitas de las uñas</v>
          </cell>
        </row>
        <row r="7839">
          <cell r="A7839" t="str">
            <v>Q84.8</v>
          </cell>
          <cell r="B7839" t="str">
            <v>Otras malformaciones congénitas de las faneras, especificadas</v>
          </cell>
        </row>
        <row r="7840">
          <cell r="A7840" t="str">
            <v>Q84.9</v>
          </cell>
          <cell r="B7840" t="str">
            <v>Malformación congénita de las faneras, no especificada</v>
          </cell>
        </row>
        <row r="7841">
          <cell r="A7841" t="str">
            <v>Q85</v>
          </cell>
          <cell r="B7841" t="str">
            <v>Facomatosis, no clasificada en otra parte</v>
          </cell>
        </row>
        <row r="7842">
          <cell r="A7842" t="str">
            <v>Q85.0</v>
          </cell>
          <cell r="B7842" t="str">
            <v>Neurofibromatosis (no maligna)</v>
          </cell>
        </row>
        <row r="7843">
          <cell r="A7843" t="str">
            <v>Q85.1</v>
          </cell>
          <cell r="B7843" t="str">
            <v>Esclerosis tuberosa</v>
          </cell>
        </row>
        <row r="7844">
          <cell r="A7844" t="str">
            <v>Q85.8</v>
          </cell>
          <cell r="B7844" t="str">
            <v>Otras facomatosis, no clasificadas en otra parte</v>
          </cell>
        </row>
        <row r="7845">
          <cell r="A7845" t="str">
            <v>Q85.9</v>
          </cell>
          <cell r="B7845" t="str">
            <v>Facomatosis, no especificada</v>
          </cell>
        </row>
        <row r="7846">
          <cell r="A7846" t="str">
            <v>Q86</v>
          </cell>
          <cell r="B7846" t="str">
            <v>Síndromes de malformaciones congénitas debidos a causas exógenas conocidas, no  clasificados en otra parte</v>
          </cell>
        </row>
        <row r="7847">
          <cell r="A7847" t="str">
            <v>Q86.0</v>
          </cell>
          <cell r="B7847" t="str">
            <v>Síndrome fetal (dismórfico) debido al alcohol</v>
          </cell>
        </row>
        <row r="7848">
          <cell r="A7848" t="str">
            <v>Q86.1</v>
          </cell>
          <cell r="B7848" t="str">
            <v>Síndrome de hidantoína fetal</v>
          </cell>
        </row>
        <row r="7849">
          <cell r="A7849" t="str">
            <v>Q86.2</v>
          </cell>
          <cell r="B7849" t="str">
            <v>Dismorfismo debido a warfarina</v>
          </cell>
        </row>
        <row r="7850">
          <cell r="A7850" t="str">
            <v>Q86.8</v>
          </cell>
          <cell r="B7850" t="str">
            <v>Otros síndromes de malformaciones congénitas debidos a causas exógenas conocidas</v>
          </cell>
        </row>
        <row r="7851">
          <cell r="A7851" t="str">
            <v>Q87</v>
          </cell>
          <cell r="B7851" t="str">
            <v>Otros síndromes de malformaciones congénitas especificados que afectan múltiples sistemas</v>
          </cell>
        </row>
        <row r="7852">
          <cell r="A7852" t="str">
            <v>Q87.0</v>
          </cell>
          <cell r="B7852" t="str">
            <v>Síndromes de malformaciones congénitas que afectan principalmente la apariencia facial</v>
          </cell>
        </row>
        <row r="7853">
          <cell r="A7853" t="str">
            <v>Q87.1</v>
          </cell>
          <cell r="B7853" t="str">
            <v>Síndromes de malformaciones congénitas asociadas principalmente con estatura baja</v>
          </cell>
        </row>
        <row r="7854">
          <cell r="A7854" t="str">
            <v>Q87.2</v>
          </cell>
          <cell r="B7854" t="str">
            <v>Síndromes de malformaciones congénitas que afectan principalmente los miembros</v>
          </cell>
        </row>
        <row r="7855">
          <cell r="A7855" t="str">
            <v>Q87.3</v>
          </cell>
          <cell r="B7855" t="str">
            <v>Síndromes de malformaciones congénitas con exceso de crecimiento precoz</v>
          </cell>
        </row>
        <row r="7856">
          <cell r="A7856" t="str">
            <v>Q87.4</v>
          </cell>
          <cell r="B7856" t="str">
            <v>Síndrome de Marfan</v>
          </cell>
        </row>
        <row r="7857">
          <cell r="A7857" t="str">
            <v>Q87.5</v>
          </cell>
          <cell r="B7857" t="str">
            <v>Otros síndromes de malformaciones congénitas con otros cambios esqueléticos</v>
          </cell>
        </row>
        <row r="7858">
          <cell r="A7858" t="str">
            <v>Q87.8</v>
          </cell>
          <cell r="B7858" t="str">
            <v>Otros síndromes de malformaciones congénitas especificados, no clasificados en otra parte</v>
          </cell>
        </row>
        <row r="7859">
          <cell r="A7859" t="str">
            <v>Q89</v>
          </cell>
          <cell r="B7859" t="str">
            <v>Otras malformaciones congénitas, no clasificadas en otra parte</v>
          </cell>
        </row>
        <row r="7860">
          <cell r="A7860" t="str">
            <v>Q89.0</v>
          </cell>
          <cell r="B7860" t="str">
            <v>Malformaciones congénitas del bazo</v>
          </cell>
        </row>
        <row r="7861">
          <cell r="A7861" t="str">
            <v>Q89.1</v>
          </cell>
          <cell r="B7861" t="str">
            <v>Malformaciones congénitas de la glándula suprarrenal</v>
          </cell>
        </row>
        <row r="7862">
          <cell r="A7862" t="str">
            <v>Q89.2</v>
          </cell>
          <cell r="B7862" t="str">
            <v>Malformaciones congénitas de otras glándulas endocrinas</v>
          </cell>
        </row>
        <row r="7863">
          <cell r="A7863" t="str">
            <v>Q89.3</v>
          </cell>
          <cell r="B7863" t="str">
            <v>Situs inversus</v>
          </cell>
        </row>
        <row r="7864">
          <cell r="A7864" t="str">
            <v>Q89.4</v>
          </cell>
          <cell r="B7864" t="str">
            <v>Gemelos siameses</v>
          </cell>
        </row>
        <row r="7865">
          <cell r="A7865" t="str">
            <v>Q89.7</v>
          </cell>
          <cell r="B7865" t="str">
            <v>Malformaciones congénitas múltiples, no clasificadas en otra parte</v>
          </cell>
        </row>
        <row r="7866">
          <cell r="A7866" t="str">
            <v>Q89.8</v>
          </cell>
          <cell r="B7866" t="str">
            <v>Otras malformaciones congénitas, especificadas</v>
          </cell>
        </row>
        <row r="7867">
          <cell r="A7867" t="str">
            <v>Q89.9</v>
          </cell>
          <cell r="B7867" t="str">
            <v>Malformación congénita, no especificada</v>
          </cell>
        </row>
        <row r="7868">
          <cell r="A7868" t="str">
            <v>Q90</v>
          </cell>
          <cell r="B7868" t="str">
            <v>Síndrome de Down</v>
          </cell>
        </row>
        <row r="7869">
          <cell r="A7869" t="str">
            <v>Q90.0</v>
          </cell>
          <cell r="B7869" t="str">
            <v>Trisomía 21, por falta de disyunción meiótica</v>
          </cell>
        </row>
        <row r="7870">
          <cell r="A7870" t="str">
            <v>Q90.1</v>
          </cell>
          <cell r="B7870" t="str">
            <v>Trisomía 21, mosaico (por falta de disyunción mitótica)</v>
          </cell>
        </row>
        <row r="7871">
          <cell r="A7871" t="str">
            <v>Q90.2</v>
          </cell>
          <cell r="B7871" t="str">
            <v>Trisomía 21, por translocación</v>
          </cell>
        </row>
        <row r="7872">
          <cell r="A7872" t="str">
            <v>Q90.9</v>
          </cell>
          <cell r="B7872" t="str">
            <v>Síndrome de Down, no especificado</v>
          </cell>
        </row>
        <row r="7873">
          <cell r="A7873" t="str">
            <v>Q91</v>
          </cell>
          <cell r="B7873" t="str">
            <v>Síndrome de Edwards y síndrome de Patau</v>
          </cell>
        </row>
        <row r="7874">
          <cell r="A7874" t="str">
            <v>Q91.0</v>
          </cell>
          <cell r="B7874" t="str">
            <v>Trisomía 18, por falta de disyunción meiótica</v>
          </cell>
        </row>
        <row r="7875">
          <cell r="A7875" t="str">
            <v>Q91.1</v>
          </cell>
          <cell r="B7875" t="str">
            <v>Trisomía 18, mosaico (por falta de disyunción mitótica)</v>
          </cell>
        </row>
        <row r="7876">
          <cell r="A7876" t="str">
            <v>Q91.2</v>
          </cell>
          <cell r="B7876" t="str">
            <v>Trisomía 18, por translocación</v>
          </cell>
        </row>
        <row r="7877">
          <cell r="A7877" t="str">
            <v>Q91.3</v>
          </cell>
          <cell r="B7877" t="str">
            <v>Síndrome de Edwards, no especificado</v>
          </cell>
        </row>
        <row r="7878">
          <cell r="A7878" t="str">
            <v>Q91.4</v>
          </cell>
          <cell r="B7878" t="str">
            <v>Trisomía 13, por falta de disyunción meiótica</v>
          </cell>
        </row>
        <row r="7879">
          <cell r="A7879" t="str">
            <v>Q91.5</v>
          </cell>
          <cell r="B7879" t="str">
            <v>Trisomía 13, mosaico (por falta de disyunción mitótica)</v>
          </cell>
        </row>
        <row r="7880">
          <cell r="A7880" t="str">
            <v>Q91.6</v>
          </cell>
          <cell r="B7880" t="str">
            <v>Trisomía 13, por translocación</v>
          </cell>
        </row>
        <row r="7881">
          <cell r="A7881" t="str">
            <v>Q91.7</v>
          </cell>
          <cell r="B7881" t="str">
            <v>Síndrome de Patau, no especificado</v>
          </cell>
        </row>
        <row r="7882">
          <cell r="A7882" t="str">
            <v>Q92</v>
          </cell>
          <cell r="B7882" t="str">
            <v>Otras trisomías y trisomías parciales de los autosomas, no clasificadas en otra  parte</v>
          </cell>
        </row>
        <row r="7883">
          <cell r="A7883" t="str">
            <v>Q92.0</v>
          </cell>
          <cell r="B7883" t="str">
            <v>Trisomía de un cromosoma completo, por falta de disyunción meiótica</v>
          </cell>
        </row>
        <row r="7884">
          <cell r="A7884" t="str">
            <v>Q92.1</v>
          </cell>
          <cell r="B7884" t="str">
            <v>Trisomía de un cromosoma completo, mosaico (por falta de disyunción mitótica)</v>
          </cell>
        </row>
        <row r="7885">
          <cell r="A7885" t="str">
            <v>Q92.2</v>
          </cell>
          <cell r="B7885" t="str">
            <v>Trisomía parcial mayor</v>
          </cell>
        </row>
        <row r="7886">
          <cell r="A7886" t="str">
            <v>Q92.3</v>
          </cell>
          <cell r="B7886" t="str">
            <v>Trisomía parcial menor</v>
          </cell>
        </row>
        <row r="7887">
          <cell r="A7887" t="str">
            <v>Q92.4</v>
          </cell>
          <cell r="B7887" t="str">
            <v>Duplicaciones visibles sólo en la prometafase</v>
          </cell>
        </row>
        <row r="7888">
          <cell r="A7888" t="str">
            <v>Q92.5</v>
          </cell>
          <cell r="B7888" t="str">
            <v>Duplicaciones con otros reordenamientos complejos</v>
          </cell>
        </row>
        <row r="7889">
          <cell r="A7889" t="str">
            <v>Q92.6</v>
          </cell>
          <cell r="B7889" t="str">
            <v>Cromosomas marcadores suplementarios</v>
          </cell>
        </row>
        <row r="7890">
          <cell r="A7890" t="str">
            <v>Q92.7</v>
          </cell>
          <cell r="B7890" t="str">
            <v>Triploidía y poliploidía</v>
          </cell>
        </row>
        <row r="7891">
          <cell r="A7891" t="str">
            <v>Q92.8</v>
          </cell>
          <cell r="B7891" t="str">
            <v>Otras trisomías y trisomías parciales de los autosomas, especificadas</v>
          </cell>
        </row>
        <row r="7892">
          <cell r="A7892" t="str">
            <v>Q92.9</v>
          </cell>
          <cell r="B7892" t="str">
            <v>Trisomía y trisomía parcial de los autosomas, sin otra especificación</v>
          </cell>
        </row>
        <row r="7893">
          <cell r="A7893" t="str">
            <v>Q93</v>
          </cell>
          <cell r="B7893" t="str">
            <v>Monosomías y supresiones de los autosomas, no clasificadas en otra parte</v>
          </cell>
        </row>
        <row r="7894">
          <cell r="A7894" t="str">
            <v>Q93.0</v>
          </cell>
          <cell r="B7894" t="str">
            <v>Monosomía completa de un cromosoma, por falta de disyunción meiótica</v>
          </cell>
        </row>
        <row r="7895">
          <cell r="A7895" t="str">
            <v>Q93.1</v>
          </cell>
          <cell r="B7895" t="str">
            <v>Monosomía completa de un cromosoma, mosaico (por falta de disyunción mitótica)</v>
          </cell>
        </row>
        <row r="7896">
          <cell r="A7896" t="str">
            <v>Q93.2</v>
          </cell>
          <cell r="B7896" t="str">
            <v>Cromosoma reemplazado por anillo o dicéntrico</v>
          </cell>
        </row>
        <row r="7897">
          <cell r="A7897" t="str">
            <v>Q93.3</v>
          </cell>
          <cell r="B7897" t="str">
            <v>Supresión del brazo corto del cromosoma 4</v>
          </cell>
        </row>
        <row r="7898">
          <cell r="A7898" t="str">
            <v>Q93.4</v>
          </cell>
          <cell r="B7898" t="str">
            <v>Supresión del brazo corto del cromosoma 5</v>
          </cell>
        </row>
        <row r="7899">
          <cell r="A7899" t="str">
            <v>Q93.5</v>
          </cell>
          <cell r="B7899" t="str">
            <v>Otras supresiones de parte de un cromosoma</v>
          </cell>
        </row>
        <row r="7900">
          <cell r="A7900" t="str">
            <v>Q93.6</v>
          </cell>
          <cell r="B7900" t="str">
            <v>Supresiones visibles sólo en la prometafase</v>
          </cell>
        </row>
        <row r="7901">
          <cell r="A7901" t="str">
            <v>Q93.7</v>
          </cell>
          <cell r="B7901" t="str">
            <v>Supresiones con otros reordenamientos complejos</v>
          </cell>
        </row>
        <row r="7902">
          <cell r="A7902" t="str">
            <v>Q93.8</v>
          </cell>
          <cell r="B7902" t="str">
            <v>Otras supresiones de los autosomas</v>
          </cell>
        </row>
        <row r="7903">
          <cell r="A7903" t="str">
            <v>Q93.9</v>
          </cell>
          <cell r="B7903" t="str">
            <v>Supresión de los autosomas, no especificada</v>
          </cell>
        </row>
        <row r="7904">
          <cell r="A7904" t="str">
            <v>Q95</v>
          </cell>
          <cell r="B7904" t="str">
            <v>Reordenamientos equilibrados y marcadores estructurales, no clasificados en otra parte</v>
          </cell>
        </row>
        <row r="7905">
          <cell r="A7905" t="str">
            <v>Q95.0</v>
          </cell>
          <cell r="B7905" t="str">
            <v>Translocación equilibrada e inserción en individuo normal</v>
          </cell>
        </row>
        <row r="7906">
          <cell r="A7906" t="str">
            <v>Q95.1</v>
          </cell>
          <cell r="B7906" t="str">
            <v>Inversión cromosómica en individuo normal</v>
          </cell>
        </row>
        <row r="7907">
          <cell r="A7907" t="str">
            <v>Q95.2</v>
          </cell>
          <cell r="B7907" t="str">
            <v>Reordenamiento autosómico equilibrado en individuo anormal</v>
          </cell>
        </row>
        <row r="7908">
          <cell r="A7908" t="str">
            <v>Q95.3</v>
          </cell>
          <cell r="B7908" t="str">
            <v>Reordenamiento autosómico/sexual equilibrado en individuo anormal</v>
          </cell>
        </row>
        <row r="7909">
          <cell r="A7909" t="str">
            <v>Q95.4</v>
          </cell>
          <cell r="B7909" t="str">
            <v>Individuos con heterocromatina marcadora</v>
          </cell>
        </row>
        <row r="7910">
          <cell r="A7910" t="str">
            <v>Q95.5</v>
          </cell>
          <cell r="B7910" t="str">
            <v>Individuos con sitio frágil autosómico</v>
          </cell>
        </row>
        <row r="7911">
          <cell r="A7911" t="str">
            <v>Q95.8</v>
          </cell>
          <cell r="B7911" t="str">
            <v>Otros reordenamientos equilibrados y marcadores estructurales</v>
          </cell>
        </row>
        <row r="7912">
          <cell r="A7912" t="str">
            <v>Q95.9</v>
          </cell>
          <cell r="B7912" t="str">
            <v>Reordenamiento equilibrado y marcador estructural, sin otra especificación</v>
          </cell>
        </row>
        <row r="7913">
          <cell r="A7913" t="str">
            <v>Q96</v>
          </cell>
          <cell r="B7913" t="str">
            <v>Síndrome de Turner</v>
          </cell>
        </row>
        <row r="7914">
          <cell r="A7914" t="str">
            <v>Q96.0</v>
          </cell>
          <cell r="B7914" t="str">
            <v>Cariotipo 45,X</v>
          </cell>
        </row>
        <row r="7915">
          <cell r="A7915" t="str">
            <v>Q96.1</v>
          </cell>
          <cell r="B7915" t="str">
            <v>Cariotipo 46,X iso (Xq)</v>
          </cell>
        </row>
        <row r="7916">
          <cell r="A7916" t="str">
            <v>Q96.2</v>
          </cell>
          <cell r="B7916" t="str">
            <v>Cariotipo 46,X con cromosoma sexual anormal excepto iso (Xq)</v>
          </cell>
        </row>
        <row r="7917">
          <cell r="A7917" t="str">
            <v>Q96.3</v>
          </cell>
          <cell r="B7917" t="str">
            <v>Mosaico 45,X/46,XX o XY</v>
          </cell>
        </row>
        <row r="7918">
          <cell r="A7918" t="str">
            <v>Q96.4</v>
          </cell>
          <cell r="B7918" t="str">
            <v>Mosaico 45,X/otra(s) línea(s) celular(es) con cromosoma sexual anormal</v>
          </cell>
        </row>
        <row r="7919">
          <cell r="A7919" t="str">
            <v>Q96.8</v>
          </cell>
          <cell r="B7919" t="str">
            <v>Otras variantes del síndrome de Turner</v>
          </cell>
        </row>
        <row r="7920">
          <cell r="A7920" t="str">
            <v>Q96.9</v>
          </cell>
          <cell r="B7920" t="str">
            <v>Síndrome de Turner, no especificado</v>
          </cell>
        </row>
        <row r="7921">
          <cell r="A7921" t="str">
            <v>Q97</v>
          </cell>
          <cell r="B7921" t="str">
            <v>Otras anomalías de los cromosomas sexuales, con fenotipo femenino, no clasificadas en otra parte</v>
          </cell>
        </row>
        <row r="7922">
          <cell r="A7922" t="str">
            <v>Q97.0</v>
          </cell>
          <cell r="B7922" t="str">
            <v>Cariotipo 47,XXX</v>
          </cell>
        </row>
        <row r="7923">
          <cell r="A7923" t="str">
            <v>Q97.1</v>
          </cell>
          <cell r="B7923" t="str">
            <v>Mujer con más de tres cromosomas X</v>
          </cell>
        </row>
        <row r="7924">
          <cell r="A7924" t="str">
            <v>Q97.2</v>
          </cell>
          <cell r="B7924" t="str">
            <v>Mosaico, líneas con número variable de cromosomas X</v>
          </cell>
        </row>
        <row r="7925">
          <cell r="A7925" t="str">
            <v>Q97.3</v>
          </cell>
          <cell r="B7925" t="str">
            <v>Mujer con cariotipo 46,XY</v>
          </cell>
        </row>
        <row r="7926">
          <cell r="A7926" t="str">
            <v>Q97.8</v>
          </cell>
          <cell r="B7926" t="str">
            <v>Otras anomalías de los cromosomas sexuales, con fenotipo femenino, especificadas</v>
          </cell>
        </row>
        <row r="7927">
          <cell r="A7927" t="str">
            <v>Q97.9</v>
          </cell>
          <cell r="B7927" t="str">
            <v>Anomalía de los cromosomas sexuales, con fenotipo femenino, sin otra especificación</v>
          </cell>
        </row>
        <row r="7928">
          <cell r="A7928" t="str">
            <v>Q98</v>
          </cell>
          <cell r="B7928" t="str">
            <v>Otras anomalías de los cromosomas sexuales, con fenotipo masculino, no clasificadas en otra  parte</v>
          </cell>
        </row>
        <row r="7929">
          <cell r="A7929" t="str">
            <v>Q98.0</v>
          </cell>
          <cell r="B7929" t="str">
            <v>Síndrome de Klinefelter, cariotipo 47,XXY</v>
          </cell>
        </row>
        <row r="7930">
          <cell r="A7930" t="str">
            <v>Q98.1</v>
          </cell>
          <cell r="B7930" t="str">
            <v>Síndrome de Klinefelter, hombre con más de dos cromosomas X</v>
          </cell>
        </row>
        <row r="7931">
          <cell r="A7931" t="str">
            <v>Q98.2</v>
          </cell>
          <cell r="B7931" t="str">
            <v>Síndrome de Klinefelter, hombre con cariotipo 46,XX</v>
          </cell>
        </row>
        <row r="7932">
          <cell r="A7932" t="str">
            <v>Q98.3</v>
          </cell>
          <cell r="B7932" t="str">
            <v>Otro hombre con cariotipo 46,XX</v>
          </cell>
        </row>
        <row r="7933">
          <cell r="A7933" t="str">
            <v>Q98.4</v>
          </cell>
          <cell r="B7933" t="str">
            <v>Síndrome de Klinefelter, no especificado</v>
          </cell>
        </row>
        <row r="7934">
          <cell r="A7934" t="str">
            <v>Q98.5</v>
          </cell>
          <cell r="B7934" t="str">
            <v>Cariotipo 47,XYY</v>
          </cell>
        </row>
        <row r="7935">
          <cell r="A7935" t="str">
            <v>Q98.6</v>
          </cell>
          <cell r="B7935" t="str">
            <v>Hombre con cromosoma sexual estructuralmente anormal</v>
          </cell>
        </row>
        <row r="7936">
          <cell r="A7936" t="str">
            <v>Q98.7</v>
          </cell>
          <cell r="B7936" t="str">
            <v>Hombre con mosaico de cromosomas sexuales</v>
          </cell>
        </row>
        <row r="7937">
          <cell r="A7937" t="str">
            <v>Q98.8</v>
          </cell>
          <cell r="B7937" t="str">
            <v>Otras anomalías de los cromosomas sexuales, con fenotipo masculino, especificadas</v>
          </cell>
        </row>
        <row r="7938">
          <cell r="A7938" t="str">
            <v>Q98.9</v>
          </cell>
          <cell r="B7938" t="str">
            <v>Anomalía de los cromosomas sexuales, fenotipo masculino, sin otra especificación</v>
          </cell>
        </row>
        <row r="7939">
          <cell r="A7939" t="str">
            <v>Q99</v>
          </cell>
          <cell r="B7939" t="str">
            <v>Otras anomalías cromosómicas, no clasificadas en otra parte</v>
          </cell>
        </row>
        <row r="7940">
          <cell r="A7940" t="str">
            <v>Q99.0</v>
          </cell>
          <cell r="B7940" t="str">
            <v>Quimera 46,XX/46,XY</v>
          </cell>
        </row>
        <row r="7941">
          <cell r="A7941" t="str">
            <v>Q99.1</v>
          </cell>
          <cell r="B7941" t="str">
            <v>Hermafrodita verdadero 46,XX</v>
          </cell>
        </row>
        <row r="7942">
          <cell r="A7942" t="str">
            <v>Q99.2</v>
          </cell>
          <cell r="B7942" t="str">
            <v>Cromosoma X frágil</v>
          </cell>
        </row>
        <row r="7943">
          <cell r="A7943" t="str">
            <v>Q99.8</v>
          </cell>
          <cell r="B7943" t="str">
            <v>Otras anomalías de los cromosomas, especificadas</v>
          </cell>
        </row>
        <row r="7944">
          <cell r="A7944" t="str">
            <v>Q99.9</v>
          </cell>
          <cell r="B7944" t="str">
            <v>Anomalía cromosómica, no especificada</v>
          </cell>
        </row>
        <row r="7945">
          <cell r="A7945" t="str">
            <v>R</v>
          </cell>
          <cell r="B7945" t="str">
            <v>Transtornos Sintomatológicos</v>
          </cell>
        </row>
        <row r="7946">
          <cell r="A7946" t="str">
            <v>R00</v>
          </cell>
          <cell r="B7946" t="str">
            <v>Anormalidades del latido cardíaco</v>
          </cell>
        </row>
        <row r="7947">
          <cell r="A7947" t="str">
            <v>R00.0</v>
          </cell>
          <cell r="B7947" t="str">
            <v>Taquicardia, no especificada</v>
          </cell>
        </row>
        <row r="7948">
          <cell r="A7948" t="str">
            <v>R00.1</v>
          </cell>
          <cell r="B7948" t="str">
            <v>Bradicardia, no especificada</v>
          </cell>
        </row>
        <row r="7949">
          <cell r="A7949" t="str">
            <v>R00.2</v>
          </cell>
          <cell r="B7949" t="str">
            <v>Palpitaciones</v>
          </cell>
        </row>
        <row r="7950">
          <cell r="A7950" t="str">
            <v>R00.8</v>
          </cell>
          <cell r="B7950" t="str">
            <v>Otras anormalidades del latido cardíaco y las no especificadas</v>
          </cell>
        </row>
        <row r="7951">
          <cell r="A7951" t="str">
            <v>R01</v>
          </cell>
          <cell r="B7951" t="str">
            <v>Soplos y otros sonidos cardíacos</v>
          </cell>
        </row>
        <row r="7952">
          <cell r="A7952" t="str">
            <v>R01.0</v>
          </cell>
          <cell r="B7952" t="str">
            <v>Soplos cardíacos benignos o inocentes</v>
          </cell>
        </row>
        <row r="7953">
          <cell r="A7953" t="str">
            <v>R01.1</v>
          </cell>
          <cell r="B7953" t="str">
            <v>Soplo cardíaco, no especificado</v>
          </cell>
        </row>
        <row r="7954">
          <cell r="A7954" t="str">
            <v>R01.2</v>
          </cell>
          <cell r="B7954" t="str">
            <v>Otros sonidos cardíacos</v>
          </cell>
        </row>
        <row r="7955">
          <cell r="A7955" t="str">
            <v>R02.X</v>
          </cell>
          <cell r="B7955" t="str">
            <v>Gangrena, no clasificada en otra parte</v>
          </cell>
        </row>
        <row r="7956">
          <cell r="A7956" t="str">
            <v>R03</v>
          </cell>
          <cell r="B7956" t="str">
            <v>Lectura de presión sanguínea anormal, sin diagnóstico</v>
          </cell>
        </row>
        <row r="7957">
          <cell r="A7957" t="str">
            <v>R03.0</v>
          </cell>
          <cell r="B7957" t="str">
            <v>Lectura elevada de la presión sanguínea, sin diagnóstico de hipertensión</v>
          </cell>
        </row>
        <row r="7958">
          <cell r="A7958" t="str">
            <v>R03.1</v>
          </cell>
          <cell r="B7958" t="str">
            <v>Lectura de presión baja no específica</v>
          </cell>
        </row>
        <row r="7959">
          <cell r="A7959" t="str">
            <v>R04</v>
          </cell>
          <cell r="B7959" t="str">
            <v>Hemorragias de las vías respiratorias</v>
          </cell>
        </row>
        <row r="7960">
          <cell r="A7960" t="str">
            <v>R04.0</v>
          </cell>
          <cell r="B7960" t="str">
            <v>Epistaxis</v>
          </cell>
        </row>
        <row r="7961">
          <cell r="A7961" t="str">
            <v>R04.1</v>
          </cell>
          <cell r="B7961" t="str">
            <v>Hemorragia de la garganta</v>
          </cell>
        </row>
        <row r="7962">
          <cell r="A7962" t="str">
            <v>R04.2</v>
          </cell>
          <cell r="B7962" t="str">
            <v>Hemoptisis</v>
          </cell>
        </row>
        <row r="7963">
          <cell r="A7963" t="str">
            <v>R04.8</v>
          </cell>
          <cell r="B7963" t="str">
            <v>Hemorragia de otros sitios de las vías respiratorias</v>
          </cell>
        </row>
        <row r="7964">
          <cell r="A7964" t="str">
            <v>R04.9</v>
          </cell>
          <cell r="B7964" t="str">
            <v>Hemorragia de las vías respiratorias, no especificada</v>
          </cell>
        </row>
        <row r="7965">
          <cell r="A7965" t="str">
            <v>R05.X</v>
          </cell>
          <cell r="B7965" t="str">
            <v>Tos</v>
          </cell>
        </row>
        <row r="7966">
          <cell r="A7966" t="str">
            <v>R06</v>
          </cell>
          <cell r="B7966" t="str">
            <v>Anormalidades de la respiración</v>
          </cell>
        </row>
        <row r="7967">
          <cell r="A7967" t="str">
            <v>R06.0</v>
          </cell>
          <cell r="B7967" t="str">
            <v>Disnea</v>
          </cell>
        </row>
        <row r="7968">
          <cell r="A7968" t="str">
            <v>R06.1</v>
          </cell>
          <cell r="B7968" t="str">
            <v>Estridor</v>
          </cell>
        </row>
        <row r="7969">
          <cell r="A7969" t="str">
            <v>R06.2</v>
          </cell>
          <cell r="B7969" t="str">
            <v>Silbido</v>
          </cell>
        </row>
        <row r="7970">
          <cell r="A7970" t="str">
            <v>R06.3</v>
          </cell>
          <cell r="B7970" t="str">
            <v>Respiración periódica</v>
          </cell>
        </row>
        <row r="7971">
          <cell r="A7971" t="str">
            <v>R06.4</v>
          </cell>
          <cell r="B7971" t="str">
            <v>Hiperventilación</v>
          </cell>
        </row>
        <row r="7972">
          <cell r="A7972" t="str">
            <v>R06.5</v>
          </cell>
          <cell r="B7972" t="str">
            <v>Respiración con la boca</v>
          </cell>
        </row>
        <row r="7973">
          <cell r="A7973" t="str">
            <v>R06.6</v>
          </cell>
          <cell r="B7973" t="str">
            <v>Hipo</v>
          </cell>
        </row>
        <row r="7974">
          <cell r="A7974" t="str">
            <v>R06.7</v>
          </cell>
          <cell r="B7974" t="str">
            <v>Estornudo</v>
          </cell>
        </row>
        <row r="7975">
          <cell r="A7975" t="str">
            <v>R06.8</v>
          </cell>
          <cell r="B7975" t="str">
            <v>Otras anormalidades de la respiración y las no especificadas</v>
          </cell>
        </row>
        <row r="7976">
          <cell r="A7976" t="str">
            <v>R07</v>
          </cell>
          <cell r="B7976" t="str">
            <v>Dolor de garganta y en el pecho</v>
          </cell>
        </row>
        <row r="7977">
          <cell r="A7977" t="str">
            <v>R07.0</v>
          </cell>
          <cell r="B7977" t="str">
            <v>Dolor de garganta</v>
          </cell>
        </row>
        <row r="7978">
          <cell r="A7978" t="str">
            <v>R07.1</v>
          </cell>
          <cell r="B7978" t="str">
            <v>Dolor en el pecho al respirar</v>
          </cell>
        </row>
        <row r="7979">
          <cell r="A7979" t="str">
            <v>R07.2</v>
          </cell>
          <cell r="B7979" t="str">
            <v>Dolor precordial</v>
          </cell>
        </row>
        <row r="7980">
          <cell r="A7980" t="str">
            <v>R07.3</v>
          </cell>
          <cell r="B7980" t="str">
            <v>Otros dolores en el pecho</v>
          </cell>
        </row>
        <row r="7981">
          <cell r="A7981" t="str">
            <v>R07.4</v>
          </cell>
          <cell r="B7981" t="str">
            <v>Dolor en el pecho, no especificado</v>
          </cell>
        </row>
        <row r="7982">
          <cell r="A7982" t="str">
            <v>R09</v>
          </cell>
          <cell r="B7982" t="str">
            <v>Otros síntomas y signos que involucran los sistemas circulatorio y respiratorio</v>
          </cell>
        </row>
        <row r="7983">
          <cell r="A7983" t="str">
            <v>R09.0</v>
          </cell>
          <cell r="B7983" t="str">
            <v>Asfixia</v>
          </cell>
        </row>
        <row r="7984">
          <cell r="A7984" t="str">
            <v>R09.1</v>
          </cell>
          <cell r="B7984" t="str">
            <v>Pleuresía</v>
          </cell>
        </row>
        <row r="7985">
          <cell r="A7985" t="str">
            <v>R09.2</v>
          </cell>
          <cell r="B7985" t="str">
            <v>Paro respiratorio</v>
          </cell>
        </row>
        <row r="7986">
          <cell r="A7986" t="str">
            <v>R09.3</v>
          </cell>
          <cell r="B7986" t="str">
            <v>Esputo anormal</v>
          </cell>
        </row>
        <row r="7987">
          <cell r="A7987" t="str">
            <v>R09.8</v>
          </cell>
          <cell r="B7987" t="str">
            <v>Otros síntomas y signos especificados que involucran los sistemas circulatorio y respiratorio</v>
          </cell>
        </row>
        <row r="7988">
          <cell r="A7988" t="str">
            <v>R10</v>
          </cell>
          <cell r="B7988" t="str">
            <v>Dolor abdominal y pélvico</v>
          </cell>
        </row>
        <row r="7989">
          <cell r="A7989" t="str">
            <v>R10.0</v>
          </cell>
          <cell r="B7989" t="str">
            <v>Abdomen agudo</v>
          </cell>
        </row>
        <row r="7990">
          <cell r="A7990" t="str">
            <v>R10.1</v>
          </cell>
          <cell r="B7990" t="str">
            <v>Dolor abdominal localizado en parte superior</v>
          </cell>
        </row>
        <row r="7991">
          <cell r="A7991" t="str">
            <v>R10.2</v>
          </cell>
          <cell r="B7991" t="str">
            <v>Dolor pélvico y perineal</v>
          </cell>
        </row>
        <row r="7992">
          <cell r="A7992" t="str">
            <v>R10.3</v>
          </cell>
          <cell r="B7992" t="str">
            <v>Dolor localizado en otras partes inferiores del abdomen</v>
          </cell>
        </row>
        <row r="7993">
          <cell r="A7993" t="str">
            <v>R10.4</v>
          </cell>
          <cell r="B7993" t="str">
            <v>Otros dolores abdominales y los no especificados</v>
          </cell>
        </row>
        <row r="7994">
          <cell r="A7994" t="str">
            <v>R11.X</v>
          </cell>
          <cell r="B7994" t="str">
            <v>Náusea y vómito</v>
          </cell>
        </row>
        <row r="7995">
          <cell r="A7995" t="str">
            <v>R12.X</v>
          </cell>
          <cell r="B7995" t="str">
            <v>Acidez</v>
          </cell>
        </row>
        <row r="7996">
          <cell r="A7996" t="str">
            <v>R13.X</v>
          </cell>
          <cell r="B7996" t="str">
            <v>Disfagia</v>
          </cell>
        </row>
        <row r="7997">
          <cell r="A7997" t="str">
            <v>R14.X</v>
          </cell>
          <cell r="B7997" t="str">
            <v>Flatulencia y afecciones afines</v>
          </cell>
        </row>
        <row r="7998">
          <cell r="A7998" t="str">
            <v>R15.X</v>
          </cell>
          <cell r="B7998" t="str">
            <v>Incontinencia fecal</v>
          </cell>
        </row>
        <row r="7999">
          <cell r="A7999" t="str">
            <v>R16</v>
          </cell>
          <cell r="B7999" t="str">
            <v>Hepatomegalia y esplenomegalia, no clasificadas en otra parte</v>
          </cell>
        </row>
        <row r="8000">
          <cell r="A8000" t="str">
            <v>R16.0</v>
          </cell>
          <cell r="B8000" t="str">
            <v>Hepatomegalia, no clasificada en otra parte</v>
          </cell>
        </row>
        <row r="8001">
          <cell r="A8001" t="str">
            <v>R16.1</v>
          </cell>
          <cell r="B8001" t="str">
            <v>Esplenomegalia, no clasificada en otra parte</v>
          </cell>
        </row>
        <row r="8002">
          <cell r="A8002" t="str">
            <v>R16.2</v>
          </cell>
          <cell r="B8002" t="str">
            <v>Hepatomegalia con esplenomegalia, no clasificadas en otra parte</v>
          </cell>
        </row>
        <row r="8003">
          <cell r="A8003" t="str">
            <v>R17.X</v>
          </cell>
          <cell r="B8003" t="str">
            <v>Ictericia no especificada</v>
          </cell>
        </row>
        <row r="8004">
          <cell r="A8004" t="str">
            <v>R18.X</v>
          </cell>
          <cell r="B8004" t="str">
            <v>Ascitis</v>
          </cell>
        </row>
        <row r="8005">
          <cell r="A8005" t="str">
            <v>R19</v>
          </cell>
          <cell r="B8005" t="str">
            <v>Otros síntomas y signos que involucran el sistema digestivo y el abdomen</v>
          </cell>
        </row>
        <row r="8006">
          <cell r="A8006" t="str">
            <v>R19.0</v>
          </cell>
          <cell r="B8006" t="str">
            <v>Tumefacción, masa o prominencia intraabdominal y pélvica</v>
          </cell>
        </row>
        <row r="8007">
          <cell r="A8007" t="str">
            <v>R19.1</v>
          </cell>
          <cell r="B8007" t="str">
            <v>Sonidos intestinales anormales</v>
          </cell>
        </row>
        <row r="8008">
          <cell r="A8008" t="str">
            <v>R19.2</v>
          </cell>
          <cell r="B8008" t="str">
            <v>Peristalsis visible</v>
          </cell>
        </row>
        <row r="8009">
          <cell r="A8009" t="str">
            <v>R19.3</v>
          </cell>
          <cell r="B8009" t="str">
            <v>Rigidez abdominal</v>
          </cell>
        </row>
        <row r="8010">
          <cell r="A8010" t="str">
            <v>R19.4</v>
          </cell>
          <cell r="B8010" t="str">
            <v>Cambios en los hábitos intestinales</v>
          </cell>
        </row>
        <row r="8011">
          <cell r="A8011" t="str">
            <v>R19.5</v>
          </cell>
          <cell r="B8011" t="str">
            <v>Otras anormalidades fecales</v>
          </cell>
        </row>
        <row r="8012">
          <cell r="A8012" t="str">
            <v>R19.6</v>
          </cell>
          <cell r="B8012" t="str">
            <v>Halitosis</v>
          </cell>
        </row>
        <row r="8013">
          <cell r="A8013" t="str">
            <v>R19.8</v>
          </cell>
          <cell r="B8013" t="str">
            <v>Otros síntomas y signos especificados que involucran el sistema digestivo y el abdomen</v>
          </cell>
        </row>
        <row r="8014">
          <cell r="A8014" t="str">
            <v>R20</v>
          </cell>
          <cell r="B8014" t="str">
            <v>Alteraciones de la sensibilidad cutánea</v>
          </cell>
        </row>
        <row r="8015">
          <cell r="A8015" t="str">
            <v>R20.0</v>
          </cell>
          <cell r="B8015" t="str">
            <v>Anestesia de la piel</v>
          </cell>
        </row>
        <row r="8016">
          <cell r="A8016" t="str">
            <v>R20.1</v>
          </cell>
          <cell r="B8016" t="str">
            <v>Hipoestesia de la piel</v>
          </cell>
        </row>
        <row r="8017">
          <cell r="A8017" t="str">
            <v>R20.2</v>
          </cell>
          <cell r="B8017" t="str">
            <v>Parestesia de la piel</v>
          </cell>
        </row>
        <row r="8018">
          <cell r="A8018" t="str">
            <v>R20.3</v>
          </cell>
          <cell r="B8018" t="str">
            <v>Hiperestesia</v>
          </cell>
        </row>
        <row r="8019">
          <cell r="A8019" t="str">
            <v>R20.8</v>
          </cell>
          <cell r="B8019" t="str">
            <v>Otras alteraciones de la sensibilidad cutánea y las no especificadas</v>
          </cell>
        </row>
        <row r="8020">
          <cell r="A8020" t="str">
            <v>R21.X</v>
          </cell>
          <cell r="B8020" t="str">
            <v>Salpullido y otras erupciones cutáneas no especificadas</v>
          </cell>
        </row>
        <row r="8021">
          <cell r="A8021" t="str">
            <v>R22</v>
          </cell>
          <cell r="B8021" t="str">
            <v>Tumefacción, masa o prominencia de la piel y del tejido subcutáneo localizadas</v>
          </cell>
        </row>
        <row r="8022">
          <cell r="A8022" t="str">
            <v>R22.0</v>
          </cell>
          <cell r="B8022" t="str">
            <v>Tumefacción, masa o prominencia localizada en la cabeza</v>
          </cell>
        </row>
        <row r="8023">
          <cell r="A8023" t="str">
            <v>R22.1</v>
          </cell>
          <cell r="B8023" t="str">
            <v>Tumefacción, masa o prominencia localizada en el cuello</v>
          </cell>
        </row>
        <row r="8024">
          <cell r="A8024" t="str">
            <v>R22.2</v>
          </cell>
          <cell r="B8024" t="str">
            <v>Tumefacción, masa o prominencia localizada en el tronco</v>
          </cell>
        </row>
        <row r="8025">
          <cell r="A8025" t="str">
            <v>R22.3</v>
          </cell>
          <cell r="B8025" t="str">
            <v>Tumefacción, masa o prominencia localizada en el miembro superior</v>
          </cell>
        </row>
        <row r="8026">
          <cell r="A8026" t="str">
            <v>R22.4</v>
          </cell>
          <cell r="B8026" t="str">
            <v>Tumefacción, masa o prominencia localizada en el miembro inferior</v>
          </cell>
        </row>
        <row r="8027">
          <cell r="A8027" t="str">
            <v>R22.7</v>
          </cell>
          <cell r="B8027" t="str">
            <v>Tumefacción, masa o prominencia localizada en sitios múltiples</v>
          </cell>
        </row>
        <row r="8028">
          <cell r="A8028" t="str">
            <v>R22.9</v>
          </cell>
          <cell r="B8028" t="str">
            <v>Tumefacción, masa o prominencia localizada en parte no especificada</v>
          </cell>
        </row>
        <row r="8029">
          <cell r="A8029" t="str">
            <v>R23</v>
          </cell>
          <cell r="B8029" t="str">
            <v>Otros cambios en la piel</v>
          </cell>
        </row>
        <row r="8030">
          <cell r="A8030" t="str">
            <v>R23.0</v>
          </cell>
          <cell r="B8030" t="str">
            <v>Cianosis</v>
          </cell>
        </row>
        <row r="8031">
          <cell r="A8031" t="str">
            <v>R23.1</v>
          </cell>
          <cell r="B8031" t="str">
            <v>Palidez</v>
          </cell>
        </row>
        <row r="8032">
          <cell r="A8032" t="str">
            <v>R23.2</v>
          </cell>
          <cell r="B8032" t="str">
            <v>Rubor</v>
          </cell>
        </row>
        <row r="8033">
          <cell r="A8033" t="str">
            <v>R23.3</v>
          </cell>
          <cell r="B8033" t="str">
            <v>Equimosis espontánea</v>
          </cell>
        </row>
        <row r="8034">
          <cell r="A8034" t="str">
            <v>R23.4</v>
          </cell>
          <cell r="B8034" t="str">
            <v>Cambios en la textura de la piel</v>
          </cell>
        </row>
        <row r="8035">
          <cell r="A8035" t="str">
            <v>R23.8</v>
          </cell>
          <cell r="B8035" t="str">
            <v>Otros cambios de la piel y los no especificados</v>
          </cell>
        </row>
        <row r="8036">
          <cell r="A8036" t="str">
            <v>R25</v>
          </cell>
          <cell r="B8036" t="str">
            <v>Movimientos involuntarios anormales</v>
          </cell>
        </row>
        <row r="8037">
          <cell r="A8037" t="str">
            <v>R25.0</v>
          </cell>
          <cell r="B8037" t="str">
            <v>Movimientos anormales de la cabeza</v>
          </cell>
        </row>
        <row r="8038">
          <cell r="A8038" t="str">
            <v>R25.1</v>
          </cell>
          <cell r="B8038" t="str">
            <v>Temblor no especificado</v>
          </cell>
        </row>
        <row r="8039">
          <cell r="A8039" t="str">
            <v>R25.2</v>
          </cell>
          <cell r="B8039" t="str">
            <v>Calambres y espasmos</v>
          </cell>
        </row>
        <row r="8040">
          <cell r="A8040" t="str">
            <v>R25.3</v>
          </cell>
          <cell r="B8040" t="str">
            <v>Fasciculación</v>
          </cell>
        </row>
        <row r="8041">
          <cell r="A8041" t="str">
            <v>R25.8</v>
          </cell>
          <cell r="B8041" t="str">
            <v>Otros movimientos anormales involuntarios y los no especificados</v>
          </cell>
        </row>
        <row r="8042">
          <cell r="A8042" t="str">
            <v>R26</v>
          </cell>
          <cell r="B8042" t="str">
            <v>Anormalidades de la marcha y de la movilidad</v>
          </cell>
        </row>
        <row r="8043">
          <cell r="A8043" t="str">
            <v>R26.0</v>
          </cell>
          <cell r="B8043" t="str">
            <v>Marcha atáxica</v>
          </cell>
        </row>
        <row r="8044">
          <cell r="A8044" t="str">
            <v>R26.1</v>
          </cell>
          <cell r="B8044" t="str">
            <v>Marcha paralítica</v>
          </cell>
        </row>
        <row r="8045">
          <cell r="A8045" t="str">
            <v>R26.2</v>
          </cell>
          <cell r="B8045" t="str">
            <v>Dificultad para caminar, no clasificada en otra parte</v>
          </cell>
        </row>
        <row r="8046">
          <cell r="A8046" t="str">
            <v>R26.8</v>
          </cell>
          <cell r="B8046" t="str">
            <v>Otras anormalidades de la marcha y de la movilidad y las no especificadas</v>
          </cell>
        </row>
        <row r="8047">
          <cell r="A8047" t="str">
            <v>R27</v>
          </cell>
          <cell r="B8047" t="str">
            <v>Otras fallas de coordinación</v>
          </cell>
        </row>
        <row r="8048">
          <cell r="A8048" t="str">
            <v>R27.0</v>
          </cell>
          <cell r="B8048" t="str">
            <v>Ataxia, no especificada</v>
          </cell>
        </row>
        <row r="8049">
          <cell r="A8049" t="str">
            <v>R27.8</v>
          </cell>
          <cell r="B8049" t="str">
            <v>Otras fallas de la coordinación y las no especificadas</v>
          </cell>
        </row>
        <row r="8050">
          <cell r="A8050" t="str">
            <v>R29</v>
          </cell>
          <cell r="B8050" t="str">
            <v>Otros síntomas y signos que involucran los sistemas nervioso y  osteomuscular</v>
          </cell>
        </row>
        <row r="8051">
          <cell r="A8051" t="str">
            <v>R29.0</v>
          </cell>
          <cell r="B8051" t="str">
            <v>Tetania</v>
          </cell>
        </row>
        <row r="8052">
          <cell r="A8052" t="str">
            <v>R29.1</v>
          </cell>
          <cell r="B8052" t="str">
            <v>Meningismo</v>
          </cell>
        </row>
        <row r="8053">
          <cell r="A8053" t="str">
            <v>R29.2</v>
          </cell>
          <cell r="B8053" t="str">
            <v>Reflejos anormales</v>
          </cell>
        </row>
        <row r="8054">
          <cell r="A8054" t="str">
            <v>R29.3</v>
          </cell>
          <cell r="B8054" t="str">
            <v>Postura anormal</v>
          </cell>
        </row>
        <row r="8055">
          <cell r="A8055" t="str">
            <v>R29.4</v>
          </cell>
          <cell r="B8055" t="str">
            <v>Chasquido de la cadera</v>
          </cell>
        </row>
        <row r="8056">
          <cell r="A8056" t="str">
            <v>R29.8</v>
          </cell>
          <cell r="B8056" t="str">
            <v>Otros síntomas y signos que involucran los sistemas nervioso y osteomuscular y los no especificados</v>
          </cell>
        </row>
        <row r="8057">
          <cell r="A8057" t="str">
            <v>R30</v>
          </cell>
          <cell r="B8057" t="str">
            <v>Dolor asociado con la micción</v>
          </cell>
        </row>
        <row r="8058">
          <cell r="A8058" t="str">
            <v>R30.0</v>
          </cell>
          <cell r="B8058" t="str">
            <v>Disuria</v>
          </cell>
        </row>
        <row r="8059">
          <cell r="A8059" t="str">
            <v>R30.1</v>
          </cell>
          <cell r="B8059" t="str">
            <v>Tenesmo vesical</v>
          </cell>
        </row>
        <row r="8060">
          <cell r="A8060" t="str">
            <v>R30.9</v>
          </cell>
          <cell r="B8060" t="str">
            <v>Micción dolorosa, no especificada</v>
          </cell>
        </row>
        <row r="8061">
          <cell r="A8061" t="str">
            <v>R31.X</v>
          </cell>
          <cell r="B8061" t="str">
            <v>Hematuria, no especificada</v>
          </cell>
        </row>
        <row r="8062">
          <cell r="A8062" t="str">
            <v>R32.X</v>
          </cell>
          <cell r="B8062" t="str">
            <v>Incontinencia urinaria, no especificada</v>
          </cell>
        </row>
        <row r="8063">
          <cell r="A8063" t="str">
            <v>R33.X</v>
          </cell>
          <cell r="B8063" t="str">
            <v>Retención de orina</v>
          </cell>
        </row>
        <row r="8064">
          <cell r="A8064" t="str">
            <v>R34.X</v>
          </cell>
          <cell r="B8064" t="str">
            <v>Anuria y oliguria</v>
          </cell>
        </row>
        <row r="8065">
          <cell r="A8065" t="str">
            <v>R35.X</v>
          </cell>
          <cell r="B8065" t="str">
            <v>Poliuria</v>
          </cell>
        </row>
        <row r="8066">
          <cell r="A8066" t="str">
            <v>R36.X</v>
          </cell>
          <cell r="B8066" t="str">
            <v>Descarga uretral</v>
          </cell>
        </row>
        <row r="8067">
          <cell r="A8067" t="str">
            <v>R39</v>
          </cell>
          <cell r="B8067" t="str">
            <v>Otros síntomas y signos que involucran el sistema urinario</v>
          </cell>
        </row>
        <row r="8068">
          <cell r="A8068" t="str">
            <v>R39.0</v>
          </cell>
          <cell r="B8068" t="str">
            <v>Extravasación de la orina</v>
          </cell>
        </row>
        <row r="8069">
          <cell r="A8069" t="str">
            <v>R39.1</v>
          </cell>
          <cell r="B8069" t="str">
            <v>Otras dificultades de la micción</v>
          </cell>
        </row>
        <row r="8070">
          <cell r="A8070" t="str">
            <v>R39.2</v>
          </cell>
          <cell r="B8070" t="str">
            <v>Uremia extrarrenal</v>
          </cell>
        </row>
        <row r="8071">
          <cell r="A8071" t="str">
            <v>R39.8</v>
          </cell>
          <cell r="B8071" t="str">
            <v>Otros síntomas y signos que involucran el sistema urinario y los no especificados</v>
          </cell>
        </row>
        <row r="8072">
          <cell r="A8072" t="str">
            <v>R40</v>
          </cell>
          <cell r="B8072" t="str">
            <v>Somnolencia, estupor y coma</v>
          </cell>
        </row>
        <row r="8073">
          <cell r="A8073" t="str">
            <v>R40.0</v>
          </cell>
          <cell r="B8073" t="str">
            <v>Somnolencia</v>
          </cell>
        </row>
        <row r="8074">
          <cell r="A8074" t="str">
            <v>R40.1</v>
          </cell>
          <cell r="B8074" t="str">
            <v>Estupor</v>
          </cell>
        </row>
        <row r="8075">
          <cell r="A8075" t="str">
            <v>R40.2</v>
          </cell>
          <cell r="B8075" t="str">
            <v>Coma, no especificado</v>
          </cell>
        </row>
        <row r="8076">
          <cell r="A8076" t="str">
            <v>R41</v>
          </cell>
          <cell r="B8076" t="str">
            <v>Otros síntomas y signos que involucran la función cognoscitiva y la  conciencia</v>
          </cell>
        </row>
        <row r="8077">
          <cell r="A8077" t="str">
            <v>R41.0</v>
          </cell>
          <cell r="B8077" t="str">
            <v>Desorientación no especificada</v>
          </cell>
        </row>
        <row r="8078">
          <cell r="A8078" t="str">
            <v>R41.1</v>
          </cell>
          <cell r="B8078" t="str">
            <v>Amnesia anterógrada</v>
          </cell>
        </row>
        <row r="8079">
          <cell r="A8079" t="str">
            <v>R41.2</v>
          </cell>
          <cell r="B8079" t="str">
            <v>Amnesia retrógrada</v>
          </cell>
        </row>
        <row r="8080">
          <cell r="A8080" t="str">
            <v>R41.3</v>
          </cell>
          <cell r="B8080" t="str">
            <v>Otra amnesia</v>
          </cell>
        </row>
        <row r="8081">
          <cell r="A8081" t="str">
            <v>R41.8</v>
          </cell>
          <cell r="B8081" t="str">
            <v>Otros síntomas y signos que involucran la función cognoscitiva y la conciencia y los no especificados</v>
          </cell>
        </row>
        <row r="8082">
          <cell r="A8082" t="str">
            <v>R42.X</v>
          </cell>
          <cell r="B8082" t="str">
            <v>Mareo y desvanecimiento</v>
          </cell>
        </row>
        <row r="8083">
          <cell r="A8083" t="str">
            <v>R43</v>
          </cell>
          <cell r="B8083" t="str">
            <v>Trastornos del olfato y del gusto</v>
          </cell>
        </row>
        <row r="8084">
          <cell r="A8084" t="str">
            <v>R43.0</v>
          </cell>
          <cell r="B8084" t="str">
            <v>Anosmia</v>
          </cell>
        </row>
        <row r="8085">
          <cell r="A8085" t="str">
            <v>R43.1</v>
          </cell>
          <cell r="B8085" t="str">
            <v>Parosmia</v>
          </cell>
        </row>
        <row r="8086">
          <cell r="A8086" t="str">
            <v>R43.2</v>
          </cell>
          <cell r="B8086" t="str">
            <v>Parageusia</v>
          </cell>
        </row>
        <row r="8087">
          <cell r="A8087" t="str">
            <v>R43.8</v>
          </cell>
          <cell r="B8087" t="str">
            <v>Otras alteraciones del gusto y del olfato y las no especificadas</v>
          </cell>
        </row>
        <row r="8088">
          <cell r="A8088" t="str">
            <v>R44</v>
          </cell>
          <cell r="B8088" t="str">
            <v>Otros síntomas y signos que involucran las sensaciones y percepciones  generales</v>
          </cell>
        </row>
        <row r="8089">
          <cell r="A8089" t="str">
            <v>R44.0</v>
          </cell>
          <cell r="B8089" t="str">
            <v>Alucinaciones auditivas</v>
          </cell>
        </row>
        <row r="8090">
          <cell r="A8090" t="str">
            <v>R44.1</v>
          </cell>
          <cell r="B8090" t="str">
            <v>Alucinaciones visuales</v>
          </cell>
        </row>
        <row r="8091">
          <cell r="A8091" t="str">
            <v>R44.2</v>
          </cell>
          <cell r="B8091" t="str">
            <v>Otras alucinaciones</v>
          </cell>
        </row>
        <row r="8092">
          <cell r="A8092" t="str">
            <v>R44.3</v>
          </cell>
          <cell r="B8092" t="str">
            <v>Alucinaciones, no especificadas</v>
          </cell>
        </row>
        <row r="8093">
          <cell r="A8093" t="str">
            <v>R44.8</v>
          </cell>
          <cell r="B8093" t="str">
            <v>Otros síntomas y signos que involucran las sensaciones y percepciones generales y los no especificados</v>
          </cell>
        </row>
        <row r="8094">
          <cell r="A8094" t="str">
            <v>R45</v>
          </cell>
          <cell r="B8094" t="str">
            <v>Síntomas y signos que involucran el estado emocional</v>
          </cell>
        </row>
        <row r="8095">
          <cell r="A8095" t="str">
            <v>R45.0</v>
          </cell>
          <cell r="B8095" t="str">
            <v>Nerviosismo</v>
          </cell>
        </row>
        <row r="8096">
          <cell r="A8096" t="str">
            <v>R45.1</v>
          </cell>
          <cell r="B8096" t="str">
            <v>Inquietud y agitación</v>
          </cell>
        </row>
        <row r="8097">
          <cell r="A8097" t="str">
            <v>R45.2</v>
          </cell>
          <cell r="B8097" t="str">
            <v>Infelicidad</v>
          </cell>
        </row>
        <row r="8098">
          <cell r="A8098" t="str">
            <v>R45.3</v>
          </cell>
          <cell r="B8098" t="str">
            <v>Desmoralización y apatía</v>
          </cell>
        </row>
        <row r="8099">
          <cell r="A8099" t="str">
            <v>R45.4</v>
          </cell>
          <cell r="B8099" t="str">
            <v>Irritabilidad y enojo</v>
          </cell>
        </row>
        <row r="8100">
          <cell r="A8100" t="str">
            <v>R45.5</v>
          </cell>
          <cell r="B8100" t="str">
            <v>Hostilidad</v>
          </cell>
        </row>
        <row r="8101">
          <cell r="A8101" t="str">
            <v>R45.6</v>
          </cell>
          <cell r="B8101" t="str">
            <v>Violencia física</v>
          </cell>
        </row>
        <row r="8102">
          <cell r="A8102" t="str">
            <v>R45.7</v>
          </cell>
          <cell r="B8102" t="str">
            <v>Tensión y estado de choque emocional, no especificado</v>
          </cell>
        </row>
        <row r="8103">
          <cell r="A8103" t="str">
            <v>R45.8</v>
          </cell>
          <cell r="B8103" t="str">
            <v>Otros síntomas y signos que involucran el estado emocional</v>
          </cell>
        </row>
        <row r="8104">
          <cell r="A8104" t="str">
            <v>R46</v>
          </cell>
          <cell r="B8104" t="str">
            <v>Síntomas y signos que involucran la apariencia y el comportamiento</v>
          </cell>
        </row>
        <row r="8105">
          <cell r="A8105" t="str">
            <v>R46.0</v>
          </cell>
          <cell r="B8105" t="str">
            <v>Muy bajo nivel de higiene personal</v>
          </cell>
        </row>
        <row r="8106">
          <cell r="A8106" t="str">
            <v>R46.1</v>
          </cell>
          <cell r="B8106" t="str">
            <v>Apariencia personal extraña</v>
          </cell>
        </row>
        <row r="8107">
          <cell r="A8107" t="str">
            <v>R46.2</v>
          </cell>
          <cell r="B8107" t="str">
            <v>Conducta extraña e inexplicable</v>
          </cell>
        </row>
        <row r="8108">
          <cell r="A8108" t="str">
            <v>R46.3</v>
          </cell>
          <cell r="B8108" t="str">
            <v>Hiperactividad</v>
          </cell>
        </row>
        <row r="8109">
          <cell r="A8109" t="str">
            <v>R46.4</v>
          </cell>
          <cell r="B8109" t="str">
            <v>Lentitud y pobre respuesta</v>
          </cell>
        </row>
        <row r="8110">
          <cell r="A8110" t="str">
            <v>R46.5</v>
          </cell>
          <cell r="B8110" t="str">
            <v>Suspicacia y evasividad marcadas</v>
          </cell>
        </row>
        <row r="8111">
          <cell r="A8111" t="str">
            <v>R46.6</v>
          </cell>
          <cell r="B8111" t="str">
            <v>Preocupación indebida por sucesos que causan tensión</v>
          </cell>
        </row>
        <row r="8112">
          <cell r="A8112" t="str">
            <v>R46.7</v>
          </cell>
          <cell r="B8112" t="str">
            <v>Verbosidad y detalles circunstanciales que oscurecen la razón de la consulta o el contacto</v>
          </cell>
        </row>
        <row r="8113">
          <cell r="A8113" t="str">
            <v>R46.8</v>
          </cell>
          <cell r="B8113" t="str">
            <v>Otros síntomas y signos que involucran la apariencia y el comportamiento</v>
          </cell>
        </row>
        <row r="8114">
          <cell r="A8114" t="str">
            <v>R47</v>
          </cell>
          <cell r="B8114" t="str">
            <v>Alteraciones del habla, no clasificadas en otra parte</v>
          </cell>
        </row>
        <row r="8115">
          <cell r="A8115" t="str">
            <v>R47.0</v>
          </cell>
          <cell r="B8115" t="str">
            <v>Disfasia y afasia</v>
          </cell>
        </row>
        <row r="8116">
          <cell r="A8116" t="str">
            <v>R47.1</v>
          </cell>
          <cell r="B8116" t="str">
            <v>Disartria y anartria</v>
          </cell>
        </row>
        <row r="8117">
          <cell r="A8117" t="str">
            <v>R47.8</v>
          </cell>
          <cell r="B8117" t="str">
            <v>Otras alteraciones del habla y las no especificadas</v>
          </cell>
        </row>
        <row r="8118">
          <cell r="A8118" t="str">
            <v>R48</v>
          </cell>
          <cell r="B8118" t="str">
            <v>Dislexia y otras disfunciones simbólicas, no clasificadas en otra parte</v>
          </cell>
        </row>
        <row r="8119">
          <cell r="A8119" t="str">
            <v>R48.0</v>
          </cell>
          <cell r="B8119" t="str">
            <v>Dislexia y alexia</v>
          </cell>
        </row>
        <row r="8120">
          <cell r="A8120" t="str">
            <v>R48.1</v>
          </cell>
          <cell r="B8120" t="str">
            <v>Agnosia</v>
          </cell>
        </row>
        <row r="8121">
          <cell r="A8121" t="str">
            <v>R48.2</v>
          </cell>
          <cell r="B8121" t="str">
            <v>Apraxia</v>
          </cell>
        </row>
        <row r="8122">
          <cell r="A8122" t="str">
            <v>R48.8</v>
          </cell>
          <cell r="B8122" t="str">
            <v>Otras disfunciones simbólicas y las no especificadas</v>
          </cell>
        </row>
        <row r="8123">
          <cell r="A8123" t="str">
            <v>R49</v>
          </cell>
          <cell r="B8123" t="str">
            <v>Alteraciones de la voz</v>
          </cell>
        </row>
        <row r="8124">
          <cell r="A8124" t="str">
            <v>R49.0</v>
          </cell>
          <cell r="B8124" t="str">
            <v>Disfonía</v>
          </cell>
        </row>
        <row r="8125">
          <cell r="A8125" t="str">
            <v>R49.1</v>
          </cell>
          <cell r="B8125" t="str">
            <v>Afonía</v>
          </cell>
        </row>
        <row r="8126">
          <cell r="A8126" t="str">
            <v>R49.2</v>
          </cell>
          <cell r="B8126" t="str">
            <v>Hipernasalidad e hiponasalidad</v>
          </cell>
        </row>
        <row r="8127">
          <cell r="A8127" t="str">
            <v>R49.8</v>
          </cell>
          <cell r="B8127" t="str">
            <v>Otras alteraciones de la voz y las no especificadas</v>
          </cell>
        </row>
        <row r="8128">
          <cell r="A8128"/>
          <cell r="B8128" t="str">
            <v>Fiebre de origen desconocido</v>
          </cell>
        </row>
        <row r="8129">
          <cell r="A8129" t="str">
            <v>R50.0</v>
          </cell>
          <cell r="B8129" t="str">
            <v>Fiebre con escalofrío</v>
          </cell>
        </row>
        <row r="8130">
          <cell r="A8130" t="str">
            <v>R50.1</v>
          </cell>
          <cell r="B8130" t="str">
            <v>Fiebre persistente</v>
          </cell>
        </row>
        <row r="8131">
          <cell r="A8131" t="str">
            <v>R50.9</v>
          </cell>
          <cell r="B8131" t="str">
            <v>Fiebre, no especificada</v>
          </cell>
        </row>
        <row r="8132">
          <cell r="A8132" t="str">
            <v>R51.X</v>
          </cell>
          <cell r="B8132" t="str">
            <v>Cefalea</v>
          </cell>
        </row>
        <row r="8133">
          <cell r="A8133" t="str">
            <v>R52</v>
          </cell>
          <cell r="B8133" t="str">
            <v>Dolor, no clasificado en otra parte</v>
          </cell>
        </row>
        <row r="8134">
          <cell r="A8134" t="str">
            <v>R52.0</v>
          </cell>
          <cell r="B8134" t="str">
            <v>Dolor agudo</v>
          </cell>
        </row>
        <row r="8135">
          <cell r="A8135" t="str">
            <v>R52.1</v>
          </cell>
          <cell r="B8135" t="str">
            <v>Dolor crónico intratable</v>
          </cell>
        </row>
        <row r="8136">
          <cell r="A8136" t="str">
            <v>R52.2</v>
          </cell>
          <cell r="B8136" t="str">
            <v>Otro dolor crónico</v>
          </cell>
        </row>
        <row r="8137">
          <cell r="A8137" t="str">
            <v>R52.9</v>
          </cell>
          <cell r="B8137" t="str">
            <v>Dolor, no especificado</v>
          </cell>
        </row>
        <row r="8138">
          <cell r="A8138" t="str">
            <v>R53.X</v>
          </cell>
          <cell r="B8138" t="str">
            <v>Malestar y fatiga</v>
          </cell>
        </row>
        <row r="8139">
          <cell r="A8139" t="str">
            <v>R54.X</v>
          </cell>
          <cell r="B8139" t="str">
            <v>Senilidad</v>
          </cell>
        </row>
        <row r="8140">
          <cell r="A8140" t="str">
            <v>R55.X</v>
          </cell>
          <cell r="B8140" t="str">
            <v>Síncope y colapso</v>
          </cell>
        </row>
        <row r="8141">
          <cell r="A8141" t="str">
            <v>R56</v>
          </cell>
          <cell r="B8141" t="str">
            <v>Convulsiones, no clasificadas en otra parte</v>
          </cell>
        </row>
        <row r="8142">
          <cell r="A8142" t="str">
            <v>R56.0</v>
          </cell>
          <cell r="B8142" t="str">
            <v>Convulsiones febriles</v>
          </cell>
        </row>
        <row r="8143">
          <cell r="A8143" t="str">
            <v>R56.8</v>
          </cell>
          <cell r="B8143" t="str">
            <v>Otras convulsiones y las no especificadas</v>
          </cell>
        </row>
        <row r="8144">
          <cell r="A8144" t="str">
            <v>R57</v>
          </cell>
          <cell r="B8144" t="str">
            <v>Choque, no clasificado en otra parte</v>
          </cell>
        </row>
        <row r="8145">
          <cell r="A8145" t="str">
            <v>R57.0</v>
          </cell>
          <cell r="B8145" t="str">
            <v>Choque cardiogénico</v>
          </cell>
        </row>
        <row r="8146">
          <cell r="A8146" t="str">
            <v>R57.1</v>
          </cell>
          <cell r="B8146" t="str">
            <v>Choque hipovolémico</v>
          </cell>
        </row>
        <row r="8147">
          <cell r="A8147" t="str">
            <v>R57.8</v>
          </cell>
          <cell r="B8147" t="str">
            <v>Otras formas de choque</v>
          </cell>
        </row>
        <row r="8148">
          <cell r="A8148" t="str">
            <v>R57.9</v>
          </cell>
          <cell r="B8148" t="str">
            <v>Choque, no especificado</v>
          </cell>
        </row>
        <row r="8149">
          <cell r="A8149" t="str">
            <v>R58.X</v>
          </cell>
          <cell r="B8149" t="str">
            <v>Hemorragia, no clasificada en otra parte</v>
          </cell>
        </row>
        <row r="8150">
          <cell r="A8150" t="str">
            <v>R59</v>
          </cell>
          <cell r="B8150" t="str">
            <v>Adenomegalia</v>
          </cell>
        </row>
        <row r="8151">
          <cell r="A8151" t="str">
            <v>R59.0</v>
          </cell>
          <cell r="B8151" t="str">
            <v>Adenomegalia localizada</v>
          </cell>
        </row>
        <row r="8152">
          <cell r="A8152" t="str">
            <v>R59.1</v>
          </cell>
          <cell r="B8152" t="str">
            <v>Adenomegalia generalizada</v>
          </cell>
        </row>
        <row r="8153">
          <cell r="A8153" t="str">
            <v>R59.9</v>
          </cell>
          <cell r="B8153" t="str">
            <v>Adenomegalia, no especificada</v>
          </cell>
        </row>
        <row r="8154">
          <cell r="A8154" t="str">
            <v>R60</v>
          </cell>
          <cell r="B8154" t="str">
            <v>Edema, no clasificado en otra parte</v>
          </cell>
        </row>
        <row r="8155">
          <cell r="A8155" t="str">
            <v>R60.0</v>
          </cell>
          <cell r="B8155" t="str">
            <v>Edema localizado</v>
          </cell>
        </row>
        <row r="8156">
          <cell r="A8156" t="str">
            <v>R60.1</v>
          </cell>
          <cell r="B8156" t="str">
            <v>Edema generalizado</v>
          </cell>
        </row>
        <row r="8157">
          <cell r="A8157" t="str">
            <v>R60.9</v>
          </cell>
          <cell r="B8157" t="str">
            <v>Edema, no especificado</v>
          </cell>
        </row>
        <row r="8158">
          <cell r="A8158" t="str">
            <v>R61</v>
          </cell>
          <cell r="B8158" t="str">
            <v>Hiperhidrosis</v>
          </cell>
        </row>
        <row r="8159">
          <cell r="A8159" t="str">
            <v>R61.0</v>
          </cell>
          <cell r="B8159" t="str">
            <v>Hiperhidrosis localizada</v>
          </cell>
        </row>
        <row r="8160">
          <cell r="A8160" t="str">
            <v>R61.1</v>
          </cell>
          <cell r="B8160" t="str">
            <v>Hiperhidrosis generalizada</v>
          </cell>
        </row>
        <row r="8161">
          <cell r="A8161" t="str">
            <v>R61.9</v>
          </cell>
          <cell r="B8161" t="str">
            <v>Hiperhidrosis, no especificada</v>
          </cell>
        </row>
        <row r="8162">
          <cell r="A8162" t="str">
            <v>R62</v>
          </cell>
          <cell r="B8162" t="str">
            <v>Falta del desarrollo fisiológico normal esperado</v>
          </cell>
        </row>
        <row r="8163">
          <cell r="A8163" t="str">
            <v>R62.0</v>
          </cell>
          <cell r="B8163" t="str">
            <v>Retardo del desarrollo</v>
          </cell>
        </row>
        <row r="8164">
          <cell r="A8164" t="str">
            <v>R62.8</v>
          </cell>
          <cell r="B8164" t="str">
            <v>Otras faltas del desarrollo fisiológico normal esperado</v>
          </cell>
        </row>
        <row r="8165">
          <cell r="A8165" t="str">
            <v>R62.9</v>
          </cell>
          <cell r="B8165" t="str">
            <v>Falta del desarrollo fisiológico normal esperado, sin otra especificación</v>
          </cell>
        </row>
        <row r="8166">
          <cell r="A8166" t="str">
            <v>R63</v>
          </cell>
          <cell r="B8166" t="str">
            <v>Síntomas y signos concernientes a la alimentación y a la ingestión de líquidos</v>
          </cell>
        </row>
        <row r="8167">
          <cell r="A8167" t="str">
            <v>R63.0</v>
          </cell>
          <cell r="B8167" t="str">
            <v>Anorexia</v>
          </cell>
        </row>
        <row r="8168">
          <cell r="A8168" t="str">
            <v>R63.1</v>
          </cell>
          <cell r="B8168" t="str">
            <v>Polidipsia</v>
          </cell>
        </row>
        <row r="8169">
          <cell r="A8169" t="str">
            <v>R63.2</v>
          </cell>
          <cell r="B8169" t="str">
            <v>Polifagia</v>
          </cell>
        </row>
        <row r="8170">
          <cell r="A8170" t="str">
            <v>R63.3</v>
          </cell>
          <cell r="B8170" t="str">
            <v>Dificultades y mala administración de la alimentación</v>
          </cell>
        </row>
        <row r="8171">
          <cell r="A8171" t="str">
            <v>R63.4</v>
          </cell>
          <cell r="B8171" t="str">
            <v>Pérdida anormal de peso</v>
          </cell>
        </row>
        <row r="8172">
          <cell r="A8172" t="str">
            <v>R63.5</v>
          </cell>
          <cell r="B8172" t="str">
            <v>Aumento anormal de peso</v>
          </cell>
        </row>
        <row r="8173">
          <cell r="A8173" t="str">
            <v>R63.8</v>
          </cell>
          <cell r="B8173" t="str">
            <v>Otros síntomas y signos concernientes a la alimentación y a la ingestión de líquidos</v>
          </cell>
        </row>
        <row r="8174">
          <cell r="A8174" t="str">
            <v>R64.X</v>
          </cell>
          <cell r="B8174" t="str">
            <v>Caquexia</v>
          </cell>
        </row>
        <row r="8175">
          <cell r="A8175" t="str">
            <v>R68</v>
          </cell>
          <cell r="B8175" t="str">
            <v>Otros síntomas y signos generales</v>
          </cell>
        </row>
        <row r="8176">
          <cell r="A8176" t="str">
            <v>R68.0</v>
          </cell>
          <cell r="B8176" t="str">
            <v>Hipotermia no asociada con baja temperatura del ambiente</v>
          </cell>
        </row>
        <row r="8177">
          <cell r="A8177" t="str">
            <v>R68.1</v>
          </cell>
          <cell r="B8177" t="str">
            <v>Síntomas no específicos propios de la infancia</v>
          </cell>
        </row>
        <row r="8178">
          <cell r="A8178" t="str">
            <v>R68.2</v>
          </cell>
          <cell r="B8178" t="str">
            <v>Boca seca, no especificada</v>
          </cell>
        </row>
        <row r="8179">
          <cell r="A8179" t="str">
            <v>R68.3</v>
          </cell>
          <cell r="B8179" t="str">
            <v>Dedos de la mano deformes</v>
          </cell>
        </row>
        <row r="8180">
          <cell r="A8180" t="str">
            <v>R68.8</v>
          </cell>
          <cell r="B8180" t="str">
            <v>Otros síntomas y signos generales especificados</v>
          </cell>
        </row>
        <row r="8181">
          <cell r="A8181" t="str">
            <v>R69.X</v>
          </cell>
          <cell r="B8181" t="str">
            <v>Causas de morbilidad desconocidas y no especificadas</v>
          </cell>
        </row>
        <row r="8182">
          <cell r="A8182" t="str">
            <v>R70</v>
          </cell>
          <cell r="B8182" t="str">
            <v>Velocidad de eritrosedimentación elevada y otras anormalidades de la viscosidad del plasma</v>
          </cell>
        </row>
        <row r="8183">
          <cell r="A8183" t="str">
            <v>R70.0</v>
          </cell>
          <cell r="B8183" t="str">
            <v>Velocidad de eritrosedimentación elevada</v>
          </cell>
        </row>
        <row r="8184">
          <cell r="A8184" t="str">
            <v>R70.1</v>
          </cell>
          <cell r="B8184" t="str">
            <v>Viscosidad plasmática anormal</v>
          </cell>
        </row>
        <row r="8185">
          <cell r="A8185" t="str">
            <v>R71.X</v>
          </cell>
          <cell r="B8185" t="str">
            <v>Anormalidad de los eritrocitos</v>
          </cell>
        </row>
        <row r="8186">
          <cell r="A8186" t="str">
            <v>R72.X</v>
          </cell>
          <cell r="B8186" t="str">
            <v>Anormalidades de los leucocitos, no clasificadas en otra parte</v>
          </cell>
        </row>
        <row r="8187">
          <cell r="A8187" t="str">
            <v>R73</v>
          </cell>
          <cell r="B8187" t="str">
            <v>Nivel elevado de glucosa en sangre</v>
          </cell>
        </row>
        <row r="8188">
          <cell r="A8188" t="str">
            <v>R73.0</v>
          </cell>
          <cell r="B8188" t="str">
            <v>Anormalidades en la prueba de tolerancia a la glucosa</v>
          </cell>
        </row>
        <row r="8189">
          <cell r="A8189" t="str">
            <v>R73.9</v>
          </cell>
          <cell r="B8189" t="str">
            <v>Hiperglicemia, no especificada</v>
          </cell>
        </row>
        <row r="8190">
          <cell r="A8190" t="str">
            <v>R74</v>
          </cell>
          <cell r="B8190" t="str">
            <v>Nivel anormal de enzimas en suero</v>
          </cell>
        </row>
        <row r="8191">
          <cell r="A8191" t="str">
            <v>R74.0</v>
          </cell>
          <cell r="B8191" t="str">
            <v>Elevación de los niveles de transaminasas o deshidrogenasa láctica [DHL]</v>
          </cell>
        </row>
        <row r="8192">
          <cell r="A8192" t="str">
            <v>R74.8</v>
          </cell>
          <cell r="B8192" t="str">
            <v>Niveles anormales de otras enzimas en suero</v>
          </cell>
        </row>
        <row r="8193">
          <cell r="A8193" t="str">
            <v>R74.9</v>
          </cell>
          <cell r="B8193" t="str">
            <v>Nivel anormal de enzimas en suero, no especificado</v>
          </cell>
        </row>
        <row r="8194">
          <cell r="A8194" t="str">
            <v>R75.X</v>
          </cell>
          <cell r="B8194" t="str">
            <v>Evidencias de laboratorio del virus de la inmunodeficiencia humana [VIH]</v>
          </cell>
        </row>
        <row r="8195">
          <cell r="A8195" t="str">
            <v>R76</v>
          </cell>
          <cell r="B8195" t="str">
            <v>Otros hallazgos inmunológicos anormales en suero</v>
          </cell>
        </row>
        <row r="8196">
          <cell r="A8196" t="str">
            <v>R76.0</v>
          </cell>
          <cell r="B8196" t="str">
            <v>Titulación elevada de anticuerpos</v>
          </cell>
        </row>
        <row r="8197">
          <cell r="A8197" t="str">
            <v>R76.1</v>
          </cell>
          <cell r="B8197" t="str">
            <v>Reacción anormal a la prueba con tuberculina</v>
          </cell>
        </row>
        <row r="8198">
          <cell r="A8198" t="str">
            <v>R76.2</v>
          </cell>
          <cell r="B8198" t="str">
            <v>Falso positivo en la prueba serológica para sífilis</v>
          </cell>
        </row>
        <row r="8199">
          <cell r="A8199" t="str">
            <v>R76.8</v>
          </cell>
          <cell r="B8199" t="str">
            <v>Otros hallazgos inmunológicos anormales especificados en suero</v>
          </cell>
        </row>
        <row r="8200">
          <cell r="A8200" t="str">
            <v>R76.9</v>
          </cell>
          <cell r="B8200" t="str">
            <v>Hallazgos inmunológicos anormales no especificados en suero</v>
          </cell>
        </row>
        <row r="8201">
          <cell r="A8201" t="str">
            <v>R77</v>
          </cell>
          <cell r="B8201" t="str">
            <v>Otras anormalidades de las proteínas plasmáticas</v>
          </cell>
        </row>
        <row r="8202">
          <cell r="A8202" t="str">
            <v>R77.0</v>
          </cell>
          <cell r="B8202" t="str">
            <v>Anormalidad de la albúmina</v>
          </cell>
        </row>
        <row r="8203">
          <cell r="A8203" t="str">
            <v>R77.1</v>
          </cell>
          <cell r="B8203" t="str">
            <v>Anormalidad de la globulina</v>
          </cell>
        </row>
        <row r="8204">
          <cell r="A8204" t="str">
            <v>R77.2</v>
          </cell>
          <cell r="B8204" t="str">
            <v>Anormalidad de la alfafetoproteína</v>
          </cell>
        </row>
        <row r="8205">
          <cell r="A8205" t="str">
            <v>R77.8</v>
          </cell>
          <cell r="B8205" t="str">
            <v>Otras anormalidades especificadas de las proteínas plasmáticas</v>
          </cell>
        </row>
        <row r="8206">
          <cell r="A8206" t="str">
            <v>R77.9</v>
          </cell>
          <cell r="B8206" t="str">
            <v>Anormalidades no especificadas de las proteínas plasmáticas</v>
          </cell>
        </row>
        <row r="8207">
          <cell r="A8207" t="str">
            <v>R78</v>
          </cell>
          <cell r="B8207" t="str">
            <v>Hallazgo de drogas y otras sustancias que normalmente no se encuentran en  la sangre</v>
          </cell>
        </row>
        <row r="8208">
          <cell r="A8208" t="str">
            <v>R78.0</v>
          </cell>
          <cell r="B8208" t="str">
            <v>Hallazgo de alcohol en la sangre</v>
          </cell>
        </row>
        <row r="8209">
          <cell r="A8209" t="str">
            <v>R78.1</v>
          </cell>
          <cell r="B8209" t="str">
            <v>Hallazgo de drogas opiáceas en la sangre</v>
          </cell>
        </row>
        <row r="8210">
          <cell r="A8210" t="str">
            <v>R78.2</v>
          </cell>
          <cell r="B8210" t="str">
            <v>Hallazgo de cocaína en la sangre</v>
          </cell>
        </row>
        <row r="8211">
          <cell r="A8211" t="str">
            <v>R78.3</v>
          </cell>
          <cell r="B8211" t="str">
            <v>Hallazgo de alucinógenos en la sangre</v>
          </cell>
        </row>
        <row r="8212">
          <cell r="A8212" t="str">
            <v>R78.4</v>
          </cell>
          <cell r="B8212" t="str">
            <v>Hallazgo de otras drogas potencialmente adictivas en la sangre</v>
          </cell>
        </row>
        <row r="8213">
          <cell r="A8213" t="str">
            <v>R78.5</v>
          </cell>
          <cell r="B8213" t="str">
            <v>Hallazgo de drogas psicotrópicas en la sangre</v>
          </cell>
        </row>
        <row r="8214">
          <cell r="A8214" t="str">
            <v>R78.6</v>
          </cell>
          <cell r="B8214" t="str">
            <v>Hallazgo de agentes esteroides en la sangre</v>
          </cell>
        </row>
        <row r="8215">
          <cell r="A8215" t="str">
            <v>R78.7</v>
          </cell>
          <cell r="B8215" t="str">
            <v>Hallazgo de niveles anormales de metales pesados en la sangre</v>
          </cell>
        </row>
        <row r="8216">
          <cell r="A8216" t="str">
            <v>R78.8</v>
          </cell>
          <cell r="B8216" t="str">
            <v>Hallazgo de otras sustancias especificadas que normalmente no se encuentran en la sangre</v>
          </cell>
        </row>
        <row r="8217">
          <cell r="A8217" t="str">
            <v>R78.9</v>
          </cell>
          <cell r="B8217" t="str">
            <v>Hallazgo de sustancia no especificada que normalmente no se encuentra en la sangre</v>
          </cell>
        </row>
        <row r="8218">
          <cell r="A8218" t="str">
            <v>R79</v>
          </cell>
          <cell r="B8218" t="str">
            <v>Otros hallazgos anormales en la química sanguínea</v>
          </cell>
        </row>
        <row r="8219">
          <cell r="A8219" t="str">
            <v>R79.0</v>
          </cell>
          <cell r="B8219" t="str">
            <v>Nivel anormal de mineral en la sangre</v>
          </cell>
        </row>
        <row r="8220">
          <cell r="A8220" t="str">
            <v>R79.8</v>
          </cell>
          <cell r="B8220" t="str">
            <v>Otros hallazgos anormales especificados en la química sanguínea</v>
          </cell>
        </row>
        <row r="8221">
          <cell r="A8221" t="str">
            <v>R79.9</v>
          </cell>
          <cell r="B8221" t="str">
            <v>Hallazgo anormal en la química sanguínea, sin otra especificación</v>
          </cell>
        </row>
        <row r="8222">
          <cell r="A8222" t="str">
            <v>R80.X</v>
          </cell>
          <cell r="B8222" t="str">
            <v>Proteinuria aislada</v>
          </cell>
        </row>
        <row r="8223">
          <cell r="A8223" t="str">
            <v>R81.X</v>
          </cell>
          <cell r="B8223" t="str">
            <v>Glucosuria</v>
          </cell>
        </row>
        <row r="8224">
          <cell r="A8224" t="str">
            <v>R82</v>
          </cell>
          <cell r="B8224" t="str">
            <v>Otros hallazgos anormales en la orina</v>
          </cell>
        </row>
        <row r="8225">
          <cell r="A8225" t="str">
            <v>R82.0</v>
          </cell>
          <cell r="B8225" t="str">
            <v>Quiluria</v>
          </cell>
        </row>
        <row r="8226">
          <cell r="A8226" t="str">
            <v>R82.1</v>
          </cell>
          <cell r="B8226" t="str">
            <v>Mioglobinuria</v>
          </cell>
        </row>
        <row r="8227">
          <cell r="A8227" t="str">
            <v>R82.2</v>
          </cell>
          <cell r="B8227" t="str">
            <v>Biliuria</v>
          </cell>
        </row>
        <row r="8228">
          <cell r="A8228" t="str">
            <v>R82.3</v>
          </cell>
          <cell r="B8228" t="str">
            <v>Hemoglobinuria</v>
          </cell>
        </row>
        <row r="8229">
          <cell r="A8229" t="str">
            <v>R82.4</v>
          </cell>
          <cell r="B8229" t="str">
            <v>Acetonuria</v>
          </cell>
        </row>
        <row r="8230">
          <cell r="A8230" t="str">
            <v>R82.5</v>
          </cell>
          <cell r="B8230" t="str">
            <v>Elevación de los niveles de drogas, medicamentos y sustancias biológicas en la orina</v>
          </cell>
        </row>
        <row r="8231">
          <cell r="A8231" t="str">
            <v>R82.6</v>
          </cell>
          <cell r="B8231" t="str">
            <v>Niveles anormales en la orina de sustancias de origen principalmente no medicinal</v>
          </cell>
        </row>
        <row r="8232">
          <cell r="A8232" t="str">
            <v>R82.7</v>
          </cell>
          <cell r="B8232" t="str">
            <v>Hallazgos anormales en el examen microbiológico de la orina</v>
          </cell>
        </row>
        <row r="8233">
          <cell r="A8233" t="str">
            <v>R82.8</v>
          </cell>
          <cell r="B8233" t="str">
            <v>Hallazgos anormales en el examen citológico e histológico de la orina</v>
          </cell>
        </row>
        <row r="8234">
          <cell r="A8234" t="str">
            <v>R82.9</v>
          </cell>
          <cell r="B8234" t="str">
            <v>Otros hallazgos anormales en la orina y los no especificados</v>
          </cell>
        </row>
        <row r="8235">
          <cell r="A8235" t="str">
            <v>R83</v>
          </cell>
          <cell r="B8235" t="str">
            <v>Hallazgos anormales en el líquido cefalorraquídeo</v>
          </cell>
        </row>
        <row r="8236">
          <cell r="A8236" t="str">
            <v>R83.0</v>
          </cell>
          <cell r="B8236" t="str">
            <v>Hallazgos anormales en el líquido cefalorraquídeo, nivel anormal de enzimas</v>
          </cell>
        </row>
        <row r="8237">
          <cell r="A8237" t="str">
            <v>R83.1</v>
          </cell>
          <cell r="B8237" t="str">
            <v>Hallazgos anormales en el líquido cefalorraquídeo, nivel anormal de hormonas</v>
          </cell>
        </row>
        <row r="8238">
          <cell r="A8238" t="str">
            <v>R83.2</v>
          </cell>
          <cell r="B8238" t="str">
            <v>Hallazgos anormales en el líquido cefalorraquídeo, nivel anormal de otras drogas, medicamentos y sustancias biológicas</v>
          </cell>
        </row>
        <row r="8239">
          <cell r="A8239" t="str">
            <v>R83.3</v>
          </cell>
          <cell r="B8239" t="str">
            <v>Hallazgos anormales en el líquido cefalorraquídeo, nivel anormal de sustancias de origen fundamentalmente no medicinal</v>
          </cell>
        </row>
        <row r="8240">
          <cell r="A8240" t="str">
            <v>R83.4</v>
          </cell>
          <cell r="B8240" t="str">
            <v>Hallazgos anormales en el líquido cefalorraquídeo, hallazgos inmunológicos anormales</v>
          </cell>
        </row>
        <row r="8241">
          <cell r="A8241" t="str">
            <v>R83.5</v>
          </cell>
          <cell r="B8241" t="str">
            <v>Hallazgos anormales en el líquido cefalorraquídeo, hallazgos microbiológicos anormales</v>
          </cell>
        </row>
        <row r="8242">
          <cell r="A8242" t="str">
            <v>R83.6</v>
          </cell>
          <cell r="B8242" t="str">
            <v>Hallazgos anormales en el líquido cefalorraquídeo, hallazgos citológicos anormales</v>
          </cell>
        </row>
        <row r="8243">
          <cell r="A8243" t="str">
            <v>R83.7</v>
          </cell>
          <cell r="B8243" t="str">
            <v>Hallazgos anormales en el líquido cefalorraquídeo, hallazgos histológicos anormales</v>
          </cell>
        </row>
        <row r="8244">
          <cell r="A8244" t="str">
            <v>R83.8</v>
          </cell>
          <cell r="B8244" t="str">
            <v>Hallazgos anormales en el líquido cefalorraquídeo, otros hallazgos anormales</v>
          </cell>
        </row>
        <row r="8245">
          <cell r="A8245" t="str">
            <v>R83.9</v>
          </cell>
          <cell r="B8245" t="str">
            <v>Hallazgos anormales en el líquido cefalorraquídeo, hallazgos anormales, no especificados</v>
          </cell>
        </row>
        <row r="8246">
          <cell r="A8246" t="str">
            <v>R84</v>
          </cell>
          <cell r="B8246" t="str">
            <v>Hallazgos anormales en muestras tomadas de órganos respiratorios y  torácicos</v>
          </cell>
        </row>
        <row r="8247">
          <cell r="A8247" t="str">
            <v>R84.0</v>
          </cell>
          <cell r="B8247" t="str">
            <v>Hallazgos anormales en muestras tomadas de órganos respiratorios y  torácicos, nivel anormal de enzimas</v>
          </cell>
        </row>
        <row r="8248">
          <cell r="A8248" t="str">
            <v>R84.1</v>
          </cell>
          <cell r="B8248" t="str">
            <v>Hallazgos anormales en muestras tomadas de órganos respiratorios y  torácicos, nivel anormal de hormonas</v>
          </cell>
        </row>
        <row r="8249">
          <cell r="A8249" t="str">
            <v>R84.2</v>
          </cell>
          <cell r="B8249" t="str">
            <v>Hallazgos anormales en muestras tomadas de órganos respiratorios y  torácicos, nivel anormal de otras drogas, medicamentos y sustancias biológicas</v>
          </cell>
        </row>
        <row r="8250">
          <cell r="A8250" t="str">
            <v>R84.3</v>
          </cell>
          <cell r="B8250" t="str">
            <v>Hallazgos anormales en muestras tomadas de órganos respiratorios y  torácicos, nivel anormal de sustancias de origen fundamentalmente no medicinal</v>
          </cell>
        </row>
        <row r="8251">
          <cell r="A8251" t="str">
            <v>R84.4</v>
          </cell>
          <cell r="B8251" t="str">
            <v>Hallazgos anormales en muestras tomadas de órganos respiratorios y  torácicos, hallazgos inmunológicos anormales</v>
          </cell>
        </row>
        <row r="8252">
          <cell r="A8252" t="str">
            <v>R84.5</v>
          </cell>
          <cell r="B8252" t="str">
            <v>Hallazgos anormales en muestras tomadas de órganos respiratorios y  torácicos, hallazgos microbiológicos anormales</v>
          </cell>
        </row>
        <row r="8253">
          <cell r="A8253" t="str">
            <v>R84.6</v>
          </cell>
          <cell r="B8253" t="str">
            <v>Hallazgos anormales en muestras tomadas de órganos respiratorios y  torácicos, hallazgos citológicos anormales</v>
          </cell>
        </row>
        <row r="8254">
          <cell r="A8254" t="str">
            <v>R84.7</v>
          </cell>
          <cell r="B8254" t="str">
            <v>Hallazgos anormales en muestras tomadas de órganos respiratorios y  torácicos, hallazgos histológicos anormales</v>
          </cell>
        </row>
        <row r="8255">
          <cell r="A8255" t="str">
            <v>R84.8</v>
          </cell>
          <cell r="B8255" t="str">
            <v>Hallazgos anormales en muestras tomadas de órganos respiratorios y  torácicos, otros hallazgos anormales</v>
          </cell>
        </row>
        <row r="8256">
          <cell r="A8256" t="str">
            <v>R84.9</v>
          </cell>
          <cell r="B8256" t="str">
            <v>Hallazgos anormales en muestras tomadas de órganos respiratorios y  torácicos, hallazgos anormales, no especificados</v>
          </cell>
        </row>
        <row r="8257">
          <cell r="A8257" t="str">
            <v>R85</v>
          </cell>
          <cell r="B8257" t="str">
            <v>Hallazgos anormales en muestras tomadas de órganos digestivos y de la cavidad abdominal</v>
          </cell>
        </row>
        <row r="8258">
          <cell r="A8258" t="str">
            <v>R85.0</v>
          </cell>
          <cell r="B8258" t="str">
            <v>Hallazgos anormales en muestras tomadas de órganos digestivos y de la cavidad abdominal, nivel anormal de enzimas</v>
          </cell>
        </row>
        <row r="8259">
          <cell r="A8259" t="str">
            <v>R85.1</v>
          </cell>
          <cell r="B8259" t="str">
            <v>Hallazgos anormales en muestras tomadas de órganos digestivos y de la cavidad abdominal, nivel anormal de hormonas</v>
          </cell>
        </row>
        <row r="8260">
          <cell r="A8260" t="str">
            <v>R85.2</v>
          </cell>
          <cell r="B8260" t="str">
            <v>Hallazgos anormales en muestras tomadas de órganos digestivos y de la cavidad abdominal, nivel anormal de otras drogas, medicamentos y sustancias biológicas</v>
          </cell>
        </row>
        <row r="8261">
          <cell r="A8261" t="str">
            <v>R85.3</v>
          </cell>
          <cell r="B8261" t="str">
            <v>Hallazgos anormales en muestras tomadas de órganos digestivos y de la cavidad abdominal, nivel anormal de sustancias de origen fundamentalmente no medicinal</v>
          </cell>
        </row>
        <row r="8262">
          <cell r="A8262" t="str">
            <v>R85.4</v>
          </cell>
          <cell r="B8262" t="str">
            <v>Hallazgos anormales en muestras tomadas de órganos digestivos y de la cavidad abdominal, hallazgos inmunológicos anormales</v>
          </cell>
        </row>
        <row r="8263">
          <cell r="A8263" t="str">
            <v>R85.5</v>
          </cell>
          <cell r="B8263" t="str">
            <v>Hallazgos anormales en muestras tomadas de órganos digestivos y de la cavidad abdominal, hallazgos microbiológicos anormales</v>
          </cell>
        </row>
        <row r="8264">
          <cell r="A8264" t="str">
            <v>R85.6</v>
          </cell>
          <cell r="B8264" t="str">
            <v>Hallazgos anormales en muestras tomadas de órganos digestivos y de la cavidad abdominal, hallazgos citológicos anormales</v>
          </cell>
        </row>
        <row r="8265">
          <cell r="A8265" t="str">
            <v>R85.7</v>
          </cell>
          <cell r="B8265" t="str">
            <v>Hallazgos anormales en muestras tomadas de órganos digestivos y de la cavidad abdominal, hallazgos histológicos anormales</v>
          </cell>
        </row>
        <row r="8266">
          <cell r="A8266" t="str">
            <v>R85.8</v>
          </cell>
          <cell r="B8266" t="str">
            <v>Hallazgos anormales en muestras tomadas de órganos digestivos y de la cavidad abdominal, otros hallazgos anormales</v>
          </cell>
        </row>
        <row r="8267">
          <cell r="A8267" t="str">
            <v>R85.9</v>
          </cell>
          <cell r="B8267" t="str">
            <v>Hallazgos anormales en muestras tomadas de órganos digestivos y de la cavidad abdominal, hallazgos anormales, no especificados</v>
          </cell>
        </row>
        <row r="8268">
          <cell r="A8268" t="str">
            <v>R86</v>
          </cell>
          <cell r="B8268" t="str">
            <v>Hallazgos anormales en muestras tomadas de órganos genitales masculinos</v>
          </cell>
        </row>
        <row r="8269">
          <cell r="A8269" t="str">
            <v>R86.0</v>
          </cell>
          <cell r="B8269" t="str">
            <v>Hallazgos anormales en muestras tomadas de órganos genitales masculinos, nivel anormal de enzimas</v>
          </cell>
        </row>
        <row r="8270">
          <cell r="A8270" t="str">
            <v>R86.1</v>
          </cell>
          <cell r="B8270" t="str">
            <v>Hallazgos anormales en muestras tomadas de órganos genitales masculinos, nivel anormal de hormonas</v>
          </cell>
        </row>
        <row r="8271">
          <cell r="A8271" t="str">
            <v>R86.2</v>
          </cell>
          <cell r="B8271" t="str">
            <v>Hallazgos anormales en muestras tomadas de órganos genitales masculinos, nivel anormal de otras drogas, medicamentos y sustancias biológicas</v>
          </cell>
        </row>
        <row r="8272">
          <cell r="A8272" t="str">
            <v>R86.3</v>
          </cell>
          <cell r="B8272" t="str">
            <v>Hallazgos anormales en muestras tomadas de órganos genitales masculinos, nivel anormal de sustancias de origen fundamentalmente no medicinal</v>
          </cell>
        </row>
        <row r="8273">
          <cell r="A8273" t="str">
            <v>R86.4</v>
          </cell>
          <cell r="B8273" t="str">
            <v>Hallazgos anormales en muestras tomadas de órganos genitales masculinos, hallazgos inmunológicos anormales</v>
          </cell>
        </row>
        <row r="8274">
          <cell r="A8274" t="str">
            <v>R86.5</v>
          </cell>
          <cell r="B8274" t="str">
            <v>Hallazgos anormales en muestras tomadas de órganos genitales masculinos, hallazgos microbiológicos anormales</v>
          </cell>
        </row>
        <row r="8275">
          <cell r="A8275" t="str">
            <v>R86.6</v>
          </cell>
          <cell r="B8275" t="str">
            <v>Hallazgos anormales en muestras tomadas de órganos genitales masculinos, hallazgos citológicos anormales</v>
          </cell>
        </row>
        <row r="8276">
          <cell r="A8276" t="str">
            <v>R86.7</v>
          </cell>
          <cell r="B8276" t="str">
            <v>Hallazgos anormales en muestras tomadas de órganos genitales masculinos, hallazgos histológicos anormales</v>
          </cell>
        </row>
        <row r="8277">
          <cell r="A8277" t="str">
            <v>R86.8</v>
          </cell>
          <cell r="B8277" t="str">
            <v>Hallazgos anormales en muestras tomadas de órganos genitales masculinos, otros hallazgos anormales</v>
          </cell>
        </row>
        <row r="8278">
          <cell r="A8278" t="str">
            <v>R86.9</v>
          </cell>
          <cell r="B8278" t="str">
            <v>Hallazgos anormales en muestras tomadas de órganos genitales masculinos, hallazgos anormales, no especificados</v>
          </cell>
        </row>
        <row r="8279">
          <cell r="A8279" t="str">
            <v>R87</v>
          </cell>
          <cell r="B8279" t="str">
            <v>Hallazgos anormales en muestras tomadas de órganos genitales femeninos</v>
          </cell>
        </row>
        <row r="8280">
          <cell r="A8280" t="str">
            <v>R87.0</v>
          </cell>
          <cell r="B8280" t="str">
            <v>Hallazgos anormales en muestras tomadas de órganos genitales femeninos, nivel anormal de enzimas</v>
          </cell>
        </row>
        <row r="8281">
          <cell r="A8281" t="str">
            <v>R87.1</v>
          </cell>
          <cell r="B8281" t="str">
            <v>Hallazgos anormales en muestras tomadas de órganos genitales femeninos, nivel anormal de hormonas</v>
          </cell>
        </row>
        <row r="8282">
          <cell r="A8282" t="str">
            <v>R87.2</v>
          </cell>
          <cell r="B8282" t="str">
            <v>Hallazgos anormales en muestras tomadas de órganos genitales femeninos, nivel anormal de otras drogas, medicamentos y sustancias biológicas</v>
          </cell>
        </row>
        <row r="8283">
          <cell r="A8283" t="str">
            <v>R87.3</v>
          </cell>
          <cell r="B8283" t="str">
            <v>Hallazgos anormales en muestras tomadas de órganos genitales femeninos, nivel anormal de sustancias de origen fundamentalmente no medicinal</v>
          </cell>
        </row>
        <row r="8284">
          <cell r="A8284" t="str">
            <v>R87.4</v>
          </cell>
          <cell r="B8284" t="str">
            <v>Hallazgos anormales en muestras tomadas de órganos genitales femeninos, hallazgos inmunológicos anormales</v>
          </cell>
        </row>
        <row r="8285">
          <cell r="A8285" t="str">
            <v>R87.5</v>
          </cell>
          <cell r="B8285" t="str">
            <v>Hallazgos anormales en muestras tomadas de órganos genitales femeninos, hallazgos microbiológicos anormales</v>
          </cell>
        </row>
        <row r="8286">
          <cell r="A8286" t="str">
            <v>R87.6</v>
          </cell>
          <cell r="B8286" t="str">
            <v>Hallazgos anormales en muestras tomadas de órganos genitales femeninos, hallazgos citológicos anormales</v>
          </cell>
        </row>
        <row r="8287">
          <cell r="A8287" t="str">
            <v>R87.7</v>
          </cell>
          <cell r="B8287" t="str">
            <v>Hallazgos anormales en muestras tomadas de órganos genitales femeninos, hallazgos histológicos anormales</v>
          </cell>
        </row>
        <row r="8288">
          <cell r="A8288" t="str">
            <v>R87.8</v>
          </cell>
          <cell r="B8288" t="str">
            <v>Hallazgos anormales en muestras tomadas de órganos genitales femeninos, otros hallazgos anormales</v>
          </cell>
        </row>
        <row r="8289">
          <cell r="A8289" t="str">
            <v>R87.9</v>
          </cell>
          <cell r="B8289" t="str">
            <v>Hallazgos anormales en muestras tomadas de órganos genitales femeninos, hallazgos anormales, no especificados</v>
          </cell>
        </row>
        <row r="8290">
          <cell r="A8290" t="str">
            <v>R89</v>
          </cell>
          <cell r="B8290" t="str">
            <v>Hallazgos anormales en muestras tomadas de otros órganos, sistemas y tejidos</v>
          </cell>
        </row>
        <row r="8291">
          <cell r="A8291" t="str">
            <v>R89.0</v>
          </cell>
          <cell r="B8291" t="str">
            <v>Hallazgos anormales en muestras tomadas de otros órganos, sistemas y tejidos, nivel anormal de enzimas</v>
          </cell>
        </row>
        <row r="8292">
          <cell r="A8292" t="str">
            <v>R89.1</v>
          </cell>
          <cell r="B8292" t="str">
            <v>Hallazgos anormales en muestras tomadas de otros órganos, sistemas y tejidos, nivel anormal de hormonas</v>
          </cell>
        </row>
        <row r="8293">
          <cell r="A8293" t="str">
            <v>R89.2</v>
          </cell>
          <cell r="B8293" t="str">
            <v>Hallazgos anormales en muestras tomadas de otros órganos, sistemas y tejidos, nivel anormal de otras drogas, medicamentos y sustancias biológicas</v>
          </cell>
        </row>
        <row r="8294">
          <cell r="A8294" t="str">
            <v>R89.3</v>
          </cell>
          <cell r="B8294" t="str">
            <v>Hallazgos anormales en muestras tomadas de otros órganos, sistemas y tejidos, nivel anormal de sustancias de origen fundamentalmente no medicinal</v>
          </cell>
        </row>
        <row r="8295">
          <cell r="A8295" t="str">
            <v>R89.4</v>
          </cell>
          <cell r="B8295" t="str">
            <v>Hallazgos anormales en muestras tomadas de otros órganos, sistemas y tejidos, hallazgos inmunológicos anormales</v>
          </cell>
        </row>
        <row r="8296">
          <cell r="A8296" t="str">
            <v>R89.5</v>
          </cell>
          <cell r="B8296" t="str">
            <v>Hallazgos anormales en muestras tomadas de otros órganos,  sistemas y tejidos, hallazgos microbiológicos anormales</v>
          </cell>
        </row>
        <row r="8297">
          <cell r="A8297" t="str">
            <v>R89.6</v>
          </cell>
          <cell r="B8297" t="str">
            <v>Hallazgos anormales en muestras tomadas de otros órganos, sistemas y tejidos, hallazgos citológicos anormales</v>
          </cell>
        </row>
        <row r="8298">
          <cell r="A8298" t="str">
            <v>R89.7</v>
          </cell>
          <cell r="B8298" t="str">
            <v>Hallazgos anormales en muestras tomadas de otros órganos, sistemas y tejidos, hallazgos histológicos anormales</v>
          </cell>
        </row>
        <row r="8299">
          <cell r="A8299" t="str">
            <v>R89.8</v>
          </cell>
          <cell r="B8299" t="str">
            <v>Hallazgos anormales en muestras tomadas de otros órganos, sistemas y tejidos, otros hallazgos anormales</v>
          </cell>
        </row>
        <row r="8300">
          <cell r="A8300" t="str">
            <v>R89.9</v>
          </cell>
          <cell r="B8300" t="str">
            <v>Hallazgos anormales en muestras tomadas de otros órganos, sistemas y tejidos, hallazgos anormales, no especificados</v>
          </cell>
        </row>
        <row r="8301">
          <cell r="A8301" t="str">
            <v>R90</v>
          </cell>
          <cell r="B8301" t="str">
            <v>Hallazgos anormales en diagnóstico por imagen del sistema nervioso central</v>
          </cell>
        </row>
        <row r="8302">
          <cell r="A8302" t="str">
            <v>R90.0</v>
          </cell>
          <cell r="B8302" t="str">
            <v>Lesión que ocupa el espacio intracraneal</v>
          </cell>
        </row>
        <row r="8303">
          <cell r="A8303" t="str">
            <v>R90.8</v>
          </cell>
          <cell r="B8303" t="str">
            <v>Otros hallazgos anormales en diagnóstico por imagen del sistema nervioso central</v>
          </cell>
        </row>
        <row r="8304">
          <cell r="A8304" t="str">
            <v>R91.X</v>
          </cell>
          <cell r="B8304" t="str">
            <v>Hallazgos anormales en diagnóstico por imagen del pulmón</v>
          </cell>
        </row>
        <row r="8305">
          <cell r="A8305" t="str">
            <v>R92.X</v>
          </cell>
          <cell r="B8305" t="str">
            <v>Hallazgos anormales en diagnóstico por imagen de la mama</v>
          </cell>
        </row>
        <row r="8306">
          <cell r="A8306" t="str">
            <v>R93</v>
          </cell>
          <cell r="B8306" t="str">
            <v>Hallazgos anormales en diagnóstico por imagen de otras estructuras del  cuerpo</v>
          </cell>
        </row>
        <row r="8307">
          <cell r="A8307" t="str">
            <v>R93.0</v>
          </cell>
          <cell r="B8307" t="str">
            <v>Hallazgos anormales en diagnóstico por imagen del cráneo y de la cabeza, no clasificados en otra parte</v>
          </cell>
        </row>
        <row r="8308">
          <cell r="A8308" t="str">
            <v>R93.1</v>
          </cell>
          <cell r="B8308" t="str">
            <v>Hallazgos anormales en diagnóstico por imagen del corazón y de la circulación coronaria</v>
          </cell>
        </row>
        <row r="8309">
          <cell r="A8309" t="str">
            <v>R93.2</v>
          </cell>
          <cell r="B8309" t="str">
            <v>Hallazgos anormales en diagnóstico por imagen del hígado y de las vías biliares</v>
          </cell>
        </row>
        <row r="8310">
          <cell r="A8310" t="str">
            <v>R93.3</v>
          </cell>
          <cell r="B8310" t="str">
            <v>Hallazgos anormales en diagnóstico por imagen de otras partes de las vías digestivas</v>
          </cell>
        </row>
        <row r="8311">
          <cell r="A8311" t="str">
            <v>R93.4</v>
          </cell>
          <cell r="B8311" t="str">
            <v>Hallazgos anormales en diagnóstico por imagen de los órganos urinarios</v>
          </cell>
        </row>
        <row r="8312">
          <cell r="A8312" t="str">
            <v>R93.5</v>
          </cell>
          <cell r="B8312" t="str">
            <v>Hallazgos anormales en diagnóstico por imagen de otras regiones abdominales, incluido el retroperitoneo</v>
          </cell>
        </row>
        <row r="8313">
          <cell r="A8313" t="str">
            <v>R93.6</v>
          </cell>
          <cell r="B8313" t="str">
            <v>Hallazgos anormales en diagnóstico por imagen de los miembros</v>
          </cell>
        </row>
        <row r="8314">
          <cell r="A8314" t="str">
            <v>R93.7</v>
          </cell>
          <cell r="B8314" t="str">
            <v>Hallazgos anormales en diagnóstico por imagen de otras partes del sistema osteomuscular</v>
          </cell>
        </row>
        <row r="8315">
          <cell r="A8315" t="str">
            <v>R93.8</v>
          </cell>
          <cell r="B8315" t="str">
            <v>Hallazgos anormales en diagnóstico por imagen de otras estructuras especificadas del cuerpo</v>
          </cell>
        </row>
        <row r="8316">
          <cell r="A8316" t="str">
            <v>R94</v>
          </cell>
          <cell r="B8316" t="str">
            <v>Resultados anormales de estudios funcionales</v>
          </cell>
        </row>
        <row r="8317">
          <cell r="A8317" t="str">
            <v>R94.0</v>
          </cell>
          <cell r="B8317" t="str">
            <v>Resultados anormales en estudios funcionales del sistema nervioso central</v>
          </cell>
        </row>
        <row r="8318">
          <cell r="A8318" t="str">
            <v>R94.1</v>
          </cell>
          <cell r="B8318" t="str">
            <v>Resultados anormales en estudios funcionales del sistema nervioso periférico y sentidos especiales</v>
          </cell>
        </row>
        <row r="8319">
          <cell r="A8319" t="str">
            <v>R94.2</v>
          </cell>
          <cell r="B8319" t="str">
            <v>Resultados anormales en estudios funcionales del pulmón</v>
          </cell>
        </row>
        <row r="8320">
          <cell r="A8320" t="str">
            <v>R94.3</v>
          </cell>
          <cell r="B8320" t="str">
            <v>Resultados anormales en estudios funcionales cardiovasculares</v>
          </cell>
        </row>
        <row r="8321">
          <cell r="A8321" t="str">
            <v>R94.4</v>
          </cell>
          <cell r="B8321" t="str">
            <v>Resultados anormales en estudios funcionales del riñón</v>
          </cell>
        </row>
        <row r="8322">
          <cell r="A8322" t="str">
            <v>R94.5</v>
          </cell>
          <cell r="B8322" t="str">
            <v>Resultados anormales en estudios funcionales del hígado</v>
          </cell>
        </row>
        <row r="8323">
          <cell r="A8323" t="str">
            <v>R94.6</v>
          </cell>
          <cell r="B8323" t="str">
            <v>Resultados anormales en estudios funcionales de la tiroides</v>
          </cell>
        </row>
        <row r="8324">
          <cell r="A8324" t="str">
            <v>R94.7</v>
          </cell>
          <cell r="B8324" t="str">
            <v>Resultados anormales en otros estudios funcionales endocrinos</v>
          </cell>
        </row>
        <row r="8325">
          <cell r="A8325" t="str">
            <v>R94.8</v>
          </cell>
          <cell r="B8325" t="str">
            <v>Resultados anormales en los estudios funcionales de otros órganos y sistemas</v>
          </cell>
        </row>
        <row r="8326">
          <cell r="A8326" t="str">
            <v>R95.X</v>
          </cell>
          <cell r="B8326" t="str">
            <v>Síndrome de la muerte súbita infantil</v>
          </cell>
        </row>
        <row r="8327">
          <cell r="A8327" t="str">
            <v>R96</v>
          </cell>
          <cell r="B8327" t="str">
            <v>Otras muertes súbitas de causa desconocida</v>
          </cell>
        </row>
        <row r="8328">
          <cell r="A8328" t="str">
            <v>R96.0</v>
          </cell>
          <cell r="B8328" t="str">
            <v>Muerte instantánea</v>
          </cell>
        </row>
        <row r="8329">
          <cell r="A8329" t="str">
            <v>R96.1</v>
          </cell>
          <cell r="B8329" t="str">
            <v>Muerte que ocurre en menos de 24 horas del inicio de los síntomas, no explicada de otra forma</v>
          </cell>
        </row>
        <row r="8330">
          <cell r="A8330" t="str">
            <v>R98.X</v>
          </cell>
          <cell r="B8330" t="str">
            <v>Muerte sin asistencia</v>
          </cell>
        </row>
        <row r="8331">
          <cell r="A8331" t="str">
            <v>R99.X</v>
          </cell>
          <cell r="B8331" t="str">
            <v>Otras causas mal definidas y las no especificadas de mortalidad</v>
          </cell>
        </row>
        <row r="8332">
          <cell r="A8332" t="str">
            <v>S</v>
          </cell>
          <cell r="B8332" t="str">
            <v>Traumatismos en General</v>
          </cell>
        </row>
        <row r="8333">
          <cell r="A8333" t="str">
            <v>S00</v>
          </cell>
          <cell r="B8333" t="str">
            <v>Traumatismo superficial de la cabeza</v>
          </cell>
        </row>
        <row r="8334">
          <cell r="A8334" t="str">
            <v>S00.0</v>
          </cell>
          <cell r="B8334" t="str">
            <v>Traumatismo superficial del cuero cabelludo</v>
          </cell>
        </row>
        <row r="8335">
          <cell r="A8335" t="str">
            <v>S00.1</v>
          </cell>
          <cell r="B8335" t="str">
            <v>Contusión de los párpados y de la región periocular</v>
          </cell>
        </row>
        <row r="8336">
          <cell r="A8336" t="str">
            <v>S00.2</v>
          </cell>
          <cell r="B8336" t="str">
            <v>Otros traumatismos superficiales del párpado y de la región periocular</v>
          </cell>
        </row>
        <row r="8337">
          <cell r="A8337" t="str">
            <v>S00.3</v>
          </cell>
          <cell r="B8337" t="str">
            <v>Traumatismo superficial de la nariz</v>
          </cell>
        </row>
        <row r="8338">
          <cell r="A8338" t="str">
            <v>S00.4</v>
          </cell>
          <cell r="B8338" t="str">
            <v>Traumatismo superficial del oído</v>
          </cell>
        </row>
        <row r="8339">
          <cell r="A8339" t="str">
            <v>S00.5</v>
          </cell>
          <cell r="B8339" t="str">
            <v>Traumatismo superficial del labio y de la cavidad bucal</v>
          </cell>
        </row>
        <row r="8340">
          <cell r="A8340" t="str">
            <v>S00.7</v>
          </cell>
          <cell r="B8340" t="str">
            <v>Traumatismos superficiales múltiples de la cabeza</v>
          </cell>
        </row>
        <row r="8341">
          <cell r="A8341" t="str">
            <v>S00.8</v>
          </cell>
          <cell r="B8341" t="str">
            <v>Traumatismo superficial de otras partes de la cabeza</v>
          </cell>
        </row>
        <row r="8342">
          <cell r="A8342" t="str">
            <v>S00.9</v>
          </cell>
          <cell r="B8342" t="str">
            <v>Traumatismo superficial de la cabeza, parte no especificada</v>
          </cell>
        </row>
        <row r="8343">
          <cell r="A8343" t="str">
            <v>S01</v>
          </cell>
          <cell r="B8343" t="str">
            <v>Herida de la cabeza</v>
          </cell>
        </row>
        <row r="8344">
          <cell r="A8344" t="str">
            <v>S01.0</v>
          </cell>
          <cell r="B8344" t="str">
            <v>Herida del cuero cabelludo</v>
          </cell>
        </row>
        <row r="8345">
          <cell r="A8345" t="str">
            <v>S01.1</v>
          </cell>
          <cell r="B8345" t="str">
            <v>Herida del párpado y de la región periocular</v>
          </cell>
        </row>
        <row r="8346">
          <cell r="A8346" t="str">
            <v>S01.2</v>
          </cell>
          <cell r="B8346" t="str">
            <v>Herida de la nariz</v>
          </cell>
        </row>
        <row r="8347">
          <cell r="A8347" t="str">
            <v>S01.3</v>
          </cell>
          <cell r="B8347" t="str">
            <v>Herida del oído</v>
          </cell>
        </row>
        <row r="8348">
          <cell r="A8348" t="str">
            <v>S01.4</v>
          </cell>
          <cell r="B8348" t="str">
            <v>Herida de la mejilla y de la región temporomandibular</v>
          </cell>
        </row>
        <row r="8349">
          <cell r="A8349" t="str">
            <v>S01.5</v>
          </cell>
          <cell r="B8349" t="str">
            <v>Herida del labio y de la cavidad bucal</v>
          </cell>
        </row>
        <row r="8350">
          <cell r="A8350" t="str">
            <v>S01.7</v>
          </cell>
          <cell r="B8350" t="str">
            <v>Heridas múltiples de la cabeza</v>
          </cell>
        </row>
        <row r="8351">
          <cell r="A8351" t="str">
            <v>S01.8</v>
          </cell>
          <cell r="B8351" t="str">
            <v>Herida de otras partes de la cabeza</v>
          </cell>
        </row>
        <row r="8352">
          <cell r="A8352" t="str">
            <v>S01.9</v>
          </cell>
          <cell r="B8352" t="str">
            <v>Herida de la cabeza, parte no especificada</v>
          </cell>
        </row>
        <row r="8353">
          <cell r="A8353" t="str">
            <v>S02</v>
          </cell>
          <cell r="B8353" t="str">
            <v>Fractura de huesos del cráneo y de la cara</v>
          </cell>
        </row>
        <row r="8354">
          <cell r="A8354" t="str">
            <v>S02.0</v>
          </cell>
          <cell r="B8354" t="str">
            <v>Fractura de la bóveda del cráneo</v>
          </cell>
        </row>
        <row r="8355">
          <cell r="A8355" t="str">
            <v>S02.1</v>
          </cell>
          <cell r="B8355" t="str">
            <v>Fractura de la base del cráneo</v>
          </cell>
        </row>
        <row r="8356">
          <cell r="A8356" t="str">
            <v>S02.2</v>
          </cell>
          <cell r="B8356" t="str">
            <v>Fractura de los huesos de la nariz</v>
          </cell>
        </row>
        <row r="8357">
          <cell r="A8357" t="str">
            <v>S02.3</v>
          </cell>
          <cell r="B8357" t="str">
            <v>Fractura del suelo de la órbita</v>
          </cell>
        </row>
        <row r="8358">
          <cell r="A8358" t="str">
            <v>S02.4</v>
          </cell>
          <cell r="B8358" t="str">
            <v>Fractura del malar y del hueso maxilar superior</v>
          </cell>
        </row>
        <row r="8359">
          <cell r="A8359" t="str">
            <v>S02.5</v>
          </cell>
          <cell r="B8359" t="str">
            <v>Fractura de los dientes</v>
          </cell>
        </row>
        <row r="8360">
          <cell r="A8360" t="str">
            <v>S02.6</v>
          </cell>
          <cell r="B8360" t="str">
            <v>Fractura del maxilar inferior</v>
          </cell>
        </row>
        <row r="8361">
          <cell r="A8361" t="str">
            <v>S02.7</v>
          </cell>
          <cell r="B8361" t="str">
            <v>Fracturas múltiples que comprometen el cráneo y los huesos de la cara</v>
          </cell>
        </row>
        <row r="8362">
          <cell r="A8362" t="str">
            <v>S02.8</v>
          </cell>
          <cell r="B8362" t="str">
            <v>Fractura de otros huesos del cráneo y de la cara</v>
          </cell>
        </row>
        <row r="8363">
          <cell r="A8363" t="str">
            <v>S02.9</v>
          </cell>
          <cell r="B8363" t="str">
            <v>Fractura del cráneo y de los huesos de la cara, parte no           especificada</v>
          </cell>
        </row>
        <row r="8364">
          <cell r="A8364" t="str">
            <v>S03</v>
          </cell>
          <cell r="B8364" t="str">
            <v>Luxación, esguince y torcedura de articulaciones y de ligamentos de la cabeza</v>
          </cell>
        </row>
        <row r="8365">
          <cell r="A8365" t="str">
            <v>S03.0</v>
          </cell>
          <cell r="B8365" t="str">
            <v>Luxación del maxilar</v>
          </cell>
        </row>
        <row r="8366">
          <cell r="A8366" t="str">
            <v>S03.1</v>
          </cell>
          <cell r="B8366" t="str">
            <v>Luxación del cartílago septal de la nariz</v>
          </cell>
        </row>
        <row r="8367">
          <cell r="A8367" t="str">
            <v>S03.2</v>
          </cell>
          <cell r="B8367" t="str">
            <v>Luxación de diente</v>
          </cell>
        </row>
        <row r="8368">
          <cell r="A8368" t="str">
            <v>S03.3</v>
          </cell>
          <cell r="B8368" t="str">
            <v>Luxación de otras partes y de las no especificadas de la cabeza</v>
          </cell>
        </row>
        <row r="8369">
          <cell r="A8369" t="str">
            <v>S03.4</v>
          </cell>
          <cell r="B8369" t="str">
            <v>Esguinces y torcedura del maxilar</v>
          </cell>
        </row>
        <row r="8370">
          <cell r="A8370" t="str">
            <v>S03.5</v>
          </cell>
          <cell r="B8370" t="str">
            <v>Esguinces y torcedura de articulaciones y ligamentos de otras partes y las no especificadas de la cabeza</v>
          </cell>
        </row>
        <row r="8371">
          <cell r="A8371" t="str">
            <v>S04</v>
          </cell>
          <cell r="B8371" t="str">
            <v>Traumatismo de nervios craneales</v>
          </cell>
        </row>
        <row r="8372">
          <cell r="A8372" t="str">
            <v>S04.0</v>
          </cell>
          <cell r="B8372" t="str">
            <v>Traumatismo del nervio óptico [II par] y de las vías ópticas</v>
          </cell>
        </row>
        <row r="8373">
          <cell r="A8373" t="str">
            <v>S04.1</v>
          </cell>
          <cell r="B8373" t="str">
            <v>Traumatismo del nervio motor ocular común [III par]</v>
          </cell>
        </row>
        <row r="8374">
          <cell r="A8374" t="str">
            <v>S04.2</v>
          </cell>
          <cell r="B8374" t="str">
            <v>Traumatismo del nervio patético [IV par]</v>
          </cell>
        </row>
        <row r="8375">
          <cell r="A8375" t="str">
            <v>S04.3</v>
          </cell>
          <cell r="B8375" t="str">
            <v>Traumatismo del nervio trigémino [V par]</v>
          </cell>
        </row>
        <row r="8376">
          <cell r="A8376" t="str">
            <v>S04.4</v>
          </cell>
          <cell r="B8376" t="str">
            <v>Traumatismo del nervio motor ocular externo [VI par]</v>
          </cell>
        </row>
        <row r="8377">
          <cell r="A8377" t="str">
            <v>S04.5</v>
          </cell>
          <cell r="B8377" t="str">
            <v>Traumatismo del nervio facial [VII par]</v>
          </cell>
        </row>
        <row r="8378">
          <cell r="A8378" t="str">
            <v>S04.6</v>
          </cell>
          <cell r="B8378" t="str">
            <v>Traumatismo del nervio acústico [VIII par]</v>
          </cell>
        </row>
        <row r="8379">
          <cell r="A8379" t="str">
            <v>S04.7</v>
          </cell>
          <cell r="B8379" t="str">
            <v>Traumatismo del nervio espinal [XI par]</v>
          </cell>
        </row>
        <row r="8380">
          <cell r="A8380" t="str">
            <v>S04.8</v>
          </cell>
          <cell r="B8380" t="str">
            <v>Traumatismo de otros nervios craneales</v>
          </cell>
        </row>
        <row r="8381">
          <cell r="A8381" t="str">
            <v>S04.9</v>
          </cell>
          <cell r="B8381" t="str">
            <v>Traumatismo de nervios craneales, no especificado</v>
          </cell>
        </row>
        <row r="8382">
          <cell r="A8382" t="str">
            <v>S05</v>
          </cell>
          <cell r="B8382" t="str">
            <v>Traumatismo del ojo y de la órbita</v>
          </cell>
        </row>
        <row r="8383">
          <cell r="A8383" t="str">
            <v>S05.0</v>
          </cell>
          <cell r="B8383" t="str">
            <v>Traumatismo de la conjuntiva y abrasión corneal sin mención de cuerpo extraño</v>
          </cell>
        </row>
        <row r="8384">
          <cell r="A8384" t="str">
            <v>S05.1</v>
          </cell>
          <cell r="B8384" t="str">
            <v>Contusión del globo ocular y del tejido orbitario</v>
          </cell>
        </row>
        <row r="8385">
          <cell r="A8385" t="str">
            <v>S05.2</v>
          </cell>
          <cell r="B8385" t="str">
            <v>Laceración y ruptura ocular con prolapso o pérdida del tejido intraocular</v>
          </cell>
        </row>
        <row r="8386">
          <cell r="A8386" t="str">
            <v>S05.3</v>
          </cell>
          <cell r="B8386" t="str">
            <v>Laceración ocular sin prolapso o pérdida del tejido intraocular</v>
          </cell>
        </row>
        <row r="8387">
          <cell r="A8387" t="str">
            <v>S05.4</v>
          </cell>
          <cell r="B8387" t="str">
            <v>Herida penetrante de la órbita con o sin cuerpo extraño</v>
          </cell>
        </row>
        <row r="8388">
          <cell r="A8388" t="str">
            <v>S05.5</v>
          </cell>
          <cell r="B8388" t="str">
            <v>Herida penetrante del globo ocular con cuerpo extraño</v>
          </cell>
        </row>
        <row r="8389">
          <cell r="A8389" t="str">
            <v>S05.6</v>
          </cell>
          <cell r="B8389" t="str">
            <v>Herida penetrante de globo ocular sin cuerpo extraño</v>
          </cell>
        </row>
        <row r="8390">
          <cell r="A8390" t="str">
            <v>S05.7</v>
          </cell>
          <cell r="B8390" t="str">
            <v>Avulsión de ojo</v>
          </cell>
        </row>
        <row r="8391">
          <cell r="A8391" t="str">
            <v>S05.8</v>
          </cell>
          <cell r="B8391" t="str">
            <v>Otros traumatismos del ojo y de la órbita</v>
          </cell>
        </row>
        <row r="8392">
          <cell r="A8392" t="str">
            <v>S05.9</v>
          </cell>
          <cell r="B8392" t="str">
            <v>Traumatismo del ojo y de la órbita, no especificado</v>
          </cell>
        </row>
        <row r="8393">
          <cell r="A8393"/>
          <cell r="B8393" t="str">
            <v>Traumatismo intracraneal</v>
          </cell>
        </row>
        <row r="8394">
          <cell r="A8394" t="str">
            <v>S06.0</v>
          </cell>
          <cell r="B8394" t="str">
            <v>Concusión</v>
          </cell>
        </row>
        <row r="8395">
          <cell r="A8395" t="str">
            <v>S06.1</v>
          </cell>
          <cell r="B8395" t="str">
            <v>Edema cerebral traumático</v>
          </cell>
        </row>
        <row r="8396">
          <cell r="A8396" t="str">
            <v>S06.2</v>
          </cell>
          <cell r="B8396" t="str">
            <v>Traumatismo cerebral difuso</v>
          </cell>
        </row>
        <row r="8397">
          <cell r="A8397" t="str">
            <v>S06.3</v>
          </cell>
          <cell r="B8397" t="str">
            <v>Traumatismo cerebral focal</v>
          </cell>
        </row>
        <row r="8398">
          <cell r="A8398" t="str">
            <v>S06.4</v>
          </cell>
          <cell r="B8398" t="str">
            <v>Hemorragia epidural</v>
          </cell>
        </row>
        <row r="8399">
          <cell r="A8399" t="str">
            <v>S06.5</v>
          </cell>
          <cell r="B8399" t="str">
            <v>Hemorragia subdural traumática</v>
          </cell>
        </row>
        <row r="8400">
          <cell r="A8400" t="str">
            <v>S06.6</v>
          </cell>
          <cell r="B8400" t="str">
            <v>Hemorragia subaracnoidea traumática</v>
          </cell>
        </row>
        <row r="8401">
          <cell r="A8401" t="str">
            <v>S06.7</v>
          </cell>
          <cell r="B8401" t="str">
            <v>Traumatismo intracraneal con coma prolongado</v>
          </cell>
        </row>
        <row r="8402">
          <cell r="A8402" t="str">
            <v>S06.8</v>
          </cell>
          <cell r="B8402" t="str">
            <v>Otros traumatismos intracraneales</v>
          </cell>
        </row>
        <row r="8403">
          <cell r="A8403" t="str">
            <v>S06.9</v>
          </cell>
          <cell r="B8403" t="str">
            <v>Traumatismo intracraneal, no especificado</v>
          </cell>
        </row>
        <row r="8404">
          <cell r="A8404" t="str">
            <v>S07</v>
          </cell>
          <cell r="B8404" t="str">
            <v>Traumatismo por aplastamiento de la cabeza</v>
          </cell>
        </row>
        <row r="8405">
          <cell r="A8405" t="str">
            <v>S07.0</v>
          </cell>
          <cell r="B8405" t="str">
            <v>Traumatismo por aplastamiento de la cara</v>
          </cell>
        </row>
        <row r="8406">
          <cell r="A8406" t="str">
            <v>S07.1</v>
          </cell>
          <cell r="B8406" t="str">
            <v>Traumatismo por aplastamiento del cráneo</v>
          </cell>
        </row>
        <row r="8407">
          <cell r="A8407" t="str">
            <v>S07.8</v>
          </cell>
          <cell r="B8407" t="str">
            <v>Traumatismo por aplastamiento de otras partes de la cabeza</v>
          </cell>
        </row>
        <row r="8408">
          <cell r="A8408" t="str">
            <v>S07.9</v>
          </cell>
          <cell r="B8408" t="str">
            <v>Traumatismo por aplastamiento de la cabeza, parte no especificada</v>
          </cell>
        </row>
        <row r="8409">
          <cell r="A8409" t="str">
            <v>S08</v>
          </cell>
          <cell r="B8409" t="str">
            <v>Amputación traumática de parte de la cabeza</v>
          </cell>
        </row>
        <row r="8410">
          <cell r="A8410" t="str">
            <v>S08.0</v>
          </cell>
          <cell r="B8410" t="str">
            <v>Avulsión del cuero cabelludo</v>
          </cell>
        </row>
        <row r="8411">
          <cell r="A8411" t="str">
            <v>S08.1</v>
          </cell>
          <cell r="B8411" t="str">
            <v>Amputación traumática de la oreja</v>
          </cell>
        </row>
        <row r="8412">
          <cell r="A8412" t="str">
            <v>S08.8</v>
          </cell>
          <cell r="B8412" t="str">
            <v>Amputación traumática de otras partes de la cabeza</v>
          </cell>
        </row>
        <row r="8413">
          <cell r="A8413" t="str">
            <v>S08.9</v>
          </cell>
          <cell r="B8413" t="str">
            <v>Amputación traumática de parte no especificada de la cabeza</v>
          </cell>
        </row>
        <row r="8414">
          <cell r="A8414" t="str">
            <v>S09</v>
          </cell>
          <cell r="B8414" t="str">
            <v>Otros traumatismos y los no especificados de la cabeza</v>
          </cell>
        </row>
        <row r="8415">
          <cell r="A8415" t="str">
            <v>S09.0</v>
          </cell>
          <cell r="B8415" t="str">
            <v>Traumatismo de los vasos sanguíneos de la cabeza no clasificados en otra parte</v>
          </cell>
        </row>
        <row r="8416">
          <cell r="A8416" t="str">
            <v>S09.1</v>
          </cell>
          <cell r="B8416" t="str">
            <v>Traumatismo de tendón y músculos de la cabeza</v>
          </cell>
        </row>
        <row r="8417">
          <cell r="A8417" t="str">
            <v>S09.2</v>
          </cell>
          <cell r="B8417" t="str">
            <v>Ruptura traumática del tímpano del oído</v>
          </cell>
        </row>
        <row r="8418">
          <cell r="A8418" t="str">
            <v>S09.7</v>
          </cell>
          <cell r="B8418" t="str">
            <v>Traumatismos múltiples de la cabeza</v>
          </cell>
        </row>
        <row r="8419">
          <cell r="A8419" t="str">
            <v>S09.8</v>
          </cell>
          <cell r="B8419" t="str">
            <v>Otros traumatismos de la cabeza, especificados</v>
          </cell>
        </row>
        <row r="8420">
          <cell r="A8420" t="str">
            <v>S09.9</v>
          </cell>
          <cell r="B8420" t="str">
            <v>Traumatismo de la cabeza, no especificado</v>
          </cell>
        </row>
        <row r="8421">
          <cell r="A8421" t="str">
            <v>S10</v>
          </cell>
          <cell r="B8421" t="str">
            <v>Traumatismo superficial del cuello</v>
          </cell>
        </row>
        <row r="8422">
          <cell r="A8422" t="str">
            <v>S10.0</v>
          </cell>
          <cell r="B8422" t="str">
            <v>Contusión de la garganta</v>
          </cell>
        </row>
        <row r="8423">
          <cell r="A8423" t="str">
            <v>S10.1</v>
          </cell>
          <cell r="B8423" t="str">
            <v>Otros traumatismos superficiales y los no especificados de la garganta</v>
          </cell>
        </row>
        <row r="8424">
          <cell r="A8424" t="str">
            <v>S10.7</v>
          </cell>
          <cell r="B8424" t="str">
            <v>Traumatismo superficial múltiple del cuello</v>
          </cell>
        </row>
        <row r="8425">
          <cell r="A8425" t="str">
            <v>S10.8</v>
          </cell>
          <cell r="B8425" t="str">
            <v>Traumatismo superficial de otras partes del cuello</v>
          </cell>
        </row>
        <row r="8426">
          <cell r="A8426" t="str">
            <v>S10.9</v>
          </cell>
          <cell r="B8426" t="str">
            <v>Traumatismo superficial del cuello, parte no especificada</v>
          </cell>
        </row>
        <row r="8427">
          <cell r="A8427" t="str">
            <v>S11</v>
          </cell>
          <cell r="B8427" t="str">
            <v>Herida del cuello</v>
          </cell>
        </row>
        <row r="8428">
          <cell r="A8428" t="str">
            <v>S11.0</v>
          </cell>
          <cell r="B8428" t="str">
            <v>Herida que compromete la laringe y la tráquea</v>
          </cell>
        </row>
        <row r="8429">
          <cell r="A8429" t="str">
            <v>S11.1</v>
          </cell>
          <cell r="B8429" t="str">
            <v>Herida que compromete la glándula tiroides</v>
          </cell>
        </row>
        <row r="8430">
          <cell r="A8430" t="str">
            <v>S11.2</v>
          </cell>
          <cell r="B8430" t="str">
            <v>Herida que compromete la faringe y el esófago cervical</v>
          </cell>
        </row>
        <row r="8431">
          <cell r="A8431" t="str">
            <v>S11.7</v>
          </cell>
          <cell r="B8431" t="str">
            <v>Heridas múltiples del cuello</v>
          </cell>
        </row>
        <row r="8432">
          <cell r="A8432" t="str">
            <v>S11.8</v>
          </cell>
          <cell r="B8432" t="str">
            <v>Heridas de otras partes del cuello</v>
          </cell>
        </row>
        <row r="8433">
          <cell r="A8433" t="str">
            <v>S11.9</v>
          </cell>
          <cell r="B8433" t="str">
            <v>Herida de cuello, parte no especificada</v>
          </cell>
        </row>
        <row r="8434">
          <cell r="A8434" t="str">
            <v>S12</v>
          </cell>
          <cell r="B8434" t="str">
            <v>Fractura del cuello</v>
          </cell>
        </row>
        <row r="8435">
          <cell r="A8435" t="str">
            <v>S12.0</v>
          </cell>
          <cell r="B8435" t="str">
            <v>Fractura de la primera vértebra cervical</v>
          </cell>
        </row>
        <row r="8436">
          <cell r="A8436" t="str">
            <v>S12.1</v>
          </cell>
          <cell r="B8436" t="str">
            <v>Fractura de la segunda vértebra cervical</v>
          </cell>
        </row>
        <row r="8437">
          <cell r="A8437" t="str">
            <v>S12.2</v>
          </cell>
          <cell r="B8437" t="str">
            <v>Fractura de otras vértebras cervicales especificadas</v>
          </cell>
        </row>
        <row r="8438">
          <cell r="A8438" t="str">
            <v>S12.7</v>
          </cell>
          <cell r="B8438" t="str">
            <v>Fracturas múltiples de columna cervical</v>
          </cell>
        </row>
        <row r="8439">
          <cell r="A8439" t="str">
            <v>S12.8</v>
          </cell>
          <cell r="B8439" t="str">
            <v>Fractura de otras partes del cuello</v>
          </cell>
        </row>
        <row r="8440">
          <cell r="A8440" t="str">
            <v>S12.9</v>
          </cell>
          <cell r="B8440" t="str">
            <v>Fractura del cuello, parte no especificada</v>
          </cell>
        </row>
        <row r="8441">
          <cell r="A8441" t="str">
            <v>S13</v>
          </cell>
          <cell r="B8441" t="str">
            <v>Luxación, esguince y torcedura de articulaciones y ligamentos del cuello</v>
          </cell>
        </row>
        <row r="8442">
          <cell r="A8442" t="str">
            <v>S13.0</v>
          </cell>
          <cell r="B8442" t="str">
            <v>Ruptura traumática de disco cervical intervertebral</v>
          </cell>
        </row>
        <row r="8443">
          <cell r="A8443" t="str">
            <v>S13.1</v>
          </cell>
          <cell r="B8443" t="str">
            <v>Luxación de vértebra cervical</v>
          </cell>
        </row>
        <row r="8444">
          <cell r="A8444" t="str">
            <v>S13.2</v>
          </cell>
          <cell r="B8444" t="str">
            <v>Luxaciones de otras partes y de las no especificadas del cuello</v>
          </cell>
        </row>
        <row r="8445">
          <cell r="A8445" t="str">
            <v>S13.3</v>
          </cell>
          <cell r="B8445" t="str">
            <v>Luxaciones múltiples del cuello</v>
          </cell>
        </row>
        <row r="8446">
          <cell r="A8446" t="str">
            <v>S13.4</v>
          </cell>
          <cell r="B8446" t="str">
            <v>Esguinces y torcedura de la columna cervical</v>
          </cell>
        </row>
        <row r="8447">
          <cell r="A8447" t="str">
            <v>S13.5</v>
          </cell>
          <cell r="B8447" t="str">
            <v>Esguinces y torcedura de la región tiroidea</v>
          </cell>
        </row>
        <row r="8448">
          <cell r="A8448" t="str">
            <v>S13.6</v>
          </cell>
          <cell r="B8448" t="str">
            <v>Esguinces y torcedura de articulaciones y ligamentos de otros sitios especificados y de los no especificados del cuello</v>
          </cell>
        </row>
        <row r="8449">
          <cell r="A8449" t="str">
            <v>S14</v>
          </cell>
          <cell r="B8449" t="str">
            <v>Traumatismo de la médula espinal y de nervios a nivel del cuello</v>
          </cell>
        </row>
        <row r="8450">
          <cell r="A8450" t="str">
            <v>S14.0</v>
          </cell>
          <cell r="B8450" t="str">
            <v>Concusión y edema de la médula espinal cervical</v>
          </cell>
        </row>
        <row r="8451">
          <cell r="A8451" t="str">
            <v>S14.1</v>
          </cell>
          <cell r="B8451" t="str">
            <v>Otros traumatismos de la médula espinal cervical y los no especificados</v>
          </cell>
        </row>
        <row r="8452">
          <cell r="A8452" t="str">
            <v>S14.2</v>
          </cell>
          <cell r="B8452" t="str">
            <v>Traumatismo de raíz nerviosa de columna cervical</v>
          </cell>
        </row>
        <row r="8453">
          <cell r="A8453" t="str">
            <v>S14.3</v>
          </cell>
          <cell r="B8453" t="str">
            <v>Traumatismo del plexo braquial</v>
          </cell>
        </row>
        <row r="8454">
          <cell r="A8454" t="str">
            <v>S14.4</v>
          </cell>
          <cell r="B8454" t="str">
            <v>Traumatismo de nervios periféricos del cuello</v>
          </cell>
        </row>
        <row r="8455">
          <cell r="A8455" t="str">
            <v>S14.5</v>
          </cell>
          <cell r="B8455" t="str">
            <v>Traumatismo de nervios cervicales simpáticos</v>
          </cell>
        </row>
        <row r="8456">
          <cell r="A8456" t="str">
            <v>S14.6</v>
          </cell>
          <cell r="B8456" t="str">
            <v>Traumatismo de otros nervios y de los no especificados del cuello</v>
          </cell>
        </row>
        <row r="8457">
          <cell r="A8457" t="str">
            <v>S15</v>
          </cell>
          <cell r="B8457" t="str">
            <v>Traumatismo de vasos sanguíneos a nivel del cuello</v>
          </cell>
        </row>
        <row r="8458">
          <cell r="A8458" t="str">
            <v>S15.0</v>
          </cell>
          <cell r="B8458" t="str">
            <v>Traumatismo de la arteria carótida</v>
          </cell>
        </row>
        <row r="8459">
          <cell r="A8459" t="str">
            <v>S15.1</v>
          </cell>
          <cell r="B8459" t="str">
            <v>Traumatismo de la arteria vertebral</v>
          </cell>
        </row>
        <row r="8460">
          <cell r="A8460" t="str">
            <v>S15.2</v>
          </cell>
          <cell r="B8460" t="str">
            <v>Traumatismo de la vena yugular externa</v>
          </cell>
        </row>
        <row r="8461">
          <cell r="A8461" t="str">
            <v>S15.3</v>
          </cell>
          <cell r="B8461" t="str">
            <v>Traumatismo de la vena yugular interna</v>
          </cell>
        </row>
        <row r="8462">
          <cell r="A8462" t="str">
            <v>S15.7</v>
          </cell>
          <cell r="B8462" t="str">
            <v>Traumatismo de múltiples vasos sanguíneos a nivel del cuello</v>
          </cell>
        </row>
        <row r="8463">
          <cell r="A8463" t="str">
            <v>S15.8</v>
          </cell>
          <cell r="B8463" t="str">
            <v>Traumatismo de otros vasos sanguíneos a nivel del cuello</v>
          </cell>
        </row>
        <row r="8464">
          <cell r="A8464" t="str">
            <v>S15.9</v>
          </cell>
          <cell r="B8464" t="str">
            <v>Traumatismo de vasos sanguíneos no especificados a nivel del cuello</v>
          </cell>
        </row>
        <row r="8465">
          <cell r="A8465" t="str">
            <v>S16.X</v>
          </cell>
          <cell r="B8465" t="str">
            <v>Traumatismo de tendón y músculos a nivel del cuello</v>
          </cell>
        </row>
        <row r="8466">
          <cell r="A8466" t="str">
            <v>S17</v>
          </cell>
          <cell r="B8466" t="str">
            <v>Traumatismo por aplastamiento del cuello</v>
          </cell>
        </row>
        <row r="8467">
          <cell r="A8467" t="str">
            <v>S17.0</v>
          </cell>
          <cell r="B8467" t="str">
            <v>Traumatismo por aplastamiento de la laringe y de la tráquea</v>
          </cell>
        </row>
        <row r="8468">
          <cell r="A8468" t="str">
            <v>S17.8</v>
          </cell>
          <cell r="B8468" t="str">
            <v>Traumatismo por aplastamiento de otras partes del cuello</v>
          </cell>
        </row>
        <row r="8469">
          <cell r="A8469" t="str">
            <v>S17.9</v>
          </cell>
          <cell r="B8469" t="str">
            <v>Traumatismo por aplastamiento del cuello, parte no especificada</v>
          </cell>
        </row>
        <row r="8470">
          <cell r="A8470" t="str">
            <v>S18.X</v>
          </cell>
          <cell r="B8470" t="str">
            <v>Amputación traumática a nivel del cuello</v>
          </cell>
        </row>
        <row r="8471">
          <cell r="A8471" t="str">
            <v>S19</v>
          </cell>
          <cell r="B8471" t="str">
            <v>Otros traumatismos y los no especificados del cuello</v>
          </cell>
        </row>
        <row r="8472">
          <cell r="A8472" t="str">
            <v>S19.7</v>
          </cell>
          <cell r="B8472" t="str">
            <v>Traumatismos múltiples del cuello</v>
          </cell>
        </row>
        <row r="8473">
          <cell r="A8473" t="str">
            <v>S19.8</v>
          </cell>
          <cell r="B8473" t="str">
            <v>Otros traumatismos del cuello, especificados</v>
          </cell>
        </row>
        <row r="8474">
          <cell r="A8474" t="str">
            <v>S19.9</v>
          </cell>
          <cell r="B8474" t="str">
            <v>Traumatismo del cuello, no especificado</v>
          </cell>
        </row>
        <row r="8475">
          <cell r="A8475" t="str">
            <v>S20</v>
          </cell>
          <cell r="B8475" t="str">
            <v>Traumatismo superficial del tórax</v>
          </cell>
        </row>
        <row r="8476">
          <cell r="A8476" t="str">
            <v>S20.0</v>
          </cell>
          <cell r="B8476" t="str">
            <v>Contusión de la mama</v>
          </cell>
        </row>
        <row r="8477">
          <cell r="A8477" t="str">
            <v>S20.1</v>
          </cell>
          <cell r="B8477" t="str">
            <v>Otros traumatismos superficiales y los no especificados de la mama</v>
          </cell>
        </row>
        <row r="8478">
          <cell r="A8478" t="str">
            <v>S20.2</v>
          </cell>
          <cell r="B8478" t="str">
            <v>Contusión del tórax</v>
          </cell>
        </row>
        <row r="8479">
          <cell r="A8479" t="str">
            <v>S20.3</v>
          </cell>
          <cell r="B8479" t="str">
            <v>Otros traumatismos superficiales de la pared anterior del tórax</v>
          </cell>
        </row>
        <row r="8480">
          <cell r="A8480" t="str">
            <v>S20.4</v>
          </cell>
          <cell r="B8480" t="str">
            <v>Otros traumatismos superficiales de la pared posterior del tórax</v>
          </cell>
        </row>
        <row r="8481">
          <cell r="A8481" t="str">
            <v>S20.7</v>
          </cell>
          <cell r="B8481" t="str">
            <v>Traumatismos superficiales múltiples del tórax</v>
          </cell>
        </row>
        <row r="8482">
          <cell r="A8482" t="str">
            <v>S20.8</v>
          </cell>
          <cell r="B8482" t="str">
            <v>Traumatismo superficial de otras partes y de las no especificadas del tórax</v>
          </cell>
        </row>
        <row r="8483">
          <cell r="A8483" t="str">
            <v>S21</v>
          </cell>
          <cell r="B8483" t="str">
            <v>Herida del tórax</v>
          </cell>
        </row>
        <row r="8484">
          <cell r="A8484" t="str">
            <v>S21.0</v>
          </cell>
          <cell r="B8484" t="str">
            <v>Herida de la mama</v>
          </cell>
        </row>
        <row r="8485">
          <cell r="A8485" t="str">
            <v>S21.1</v>
          </cell>
          <cell r="B8485" t="str">
            <v>Herida de la pared anterior del tórax</v>
          </cell>
        </row>
        <row r="8486">
          <cell r="A8486" t="str">
            <v>S21.2</v>
          </cell>
          <cell r="B8486" t="str">
            <v>Herida de la pared posterior del tórax</v>
          </cell>
        </row>
        <row r="8487">
          <cell r="A8487" t="str">
            <v>S21.7</v>
          </cell>
          <cell r="B8487" t="str">
            <v>Herida múltiple de la pared torácica</v>
          </cell>
        </row>
        <row r="8488">
          <cell r="A8488" t="str">
            <v>S21.8</v>
          </cell>
          <cell r="B8488" t="str">
            <v>Herida de otras partes del tórax</v>
          </cell>
        </row>
        <row r="8489">
          <cell r="A8489" t="str">
            <v>S21.9</v>
          </cell>
          <cell r="B8489" t="str">
            <v>Herida del tórax, parte no especificada</v>
          </cell>
        </row>
        <row r="8490">
          <cell r="A8490" t="str">
            <v>S22</v>
          </cell>
          <cell r="B8490" t="str">
            <v>Fractura de las costillas, del esternón y de la columna torácica [dorsal]</v>
          </cell>
        </row>
        <row r="8491">
          <cell r="A8491" t="str">
            <v>S22.0</v>
          </cell>
          <cell r="B8491" t="str">
            <v>Fractura de vértebra torácica</v>
          </cell>
        </row>
        <row r="8492">
          <cell r="A8492" t="str">
            <v>S22.1</v>
          </cell>
          <cell r="B8492" t="str">
            <v>Fracturas múltiples de columna torácica</v>
          </cell>
        </row>
        <row r="8493">
          <cell r="A8493" t="str">
            <v>S22.2</v>
          </cell>
          <cell r="B8493" t="str">
            <v>Fractura del esternón</v>
          </cell>
        </row>
        <row r="8494">
          <cell r="A8494" t="str">
            <v>S22.3</v>
          </cell>
          <cell r="B8494" t="str">
            <v>Fractura de costilla</v>
          </cell>
        </row>
        <row r="8495">
          <cell r="A8495" t="str">
            <v>S22.4</v>
          </cell>
          <cell r="B8495" t="str">
            <v>Fracturas múltiples de costillas</v>
          </cell>
        </row>
        <row r="8496">
          <cell r="A8496" t="str">
            <v>S22.5</v>
          </cell>
          <cell r="B8496" t="str">
            <v>Tórax azotado</v>
          </cell>
        </row>
        <row r="8497">
          <cell r="A8497" t="str">
            <v>S22.8</v>
          </cell>
          <cell r="B8497" t="str">
            <v>Fractura de otras partes del tórax óseo</v>
          </cell>
        </row>
        <row r="8498">
          <cell r="A8498" t="str">
            <v>S22.9</v>
          </cell>
          <cell r="B8498" t="str">
            <v>Fractura del tórax óseo, parte no especificada</v>
          </cell>
        </row>
        <row r="8499">
          <cell r="A8499" t="str">
            <v>S23</v>
          </cell>
          <cell r="B8499" t="str">
            <v>Luxación, esguince y torcedura de articulaciones y ligamentos del tórax</v>
          </cell>
        </row>
        <row r="8500">
          <cell r="A8500" t="str">
            <v>S23.0</v>
          </cell>
          <cell r="B8500" t="str">
            <v>Ruptura traumática de disco intervertebral torácico</v>
          </cell>
        </row>
        <row r="8501">
          <cell r="A8501" t="str">
            <v>S23.1</v>
          </cell>
          <cell r="B8501" t="str">
            <v>Luxación de vértebra torácica</v>
          </cell>
        </row>
        <row r="8502">
          <cell r="A8502" t="str">
            <v>S23.2</v>
          </cell>
          <cell r="B8502" t="str">
            <v>Luxación de otras partes y de las no especificadas del tórax</v>
          </cell>
        </row>
        <row r="8503">
          <cell r="A8503" t="str">
            <v>S23.3</v>
          </cell>
          <cell r="B8503" t="str">
            <v>Esguinces y torceduras de columna torácica</v>
          </cell>
        </row>
        <row r="8504">
          <cell r="A8504" t="str">
            <v>S23.4</v>
          </cell>
          <cell r="B8504" t="str">
            <v>Esguinces y torceduras de costillas y esternón</v>
          </cell>
        </row>
        <row r="8505">
          <cell r="A8505" t="str">
            <v>S23.5</v>
          </cell>
          <cell r="B8505" t="str">
            <v>Esguinces y torceduras de otras partes y de las no especificadas del tórax</v>
          </cell>
        </row>
        <row r="8506">
          <cell r="A8506" t="str">
            <v>S24</v>
          </cell>
          <cell r="B8506" t="str">
            <v>Traumatismo de nervios y de la médula espinal a nivel del tórax</v>
          </cell>
        </row>
        <row r="8507">
          <cell r="A8507" t="str">
            <v>S24.0</v>
          </cell>
          <cell r="B8507" t="str">
            <v>Concusión y edema de la médula espinal torácica</v>
          </cell>
        </row>
        <row r="8508">
          <cell r="A8508" t="str">
            <v>S24.1</v>
          </cell>
          <cell r="B8508" t="str">
            <v>Otros traumatismos y los no especificados de la médula espinal torácica</v>
          </cell>
        </row>
        <row r="8509">
          <cell r="A8509" t="str">
            <v>S24.2</v>
          </cell>
          <cell r="B8509" t="str">
            <v>Traumatismo de raíces nerviosas de la columna torácica</v>
          </cell>
        </row>
        <row r="8510">
          <cell r="A8510" t="str">
            <v>S24.3</v>
          </cell>
          <cell r="B8510" t="str">
            <v>Traumatismo de nervios periféricos del tórax</v>
          </cell>
        </row>
        <row r="8511">
          <cell r="A8511" t="str">
            <v>S24.4</v>
          </cell>
          <cell r="B8511" t="str">
            <v>Traumatismo de nervios simpáticos torácicos</v>
          </cell>
        </row>
        <row r="8512">
          <cell r="A8512" t="str">
            <v>S24.5</v>
          </cell>
          <cell r="B8512" t="str">
            <v>Traumatismo de otros nervios del tórax</v>
          </cell>
        </row>
        <row r="8513">
          <cell r="A8513" t="str">
            <v>S24.6</v>
          </cell>
          <cell r="B8513" t="str">
            <v>Traumatismo de nervio no especificado del tórax</v>
          </cell>
        </row>
        <row r="8514">
          <cell r="A8514" t="str">
            <v>S25</v>
          </cell>
          <cell r="B8514" t="str">
            <v>Traumatismo de vasos sanguíneos del tórax</v>
          </cell>
        </row>
        <row r="8515">
          <cell r="A8515" t="str">
            <v>S25.0</v>
          </cell>
          <cell r="B8515" t="str">
            <v>Traumatismo de la aorta torácica</v>
          </cell>
        </row>
        <row r="8516">
          <cell r="A8516" t="str">
            <v>S25.1</v>
          </cell>
          <cell r="B8516" t="str">
            <v>Traumatismo de la arteria innominada o subclavia</v>
          </cell>
        </row>
        <row r="8517">
          <cell r="A8517" t="str">
            <v>S25.2</v>
          </cell>
          <cell r="B8517" t="str">
            <v>Traumatismo de vena cava superior</v>
          </cell>
        </row>
        <row r="8518">
          <cell r="A8518" t="str">
            <v>S25.3</v>
          </cell>
          <cell r="B8518" t="str">
            <v>Traumatismo de la vena innominada o subclavia</v>
          </cell>
        </row>
        <row r="8519">
          <cell r="A8519" t="str">
            <v>S25.4</v>
          </cell>
          <cell r="B8519" t="str">
            <v>Traumatismo de vasos sanguíneos pulmonares</v>
          </cell>
        </row>
        <row r="8520">
          <cell r="A8520" t="str">
            <v>S25.5</v>
          </cell>
          <cell r="B8520" t="str">
            <v>Traumatismo de vasos sanguíneos intercostales</v>
          </cell>
        </row>
        <row r="8521">
          <cell r="A8521" t="str">
            <v>S25.7</v>
          </cell>
          <cell r="B8521" t="str">
            <v>Traumatismo de múltiples vasos sanguíneos del tórax</v>
          </cell>
        </row>
        <row r="8522">
          <cell r="A8522" t="str">
            <v>S25.8</v>
          </cell>
          <cell r="B8522" t="str">
            <v>Traumatismo de otros vasos sanguíneos del tórax</v>
          </cell>
        </row>
        <row r="8523">
          <cell r="A8523" t="str">
            <v>S25.9</v>
          </cell>
          <cell r="B8523" t="str">
            <v>Traumatismo de vasos sanguíneos no especificados del tórax</v>
          </cell>
        </row>
        <row r="8524">
          <cell r="A8524" t="str">
            <v>S26</v>
          </cell>
          <cell r="B8524" t="str">
            <v>Traumatismo del corazón</v>
          </cell>
        </row>
        <row r="8525">
          <cell r="A8525" t="str">
            <v>S26.0</v>
          </cell>
          <cell r="B8525" t="str">
            <v>Traumatismo del corazón con hemopericardio</v>
          </cell>
        </row>
        <row r="8526">
          <cell r="A8526" t="str">
            <v>S26.8</v>
          </cell>
          <cell r="B8526" t="str">
            <v>Otros traumatismos del corazón</v>
          </cell>
        </row>
        <row r="8527">
          <cell r="A8527" t="str">
            <v>S26.9</v>
          </cell>
          <cell r="B8527" t="str">
            <v>Traumatismo del corazón, no especificado</v>
          </cell>
        </row>
        <row r="8528">
          <cell r="A8528" t="str">
            <v>S27</v>
          </cell>
          <cell r="B8528" t="str">
            <v>Traumatismo de otros órganos intratorácicos y de los no especificados</v>
          </cell>
        </row>
        <row r="8529">
          <cell r="A8529" t="str">
            <v>S27.0</v>
          </cell>
          <cell r="B8529" t="str">
            <v>Neumotórax traumático</v>
          </cell>
        </row>
        <row r="8530">
          <cell r="A8530" t="str">
            <v>S27.1</v>
          </cell>
          <cell r="B8530" t="str">
            <v>Hemotórax traumático</v>
          </cell>
        </row>
        <row r="8531">
          <cell r="A8531" t="str">
            <v>S27.2</v>
          </cell>
          <cell r="B8531" t="str">
            <v>Hemoneumotórax traumático</v>
          </cell>
        </row>
        <row r="8532">
          <cell r="A8532" t="str">
            <v>S27.3</v>
          </cell>
          <cell r="B8532" t="str">
            <v>Otros traumatismos del pulmón</v>
          </cell>
        </row>
        <row r="8533">
          <cell r="A8533" t="str">
            <v>S27.4</v>
          </cell>
          <cell r="B8533" t="str">
            <v>Traumatismo de los bronquios</v>
          </cell>
        </row>
        <row r="8534">
          <cell r="A8534" t="str">
            <v>S27.5</v>
          </cell>
          <cell r="B8534" t="str">
            <v>Traumatismo de la tráquea torácica</v>
          </cell>
        </row>
        <row r="8535">
          <cell r="A8535" t="str">
            <v>S27.6</v>
          </cell>
          <cell r="B8535" t="str">
            <v>Traumatismo de la pleura</v>
          </cell>
        </row>
        <row r="8536">
          <cell r="A8536" t="str">
            <v>S27.7</v>
          </cell>
          <cell r="B8536" t="str">
            <v>Traumatismos múltiples de órganos intratorácicos</v>
          </cell>
        </row>
        <row r="8537">
          <cell r="A8537" t="str">
            <v>S27.8</v>
          </cell>
          <cell r="B8537" t="str">
            <v>Traumatismo de otros órganos intratorácicos, especificados</v>
          </cell>
        </row>
        <row r="8538">
          <cell r="A8538" t="str">
            <v>S27.9</v>
          </cell>
          <cell r="B8538" t="str">
            <v>Traumatismo de órgano intratorácico, no especificado</v>
          </cell>
        </row>
        <row r="8539">
          <cell r="A8539" t="str">
            <v>S28</v>
          </cell>
          <cell r="B8539" t="str">
            <v>Traumatismo por aplastamiento del tórax y amputación traumática de parte del tórax</v>
          </cell>
        </row>
        <row r="8540">
          <cell r="A8540" t="str">
            <v>S28.0</v>
          </cell>
          <cell r="B8540" t="str">
            <v>Aplastamiento del tórax</v>
          </cell>
        </row>
        <row r="8541">
          <cell r="A8541" t="str">
            <v>S28.1</v>
          </cell>
          <cell r="B8541" t="str">
            <v>Amputación traumática de parte del tórax</v>
          </cell>
        </row>
        <row r="8542">
          <cell r="A8542" t="str">
            <v>S29</v>
          </cell>
          <cell r="B8542" t="str">
            <v>Otros traumatismos y los no especificados del tórax</v>
          </cell>
        </row>
        <row r="8543">
          <cell r="A8543" t="str">
            <v>S29.0</v>
          </cell>
          <cell r="B8543" t="str">
            <v>Traumatismo de tendón y músculos a nivel del tórax</v>
          </cell>
        </row>
        <row r="8544">
          <cell r="A8544" t="str">
            <v>S29.7</v>
          </cell>
          <cell r="B8544" t="str">
            <v>Traumatismos múltiples del tórax</v>
          </cell>
        </row>
        <row r="8545">
          <cell r="A8545" t="str">
            <v>S29.8</v>
          </cell>
          <cell r="B8545" t="str">
            <v>Otros traumatismos del tórax, especificados</v>
          </cell>
        </row>
        <row r="8546">
          <cell r="A8546" t="str">
            <v>S29.9</v>
          </cell>
          <cell r="B8546" t="str">
            <v>Traumatismo del tórax, no especificado</v>
          </cell>
        </row>
        <row r="8547">
          <cell r="A8547" t="str">
            <v>S30</v>
          </cell>
          <cell r="B8547" t="str">
            <v>Traumatismo superficial del abdomen, de la región lumbosacra y de la pelvis</v>
          </cell>
        </row>
        <row r="8548">
          <cell r="A8548" t="str">
            <v>S30.0</v>
          </cell>
          <cell r="B8548" t="str">
            <v>Contusión de la región lumbosacra y de la pelvis</v>
          </cell>
        </row>
        <row r="8549">
          <cell r="A8549" t="str">
            <v>S30.1</v>
          </cell>
          <cell r="B8549" t="str">
            <v>Contusión de la pared abdominal</v>
          </cell>
        </row>
        <row r="8550">
          <cell r="A8550" t="str">
            <v>S30.2</v>
          </cell>
          <cell r="B8550" t="str">
            <v>Contusión de órganos genitales externos</v>
          </cell>
        </row>
        <row r="8551">
          <cell r="A8551" t="str">
            <v>S30.7</v>
          </cell>
          <cell r="B8551" t="str">
            <v>Traumatismos superficiales múltiples del abdomen, de la región lumbosacra y de la pelvis</v>
          </cell>
        </row>
        <row r="8552">
          <cell r="A8552" t="str">
            <v>S30.8</v>
          </cell>
          <cell r="B8552" t="str">
            <v>Otros traumatismos superficiales del abdomen, de la región lumbosacra y de la pelvis</v>
          </cell>
        </row>
        <row r="8553">
          <cell r="A8553" t="str">
            <v>S30.9</v>
          </cell>
          <cell r="B8553" t="str">
            <v>Traumatismo superficial del abdomen, de la región lumbosacra y de la pelvis, parte no especificada</v>
          </cell>
        </row>
        <row r="8554">
          <cell r="A8554" t="str">
            <v>S31</v>
          </cell>
          <cell r="B8554" t="str">
            <v>Herida del abdomen, de la región lumbosacra y de la pelvis</v>
          </cell>
        </row>
        <row r="8555">
          <cell r="A8555" t="str">
            <v>S31.0</v>
          </cell>
          <cell r="B8555" t="str">
            <v>Herida de la región lumbosacra y de la pelvis</v>
          </cell>
        </row>
        <row r="8556">
          <cell r="A8556" t="str">
            <v>S31.1</v>
          </cell>
          <cell r="B8556" t="str">
            <v>Herida de la pared abdominal</v>
          </cell>
        </row>
        <row r="8557">
          <cell r="A8557" t="str">
            <v>S31.2</v>
          </cell>
          <cell r="B8557" t="str">
            <v>Herida del pene</v>
          </cell>
        </row>
        <row r="8558">
          <cell r="A8558" t="str">
            <v>S31.3</v>
          </cell>
          <cell r="B8558" t="str">
            <v>Herida del escroto y de los testículos</v>
          </cell>
        </row>
        <row r="8559">
          <cell r="A8559" t="str">
            <v>S31.4</v>
          </cell>
          <cell r="B8559" t="str">
            <v>Herida de la vagina y de la vulva</v>
          </cell>
        </row>
        <row r="8560">
          <cell r="A8560" t="str">
            <v>S31.5</v>
          </cell>
          <cell r="B8560" t="str">
            <v>Herida de otros órganos genitales externos y de los no especificados</v>
          </cell>
        </row>
        <row r="8561">
          <cell r="A8561" t="str">
            <v>S31.7</v>
          </cell>
          <cell r="B8561" t="str">
            <v>Heridas múltiples del abdomen, de la región lumbosacra y de la pelvis</v>
          </cell>
        </row>
        <row r="8562">
          <cell r="A8562" t="str">
            <v>S31.8</v>
          </cell>
          <cell r="B8562" t="str">
            <v>Heridas de otras partes y de las no especificadas del abdomen</v>
          </cell>
        </row>
        <row r="8563">
          <cell r="A8563" t="str">
            <v>S32</v>
          </cell>
          <cell r="B8563" t="str">
            <v>Fractura de la columna lumbar y de la pelvis</v>
          </cell>
        </row>
        <row r="8564">
          <cell r="A8564" t="str">
            <v>S32.0</v>
          </cell>
          <cell r="B8564" t="str">
            <v>Fractura de vértebra lumbar</v>
          </cell>
        </row>
        <row r="8565">
          <cell r="A8565" t="str">
            <v>S32.1</v>
          </cell>
          <cell r="B8565" t="str">
            <v>Fractura del sacro</v>
          </cell>
        </row>
        <row r="8566">
          <cell r="A8566" t="str">
            <v>S32.2</v>
          </cell>
          <cell r="B8566" t="str">
            <v>Fractura del cóccix</v>
          </cell>
        </row>
        <row r="8567">
          <cell r="A8567" t="str">
            <v>S32.3</v>
          </cell>
          <cell r="B8567" t="str">
            <v>Fractura del hueso iliaco</v>
          </cell>
        </row>
        <row r="8568">
          <cell r="A8568" t="str">
            <v>S32.4</v>
          </cell>
          <cell r="B8568" t="str">
            <v>Fractura del acetábulo</v>
          </cell>
        </row>
        <row r="8569">
          <cell r="A8569" t="str">
            <v>S32.5</v>
          </cell>
          <cell r="B8569" t="str">
            <v>Fractura del pubis</v>
          </cell>
        </row>
        <row r="8570">
          <cell r="A8570" t="str">
            <v>S32.7</v>
          </cell>
          <cell r="B8570" t="str">
            <v>Fracturas múltiples de la columna lumbar y de la pelvis</v>
          </cell>
        </row>
        <row r="8571">
          <cell r="A8571" t="str">
            <v>S32.8</v>
          </cell>
          <cell r="B8571" t="str">
            <v>Fractura de otras partes y de las no especificadas de la columna lumbar y de la pelvis</v>
          </cell>
        </row>
        <row r="8572">
          <cell r="A8572" t="str">
            <v>S33</v>
          </cell>
          <cell r="B8572" t="str">
            <v>Luxación, esguince y torcedura de articulaciones y ligamentos de la columna lumbar y de la pelvis</v>
          </cell>
        </row>
        <row r="8573">
          <cell r="A8573" t="str">
            <v>S33.0</v>
          </cell>
          <cell r="B8573" t="str">
            <v>Ruptura traumática de disco intervertebral lumbar</v>
          </cell>
        </row>
        <row r="8574">
          <cell r="A8574" t="str">
            <v>S33.1</v>
          </cell>
          <cell r="B8574" t="str">
            <v>Luxación de vértebra lumbar</v>
          </cell>
        </row>
        <row r="8575">
          <cell r="A8575" t="str">
            <v>S33.2</v>
          </cell>
          <cell r="B8575" t="str">
            <v>Luxación de articulación sacrococcígea y sacroiliaca</v>
          </cell>
        </row>
        <row r="8576">
          <cell r="A8576" t="str">
            <v>S33.3</v>
          </cell>
          <cell r="B8576" t="str">
            <v>Luxación de otras partes y de las no especificadas de la columna lumbar y de la pelvis</v>
          </cell>
        </row>
        <row r="8577">
          <cell r="A8577" t="str">
            <v>S33.4</v>
          </cell>
          <cell r="B8577" t="str">
            <v>Ruptura traumática de la sínfisis del pubis</v>
          </cell>
        </row>
        <row r="8578">
          <cell r="A8578" t="str">
            <v>S33.5</v>
          </cell>
          <cell r="B8578" t="str">
            <v>Esguinces y torceduras de la columna lumbar</v>
          </cell>
        </row>
        <row r="8579">
          <cell r="A8579" t="str">
            <v>S33.6</v>
          </cell>
          <cell r="B8579" t="str">
            <v>Esguinces y torceduras de la articulación sacroiliaca</v>
          </cell>
        </row>
        <row r="8580">
          <cell r="A8580" t="str">
            <v>S33.7</v>
          </cell>
          <cell r="B8580" t="str">
            <v>Esguinces y torceduras de otras partes y de las no especificadas de la columna lumbar y de la pelvis</v>
          </cell>
        </row>
        <row r="8581">
          <cell r="A8581" t="str">
            <v>S34</v>
          </cell>
          <cell r="B8581" t="str">
            <v>Traumatismo de los nervios y de la médula espinal lumbar, a nivel del abdomen, de la región lumbosacra y de la pelvis</v>
          </cell>
        </row>
        <row r="8582">
          <cell r="A8582" t="str">
            <v>S34.0</v>
          </cell>
          <cell r="B8582" t="str">
            <v>Concusión y edema de la médula espinal lumbar</v>
          </cell>
        </row>
        <row r="8583">
          <cell r="A8583" t="str">
            <v>S34.1</v>
          </cell>
          <cell r="B8583" t="str">
            <v>Otro traumatismo de la médula espinal lumbar</v>
          </cell>
        </row>
        <row r="8584">
          <cell r="A8584" t="str">
            <v>S34.2</v>
          </cell>
          <cell r="B8584" t="str">
            <v>Traumatismo de raíz nerviosa de la columna lumbar y sacra</v>
          </cell>
        </row>
        <row r="8585">
          <cell r="A8585" t="str">
            <v>S34.3</v>
          </cell>
          <cell r="B8585" t="str">
            <v>Traumatismo de la cola de caballo</v>
          </cell>
        </row>
        <row r="8586">
          <cell r="A8586" t="str">
            <v>S34.4</v>
          </cell>
          <cell r="B8586" t="str">
            <v>Traumatismo del plexo lumbosacro</v>
          </cell>
        </row>
        <row r="8587">
          <cell r="A8587" t="str">
            <v>S34.5</v>
          </cell>
          <cell r="B8587" t="str">
            <v>Traumatismo de nervios(s) simpático(s) lumbar(es), sacro(s) y pélvico(s)</v>
          </cell>
        </row>
        <row r="8588">
          <cell r="A8588" t="str">
            <v>S34.6</v>
          </cell>
          <cell r="B8588" t="str">
            <v>Traumatismo de nervio(s) periférico(s) del abdomen, de la región lumbosacra y de la pelvis</v>
          </cell>
        </row>
        <row r="8589">
          <cell r="A8589" t="str">
            <v>S34.8</v>
          </cell>
          <cell r="B8589" t="str">
            <v>Traumatismo de otros nervios a nivel del abdomen, de la región lumbosacra y de la pelvis y de los no especificados</v>
          </cell>
        </row>
        <row r="8590">
          <cell r="A8590" t="str">
            <v>S35</v>
          </cell>
          <cell r="B8590" t="str">
            <v>Traumatismo de vasos sanguíneos a nivel del abdomen, de la región lumbosacra y de la pelvis</v>
          </cell>
        </row>
        <row r="8591">
          <cell r="A8591" t="str">
            <v>S35.0</v>
          </cell>
          <cell r="B8591" t="str">
            <v>Traumatismo de la aorta abdominal</v>
          </cell>
        </row>
        <row r="8592">
          <cell r="A8592" t="str">
            <v>S35.1</v>
          </cell>
          <cell r="B8592" t="str">
            <v>Traumatismo de la vena cava inferior</v>
          </cell>
        </row>
        <row r="8593">
          <cell r="A8593" t="str">
            <v>S35.2</v>
          </cell>
          <cell r="B8593" t="str">
            <v>Traumatismo de arterias celíacas y mesentéricas</v>
          </cell>
        </row>
        <row r="8594">
          <cell r="A8594" t="str">
            <v>S35.3</v>
          </cell>
          <cell r="B8594" t="str">
            <v>Traumatismo de venas porta y esplénica</v>
          </cell>
        </row>
        <row r="8595">
          <cell r="A8595" t="str">
            <v>S35.4</v>
          </cell>
          <cell r="B8595" t="str">
            <v>Traumatismo de vasos sanguíneos renales</v>
          </cell>
        </row>
        <row r="8596">
          <cell r="A8596" t="str">
            <v>S35.5</v>
          </cell>
          <cell r="B8596" t="str">
            <v>Traumatismo de vasos sanguíneos iliacos</v>
          </cell>
        </row>
        <row r="8597">
          <cell r="A8597" t="str">
            <v>S35.7</v>
          </cell>
          <cell r="B8597" t="str">
            <v>Traumatismo de múltiples vasos sanguíneos a nivel del abdomen, de la región lumbosacra y de la pelvis</v>
          </cell>
        </row>
        <row r="8598">
          <cell r="A8598" t="str">
            <v>S35.8</v>
          </cell>
          <cell r="B8598" t="str">
            <v>Traumatismo de otros vasos sanguíneos a nivel del abdomen, de la región lumbosacra y de la pelvis</v>
          </cell>
        </row>
        <row r="8599">
          <cell r="A8599" t="str">
            <v>S35.9</v>
          </cell>
          <cell r="B8599" t="str">
            <v>Traumatismo de vasos sanguíneos no especificados a nivel del abdomen, de la región lumbosacra y de la pelvis</v>
          </cell>
        </row>
        <row r="8600">
          <cell r="A8600" t="str">
            <v>S36</v>
          </cell>
          <cell r="B8600" t="str">
            <v>Traumatismo de órganos intraabdominales</v>
          </cell>
        </row>
        <row r="8601">
          <cell r="A8601" t="str">
            <v>S36.0</v>
          </cell>
          <cell r="B8601" t="str">
            <v>Traumatismo del bazo</v>
          </cell>
        </row>
        <row r="8602">
          <cell r="A8602" t="str">
            <v>S36.1</v>
          </cell>
          <cell r="B8602" t="str">
            <v>Traumatismo del hígado y de la vesícula biliar</v>
          </cell>
        </row>
        <row r="8603">
          <cell r="A8603" t="str">
            <v>S36.2</v>
          </cell>
          <cell r="B8603" t="str">
            <v>Traumatismo del páncreas</v>
          </cell>
        </row>
        <row r="8604">
          <cell r="A8604" t="str">
            <v>S36.3</v>
          </cell>
          <cell r="B8604" t="str">
            <v>Traumatismo del estómago</v>
          </cell>
        </row>
        <row r="8605">
          <cell r="A8605" t="str">
            <v>S36.4</v>
          </cell>
          <cell r="B8605" t="str">
            <v>Traumatismo del intestino delgado</v>
          </cell>
        </row>
        <row r="8606">
          <cell r="A8606" t="str">
            <v>S36.5</v>
          </cell>
          <cell r="B8606" t="str">
            <v>Traumatismo del colon</v>
          </cell>
        </row>
        <row r="8607">
          <cell r="A8607" t="str">
            <v>S36.6</v>
          </cell>
          <cell r="B8607" t="str">
            <v>Traumatismo del recto</v>
          </cell>
        </row>
        <row r="8608">
          <cell r="A8608" t="str">
            <v>S36.7</v>
          </cell>
          <cell r="B8608" t="str">
            <v>Traumatismo de múltiples órganos intraabdominales</v>
          </cell>
        </row>
        <row r="8609">
          <cell r="A8609" t="str">
            <v>S36.8</v>
          </cell>
          <cell r="B8609" t="str">
            <v>Traumatismo de otros órganos intraabdominales</v>
          </cell>
        </row>
        <row r="8610">
          <cell r="A8610" t="str">
            <v>S36.9</v>
          </cell>
          <cell r="B8610" t="str">
            <v>Traumatismo de órgano intraabdominal no especificado</v>
          </cell>
        </row>
        <row r="8611">
          <cell r="A8611" t="str">
            <v>S37</v>
          </cell>
          <cell r="B8611" t="str">
            <v>Traumatismo de órganos pélvicos</v>
          </cell>
        </row>
        <row r="8612">
          <cell r="A8612" t="str">
            <v>S37.0</v>
          </cell>
          <cell r="B8612" t="str">
            <v>Traumatismo del riñón</v>
          </cell>
        </row>
        <row r="8613">
          <cell r="A8613" t="str">
            <v>S37.1</v>
          </cell>
          <cell r="B8613" t="str">
            <v>Traumatismo del uréter</v>
          </cell>
        </row>
        <row r="8614">
          <cell r="A8614" t="str">
            <v>S37.2</v>
          </cell>
          <cell r="B8614" t="str">
            <v>Traumatismo de la vejiga</v>
          </cell>
        </row>
        <row r="8615">
          <cell r="A8615" t="str">
            <v>S37.3</v>
          </cell>
          <cell r="B8615" t="str">
            <v>Traumatismo de la uretra</v>
          </cell>
        </row>
        <row r="8616">
          <cell r="A8616" t="str">
            <v>S37.4</v>
          </cell>
          <cell r="B8616" t="str">
            <v>Traumatismo del ovario</v>
          </cell>
        </row>
        <row r="8617">
          <cell r="A8617" t="str">
            <v>S37.5</v>
          </cell>
          <cell r="B8617" t="str">
            <v>Traumatismo de la trompa de Falopio</v>
          </cell>
        </row>
        <row r="8618">
          <cell r="A8618" t="str">
            <v>S37.6</v>
          </cell>
          <cell r="B8618" t="str">
            <v>Traumatismo del útero</v>
          </cell>
        </row>
        <row r="8619">
          <cell r="A8619" t="str">
            <v>S37.7</v>
          </cell>
          <cell r="B8619" t="str">
            <v>Traumatismo de múltiples órganos pélvicos</v>
          </cell>
        </row>
        <row r="8620">
          <cell r="A8620" t="str">
            <v>S37.8</v>
          </cell>
          <cell r="B8620" t="str">
            <v>Traumatismo de otros órganos pélvicos</v>
          </cell>
        </row>
        <row r="8621">
          <cell r="A8621" t="str">
            <v>S37.9</v>
          </cell>
          <cell r="B8621" t="str">
            <v>Traumatismo de órgano pélvico no especificado</v>
          </cell>
        </row>
        <row r="8622">
          <cell r="A8622" t="str">
            <v>S38</v>
          </cell>
          <cell r="B8622" t="str">
            <v>Traumatismo por aplastamiento y amputación traumática de parte del abdomen, de la región lumbosacra y de la pelvis</v>
          </cell>
        </row>
        <row r="8623">
          <cell r="A8623" t="str">
            <v>S38.0</v>
          </cell>
          <cell r="B8623" t="str">
            <v>Traumatismo por aplastamiento de órganos genitales externos</v>
          </cell>
        </row>
        <row r="8624">
          <cell r="A8624" t="str">
            <v>S38.1</v>
          </cell>
          <cell r="B8624" t="str">
            <v>Traumatismo por aplastamiento de otras partes y de las no especificadas del abdomen, de la región lumbosacra y de la pelvis</v>
          </cell>
        </row>
        <row r="8625">
          <cell r="A8625" t="str">
            <v>S38.2</v>
          </cell>
          <cell r="B8625" t="str">
            <v>Amputación traumática de órganos genitales externos</v>
          </cell>
        </row>
        <row r="8626">
          <cell r="A8626" t="str">
            <v>S38.3</v>
          </cell>
          <cell r="B8626" t="str">
            <v>Amputación traumática de otras partes y de las no especificadas del abdomen, región lumbosacra y pelvis</v>
          </cell>
        </row>
        <row r="8627">
          <cell r="A8627" t="str">
            <v>S39</v>
          </cell>
          <cell r="B8627" t="str">
            <v>Otros traumatismos y los no especificados del abdomen, de la región lumbosacra y de la pelvis</v>
          </cell>
        </row>
        <row r="8628">
          <cell r="A8628" t="str">
            <v>S39.0</v>
          </cell>
          <cell r="B8628" t="str">
            <v>Traumatismo de tendón y de músculos del abdomen, de la región lumbosacra y de la pelvis</v>
          </cell>
        </row>
        <row r="8629">
          <cell r="A8629" t="str">
            <v>S39.6</v>
          </cell>
          <cell r="B8629" t="str">
            <v>Traumatismo de órgano(s) intraabdominal(es) con órgano(s) pélvico(s)</v>
          </cell>
        </row>
        <row r="8630">
          <cell r="A8630" t="str">
            <v>S39.7</v>
          </cell>
          <cell r="B8630" t="str">
            <v>Otros traumatismos múltiples del abdomen, de la región lumbosacra y de la pelvis</v>
          </cell>
        </row>
        <row r="8631">
          <cell r="A8631" t="str">
            <v>S39.8</v>
          </cell>
          <cell r="B8631" t="str">
            <v>Otros traumatismos especificados del abdomen, de la región lumbosacra y de la pelvis</v>
          </cell>
        </row>
        <row r="8632">
          <cell r="A8632" t="str">
            <v>S39.9</v>
          </cell>
          <cell r="B8632" t="str">
            <v>Traumatismo no especificado del abdomen, de la región lumbosacra y de la pelvis</v>
          </cell>
        </row>
        <row r="8633">
          <cell r="A8633" t="str">
            <v>S40</v>
          </cell>
          <cell r="B8633" t="str">
            <v>Traumatismo superficial del hombro y del brazo</v>
          </cell>
        </row>
        <row r="8634">
          <cell r="A8634" t="str">
            <v>S40.0</v>
          </cell>
          <cell r="B8634" t="str">
            <v>Contusión del hombro y del brazo</v>
          </cell>
        </row>
        <row r="8635">
          <cell r="A8635" t="str">
            <v>S40.7</v>
          </cell>
          <cell r="B8635" t="str">
            <v>Traumatismos superficiales múltiples del hombro y del brazo</v>
          </cell>
        </row>
        <row r="8636">
          <cell r="A8636" t="str">
            <v>S40.8</v>
          </cell>
          <cell r="B8636" t="str">
            <v>Otros traumatismos superficiales del hombro y del brazo</v>
          </cell>
        </row>
        <row r="8637">
          <cell r="A8637" t="str">
            <v>S40.9</v>
          </cell>
          <cell r="B8637" t="str">
            <v>Traumatismo superficial no especificado del hombro y del brazo</v>
          </cell>
        </row>
        <row r="8638">
          <cell r="A8638" t="str">
            <v>S41</v>
          </cell>
          <cell r="B8638" t="str">
            <v>Herida del hombro y del brazo</v>
          </cell>
        </row>
        <row r="8639">
          <cell r="A8639" t="str">
            <v>S41.0</v>
          </cell>
          <cell r="B8639" t="str">
            <v>Herida del hombro</v>
          </cell>
        </row>
        <row r="8640">
          <cell r="A8640" t="str">
            <v>S41.1</v>
          </cell>
          <cell r="B8640" t="str">
            <v>Herida del brazo</v>
          </cell>
        </row>
        <row r="8641">
          <cell r="A8641" t="str">
            <v>S41.7</v>
          </cell>
          <cell r="B8641" t="str">
            <v>Heridas múltiples del hombro y del brazo</v>
          </cell>
        </row>
        <row r="8642">
          <cell r="A8642" t="str">
            <v>S41.8</v>
          </cell>
          <cell r="B8642" t="str">
            <v>Herida de otras partes y de las no especificadas del hombro y del brazo</v>
          </cell>
        </row>
        <row r="8643">
          <cell r="A8643" t="str">
            <v>S42</v>
          </cell>
          <cell r="B8643" t="str">
            <v>Fractura del hombro y del brazo</v>
          </cell>
        </row>
        <row r="8644">
          <cell r="A8644" t="str">
            <v>S42.0</v>
          </cell>
          <cell r="B8644" t="str">
            <v>Fractura de la clavícula</v>
          </cell>
        </row>
        <row r="8645">
          <cell r="A8645" t="str">
            <v>S42.1</v>
          </cell>
          <cell r="B8645" t="str">
            <v>Fractura del omóplato</v>
          </cell>
        </row>
        <row r="8646">
          <cell r="A8646" t="str">
            <v>S42.2</v>
          </cell>
          <cell r="B8646" t="str">
            <v>Fractura de la epífisis superior del húmero</v>
          </cell>
        </row>
        <row r="8647">
          <cell r="A8647" t="str">
            <v>S42.3</v>
          </cell>
          <cell r="B8647" t="str">
            <v>Fractura de la diáfisis del húmero</v>
          </cell>
        </row>
        <row r="8648">
          <cell r="A8648" t="str">
            <v>S42.4</v>
          </cell>
          <cell r="B8648" t="str">
            <v>Fractura de la epífisis inferior del húmero</v>
          </cell>
        </row>
        <row r="8649">
          <cell r="A8649" t="str">
            <v>S42.7</v>
          </cell>
          <cell r="B8649" t="str">
            <v>Fracturas múltiples de la clavícula, del omóplato y del húmero</v>
          </cell>
        </row>
        <row r="8650">
          <cell r="A8650" t="str">
            <v>S42.8</v>
          </cell>
          <cell r="B8650" t="str">
            <v>Fractura de otras partes del hombro y del brazo</v>
          </cell>
        </row>
        <row r="8651">
          <cell r="A8651" t="str">
            <v>S42.9</v>
          </cell>
          <cell r="B8651" t="str">
            <v>Fractura del hombro y del brazo, parte no especificada</v>
          </cell>
        </row>
        <row r="8652">
          <cell r="A8652" t="str">
            <v>S43</v>
          </cell>
          <cell r="B8652" t="str">
            <v>Luxación, esguince y torcedura de articulaciones y ligamentos de la cintura escapular</v>
          </cell>
        </row>
        <row r="8653">
          <cell r="A8653" t="str">
            <v>S43.0</v>
          </cell>
          <cell r="B8653" t="str">
            <v>Luxación de la articulación del hombro</v>
          </cell>
        </row>
        <row r="8654">
          <cell r="A8654" t="str">
            <v>S43.1</v>
          </cell>
          <cell r="B8654" t="str">
            <v>Luxación de la articulación acromioclavicular</v>
          </cell>
        </row>
        <row r="8655">
          <cell r="A8655" t="str">
            <v>S43.2</v>
          </cell>
          <cell r="B8655" t="str">
            <v>Luxación de la articulación esternoclavicular</v>
          </cell>
        </row>
        <row r="8656">
          <cell r="A8656" t="str">
            <v>S43.3</v>
          </cell>
          <cell r="B8656" t="str">
            <v>Luxación de otras partes de la cintura escapular y de las no especificadas</v>
          </cell>
        </row>
        <row r="8657">
          <cell r="A8657" t="str">
            <v>S43.4</v>
          </cell>
          <cell r="B8657" t="str">
            <v>Esguinces y torceduras de la articulación del hombro</v>
          </cell>
        </row>
        <row r="8658">
          <cell r="A8658" t="str">
            <v>S43.5</v>
          </cell>
          <cell r="B8658" t="str">
            <v>Esguinces y torceduras de la articulación acromioclavicular</v>
          </cell>
        </row>
        <row r="8659">
          <cell r="A8659" t="str">
            <v>S43.6</v>
          </cell>
          <cell r="B8659" t="str">
            <v>Esguinces y torceduras de la articulación esternoclavicular</v>
          </cell>
        </row>
        <row r="8660">
          <cell r="A8660" t="str">
            <v>S43.7</v>
          </cell>
          <cell r="B8660" t="str">
            <v>Esguinces y torceduras de otras partes y de las no especificadas de la cintura escapular</v>
          </cell>
        </row>
        <row r="8661">
          <cell r="A8661" t="str">
            <v>S44</v>
          </cell>
          <cell r="B8661" t="str">
            <v>Traumatismo de nervios a nivel del hombro y del brazo</v>
          </cell>
        </row>
        <row r="8662">
          <cell r="A8662" t="str">
            <v>S44.0</v>
          </cell>
          <cell r="B8662" t="str">
            <v>Traumatismo del nervio cubital a nivel del brazo</v>
          </cell>
        </row>
        <row r="8663">
          <cell r="A8663" t="str">
            <v>S44.1</v>
          </cell>
          <cell r="B8663" t="str">
            <v>Traumatismo del nervio mediano a nivel del brazo</v>
          </cell>
        </row>
        <row r="8664">
          <cell r="A8664" t="str">
            <v>S44.2</v>
          </cell>
          <cell r="B8664" t="str">
            <v>Traumatismo del nervio radial a nivel del brazo</v>
          </cell>
        </row>
        <row r="8665">
          <cell r="A8665" t="str">
            <v>S44.3</v>
          </cell>
          <cell r="B8665" t="str">
            <v>Traumatismo del nervio axilar</v>
          </cell>
        </row>
        <row r="8666">
          <cell r="A8666" t="str">
            <v>S44.4</v>
          </cell>
          <cell r="B8666" t="str">
            <v>Traumatismo del nervio musculocutáneo</v>
          </cell>
        </row>
        <row r="8667">
          <cell r="A8667" t="str">
            <v>S44.5</v>
          </cell>
          <cell r="B8667" t="str">
            <v>Traumatismo del nervio sensitivo cutáneo a nivel del hombro y del brazo</v>
          </cell>
        </row>
        <row r="8668">
          <cell r="A8668" t="str">
            <v>S44.7</v>
          </cell>
          <cell r="B8668" t="str">
            <v>Traumatismo de múltiples nervios a nivel del hombro y del brazo</v>
          </cell>
        </row>
        <row r="8669">
          <cell r="A8669" t="str">
            <v>S44.8</v>
          </cell>
          <cell r="B8669" t="str">
            <v>Traumatismo de otros nervios a nivel del hombro y del brazo</v>
          </cell>
        </row>
        <row r="8670">
          <cell r="A8670" t="str">
            <v>S44.9</v>
          </cell>
          <cell r="B8670" t="str">
            <v>Traumatismo de nervio no especificado a nivel del hombro y del brazo</v>
          </cell>
        </row>
        <row r="8671">
          <cell r="A8671" t="str">
            <v>S45</v>
          </cell>
          <cell r="B8671" t="str">
            <v>Traumatismo de vasos sanguíneos a nivel del hombro y del brazo</v>
          </cell>
        </row>
        <row r="8672">
          <cell r="A8672" t="str">
            <v>S45.0</v>
          </cell>
          <cell r="B8672" t="str">
            <v>Traumatismo de la arteria axilar</v>
          </cell>
        </row>
        <row r="8673">
          <cell r="A8673" t="str">
            <v>S45.1</v>
          </cell>
          <cell r="B8673" t="str">
            <v>Traumatismo de la arteria braquial</v>
          </cell>
        </row>
        <row r="8674">
          <cell r="A8674" t="str">
            <v>S45.2</v>
          </cell>
          <cell r="B8674" t="str">
            <v>Traumatismo de la vena axilar o braquial</v>
          </cell>
        </row>
        <row r="8675">
          <cell r="A8675" t="str">
            <v>S45.3</v>
          </cell>
          <cell r="B8675" t="str">
            <v>Traumatismo de vena superficial a nivel del hombro y del brazo</v>
          </cell>
        </row>
        <row r="8676">
          <cell r="A8676" t="str">
            <v>S45.7</v>
          </cell>
          <cell r="B8676" t="str">
            <v>Traumatismo de múltiples vasos sanguíneos a nivel del hombro y del brazo</v>
          </cell>
        </row>
        <row r="8677">
          <cell r="A8677" t="str">
            <v>S45.8</v>
          </cell>
          <cell r="B8677" t="str">
            <v>Traumatismo de otros vasos sanguíneos a nivel del hombro y del brazo</v>
          </cell>
        </row>
        <row r="8678">
          <cell r="A8678" t="str">
            <v>S45.9</v>
          </cell>
          <cell r="B8678" t="str">
            <v>Traumatismo de vaso sanguíneo no especificado a nivel del hombro y del brazo</v>
          </cell>
        </row>
        <row r="8679">
          <cell r="A8679" t="str">
            <v>S46</v>
          </cell>
          <cell r="B8679" t="str">
            <v>Traumatismo de tendón y músculo a nivel del hombro y del brazo</v>
          </cell>
        </row>
        <row r="8680">
          <cell r="A8680" t="str">
            <v>S46.0</v>
          </cell>
          <cell r="B8680" t="str">
            <v>Traumatismo del tendón del manguito rotatorio del hombro</v>
          </cell>
        </row>
        <row r="8681">
          <cell r="A8681" t="str">
            <v>S46.1</v>
          </cell>
          <cell r="B8681" t="str">
            <v>Traumatismo del tendón y músculo de la cabeza larga del bíceps</v>
          </cell>
        </row>
        <row r="8682">
          <cell r="A8682" t="str">
            <v>S46.2</v>
          </cell>
          <cell r="B8682" t="str">
            <v>Traumatismo del tendón y músculo de otras partes del bíceps</v>
          </cell>
        </row>
        <row r="8683">
          <cell r="A8683" t="str">
            <v>S46.3</v>
          </cell>
          <cell r="B8683" t="str">
            <v>Traumatismo del tendón y músculo del tríceps</v>
          </cell>
        </row>
        <row r="8684">
          <cell r="A8684" t="str">
            <v>S46.7</v>
          </cell>
          <cell r="B8684" t="str">
            <v>Traumatismo de múltiples tendones y músculos a nivel del hombro y del brazo</v>
          </cell>
        </row>
        <row r="8685">
          <cell r="A8685" t="str">
            <v>S46.8</v>
          </cell>
          <cell r="B8685" t="str">
            <v>Traumatismo de otros tendones y músculos a nivel del hombro y del brazo</v>
          </cell>
        </row>
        <row r="8686">
          <cell r="A8686" t="str">
            <v>S46.9</v>
          </cell>
          <cell r="B8686" t="str">
            <v>Traumatismo de tendón y músculo no especificado, a nivel del hombro y del brazo</v>
          </cell>
        </row>
        <row r="8687">
          <cell r="A8687" t="str">
            <v>S47.X</v>
          </cell>
          <cell r="B8687" t="str">
            <v>Traumatismo por aplastamiento del hombro y del brazo</v>
          </cell>
        </row>
        <row r="8688">
          <cell r="A8688" t="str">
            <v>S48</v>
          </cell>
          <cell r="B8688" t="str">
            <v>Amputación traumática del hombro y del brazo</v>
          </cell>
        </row>
        <row r="8689">
          <cell r="A8689" t="str">
            <v>S48.0</v>
          </cell>
          <cell r="B8689" t="str">
            <v>Amputación traumática en la articulación del hombro</v>
          </cell>
        </row>
        <row r="8690">
          <cell r="A8690" t="str">
            <v>S48.1</v>
          </cell>
          <cell r="B8690" t="str">
            <v>Amputación traumática a nivel entre el hombro y el codo</v>
          </cell>
        </row>
        <row r="8691">
          <cell r="A8691" t="str">
            <v>S48.9</v>
          </cell>
          <cell r="B8691" t="str">
            <v>Amputación traumática del hombro y del brazo, nivel no especificado</v>
          </cell>
        </row>
        <row r="8692">
          <cell r="A8692" t="str">
            <v>S49</v>
          </cell>
          <cell r="B8692" t="str">
            <v>Otros traumatismos y los no especificados del hombro y del brazo</v>
          </cell>
        </row>
        <row r="8693">
          <cell r="A8693" t="str">
            <v>S49.7</v>
          </cell>
          <cell r="B8693" t="str">
            <v>Traumatismos múltiples del hombro y del brazo</v>
          </cell>
        </row>
        <row r="8694">
          <cell r="A8694" t="str">
            <v>S49.8</v>
          </cell>
          <cell r="B8694" t="str">
            <v>Otros traumatismos especificados del hombro y del brazo</v>
          </cell>
        </row>
        <row r="8695">
          <cell r="A8695" t="str">
            <v>S49.9</v>
          </cell>
          <cell r="B8695" t="str">
            <v>Traumatismos no especificados del hombro y del brazo</v>
          </cell>
        </row>
        <row r="8696">
          <cell r="A8696" t="str">
            <v>S50</v>
          </cell>
          <cell r="B8696" t="str">
            <v>Traumatismo superficial del antebrazo y del codo</v>
          </cell>
        </row>
        <row r="8697">
          <cell r="A8697" t="str">
            <v>S50.0</v>
          </cell>
          <cell r="B8697" t="str">
            <v>Contusión del codo</v>
          </cell>
        </row>
        <row r="8698">
          <cell r="A8698" t="str">
            <v>S50.1</v>
          </cell>
          <cell r="B8698" t="str">
            <v>Contusión de otras partes del antebrazo y de las no especificadas</v>
          </cell>
        </row>
        <row r="8699">
          <cell r="A8699" t="str">
            <v>S50.7</v>
          </cell>
          <cell r="B8699" t="str">
            <v>Traumatismos superficiales múltiples del antebrazo</v>
          </cell>
        </row>
        <row r="8700">
          <cell r="A8700" t="str">
            <v>S50.8</v>
          </cell>
          <cell r="B8700" t="str">
            <v>Otros traumatismos superficiales del antebrazo</v>
          </cell>
        </row>
        <row r="8701">
          <cell r="A8701" t="str">
            <v>S50.9</v>
          </cell>
          <cell r="B8701" t="str">
            <v>Traumatismo superficial del antebrazo, no especificado</v>
          </cell>
        </row>
        <row r="8702">
          <cell r="A8702" t="str">
            <v>S51</v>
          </cell>
          <cell r="B8702" t="str">
            <v>Herida del antebrazo y del codo</v>
          </cell>
        </row>
        <row r="8703">
          <cell r="A8703" t="str">
            <v>S51.0</v>
          </cell>
          <cell r="B8703" t="str">
            <v>Herida del codo</v>
          </cell>
        </row>
        <row r="8704">
          <cell r="A8704" t="str">
            <v>S51.7</v>
          </cell>
          <cell r="B8704" t="str">
            <v>Heridas múltiples del antebrazo</v>
          </cell>
        </row>
        <row r="8705">
          <cell r="A8705" t="str">
            <v>S51.8</v>
          </cell>
          <cell r="B8705" t="str">
            <v>Herida de otras partes del antebrazo</v>
          </cell>
        </row>
        <row r="8706">
          <cell r="A8706" t="str">
            <v>S51.9</v>
          </cell>
          <cell r="B8706" t="str">
            <v>Herida del antebrazo, parte no especificada</v>
          </cell>
        </row>
        <row r="8707">
          <cell r="A8707" t="str">
            <v>S52</v>
          </cell>
          <cell r="B8707" t="str">
            <v>Fractura del antebrazo</v>
          </cell>
        </row>
        <row r="8708">
          <cell r="A8708" t="str">
            <v>S52.0</v>
          </cell>
          <cell r="B8708" t="str">
            <v>Fractura de la epífisis superior del cúbito</v>
          </cell>
        </row>
        <row r="8709">
          <cell r="A8709" t="str">
            <v>S52.1</v>
          </cell>
          <cell r="B8709" t="str">
            <v>Fractura de la epífisis superior del radio</v>
          </cell>
        </row>
        <row r="8710">
          <cell r="A8710" t="str">
            <v>S52.2</v>
          </cell>
          <cell r="B8710" t="str">
            <v>Fractura de la diáfisis del cúbito</v>
          </cell>
        </row>
        <row r="8711">
          <cell r="A8711" t="str">
            <v>S52.3</v>
          </cell>
          <cell r="B8711" t="str">
            <v>Fractura de la diáfisis del radio</v>
          </cell>
        </row>
        <row r="8712">
          <cell r="A8712" t="str">
            <v>S52.4</v>
          </cell>
          <cell r="B8712" t="str">
            <v>Fractura de la diáfisis del cúbito y del radio</v>
          </cell>
        </row>
        <row r="8713">
          <cell r="A8713" t="str">
            <v>S52.5</v>
          </cell>
          <cell r="B8713" t="str">
            <v>Fractura de la epífisis inferior del radio</v>
          </cell>
        </row>
        <row r="8714">
          <cell r="A8714" t="str">
            <v>S52.6</v>
          </cell>
          <cell r="B8714" t="str">
            <v>Fractura de la epífisis inferior del cúbito y del radio</v>
          </cell>
        </row>
        <row r="8715">
          <cell r="A8715" t="str">
            <v>S52.7</v>
          </cell>
          <cell r="B8715" t="str">
            <v>Fracturas múltiples del antebrazo</v>
          </cell>
        </row>
        <row r="8716">
          <cell r="A8716" t="str">
            <v>S52.8</v>
          </cell>
          <cell r="B8716" t="str">
            <v>Fractura de otras partes del antebrazo</v>
          </cell>
        </row>
        <row r="8717">
          <cell r="A8717" t="str">
            <v>S52.9</v>
          </cell>
          <cell r="B8717" t="str">
            <v>Fractura del antebrazo, parte no especificada</v>
          </cell>
        </row>
        <row r="8718">
          <cell r="A8718" t="str">
            <v>S53</v>
          </cell>
          <cell r="B8718" t="str">
            <v>Luxación, esguince y torcedura de articulaciones y ligamentos del codo</v>
          </cell>
        </row>
        <row r="8719">
          <cell r="A8719" t="str">
            <v>S53.0</v>
          </cell>
          <cell r="B8719" t="str">
            <v>Luxación de la cabeza del radio</v>
          </cell>
        </row>
        <row r="8720">
          <cell r="A8720" t="str">
            <v>S53.1</v>
          </cell>
          <cell r="B8720" t="str">
            <v>Luxación del codo, no especificada</v>
          </cell>
        </row>
        <row r="8721">
          <cell r="A8721" t="str">
            <v>S53.2</v>
          </cell>
          <cell r="B8721" t="str">
            <v>Ruptura traumática del ligamento lateral del radio</v>
          </cell>
        </row>
        <row r="8722">
          <cell r="A8722" t="str">
            <v>S53.3</v>
          </cell>
          <cell r="B8722" t="str">
            <v>Ruptura traumática del ligamento lateral del cúbito</v>
          </cell>
        </row>
        <row r="8723">
          <cell r="A8723" t="str">
            <v>S53.4</v>
          </cell>
          <cell r="B8723" t="str">
            <v>Esguinces y torceduras del codo</v>
          </cell>
        </row>
        <row r="8724">
          <cell r="A8724" t="str">
            <v>S54</v>
          </cell>
          <cell r="B8724" t="str">
            <v>Traumatismo de nervios a nivel del antebrazo</v>
          </cell>
        </row>
        <row r="8725">
          <cell r="A8725" t="str">
            <v>S54.0</v>
          </cell>
          <cell r="B8725" t="str">
            <v>Traumatismo del nervio cubital a nivel del antebrazo</v>
          </cell>
        </row>
        <row r="8726">
          <cell r="A8726" t="str">
            <v>S54.1</v>
          </cell>
          <cell r="B8726" t="str">
            <v>Traumatismo del nervio mediano a nivel del antebrazo</v>
          </cell>
        </row>
        <row r="8727">
          <cell r="A8727" t="str">
            <v>S54.2</v>
          </cell>
          <cell r="B8727" t="str">
            <v>Traumatismo del nervio radial a nivel del antebrazo</v>
          </cell>
        </row>
        <row r="8728">
          <cell r="A8728" t="str">
            <v>S54.3</v>
          </cell>
          <cell r="B8728" t="str">
            <v>Traumatismo del nervio sensorial cutáneo a nivel del antebrazo</v>
          </cell>
        </row>
        <row r="8729">
          <cell r="A8729" t="str">
            <v>S54.7</v>
          </cell>
          <cell r="B8729" t="str">
            <v>Traumatismo de múltiples nervios a nivel del antebrazo</v>
          </cell>
        </row>
        <row r="8730">
          <cell r="A8730" t="str">
            <v>S54.8</v>
          </cell>
          <cell r="B8730" t="str">
            <v>Traumatismo de otros nervios a nivel del antebrazo</v>
          </cell>
        </row>
        <row r="8731">
          <cell r="A8731" t="str">
            <v>S54.9</v>
          </cell>
          <cell r="B8731" t="str">
            <v>Traumatismo de nervio no especificado a nivel del antebrazo</v>
          </cell>
        </row>
        <row r="8732">
          <cell r="A8732" t="str">
            <v>S55</v>
          </cell>
          <cell r="B8732" t="str">
            <v>Traumatismo de los vasos sanguíneos a nivel del antebrazo</v>
          </cell>
        </row>
        <row r="8733">
          <cell r="A8733" t="str">
            <v>S55.0</v>
          </cell>
          <cell r="B8733" t="str">
            <v>Traumatismo de la arteria cubital a nivel del antebrazo</v>
          </cell>
        </row>
        <row r="8734">
          <cell r="A8734" t="str">
            <v>S55.1</v>
          </cell>
          <cell r="B8734" t="str">
            <v>Traumatismo de la arteria radial a nivel del antebrazo</v>
          </cell>
        </row>
        <row r="8735">
          <cell r="A8735" t="str">
            <v>S55.2</v>
          </cell>
          <cell r="B8735" t="str">
            <v>Traumatismo de vena a nivel del antebrazo</v>
          </cell>
        </row>
        <row r="8736">
          <cell r="A8736" t="str">
            <v>S55.7</v>
          </cell>
          <cell r="B8736" t="str">
            <v>Traumatismo de múltiples vasos sanguíneos a nivel del antebrazo</v>
          </cell>
        </row>
        <row r="8737">
          <cell r="A8737" t="str">
            <v>S55.8</v>
          </cell>
          <cell r="B8737" t="str">
            <v>Traumatismo de otros vasos sanguíneos a nivel del antebrazo</v>
          </cell>
        </row>
        <row r="8738">
          <cell r="A8738" t="str">
            <v>S55.9</v>
          </cell>
          <cell r="B8738" t="str">
            <v>Traumatismo de vaso sanguíneo no especificado a nivel del antebrazo</v>
          </cell>
        </row>
        <row r="8739">
          <cell r="A8739" t="str">
            <v>S56</v>
          </cell>
          <cell r="B8739" t="str">
            <v>Traumatismo de tendón y músculo a nivel del antebrazo</v>
          </cell>
        </row>
        <row r="8740">
          <cell r="A8740" t="str">
            <v>S56.0</v>
          </cell>
          <cell r="B8740" t="str">
            <v>Traumatismo del tendón y músculo flexor del pulgar a nivel del antebrazo</v>
          </cell>
        </row>
        <row r="8741">
          <cell r="A8741" t="str">
            <v>S56.1</v>
          </cell>
          <cell r="B8741" t="str">
            <v>Traumatismo del tendón y músculo flexor de otro(s) dedo(s) a nivel del antebrazo</v>
          </cell>
        </row>
        <row r="8742">
          <cell r="A8742" t="str">
            <v>S56.2</v>
          </cell>
          <cell r="B8742" t="str">
            <v>Traumatismo de otro tendón y músculo flexor a nivel del antebrazo</v>
          </cell>
        </row>
        <row r="8743">
          <cell r="A8743" t="str">
            <v>S56.3</v>
          </cell>
          <cell r="B8743" t="str">
            <v>Traumatismo de tendones y músculos abductores y extensores del pulgar a nivel del antebrazo</v>
          </cell>
        </row>
        <row r="8744">
          <cell r="A8744" t="str">
            <v>S56.4</v>
          </cell>
          <cell r="B8744" t="str">
            <v>Traumatismo del tendón y músculo extensor de otro(s) dedo(s) a nivel del antebrazo</v>
          </cell>
        </row>
        <row r="8745">
          <cell r="A8745" t="str">
            <v>S56.5</v>
          </cell>
          <cell r="B8745" t="str">
            <v>Traumatismo de otro tendón y músculo extensor a nivel del antebrazo</v>
          </cell>
        </row>
        <row r="8746">
          <cell r="A8746" t="str">
            <v>S56.7</v>
          </cell>
          <cell r="B8746" t="str">
            <v>Traumatismo de múltiples tendones y músculos a nivel del antebrazo</v>
          </cell>
        </row>
        <row r="8747">
          <cell r="A8747" t="str">
            <v>S56.8</v>
          </cell>
          <cell r="B8747" t="str">
            <v>Traumatismo de otros tendones y músculos y de los no especificados, a nivel del antebrazo</v>
          </cell>
        </row>
        <row r="8748">
          <cell r="A8748" t="str">
            <v>S57</v>
          </cell>
          <cell r="B8748" t="str">
            <v>Traumatismo por aplastamiento del antebrazo</v>
          </cell>
        </row>
        <row r="8749">
          <cell r="A8749" t="str">
            <v>S57.0</v>
          </cell>
          <cell r="B8749" t="str">
            <v>Traumatismo por aplastamiento del codo</v>
          </cell>
        </row>
        <row r="8750">
          <cell r="A8750" t="str">
            <v>S57.8</v>
          </cell>
          <cell r="B8750" t="str">
            <v>Traumatismo por aplastamiento de otras partes del antebrazo</v>
          </cell>
        </row>
        <row r="8751">
          <cell r="A8751" t="str">
            <v>S57.9</v>
          </cell>
          <cell r="B8751" t="str">
            <v>Traumatismo por aplastamiento del antebrazo, parte no especificada</v>
          </cell>
        </row>
        <row r="8752">
          <cell r="A8752" t="str">
            <v>S58</v>
          </cell>
          <cell r="B8752" t="str">
            <v>Amputación traumática del antebrazo</v>
          </cell>
        </row>
        <row r="8753">
          <cell r="A8753" t="str">
            <v>S58.0</v>
          </cell>
          <cell r="B8753" t="str">
            <v>Amputación traumática a nivel del codo</v>
          </cell>
        </row>
        <row r="8754">
          <cell r="A8754" t="str">
            <v>S58.1</v>
          </cell>
          <cell r="B8754" t="str">
            <v>Amputación traumática nivel entre el codo y la muñeca</v>
          </cell>
        </row>
        <row r="8755">
          <cell r="A8755" t="str">
            <v>S58.9</v>
          </cell>
          <cell r="B8755" t="str">
            <v>Amputación traumática del antebrazo, nivel no especificado</v>
          </cell>
        </row>
        <row r="8756">
          <cell r="A8756" t="str">
            <v>S59</v>
          </cell>
          <cell r="B8756" t="str">
            <v>Otros traumatismos y los no especificados del antebrazo</v>
          </cell>
        </row>
        <row r="8757">
          <cell r="A8757" t="str">
            <v>S59.7</v>
          </cell>
          <cell r="B8757" t="str">
            <v>Traumatismos múltiples del antebrazo</v>
          </cell>
        </row>
        <row r="8758">
          <cell r="A8758" t="str">
            <v>S59.8</v>
          </cell>
          <cell r="B8758" t="str">
            <v>Otros traumatismos especificados del antebrazo</v>
          </cell>
        </row>
        <row r="8759">
          <cell r="A8759" t="str">
            <v>S59.9</v>
          </cell>
          <cell r="B8759" t="str">
            <v>Traumatismo no especificado del antebrazo</v>
          </cell>
        </row>
        <row r="8760">
          <cell r="A8760" t="str">
            <v>S60</v>
          </cell>
          <cell r="B8760" t="str">
            <v>Traumatismo superficial de la muñeca y de la mano</v>
          </cell>
        </row>
        <row r="8761">
          <cell r="A8761" t="str">
            <v>S60.0</v>
          </cell>
          <cell r="B8761" t="str">
            <v>Contusión de dedo(s) de la mano, sin daño de la(s) uña(s)</v>
          </cell>
        </row>
        <row r="8762">
          <cell r="A8762" t="str">
            <v>S60.1</v>
          </cell>
          <cell r="B8762" t="str">
            <v>Contusión de dedo(s) de la mano con daño de la(s) uña(s)</v>
          </cell>
        </row>
        <row r="8763">
          <cell r="A8763" t="str">
            <v>S60.2</v>
          </cell>
          <cell r="B8763" t="str">
            <v>Contusión de otras partes de la muñeca y de la mano</v>
          </cell>
        </row>
        <row r="8764">
          <cell r="A8764" t="str">
            <v>S60.7</v>
          </cell>
          <cell r="B8764" t="str">
            <v>Traumatismos superficiales múltiples de la muñeca y de la mano</v>
          </cell>
        </row>
        <row r="8765">
          <cell r="A8765" t="str">
            <v>S60.8</v>
          </cell>
          <cell r="B8765" t="str">
            <v>Otros traumatismos superficiales de la muñeca y de la mano</v>
          </cell>
        </row>
        <row r="8766">
          <cell r="A8766" t="str">
            <v>S60.9</v>
          </cell>
          <cell r="B8766" t="str">
            <v>Traumatismo superficial de la muñeca y de la mano, no especificado</v>
          </cell>
        </row>
        <row r="8767">
          <cell r="A8767" t="str">
            <v>S61</v>
          </cell>
          <cell r="B8767" t="str">
            <v>Herida de la muñeca y de la mano</v>
          </cell>
        </row>
        <row r="8768">
          <cell r="A8768" t="str">
            <v>S61.0</v>
          </cell>
          <cell r="B8768" t="str">
            <v>Herida de dedo(s) de la mano, sin daño de la(s) uña(s)</v>
          </cell>
        </row>
        <row r="8769">
          <cell r="A8769" t="str">
            <v>S61.1</v>
          </cell>
          <cell r="B8769" t="str">
            <v>Herida de dedo(s) de la mano, con daño de la(s) uña(s)</v>
          </cell>
        </row>
        <row r="8770">
          <cell r="A8770" t="str">
            <v>S61.7</v>
          </cell>
          <cell r="B8770" t="str">
            <v>Heridas múltiples de la muñeca y de la mano</v>
          </cell>
        </row>
        <row r="8771">
          <cell r="A8771" t="str">
            <v>S61.8</v>
          </cell>
          <cell r="B8771" t="str">
            <v>Herida de otras partes de la muñeca y de la mano</v>
          </cell>
        </row>
        <row r="8772">
          <cell r="A8772" t="str">
            <v>S61.9</v>
          </cell>
          <cell r="B8772" t="str">
            <v>Herida de la muñeca y de la mano, parte no especificada</v>
          </cell>
        </row>
        <row r="8773">
          <cell r="A8773" t="str">
            <v>S62</v>
          </cell>
          <cell r="B8773" t="str">
            <v>Fractura a nivel de la muñeca y de la mano</v>
          </cell>
        </row>
        <row r="8774">
          <cell r="A8774" t="str">
            <v>S62.0</v>
          </cell>
          <cell r="B8774" t="str">
            <v>Fractura del hueso escafoides [navicular] de la mano</v>
          </cell>
        </row>
        <row r="8775">
          <cell r="A8775" t="str">
            <v>S62.1</v>
          </cell>
          <cell r="B8775" t="str">
            <v>Fractura de otro(s) hueso(s) del carpo</v>
          </cell>
        </row>
        <row r="8776">
          <cell r="A8776" t="str">
            <v>S62.2</v>
          </cell>
          <cell r="B8776" t="str">
            <v>Fractura del primer metacarpiano</v>
          </cell>
        </row>
        <row r="8777">
          <cell r="A8777" t="str">
            <v>S62.3</v>
          </cell>
          <cell r="B8777" t="str">
            <v>Fractura de otros huesos metacarpianos</v>
          </cell>
        </row>
        <row r="8778">
          <cell r="A8778" t="str">
            <v>S62.4</v>
          </cell>
          <cell r="B8778" t="str">
            <v>Fracturas múltiples de huesos metacarpianos</v>
          </cell>
        </row>
        <row r="8779">
          <cell r="A8779" t="str">
            <v>S62.5</v>
          </cell>
          <cell r="B8779" t="str">
            <v>Fractura del pulgar</v>
          </cell>
        </row>
        <row r="8780">
          <cell r="A8780" t="str">
            <v>S62.6</v>
          </cell>
          <cell r="B8780" t="str">
            <v>Fractura de otro dedo de la mano</v>
          </cell>
        </row>
        <row r="8781">
          <cell r="A8781" t="str">
            <v>S62.7</v>
          </cell>
          <cell r="B8781" t="str">
            <v>Fracturas múltiples de los dedos de la mano</v>
          </cell>
        </row>
        <row r="8782">
          <cell r="A8782" t="str">
            <v>S62.8</v>
          </cell>
          <cell r="B8782" t="str">
            <v>Fractura de otras partes y de las no especificadas de la muñeca y de la mano</v>
          </cell>
        </row>
        <row r="8783">
          <cell r="A8783" t="str">
            <v>S63</v>
          </cell>
          <cell r="B8783" t="str">
            <v>Luxación, esguince y torcedura de articulaciones y ligamentos a nivel de la muñeca y de la mano</v>
          </cell>
        </row>
        <row r="8784">
          <cell r="A8784" t="str">
            <v>S63.0</v>
          </cell>
          <cell r="B8784" t="str">
            <v>Luxación de la muñeca</v>
          </cell>
        </row>
        <row r="8785">
          <cell r="A8785" t="str">
            <v>S63.1</v>
          </cell>
          <cell r="B8785" t="str">
            <v>Luxación de dedos de la mano</v>
          </cell>
        </row>
        <row r="8786">
          <cell r="A8786" t="str">
            <v>S63.2</v>
          </cell>
          <cell r="B8786" t="str">
            <v>Luxaciones múltiples de dedos de la mano</v>
          </cell>
        </row>
        <row r="8787">
          <cell r="A8787" t="str">
            <v>S63.3</v>
          </cell>
          <cell r="B8787" t="str">
            <v>Ruptura traumática de ligamentos de la muñeca y del carpo</v>
          </cell>
        </row>
        <row r="8788">
          <cell r="A8788" t="str">
            <v>S63.4</v>
          </cell>
          <cell r="B8788" t="str">
            <v>Ruptura traumática de ligamentos del dedo de la mano en la(s) articulación(es) metacarpofalángica e interfalángica</v>
          </cell>
        </row>
        <row r="8789">
          <cell r="A8789" t="str">
            <v>S63.5</v>
          </cell>
          <cell r="B8789" t="str">
            <v>Esguince y torcedura de la muñeca</v>
          </cell>
        </row>
        <row r="8790">
          <cell r="A8790" t="str">
            <v>S63.6</v>
          </cell>
          <cell r="B8790" t="str">
            <v>Esguinces y torceduras de dedo(s) de la mano</v>
          </cell>
        </row>
        <row r="8791">
          <cell r="A8791" t="str">
            <v>S63.7</v>
          </cell>
          <cell r="B8791" t="str">
            <v>Esguinces y torceduras de otras partes y de las no especificadas de la muñeca y de la mano</v>
          </cell>
        </row>
        <row r="8792">
          <cell r="A8792" t="str">
            <v>S64</v>
          </cell>
          <cell r="B8792" t="str">
            <v>Traumatismo de nervios a nivel de la muñeca y de la mano</v>
          </cell>
        </row>
        <row r="8793">
          <cell r="A8793" t="str">
            <v>S64.0</v>
          </cell>
          <cell r="B8793" t="str">
            <v>Traumatismo del nervio cubital a nivel de la muñeca y de la mano</v>
          </cell>
        </row>
        <row r="8794">
          <cell r="A8794" t="str">
            <v>S64.1</v>
          </cell>
          <cell r="B8794" t="str">
            <v>Traumatismo del nervio mediano a nivel de la muñeca y de la mano</v>
          </cell>
        </row>
        <row r="8795">
          <cell r="A8795" t="str">
            <v>S64.2</v>
          </cell>
          <cell r="B8795" t="str">
            <v>Traumatismo del nervio radial a nivel de la muñeca y de la mano</v>
          </cell>
        </row>
        <row r="8796">
          <cell r="A8796" t="str">
            <v>S64.3</v>
          </cell>
          <cell r="B8796" t="str">
            <v>Traumatismo del nervio digital del pulgar</v>
          </cell>
        </row>
        <row r="8797">
          <cell r="A8797" t="str">
            <v>S64.4</v>
          </cell>
          <cell r="B8797" t="str">
            <v>Traumatismo del nervio digital de otro dedo</v>
          </cell>
        </row>
        <row r="8798">
          <cell r="A8798" t="str">
            <v>S64.7</v>
          </cell>
          <cell r="B8798" t="str">
            <v>Traumatismo de múltiples nervios a nivel de la muñeca y de la mano</v>
          </cell>
        </row>
        <row r="8799">
          <cell r="A8799" t="str">
            <v>S64.8</v>
          </cell>
          <cell r="B8799" t="str">
            <v>Traumatismo de otros nervios a nivel de la muñeca y de la mano</v>
          </cell>
        </row>
        <row r="8800">
          <cell r="A8800" t="str">
            <v>S64.9</v>
          </cell>
          <cell r="B8800" t="str">
            <v>Traumatismo de nervio no especificado a nivel de la muñeca y de la mano</v>
          </cell>
        </row>
        <row r="8801">
          <cell r="A8801" t="str">
            <v>S65</v>
          </cell>
          <cell r="B8801" t="str">
            <v>Traumatismo de vasos sanguíneos a nivel de la muñeca y de la mano</v>
          </cell>
        </row>
        <row r="8802">
          <cell r="A8802" t="str">
            <v>S65.0</v>
          </cell>
          <cell r="B8802" t="str">
            <v>Traumatismo de la arteria cubital a nivel de la muñeca y de la mano</v>
          </cell>
        </row>
        <row r="8803">
          <cell r="A8803" t="str">
            <v>S65.1</v>
          </cell>
          <cell r="B8803" t="str">
            <v>Traumatismo de la arteria radial a nivel de la muñeca y de la mano</v>
          </cell>
        </row>
        <row r="8804">
          <cell r="A8804" t="str">
            <v>S65.2</v>
          </cell>
          <cell r="B8804" t="str">
            <v>Traumatismo del arco palmar superficial</v>
          </cell>
        </row>
        <row r="8805">
          <cell r="A8805" t="str">
            <v>S65.3</v>
          </cell>
          <cell r="B8805" t="str">
            <v>Traumatismo del arco palmar profundo</v>
          </cell>
        </row>
        <row r="8806">
          <cell r="A8806" t="str">
            <v>S65.4</v>
          </cell>
          <cell r="B8806" t="str">
            <v>Traumatismo de vaso(s) sanguíneo(s) del pulgar</v>
          </cell>
        </row>
        <row r="8807">
          <cell r="A8807" t="str">
            <v>S65.5</v>
          </cell>
          <cell r="B8807" t="str">
            <v>Traumatismo de vaso(s) sanguíneo(s) de otro dedo</v>
          </cell>
        </row>
        <row r="8808">
          <cell r="A8808" t="str">
            <v>S65.7</v>
          </cell>
          <cell r="B8808" t="str">
            <v>Traumatismo de múltiples vasos sanguíneos a nivel de la muñeca y de la mano</v>
          </cell>
        </row>
        <row r="8809">
          <cell r="A8809" t="str">
            <v>S65.8</v>
          </cell>
          <cell r="B8809" t="str">
            <v>Traumatismo de otros vasos sanguíneos a nivel de la muñeca y de la mano</v>
          </cell>
        </row>
        <row r="8810">
          <cell r="A8810" t="str">
            <v>S65.9</v>
          </cell>
          <cell r="B8810" t="str">
            <v>Traumatismo de vaso sanguíneo no especificado, a nivel de la muñeca y de la mano</v>
          </cell>
        </row>
        <row r="8811">
          <cell r="A8811" t="str">
            <v>S66</v>
          </cell>
          <cell r="B8811" t="str">
            <v>Traumatismo de tendón y músculo a nivel de la muñeca y de la mano</v>
          </cell>
        </row>
        <row r="8812">
          <cell r="A8812" t="str">
            <v>S66.0</v>
          </cell>
          <cell r="B8812" t="str">
            <v>Traumatismo del tendón y músculo flexor largo del pulgar a nivel de la muñeca y de la mano</v>
          </cell>
        </row>
        <row r="8813">
          <cell r="A8813" t="str">
            <v>S66.1</v>
          </cell>
          <cell r="B8813" t="str">
            <v>Traumatismo del tendón y músculo flexor de otro dedo a nivel de la muñeca y de la mano</v>
          </cell>
        </row>
        <row r="8814">
          <cell r="A8814" t="str">
            <v>S66.2</v>
          </cell>
          <cell r="B8814" t="str">
            <v>Traumatismo del tendón y músculo extensor del pulgar a nivel de la muñeca y de la mano</v>
          </cell>
        </row>
        <row r="8815">
          <cell r="A8815" t="str">
            <v>S66.3</v>
          </cell>
          <cell r="B8815" t="str">
            <v>Traumatismo del tendón y músculo extensor de otro(s) dedo(s) a nivel de la muñeca y de la mano</v>
          </cell>
        </row>
        <row r="8816">
          <cell r="A8816" t="str">
            <v>S66.4</v>
          </cell>
          <cell r="B8816" t="str">
            <v>Traumatismo del músculo y tendón intrínseco del pulgar a nivel de la muñeca y de la mano</v>
          </cell>
        </row>
        <row r="8817">
          <cell r="A8817" t="str">
            <v>S66.5</v>
          </cell>
          <cell r="B8817" t="str">
            <v>Traumatismo del músculo y tendón intrínseco de otro(s) dedo(s) a nivel de la muñeca y de la mano</v>
          </cell>
        </row>
        <row r="8818">
          <cell r="A8818" t="str">
            <v>S66.6</v>
          </cell>
          <cell r="B8818" t="str">
            <v>Traumatismo de múltiples tendones y músculos flexores a nivel de la muñeca y de la mano</v>
          </cell>
        </row>
        <row r="8819">
          <cell r="A8819" t="str">
            <v>S66.7</v>
          </cell>
          <cell r="B8819" t="str">
            <v>Traumatismo de múltiples tendones y músculos extensores a nivel de la muñeca y de la mano</v>
          </cell>
        </row>
        <row r="8820">
          <cell r="A8820" t="str">
            <v>S66.8</v>
          </cell>
          <cell r="B8820" t="str">
            <v>Traumatismo de otros tendones y músculos a nivel de la muñeca y de la mano</v>
          </cell>
        </row>
        <row r="8821">
          <cell r="A8821" t="str">
            <v>S66.9</v>
          </cell>
          <cell r="B8821" t="str">
            <v>Traumatismo de tendón y músculo no especificado, a nivel de la muñeca y de la mano</v>
          </cell>
        </row>
        <row r="8822">
          <cell r="A8822" t="str">
            <v>S67</v>
          </cell>
          <cell r="B8822" t="str">
            <v>Traumatismo por aplastamiento de la muñeca y de la mano</v>
          </cell>
        </row>
        <row r="8823">
          <cell r="A8823" t="str">
            <v>S67.0</v>
          </cell>
          <cell r="B8823" t="str">
            <v>Traumatismo por aplastamiento del pulgar y otro(s) dedo(s)</v>
          </cell>
        </row>
        <row r="8824">
          <cell r="A8824" t="str">
            <v>S67.8</v>
          </cell>
          <cell r="B8824" t="str">
            <v>Traumatismo por aplastamiento de otras partes y de las no especificadas de la muñeca y de la mano</v>
          </cell>
        </row>
        <row r="8825">
          <cell r="A8825" t="str">
            <v>S68</v>
          </cell>
          <cell r="B8825" t="str">
            <v>Amputación traumática de la muñeca y de la mano</v>
          </cell>
        </row>
        <row r="8826">
          <cell r="A8826" t="str">
            <v>S68.0</v>
          </cell>
          <cell r="B8826" t="str">
            <v>Amputación traumática del pulgar (completa) (parcial)</v>
          </cell>
        </row>
        <row r="8827">
          <cell r="A8827" t="str">
            <v>S68.1</v>
          </cell>
          <cell r="B8827" t="str">
            <v>Amputación traumática de otro dedo único (completa) (parcial)</v>
          </cell>
        </row>
        <row r="8828">
          <cell r="A8828" t="str">
            <v>S68.2</v>
          </cell>
          <cell r="B8828" t="str">
            <v>Amputación traumática de dos o más dedos solamente (completa) (parcial)</v>
          </cell>
        </row>
        <row r="8829">
          <cell r="A8829" t="str">
            <v>S68.3</v>
          </cell>
          <cell r="B8829" t="str">
            <v>Amputación traumática combinada (de parte) de dedo(s) con otras partes de la muñeca y de la mano</v>
          </cell>
        </row>
        <row r="8830">
          <cell r="A8830" t="str">
            <v>S68.4</v>
          </cell>
          <cell r="B8830" t="str">
            <v>Amputación traumática de la mano a nivel de la muñeca</v>
          </cell>
        </row>
        <row r="8831">
          <cell r="A8831" t="str">
            <v>S68.8</v>
          </cell>
          <cell r="B8831" t="str">
            <v>Amputación traumática de otras partes de la muñeca y de la mano</v>
          </cell>
        </row>
        <row r="8832">
          <cell r="A8832" t="str">
            <v>S68.9</v>
          </cell>
          <cell r="B8832" t="str">
            <v>Amputación traumática de la muñeca y de la mano, nivel no especificado</v>
          </cell>
        </row>
        <row r="8833">
          <cell r="A8833" t="str">
            <v>S69</v>
          </cell>
          <cell r="B8833" t="str">
            <v>Otros traumatismos y los no especificados de la muñeca y de la mano</v>
          </cell>
        </row>
        <row r="8834">
          <cell r="A8834" t="str">
            <v>S69.7</v>
          </cell>
          <cell r="B8834" t="str">
            <v>Traumatismos múltiples de la muñeca y de la mano</v>
          </cell>
        </row>
        <row r="8835">
          <cell r="A8835" t="str">
            <v>S69.8</v>
          </cell>
          <cell r="B8835" t="str">
            <v>Otros traumatismos especificados de la muñeca y de la mano</v>
          </cell>
        </row>
        <row r="8836">
          <cell r="A8836" t="str">
            <v>S69.9</v>
          </cell>
          <cell r="B8836" t="str">
            <v>Traumatismo no especificado de la muñeca y de la mano</v>
          </cell>
        </row>
        <row r="8837">
          <cell r="A8837" t="str">
            <v>S70</v>
          </cell>
          <cell r="B8837" t="str">
            <v>Traumatismo superficial de la cadera y del muslo</v>
          </cell>
        </row>
        <row r="8838">
          <cell r="A8838" t="str">
            <v>S70.0</v>
          </cell>
          <cell r="B8838" t="str">
            <v>Contusión de la cadera</v>
          </cell>
        </row>
        <row r="8839">
          <cell r="A8839" t="str">
            <v>S70.1</v>
          </cell>
          <cell r="B8839" t="str">
            <v>Contusión del muslo</v>
          </cell>
        </row>
        <row r="8840">
          <cell r="A8840" t="str">
            <v>S70.7</v>
          </cell>
          <cell r="B8840" t="str">
            <v>Traumatismos superficiales múltiples de la cadera y del muslo</v>
          </cell>
        </row>
        <row r="8841">
          <cell r="A8841" t="str">
            <v>S70.8</v>
          </cell>
          <cell r="B8841" t="str">
            <v>Otros traumatismos superficiales de la cadera y del muslo</v>
          </cell>
        </row>
        <row r="8842">
          <cell r="A8842" t="str">
            <v>S70.9</v>
          </cell>
          <cell r="B8842" t="str">
            <v>Traumatismo superficial de la cadera y del muslo, no especificado</v>
          </cell>
        </row>
        <row r="8843">
          <cell r="A8843" t="str">
            <v>S71</v>
          </cell>
          <cell r="B8843" t="str">
            <v>Herida de la cadera y del muslo</v>
          </cell>
        </row>
        <row r="8844">
          <cell r="A8844" t="str">
            <v>S71.0</v>
          </cell>
          <cell r="B8844" t="str">
            <v>Herida de la cadera</v>
          </cell>
        </row>
        <row r="8845">
          <cell r="A8845" t="str">
            <v>S71.1</v>
          </cell>
          <cell r="B8845" t="str">
            <v>Herida del muslo</v>
          </cell>
        </row>
        <row r="8846">
          <cell r="A8846" t="str">
            <v>S71.7</v>
          </cell>
          <cell r="B8846" t="str">
            <v>Heridas múltiples de la cadera y del muslo</v>
          </cell>
        </row>
        <row r="8847">
          <cell r="A8847" t="str">
            <v>S71.8</v>
          </cell>
          <cell r="B8847" t="str">
            <v>Herida de otras partes y de las no especificadas de la cintura pélvica</v>
          </cell>
        </row>
        <row r="8848">
          <cell r="A8848" t="str">
            <v>S72</v>
          </cell>
          <cell r="B8848" t="str">
            <v>Fractura del fémur</v>
          </cell>
        </row>
        <row r="8849">
          <cell r="A8849" t="str">
            <v>S72.0</v>
          </cell>
          <cell r="B8849" t="str">
            <v>Fractura del cuello de fémur</v>
          </cell>
        </row>
        <row r="8850">
          <cell r="A8850" t="str">
            <v>S72.1</v>
          </cell>
          <cell r="B8850" t="str">
            <v>Fractura pertrocanteriana</v>
          </cell>
        </row>
        <row r="8851">
          <cell r="A8851" t="str">
            <v>S72.2</v>
          </cell>
          <cell r="B8851" t="str">
            <v>Fractura subtrocanteriana</v>
          </cell>
        </row>
        <row r="8852">
          <cell r="A8852" t="str">
            <v>S72.3</v>
          </cell>
          <cell r="B8852" t="str">
            <v>Fractura de la diáfisis del fémur</v>
          </cell>
        </row>
        <row r="8853">
          <cell r="A8853" t="str">
            <v>S72.4</v>
          </cell>
          <cell r="B8853" t="str">
            <v>Fractura de la epífisis inferior del fémur</v>
          </cell>
        </row>
        <row r="8854">
          <cell r="A8854" t="str">
            <v>S72.7</v>
          </cell>
          <cell r="B8854" t="str">
            <v>Fracturas múltiples del fémur</v>
          </cell>
        </row>
        <row r="8855">
          <cell r="A8855" t="str">
            <v>S72.8</v>
          </cell>
          <cell r="B8855" t="str">
            <v>Fracturas de otras partes del fémur</v>
          </cell>
        </row>
        <row r="8856">
          <cell r="A8856" t="str">
            <v>S72.9</v>
          </cell>
          <cell r="B8856" t="str">
            <v>Fractura del fémur, parte no especificada</v>
          </cell>
        </row>
        <row r="8857">
          <cell r="A8857" t="str">
            <v>S73</v>
          </cell>
          <cell r="B8857" t="str">
            <v>Luxación, esguince y torcedura de la articulación y de los ligamentos de la cadera</v>
          </cell>
        </row>
        <row r="8858">
          <cell r="A8858" t="str">
            <v>S73.0</v>
          </cell>
          <cell r="B8858" t="str">
            <v>Luxación de la cadera</v>
          </cell>
        </row>
        <row r="8859">
          <cell r="A8859" t="str">
            <v>S73.1</v>
          </cell>
          <cell r="B8859" t="str">
            <v>Esguinces y torceduras de la cadera</v>
          </cell>
        </row>
        <row r="8860">
          <cell r="A8860" t="str">
            <v>S74</v>
          </cell>
          <cell r="B8860" t="str">
            <v>Traumatismo de nervios a nivel de la cadera y del muslo</v>
          </cell>
        </row>
        <row r="8861">
          <cell r="A8861" t="str">
            <v>S74.0</v>
          </cell>
          <cell r="B8861" t="str">
            <v>Traumatismo del nervio ciático a nivel de la cadera y del muslo</v>
          </cell>
        </row>
        <row r="8862">
          <cell r="A8862" t="str">
            <v>S74.1</v>
          </cell>
          <cell r="B8862" t="str">
            <v>Traumatismo del nervio femorocutáneo a nivel de la cadera y del muslo</v>
          </cell>
        </row>
        <row r="8863">
          <cell r="A8863" t="str">
            <v>S74.2</v>
          </cell>
          <cell r="B8863" t="str">
            <v>Traumatismo del nervio sensorial cutáneo a nivel de la cadera y del muslo</v>
          </cell>
        </row>
        <row r="8864">
          <cell r="A8864" t="str">
            <v>S74.7</v>
          </cell>
          <cell r="B8864" t="str">
            <v>Traumatismo de nervios múltiples a nivel de la cadera y del muslo</v>
          </cell>
        </row>
        <row r="8865">
          <cell r="A8865" t="str">
            <v>S74.8</v>
          </cell>
          <cell r="B8865" t="str">
            <v>Traumatismo de otros nervios a nivel de la cadera y del muslo</v>
          </cell>
        </row>
        <row r="8866">
          <cell r="A8866" t="str">
            <v>S74.9</v>
          </cell>
          <cell r="B8866" t="str">
            <v>Traumatismo de nervio no especificado a nivel de la cadera y del muslo</v>
          </cell>
        </row>
        <row r="8867">
          <cell r="A8867" t="str">
            <v>S75</v>
          </cell>
          <cell r="B8867" t="str">
            <v>Traumatismo de vasos sanguíneos a nivel de la cadera y del muslo</v>
          </cell>
        </row>
        <row r="8868">
          <cell r="A8868" t="str">
            <v>S75.0</v>
          </cell>
          <cell r="B8868" t="str">
            <v>Traumatismo de la arteria femoral</v>
          </cell>
        </row>
        <row r="8869">
          <cell r="A8869" t="str">
            <v>S75.1</v>
          </cell>
          <cell r="B8869" t="str">
            <v>Traumatismo de la vena femoral a nivel de la cadera y del muslo</v>
          </cell>
        </row>
        <row r="8870">
          <cell r="A8870" t="str">
            <v>S75.2</v>
          </cell>
          <cell r="B8870" t="str">
            <v>Traumatismo de la gran vena safena a nivel de la cadera y del muslo</v>
          </cell>
        </row>
        <row r="8871">
          <cell r="A8871" t="str">
            <v>S75.7</v>
          </cell>
          <cell r="B8871" t="str">
            <v>Traumatismo de múltiples vasos sanguíneos a nivel de la cadera y del muslo</v>
          </cell>
        </row>
        <row r="8872">
          <cell r="A8872" t="str">
            <v>S75.8</v>
          </cell>
          <cell r="B8872" t="str">
            <v>Traumatismo de otros vasos sanguíneos a nivel de la cadera y del muslo</v>
          </cell>
        </row>
        <row r="8873">
          <cell r="A8873" t="str">
            <v>S75.9</v>
          </cell>
          <cell r="B8873" t="str">
            <v>Traumatismo de vaso sanguíneo no especificado a nivel de la cadera y del muslo</v>
          </cell>
        </row>
        <row r="8874">
          <cell r="A8874" t="str">
            <v>S76</v>
          </cell>
          <cell r="B8874" t="str">
            <v>Traumatismo de tendón y músculo a nivel de la cadera y del muslo</v>
          </cell>
        </row>
        <row r="8875">
          <cell r="A8875" t="str">
            <v>S76.0</v>
          </cell>
          <cell r="B8875" t="str">
            <v>Traumatismo del tendón y músculo de la cadera</v>
          </cell>
        </row>
        <row r="8876">
          <cell r="A8876" t="str">
            <v>S76.1</v>
          </cell>
          <cell r="B8876" t="str">
            <v>Traumatismo del tendón y músculo cuádriceps</v>
          </cell>
        </row>
        <row r="8877">
          <cell r="A8877" t="str">
            <v>S76.2</v>
          </cell>
          <cell r="B8877" t="str">
            <v>Traumatismo del tendón y músculo aductor mayor del muslo</v>
          </cell>
        </row>
        <row r="8878">
          <cell r="A8878" t="str">
            <v>S76.3</v>
          </cell>
          <cell r="B8878" t="str">
            <v>Traumatismo de tendón y músculo del grupo muscular posterior a nivel del muslo</v>
          </cell>
        </row>
        <row r="8879">
          <cell r="A8879" t="str">
            <v>S76.4</v>
          </cell>
          <cell r="B8879" t="str">
            <v>Traumatismo de otros tendones y músculos y los no especificados a nivel del muslo</v>
          </cell>
        </row>
        <row r="8880">
          <cell r="A8880" t="str">
            <v>S76.7</v>
          </cell>
          <cell r="B8880" t="str">
            <v>Traumatismo de múltiples tendones y músculos a nivel de la cadera y del muslo</v>
          </cell>
        </row>
        <row r="8881">
          <cell r="A8881" t="str">
            <v>S77</v>
          </cell>
          <cell r="B8881" t="str">
            <v>Traumatismo por aplastamiento de la cadera y del muslo</v>
          </cell>
        </row>
        <row r="8882">
          <cell r="A8882" t="str">
            <v>S77.0</v>
          </cell>
          <cell r="B8882" t="str">
            <v>Traumatismo por aplastamiento de la cadera</v>
          </cell>
        </row>
        <row r="8883">
          <cell r="A8883" t="str">
            <v>S77.1</v>
          </cell>
          <cell r="B8883" t="str">
            <v>Traumatismo por aplastamiento del muslo</v>
          </cell>
        </row>
        <row r="8884">
          <cell r="A8884" t="str">
            <v>S77.2</v>
          </cell>
          <cell r="B8884" t="str">
            <v>Traumatismo por aplastamiento de la cadera con el muslo</v>
          </cell>
        </row>
        <row r="8885">
          <cell r="A8885" t="str">
            <v>S78</v>
          </cell>
          <cell r="B8885" t="str">
            <v>Amputación traumática de la cadera y del muslo</v>
          </cell>
        </row>
        <row r="8886">
          <cell r="A8886" t="str">
            <v>S78.0</v>
          </cell>
          <cell r="B8886" t="str">
            <v>Amputación traumática de la articulación de la cadera</v>
          </cell>
        </row>
        <row r="8887">
          <cell r="A8887" t="str">
            <v>S78.1</v>
          </cell>
          <cell r="B8887" t="str">
            <v>Amputación traumática en algún nivel entre la cadera y la rodilla</v>
          </cell>
        </row>
        <row r="8888">
          <cell r="A8888" t="str">
            <v>S78.9</v>
          </cell>
          <cell r="B8888" t="str">
            <v>Amputación traumática de cadera y muslo, nivel no especificado</v>
          </cell>
        </row>
        <row r="8889">
          <cell r="A8889" t="str">
            <v>S79</v>
          </cell>
          <cell r="B8889" t="str">
            <v>Otros traumatismos y los no especificados de la cadera y del muslo</v>
          </cell>
        </row>
        <row r="8890">
          <cell r="A8890" t="str">
            <v>S79.7</v>
          </cell>
          <cell r="B8890" t="str">
            <v>Traumatismos múltiples de la cadera y del muslo</v>
          </cell>
        </row>
        <row r="8891">
          <cell r="A8891" t="str">
            <v>S79.8</v>
          </cell>
          <cell r="B8891" t="str">
            <v>Otros traumatismos especificados de la cadera y del muslo</v>
          </cell>
        </row>
        <row r="8892">
          <cell r="A8892" t="str">
            <v>S79.9</v>
          </cell>
          <cell r="B8892" t="str">
            <v>Traumatismo no especificado de la cadera y del muslo</v>
          </cell>
        </row>
        <row r="8893">
          <cell r="A8893" t="str">
            <v>S80</v>
          </cell>
          <cell r="B8893" t="str">
            <v>Traumatismo superficial de la pierna</v>
          </cell>
        </row>
        <row r="8894">
          <cell r="A8894" t="str">
            <v>S80.0</v>
          </cell>
          <cell r="B8894" t="str">
            <v>Contusión de la rodilla</v>
          </cell>
        </row>
        <row r="8895">
          <cell r="A8895" t="str">
            <v>S80.1</v>
          </cell>
          <cell r="B8895" t="str">
            <v>Contusión de otras partes y las no especificadas de la pierna</v>
          </cell>
        </row>
        <row r="8896">
          <cell r="A8896" t="str">
            <v>S80.7</v>
          </cell>
          <cell r="B8896" t="str">
            <v>Traumatismos superficiales múltiples de la pierna</v>
          </cell>
        </row>
        <row r="8897">
          <cell r="A8897" t="str">
            <v>S80.8</v>
          </cell>
          <cell r="B8897" t="str">
            <v>Otros traumatismos superficiales de la pierna</v>
          </cell>
        </row>
        <row r="8898">
          <cell r="A8898" t="str">
            <v>S80.9</v>
          </cell>
          <cell r="B8898" t="str">
            <v>Traumatismo superficial de la pierna, no especificado</v>
          </cell>
        </row>
        <row r="8899">
          <cell r="A8899" t="str">
            <v>S81</v>
          </cell>
          <cell r="B8899" t="str">
            <v>Herida de la pierna</v>
          </cell>
        </row>
        <row r="8900">
          <cell r="A8900" t="str">
            <v>S81.0</v>
          </cell>
          <cell r="B8900" t="str">
            <v>Herida de la rodilla</v>
          </cell>
        </row>
        <row r="8901">
          <cell r="A8901" t="str">
            <v>S81.7</v>
          </cell>
          <cell r="B8901" t="str">
            <v>Heridas múltiples de la pierna</v>
          </cell>
        </row>
        <row r="8902">
          <cell r="A8902" t="str">
            <v>S81.8</v>
          </cell>
          <cell r="B8902" t="str">
            <v>Herida de otras partes de la pierna</v>
          </cell>
        </row>
        <row r="8903">
          <cell r="A8903" t="str">
            <v>S81.9</v>
          </cell>
          <cell r="B8903" t="str">
            <v>Herida de la pierna, parte no especificada</v>
          </cell>
        </row>
        <row r="8904">
          <cell r="A8904" t="str">
            <v>S82</v>
          </cell>
          <cell r="B8904" t="str">
            <v>Fractura de la pierna, inclusive el tobillo</v>
          </cell>
        </row>
        <row r="8905">
          <cell r="A8905" t="str">
            <v>S82.0</v>
          </cell>
          <cell r="B8905" t="str">
            <v>Fractura de la rótula</v>
          </cell>
        </row>
        <row r="8906">
          <cell r="A8906" t="str">
            <v>S82.1</v>
          </cell>
          <cell r="B8906" t="str">
            <v>Fractura de la epífisis superior de la tibia</v>
          </cell>
        </row>
        <row r="8907">
          <cell r="A8907" t="str">
            <v>S82.2</v>
          </cell>
          <cell r="B8907" t="str">
            <v>Fractura de la diáfisis de la tibia</v>
          </cell>
        </row>
        <row r="8908">
          <cell r="A8908" t="str">
            <v>S82.3</v>
          </cell>
          <cell r="B8908" t="str">
            <v>Fractura de la epífisis inferior de la tibia</v>
          </cell>
        </row>
        <row r="8909">
          <cell r="A8909" t="str">
            <v>S82.4</v>
          </cell>
          <cell r="B8909" t="str">
            <v>Fractura del peroné solamente</v>
          </cell>
        </row>
        <row r="8910">
          <cell r="A8910" t="str">
            <v>S82.5</v>
          </cell>
          <cell r="B8910" t="str">
            <v>Fractura del maléolo interno</v>
          </cell>
        </row>
        <row r="8911">
          <cell r="A8911" t="str">
            <v>S82.6</v>
          </cell>
          <cell r="B8911" t="str">
            <v>Fractura del maléolo externo</v>
          </cell>
        </row>
        <row r="8912">
          <cell r="A8912" t="str">
            <v>S82.7</v>
          </cell>
          <cell r="B8912" t="str">
            <v>Fracturas múltiples de la pierna</v>
          </cell>
        </row>
        <row r="8913">
          <cell r="A8913" t="str">
            <v>S82.8</v>
          </cell>
          <cell r="B8913" t="str">
            <v>Fractura de otras partes de la pierna</v>
          </cell>
        </row>
        <row r="8914">
          <cell r="A8914" t="str">
            <v>S82.9</v>
          </cell>
          <cell r="B8914" t="str">
            <v>Fractura de la pierna, parte no especificada</v>
          </cell>
        </row>
        <row r="8915">
          <cell r="A8915" t="str">
            <v>S83</v>
          </cell>
          <cell r="B8915" t="str">
            <v>Luxación, esguince y torcedura de articulaciones y ligamentos de la rodilla</v>
          </cell>
        </row>
        <row r="8916">
          <cell r="A8916" t="str">
            <v>S83.0</v>
          </cell>
          <cell r="B8916" t="str">
            <v>Luxación de la rótula</v>
          </cell>
        </row>
        <row r="8917">
          <cell r="A8917" t="str">
            <v>S83.1</v>
          </cell>
          <cell r="B8917" t="str">
            <v>Luxación de la rodilla</v>
          </cell>
        </row>
        <row r="8918">
          <cell r="A8918" t="str">
            <v>S83.2</v>
          </cell>
          <cell r="B8918" t="str">
            <v>Desgarro de meniscos, presente</v>
          </cell>
        </row>
        <row r="8919">
          <cell r="A8919" t="str">
            <v>S83.3</v>
          </cell>
          <cell r="B8919" t="str">
            <v>Desgarro del cartílago articular de la rodilla, presente</v>
          </cell>
        </row>
        <row r="8920">
          <cell r="A8920" t="str">
            <v>S83.4</v>
          </cell>
          <cell r="B8920" t="str">
            <v>Esguinces y torceduras que comprometen los ligamentos laterales (externo) (interno) de la rodilla</v>
          </cell>
        </row>
        <row r="8921">
          <cell r="A8921" t="str">
            <v>S83.5</v>
          </cell>
          <cell r="B8921" t="str">
            <v>Esguinces y torceduras que comprometen el ligamento cruzado (anterior) (posterior) de la rodilla</v>
          </cell>
        </row>
        <row r="8922">
          <cell r="A8922" t="str">
            <v>S83.6</v>
          </cell>
          <cell r="B8922" t="str">
            <v>Esguinces y torceduras de otras partes y las no especificadas de la rodilla</v>
          </cell>
        </row>
        <row r="8923">
          <cell r="A8923" t="str">
            <v>S83.7</v>
          </cell>
          <cell r="B8923" t="str">
            <v>Traumatismo de estructuras múltiples de la rodilla</v>
          </cell>
        </row>
        <row r="8924">
          <cell r="A8924" t="str">
            <v>S84</v>
          </cell>
          <cell r="B8924" t="str">
            <v>Traumatismo de nervios a nivel de la pierna</v>
          </cell>
        </row>
        <row r="8925">
          <cell r="A8925" t="str">
            <v>S84.0</v>
          </cell>
          <cell r="B8925" t="str">
            <v>Traumatismo del nervio tibial a nivel de la pierna</v>
          </cell>
        </row>
        <row r="8926">
          <cell r="A8926" t="str">
            <v>S84.1</v>
          </cell>
          <cell r="B8926" t="str">
            <v>Traumatismo del nervio peroneo a nivel de la pierna</v>
          </cell>
        </row>
        <row r="8927">
          <cell r="A8927" t="str">
            <v>S84.2</v>
          </cell>
          <cell r="B8927" t="str">
            <v>Traumatismo del nervio sensorial cutáneo a nivel de la pierna</v>
          </cell>
        </row>
        <row r="8928">
          <cell r="A8928" t="str">
            <v>S84.7</v>
          </cell>
          <cell r="B8928" t="str">
            <v>Traumatismo de nervios múltiples a nivel de la pierna</v>
          </cell>
        </row>
        <row r="8929">
          <cell r="A8929" t="str">
            <v>S84.8</v>
          </cell>
          <cell r="B8929" t="str">
            <v>Traumatismo de otros nervios a nivel de la pierna</v>
          </cell>
        </row>
        <row r="8930">
          <cell r="A8930" t="str">
            <v>S84.9</v>
          </cell>
          <cell r="B8930" t="str">
            <v>Traumatismo de nervio no especificado a nivel de la pierna</v>
          </cell>
        </row>
        <row r="8931">
          <cell r="A8931" t="str">
            <v>S85</v>
          </cell>
          <cell r="B8931" t="str">
            <v>Traumatismo de vasos sanguíneos a nivel de la pierna</v>
          </cell>
        </row>
        <row r="8932">
          <cell r="A8932" t="str">
            <v>S85.0</v>
          </cell>
          <cell r="B8932" t="str">
            <v>Traumatismo de la arteria poplítea</v>
          </cell>
        </row>
        <row r="8933">
          <cell r="A8933" t="str">
            <v>S85.1</v>
          </cell>
          <cell r="B8933" t="str">
            <v>Traumatismo de la arteria tibial (anterior) (posterior)</v>
          </cell>
        </row>
        <row r="8934">
          <cell r="A8934" t="str">
            <v>S85.2</v>
          </cell>
          <cell r="B8934" t="str">
            <v>Traumatismo de la arteria peronea</v>
          </cell>
        </row>
        <row r="8935">
          <cell r="A8935" t="str">
            <v>S85.3</v>
          </cell>
          <cell r="B8935" t="str">
            <v>Traumatismo de la gran vena safena a nivel de la pierna</v>
          </cell>
        </row>
        <row r="8936">
          <cell r="A8936" t="str">
            <v>S85.4</v>
          </cell>
          <cell r="B8936" t="str">
            <v>Traumatismo de la vena safena externa a nivel de la pierna</v>
          </cell>
        </row>
        <row r="8937">
          <cell r="A8937" t="str">
            <v>S85.5</v>
          </cell>
          <cell r="B8937" t="str">
            <v>Traumatismo de la vena poplítea</v>
          </cell>
        </row>
        <row r="8938">
          <cell r="A8938" t="str">
            <v>S85.7</v>
          </cell>
          <cell r="B8938" t="str">
            <v>Traumatismo de vasos sanguíneos múltiples a nivel de la pierna</v>
          </cell>
        </row>
        <row r="8939">
          <cell r="A8939" t="str">
            <v>S85.8</v>
          </cell>
          <cell r="B8939" t="str">
            <v>Traumatismo de otros vasos sanguíneos a nivel de la pierna</v>
          </cell>
        </row>
        <row r="8940">
          <cell r="A8940" t="str">
            <v>S85.9</v>
          </cell>
          <cell r="B8940" t="str">
            <v>Traumatismo de vaso sanguíneo no especificado a nivel de la pierna</v>
          </cell>
        </row>
        <row r="8941">
          <cell r="A8941" t="str">
            <v>S86</v>
          </cell>
          <cell r="B8941" t="str">
            <v>Traumatismo de tendón y músculo a nivel de la pierna</v>
          </cell>
        </row>
        <row r="8942">
          <cell r="A8942" t="str">
            <v>S86.0</v>
          </cell>
          <cell r="B8942" t="str">
            <v>Traumatismo del tendón de Aquiles</v>
          </cell>
        </row>
        <row r="8943">
          <cell r="A8943" t="str">
            <v>S86.1</v>
          </cell>
          <cell r="B8943" t="str">
            <v>Traumatismo de otro(s) tendón(es) y músculo(s) del grupo muscular posterior a nivel de la pierna</v>
          </cell>
        </row>
        <row r="8944">
          <cell r="A8944" t="str">
            <v>S86.2</v>
          </cell>
          <cell r="B8944" t="str">
            <v>Traumatismo de tendón(es) y músculo(s) del grupo muscular anterior a nivel de la pierna</v>
          </cell>
        </row>
        <row r="8945">
          <cell r="A8945" t="str">
            <v>S86.3</v>
          </cell>
          <cell r="B8945" t="str">
            <v>Traumatismo de tendón(es) y músculo(s) del grupo muscular peroneo a nivel de la pierna</v>
          </cell>
        </row>
        <row r="8946">
          <cell r="A8946" t="str">
            <v>S86.7</v>
          </cell>
          <cell r="B8946" t="str">
            <v>Traumatismo de múltiples tendones y músculos a nivel de la pierna</v>
          </cell>
        </row>
        <row r="8947">
          <cell r="A8947" t="str">
            <v>S86.8</v>
          </cell>
          <cell r="B8947" t="str">
            <v>Traumatismo de otros tendones y músculos a nivel de la pierna</v>
          </cell>
        </row>
        <row r="8948">
          <cell r="A8948" t="str">
            <v>S86.9</v>
          </cell>
          <cell r="B8948" t="str">
            <v>Traumatismo de tendón y músculo no especificado a nivel de la pierna</v>
          </cell>
        </row>
        <row r="8949">
          <cell r="A8949" t="str">
            <v>S87</v>
          </cell>
          <cell r="B8949" t="str">
            <v>Traumatismo por aplastamiento de la pierna</v>
          </cell>
        </row>
        <row r="8950">
          <cell r="A8950" t="str">
            <v>S87.0</v>
          </cell>
          <cell r="B8950" t="str">
            <v>Traumatismo por aplastamiento de la rodilla</v>
          </cell>
        </row>
        <row r="8951">
          <cell r="A8951" t="str">
            <v>S87.8</v>
          </cell>
          <cell r="B8951" t="str">
            <v>Traumatismo por aplastamiento de otras partes y de las no especificadas de la pierna</v>
          </cell>
        </row>
        <row r="8952">
          <cell r="A8952" t="str">
            <v>S88</v>
          </cell>
          <cell r="B8952" t="str">
            <v>Amputación traumática de la pierna</v>
          </cell>
        </row>
        <row r="8953">
          <cell r="A8953" t="str">
            <v>S88.0</v>
          </cell>
          <cell r="B8953" t="str">
            <v>Amputación traumática a nivel de la rodilla</v>
          </cell>
        </row>
        <row r="8954">
          <cell r="A8954" t="str">
            <v>S88.1</v>
          </cell>
          <cell r="B8954" t="str">
            <v>Amputación traumática en algún nivel entre la rodilla y el tobillo</v>
          </cell>
        </row>
        <row r="8955">
          <cell r="A8955" t="str">
            <v>S88.9</v>
          </cell>
          <cell r="B8955" t="str">
            <v>Amputación traumática de la pierna, nivel no especificado</v>
          </cell>
        </row>
        <row r="8956">
          <cell r="A8956" t="str">
            <v>S89</v>
          </cell>
          <cell r="B8956" t="str">
            <v>Otros traumatismos y los no especificados de la pierna</v>
          </cell>
        </row>
        <row r="8957">
          <cell r="A8957" t="str">
            <v>S89.7</v>
          </cell>
          <cell r="B8957" t="str">
            <v>Traumatismos múltiples de la pierna</v>
          </cell>
        </row>
        <row r="8958">
          <cell r="A8958" t="str">
            <v>S89.8</v>
          </cell>
          <cell r="B8958" t="str">
            <v>Otros traumatismos de la pierna, especificados</v>
          </cell>
        </row>
        <row r="8959">
          <cell r="A8959" t="str">
            <v>S89.9</v>
          </cell>
          <cell r="B8959" t="str">
            <v>Traumatismo de la pierna, no especificado</v>
          </cell>
        </row>
        <row r="8960">
          <cell r="A8960" t="str">
            <v>S90</v>
          </cell>
          <cell r="B8960" t="str">
            <v>Traumatismo superficial del tobillo y del pie</v>
          </cell>
        </row>
        <row r="8961">
          <cell r="A8961" t="str">
            <v>S90.0</v>
          </cell>
          <cell r="B8961" t="str">
            <v>Contusión del tobillo</v>
          </cell>
        </row>
        <row r="8962">
          <cell r="A8962" t="str">
            <v>S90.1</v>
          </cell>
          <cell r="B8962" t="str">
            <v>Contusión de dedo(s) del pie sin daño de la(s) uña(s)</v>
          </cell>
        </row>
        <row r="8963">
          <cell r="A8963" t="str">
            <v>S90.2</v>
          </cell>
          <cell r="B8963" t="str">
            <v>Contusión de dedo(s) del pie con daño de la(s) uña(s)</v>
          </cell>
        </row>
        <row r="8964">
          <cell r="A8964" t="str">
            <v>S90.3</v>
          </cell>
          <cell r="B8964" t="str">
            <v>Contusión de otras partes y de las no especificadas del pie</v>
          </cell>
        </row>
        <row r="8965">
          <cell r="A8965" t="str">
            <v>S90.7</v>
          </cell>
          <cell r="B8965" t="str">
            <v>Traumatismos superficiales múltiples del pie y del tobillo</v>
          </cell>
        </row>
        <row r="8966">
          <cell r="A8966" t="str">
            <v>S90.8</v>
          </cell>
          <cell r="B8966" t="str">
            <v>Otros traumatismos superficiales del pie y del tobillo</v>
          </cell>
        </row>
        <row r="8967">
          <cell r="A8967" t="str">
            <v>S90.9</v>
          </cell>
          <cell r="B8967" t="str">
            <v>Traumatismo superficial del pie y del tobillo, no especificado</v>
          </cell>
        </row>
        <row r="8968">
          <cell r="A8968" t="str">
            <v>S91</v>
          </cell>
          <cell r="B8968" t="str">
            <v>Herida del tobillo y del pie</v>
          </cell>
        </row>
        <row r="8969">
          <cell r="A8969" t="str">
            <v>S91.0</v>
          </cell>
          <cell r="B8969" t="str">
            <v>Herida del tobillo</v>
          </cell>
        </row>
        <row r="8970">
          <cell r="A8970" t="str">
            <v>S91.1</v>
          </cell>
          <cell r="B8970" t="str">
            <v>Herida de dedo(s) del pie sin daño de la(s) uña(s)</v>
          </cell>
        </row>
        <row r="8971">
          <cell r="A8971" t="str">
            <v>S91.2</v>
          </cell>
          <cell r="B8971" t="str">
            <v>Herida de dedo(s) del pie con daño de la(s) uña(s)</v>
          </cell>
        </row>
        <row r="8972">
          <cell r="A8972" t="str">
            <v>S91.3</v>
          </cell>
          <cell r="B8972" t="str">
            <v>Herida de otras partes del pie</v>
          </cell>
        </row>
        <row r="8973">
          <cell r="A8973" t="str">
            <v>S91.7</v>
          </cell>
          <cell r="B8973" t="str">
            <v>Heridas múltiples del tobillo y del pie</v>
          </cell>
        </row>
        <row r="8974">
          <cell r="A8974" t="str">
            <v>S92</v>
          </cell>
          <cell r="B8974" t="str">
            <v>Fractura del pie, excepto del tobillo (0 cerrada, 1 abierta)</v>
          </cell>
        </row>
        <row r="8975">
          <cell r="A8975" t="str">
            <v>S92.0</v>
          </cell>
          <cell r="B8975" t="str">
            <v>Fractura del calcáneo</v>
          </cell>
        </row>
        <row r="8976">
          <cell r="A8976" t="str">
            <v>S92.1</v>
          </cell>
          <cell r="B8976" t="str">
            <v>Fractura del astrágalo</v>
          </cell>
        </row>
        <row r="8977">
          <cell r="A8977" t="str">
            <v>S92.2</v>
          </cell>
          <cell r="B8977" t="str">
            <v>Fractura de otro(s) hueso(s) del tarso</v>
          </cell>
        </row>
        <row r="8978">
          <cell r="A8978" t="str">
            <v>S92.3</v>
          </cell>
          <cell r="B8978" t="str">
            <v>Fractura de hueso del metatarso</v>
          </cell>
        </row>
        <row r="8979">
          <cell r="A8979" t="str">
            <v>S92.4</v>
          </cell>
          <cell r="B8979" t="str">
            <v>Fractura de los huesos del dedo gordo del pie</v>
          </cell>
        </row>
        <row r="8980">
          <cell r="A8980" t="str">
            <v>S92.5</v>
          </cell>
          <cell r="B8980" t="str">
            <v>Fractura de los huesos de otro(s) dedo(s) del pie</v>
          </cell>
        </row>
        <row r="8981">
          <cell r="A8981" t="str">
            <v>S92.7</v>
          </cell>
          <cell r="B8981" t="str">
            <v>Fracturas múltiples del pie</v>
          </cell>
        </row>
        <row r="8982">
          <cell r="A8982" t="str">
            <v>S92.9</v>
          </cell>
          <cell r="B8982" t="str">
            <v>Fractura del pie, no especificada</v>
          </cell>
        </row>
        <row r="8983">
          <cell r="A8983" t="str">
            <v>S93</v>
          </cell>
          <cell r="B8983" t="str">
            <v>Luxación, esguince y torcedura de articulaciones y ligamentos del tobillo y del pie</v>
          </cell>
        </row>
        <row r="8984">
          <cell r="A8984" t="str">
            <v>S93.0</v>
          </cell>
          <cell r="B8984" t="str">
            <v>Luxación de la articulación del tobillo</v>
          </cell>
        </row>
        <row r="8985">
          <cell r="A8985" t="str">
            <v>S93.1</v>
          </cell>
          <cell r="B8985" t="str">
            <v>Luxación de dedo(s) del pie</v>
          </cell>
        </row>
        <row r="8986">
          <cell r="A8986" t="str">
            <v>S93.2</v>
          </cell>
          <cell r="B8986" t="str">
            <v>Ruptura de ligamentos a nivel del tobillo y del pie</v>
          </cell>
        </row>
        <row r="8987">
          <cell r="A8987" t="str">
            <v>S93.3</v>
          </cell>
          <cell r="B8987" t="str">
            <v>Luxación de otros sitios y los no especificados del pie</v>
          </cell>
        </row>
        <row r="8988">
          <cell r="A8988" t="str">
            <v>S93.4</v>
          </cell>
          <cell r="B8988" t="str">
            <v>Esguinces y torceduras del tobillo</v>
          </cell>
        </row>
        <row r="8989">
          <cell r="A8989" t="str">
            <v>S93.5</v>
          </cell>
          <cell r="B8989" t="str">
            <v>Esguinces y torceduras de dedo(s) del pie</v>
          </cell>
        </row>
        <row r="8990">
          <cell r="A8990" t="str">
            <v>S93.6</v>
          </cell>
          <cell r="B8990" t="str">
            <v>Esguinces y torceduras de otros sitios y de los no especificados del pie</v>
          </cell>
        </row>
        <row r="8991">
          <cell r="A8991" t="str">
            <v>S94</v>
          </cell>
          <cell r="B8991" t="str">
            <v>Traumatismo de nervios a nivel del pie y del tobillo</v>
          </cell>
        </row>
        <row r="8992">
          <cell r="A8992" t="str">
            <v>S94.0</v>
          </cell>
          <cell r="B8992" t="str">
            <v>Traumatismo del nervio plantar externo</v>
          </cell>
        </row>
        <row r="8993">
          <cell r="A8993" t="str">
            <v>S94.1</v>
          </cell>
          <cell r="B8993" t="str">
            <v>Traumatismo del nervio plantar interno</v>
          </cell>
        </row>
        <row r="8994">
          <cell r="A8994" t="str">
            <v>S94.2</v>
          </cell>
          <cell r="B8994" t="str">
            <v>Traumatismo del nervio peroneal profundo a nivel del pie y del tobillo</v>
          </cell>
        </row>
        <row r="8995">
          <cell r="A8995" t="str">
            <v>S94.3</v>
          </cell>
          <cell r="B8995" t="str">
            <v>Traumatismo de nervio sensorial cutáneo a nivel del pie y del tobillo</v>
          </cell>
        </row>
        <row r="8996">
          <cell r="A8996" t="str">
            <v>S94.7</v>
          </cell>
          <cell r="B8996" t="str">
            <v>Traumatismo de múltiples nervios a nivel del pie y del tobillo</v>
          </cell>
        </row>
        <row r="8997">
          <cell r="A8997" t="str">
            <v>S94.8</v>
          </cell>
          <cell r="B8997" t="str">
            <v>Traumatismo de otros nervios a nivel del pie y del tobillo</v>
          </cell>
        </row>
        <row r="8998">
          <cell r="A8998" t="str">
            <v>S94.9</v>
          </cell>
          <cell r="B8998" t="str">
            <v>Traumatismo de nervio no especificado a nivel del pie y del tobillo</v>
          </cell>
        </row>
        <row r="8999">
          <cell r="A8999" t="str">
            <v>S95</v>
          </cell>
          <cell r="B8999" t="str">
            <v>Traumatismo de vasos sanguíneos a nivel del pie y del tobillo</v>
          </cell>
        </row>
        <row r="9000">
          <cell r="A9000" t="str">
            <v>S95.0</v>
          </cell>
          <cell r="B9000" t="str">
            <v>Traumatismo de la arteria dorsal del pie</v>
          </cell>
        </row>
        <row r="9001">
          <cell r="A9001" t="str">
            <v>S95.1</v>
          </cell>
          <cell r="B9001" t="str">
            <v>Traumatismo de la arteria plantar del pie</v>
          </cell>
        </row>
        <row r="9002">
          <cell r="A9002" t="str">
            <v>S95.2</v>
          </cell>
          <cell r="B9002" t="str">
            <v>Traumatismo de la vena dorsal del pie</v>
          </cell>
        </row>
        <row r="9003">
          <cell r="A9003" t="str">
            <v>S95.7</v>
          </cell>
          <cell r="B9003" t="str">
            <v>Traumatismo de múltiples vasos sanguíneos a nivel del pie y del tobillo</v>
          </cell>
        </row>
        <row r="9004">
          <cell r="A9004" t="str">
            <v>S95.8</v>
          </cell>
          <cell r="B9004" t="str">
            <v>Traumatismo de otros vasos sanguíneos a nivel del pie y del tobillo</v>
          </cell>
        </row>
        <row r="9005">
          <cell r="A9005" t="str">
            <v>S95.9</v>
          </cell>
          <cell r="B9005" t="str">
            <v>Traumatismo de vaso sanguíneo no especificado a nivel del pie y del tobillo</v>
          </cell>
        </row>
        <row r="9006">
          <cell r="A9006" t="str">
            <v>S96</v>
          </cell>
          <cell r="B9006" t="str">
            <v>Traumatismo de tendón y músculo a nivel del pie y del tobillo</v>
          </cell>
        </row>
        <row r="9007">
          <cell r="A9007" t="str">
            <v>S96.0</v>
          </cell>
          <cell r="B9007" t="str">
            <v>Traumatismo del tendón y músculo del flexor largo del dedo a nivel del pie y del tobillo</v>
          </cell>
        </row>
        <row r="9008">
          <cell r="A9008" t="str">
            <v>S96.1</v>
          </cell>
          <cell r="B9008" t="str">
            <v>Traumatismo del tendón y músculo del extensor largo del (de los) dedo(s) a nivel del pie y del tobillo</v>
          </cell>
        </row>
        <row r="9009">
          <cell r="A9009" t="str">
            <v>S96.2</v>
          </cell>
          <cell r="B9009" t="str">
            <v>Traumatismo de tendones y músculos intrínsecos a nivel del pie y del tobillo</v>
          </cell>
        </row>
        <row r="9010">
          <cell r="A9010" t="str">
            <v>S96.7</v>
          </cell>
          <cell r="B9010" t="str">
            <v>Traumatismo de múltiples tendones y músculos a nivel del pie y del tobillo</v>
          </cell>
        </row>
        <row r="9011">
          <cell r="A9011" t="str">
            <v>S96.8</v>
          </cell>
          <cell r="B9011" t="str">
            <v>Traumatismo de otros tendones y músculos a nivel del pie y del tobillo</v>
          </cell>
        </row>
        <row r="9012">
          <cell r="A9012" t="str">
            <v>S96.9</v>
          </cell>
          <cell r="B9012" t="str">
            <v>Traumatismo de tendones y músculos no especificados a nivel del pie y del tobillo</v>
          </cell>
        </row>
        <row r="9013">
          <cell r="A9013" t="str">
            <v>S97</v>
          </cell>
          <cell r="B9013" t="str">
            <v>Traumatismo por aplastamiento del pie y del tobillo</v>
          </cell>
        </row>
        <row r="9014">
          <cell r="A9014" t="str">
            <v>S97.0</v>
          </cell>
          <cell r="B9014" t="str">
            <v>Traumatismo por aplastamiento del tobillo</v>
          </cell>
        </row>
        <row r="9015">
          <cell r="A9015" t="str">
            <v>S97.1</v>
          </cell>
          <cell r="B9015" t="str">
            <v>Traumatismo por aplastamiento de dedo(s) del pie</v>
          </cell>
        </row>
        <row r="9016">
          <cell r="A9016" t="str">
            <v>S97.8</v>
          </cell>
          <cell r="B9016" t="str">
            <v>Traumatismo por aplastamiento de otras partes del pie y del tobillo</v>
          </cell>
        </row>
        <row r="9017">
          <cell r="A9017" t="str">
            <v>S98</v>
          </cell>
          <cell r="B9017" t="str">
            <v>Amputación traumática del pie y del tobillo</v>
          </cell>
        </row>
        <row r="9018">
          <cell r="A9018" t="str">
            <v>S98.0</v>
          </cell>
          <cell r="B9018" t="str">
            <v>Amputación traumática del pie a nivel del tobillo</v>
          </cell>
        </row>
        <row r="9019">
          <cell r="A9019" t="str">
            <v>S98.1</v>
          </cell>
          <cell r="B9019" t="str">
            <v>Amputación traumática de un dedo del pie</v>
          </cell>
        </row>
        <row r="9020">
          <cell r="A9020" t="str">
            <v>S98.2</v>
          </cell>
          <cell r="B9020" t="str">
            <v>Amputación traumática de dos o más dedos del pie</v>
          </cell>
        </row>
        <row r="9021">
          <cell r="A9021" t="str">
            <v>S98.3</v>
          </cell>
          <cell r="B9021" t="str">
            <v>Amputación traumática de otras partes del pie</v>
          </cell>
        </row>
        <row r="9022">
          <cell r="A9022" t="str">
            <v>S98.4</v>
          </cell>
          <cell r="B9022" t="str">
            <v>Amputación del pie, nivel no especificado</v>
          </cell>
        </row>
        <row r="9023">
          <cell r="A9023" t="str">
            <v>S99</v>
          </cell>
          <cell r="B9023" t="str">
            <v>Otros traumatismos y los no especificados del pie y del tobillo</v>
          </cell>
        </row>
        <row r="9024">
          <cell r="A9024" t="str">
            <v>S99.7</v>
          </cell>
          <cell r="B9024" t="str">
            <v>Traumatismos múltiples del pie y del tobillo</v>
          </cell>
        </row>
        <row r="9025">
          <cell r="A9025" t="str">
            <v>S99.8</v>
          </cell>
          <cell r="B9025" t="str">
            <v>Otros traumatismos del pie y del tobillo, especificados</v>
          </cell>
        </row>
        <row r="9026">
          <cell r="A9026" t="str">
            <v>S99.9</v>
          </cell>
          <cell r="B9026" t="str">
            <v>Traumatismo del pie y del tobillo, no especificado</v>
          </cell>
        </row>
        <row r="9027">
          <cell r="A9027" t="str">
            <v>T</v>
          </cell>
          <cell r="B9027" t="str">
            <v>Diversas Lesiones por Agentes Externos</v>
          </cell>
        </row>
        <row r="9028">
          <cell r="A9028" t="str">
            <v>T00</v>
          </cell>
          <cell r="B9028" t="str">
            <v>Traumatismos superficiales que afectan múltiples regiones del cuerpo</v>
          </cell>
        </row>
        <row r="9029">
          <cell r="A9029" t="str">
            <v>T00.0</v>
          </cell>
          <cell r="B9029" t="str">
            <v>Traumatismos superficiales que afectan la cabeza con el cuello</v>
          </cell>
        </row>
        <row r="9030">
          <cell r="A9030" t="str">
            <v>T00.1</v>
          </cell>
          <cell r="B9030" t="str">
            <v>Traumatismos superficiales que afectan el tórax con el abdomen, la región lumbosacra y la pelvis</v>
          </cell>
        </row>
        <row r="9031">
          <cell r="A9031" t="str">
            <v>T00.2</v>
          </cell>
          <cell r="B9031" t="str">
            <v>Traumatismos superficiales que afectan múltiples regiones del(os) miembro(s) superior(es)</v>
          </cell>
        </row>
        <row r="9032">
          <cell r="A9032" t="str">
            <v>T00.3</v>
          </cell>
          <cell r="B9032" t="str">
            <v>Traumatismos superficiales que afectan múltiples regiones del (de los) miembro(s) inferior(es)</v>
          </cell>
        </row>
        <row r="9033">
          <cell r="A9033" t="str">
            <v>T00.6</v>
          </cell>
          <cell r="B9033" t="str">
            <v>Traumatismos superficiales que afectan múltiples regiones del (de los) miembro(s) superior(es) con miembro(s) inferior(es)</v>
          </cell>
        </row>
        <row r="9034">
          <cell r="A9034" t="str">
            <v>T00.8</v>
          </cell>
          <cell r="B9034" t="str">
            <v>Traumatismos superficiales que afectan otras combinaciones de regiones del cuerpo</v>
          </cell>
        </row>
        <row r="9035">
          <cell r="A9035" t="str">
            <v>T00.9</v>
          </cell>
          <cell r="B9035" t="str">
            <v>Traumatismos superficiales múltiples, no especificados</v>
          </cell>
        </row>
        <row r="9036">
          <cell r="A9036" t="str">
            <v>T01</v>
          </cell>
          <cell r="B9036" t="str">
            <v>Heridas que afectan múltiples regiones del cuerpo</v>
          </cell>
        </row>
        <row r="9037">
          <cell r="A9037" t="str">
            <v>T01.0</v>
          </cell>
          <cell r="B9037" t="str">
            <v>Heridas que afectan la cabeza con el cuello</v>
          </cell>
        </row>
        <row r="9038">
          <cell r="A9038" t="str">
            <v>T01.1</v>
          </cell>
          <cell r="B9038" t="str">
            <v>Heridas que afectan el tórax con el abdomen, la región lumbosacra y la pelvis</v>
          </cell>
        </row>
        <row r="9039">
          <cell r="A9039" t="str">
            <v>T01.2</v>
          </cell>
          <cell r="B9039" t="str">
            <v>Heridas que afectan múltiples regiones del (de los) miembro(s) superior(es)</v>
          </cell>
        </row>
        <row r="9040">
          <cell r="A9040" t="str">
            <v>T01.3</v>
          </cell>
          <cell r="B9040" t="str">
            <v>Heridas que afectan múltiples regiones del (de los) miembro(s) inferior(es)</v>
          </cell>
        </row>
        <row r="9041">
          <cell r="A9041" t="str">
            <v>T01.6</v>
          </cell>
          <cell r="B9041" t="str">
            <v>Heridas que afectan múltiples regiones del (de los)  miembro(s) superior(es) con miembro(s) inferior(es)</v>
          </cell>
        </row>
        <row r="9042">
          <cell r="A9042" t="str">
            <v>T01.8</v>
          </cell>
          <cell r="B9042" t="str">
            <v>Heridas que afectan otras combinaciones de las regiones del cuerpo</v>
          </cell>
        </row>
        <row r="9043">
          <cell r="A9043" t="str">
            <v>T01.9</v>
          </cell>
          <cell r="B9043" t="str">
            <v>Heridas múltiples, no especificadas</v>
          </cell>
        </row>
        <row r="9044">
          <cell r="A9044" t="str">
            <v>T02</v>
          </cell>
          <cell r="B9044" t="str">
            <v>Fracturas que afectan múltiples regiones del cuerpo</v>
          </cell>
        </row>
        <row r="9045">
          <cell r="A9045" t="str">
            <v>T02.0</v>
          </cell>
          <cell r="B9045" t="str">
            <v>Fracturas que afectan la cabeza con el cuello</v>
          </cell>
        </row>
        <row r="9046">
          <cell r="A9046" t="str">
            <v>T02.1</v>
          </cell>
          <cell r="B9046" t="str">
            <v>Fracturas que afectan el tórax con la región lumbosacra y la pelvis</v>
          </cell>
        </row>
        <row r="9047">
          <cell r="A9047" t="str">
            <v>T02.2</v>
          </cell>
          <cell r="B9047" t="str">
            <v>Fracturas que afectan múltiples regiones de un miembro superior</v>
          </cell>
        </row>
        <row r="9048">
          <cell r="A9048" t="str">
            <v>T02.3</v>
          </cell>
          <cell r="B9048" t="str">
            <v>Fracturas que afectan múltiples regiones de un miembro inferior</v>
          </cell>
        </row>
        <row r="9049">
          <cell r="A9049" t="str">
            <v>T02.4</v>
          </cell>
          <cell r="B9049" t="str">
            <v>Fracturas que afectan múltiples regiones de ambos miembros superiores</v>
          </cell>
        </row>
        <row r="9050">
          <cell r="A9050" t="str">
            <v>T02.5</v>
          </cell>
          <cell r="B9050" t="str">
            <v>Fracturas que afectan múltiples regiones de ambos miembros inferiores</v>
          </cell>
        </row>
        <row r="9051">
          <cell r="A9051" t="str">
            <v>T02.6</v>
          </cell>
          <cell r="B9051" t="str">
            <v>Fracturas que afectan múltiples regiones de miembro(s) superior(es) con miembro(s) inferior(es)</v>
          </cell>
        </row>
        <row r="9052">
          <cell r="A9052" t="str">
            <v>T02.7</v>
          </cell>
          <cell r="B9052" t="str">
            <v>Fracturas que afectan el tórax con la región lumbosacra y la pelvis con miembro(s)</v>
          </cell>
        </row>
        <row r="9053">
          <cell r="A9053" t="str">
            <v>T02.8</v>
          </cell>
          <cell r="B9053" t="str">
            <v>Fracturas que afectan otras combinaciones de las regiones del cuerpo</v>
          </cell>
        </row>
        <row r="9054">
          <cell r="A9054" t="str">
            <v>T02.9</v>
          </cell>
          <cell r="B9054" t="str">
            <v>Fracturas múltiples, no especificadas</v>
          </cell>
        </row>
        <row r="9055">
          <cell r="A9055" t="str">
            <v>T03</v>
          </cell>
          <cell r="B9055" t="str">
            <v>Luxaciones, torceduras y esguinces que afectan múltiples regiones del cuerpo</v>
          </cell>
        </row>
        <row r="9056">
          <cell r="A9056" t="str">
            <v>T03.0</v>
          </cell>
          <cell r="B9056" t="str">
            <v>Luxaciones, torceduras y esguinces que afectan la cabeza con el cuello</v>
          </cell>
        </row>
        <row r="9057">
          <cell r="A9057" t="str">
            <v>T03.1</v>
          </cell>
          <cell r="B9057" t="str">
            <v>Luxaciones, torceduras y esguinces que afectan el tórax con la región lumbosacra y la pelvis</v>
          </cell>
        </row>
        <row r="9058">
          <cell r="A9058" t="str">
            <v>T03.2</v>
          </cell>
          <cell r="B9058" t="str">
            <v>Luxaciones, torceduras y esguinces que afectan múltiples regiones del (de los) miembros(s) superior(es)</v>
          </cell>
        </row>
        <row r="9059">
          <cell r="A9059" t="str">
            <v>T03.3</v>
          </cell>
          <cell r="B9059" t="str">
            <v>Luxaciones, torceduras y esguinces que afectan múltiples regiones del (de los) miembros(s) inferior(es)</v>
          </cell>
        </row>
        <row r="9060">
          <cell r="A9060" t="str">
            <v>T03.4</v>
          </cell>
          <cell r="B9060" t="str">
            <v>Luxaciones, torceduras y esguinces que afectan múltiples regiones del (de los) miembro(s) superior(es) con miembro(s) inferior(es)</v>
          </cell>
        </row>
        <row r="9061">
          <cell r="A9061" t="str">
            <v>T03.8</v>
          </cell>
          <cell r="B9061" t="str">
            <v>Luxaciones, torceduras y esguinces que afectan otras combinaciones de regiones del cuerpo</v>
          </cell>
        </row>
        <row r="9062">
          <cell r="A9062" t="str">
            <v>T03.9</v>
          </cell>
          <cell r="B9062" t="str">
            <v>Luxaciones, torceduras y esguinces múltiples, no especificados</v>
          </cell>
        </row>
        <row r="9063">
          <cell r="A9063" t="str">
            <v>T04</v>
          </cell>
          <cell r="B9063" t="str">
            <v>Traumatismos por aplastamiento que afectan múltiples regiones del cuerpo</v>
          </cell>
        </row>
        <row r="9064">
          <cell r="A9064" t="str">
            <v>T04.0</v>
          </cell>
          <cell r="B9064" t="str">
            <v>Traumatismos por aplastamiento que afectan la cabeza con el cuello</v>
          </cell>
        </row>
        <row r="9065">
          <cell r="A9065" t="str">
            <v>T04.1</v>
          </cell>
          <cell r="B9065" t="str">
            <v>Traumatismos por aplastamiento que afectan el tórax con el abdomen, la región lumbosacra y la pelvis</v>
          </cell>
        </row>
        <row r="9066">
          <cell r="A9066" t="str">
            <v>T04.2</v>
          </cell>
          <cell r="B9066" t="str">
            <v>Traumatismos por aplastamiento que afectan múltiples regiones del (de los) miembro(s) superior(es)</v>
          </cell>
        </row>
        <row r="9067">
          <cell r="A9067" t="str">
            <v>T04.3</v>
          </cell>
          <cell r="B9067" t="str">
            <v>Traumatismos por aplastamiento que afectan múltiples regiones del (de los) miembro(s) inferior(es)</v>
          </cell>
        </row>
        <row r="9068">
          <cell r="A9068" t="str">
            <v>T04.4</v>
          </cell>
          <cell r="B9068" t="str">
            <v>Traumatismos por aplastamiento que afectan múltiples regiones del (de los) miembro(s) superior(es) con miembros inferior(es)</v>
          </cell>
        </row>
        <row r="9069">
          <cell r="A9069" t="str">
            <v>T04.7</v>
          </cell>
          <cell r="B9069" t="str">
            <v>Traumatismos por aplastamiento del tórax, del abdomen, de la región lumbosacra y de la pelvis con miembro(s)</v>
          </cell>
        </row>
        <row r="9070">
          <cell r="A9070" t="str">
            <v>T04.8</v>
          </cell>
          <cell r="B9070" t="str">
            <v>Traumatismos por aplastamiento que afectan otras combinaciones de regiones del cuerpo</v>
          </cell>
        </row>
        <row r="9071">
          <cell r="A9071" t="str">
            <v>T04.9</v>
          </cell>
          <cell r="B9071" t="str">
            <v>Traumatismos por aplastamiento múltiple, no especificados</v>
          </cell>
        </row>
        <row r="9072">
          <cell r="A9072" t="str">
            <v>T05</v>
          </cell>
          <cell r="B9072" t="str">
            <v>Amputaciones traumáticas que afectan múltiples regiones del cuerpo</v>
          </cell>
        </row>
        <row r="9073">
          <cell r="A9073" t="str">
            <v>T05.0</v>
          </cell>
          <cell r="B9073" t="str">
            <v>Amputación traumática de ambas manos</v>
          </cell>
        </row>
        <row r="9074">
          <cell r="A9074" t="str">
            <v>T05.1</v>
          </cell>
          <cell r="B9074" t="str">
            <v>Amputación traumática de una mano y el otro brazo [cualquier nivel, excepto mano]</v>
          </cell>
        </row>
        <row r="9075">
          <cell r="A9075" t="str">
            <v>T05.2</v>
          </cell>
          <cell r="B9075" t="str">
            <v>Amputación traumática de ambos brazos [cualquier nivel]</v>
          </cell>
        </row>
        <row r="9076">
          <cell r="A9076" t="str">
            <v>T05.3</v>
          </cell>
          <cell r="B9076" t="str">
            <v>Amputación traumática de ambos pies</v>
          </cell>
        </row>
        <row r="9077">
          <cell r="A9077" t="str">
            <v>T05.4</v>
          </cell>
          <cell r="B9077" t="str">
            <v>Amputación traumática de un pie y la otra pierna [cualquier nivel, excepto pie]</v>
          </cell>
        </row>
        <row r="9078">
          <cell r="A9078" t="str">
            <v>T05.5</v>
          </cell>
          <cell r="B9078" t="str">
            <v>Amputación traumática de ambas piernas [cualquier nivel]</v>
          </cell>
        </row>
        <row r="9079">
          <cell r="A9079" t="str">
            <v>T05.6</v>
          </cell>
          <cell r="B9079" t="str">
            <v>Amputación traumática de miembros superior(es) e inferior(es), cualquier combinación [cualquier nivel]</v>
          </cell>
        </row>
        <row r="9080">
          <cell r="A9080" t="str">
            <v>T05.8</v>
          </cell>
          <cell r="B9080" t="str">
            <v>Amputación traumática que afecta otras combinaciones de regiones del cuerpo</v>
          </cell>
        </row>
        <row r="9081">
          <cell r="A9081" t="str">
            <v>T05.9</v>
          </cell>
          <cell r="B9081" t="str">
            <v>Amputaciones traumáticas múltiples, no especificadas</v>
          </cell>
        </row>
        <row r="9082">
          <cell r="A9082" t="str">
            <v>T06</v>
          </cell>
          <cell r="B9082" t="str">
            <v>Otros traumatismos que afectan múltiples regiones del cuerpo, no clasificados en otra parte</v>
          </cell>
        </row>
        <row r="9083">
          <cell r="A9083" t="str">
            <v>T06.0</v>
          </cell>
          <cell r="B9083" t="str">
            <v>Traumatismos del encéfalo y de nervios craneales con traumatismo de nervios y médula espinal a nivel del cuello</v>
          </cell>
        </row>
        <row r="9084">
          <cell r="A9084" t="str">
            <v>T06.1</v>
          </cell>
          <cell r="B9084" t="str">
            <v>Traumatismos de nervios y médula espinal que afectan otras múltiples regiones del cuerpo</v>
          </cell>
        </row>
        <row r="9085">
          <cell r="A9085" t="str">
            <v>T06.2</v>
          </cell>
          <cell r="B9085" t="str">
            <v>Traumatismos de nervios que afectan múltiples regiones del cuerpo</v>
          </cell>
        </row>
        <row r="9086">
          <cell r="A9086" t="str">
            <v>T06.3</v>
          </cell>
          <cell r="B9086" t="str">
            <v>Traumatismos de vasos sanguíneos que afectan múltiples regiones del cuerpo</v>
          </cell>
        </row>
        <row r="9087">
          <cell r="A9087" t="str">
            <v>T06.4</v>
          </cell>
          <cell r="B9087" t="str">
            <v>Traumatismos de tendones y músculos que afectan múltiples regiones del cuerpo</v>
          </cell>
        </row>
        <row r="9088">
          <cell r="A9088" t="str">
            <v>T06.5</v>
          </cell>
          <cell r="B9088" t="str">
            <v>Traumatismos de órganos intratorácicos con órganos intraabdominales y pélvicos</v>
          </cell>
        </row>
        <row r="9089">
          <cell r="A9089" t="str">
            <v>T06.8</v>
          </cell>
          <cell r="B9089" t="str">
            <v>Otros traumatismos especificados que afectan múltiples regiones del cuerpo</v>
          </cell>
        </row>
        <row r="9090">
          <cell r="A9090" t="str">
            <v>T07.X</v>
          </cell>
          <cell r="B9090" t="str">
            <v>Traumatismos múltiples, no especificados</v>
          </cell>
        </row>
        <row r="9091">
          <cell r="A9091" t="str">
            <v>T08.X</v>
          </cell>
          <cell r="B9091" t="str">
            <v>Fractura de la columna vertebral, nivel no especificado</v>
          </cell>
        </row>
        <row r="9092">
          <cell r="A9092" t="str">
            <v>T09</v>
          </cell>
          <cell r="B9092" t="str">
            <v>Otros traumatismos de la columna vertebral y del tronco, nivel no especificado</v>
          </cell>
        </row>
        <row r="9093">
          <cell r="A9093" t="str">
            <v>T09.0</v>
          </cell>
          <cell r="B9093" t="str">
            <v>Traumatismo superficial del tronco, nivel no especificado</v>
          </cell>
        </row>
        <row r="9094">
          <cell r="A9094" t="str">
            <v>T09.1</v>
          </cell>
          <cell r="B9094" t="str">
            <v>Herida del tronco, nivel no especificado</v>
          </cell>
        </row>
        <row r="9095">
          <cell r="A9095" t="str">
            <v>T09.2</v>
          </cell>
          <cell r="B9095" t="str">
            <v>Luxación, esguince o torcedura de articulación y ligamentos del tronco, no especificado</v>
          </cell>
        </row>
        <row r="9096">
          <cell r="A9096" t="str">
            <v>T09.3</v>
          </cell>
          <cell r="B9096" t="str">
            <v>Traumatismo de la médula espinal, nivel no especificado</v>
          </cell>
        </row>
        <row r="9097">
          <cell r="A9097" t="str">
            <v>T09.4</v>
          </cell>
          <cell r="B9097" t="str">
            <v>Traumatismo de nervios, raíz de nervio espinal y plexos del tronco no especificados</v>
          </cell>
        </row>
        <row r="9098">
          <cell r="A9098" t="str">
            <v>T09.5</v>
          </cell>
          <cell r="B9098" t="str">
            <v>Traumatismo de tendones y músculos del tronco no especificados</v>
          </cell>
        </row>
        <row r="9099">
          <cell r="A9099" t="str">
            <v>T09.6</v>
          </cell>
          <cell r="B9099" t="str">
            <v>Amputación traumática del tronco, nivel no especificado</v>
          </cell>
        </row>
        <row r="9100">
          <cell r="A9100" t="str">
            <v>T09.8</v>
          </cell>
          <cell r="B9100" t="str">
            <v>Otros traumatismos especificados del tronco, nivel no especificado</v>
          </cell>
        </row>
        <row r="9101">
          <cell r="A9101" t="str">
            <v>T09.9</v>
          </cell>
          <cell r="B9101" t="str">
            <v>Traumatismo no especificado del tronco, nivel no especificado</v>
          </cell>
        </row>
        <row r="9102">
          <cell r="A9102" t="str">
            <v>T10.X</v>
          </cell>
          <cell r="B9102" t="str">
            <v>Fractura de miembro superior, nivel no especificado</v>
          </cell>
        </row>
        <row r="9103">
          <cell r="A9103" t="str">
            <v>T11</v>
          </cell>
          <cell r="B9103" t="str">
            <v>Otros traumatismos de miembro superior, nivel no especificado</v>
          </cell>
        </row>
        <row r="9104">
          <cell r="A9104" t="str">
            <v>T11.0</v>
          </cell>
          <cell r="B9104" t="str">
            <v>Traumatismo superficial de miembro superior, nivel no especificado</v>
          </cell>
        </row>
        <row r="9105">
          <cell r="A9105" t="str">
            <v>T11.1</v>
          </cell>
          <cell r="B9105" t="str">
            <v>Herida de miembro superior, nivel no especificado</v>
          </cell>
        </row>
        <row r="9106">
          <cell r="A9106" t="str">
            <v>T11.2</v>
          </cell>
          <cell r="B9106" t="str">
            <v>Luxación, esguince o torcedura de articulación o ligamento no especificado de miembro superior, nivel no especificado</v>
          </cell>
        </row>
        <row r="9107">
          <cell r="A9107" t="str">
            <v>T11.3</v>
          </cell>
          <cell r="B9107" t="str">
            <v>Traumatismo de nervio no especificado de miembro superior, nivel no especificado</v>
          </cell>
        </row>
        <row r="9108">
          <cell r="A9108" t="str">
            <v>T11.4</v>
          </cell>
          <cell r="B9108" t="str">
            <v>Traumatismo de vasos sanguíneos no especificados de miembro superior, nivel no especificado</v>
          </cell>
        </row>
        <row r="9109">
          <cell r="A9109" t="str">
            <v>T11.5</v>
          </cell>
          <cell r="B9109" t="str">
            <v>Traumatismo de tendón y músculo no especificados de miembro superior, nivel no especificado</v>
          </cell>
        </row>
        <row r="9110">
          <cell r="A9110" t="str">
            <v>T11.6</v>
          </cell>
          <cell r="B9110" t="str">
            <v>Amputación traumática de miembro superior, nivel no especificado</v>
          </cell>
        </row>
        <row r="9111">
          <cell r="A9111" t="str">
            <v>T11.8</v>
          </cell>
          <cell r="B9111" t="str">
            <v>Otros traumatismos especificados de miembro superior, nivel no especificado</v>
          </cell>
        </row>
        <row r="9112">
          <cell r="A9112" t="str">
            <v>T11.9</v>
          </cell>
          <cell r="B9112" t="str">
            <v>Traumatismo no especificado de miembro superior, nivel no especificado</v>
          </cell>
        </row>
        <row r="9113">
          <cell r="A9113" t="str">
            <v>T12.X</v>
          </cell>
          <cell r="B9113" t="str">
            <v>Fractura de miembro inferior, nivel no especificado</v>
          </cell>
        </row>
        <row r="9114">
          <cell r="A9114" t="str">
            <v>T13</v>
          </cell>
          <cell r="B9114" t="str">
            <v>Otros traumatismos de miembro inferior, nivel no especificado</v>
          </cell>
        </row>
        <row r="9115">
          <cell r="A9115" t="str">
            <v>T13.0</v>
          </cell>
          <cell r="B9115" t="str">
            <v>Traumatismo superficial de miembro inferior, nivel no especificado</v>
          </cell>
        </row>
        <row r="9116">
          <cell r="A9116" t="str">
            <v>T13.1</v>
          </cell>
          <cell r="B9116" t="str">
            <v>Herida de miembro inferior, nivel no especificado</v>
          </cell>
        </row>
        <row r="9117">
          <cell r="A9117" t="str">
            <v>T13.2</v>
          </cell>
          <cell r="B9117" t="str">
            <v>Luxación, esguince o torcedura de articulación y ligamentos no especificados de miembro inferior, nivel no especificado</v>
          </cell>
        </row>
        <row r="9118">
          <cell r="A9118" t="str">
            <v>T13.3</v>
          </cell>
          <cell r="B9118" t="str">
            <v>Traumatismo de nervios no especificados de miembro inferior, nivel no especificado</v>
          </cell>
        </row>
        <row r="9119">
          <cell r="A9119" t="str">
            <v>T13.4</v>
          </cell>
          <cell r="B9119" t="str">
            <v>Traumatismo de vasos sanguíneos no especificados de miembro inferior, nivel no especificado</v>
          </cell>
        </row>
        <row r="9120">
          <cell r="A9120" t="str">
            <v>T13.5</v>
          </cell>
          <cell r="B9120" t="str">
            <v>Traumatismo de tendones y músculos no especificados de miembro inferior, nivel no especificado</v>
          </cell>
        </row>
        <row r="9121">
          <cell r="A9121" t="str">
            <v>T13.6</v>
          </cell>
          <cell r="B9121" t="str">
            <v>Amputación traumática de miembro inferior, nivel no especificado</v>
          </cell>
        </row>
        <row r="9122">
          <cell r="A9122" t="str">
            <v>T13.8</v>
          </cell>
          <cell r="B9122" t="str">
            <v>Otros traumatismos especificados de miembro inferior, nivel no especificado</v>
          </cell>
        </row>
        <row r="9123">
          <cell r="A9123" t="str">
            <v>T13.9</v>
          </cell>
          <cell r="B9123" t="str">
            <v>Traumatismo no especificado de miembro inferior, nivel no especificado</v>
          </cell>
        </row>
        <row r="9124">
          <cell r="A9124" t="str">
            <v>T14</v>
          </cell>
          <cell r="B9124" t="str">
            <v>Traumatismo de regiones no especificadas del cuerpo</v>
          </cell>
        </row>
        <row r="9125">
          <cell r="A9125" t="str">
            <v>T14.0</v>
          </cell>
          <cell r="B9125" t="str">
            <v>Traumatismo superficial de región no especificada del cuerpo</v>
          </cell>
        </row>
        <row r="9126">
          <cell r="A9126" t="str">
            <v>T14.1</v>
          </cell>
          <cell r="B9126" t="str">
            <v>Herida de región no especificada del cuerpo</v>
          </cell>
        </row>
        <row r="9127">
          <cell r="A9127" t="str">
            <v>T14.2</v>
          </cell>
          <cell r="B9127" t="str">
            <v>Fractura de región no especificada del cuerpo</v>
          </cell>
        </row>
        <row r="9128">
          <cell r="A9128" t="str">
            <v>T14.3</v>
          </cell>
          <cell r="B9128" t="str">
            <v>Luxación, esguince y torcedura de región no especificada del cuerpo</v>
          </cell>
        </row>
        <row r="9129">
          <cell r="A9129" t="str">
            <v>T14.4</v>
          </cell>
          <cell r="B9129" t="str">
            <v>Traumatismo de nervio(s) de región no especificada del cuerpo</v>
          </cell>
        </row>
        <row r="9130">
          <cell r="A9130" t="str">
            <v>T14.5</v>
          </cell>
          <cell r="B9130" t="str">
            <v>Traumatismo de vaso(s) sanguíneo(s) de región no especificada del cuerpo</v>
          </cell>
        </row>
        <row r="9131">
          <cell r="A9131" t="str">
            <v>T14.6</v>
          </cell>
          <cell r="B9131" t="str">
            <v>Traumatismo de tendones y músculos de región no especificada del cuerpo</v>
          </cell>
        </row>
        <row r="9132">
          <cell r="A9132" t="str">
            <v>T14.7</v>
          </cell>
          <cell r="B9132" t="str">
            <v>Traumatismo por aplastamiento y amputación traumática de regiones no especificadas del cuerpo</v>
          </cell>
        </row>
        <row r="9133">
          <cell r="A9133" t="str">
            <v>T14.8</v>
          </cell>
          <cell r="B9133" t="str">
            <v>Otros traumatismos de región no especificada del cuerpo</v>
          </cell>
        </row>
        <row r="9134">
          <cell r="A9134" t="str">
            <v>T14.9</v>
          </cell>
          <cell r="B9134" t="str">
            <v>Traumatismo, no especificado</v>
          </cell>
        </row>
        <row r="9135">
          <cell r="A9135" t="str">
            <v>T15</v>
          </cell>
          <cell r="B9135" t="str">
            <v>Cuerpo extraño en parte externa del ojo</v>
          </cell>
        </row>
        <row r="9136">
          <cell r="A9136" t="str">
            <v>T15.0</v>
          </cell>
          <cell r="B9136" t="str">
            <v>Cuerpo extraño en la córnea</v>
          </cell>
        </row>
        <row r="9137">
          <cell r="A9137" t="str">
            <v>T15.1</v>
          </cell>
          <cell r="B9137" t="str">
            <v>Cuerpo extraño en el saco conjuntival</v>
          </cell>
        </row>
        <row r="9138">
          <cell r="A9138" t="str">
            <v>T15.8</v>
          </cell>
          <cell r="B9138" t="str">
            <v>Cuerpo extraño en otras y en múltiples partes de la parte externa del ojo</v>
          </cell>
        </row>
        <row r="9139">
          <cell r="A9139" t="str">
            <v>T15.9</v>
          </cell>
          <cell r="B9139" t="str">
            <v>Cuerpo extraño en parte externa del ojo, sitio no especificado</v>
          </cell>
        </row>
        <row r="9140">
          <cell r="A9140" t="str">
            <v>T16.X</v>
          </cell>
          <cell r="B9140" t="str">
            <v>Cuerpo extraño en el oído</v>
          </cell>
        </row>
        <row r="9141">
          <cell r="A9141" t="str">
            <v>T17</v>
          </cell>
          <cell r="B9141" t="str">
            <v>Cuerpo extraño en las vías respiratorias</v>
          </cell>
        </row>
        <row r="9142">
          <cell r="A9142" t="str">
            <v>T17.0</v>
          </cell>
          <cell r="B9142" t="str">
            <v>Cuerpo extraño en seno paranasal</v>
          </cell>
        </row>
        <row r="9143">
          <cell r="A9143" t="str">
            <v>T17.1</v>
          </cell>
          <cell r="B9143" t="str">
            <v>Cuerpo extraño en el orificio nasal</v>
          </cell>
        </row>
        <row r="9144">
          <cell r="A9144" t="str">
            <v>T17.2</v>
          </cell>
          <cell r="B9144" t="str">
            <v>Cuerpo extraño en la faringe</v>
          </cell>
        </row>
        <row r="9145">
          <cell r="A9145" t="str">
            <v>T17.3</v>
          </cell>
          <cell r="B9145" t="str">
            <v>Cuerpo extraño en la laringe</v>
          </cell>
        </row>
        <row r="9146">
          <cell r="A9146" t="str">
            <v>T17.4</v>
          </cell>
          <cell r="B9146" t="str">
            <v>Cuerpo extraño en la tráquea</v>
          </cell>
        </row>
        <row r="9147">
          <cell r="A9147" t="str">
            <v>T17.5</v>
          </cell>
          <cell r="B9147" t="str">
            <v>Cuerpo extraño en bronquios</v>
          </cell>
        </row>
        <row r="9148">
          <cell r="A9148" t="str">
            <v>T17.8</v>
          </cell>
          <cell r="B9148" t="str">
            <v>Cuerpo extraño en otras y en múltiples partes de las vías respiratorias</v>
          </cell>
        </row>
        <row r="9149">
          <cell r="A9149" t="str">
            <v>T17.9</v>
          </cell>
          <cell r="B9149" t="str">
            <v>Cuerpo extraño en las vías respiratorias, parte no especificada</v>
          </cell>
        </row>
        <row r="9150">
          <cell r="A9150" t="str">
            <v>T18</v>
          </cell>
          <cell r="B9150" t="str">
            <v>Cuerpo extraño en el tubo digestivo</v>
          </cell>
        </row>
        <row r="9151">
          <cell r="A9151" t="str">
            <v>T18.0</v>
          </cell>
          <cell r="B9151" t="str">
            <v>Cuerpo extraño en la boca</v>
          </cell>
        </row>
        <row r="9152">
          <cell r="A9152" t="str">
            <v>T18.1</v>
          </cell>
          <cell r="B9152" t="str">
            <v>Cuerpo extraño en el esófago</v>
          </cell>
        </row>
        <row r="9153">
          <cell r="A9153" t="str">
            <v>T18.2</v>
          </cell>
          <cell r="B9153" t="str">
            <v>Cuerpo extraño en el estómago</v>
          </cell>
        </row>
        <row r="9154">
          <cell r="A9154" t="str">
            <v>T18.3</v>
          </cell>
          <cell r="B9154" t="str">
            <v>Cuerpo extraño en el intestino delgado</v>
          </cell>
        </row>
        <row r="9155">
          <cell r="A9155" t="str">
            <v>T18.4</v>
          </cell>
          <cell r="B9155" t="str">
            <v>Cuerpo extraño en el colon</v>
          </cell>
        </row>
        <row r="9156">
          <cell r="A9156" t="str">
            <v>T18.5</v>
          </cell>
          <cell r="B9156" t="str">
            <v>Cuerpo extraño en el ano y en el recto</v>
          </cell>
        </row>
        <row r="9157">
          <cell r="A9157" t="str">
            <v>T18.8</v>
          </cell>
          <cell r="B9157" t="str">
            <v>Cuerpo extraño en otras y en múltiples partes del tubo digestivo</v>
          </cell>
        </row>
        <row r="9158">
          <cell r="A9158" t="str">
            <v>T18.9</v>
          </cell>
          <cell r="B9158" t="str">
            <v>Cuerpo extraño en el tubo digestivo, parte no especificada</v>
          </cell>
        </row>
        <row r="9159">
          <cell r="A9159" t="str">
            <v>T19</v>
          </cell>
          <cell r="B9159" t="str">
            <v>Cuerpo extraño en las vías genitourinarias</v>
          </cell>
        </row>
        <row r="9160">
          <cell r="A9160" t="str">
            <v>T19.0</v>
          </cell>
          <cell r="B9160" t="str">
            <v>Cuerpo extraño en la uretra</v>
          </cell>
        </row>
        <row r="9161">
          <cell r="A9161" t="str">
            <v>T19.1</v>
          </cell>
          <cell r="B9161" t="str">
            <v>Cuerpo extraño en la vejiga</v>
          </cell>
        </row>
        <row r="9162">
          <cell r="A9162" t="str">
            <v>T19.2</v>
          </cell>
          <cell r="B9162" t="str">
            <v>Cuerpo extraño en la vulva y en la vagina</v>
          </cell>
        </row>
        <row r="9163">
          <cell r="A9163" t="str">
            <v>T19.3</v>
          </cell>
          <cell r="B9163" t="str">
            <v>Cuerpo extraño en el útero [cualquier parte]</v>
          </cell>
        </row>
        <row r="9164">
          <cell r="A9164" t="str">
            <v>T19.8</v>
          </cell>
          <cell r="B9164" t="str">
            <v>Cuerpo extraño en otras y en múltiples partes de las vías genitourinarias</v>
          </cell>
        </row>
        <row r="9165">
          <cell r="A9165" t="str">
            <v>T19.9</v>
          </cell>
          <cell r="B9165" t="str">
            <v>Cuerpo extraño en las vías genitourinarias, parte no especificada</v>
          </cell>
        </row>
        <row r="9166">
          <cell r="A9166" t="str">
            <v>T20</v>
          </cell>
          <cell r="B9166" t="str">
            <v>Quemadura y corrosión de la cabeza y del cuello</v>
          </cell>
        </row>
        <row r="9167">
          <cell r="A9167" t="str">
            <v>T20.0</v>
          </cell>
          <cell r="B9167" t="str">
            <v>Quemadura de la cabeza y del cuello, grado no especificado</v>
          </cell>
        </row>
        <row r="9168">
          <cell r="A9168" t="str">
            <v>T20.1</v>
          </cell>
          <cell r="B9168" t="str">
            <v>Quemadura de la cabeza y del cuello, de primer grado</v>
          </cell>
        </row>
        <row r="9169">
          <cell r="A9169" t="str">
            <v>T20.2</v>
          </cell>
          <cell r="B9169" t="str">
            <v>Quemadura de la cabeza y del cuello, de segundo grado</v>
          </cell>
        </row>
        <row r="9170">
          <cell r="A9170" t="str">
            <v>T20.3</v>
          </cell>
          <cell r="B9170" t="str">
            <v>Quemadura de la cabeza y del cuello, de tercer grado</v>
          </cell>
        </row>
        <row r="9171">
          <cell r="A9171" t="str">
            <v>T20.4</v>
          </cell>
          <cell r="B9171" t="str">
            <v>Corrosión de la cabeza y del cuello, grado no especificado</v>
          </cell>
        </row>
        <row r="9172">
          <cell r="A9172" t="str">
            <v>T20.5</v>
          </cell>
          <cell r="B9172" t="str">
            <v>Corrosión de la cabeza y del cuello, de primer grado</v>
          </cell>
        </row>
        <row r="9173">
          <cell r="A9173" t="str">
            <v>T20.6</v>
          </cell>
          <cell r="B9173" t="str">
            <v>Corrosión de la cabeza y del cuello, de segundo grado</v>
          </cell>
        </row>
        <row r="9174">
          <cell r="A9174" t="str">
            <v>T20.7</v>
          </cell>
          <cell r="B9174" t="str">
            <v>Corrosión de la cabeza y del cuello, de tercer grado</v>
          </cell>
        </row>
        <row r="9175">
          <cell r="A9175" t="str">
            <v>T21</v>
          </cell>
          <cell r="B9175" t="str">
            <v>Quemadura y corrosión del tronco</v>
          </cell>
        </row>
        <row r="9176">
          <cell r="A9176" t="str">
            <v>T21.0</v>
          </cell>
          <cell r="B9176" t="str">
            <v>Quemadura del tronco, grado no especificado</v>
          </cell>
        </row>
        <row r="9177">
          <cell r="A9177" t="str">
            <v>T21.1</v>
          </cell>
          <cell r="B9177" t="str">
            <v>Quemadura del tronco, de primer grado</v>
          </cell>
        </row>
        <row r="9178">
          <cell r="A9178" t="str">
            <v>T21.2</v>
          </cell>
          <cell r="B9178" t="str">
            <v>Quemadura del tronco, de segundo grado</v>
          </cell>
        </row>
        <row r="9179">
          <cell r="A9179" t="str">
            <v>T21.3</v>
          </cell>
          <cell r="B9179" t="str">
            <v>Quemadura del tronco, de tercer grado</v>
          </cell>
        </row>
        <row r="9180">
          <cell r="A9180" t="str">
            <v>T21.4</v>
          </cell>
          <cell r="B9180" t="str">
            <v>Corrosión del tronco, grado no especificado</v>
          </cell>
        </row>
        <row r="9181">
          <cell r="A9181" t="str">
            <v>T21.5</v>
          </cell>
          <cell r="B9181" t="str">
            <v>Corrosión del tronco, de primer grado</v>
          </cell>
        </row>
        <row r="9182">
          <cell r="A9182" t="str">
            <v>T21.6</v>
          </cell>
          <cell r="B9182" t="str">
            <v>Corrosión del tronco, de segundo grado</v>
          </cell>
        </row>
        <row r="9183">
          <cell r="A9183" t="str">
            <v>T21.7</v>
          </cell>
          <cell r="B9183" t="str">
            <v>Corrosión del tronco, de tercer grado</v>
          </cell>
        </row>
        <row r="9184">
          <cell r="A9184" t="str">
            <v>T22</v>
          </cell>
          <cell r="B9184" t="str">
            <v>Quemadura y corrosión del hombro y miembro superior, excepto de la muñeca y de la mano</v>
          </cell>
        </row>
        <row r="9185">
          <cell r="A9185" t="str">
            <v>T22.0</v>
          </cell>
          <cell r="B9185" t="str">
            <v>Quemadura del hombro y miembro superior, grado no especificado, excepto de la muñeca y de la mano</v>
          </cell>
        </row>
        <row r="9186">
          <cell r="A9186" t="str">
            <v>T22.1</v>
          </cell>
          <cell r="B9186" t="str">
            <v>Quemadura del hombro y miembro superior, de primer grado, excepto de la muñeca y de la mano</v>
          </cell>
        </row>
        <row r="9187">
          <cell r="A9187" t="str">
            <v>T22.2</v>
          </cell>
          <cell r="B9187" t="str">
            <v>Quemadura del hombro y miembro superior, de segundo grado, excepto de la muñeca y de la mano</v>
          </cell>
        </row>
        <row r="9188">
          <cell r="A9188" t="str">
            <v>T22.3</v>
          </cell>
          <cell r="B9188" t="str">
            <v>Quemadura del hombro y miembro superior, de tercer grado, excepto de la muñeca y de la mano</v>
          </cell>
        </row>
        <row r="9189">
          <cell r="A9189" t="str">
            <v>T22.4</v>
          </cell>
          <cell r="B9189" t="str">
            <v>Corrosión del hombro y miembro superior, grado no especificado, excepto de la muñeca y de la mano</v>
          </cell>
        </row>
        <row r="9190">
          <cell r="A9190" t="str">
            <v>T22.5</v>
          </cell>
          <cell r="B9190" t="str">
            <v>Corrosión del hombro y miembro superior, de primer grado, excepto de la muñeca y de la mano</v>
          </cell>
        </row>
        <row r="9191">
          <cell r="A9191" t="str">
            <v>T22.6</v>
          </cell>
          <cell r="B9191" t="str">
            <v>Corrosión del hombro y miembro superior, de segundo grado, excepto de la muñeca y de la mano</v>
          </cell>
        </row>
        <row r="9192">
          <cell r="A9192" t="str">
            <v>T22.7</v>
          </cell>
          <cell r="B9192" t="str">
            <v>Corrosión del hombro y miembro superior, de tercer grado, excepto de la muñeca y de la mano</v>
          </cell>
        </row>
        <row r="9193">
          <cell r="A9193" t="str">
            <v>T23</v>
          </cell>
          <cell r="B9193" t="str">
            <v>Quemadura y corrosión de la muñeca y de la mano</v>
          </cell>
        </row>
        <row r="9194">
          <cell r="A9194" t="str">
            <v>T23.0</v>
          </cell>
          <cell r="B9194" t="str">
            <v>Quemadura de la muñeca y de la mano, grado no especificado</v>
          </cell>
        </row>
        <row r="9195">
          <cell r="A9195" t="str">
            <v>T23.1</v>
          </cell>
          <cell r="B9195" t="str">
            <v>Quemadura de la muñeca y de la mano, de primer grado</v>
          </cell>
        </row>
        <row r="9196">
          <cell r="A9196" t="str">
            <v>T23.2</v>
          </cell>
          <cell r="B9196" t="str">
            <v>Quemadura de la muñeca y de la mano, de segundo grado</v>
          </cell>
        </row>
        <row r="9197">
          <cell r="A9197" t="str">
            <v>T23.3</v>
          </cell>
          <cell r="B9197" t="str">
            <v>Quemadura de la muñeca y de la mano, de tercer grado</v>
          </cell>
        </row>
        <row r="9198">
          <cell r="A9198" t="str">
            <v>T23.4</v>
          </cell>
          <cell r="B9198" t="str">
            <v>Corrosión de la muñeca y de la mano, grado no especificado</v>
          </cell>
        </row>
        <row r="9199">
          <cell r="A9199" t="str">
            <v>T23.5</v>
          </cell>
          <cell r="B9199" t="str">
            <v>Corrosión de la muñeca y de la mano, de primer grado</v>
          </cell>
        </row>
        <row r="9200">
          <cell r="A9200" t="str">
            <v>T23.6</v>
          </cell>
          <cell r="B9200" t="str">
            <v>Corrosión de la muñeca y de la mano, de segundo grado</v>
          </cell>
        </row>
        <row r="9201">
          <cell r="A9201" t="str">
            <v>T23.7</v>
          </cell>
          <cell r="B9201" t="str">
            <v>Corrosión de la muñeca y de la mano, de tercer grado</v>
          </cell>
        </row>
        <row r="9202">
          <cell r="A9202" t="str">
            <v>T24</v>
          </cell>
          <cell r="B9202" t="str">
            <v>Quemadura y corrosión de la cadera y miembro inferior, excepto tobillo y pie</v>
          </cell>
        </row>
        <row r="9203">
          <cell r="A9203" t="str">
            <v>T24.0</v>
          </cell>
          <cell r="B9203" t="str">
            <v>Quemadura de la cadera y miembro inferior, grado no especificado, excepto tobillo y pie</v>
          </cell>
        </row>
        <row r="9204">
          <cell r="A9204" t="str">
            <v>T24.1</v>
          </cell>
          <cell r="B9204" t="str">
            <v>Quemadura de la cadera y miembro inferior, de primer grado, excepto tobillo y pie</v>
          </cell>
        </row>
        <row r="9205">
          <cell r="A9205" t="str">
            <v>T24.2</v>
          </cell>
          <cell r="B9205" t="str">
            <v>Quemadura de la cadera y miembro inferior, de segundo grado, excepto tobillo y pie</v>
          </cell>
        </row>
        <row r="9206">
          <cell r="A9206" t="str">
            <v>T24.3</v>
          </cell>
          <cell r="B9206" t="str">
            <v>Quemadura de la cadera y miembro inferior, de tercer grado, excepto tobillo y pie</v>
          </cell>
        </row>
        <row r="9207">
          <cell r="A9207" t="str">
            <v>T24.4</v>
          </cell>
          <cell r="B9207" t="str">
            <v>Corrosión de la cadera y miembro inferior, grado no especificado, excepto tobillo y pie</v>
          </cell>
        </row>
        <row r="9208">
          <cell r="A9208" t="str">
            <v>T24.5</v>
          </cell>
          <cell r="B9208" t="str">
            <v>Corrosión de la cadera y miembro inferior, de primer grado, excepto tobillo y pie</v>
          </cell>
        </row>
        <row r="9209">
          <cell r="A9209" t="str">
            <v>T24.6</v>
          </cell>
          <cell r="B9209" t="str">
            <v>Corrosión de la cadera y miembro inferior, de segundo grado, excepto tobillo y pie</v>
          </cell>
        </row>
        <row r="9210">
          <cell r="A9210" t="str">
            <v>T24.7</v>
          </cell>
          <cell r="B9210" t="str">
            <v>Corrosión de la cadera y miembro inferior, de tercer grado, excepto tobillo y pie</v>
          </cell>
        </row>
        <row r="9211">
          <cell r="A9211" t="str">
            <v>T25</v>
          </cell>
          <cell r="B9211" t="str">
            <v>Quemadura y corrosión del tobillo y del pie</v>
          </cell>
        </row>
        <row r="9212">
          <cell r="A9212" t="str">
            <v>T25.0</v>
          </cell>
          <cell r="B9212" t="str">
            <v>Quemadura del tobillo y del pie, grado no especificado</v>
          </cell>
        </row>
        <row r="9213">
          <cell r="A9213" t="str">
            <v>T25.1</v>
          </cell>
          <cell r="B9213" t="str">
            <v>Quemadura del tobillo y del pie, de primer grado</v>
          </cell>
        </row>
        <row r="9214">
          <cell r="A9214" t="str">
            <v>T25.2</v>
          </cell>
          <cell r="B9214" t="str">
            <v>Quemadura del tobillo y del pie, de segundo grado</v>
          </cell>
        </row>
        <row r="9215">
          <cell r="A9215" t="str">
            <v>T25.3</v>
          </cell>
          <cell r="B9215" t="str">
            <v>Quemadura del tobillo y del pie, de tercer grado</v>
          </cell>
        </row>
        <row r="9216">
          <cell r="A9216" t="str">
            <v>T25.4</v>
          </cell>
          <cell r="B9216" t="str">
            <v>Corrosión del tobillo y del pie, grado no especificado</v>
          </cell>
        </row>
        <row r="9217">
          <cell r="A9217" t="str">
            <v>T25.5</v>
          </cell>
          <cell r="B9217" t="str">
            <v>Corrosión del tobillo y del pie, de primer grado</v>
          </cell>
        </row>
        <row r="9218">
          <cell r="A9218" t="str">
            <v>T25.6</v>
          </cell>
          <cell r="B9218" t="str">
            <v>Corrosión del tobillo y del pie, de segundo grado</v>
          </cell>
        </row>
        <row r="9219">
          <cell r="A9219" t="str">
            <v>T25.7</v>
          </cell>
          <cell r="B9219" t="str">
            <v>Corrosión del tobillo y del pie, de tercer grado</v>
          </cell>
        </row>
        <row r="9220">
          <cell r="A9220" t="str">
            <v>T26</v>
          </cell>
          <cell r="B9220" t="str">
            <v>Quemadura y corrosión limitada al ojo y sus anexos</v>
          </cell>
        </row>
        <row r="9221">
          <cell r="A9221" t="str">
            <v>T26.0</v>
          </cell>
          <cell r="B9221" t="str">
            <v>Quemadura del párpado y área periocular</v>
          </cell>
        </row>
        <row r="9222">
          <cell r="A9222" t="str">
            <v>T26.1</v>
          </cell>
          <cell r="B9222" t="str">
            <v>Quemadura de la córnea y saco conjuntival</v>
          </cell>
        </row>
        <row r="9223">
          <cell r="A9223" t="str">
            <v>T26.2</v>
          </cell>
          <cell r="B9223" t="str">
            <v>Quemadura con ruptura y destrucción resultantes del globo ocular</v>
          </cell>
        </row>
        <row r="9224">
          <cell r="A9224" t="str">
            <v>T26.3</v>
          </cell>
          <cell r="B9224" t="str">
            <v>Quemadura de otras partes del ojo y sus anexos</v>
          </cell>
        </row>
        <row r="9225">
          <cell r="A9225" t="str">
            <v>T26.4</v>
          </cell>
          <cell r="B9225" t="str">
            <v>Quemadura del ojo y anexos, parte no especificada</v>
          </cell>
        </row>
        <row r="9226">
          <cell r="A9226" t="str">
            <v>T26.5</v>
          </cell>
          <cell r="B9226" t="str">
            <v>Corrosión del párpado y área periocular</v>
          </cell>
        </row>
        <row r="9227">
          <cell r="A9227" t="str">
            <v>T26.6</v>
          </cell>
          <cell r="B9227" t="str">
            <v>Corrosión de la córnea y saco conjuntival</v>
          </cell>
        </row>
        <row r="9228">
          <cell r="A9228" t="str">
            <v>T26.7</v>
          </cell>
          <cell r="B9228" t="str">
            <v>Corrosión con ruptura y destrucción resultantes del globo ocular</v>
          </cell>
        </row>
        <row r="9229">
          <cell r="A9229" t="str">
            <v>T26.8</v>
          </cell>
          <cell r="B9229" t="str">
            <v>Corrosión de otras partes del ojo y sus anexos</v>
          </cell>
        </row>
        <row r="9230">
          <cell r="A9230" t="str">
            <v>T26.9</v>
          </cell>
          <cell r="B9230" t="str">
            <v>Corrosión del ojo y sus anexos, parte no especificada</v>
          </cell>
        </row>
        <row r="9231">
          <cell r="A9231" t="str">
            <v>T27</v>
          </cell>
          <cell r="B9231" t="str">
            <v>Quemadura y corrosión de las vías respiratorias</v>
          </cell>
        </row>
        <row r="9232">
          <cell r="A9232" t="str">
            <v>T27.0</v>
          </cell>
          <cell r="B9232" t="str">
            <v>Quemadura de la laringe y de la tráquea</v>
          </cell>
        </row>
        <row r="9233">
          <cell r="A9233" t="str">
            <v>T27.1</v>
          </cell>
          <cell r="B9233" t="str">
            <v>Quemadura que afecta la laringe y la tráquea con el pulmón</v>
          </cell>
        </row>
        <row r="9234">
          <cell r="A9234" t="str">
            <v>T27.2</v>
          </cell>
          <cell r="B9234" t="str">
            <v>Quemadura de otras partes de las vías respiratorias</v>
          </cell>
        </row>
        <row r="9235">
          <cell r="A9235" t="str">
            <v>T27.3</v>
          </cell>
          <cell r="B9235" t="str">
            <v>Quemadura de las vías respiratorias, parte no especificada</v>
          </cell>
        </row>
        <row r="9236">
          <cell r="A9236" t="str">
            <v>T27.4</v>
          </cell>
          <cell r="B9236" t="str">
            <v>Corrosión de la laringe y de la tráquea</v>
          </cell>
        </row>
        <row r="9237">
          <cell r="A9237" t="str">
            <v>T27.5</v>
          </cell>
          <cell r="B9237" t="str">
            <v>Corrosión que afecta la laringe y la tráquea con el pulmón</v>
          </cell>
        </row>
        <row r="9238">
          <cell r="A9238" t="str">
            <v>T27.6</v>
          </cell>
          <cell r="B9238" t="str">
            <v>Corrosión de otras partes de las vías respiratorias</v>
          </cell>
        </row>
        <row r="9239">
          <cell r="A9239" t="str">
            <v>T27.7</v>
          </cell>
          <cell r="B9239" t="str">
            <v>Corrosión de las vías respiratorias, parte no especificada</v>
          </cell>
        </row>
        <row r="9240">
          <cell r="A9240" t="str">
            <v>T28</v>
          </cell>
          <cell r="B9240" t="str">
            <v>Quemadura y corrosión de otros órganos internos</v>
          </cell>
        </row>
        <row r="9241">
          <cell r="A9241" t="str">
            <v>T28.0</v>
          </cell>
          <cell r="B9241" t="str">
            <v>Quemadura de la boca y de la faringe</v>
          </cell>
        </row>
        <row r="9242">
          <cell r="A9242" t="str">
            <v>T28.1</v>
          </cell>
          <cell r="B9242" t="str">
            <v>Quemadura del esófago</v>
          </cell>
        </row>
        <row r="9243">
          <cell r="A9243" t="str">
            <v>T28.2</v>
          </cell>
          <cell r="B9243" t="str">
            <v>Quemadura de otras partes del tubo digestivo</v>
          </cell>
        </row>
        <row r="9244">
          <cell r="A9244" t="str">
            <v>T28.3</v>
          </cell>
          <cell r="B9244" t="str">
            <v>Quemadura de órganos genitourinarios internos</v>
          </cell>
        </row>
        <row r="9245">
          <cell r="A9245" t="str">
            <v>T28.4</v>
          </cell>
          <cell r="B9245" t="str">
            <v>Quemadura de otros órganos internos y de los no especificados</v>
          </cell>
        </row>
        <row r="9246">
          <cell r="A9246" t="str">
            <v>T28.5</v>
          </cell>
          <cell r="B9246" t="str">
            <v>Corrosión de la boca y de la faringe</v>
          </cell>
        </row>
        <row r="9247">
          <cell r="A9247" t="str">
            <v>T28.6</v>
          </cell>
          <cell r="B9247" t="str">
            <v>Corrosión del esófago</v>
          </cell>
        </row>
        <row r="9248">
          <cell r="A9248" t="str">
            <v>T28.7</v>
          </cell>
          <cell r="B9248" t="str">
            <v>Corrosión de otras partes del tubo digestivo</v>
          </cell>
        </row>
        <row r="9249">
          <cell r="A9249" t="str">
            <v>T28.8</v>
          </cell>
          <cell r="B9249" t="str">
            <v>Corrosión de órganos genitourinarios internos</v>
          </cell>
        </row>
        <row r="9250">
          <cell r="A9250" t="str">
            <v>T28.9</v>
          </cell>
          <cell r="B9250" t="str">
            <v>Corrosión de otros órganos internos y de los no especificados</v>
          </cell>
        </row>
        <row r="9251">
          <cell r="A9251" t="str">
            <v>T29</v>
          </cell>
          <cell r="B9251" t="str">
            <v>Quemaduras y corrosiones de múltiples regiones del cuerpo</v>
          </cell>
        </row>
        <row r="9252">
          <cell r="A9252" t="str">
            <v>T29.0</v>
          </cell>
          <cell r="B9252" t="str">
            <v>Quemaduras de múltiples regiones, grado no especificado</v>
          </cell>
        </row>
        <row r="9253">
          <cell r="A9253" t="str">
            <v>T29.1</v>
          </cell>
          <cell r="B9253" t="str">
            <v>Quemaduras de múltiples regiones, mencionadas como de no más de primer grado</v>
          </cell>
        </row>
        <row r="9254">
          <cell r="A9254" t="str">
            <v>T29.2</v>
          </cell>
          <cell r="B9254" t="str">
            <v>Quemaduras de múltiples regiones, mencionadas como de no más de segundo grado</v>
          </cell>
        </row>
        <row r="9255">
          <cell r="A9255" t="str">
            <v>T29.3</v>
          </cell>
          <cell r="B9255" t="str">
            <v>Quemaduras múltiples, con mención al menos de una quemadura de tercer grado</v>
          </cell>
        </row>
        <row r="9256">
          <cell r="A9256" t="str">
            <v>T29.4</v>
          </cell>
          <cell r="B9256" t="str">
            <v>Corrosiones de múltiples regiones, grado no especificado</v>
          </cell>
        </row>
        <row r="9257">
          <cell r="A9257" t="str">
            <v>T29.5</v>
          </cell>
          <cell r="B9257" t="str">
            <v>Corrosiones múltiples, mencionadas como de no más de primer grado</v>
          </cell>
        </row>
        <row r="9258">
          <cell r="A9258" t="str">
            <v>T29.6</v>
          </cell>
          <cell r="B9258" t="str">
            <v>Corrosiones múltiples, mencionadas como de no más de segundo grado</v>
          </cell>
        </row>
        <row r="9259">
          <cell r="A9259" t="str">
            <v>T29.7</v>
          </cell>
          <cell r="B9259" t="str">
            <v>Corrosiones múltiples, con mención al menos de una corrosión de tercer grado</v>
          </cell>
        </row>
        <row r="9260">
          <cell r="A9260" t="str">
            <v>T30</v>
          </cell>
          <cell r="B9260" t="str">
            <v>Quemadura y corrosión, región del cuerpo no especificada</v>
          </cell>
        </row>
        <row r="9261">
          <cell r="A9261" t="str">
            <v>T30.0</v>
          </cell>
          <cell r="B9261" t="str">
            <v>Quemadura de región del cuerpo y grado no especificados</v>
          </cell>
        </row>
        <row r="9262">
          <cell r="A9262" t="str">
            <v>T30.1</v>
          </cell>
          <cell r="B9262" t="str">
            <v>Quemadura de primer grado, región del cuerpo no especificada</v>
          </cell>
        </row>
        <row r="9263">
          <cell r="A9263" t="str">
            <v>T30.2</v>
          </cell>
          <cell r="B9263" t="str">
            <v>Quemadura de segundo grado, región del cuerpo no especificada</v>
          </cell>
        </row>
        <row r="9264">
          <cell r="A9264" t="str">
            <v>T30.3</v>
          </cell>
          <cell r="B9264" t="str">
            <v>Quemadura de tercer grado, región del cuerpo no especificada</v>
          </cell>
        </row>
        <row r="9265">
          <cell r="A9265" t="str">
            <v>T30.4</v>
          </cell>
          <cell r="B9265" t="str">
            <v>Corrosión de región del cuerpo y grado no especificados</v>
          </cell>
        </row>
        <row r="9266">
          <cell r="A9266" t="str">
            <v>T30.5</v>
          </cell>
          <cell r="B9266" t="str">
            <v>Corrosión de primer grado, región del cuerpo no especificada</v>
          </cell>
        </row>
        <row r="9267">
          <cell r="A9267" t="str">
            <v>T30.6</v>
          </cell>
          <cell r="B9267" t="str">
            <v>Corrosión de segundo grado, región del cuerpo no especificada</v>
          </cell>
        </row>
        <row r="9268">
          <cell r="A9268" t="str">
            <v>T30.7</v>
          </cell>
          <cell r="B9268" t="str">
            <v>Corrosión de tercer grado, región del cuerpo no especificada</v>
          </cell>
        </row>
        <row r="9269">
          <cell r="A9269" t="str">
            <v>T31</v>
          </cell>
          <cell r="B9269" t="str">
            <v>Quemaduras clasificadas según la extensión de la superficie del cuerpo afectada</v>
          </cell>
        </row>
        <row r="9270">
          <cell r="A9270" t="str">
            <v>T31.0</v>
          </cell>
          <cell r="B9270" t="str">
            <v>Quemaduras que afectan menos del 10% de la superficie del cuerpo</v>
          </cell>
        </row>
        <row r="9271">
          <cell r="A9271" t="str">
            <v>T31.1</v>
          </cell>
          <cell r="B9271" t="str">
            <v>Quemaduras que afectan del 10 al 19% de la superficie del cuerpo</v>
          </cell>
        </row>
        <row r="9272">
          <cell r="A9272" t="str">
            <v>T31.2</v>
          </cell>
          <cell r="B9272" t="str">
            <v>Quemaduras que afectan del 20 al 29% de la superficie del cuerpo</v>
          </cell>
        </row>
        <row r="9273">
          <cell r="A9273" t="str">
            <v>T31.3</v>
          </cell>
          <cell r="B9273" t="str">
            <v>Quemaduras que afectan del 30 al 39% de la superficie del cuerpo</v>
          </cell>
        </row>
        <row r="9274">
          <cell r="A9274" t="str">
            <v>T31.4</v>
          </cell>
          <cell r="B9274" t="str">
            <v>Quemaduras que afectan del 40 al 49% de la superficie del cuerpo</v>
          </cell>
        </row>
        <row r="9275">
          <cell r="A9275" t="str">
            <v>T31.5</v>
          </cell>
          <cell r="B9275" t="str">
            <v>Quemaduras que afectan del 50 al 59% de la superficie del cuerpo</v>
          </cell>
        </row>
        <row r="9276">
          <cell r="A9276" t="str">
            <v>T31.6</v>
          </cell>
          <cell r="B9276" t="str">
            <v>Quemaduras que afectan del 60 al 69% de la superficie del cuerpo</v>
          </cell>
        </row>
        <row r="9277">
          <cell r="A9277" t="str">
            <v>T31.7</v>
          </cell>
          <cell r="B9277" t="str">
            <v>Quemaduras que afectan del 70 al 79% de la superficie del cuerpo</v>
          </cell>
        </row>
        <row r="9278">
          <cell r="A9278" t="str">
            <v>T31.8</v>
          </cell>
          <cell r="B9278" t="str">
            <v>Quemaduras que afectan del 80 al 89% de la superficie del cuerpo</v>
          </cell>
        </row>
        <row r="9279">
          <cell r="A9279" t="str">
            <v>T31.9</v>
          </cell>
          <cell r="B9279" t="str">
            <v>Quemaduras que afectan el 90% o más de la superficie del cuerpo</v>
          </cell>
        </row>
        <row r="9280">
          <cell r="A9280" t="str">
            <v>T32</v>
          </cell>
          <cell r="B9280" t="str">
            <v>Corrosiones clasificadas según la extensión de la superficie del cuerpo afectada</v>
          </cell>
        </row>
        <row r="9281">
          <cell r="A9281" t="str">
            <v>T32.0</v>
          </cell>
          <cell r="B9281" t="str">
            <v>Corrosiones que afectan menos del 10% de la superficie del cuerpo</v>
          </cell>
        </row>
        <row r="9282">
          <cell r="A9282" t="str">
            <v>T32.1</v>
          </cell>
          <cell r="B9282" t="str">
            <v>Corrosiones que afectan del 10 al 19% de la superficie del cuerpo</v>
          </cell>
        </row>
        <row r="9283">
          <cell r="A9283" t="str">
            <v>T32.2</v>
          </cell>
          <cell r="B9283" t="str">
            <v>Corrosiones que afectan del 20 al 29% de la superficie del cuerpo</v>
          </cell>
        </row>
        <row r="9284">
          <cell r="A9284" t="str">
            <v>T32.3</v>
          </cell>
          <cell r="B9284" t="str">
            <v>Corrosiones que afectan del 30 al 39% de la superficie del cuerpo</v>
          </cell>
        </row>
        <row r="9285">
          <cell r="A9285" t="str">
            <v>T32.4</v>
          </cell>
          <cell r="B9285" t="str">
            <v>Corrosiones que afectan del 40 al 49% de la superficie del cuerpo</v>
          </cell>
        </row>
        <row r="9286">
          <cell r="A9286" t="str">
            <v>T32.5</v>
          </cell>
          <cell r="B9286" t="str">
            <v>Corrosiones que afectan del 50 al 59% de la superficie del cuerpo</v>
          </cell>
        </row>
        <row r="9287">
          <cell r="A9287" t="str">
            <v>T32.6</v>
          </cell>
          <cell r="B9287" t="str">
            <v>Corrosiones que afectan del 60 al 69% de la superficie del cuerpo</v>
          </cell>
        </row>
        <row r="9288">
          <cell r="A9288" t="str">
            <v>T32.7</v>
          </cell>
          <cell r="B9288" t="str">
            <v>Corrosiones que afectan del 70 al 79% de la superficie del cuerpo</v>
          </cell>
        </row>
        <row r="9289">
          <cell r="A9289" t="str">
            <v>T32.8</v>
          </cell>
          <cell r="B9289" t="str">
            <v>Corrosiones que afectan del 80 al 89% de la superficie del cuerpo</v>
          </cell>
        </row>
        <row r="9290">
          <cell r="A9290" t="str">
            <v>T32.9</v>
          </cell>
          <cell r="B9290" t="str">
            <v>Corrosiones que afectan el 90% o más de la superficie del cuerpo</v>
          </cell>
        </row>
        <row r="9291">
          <cell r="A9291" t="str">
            <v>T33</v>
          </cell>
          <cell r="B9291" t="str">
            <v>Congelamiento superficial</v>
          </cell>
        </row>
        <row r="9292">
          <cell r="A9292" t="str">
            <v>T33.0</v>
          </cell>
          <cell r="B9292" t="str">
            <v>Congelamiento superficial de la cabeza</v>
          </cell>
        </row>
        <row r="9293">
          <cell r="A9293" t="str">
            <v>T33.1</v>
          </cell>
          <cell r="B9293" t="str">
            <v>Congelamiento superficial del cuello</v>
          </cell>
        </row>
        <row r="9294">
          <cell r="A9294" t="str">
            <v>T33.2</v>
          </cell>
          <cell r="B9294" t="str">
            <v>Congelamiento superficial del tórax</v>
          </cell>
        </row>
        <row r="9295">
          <cell r="A9295" t="str">
            <v>T33.3</v>
          </cell>
          <cell r="B9295" t="str">
            <v>Congelamiento superficial de la pared abdominal, región lumbosacra y pelvis</v>
          </cell>
        </row>
        <row r="9296">
          <cell r="A9296" t="str">
            <v>T33.4</v>
          </cell>
          <cell r="B9296" t="str">
            <v>Congelamiento superficial del brazo</v>
          </cell>
        </row>
        <row r="9297">
          <cell r="A9297" t="str">
            <v>T33.5</v>
          </cell>
          <cell r="B9297" t="str">
            <v>Congelamiento superficial de la muñeca y de la mano</v>
          </cell>
        </row>
        <row r="9298">
          <cell r="A9298" t="str">
            <v>T33.6</v>
          </cell>
          <cell r="B9298" t="str">
            <v>Congelamiento superficial de la cadera y del muslo</v>
          </cell>
        </row>
        <row r="9299">
          <cell r="A9299" t="str">
            <v>T33.7</v>
          </cell>
          <cell r="B9299" t="str">
            <v>Congelamiento superficial de la rodilla y de la pierna</v>
          </cell>
        </row>
        <row r="9300">
          <cell r="A9300" t="str">
            <v>T33.8</v>
          </cell>
          <cell r="B9300" t="str">
            <v>Congelamiento superficial del tobillo y del pie</v>
          </cell>
        </row>
        <row r="9301">
          <cell r="A9301" t="str">
            <v>T33.9</v>
          </cell>
          <cell r="B9301" t="str">
            <v>Congelamiento superficial de otros sitios y de los no especificados</v>
          </cell>
        </row>
        <row r="9302">
          <cell r="A9302" t="str">
            <v>T34</v>
          </cell>
          <cell r="B9302" t="str">
            <v>Congelamiento con necrosis tisular</v>
          </cell>
        </row>
        <row r="9303">
          <cell r="A9303" t="str">
            <v>T34.0</v>
          </cell>
          <cell r="B9303" t="str">
            <v>Congelamiento con necrosis tisular de la cabeza</v>
          </cell>
        </row>
        <row r="9304">
          <cell r="A9304" t="str">
            <v>T34.1</v>
          </cell>
          <cell r="B9304" t="str">
            <v>Congelamiento con necrosis tisular del cuello</v>
          </cell>
        </row>
        <row r="9305">
          <cell r="A9305" t="str">
            <v>T34.2</v>
          </cell>
          <cell r="B9305" t="str">
            <v>Congelamiento con necrosis tisular del tórax</v>
          </cell>
        </row>
        <row r="9306">
          <cell r="A9306" t="str">
            <v>T34.3</v>
          </cell>
          <cell r="B9306" t="str">
            <v>Congelamiento con necrosis tisular de la pared abdominal, región lumbosacra y pelvis</v>
          </cell>
        </row>
        <row r="9307">
          <cell r="A9307" t="str">
            <v>T34.4</v>
          </cell>
          <cell r="B9307" t="str">
            <v>Congelamiento con necrosis tisular del brazo</v>
          </cell>
        </row>
        <row r="9308">
          <cell r="A9308" t="str">
            <v>T34.5</v>
          </cell>
          <cell r="B9308" t="str">
            <v>Congelamiento con necrosis tisular de la muñeca y de la mano</v>
          </cell>
        </row>
        <row r="9309">
          <cell r="A9309" t="str">
            <v>T34.6</v>
          </cell>
          <cell r="B9309" t="str">
            <v>Congelamiento con necrosis tisular de la cadera y del muslo</v>
          </cell>
        </row>
        <row r="9310">
          <cell r="A9310" t="str">
            <v>T34.7</v>
          </cell>
          <cell r="B9310" t="str">
            <v>Congelamiento con necrosis tisular de la rodilla y de la pierna</v>
          </cell>
        </row>
        <row r="9311">
          <cell r="A9311" t="str">
            <v>T34.8</v>
          </cell>
          <cell r="B9311" t="str">
            <v>Congelamiento con necrosis tisular del tobillo y del pie</v>
          </cell>
        </row>
        <row r="9312">
          <cell r="A9312" t="str">
            <v>T34.9</v>
          </cell>
          <cell r="B9312" t="str">
            <v>Congelamiento con necrosis tisular de otros sitios y de los no especificados</v>
          </cell>
        </row>
        <row r="9313">
          <cell r="A9313" t="str">
            <v>T35</v>
          </cell>
          <cell r="B9313" t="str">
            <v>Congelamiento que afecta múltiples regiones del cuerpo y congelamiento no especificado</v>
          </cell>
        </row>
        <row r="9314">
          <cell r="A9314" t="str">
            <v>T35.0</v>
          </cell>
          <cell r="B9314" t="str">
            <v>Congelamiento superficial que afecta múltiples regiones del cuerpo</v>
          </cell>
        </row>
        <row r="9315">
          <cell r="A9315" t="str">
            <v>T35.1</v>
          </cell>
          <cell r="B9315" t="str">
            <v>Congelamiento con necrosis tisular que afecta múltiples regiones del cuerpo</v>
          </cell>
        </row>
        <row r="9316">
          <cell r="A9316" t="str">
            <v>T35.2</v>
          </cell>
          <cell r="B9316" t="str">
            <v>Congelamiento no especificado de la cabeza y del cuello</v>
          </cell>
        </row>
        <row r="9317">
          <cell r="A9317" t="str">
            <v>T35.3</v>
          </cell>
          <cell r="B9317" t="str">
            <v>Congelamiento no especificado del tórax, del abdomen, de la región lumbosacra y de la pelvis</v>
          </cell>
        </row>
        <row r="9318">
          <cell r="A9318" t="str">
            <v>T35.4</v>
          </cell>
          <cell r="B9318" t="str">
            <v>Congelamiento no especificado del miembro superior</v>
          </cell>
        </row>
        <row r="9319">
          <cell r="A9319" t="str">
            <v>T35.5</v>
          </cell>
          <cell r="B9319" t="str">
            <v>Congelamiento no especificado del miembro inferior</v>
          </cell>
        </row>
        <row r="9320">
          <cell r="A9320" t="str">
            <v>T35.6</v>
          </cell>
          <cell r="B9320" t="str">
            <v>Congelamiento no especificado que afecta múltiples regiones del cuerpo</v>
          </cell>
        </row>
        <row r="9321">
          <cell r="A9321" t="str">
            <v>T35.7</v>
          </cell>
          <cell r="B9321" t="str">
            <v>Congelamiento no especificado, de sitio no especificado</v>
          </cell>
        </row>
        <row r="9322">
          <cell r="A9322" t="str">
            <v>T36</v>
          </cell>
          <cell r="B9322" t="str">
            <v>Envenenamiento por antibióticos sistémicos</v>
          </cell>
        </row>
        <row r="9323">
          <cell r="A9323" t="str">
            <v>T36.0</v>
          </cell>
          <cell r="B9323" t="str">
            <v>Penicilinas</v>
          </cell>
        </row>
        <row r="9324">
          <cell r="A9324" t="str">
            <v>T36.1</v>
          </cell>
          <cell r="B9324" t="str">
            <v>Cefalosporinas y otros antibióticos beta-lactámicos</v>
          </cell>
        </row>
        <row r="9325">
          <cell r="A9325" t="str">
            <v>T36.2</v>
          </cell>
          <cell r="B9325" t="str">
            <v>Grupo del cloramfenicol</v>
          </cell>
        </row>
        <row r="9326">
          <cell r="A9326" t="str">
            <v>T36.3</v>
          </cell>
          <cell r="B9326" t="str">
            <v>Macrólidos</v>
          </cell>
        </row>
        <row r="9327">
          <cell r="A9327" t="str">
            <v>T36.4</v>
          </cell>
          <cell r="B9327" t="str">
            <v>Tetraciclinas</v>
          </cell>
        </row>
        <row r="9328">
          <cell r="A9328" t="str">
            <v>T36.5</v>
          </cell>
          <cell r="B9328" t="str">
            <v>Aminoglucósidos</v>
          </cell>
        </row>
        <row r="9329">
          <cell r="A9329" t="str">
            <v>T36.6</v>
          </cell>
          <cell r="B9329" t="str">
            <v>Rifamicinas</v>
          </cell>
        </row>
        <row r="9330">
          <cell r="A9330" t="str">
            <v>T36.7</v>
          </cell>
          <cell r="B9330" t="str">
            <v>Antibióticos antimicóticos usados sistémicamente</v>
          </cell>
        </row>
        <row r="9331">
          <cell r="A9331" t="str">
            <v>T36.8</v>
          </cell>
          <cell r="B9331" t="str">
            <v>Otros antibióticos sistémicos</v>
          </cell>
        </row>
        <row r="9332">
          <cell r="A9332" t="str">
            <v>T36.9</v>
          </cell>
          <cell r="B9332" t="str">
            <v>Antibióticos sistémicos, no especificados</v>
          </cell>
        </row>
        <row r="9333">
          <cell r="A9333" t="str">
            <v>T37</v>
          </cell>
          <cell r="B9333" t="str">
            <v>Envenenamiento por otros antiinfecciosos y antiparasitarios sistémicos</v>
          </cell>
        </row>
        <row r="9334">
          <cell r="A9334" t="str">
            <v>T37.0</v>
          </cell>
          <cell r="B9334" t="str">
            <v>Sulfonamidas</v>
          </cell>
        </row>
        <row r="9335">
          <cell r="A9335" t="str">
            <v>T37.1</v>
          </cell>
          <cell r="B9335" t="str">
            <v>Drogas antimicobacterianas</v>
          </cell>
        </row>
        <row r="9336">
          <cell r="A9336" t="str">
            <v>T37.2</v>
          </cell>
          <cell r="B9336" t="str">
            <v>Antipalúdicos y drogas de acción contra otros protozoarios sanguíneos</v>
          </cell>
        </row>
        <row r="9337">
          <cell r="A9337" t="str">
            <v>T37.3</v>
          </cell>
          <cell r="B9337" t="str">
            <v>Otras drogas antiprotozoarias</v>
          </cell>
        </row>
        <row r="9338">
          <cell r="A9338" t="str">
            <v>T37.4</v>
          </cell>
          <cell r="B9338" t="str">
            <v>Antihelmínticos</v>
          </cell>
        </row>
        <row r="9339">
          <cell r="A9339" t="str">
            <v>T37.5</v>
          </cell>
          <cell r="B9339" t="str">
            <v>Drogas antivirales</v>
          </cell>
        </row>
        <row r="9340">
          <cell r="A9340" t="str">
            <v>T37.8</v>
          </cell>
          <cell r="B9340" t="str">
            <v>Otros antiinfecciosos y antiparasitarios sistémicos especificados</v>
          </cell>
        </row>
        <row r="9341">
          <cell r="A9341" t="str">
            <v>T37.9</v>
          </cell>
          <cell r="B9341" t="str">
            <v>Antiinfecciosos y antiparasitarios sistémicos, no especificados</v>
          </cell>
        </row>
        <row r="9342">
          <cell r="A9342" t="str">
            <v>T38</v>
          </cell>
          <cell r="B9342" t="str">
            <v>Envenenamiento por hormonas y sus sustitutos y antagonistas sintéticos, no clasificados en otra parte</v>
          </cell>
        </row>
        <row r="9343">
          <cell r="A9343" t="str">
            <v>T38.0</v>
          </cell>
          <cell r="B9343" t="str">
            <v>Glucocorticoides y análogos sintéticos</v>
          </cell>
        </row>
        <row r="9344">
          <cell r="A9344" t="str">
            <v>T38.1</v>
          </cell>
          <cell r="B9344" t="str">
            <v>Hormonas tiroideas y sustitutos</v>
          </cell>
        </row>
        <row r="9345">
          <cell r="A9345" t="str">
            <v>T38.2</v>
          </cell>
          <cell r="B9345" t="str">
            <v>Drogas antitiroideas</v>
          </cell>
        </row>
        <row r="9346">
          <cell r="A9346" t="str">
            <v>T38.3</v>
          </cell>
          <cell r="B9346" t="str">
            <v>Insulina y drogas hipoglucemiantes orales [antidiabéticas]</v>
          </cell>
        </row>
        <row r="9347">
          <cell r="A9347" t="str">
            <v>T38.4</v>
          </cell>
          <cell r="B9347" t="str">
            <v>Anticonceptivos orales</v>
          </cell>
        </row>
        <row r="9348">
          <cell r="A9348" t="str">
            <v>T38.5</v>
          </cell>
          <cell r="B9348" t="str">
            <v>Otros estrógenos y progestógenos</v>
          </cell>
        </row>
        <row r="9349">
          <cell r="A9349" t="str">
            <v>T38.6</v>
          </cell>
          <cell r="B9349" t="str">
            <v>Antigonadotrofinas, antiestrógenos y antiandrógenos, no clasificados en otra parte</v>
          </cell>
        </row>
        <row r="9350">
          <cell r="A9350" t="str">
            <v>T38.7</v>
          </cell>
          <cell r="B9350" t="str">
            <v>Andrógenos y sus congéneres anabólicos</v>
          </cell>
        </row>
        <row r="9351">
          <cell r="A9351" t="str">
            <v>T38.8</v>
          </cell>
          <cell r="B9351" t="str">
            <v>Otras hormonas y sustitutos sintéticos y los no especificados</v>
          </cell>
        </row>
        <row r="9352">
          <cell r="A9352" t="str">
            <v>T38.9</v>
          </cell>
          <cell r="B9352" t="str">
            <v>Otros antagonistas de las hormonas y los no especificados</v>
          </cell>
        </row>
        <row r="9353">
          <cell r="A9353" t="str">
            <v>T39</v>
          </cell>
          <cell r="B9353" t="str">
            <v>Envenenamiento por analgésicos no narcóticos, antipiréticos y antirreumáticos</v>
          </cell>
        </row>
        <row r="9354">
          <cell r="A9354" t="str">
            <v>T39.0</v>
          </cell>
          <cell r="B9354" t="str">
            <v>Salicilatos</v>
          </cell>
        </row>
        <row r="9355">
          <cell r="A9355" t="str">
            <v>T39.1</v>
          </cell>
          <cell r="B9355" t="str">
            <v>Derivados del paraaminofenol</v>
          </cell>
        </row>
        <row r="9356">
          <cell r="A9356" t="str">
            <v>T39.2</v>
          </cell>
          <cell r="B9356" t="str">
            <v>Derivados de la pirazolona</v>
          </cell>
        </row>
        <row r="9357">
          <cell r="A9357" t="str">
            <v>T39.3</v>
          </cell>
          <cell r="B9357" t="str">
            <v>Otras drogas antiinflamatorias no esteroideas [DAINE]</v>
          </cell>
        </row>
        <row r="9358">
          <cell r="A9358" t="str">
            <v>T39.4</v>
          </cell>
          <cell r="B9358" t="str">
            <v>Antirreumáticos, no clasificados en otra parte</v>
          </cell>
        </row>
        <row r="9359">
          <cell r="A9359" t="str">
            <v>T39.8</v>
          </cell>
          <cell r="B9359" t="str">
            <v>Otros analgésicos no narcóticos y antipiréticos, no clasificados en otra parte</v>
          </cell>
        </row>
        <row r="9360">
          <cell r="A9360" t="str">
            <v>T39.9</v>
          </cell>
          <cell r="B9360" t="str">
            <v>Analgésicos no narcóticos, antipiréticos y antirreumáticos, no especificados</v>
          </cell>
        </row>
        <row r="9361">
          <cell r="A9361" t="str">
            <v>T40</v>
          </cell>
          <cell r="B9361" t="str">
            <v>Envenenamiento por narcóticos y psicodislépticos [alucinógenos]</v>
          </cell>
        </row>
        <row r="9362">
          <cell r="A9362" t="str">
            <v>T40.0</v>
          </cell>
          <cell r="B9362" t="str">
            <v>Opio</v>
          </cell>
        </row>
        <row r="9363">
          <cell r="A9363" t="str">
            <v>T40.1</v>
          </cell>
          <cell r="B9363" t="str">
            <v>Heroína</v>
          </cell>
        </row>
        <row r="9364">
          <cell r="A9364" t="str">
            <v>T40.2</v>
          </cell>
          <cell r="B9364" t="str">
            <v>Otros opiáceos</v>
          </cell>
        </row>
        <row r="9365">
          <cell r="A9365" t="str">
            <v>T40.3</v>
          </cell>
          <cell r="B9365" t="str">
            <v>Metadona</v>
          </cell>
        </row>
        <row r="9366">
          <cell r="A9366" t="str">
            <v>T40.4</v>
          </cell>
          <cell r="B9366" t="str">
            <v>Otros narcóticos sintéticos</v>
          </cell>
        </row>
        <row r="9367">
          <cell r="A9367" t="str">
            <v>T40.5</v>
          </cell>
          <cell r="B9367" t="str">
            <v>Cocaína</v>
          </cell>
        </row>
        <row r="9368">
          <cell r="A9368" t="str">
            <v>T40.6</v>
          </cell>
          <cell r="B9368" t="str">
            <v>Otros narcóticos y los no especificados</v>
          </cell>
        </row>
        <row r="9369">
          <cell r="A9369" t="str">
            <v>T40.7</v>
          </cell>
          <cell r="B9369" t="str">
            <v>Cannabis (derivados)</v>
          </cell>
        </row>
        <row r="9370">
          <cell r="A9370" t="str">
            <v>T40.8</v>
          </cell>
          <cell r="B9370" t="str">
            <v>Acido lisérgico [LSD]</v>
          </cell>
        </row>
        <row r="9371">
          <cell r="A9371" t="str">
            <v>T40.9</v>
          </cell>
          <cell r="B9371" t="str">
            <v>Otros psicodislépticos y los no especificados [alucinógenos]</v>
          </cell>
        </row>
        <row r="9372">
          <cell r="A9372" t="str">
            <v>T41</v>
          </cell>
          <cell r="B9372" t="str">
            <v>Envenenamiento por anestésicos y gases terapéuticos</v>
          </cell>
        </row>
        <row r="9373">
          <cell r="A9373" t="str">
            <v>T41.0</v>
          </cell>
          <cell r="B9373" t="str">
            <v>Anestésicos por inhalación</v>
          </cell>
        </row>
        <row r="9374">
          <cell r="A9374" t="str">
            <v>T41.1</v>
          </cell>
          <cell r="B9374" t="str">
            <v>Anestésicos intravenosos</v>
          </cell>
        </row>
        <row r="9375">
          <cell r="A9375" t="str">
            <v>T41.2</v>
          </cell>
          <cell r="B9375" t="str">
            <v>Otros anestésicos generales y los no especificados</v>
          </cell>
        </row>
        <row r="9376">
          <cell r="A9376" t="str">
            <v>T41.3</v>
          </cell>
          <cell r="B9376" t="str">
            <v>Anestésicos locales</v>
          </cell>
        </row>
        <row r="9377">
          <cell r="A9377" t="str">
            <v>T41.4</v>
          </cell>
          <cell r="B9377" t="str">
            <v>Anestésicos, no especificados</v>
          </cell>
        </row>
        <row r="9378">
          <cell r="A9378" t="str">
            <v>T41.5</v>
          </cell>
          <cell r="B9378" t="str">
            <v>Gases terapéuticos</v>
          </cell>
        </row>
        <row r="9379">
          <cell r="A9379" t="str">
            <v>T42</v>
          </cell>
          <cell r="B9379" t="str">
            <v>Envenenamiento por antiepilépticos, hipnóticos-sedantes y drogas antiparkinsonianas</v>
          </cell>
        </row>
        <row r="9380">
          <cell r="A9380" t="str">
            <v>T42.0</v>
          </cell>
          <cell r="B9380" t="str">
            <v>Derivados de la hidantoína</v>
          </cell>
        </row>
        <row r="9381">
          <cell r="A9381" t="str">
            <v>T42.1</v>
          </cell>
          <cell r="B9381" t="str">
            <v>Iminostilbenos</v>
          </cell>
        </row>
        <row r="9382">
          <cell r="A9382" t="str">
            <v>T42.2</v>
          </cell>
          <cell r="B9382" t="str">
            <v>Succinamidas y derivados de la oxazolidina</v>
          </cell>
        </row>
        <row r="9383">
          <cell r="A9383" t="str">
            <v>T42.3</v>
          </cell>
          <cell r="B9383" t="str">
            <v>Barbitúricos</v>
          </cell>
        </row>
        <row r="9384">
          <cell r="A9384" t="str">
            <v>T42.4</v>
          </cell>
          <cell r="B9384" t="str">
            <v>Benzodiazepinas</v>
          </cell>
        </row>
        <row r="9385">
          <cell r="A9385" t="str">
            <v>T42.5</v>
          </cell>
          <cell r="B9385" t="str">
            <v>Antiepilépticos mixtos, no clasificados en otra parte</v>
          </cell>
        </row>
        <row r="9386">
          <cell r="A9386" t="str">
            <v>T42.6</v>
          </cell>
          <cell r="B9386" t="str">
            <v>Otros antiepilépticos y drogas hipnótico-sedantes</v>
          </cell>
        </row>
        <row r="9387">
          <cell r="A9387" t="str">
            <v>T42.7</v>
          </cell>
          <cell r="B9387" t="str">
            <v>Antiepilépticos y drogas hipnótico-sedantes, no especificados</v>
          </cell>
        </row>
        <row r="9388">
          <cell r="A9388" t="str">
            <v>T42.8</v>
          </cell>
          <cell r="B9388" t="str">
            <v>Drogas antiparkinsonianas y otros depresores del tono muscular central</v>
          </cell>
        </row>
        <row r="9389">
          <cell r="A9389" t="str">
            <v>T43</v>
          </cell>
          <cell r="B9389" t="str">
            <v>Envenenamiento por psicotrópicos, no clasificados en otra parte</v>
          </cell>
        </row>
        <row r="9390">
          <cell r="A9390" t="str">
            <v>T43.0</v>
          </cell>
          <cell r="B9390" t="str">
            <v>Antidepresivos tricíclicos y tetracíclicos</v>
          </cell>
        </row>
        <row r="9391">
          <cell r="A9391" t="str">
            <v>T43.1</v>
          </cell>
          <cell r="B9391" t="str">
            <v>Antidepresivos inhibidores de la monoaminoxidasa</v>
          </cell>
        </row>
        <row r="9392">
          <cell r="A9392" t="str">
            <v>T43.2</v>
          </cell>
          <cell r="B9392" t="str">
            <v>Otros antidepresivos y los no especificados</v>
          </cell>
        </row>
        <row r="9393">
          <cell r="A9393" t="str">
            <v>T43.3</v>
          </cell>
          <cell r="B9393" t="str">
            <v>Antipsicóticos y neurolépticos fenotiacínicos</v>
          </cell>
        </row>
        <row r="9394">
          <cell r="A9394" t="str">
            <v>T43.4</v>
          </cell>
          <cell r="B9394" t="str">
            <v>Butirofenona y neurolépticos tioxanténicos</v>
          </cell>
        </row>
        <row r="9395">
          <cell r="A9395" t="str">
            <v>T43.5</v>
          </cell>
          <cell r="B9395" t="str">
            <v>Otros antipsicóticos y neurolépticos y los no especificados</v>
          </cell>
        </row>
        <row r="9396">
          <cell r="A9396" t="str">
            <v>T43.6</v>
          </cell>
          <cell r="B9396" t="str">
            <v>Psicoestimulantes con abuso potencial</v>
          </cell>
        </row>
        <row r="9397">
          <cell r="A9397" t="str">
            <v>T43.8</v>
          </cell>
          <cell r="B9397" t="str">
            <v>Otras drogas psicotrópicas, no clasificadas en otra parte</v>
          </cell>
        </row>
        <row r="9398">
          <cell r="A9398" t="str">
            <v>T43.9</v>
          </cell>
          <cell r="B9398" t="str">
            <v>Droga psicotrópica, no especificada</v>
          </cell>
        </row>
        <row r="9399">
          <cell r="A9399" t="str">
            <v>T44</v>
          </cell>
          <cell r="B9399" t="str">
            <v>Envenenamiento por drogas que afectan principalmente el sistema nervioso autónomo</v>
          </cell>
        </row>
        <row r="9400">
          <cell r="A9400" t="str">
            <v>T44.0</v>
          </cell>
          <cell r="B9400" t="str">
            <v>Agentes anticolinesterasa</v>
          </cell>
        </row>
        <row r="9401">
          <cell r="A9401" t="str">
            <v>T44.1</v>
          </cell>
          <cell r="B9401" t="str">
            <v>Otros parasimpáticomiméticos [colinérgicos]</v>
          </cell>
        </row>
        <row r="9402">
          <cell r="A9402" t="str">
            <v>T44.2</v>
          </cell>
          <cell r="B9402" t="str">
            <v>Drogas bloqueadoras ganglionares, no clasificadas en otra parte</v>
          </cell>
        </row>
        <row r="9403">
          <cell r="A9403" t="str">
            <v>T44.3</v>
          </cell>
          <cell r="B9403" t="str">
            <v>Otros parasimpaticolíticos [anticolinérgicos y antimuscarínicos] y espasmolíticos, no clasificados en otra parte</v>
          </cell>
        </row>
        <row r="9404">
          <cell r="A9404" t="str">
            <v>T44.4</v>
          </cell>
          <cell r="B9404" t="str">
            <v>Agonistas, predominantemente alfa-adrenérgicos, no clasificados en otra parte</v>
          </cell>
        </row>
        <row r="9405">
          <cell r="A9405" t="str">
            <v>T44.5</v>
          </cell>
          <cell r="B9405" t="str">
            <v>Agonistas, predominantemente beta-adrenérgicos, no clasificados en otra parte</v>
          </cell>
        </row>
        <row r="9406">
          <cell r="A9406" t="str">
            <v>T44.6</v>
          </cell>
          <cell r="B9406" t="str">
            <v>Antagonistas alfa-adrenérgicos, no clasificados en otra parte</v>
          </cell>
        </row>
        <row r="9407">
          <cell r="A9407" t="str">
            <v>T44.7</v>
          </cell>
          <cell r="B9407" t="str">
            <v>Antagonistas beta-adrenérgicos, no clasificados en otra parte</v>
          </cell>
        </row>
        <row r="9408">
          <cell r="A9408" t="str">
            <v>T44.8</v>
          </cell>
          <cell r="B9408" t="str">
            <v>Agentes de acción central y bloqueadores neuronales adrenérgicos, no clasificados en otra parte</v>
          </cell>
        </row>
        <row r="9409">
          <cell r="A9409" t="str">
            <v>T44.9</v>
          </cell>
          <cell r="B9409" t="str">
            <v>Otras drogas y las no especificadas que afectan principalmente el sistema nervioso autónomo</v>
          </cell>
        </row>
        <row r="9410">
          <cell r="A9410" t="str">
            <v>T45</v>
          </cell>
          <cell r="B9410" t="str">
            <v>Envenenamiento por agentes principalmente sistémicos y hematológicos, no clasificados en otra parte</v>
          </cell>
        </row>
        <row r="9411">
          <cell r="A9411" t="str">
            <v>T45.0</v>
          </cell>
          <cell r="B9411" t="str">
            <v>Drogas antialérgicas y antieméticas</v>
          </cell>
        </row>
        <row r="9412">
          <cell r="A9412" t="str">
            <v>T45.1</v>
          </cell>
          <cell r="B9412" t="str">
            <v>Drogas antineoplásicas e inmunosupresoras</v>
          </cell>
        </row>
        <row r="9413">
          <cell r="A9413" t="str">
            <v>T45.2</v>
          </cell>
          <cell r="B9413" t="str">
            <v>Vitaminas, no clasificadas en otra parte</v>
          </cell>
        </row>
        <row r="9414">
          <cell r="A9414" t="str">
            <v>T45.3</v>
          </cell>
          <cell r="B9414" t="str">
            <v>Enzimas, no clasificadas en otra parte</v>
          </cell>
        </row>
        <row r="9415">
          <cell r="A9415" t="str">
            <v>T45.4</v>
          </cell>
          <cell r="B9415" t="str">
            <v>Hierro y sus compuestos</v>
          </cell>
        </row>
        <row r="9416">
          <cell r="A9416" t="str">
            <v>T45.5</v>
          </cell>
          <cell r="B9416" t="str">
            <v>Anticoagulantes</v>
          </cell>
        </row>
        <row r="9417">
          <cell r="A9417" t="str">
            <v>T45.6</v>
          </cell>
          <cell r="B9417" t="str">
            <v>Drogas que afectan la fibrinólisis</v>
          </cell>
        </row>
        <row r="9418">
          <cell r="A9418" t="str">
            <v>T45.7</v>
          </cell>
          <cell r="B9418" t="str">
            <v>Antagonistas de anticoagulantes, vitamina K y otros coagulantes</v>
          </cell>
        </row>
        <row r="9419">
          <cell r="A9419" t="str">
            <v>T45.8</v>
          </cell>
          <cell r="B9419" t="str">
            <v>Otros agentes principalmente sistémicos y hematológicos</v>
          </cell>
        </row>
        <row r="9420">
          <cell r="A9420" t="str">
            <v>T45.9</v>
          </cell>
          <cell r="B9420" t="str">
            <v>Agentes principalmente sistémicos y hematológicos, no especificados</v>
          </cell>
        </row>
        <row r="9421">
          <cell r="A9421" t="str">
            <v>T46</v>
          </cell>
          <cell r="B9421" t="str">
            <v>Envenenamiento por agentes que afectan principalmente el sistema cardiovascular</v>
          </cell>
        </row>
        <row r="9422">
          <cell r="A9422" t="str">
            <v>T46.0</v>
          </cell>
          <cell r="B9422" t="str">
            <v>Glucósidos cardiotónicos y medicamentos de acción similar</v>
          </cell>
        </row>
        <row r="9423">
          <cell r="A9423" t="str">
            <v>T46.1</v>
          </cell>
          <cell r="B9423" t="str">
            <v>Bloqueadores del canal del calcio</v>
          </cell>
        </row>
        <row r="9424">
          <cell r="A9424" t="str">
            <v>T46.2</v>
          </cell>
          <cell r="B9424" t="str">
            <v>Otras drogas antiarrítmicas, no clasificadas en otra parte</v>
          </cell>
        </row>
        <row r="9425">
          <cell r="A9425" t="str">
            <v>T46.3</v>
          </cell>
          <cell r="B9425" t="str">
            <v>Vasodilatadores coronarios, no clasificados en otra parte</v>
          </cell>
        </row>
        <row r="9426">
          <cell r="A9426" t="str">
            <v>T46.4</v>
          </cell>
          <cell r="B9426" t="str">
            <v>Inhibidores de la enzima convertidora de la angiotensina</v>
          </cell>
        </row>
        <row r="9427">
          <cell r="A9427" t="str">
            <v>T46.5</v>
          </cell>
          <cell r="B9427" t="str">
            <v>Otras drogas antihipertensivas, no clasificadas en otra parte</v>
          </cell>
        </row>
        <row r="9428">
          <cell r="A9428" t="str">
            <v>T46.6</v>
          </cell>
          <cell r="B9428" t="str">
            <v>Drogas antilipémicas y antiarterioscleróticas</v>
          </cell>
        </row>
        <row r="9429">
          <cell r="A9429" t="str">
            <v>T46.7</v>
          </cell>
          <cell r="B9429" t="str">
            <v>Vasodilatadores periféricos</v>
          </cell>
        </row>
        <row r="9430">
          <cell r="A9430" t="str">
            <v>T46.8</v>
          </cell>
          <cell r="B9430" t="str">
            <v>Drogas antivaricosas, inclusive agentes esclerosantes</v>
          </cell>
        </row>
        <row r="9431">
          <cell r="A9431" t="str">
            <v>T46.9</v>
          </cell>
          <cell r="B9431" t="str">
            <v>Otros agentes y los no especificados que afectan principalmente el sistema cardiovascular</v>
          </cell>
        </row>
        <row r="9432">
          <cell r="A9432" t="str">
            <v>T47</v>
          </cell>
          <cell r="B9432" t="str">
            <v>Envenenamiento por agentes que afectan principalmente el sistema gastrointestinal</v>
          </cell>
        </row>
        <row r="9433">
          <cell r="A9433" t="str">
            <v>T47.0</v>
          </cell>
          <cell r="B9433" t="str">
            <v>Antagonistas del receptor H2 de histamina</v>
          </cell>
        </row>
        <row r="9434">
          <cell r="A9434" t="str">
            <v>T47.1</v>
          </cell>
          <cell r="B9434" t="str">
            <v>Otras drogas antiácidas y que inhiben la secreción gástrica</v>
          </cell>
        </row>
        <row r="9435">
          <cell r="A9435" t="str">
            <v>T47.2</v>
          </cell>
          <cell r="B9435" t="str">
            <v>Laxantes estimulantes</v>
          </cell>
        </row>
        <row r="9436">
          <cell r="A9436" t="str">
            <v>T47.3</v>
          </cell>
          <cell r="B9436" t="str">
            <v>Laxantes salinos y osmóticos</v>
          </cell>
        </row>
        <row r="9437">
          <cell r="A9437" t="str">
            <v>T47.4</v>
          </cell>
          <cell r="B9437" t="str">
            <v>Otros laxantes</v>
          </cell>
        </row>
        <row r="9438">
          <cell r="A9438" t="str">
            <v>T47.5</v>
          </cell>
          <cell r="B9438" t="str">
            <v>Digestivos</v>
          </cell>
        </row>
        <row r="9439">
          <cell r="A9439" t="str">
            <v>T47.6</v>
          </cell>
          <cell r="B9439" t="str">
            <v>Drogas antidiarreicas</v>
          </cell>
        </row>
        <row r="9440">
          <cell r="A9440" t="str">
            <v>T47.7</v>
          </cell>
          <cell r="B9440" t="str">
            <v>Eméticos</v>
          </cell>
        </row>
        <row r="9441">
          <cell r="A9441" t="str">
            <v>T47.8</v>
          </cell>
          <cell r="B9441" t="str">
            <v>Otros agentes que afectan principalmente el sistema gastrointestinal</v>
          </cell>
        </row>
        <row r="9442">
          <cell r="A9442" t="str">
            <v>T47.9</v>
          </cell>
          <cell r="B9442" t="str">
            <v>Agentes no especificados que afectan principalmente el sistema gastrointestinal</v>
          </cell>
        </row>
        <row r="9443">
          <cell r="A9443" t="str">
            <v>T48</v>
          </cell>
          <cell r="B9443" t="str">
            <v>Envenenamiento por agentes con acción principal sobre los músculos lisos y esqueléticos y sobre el sistema respiratorio</v>
          </cell>
        </row>
        <row r="9444">
          <cell r="A9444" t="str">
            <v>T48.0</v>
          </cell>
          <cell r="B9444" t="str">
            <v>Drogas oxitócicas</v>
          </cell>
        </row>
        <row r="9445">
          <cell r="A9445" t="str">
            <v>T48.1</v>
          </cell>
          <cell r="B9445" t="str">
            <v>Relajantes musculoesqueléticos [agentes bloqueadores neuromusculares]</v>
          </cell>
        </row>
        <row r="9446">
          <cell r="A9446" t="str">
            <v>T48.2</v>
          </cell>
          <cell r="B9446" t="str">
            <v>Otros medicamentos y los no especificados de acción principal sobre los músculos</v>
          </cell>
        </row>
        <row r="9447">
          <cell r="A9447" t="str">
            <v>T48.3</v>
          </cell>
          <cell r="B9447" t="str">
            <v>Antitusígenos</v>
          </cell>
        </row>
        <row r="9448">
          <cell r="A9448" t="str">
            <v>T48.4</v>
          </cell>
          <cell r="B9448" t="str">
            <v>Expectorantes</v>
          </cell>
        </row>
        <row r="9449">
          <cell r="A9449" t="str">
            <v>T48.5</v>
          </cell>
          <cell r="B9449" t="str">
            <v>Drogas contra el catarro común</v>
          </cell>
        </row>
        <row r="9450">
          <cell r="A9450" t="str">
            <v>T48.6</v>
          </cell>
          <cell r="B9450" t="str">
            <v>Antiasmáticos, no clasificados en otra parte</v>
          </cell>
        </row>
        <row r="9451">
          <cell r="A9451" t="str">
            <v>T48.7</v>
          </cell>
          <cell r="B9451" t="str">
            <v>Otros agentes y los no especificados de acción principal sobre el sistema respiratorio</v>
          </cell>
        </row>
        <row r="9452">
          <cell r="A9452" t="str">
            <v>T49</v>
          </cell>
          <cell r="B9452" t="str">
            <v>Envenenamiento por agentes tópicos que afectan principalmente la piel y las membranas mucosas y por drogas oftalmológicas, otorrinolaringológicas y dentales</v>
          </cell>
        </row>
        <row r="9453">
          <cell r="A9453" t="str">
            <v>T49.0</v>
          </cell>
          <cell r="B9453" t="str">
            <v>Drogas locales antimicóticas, antiinfecciosas y antiinflamatorias, no clasificadas en otra parte</v>
          </cell>
        </row>
        <row r="9454">
          <cell r="A9454" t="str">
            <v>T49.1</v>
          </cell>
          <cell r="B9454" t="str">
            <v>Antipruríticos</v>
          </cell>
        </row>
        <row r="9455">
          <cell r="A9455" t="str">
            <v>T49.2</v>
          </cell>
          <cell r="B9455" t="str">
            <v>Astringentes y detergentes locales</v>
          </cell>
        </row>
        <row r="9456">
          <cell r="A9456" t="str">
            <v>T49.3</v>
          </cell>
          <cell r="B9456" t="str">
            <v>Emolientes, demulcentes y protectores</v>
          </cell>
        </row>
        <row r="9457">
          <cell r="A9457" t="str">
            <v>T49.4</v>
          </cell>
          <cell r="B9457" t="str">
            <v>Queratolíticos, queratoplásticos, drogas y otras preparaciones para el tratamiento del cabello</v>
          </cell>
        </row>
        <row r="9458">
          <cell r="A9458" t="str">
            <v>T49.5</v>
          </cell>
          <cell r="B9458" t="str">
            <v>Drogas y preparaciones oftalmológicas</v>
          </cell>
        </row>
        <row r="9459">
          <cell r="A9459" t="str">
            <v>T49.6</v>
          </cell>
          <cell r="B9459" t="str">
            <v>Drogas y preparaciones otorrinolaringológicas</v>
          </cell>
        </row>
        <row r="9460">
          <cell r="A9460" t="str">
            <v>T49.7</v>
          </cell>
          <cell r="B9460" t="str">
            <v>Drogas dentales, aplicadas tópicamente</v>
          </cell>
        </row>
        <row r="9461">
          <cell r="A9461" t="str">
            <v>T49.8</v>
          </cell>
          <cell r="B9461" t="str">
            <v>Otros agentes tópicos</v>
          </cell>
        </row>
        <row r="9462">
          <cell r="A9462" t="str">
            <v>T49.9</v>
          </cell>
          <cell r="B9462" t="str">
            <v>Agentes tópicos, no especificados</v>
          </cell>
        </row>
        <row r="9463">
          <cell r="A9463" t="str">
            <v>T50</v>
          </cell>
          <cell r="B9463" t="str">
            <v>Envenenamiento por diuréticos y otras drogas, medicamentos y sustancias biológicas no especificadas</v>
          </cell>
        </row>
        <row r="9464">
          <cell r="A9464" t="str">
            <v>T50.0</v>
          </cell>
          <cell r="B9464" t="str">
            <v>Mineralocorticoides y sus antagonistas</v>
          </cell>
        </row>
        <row r="9465">
          <cell r="A9465" t="str">
            <v>T50.1</v>
          </cell>
          <cell r="B9465" t="str">
            <v>Diuréticos del asa [dintel alto]</v>
          </cell>
        </row>
        <row r="9466">
          <cell r="A9466" t="str">
            <v>T50.2</v>
          </cell>
          <cell r="B9466" t="str">
            <v>Inhibidores de la anhidrasa del ácido carbónico, benzotiazidas y otros diuréticos</v>
          </cell>
        </row>
        <row r="9467">
          <cell r="A9467" t="str">
            <v>T50.3</v>
          </cell>
          <cell r="B9467" t="str">
            <v>Agentes del equilibrio hidrolítico, electrolítico y calórico</v>
          </cell>
        </row>
        <row r="9468">
          <cell r="A9468" t="str">
            <v>T50.4</v>
          </cell>
          <cell r="B9468" t="str">
            <v>Drogas que afectan el metabolismo del ácido úrico</v>
          </cell>
        </row>
        <row r="9469">
          <cell r="A9469" t="str">
            <v>T50.5</v>
          </cell>
          <cell r="B9469" t="str">
            <v>Depresores del apetito</v>
          </cell>
        </row>
        <row r="9470">
          <cell r="A9470" t="str">
            <v>T50.6</v>
          </cell>
          <cell r="B9470" t="str">
            <v>Antídotos y agentes quelantes, no clasificados en otra parte</v>
          </cell>
        </row>
        <row r="9471">
          <cell r="A9471" t="str">
            <v>T50.7</v>
          </cell>
          <cell r="B9471" t="str">
            <v>Analépticos y antagonistas del opio</v>
          </cell>
        </row>
        <row r="9472">
          <cell r="A9472" t="str">
            <v>T50.8</v>
          </cell>
          <cell r="B9472" t="str">
            <v>Agentes diagnósticos</v>
          </cell>
        </row>
        <row r="9473">
          <cell r="A9473" t="str">
            <v>T50.9</v>
          </cell>
          <cell r="B9473" t="str">
            <v>Otras drogas y sustancias biológicas, y las no especificadas</v>
          </cell>
        </row>
        <row r="9474">
          <cell r="A9474" t="str">
            <v>T51</v>
          </cell>
          <cell r="B9474" t="str">
            <v>Efecto tóxico del alcohol</v>
          </cell>
        </row>
        <row r="9475">
          <cell r="A9475" t="str">
            <v>T51.0</v>
          </cell>
          <cell r="B9475" t="str">
            <v>Etanol</v>
          </cell>
        </row>
        <row r="9476">
          <cell r="A9476" t="str">
            <v>T51.1</v>
          </cell>
          <cell r="B9476" t="str">
            <v>Metanol</v>
          </cell>
        </row>
        <row r="9477">
          <cell r="A9477" t="str">
            <v>T51.2</v>
          </cell>
          <cell r="B9477" t="str">
            <v>Propanol-2</v>
          </cell>
        </row>
        <row r="9478">
          <cell r="A9478" t="str">
            <v>T51.3</v>
          </cell>
          <cell r="B9478" t="str">
            <v>Licor de alcohol insuficientemente destilado</v>
          </cell>
        </row>
        <row r="9479">
          <cell r="A9479" t="str">
            <v>T51.8</v>
          </cell>
          <cell r="B9479" t="str">
            <v>Otros alcoholes</v>
          </cell>
        </row>
        <row r="9480">
          <cell r="A9480" t="str">
            <v>T51.9</v>
          </cell>
          <cell r="B9480" t="str">
            <v>Alcohol, no especificado</v>
          </cell>
        </row>
        <row r="9481">
          <cell r="A9481" t="str">
            <v>T52</v>
          </cell>
          <cell r="B9481" t="str">
            <v>Efecto tóxico de disolventes orgánicos</v>
          </cell>
        </row>
        <row r="9482">
          <cell r="A9482" t="str">
            <v>T52.0</v>
          </cell>
          <cell r="B9482" t="str">
            <v>Productos del petróleo</v>
          </cell>
        </row>
        <row r="9483">
          <cell r="A9483" t="str">
            <v>T52.1</v>
          </cell>
          <cell r="B9483" t="str">
            <v>Benceno</v>
          </cell>
        </row>
        <row r="9484">
          <cell r="A9484" t="str">
            <v>T52.2</v>
          </cell>
          <cell r="B9484" t="str">
            <v>Homólogos del benceno</v>
          </cell>
        </row>
        <row r="9485">
          <cell r="A9485" t="str">
            <v>T52.3</v>
          </cell>
          <cell r="B9485" t="str">
            <v>Glicoles</v>
          </cell>
        </row>
        <row r="9486">
          <cell r="A9486" t="str">
            <v>T52.4</v>
          </cell>
          <cell r="B9486" t="str">
            <v>Cetonas</v>
          </cell>
        </row>
        <row r="9487">
          <cell r="A9487" t="str">
            <v>T52.8</v>
          </cell>
          <cell r="B9487" t="str">
            <v>Otros disolventes orgánicos</v>
          </cell>
        </row>
        <row r="9488">
          <cell r="A9488" t="str">
            <v>T52.9</v>
          </cell>
          <cell r="B9488" t="str">
            <v>Disolventes orgánicos, no especificados</v>
          </cell>
        </row>
        <row r="9489">
          <cell r="A9489" t="str">
            <v>T53</v>
          </cell>
          <cell r="B9489" t="str">
            <v>Efecto tóxico de los derivados halogenados de los hidrocarburos alifáticos y aromáticos</v>
          </cell>
        </row>
        <row r="9490">
          <cell r="A9490" t="str">
            <v>T53.0</v>
          </cell>
          <cell r="B9490" t="str">
            <v>Tetracloruro de carbono</v>
          </cell>
        </row>
        <row r="9491">
          <cell r="A9491" t="str">
            <v>T53.1</v>
          </cell>
          <cell r="B9491" t="str">
            <v>Cloroformo</v>
          </cell>
        </row>
        <row r="9492">
          <cell r="A9492" t="str">
            <v>T53.2</v>
          </cell>
          <cell r="B9492" t="str">
            <v>Tricloroetileno</v>
          </cell>
        </row>
        <row r="9493">
          <cell r="A9493" t="str">
            <v>T53.3</v>
          </cell>
          <cell r="B9493" t="str">
            <v>Tetracloroetileno</v>
          </cell>
        </row>
        <row r="9494">
          <cell r="A9494" t="str">
            <v>T53.4</v>
          </cell>
          <cell r="B9494" t="str">
            <v>Dicloroetano</v>
          </cell>
        </row>
        <row r="9495">
          <cell r="A9495" t="str">
            <v>T53.5</v>
          </cell>
          <cell r="B9495" t="str">
            <v>Clorofluorocarburos</v>
          </cell>
        </row>
        <row r="9496">
          <cell r="A9496" t="str">
            <v>T53.6</v>
          </cell>
          <cell r="B9496" t="str">
            <v>Otros derivados halogenados de hidrocarburos alifáticos</v>
          </cell>
        </row>
        <row r="9497">
          <cell r="A9497" t="str">
            <v>T53.7</v>
          </cell>
          <cell r="B9497" t="str">
            <v>Otros derivados halogenados de hidrocarburos aromáticos</v>
          </cell>
        </row>
        <row r="9498">
          <cell r="A9498" t="str">
            <v>T53.9</v>
          </cell>
          <cell r="B9498" t="str">
            <v>Derivados halogenados de hidrocarburos alifáticos y aromáticos, no especificados</v>
          </cell>
        </row>
        <row r="9499">
          <cell r="A9499" t="str">
            <v>T54</v>
          </cell>
          <cell r="B9499" t="str">
            <v>Efecto tóxico de sustancias corrosivas</v>
          </cell>
        </row>
        <row r="9500">
          <cell r="A9500" t="str">
            <v>T54.0</v>
          </cell>
          <cell r="B9500" t="str">
            <v>Fenol y homólogos del fenol</v>
          </cell>
        </row>
        <row r="9501">
          <cell r="A9501" t="str">
            <v>T54.1</v>
          </cell>
          <cell r="B9501" t="str">
            <v>Otros compuestos orgánicos corrosivos</v>
          </cell>
        </row>
        <row r="9502">
          <cell r="A9502" t="str">
            <v>T54.2</v>
          </cell>
          <cell r="B9502" t="str">
            <v>Acidos corrosivos y sustancias ácidas similares</v>
          </cell>
        </row>
        <row r="9503">
          <cell r="A9503" t="str">
            <v>T54.3</v>
          </cell>
          <cell r="B9503" t="str">
            <v>Alcalis cáusticos y sustancias alcalinas similares</v>
          </cell>
        </row>
        <row r="9504">
          <cell r="A9504" t="str">
            <v>T54.9</v>
          </cell>
          <cell r="B9504" t="str">
            <v>Efecto tóxico de sustancia corrosiva, no especificada</v>
          </cell>
        </row>
        <row r="9505">
          <cell r="A9505" t="str">
            <v>T55.X</v>
          </cell>
          <cell r="B9505" t="str">
            <v>Efecto tóxico de detergentes y jabones</v>
          </cell>
        </row>
        <row r="9506">
          <cell r="A9506" t="str">
            <v>T56</v>
          </cell>
          <cell r="B9506" t="str">
            <v>Efecto tóxico de metales</v>
          </cell>
        </row>
        <row r="9507">
          <cell r="A9507" t="str">
            <v>T56.0</v>
          </cell>
          <cell r="B9507" t="str">
            <v>Plomo y sus compuestos</v>
          </cell>
        </row>
        <row r="9508">
          <cell r="A9508" t="str">
            <v>T56.1</v>
          </cell>
          <cell r="B9508" t="str">
            <v>Mercurio y sus compuestos</v>
          </cell>
        </row>
        <row r="9509">
          <cell r="A9509" t="str">
            <v>T56.2</v>
          </cell>
          <cell r="B9509" t="str">
            <v>Cromo y sus compuestos</v>
          </cell>
        </row>
        <row r="9510">
          <cell r="A9510" t="str">
            <v>T56.3</v>
          </cell>
          <cell r="B9510" t="str">
            <v>Cadmio y sus compuestos</v>
          </cell>
        </row>
        <row r="9511">
          <cell r="A9511" t="str">
            <v>T56.4</v>
          </cell>
          <cell r="B9511" t="str">
            <v>Cobre y sus compuestos</v>
          </cell>
        </row>
        <row r="9512">
          <cell r="A9512" t="str">
            <v>T56.5</v>
          </cell>
          <cell r="B9512" t="str">
            <v>Zinc y sus compuestos</v>
          </cell>
        </row>
        <row r="9513">
          <cell r="A9513" t="str">
            <v>T56.6</v>
          </cell>
          <cell r="B9513" t="str">
            <v>Estaño y sus compuestos</v>
          </cell>
        </row>
        <row r="9514">
          <cell r="A9514" t="str">
            <v>T56.7</v>
          </cell>
          <cell r="B9514" t="str">
            <v>Berilio y sus compuestos</v>
          </cell>
        </row>
        <row r="9515">
          <cell r="A9515" t="str">
            <v>T56.8</v>
          </cell>
          <cell r="B9515" t="str">
            <v>Otros metales</v>
          </cell>
        </row>
        <row r="9516">
          <cell r="A9516" t="str">
            <v>T56.9</v>
          </cell>
          <cell r="B9516" t="str">
            <v>Metal, no especificado</v>
          </cell>
        </row>
        <row r="9517">
          <cell r="A9517" t="str">
            <v>T57</v>
          </cell>
          <cell r="B9517" t="str">
            <v>Efecto tóxico de otras sustancias inorgánicas</v>
          </cell>
        </row>
        <row r="9518">
          <cell r="A9518" t="str">
            <v>T57.0</v>
          </cell>
          <cell r="B9518" t="str">
            <v>Arsénico y sus compuestos</v>
          </cell>
        </row>
        <row r="9519">
          <cell r="A9519" t="str">
            <v>T57.1</v>
          </cell>
          <cell r="B9519" t="str">
            <v>Fósforo y sus compuestos</v>
          </cell>
        </row>
        <row r="9520">
          <cell r="A9520" t="str">
            <v>T57.2</v>
          </cell>
          <cell r="B9520" t="str">
            <v>Manganeso y sus compuestos</v>
          </cell>
        </row>
        <row r="9521">
          <cell r="A9521" t="str">
            <v>T57.3</v>
          </cell>
          <cell r="B9521" t="str">
            <v>Acido cianhídrico</v>
          </cell>
        </row>
        <row r="9522">
          <cell r="A9522" t="str">
            <v>T57.8</v>
          </cell>
          <cell r="B9522" t="str">
            <v>Otras sustancias inorgánicas, especificadas</v>
          </cell>
        </row>
        <row r="9523">
          <cell r="A9523" t="str">
            <v>T57.9</v>
          </cell>
          <cell r="B9523" t="str">
            <v>Sustancia inorgánica, no especificada</v>
          </cell>
        </row>
        <row r="9524">
          <cell r="A9524" t="str">
            <v>T58.X</v>
          </cell>
          <cell r="B9524" t="str">
            <v>Efecto tóxico del monóxido de carbono</v>
          </cell>
        </row>
        <row r="9525">
          <cell r="A9525" t="str">
            <v>T59</v>
          </cell>
          <cell r="B9525" t="str">
            <v>Efecto tóxico de otros gases, humos y vapores</v>
          </cell>
        </row>
        <row r="9526">
          <cell r="A9526" t="str">
            <v>T59.0</v>
          </cell>
          <cell r="B9526" t="str">
            <v>Oxidos de nitrógeno</v>
          </cell>
        </row>
        <row r="9527">
          <cell r="A9527" t="str">
            <v>T59.1</v>
          </cell>
          <cell r="B9527" t="str">
            <v>Dióxido de sulfuro</v>
          </cell>
        </row>
        <row r="9528">
          <cell r="A9528" t="str">
            <v>T59.2</v>
          </cell>
          <cell r="B9528" t="str">
            <v>Formaldehído</v>
          </cell>
        </row>
        <row r="9529">
          <cell r="A9529" t="str">
            <v>T59.3</v>
          </cell>
          <cell r="B9529" t="str">
            <v>Gas lacrimógeno</v>
          </cell>
        </row>
        <row r="9530">
          <cell r="A9530" t="str">
            <v>T59.4</v>
          </cell>
          <cell r="B9530" t="str">
            <v>Cloro gaseoso</v>
          </cell>
        </row>
        <row r="9531">
          <cell r="A9531" t="str">
            <v>T59.5</v>
          </cell>
          <cell r="B9531" t="str">
            <v>Gas de flúor y fluoruro de hidrógeno</v>
          </cell>
        </row>
        <row r="9532">
          <cell r="A9532" t="str">
            <v>T59.6</v>
          </cell>
          <cell r="B9532" t="str">
            <v>Sulfuro de hidrógeno</v>
          </cell>
        </row>
        <row r="9533">
          <cell r="A9533" t="str">
            <v>T59.7</v>
          </cell>
          <cell r="B9533" t="str">
            <v>Dióxido de carbono</v>
          </cell>
        </row>
        <row r="9534">
          <cell r="A9534" t="str">
            <v>T59.8</v>
          </cell>
          <cell r="B9534" t="str">
            <v>Otros gases, humos y vapores especificados</v>
          </cell>
        </row>
        <row r="9535">
          <cell r="A9535" t="str">
            <v>T59.9</v>
          </cell>
          <cell r="B9535" t="str">
            <v>Gases, humos y vapores no especificados</v>
          </cell>
        </row>
        <row r="9536">
          <cell r="A9536" t="str">
            <v>T60</v>
          </cell>
          <cell r="B9536" t="str">
            <v>Efecto tóxico de plaguicidas [pesticidas]</v>
          </cell>
        </row>
        <row r="9537">
          <cell r="A9537" t="str">
            <v>T60.0</v>
          </cell>
          <cell r="B9537" t="str">
            <v>Insecticidas organofosforados y carbamatos</v>
          </cell>
        </row>
        <row r="9538">
          <cell r="A9538" t="str">
            <v>T60.1</v>
          </cell>
          <cell r="B9538" t="str">
            <v>Insecticidas halogenados</v>
          </cell>
        </row>
        <row r="9539">
          <cell r="A9539" t="str">
            <v>T60.2</v>
          </cell>
          <cell r="B9539" t="str">
            <v>Otros insecticidas</v>
          </cell>
        </row>
        <row r="9540">
          <cell r="A9540" t="str">
            <v>T60.3</v>
          </cell>
          <cell r="B9540" t="str">
            <v>Herbicidas y fungicidas</v>
          </cell>
        </row>
        <row r="9541">
          <cell r="A9541" t="str">
            <v>T60.4</v>
          </cell>
          <cell r="B9541" t="str">
            <v>Rodenticidas</v>
          </cell>
        </row>
        <row r="9542">
          <cell r="A9542" t="str">
            <v>T60.8</v>
          </cell>
          <cell r="B9542" t="str">
            <v>Otros plaguicidas</v>
          </cell>
        </row>
        <row r="9543">
          <cell r="A9543" t="str">
            <v>T60.9</v>
          </cell>
          <cell r="B9543" t="str">
            <v>Plaguicida, no especificado</v>
          </cell>
        </row>
        <row r="9544">
          <cell r="A9544" t="str">
            <v>T61</v>
          </cell>
          <cell r="B9544" t="str">
            <v>Efecto tóxico de sustancias nocivas ingeridas como alimentos marinos</v>
          </cell>
        </row>
        <row r="9545">
          <cell r="A9545" t="str">
            <v>T61.0</v>
          </cell>
          <cell r="B9545" t="str">
            <v>Envenenamiento ciguatero por pescado</v>
          </cell>
        </row>
        <row r="9546">
          <cell r="A9546" t="str">
            <v>T61.1</v>
          </cell>
          <cell r="B9546" t="str">
            <v>Envenenamiento escombroideo por pescado</v>
          </cell>
        </row>
        <row r="9547">
          <cell r="A9547" t="str">
            <v>T61.2</v>
          </cell>
          <cell r="B9547" t="str">
            <v>Otros envenenamientos por pescados y mariscos</v>
          </cell>
        </row>
        <row r="9548">
          <cell r="A9548" t="str">
            <v>T61.8</v>
          </cell>
          <cell r="B9548" t="str">
            <v>Efecto tóxico de otros alimentos marinos</v>
          </cell>
        </row>
        <row r="9549">
          <cell r="A9549" t="str">
            <v>T61.9</v>
          </cell>
          <cell r="B9549" t="str">
            <v>Efecto tóxico de alimentos marinos no especificados</v>
          </cell>
        </row>
        <row r="9550">
          <cell r="A9550" t="str">
            <v>T62</v>
          </cell>
          <cell r="B9550" t="str">
            <v>Efecto tóxico de otras sustancias nocivas ingeridas como alimento</v>
          </cell>
        </row>
        <row r="9551">
          <cell r="A9551" t="str">
            <v>T62.0</v>
          </cell>
          <cell r="B9551" t="str">
            <v>Hongos ingeridos</v>
          </cell>
        </row>
        <row r="9552">
          <cell r="A9552" t="str">
            <v>T62.1</v>
          </cell>
          <cell r="B9552" t="str">
            <v>Bayas ingeridas</v>
          </cell>
        </row>
        <row r="9553">
          <cell r="A9553" t="str">
            <v>T62.2</v>
          </cell>
          <cell r="B9553" t="str">
            <v>Otra(s) (partes de) planta(s) ingerida(s)</v>
          </cell>
        </row>
        <row r="9554">
          <cell r="A9554" t="str">
            <v>T62.8</v>
          </cell>
          <cell r="B9554" t="str">
            <v>Otras sustancias nocivas especificadas ingeridas como alimento</v>
          </cell>
        </row>
        <row r="9555">
          <cell r="A9555" t="str">
            <v>T62.9</v>
          </cell>
          <cell r="B9555" t="str">
            <v>Sustancia nociva ingerida como alimento, no especificada</v>
          </cell>
        </row>
        <row r="9556">
          <cell r="A9556" t="str">
            <v>T63</v>
          </cell>
          <cell r="B9556" t="str">
            <v>Efecto tóxico del contacto con animales venenosos</v>
          </cell>
        </row>
        <row r="9557">
          <cell r="A9557" t="str">
            <v>T63.0</v>
          </cell>
          <cell r="B9557" t="str">
            <v>Veneno de serpiente</v>
          </cell>
        </row>
        <row r="9558">
          <cell r="A9558" t="str">
            <v>T63.1</v>
          </cell>
          <cell r="B9558" t="str">
            <v>Veneno de otros reptiles</v>
          </cell>
        </row>
        <row r="9559">
          <cell r="A9559" t="str">
            <v>T63.2</v>
          </cell>
          <cell r="B9559" t="str">
            <v>Veneno de escorpión</v>
          </cell>
        </row>
        <row r="9560">
          <cell r="A9560" t="str">
            <v>T63.3</v>
          </cell>
          <cell r="B9560" t="str">
            <v>Veneno de arañas</v>
          </cell>
        </row>
        <row r="9561">
          <cell r="A9561" t="str">
            <v>T63.4</v>
          </cell>
          <cell r="B9561" t="str">
            <v>Veneno de otros artrópodos</v>
          </cell>
        </row>
        <row r="9562">
          <cell r="A9562" t="str">
            <v>T63.5</v>
          </cell>
          <cell r="B9562" t="str">
            <v>Efecto tóxico del contacto con peces</v>
          </cell>
        </row>
        <row r="9563">
          <cell r="A9563" t="str">
            <v>T63.6</v>
          </cell>
          <cell r="B9563" t="str">
            <v>Efecto tóxico del contacto con otros animales marinos</v>
          </cell>
        </row>
        <row r="9564">
          <cell r="A9564" t="str">
            <v>T63.8</v>
          </cell>
          <cell r="B9564" t="str">
            <v>Efectos tóxicos del contacto con otros animales venenosos</v>
          </cell>
        </row>
        <row r="9565">
          <cell r="A9565" t="str">
            <v>T63.9</v>
          </cell>
          <cell r="B9565" t="str">
            <v>Efecto tóxico del contacto con animal venenoso no especificado</v>
          </cell>
        </row>
        <row r="9566">
          <cell r="A9566" t="str">
            <v>T64.X</v>
          </cell>
          <cell r="B9566" t="str">
            <v>Efecto tóxico de aflatoxina y otras micotoxinas contaminantes de alimentos</v>
          </cell>
        </row>
        <row r="9567">
          <cell r="A9567" t="str">
            <v>T65</v>
          </cell>
          <cell r="B9567" t="str">
            <v>Efecto tóxico de otras sustancias y las no especificadas</v>
          </cell>
        </row>
        <row r="9568">
          <cell r="A9568" t="str">
            <v>T65.0</v>
          </cell>
          <cell r="B9568" t="str">
            <v>Cianuro</v>
          </cell>
        </row>
        <row r="9569">
          <cell r="A9569" t="str">
            <v>T65.1</v>
          </cell>
          <cell r="B9569" t="str">
            <v>Estricnina y sus sales</v>
          </cell>
        </row>
        <row r="9570">
          <cell r="A9570" t="str">
            <v>T65.2</v>
          </cell>
          <cell r="B9570" t="str">
            <v>Tabaco y nicotina</v>
          </cell>
        </row>
        <row r="9571">
          <cell r="A9571" t="str">
            <v>T65.3</v>
          </cell>
          <cell r="B9571" t="str">
            <v>Nitroderivados y aminoderivados del benceno y sus homólogos</v>
          </cell>
        </row>
        <row r="9572">
          <cell r="A9572" t="str">
            <v>T65.4</v>
          </cell>
          <cell r="B9572" t="str">
            <v>Bisulfuro de carbono</v>
          </cell>
        </row>
        <row r="9573">
          <cell r="A9573" t="str">
            <v>T65.5</v>
          </cell>
          <cell r="B9573" t="str">
            <v>Nitroglicerina y otros ácidos y ésteres nítricos</v>
          </cell>
        </row>
        <row r="9574">
          <cell r="A9574" t="str">
            <v>T65.6</v>
          </cell>
          <cell r="B9574" t="str">
            <v>Pinturas y colorantes, no clasificados en otra parte</v>
          </cell>
        </row>
        <row r="9575">
          <cell r="A9575" t="str">
            <v>T65.8</v>
          </cell>
          <cell r="B9575" t="str">
            <v>Efectos tóxicos de otras sustancias especificadas</v>
          </cell>
        </row>
        <row r="9576">
          <cell r="A9576" t="str">
            <v>T65.9</v>
          </cell>
          <cell r="B9576" t="str">
            <v>Efecto tóxico de sustancia no especificada</v>
          </cell>
        </row>
        <row r="9577">
          <cell r="A9577" t="str">
            <v>T66.X</v>
          </cell>
          <cell r="B9577" t="str">
            <v>Efectos no especificados de la radiación</v>
          </cell>
        </row>
        <row r="9578">
          <cell r="A9578" t="str">
            <v>T67</v>
          </cell>
          <cell r="B9578" t="str">
            <v>Efectos del calor y de la luz</v>
          </cell>
        </row>
        <row r="9579">
          <cell r="A9579" t="str">
            <v>T67.0</v>
          </cell>
          <cell r="B9579" t="str">
            <v>Golpe de calor e insolación</v>
          </cell>
        </row>
        <row r="9580">
          <cell r="A9580" t="str">
            <v>T67.1</v>
          </cell>
          <cell r="B9580" t="str">
            <v>Síncope por calor</v>
          </cell>
        </row>
        <row r="9581">
          <cell r="A9581" t="str">
            <v>T67.2</v>
          </cell>
          <cell r="B9581" t="str">
            <v>Calambre por calor</v>
          </cell>
        </row>
        <row r="9582">
          <cell r="A9582" t="str">
            <v>T67.3</v>
          </cell>
          <cell r="B9582" t="str">
            <v>Agotamiento por calor, anhidrótico</v>
          </cell>
        </row>
        <row r="9583">
          <cell r="A9583" t="str">
            <v>T67.4</v>
          </cell>
          <cell r="B9583" t="str">
            <v>Agotamiento por calor debido a depleción de sal</v>
          </cell>
        </row>
        <row r="9584">
          <cell r="A9584" t="str">
            <v>T67.5</v>
          </cell>
          <cell r="B9584" t="str">
            <v>Agotamiento por calor, no especificado</v>
          </cell>
        </row>
        <row r="9585">
          <cell r="A9585" t="str">
            <v>T67.6</v>
          </cell>
          <cell r="B9585" t="str">
            <v>Fatiga por calor, transitoria</v>
          </cell>
        </row>
        <row r="9586">
          <cell r="A9586" t="str">
            <v>T67.7</v>
          </cell>
          <cell r="B9586" t="str">
            <v>Edema por calor</v>
          </cell>
        </row>
        <row r="9587">
          <cell r="A9587" t="str">
            <v>T67.8</v>
          </cell>
          <cell r="B9587" t="str">
            <v>Otros efectos del calor y de la luz</v>
          </cell>
        </row>
        <row r="9588">
          <cell r="A9588" t="str">
            <v>T67.9</v>
          </cell>
          <cell r="B9588" t="str">
            <v>Efecto del calor y de la luz, no especificado</v>
          </cell>
        </row>
        <row r="9589">
          <cell r="A9589" t="str">
            <v>T68.X</v>
          </cell>
          <cell r="B9589" t="str">
            <v>Hipotermia</v>
          </cell>
        </row>
        <row r="9590">
          <cell r="A9590" t="str">
            <v>T69</v>
          </cell>
          <cell r="B9590" t="str">
            <v>Otros efectos de la reducción de la temperatura</v>
          </cell>
        </row>
        <row r="9591">
          <cell r="A9591" t="str">
            <v>T69.0</v>
          </cell>
          <cell r="B9591" t="str">
            <v>Mano y pie de inmersión</v>
          </cell>
        </row>
        <row r="9592">
          <cell r="A9592" t="str">
            <v>T69.1</v>
          </cell>
          <cell r="B9592" t="str">
            <v>Sabañón(es)</v>
          </cell>
        </row>
        <row r="9593">
          <cell r="A9593" t="str">
            <v>T69.8</v>
          </cell>
          <cell r="B9593" t="str">
            <v>Otros efectos especificados de la reducción de la temperatura</v>
          </cell>
        </row>
        <row r="9594">
          <cell r="A9594" t="str">
            <v>T69.9</v>
          </cell>
          <cell r="B9594" t="str">
            <v>Efecto de la reducción de la temperatura, no especificado</v>
          </cell>
        </row>
        <row r="9595">
          <cell r="A9595" t="str">
            <v>T70</v>
          </cell>
          <cell r="B9595" t="str">
            <v>Efectos de la presión del aire y de la presión del agua</v>
          </cell>
        </row>
        <row r="9596">
          <cell r="A9596" t="str">
            <v>T70.0</v>
          </cell>
          <cell r="B9596" t="str">
            <v>Barotrauma otítico</v>
          </cell>
        </row>
        <row r="9597">
          <cell r="A9597" t="str">
            <v>T70.1</v>
          </cell>
          <cell r="B9597" t="str">
            <v>Barotrauma sinusal</v>
          </cell>
        </row>
        <row r="9598">
          <cell r="A9598" t="str">
            <v>T70.2</v>
          </cell>
          <cell r="B9598" t="str">
            <v>Otros efectos y los no especificados de la gran altitud</v>
          </cell>
        </row>
        <row r="9599">
          <cell r="A9599" t="str">
            <v>T70.3</v>
          </cell>
          <cell r="B9599" t="str">
            <v>Enfermedad por descompresión [de los cajones sumergidos]</v>
          </cell>
        </row>
        <row r="9600">
          <cell r="A9600" t="str">
            <v>T70.4</v>
          </cell>
          <cell r="B9600" t="str">
            <v>Efectos de líquidos con alta presión</v>
          </cell>
        </row>
        <row r="9601">
          <cell r="A9601" t="str">
            <v>T70.8</v>
          </cell>
          <cell r="B9601" t="str">
            <v>Otros efectos de la presión del aire y del agua</v>
          </cell>
        </row>
        <row r="9602">
          <cell r="A9602" t="str">
            <v>T70.9</v>
          </cell>
          <cell r="B9602" t="str">
            <v>Efecto de la presión del aire y del agua, no especificado</v>
          </cell>
        </row>
        <row r="9603">
          <cell r="A9603" t="str">
            <v>T71.X</v>
          </cell>
          <cell r="B9603" t="str">
            <v>Asfixia</v>
          </cell>
        </row>
        <row r="9604">
          <cell r="A9604" t="str">
            <v>T73</v>
          </cell>
          <cell r="B9604" t="str">
            <v>Efectos de otras privaciones</v>
          </cell>
        </row>
        <row r="9605">
          <cell r="A9605" t="str">
            <v>T73.0</v>
          </cell>
          <cell r="B9605" t="str">
            <v>Efectos del hambre</v>
          </cell>
        </row>
        <row r="9606">
          <cell r="A9606" t="str">
            <v>T73.1</v>
          </cell>
          <cell r="B9606" t="str">
            <v>Efectos de la sed</v>
          </cell>
        </row>
        <row r="9607">
          <cell r="A9607" t="str">
            <v>T73.2</v>
          </cell>
          <cell r="B9607" t="str">
            <v>Agotamiento debido a exposición a la intemperie</v>
          </cell>
        </row>
        <row r="9608">
          <cell r="A9608" t="str">
            <v>T73.3</v>
          </cell>
          <cell r="B9608" t="str">
            <v>Agotamiento debido a esfuerzo excesivo</v>
          </cell>
        </row>
        <row r="9609">
          <cell r="A9609" t="str">
            <v>T73.8</v>
          </cell>
          <cell r="B9609" t="str">
            <v>Otros efectos de privación</v>
          </cell>
        </row>
        <row r="9610">
          <cell r="A9610" t="str">
            <v>T73.9</v>
          </cell>
          <cell r="B9610" t="str">
            <v>Efectos de privación, no especificados</v>
          </cell>
        </row>
        <row r="9611">
          <cell r="A9611" t="str">
            <v>T74</v>
          </cell>
          <cell r="B9611" t="str">
            <v>Síndromes del maltrato</v>
          </cell>
        </row>
        <row r="9612">
          <cell r="A9612" t="str">
            <v>T74.0</v>
          </cell>
          <cell r="B9612" t="str">
            <v>Negligencia o abandono</v>
          </cell>
        </row>
        <row r="9613">
          <cell r="A9613" t="str">
            <v>T74.1</v>
          </cell>
          <cell r="B9613" t="str">
            <v>Abuso físico</v>
          </cell>
        </row>
        <row r="9614">
          <cell r="A9614" t="str">
            <v>T74.2</v>
          </cell>
          <cell r="B9614" t="str">
            <v>Abuso sexual</v>
          </cell>
        </row>
        <row r="9615">
          <cell r="A9615" t="str">
            <v>T74.3</v>
          </cell>
          <cell r="B9615" t="str">
            <v>Abuso psicológico</v>
          </cell>
        </row>
        <row r="9616">
          <cell r="A9616" t="str">
            <v>T74.8</v>
          </cell>
          <cell r="B9616" t="str">
            <v>Otros síndromes del maltrato</v>
          </cell>
        </row>
        <row r="9617">
          <cell r="A9617" t="str">
            <v>T74.9</v>
          </cell>
          <cell r="B9617" t="str">
            <v>Síndrome del maltrato, no especificado</v>
          </cell>
        </row>
        <row r="9618">
          <cell r="A9618" t="str">
            <v>T75</v>
          </cell>
          <cell r="B9618" t="str">
            <v>Efectos de otras causas externas</v>
          </cell>
        </row>
        <row r="9619">
          <cell r="A9619" t="str">
            <v>T75.0</v>
          </cell>
          <cell r="B9619" t="str">
            <v>Efectos del rayo</v>
          </cell>
        </row>
        <row r="9620">
          <cell r="A9620" t="str">
            <v>T75.1</v>
          </cell>
          <cell r="B9620" t="str">
            <v>Ahogamiento y sumersión no mortal</v>
          </cell>
        </row>
        <row r="9621">
          <cell r="A9621" t="str">
            <v>T75.2</v>
          </cell>
          <cell r="B9621" t="str">
            <v>Efectos de la vibración</v>
          </cell>
        </row>
        <row r="9622">
          <cell r="A9622" t="str">
            <v>T75.3</v>
          </cell>
          <cell r="B9622" t="str">
            <v>Mal del movimiento</v>
          </cell>
        </row>
        <row r="9623">
          <cell r="A9623" t="str">
            <v>T75.4</v>
          </cell>
          <cell r="B9623" t="str">
            <v>Efectos de la corriente eléctrica</v>
          </cell>
        </row>
        <row r="9624">
          <cell r="A9624" t="str">
            <v>T75.8</v>
          </cell>
          <cell r="B9624" t="str">
            <v>Otros efectos especificados de causas externas</v>
          </cell>
        </row>
        <row r="9625">
          <cell r="A9625" t="str">
            <v>T78</v>
          </cell>
          <cell r="B9625" t="str">
            <v>Efectos adversos, no clasificados en otra parte</v>
          </cell>
        </row>
        <row r="9626">
          <cell r="A9626" t="str">
            <v>T78.0</v>
          </cell>
          <cell r="B9626" t="str">
            <v>Choque anafiláctico debido a reacción adversa a alimentos</v>
          </cell>
        </row>
        <row r="9627">
          <cell r="A9627" t="str">
            <v>T78.1</v>
          </cell>
          <cell r="B9627" t="str">
            <v>Otra reacción adversa a alimentos, no clasificada en otra parte</v>
          </cell>
        </row>
        <row r="9628">
          <cell r="A9628" t="str">
            <v>T78.2</v>
          </cell>
          <cell r="B9628" t="str">
            <v>Choque anafiláctico, no especificado</v>
          </cell>
        </row>
        <row r="9629">
          <cell r="A9629" t="str">
            <v>T78.3</v>
          </cell>
          <cell r="B9629" t="str">
            <v>Edema angioneurótico</v>
          </cell>
        </row>
        <row r="9630">
          <cell r="A9630" t="str">
            <v>T78.4</v>
          </cell>
          <cell r="B9630" t="str">
            <v>Alergia no especificada</v>
          </cell>
        </row>
        <row r="9631">
          <cell r="A9631" t="str">
            <v>T78.8</v>
          </cell>
          <cell r="B9631" t="str">
            <v>Otros efectos adversos, no clasificados en otra parte</v>
          </cell>
        </row>
        <row r="9632">
          <cell r="A9632" t="str">
            <v>T78.9</v>
          </cell>
          <cell r="B9632" t="str">
            <v>Efecto adverso no especificado</v>
          </cell>
        </row>
        <row r="9633">
          <cell r="A9633" t="str">
            <v>T79</v>
          </cell>
          <cell r="B9633" t="str">
            <v>Algunas complicaciones precoces de traumatismos, no clasificadas en otra parte</v>
          </cell>
        </row>
        <row r="9634">
          <cell r="A9634" t="str">
            <v>T79.0</v>
          </cell>
          <cell r="B9634" t="str">
            <v>Embolia gaseosa (traumática)</v>
          </cell>
        </row>
        <row r="9635">
          <cell r="A9635" t="str">
            <v>T79.1</v>
          </cell>
          <cell r="B9635" t="str">
            <v>Embolia grasa (traumática)</v>
          </cell>
        </row>
        <row r="9636">
          <cell r="A9636" t="str">
            <v>T79.2</v>
          </cell>
          <cell r="B9636" t="str">
            <v>Hemorragia traumática secundaria y recurrente</v>
          </cell>
        </row>
        <row r="9637">
          <cell r="A9637" t="str">
            <v>T79.3</v>
          </cell>
          <cell r="B9637" t="str">
            <v>Infección postraumática de herida, no clasificada en otra parte</v>
          </cell>
        </row>
        <row r="9638">
          <cell r="A9638" t="str">
            <v>T79.4</v>
          </cell>
          <cell r="B9638" t="str">
            <v>Choque traumático</v>
          </cell>
        </row>
        <row r="9639">
          <cell r="A9639" t="str">
            <v>T79.5</v>
          </cell>
          <cell r="B9639" t="str">
            <v>Anuria traumática</v>
          </cell>
        </row>
        <row r="9640">
          <cell r="A9640" t="str">
            <v>T79.6</v>
          </cell>
          <cell r="B9640" t="str">
            <v>Isquemia traumática de músculo</v>
          </cell>
        </row>
        <row r="9641">
          <cell r="A9641" t="str">
            <v>T79.7</v>
          </cell>
          <cell r="B9641" t="str">
            <v>Enfisema subcutáneo traumático</v>
          </cell>
        </row>
        <row r="9642">
          <cell r="A9642" t="str">
            <v>T79.8</v>
          </cell>
          <cell r="B9642" t="str">
            <v>Otras complicaciones precoces de los traumatismos</v>
          </cell>
        </row>
        <row r="9643">
          <cell r="A9643" t="str">
            <v>T79.9</v>
          </cell>
          <cell r="B9643" t="str">
            <v>Complicaciones precoces no especificadas de los traumatismos</v>
          </cell>
        </row>
        <row r="9644">
          <cell r="A9644" t="str">
            <v>T80</v>
          </cell>
          <cell r="B9644" t="str">
            <v>Complicaciones consecutivas a infusión, transfusión e inyección terapéutica</v>
          </cell>
        </row>
        <row r="9645">
          <cell r="A9645" t="str">
            <v>T80.0</v>
          </cell>
          <cell r="B9645" t="str">
            <v>Embolia gaseosa consecutiva a infusión, transfusión e inyección terapéutica</v>
          </cell>
        </row>
        <row r="9646">
          <cell r="A9646" t="str">
            <v>T80.1</v>
          </cell>
          <cell r="B9646" t="str">
            <v>Complicaciones vasculares consecutivas a infusión, transfusión e inyección terapéutica</v>
          </cell>
        </row>
        <row r="9647">
          <cell r="A9647" t="str">
            <v>T80.2</v>
          </cell>
          <cell r="B9647" t="str">
            <v>Infecciones consecutivas a infusión, transfusión e inyección terapéutica</v>
          </cell>
        </row>
        <row r="9648">
          <cell r="A9648" t="str">
            <v>T80.3</v>
          </cell>
          <cell r="B9648" t="str">
            <v>Reacción de incompatibilidad al grupo ABO</v>
          </cell>
        </row>
        <row r="9649">
          <cell r="A9649" t="str">
            <v>T80.4</v>
          </cell>
          <cell r="B9649" t="str">
            <v>Reacción de incompatibilidad a Rh</v>
          </cell>
        </row>
        <row r="9650">
          <cell r="A9650" t="str">
            <v>T80.5</v>
          </cell>
          <cell r="B9650" t="str">
            <v>Choque anafiláctico debido a suero</v>
          </cell>
        </row>
        <row r="9651">
          <cell r="A9651" t="str">
            <v>T80.6</v>
          </cell>
          <cell r="B9651" t="str">
            <v>Otras reacciones al suero</v>
          </cell>
        </row>
        <row r="9652">
          <cell r="A9652" t="str">
            <v>T80.8</v>
          </cell>
          <cell r="B9652" t="str">
            <v>Otras complicaciones consecutivas a infusión, transfusión, e inyección terapéutica</v>
          </cell>
        </row>
        <row r="9653">
          <cell r="A9653" t="str">
            <v>T80.9</v>
          </cell>
          <cell r="B9653" t="str">
            <v>Complicaciones no especificadas consecutivas a infusión, transfusión e inyección terapéutica</v>
          </cell>
        </row>
        <row r="9654">
          <cell r="A9654" t="str">
            <v>T81</v>
          </cell>
          <cell r="B9654" t="str">
            <v>Complicaciones de procedimientos, no clasificadas en otra parte</v>
          </cell>
        </row>
        <row r="9655">
          <cell r="A9655" t="str">
            <v>T81.0</v>
          </cell>
          <cell r="B9655" t="str">
            <v>Hemorragia y hematoma que complican un procedimiento, no clasificados en otra parte</v>
          </cell>
        </row>
        <row r="9656">
          <cell r="A9656" t="str">
            <v>T81.1</v>
          </cell>
          <cell r="B9656" t="str">
            <v>Choque durante o resultante de un procedimiento, no clasificado en otra parte</v>
          </cell>
        </row>
        <row r="9657">
          <cell r="A9657" t="str">
            <v>T81.2</v>
          </cell>
          <cell r="B9657" t="str">
            <v>Punción o laceración accidental durante un procedimiento, no clasificadas en otra parte</v>
          </cell>
        </row>
        <row r="9658">
          <cell r="A9658" t="str">
            <v>T81.3</v>
          </cell>
          <cell r="B9658" t="str">
            <v>Desgarro de herida operatoria, no clasificado en otra parte</v>
          </cell>
        </row>
        <row r="9659">
          <cell r="A9659" t="str">
            <v>T81.4</v>
          </cell>
          <cell r="B9659" t="str">
            <v>Infección consecutiva a procedimiento, no clasificada en otra parte</v>
          </cell>
        </row>
        <row r="9660">
          <cell r="A9660" t="str">
            <v>T81.5</v>
          </cell>
          <cell r="B9660" t="str">
            <v>Cuerpo extraño dejado accidentalmente en cavidad corporal o en herida operatoria consecutiva a procedimiento</v>
          </cell>
        </row>
        <row r="9661">
          <cell r="A9661" t="str">
            <v>T81.6</v>
          </cell>
          <cell r="B9661" t="str">
            <v>Reacción aguda a sustancia extraña dejada accidentalmente durante un procedimiento</v>
          </cell>
        </row>
        <row r="9662">
          <cell r="A9662" t="str">
            <v>T81.7</v>
          </cell>
          <cell r="B9662" t="str">
            <v>Complicaciones vasculares consecutivas a procedimiento, no clasificadas en otra parte</v>
          </cell>
        </row>
        <row r="9663">
          <cell r="A9663" t="str">
            <v>T81.8</v>
          </cell>
          <cell r="B9663" t="str">
            <v>Otras complicaciones de procedimientos, no clasificadas en otra parte</v>
          </cell>
        </row>
        <row r="9664">
          <cell r="A9664" t="str">
            <v>T81.9</v>
          </cell>
          <cell r="B9664" t="str">
            <v>Complicación de procedimientos, no especificada</v>
          </cell>
        </row>
        <row r="9665">
          <cell r="A9665" t="str">
            <v>T82</v>
          </cell>
          <cell r="B9665" t="str">
            <v>Complicaciones de dispositivos protésicos, implantes e injertos cardiovasculares</v>
          </cell>
        </row>
        <row r="9666">
          <cell r="A9666" t="str">
            <v>T82.0</v>
          </cell>
          <cell r="B9666" t="str">
            <v>Complicación mecánica de prótesis de válvula cardíaca</v>
          </cell>
        </row>
        <row r="9667">
          <cell r="A9667" t="str">
            <v>T82.1</v>
          </cell>
          <cell r="B9667" t="str">
            <v>Complicación mecánica de dispositivo electrónico cardíaco</v>
          </cell>
        </row>
        <row r="9668">
          <cell r="A9668" t="str">
            <v>T82.2</v>
          </cell>
          <cell r="B9668" t="str">
            <v>Complicación mecánica de derivación de arteria coronaria e injerto valvular</v>
          </cell>
        </row>
        <row r="9669">
          <cell r="A9669" t="str">
            <v>T82.3</v>
          </cell>
          <cell r="B9669" t="str">
            <v>Complicación mecánica de otros injertos vasculares</v>
          </cell>
        </row>
        <row r="9670">
          <cell r="A9670" t="str">
            <v>T82.4</v>
          </cell>
          <cell r="B9670" t="str">
            <v>Complicación mecánica de catéter para diálisis vascular</v>
          </cell>
        </row>
        <row r="9671">
          <cell r="A9671" t="str">
            <v>T82.5</v>
          </cell>
          <cell r="B9671" t="str">
            <v>Complicación mecánica de otros dispositivos e implantes cardiovasculares</v>
          </cell>
        </row>
        <row r="9672">
          <cell r="A9672" t="str">
            <v>T82.6</v>
          </cell>
          <cell r="B9672" t="str">
            <v>Infección y reacción inflamatoria debidas a prótesis de válvula cardíaca</v>
          </cell>
        </row>
        <row r="9673">
          <cell r="A9673" t="str">
            <v>T82.7</v>
          </cell>
          <cell r="B9673" t="str">
            <v>Infección y reacción inflamatoria debidas a otros dispositivos, implantes e injertos cardiovasculares</v>
          </cell>
        </row>
        <row r="9674">
          <cell r="A9674" t="str">
            <v>T82.8</v>
          </cell>
          <cell r="B9674" t="str">
            <v>Otras complicaciones de dispositivos protésicos, implantes e injertos cardiovasculares</v>
          </cell>
        </row>
        <row r="9675">
          <cell r="A9675" t="str">
            <v>T82.9</v>
          </cell>
          <cell r="B9675" t="str">
            <v>Complicación no especificada de dispositivo protésico, implante e injerto cardiovascular</v>
          </cell>
        </row>
        <row r="9676">
          <cell r="A9676" t="str">
            <v>T83</v>
          </cell>
          <cell r="B9676" t="str">
            <v>Complicaciones de dispositivos, implantes e injertos genitourinarios</v>
          </cell>
        </row>
        <row r="9677">
          <cell r="A9677" t="str">
            <v>T83.0</v>
          </cell>
          <cell r="B9677" t="str">
            <v>Complicación mecánica de catéter urinario (fijo)</v>
          </cell>
        </row>
        <row r="9678">
          <cell r="A9678" t="str">
            <v>T83.1</v>
          </cell>
          <cell r="B9678" t="str">
            <v>Complicación mecánica de otros dispositivos e implantes urinarios</v>
          </cell>
        </row>
        <row r="9679">
          <cell r="A9679" t="str">
            <v>T83.2</v>
          </cell>
          <cell r="B9679" t="str">
            <v>Complicación mecánica de injerto en órgano urinario</v>
          </cell>
        </row>
        <row r="9680">
          <cell r="A9680" t="str">
            <v>T83.3</v>
          </cell>
          <cell r="B9680" t="str">
            <v>Complicación mecánica de dispositivo anticonceptivo intrauterino</v>
          </cell>
        </row>
        <row r="9681">
          <cell r="A9681" t="str">
            <v>T83.4</v>
          </cell>
          <cell r="B9681" t="str">
            <v>Complicación mecánica de otros dispositivos, implantes e injertos en el tracto genital</v>
          </cell>
        </row>
        <row r="9682">
          <cell r="A9682" t="str">
            <v>T83.5</v>
          </cell>
          <cell r="B9682" t="str">
            <v>Infección y reacción inflamatoria debidas a dispositivo protésico, implante e injerto en el sistema urinario</v>
          </cell>
        </row>
        <row r="9683">
          <cell r="A9683" t="str">
            <v>T83.6</v>
          </cell>
          <cell r="B9683" t="str">
            <v>Infección y reacción inflamatoria debidas a dispositivo protésico, implante e injerto en el tracto genital</v>
          </cell>
        </row>
        <row r="9684">
          <cell r="A9684" t="str">
            <v>T83.8</v>
          </cell>
          <cell r="B9684" t="str">
            <v>Otras complicaciones de dispositivos protésicos, implantes e injertos genitourinarios</v>
          </cell>
        </row>
        <row r="9685">
          <cell r="A9685" t="str">
            <v>T83.9</v>
          </cell>
          <cell r="B9685" t="str">
            <v>Complicación no especificada de dispositivo protésico, implante e injerto genitourinario</v>
          </cell>
        </row>
        <row r="9686">
          <cell r="A9686" t="str">
            <v>T84</v>
          </cell>
          <cell r="B9686" t="str">
            <v>Complicaciones de dispositivos protésicos, implantes e injertos ortopédicos internos</v>
          </cell>
        </row>
        <row r="9687">
          <cell r="A9687" t="str">
            <v>T84.0</v>
          </cell>
          <cell r="B9687" t="str">
            <v>Complicación mecánica de prótesis articular interna</v>
          </cell>
        </row>
        <row r="9688">
          <cell r="A9688" t="str">
            <v>T84.1</v>
          </cell>
          <cell r="B9688" t="str">
            <v>Complicación mecánica de dispositivo de fijación interna de huesos de un miembro</v>
          </cell>
        </row>
        <row r="9689">
          <cell r="A9689" t="str">
            <v>T84.2</v>
          </cell>
          <cell r="B9689" t="str">
            <v>Complicación mecánica de dispositivo de fijación interna de otros huesos</v>
          </cell>
        </row>
        <row r="9690">
          <cell r="A9690" t="str">
            <v>T84.3</v>
          </cell>
          <cell r="B9690" t="str">
            <v>Complicación mecánica de otros dispositivos óseos, implantes e injertos</v>
          </cell>
        </row>
        <row r="9691">
          <cell r="A9691" t="str">
            <v>T84.4</v>
          </cell>
          <cell r="B9691" t="str">
            <v>Complicación mecánica de otros dispositivos protésicos, implantes e injertos ortopédicos internos</v>
          </cell>
        </row>
        <row r="9692">
          <cell r="A9692" t="str">
            <v>T84.5</v>
          </cell>
          <cell r="B9692" t="str">
            <v>Infección y reacción inflamatoria debidas a prótesis articular interna</v>
          </cell>
        </row>
        <row r="9693">
          <cell r="A9693" t="str">
            <v>T84.6</v>
          </cell>
          <cell r="B9693" t="str">
            <v>Infección y reacción inflamatoria debidas a dispositivo de fijación interna [cualquier sitio]</v>
          </cell>
        </row>
        <row r="9694">
          <cell r="A9694" t="str">
            <v>T84.7</v>
          </cell>
          <cell r="B9694" t="str">
            <v>Infección y reacción inflamatoria debidas a otros dispositivos protésicos, implantes e injertos ortopédicos internos</v>
          </cell>
        </row>
        <row r="9695">
          <cell r="A9695" t="str">
            <v>T84.8</v>
          </cell>
          <cell r="B9695" t="str">
            <v>Otras complicaciones de dispositivos protésicos, implantes e injertos ortopédicos internos</v>
          </cell>
        </row>
        <row r="9696">
          <cell r="A9696" t="str">
            <v>T84.9</v>
          </cell>
          <cell r="B9696" t="str">
            <v>Complicaciones no especificadas de dispositivos protésicos, implantes e injertos ortopédicos internos</v>
          </cell>
        </row>
        <row r="9697">
          <cell r="A9697" t="str">
            <v>T85</v>
          </cell>
          <cell r="B9697" t="str">
            <v>Complicaciones de otros dispositivos protésicos, implantes e injertos internos</v>
          </cell>
        </row>
        <row r="9698">
          <cell r="A9698" t="str">
            <v>T85.0</v>
          </cell>
          <cell r="B9698" t="str">
            <v>Complicación mecánica de derivación (anastomótica) ventricular intracraneal</v>
          </cell>
        </row>
        <row r="9699">
          <cell r="A9699" t="str">
            <v>T85.1</v>
          </cell>
          <cell r="B9699" t="str">
            <v>Complicación mecánica de implante de estimulador electrónico del sistema nervioso</v>
          </cell>
        </row>
        <row r="9700">
          <cell r="A9700" t="str">
            <v>T85.2</v>
          </cell>
          <cell r="B9700" t="str">
            <v>Complicación mecánica de lentes intraoculares</v>
          </cell>
        </row>
        <row r="9701">
          <cell r="A9701" t="str">
            <v>T85.3</v>
          </cell>
          <cell r="B9701" t="str">
            <v>Complicación mecánica de otros dispositivos protésicos, implantes e injertos oculares</v>
          </cell>
        </row>
        <row r="9702">
          <cell r="A9702" t="str">
            <v>T85.4</v>
          </cell>
          <cell r="B9702" t="str">
            <v>Complicación mecánica de prótesis e implante de mama</v>
          </cell>
        </row>
        <row r="9703">
          <cell r="A9703" t="str">
            <v>T85.5</v>
          </cell>
          <cell r="B9703" t="str">
            <v>Complicación mecánica de dispositivo protésico, implante e injerto gastrointestinal</v>
          </cell>
        </row>
        <row r="9704">
          <cell r="A9704" t="str">
            <v>T85.6</v>
          </cell>
          <cell r="B9704" t="str">
            <v>Complicación mecánica de otros dispositivos protésicos, implantes e injertos internos especificados</v>
          </cell>
        </row>
        <row r="9705">
          <cell r="A9705" t="str">
            <v>T85.7</v>
          </cell>
          <cell r="B9705" t="str">
            <v>Infección y reacción inflamatoria debidas a otros dispositivos protésicos, implantes e injertos internos</v>
          </cell>
        </row>
        <row r="9706">
          <cell r="A9706" t="str">
            <v>T85.8</v>
          </cell>
          <cell r="B9706" t="str">
            <v>Otras complicaciones de dispositivos protésicos, implantes e injertos internos, no clasificadas en otra parte</v>
          </cell>
        </row>
        <row r="9707">
          <cell r="A9707" t="str">
            <v>T85.9</v>
          </cell>
          <cell r="B9707" t="str">
            <v>Complicación no especificada de dispositivo protésico, implante e injerto interno</v>
          </cell>
        </row>
        <row r="9708">
          <cell r="A9708" t="str">
            <v>T86</v>
          </cell>
          <cell r="B9708" t="str">
            <v>Falla y rechazo del trasplante de órganos y tejidos</v>
          </cell>
        </row>
        <row r="9709">
          <cell r="A9709" t="str">
            <v>T86.0</v>
          </cell>
          <cell r="B9709" t="str">
            <v>Rechazo de trasplante de médula ósea</v>
          </cell>
        </row>
        <row r="9710">
          <cell r="A9710" t="str">
            <v>T86.1</v>
          </cell>
          <cell r="B9710" t="str">
            <v>Falla y rechazo de trasplante de riñón</v>
          </cell>
        </row>
        <row r="9711">
          <cell r="A9711" t="str">
            <v>T86.2</v>
          </cell>
          <cell r="B9711" t="str">
            <v>Falla y rechazo de trasplante de corazón</v>
          </cell>
        </row>
        <row r="9712">
          <cell r="A9712" t="str">
            <v>T86.3</v>
          </cell>
          <cell r="B9712" t="str">
            <v>Falla y rechazo de trasplante de pulmón-corazón</v>
          </cell>
        </row>
        <row r="9713">
          <cell r="A9713" t="str">
            <v>T86.4</v>
          </cell>
          <cell r="B9713" t="str">
            <v>Falla y rechazo de trasplante de hígado</v>
          </cell>
        </row>
        <row r="9714">
          <cell r="A9714" t="str">
            <v>T86.8</v>
          </cell>
          <cell r="B9714" t="str">
            <v>Falla y rechazo de otros órganos y tejidos trasplantados</v>
          </cell>
        </row>
        <row r="9715">
          <cell r="A9715" t="str">
            <v>T86.9</v>
          </cell>
          <cell r="B9715" t="str">
            <v>Falla y rechazo de trasplante de órgano y tejido no especificado</v>
          </cell>
        </row>
        <row r="9716">
          <cell r="A9716" t="str">
            <v>T87</v>
          </cell>
          <cell r="B9716" t="str">
            <v>Complicaciones peculiares de la reinserción y amputación</v>
          </cell>
        </row>
        <row r="9717">
          <cell r="A9717" t="str">
            <v>T87.0</v>
          </cell>
          <cell r="B9717" t="str">
            <v>Complicaciones de la reinserción (de parte) de extremidad superior</v>
          </cell>
        </row>
        <row r="9718">
          <cell r="A9718" t="str">
            <v>T87.1</v>
          </cell>
          <cell r="B9718" t="str">
            <v>Complicaciones de la reinserción (de parte) de extremidad inferior</v>
          </cell>
        </row>
        <row r="9719">
          <cell r="A9719" t="str">
            <v>T87.2</v>
          </cell>
          <cell r="B9719" t="str">
            <v>Complicaciones de otras partes del cuerpo reinsertadas</v>
          </cell>
        </row>
        <row r="9720">
          <cell r="A9720" t="str">
            <v>T87.3</v>
          </cell>
          <cell r="B9720" t="str">
            <v>Neuroma de muñón de amputación</v>
          </cell>
        </row>
        <row r="9721">
          <cell r="A9721" t="str">
            <v>T87.4</v>
          </cell>
          <cell r="B9721" t="str">
            <v>Infección de muñón de amputación</v>
          </cell>
        </row>
        <row r="9722">
          <cell r="A9722" t="str">
            <v>T87.5</v>
          </cell>
          <cell r="B9722" t="str">
            <v>Necrosis de muñón de amputación</v>
          </cell>
        </row>
        <row r="9723">
          <cell r="A9723" t="str">
            <v>T87.6</v>
          </cell>
          <cell r="B9723" t="str">
            <v>Otras complicaciones y las no especificadas de muñón de amputación</v>
          </cell>
        </row>
        <row r="9724">
          <cell r="A9724" t="str">
            <v>T88</v>
          </cell>
          <cell r="B9724" t="str">
            <v>Otras complicaciones de la atención médica y quirúrgica, no clasificadas en otra parte</v>
          </cell>
        </row>
        <row r="9725">
          <cell r="A9725" t="str">
            <v>T88.0</v>
          </cell>
          <cell r="B9725" t="str">
            <v>Infección consecutiva a inmunización</v>
          </cell>
        </row>
        <row r="9726">
          <cell r="A9726" t="str">
            <v>T88.1</v>
          </cell>
          <cell r="B9726" t="str">
            <v>Otras complicaciones consecutivas a inmunización, no clasificadas en otra parte</v>
          </cell>
        </row>
        <row r="9727">
          <cell r="A9727" t="str">
            <v>T88.2</v>
          </cell>
          <cell r="B9727" t="str">
            <v>Choque debido a la anestesia</v>
          </cell>
        </row>
        <row r="9728">
          <cell r="A9728" t="str">
            <v>T88.3</v>
          </cell>
          <cell r="B9728" t="str">
            <v>Hipertermia maligna debida a la anestesia</v>
          </cell>
        </row>
        <row r="9729">
          <cell r="A9729" t="str">
            <v>T88.4</v>
          </cell>
          <cell r="B9729" t="str">
            <v>Falla o dificultad de la intubación</v>
          </cell>
        </row>
        <row r="9730">
          <cell r="A9730" t="str">
            <v>T88.5</v>
          </cell>
          <cell r="B9730" t="str">
            <v>Otras complicaciones de la anestesia</v>
          </cell>
        </row>
        <row r="9731">
          <cell r="A9731" t="str">
            <v>T88.6</v>
          </cell>
          <cell r="B9731" t="str">
            <v>Choque anafiláctico debido a efecto adverso de droga o medicamento correcto administrado apropiadamente</v>
          </cell>
        </row>
        <row r="9732">
          <cell r="A9732" t="str">
            <v>T88.7</v>
          </cell>
          <cell r="B9732" t="str">
            <v>Efecto adverso no especificado de droga o medicamento</v>
          </cell>
        </row>
        <row r="9733">
          <cell r="A9733" t="str">
            <v>T88.8</v>
          </cell>
          <cell r="B9733" t="str">
            <v>Otras complicaciones especificadas de la atención médica y quirúrgica, no clasificadas en otra parte</v>
          </cell>
        </row>
        <row r="9734">
          <cell r="A9734" t="str">
            <v>T88.9</v>
          </cell>
          <cell r="B9734" t="str">
            <v>Complicaciones no especificadas de la atención médica y quirúrgica</v>
          </cell>
        </row>
        <row r="9735">
          <cell r="A9735" t="str">
            <v>T90</v>
          </cell>
          <cell r="B9735" t="str">
            <v>Secuelas de traumatismos de la cabeza</v>
          </cell>
        </row>
        <row r="9736">
          <cell r="A9736" t="str">
            <v>T90.0</v>
          </cell>
          <cell r="B9736" t="str">
            <v>Secuelas de traumatismo superficial de la cabeza</v>
          </cell>
        </row>
        <row r="9737">
          <cell r="A9737" t="str">
            <v>T90.1</v>
          </cell>
          <cell r="B9737" t="str">
            <v>Secuelas de herida de la cabeza</v>
          </cell>
        </row>
        <row r="9738">
          <cell r="A9738" t="str">
            <v>T90.2</v>
          </cell>
          <cell r="B9738" t="str">
            <v>Secuelas de fractura del cráneo y de huesos faciales</v>
          </cell>
        </row>
        <row r="9739">
          <cell r="A9739" t="str">
            <v>T90.3</v>
          </cell>
          <cell r="B9739" t="str">
            <v>Secuelas de traumatismo de nervios craneales</v>
          </cell>
        </row>
        <row r="9740">
          <cell r="A9740" t="str">
            <v>T90.4</v>
          </cell>
          <cell r="B9740" t="str">
            <v>Secuelas de traumatismo del ojo y de la órbita</v>
          </cell>
        </row>
        <row r="9741">
          <cell r="A9741" t="str">
            <v>T90.5</v>
          </cell>
          <cell r="B9741" t="str">
            <v>Secuelas de traumatismo intracraneal</v>
          </cell>
        </row>
        <row r="9742">
          <cell r="A9742" t="str">
            <v>T90.8</v>
          </cell>
          <cell r="B9742" t="str">
            <v>Secuelas de otros traumatismos especificados de la cabeza</v>
          </cell>
        </row>
        <row r="9743">
          <cell r="A9743" t="str">
            <v>T90.9</v>
          </cell>
          <cell r="B9743" t="str">
            <v>Secuelas de traumatismo no especificado de la cabeza</v>
          </cell>
        </row>
        <row r="9744">
          <cell r="A9744" t="str">
            <v>T91</v>
          </cell>
          <cell r="B9744" t="str">
            <v>Secuelas de traumatismos del cuello y del tronco</v>
          </cell>
        </row>
        <row r="9745">
          <cell r="A9745" t="str">
            <v>T91.0</v>
          </cell>
          <cell r="B9745" t="str">
            <v>Secuelas de traumatismo superficial y de heridas del cuello y del tronco</v>
          </cell>
        </row>
        <row r="9746">
          <cell r="A9746" t="str">
            <v>T91.1</v>
          </cell>
          <cell r="B9746" t="str">
            <v>Secuelas de fractura de la columna vertebral</v>
          </cell>
        </row>
        <row r="9747">
          <cell r="A9747" t="str">
            <v>T91.2</v>
          </cell>
          <cell r="B9747" t="str">
            <v>Secuelas de otra fractura del tórax y de la pelvis</v>
          </cell>
        </row>
        <row r="9748">
          <cell r="A9748" t="str">
            <v>T91.3</v>
          </cell>
          <cell r="B9748" t="str">
            <v>Secuelas de traumatismo de la médula espinal</v>
          </cell>
        </row>
        <row r="9749">
          <cell r="A9749" t="str">
            <v>T91.4</v>
          </cell>
          <cell r="B9749" t="str">
            <v>Secuelas de traumatismo de órganos intratorácicos</v>
          </cell>
        </row>
        <row r="9750">
          <cell r="A9750" t="str">
            <v>T91.5</v>
          </cell>
          <cell r="B9750" t="str">
            <v>Secuelas de traumatismo de órganos intraabdominales y pélvicos</v>
          </cell>
        </row>
        <row r="9751">
          <cell r="A9751" t="str">
            <v>T91.8</v>
          </cell>
          <cell r="B9751" t="str">
            <v>Secuelas de otros traumatismos especificados del cuello y del tronco</v>
          </cell>
        </row>
        <row r="9752">
          <cell r="A9752" t="str">
            <v>T91.9</v>
          </cell>
          <cell r="B9752" t="str">
            <v>Secuelas de traumatismo no especificado del cuello y del tronco</v>
          </cell>
        </row>
        <row r="9753">
          <cell r="A9753" t="str">
            <v>T92</v>
          </cell>
          <cell r="B9753" t="str">
            <v>Secuelas de traumatismos de miembro superior</v>
          </cell>
        </row>
        <row r="9754">
          <cell r="A9754" t="str">
            <v>T92.0</v>
          </cell>
          <cell r="B9754" t="str">
            <v>Secuelas de herida de miembro superior</v>
          </cell>
        </row>
        <row r="9755">
          <cell r="A9755" t="str">
            <v>T92.1</v>
          </cell>
          <cell r="B9755" t="str">
            <v>Secuelas de fractura del brazo</v>
          </cell>
        </row>
        <row r="9756">
          <cell r="A9756" t="str">
            <v>T92.2</v>
          </cell>
          <cell r="B9756" t="str">
            <v>Secuelas de fractura de la muñeca y de la mano</v>
          </cell>
        </row>
        <row r="9757">
          <cell r="A9757" t="str">
            <v>T92.3</v>
          </cell>
          <cell r="B9757" t="str">
            <v>Secuelas de luxación, torcedura y esguince de miembro superior</v>
          </cell>
        </row>
        <row r="9758">
          <cell r="A9758" t="str">
            <v>T92.4</v>
          </cell>
          <cell r="B9758" t="str">
            <v>Secuelas de traumatismo de nervio de miembro superior</v>
          </cell>
        </row>
        <row r="9759">
          <cell r="A9759" t="str">
            <v>T92.5</v>
          </cell>
          <cell r="B9759" t="str">
            <v>Secuelas de traumatismo de tendón y músculo de miembro superior</v>
          </cell>
        </row>
        <row r="9760">
          <cell r="A9760" t="str">
            <v>T92.6</v>
          </cell>
          <cell r="B9760" t="str">
            <v>Secuelas de aplastamiento y amputación traumáticas de miembro superior</v>
          </cell>
        </row>
        <row r="9761">
          <cell r="A9761" t="str">
            <v>T92.8</v>
          </cell>
          <cell r="B9761" t="str">
            <v>Secuelas de otros traumatismos especificados de miembro superior</v>
          </cell>
        </row>
        <row r="9762">
          <cell r="A9762" t="str">
            <v>T92.9</v>
          </cell>
          <cell r="B9762" t="str">
            <v>Secuelas de traumatismo no especificado de miembro superior</v>
          </cell>
        </row>
        <row r="9763">
          <cell r="A9763" t="str">
            <v>T93</v>
          </cell>
          <cell r="B9763" t="str">
            <v>Secuelas de traumatismos de miembro inferior</v>
          </cell>
        </row>
        <row r="9764">
          <cell r="A9764" t="str">
            <v>T93.0</v>
          </cell>
          <cell r="B9764" t="str">
            <v>Secuelas de herida de miembro inferior</v>
          </cell>
        </row>
        <row r="9765">
          <cell r="A9765" t="str">
            <v>T93.1</v>
          </cell>
          <cell r="B9765" t="str">
            <v>Secuelas de fractura del fémur</v>
          </cell>
        </row>
        <row r="9766">
          <cell r="A9766" t="str">
            <v>T93.2</v>
          </cell>
          <cell r="B9766" t="str">
            <v>Secuelas de otras fracturas de miembro inferior</v>
          </cell>
        </row>
        <row r="9767">
          <cell r="A9767" t="str">
            <v>T93.3</v>
          </cell>
          <cell r="B9767" t="str">
            <v>Secuelas de luxación, torcedura y esguince de miembro inferior</v>
          </cell>
        </row>
        <row r="9768">
          <cell r="A9768" t="str">
            <v>T93.4</v>
          </cell>
          <cell r="B9768" t="str">
            <v>Secuelas de traumatismo de nervio de miembro inferior</v>
          </cell>
        </row>
        <row r="9769">
          <cell r="A9769" t="str">
            <v>T93.5</v>
          </cell>
          <cell r="B9769" t="str">
            <v>Secuelas de traumatismo de tendón y músculo de miembro inferior</v>
          </cell>
        </row>
        <row r="9770">
          <cell r="A9770" t="str">
            <v>T93.6</v>
          </cell>
          <cell r="B9770" t="str">
            <v>Secuelas de aplastamiento y amputación traumáticas de miembro inferior</v>
          </cell>
        </row>
        <row r="9771">
          <cell r="A9771" t="str">
            <v>T93.8</v>
          </cell>
          <cell r="B9771" t="str">
            <v>Secuelas de otros traumatismos especificados de miembro inferior</v>
          </cell>
        </row>
        <row r="9772">
          <cell r="A9772" t="str">
            <v>T93.9</v>
          </cell>
          <cell r="B9772" t="str">
            <v>Secuelas de traumatismo no especificado de miembro inferior</v>
          </cell>
        </row>
        <row r="9773">
          <cell r="A9773" t="str">
            <v>T94</v>
          </cell>
          <cell r="B9773" t="str">
            <v>Secuelas de traumatismos que afectan múltiples regiones del cuerpo y las no especificadas</v>
          </cell>
        </row>
        <row r="9774">
          <cell r="A9774" t="str">
            <v>T94.0</v>
          </cell>
          <cell r="B9774" t="str">
            <v>Secuelas de traumatismos que afectan múltiples regiones del cuerpo</v>
          </cell>
        </row>
        <row r="9775">
          <cell r="A9775" t="str">
            <v>T94.1</v>
          </cell>
          <cell r="B9775" t="str">
            <v>Secuelas de traumatismos de regiones no especificadas del cuerpo</v>
          </cell>
        </row>
        <row r="9776">
          <cell r="A9776" t="str">
            <v>T95</v>
          </cell>
          <cell r="B9776" t="str">
            <v>Secuelas de quemaduras, corrosiones y congelamientos</v>
          </cell>
        </row>
        <row r="9777">
          <cell r="A9777" t="str">
            <v>T95.0</v>
          </cell>
          <cell r="B9777" t="str">
            <v>Secuelas de quemadura, corrosión y congelamiento de la cabeza y del cuello</v>
          </cell>
        </row>
        <row r="9778">
          <cell r="A9778" t="str">
            <v>T95.1</v>
          </cell>
          <cell r="B9778" t="str">
            <v>Secuelas de quemadura, corrosión y congelamiento del tronco</v>
          </cell>
        </row>
        <row r="9779">
          <cell r="A9779" t="str">
            <v>T95.2</v>
          </cell>
          <cell r="B9779" t="str">
            <v>Secuelas de quemadura, corrosión y congelamiento de miembro superior</v>
          </cell>
        </row>
        <row r="9780">
          <cell r="A9780" t="str">
            <v>T95.3</v>
          </cell>
          <cell r="B9780" t="str">
            <v>Secuelas de quemadura, corrosión y congelamiento de miembro inferior</v>
          </cell>
        </row>
        <row r="9781">
          <cell r="A9781" t="str">
            <v>T95.4</v>
          </cell>
          <cell r="B9781" t="str">
            <v>Secuelas de quemadura y corrosión clasificables sólo de acuerdo con la extensión de la superficie del cuerpo afectada</v>
          </cell>
        </row>
        <row r="9782">
          <cell r="A9782" t="str">
            <v>T95.8</v>
          </cell>
          <cell r="B9782" t="str">
            <v>Secuelas de otras quemaduras, corrosiones y congelamientos especificados</v>
          </cell>
        </row>
        <row r="9783">
          <cell r="A9783" t="str">
            <v>T95.9</v>
          </cell>
          <cell r="B9783" t="str">
            <v>Secuelas de quemadura, corrosión y congelamiento no especificados</v>
          </cell>
        </row>
        <row r="9784">
          <cell r="A9784" t="str">
            <v>T96.X</v>
          </cell>
          <cell r="B9784" t="str">
            <v>Secuelas de envenenamientos por drogas, medicamentos y sustancias  biológicas</v>
          </cell>
        </row>
        <row r="9785">
          <cell r="A9785" t="str">
            <v>T97.X</v>
          </cell>
          <cell r="B9785" t="str">
            <v>Secuelas de efectos tóxicos de sustancias de procedencia principalmente no medicinal</v>
          </cell>
        </row>
        <row r="9786">
          <cell r="A9786" t="str">
            <v>T98</v>
          </cell>
          <cell r="B9786" t="str">
            <v>Secuelas de otros efectos y los no especificados de causas externas</v>
          </cell>
        </row>
        <row r="9787">
          <cell r="A9787" t="str">
            <v>T98.0</v>
          </cell>
          <cell r="B9787" t="str">
            <v>Secuelas de efectos de cuerpos extraños que penetran en orificios naturales</v>
          </cell>
        </row>
        <row r="9788">
          <cell r="A9788" t="str">
            <v>T98.1</v>
          </cell>
          <cell r="B9788" t="str">
            <v>Secuelas de otros efectos y los no especificados de causas externas</v>
          </cell>
        </row>
        <row r="9789">
          <cell r="A9789" t="str">
            <v>T98.2</v>
          </cell>
          <cell r="B9789" t="str">
            <v>Secuelas de ciertas complicaciones precoces de los traumatismos</v>
          </cell>
        </row>
        <row r="9790">
          <cell r="A9790" t="str">
            <v>T98.3</v>
          </cell>
          <cell r="B9790" t="str">
            <v>Secuelas de complicaciones de la atención médica y quirúrgica, no clasificadas en otra parte</v>
          </cell>
        </row>
        <row r="9791">
          <cell r="A9791" t="str">
            <v>V</v>
          </cell>
          <cell r="B9791" t="str">
            <v>Accidentes</v>
          </cell>
        </row>
        <row r="9792">
          <cell r="A9792" t="str">
            <v>V01</v>
          </cell>
          <cell r="B9792" t="str">
            <v>Peatón lesionado por colisión con vehículo de pedal</v>
          </cell>
        </row>
        <row r="9793">
          <cell r="A9793" t="str">
            <v>V01.0</v>
          </cell>
          <cell r="B9793" t="str">
            <v>Peatón lesionado por colisión con vehículo de pedal, accidente no de tránsito</v>
          </cell>
        </row>
        <row r="9794">
          <cell r="A9794" t="str">
            <v>V01.1</v>
          </cell>
          <cell r="B9794" t="str">
            <v>Peatón lesionado por colisión con vehículo de pedal, accidente de tránsito</v>
          </cell>
        </row>
        <row r="9795">
          <cell r="A9795" t="str">
            <v>V01.9</v>
          </cell>
          <cell r="B9795" t="str">
            <v>Peatón lesionado por colisión con vehículo de pedal, accidente no especificado como de tránsito o no de tránsito</v>
          </cell>
        </row>
        <row r="9796">
          <cell r="A9796" t="str">
            <v>V02</v>
          </cell>
          <cell r="B9796" t="str">
            <v>Peatón lesionado por colisión con vehículo de motor de dos o tres ruedas</v>
          </cell>
        </row>
        <row r="9797">
          <cell r="A9797" t="str">
            <v>V02.0</v>
          </cell>
          <cell r="B9797" t="str">
            <v>Peatón lesionado por colisión con vehículo de motor de dos o tres ruedas, accidente no de tránsito</v>
          </cell>
        </row>
        <row r="9798">
          <cell r="A9798" t="str">
            <v>V02.1</v>
          </cell>
          <cell r="B9798" t="str">
            <v>Peatón lesionado por colisión con vehículo de motor de dos o tres ruedas, accidente de tránsito</v>
          </cell>
        </row>
        <row r="9799">
          <cell r="A9799" t="str">
            <v>V02.9</v>
          </cell>
          <cell r="B9799" t="str">
            <v>Peatón lesionado por colisión con vehículo de motor de dos o tres ruedas, accidente no especificado como de tránsito o no de tránsito</v>
          </cell>
        </row>
        <row r="9800">
          <cell r="A9800" t="str">
            <v>V03</v>
          </cell>
          <cell r="B9800" t="str">
            <v>Peatón lesionado por colisión con automóvil, camioneta o furgoneta</v>
          </cell>
        </row>
        <row r="9801">
          <cell r="A9801" t="str">
            <v>V03.0</v>
          </cell>
          <cell r="B9801" t="str">
            <v>Peatón lesionado por colisión con automóvil, camioneta o furgoneta, accidente no de tránsito</v>
          </cell>
        </row>
        <row r="9802">
          <cell r="A9802" t="str">
            <v>V03.1</v>
          </cell>
          <cell r="B9802" t="str">
            <v>Peatón lesionado por colisión con automóvil, camioneta o furgoneta, accidente de tránsito</v>
          </cell>
        </row>
        <row r="9803">
          <cell r="A9803" t="str">
            <v>V03.9</v>
          </cell>
          <cell r="B9803" t="str">
            <v>Peatón lesionado por colisión con automóvil, camioneta o furgoneta, accidente no especificado como de tránsito o no de tránsito</v>
          </cell>
        </row>
        <row r="9804">
          <cell r="A9804" t="str">
            <v>V04</v>
          </cell>
          <cell r="B9804" t="str">
            <v>Peatón lesionado por colisión con vehículo de transporte pesado o autobús</v>
          </cell>
        </row>
        <row r="9805">
          <cell r="A9805" t="str">
            <v>V04.0</v>
          </cell>
          <cell r="B9805" t="str">
            <v>Peatón lesionado por colisión con vehículo de transporte pesado o autobús, accidente no de tránsito</v>
          </cell>
        </row>
        <row r="9806">
          <cell r="A9806" t="str">
            <v>V04.1</v>
          </cell>
          <cell r="B9806" t="str">
            <v>Peatón lesionado por colisión con vehículo de transporte pesado o autobús, accidente de tránsito</v>
          </cell>
        </row>
        <row r="9807">
          <cell r="A9807" t="str">
            <v>V04.9</v>
          </cell>
          <cell r="B9807" t="str">
            <v>Peatón lesionado por colisión con vehículo de transporte pesado o autobús, accidente no especificado como de tránsito o no de tránsito</v>
          </cell>
        </row>
        <row r="9808">
          <cell r="A9808" t="str">
            <v>V05</v>
          </cell>
          <cell r="B9808" t="str">
            <v>Peatón lesionado por colisión con tren o vehículo de rieles</v>
          </cell>
        </row>
        <row r="9809">
          <cell r="A9809" t="str">
            <v>V05.0</v>
          </cell>
          <cell r="B9809" t="str">
            <v>Peatón lesionado por colisión con tren o vehículo de rieles, accidente no de tránsito</v>
          </cell>
        </row>
        <row r="9810">
          <cell r="A9810" t="str">
            <v>V05.1</v>
          </cell>
          <cell r="B9810" t="str">
            <v>Peatón lesionado por colisión con tren o vehículo de rieles, accidente de tránsito</v>
          </cell>
        </row>
        <row r="9811">
          <cell r="A9811" t="str">
            <v>V05.9</v>
          </cell>
          <cell r="B9811" t="str">
            <v>Peatón lesionado por colisión con tren o vehículo de rieles, accidente no especificado como de tránsito o no de tránsito</v>
          </cell>
        </row>
        <row r="9812">
          <cell r="A9812" t="str">
            <v>V06</v>
          </cell>
          <cell r="B9812" t="str">
            <v>Peatón lesionado por colisión con otros vehículos sin motor</v>
          </cell>
        </row>
        <row r="9813">
          <cell r="A9813" t="str">
            <v>V06.0</v>
          </cell>
          <cell r="B9813" t="str">
            <v>Peatón lesionado por colisión con otros vehículos sin motor, accidente no de tránsito</v>
          </cell>
        </row>
        <row r="9814">
          <cell r="A9814" t="str">
            <v>V06.1</v>
          </cell>
          <cell r="B9814" t="str">
            <v>Peatón lesionado por colisión con otros vehículos sin motor, accidente de tránsito</v>
          </cell>
        </row>
        <row r="9815">
          <cell r="A9815" t="str">
            <v>V06.9</v>
          </cell>
          <cell r="B9815" t="str">
            <v>Peatón lesionado por colisión con otros vehículos sin motor, accidente no especificado como de tránsito o no de tránsito</v>
          </cell>
        </row>
        <row r="9816">
          <cell r="A9816" t="str">
            <v>V09</v>
          </cell>
          <cell r="B9816" t="str">
            <v>Peatón lesionado en otros accidentes de transporte, y en los no especificados</v>
          </cell>
        </row>
        <row r="9817">
          <cell r="A9817" t="str">
            <v>V09.0</v>
          </cell>
          <cell r="B9817" t="str">
            <v>Peatón lesionado en accidente no de tránsito que involucra otros vehículos de motor, y los no especificados</v>
          </cell>
        </row>
        <row r="9818">
          <cell r="A9818" t="str">
            <v>V09.1</v>
          </cell>
          <cell r="B9818" t="str">
            <v>Peatón lesionado en accidente no de tránsito no especificado</v>
          </cell>
        </row>
        <row r="9819">
          <cell r="A9819" t="str">
            <v>V09.2</v>
          </cell>
          <cell r="B9819" t="str">
            <v>Peatón lesionado en accidente de tránsito que involucra otros vehículos de motor, y los no especificados</v>
          </cell>
        </row>
        <row r="9820">
          <cell r="A9820" t="str">
            <v>V09.3</v>
          </cell>
          <cell r="B9820" t="str">
            <v>Peatón lesionado en accidente de tránsito no especificado</v>
          </cell>
        </row>
        <row r="9821">
          <cell r="A9821" t="str">
            <v>V09.9</v>
          </cell>
          <cell r="B9821" t="str">
            <v>Peatón lesionado en accidente de transporte no especificado</v>
          </cell>
        </row>
        <row r="9822">
          <cell r="A9822" t="str">
            <v>V10</v>
          </cell>
          <cell r="B9822" t="str">
            <v>Ciclista lesionado por colisión con peatón o animal</v>
          </cell>
        </row>
        <row r="9823">
          <cell r="A9823" t="str">
            <v>V10.0</v>
          </cell>
          <cell r="B9823" t="str">
            <v>Ciclista lesionado por colisión con peatón o animal, conductor lesionado en accidente no de tránsito</v>
          </cell>
        </row>
        <row r="9824">
          <cell r="A9824" t="str">
            <v>V10.1</v>
          </cell>
          <cell r="B9824" t="str">
            <v>Ciclista lesionado por colisión con peatón o animal, pasajero lesionado en accidente no de tránsito</v>
          </cell>
        </row>
        <row r="9825">
          <cell r="A9825" t="str">
            <v>V10.2</v>
          </cell>
          <cell r="B9825" t="str">
            <v>Ciclista lesionado por colisión con peatón o animal, ciclista no especificado, lesionado en accidente no de tránsito</v>
          </cell>
        </row>
        <row r="9826">
          <cell r="A9826" t="str">
            <v>V10.3</v>
          </cell>
          <cell r="B9826" t="str">
            <v>Ciclista lesionado por colisión con peatón o animal, persona lesionada al subir o bajar del vehículo</v>
          </cell>
        </row>
        <row r="9827">
          <cell r="A9827" t="str">
            <v>V10.4</v>
          </cell>
          <cell r="B9827" t="str">
            <v>Ciclista lesionado por colisión con peatón o animal, conductor lesionado en accidente de tránsito</v>
          </cell>
        </row>
        <row r="9828">
          <cell r="A9828" t="str">
            <v>V10.5</v>
          </cell>
          <cell r="B9828" t="str">
            <v>Ciclista lesionado por colisión con peatón o animal, pasajero lesionado en accidente de tránsito</v>
          </cell>
        </row>
        <row r="9829">
          <cell r="A9829" t="str">
            <v>V10.9</v>
          </cell>
          <cell r="B9829" t="str">
            <v>Ciclista lesionado por colisión con peatón o animal, ciclista no especificado, lesionado en accidente de tránsito</v>
          </cell>
        </row>
        <row r="9830">
          <cell r="A9830" t="str">
            <v>V11</v>
          </cell>
          <cell r="B9830" t="str">
            <v>Ciclista lesionado por colisión con otro ciclista</v>
          </cell>
        </row>
        <row r="9831">
          <cell r="A9831" t="str">
            <v>V11.0</v>
          </cell>
          <cell r="B9831" t="str">
            <v>Ciclista lesionado por colisión con otro ciclista, conductor lesionado en accidente no de tránsito</v>
          </cell>
        </row>
        <row r="9832">
          <cell r="A9832" t="str">
            <v>V11.1</v>
          </cell>
          <cell r="B9832" t="str">
            <v>Ciclista lesionado por colisión con otro ciclista, pasajero lesionado en accidente no de tránsito</v>
          </cell>
        </row>
        <row r="9833">
          <cell r="A9833" t="str">
            <v>V11.2</v>
          </cell>
          <cell r="B9833" t="str">
            <v>Ciclista lesionado por colisión con otro ciclista, ciclista no especificado, lesionado en accidente no de tránsito</v>
          </cell>
        </row>
        <row r="9834">
          <cell r="A9834" t="str">
            <v>V11.3</v>
          </cell>
          <cell r="B9834" t="str">
            <v>Ciclista lesionado por colisión con otro ciclista, persona lesionada al subir o bajar del vehículo</v>
          </cell>
        </row>
        <row r="9835">
          <cell r="A9835" t="str">
            <v>V11.4</v>
          </cell>
          <cell r="B9835" t="str">
            <v>Ciclista lesionado por colisión con otro ciclista, conductor lesionado en accidente de tránsito</v>
          </cell>
        </row>
        <row r="9836">
          <cell r="A9836" t="str">
            <v>V11.5</v>
          </cell>
          <cell r="B9836" t="str">
            <v>Ciclista lesionado por colisión con otro ciclista, pasajero lesionado en accidente de tránsito</v>
          </cell>
        </row>
        <row r="9837">
          <cell r="A9837" t="str">
            <v>V11.9</v>
          </cell>
          <cell r="B9837" t="str">
            <v>Ciclista lesionado por colisión con otro ciclista, ciclista no especificado, lesionado en accidente de tránsito</v>
          </cell>
        </row>
        <row r="9838">
          <cell r="A9838" t="str">
            <v>V12</v>
          </cell>
          <cell r="B9838" t="str">
            <v>Ciclista lesionado por colisión con vehículo de motor de dos o tres ruedas</v>
          </cell>
        </row>
        <row r="9839">
          <cell r="A9839" t="str">
            <v>V12.0</v>
          </cell>
          <cell r="B9839" t="str">
            <v>Ciclista lesionado por colisión con vehículo de motor de dos o tres ruedas, conductor lesionado en accidente no de tránsito</v>
          </cell>
        </row>
        <row r="9840">
          <cell r="A9840" t="str">
            <v>V12.1</v>
          </cell>
          <cell r="B9840" t="str">
            <v>Ciclista lesionado por colisión con vehículo de motor de dos o tres ruedas, pasajero lesionado en accidente no de tránsito</v>
          </cell>
        </row>
        <row r="9841">
          <cell r="A9841" t="str">
            <v>V12.2</v>
          </cell>
          <cell r="B9841" t="str">
            <v>Ciclista lesionado por colisión con vehículo de motor de dos o tres ruedas, ciclista no especificado, lesionado en accidente no de tránsito</v>
          </cell>
        </row>
        <row r="9842">
          <cell r="A9842" t="str">
            <v>V12.3</v>
          </cell>
          <cell r="B9842" t="str">
            <v>Ciclista lesionado por colisión con vehículo de motor de dos o tres ruedas, persona lesionada al subir o bajar del vehículo</v>
          </cell>
        </row>
        <row r="9843">
          <cell r="A9843" t="str">
            <v>V12.4</v>
          </cell>
          <cell r="B9843" t="str">
            <v>Ciclista lesionado por colisión con vehículo de motor de dos o tres ruedas, conductor lesionado en accidente de tránsito</v>
          </cell>
        </row>
        <row r="9844">
          <cell r="A9844" t="str">
            <v>V12.5</v>
          </cell>
          <cell r="B9844" t="str">
            <v>Ciclista lesionado por colisión con vehículo de motor de dos o tres ruedas, pasajero lesionado en accidente de tránsito</v>
          </cell>
        </row>
        <row r="9845">
          <cell r="A9845" t="str">
            <v>V12.9</v>
          </cell>
          <cell r="B9845" t="str">
            <v>Ciclista lesionado por colisión con vehículo de motor de dos o tres ruedas, ciclista no especificado, lesionado en accidente de tránsito</v>
          </cell>
        </row>
        <row r="9846">
          <cell r="A9846" t="str">
            <v>V13</v>
          </cell>
          <cell r="B9846" t="str">
            <v>Ciclista lesionado por colisión con automóvil, camioneta o furgoneta</v>
          </cell>
        </row>
        <row r="9847">
          <cell r="A9847" t="str">
            <v>V13.0</v>
          </cell>
          <cell r="B9847" t="str">
            <v>Ciclista lesionado por colisión con automóvil, camioneta o furgoneta, conductor lesionado en accidente no de tránsito</v>
          </cell>
        </row>
        <row r="9848">
          <cell r="A9848" t="str">
            <v>V13.1</v>
          </cell>
          <cell r="B9848" t="str">
            <v>Ciclista lesionado por colisión con automóvil, camioneta o furgoneta, pasajero lesionado en accidente no de tránsito</v>
          </cell>
        </row>
        <row r="9849">
          <cell r="A9849" t="str">
            <v>V13.2</v>
          </cell>
          <cell r="B9849" t="str">
            <v>Ciclista lesionado por colisión con automóvil, camioneta o furgoneta, ciclista no especificado, lesionado en accidente no de tránsito</v>
          </cell>
        </row>
        <row r="9850">
          <cell r="A9850" t="str">
            <v>V13.3</v>
          </cell>
          <cell r="B9850" t="str">
            <v>Ciclista lesionado por colisión con automóvil, camioneta o furgoneta, persona lesionada al subir o bajar del vehículo</v>
          </cell>
        </row>
        <row r="9851">
          <cell r="A9851" t="str">
            <v>V13.4</v>
          </cell>
          <cell r="B9851" t="str">
            <v>Ciclista lesionado por colisión con automóvil, camioneta o furgoneta, conductor lesionado en accidente de tránsito</v>
          </cell>
        </row>
        <row r="9852">
          <cell r="A9852" t="str">
            <v>V13.5</v>
          </cell>
          <cell r="B9852" t="str">
            <v>Ciclista lesionado por colisión con automóvil, camioneta o furgoneta, pasajero lesionado en accidente de tránsito</v>
          </cell>
        </row>
        <row r="9853">
          <cell r="A9853" t="str">
            <v>V13.9</v>
          </cell>
          <cell r="B9853" t="str">
            <v>Ciclista lesionado por colisión con automóvil, camioneta o furgoneta, ciclista no especificado, lesionado en accidente de tránsito</v>
          </cell>
        </row>
        <row r="9854">
          <cell r="A9854" t="str">
            <v>V14</v>
          </cell>
          <cell r="B9854" t="str">
            <v>Ciclista lesionado por colisión con vehículo de transporte pesado o autobús</v>
          </cell>
        </row>
        <row r="9855">
          <cell r="A9855" t="str">
            <v>V14.0</v>
          </cell>
          <cell r="B9855" t="str">
            <v>Ciclista lesionado por colisión con vehículo de transporte pesado o autobús, conductor lesionado en accidente no de tránsito</v>
          </cell>
        </row>
        <row r="9856">
          <cell r="A9856" t="str">
            <v>V14.1</v>
          </cell>
          <cell r="B9856" t="str">
            <v>Ciclista lesionado por colisión con vehículo de transporte pesado o autobús, pasajero lesionado en accidente no de tránsito</v>
          </cell>
        </row>
        <row r="9857">
          <cell r="A9857" t="str">
            <v>V14.2</v>
          </cell>
          <cell r="B9857" t="str">
            <v>Ciclista lesionado por colisión con vehículo de transporte pesado o autobús, ciclista no especificado, lesionado en accidente no de tránsito</v>
          </cell>
        </row>
        <row r="9858">
          <cell r="A9858" t="str">
            <v>V14.3</v>
          </cell>
          <cell r="B9858" t="str">
            <v>Ciclista lesionado por colisión con vehículo de transporte pesado o autobús, persona lesionada al subir o bajar del vehículo</v>
          </cell>
        </row>
        <row r="9859">
          <cell r="A9859" t="str">
            <v>V14.4</v>
          </cell>
          <cell r="B9859" t="str">
            <v>Ciclista lesionado por colisión con vehículo de transporte pesado o autobús, conductor lesionado en accidente de tránsito</v>
          </cell>
        </row>
        <row r="9860">
          <cell r="A9860" t="str">
            <v>V14.5</v>
          </cell>
          <cell r="B9860" t="str">
            <v>Ciclista lesionado por colisión con vehículo de transporte pesado o autobús, pasajero lesionado en accidente de tránsito</v>
          </cell>
        </row>
        <row r="9861">
          <cell r="A9861" t="str">
            <v>V14.9</v>
          </cell>
          <cell r="B9861" t="str">
            <v>Ciclista lesionado por colisión con vehículo de transporte pesado o autobús, ciclista no especificado, lesionado en accidente de tránsito</v>
          </cell>
        </row>
        <row r="9862">
          <cell r="A9862" t="str">
            <v>V15</v>
          </cell>
          <cell r="B9862" t="str">
            <v>Ciclista lesionado por colisión con tren o vehículo de rieles</v>
          </cell>
        </row>
        <row r="9863">
          <cell r="A9863" t="str">
            <v>V15.0</v>
          </cell>
          <cell r="B9863" t="str">
            <v>Ciclista lesionado por colisión con tren o vehículo de rieles, conductor lesionado en accidente no de tránsito</v>
          </cell>
        </row>
        <row r="9864">
          <cell r="A9864" t="str">
            <v>V15.1</v>
          </cell>
          <cell r="B9864" t="str">
            <v>Ciclista lesionado por colisión con tren o vehículo de rieles, pasajero lesionado en accidente no de tránsito</v>
          </cell>
        </row>
        <row r="9865">
          <cell r="A9865" t="str">
            <v>V15.2</v>
          </cell>
          <cell r="B9865" t="str">
            <v>Ciclista lesionado por colisión con tren o vehículo de rieles, ciclista no especificado, lesionado en accidente no de tránsito</v>
          </cell>
        </row>
        <row r="9866">
          <cell r="A9866" t="str">
            <v>V15.3</v>
          </cell>
          <cell r="B9866" t="str">
            <v>Ciclista lesionado por colisión con tren o vehículo de rieles, persona lesionada al subir o bajar del vehículo</v>
          </cell>
        </row>
        <row r="9867">
          <cell r="A9867" t="str">
            <v>V15.4</v>
          </cell>
          <cell r="B9867" t="str">
            <v>Ciclista lesionado por colisión con tren o vehículo de rieles, conductor lesionado en accidente de tránsito</v>
          </cell>
        </row>
        <row r="9868">
          <cell r="A9868" t="str">
            <v>V15.5</v>
          </cell>
          <cell r="B9868" t="str">
            <v>Ciclista lesionado por colisión con tren o vehículo de rieles, pasajero lesionado en accidente de tránsito</v>
          </cell>
        </row>
        <row r="9869">
          <cell r="A9869" t="str">
            <v>V15.9</v>
          </cell>
          <cell r="B9869" t="str">
            <v>Ciclista lesionado por colisión con tren o vehículo de rieles, ciclista no especificado, lesionado en accidente de tránsito</v>
          </cell>
        </row>
        <row r="9870">
          <cell r="A9870" t="str">
            <v>V16</v>
          </cell>
          <cell r="B9870" t="str">
            <v>Ciclista lesionado por colisión con otros vehículos sin motor</v>
          </cell>
        </row>
        <row r="9871">
          <cell r="A9871" t="str">
            <v>V16.0</v>
          </cell>
          <cell r="B9871" t="str">
            <v>Ciclista lesionado por colisión con otros vehículos sin motor, conductor lesionado en accidente no de tránsito</v>
          </cell>
        </row>
        <row r="9872">
          <cell r="A9872" t="str">
            <v>V16.1</v>
          </cell>
          <cell r="B9872" t="str">
            <v>Ciclista lesionado por colisión con otros vehículos sin motor, pasajero lesionado en accidente no de tránsito</v>
          </cell>
        </row>
        <row r="9873">
          <cell r="A9873" t="str">
            <v>V16.2</v>
          </cell>
          <cell r="B9873" t="str">
            <v>Ciclista lesionado por colisión con otros vehículos sin motor, ciclista no especificado, lesionado en accidente no de tránsito</v>
          </cell>
        </row>
        <row r="9874">
          <cell r="A9874" t="str">
            <v>V16.3</v>
          </cell>
          <cell r="B9874" t="str">
            <v>Ciclista lesionado por colisión con otros vehículos sin motor, persona lesionada al subir o bajar del vehículo</v>
          </cell>
        </row>
        <row r="9875">
          <cell r="A9875" t="str">
            <v>V16.4</v>
          </cell>
          <cell r="B9875" t="str">
            <v>Ciclista lesionado por colisión con otros vehículos sin motor, conductor lesionado en accidente de tránsito</v>
          </cell>
        </row>
        <row r="9876">
          <cell r="A9876" t="str">
            <v>V16.5</v>
          </cell>
          <cell r="B9876" t="str">
            <v>Ciclista lesionado por colisión con otros vehículos sin motor, pasajero lesionado en accidente de tránsito</v>
          </cell>
        </row>
        <row r="9877">
          <cell r="A9877" t="str">
            <v>V16.9</v>
          </cell>
          <cell r="B9877" t="str">
            <v>Ciclista lesionado por colisión con otros vehículos sin motor, ciclista no especificado, lesionado en accidente de tránsito</v>
          </cell>
        </row>
        <row r="9878">
          <cell r="A9878" t="str">
            <v>V17</v>
          </cell>
          <cell r="B9878" t="str">
            <v>Ciclista lesionado por colisión con objeto estacionado o fijo,</v>
          </cell>
        </row>
        <row r="9879">
          <cell r="A9879" t="str">
            <v>V17.0</v>
          </cell>
          <cell r="B9879" t="str">
            <v>Ciclista lesionado por colisión con objeto estacionado o fijo, conductor lesionado en accidente no de tránsito</v>
          </cell>
        </row>
        <row r="9880">
          <cell r="A9880" t="str">
            <v>V17.1</v>
          </cell>
          <cell r="B9880" t="str">
            <v>Ciclista lesionado por colisión con objeto estacionado o fijo, pasajero lesionado en accidente no de tránsito</v>
          </cell>
        </row>
        <row r="9881">
          <cell r="A9881" t="str">
            <v>V17.2</v>
          </cell>
          <cell r="B9881" t="str">
            <v>Ciclista lesionado por colisión con objeto estacionado o fijo, ciclista no especificado, lesionado en accidente no de tránsito</v>
          </cell>
        </row>
        <row r="9882">
          <cell r="A9882" t="str">
            <v>V17.3</v>
          </cell>
          <cell r="B9882" t="str">
            <v>Ciclista lesionado por colisión con objeto estacionado o fijo, persona lesionada al subir o bajar del vehículo</v>
          </cell>
        </row>
        <row r="9883">
          <cell r="A9883" t="str">
            <v>V17.4</v>
          </cell>
          <cell r="B9883" t="str">
            <v>Ciclista lesionado por colisión con objeto estacionado o fijo, conductor lesionado en accidente de tránsito</v>
          </cell>
        </row>
        <row r="9884">
          <cell r="A9884" t="str">
            <v>V17.5</v>
          </cell>
          <cell r="B9884" t="str">
            <v>Ciclista lesionado por colisión con objeto estacionado o fijo, pasajero lesionado en accidente de tránsito</v>
          </cell>
        </row>
        <row r="9885">
          <cell r="A9885" t="str">
            <v>V17.9</v>
          </cell>
          <cell r="B9885" t="str">
            <v>Ciclista lesionado por colisión con objeto estacionado o fijo, ciclista no especificado, lesionado en accidente de tránsito</v>
          </cell>
        </row>
        <row r="9886">
          <cell r="A9886" t="str">
            <v>V18</v>
          </cell>
          <cell r="B9886" t="str">
            <v>Ciclista lesionado en accidente de transporte sin colisión</v>
          </cell>
        </row>
        <row r="9887">
          <cell r="A9887" t="str">
            <v>V18.0</v>
          </cell>
          <cell r="B9887" t="str">
            <v>Ciclista lesionado en accidente de transporte sin colisión, conductor lesionado en accidente no de tránsito</v>
          </cell>
        </row>
        <row r="9888">
          <cell r="A9888" t="str">
            <v>V18.1</v>
          </cell>
          <cell r="B9888" t="str">
            <v>Ciclista lesionado en accidente de transporte sin colisión, pasajero lesionado en accidente no de tránsito</v>
          </cell>
        </row>
        <row r="9889">
          <cell r="A9889" t="str">
            <v>V18.2</v>
          </cell>
          <cell r="B9889" t="str">
            <v>Ciclista lesionado en accidente de transporte sin colisión, ciclista lesionado en accidente no de tránsito</v>
          </cell>
        </row>
        <row r="9890">
          <cell r="A9890" t="str">
            <v>V18.3</v>
          </cell>
          <cell r="B9890" t="str">
            <v>Ciclista lesionado en accidente de transporte sin colisión, persona lesionada al subir o bajar del vehículo</v>
          </cell>
        </row>
        <row r="9891">
          <cell r="A9891" t="str">
            <v>V18.4</v>
          </cell>
          <cell r="B9891" t="str">
            <v>Ciclista lesionado en accidente de transporte sin colisión, conductor lesionado en accidente de tránsito</v>
          </cell>
        </row>
        <row r="9892">
          <cell r="A9892" t="str">
            <v>V18.5</v>
          </cell>
          <cell r="B9892" t="str">
            <v>Ciclista lesionado en accidente de transporte sin colisión, pasajero lesionado en accidente de tránsito</v>
          </cell>
        </row>
        <row r="9893">
          <cell r="A9893" t="str">
            <v>V18.9</v>
          </cell>
          <cell r="B9893" t="str">
            <v>Ciclista lesionado en accidente de transporte sin colisión, ciclista no especificado, lesionado en accidente de tránsito</v>
          </cell>
        </row>
        <row r="9894">
          <cell r="A9894" t="str">
            <v>V19</v>
          </cell>
          <cell r="B9894" t="str">
            <v>Ciclista lesionado en otros accidentes de transporte, y en los no especificados</v>
          </cell>
        </row>
        <row r="9895">
          <cell r="A9895" t="str">
            <v>V19.0</v>
          </cell>
          <cell r="B9895" t="str">
            <v>Conductor de vehículo de pedal lesionado por colisión con otros vehículos de motor, y con los no especificados, en accidente no de tránsito</v>
          </cell>
        </row>
        <row r="9896">
          <cell r="A9896" t="str">
            <v>V19.1</v>
          </cell>
          <cell r="B9896" t="str">
            <v>Pasajero de vehículo de pedal lesionado por colisión con otros vehículos de motor, y con los no especificados, en accidente no de tránsito</v>
          </cell>
        </row>
        <row r="9897">
          <cell r="A9897" t="str">
            <v>V19.2</v>
          </cell>
          <cell r="B9897" t="str">
            <v>Ciclista no especificado lesionado por colisión con otros vehículos de motor, y con los no especificados, en accidente no de tránsito</v>
          </cell>
        </row>
        <row r="9898">
          <cell r="A9898" t="str">
            <v>V19.3</v>
          </cell>
          <cell r="B9898" t="str">
            <v>Ciclista [cualquiera] lesionado en accidente no de tránsito, no especificado</v>
          </cell>
        </row>
        <row r="9899">
          <cell r="A9899" t="str">
            <v>V19.4</v>
          </cell>
          <cell r="B9899" t="str">
            <v>Conductor de vehículo de pedal lesionado por colisión con otros vehículos de motor, y con los no especificados, en accidente de tránsito</v>
          </cell>
        </row>
        <row r="9900">
          <cell r="A9900" t="str">
            <v>V19.5</v>
          </cell>
          <cell r="B9900" t="str">
            <v>Pasajero de vehículo de pedal lesionado por colisión con otros vehículos de motor, y con los no especificados, en accidente de tránsito</v>
          </cell>
        </row>
        <row r="9901">
          <cell r="A9901" t="str">
            <v>V19.6</v>
          </cell>
          <cell r="B9901" t="str">
            <v>Ciclista no especificado lesionado por colisión con otros vehículos de motor, y con los no especificados, en accidente de tránsito</v>
          </cell>
        </row>
        <row r="9902">
          <cell r="A9902" t="str">
            <v>V19.8</v>
          </cell>
          <cell r="B9902" t="str">
            <v>Ciclista [cualquiera] lesionado en otros accidentes de transporte especificados</v>
          </cell>
        </row>
        <row r="9903">
          <cell r="A9903" t="str">
            <v>V19.9</v>
          </cell>
          <cell r="B9903" t="str">
            <v>Ciclista [cualquiera] lesionado en accidente de tránsito no especificado</v>
          </cell>
        </row>
        <row r="9904">
          <cell r="A9904" t="str">
            <v>V20</v>
          </cell>
          <cell r="B9904" t="str">
            <v>Motociclista lesionado por colisión con peatón o animal</v>
          </cell>
        </row>
        <row r="9905">
          <cell r="A9905" t="str">
            <v>V20.0</v>
          </cell>
          <cell r="B9905" t="str">
            <v>Motociclista lesionado por colisión con peatón o animal, conductor lesionado en accidente no de tránsito</v>
          </cell>
        </row>
        <row r="9906">
          <cell r="A9906" t="str">
            <v>V20.1</v>
          </cell>
          <cell r="B9906" t="str">
            <v>Motociclista lesionado por colisión con peatón o animal, pasajero lesionado en accidente no de tránsito</v>
          </cell>
        </row>
        <row r="9907">
          <cell r="A9907" t="str">
            <v>V20.2</v>
          </cell>
          <cell r="B9907" t="str">
            <v>Motociclista lesionado por colisión con peatón o animal, motociclista no especificado, lesionado en accidente no de tránsito</v>
          </cell>
        </row>
        <row r="9908">
          <cell r="A9908" t="str">
            <v>V20.3</v>
          </cell>
          <cell r="B9908" t="str">
            <v>Motociclista lesionado por colisión con peatón o animal, persona lesionada al subir o bajar del vehículo</v>
          </cell>
        </row>
        <row r="9909">
          <cell r="A9909" t="str">
            <v>V20.4</v>
          </cell>
          <cell r="B9909" t="str">
            <v>Motociclista lesionado por colisión con peatón o animal, conductor lesionado en accidente de tránsito</v>
          </cell>
        </row>
        <row r="9910">
          <cell r="A9910" t="str">
            <v>V20.5</v>
          </cell>
          <cell r="B9910" t="str">
            <v>Motociclista lesionado por colisión con peatón o animal, pasajero lesionado en accidente de tránsito</v>
          </cell>
        </row>
        <row r="9911">
          <cell r="A9911" t="str">
            <v>V20.9</v>
          </cell>
          <cell r="B9911" t="str">
            <v>Motociclista lesionado por colisión con peatón o animal, motociclista no especificado, lesionado en accidente de tránsito</v>
          </cell>
        </row>
        <row r="9912">
          <cell r="A9912" t="str">
            <v>V21</v>
          </cell>
          <cell r="B9912" t="str">
            <v>Motociclista lesionado por colisión con vehículo de pedal,</v>
          </cell>
        </row>
        <row r="9913">
          <cell r="A9913" t="str">
            <v>V21.0</v>
          </cell>
          <cell r="B9913" t="str">
            <v>Motociclista lesionado por colisión con vehículo de pedal, conductor lesionado en accidente no de tránsito</v>
          </cell>
        </row>
        <row r="9914">
          <cell r="A9914" t="str">
            <v>V21.1</v>
          </cell>
          <cell r="B9914" t="str">
            <v>Motociclista lesionado por colisión con vehículo de pedal, pasajero lesionado en accidente no de tránsito</v>
          </cell>
        </row>
        <row r="9915">
          <cell r="A9915" t="str">
            <v>V21.2</v>
          </cell>
          <cell r="B9915" t="str">
            <v>Motociclista lesionado por colisión con vehículo de pedal, motociclista no especificado, lesionado en accidente no de tránsito</v>
          </cell>
        </row>
        <row r="9916">
          <cell r="A9916" t="str">
            <v>V21.3</v>
          </cell>
          <cell r="B9916" t="str">
            <v>Motociclista lesionado por colisión con vehículo de pedal, persona lesionada al subir o bajar del vehículo</v>
          </cell>
        </row>
        <row r="9917">
          <cell r="A9917" t="str">
            <v>V21.4</v>
          </cell>
          <cell r="B9917" t="str">
            <v>Motociclista lesionado por colisión con vehículo de pedal, conductor lesionado en accidente de tránsito</v>
          </cell>
        </row>
        <row r="9918">
          <cell r="A9918" t="str">
            <v>V21.5</v>
          </cell>
          <cell r="B9918" t="str">
            <v>Motociclista lesionado por colisión con vehículo de pedal, pasajero lesionado en accidente de tránsito</v>
          </cell>
        </row>
        <row r="9919">
          <cell r="A9919" t="str">
            <v>V21.9</v>
          </cell>
          <cell r="B9919" t="str">
            <v>Motociclista lesionado por colisión con vehículo de pedal, motociclista no especificado, lesionado en accidente de tránsito</v>
          </cell>
        </row>
        <row r="9920">
          <cell r="A9920" t="str">
            <v>V22</v>
          </cell>
          <cell r="B9920" t="str">
            <v>Motociclista lesionado por colisión con vehículo de motor de dos o tres ruedas</v>
          </cell>
        </row>
        <row r="9921">
          <cell r="A9921" t="str">
            <v>V22.0</v>
          </cell>
          <cell r="B9921" t="str">
            <v>Motociclista lesionado por colisión con vehículo de motor de dos o tres ruedas, conductor lesionado en accidente no de tránsito</v>
          </cell>
        </row>
        <row r="9922">
          <cell r="A9922" t="str">
            <v>V22.1</v>
          </cell>
          <cell r="B9922" t="str">
            <v>Motociclista lesionado por colisión con vehículo de motor de dos o tres ruedas, pasajero lesionado en accidente no de tránsito</v>
          </cell>
        </row>
        <row r="9923">
          <cell r="A9923" t="str">
            <v>V22.2</v>
          </cell>
          <cell r="B9923" t="str">
            <v>Motociclista lesionado por colisión con vehículo de motor de dos o tres ruedas, motociclista no especificado, lesionado en accidente no de tránsito</v>
          </cell>
        </row>
        <row r="9924">
          <cell r="A9924" t="str">
            <v>V22.3</v>
          </cell>
          <cell r="B9924" t="str">
            <v>Motociclista lesionado por colisión con vehículo de motor de dos o tres ruedas, persona lesionada al subir o bajar del vehículo</v>
          </cell>
        </row>
        <row r="9925">
          <cell r="A9925" t="str">
            <v>V22.4</v>
          </cell>
          <cell r="B9925" t="str">
            <v>Motociclista lesionado por colisión con vehículo de motor de dos o tres ruedas, conductor lesionado en accidente de tránsito</v>
          </cell>
        </row>
        <row r="9926">
          <cell r="A9926" t="str">
            <v>V22.5</v>
          </cell>
          <cell r="B9926" t="str">
            <v>Motociclista lesionado por colisión con vehículo de motor de dos o tres ruedas, pasajero lesionado en accidente de tránsito</v>
          </cell>
        </row>
        <row r="9927">
          <cell r="A9927" t="str">
            <v>V22.9</v>
          </cell>
          <cell r="B9927" t="str">
            <v>Motociclista lesionado por colisión con vehículo de motor de dos o tres ruedas, motociclista no especificado, lesionado en accidente de tránsito</v>
          </cell>
        </row>
        <row r="9928">
          <cell r="A9928" t="str">
            <v>V23</v>
          </cell>
          <cell r="B9928" t="str">
            <v>Motociclista lesionado por colisión con automóvil, camioneta o furgoneta</v>
          </cell>
        </row>
        <row r="9929">
          <cell r="A9929" t="str">
            <v>V23.0</v>
          </cell>
          <cell r="B9929" t="str">
            <v>Motociclista lesionado por colisión con automóvil, camioneta o furgoneta, conductor lesionado en accidente no de tránsito</v>
          </cell>
        </row>
        <row r="9930">
          <cell r="A9930" t="str">
            <v>V23.1</v>
          </cell>
          <cell r="B9930" t="str">
            <v>Motociclista lesionado por colisión con automóvil, camioneta o furgoneta, pasajero lesionado en accidente no de tránsito</v>
          </cell>
        </row>
        <row r="9931">
          <cell r="A9931" t="str">
            <v>V23.2</v>
          </cell>
          <cell r="B9931" t="str">
            <v>Motociclista lesionado por colisión con automóvil, camioneta o furgoneta, motociclista no especificado, lesionado en accidente no de tránsito</v>
          </cell>
        </row>
        <row r="9932">
          <cell r="A9932" t="str">
            <v>V23.3</v>
          </cell>
          <cell r="B9932" t="str">
            <v>Motociclista lesionado por colisión con automóvil, camioneta o furgoneta, persona lesionada al subir o bajar del vehículo</v>
          </cell>
        </row>
        <row r="9933">
          <cell r="A9933" t="str">
            <v>V23.4</v>
          </cell>
          <cell r="B9933" t="str">
            <v>Motociclista lesionado por colisión con automóvil, camioneta o furgoneta, conductor lesionado en accidente de tránsito</v>
          </cell>
        </row>
        <row r="9934">
          <cell r="A9934" t="str">
            <v>V23.5</v>
          </cell>
          <cell r="B9934" t="str">
            <v>Motociclista lesionado por colisión con automóvil, camioneta o furgoneta, pasajero lesionado en accidente de tránsito</v>
          </cell>
        </row>
        <row r="9935">
          <cell r="A9935" t="str">
            <v>V23.9</v>
          </cell>
          <cell r="B9935" t="str">
            <v>Motociclista lesionado por colisión con automóvil, camioneta o furgoneta, motociclista no especificado, lesionado en accidente de tránsito</v>
          </cell>
        </row>
        <row r="9936">
          <cell r="A9936" t="str">
            <v>V24</v>
          </cell>
          <cell r="B9936" t="str">
            <v>Motociclista lesionado por colisión con vehículo de transporte pesado o autobús</v>
          </cell>
        </row>
        <row r="9937">
          <cell r="A9937" t="str">
            <v>V24.0</v>
          </cell>
          <cell r="B9937" t="str">
            <v>Motociclista lesionado por colisión con vehículo de transporte pesado o autobús, conductor lesionado en accidente no de tránsito</v>
          </cell>
        </row>
        <row r="9938">
          <cell r="A9938" t="str">
            <v>V24.1</v>
          </cell>
          <cell r="B9938" t="str">
            <v>Motociclista lesionado por colisión con vehículo de transporte pesado o autobús, pasajero lesionado en accidente no de tránsito</v>
          </cell>
        </row>
        <row r="9939">
          <cell r="A9939" t="str">
            <v>V24.2</v>
          </cell>
          <cell r="B9939" t="str">
            <v>Motociclista lesionado por colisión con vehículo de transporte pesado o autobús, motociclista no especificado, lesionado en accidente no de tránsito</v>
          </cell>
        </row>
        <row r="9940">
          <cell r="A9940" t="str">
            <v>V24.3</v>
          </cell>
          <cell r="B9940" t="str">
            <v>Motociclista lesionado por colisión con vehículo de transporte pesado o autobús, persona lesionada al subir o bajar del vehículo</v>
          </cell>
        </row>
        <row r="9941">
          <cell r="A9941" t="str">
            <v>V24.4</v>
          </cell>
          <cell r="B9941" t="str">
            <v>Motociclista lesionado por colisión con vehículo de transporte pesado o autobús, conductor lesionado en accidente de tránsito</v>
          </cell>
        </row>
        <row r="9942">
          <cell r="A9942" t="str">
            <v>V24.5</v>
          </cell>
          <cell r="B9942" t="str">
            <v>Motociclista lesionado por colisión con vehículo de transporte pesado o autobús, pasajero lesionado en accidente de tránsito</v>
          </cell>
        </row>
        <row r="9943">
          <cell r="A9943" t="str">
            <v>V24.9</v>
          </cell>
          <cell r="B9943" t="str">
            <v>Motociclista lesionado por colisión con vehículo de transporte pesado o autobús, motociclista no especificado, lesionado en accidente de tránsito</v>
          </cell>
        </row>
        <row r="9944">
          <cell r="A9944" t="str">
            <v>V25</v>
          </cell>
          <cell r="B9944" t="str">
            <v>Motociclista lesionado por colisión con tren o vehículo de rieles</v>
          </cell>
        </row>
        <row r="9945">
          <cell r="A9945" t="str">
            <v>V25.0</v>
          </cell>
          <cell r="B9945" t="str">
            <v>Motociclista lesionado por colisión con tren o vehículo de rieles, conductor lesionado en accidente no de tránsito</v>
          </cell>
        </row>
        <row r="9946">
          <cell r="A9946" t="str">
            <v>V25.1</v>
          </cell>
          <cell r="B9946" t="str">
            <v>Motociclista lesionado por colisión con tren o vehículo de rieles, pasajero lesionado en accidente no de tránsito</v>
          </cell>
        </row>
        <row r="9947">
          <cell r="A9947" t="str">
            <v>V25.2</v>
          </cell>
          <cell r="B9947" t="str">
            <v>Motociclista lesionado por colisión con tren o vehículo de rieles, motociclista no especificado, lesionado en accidente no de tránsito</v>
          </cell>
        </row>
        <row r="9948">
          <cell r="A9948" t="str">
            <v>V25.3</v>
          </cell>
          <cell r="B9948" t="str">
            <v>Motociclista lesionado por colisión con tren o vehículo de rieles, persona lesionada al subir o bajar del vehículo</v>
          </cell>
        </row>
        <row r="9949">
          <cell r="A9949" t="str">
            <v>V25.4</v>
          </cell>
          <cell r="B9949" t="str">
            <v>Motociclista lesionado por colisión con tren o vehículo de rieles, conductor lesionado en accidente de tránsito</v>
          </cell>
        </row>
        <row r="9950">
          <cell r="A9950" t="str">
            <v>V25.5</v>
          </cell>
          <cell r="B9950" t="str">
            <v>Motociclista lesionado por colisión con tren o vehículo de rieles, pasajero lesionado en accidente de tránsito</v>
          </cell>
        </row>
        <row r="9951">
          <cell r="A9951" t="str">
            <v>V25.9</v>
          </cell>
          <cell r="B9951" t="str">
            <v>Motociclista lesionado por colisión con tren o vehículo de rieles, motociclista no especificado, lesionado en accidente de tránsito</v>
          </cell>
        </row>
        <row r="9952">
          <cell r="A9952" t="str">
            <v>V26</v>
          </cell>
          <cell r="B9952" t="str">
            <v>Motociclista lesionado por colisión con otros vehículos sin motor</v>
          </cell>
        </row>
        <row r="9953">
          <cell r="A9953" t="str">
            <v>V26.0</v>
          </cell>
          <cell r="B9953" t="str">
            <v>Motociclista lesionado por colisión con otros vehículos sin motor, conductor lesionado en accidente no de tránsito</v>
          </cell>
        </row>
        <row r="9954">
          <cell r="A9954" t="str">
            <v>V26.1</v>
          </cell>
          <cell r="B9954" t="str">
            <v>Motociclista lesionado por colisión con otros vehículos sin motor,  pasajero lesionado en accidente no de tránsito</v>
          </cell>
        </row>
        <row r="9955">
          <cell r="A9955" t="str">
            <v>V26.2</v>
          </cell>
          <cell r="B9955" t="str">
            <v>Motociclista lesionado por colisión con otros vehículos sin motor, motociclista no especificado, lesionado en accidente no de tránsito</v>
          </cell>
        </row>
        <row r="9956">
          <cell r="A9956" t="str">
            <v>V26.3</v>
          </cell>
          <cell r="B9956" t="str">
            <v>Motociclista lesionado por colisión con otros vehículos sin motor, persona lesionada al subir o bajar del vehículo</v>
          </cell>
        </row>
        <row r="9957">
          <cell r="A9957" t="str">
            <v>V26.4</v>
          </cell>
          <cell r="B9957" t="str">
            <v>Motociclista lesionado por colisión con otros vehículos sin motor, furgoneta, conductor lesionado en accidente de tránsito</v>
          </cell>
        </row>
        <row r="9958">
          <cell r="A9958" t="str">
            <v>V26.5</v>
          </cell>
          <cell r="B9958" t="str">
            <v>Motociclista lesionado por colisión con otros vehículos sin motor, pasajero lesionado en accidente de tránsito</v>
          </cell>
        </row>
        <row r="9959">
          <cell r="A9959" t="str">
            <v>V26.9</v>
          </cell>
          <cell r="B9959" t="str">
            <v>Motociclista lesionado por colisión con otros vehículos sin motor, motociclista no especificado, lesionado en accidente de tránsito</v>
          </cell>
        </row>
        <row r="9960">
          <cell r="A9960" t="str">
            <v>V27</v>
          </cell>
          <cell r="B9960" t="str">
            <v>Motociclista lesionado por colisión con objeto fijo o estacionado</v>
          </cell>
        </row>
        <row r="9961">
          <cell r="A9961" t="str">
            <v>V27.0</v>
          </cell>
          <cell r="B9961" t="str">
            <v>Motociclista lesionado por colisión con objeto fijo o estacionado, conductor lesionado en accidente no de tránsito</v>
          </cell>
        </row>
        <row r="9962">
          <cell r="A9962" t="str">
            <v>V27.1</v>
          </cell>
          <cell r="B9962" t="str">
            <v>Motociclista lesionado por colisión con objeto fijo o estacionado, pasajero lesionado en accidente no de tránsito</v>
          </cell>
        </row>
        <row r="9963">
          <cell r="A9963" t="str">
            <v>V27.2</v>
          </cell>
          <cell r="B9963" t="str">
            <v>Motociclista lesionado por colisión con objeto fijo o estacionado, motociclista no especificado, lesionado en accidente no de tránsito</v>
          </cell>
        </row>
        <row r="9964">
          <cell r="A9964" t="str">
            <v>V27.3</v>
          </cell>
          <cell r="B9964" t="str">
            <v>Motociclista lesionado por colisión con objeto fijo o estacionado, persona lesionada al subir o bajar del vehículo</v>
          </cell>
        </row>
        <row r="9965">
          <cell r="A9965" t="str">
            <v>V27.4</v>
          </cell>
          <cell r="B9965" t="str">
            <v>Motociclista lesionado por colisión con objeto fijo o estacionado, conductor lesionado en accidente de tránsito</v>
          </cell>
        </row>
        <row r="9966">
          <cell r="A9966" t="str">
            <v>V27.5</v>
          </cell>
          <cell r="B9966" t="str">
            <v>Motociclista lesionado por colisión con objeto fijo o estacionado, pasajero lesionado en accidente de tránsito</v>
          </cell>
        </row>
        <row r="9967">
          <cell r="A9967" t="str">
            <v>V27.9</v>
          </cell>
          <cell r="B9967" t="str">
            <v>Motociclista lesionado por colisión con objeto fijo o estacionado, motociclista no especificado, lesionado en accidente de tránsito</v>
          </cell>
        </row>
        <row r="9968">
          <cell r="A9968" t="str">
            <v>V28</v>
          </cell>
          <cell r="B9968" t="str">
            <v>Motociclista lesionado en accidente de transporte sin colisión</v>
          </cell>
        </row>
        <row r="9969">
          <cell r="A9969" t="str">
            <v>V28.0</v>
          </cell>
          <cell r="B9969" t="str">
            <v>Motociclista lesionado en accidente de transporte sin colisión, conductor lesionado en accidente no de tránsito</v>
          </cell>
        </row>
        <row r="9970">
          <cell r="A9970" t="str">
            <v>V28.1</v>
          </cell>
          <cell r="B9970" t="str">
            <v>Motociclista lesionado en accidente de transporte sin colisión, pasajero lesionado en accidente no de tránsito</v>
          </cell>
        </row>
        <row r="9971">
          <cell r="A9971" t="str">
            <v>V28.2</v>
          </cell>
          <cell r="B9971" t="str">
            <v>Motociclista lesionado en accidente de transporte sin colisión, motociclista no especificado, lesionado en accidente no de tránsito</v>
          </cell>
        </row>
        <row r="9972">
          <cell r="A9972" t="str">
            <v>V28.3</v>
          </cell>
          <cell r="B9972" t="str">
            <v>Motociclista lesionado en accidente de transporte sin colisión, persona lesionada al subir o bajar del vehículo</v>
          </cell>
        </row>
        <row r="9973">
          <cell r="A9973" t="str">
            <v>V28.4</v>
          </cell>
          <cell r="B9973" t="str">
            <v>Motociclista lesionado en accidente de transporte sin colisión, conductor lesionado en accidente de tránsito</v>
          </cell>
        </row>
        <row r="9974">
          <cell r="A9974" t="str">
            <v>V28.5</v>
          </cell>
          <cell r="B9974" t="str">
            <v>Motociclista lesionado en accidente de transporte sin colisión, pasajero lesionado en accidente de tránsito</v>
          </cell>
        </row>
        <row r="9975">
          <cell r="A9975" t="str">
            <v>V28.9</v>
          </cell>
          <cell r="B9975" t="str">
            <v>Motociclista lesionado en accidente de transporte sin colisión, motociclista no especificado, lesionado en accidente de tránsito</v>
          </cell>
        </row>
        <row r="9976">
          <cell r="A9976" t="str">
            <v>V29</v>
          </cell>
          <cell r="B9976" t="str">
            <v>Motociclista lesionado en otros accidentes de transporte, y en los no especificados</v>
          </cell>
        </row>
        <row r="9977">
          <cell r="A9977" t="str">
            <v>V29.0</v>
          </cell>
          <cell r="B9977" t="str">
            <v>Conductor de motocicleta lesionado por colisión con otros vehículos de motor, y con los no especificados, en accidente no de tránsito</v>
          </cell>
        </row>
        <row r="9978">
          <cell r="A9978" t="str">
            <v>V29.1</v>
          </cell>
          <cell r="B9978" t="str">
            <v>Pasajero de motocicleta lesionado por colisión con otros vehículos de motor, y con los no especificados, en accidente no de tránsito</v>
          </cell>
        </row>
        <row r="9979">
          <cell r="A9979" t="str">
            <v>V29.2</v>
          </cell>
          <cell r="B9979" t="str">
            <v>Motociclista no especificado lesionado por colisión con otros vehículos de motor, y con los no especificados, en accidente no de tránsito</v>
          </cell>
        </row>
        <row r="9980">
          <cell r="A9980" t="str">
            <v>V29.3</v>
          </cell>
          <cell r="B9980" t="str">
            <v>Motociclista [cualquiera] lesionado en accidente no de tránsito, no especificado</v>
          </cell>
        </row>
        <row r="9981">
          <cell r="A9981" t="str">
            <v>V29.4</v>
          </cell>
          <cell r="B9981" t="str">
            <v>Conductor de motocicleta lesionado por colisión con otros vehículos de motor, y con los no especificados, en accidente de tránsito</v>
          </cell>
        </row>
        <row r="9982">
          <cell r="A9982" t="str">
            <v>V29.5</v>
          </cell>
          <cell r="B9982" t="str">
            <v>Pasajero de motocicleta lesionado por colisión con otros vehículos de motor, y con los no especificados, en accidente de tránsito</v>
          </cell>
        </row>
        <row r="9983">
          <cell r="A9983" t="str">
            <v>V29.6</v>
          </cell>
          <cell r="B9983" t="str">
            <v>Motociclista no especificado lesionado por colisión con otros vehículos de motor, y con los no especificados, en accidente de tránsito</v>
          </cell>
        </row>
        <row r="9984">
          <cell r="A9984" t="str">
            <v>V29.8</v>
          </cell>
          <cell r="B9984" t="str">
            <v>Motociclista [cualquiera] lesionado en otros accidentes de transporte especificados</v>
          </cell>
        </row>
        <row r="9985">
          <cell r="A9985" t="str">
            <v>V29.9</v>
          </cell>
          <cell r="B9985" t="str">
            <v>Motociclista [cualquiera] lesionado en accidente de tránsito no especificado</v>
          </cell>
        </row>
        <row r="9986">
          <cell r="A9986" t="str">
            <v>V30</v>
          </cell>
          <cell r="B9986" t="str">
            <v>Ocupante de vehículo de motor de tres ruedas lesionado por colisión con peatón o animal</v>
          </cell>
        </row>
        <row r="9987">
          <cell r="A9987" t="str">
            <v>V30.0</v>
          </cell>
          <cell r="B9987" t="str">
            <v>Ocupante de vehículo de motor de tres ruedas lesionado por colisión con peatón o animal, conductor lesionado en accidente no de tránsito</v>
          </cell>
        </row>
        <row r="9988">
          <cell r="A9988" t="str">
            <v>V30.1</v>
          </cell>
          <cell r="B9988" t="str">
            <v>Ocupante de vehículo de motor de tres ruedas lesionado por colisión con peatón o animal, pasajero lesionado en accidente no de tránsito</v>
          </cell>
        </row>
        <row r="9989">
          <cell r="A9989" t="str">
            <v>V30.2</v>
          </cell>
          <cell r="B9989" t="str">
            <v>Ocupante de vehículo de motor de tres ruedas lesionado por colisión con peatón o animal, persona que viaja fuera del vehículo, lesionada en accidente no de tránsito</v>
          </cell>
        </row>
        <row r="9990">
          <cell r="A9990" t="str">
            <v>V30.3</v>
          </cell>
          <cell r="B9990" t="str">
            <v>Ocupante de vehículo de motor de tres ruedas lesionado por colisión con peatón o animal, ocupante no especificado de vehículo de motor de tres ruedas, lesionado en accidente no de tránsito</v>
          </cell>
        </row>
        <row r="9991">
          <cell r="A9991" t="str">
            <v>V30.4</v>
          </cell>
          <cell r="B9991" t="str">
            <v>Ocupante de vehículo de motor de tres ruedas lesionado por colisión con peatón o animal, persona lesionada al subir o bajar del vehículo</v>
          </cell>
        </row>
        <row r="9992">
          <cell r="A9992" t="str">
            <v>V30.5</v>
          </cell>
          <cell r="B9992" t="str">
            <v>Ocupante de vehículo de motor de tres ruedas lesionado por colisión con peatón o animal, conductor lesionado en accidente de tránsito</v>
          </cell>
        </row>
        <row r="9993">
          <cell r="A9993" t="str">
            <v>V30.6</v>
          </cell>
          <cell r="B9993" t="str">
            <v>Ocupante de vehículo de motor de tres ruedas lesionado por colisión con peatón o animal, pasajero lesionado en accidente de tránsito</v>
          </cell>
        </row>
        <row r="9994">
          <cell r="A9994" t="str">
            <v>V30.7</v>
          </cell>
          <cell r="B9994" t="str">
            <v>Ocupante de vehículo de motor de tres ruedas lesionado por colisión con peatón o animal, persona que viaja fuera del vehículo, lesionada en accidente de tránsito</v>
          </cell>
        </row>
        <row r="9995">
          <cell r="A9995" t="str">
            <v>V30.9</v>
          </cell>
          <cell r="B9995" t="str">
            <v>Ocupante de vehículo de motor de tres ruedas lesionado por colisión con peatón o animal, ocupante no especificado de vehículo de motor de tres ruedas, lesionado en accidente de tránsito</v>
          </cell>
        </row>
        <row r="9996">
          <cell r="A9996" t="str">
            <v>V31</v>
          </cell>
          <cell r="B9996" t="str">
            <v>Ocupante de vehículo de motor de tres ruedas lesionado por colisión con vehículo de pedal</v>
          </cell>
        </row>
        <row r="9997">
          <cell r="A9997" t="str">
            <v>V31.0</v>
          </cell>
          <cell r="B9997" t="str">
            <v>Ocupante de vehículo de motor de tres ruedas lesionado por colisión con vehículo de pedal, conductor lesionado en accidente no de tránsito</v>
          </cell>
        </row>
        <row r="9998">
          <cell r="A9998" t="str">
            <v>V31.1</v>
          </cell>
          <cell r="B9998" t="str">
            <v>Ocupante de vehículo de motor de tres ruedas lesionado por colisión con vehículo de pedal, pasajero lesionado en accidente no de tránsito</v>
          </cell>
        </row>
        <row r="9999">
          <cell r="A9999" t="str">
            <v>V31.2</v>
          </cell>
          <cell r="B9999" t="str">
            <v>Ocupante de vehículo de motor de tres ruedas lesionado por colisión con vehículo de pedal, persona que viaja fuera del vehículo, lesionada en accidente no de tránsito</v>
          </cell>
        </row>
        <row r="10000">
          <cell r="A10000" t="str">
            <v>V31.3</v>
          </cell>
          <cell r="B10000" t="str">
            <v>Ocupante de vehículo de motor de tres ruedas lesionado por colisión con vehículo de pedal, ocupante no especificado de vehículo de motor de tres ruedas, lesionado en accidente no de tránsito</v>
          </cell>
        </row>
        <row r="10001">
          <cell r="A10001" t="str">
            <v>V31.4</v>
          </cell>
          <cell r="B10001" t="str">
            <v>Ocupante de vehículo de motor de tres ruedas lesionado por colisión con vehículo de pedal, persona lesionada al subir o bajar del vehículo</v>
          </cell>
        </row>
        <row r="10002">
          <cell r="A10002" t="str">
            <v>V31.5</v>
          </cell>
          <cell r="B10002" t="str">
            <v>Ocupante de vehículo de motor de tres ruedas lesionado por colisión con vehículo de pedal, conductor lesionado en accidente de tránsito</v>
          </cell>
        </row>
        <row r="10003">
          <cell r="A10003" t="str">
            <v>V31.6</v>
          </cell>
          <cell r="B10003" t="str">
            <v>Ocupante de vehículo de motor de tres ruedas lesionado por colisión con vehículo de pedal, pasajero lesionado en accidente de tránsito</v>
          </cell>
        </row>
        <row r="10004">
          <cell r="A10004" t="str">
            <v>V31.7</v>
          </cell>
          <cell r="B10004" t="str">
            <v>Ocupante de vehículo de motor de tres ruedas lesionado por colisión con vehículo de pedal, persona que viaja fuera del vehículo, lesionada en accidente de tránsito</v>
          </cell>
        </row>
        <row r="10005">
          <cell r="A10005" t="str">
            <v>V31.9</v>
          </cell>
          <cell r="B10005" t="str">
            <v>Ocupante de vehículo de motor de tres ruedas lesionado por colisión con vehículo de pedal, ocupante no especificado de vehículo de motor de tres ruedas, lesionado en accidente de tránsito</v>
          </cell>
        </row>
        <row r="10006">
          <cell r="A10006" t="str">
            <v>V32</v>
          </cell>
          <cell r="B10006" t="str">
            <v>Ocupante de vehículo de motor de tres ruedas lesionado por colisión con otro vehículo de motor de dos o tres ruedas</v>
          </cell>
        </row>
        <row r="10007">
          <cell r="A10007" t="str">
            <v>V32.0</v>
          </cell>
          <cell r="B10007" t="str">
            <v>Ocupante de vehículo de motor de tres ruedas lesionado por colisión con otro vehículo de motor de dos o tres ruedas, conductor lesionado en accidente no de tránsito</v>
          </cell>
        </row>
        <row r="10008">
          <cell r="A10008" t="str">
            <v>V32.1</v>
          </cell>
          <cell r="B10008" t="str">
            <v>Ocupante de vehículo de motor de tres ruedas lesionado por colisión con otro vehículo de motor de dos o tres ruedas, pasajero lesionado en accidente no de tránsito</v>
          </cell>
        </row>
        <row r="10009">
          <cell r="A10009" t="str">
            <v>V32.2</v>
          </cell>
          <cell r="B10009" t="str">
            <v>Ocupante de vehículo de motor de tres ruedas lesionado por colisión con otro vehículo de motor de dos o tres ruedas, persona que viaja fuera del vehículo, lesionada en accidente no de tránsito</v>
          </cell>
        </row>
        <row r="10010">
          <cell r="A10010" t="str">
            <v>V32.3</v>
          </cell>
          <cell r="B10010" t="str">
            <v>Ocupante de vehículo de motor de tres ruedas lesionado por colisión con otro vehículo de motor de dos o tres ruedas, ocupante no especificado de vehículo de motor de tres ruedas, lesionado en accident</v>
          </cell>
        </row>
        <row r="10011">
          <cell r="A10011" t="str">
            <v>V32.4</v>
          </cell>
          <cell r="B10011" t="str">
            <v>Ocupante de vehículo de motor de tres ruedas lesionado por colisión con otro vehículo de motor de dos o tres ruedas, persona lesionada al subir o bajar del vehículo</v>
          </cell>
        </row>
        <row r="10012">
          <cell r="A10012" t="str">
            <v>V32.5</v>
          </cell>
          <cell r="B10012" t="str">
            <v>Ocupante de vehículo de motor de tres ruedas lesionado por colisión con otro vehículo de motor de dos o tres ruedas, conductor lesionado en accidente de tránsito</v>
          </cell>
        </row>
        <row r="10013">
          <cell r="A10013" t="str">
            <v>V32.6</v>
          </cell>
          <cell r="B10013" t="str">
            <v>Ocupante de vehículo de motor de tres ruedas lesionado por colisión con otro vehículo de motor de dos o tres ruedas, pasajero lesionado en accidente de tránsito</v>
          </cell>
        </row>
        <row r="10014">
          <cell r="A10014" t="str">
            <v>V32.7</v>
          </cell>
          <cell r="B10014" t="str">
            <v>Ocupante de vehículo de motor de tres ruedas lesionado por colisión con otro vehículo de motor de dos o tres ruedas, persona que viaja fuera del vehículo, lesionada en accidente de tránsito</v>
          </cell>
        </row>
        <row r="10015">
          <cell r="A10015" t="str">
            <v>V32.9</v>
          </cell>
          <cell r="B10015" t="str">
            <v>Ocupante de vehículo de motor de tres ruedas lesionado por colisión con otro vehículo de motor de dos o tres ruedas, ocupante no especificado de vehículo de motor de tres ruedas, lesionado en accident</v>
          </cell>
        </row>
        <row r="10016">
          <cell r="A10016" t="str">
            <v>V33</v>
          </cell>
          <cell r="B10016" t="str">
            <v>Ocupante de vehículo de motor de tres ruedas lesionado por colisión con automóvil, camioneta o furgoneta</v>
          </cell>
        </row>
        <row r="10017">
          <cell r="A10017" t="str">
            <v>V33.0</v>
          </cell>
          <cell r="B10017" t="str">
            <v>Ocupante de vehículo de motor de tres ruedas lesionado por colisión con automóvil, camioneta o furgoneta, conductor lesionado en accidente no de tránsito</v>
          </cell>
        </row>
        <row r="10018">
          <cell r="A10018" t="str">
            <v>V33.1</v>
          </cell>
          <cell r="B10018" t="str">
            <v>Ocupante de vehículo de motor de tres ruedas lesionado por colisión con automóvil, camioneta o furgoneta, pasajero lesionado en accidente no de tránsito</v>
          </cell>
        </row>
        <row r="10019">
          <cell r="A10019" t="str">
            <v>V33.2</v>
          </cell>
          <cell r="B10019" t="str">
            <v>Ocupante de vehículo de motor de tres ruedas lesionado por colisión con automóvil, camioneta o furgoneta, persona que viaja fuera del vehículo, lesionada en accidente no de tránsito</v>
          </cell>
        </row>
        <row r="10020">
          <cell r="A10020" t="str">
            <v>V33.3</v>
          </cell>
          <cell r="B10020" t="str">
            <v>Ocupante de vehículo de motor de tres ruedas lesionado por colisión con automóvil, camioneta o furgoneta, ocupante no especificado de vehículo de motor de tres ruedas, lesionado en accidente no de trá</v>
          </cell>
        </row>
        <row r="10021">
          <cell r="A10021" t="str">
            <v>V33.4</v>
          </cell>
          <cell r="B10021" t="str">
            <v>Ocupante de vehículo de motor de tres ruedas lesionado por colisión con automóvil, camioneta o furgoneta, persona lesionada al subir o bajar del vehículo</v>
          </cell>
        </row>
        <row r="10022">
          <cell r="A10022" t="str">
            <v>V33.5</v>
          </cell>
          <cell r="B10022" t="str">
            <v>Ocupante de vehículo de motor de tres ruedas lesionado por colisión con automóvil, camioneta o furgoneta, conductor lesionado en accidente de tránsito</v>
          </cell>
        </row>
        <row r="10023">
          <cell r="A10023" t="str">
            <v>V33.6</v>
          </cell>
          <cell r="B10023" t="str">
            <v>Ocupante de vehículo de motor de tres ruedas lesionado por colisión con automóvil, camioneta o furgoneta, pasajero lesionado en accidente de tránsito</v>
          </cell>
        </row>
        <row r="10024">
          <cell r="A10024" t="str">
            <v>V33.7</v>
          </cell>
          <cell r="B10024" t="str">
            <v>Ocupante de vehículo de motor de tres ruedas lesionado por colisión con automóvil, camioneta o furgoneta, persona que viaja fuera del vehículo, lesionada en accidente de tránsito</v>
          </cell>
        </row>
        <row r="10025">
          <cell r="A10025" t="str">
            <v>V33.9</v>
          </cell>
          <cell r="B10025" t="str">
            <v>Ocupante de vehículo de motor de tres ruedas lesionado por colisión con automóvil, camioneta o furgoneta, ocupante no especificado de vehículo de motor de tres ruedas, lesionado en accidente de tránsi</v>
          </cell>
        </row>
        <row r="10026">
          <cell r="A10026" t="str">
            <v>V34</v>
          </cell>
          <cell r="B10026" t="str">
            <v>Ocupante de vehículo de motor de tres ruedas lesionado por colisión con vehículo de transporte pesado o autobús</v>
          </cell>
        </row>
        <row r="10027">
          <cell r="A10027" t="str">
            <v>V34.0</v>
          </cell>
          <cell r="B10027" t="str">
            <v>Ocupante de vehículo de motor de tres ruedas lesionado por colisión con vehículo de transporte pesado o autobús, conductor lesionado en accidente no de tránsito</v>
          </cell>
        </row>
        <row r="10028">
          <cell r="A10028" t="str">
            <v>V34.1</v>
          </cell>
          <cell r="B10028" t="str">
            <v>Ocupante de vehículo de motor de tres ruedas lesionado por colisión con vehículo de transporte pesado o autobús, pasajero lesionado en accidente no de tránsito</v>
          </cell>
        </row>
        <row r="10029">
          <cell r="A10029" t="str">
            <v>V34.2</v>
          </cell>
          <cell r="B10029" t="str">
            <v>Ocupante de vehículo de motor de tres ruedas lesionado por colisión con vehículo de transporte pesado o autobús, persona que viaja fuera del vehículo, lesionada en accidente no de tránsito</v>
          </cell>
        </row>
        <row r="10030">
          <cell r="A10030" t="str">
            <v>V34.3</v>
          </cell>
          <cell r="B10030" t="str">
            <v>Ocupante de vehículo de motor de tres ruedas lesionado por colisión con vehículo de transporte pesado o autobús, ocupante no especificado de vehículo de motor de tres ruedas, lesionado en accidente no</v>
          </cell>
        </row>
        <row r="10031">
          <cell r="A10031" t="str">
            <v>V34.4</v>
          </cell>
          <cell r="B10031" t="str">
            <v>Ocupante de vehículo de motor de tres ruedas lesionado por colisión con vehículo de transporte pesado o autobús, persona lesionada al subir o bajar del vehículo</v>
          </cell>
        </row>
        <row r="10032">
          <cell r="A10032" t="str">
            <v>V34.5</v>
          </cell>
          <cell r="B10032" t="str">
            <v>Ocupante de vehículo de motor de tres ruedas lesionado por colisión con vehículo de transporte pesado o autobús, conductor lesionado en accidente de tránsito</v>
          </cell>
        </row>
        <row r="10033">
          <cell r="A10033" t="str">
            <v>V34.6</v>
          </cell>
          <cell r="B10033" t="str">
            <v>Ocupante de vehículo de motor de tres ruedas lesionado por colisión con vehículo de transporte pesado o autobús, pasajero lesionado en accidente de tránsito</v>
          </cell>
        </row>
        <row r="10034">
          <cell r="A10034" t="str">
            <v>V34.7</v>
          </cell>
          <cell r="B10034" t="str">
            <v>Ocupante de vehículo de motor de tres ruedas lesionado por colisión con vehículo de transporte pesado o autobús, persona que viaja fuera del vehículo, lesionada en accidente de tránsito</v>
          </cell>
        </row>
        <row r="10035">
          <cell r="A10035" t="str">
            <v>V34.9</v>
          </cell>
          <cell r="B10035" t="str">
            <v>Ocupante de vehículo de motor de tres ruedas lesionado por colisión con vehículo de transporte pesado o autobús, ocupante no especificado de vehículo de motor de tres ruedas, lesionado en accidente de</v>
          </cell>
        </row>
        <row r="10036">
          <cell r="A10036" t="str">
            <v>V35</v>
          </cell>
          <cell r="B10036" t="str">
            <v>Ocupante de vehículo de motor de tres ruedas lesionado por colisión con tren o vehículo de rieles</v>
          </cell>
        </row>
        <row r="10037">
          <cell r="A10037" t="str">
            <v>V35.0</v>
          </cell>
          <cell r="B10037" t="str">
            <v>Ocupante de vehículo de motor de tres ruedas lesionado por colisión con tren o vehículo de rieles, conductor lesionado en accidente no de tránsito</v>
          </cell>
        </row>
        <row r="10038">
          <cell r="A10038" t="str">
            <v>V35.1</v>
          </cell>
          <cell r="B10038" t="str">
            <v>Ocupante de vehículo de motor de tres ruedas lesionado por colisión con tren o vehículo de rieles, pasajero lesionado en accidente no de tránsito</v>
          </cell>
        </row>
        <row r="10039">
          <cell r="A10039" t="str">
            <v>V35.2</v>
          </cell>
          <cell r="B10039" t="str">
            <v>Ocupante de vehículo de motor de tres ruedas lesionado por colisión con tren o vehículo de rieles, persona que viaja fuera del vehículo, lesionada en accidente no de tránsito</v>
          </cell>
        </row>
        <row r="10040">
          <cell r="A10040" t="str">
            <v>V35.3</v>
          </cell>
          <cell r="B10040" t="str">
            <v>Ocupante de vehículo de motor de tres ruedas lesionado por colisión con tren o vehículo de rieles, ocupante no especificado de vehículo de motor de tres ruedas, lesionado en accidente no de tránsito</v>
          </cell>
        </row>
        <row r="10041">
          <cell r="A10041" t="str">
            <v>V35.4</v>
          </cell>
          <cell r="B10041" t="str">
            <v>Ocupante de vehículo de motor de tres ruedas lesionado por colisión con tren o vehículo de rieles, persona lesionada al subir o bajar del vehículo</v>
          </cell>
        </row>
        <row r="10042">
          <cell r="A10042" t="str">
            <v>V35.5</v>
          </cell>
          <cell r="B10042" t="str">
            <v>Ocupante de vehículo de motor de tres ruedas lesionado por colisión con tren o vehículo de rieles, conductor lesionado en accidente de tránsito</v>
          </cell>
        </row>
        <row r="10043">
          <cell r="A10043" t="str">
            <v>V35.6</v>
          </cell>
          <cell r="B10043" t="str">
            <v>Ocupante de vehículo de motor de tres ruedas lesionado por colisión con tren o vehículo de rieles, pasajero lesionado en accidente de tránsito</v>
          </cell>
        </row>
        <row r="10044">
          <cell r="A10044" t="str">
            <v>V35.7</v>
          </cell>
          <cell r="B10044" t="str">
            <v>Ocupante de vehículo de motor de tres ruedas lesionado por colisión con tren o vehículo de rieles, persona que viaja fuera del vehículo, lesionada en accidente de tránsito</v>
          </cell>
        </row>
        <row r="10045">
          <cell r="A10045" t="str">
            <v>V35.9</v>
          </cell>
          <cell r="B10045" t="str">
            <v>Ocupante de vehículo de motor de tres ruedas lesionado por colisión con tren o vehículo de rieles, ocupante no especificado de vehículo de motor de tres ruedas, lesionado en accidente de tránsito</v>
          </cell>
        </row>
        <row r="10046">
          <cell r="A10046" t="str">
            <v>V36</v>
          </cell>
          <cell r="B10046" t="str">
            <v>Ocupante de vehículo de motor de tres ruedas lesionado por colisión con otros vehículos sin motor</v>
          </cell>
        </row>
        <row r="10047">
          <cell r="A10047" t="str">
            <v>V36.0</v>
          </cell>
          <cell r="B10047" t="str">
            <v>Ocupante de vehículo de motor de tres ruedas lesionado por colisión con otros vehículos sin motor, conductor lesionado en accidente no de tránsito</v>
          </cell>
        </row>
        <row r="10048">
          <cell r="A10048" t="str">
            <v>V36.1</v>
          </cell>
          <cell r="B10048" t="str">
            <v>Ocupante de vehículo de motor de tres ruedas lesionado por colisión con otros vehículos sin motor, pasajero lesionado en accidente no de tránsito</v>
          </cell>
        </row>
        <row r="10049">
          <cell r="A10049" t="str">
            <v>V36.2</v>
          </cell>
          <cell r="B10049" t="str">
            <v>Ocupante de vehículo de motor de tres ruedas lesionado por colisión con otros vehículos sin motor, persona que viaja fuera del vehículo, lesionada en accidente no de tránsito</v>
          </cell>
        </row>
        <row r="10050">
          <cell r="A10050" t="str">
            <v>V36.3</v>
          </cell>
          <cell r="B10050" t="str">
            <v>Ocupante de vehículo de motor de tres ruedas lesionado por colisión con otros vehículos sin motor, ocupante no especificado de vehículo de motor de tres ruedas, lesionado en accidente no de tránsito</v>
          </cell>
        </row>
        <row r="10051">
          <cell r="A10051" t="str">
            <v>V36.4</v>
          </cell>
          <cell r="B10051" t="str">
            <v>Ocupante de vehículo de motor de tres ruedas lesionado por colisión con otros vehículos sin motor, persona lesionada al subir o bajar del vehículo</v>
          </cell>
        </row>
        <row r="10052">
          <cell r="A10052" t="str">
            <v>V36.5</v>
          </cell>
          <cell r="B10052" t="str">
            <v>Ocupante de vehículo de motor de tres ruedas lesionado por colisión con otros vehículos sin motor, conductor lesionado en accidente de tránsito</v>
          </cell>
        </row>
        <row r="10053">
          <cell r="A10053" t="str">
            <v>V36.6</v>
          </cell>
          <cell r="B10053" t="str">
            <v>Ocupante de vehículo de motor de tres ruedas lesionado por colisión con otros vehículos sin motor, pasajero lesionado en accidente de tránsito</v>
          </cell>
        </row>
        <row r="10054">
          <cell r="A10054" t="str">
            <v>V36.7</v>
          </cell>
          <cell r="B10054" t="str">
            <v>Ocupante de vehículo de motor de tres ruedas lesionado por colisión con otros vehículos sin motor, persona que viaja fuera del vehículo, lesionada en accidente de tránsito</v>
          </cell>
        </row>
        <row r="10055">
          <cell r="A10055" t="str">
            <v>V36.9</v>
          </cell>
          <cell r="B10055" t="str">
            <v>Ocupante de vehículo de motor de tres ruedas lesionado por colisión con otros vehículos sin motor, ocupante no especificado de vehículo de motor de tres ruedas, lesionado en accidente de tránsito</v>
          </cell>
        </row>
        <row r="10056">
          <cell r="A10056" t="str">
            <v>V37</v>
          </cell>
          <cell r="B10056" t="str">
            <v>Ocupante de vehículo de motor de tres ruedas lesionado por colisión con objeto fijo o estacionado</v>
          </cell>
        </row>
        <row r="10057">
          <cell r="A10057" t="str">
            <v>V37.0</v>
          </cell>
          <cell r="B10057" t="str">
            <v>Ocupante de vehículo de motor de tres ruedas lesionado por colisión con objeto fijo o estacionado, conductor lesionado en accidente no de tránsito</v>
          </cell>
        </row>
        <row r="10058">
          <cell r="A10058" t="str">
            <v>V37.1</v>
          </cell>
          <cell r="B10058" t="str">
            <v>Ocupante de vehículo de motor de tres ruedas lesionado por colisión con objeto fijo o estacionado, pasajero lesionado en accidente no de tránsito</v>
          </cell>
        </row>
        <row r="10059">
          <cell r="A10059" t="str">
            <v>V37.2</v>
          </cell>
          <cell r="B10059" t="str">
            <v>Ocupante de vehículo de motor de tres ruedas lesionado por colisión con objeto fijo o estacionado, persona que viaja fuera del vehículo, lesionada en accidente no de tránsito</v>
          </cell>
        </row>
        <row r="10060">
          <cell r="A10060" t="str">
            <v>V37.3</v>
          </cell>
          <cell r="B10060" t="str">
            <v>Ocupante de vehículo de motor de tres ruedas lesionado por colisión con objeto fijo o estacionado, ocupante no especificado de vehículo de motor de tres ruedas, lesionado en accidente no de tránsito</v>
          </cell>
        </row>
        <row r="10061">
          <cell r="A10061" t="str">
            <v>V37.4</v>
          </cell>
          <cell r="B10061" t="str">
            <v>Ocupante de vehículo de motor de tres ruedas lesionado por colisión con objeto fijo o estacionado, persona lesionada al subir o bajar del vehículo</v>
          </cell>
        </row>
        <row r="10062">
          <cell r="A10062" t="str">
            <v>V37.5</v>
          </cell>
          <cell r="B10062" t="str">
            <v>Ocupante de vehículo de motor de tres ruedas lesionado por colisión con objeto fijo o estacionado, conductor lesionado en accidente de tránsito</v>
          </cell>
        </row>
        <row r="10063">
          <cell r="A10063" t="str">
            <v>V37.6</v>
          </cell>
          <cell r="B10063" t="str">
            <v>Ocupante de vehículo de motor de tres ruedas lesionado por colisión con objeto fijo o estacionado, pasajero lesionado en accidente de tránsito</v>
          </cell>
        </row>
        <row r="10064">
          <cell r="A10064" t="str">
            <v>V37.7</v>
          </cell>
          <cell r="B10064" t="str">
            <v>Ocupante de vehículo de motor de tres ruedas lesionado por colisión con objeto fijo o estacionado, persona que viaja fuera del vehículo, lesionada en accidente de tránsito</v>
          </cell>
        </row>
        <row r="10065">
          <cell r="A10065" t="str">
            <v>V37.9</v>
          </cell>
          <cell r="B10065" t="str">
            <v>Ocupante de vehículo de motor de tres ruedas lesionado por colisión con objeto fijo o estacionado, ocupante no especificado de vehículo de motor de tres ruedas, lesionado en accidente de tránsito</v>
          </cell>
        </row>
        <row r="10066">
          <cell r="A10066" t="str">
            <v>V38</v>
          </cell>
          <cell r="B10066" t="str">
            <v>Ocupante de vehículo de motor de tres ruedas lesionado en accidente de transporte sin colisión</v>
          </cell>
        </row>
        <row r="10067">
          <cell r="A10067" t="str">
            <v>V38.0</v>
          </cell>
          <cell r="B10067" t="str">
            <v>Ocupante de vehículo de motor de tres ruedas lesionado en accidente de transporte sin colisión, conductor lesionado en accidente no de tránsito</v>
          </cell>
        </row>
        <row r="10068">
          <cell r="A10068" t="str">
            <v>V38.1</v>
          </cell>
          <cell r="B10068" t="str">
            <v>Ocupante de vehículo de motor de tres ruedas lesionado en accidente de transporte sin colisión, pasajero lesionado en accidente no de tránsito</v>
          </cell>
        </row>
        <row r="10069">
          <cell r="A10069" t="str">
            <v>V38.2</v>
          </cell>
          <cell r="B10069" t="str">
            <v>Ocupante de vehículo de motor de tres ruedas lesionado en accidente de transporte sin colisión, persona que viaja fuera del vehículo, lesionada en accidente no de tránsito</v>
          </cell>
        </row>
        <row r="10070">
          <cell r="A10070" t="str">
            <v>V38.3</v>
          </cell>
          <cell r="B10070" t="str">
            <v>Ocupante de vehículo de motor de tres ruedas lesionado en accidente de transporte sin colisión, ocupante no especificado de vehículo de motor de tres ruedas, lesionado en accidente no de tránsito</v>
          </cell>
        </row>
        <row r="10071">
          <cell r="A10071" t="str">
            <v>V38.4</v>
          </cell>
          <cell r="B10071" t="str">
            <v>Ocupante de vehículo de motor de tres ruedas lesionado en accidente de transporte sin colisión, persona lesionada al subir o bajar del vehículo</v>
          </cell>
        </row>
        <row r="10072">
          <cell r="A10072" t="str">
            <v>V38.5</v>
          </cell>
          <cell r="B10072" t="str">
            <v>Ocupante de vehículo de motor de tres ruedas lesionado en accidente de transporte sin colisión, conductor lesionado en accidente de tránsito</v>
          </cell>
        </row>
        <row r="10073">
          <cell r="A10073" t="str">
            <v>V38.6</v>
          </cell>
          <cell r="B10073" t="str">
            <v>Ocupante de vehículo de motor de tres ruedas lesionado en accidente de transporte sin colisión, pasajero lesionado en accidente de tránsito</v>
          </cell>
        </row>
        <row r="10074">
          <cell r="A10074" t="str">
            <v>V38.7</v>
          </cell>
          <cell r="B10074" t="str">
            <v>Ocupante de vehículo de motor de tres ruedas lesionado en accidente de transporte sin colisión, persona que viaja fuera del vehículo, lesionada en accidente de tránsito</v>
          </cell>
        </row>
        <row r="10075">
          <cell r="A10075" t="str">
            <v>V38.9</v>
          </cell>
          <cell r="B10075" t="str">
            <v>Ocupante de vehículo de motor de tres ruedas lesionado en accidente detransporte sin colisión, ocupante no especificado de vehículo de motor de tres ruedas, lesionado en accidente de tránsito</v>
          </cell>
        </row>
        <row r="10076">
          <cell r="A10076" t="str">
            <v>V39</v>
          </cell>
          <cell r="B10076" t="str">
            <v>Ocupante de vehículo de motor de tres ruedas lesionado en otros accidentes de transporte, y  en los no especificados</v>
          </cell>
        </row>
        <row r="10077">
          <cell r="A10077" t="str">
            <v>V39.0</v>
          </cell>
          <cell r="B10077" t="str">
            <v>Conductor de vehículo de motor de tres ruedas lesionado por colisión con otros vehículos de motor, y con los no especificados, en accidente no de tránsito</v>
          </cell>
        </row>
        <row r="10078">
          <cell r="A10078" t="str">
            <v>V39.1</v>
          </cell>
          <cell r="B10078" t="str">
            <v>Pasajero de vehículo de motor de tres ruedas lesionado por colisión con otros vehículos de motor, y con los no especificados, en accidente no de tránsito</v>
          </cell>
        </row>
        <row r="10079">
          <cell r="A10079" t="str">
            <v>V39.2</v>
          </cell>
          <cell r="B10079" t="str">
            <v>Ocupante no especificado de vehículo de motor de tres ruedas lesionado por colisión con otros vehículos de  motor, y con los no especificados, en accidente no de tránsito</v>
          </cell>
        </row>
        <row r="10080">
          <cell r="A10080" t="str">
            <v>V39.3</v>
          </cell>
          <cell r="B10080" t="str">
            <v>Ocupante [cualquiera] de vehículo de motor de tres ruedas lesionado en accidente no de tránsito, no especificado</v>
          </cell>
        </row>
        <row r="10081">
          <cell r="A10081" t="str">
            <v>V39.4</v>
          </cell>
          <cell r="B10081" t="str">
            <v>Conductor de vehículo de motor de tres ruedas lesionado por colisión con otros vehículos de motor, y con los no especificados, en accidente de tránsito</v>
          </cell>
        </row>
        <row r="10082">
          <cell r="A10082" t="str">
            <v>V39.5</v>
          </cell>
          <cell r="B10082" t="str">
            <v>Pasajero de vehículo de motor de tres ruedas lesionado por colisión con otros vehículos de motor, y con los no especificados, en accidente de tránsito</v>
          </cell>
        </row>
        <row r="10083">
          <cell r="A10083" t="str">
            <v>V39.6</v>
          </cell>
          <cell r="B10083" t="str">
            <v>Ocupante no especificado de vehículo de motor de tres ruedas lesionado por colisión con otros vehículos de motor, y con los no especificados, en accidente de tránsito</v>
          </cell>
        </row>
        <row r="10084">
          <cell r="A10084" t="str">
            <v>V39.8</v>
          </cell>
          <cell r="B10084" t="str">
            <v>Ocupante [cualquiera] de vehículo de motor de tres ruedas lesionado en otros accidentes de transporte especificados</v>
          </cell>
        </row>
        <row r="10085">
          <cell r="A10085" t="str">
            <v>V39.9</v>
          </cell>
          <cell r="B10085" t="str">
            <v>Ocupante [cualquiera] de vehículo de motor de tres ruedas lesionado en accidente de tránsito no especificado</v>
          </cell>
        </row>
        <row r="10086">
          <cell r="A10086" t="str">
            <v>V40</v>
          </cell>
          <cell r="B10086" t="str">
            <v>Ocupante de automóvil lesionado por colisión con peatón o animal</v>
          </cell>
        </row>
        <row r="10087">
          <cell r="A10087" t="str">
            <v>V40.0</v>
          </cell>
          <cell r="B10087" t="str">
            <v>Ocupante de automóvil lesionado por colisión con peatón o animal, conductor lesionado en accidente no de tránsito</v>
          </cell>
        </row>
        <row r="10088">
          <cell r="A10088" t="str">
            <v>V40.1</v>
          </cell>
          <cell r="B10088" t="str">
            <v>Ocupante de automóvil lesionado por colisión con peatón o animal, pasajero lesionado en accidente no de tránsito</v>
          </cell>
        </row>
        <row r="10089">
          <cell r="A10089" t="str">
            <v>V40.2</v>
          </cell>
          <cell r="B10089" t="str">
            <v>Ocupante de automóvil lesionado por colisión con peatón o animal, persona que viaja fuera del vehículo, lesionada en accidente no de tránsito</v>
          </cell>
        </row>
        <row r="10090">
          <cell r="A10090" t="str">
            <v>V40.3</v>
          </cell>
          <cell r="B10090" t="str">
            <v>Ocupante de automóvil lesionado por colisión con peatón o animal, ocupante no especificado de automóvil, lesionado en accidente no de tránsito</v>
          </cell>
        </row>
        <row r="10091">
          <cell r="A10091" t="str">
            <v>V40.4</v>
          </cell>
          <cell r="B10091" t="str">
            <v>Ocupante de automóvil lesionado por colisión con peatón o animal, persona lesionada al subir o bajar del vehículo</v>
          </cell>
        </row>
        <row r="10092">
          <cell r="A10092" t="str">
            <v>V40.5</v>
          </cell>
          <cell r="B10092" t="str">
            <v>Ocupante de automóvil lesionado por colisión con peatón o animal, conductor lesionado en accidente de tránsito</v>
          </cell>
        </row>
        <row r="10093">
          <cell r="A10093" t="str">
            <v>V40.6</v>
          </cell>
          <cell r="B10093" t="str">
            <v>Ocupante de automóvil lesionado por colisión con peatón o animal, pasajero lesionado en accidente de tránsito</v>
          </cell>
        </row>
        <row r="10094">
          <cell r="A10094" t="str">
            <v>V40.7</v>
          </cell>
          <cell r="B10094" t="str">
            <v>Ocupante de automóvil lesionado por colisión con peatón o animal, persona que viaja fuera del vehículo, lesionada en accidente de tránsito</v>
          </cell>
        </row>
        <row r="10095">
          <cell r="A10095" t="str">
            <v>V40.9</v>
          </cell>
          <cell r="B10095" t="str">
            <v>Ocupante de automóvil lesionado por colisión con peatón o animal, ocupante no especificado de automóvil, lesionado en accidente de tránsito</v>
          </cell>
        </row>
        <row r="10096">
          <cell r="A10096" t="str">
            <v>V41</v>
          </cell>
          <cell r="B10096" t="str">
            <v>Ocupante de automóvil lesionado por colisión con vehículo de pedal</v>
          </cell>
        </row>
        <row r="10097">
          <cell r="A10097" t="str">
            <v>V41.0</v>
          </cell>
          <cell r="B10097" t="str">
            <v>Ocupante de automóvil lesionado por colisión con vehículo de pedal, conductor lesionado en accidente no de tránsito</v>
          </cell>
        </row>
        <row r="10098">
          <cell r="A10098" t="str">
            <v>V41.1</v>
          </cell>
          <cell r="B10098" t="str">
            <v>Ocupante de automóvil lesionado por colisión con vehículo de pedal, pasajero lesionado en accidente no de tránsito</v>
          </cell>
        </row>
        <row r="10099">
          <cell r="A10099" t="str">
            <v>V41.2</v>
          </cell>
          <cell r="B10099" t="str">
            <v>Ocupante de automóvil lesionado por colisión con vehículo de pedal, persona que viaja fuera del vehículo, lesionada en accidente no de tránsito</v>
          </cell>
        </row>
        <row r="10100">
          <cell r="A10100" t="str">
            <v>V41.3</v>
          </cell>
          <cell r="B10100" t="str">
            <v>Ocupante de automóvil lesionado por colisión con vehículo de pedal, ocupante no especificado de automóvil, lesionado en accidente no de tránsito</v>
          </cell>
        </row>
        <row r="10101">
          <cell r="A10101" t="str">
            <v>V41.4</v>
          </cell>
          <cell r="B10101" t="str">
            <v>Ocupante de automóvil lesionado por colisión con vehículo de pedal, persona lesionada al subir o bajar del vehículo</v>
          </cell>
        </row>
        <row r="10102">
          <cell r="A10102" t="str">
            <v>V41.5</v>
          </cell>
          <cell r="B10102" t="str">
            <v>Ocupante de automóvil lesionado por colisión con vehículo de pedal, conductor lesionado en accidente de tránsito</v>
          </cell>
        </row>
        <row r="10103">
          <cell r="A10103" t="str">
            <v>V41.6</v>
          </cell>
          <cell r="B10103" t="str">
            <v>Ocupante de automóvil lesionado por colisión con vehículo de pedal, pasajero lesionado en accidente de tránsito</v>
          </cell>
        </row>
        <row r="10104">
          <cell r="A10104" t="str">
            <v>V41.7</v>
          </cell>
          <cell r="B10104" t="str">
            <v>Ocupante de automóvil lesionado por colisión con vehículo de pedal, persona que viaja fuera del vehículo, lesionada en accidente de tránsito</v>
          </cell>
        </row>
        <row r="10105">
          <cell r="A10105" t="str">
            <v>V41.9</v>
          </cell>
          <cell r="B10105" t="str">
            <v>Ocupante de automóvil lesionado por colisión con vehículo de pedal, ocupante no especificado de automóvil, lesionado en accidente de tránsito</v>
          </cell>
        </row>
        <row r="10106">
          <cell r="A10106" t="str">
            <v>V42</v>
          </cell>
          <cell r="B10106" t="str">
            <v>Ocupante de automóvil lesionado por colisión con vehículo de motor de dos o tres ruedas</v>
          </cell>
        </row>
        <row r="10107">
          <cell r="A10107" t="str">
            <v>V42.0</v>
          </cell>
          <cell r="B10107" t="str">
            <v>Ocupante de automóvil lesionado por colisión con vehículo de motor de dos o tres ruedas, conductor lesionado en accidente no de tránsito</v>
          </cell>
        </row>
        <row r="10108">
          <cell r="A10108" t="str">
            <v>V42.1</v>
          </cell>
          <cell r="B10108" t="str">
            <v>Ocupante de automóvil lesionado por colisión con vehículo de motor de dos o tres ruedas, pasajero lesionado en accidente no de tránsito</v>
          </cell>
        </row>
        <row r="10109">
          <cell r="A10109" t="str">
            <v>V42.2</v>
          </cell>
          <cell r="B10109" t="str">
            <v>Ocupante de automóvil lesionado por colisión con vehículo de motor de dos o tres ruedas, persona que viaja fuera del vehículo, lesionada en accidente no de tránsito</v>
          </cell>
        </row>
        <row r="10110">
          <cell r="A10110" t="str">
            <v>V42.3</v>
          </cell>
          <cell r="B10110" t="str">
            <v>Ocupante de automóvil lesionado por colisión con vehículo de motor de dos o tres ruedas, ocupante no especificado de automóvil, lesionado en accidente no de tránsito</v>
          </cell>
        </row>
        <row r="10111">
          <cell r="A10111" t="str">
            <v>V42.4</v>
          </cell>
          <cell r="B10111" t="str">
            <v>Ocupante de automóvil lesionado por colisión con vehículo de motor de dos o tres ruedas, persona lesionada al subir o bajar del vehículo</v>
          </cell>
        </row>
        <row r="10112">
          <cell r="A10112" t="str">
            <v>V42.5</v>
          </cell>
          <cell r="B10112" t="str">
            <v>Ocupante de automóvil lesionado por colisión con vehículo de motor de dos o tres ruedas, conductor lesionado en accidente de tránsito</v>
          </cell>
        </row>
        <row r="10113">
          <cell r="A10113" t="str">
            <v>V42.6</v>
          </cell>
          <cell r="B10113" t="str">
            <v>Ocupante de automóvil lesionado por colisión con vehículo de motor de dos o tres ruedas, pasajero lesionado en accidente de tránsito</v>
          </cell>
        </row>
        <row r="10114">
          <cell r="A10114" t="str">
            <v>V42.7</v>
          </cell>
          <cell r="B10114" t="str">
            <v>Ocupante de automóvil lesionado por colisión con vehículo de motor de dos o tres ruedas, persona que viaja fuera del vehículo, lesionada en accidente de tránsito</v>
          </cell>
        </row>
        <row r="10115">
          <cell r="A10115" t="str">
            <v>V42.9</v>
          </cell>
          <cell r="B10115" t="str">
            <v>Ocupante de automóvil lesionado por colisión con vehículo de motor de dos o tres ruedas, ocupante no especificado de automóvil, lesionado en accidente de tránsito</v>
          </cell>
        </row>
        <row r="10116">
          <cell r="A10116" t="str">
            <v>V43</v>
          </cell>
          <cell r="B10116" t="str">
            <v>Ocupante de automóvil lesionado por colisión con otro automóvil, camioneta o furgoneta</v>
          </cell>
        </row>
        <row r="10117">
          <cell r="A10117" t="str">
            <v>V43.0</v>
          </cell>
          <cell r="B10117" t="str">
            <v>Ocupante de automóvil lesionado por colisión con otro automóvil, camioneta o furgoneta, conductor lesionado en accidente no de tránsito</v>
          </cell>
        </row>
        <row r="10118">
          <cell r="A10118" t="str">
            <v>V43.1</v>
          </cell>
          <cell r="B10118" t="str">
            <v>Ocupante de automóvil lesionado por colisión con otro automóvil, camioneta o furgoneta, pasajero lesionado en accidente no de tránsito</v>
          </cell>
        </row>
        <row r="10119">
          <cell r="A10119" t="str">
            <v>V43.2</v>
          </cell>
          <cell r="B10119" t="str">
            <v>Ocupante de automóvil lesionado por colisión con otro automóvil, camioneta o furgoneta, persona que viaja fuera del vehículo, lesionada en accidente no de tránsito</v>
          </cell>
        </row>
        <row r="10120">
          <cell r="A10120" t="str">
            <v>V43.3</v>
          </cell>
          <cell r="B10120" t="str">
            <v>Ocupante de automóvil lesionado por colisión con otro automóvil, camioneta o furgoneta, ocupante no especificado de automóvil, lesionado en accidente no de tránsito</v>
          </cell>
        </row>
        <row r="10121">
          <cell r="A10121" t="str">
            <v>V43.4</v>
          </cell>
          <cell r="B10121" t="str">
            <v>Ocupante de automóvil lesionado por colisión con otro automóvil, camioneta o furgoneta, persona lesionada al subir o bajar del vehículo</v>
          </cell>
        </row>
        <row r="10122">
          <cell r="A10122" t="str">
            <v>V43.5</v>
          </cell>
          <cell r="B10122" t="str">
            <v>Ocupante de automóvil lesionado por colisión con otro automóvil, camioneta o furgoneta, conductor lesionado en accidente de tránsito</v>
          </cell>
        </row>
        <row r="10123">
          <cell r="A10123" t="str">
            <v>V43.6</v>
          </cell>
          <cell r="B10123" t="str">
            <v>Ocupante de automóvil lesionado por colisión con otro automóvil, camioneta o furgoneta, pasajero lesionado en accidente de tránsito</v>
          </cell>
        </row>
        <row r="10124">
          <cell r="A10124" t="str">
            <v>V43.7</v>
          </cell>
          <cell r="B10124" t="str">
            <v>Ocupante de automóvil lesionado por colisión con otro automóvil, camioneta o furgoneta, persona que viaja fuera del vehículo, lesionada en accidente de tránsito</v>
          </cell>
        </row>
        <row r="10125">
          <cell r="A10125" t="str">
            <v>V43.9</v>
          </cell>
          <cell r="B10125" t="str">
            <v>Ocupante de automóvil lesionado por colisión con otro automóvil, camioneta o furgoneta, ocupante no especificado de automóvil, lesionado en accidente de tránsito</v>
          </cell>
        </row>
        <row r="10126">
          <cell r="A10126" t="str">
            <v>V44</v>
          </cell>
          <cell r="B10126" t="str">
            <v>Ocupante de automóvil lesionado por colisión con vehículo de transporte pesado o autobús</v>
          </cell>
        </row>
        <row r="10127">
          <cell r="A10127" t="str">
            <v>V44.0</v>
          </cell>
          <cell r="B10127" t="str">
            <v>Ocupante de automóvil lesionado por colisión con vehículo de transporte pesado o autobús, conductor lesionado en accidente no de tránsito</v>
          </cell>
        </row>
        <row r="10128">
          <cell r="A10128" t="str">
            <v>V44.1</v>
          </cell>
          <cell r="B10128" t="str">
            <v>Ocupante de automóvil lesionado por colisión con vehículo de transporte pesado o autobús, pasajero lesionado en accidente no de tránsito</v>
          </cell>
        </row>
        <row r="10129">
          <cell r="A10129" t="str">
            <v>V44.2</v>
          </cell>
          <cell r="B10129" t="str">
            <v>Ocupante de automóvil lesionado por colisión con vehículo de transporte pesado o autobús, persona que viaja fuera del vehículo, lesionada en accidente no de tránsito</v>
          </cell>
        </row>
        <row r="10130">
          <cell r="A10130" t="str">
            <v>V44.3</v>
          </cell>
          <cell r="B10130" t="str">
            <v>Ocupante de automóvil lesionado por colisión con vehículo de transporte pesado o autobús, ocupante no especificado de automóvil, lesionado en accidente no de tránsito</v>
          </cell>
        </row>
        <row r="10131">
          <cell r="A10131" t="str">
            <v>V44.4</v>
          </cell>
          <cell r="B10131" t="str">
            <v>Ocupante de automóvil lesionado por colisión con vehículo de transporte pesado o autobús, persona lesionada al subir o bajar del vehículo</v>
          </cell>
        </row>
        <row r="10132">
          <cell r="A10132" t="str">
            <v>V44.5</v>
          </cell>
          <cell r="B10132" t="str">
            <v>Ocupante de automóvil lesionado por colisión con vehículo de transporte pesado o autobús, conductor lesionado en accidente de tránsito</v>
          </cell>
        </row>
        <row r="10133">
          <cell r="A10133" t="str">
            <v>V44.6</v>
          </cell>
          <cell r="B10133" t="str">
            <v>Ocupante de automóvil lesionado por colisión con vehículo de transporte pesado o autobús, pasajero lesionado en accidente de tránsito</v>
          </cell>
        </row>
        <row r="10134">
          <cell r="A10134" t="str">
            <v>V44.7</v>
          </cell>
          <cell r="B10134" t="str">
            <v>Ocupante de automóvil lesionado por colisión con vehículo de transporte pesado o autobús, persona que viaja fuera del vehículo, lesionada en accidente de tránsito</v>
          </cell>
        </row>
        <row r="10135">
          <cell r="A10135" t="str">
            <v>V44.9</v>
          </cell>
          <cell r="B10135" t="str">
            <v>Ocupante de automóvil lesionado por colisión con vehículo de transporte pesado o autobús, ocupante no especificado de automóvil, lesionado en accidente de tránsito</v>
          </cell>
        </row>
        <row r="10136">
          <cell r="A10136" t="str">
            <v>V45</v>
          </cell>
          <cell r="B10136" t="str">
            <v>Ocupante de automóvil lesionado por colisión con tren o vehículo de rieles</v>
          </cell>
        </row>
        <row r="10137">
          <cell r="A10137" t="str">
            <v>V45.0</v>
          </cell>
          <cell r="B10137" t="str">
            <v>Ocupante de automóvil lesionado por colisión con tren o vehículo de rieles, conductor lesionado en accidente no de tránsito</v>
          </cell>
        </row>
        <row r="10138">
          <cell r="A10138" t="str">
            <v>V45.1</v>
          </cell>
          <cell r="B10138" t="str">
            <v>Ocupante de automóvil lesionado por colisión con tren o vehículo de rieles, pasajero lesionado en accidente no de tránsito</v>
          </cell>
        </row>
        <row r="10139">
          <cell r="A10139" t="str">
            <v>V45.2</v>
          </cell>
          <cell r="B10139" t="str">
            <v>Ocupante de automóvil lesionado por colisión con tren o vehículo de rieles, persona que viaja fuera del vehículo, lesionada en accidente no de tránsito</v>
          </cell>
        </row>
        <row r="10140">
          <cell r="A10140" t="str">
            <v>V45.3</v>
          </cell>
          <cell r="B10140" t="str">
            <v>Ocupante de automóvil lesionado por colisión con tren o vehículo de rieles, ocupante no especificado de automóvil, lesionado en accidente no de tránsito</v>
          </cell>
        </row>
        <row r="10141">
          <cell r="A10141" t="str">
            <v>V45.4</v>
          </cell>
          <cell r="B10141" t="str">
            <v>Ocupante de automóvil lesionado por colisión con tren o vehículo de rieles, persona lesionada al subir o bajar del vehículo</v>
          </cell>
        </row>
        <row r="10142">
          <cell r="A10142" t="str">
            <v>V45.5</v>
          </cell>
          <cell r="B10142" t="str">
            <v>Ocupante de automóvil lesionado por colisión con tren o vehículo de rieles, conductor lesionado en accidente de tránsito</v>
          </cell>
        </row>
        <row r="10143">
          <cell r="A10143" t="str">
            <v>V45.6</v>
          </cell>
          <cell r="B10143" t="str">
            <v>Ocupante de automóvil lesionado por colisión con tren o vehículo de rieles, pasajero lesionado en accidente de tránsito</v>
          </cell>
        </row>
        <row r="10144">
          <cell r="A10144" t="str">
            <v>V45.7</v>
          </cell>
          <cell r="B10144" t="str">
            <v>Ocupante de automóvil lesionado por colisión con tren o vehículo de rieles, persona que viaja fuera del vehículo, lesionada en accidente de tránsito</v>
          </cell>
        </row>
        <row r="10145">
          <cell r="A10145" t="str">
            <v>V45.9</v>
          </cell>
          <cell r="B10145" t="str">
            <v>Ocupante de automóvil lesionado por colisión con tren o vehículo de rieles, ocupante no especificado de automóvil, lesionado en accidente de tránsito</v>
          </cell>
        </row>
        <row r="10146">
          <cell r="A10146" t="str">
            <v>V46</v>
          </cell>
          <cell r="B10146" t="str">
            <v>Ocupante de automóvil lesionado por colisión con otros vehículos sin motor</v>
          </cell>
        </row>
        <row r="10147">
          <cell r="A10147" t="str">
            <v>V46.0</v>
          </cell>
          <cell r="B10147" t="str">
            <v>Ocupante de automóvil lesionado por colisión con otros vehículos sin motor, conductor lesionado en accidente no de tránsito</v>
          </cell>
        </row>
        <row r="10148">
          <cell r="A10148" t="str">
            <v>V46.1</v>
          </cell>
          <cell r="B10148" t="str">
            <v>Ocupante de automóvil lesionado por colisión con otros vehículos sin motor, pasajero lesionado en accidente no de tránsito</v>
          </cell>
        </row>
        <row r="10149">
          <cell r="A10149" t="str">
            <v>V46.2</v>
          </cell>
          <cell r="B10149" t="str">
            <v>Ocupante de automóvil lesionado por colisión con otros vehículos sin motor, persona que viaja fuera del vehículo, lesionada en accidente no de tránsito</v>
          </cell>
        </row>
        <row r="10150">
          <cell r="A10150" t="str">
            <v>V46.3</v>
          </cell>
          <cell r="B10150" t="str">
            <v>Ocupante de automóvil lesionado por colisión con otros vehículos sin motor, ocupante no especificado de automóvil, lesionado en accidente no de tránsito</v>
          </cell>
        </row>
        <row r="10151">
          <cell r="A10151" t="str">
            <v>V46.4</v>
          </cell>
          <cell r="B10151" t="str">
            <v>Ocupante de automóvil lesionado por colisión con otros vehículos sin motor, persona lesionada al subir o bajar del vehículo</v>
          </cell>
        </row>
        <row r="10152">
          <cell r="A10152" t="str">
            <v>V46.5</v>
          </cell>
          <cell r="B10152" t="str">
            <v>Ocupante de automóvil lesionado por colisión con otros vehículos sin motor, conductor lesionado en accidente de tránsito</v>
          </cell>
        </row>
        <row r="10153">
          <cell r="A10153" t="str">
            <v>V46.6</v>
          </cell>
          <cell r="B10153" t="str">
            <v>Ocupante de automóvil lesionado por colisión con otros vehículos sin motor, pasajero lesionado en accidente de tránsito</v>
          </cell>
        </row>
        <row r="10154">
          <cell r="A10154" t="str">
            <v>V46.7</v>
          </cell>
          <cell r="B10154" t="str">
            <v>Ocupante de automóvil lesionado por colisión con otros vehículos sin motor, persona que viaja fuera del vehículo, lesionada en accidente de tránsito</v>
          </cell>
        </row>
        <row r="10155">
          <cell r="A10155" t="str">
            <v>V46.9</v>
          </cell>
          <cell r="B10155" t="str">
            <v>Ocupante de automóvil lesionado por colisión con otros vehículos sin motor, ocupante no especificado de automóvil, lesionado en accidente de tránsito</v>
          </cell>
        </row>
        <row r="10156">
          <cell r="A10156" t="str">
            <v>V47</v>
          </cell>
          <cell r="B10156" t="str">
            <v>Ocupante de automóvil lesionado por colisión con objeto fijo o estacionado</v>
          </cell>
        </row>
        <row r="10157">
          <cell r="A10157" t="str">
            <v>V47.0</v>
          </cell>
          <cell r="B10157" t="str">
            <v>Ocupante de automóvil lesionado por colisión con objeto fijo o estacionado, conductor lesionado en accidente no de tránsito</v>
          </cell>
        </row>
        <row r="10158">
          <cell r="A10158" t="str">
            <v>V47.1</v>
          </cell>
          <cell r="B10158" t="str">
            <v>Ocupante de automóvil lesionado por colisión con objeto fijo o estacionado, pasajero lesionado en accidente no de tránsito</v>
          </cell>
        </row>
        <row r="10159">
          <cell r="A10159" t="str">
            <v>V47.2</v>
          </cell>
          <cell r="B10159" t="str">
            <v>Ocupante de automóvil lesionado por colisión con objeto fijo o estacionado, persona que viaja fuera del vehículo, lesionada en accidente no de tránsito</v>
          </cell>
        </row>
        <row r="10160">
          <cell r="A10160" t="str">
            <v>V47.3</v>
          </cell>
          <cell r="B10160" t="str">
            <v>Ocupante de automóvil lesionado por colisión con objeto fijo o estacionado, ocupante no especificado de automóvil, lesionado en accidente no de tránsito</v>
          </cell>
        </row>
        <row r="10161">
          <cell r="A10161" t="str">
            <v>V47.4</v>
          </cell>
          <cell r="B10161" t="str">
            <v>Ocupante de automóvil lesionado por colisión con objeto fijo o estacionado, persona lesionada al subir o bajar del vehículo</v>
          </cell>
        </row>
        <row r="10162">
          <cell r="A10162" t="str">
            <v>V47.5</v>
          </cell>
          <cell r="B10162" t="str">
            <v>Ocupante de automóvil lesionado por colisión con objeto fijo o estacionado, conductor lesionado en accidente de tránsito</v>
          </cell>
        </row>
        <row r="10163">
          <cell r="A10163" t="str">
            <v>V47.6</v>
          </cell>
          <cell r="B10163" t="str">
            <v>Ocupante de automóvil lesionado por colisión con objeto fijo o estacionado, pasajero lesionado en accidente de tránsito</v>
          </cell>
        </row>
        <row r="10164">
          <cell r="A10164" t="str">
            <v>V47.7</v>
          </cell>
          <cell r="B10164" t="str">
            <v>Ocupante de automóvil lesionado por colisión con objeto fijo o estacionado, persona que viaja fuera del vehículo, lesionada en accidente de tránsito</v>
          </cell>
        </row>
        <row r="10165">
          <cell r="A10165" t="str">
            <v>V47.9</v>
          </cell>
          <cell r="B10165" t="str">
            <v>Ocupante de automóvil lesionado por colisión con objeto fijo o estacionado, ocupante no especificado de automóvil, lesionado en accidente de tránsito</v>
          </cell>
        </row>
        <row r="10166">
          <cell r="A10166" t="str">
            <v>V48</v>
          </cell>
          <cell r="B10166" t="str">
            <v>Ocupante de automóvil lesionado en accidente de transporte sin colisión,</v>
          </cell>
        </row>
        <row r="10167">
          <cell r="A10167" t="str">
            <v>V48.0</v>
          </cell>
          <cell r="B10167" t="str">
            <v>Ocupante de automóvil lesionado en accidente de transporte sin colisión, conductor lesionado en accidente no de tránsito</v>
          </cell>
        </row>
        <row r="10168">
          <cell r="A10168" t="str">
            <v>V48.1</v>
          </cell>
          <cell r="B10168" t="str">
            <v>Ocupante de automóvil lesionado en accidente de transporte sin colisión, pasajero lesionado en accidente no de tránsito</v>
          </cell>
        </row>
        <row r="10169">
          <cell r="A10169" t="str">
            <v>V48.2</v>
          </cell>
          <cell r="B10169" t="str">
            <v>Ocupante de automóvil lesionado en accidente de transporte sin colisión, persona que viaja fuera del vehículo, lesionada en accidente no de tránsito</v>
          </cell>
        </row>
        <row r="10170">
          <cell r="A10170" t="str">
            <v>V48.3</v>
          </cell>
          <cell r="B10170" t="str">
            <v>Ocupante de automóvil lesionado en accidente de transporte sin colisión, ocupante no especificado de automóvil, lesionado en accidente no de tránsito</v>
          </cell>
        </row>
        <row r="10171">
          <cell r="A10171" t="str">
            <v>V48.4</v>
          </cell>
          <cell r="B10171" t="str">
            <v>Ocupante de automóvil lesionado en accidente de transporte sin colisión, persona lesionada al subir o bajar del vehículo</v>
          </cell>
        </row>
        <row r="10172">
          <cell r="A10172" t="str">
            <v>V48.5</v>
          </cell>
          <cell r="B10172" t="str">
            <v>Ocupante de automóvil lesionado en accidente de transporte sin colisión, conductor lesionado en accidente de tránsito</v>
          </cell>
        </row>
        <row r="10173">
          <cell r="A10173" t="str">
            <v>V48.6</v>
          </cell>
          <cell r="B10173" t="str">
            <v>Ocupante de automóvil lesionado en accidente de transporte sin colisión, pasajero lesionado en accidente de tránsito</v>
          </cell>
        </row>
        <row r="10174">
          <cell r="A10174" t="str">
            <v>V48.7</v>
          </cell>
          <cell r="B10174" t="str">
            <v>Ocupante de automóvil lesionado en accidente de transporte sin colisión, persona que viaja fuera del vehículo, lesionada en accidente de tránsito</v>
          </cell>
        </row>
        <row r="10175">
          <cell r="A10175" t="str">
            <v>V48.9</v>
          </cell>
          <cell r="B10175" t="str">
            <v>Ocupante de automóvil lesionado en accidente de transporte sin colisión, ocupante no especificado de automóvil, lesionado en accidente de tránsito</v>
          </cell>
        </row>
        <row r="10176">
          <cell r="A10176" t="str">
            <v>V49</v>
          </cell>
          <cell r="B10176" t="str">
            <v>Ocupante de automóvil lesionado en otros accidentes de transporte, y en los no especificados</v>
          </cell>
        </row>
        <row r="10177">
          <cell r="A10177" t="str">
            <v>V49.0</v>
          </cell>
          <cell r="B10177" t="str">
            <v>Conductor de automóvil lesionado por colisión con otros vehículos de motor, y con los no especificados, en accidente no de tránsito</v>
          </cell>
        </row>
        <row r="10178">
          <cell r="A10178" t="str">
            <v>V49.1</v>
          </cell>
          <cell r="B10178" t="str">
            <v>Pasajero de automóvil lesionado por colisión con otros vehículos de motor, y con los no especificados, en accidente no de tránsito</v>
          </cell>
        </row>
        <row r="10179">
          <cell r="A10179" t="str">
            <v>V49.2</v>
          </cell>
          <cell r="B10179" t="str">
            <v>Ocupante no especificado de automóvil lesionado por colisión con otros vehículos de motor, y con los no especificados, en accidente no de tránsito</v>
          </cell>
        </row>
        <row r="10180">
          <cell r="A10180" t="str">
            <v>V49.3</v>
          </cell>
          <cell r="B10180" t="str">
            <v>Ocupante [cualquiera] de automóvil lesionado en accidente no de tránsito, no especificado</v>
          </cell>
        </row>
        <row r="10181">
          <cell r="A10181" t="str">
            <v>V49.4</v>
          </cell>
          <cell r="B10181" t="str">
            <v>Conductor de automóvil lesionado por colisión con otros vehículos de motor, y con los no especificados, en accidente de tránsito</v>
          </cell>
        </row>
        <row r="10182">
          <cell r="A10182" t="str">
            <v>V49.5</v>
          </cell>
          <cell r="B10182" t="str">
            <v>Pasajero de automóvil lesionado por colisión con otros vehículos de motor, y con los no especificados, en accidente de tránsito</v>
          </cell>
        </row>
        <row r="10183">
          <cell r="A10183" t="str">
            <v>V49.6</v>
          </cell>
          <cell r="B10183" t="str">
            <v>Ocupante no especificado de automóvil lesionado por colisión con otros vehículos de motor, y con los no especificados, en accidente de tránsito</v>
          </cell>
        </row>
        <row r="10184">
          <cell r="A10184" t="str">
            <v>V49.8</v>
          </cell>
          <cell r="B10184" t="str">
            <v>Ocupante [cualquiera] de automóvil lesionado en otros accidentes de transporte especificados</v>
          </cell>
        </row>
        <row r="10185">
          <cell r="A10185" t="str">
            <v>V49.9</v>
          </cell>
          <cell r="B10185" t="str">
            <v>Ocupante [cualquiera] de automóvil lesionado en accidente de tránsito no especificado</v>
          </cell>
        </row>
        <row r="10186">
          <cell r="A10186" t="str">
            <v>V50</v>
          </cell>
          <cell r="B10186" t="str">
            <v>Ocupante de camioneta o furgoneta lesionado por colisión con peatón o animal</v>
          </cell>
        </row>
        <row r="10187">
          <cell r="A10187" t="str">
            <v>V50.0</v>
          </cell>
          <cell r="B10187" t="str">
            <v>Ocupante de camioneta o furgoneta lesionado por colisión con peatón o animal, conductor lesionado en accidente no de tránsito</v>
          </cell>
        </row>
        <row r="10188">
          <cell r="A10188" t="str">
            <v>V50.1</v>
          </cell>
          <cell r="B10188" t="str">
            <v>Ocupante de camioneta o furgoneta lesionado por colisión con peatón o animal, pasajero lesionado en accidente no de tránsito</v>
          </cell>
        </row>
        <row r="10189">
          <cell r="A10189" t="str">
            <v>V50.2</v>
          </cell>
          <cell r="B10189" t="str">
            <v>Ocupante de camioneta o furgoneta lesionado por colisión con peatón o animal, persona que viaja fuera del vehículo, lesionada en accidente no de tránsito</v>
          </cell>
        </row>
        <row r="10190">
          <cell r="A10190" t="str">
            <v>V50.3</v>
          </cell>
          <cell r="B10190" t="str">
            <v>Ocupante de camioneta o furgoneta lesionado por colisión con peatón o animal, ocupante no especificado de camioneta o furgoneta, lesionado en accidente no de tránsito</v>
          </cell>
        </row>
        <row r="10191">
          <cell r="A10191" t="str">
            <v>V50.4</v>
          </cell>
          <cell r="B10191" t="str">
            <v>Ocupante de camioneta o furgoneta lesionado por colisión con peatón o animal, persona lesionada al subir o bajar del vehículo</v>
          </cell>
        </row>
        <row r="10192">
          <cell r="A10192" t="str">
            <v>V50.5</v>
          </cell>
          <cell r="B10192" t="str">
            <v>Ocupante de camioneta o furgoneta lesionado por colisión con peatón o animal, conductor lesionado en accidente de tránsito</v>
          </cell>
        </row>
        <row r="10193">
          <cell r="A10193" t="str">
            <v>V50.6</v>
          </cell>
          <cell r="B10193" t="str">
            <v>Ocupante de camioneta o furgoneta lesionado por colisión con peatón o animal, pasajero lesionado en accidente de tránsito</v>
          </cell>
        </row>
        <row r="10194">
          <cell r="A10194" t="str">
            <v>V50.7</v>
          </cell>
          <cell r="B10194" t="str">
            <v>Ocupante de camioneta o furgoneta lesionado por colisión con peatón o animal, persona que viaja fuera del vehículo, lesionada en accidente de tránsito</v>
          </cell>
        </row>
        <row r="10195">
          <cell r="A10195" t="str">
            <v>V50.9</v>
          </cell>
          <cell r="B10195" t="str">
            <v>Ocupante de camioneta o furgoneta lesionado por colisión con peatón o animal, ocupante no especificado de camioneta o furgoneta, lesionado en accidente de tránsito</v>
          </cell>
        </row>
        <row r="10196">
          <cell r="A10196" t="str">
            <v>V51</v>
          </cell>
          <cell r="B10196" t="str">
            <v>Ocupante de camioneta o furgoneta lesionado por colisión con vehículo de pedal</v>
          </cell>
        </row>
        <row r="10197">
          <cell r="A10197" t="str">
            <v>V51.0</v>
          </cell>
          <cell r="B10197" t="str">
            <v>Ocupante de camioneta o furgoneta lesionado por colisión con vehículo de pedal, conductor lesionado en accidente no de tránsito</v>
          </cell>
        </row>
        <row r="10198">
          <cell r="A10198" t="str">
            <v>V51.1</v>
          </cell>
          <cell r="B10198" t="str">
            <v>Ocupante de camioneta o furgoneta lesionado por colisión con vehículo de pedal, pasajero lesionado en accidente no de tránsito</v>
          </cell>
        </row>
        <row r="10199">
          <cell r="A10199" t="str">
            <v>V51.2</v>
          </cell>
          <cell r="B10199" t="str">
            <v>Ocupante de camioneta o furgoneta lesionado por colisión con vehículo de pedal, persona que viaja fuera del vehículo, lesionada en accidente no de tránsito</v>
          </cell>
        </row>
        <row r="10200">
          <cell r="A10200" t="str">
            <v>V51.3</v>
          </cell>
          <cell r="B10200" t="str">
            <v>Ocupante de camioneta o furgoneta lesionado por colisión con vehículo de pedal, ocupante no especificado de camioneta o furgoneta, lesionado en accidente no de tránsito</v>
          </cell>
        </row>
        <row r="10201">
          <cell r="A10201" t="str">
            <v>V51.4</v>
          </cell>
          <cell r="B10201" t="str">
            <v>Ocupante de camioneta o furgoneta lesionado por colisión con vehículo de pedal, persona lesionada al subir o bajar del vehículo</v>
          </cell>
        </row>
        <row r="10202">
          <cell r="A10202" t="str">
            <v>V51.5</v>
          </cell>
          <cell r="B10202" t="str">
            <v>Ocupante de camioneta o furgoneta lesionado por colisión con vehículo de pedal, conductor lesionado en accidente de tránsito</v>
          </cell>
        </row>
        <row r="10203">
          <cell r="A10203" t="str">
            <v>V51.6</v>
          </cell>
          <cell r="B10203" t="str">
            <v>Ocupante de camioneta o furgoneta lesionado por colisión con vehículo de pedal, pasajero lesionado en accidente de tránsito</v>
          </cell>
        </row>
        <row r="10204">
          <cell r="A10204" t="str">
            <v>V51.7</v>
          </cell>
          <cell r="B10204" t="str">
            <v>Ocupante de camioneta o furgoneta lesionado por colisión con vehículo de pedal, persona que viaja fuera del vehículo, lesionada en accidente de tránsito</v>
          </cell>
        </row>
        <row r="10205">
          <cell r="A10205" t="str">
            <v>V51.9</v>
          </cell>
          <cell r="B10205" t="str">
            <v>Ocupante de camioneta o furgoneta lesionado por colisión con vehículo de pedal, ocupante no especificado de camioneta o furgoneta, lesionado en accidente de tránsito</v>
          </cell>
        </row>
        <row r="10206">
          <cell r="A10206" t="str">
            <v>V52</v>
          </cell>
          <cell r="B10206" t="str">
            <v>Ocupante de camioneta o furgoneta lesionado por colisión con vehículo de motor de dos o tres ruedas</v>
          </cell>
        </row>
        <row r="10207">
          <cell r="A10207" t="str">
            <v>V52.0</v>
          </cell>
          <cell r="B10207" t="str">
            <v>Ocupante de camioneta o furgoneta lesionado por colisión con vehículo de motor de dos o tres ruedas, conductor lesionado en accidente no de tránsito</v>
          </cell>
        </row>
        <row r="10208">
          <cell r="A10208" t="str">
            <v>V52.1</v>
          </cell>
          <cell r="B10208" t="str">
            <v>Ocupante de camioneta o furgoneta lesionado por colisión con vehículo de motor de dos o tres ruedas, pasajero lesionado en accidente no de tránsito</v>
          </cell>
        </row>
        <row r="10209">
          <cell r="A10209" t="str">
            <v>V52.2</v>
          </cell>
          <cell r="B10209" t="str">
            <v>Ocupante de camioneta o furgoneta lesionado por colisión con vehículo de motor de dos o tres ruedas, persona que viaja fuera del vehículo, lesionada en accidente no de tránsito</v>
          </cell>
        </row>
        <row r="10210">
          <cell r="A10210" t="str">
            <v>V52.3</v>
          </cell>
          <cell r="B10210" t="str">
            <v>Ocupante de camioneta o furgoneta lesionado por colisión con vehículo de motor de dos o tres ruedas, ocupante no especificado de camioneta o furgoneta, lesionado en accidente no de tránsito</v>
          </cell>
        </row>
        <row r="10211">
          <cell r="A10211" t="str">
            <v>V52.4</v>
          </cell>
          <cell r="B10211" t="str">
            <v>Ocupante de camioneta o furgoneta lesionado por colisión con vehículo de motor de dos o tres ruedas, persona lesionada al subir o bajar del vehículo</v>
          </cell>
        </row>
        <row r="10212">
          <cell r="A10212" t="str">
            <v>V52.5</v>
          </cell>
          <cell r="B10212" t="str">
            <v>Ocupante de camioneta o furgoneta lesionado por colisión con vehículo de motor de dos o tres ruedas, conductor lesionado en accidente de tránsito</v>
          </cell>
        </row>
        <row r="10213">
          <cell r="A10213" t="str">
            <v>V52.6</v>
          </cell>
          <cell r="B10213" t="str">
            <v>Ocupante de camioneta o furgoneta lesionado por colisión con vehículo de motor de dos o tres ruedas, pasajero lesionado en accidente de tránsito</v>
          </cell>
        </row>
        <row r="10214">
          <cell r="A10214" t="str">
            <v>V52.7</v>
          </cell>
          <cell r="B10214" t="str">
            <v>Ocupante de camioneta o furgoneta lesionado por colisión con vehículo de motor de dos o tres ruedas, persona que viaja fuera del vehículo, lesionada en accidente de tránsito</v>
          </cell>
        </row>
        <row r="10215">
          <cell r="A10215" t="str">
            <v>V52.9</v>
          </cell>
          <cell r="B10215" t="str">
            <v>Ocupante de camioneta o furgoneta lesionado por colisión con vehículo de motor de dos o tres ruedas, ocupante no especificado de camioneta o furgoneta, lesionado en accidente de tránsito</v>
          </cell>
        </row>
        <row r="10216">
          <cell r="A10216" t="str">
            <v>V53</v>
          </cell>
          <cell r="B10216" t="str">
            <v>Ocupante de camioneta o furgoneta lesionado por colisión con automóvil, camioneta o furgoneta</v>
          </cell>
        </row>
        <row r="10217">
          <cell r="A10217" t="str">
            <v>V53.0</v>
          </cell>
          <cell r="B10217" t="str">
            <v>Ocupante de camioneta o furgoneta lesionado por colisión con automóvil, camioneta o furgoneta, conductor lesionado en accidente no de tránsito</v>
          </cell>
        </row>
        <row r="10218">
          <cell r="A10218" t="str">
            <v>V53.1</v>
          </cell>
          <cell r="B10218" t="str">
            <v>Ocupante de camioneta o furgoneta lesionado por colisión con automóvil, camioneta o furgoneta, pasajero lesionado en accidente no de tránsito</v>
          </cell>
        </row>
        <row r="10219">
          <cell r="A10219" t="str">
            <v>V53.2</v>
          </cell>
          <cell r="B10219" t="str">
            <v>Ocupante de camioneta o furgoneta lesionado por colisión con automóvil, camioneta o furgoneta, persona que viaja fuera del vehículo, lesionada en accidente no de tránsito</v>
          </cell>
        </row>
        <row r="10220">
          <cell r="A10220" t="str">
            <v>V53.3</v>
          </cell>
          <cell r="B10220" t="str">
            <v>Ocupante de camioneta o furgoneta lesionado por colisión con automóvil, camioneta o furgoneta, ocupante no especificado de camioneta o furgoneta, lesionado en accidente no de tránsito</v>
          </cell>
        </row>
        <row r="10221">
          <cell r="A10221" t="str">
            <v>V53.4</v>
          </cell>
          <cell r="B10221" t="str">
            <v>Ocupante de camioneta o furgoneta lesionado por colisión con automóvil, camioneta o furgoneta, persona lesionada al subir o bajar del vehículo</v>
          </cell>
        </row>
        <row r="10222">
          <cell r="A10222" t="str">
            <v>V53.5</v>
          </cell>
          <cell r="B10222" t="str">
            <v>Ocupante de camioneta o furgoneta lesionado por colisión con automóvil, camioneta o furgoneta, conductor lesionado en accidente de tránsito</v>
          </cell>
        </row>
        <row r="10223">
          <cell r="A10223" t="str">
            <v>V53.6</v>
          </cell>
          <cell r="B10223" t="str">
            <v>Ocupante de camioneta o furgoneta lesionado por colisión con automóvil, camioneta o furgoneta, pasajero lesionado en accidente de tránsito</v>
          </cell>
        </row>
        <row r="10224">
          <cell r="A10224" t="str">
            <v>V53.7</v>
          </cell>
          <cell r="B10224" t="str">
            <v>Ocupante de camioneta o furgoneta lesionado por colisión con automóvil, camioneta o furgoneta, persona que viaja fuera del vehículo, lesionada en accidente de tránsito</v>
          </cell>
        </row>
        <row r="10225">
          <cell r="A10225" t="str">
            <v>V53.9</v>
          </cell>
          <cell r="B10225" t="str">
            <v>Ocupante de camioneta o furgoneta lesionado por colisión con automóvil, camioneta o furgoneta, ocupante no especificado de camioneta o furgoneta, lesionado en accidente de tránsito</v>
          </cell>
        </row>
        <row r="10226">
          <cell r="A10226" t="str">
            <v>V54</v>
          </cell>
          <cell r="B10226" t="str">
            <v>Ocupante de camioneta o furgoneta lesionado por colisión con vehículo de transporte pesado o autobús</v>
          </cell>
        </row>
        <row r="10227">
          <cell r="A10227" t="str">
            <v>V54.0</v>
          </cell>
          <cell r="B10227" t="str">
            <v>Ocupante de camioneta o furgoneta lesionado por colisión con vehículo de transporte pesado o autobús, conductor lesionado en accidente no de tránsito</v>
          </cell>
        </row>
        <row r="10228">
          <cell r="A10228" t="str">
            <v>V54.1</v>
          </cell>
          <cell r="B10228" t="str">
            <v>Ocupante de camioneta o furgoneta lesionado por colisión con vehículo de transporte pesado o autobús, pasajero lesionado en accidente no de tránsito</v>
          </cell>
        </row>
        <row r="10229">
          <cell r="A10229" t="str">
            <v>V54.2</v>
          </cell>
          <cell r="B10229" t="str">
            <v>Ocupante de camioneta o furgoneta lesionado por colisión con vehículo de transporte pesado o autobús, persona que viaja fuera del vehículo, lesionada en accidente no de tránsito</v>
          </cell>
        </row>
        <row r="10230">
          <cell r="A10230" t="str">
            <v>V54.3</v>
          </cell>
          <cell r="B10230" t="str">
            <v>Ocupante de camioneta o furgoneta lesionado por colisión con vehículo de transporte pesado o autobús, ocupante no especificado de camioneta o furgoneta, lesionado en accidente no de tránsito</v>
          </cell>
        </row>
        <row r="10231">
          <cell r="A10231" t="str">
            <v>V54.4</v>
          </cell>
          <cell r="B10231" t="str">
            <v>Ocupante de camioneta o furgoneta lesionado por colisión con vehículo de transporte pesado o autobús, persona lesionada al subir o bajar del vehículo</v>
          </cell>
        </row>
        <row r="10232">
          <cell r="A10232" t="str">
            <v>V54.5</v>
          </cell>
          <cell r="B10232" t="str">
            <v>Ocupante de camioneta o furgoneta lesionado por colisión con vehículo de transporte pesado o autobús, conductor lesionado en accidente de tránsito</v>
          </cell>
        </row>
        <row r="10233">
          <cell r="A10233" t="str">
            <v>V54.6</v>
          </cell>
          <cell r="B10233" t="str">
            <v>Ocupante de camioneta o furgoneta lesionado por colisión con vehículo de transporte pesado o autobús, pasajero lesionado en accidente de tránsito</v>
          </cell>
        </row>
        <row r="10234">
          <cell r="A10234" t="str">
            <v>V54.7</v>
          </cell>
          <cell r="B10234" t="str">
            <v>Ocupante de camioneta o furgoneta lesionado por colisión con vehículo de transporte pesado o autobús, persona que viaja fuera del vehículo, lesionada en accidente de tránsito</v>
          </cell>
        </row>
        <row r="10235">
          <cell r="A10235" t="str">
            <v>V54.9</v>
          </cell>
          <cell r="B10235" t="str">
            <v>Ocupante de camioneta o furgoneta lesionado por colisión con vehículo de transporte pesado o autobús, ocupante no especificado de camioneta o furgoneta, lesionado en accidente de tránsito</v>
          </cell>
        </row>
        <row r="10236">
          <cell r="A10236" t="str">
            <v>V55</v>
          </cell>
          <cell r="B10236" t="str">
            <v>Ocupante de camioneta o furgoneta lesionado por colisión con tren o vehículo de rieles</v>
          </cell>
        </row>
        <row r="10237">
          <cell r="A10237" t="str">
            <v>V55.0</v>
          </cell>
          <cell r="B10237" t="str">
            <v>Ocupante de camioneta o furgoneta lesionado por colisión con tren o vehículo de rieles, conductor lesionado en accidente no de tránsito</v>
          </cell>
        </row>
        <row r="10238">
          <cell r="A10238" t="str">
            <v>V55.1</v>
          </cell>
          <cell r="B10238" t="str">
            <v>Ocupante de camioneta o furgoneta lesionado por colisión con tren o vehículo de rieles, pasajero lesionado en accidente no de tránsito</v>
          </cell>
        </row>
        <row r="10239">
          <cell r="A10239" t="str">
            <v>V55.2</v>
          </cell>
          <cell r="B10239" t="str">
            <v>Ocupante de camioneta o furgoneta lesionado por colisión con tren o vehículo de rieles, persona que viaja fuera del vehículo, lesionada en accidente no de tránsito</v>
          </cell>
        </row>
        <row r="10240">
          <cell r="A10240" t="str">
            <v>V55.3</v>
          </cell>
          <cell r="B10240" t="str">
            <v>Ocupante de camioneta o furgoneta lesionado por colisión con tren o vehículo de rieles, ocupante no especificado de camioneta o furgoneta, lesionado en accidente no de tránsito</v>
          </cell>
        </row>
        <row r="10241">
          <cell r="A10241" t="str">
            <v>V55.4</v>
          </cell>
          <cell r="B10241" t="str">
            <v>Ocupante de camioneta o furgoneta lesionado por colisión con tren o vehículo de rieles, persona lesionada al subir o bajar del vehículo</v>
          </cell>
        </row>
        <row r="10242">
          <cell r="A10242" t="str">
            <v>V55.5</v>
          </cell>
          <cell r="B10242" t="str">
            <v>Ocupante de camioneta o furgoneta lesionado por colisión con tren o vehículo de rieles, conductor lesionado en accidente de tránsito</v>
          </cell>
        </row>
        <row r="10243">
          <cell r="A10243" t="str">
            <v>V55.6</v>
          </cell>
          <cell r="B10243" t="str">
            <v>Ocupante de camioneta o furgoneta lesionado por colisión con tren o vehículo de rieles, pasajero lesionado en accidente de tránsito</v>
          </cell>
        </row>
        <row r="10244">
          <cell r="A10244" t="str">
            <v>V55.7</v>
          </cell>
          <cell r="B10244" t="str">
            <v>Ocupante de camioneta o furgoneta lesionado por colisión con tren o vehículo de rieles, persona que viaja fuera del vehículo, lesionada en accidente de tránsito</v>
          </cell>
        </row>
        <row r="10245">
          <cell r="A10245" t="str">
            <v>V55.9</v>
          </cell>
          <cell r="B10245" t="str">
            <v>Ocupante de camioneta o furgoneta lesionado por colisión con tren o vehículo de rieles, ocupante no especificado de camioneta o furgoneta, lesionado en accidente de tránsito</v>
          </cell>
        </row>
        <row r="10246">
          <cell r="A10246" t="str">
            <v>V56</v>
          </cell>
          <cell r="B10246" t="str">
            <v>Ocupante de camioneta o furgoneta lesionado por colisión con otros vehículos sin motor</v>
          </cell>
        </row>
        <row r="10247">
          <cell r="A10247" t="str">
            <v>V56.0</v>
          </cell>
          <cell r="B10247" t="str">
            <v>Ocupante de camioneta o furgoneta lesionado por colisión con otros vehículos sin motor, conductor lesionado en accidente no de tránsito</v>
          </cell>
        </row>
        <row r="10248">
          <cell r="A10248" t="str">
            <v>V56.1</v>
          </cell>
          <cell r="B10248" t="str">
            <v>Ocupante de camioneta o furgoneta lesionado por colisión con otros vehículos sin motor, pasajero lesionado en accidente no de tránsito</v>
          </cell>
        </row>
        <row r="10249">
          <cell r="A10249" t="str">
            <v>V56.2</v>
          </cell>
          <cell r="B10249" t="str">
            <v>Ocupante de camioneta o furgoneta lesionado por colisión con otros vehículos sin motor, persona que viaja fuera del vehículo, lesionada en accidente no de tránsito</v>
          </cell>
        </row>
        <row r="10250">
          <cell r="A10250" t="str">
            <v>V56.3</v>
          </cell>
          <cell r="B10250" t="str">
            <v>Ocupante de camioneta o furgoneta lesionado por colisión con otros vehículos sin motor, ocupante no especificado de camioneta o furgoneta, lesionado en accidente no de tránsito</v>
          </cell>
        </row>
        <row r="10251">
          <cell r="A10251" t="str">
            <v>V56.4</v>
          </cell>
          <cell r="B10251" t="str">
            <v>Ocupante de camioneta o furgoneta lesionado por colisión con otros vehículos sin motor, persona lesionada al subir o bajar del vehículo</v>
          </cell>
        </row>
        <row r="10252">
          <cell r="A10252" t="str">
            <v>V56.5</v>
          </cell>
          <cell r="B10252" t="str">
            <v>Ocupante de camioneta o furgoneta lesionado por colisión con otros vehículos sin motor, conductor lesionado en accidente de tránsito</v>
          </cell>
        </row>
        <row r="10253">
          <cell r="A10253" t="str">
            <v>V56.6</v>
          </cell>
          <cell r="B10253" t="str">
            <v>Ocupante de camioneta o furgoneta lesionado por colisión con otros vehículos sin motor, pasajero lesionado en accidente de tránsito</v>
          </cell>
        </row>
        <row r="10254">
          <cell r="A10254" t="str">
            <v>V56.7</v>
          </cell>
          <cell r="B10254" t="str">
            <v>Ocupante de camioneta o furgoneta lesionado por colisión con otros vehículos sin motor, persona que viaja fuera del vehículo, lesionada en accidente de tránsito</v>
          </cell>
        </row>
        <row r="10255">
          <cell r="A10255" t="str">
            <v>V56.9</v>
          </cell>
          <cell r="B10255" t="str">
            <v>Ocupante de camioneta o furgoneta lesionado por colisión con otros vehículos sin motor, ocupante no especificado de camioneta o furgoneta, lesionado en accidente de tránsito</v>
          </cell>
        </row>
        <row r="10256">
          <cell r="A10256" t="str">
            <v>V57</v>
          </cell>
          <cell r="B10256" t="str">
            <v>Ocupante de camioneta o furgoneta lesionado por colisión con objeto fijo o estacionado</v>
          </cell>
        </row>
        <row r="10257">
          <cell r="A10257" t="str">
            <v>V57.0</v>
          </cell>
          <cell r="B10257" t="str">
            <v>Ocupante de camioneta o furgoneta lesionado por colisión con objeto fijo o estacionado, conductor lesionado en accidente no de tránsito</v>
          </cell>
        </row>
        <row r="10258">
          <cell r="A10258" t="str">
            <v>V57.1</v>
          </cell>
          <cell r="B10258" t="str">
            <v>Ocupante de camioneta o furgoneta lesionado por colisión con objeto fijo o estacionado, pasajero lesionado en accidente no de tránsito</v>
          </cell>
        </row>
        <row r="10259">
          <cell r="A10259" t="str">
            <v>V57.2</v>
          </cell>
          <cell r="B10259" t="str">
            <v>Ocupante de camioneta o furgoneta lesionado por colisión con objeto fijo o estacionado, persona que viaja fuera del vehículo, lesionada en accidente no de tránsito</v>
          </cell>
        </row>
        <row r="10260">
          <cell r="A10260" t="str">
            <v>V57.3</v>
          </cell>
          <cell r="B10260" t="str">
            <v>Ocupante de camioneta o furgoneta lesionado por colisión con objeto fijo o estacionado, ocupante no especificado de camioneta o furgoneta, lesionado en accidente no de tránsito</v>
          </cell>
        </row>
        <row r="10261">
          <cell r="A10261" t="str">
            <v>V57.4</v>
          </cell>
          <cell r="B10261" t="str">
            <v>Ocupante de camioneta o furgoneta lesionado por colisión con objeto fijo o estacionado, persona lesionada al subir o bajar del vehículo</v>
          </cell>
        </row>
        <row r="10262">
          <cell r="A10262" t="str">
            <v>V57.5</v>
          </cell>
          <cell r="B10262" t="str">
            <v>Ocupante de camioneta o furgoneta lesionado por colisión con objeto fijo o estacionado, conductor lesionado en accidente de tránsito</v>
          </cell>
        </row>
        <row r="10263">
          <cell r="A10263" t="str">
            <v>V57.6</v>
          </cell>
          <cell r="B10263" t="str">
            <v>Ocupante de camioneta o furgoneta lesionado por colisión con objeto fijo o estacionado, pasajero lesionado en accidente de tránsito</v>
          </cell>
        </row>
        <row r="10264">
          <cell r="A10264" t="str">
            <v>V57.7</v>
          </cell>
          <cell r="B10264" t="str">
            <v>Ocupante de camioneta o furgoneta lesionado por colisión con objeto fijo o estacionado, persona que viaja fuera del vehículo, lesionada en accidente de tránsito</v>
          </cell>
        </row>
        <row r="10265">
          <cell r="A10265" t="str">
            <v>V57.9</v>
          </cell>
          <cell r="B10265" t="str">
            <v>Ocupante de camioneta o furgoneta lesionado por colisión con objeto fijo o estacionado, ocupante no especificado de camioneta o furgoneta, lesionado en accidente de tránsito</v>
          </cell>
        </row>
        <row r="10266">
          <cell r="A10266" t="str">
            <v>V58</v>
          </cell>
          <cell r="B10266" t="str">
            <v>Ocupante de camioneta o furgoneta lesionado en accidente de transporte sin colisión</v>
          </cell>
        </row>
        <row r="10267">
          <cell r="A10267" t="str">
            <v>V58.0</v>
          </cell>
          <cell r="B10267" t="str">
            <v>Ocupante de camioneta o furgoneta lesionado en accidente de transporte sin colisión, conductor lesionado en accidente no de tránsito</v>
          </cell>
        </row>
        <row r="10268">
          <cell r="A10268" t="str">
            <v>V58.1</v>
          </cell>
          <cell r="B10268" t="str">
            <v>Ocupante de camioneta o furgoneta lesionado en accidente de transporte sin colisión, pasajero lesionado en accidente no de tránsito</v>
          </cell>
        </row>
        <row r="10269">
          <cell r="A10269" t="str">
            <v>V58.2</v>
          </cell>
          <cell r="B10269" t="str">
            <v>Ocupante de camioneta o furgoneta lesionado en accidente de transporte sin colisión, persona que viaja fuera del vehículo, lesionada en accidente no de tránsito</v>
          </cell>
        </row>
        <row r="10270">
          <cell r="A10270" t="str">
            <v>V58.3</v>
          </cell>
          <cell r="B10270" t="str">
            <v>Ocupante de camioneta o furgoneta lesionado en accidente de transporte sin colisión, ocupante no especificado de camioneta o furgoneta, lesionado en accidente no de tránsito</v>
          </cell>
        </row>
        <row r="10271">
          <cell r="A10271" t="str">
            <v>V58.4</v>
          </cell>
          <cell r="B10271" t="str">
            <v>Ocupante de camioneta o furgoneta lesionado en accidente de transporte sin colisión, persona lesionada al subir o bajar del vehículo</v>
          </cell>
        </row>
        <row r="10272">
          <cell r="A10272" t="str">
            <v>V58.5</v>
          </cell>
          <cell r="B10272" t="str">
            <v>Ocupante de camioneta o furgoneta lesionado en accidente de transporte sin colisión, conductor lesionado en accidente de tránsito</v>
          </cell>
        </row>
        <row r="10273">
          <cell r="A10273" t="str">
            <v>V58.6</v>
          </cell>
          <cell r="B10273" t="str">
            <v>Ocupante de camioneta o furgoneta lesionado en accidente de transporte sin colisión, pasajero lesionado en accidente de tránsito</v>
          </cell>
        </row>
        <row r="10274">
          <cell r="A10274" t="str">
            <v>V58.7</v>
          </cell>
          <cell r="B10274" t="str">
            <v>Ocupante de camioneta o furgoneta lesionado en accidente de transporte sin colisión, persona que viaja fuera del vehículo, lesionada en accidente de tránsito</v>
          </cell>
        </row>
        <row r="10275">
          <cell r="A10275" t="str">
            <v>V58.9</v>
          </cell>
          <cell r="B10275" t="str">
            <v>Ocupante de camioneta o furgoneta lesionado en accidente de transporte sin colisión, ocupante no especificado de camioneta o furgoneta, lesionado en accidente de tránsito</v>
          </cell>
        </row>
        <row r="10276">
          <cell r="A10276" t="str">
            <v>V59</v>
          </cell>
          <cell r="B10276" t="str">
            <v>Ocupante de camioneta o furgoneta lesionado en otros accidentes de transporte, y en los no especificados</v>
          </cell>
        </row>
        <row r="10277">
          <cell r="A10277" t="str">
            <v>V59.0</v>
          </cell>
          <cell r="B10277" t="str">
            <v>Conductor de camioneta o furgoneta lesionado por colisión con otros vehículos de motor, y con los no especificados, en accidente no de tránsito</v>
          </cell>
        </row>
        <row r="10278">
          <cell r="A10278" t="str">
            <v>V59.1</v>
          </cell>
          <cell r="B10278" t="str">
            <v>Pasajero de camioneta o furgoneta lesionado por colisión con otros vehículos de motor, y con los no  especificados, en accidente no de tránsito</v>
          </cell>
        </row>
        <row r="10279">
          <cell r="A10279" t="str">
            <v>V59.2</v>
          </cell>
          <cell r="B10279" t="str">
            <v>Ocupante no especificado de camioneta o furgoneta lesionado por colisión con otros vehículos de motor, y con los no especificados, en accidente no de tránsito</v>
          </cell>
        </row>
        <row r="10280">
          <cell r="A10280" t="str">
            <v>V59.3</v>
          </cell>
          <cell r="B10280" t="str">
            <v>Ocupante [cualquiera] de camioneta o furgoneta lesionado en accidente no de tránsito, no especificado</v>
          </cell>
        </row>
        <row r="10281">
          <cell r="A10281" t="str">
            <v>V59.4</v>
          </cell>
          <cell r="B10281" t="str">
            <v>Conductor de camioneta o furgoneta lesionado por colisión con otros vehículos de motor, y con los no especificados, en accidente de tránsito</v>
          </cell>
        </row>
        <row r="10282">
          <cell r="A10282" t="str">
            <v>V59.5</v>
          </cell>
          <cell r="B10282" t="str">
            <v>Pasajero de camioneta o furgoneta lesionado por colisión con otros vehículos de motor, y con los no especificados, en accidente de tránsito</v>
          </cell>
        </row>
        <row r="10283">
          <cell r="A10283" t="str">
            <v>V59.6</v>
          </cell>
          <cell r="B10283" t="str">
            <v>Ocupante no especificado de camioneta o furgoneta lesionado por colisión con otros vehículos de motor, y con los no especificados, en accidente de tránsito</v>
          </cell>
        </row>
        <row r="10284">
          <cell r="A10284" t="str">
            <v>V59.8</v>
          </cell>
          <cell r="B10284" t="str">
            <v>Ocupante [cualquiera] de camioneta o furgoneta lesionado en otros accidentes de transporte especificados</v>
          </cell>
        </row>
        <row r="10285">
          <cell r="A10285" t="str">
            <v>V59.9</v>
          </cell>
          <cell r="B10285" t="str">
            <v>Ocupante [cualquiera] de camioneta o furgoneta lesionado en accidente de tránsito no especificado</v>
          </cell>
        </row>
        <row r="10286">
          <cell r="A10286" t="str">
            <v>V60</v>
          </cell>
          <cell r="B10286" t="str">
            <v>Ocupante de vehículo de transporte pesado lesionado por colisión con peatón o animal</v>
          </cell>
        </row>
        <row r="10287">
          <cell r="A10287" t="str">
            <v>V60.0</v>
          </cell>
          <cell r="B10287" t="str">
            <v>Ocupante de vehículo de transporte pesado lesionado por colisión con peatón o animal, conductor lesionado en accidente no de tránsito</v>
          </cell>
        </row>
        <row r="10288">
          <cell r="A10288" t="str">
            <v>V60.1</v>
          </cell>
          <cell r="B10288" t="str">
            <v>Ocupante de vehículo de transporte pesado lesionado por colisión con peatón o animal, pasajero lesionado en accidente no de tránsito</v>
          </cell>
        </row>
        <row r="10289">
          <cell r="A10289" t="str">
            <v>V60.2</v>
          </cell>
          <cell r="B10289" t="str">
            <v>Ocupante de vehículo de transporte pesado lesionado por colisión con peatón o animal, persona que viaja fuera del vehículo, lesionada en accidente no de tránsito</v>
          </cell>
        </row>
        <row r="10290">
          <cell r="A10290" t="str">
            <v>V60.3</v>
          </cell>
          <cell r="B10290" t="str">
            <v>Ocupante de vehículo de transporte pesado lesionado por colisión con peatón o animal, ocupante no especificado de vehículo de transporte pesado lesionado en accidente no de tránsito</v>
          </cell>
        </row>
        <row r="10291">
          <cell r="A10291" t="str">
            <v>V60.4</v>
          </cell>
          <cell r="B10291" t="str">
            <v>Ocupante de vehículo de transporte pesado lesionado por colisión con peatón o animal, persona lesionada al subir o bajar del vehículo</v>
          </cell>
        </row>
        <row r="10292">
          <cell r="A10292" t="str">
            <v>V60.5</v>
          </cell>
          <cell r="B10292" t="str">
            <v>Ocupante de vehículo de transporte pesado lesionado por colisión con peatón o animal, conductor lesionado en accidente de tránsito</v>
          </cell>
        </row>
        <row r="10293">
          <cell r="A10293" t="str">
            <v>V60.6</v>
          </cell>
          <cell r="B10293" t="str">
            <v>Ocupante de vehículo de transporte pesado lesionado por colisión con peatón o animal, pasajero lesionado en accidente de tránsito</v>
          </cell>
        </row>
        <row r="10294">
          <cell r="A10294" t="str">
            <v>V60.7</v>
          </cell>
          <cell r="B10294" t="str">
            <v>Ocupante de vehículo de transporte pesado lesionado por colisión con peatón o animal, persona que viaja fuera del vehículo, lesionada en accidente de tránsito</v>
          </cell>
        </row>
        <row r="10295">
          <cell r="A10295" t="str">
            <v>V60.9</v>
          </cell>
          <cell r="B10295" t="str">
            <v>Ocupante de vehículo de transporte pesado lesionado por colisión con peatón o animal, ocupante no especificado de vehículo de transporte pesado, lesionado en accidente de tránsito</v>
          </cell>
        </row>
        <row r="10296">
          <cell r="A10296" t="str">
            <v>V61</v>
          </cell>
          <cell r="B10296" t="str">
            <v>Ocupante de vehículo de transporte pesado lesionado por colisión con vehículo de pedal</v>
          </cell>
        </row>
        <row r="10297">
          <cell r="A10297" t="str">
            <v>V61.0</v>
          </cell>
          <cell r="B10297" t="str">
            <v>Ocupante de vehículo de transporte pesado lesionado por colisión con vehículo de pedal, conductor lesionado en accidente no de tránsito</v>
          </cell>
        </row>
        <row r="10298">
          <cell r="A10298" t="str">
            <v>V61.1</v>
          </cell>
          <cell r="B10298" t="str">
            <v>Ocupante de vehículo de transporte pesado lesionado por colisión con vehículo de pedal, pasajero lesionado en accidente no de tránsito</v>
          </cell>
        </row>
        <row r="10299">
          <cell r="A10299" t="str">
            <v>V61.2</v>
          </cell>
          <cell r="B10299" t="str">
            <v>Ocupante de vehículo de transporte pesado lesionado por colisión con vehículo de pedal, persona que viaja fuera del vehículo, lesionada en accidente no de tránsito</v>
          </cell>
        </row>
        <row r="10300">
          <cell r="A10300" t="str">
            <v>V61.3</v>
          </cell>
          <cell r="B10300" t="str">
            <v>Ocupante de vehículo de transporte pesado lesionado por colisión con vehículo de pedal, ocupante no especificado de vehículo de transporte pesado lesionado en accidente no de tránsito</v>
          </cell>
        </row>
        <row r="10301">
          <cell r="A10301" t="str">
            <v>V61.4</v>
          </cell>
          <cell r="B10301" t="str">
            <v>Ocupante de vehículo de transporte pesado lesionado por colisión con vehículo de pedal, persona lesionada al subir o bajar del vehículo</v>
          </cell>
        </row>
        <row r="10302">
          <cell r="A10302" t="str">
            <v>V61.5</v>
          </cell>
          <cell r="B10302" t="str">
            <v>Ocupante de vehículo de transporte pesado lesionado por colisión con vehículo de pedal, conductor lesionado en accidente de tránsito</v>
          </cell>
        </row>
        <row r="10303">
          <cell r="A10303" t="str">
            <v>V61.6</v>
          </cell>
          <cell r="B10303" t="str">
            <v>Ocupante de vehículo de transporte pesado lesionado por colisión con vehículo de pedal, pasajero lesionado en accidente de tránsito</v>
          </cell>
        </row>
        <row r="10304">
          <cell r="A10304" t="str">
            <v>V61.7</v>
          </cell>
          <cell r="B10304" t="str">
            <v>Ocupante de vehículo de transporte pesado lesionado por colisión con vehículo de pedal, persona que viaja fuera del vehículo, lesionada en accidente de tránsito</v>
          </cell>
        </row>
        <row r="10305">
          <cell r="A10305" t="str">
            <v>V61.9</v>
          </cell>
          <cell r="B10305" t="str">
            <v>Ocupante de vehículo de transporte pesado lesionado por colisión con vehículo de pedal, ocupante no especificado de vehículo de transporte pesado, lesionado en accidente de tránsito</v>
          </cell>
        </row>
        <row r="10306">
          <cell r="A10306" t="str">
            <v>V62</v>
          </cell>
          <cell r="B10306" t="str">
            <v>Ocupante de vehículo de transporte pesado lesionado por colisión con vehículo de motor de dos o tres ruedas</v>
          </cell>
        </row>
        <row r="10307">
          <cell r="A10307" t="str">
            <v>V62.0</v>
          </cell>
          <cell r="B10307" t="str">
            <v>Ocupante de vehículo de transporte pesado lesionado por colisión con vehículo de motor de dos o tres ruedas, conductor lesionado en accidente no de tránsito</v>
          </cell>
        </row>
        <row r="10308">
          <cell r="A10308" t="str">
            <v>V62.1</v>
          </cell>
          <cell r="B10308" t="str">
            <v>Ocupante de vehículo de transporte pesado lesionado por colisión con vehículo de motor de dos o tres ruedas, pasajero lesionado en accidente no de tránsito</v>
          </cell>
        </row>
        <row r="10309">
          <cell r="A10309" t="str">
            <v>V62.2</v>
          </cell>
          <cell r="B10309" t="str">
            <v>Ocupante de vehículo de transporte pesado lesionado por colisión con vehículo de motor de dos o tres ruedas, persona que viaja fuera del vehículo, lesionada en accidente no de tránsito</v>
          </cell>
        </row>
        <row r="10310">
          <cell r="A10310" t="str">
            <v>V62.3</v>
          </cell>
          <cell r="B10310" t="str">
            <v>Ocupante de vehículo de transporte pesado lesionado por colisión con vehículo de motor de dos o tres ruedas, ocupante no especificado de vehículo de transporte pesado lesionado en accidente no de trán</v>
          </cell>
        </row>
        <row r="10311">
          <cell r="A10311" t="str">
            <v>V62.4</v>
          </cell>
          <cell r="B10311" t="str">
            <v>Ocupante de vehículo de transporte pesado lesionado por colisión con vehículo de motor de dos o tres ruedas, persona lesionada al subir o bajar del vehículo</v>
          </cell>
        </row>
        <row r="10312">
          <cell r="A10312" t="str">
            <v>V62.5</v>
          </cell>
          <cell r="B10312" t="str">
            <v>Ocupante de vehículo de transporte pesado lesionado por colisión con vehículo de motor de dos o tres ruedas, conductor lesionado en accidente de tránsito</v>
          </cell>
        </row>
        <row r="10313">
          <cell r="A10313" t="str">
            <v>V62.6</v>
          </cell>
          <cell r="B10313" t="str">
            <v>Ocupante de vehículo de transporte pesado lesionado por colisión con vehículo de motor de dos o tres ruedas, pasajero lesionado en accidente de tránsito</v>
          </cell>
        </row>
        <row r="10314">
          <cell r="A10314" t="str">
            <v>V62.7</v>
          </cell>
          <cell r="B10314" t="str">
            <v>Ocupante de vehículo de transporte pesado lesionado por colisión con vehículo de motor de dos o tres ruedas, persona que viaja fuera del vehículo, lesionada en accidente de tránsito</v>
          </cell>
        </row>
        <row r="10315">
          <cell r="A10315" t="str">
            <v>V62.9</v>
          </cell>
          <cell r="B10315" t="str">
            <v>Ocupante de vehículo de transporte pesado lesionado por colisión con vehículo de motor de dos o tres ruedas, ocupante no especificado de vehículo de transporte pesado, lesionado en accidente de tránsi</v>
          </cell>
        </row>
        <row r="10316">
          <cell r="A10316" t="str">
            <v>V63</v>
          </cell>
          <cell r="B10316" t="str">
            <v>Ocupante de vehículo de transporte pesado lesionado por colisión con automóvil, camioneta o furgoneta</v>
          </cell>
        </row>
        <row r="10317">
          <cell r="A10317" t="str">
            <v>V63.0</v>
          </cell>
          <cell r="B10317" t="str">
            <v>Ocupante de vehículo de transporte pesado lesionado por colisión con automóvil, camioneta o furgoneta, conductor lesionado en accidente no de tránsito</v>
          </cell>
        </row>
        <row r="10318">
          <cell r="A10318" t="str">
            <v>V63.1</v>
          </cell>
          <cell r="B10318" t="str">
            <v>Ocupante de vehículo de transporte pesado lesionado por colisión con automóvil, camioneta o furgoneta, pasajero lesionado en accidente no de tránsito</v>
          </cell>
        </row>
        <row r="10319">
          <cell r="A10319" t="str">
            <v>V63.2</v>
          </cell>
          <cell r="B10319" t="str">
            <v>Ocupante de vehículo de transporte pesado lesionado por colisión con automóvil, camioneta o furgoneta, persona que viaja fuera del vehículo, lesionada en accidente no de tránsito</v>
          </cell>
        </row>
        <row r="10320">
          <cell r="A10320" t="str">
            <v>V63.3</v>
          </cell>
          <cell r="B10320" t="str">
            <v>Ocupante de vehículo de transporte pesado lesionado por colisión con automóvil, camioneta o furgoneta, ocupante no especificado de vehículo de transporte pesado lesionado en accidente no de tránsito</v>
          </cell>
        </row>
        <row r="10321">
          <cell r="A10321" t="str">
            <v>V63.4</v>
          </cell>
          <cell r="B10321" t="str">
            <v>Ocupante de vehículo de transporte pesado lesionado por colisión con automóvil, camioneta o furgoneta, persona lesionada al subir o bajar del vehículo</v>
          </cell>
        </row>
        <row r="10322">
          <cell r="A10322" t="str">
            <v>V63.5</v>
          </cell>
          <cell r="B10322" t="str">
            <v>Ocupante de vehículo de transporte pesado lesionado por colisión con automóvil, camioneta o furgoneta, conductor lesionado en accidente de tránsito</v>
          </cell>
        </row>
        <row r="10323">
          <cell r="A10323" t="str">
            <v>V63.6</v>
          </cell>
          <cell r="B10323" t="str">
            <v>Ocupante de vehículo de transporte pesado lesionado por colisión con automóvil, camioneta o furgoneta, pasajero lesionado en accidente de tránsito</v>
          </cell>
        </row>
        <row r="10324">
          <cell r="A10324" t="str">
            <v>V63.7</v>
          </cell>
          <cell r="B10324" t="str">
            <v>Ocupante de vehículo de transporte pesado lesionado por colisión con automóvil, camioneta o furgoneta, persona que viaja fuera del vehículo, lesionada en accidente de tránsito</v>
          </cell>
        </row>
        <row r="10325">
          <cell r="A10325" t="str">
            <v>V63.9</v>
          </cell>
          <cell r="B10325" t="str">
            <v>Ocupante de vehículo de transporte pesado lesionado por colisión con automóvil, camioneta o furgoneta, ocupante no especificado de vehículo de transporte pesado, lesionado en accidente de tránsito</v>
          </cell>
        </row>
        <row r="10326">
          <cell r="A10326" t="str">
            <v>V64</v>
          </cell>
          <cell r="B10326" t="str">
            <v>Ocupante de vehículo de transporte pesado lesionado por colisión con otro vehículo de transporte pesado o autobús</v>
          </cell>
        </row>
        <row r="10327">
          <cell r="A10327" t="str">
            <v>V64.0</v>
          </cell>
          <cell r="B10327" t="str">
            <v>Ocupante de vehículo de transporte pesado lesionado por colisión con otro vehículo de transporte pesado o autobús, conductor lesionado en accidente no de tránsito</v>
          </cell>
        </row>
        <row r="10328">
          <cell r="A10328" t="str">
            <v>V64.1</v>
          </cell>
          <cell r="B10328" t="str">
            <v>Ocupante de vehículo de transporte pesado lesionado por colisión con otro vehículo de transporte pesado o autobús, pasajero lesionado en accidente no de tránsito</v>
          </cell>
        </row>
        <row r="10329">
          <cell r="A10329" t="str">
            <v>V64.2</v>
          </cell>
          <cell r="B10329" t="str">
            <v>Ocupante de vehículo de transporte pesado lesionado por colisión con otro vehículo de transporte pesado o autobús, persona que viaja fuera del vehículo, lesionada en accidente no de tránsito</v>
          </cell>
        </row>
        <row r="10330">
          <cell r="A10330" t="str">
            <v>V64.3</v>
          </cell>
          <cell r="B10330" t="str">
            <v>Ocupante de vehículo de transporte pesado lesionado por colisión con otro vehículo de transporte pesado o autobús, ocupante no especificado de vehículo de transporte pesado lesionado en accidente no d</v>
          </cell>
        </row>
        <row r="10331">
          <cell r="A10331" t="str">
            <v>V64.4</v>
          </cell>
          <cell r="B10331" t="str">
            <v>Ocupante de vehículo de transporte pesado lesionado por colisión con otro vehículo de transporte pesado o autobús, persona lesionada al subir o bajar del vehículo</v>
          </cell>
        </row>
        <row r="10332">
          <cell r="A10332" t="str">
            <v>V64.5</v>
          </cell>
          <cell r="B10332" t="str">
            <v>Ocupante de vehículo de transporte pesado lesionado por colisión con otro vehículo de transporte pesado o autobús, conductor lesionado en accidente de tránsito</v>
          </cell>
        </row>
        <row r="10333">
          <cell r="A10333" t="str">
            <v>V64.6</v>
          </cell>
          <cell r="B10333" t="str">
            <v>Ocupante de vehículo de transporte pesado lesionado por colisión con otro vehículo de transporte pesado o autobús, pasajero lesionado en accidente de tránsito</v>
          </cell>
        </row>
        <row r="10334">
          <cell r="A10334" t="str">
            <v>V64.7</v>
          </cell>
          <cell r="B10334" t="str">
            <v>Ocupante de vehículo de transporte pesado lesionado por colisión con otro vehículo de transporte pesado o autobús, persona que viaja fuera del vehículo, lesionada en accidente de tránsito</v>
          </cell>
        </row>
        <row r="10335">
          <cell r="A10335" t="str">
            <v>V64.9</v>
          </cell>
          <cell r="B10335" t="str">
            <v>Ocupante de vehículo de transporte pesado lesionado por colisión con otro vehículo de transporte pesado o autobús, ocupante no especificado de vehículo de transporte pesado, lesionado en accidente de</v>
          </cell>
        </row>
        <row r="10336">
          <cell r="A10336" t="str">
            <v>V65</v>
          </cell>
          <cell r="B10336" t="str">
            <v>Ocupante de vehículo de transporte pesado lesionado por colisión con tren o vehículo de rieles</v>
          </cell>
        </row>
        <row r="10337">
          <cell r="A10337" t="str">
            <v>V65.0</v>
          </cell>
          <cell r="B10337" t="str">
            <v>Ocupante de vehículo de transporte pesado lesionado por colisión con tren o vehículo de rieles, conductor lesionado en accidente no de tránsito</v>
          </cell>
        </row>
        <row r="10338">
          <cell r="A10338" t="str">
            <v>V65.1</v>
          </cell>
          <cell r="B10338" t="str">
            <v>Ocupante de vehículo de transporte pesado lesionado por colisión con tren o vehículo de rieles, pasajero lesionado en accidente no de tránsito</v>
          </cell>
        </row>
        <row r="10339">
          <cell r="A10339" t="str">
            <v>V65.2</v>
          </cell>
          <cell r="B10339" t="str">
            <v>Ocupante de vehículo de transporte pesado lesionado por colisión con tren o vehículo de rieles, persona que viaja fuera del vehículo, lesionada en accidente no de tránsito</v>
          </cell>
        </row>
        <row r="10340">
          <cell r="A10340" t="str">
            <v>V65.3</v>
          </cell>
          <cell r="B10340" t="str">
            <v>Ocupante de vehículo de transporte pesado lesionado por colisión con tren o vehículo de rieles, ocupante no especificado de vehículo de transporte pesado lesionado en accidente no de tránsito</v>
          </cell>
        </row>
        <row r="10341">
          <cell r="A10341" t="str">
            <v>V65.4</v>
          </cell>
          <cell r="B10341" t="str">
            <v>Ocupante de vehículo de transporte pesado lesionado por colisión con tren o vehículo de rieles, persona lesionada al subir o bajar del vehículo</v>
          </cell>
        </row>
        <row r="10342">
          <cell r="A10342" t="str">
            <v>V65.5</v>
          </cell>
          <cell r="B10342" t="str">
            <v>Ocupante de vehículo de transporte pesado lesionado por colisión con tren o vehículo de rieles, conductor lesionado en accidente de tránsito</v>
          </cell>
        </row>
        <row r="10343">
          <cell r="A10343" t="str">
            <v>V65.6</v>
          </cell>
          <cell r="B10343" t="str">
            <v>Ocupante de vehículo de transporte pesado lesionado por colisión con tren o vehículo de rieles, pasajero lesionado en accidente de tránsito</v>
          </cell>
        </row>
        <row r="10344">
          <cell r="A10344" t="str">
            <v>V65.7</v>
          </cell>
          <cell r="B10344" t="str">
            <v>Ocupante de vehículo de transporte pesado lesionado por colisión con tren o vehículo de rieles, persona que viaja fuera del vehículo, lesionada en accidente de tránsito</v>
          </cell>
        </row>
        <row r="10345">
          <cell r="A10345" t="str">
            <v>V65.9</v>
          </cell>
          <cell r="B10345" t="str">
            <v>Ocupante de vehículo de transporte pesado lesionado por colisión con tren o vehículo de rieles, ocupante no especificado de vehículo de transporte pesado, lesionado en accidente de tránsito</v>
          </cell>
        </row>
        <row r="10346">
          <cell r="A10346" t="str">
            <v>V66</v>
          </cell>
          <cell r="B10346" t="str">
            <v>Ocupante de vehículo de transporte pesado lesionado por colisión con otros vehículos sin  motor</v>
          </cell>
        </row>
        <row r="10347">
          <cell r="A10347" t="str">
            <v>V66.0</v>
          </cell>
          <cell r="B10347" t="str">
            <v>Ocupante de vehículo de transporte pesado lesionado por colisión con otros vehículos sin  motor, conductor lesionado en accidente no de tránsito</v>
          </cell>
        </row>
        <row r="10348">
          <cell r="A10348" t="str">
            <v>V66.1</v>
          </cell>
          <cell r="B10348" t="str">
            <v>Ocupante de vehículo de transporte pesado lesionado por colisión con otros vehículos sin  motor, pasajero lesionado en accidente no de tránsito</v>
          </cell>
        </row>
        <row r="10349">
          <cell r="A10349" t="str">
            <v>V66.2</v>
          </cell>
          <cell r="B10349" t="str">
            <v>Ocupante de vehículo de transporte pesado lesionado por colisión con otros vehículos sin  motor, persona que viaja fuera del vehículo, lesionada en accidente no de tránsito</v>
          </cell>
        </row>
        <row r="10350">
          <cell r="A10350" t="str">
            <v>V66.3</v>
          </cell>
          <cell r="B10350" t="str">
            <v>Ocupante de vehículo de transporte pesado lesionado por colisión con otros vehículos sin  motor, ocupante no especificado de vehículo de transporte pesado lesionado en accidente no de tránsito</v>
          </cell>
        </row>
        <row r="10351">
          <cell r="A10351" t="str">
            <v>V66.4</v>
          </cell>
          <cell r="B10351" t="str">
            <v>Ocupante de vehículo de transporte pesado lesionado por colisión con otros vehículos sin  motor, persona lesionada al subir o bajar del vehículo</v>
          </cell>
        </row>
        <row r="10352">
          <cell r="A10352" t="str">
            <v>V66.5</v>
          </cell>
          <cell r="B10352" t="str">
            <v>Ocupante de vehículo de transporte pesado lesionado por colisión con otros vehículos sin  motor, conductor lesionado en accidente de tránsito</v>
          </cell>
        </row>
        <row r="10353">
          <cell r="A10353" t="str">
            <v>V66.6</v>
          </cell>
          <cell r="B10353" t="str">
            <v>Ocupante de vehículo de transporte pesado lesionado por colisión con otros vehículos sin  motor, pasajero lesionado en accidente de tránsito</v>
          </cell>
        </row>
        <row r="10354">
          <cell r="A10354" t="str">
            <v>V66.7</v>
          </cell>
          <cell r="B10354" t="str">
            <v>Ocupante de vehículo de transporte pesado lesionado por colisión con otros vehículos sin  motor, persona que viaja fuera del vehículo, lesionada en accidente de tránsito</v>
          </cell>
        </row>
        <row r="10355">
          <cell r="A10355" t="str">
            <v>V66.9</v>
          </cell>
          <cell r="B10355" t="str">
            <v>Ocupante de vehículo de transporte pesado lesionado por colisión con otros vehículos sin  motor, ocupante no especificado de vehículo de transporte pesado, lesionado en accidente de tránsito</v>
          </cell>
        </row>
        <row r="10356">
          <cell r="A10356" t="str">
            <v>V67</v>
          </cell>
          <cell r="B10356" t="str">
            <v>Ocupante de vehículo de transporte pesado lesionado por colisión con objeto fijo o estacionado</v>
          </cell>
        </row>
        <row r="10357">
          <cell r="A10357" t="str">
            <v>V67.0</v>
          </cell>
          <cell r="B10357" t="str">
            <v>Ocupante de vehículo de transporte pesado lesionado por colisión con objeto fijo o estacionado, conductor lesionado en accidente no de tránsito</v>
          </cell>
        </row>
        <row r="10358">
          <cell r="A10358" t="str">
            <v>V67.1</v>
          </cell>
          <cell r="B10358" t="str">
            <v>Ocupante de vehículo de transporte pesado lesionado por colisión con objeto fijo o estacionado, pasajero lesionado en accidente no de tránsito</v>
          </cell>
        </row>
        <row r="10359">
          <cell r="A10359" t="str">
            <v>V67.2</v>
          </cell>
          <cell r="B10359" t="str">
            <v>Ocupante de vehículo de transporte pesado lesionado por colisión con objeto fijo o estacionado, persona que viaja fuera del vehículo, lesionada en accidente no de tránsito</v>
          </cell>
        </row>
        <row r="10360">
          <cell r="A10360" t="str">
            <v>V67.3</v>
          </cell>
          <cell r="B10360" t="str">
            <v>Ocupante de vehículo de transporte pesado lesionado por colisión con objeto fijo o estacionado, ocupante no especificado de vehículo de transporte pesado lesionado en accidente no de tránsito</v>
          </cell>
        </row>
        <row r="10361">
          <cell r="A10361" t="str">
            <v>V67.4</v>
          </cell>
          <cell r="B10361" t="str">
            <v>Ocupante de vehículo de transporte pesado lesionado por colisión con objeto fijo o estacionado, persona lesionada al subir o bajar del vehículo</v>
          </cell>
        </row>
        <row r="10362">
          <cell r="A10362" t="str">
            <v>V67.5</v>
          </cell>
          <cell r="B10362" t="str">
            <v>Ocupante de vehículo de transporte pesado lesionado por colisión con objeto fijo o estacionado, conductor lesionado en accidente de tránsito</v>
          </cell>
        </row>
        <row r="10363">
          <cell r="A10363" t="str">
            <v>V67.6</v>
          </cell>
          <cell r="B10363" t="str">
            <v>Ocupante de vehículo de transporte pesado lesionado por colisión con objeto fijo o estacionado, pasajero lesionado en accidente de tránsito</v>
          </cell>
        </row>
        <row r="10364">
          <cell r="A10364" t="str">
            <v>V67.7</v>
          </cell>
          <cell r="B10364" t="str">
            <v>Ocupante de vehículo de transporte pesado lesionado por colisión con objeto fijo o estacionado, persona que viaja fuera del vehículo, lesionada en accidente de tránsito</v>
          </cell>
        </row>
        <row r="10365">
          <cell r="A10365" t="str">
            <v>V67.9</v>
          </cell>
          <cell r="B10365" t="str">
            <v>Ocupante de vehículo de transporte pesado lesionado por colisión con objeto fijo o estacionado, ocupante no especificado de vehículo de transporte pesado, lesionado en accidente de tránsito</v>
          </cell>
        </row>
        <row r="10366">
          <cell r="A10366" t="str">
            <v>V68</v>
          </cell>
          <cell r="B10366" t="str">
            <v>Ocupante de vehículo de transporte pesado lesionado en accidente de transporte sin colisión</v>
          </cell>
        </row>
        <row r="10367">
          <cell r="A10367" t="str">
            <v>V68.0</v>
          </cell>
          <cell r="B10367" t="str">
            <v>Ocupante de vehículo de transporte pesado lesionado en accidente de transporte sin colisión, conductor lesionado en accidente no de tránsito</v>
          </cell>
        </row>
        <row r="10368">
          <cell r="A10368" t="str">
            <v>V68.1</v>
          </cell>
          <cell r="B10368" t="str">
            <v>Ocupante de vehículo de transporte pesado lesionado en accidente de transporte sin colisión, pasajero lesionado en accidente no de tránsito</v>
          </cell>
        </row>
        <row r="10369">
          <cell r="A10369" t="str">
            <v>V68.2</v>
          </cell>
          <cell r="B10369" t="str">
            <v>Ocupante de vehículo de transporte pesado lesionado en accidente de transporte sin colisión, persona que viaja fuera del vehículo, lesionada en accidente no de tránsito</v>
          </cell>
        </row>
        <row r="10370">
          <cell r="A10370" t="str">
            <v>V68.3</v>
          </cell>
          <cell r="B10370" t="str">
            <v>Ocupante de vehículo de transporte pesado lesionado en accidente de transporte sin colisión, ocupante no especificado de vehículo de transporte pesado lesionado en accidente no de tránsito</v>
          </cell>
        </row>
        <row r="10371">
          <cell r="A10371" t="str">
            <v>V68.4</v>
          </cell>
          <cell r="B10371" t="str">
            <v>Ocupante de vehículo de transporte pesado lesionado en accidente de transporte sin colisión, persona lesionada al subir o bajar del vehículo</v>
          </cell>
        </row>
        <row r="10372">
          <cell r="A10372" t="str">
            <v>V68.5</v>
          </cell>
          <cell r="B10372" t="str">
            <v>Ocupante de vehículo de transporte pesado lesionado en accidente de transporte sin colisión, conductor lesionado en accidente de tránsito</v>
          </cell>
        </row>
        <row r="10373">
          <cell r="A10373" t="str">
            <v>V68.6</v>
          </cell>
          <cell r="B10373" t="str">
            <v>Ocupante de vehículo de transporte pesado lesionado en accidente de transporte sin colisión, pasajero lesionado en accidente de tránsito</v>
          </cell>
        </row>
        <row r="10374">
          <cell r="A10374" t="str">
            <v>V68.7</v>
          </cell>
          <cell r="B10374" t="str">
            <v>Ocupante de vehículo de transporte pesado lesionado en accidente de transporte sin colisión, persona que viaja fuera del vehículo, lesionada en accidente de tránsito</v>
          </cell>
        </row>
        <row r="10375">
          <cell r="A10375" t="str">
            <v>V68.9</v>
          </cell>
          <cell r="B10375" t="str">
            <v>Ocupante de vehículo de transporte pesado lesionado en accidente de transporte sin colisión, ocupante no especificado de vehículo de transporte pesado, lesionado en accidente de tránsito</v>
          </cell>
        </row>
        <row r="10376">
          <cell r="A10376" t="str">
            <v>V69</v>
          </cell>
          <cell r="B10376" t="str">
            <v>Ocupante de vehículo de transporte pesado lesionado en otros accidentes de transporte, y en los no especificados</v>
          </cell>
        </row>
        <row r="10377">
          <cell r="A10377" t="str">
            <v>V69.0</v>
          </cell>
          <cell r="B10377" t="str">
            <v>Conductor de vehículo de transporte pesado lesionado por colisión con otros vehículos de motor, y con los no especificados, en accidente no de tránsito</v>
          </cell>
        </row>
        <row r="10378">
          <cell r="A10378" t="str">
            <v>V69.1</v>
          </cell>
          <cell r="B10378" t="str">
            <v>Pasajero de vehículo de transporte pesado lesionado por colisión con otros vehículos de motor, y con los no especificados, en accidente no de tránsito</v>
          </cell>
        </row>
        <row r="10379">
          <cell r="A10379" t="str">
            <v>V69.2</v>
          </cell>
          <cell r="B10379" t="str">
            <v>Ocupante no especificado de vehículo de transporte pesado lesionado por colisión con otros vehículos de motor, y con los no especificados, en accidente no de tránsito</v>
          </cell>
        </row>
        <row r="10380">
          <cell r="A10380" t="str">
            <v>V69.3</v>
          </cell>
          <cell r="B10380" t="str">
            <v>Ocupante [cualquiera] de vehículo de transporte pesado lesionado en accidente no de tránsito, no especificado</v>
          </cell>
        </row>
        <row r="10381">
          <cell r="A10381" t="str">
            <v>V69.4</v>
          </cell>
          <cell r="B10381" t="str">
            <v>Conductor de vehículo de transporte pesado lesionado por colisión con otros vehículos de motor, y con los no especificados, en accidente de tránsito</v>
          </cell>
        </row>
        <row r="10382">
          <cell r="A10382" t="str">
            <v>V69.5</v>
          </cell>
          <cell r="B10382" t="str">
            <v>Pasajero de vehículo de transporte pesado lesionado por colisión con otros vehículos de motor, y con los no especificados, en accidente de tránsito</v>
          </cell>
        </row>
        <row r="10383">
          <cell r="A10383" t="str">
            <v>V69.6</v>
          </cell>
          <cell r="B10383" t="str">
            <v>Ocupante no especificado de vehículo de transporte pesado lesionado por  colisión con otros vehículos de motor, y con los no especificados, en accidente de tránsito</v>
          </cell>
        </row>
        <row r="10384">
          <cell r="A10384" t="str">
            <v>V69.8</v>
          </cell>
          <cell r="B10384" t="str">
            <v>Ocupante [cualquiera] de vehículo de transporte pesado lesionado en otros accidentes de transporte especificados</v>
          </cell>
        </row>
        <row r="10385">
          <cell r="A10385" t="str">
            <v>V69.9</v>
          </cell>
          <cell r="B10385" t="str">
            <v>Ocupante [cualquiera] de vehículo de transporte pesado lesionado en accidente de tránsito no especificado</v>
          </cell>
        </row>
        <row r="10386">
          <cell r="A10386" t="str">
            <v>V70</v>
          </cell>
          <cell r="B10386" t="str">
            <v>Ocupante de autobús lesionado por colisión con peatón o animal</v>
          </cell>
        </row>
        <row r="10387">
          <cell r="A10387" t="str">
            <v>V70.0</v>
          </cell>
          <cell r="B10387" t="str">
            <v>Ocupante de autobús lesionado por colisión con peatón o animal, conductor lesionado en accidente no de tránsito</v>
          </cell>
        </row>
        <row r="10388">
          <cell r="A10388" t="str">
            <v>V70.1</v>
          </cell>
          <cell r="B10388" t="str">
            <v>Ocupante de autobús lesionado por colisión con peatón o animal, pasajero lesionado en accidente no de tránsito</v>
          </cell>
        </row>
        <row r="10389">
          <cell r="A10389" t="str">
            <v>V70.2</v>
          </cell>
          <cell r="B10389" t="str">
            <v>Ocupante de autobús lesionado por colisión con peatón o animal, persona que viaja fuera del vehículo, lesionada en accidente no de tránsito</v>
          </cell>
        </row>
        <row r="10390">
          <cell r="A10390" t="str">
            <v>V70.3</v>
          </cell>
          <cell r="B10390" t="str">
            <v>Ocupante de autobús lesionado por colisión con peatón o animal, ocupante no especificado de autobús, lesionado en accidente no de tránsito</v>
          </cell>
        </row>
        <row r="10391">
          <cell r="A10391" t="str">
            <v>V70.4</v>
          </cell>
          <cell r="B10391" t="str">
            <v>Ocupante de autobús lesionado por colisión con peatón o animal, persona lesionada al subir o bajar del vehículo</v>
          </cell>
        </row>
        <row r="10392">
          <cell r="A10392" t="str">
            <v>V70.5</v>
          </cell>
          <cell r="B10392" t="str">
            <v>Ocupante de autobús lesionado por colisión con peatón o animal, conductor lesionado en accidente de tránsito</v>
          </cell>
        </row>
        <row r="10393">
          <cell r="A10393" t="str">
            <v>V70.6</v>
          </cell>
          <cell r="B10393" t="str">
            <v>Ocupante de autobús lesionado por colisión con peatón o animal, pasajero lesionado en accidente de tránsito</v>
          </cell>
        </row>
        <row r="10394">
          <cell r="A10394" t="str">
            <v>V70.7</v>
          </cell>
          <cell r="B10394" t="str">
            <v>Ocupante de autobús lesionado por colisión con peatón o animal, persona que viaja fuera del vehículo, lesionada en accidente de tránsito</v>
          </cell>
        </row>
        <row r="10395">
          <cell r="A10395" t="str">
            <v>V70.9</v>
          </cell>
          <cell r="B10395" t="str">
            <v>Ocupante de autobús lesionado por colisión con peatón o animal, ocupante no especificado de autobús, lesionado en accidente de tránsito</v>
          </cell>
        </row>
        <row r="10396">
          <cell r="A10396" t="str">
            <v>V71</v>
          </cell>
          <cell r="B10396" t="str">
            <v>Ocupante de autobús lesionado por colisión con vehículo de pedal,</v>
          </cell>
        </row>
        <row r="10397">
          <cell r="A10397" t="str">
            <v>V71.0</v>
          </cell>
          <cell r="B10397" t="str">
            <v>Ocupante de autobús lesionado por colisión con vehículo de pedal, conductor lesionado en accidente no de tránsito</v>
          </cell>
        </row>
        <row r="10398">
          <cell r="A10398" t="str">
            <v>V71.1</v>
          </cell>
          <cell r="B10398" t="str">
            <v>Ocupante de autobús lesionado por colisión con vehículo de pedal, pasajero lesionado en accidente no de tránsito</v>
          </cell>
        </row>
        <row r="10399">
          <cell r="A10399" t="str">
            <v>V71.2</v>
          </cell>
          <cell r="B10399" t="str">
            <v>Ocupante de autobús lesionado por colisión con vehículo de pedal, persona que viaja fuera del vehículo, lesionada en accidente no de tránsito</v>
          </cell>
        </row>
        <row r="10400">
          <cell r="A10400" t="str">
            <v>V71.3</v>
          </cell>
          <cell r="B10400" t="str">
            <v>Ocupante de autobús lesionado por colisión con vehículo de pedal, ocupante no especificado de autobús, lesionado en accidente no de tránsito</v>
          </cell>
        </row>
        <row r="10401">
          <cell r="A10401" t="str">
            <v>V71.4</v>
          </cell>
          <cell r="B10401" t="str">
            <v>Ocupante de autobús lesionado por colisión con vehículo de pedal, persona lesionada al subir o bajar del vehículo</v>
          </cell>
        </row>
        <row r="10402">
          <cell r="A10402" t="str">
            <v>V71.5</v>
          </cell>
          <cell r="B10402" t="str">
            <v>Ocupante de autobús lesionado por colisión con vehículo de pedal, conductor lesionado en accidente de tránsito</v>
          </cell>
        </row>
        <row r="10403">
          <cell r="A10403" t="str">
            <v>V71.6</v>
          </cell>
          <cell r="B10403" t="str">
            <v>Ocupante de autobús lesionado por colisión con vehículo de pedal, pasajero lesionado en accidente de tránsito</v>
          </cell>
        </row>
        <row r="10404">
          <cell r="A10404" t="str">
            <v>V71.7</v>
          </cell>
          <cell r="B10404" t="str">
            <v>Ocupante de autobús lesionado por colisión con vehículo de pedal, persona que viaja fuera del vehículo, lesionada en accidente de tránsito</v>
          </cell>
        </row>
        <row r="10405">
          <cell r="A10405" t="str">
            <v>V71.9</v>
          </cell>
          <cell r="B10405" t="str">
            <v>Ocupante de autobús lesionado por colisión con vehículo de pedal, ocupante no especificado de autobús, lesionado en accidente de tránsito</v>
          </cell>
        </row>
        <row r="10406">
          <cell r="A10406" t="str">
            <v>V72</v>
          </cell>
          <cell r="B10406" t="str">
            <v>Ocupante de autobús lesionado por colisión con vehículo de motor de dos o tres ruedas</v>
          </cell>
        </row>
        <row r="10407">
          <cell r="A10407" t="str">
            <v>V72.0</v>
          </cell>
          <cell r="B10407" t="str">
            <v>Ocupante de autobús lesionado por colisión con vehículo de motor de dos o tres ruedas, conductor lesionado en accidente no de tránsito</v>
          </cell>
        </row>
        <row r="10408">
          <cell r="A10408" t="str">
            <v>V72.1</v>
          </cell>
          <cell r="B10408" t="str">
            <v>Ocupante de autobús lesionado por colisión con vehículo de motor de dos o tres ruedas, pasajero lesionado en accidente no de tránsito</v>
          </cell>
        </row>
        <row r="10409">
          <cell r="A10409" t="str">
            <v>V72.2</v>
          </cell>
          <cell r="B10409" t="str">
            <v>Ocupante de autobús lesionado por colisión con vehículo de motor de dos o tres ruedas, persona que viaja fuera del vehículo, lesionada en accidente no de tránsito</v>
          </cell>
        </row>
        <row r="10410">
          <cell r="A10410" t="str">
            <v>V72.3</v>
          </cell>
          <cell r="B10410" t="str">
            <v>Ocupante de autobús lesionado por colisión con vehículo de motor de dos o tres ruedas, ocupante no especificado de autobús, lesionado en accidente no de tránsito</v>
          </cell>
        </row>
        <row r="10411">
          <cell r="A10411" t="str">
            <v>V72.4</v>
          </cell>
          <cell r="B10411" t="str">
            <v>Ocupante de autobús lesionado por colisión con vehículo de motor de dos o tres ruedas, persona lesionada al subir o bajar del vehículo</v>
          </cell>
        </row>
        <row r="10412">
          <cell r="A10412" t="str">
            <v>V72.5</v>
          </cell>
          <cell r="B10412" t="str">
            <v>Ocupante de autobús lesionado por colisión con vehículo de motor de dos o tres ruedas, conductor lesionado en accidente de tránsito</v>
          </cell>
        </row>
        <row r="10413">
          <cell r="A10413" t="str">
            <v>V72.6</v>
          </cell>
          <cell r="B10413" t="str">
            <v>Ocupante de autobús lesionado por colisión con vehículo de motor de dos o tres ruedas, pasajero lesionado en accidente de tránsito</v>
          </cell>
        </row>
        <row r="10414">
          <cell r="A10414" t="str">
            <v>V72.7</v>
          </cell>
          <cell r="B10414" t="str">
            <v>Ocupante de autobús lesionado por colisión con vehículo de motor de dos o tres ruedas, persona que viaja fuera del vehículo, lesionada en accidente de tránsito</v>
          </cell>
        </row>
        <row r="10415">
          <cell r="A10415" t="str">
            <v>V72.9</v>
          </cell>
          <cell r="B10415" t="str">
            <v>Ocupante de autobús lesionado por colisión con vehículo de motor de dos o tres ruedas, ocupante no especificado de autobús, lesionado en accidente de tránsito</v>
          </cell>
        </row>
        <row r="10416">
          <cell r="A10416" t="str">
            <v>V73</v>
          </cell>
          <cell r="B10416" t="str">
            <v>Ocupante de autobús lesionado por colisión con automóvil, camioneta o furgoneta</v>
          </cell>
        </row>
        <row r="10417">
          <cell r="A10417" t="str">
            <v>V73.0</v>
          </cell>
          <cell r="B10417" t="str">
            <v>Ocupante de autobús lesionado por colisión con automóvil, camioneta o furgoneta, conductor lesionado en accidente no de tránsito</v>
          </cell>
        </row>
        <row r="10418">
          <cell r="A10418" t="str">
            <v>V73.1</v>
          </cell>
          <cell r="B10418" t="str">
            <v>Ocupante de autobús lesionado por colisión con automóvil, camioneta o furgoneta, pasajero lesionado en accidente no de tránsito</v>
          </cell>
        </row>
        <row r="10419">
          <cell r="A10419" t="str">
            <v>V73.2</v>
          </cell>
          <cell r="B10419" t="str">
            <v>Ocupante de autobús lesionado por colisión con automóvil, camioneta o furgoneta, persona que viaja fuera del vehículo, lesionada en accidente no de tránsito</v>
          </cell>
        </row>
        <row r="10420">
          <cell r="A10420" t="str">
            <v>V73.3</v>
          </cell>
          <cell r="B10420" t="str">
            <v>Ocupante de autobús lesionado por colisión con automóvil, camioneta o furgoneta, ocupante no especificado de autobús, lesionado en accidente no de tránsito</v>
          </cell>
        </row>
        <row r="10421">
          <cell r="A10421" t="str">
            <v>V73.4</v>
          </cell>
          <cell r="B10421" t="str">
            <v>Ocupante de autobús lesionado por colisión con automóvil, camioneta o furgoneta, persona lesionada al subir o bajar del vehículo</v>
          </cell>
        </row>
        <row r="10422">
          <cell r="A10422" t="str">
            <v>V73.5</v>
          </cell>
          <cell r="B10422" t="str">
            <v>Ocupante de autobús lesionado por colisión con automóvil, camioneta o furgoneta, conductor lesionado en accidente de tránsito</v>
          </cell>
        </row>
        <row r="10423">
          <cell r="A10423" t="str">
            <v>V73.6</v>
          </cell>
          <cell r="B10423" t="str">
            <v>Ocupante de autobús lesionado por colisión con automóvil, camioneta o furgoneta, pasajero lesionado en accidente de tránsito</v>
          </cell>
        </row>
        <row r="10424">
          <cell r="A10424" t="str">
            <v>V73.7</v>
          </cell>
          <cell r="B10424" t="str">
            <v>Ocupante de autobús lesionado por colisión con automóvil, camioneta o furgoneta, persona que viaja fuera del vehículo, lesionada en accidente de tránsito</v>
          </cell>
        </row>
        <row r="10425">
          <cell r="A10425" t="str">
            <v>V73.9</v>
          </cell>
          <cell r="B10425" t="str">
            <v>Ocupante de autobús lesionado por colisión con automóvil, camioneta o furgoneta, ocupante no especificado de autobús, lesionado en accidente de tránsito</v>
          </cell>
        </row>
        <row r="10426">
          <cell r="A10426" t="str">
            <v>V74</v>
          </cell>
          <cell r="B10426" t="str">
            <v>Ocupante de autobús lesionado por colisión con vehículo de transporte pesado o autobús</v>
          </cell>
        </row>
        <row r="10427">
          <cell r="A10427" t="str">
            <v>V74.0</v>
          </cell>
          <cell r="B10427" t="str">
            <v>Ocupante de autobús lesionado por colisión con vehículo de transporte pesado o autobús, conductor lesionado en accidente no de tránsito</v>
          </cell>
        </row>
        <row r="10428">
          <cell r="A10428" t="str">
            <v>V74.1</v>
          </cell>
          <cell r="B10428" t="str">
            <v>Ocupante de autobús lesionado por colisión con vehículo de transporte pesado o autobús, pasajero lesionado en accidente no de tránsito</v>
          </cell>
        </row>
        <row r="10429">
          <cell r="A10429" t="str">
            <v>V74.2</v>
          </cell>
          <cell r="B10429" t="str">
            <v>Ocupante de autobús lesionado por colisión con vehículo de transporte pesado o autobús, persona que viaja fuera del vehículo, lesionada en accidente no de tránsito</v>
          </cell>
        </row>
        <row r="10430">
          <cell r="A10430" t="str">
            <v>V74.3</v>
          </cell>
          <cell r="B10430" t="str">
            <v>Ocupante de autobús lesionado por colisión con vehículo de transporte pesado o autobús, ocupante no especificado de autobús, lesionado en accidente no de tránsito</v>
          </cell>
        </row>
        <row r="10431">
          <cell r="A10431" t="str">
            <v>V74.4</v>
          </cell>
          <cell r="B10431" t="str">
            <v>Ocupante de autobús lesionado por colisión con vehículo de transporte pesado o autobús, persona lesionada al subir o bajar del vehículo</v>
          </cell>
        </row>
        <row r="10432">
          <cell r="A10432" t="str">
            <v>V74.5</v>
          </cell>
          <cell r="B10432" t="str">
            <v>Ocupante de autobús lesionado por colisión con vehículo de transporte pesado o autobús, conductor lesionado en accidente de tránsito</v>
          </cell>
        </row>
        <row r="10433">
          <cell r="A10433" t="str">
            <v>V74.6</v>
          </cell>
          <cell r="B10433" t="str">
            <v>Ocupante de autobús lesionado por colisión con vehículo de transporte pesado o autobús, pasajero lesionado en accidente de tránsito</v>
          </cell>
        </row>
        <row r="10434">
          <cell r="A10434" t="str">
            <v>V74.7</v>
          </cell>
          <cell r="B10434" t="str">
            <v>Ocupante de autobús lesionado por colisión con vehículo de transporte pesado o autobús, persona que viaja fuera del vehículo, lesionada en accidente de tránsito</v>
          </cell>
        </row>
        <row r="10435">
          <cell r="A10435" t="str">
            <v>V74.9</v>
          </cell>
          <cell r="B10435" t="str">
            <v>Ocupante de autobús lesionado por colisión con vehículo de transporte pesado o autobús, ocupante no especificado de autobús, lesionado en accidente de tránsito</v>
          </cell>
        </row>
        <row r="10436">
          <cell r="A10436" t="str">
            <v>V75</v>
          </cell>
          <cell r="B10436" t="str">
            <v>Ocupante de autobús lesionado por colisión con tren o vehículo de rieles</v>
          </cell>
        </row>
        <row r="10437">
          <cell r="A10437" t="str">
            <v>V75.0</v>
          </cell>
          <cell r="B10437" t="str">
            <v>Ocupante de autobús lesionado por colisión con tren o vehículo de rieles, conductor lesionado en accidente no de tránsito</v>
          </cell>
        </row>
        <row r="10438">
          <cell r="A10438" t="str">
            <v>V75.1</v>
          </cell>
          <cell r="B10438" t="str">
            <v>Ocupante de autobús lesionado por colisión con tren o vehículo de rieles, pasajero lesionado en accidente no de tránsito</v>
          </cell>
        </row>
        <row r="10439">
          <cell r="A10439" t="str">
            <v>V75.2</v>
          </cell>
          <cell r="B10439" t="str">
            <v>Ocupante de autobús lesionado por colisión con tren o vehículo de rieles, persona que viaja fuera del vehículo, lesionada en accidente no de tránsito</v>
          </cell>
        </row>
        <row r="10440">
          <cell r="A10440" t="str">
            <v>V75.3</v>
          </cell>
          <cell r="B10440" t="str">
            <v>Ocupante de autobús lesionado por colisión con tren o vehículo de rieles, ocupante no especificado de autobús, lesionado en accidente no de tránsito</v>
          </cell>
        </row>
        <row r="10441">
          <cell r="A10441" t="str">
            <v>V75.4</v>
          </cell>
          <cell r="B10441" t="str">
            <v>Ocupante de autobús lesionado por colisión con tren o vehículo de rieles, persona lesionada al subir o bajar del vehículo</v>
          </cell>
        </row>
        <row r="10442">
          <cell r="A10442" t="str">
            <v>V75.5</v>
          </cell>
          <cell r="B10442" t="str">
            <v>Ocupante de autobús lesionado por colisión con tren o vehículo de rieles, conductor lesionado en accidente de tránsito</v>
          </cell>
        </row>
        <row r="10443">
          <cell r="A10443" t="str">
            <v>V75.6</v>
          </cell>
          <cell r="B10443" t="str">
            <v>Ocupante de autobús lesionado por colisión con tren o vehículo de rieles, pasajero lesionado en accidente de tránsito</v>
          </cell>
        </row>
        <row r="10444">
          <cell r="A10444" t="str">
            <v>V75.7</v>
          </cell>
          <cell r="B10444" t="str">
            <v>Ocupante de autobús lesionado por colisión con tren o vehículo de rieles, persona que viaja fuera del vehículo, lesionada en accidente de tránsito</v>
          </cell>
        </row>
        <row r="10445">
          <cell r="A10445" t="str">
            <v>V75.9</v>
          </cell>
          <cell r="B10445" t="str">
            <v>Ocupante de autobús lesionado por colisión con tren o vehículo de rieles, ocupante no especificado de autobús, lesionado en accidente de tránsito</v>
          </cell>
        </row>
        <row r="10446">
          <cell r="A10446" t="str">
            <v>V76</v>
          </cell>
          <cell r="B10446" t="str">
            <v>Ocupante de autobús lesionado por colisión con otros vehículos sin motor</v>
          </cell>
        </row>
        <row r="10447">
          <cell r="A10447" t="str">
            <v>V76.0</v>
          </cell>
          <cell r="B10447" t="str">
            <v>Ocupante de autobús lesionado por colisión con otros vehículos sin motor, conductor lesionado en accidente no de tránsito</v>
          </cell>
        </row>
        <row r="10448">
          <cell r="A10448" t="str">
            <v>V76.1</v>
          </cell>
          <cell r="B10448" t="str">
            <v>Ocupante de autobús lesionado por colisión con otros vehículos sin motor, pasajero lesionado en accidente no de tránsito</v>
          </cell>
        </row>
        <row r="10449">
          <cell r="A10449" t="str">
            <v>V76.2</v>
          </cell>
          <cell r="B10449" t="str">
            <v>Ocupante de autobús lesionado por colisión con otros vehículos sin motor, persona que viaja fuera del vehículo, lesionada en accidente no de tránsito</v>
          </cell>
        </row>
        <row r="10450">
          <cell r="A10450" t="str">
            <v>V76.3</v>
          </cell>
          <cell r="B10450" t="str">
            <v>Ocupante de autobús lesionado por colisión con otros vehículos sin motor, ocupante no especificado de autobús, lesionado en accidente no de tránsito</v>
          </cell>
        </row>
        <row r="10451">
          <cell r="A10451" t="str">
            <v>V76.4</v>
          </cell>
          <cell r="B10451" t="str">
            <v>Ocupante de autobús lesionado por colisión con otros vehículos sin motor, persona lesionada al subir o bajar del vehículo</v>
          </cell>
        </row>
        <row r="10452">
          <cell r="A10452" t="str">
            <v>V76.5</v>
          </cell>
          <cell r="B10452" t="str">
            <v>Ocupante de autobús lesionado por colisión con otros vehículos sin motor, conductor lesionado en accidente de tránsito</v>
          </cell>
        </row>
        <row r="10453">
          <cell r="A10453" t="str">
            <v>V76.6</v>
          </cell>
          <cell r="B10453" t="str">
            <v>Ocupante de autobús lesionado por colisión con otros vehículos sin motor, pasajero lesionado en accidente de tránsito</v>
          </cell>
        </row>
        <row r="10454">
          <cell r="A10454" t="str">
            <v>V76.7</v>
          </cell>
          <cell r="B10454" t="str">
            <v>Ocupante de autobús lesionado por colisión con otros vehículos sin motor, persona que viaja fuera del vehículo, lesionada en accidente de tránsito</v>
          </cell>
        </row>
        <row r="10455">
          <cell r="A10455" t="str">
            <v>V76.9</v>
          </cell>
          <cell r="B10455" t="str">
            <v>Ocupante de autobús lesionado por colisión con otros vehículos sin motor, ocupante no especificado de autobús, lesionado en accidente de tránsito</v>
          </cell>
        </row>
        <row r="10456">
          <cell r="A10456" t="str">
            <v>V77</v>
          </cell>
          <cell r="B10456" t="str">
            <v>Ocupante de autobús lesionado por colisión con objeto fijo o estacionado</v>
          </cell>
        </row>
        <row r="10457">
          <cell r="A10457" t="str">
            <v>V77.0</v>
          </cell>
          <cell r="B10457" t="str">
            <v>Ocupante de autobús lesionado por colisión con objeto fijo o estacionado, conductor lesionado en accidente no de tránsito</v>
          </cell>
        </row>
        <row r="10458">
          <cell r="A10458" t="str">
            <v>V77.1</v>
          </cell>
          <cell r="B10458" t="str">
            <v>Ocupante de autobús lesionado por colisión con objeto fijo o estacionado, pasajero lesionado en accidente no de tránsito</v>
          </cell>
        </row>
        <row r="10459">
          <cell r="A10459" t="str">
            <v>V77.2</v>
          </cell>
          <cell r="B10459" t="str">
            <v>Ocupante de autobús lesionado por colisión con objeto fijo o estacionado, persona que viaja fuera del vehículo, lesionada en accidente no de tránsito</v>
          </cell>
        </row>
        <row r="10460">
          <cell r="A10460" t="str">
            <v>V77.3</v>
          </cell>
          <cell r="B10460" t="str">
            <v>Ocupante de autobús lesionado por colisión con objeto fijo o estacionado, ocupante no especificado de autobús, lesionado en accidente no de tránsito</v>
          </cell>
        </row>
        <row r="10461">
          <cell r="A10461" t="str">
            <v>V77.4</v>
          </cell>
          <cell r="B10461" t="str">
            <v>Ocupante de autobús lesionado por colisión con objeto fijo o estacionado, persona lesionada al subir o bajar del vehículo</v>
          </cell>
        </row>
        <row r="10462">
          <cell r="A10462" t="str">
            <v>V77.5</v>
          </cell>
          <cell r="B10462" t="str">
            <v>Ocupante de autobús lesionado por colisión con objeto fijo o estacionado, conductor lesionado en accidente de tránsito</v>
          </cell>
        </row>
        <row r="10463">
          <cell r="A10463" t="str">
            <v>V77.6</v>
          </cell>
          <cell r="B10463" t="str">
            <v>Ocupante de autobús lesionado por colisión con objeto fijo o estacionado, pasajero lesionado en accidente de tránsito</v>
          </cell>
        </row>
        <row r="10464">
          <cell r="A10464" t="str">
            <v>V77.7</v>
          </cell>
          <cell r="B10464" t="str">
            <v>Ocupante de autobús lesionado por colisión con objeto fijo o estacionado, persona que viaja fuera del vehículo, lesionada en accidente de tránsito</v>
          </cell>
        </row>
        <row r="10465">
          <cell r="A10465" t="str">
            <v>V77.9</v>
          </cell>
          <cell r="B10465" t="str">
            <v>Ocupante de autobús lesionado por colisión con objeto fijo o estacionado, ocupante no especificado de autobús, lesionado en accidente de tránsito</v>
          </cell>
        </row>
        <row r="10466">
          <cell r="A10466" t="str">
            <v>V78</v>
          </cell>
          <cell r="B10466" t="str">
            <v>Ocupante de autobús lesionado en accidente de transporte sin colisión</v>
          </cell>
        </row>
        <row r="10467">
          <cell r="A10467" t="str">
            <v>V78.0</v>
          </cell>
          <cell r="B10467" t="str">
            <v>Ocupante de autobús lesionado en accidente de transporte sin colisión, conductor lesionado en accidente no de tránsito</v>
          </cell>
        </row>
        <row r="10468">
          <cell r="A10468" t="str">
            <v>V78.1</v>
          </cell>
          <cell r="B10468" t="str">
            <v>Ocupante de autobús lesionado en accidente de transporte sin colisión, pasajero lesionado en accidente no de tránsito</v>
          </cell>
        </row>
        <row r="10469">
          <cell r="A10469" t="str">
            <v>V78.2</v>
          </cell>
          <cell r="B10469" t="str">
            <v>Ocupante de autobús lesionado en accidente de transporte sin colisión, persona que viaja fuera del vehículo, lesionada en accidente no de tránsito</v>
          </cell>
        </row>
        <row r="10470">
          <cell r="A10470" t="str">
            <v>V78.3</v>
          </cell>
          <cell r="B10470" t="str">
            <v>Ocupante de autobús lesionado en accidente de transporte sin colisión, ocupante no especificado de autobús, lesionado en accidente no de tránsito</v>
          </cell>
        </row>
        <row r="10471">
          <cell r="A10471" t="str">
            <v>V78.4</v>
          </cell>
          <cell r="B10471" t="str">
            <v>Ocupante de autobús lesionado en accidente de transporte sin colisión, persona lesionada al subir o bajar del vehículo</v>
          </cell>
        </row>
        <row r="10472">
          <cell r="A10472" t="str">
            <v>V78.5</v>
          </cell>
          <cell r="B10472" t="str">
            <v>Ocupante de autobús lesionado en accidente de transporte sin colisión, conductor lesionado en accidente de tránsito</v>
          </cell>
        </row>
        <row r="10473">
          <cell r="A10473" t="str">
            <v>V78.6</v>
          </cell>
          <cell r="B10473" t="str">
            <v>Ocupante de autobús lesionado en accidente de transporte sin colisión, pasajero lesionado en accidente de tránsito</v>
          </cell>
        </row>
        <row r="10474">
          <cell r="A10474" t="str">
            <v>V78.7</v>
          </cell>
          <cell r="B10474" t="str">
            <v>Ocupante de autobús lesionado en accidente de transporte sin colisión, persona que viaja fuera del vehículo, lesionada en accidente de tránsito</v>
          </cell>
        </row>
        <row r="10475">
          <cell r="A10475" t="str">
            <v>V78.9</v>
          </cell>
          <cell r="B10475" t="str">
            <v>Ocupante de autobús lesionado en accidente de transporte sin colisión, ocupante no especificado de autobús, lesionado en accidente de tránsito</v>
          </cell>
        </row>
        <row r="10476">
          <cell r="A10476" t="str">
            <v>V79</v>
          </cell>
          <cell r="B10476" t="str">
            <v>Ocupante de autobús lesionado en otros accidentes de transporte, y en los no especificados</v>
          </cell>
        </row>
        <row r="10477">
          <cell r="A10477" t="str">
            <v>V79.0</v>
          </cell>
          <cell r="B10477" t="str">
            <v>Conductor de autobús lesionado por colisión con otros vehículos de motor, y con los no especificados, en accidente no de tránsito</v>
          </cell>
        </row>
        <row r="10478">
          <cell r="A10478" t="str">
            <v>V79.1</v>
          </cell>
          <cell r="B10478" t="str">
            <v>Pasajero de autobús lesionado por colisión con otros vehículos de motor, y con los no especificados, en accidente no de tránsito</v>
          </cell>
        </row>
        <row r="10479">
          <cell r="A10479" t="str">
            <v>V79.2</v>
          </cell>
          <cell r="B10479" t="str">
            <v>Ocupante no especificado de autobús lesionado por colisión con otros vehículos de motor, y con los no especificados, en accidente no de tránsito</v>
          </cell>
        </row>
        <row r="10480">
          <cell r="A10480" t="str">
            <v>V79.3</v>
          </cell>
          <cell r="B10480" t="str">
            <v>Ocupante [cualquiera] de autobús lesionado en accidente no de tránsito, no especificado</v>
          </cell>
        </row>
        <row r="10481">
          <cell r="A10481" t="str">
            <v>V79.4</v>
          </cell>
          <cell r="B10481" t="str">
            <v>Conductor de autobús lesionado por colisión con otros vehículos de motor, y con los no especificados, en accidente de tránsito</v>
          </cell>
        </row>
        <row r="10482">
          <cell r="A10482" t="str">
            <v>V79.5</v>
          </cell>
          <cell r="B10482" t="str">
            <v>Pasajero de autobús lesionado por colisión con otros vehículos de motor, y con los no especificados, en accidente de tránsito</v>
          </cell>
        </row>
        <row r="10483">
          <cell r="A10483" t="str">
            <v>V79.6</v>
          </cell>
          <cell r="B10483" t="str">
            <v>Ocupante no especificado de autobús lesionado por colisión con otros vehículos de motor, y con los no especificados, en accidente de tránsito</v>
          </cell>
        </row>
        <row r="10484">
          <cell r="A10484" t="str">
            <v>V79.8</v>
          </cell>
          <cell r="B10484" t="str">
            <v>Ocupante [cualquiera] de autobús lesionado en otros accidentes de transporte especificados</v>
          </cell>
        </row>
        <row r="10485">
          <cell r="A10485" t="str">
            <v>V79.9</v>
          </cell>
          <cell r="B10485" t="str">
            <v>Ocupante [cualquiera] de autobús lesionado en accidente de tránsito no especificado</v>
          </cell>
        </row>
        <row r="10486">
          <cell r="A10486" t="str">
            <v>V80</v>
          </cell>
          <cell r="B10486" t="str">
            <v>Jinete u ocupante de vehículo de tracción animal lesionado en accidente de transporte</v>
          </cell>
        </row>
        <row r="10487">
          <cell r="A10487" t="str">
            <v>V80.0</v>
          </cell>
          <cell r="B10487" t="str">
            <v>Jinete u ocupante de vehículo de tracción animal lesionado por caída (o por ser despedido) del animal o del vehículo de tracción animal, en accidente sin colisión</v>
          </cell>
        </row>
        <row r="10488">
          <cell r="A10488" t="str">
            <v>V80.1</v>
          </cell>
          <cell r="B10488" t="str">
            <v>Jinete u ocupante de vehículo de tracción animal lesionado por colisión con peatón o animal</v>
          </cell>
        </row>
        <row r="10489">
          <cell r="A10489" t="str">
            <v>V80.2</v>
          </cell>
          <cell r="B10489" t="str">
            <v>Jinete u ocupante de vehículo de tracción animal lesionado por colisión con vehículo de pedal</v>
          </cell>
        </row>
        <row r="10490">
          <cell r="A10490" t="str">
            <v>V80.3</v>
          </cell>
          <cell r="B10490" t="str">
            <v>Jinete u ocupante de vehículo de tracción animal lesionado por colisión con vehículo de motor de dos o tres ruedas</v>
          </cell>
        </row>
        <row r="10491">
          <cell r="A10491" t="str">
            <v>V80.4</v>
          </cell>
          <cell r="B10491" t="str">
            <v>Jinete u ocupante de vehículo de tracción animal lesionado por colisión con automóvil, camioneta o furgoneta, vehículo de transporte pesado, o autobús</v>
          </cell>
        </row>
        <row r="10492">
          <cell r="A10492" t="str">
            <v>V80.5</v>
          </cell>
          <cell r="B10492" t="str">
            <v>Jinete u ocupante de vehículo de tracción animal lesionado por colisión con otros vehículos de motor especificados</v>
          </cell>
        </row>
        <row r="10493">
          <cell r="A10493" t="str">
            <v>V80.6</v>
          </cell>
          <cell r="B10493" t="str">
            <v>Jinete u ocupante de vehículo de tracción animal lesionado por colisión con tren o vehículo de rieles</v>
          </cell>
        </row>
        <row r="10494">
          <cell r="A10494" t="str">
            <v>V80.7</v>
          </cell>
          <cell r="B10494" t="str">
            <v>Jinete u ocupante de vehículo de tracción animal lesionado por colisión con otros vehículos sin motor</v>
          </cell>
        </row>
        <row r="10495">
          <cell r="A10495" t="str">
            <v>V80.8</v>
          </cell>
          <cell r="B10495" t="str">
            <v>Jinete u ocupante de vehículo de tracción animal lesionado por colisión con objeto fijo o estacionado</v>
          </cell>
        </row>
        <row r="10496">
          <cell r="A10496" t="str">
            <v>V80.9</v>
          </cell>
          <cell r="B10496" t="str">
            <v>Jinete u ocupante de vehículo de tracción animal lesionado en otros accidentes de transporte, y en los no especificados</v>
          </cell>
        </row>
        <row r="10497">
          <cell r="A10497" t="str">
            <v>V81</v>
          </cell>
          <cell r="B10497" t="str">
            <v>Ocupante de tren o vehículo de rieles lesionado en accidente de transporte</v>
          </cell>
        </row>
        <row r="10498">
          <cell r="A10498" t="str">
            <v>V81.0</v>
          </cell>
          <cell r="B10498" t="str">
            <v>Ocupante de tren o vehículo de rieles lesionado por colisión con vehículo de motor, en accidente no de tránsito</v>
          </cell>
        </row>
        <row r="10499">
          <cell r="A10499" t="str">
            <v>V81.1</v>
          </cell>
          <cell r="B10499" t="str">
            <v>Ocupante de tren o vehículo de rieles lesionado por colisión con vehículo de motor, en accidente de tránsito</v>
          </cell>
        </row>
        <row r="10500">
          <cell r="A10500" t="str">
            <v>V81.2</v>
          </cell>
          <cell r="B10500" t="str">
            <v>Ocupante de tren o vehículo de rieles lesionado por colisión con, o golpeado por vagón</v>
          </cell>
        </row>
        <row r="10501">
          <cell r="A10501" t="str">
            <v>V81.3</v>
          </cell>
          <cell r="B10501" t="str">
            <v>Ocupante de tren o vehículo de rieles lesionado por colisión con otros objetos</v>
          </cell>
        </row>
        <row r="10502">
          <cell r="A10502" t="str">
            <v>V81.4</v>
          </cell>
          <cell r="B10502" t="str">
            <v>Persona lesionada al subir o bajar del tren o vehículo de rieles</v>
          </cell>
        </row>
        <row r="10503">
          <cell r="A10503" t="str">
            <v>V81.5</v>
          </cell>
          <cell r="B10503" t="str">
            <v>Ocupante de tren o vehículo de rieles lesionado por caída dentro del tren o vehículo de rieles</v>
          </cell>
        </row>
        <row r="10504">
          <cell r="A10504" t="str">
            <v>V81.6</v>
          </cell>
          <cell r="B10504" t="str">
            <v>Ocupante de tren o vehículo de rieles lesionado por caída desde el tren o vehículo de rieles</v>
          </cell>
        </row>
        <row r="10505">
          <cell r="A10505" t="str">
            <v>V81.7</v>
          </cell>
          <cell r="B10505" t="str">
            <v>Ocupante de tren o vehículo de rieles lesionado en descarrilamiento sin colisión anterior</v>
          </cell>
        </row>
        <row r="10506">
          <cell r="A10506" t="str">
            <v>V81.8</v>
          </cell>
          <cell r="B10506" t="str">
            <v>Ocupante de tren o vehículo de rieles lesionado en otros accidentes ferroviarios especificados</v>
          </cell>
        </row>
        <row r="10507">
          <cell r="A10507" t="str">
            <v>V81.9</v>
          </cell>
          <cell r="B10507" t="str">
            <v>Ocupante de tren o vehículo de rieles lesionado en accidente ferroviario no especificado</v>
          </cell>
        </row>
        <row r="10508">
          <cell r="A10508" t="str">
            <v>V82</v>
          </cell>
          <cell r="B10508" t="str">
            <v>Ocupante de tranvía lesionado en accidente de transporte</v>
          </cell>
        </row>
        <row r="10509">
          <cell r="A10509" t="str">
            <v>V82.0</v>
          </cell>
          <cell r="B10509" t="str">
            <v>Ocupante de tranvía lesionado por colisión con vehículo de motor, en accidente no de tránsito</v>
          </cell>
        </row>
        <row r="10510">
          <cell r="A10510" t="str">
            <v>V82.1</v>
          </cell>
          <cell r="B10510" t="str">
            <v>Ocupante de tranvía lesionado por colisión con vehículo de motor, en accidente de tránsito</v>
          </cell>
        </row>
        <row r="10511">
          <cell r="A10511" t="str">
            <v>V82.2</v>
          </cell>
          <cell r="B10511" t="str">
            <v>Ocupante de tranvía lesionado por colisión con, o golpeado por vagón</v>
          </cell>
        </row>
        <row r="10512">
          <cell r="A10512" t="str">
            <v>V82.3</v>
          </cell>
          <cell r="B10512" t="str">
            <v>Ocupante de tranvía lesionado por colisión con otros objetos</v>
          </cell>
        </row>
        <row r="10513">
          <cell r="A10513" t="str">
            <v>V82.4</v>
          </cell>
          <cell r="B10513" t="str">
            <v>Persona lesionada al subir o bajar del tranvía</v>
          </cell>
        </row>
        <row r="10514">
          <cell r="A10514" t="str">
            <v>V82.5</v>
          </cell>
          <cell r="B10514" t="str">
            <v>Ocupante de tranvía lesionado por caída dentro del tranvía</v>
          </cell>
        </row>
        <row r="10515">
          <cell r="A10515" t="str">
            <v>V82.6</v>
          </cell>
          <cell r="B10515" t="str">
            <v>Ocupante de tranvía lesionado por caída desde el tranvía</v>
          </cell>
        </row>
        <row r="10516">
          <cell r="A10516" t="str">
            <v>V82.7</v>
          </cell>
          <cell r="B10516" t="str">
            <v>Ocupante de tranvía lesionado por descarrilamiento, sin colisión anterior</v>
          </cell>
        </row>
        <row r="10517">
          <cell r="A10517" t="str">
            <v>V82.8</v>
          </cell>
          <cell r="B10517" t="str">
            <v>Ocupante de tranvía lesionado en otros accidentes de transporte, especificados</v>
          </cell>
        </row>
        <row r="10518">
          <cell r="A10518" t="str">
            <v>V82.9</v>
          </cell>
          <cell r="B10518" t="str">
            <v>Ocupante de tranvía lesionado en accidente de tránsito no especificado</v>
          </cell>
        </row>
        <row r="10519">
          <cell r="A10519" t="str">
            <v>V83</v>
          </cell>
          <cell r="B10519" t="str">
            <v>Ocupante de vehículo especial (de motor) para uso principalmente en plantas industriales lesionado en accidente de transporte</v>
          </cell>
        </row>
        <row r="10520">
          <cell r="A10520" t="str">
            <v>V83.0</v>
          </cell>
          <cell r="B10520" t="str">
            <v>Conductor de vehículo industrial especial lesionado en accidente de tránsito</v>
          </cell>
        </row>
        <row r="10521">
          <cell r="A10521" t="str">
            <v>V83.1</v>
          </cell>
          <cell r="B10521" t="str">
            <v>Pasajero de vehículo industrial especial lesionado en accidente de tránsito</v>
          </cell>
        </row>
        <row r="10522">
          <cell r="A10522" t="str">
            <v>V83.2</v>
          </cell>
          <cell r="B10522" t="str">
            <v>Persona que viaja fuera de vehículo industrial especial lesionada en accidente de tránsito</v>
          </cell>
        </row>
        <row r="10523">
          <cell r="A10523" t="str">
            <v>V83.3</v>
          </cell>
          <cell r="B10523" t="str">
            <v>Ocupante no especificado de vehículo industrial especial lesionado en accidente de tránsito</v>
          </cell>
        </row>
        <row r="10524">
          <cell r="A10524" t="str">
            <v>V83.4</v>
          </cell>
          <cell r="B10524" t="str">
            <v>Persona lesionada al subir o bajar del vehículo industrial especial</v>
          </cell>
        </row>
        <row r="10525">
          <cell r="A10525" t="str">
            <v>V83.5</v>
          </cell>
          <cell r="B10525" t="str">
            <v>Conductor de vehículo industrial especial lesionado en accidente no de tránsito</v>
          </cell>
        </row>
        <row r="10526">
          <cell r="A10526" t="str">
            <v>V83.6</v>
          </cell>
          <cell r="B10526" t="str">
            <v>Pasajero de vehículo industrial especial lesionado en accidente no de tránsito</v>
          </cell>
        </row>
        <row r="10527">
          <cell r="A10527" t="str">
            <v>V83.7</v>
          </cell>
          <cell r="B10527" t="str">
            <v>Persona que viaja fuera del vehículo industrial especial lesionada en accidente no de tránsito</v>
          </cell>
        </row>
        <row r="10528">
          <cell r="A10528" t="str">
            <v>V83.9</v>
          </cell>
          <cell r="B10528" t="str">
            <v>Ocupante no especificado del vehículo industrial especial lesionado en accidente no de tránsito</v>
          </cell>
        </row>
        <row r="10529">
          <cell r="A10529" t="str">
            <v>V84</v>
          </cell>
          <cell r="B10529" t="str">
            <v>Ocupante de vehículo especial (de motor) para uso principalmente en agricultura lesionado en accidente de transporte</v>
          </cell>
        </row>
        <row r="10530">
          <cell r="A10530" t="str">
            <v>V84.0</v>
          </cell>
          <cell r="B10530" t="str">
            <v>Conductor de vehículo agrícola especial lesionado en accidente de tránsito</v>
          </cell>
        </row>
        <row r="10531">
          <cell r="A10531" t="str">
            <v>V84.1</v>
          </cell>
          <cell r="B10531" t="str">
            <v>Pasajero de vehículo agrícola especial lesionado en accidente de tránsito</v>
          </cell>
        </row>
        <row r="10532">
          <cell r="A10532" t="str">
            <v>V84.2</v>
          </cell>
          <cell r="B10532" t="str">
            <v>Persona que viaja fuera del vehículo agrícola especial lesionada en accidente de tránsito</v>
          </cell>
        </row>
        <row r="10533">
          <cell r="A10533" t="str">
            <v>V84.3</v>
          </cell>
          <cell r="B10533" t="str">
            <v>Ocupante no especificado de vehículo agrícola especial lesionado en accidente de tránsito</v>
          </cell>
        </row>
        <row r="10534">
          <cell r="A10534" t="str">
            <v>V84.4</v>
          </cell>
          <cell r="B10534" t="str">
            <v>Persona lesionada al subir o bajar del vehículo agrícola especial</v>
          </cell>
        </row>
        <row r="10535">
          <cell r="A10535" t="str">
            <v>V84.5</v>
          </cell>
          <cell r="B10535" t="str">
            <v>Conductor de vehículo agrícola especial lesionado en accidente no de tránsito</v>
          </cell>
        </row>
        <row r="10536">
          <cell r="A10536" t="str">
            <v>V84.6</v>
          </cell>
          <cell r="B10536" t="str">
            <v>Pasajero de vehículo agrícola especial lesionado en accidente no de tránsito</v>
          </cell>
        </row>
        <row r="10537">
          <cell r="A10537" t="str">
            <v>V84.7</v>
          </cell>
          <cell r="B10537" t="str">
            <v>Persona que viaja fuera del vehículo agrícola especial lesionada en accidente no de tránsito</v>
          </cell>
        </row>
        <row r="10538">
          <cell r="A10538" t="str">
            <v>V84.9</v>
          </cell>
          <cell r="B10538" t="str">
            <v>Ocupante no especificado de vehículo agrícola especial lesionado en accidente no de tránsito</v>
          </cell>
        </row>
        <row r="10539">
          <cell r="A10539" t="str">
            <v>V85</v>
          </cell>
          <cell r="B10539" t="str">
            <v>Ocupante de vehículo especial (de motor) para construcción lesionado en accidente de transporte</v>
          </cell>
        </row>
        <row r="10540">
          <cell r="A10540" t="str">
            <v>V85.0</v>
          </cell>
          <cell r="B10540" t="str">
            <v>Conductor de vehículo especial para construcción lesionado en accidente de tránsito</v>
          </cell>
        </row>
        <row r="10541">
          <cell r="A10541" t="str">
            <v>V85.1</v>
          </cell>
          <cell r="B10541" t="str">
            <v>Pasajero de vehículo especial para construcción lesionado en accidente de tránsito</v>
          </cell>
        </row>
        <row r="10542">
          <cell r="A10542" t="str">
            <v>V85.2</v>
          </cell>
          <cell r="B10542" t="str">
            <v>Persona que viaja fuera del vehículo especial para construcción lesionada en accidente de tránsito</v>
          </cell>
        </row>
        <row r="10543">
          <cell r="A10543" t="str">
            <v>V85.3</v>
          </cell>
          <cell r="B10543" t="str">
            <v>Ocupante no especificado de vehículo especial para construcción lesionado en accidente de tránsito</v>
          </cell>
        </row>
        <row r="10544">
          <cell r="A10544" t="str">
            <v>V85.4</v>
          </cell>
          <cell r="B10544" t="str">
            <v>Persona lesionada al subir o bajar del vehículo especial para construcción</v>
          </cell>
        </row>
        <row r="10545">
          <cell r="A10545" t="str">
            <v>V85.5</v>
          </cell>
          <cell r="B10545" t="str">
            <v>Conductor de vehículo especial para construcción lesionado en accidente no de tránsito</v>
          </cell>
        </row>
        <row r="10546">
          <cell r="A10546" t="str">
            <v>V85.6</v>
          </cell>
          <cell r="B10546" t="str">
            <v>Pasajero de vehículo especial para construcción lesionado en accidente no de tránsito</v>
          </cell>
        </row>
        <row r="10547">
          <cell r="A10547" t="str">
            <v>V85.7</v>
          </cell>
          <cell r="B10547" t="str">
            <v>Persona que viaja fuera del vehículo especial para construcción lesionada en accidente no de tránsito</v>
          </cell>
        </row>
        <row r="10548">
          <cell r="A10548" t="str">
            <v>V85.9</v>
          </cell>
          <cell r="B10548" t="str">
            <v>Ocupante no especificado de vehículo especial para construcción lesionado en accidente no de tránsito</v>
          </cell>
        </row>
        <row r="10549">
          <cell r="A10549" t="str">
            <v>V86</v>
          </cell>
          <cell r="B10549" t="str">
            <v>Ocupante de vehículo especial para todo terreno o de otro vehículo de motor para uso fuera de la carretera lesionado en accidente de transporte</v>
          </cell>
        </row>
        <row r="10550">
          <cell r="A10550" t="str">
            <v>V86.0</v>
          </cell>
          <cell r="B10550" t="str">
            <v>Conductor de vehículo para todo terreno o de otro vehículo de motor para uso fuera de la carretera lesionado en accidente de tránsito</v>
          </cell>
        </row>
        <row r="10551">
          <cell r="A10551" t="str">
            <v>V86.1</v>
          </cell>
          <cell r="B10551" t="str">
            <v>Pasajero de vehículo para todo terreno o de otro vehículo de motor para uso fuera de la carretera lesionado en accidente de tránsito</v>
          </cell>
        </row>
        <row r="10552">
          <cell r="A10552" t="str">
            <v>V86.2</v>
          </cell>
          <cell r="B10552" t="str">
            <v>Persona que viaja fuera del vehículo para todo terreno o de  otro vehículo de motor para uso fuera de la carretera lesionada en accidente de tránsito</v>
          </cell>
        </row>
        <row r="10553">
          <cell r="A10553" t="str">
            <v>V86.3</v>
          </cell>
          <cell r="B10553" t="str">
            <v>Ocupante no especificado de vehículo para todo terreno o de otro vehículo de motor para uso fuera de la carretera lesionado en accidente de tránsito</v>
          </cell>
        </row>
        <row r="10554">
          <cell r="A10554" t="str">
            <v>V86.4</v>
          </cell>
          <cell r="B10554" t="str">
            <v>Persona lesionada en accidente de tránsito al subir o bajar de vehículo para todo terreno o de otro vehículo de motor para uso fuera de la carretera</v>
          </cell>
        </row>
        <row r="10555">
          <cell r="A10555" t="str">
            <v>V86.5</v>
          </cell>
          <cell r="B10555" t="str">
            <v>Conductor de vehículo para todo terreno o de otro vehículo de motor para uso fuera de la carretera lesionado en accidente no de tránsito</v>
          </cell>
        </row>
        <row r="10556">
          <cell r="A10556" t="str">
            <v>V86.6</v>
          </cell>
          <cell r="B10556" t="str">
            <v>Pasajero de vehículo para todo terreno o de otro vehículo de motor para uso fuera de la carretera lesionado en accidente no de tránsito</v>
          </cell>
        </row>
        <row r="10557">
          <cell r="A10557" t="str">
            <v>V86.7</v>
          </cell>
          <cell r="B10557" t="str">
            <v>Persona que viaja fuera de vehículo para todo terreno o de otro vehículo de motor para uso fuera de la carretera lesionada en accidente no de tránsito</v>
          </cell>
        </row>
        <row r="10558">
          <cell r="A10558" t="str">
            <v>V86.9</v>
          </cell>
          <cell r="B10558" t="str">
            <v>Ocupante no especificado de vehículo para todo terreno o de otro vehículo de motor para uso fuera de la carretera lesionado en accidente no de tránsito</v>
          </cell>
        </row>
        <row r="10559">
          <cell r="A10559" t="str">
            <v>V87</v>
          </cell>
          <cell r="B10559" t="str">
            <v>Accidente de tránsito de tipo especificado, pero donde se desconoce el modo de transporte de la víctima</v>
          </cell>
        </row>
        <row r="10560">
          <cell r="A10560" t="str">
            <v>V87.0</v>
          </cell>
          <cell r="B10560" t="str">
            <v>Persona lesionada por colisión entre automóvil y vehículo de motor de dos o tres ruedas (tránsito)</v>
          </cell>
        </row>
        <row r="10561">
          <cell r="A10561" t="str">
            <v>V87.1</v>
          </cell>
          <cell r="B10561" t="str">
            <v>Persona lesionada por colisión entre otros vehículos de motor y un vehículo de motor de dos o tres ruedas  (tránsito)</v>
          </cell>
        </row>
        <row r="10562">
          <cell r="A10562" t="str">
            <v>V87.2</v>
          </cell>
          <cell r="B10562" t="str">
            <v>Persona lesionada por colisión entre automóvil y camioneta o furgoneta (tránsito)</v>
          </cell>
        </row>
        <row r="10563">
          <cell r="A10563" t="str">
            <v>V87.3</v>
          </cell>
          <cell r="B10563" t="str">
            <v>Persona lesionada por colisión entre automóvil y autobús (tránsito)</v>
          </cell>
        </row>
        <row r="10564">
          <cell r="A10564" t="str">
            <v>V87.4</v>
          </cell>
          <cell r="B10564" t="str">
            <v>Persona lesionada por colisión entre automóvil y vehículo de transporte pesado (tránsito)</v>
          </cell>
        </row>
        <row r="10565">
          <cell r="A10565" t="str">
            <v>V87.5</v>
          </cell>
          <cell r="B10565" t="str">
            <v>Persona lesionada por colisión entre vehículo de transporte pesado y autobús (tránsito)</v>
          </cell>
        </row>
        <row r="10566">
          <cell r="A10566" t="str">
            <v>V87.6</v>
          </cell>
          <cell r="B10566" t="str">
            <v>Persona lesionada por colisión entre tren o vehículo de rieles y automóvil (tránsito)</v>
          </cell>
        </row>
        <row r="10567">
          <cell r="A10567" t="str">
            <v>V87.7</v>
          </cell>
          <cell r="B10567" t="str">
            <v>Persona lesionada por colisión entre otros vehículos de motor especificados (tránsito)</v>
          </cell>
        </row>
        <row r="10568">
          <cell r="A10568" t="str">
            <v>V87.8</v>
          </cell>
          <cell r="B10568" t="str">
            <v>Persona lesionada en otros accidentes especificados de transporte de vehículo de motor sin colisión (tránsito)</v>
          </cell>
        </row>
        <row r="10569">
          <cell r="A10569" t="str">
            <v>V87.9</v>
          </cell>
          <cell r="B10569" t="str">
            <v>Persona lesionada en otros accidentes especificados de transporte de vehículo sin motor (con colisión) (sin colisión) (tránsito)</v>
          </cell>
        </row>
        <row r="10570">
          <cell r="A10570" t="str">
            <v>V88</v>
          </cell>
          <cell r="B10570" t="str">
            <v>Accidente no de tránsito de tipo especificado, pero donde se desconoce el modo de transporte  de la víctima</v>
          </cell>
        </row>
        <row r="10571">
          <cell r="A10571" t="str">
            <v>V88.0</v>
          </cell>
          <cell r="B10571" t="str">
            <v>Persona lesionada por colisión entre automóvil y vehículo de motor de dos o tres ruedas, no de tránsito</v>
          </cell>
        </row>
        <row r="10572">
          <cell r="A10572" t="str">
            <v>V88.1</v>
          </cell>
          <cell r="B10572" t="str">
            <v>Persona lesionada por colisión entre otros vehículos de motor y un vehículo de motor de dos o tres ruedas, no de tránsito</v>
          </cell>
        </row>
        <row r="10573">
          <cell r="A10573" t="str">
            <v>V88.2</v>
          </cell>
          <cell r="B10573" t="str">
            <v>Persona lesionada por colisión entre automóvil y camioneta o furgoneta, no de tránsito</v>
          </cell>
        </row>
        <row r="10574">
          <cell r="A10574" t="str">
            <v>V88.3</v>
          </cell>
          <cell r="B10574" t="str">
            <v>Persona lesionada por colisión entre automóvil y autobús, no de tránsito</v>
          </cell>
        </row>
        <row r="10575">
          <cell r="A10575" t="str">
            <v>V88.4</v>
          </cell>
          <cell r="B10575" t="str">
            <v>Persona lesionada por colisión entre automóvil y vehículo de transporte pesado, no de tránsito</v>
          </cell>
        </row>
        <row r="10576">
          <cell r="A10576" t="str">
            <v>V88.5</v>
          </cell>
          <cell r="B10576" t="str">
            <v>Persona lesionada por colisión entre vehículo de transporte pesado y autobús, no de tránsito</v>
          </cell>
        </row>
        <row r="10577">
          <cell r="A10577" t="str">
            <v>V88.6</v>
          </cell>
          <cell r="B10577" t="str">
            <v>Persona lesionada por colisión entre tren o vehículo de rieles y automóvil, no de tránsito</v>
          </cell>
        </row>
        <row r="10578">
          <cell r="A10578" t="str">
            <v>V88.7</v>
          </cell>
          <cell r="B10578" t="str">
            <v>Persona lesionada por colisión entre otros vehículos de motor especificados,no de tránsito</v>
          </cell>
        </row>
        <row r="10579">
          <cell r="A10579" t="str">
            <v>V88.8</v>
          </cell>
          <cell r="B10579" t="str">
            <v>Persona lesionada en otros accidentes especificados de transporte de vehículo de motor sin colisión, no de tránsito</v>
          </cell>
        </row>
        <row r="10580">
          <cell r="A10580" t="str">
            <v>V88.9</v>
          </cell>
          <cell r="B10580" t="str">
            <v>Persona lesionada en otros accidentes especificados de transporte de vehículo sin motor (con colisión) (sin colisión), no de tránsito</v>
          </cell>
        </row>
        <row r="10581">
          <cell r="A10581" t="str">
            <v>V89</v>
          </cell>
          <cell r="B10581" t="str">
            <v>Accidente de vehículo de motor o sin motor, tipo de vehículo no especificado</v>
          </cell>
        </row>
        <row r="10582">
          <cell r="A10582" t="str">
            <v>V89.0</v>
          </cell>
          <cell r="B10582" t="str">
            <v>Persona lesionada en accidente no de tránsito, de vehículo de motor no especificado</v>
          </cell>
        </row>
        <row r="10583">
          <cell r="A10583" t="str">
            <v>V89.1</v>
          </cell>
          <cell r="B10583" t="str">
            <v>Persona lesionada en accidente no de tránsito, de vehículo sin motor no especificado</v>
          </cell>
        </row>
        <row r="10584">
          <cell r="A10584" t="str">
            <v>V89.2</v>
          </cell>
          <cell r="B10584" t="str">
            <v>Persona lesionada en accidente de tránsito, de vehículo de motor no especificado</v>
          </cell>
        </row>
        <row r="10585">
          <cell r="A10585" t="str">
            <v>V89.3</v>
          </cell>
          <cell r="B10585" t="str">
            <v>Persona lesionada en accidente de tránsito, de vehículo sin motor no especificado</v>
          </cell>
        </row>
        <row r="10586">
          <cell r="A10586" t="str">
            <v>V89.9</v>
          </cell>
          <cell r="B10586" t="str">
            <v>Persona lesionada en accidente de vehículo no especificado</v>
          </cell>
        </row>
        <row r="10587">
          <cell r="A10587" t="str">
            <v>V90</v>
          </cell>
          <cell r="B10587" t="str">
            <v>Accidente de embarcación que causa ahogamiento y sumersión</v>
          </cell>
        </row>
        <row r="10588">
          <cell r="A10588" t="str">
            <v>V90.0</v>
          </cell>
          <cell r="B10588" t="str">
            <v>Accidente de embarcación que causa ahogamiento y sumersión, barco mercante</v>
          </cell>
        </row>
        <row r="10589">
          <cell r="A10589" t="str">
            <v>V90.1</v>
          </cell>
          <cell r="B10589" t="str">
            <v>Accidente de embarcación que causa ahogamiento y sumersión, barco de pasajeros</v>
          </cell>
        </row>
        <row r="10590">
          <cell r="A10590" t="str">
            <v>V90.2</v>
          </cell>
          <cell r="B10590" t="str">
            <v>Accidente de embarcación que causa ahogamiento y sumersión, bote de pesca</v>
          </cell>
        </row>
        <row r="10591">
          <cell r="A10591" t="str">
            <v>V90.3</v>
          </cell>
          <cell r="B10591" t="str">
            <v>Accidente de embarcación que causa ahogamiento y sumersión, otro vehículo acuático con motor</v>
          </cell>
        </row>
        <row r="10592">
          <cell r="A10592" t="str">
            <v>V90.4</v>
          </cell>
          <cell r="B10592" t="str">
            <v>Accidente de embarcación que causa ahogamiento y sumersión, velero</v>
          </cell>
        </row>
        <row r="10593">
          <cell r="A10593" t="str">
            <v>V90.5</v>
          </cell>
          <cell r="B10593" t="str">
            <v>Accidente de embarcación que causa ahogamiento y sumersión, canoa o kayak</v>
          </cell>
        </row>
        <row r="10594">
          <cell r="A10594" t="str">
            <v>V90.6</v>
          </cell>
          <cell r="B10594" t="str">
            <v>Accidente de embarcación que causa ahogamiento y sumersión, balsa inflable (sin motor)</v>
          </cell>
        </row>
        <row r="10595">
          <cell r="A10595" t="str">
            <v>V90.7</v>
          </cell>
          <cell r="B10595" t="str">
            <v>Accidente de embarcación que causa ahogamiento y sumersión, esquí acuático</v>
          </cell>
        </row>
        <row r="10596">
          <cell r="A10596" t="str">
            <v>V90.8</v>
          </cell>
          <cell r="B10596" t="str">
            <v>Accidente de embarcación que causa ahogamiento y sumersión, otro vehículo acuático sin motor</v>
          </cell>
        </row>
        <row r="10597">
          <cell r="A10597" t="str">
            <v>V90.9</v>
          </cell>
          <cell r="B10597" t="str">
            <v>Accidente de embarcación que causa ahogamiento y sumersión, vehículo acuático no especificado</v>
          </cell>
        </row>
        <row r="10598">
          <cell r="A10598" t="str">
            <v>V91</v>
          </cell>
          <cell r="B10598" t="str">
            <v>Accidente de embarcación que causa otros tipos de traumatismo</v>
          </cell>
        </row>
        <row r="10599">
          <cell r="A10599" t="str">
            <v>V91.0</v>
          </cell>
          <cell r="B10599" t="str">
            <v>Accidente de embarcación que causa otros tipos de traumatismo, barco mercante</v>
          </cell>
        </row>
        <row r="10600">
          <cell r="A10600" t="str">
            <v>V91.1</v>
          </cell>
          <cell r="B10600" t="str">
            <v>Accidente de embarcación que causa otros tipos de traumatismo, barco de pasajeros</v>
          </cell>
        </row>
        <row r="10601">
          <cell r="A10601" t="str">
            <v>V91.2</v>
          </cell>
          <cell r="B10601" t="str">
            <v>Accidente de embarcación que causa otros tipos de traumatismo, bote de pesca</v>
          </cell>
        </row>
        <row r="10602">
          <cell r="A10602" t="str">
            <v>V91.3</v>
          </cell>
          <cell r="B10602" t="str">
            <v>Accidente de embarcación que causa otros tipos de traumatismo, otro vehículo acuático con motor</v>
          </cell>
        </row>
        <row r="10603">
          <cell r="A10603" t="str">
            <v>V91.4</v>
          </cell>
          <cell r="B10603" t="str">
            <v>Accidente de embarcación que causa otros tipos de traumatismo, velero</v>
          </cell>
        </row>
        <row r="10604">
          <cell r="A10604" t="str">
            <v>V91.5</v>
          </cell>
          <cell r="B10604" t="str">
            <v>Accidente de embarcación que causa otros tipos de traumatismo, canoa o kayak</v>
          </cell>
        </row>
        <row r="10605">
          <cell r="A10605" t="str">
            <v>V91.6</v>
          </cell>
          <cell r="B10605" t="str">
            <v>Accidente de embarcación que causa otros tipos de traumatismo, balsa inflable (sin motor)</v>
          </cell>
        </row>
        <row r="10606">
          <cell r="A10606" t="str">
            <v>V91.7</v>
          </cell>
          <cell r="B10606" t="str">
            <v>Accidente de embarcación que causa otros tipos de traumatismo, esquí acuático</v>
          </cell>
        </row>
        <row r="10607">
          <cell r="A10607" t="str">
            <v>V91.8</v>
          </cell>
          <cell r="B10607" t="str">
            <v>Accidente de embarcación que causa otros tipos de traumatismo, otro vehículo acuático sin motor</v>
          </cell>
        </row>
        <row r="10608">
          <cell r="A10608" t="str">
            <v>V91.9</v>
          </cell>
          <cell r="B10608" t="str">
            <v>Accidente de embarcación que causa otros tipos de traumatismo, vehículo acuático no especificado</v>
          </cell>
        </row>
        <row r="10609">
          <cell r="A10609" t="str">
            <v>V92</v>
          </cell>
          <cell r="B10609" t="str">
            <v>Ahogamiento y sumersión relacionados con transporte por agua, sin accidente a la embarcación</v>
          </cell>
        </row>
        <row r="10610">
          <cell r="A10610" t="str">
            <v>V92.0</v>
          </cell>
          <cell r="B10610" t="str">
            <v>Ahogamiento y sumersión relacionados con transporte por agua, sin accidente a la embarcación, barco mercante</v>
          </cell>
        </row>
        <row r="10611">
          <cell r="A10611" t="str">
            <v>V92.1</v>
          </cell>
          <cell r="B10611" t="str">
            <v>Ahogamiento y sumersión relacionados con transporte por agua, sin accidente a la embarcación, barco de pasajeros</v>
          </cell>
        </row>
        <row r="10612">
          <cell r="A10612" t="str">
            <v>V92.2</v>
          </cell>
          <cell r="B10612" t="str">
            <v>Ahogamiento y sumersión relacionados con transporte por agua, sin accidente a la embarcación, bote de pesca</v>
          </cell>
        </row>
        <row r="10613">
          <cell r="A10613" t="str">
            <v>V92.3</v>
          </cell>
          <cell r="B10613" t="str">
            <v>Ahogamiento y sumersión relacionados con transporte por agua, sin accidente a la embarcación, otro vehículo acuático con motor</v>
          </cell>
        </row>
        <row r="10614">
          <cell r="A10614" t="str">
            <v>V92.4</v>
          </cell>
          <cell r="B10614" t="str">
            <v>Ahogamiento y sumersión relacionados con transporte por agua, sin accidente a la embarcación, velero</v>
          </cell>
        </row>
        <row r="10615">
          <cell r="A10615" t="str">
            <v>V92.5</v>
          </cell>
          <cell r="B10615" t="str">
            <v>Ahogamiento y sumersión relacionados con transporte por agua, sin accidente a la embarcación, canoa o kayak</v>
          </cell>
        </row>
        <row r="10616">
          <cell r="A10616" t="str">
            <v>V92.6</v>
          </cell>
          <cell r="B10616" t="str">
            <v>Ahogamiento y sumersión relacionados con transporte por agua, sin accidente a la embarcación, balsa inflable (sin motor)</v>
          </cell>
        </row>
        <row r="10617">
          <cell r="A10617" t="str">
            <v>V92.7</v>
          </cell>
          <cell r="B10617" t="str">
            <v>Ahogamiento y sumersión relacionados con transporte por agua, sin accidente a la embarcación, esquí acuático</v>
          </cell>
        </row>
        <row r="10618">
          <cell r="A10618" t="str">
            <v>V92.8</v>
          </cell>
          <cell r="B10618" t="str">
            <v>Ahogamiento y sumersión relacionados con transporte por agua, sin accidente a la embarcación, otro vehículo acuático sin motor</v>
          </cell>
        </row>
        <row r="10619">
          <cell r="A10619" t="str">
            <v>V92.9</v>
          </cell>
          <cell r="B10619" t="str">
            <v>Ahogamiento y sumersión relacionados con transporte por agua, sin accidente a la embarcación, vehículo acuático no especificado</v>
          </cell>
        </row>
        <row r="10620">
          <cell r="A10620" t="str">
            <v>V93</v>
          </cell>
          <cell r="B10620" t="str">
            <v>Accidente en una embarcación, sin accidente a la embarcación, que no causa ahogamiento o sumersión</v>
          </cell>
        </row>
        <row r="10621">
          <cell r="A10621" t="str">
            <v>V93.0</v>
          </cell>
          <cell r="B10621" t="str">
            <v>Accidente en una embarcación, sin accidente a la embarcación, que no causa ahogamiento o sumersión, barco mercante</v>
          </cell>
        </row>
        <row r="10622">
          <cell r="A10622" t="str">
            <v>V93.1</v>
          </cell>
          <cell r="B10622" t="str">
            <v>Accidente en una embarcación, sin accidente a la embarcación, que no causa ahogamiento o sumersión, barco de pasajeros</v>
          </cell>
        </row>
        <row r="10623">
          <cell r="A10623" t="str">
            <v>V93.2</v>
          </cell>
          <cell r="B10623" t="str">
            <v>Accidente en una embarcación, sin accidente a la embarcación, que no causa ahogamiento o sumersión, bote de pesca</v>
          </cell>
        </row>
        <row r="10624">
          <cell r="A10624" t="str">
            <v>V93.3</v>
          </cell>
          <cell r="B10624" t="str">
            <v>Accidente en una embarcación, sin accidente a la embarcación, que no causa ahogamiento o sumersión, otro vehículo acuático con motor</v>
          </cell>
        </row>
        <row r="10625">
          <cell r="A10625" t="str">
            <v>V93.4</v>
          </cell>
          <cell r="B10625" t="str">
            <v>Accidente en una embarcación, sin accidente a la embarcación, que no causa ahogamiento o sumersión, velero</v>
          </cell>
        </row>
        <row r="10626">
          <cell r="A10626" t="str">
            <v>V93.5</v>
          </cell>
          <cell r="B10626" t="str">
            <v>Accidente en una embarcación, sin accidente a la embarcación, que no causa ahogamiento o sumersión, canoa o kayak</v>
          </cell>
        </row>
        <row r="10627">
          <cell r="A10627" t="str">
            <v>V93.6</v>
          </cell>
          <cell r="B10627" t="str">
            <v>Accidente en una embarcación, sin accidente a la embarcación, que no causa ahogamiento o sumersión, balsa inflable (sin motor)</v>
          </cell>
        </row>
        <row r="10628">
          <cell r="A10628" t="str">
            <v>V93.7</v>
          </cell>
          <cell r="B10628" t="str">
            <v>Accidente en una embarcación, sin accidente a la embarcación, que no causa ahogamiento o sumersión, esquí acuático</v>
          </cell>
        </row>
        <row r="10629">
          <cell r="A10629" t="str">
            <v>V93.8</v>
          </cell>
          <cell r="B10629" t="str">
            <v>Accidente en una embarcación, sin accidente a la embarcación, que no causa ahogamiento o sumersión, otro vehículo acuático sin motor</v>
          </cell>
        </row>
        <row r="10630">
          <cell r="A10630" t="str">
            <v>V93.9</v>
          </cell>
          <cell r="B10630" t="str">
            <v>Accidente en una embarcación, sin accidente a la embarcación, que no causa ahogamiento o sumersión, vehículo acuático no especificado</v>
          </cell>
        </row>
        <row r="10631">
          <cell r="A10631" t="str">
            <v>V94</v>
          </cell>
          <cell r="B10631" t="str">
            <v>Otros accidentes de transporte por agua, y los no especificados</v>
          </cell>
        </row>
        <row r="10632">
          <cell r="A10632" t="str">
            <v>V94.0</v>
          </cell>
          <cell r="B10632" t="str">
            <v>Otros accidentes de transporte por agua, y los no especificados, barco mercante</v>
          </cell>
        </row>
        <row r="10633">
          <cell r="A10633" t="str">
            <v>V94.1</v>
          </cell>
          <cell r="B10633" t="str">
            <v>Otros accidentes de transporte por agua, y los no especificados, barco de pasajeros</v>
          </cell>
        </row>
        <row r="10634">
          <cell r="A10634" t="str">
            <v>V94.2</v>
          </cell>
          <cell r="B10634" t="str">
            <v>Otros accidentes de transporte por agua, y los no especificados, bote de pesca</v>
          </cell>
        </row>
        <row r="10635">
          <cell r="A10635" t="str">
            <v>V94.3</v>
          </cell>
          <cell r="B10635" t="str">
            <v>Otros accidentes de transporte por agua, y los no especificados, otro vehículo acuático con motor</v>
          </cell>
        </row>
        <row r="10636">
          <cell r="A10636" t="str">
            <v>V94.4</v>
          </cell>
          <cell r="B10636" t="str">
            <v>Otros accidentes de transporte por agua, y los no especificados, velero</v>
          </cell>
        </row>
        <row r="10637">
          <cell r="A10637" t="str">
            <v>V94.5</v>
          </cell>
          <cell r="B10637" t="str">
            <v>Otros accidentes de transporte por agua, y los no especificados, canoa o kayak</v>
          </cell>
        </row>
        <row r="10638">
          <cell r="A10638" t="str">
            <v>V94.6</v>
          </cell>
          <cell r="B10638" t="str">
            <v>Otros accidentes de transporte por agua, y los no especificados, balsa inflable (sin motor)</v>
          </cell>
        </row>
        <row r="10639">
          <cell r="A10639" t="str">
            <v>V94.7</v>
          </cell>
          <cell r="B10639" t="str">
            <v>Otros accidentes de transporte por agua, y los no especificados, esquí acuático</v>
          </cell>
        </row>
        <row r="10640">
          <cell r="A10640" t="str">
            <v>V94.8</v>
          </cell>
          <cell r="B10640" t="str">
            <v>Otros accidentes de transporte por agua, y los no especificados, otro vehículo acuático sin motor</v>
          </cell>
        </row>
        <row r="10641">
          <cell r="A10641" t="str">
            <v>V94.9</v>
          </cell>
          <cell r="B10641" t="str">
            <v>Otros accidentes de transporte por agua, y los no especificados, vehículo acuático no especificado</v>
          </cell>
        </row>
        <row r="10642">
          <cell r="A10642" t="str">
            <v>V95</v>
          </cell>
          <cell r="B10642" t="str">
            <v>Accidente de aeronave de motor, con ocupante lesionado</v>
          </cell>
        </row>
        <row r="10643">
          <cell r="A10643" t="str">
            <v>V95.0</v>
          </cell>
          <cell r="B10643" t="str">
            <v>Accidente de helicóptero con ocupante lesionado</v>
          </cell>
        </row>
        <row r="10644">
          <cell r="A10644" t="str">
            <v>V95.1</v>
          </cell>
          <cell r="B10644" t="str">
            <v>Accidente de planeador ultra liviano, micro liviano o motorizado, con ocupante lesionado</v>
          </cell>
        </row>
        <row r="10645">
          <cell r="A10645" t="str">
            <v>V95.2</v>
          </cell>
          <cell r="B10645" t="str">
            <v>Accidente de otros vehículos aéreos de alas fijas, privados, con ocupante lesionado</v>
          </cell>
        </row>
        <row r="10646">
          <cell r="A10646" t="str">
            <v>V95.3</v>
          </cell>
          <cell r="B10646" t="str">
            <v>Accidente de vehículo aéreo de alas fijas, comercial, con ocupante lesionado</v>
          </cell>
        </row>
        <row r="10647">
          <cell r="A10647" t="str">
            <v>V95.4</v>
          </cell>
          <cell r="B10647" t="str">
            <v>Accidente de nave espacial, con ocupante lesionado</v>
          </cell>
        </row>
        <row r="10648">
          <cell r="A10648" t="str">
            <v>V95.8</v>
          </cell>
          <cell r="B10648" t="str">
            <v>Accidente de otras aeronaves, con ocupante lesionado</v>
          </cell>
        </row>
        <row r="10649">
          <cell r="A10649" t="str">
            <v>V95.9</v>
          </cell>
          <cell r="B10649" t="str">
            <v>Accidente de aeronave no especificada, con ocupante lesionado</v>
          </cell>
        </row>
        <row r="10650">
          <cell r="A10650" t="str">
            <v>V96</v>
          </cell>
          <cell r="B10650" t="str">
            <v>Accidente de aeronave sin motor, con ocupante lesionado</v>
          </cell>
        </row>
        <row r="10651">
          <cell r="A10651" t="str">
            <v>V96.0</v>
          </cell>
          <cell r="B10651" t="str">
            <v>Accidente de globo aerostático, con ocupante lesionado</v>
          </cell>
        </row>
        <row r="10652">
          <cell r="A10652" t="str">
            <v>V96.1</v>
          </cell>
          <cell r="B10652" t="str">
            <v>Accidente de ala delta, con ocupante lesionado</v>
          </cell>
        </row>
        <row r="10653">
          <cell r="A10653" t="str">
            <v>V96.2</v>
          </cell>
          <cell r="B10653" t="str">
            <v>Accidente de planeador (sin motor), con ocupante lesionado</v>
          </cell>
        </row>
        <row r="10654">
          <cell r="A10654" t="str">
            <v>V96.8</v>
          </cell>
          <cell r="B10654" t="str">
            <v>Accidente de otras aeronaves sin motor, con ocupante lesionado</v>
          </cell>
        </row>
        <row r="10655">
          <cell r="A10655" t="str">
            <v>V96.9</v>
          </cell>
          <cell r="B10655" t="str">
            <v>Accidente de aeronave sin motor no especificada, con ocupante lesionado</v>
          </cell>
        </row>
        <row r="10656">
          <cell r="A10656" t="str">
            <v>V97</v>
          </cell>
          <cell r="B10656" t="str">
            <v>Otros accidentes de transporte aéreo especificados</v>
          </cell>
        </row>
        <row r="10657">
          <cell r="A10657" t="str">
            <v>V97.0</v>
          </cell>
          <cell r="B10657" t="str">
            <v>Ocupante de aeronave lesionado en otros accidentes especificados de transporte aéreo</v>
          </cell>
        </row>
        <row r="10658">
          <cell r="A10658" t="str">
            <v>V97.1</v>
          </cell>
          <cell r="B10658" t="str">
            <v>Persona lesionada al subir o bajar de una aeronave</v>
          </cell>
        </row>
        <row r="10659">
          <cell r="A10659" t="str">
            <v>V97.2</v>
          </cell>
          <cell r="B10659" t="str">
            <v>Paracaidista lesionado en accidente de transporte aéreo</v>
          </cell>
        </row>
        <row r="10660">
          <cell r="A10660" t="str">
            <v>V97.3</v>
          </cell>
          <cell r="B10660" t="str">
            <v>Persona en tierra lesionada por accidente de transporte aéreo</v>
          </cell>
        </row>
        <row r="10661">
          <cell r="A10661" t="str">
            <v>V97.8</v>
          </cell>
          <cell r="B10661" t="str">
            <v>Otros accidentes de transporte aéreo, no clasificados en otra parte</v>
          </cell>
        </row>
        <row r="10662">
          <cell r="A10662" t="str">
            <v>V98.X</v>
          </cell>
          <cell r="B10662" t="str">
            <v>Otros accidentes de transporte especificados</v>
          </cell>
        </row>
        <row r="10663">
          <cell r="A10663" t="str">
            <v>V99.X</v>
          </cell>
          <cell r="B10663" t="str">
            <v>Accidente de transporte no especificado</v>
          </cell>
        </row>
        <row r="10664">
          <cell r="A10664" t="str">
            <v>W</v>
          </cell>
          <cell r="B10664" t="str">
            <v>Caídas, Agresiones, Envenenamientos</v>
          </cell>
        </row>
        <row r="10665">
          <cell r="A10665" t="str">
            <v>W00</v>
          </cell>
          <cell r="B10665" t="str">
            <v>Caída en el mismo nivel por hielo o nieve</v>
          </cell>
        </row>
        <row r="10666">
          <cell r="A10666" t="str">
            <v>W00.0</v>
          </cell>
          <cell r="B10666" t="str">
            <v>Caída en el mismo nivel por hielo o nieve, en vivienda</v>
          </cell>
        </row>
        <row r="10667">
          <cell r="A10667" t="str">
            <v>W00.1</v>
          </cell>
          <cell r="B10667" t="str">
            <v>Caída en el mismo nivel por hielo o nieve, en institución residencial</v>
          </cell>
        </row>
        <row r="10668">
          <cell r="A10668" t="str">
            <v>W00.2</v>
          </cell>
          <cell r="B10668" t="str">
            <v>Caída en el mismo nivel por hielo o nieve, en escuelas, otras instituciones y áreas administrativas públicas</v>
          </cell>
        </row>
        <row r="10669">
          <cell r="A10669" t="str">
            <v>W00.3</v>
          </cell>
          <cell r="B10669" t="str">
            <v>Caída en el mismo nivel por hielo o nieve, en áreas de deporte y atletismo</v>
          </cell>
        </row>
        <row r="10670">
          <cell r="A10670" t="str">
            <v>W00.4</v>
          </cell>
          <cell r="B10670" t="str">
            <v>Caída en el mismo nivel por hielo o nieve, en calles y carreteras</v>
          </cell>
        </row>
        <row r="10671">
          <cell r="A10671" t="str">
            <v>W00.5</v>
          </cell>
          <cell r="B10671" t="str">
            <v>Caída en el mismo nivel por hielo o nieve, en comercio y área de servicios</v>
          </cell>
        </row>
        <row r="10672">
          <cell r="A10672" t="str">
            <v>W00.6</v>
          </cell>
          <cell r="B10672" t="str">
            <v>Caída en el mismo nivel por hielo o nieve, en área industrial y de la construcción</v>
          </cell>
        </row>
        <row r="10673">
          <cell r="A10673" t="str">
            <v>W00.7</v>
          </cell>
          <cell r="B10673" t="str">
            <v>Caída en el mismo nivel por hielo o nieve, en granja</v>
          </cell>
        </row>
        <row r="10674">
          <cell r="A10674" t="str">
            <v>W00.8</v>
          </cell>
          <cell r="B10674" t="str">
            <v>Caída en el mismo nivel por hielo o nieve, en otro lugar especificado</v>
          </cell>
        </row>
        <row r="10675">
          <cell r="A10675" t="str">
            <v>W00.9</v>
          </cell>
          <cell r="B10675" t="str">
            <v>Caída en el mismo nivel por hielo o nieve, en lugar no especificado</v>
          </cell>
        </row>
        <row r="10676">
          <cell r="A10676" t="str">
            <v>W01</v>
          </cell>
          <cell r="B10676" t="str">
            <v>Caída en el mismo nivel por deslizamiento, tropezón y traspié</v>
          </cell>
        </row>
        <row r="10677">
          <cell r="A10677" t="str">
            <v>W01.0</v>
          </cell>
          <cell r="B10677" t="str">
            <v>Caída en el mismo nivel por deslizamiento, tropezón y traspié, en vivienda</v>
          </cell>
        </row>
        <row r="10678">
          <cell r="A10678" t="str">
            <v>W01.1</v>
          </cell>
          <cell r="B10678" t="str">
            <v>Caída en el mismo nivel por deslizamiento, tropezón y traspié, en institución residencial</v>
          </cell>
        </row>
        <row r="10679">
          <cell r="A10679" t="str">
            <v>W01.2</v>
          </cell>
          <cell r="B10679" t="str">
            <v>Caída en el mismo nivel por deslizamiento, tropezón y traspié, en escuelas, otras instituciones y áreas administrativas públicas</v>
          </cell>
        </row>
        <row r="10680">
          <cell r="A10680" t="str">
            <v>W01.3</v>
          </cell>
          <cell r="B10680" t="str">
            <v>Caída en el mismo nivel por deslizamiento, tropezón y traspié, en áreas de deporte y atletismo</v>
          </cell>
        </row>
        <row r="10681">
          <cell r="A10681" t="str">
            <v>W01.4</v>
          </cell>
          <cell r="B10681" t="str">
            <v>Caída en el mismo nivel por deslizamiento, tropezón y traspié, en calles y carreteras</v>
          </cell>
        </row>
        <row r="10682">
          <cell r="A10682" t="str">
            <v>W01.5</v>
          </cell>
          <cell r="B10682" t="str">
            <v>Caída en el mismo nivel por deslizamiento, tropezón y traspié, en comercio y área de servicios</v>
          </cell>
        </row>
        <row r="10683">
          <cell r="A10683" t="str">
            <v>W01.6</v>
          </cell>
          <cell r="B10683" t="str">
            <v>Caída en el mismo nivel por deslizamiento, tropezón y traspié, en área industrial y de la construcción</v>
          </cell>
        </row>
        <row r="10684">
          <cell r="A10684" t="str">
            <v>W01.7</v>
          </cell>
          <cell r="B10684" t="str">
            <v>Caída en el mismo nivel por deslizamiento, tropezón y traspié, en granja</v>
          </cell>
        </row>
        <row r="10685">
          <cell r="A10685" t="str">
            <v>W01.8</v>
          </cell>
          <cell r="B10685" t="str">
            <v>Caída en el mismo nivel por deslizamiento, tropezón y traspié, en otro lugar especificado</v>
          </cell>
        </row>
        <row r="10686">
          <cell r="A10686" t="str">
            <v>W01.9</v>
          </cell>
          <cell r="B10686" t="str">
            <v>Caída en el mismo nivel por deslizamiento, tropezón y traspié, en lugar no especificado</v>
          </cell>
        </row>
        <row r="10687">
          <cell r="A10687" t="str">
            <v>W02</v>
          </cell>
          <cell r="B10687" t="str">
            <v>Caída por patines para hielo, esquís, patines de ruedas o patineta</v>
          </cell>
        </row>
        <row r="10688">
          <cell r="A10688" t="str">
            <v>W02.0</v>
          </cell>
          <cell r="B10688" t="str">
            <v>Caída por patines para hielo, esquís, patines de ruedas o patineta, en vivienda</v>
          </cell>
        </row>
        <row r="10689">
          <cell r="A10689" t="str">
            <v>W02.1</v>
          </cell>
          <cell r="B10689" t="str">
            <v>Caída por patines para hielo, esquís, patines de ruedas o patineta, en institución residencial</v>
          </cell>
        </row>
        <row r="10690">
          <cell r="A10690" t="str">
            <v>W02.2</v>
          </cell>
          <cell r="B10690" t="str">
            <v>Caída por patines para hielo, esquís, patines de ruedas o patineta, en escuelas, otras instituciones y áreas administrativas públicas</v>
          </cell>
        </row>
        <row r="10691">
          <cell r="A10691" t="str">
            <v>W02.3</v>
          </cell>
          <cell r="B10691" t="str">
            <v>Caída por patines para hielo, esquís, patines de ruedas o patineta, en áreas de deporte y atletismo</v>
          </cell>
        </row>
        <row r="10692">
          <cell r="A10692" t="str">
            <v>W02.4</v>
          </cell>
          <cell r="B10692" t="str">
            <v>Caída por patines para hielo, esquís, patines de ruedas o patineta, en calles y carreteras</v>
          </cell>
        </row>
        <row r="10693">
          <cell r="A10693" t="str">
            <v>W02.5</v>
          </cell>
          <cell r="B10693" t="str">
            <v>Caída por patines para hielo, esquís, patines de ruedas o patineta, en comercio y área de servicios</v>
          </cell>
        </row>
        <row r="10694">
          <cell r="A10694" t="str">
            <v>W02.6</v>
          </cell>
          <cell r="B10694" t="str">
            <v>Caída por patines para hielo, esquís, patines de ruedas o patineta, en área industrial y de la construcción</v>
          </cell>
        </row>
        <row r="10695">
          <cell r="A10695" t="str">
            <v>W02.7</v>
          </cell>
          <cell r="B10695" t="str">
            <v>Caída por patines para hielo, esquís, patines de ruedas o patineta, en granja</v>
          </cell>
        </row>
        <row r="10696">
          <cell r="A10696" t="str">
            <v>W02.8</v>
          </cell>
          <cell r="B10696" t="str">
            <v>Caída por patines para hielo, esquís, patines de ruedas o patineta, en otro lugar especificado</v>
          </cell>
        </row>
        <row r="10697">
          <cell r="A10697" t="str">
            <v>W02.9</v>
          </cell>
          <cell r="B10697" t="str">
            <v>Caída por patines para hielo, esquís, patines de ruedas o patineta, en lugar no especificado</v>
          </cell>
        </row>
        <row r="10698">
          <cell r="A10698" t="str">
            <v>W03</v>
          </cell>
          <cell r="B10698" t="str">
            <v>Otras caídas en el mismo nivel por colisión con o por empujón de otra persona</v>
          </cell>
        </row>
        <row r="10699">
          <cell r="A10699" t="str">
            <v>W03.0</v>
          </cell>
          <cell r="B10699" t="str">
            <v>Otras caídas en el mismo nivel por colisión con o por empujón de otra persona, en vivienda</v>
          </cell>
        </row>
        <row r="10700">
          <cell r="A10700" t="str">
            <v>W03.1</v>
          </cell>
          <cell r="B10700" t="str">
            <v>Otras caídas en el mismo nivel por colisión con o por empujón de otra persona, en institución residencial</v>
          </cell>
        </row>
        <row r="10701">
          <cell r="A10701" t="str">
            <v>W03.2</v>
          </cell>
          <cell r="B10701" t="str">
            <v>Otras caídas en el mismo nivel por colisión con o por empujón de otra persona, en escuelas, otras instituciones y áreas administrativas públicas</v>
          </cell>
        </row>
        <row r="10702">
          <cell r="A10702" t="str">
            <v>W03.3</v>
          </cell>
          <cell r="B10702" t="str">
            <v>Otras caídas en el mismo nivel por colisión con o por empujón de otra persona, en áreas de deporte y atletismo</v>
          </cell>
        </row>
        <row r="10703">
          <cell r="A10703" t="str">
            <v>W03.4</v>
          </cell>
          <cell r="B10703" t="str">
            <v>Otras caídas en el mismo nivel por colisión con o por empujón de otra persona, en calles y carreteras</v>
          </cell>
        </row>
        <row r="10704">
          <cell r="A10704" t="str">
            <v>W03.5</v>
          </cell>
          <cell r="B10704" t="str">
            <v>Otras caídas en el mismo nivel por colisión con o por empujón de otra persona, en comercio y área de servicios</v>
          </cell>
        </row>
        <row r="10705">
          <cell r="A10705" t="str">
            <v>W03.6</v>
          </cell>
          <cell r="B10705" t="str">
            <v>Otras caídas en el mismo nivel por colisión con o por empujón de otra persona, en área industrial y de la construcción</v>
          </cell>
        </row>
        <row r="10706">
          <cell r="A10706" t="str">
            <v>W03.7</v>
          </cell>
          <cell r="B10706" t="str">
            <v>Otras caídas en el mismo nivel por colisión con o por empujón de otra persona, en granja</v>
          </cell>
        </row>
        <row r="10707">
          <cell r="A10707" t="str">
            <v>W03.8</v>
          </cell>
          <cell r="B10707" t="str">
            <v>Otras caídas en el mismo nivel por colisión con o por empujón de otra persona, en otro lugar especificado</v>
          </cell>
        </row>
        <row r="10708">
          <cell r="A10708" t="str">
            <v>W03.9</v>
          </cell>
          <cell r="B10708" t="str">
            <v>Otras caídas en el mismo nivel por colisión con o por empujón de otra persona, en lugar no especificado</v>
          </cell>
        </row>
        <row r="10709">
          <cell r="A10709" t="str">
            <v>W04</v>
          </cell>
          <cell r="B10709" t="str">
            <v>Caída al ser trasladado o sostenido por otras personas</v>
          </cell>
        </row>
        <row r="10710">
          <cell r="A10710" t="str">
            <v>W04.0</v>
          </cell>
          <cell r="B10710" t="str">
            <v>Caída al ser trasladado o sostenido por otras personas, en vivienda</v>
          </cell>
        </row>
        <row r="10711">
          <cell r="A10711" t="str">
            <v>W04.1</v>
          </cell>
          <cell r="B10711" t="str">
            <v>Caída al ser trasladado o sostenido por otras personas, en institución residencial</v>
          </cell>
        </row>
        <row r="10712">
          <cell r="A10712" t="str">
            <v>W04.2</v>
          </cell>
          <cell r="B10712" t="str">
            <v>Caída al ser trasladado o sostenido por otras personas, en escuelas, otras instituciones y áreas administrativas públicas</v>
          </cell>
        </row>
        <row r="10713">
          <cell r="A10713" t="str">
            <v>W04.3</v>
          </cell>
          <cell r="B10713" t="str">
            <v>Caída al ser trasladado o sostenido por otras personas, en áreas de deporte y atletismo</v>
          </cell>
        </row>
        <row r="10714">
          <cell r="A10714" t="str">
            <v>W04.4</v>
          </cell>
          <cell r="B10714" t="str">
            <v>Caída al ser trasladado o sostenido por otras personas, en calles y carreteras</v>
          </cell>
        </row>
        <row r="10715">
          <cell r="A10715" t="str">
            <v>W04.5</v>
          </cell>
          <cell r="B10715" t="str">
            <v>Caída al ser trasladado o sostenido por otras personas, en comercio y área de servicios</v>
          </cell>
        </row>
        <row r="10716">
          <cell r="A10716" t="str">
            <v>W04.6</v>
          </cell>
          <cell r="B10716" t="str">
            <v>Caída al ser trasladado o sostenido por otras personas, en área industrial y de la construcción</v>
          </cell>
        </row>
        <row r="10717">
          <cell r="A10717" t="str">
            <v>W04.7</v>
          </cell>
          <cell r="B10717" t="str">
            <v>Caída al ser trasladado o sostenido por otras personas, en granja</v>
          </cell>
        </row>
        <row r="10718">
          <cell r="A10718" t="str">
            <v>W04.8</v>
          </cell>
          <cell r="B10718" t="str">
            <v>Caída al ser trasladado o sostenido por otras personas, en otro lugar especificado</v>
          </cell>
        </row>
        <row r="10719">
          <cell r="A10719" t="str">
            <v>W04.9</v>
          </cell>
          <cell r="B10719" t="str">
            <v>Caída al ser trasladado o sostenido por otras personas, en lugar no especificado</v>
          </cell>
        </row>
        <row r="10720">
          <cell r="A10720" t="str">
            <v>W05</v>
          </cell>
          <cell r="B10720" t="str">
            <v>Caída que implica silla de ruedas</v>
          </cell>
        </row>
        <row r="10721">
          <cell r="A10721" t="str">
            <v>W05.0</v>
          </cell>
          <cell r="B10721" t="str">
            <v>Caída que implica silla de ruedas, en vivienda</v>
          </cell>
        </row>
        <row r="10722">
          <cell r="A10722" t="str">
            <v>W05.1</v>
          </cell>
          <cell r="B10722" t="str">
            <v>Caída que implica silla de ruedas, en institución residencial</v>
          </cell>
        </row>
        <row r="10723">
          <cell r="A10723" t="str">
            <v>W05.2</v>
          </cell>
          <cell r="B10723" t="str">
            <v>Caída que implica silla de ruedas, en escuelas, otras instituciones y áreas administrativas públicas</v>
          </cell>
        </row>
        <row r="10724">
          <cell r="A10724" t="str">
            <v>W05.3</v>
          </cell>
          <cell r="B10724" t="str">
            <v>Caída que implica silla de ruedas, en áreas de deporte y atletismo</v>
          </cell>
        </row>
        <row r="10725">
          <cell r="A10725" t="str">
            <v>W05.4</v>
          </cell>
          <cell r="B10725" t="str">
            <v>Caída que implica silla de ruedas, en calles y carreteras</v>
          </cell>
        </row>
        <row r="10726">
          <cell r="A10726" t="str">
            <v>W05.5</v>
          </cell>
          <cell r="B10726" t="str">
            <v>Caída que implica silla de ruedas, en comercio y área de servicios</v>
          </cell>
        </row>
        <row r="10727">
          <cell r="A10727" t="str">
            <v>W05.6</v>
          </cell>
          <cell r="B10727" t="str">
            <v>Caída que implica silla de ruedas, en área industrial y de la construcción</v>
          </cell>
        </row>
        <row r="10728">
          <cell r="A10728" t="str">
            <v>W05.7</v>
          </cell>
          <cell r="B10728" t="str">
            <v>Caída que implica silla de ruedas, en granja</v>
          </cell>
        </row>
        <row r="10729">
          <cell r="A10729" t="str">
            <v>W05.8</v>
          </cell>
          <cell r="B10729" t="str">
            <v>Caída que implica silla de ruedas, en otro lugar especificado</v>
          </cell>
        </row>
        <row r="10730">
          <cell r="A10730" t="str">
            <v>W05.9</v>
          </cell>
          <cell r="B10730" t="str">
            <v>Caída que implica silla de ruedas, en lugar no especificado</v>
          </cell>
        </row>
        <row r="10731">
          <cell r="A10731" t="str">
            <v>W06</v>
          </cell>
          <cell r="B10731" t="str">
            <v>Caída que implica cama</v>
          </cell>
        </row>
        <row r="10732">
          <cell r="A10732" t="str">
            <v>W06.0</v>
          </cell>
          <cell r="B10732" t="str">
            <v>Caída que implica cama, en vivienda</v>
          </cell>
        </row>
        <row r="10733">
          <cell r="A10733" t="str">
            <v>W06.1</v>
          </cell>
          <cell r="B10733" t="str">
            <v>Caída que implica cama, en institución residencial</v>
          </cell>
        </row>
        <row r="10734">
          <cell r="A10734" t="str">
            <v>W06.2</v>
          </cell>
          <cell r="B10734" t="str">
            <v>Caída que implica cama, en escuelas, otras instituciones y áreas administrativas  públicas</v>
          </cell>
        </row>
        <row r="10735">
          <cell r="A10735" t="str">
            <v>W06.3</v>
          </cell>
          <cell r="B10735" t="str">
            <v>Caída que implica cama, en áreas de deporte y atletismo</v>
          </cell>
        </row>
        <row r="10736">
          <cell r="A10736" t="str">
            <v>W06.4</v>
          </cell>
          <cell r="B10736" t="str">
            <v>Caída que implica cama, en calles y carreteras</v>
          </cell>
        </row>
        <row r="10737">
          <cell r="A10737" t="str">
            <v>W06.5</v>
          </cell>
          <cell r="B10737" t="str">
            <v>Caída que implica cama, en comercio y área de servicios</v>
          </cell>
        </row>
        <row r="10738">
          <cell r="A10738" t="str">
            <v>W06.6</v>
          </cell>
          <cell r="B10738" t="str">
            <v>Caída que implica cama, en área industrial y de la construcción</v>
          </cell>
        </row>
        <row r="10739">
          <cell r="A10739" t="str">
            <v>W06.7</v>
          </cell>
          <cell r="B10739" t="str">
            <v>Caída que implica cama, en granja</v>
          </cell>
        </row>
        <row r="10740">
          <cell r="A10740" t="str">
            <v>W06.8</v>
          </cell>
          <cell r="B10740" t="str">
            <v>Caída que implica cama, en otro lugar especificado</v>
          </cell>
        </row>
        <row r="10741">
          <cell r="A10741" t="str">
            <v>W06.9</v>
          </cell>
          <cell r="B10741" t="str">
            <v>Caída que implica cama, en lugar no especificado</v>
          </cell>
        </row>
        <row r="10742">
          <cell r="A10742" t="str">
            <v>W07</v>
          </cell>
          <cell r="B10742" t="str">
            <v>Caída que implica silla</v>
          </cell>
        </row>
        <row r="10743">
          <cell r="A10743" t="str">
            <v>W07.0</v>
          </cell>
          <cell r="B10743" t="str">
            <v>Caída que implica silla, en vivienda</v>
          </cell>
        </row>
        <row r="10744">
          <cell r="A10744" t="str">
            <v>W07.1</v>
          </cell>
          <cell r="B10744" t="str">
            <v>Caída que implica silla, en institución residencial</v>
          </cell>
        </row>
        <row r="10745">
          <cell r="A10745" t="str">
            <v>W07.2</v>
          </cell>
          <cell r="B10745" t="str">
            <v>Caída que implica silla, en escuelas, otras instituciones y áreas administrativas públicas</v>
          </cell>
        </row>
        <row r="10746">
          <cell r="A10746" t="str">
            <v>W07.3</v>
          </cell>
          <cell r="B10746" t="str">
            <v>Caída que implica silla, en áreas de deporte y atletismo</v>
          </cell>
        </row>
        <row r="10747">
          <cell r="A10747" t="str">
            <v>W07.4</v>
          </cell>
          <cell r="B10747" t="str">
            <v>Caída que implica silla, en calles y carreteras</v>
          </cell>
        </row>
        <row r="10748">
          <cell r="A10748" t="str">
            <v>W07.5</v>
          </cell>
          <cell r="B10748" t="str">
            <v>Caída que implica silla, en comercio y área de servicios</v>
          </cell>
        </row>
        <row r="10749">
          <cell r="A10749" t="str">
            <v>W07.6</v>
          </cell>
          <cell r="B10749" t="str">
            <v>Caída que implica silla, en área industrial y de la construcción</v>
          </cell>
        </row>
        <row r="10750">
          <cell r="A10750" t="str">
            <v>W07.7</v>
          </cell>
          <cell r="B10750" t="str">
            <v>Caída que implica silla, en granja</v>
          </cell>
        </row>
        <row r="10751">
          <cell r="A10751" t="str">
            <v>W07.8</v>
          </cell>
          <cell r="B10751" t="str">
            <v>Caída que implica silla, en otro lugar especificado</v>
          </cell>
        </row>
        <row r="10752">
          <cell r="A10752" t="str">
            <v>W07.9</v>
          </cell>
          <cell r="B10752" t="str">
            <v>Caída que implica silla, en lugar no especificado</v>
          </cell>
        </row>
        <row r="10753">
          <cell r="A10753" t="str">
            <v>W08</v>
          </cell>
          <cell r="B10753" t="str">
            <v>Caída que implica otro mueble</v>
          </cell>
        </row>
        <row r="10754">
          <cell r="A10754" t="str">
            <v>W08.0</v>
          </cell>
          <cell r="B10754" t="str">
            <v>Caída que implica otro mueble, en vivienda</v>
          </cell>
        </row>
        <row r="10755">
          <cell r="A10755" t="str">
            <v>W08.1</v>
          </cell>
          <cell r="B10755" t="str">
            <v>Caída que implica otro mueble, en institución residencial</v>
          </cell>
        </row>
        <row r="10756">
          <cell r="A10756" t="str">
            <v>W08.2</v>
          </cell>
          <cell r="B10756" t="str">
            <v>Caída que implica otro mueble, en escuelas, otras instituciones y áreas administrativas públicas</v>
          </cell>
        </row>
        <row r="10757">
          <cell r="A10757" t="str">
            <v>W08.3</v>
          </cell>
          <cell r="B10757" t="str">
            <v>Caída que implica otro mueble, en áreas de deporte y atletismo</v>
          </cell>
        </row>
        <row r="10758">
          <cell r="A10758" t="str">
            <v>W08.4</v>
          </cell>
          <cell r="B10758" t="str">
            <v>Caída que implica otro mueble, en calles y carreteras</v>
          </cell>
        </row>
        <row r="10759">
          <cell r="A10759" t="str">
            <v>W08.5</v>
          </cell>
          <cell r="B10759" t="str">
            <v>Caída que implica otro mueble, en comercio y área de servicios</v>
          </cell>
        </row>
        <row r="10760">
          <cell r="A10760" t="str">
            <v>W08.6</v>
          </cell>
          <cell r="B10760" t="str">
            <v>Caída que implica otro mueble, en área industrial y de la construcción</v>
          </cell>
        </row>
        <row r="10761">
          <cell r="A10761" t="str">
            <v>W08.7</v>
          </cell>
          <cell r="B10761" t="str">
            <v>Caída que implica otro mueble, en granja</v>
          </cell>
        </row>
        <row r="10762">
          <cell r="A10762" t="str">
            <v>W08.8</v>
          </cell>
          <cell r="B10762" t="str">
            <v>Caída que implica otro mueble, en otro lugar especificado</v>
          </cell>
        </row>
        <row r="10763">
          <cell r="A10763" t="str">
            <v>W08.9</v>
          </cell>
          <cell r="B10763" t="str">
            <v>Caída que implica otro mueble, en lugar no especificado</v>
          </cell>
        </row>
        <row r="10764">
          <cell r="A10764" t="str">
            <v>W09</v>
          </cell>
          <cell r="B10764" t="str">
            <v>Caída que implica equipos para juegos infantiles</v>
          </cell>
        </row>
        <row r="10765">
          <cell r="A10765" t="str">
            <v>W09.0</v>
          </cell>
          <cell r="B10765" t="str">
            <v>Caída que implica equipos para juegos infantiles, en vivienda</v>
          </cell>
        </row>
        <row r="10766">
          <cell r="A10766" t="str">
            <v>W09.1</v>
          </cell>
          <cell r="B10766" t="str">
            <v>Caída que implica equipos para juegos infantiles, en institución residencial</v>
          </cell>
        </row>
        <row r="10767">
          <cell r="A10767" t="str">
            <v>W09.2</v>
          </cell>
          <cell r="B10767" t="str">
            <v>Caída que implica equipos para juegos infantiles, en escuelas, otras instituciones y áreas administrativas públicas</v>
          </cell>
        </row>
        <row r="10768">
          <cell r="A10768" t="str">
            <v>W09.3</v>
          </cell>
          <cell r="B10768" t="str">
            <v>Caída que implica equipos para juegos infantiles, en áreas de deporte y atletismo</v>
          </cell>
        </row>
        <row r="10769">
          <cell r="A10769" t="str">
            <v>W09.4</v>
          </cell>
          <cell r="B10769" t="str">
            <v>Caída que implica equipos para juegos infantiles, en calles y carreteras</v>
          </cell>
        </row>
        <row r="10770">
          <cell r="A10770" t="str">
            <v>W09.5</v>
          </cell>
          <cell r="B10770" t="str">
            <v>Caída que implica equipos para juegos infantiles, en comercio y área de servicios</v>
          </cell>
        </row>
        <row r="10771">
          <cell r="A10771" t="str">
            <v>W09.6</v>
          </cell>
          <cell r="B10771" t="str">
            <v>Caída que implica equipos para juegos infantiles, en área industrial y de la construcción</v>
          </cell>
        </row>
        <row r="10772">
          <cell r="A10772" t="str">
            <v>W09.7</v>
          </cell>
          <cell r="B10772" t="str">
            <v>Caída que implica equipos para juegos infantiles, en granja</v>
          </cell>
        </row>
        <row r="10773">
          <cell r="A10773" t="str">
            <v>W09.8</v>
          </cell>
          <cell r="B10773" t="str">
            <v>Caída que implica equipos para juegos infantiles, en otro lugar especificado</v>
          </cell>
        </row>
        <row r="10774">
          <cell r="A10774" t="str">
            <v>W09.9</v>
          </cell>
          <cell r="B10774" t="str">
            <v>Caída que implica equipos para juegos infantiles, en lugar no especificado</v>
          </cell>
        </row>
        <row r="10775">
          <cell r="A10775" t="str">
            <v>W10</v>
          </cell>
          <cell r="B10775" t="str">
            <v>Caída en o desde escalera y escalones</v>
          </cell>
        </row>
        <row r="10776">
          <cell r="A10776" t="str">
            <v>W10.0</v>
          </cell>
          <cell r="B10776" t="str">
            <v>Caída en o desde escalera y escalones, en vivienda</v>
          </cell>
        </row>
        <row r="10777">
          <cell r="A10777" t="str">
            <v>W10.1</v>
          </cell>
          <cell r="B10777" t="str">
            <v>Caída en o desde escalera y escalones, en institución residencial</v>
          </cell>
        </row>
        <row r="10778">
          <cell r="A10778" t="str">
            <v>W10.2</v>
          </cell>
          <cell r="B10778" t="str">
            <v>Caída en o desde escalera y escalones, en escuelas, otras instituciones y áreas administrativas públicas</v>
          </cell>
        </row>
        <row r="10779">
          <cell r="A10779" t="str">
            <v>W10.3</v>
          </cell>
          <cell r="B10779" t="str">
            <v>Caída en o desde escalera y escalones, en áreas de deporte y atletismo</v>
          </cell>
        </row>
        <row r="10780">
          <cell r="A10780" t="str">
            <v>W10.4</v>
          </cell>
          <cell r="B10780" t="str">
            <v>Caída en o desde escalera y escalones, en calles y carreteras</v>
          </cell>
        </row>
        <row r="10781">
          <cell r="A10781" t="str">
            <v>W10.5</v>
          </cell>
          <cell r="B10781" t="str">
            <v>Caída en o desde escalera y escalones, en comercio y área de servicios</v>
          </cell>
        </row>
        <row r="10782">
          <cell r="A10782" t="str">
            <v>W10.6</v>
          </cell>
          <cell r="B10782" t="str">
            <v>Caída en o desde escalera y escalones, en área industrial y de la construcción</v>
          </cell>
        </row>
        <row r="10783">
          <cell r="A10783" t="str">
            <v>W10.7</v>
          </cell>
          <cell r="B10783" t="str">
            <v>Caída en o desde escalera y escalones, en granja</v>
          </cell>
        </row>
        <row r="10784">
          <cell r="A10784" t="str">
            <v>W10.8</v>
          </cell>
          <cell r="B10784" t="str">
            <v>Caída en o desde escalera y escalones, en otro lugar especificado</v>
          </cell>
        </row>
        <row r="10785">
          <cell r="A10785" t="str">
            <v>W10.9</v>
          </cell>
          <cell r="B10785" t="str">
            <v>Caída en o desde escalera y escalones, en lugar no especificado</v>
          </cell>
        </row>
        <row r="10786">
          <cell r="A10786" t="str">
            <v>W11</v>
          </cell>
          <cell r="B10786" t="str">
            <v>Caída en o desde escaleras manuales</v>
          </cell>
        </row>
        <row r="10787">
          <cell r="A10787" t="str">
            <v>W11.0</v>
          </cell>
          <cell r="B10787" t="str">
            <v>Caída en o desde escaleras manuales, en vivienda</v>
          </cell>
        </row>
        <row r="10788">
          <cell r="A10788" t="str">
            <v>W11.1</v>
          </cell>
          <cell r="B10788" t="str">
            <v>Caída en o desde escaleras manuales, en institución residencial</v>
          </cell>
        </row>
        <row r="10789">
          <cell r="A10789" t="str">
            <v>W11.2</v>
          </cell>
          <cell r="B10789" t="str">
            <v>Caída en o desde escaleras manuales, en escuelas, otras instituciones y áreas administrativas públicas</v>
          </cell>
        </row>
        <row r="10790">
          <cell r="A10790" t="str">
            <v>W11.3</v>
          </cell>
          <cell r="B10790" t="str">
            <v>Caída en o desde escaleras manuales, en áreas de deporte y atletismo</v>
          </cell>
        </row>
        <row r="10791">
          <cell r="A10791" t="str">
            <v>W11.4</v>
          </cell>
          <cell r="B10791" t="str">
            <v>Caída en o desde escaleras manuales, en calles y carreteras</v>
          </cell>
        </row>
        <row r="10792">
          <cell r="A10792" t="str">
            <v>W11.5</v>
          </cell>
          <cell r="B10792" t="str">
            <v>Caída en o desde escaleras manuales, en comercio y área de servicios</v>
          </cell>
        </row>
        <row r="10793">
          <cell r="A10793" t="str">
            <v>W11.6</v>
          </cell>
          <cell r="B10793" t="str">
            <v>Caída en o desde escaleras manuales, en área industrial y de la construcción</v>
          </cell>
        </row>
        <row r="10794">
          <cell r="A10794" t="str">
            <v>W11.7</v>
          </cell>
          <cell r="B10794" t="str">
            <v>Caída en o desde escaleras manuales, en granja</v>
          </cell>
        </row>
        <row r="10795">
          <cell r="A10795" t="str">
            <v>W11.8</v>
          </cell>
          <cell r="B10795" t="str">
            <v>Caída en o desde escaleras manuales, en otro lugar especificado</v>
          </cell>
        </row>
        <row r="10796">
          <cell r="A10796" t="str">
            <v>W11.9</v>
          </cell>
          <cell r="B10796" t="str">
            <v>Caída en o desde escaleras manuales, en lugar no especificado</v>
          </cell>
        </row>
        <row r="10797">
          <cell r="A10797" t="str">
            <v>W12</v>
          </cell>
          <cell r="B10797" t="str">
            <v>Caída en o desde andamio</v>
          </cell>
        </row>
        <row r="10798">
          <cell r="A10798" t="str">
            <v>W12.0</v>
          </cell>
          <cell r="B10798" t="str">
            <v>Caída en o desde andamio, en vivienda</v>
          </cell>
        </row>
        <row r="10799">
          <cell r="A10799" t="str">
            <v>W12.1</v>
          </cell>
          <cell r="B10799" t="str">
            <v>Caída en o desde andamio, en institución residencial</v>
          </cell>
        </row>
        <row r="10800">
          <cell r="A10800" t="str">
            <v>W12.2</v>
          </cell>
          <cell r="B10800" t="str">
            <v>Caída en o desde andamio, en escuelas, otras instituciones y áreas administrativas públicas</v>
          </cell>
        </row>
        <row r="10801">
          <cell r="A10801" t="str">
            <v>W12.3</v>
          </cell>
          <cell r="B10801" t="str">
            <v>Caída en o desde andamio, en áreas de deporte y atletismo</v>
          </cell>
        </row>
        <row r="10802">
          <cell r="A10802" t="str">
            <v>W12.4</v>
          </cell>
          <cell r="B10802" t="str">
            <v>Caída en o desde andamio, en calles y carreteras</v>
          </cell>
        </row>
        <row r="10803">
          <cell r="A10803" t="str">
            <v>W12.5</v>
          </cell>
          <cell r="B10803" t="str">
            <v>Caída en o desde andamio, en comercio y área de servicios</v>
          </cell>
        </row>
        <row r="10804">
          <cell r="A10804" t="str">
            <v>W12.6</v>
          </cell>
          <cell r="B10804" t="str">
            <v>Caída en o desde andamio, en área industrial y de la construcción</v>
          </cell>
        </row>
        <row r="10805">
          <cell r="A10805" t="str">
            <v>W12.7</v>
          </cell>
          <cell r="B10805" t="str">
            <v>Caída en o desde andamio, en granja</v>
          </cell>
        </row>
        <row r="10806">
          <cell r="A10806" t="str">
            <v>W12.8</v>
          </cell>
          <cell r="B10806" t="str">
            <v>Caída en o desde andamio, en otro lugar especificado</v>
          </cell>
        </row>
        <row r="10807">
          <cell r="A10807" t="str">
            <v>W12.9</v>
          </cell>
          <cell r="B10807" t="str">
            <v>Caída en o desde andamio, en lugar no especificado</v>
          </cell>
        </row>
        <row r="10808">
          <cell r="A10808" t="str">
            <v>W13</v>
          </cell>
          <cell r="B10808" t="str">
            <v>Caída desde, fuera o a través de un edificio u otra construcción</v>
          </cell>
        </row>
        <row r="10809">
          <cell r="A10809" t="str">
            <v>W13.0</v>
          </cell>
          <cell r="B10809" t="str">
            <v>Caída desde, fuera o a través de un edificio u otra construcción, en vivienda</v>
          </cell>
        </row>
        <row r="10810">
          <cell r="A10810" t="str">
            <v>W13.1</v>
          </cell>
          <cell r="B10810" t="str">
            <v>Caída desde, fuera o a través de un edificio u otra construcción, en institución residencial</v>
          </cell>
        </row>
        <row r="10811">
          <cell r="A10811" t="str">
            <v>W13.2</v>
          </cell>
          <cell r="B10811" t="str">
            <v>Caída desde, fuera o a través de un edificio u otra construcción, en escuelas, otras instituciones y áreas administrativas públicas</v>
          </cell>
        </row>
        <row r="10812">
          <cell r="A10812" t="str">
            <v>W13.3</v>
          </cell>
          <cell r="B10812" t="str">
            <v>Caída desde, fuera o a través de un edificio u otra construcción, en áreas de deporte y atletismo</v>
          </cell>
        </row>
        <row r="10813">
          <cell r="A10813" t="str">
            <v>W13.4</v>
          </cell>
          <cell r="B10813" t="str">
            <v>Caída desde, fuera o a través de un edificio u otra construcción, en calles y carreteras</v>
          </cell>
        </row>
        <row r="10814">
          <cell r="A10814" t="str">
            <v>W13.5</v>
          </cell>
          <cell r="B10814" t="str">
            <v>Caída desde, fuera o a través de un edificio u otra construcción, en comercio y área de servicios</v>
          </cell>
        </row>
        <row r="10815">
          <cell r="A10815" t="str">
            <v>W13.6</v>
          </cell>
          <cell r="B10815" t="str">
            <v>Caída desde, fuera o a través de un edificio u otra construcción, en área industrial y de la construcción</v>
          </cell>
        </row>
        <row r="10816">
          <cell r="A10816" t="str">
            <v>W13.7</v>
          </cell>
          <cell r="B10816" t="str">
            <v>Caída desde, fuera o a través de un edificio u otra construcción, en granja</v>
          </cell>
        </row>
        <row r="10817">
          <cell r="A10817" t="str">
            <v>W13.8</v>
          </cell>
          <cell r="B10817" t="str">
            <v>Caída desde, fuera o a través de un edificio u otra construcción, en otro lugar especificado</v>
          </cell>
        </row>
        <row r="10818">
          <cell r="A10818" t="str">
            <v>W13.9</v>
          </cell>
          <cell r="B10818" t="str">
            <v>Caída desde, fuera o a través de un edificio u otra construcción, en lugar no especificado</v>
          </cell>
        </row>
        <row r="10819">
          <cell r="A10819" t="str">
            <v>W14</v>
          </cell>
          <cell r="B10819" t="str">
            <v>Caída desde un árbol</v>
          </cell>
        </row>
        <row r="10820">
          <cell r="A10820" t="str">
            <v>W14.0</v>
          </cell>
          <cell r="B10820" t="str">
            <v>Caída desde un árbol, en vivienda</v>
          </cell>
        </row>
        <row r="10821">
          <cell r="A10821" t="str">
            <v>W14.1</v>
          </cell>
          <cell r="B10821" t="str">
            <v>Caída desde un árbol, en institución residencial</v>
          </cell>
        </row>
        <row r="10822">
          <cell r="A10822" t="str">
            <v>W14.2</v>
          </cell>
          <cell r="B10822" t="str">
            <v>Caída desde un árbol, en escuelas, otras instituciones y áreas administrativas públicas</v>
          </cell>
        </row>
        <row r="10823">
          <cell r="A10823" t="str">
            <v>W14.3</v>
          </cell>
          <cell r="B10823" t="str">
            <v>Caída desde un árbol, en áreas de deporte y atletismo</v>
          </cell>
        </row>
        <row r="10824">
          <cell r="A10824" t="str">
            <v>W14.4</v>
          </cell>
          <cell r="B10824" t="str">
            <v>Caída desde un árbol, en calles y carreteras</v>
          </cell>
        </row>
        <row r="10825">
          <cell r="A10825" t="str">
            <v>W14.5</v>
          </cell>
          <cell r="B10825" t="str">
            <v>Caída desde un árbol, en comercio y área de servicios</v>
          </cell>
        </row>
        <row r="10826">
          <cell r="A10826" t="str">
            <v>W14.6</v>
          </cell>
          <cell r="B10826" t="str">
            <v>Caída desde un árbol, en área industrial y de la construcción</v>
          </cell>
        </row>
        <row r="10827">
          <cell r="A10827" t="str">
            <v>W14.7</v>
          </cell>
          <cell r="B10827" t="str">
            <v>Caída desde un árbol, en granja</v>
          </cell>
        </row>
        <row r="10828">
          <cell r="A10828" t="str">
            <v>W14.8</v>
          </cell>
          <cell r="B10828" t="str">
            <v>Caída desde un árbol, en otro lugar especificado</v>
          </cell>
        </row>
        <row r="10829">
          <cell r="A10829" t="str">
            <v>W14.9</v>
          </cell>
          <cell r="B10829" t="str">
            <v>Caída desde un árbol, en lugar no especificado</v>
          </cell>
        </row>
        <row r="10830">
          <cell r="A10830" t="str">
            <v>W15</v>
          </cell>
          <cell r="B10830" t="str">
            <v>Caída desde peñasco</v>
          </cell>
        </row>
        <row r="10831">
          <cell r="A10831" t="str">
            <v>W15.0</v>
          </cell>
          <cell r="B10831" t="str">
            <v>Caída desde peñasco, en vivienda</v>
          </cell>
        </row>
        <row r="10832">
          <cell r="A10832" t="str">
            <v>W15.1</v>
          </cell>
          <cell r="B10832" t="str">
            <v>Caída desde peñasco, en institución residencial</v>
          </cell>
        </row>
        <row r="10833">
          <cell r="A10833" t="str">
            <v>W15.2</v>
          </cell>
          <cell r="B10833" t="str">
            <v>Caída desde peñasco, en escuelas, otras instituciones y áreas administrativas públicas</v>
          </cell>
        </row>
        <row r="10834">
          <cell r="A10834" t="str">
            <v>W15.3</v>
          </cell>
          <cell r="B10834" t="str">
            <v>Caída desde peñasco, en áreas de deporte y atletismo</v>
          </cell>
        </row>
        <row r="10835">
          <cell r="A10835" t="str">
            <v>W15.4</v>
          </cell>
          <cell r="B10835" t="str">
            <v>Caída desde peñasco, en calles y carreteras</v>
          </cell>
        </row>
        <row r="10836">
          <cell r="A10836" t="str">
            <v>W15.5</v>
          </cell>
          <cell r="B10836" t="str">
            <v>Caída desde peñasco, en comercio y área de servicios</v>
          </cell>
        </row>
        <row r="10837">
          <cell r="A10837" t="str">
            <v>W15.6</v>
          </cell>
          <cell r="B10837" t="str">
            <v>Caída desde peñasco, en área industrial y de la construcción</v>
          </cell>
        </row>
        <row r="10838">
          <cell r="A10838" t="str">
            <v>W15.7</v>
          </cell>
          <cell r="B10838" t="str">
            <v>Caída desde peñasco, en granja</v>
          </cell>
        </row>
        <row r="10839">
          <cell r="A10839" t="str">
            <v>W15.8</v>
          </cell>
          <cell r="B10839" t="str">
            <v>Caída desde peñasco, en otro lugar especificado</v>
          </cell>
        </row>
        <row r="10840">
          <cell r="A10840" t="str">
            <v>W15.9</v>
          </cell>
          <cell r="B10840" t="str">
            <v>Caída desde peñasco, en lugar no especificado</v>
          </cell>
        </row>
        <row r="10841">
          <cell r="A10841" t="str">
            <v>W16</v>
          </cell>
          <cell r="B10841" t="str">
            <v>Salto o zambullida dentro del agua que causa otro traumatismo sin sumersión o ahogamiento</v>
          </cell>
        </row>
        <row r="10842">
          <cell r="A10842" t="str">
            <v>W16.0</v>
          </cell>
          <cell r="B10842" t="str">
            <v>Salto o zambullida dentro del agua que causa otro traumatismo sin sumersión o ahogamiento, en vivienda</v>
          </cell>
        </row>
        <row r="10843">
          <cell r="A10843" t="str">
            <v>W16.1</v>
          </cell>
          <cell r="B10843" t="str">
            <v>Salto o zambullida dentro del agua que causa otro traumatismo sin sumersión o ahogamiento, en institución residencial</v>
          </cell>
        </row>
        <row r="10844">
          <cell r="A10844" t="str">
            <v>W16.2</v>
          </cell>
          <cell r="B10844" t="str">
            <v>Salto o zambullida dentro del agua que causa otro traumatismo sin sumersión o ahogamiento, en escuelas, otras instituciones y áreas administrativas públicas</v>
          </cell>
        </row>
        <row r="10845">
          <cell r="A10845" t="str">
            <v>W16.3</v>
          </cell>
          <cell r="B10845" t="str">
            <v>Salto o zambullida dentro del agua que causa otro traumatismo sin sumersión o ahogamiento, en áreas de deporte y atletismo</v>
          </cell>
        </row>
        <row r="10846">
          <cell r="A10846" t="str">
            <v>W16.4</v>
          </cell>
          <cell r="B10846" t="str">
            <v>Salto o zambullida dentro del agua que causa otro traumatismo sin sumersión o ahogamiento, en calles y carreteras</v>
          </cell>
        </row>
        <row r="10847">
          <cell r="A10847" t="str">
            <v>W16.5</v>
          </cell>
          <cell r="B10847" t="str">
            <v>Salto o zambullida dentro del agua que causa otro traumatismo sin sumersión o ahogamiento, en comercio y área de servicios</v>
          </cell>
        </row>
        <row r="10848">
          <cell r="A10848" t="str">
            <v>W16.6</v>
          </cell>
          <cell r="B10848" t="str">
            <v>Salto o zambullida dentro del agua que causa otro traumatismo sin sumersión o ahogamiento, en área industrial y de la construcción</v>
          </cell>
        </row>
        <row r="10849">
          <cell r="A10849" t="str">
            <v>W16.7</v>
          </cell>
          <cell r="B10849" t="str">
            <v>Salto o zambullida dentro del agua que causa otro traumatismo sin sumersión o ahogamiento, en granja</v>
          </cell>
        </row>
        <row r="10850">
          <cell r="A10850" t="str">
            <v>W16.8</v>
          </cell>
          <cell r="B10850" t="str">
            <v>Salto o zambullida dentro del agua que causa otro traumatismo sin sumersión o ahogamiento, en otro lugar especificado</v>
          </cell>
        </row>
        <row r="10851">
          <cell r="A10851" t="str">
            <v>W16.9</v>
          </cell>
          <cell r="B10851" t="str">
            <v>Salto o zambullida dentro del agua que causa otro traumatismo sin sumersión o ahogamiento, en lugar no especificado</v>
          </cell>
        </row>
        <row r="10852">
          <cell r="A10852" t="str">
            <v>W17</v>
          </cell>
          <cell r="B10852" t="str">
            <v>Otras caídas de un nivel a otro</v>
          </cell>
        </row>
        <row r="10853">
          <cell r="A10853" t="str">
            <v>W17.0</v>
          </cell>
          <cell r="B10853" t="str">
            <v>Otras caídas de un nivel a otro, en vivienda</v>
          </cell>
        </row>
        <row r="10854">
          <cell r="A10854" t="str">
            <v>W17.1</v>
          </cell>
          <cell r="B10854" t="str">
            <v>Otras caídas de un nivel a otro, en institución residencial</v>
          </cell>
        </row>
        <row r="10855">
          <cell r="A10855" t="str">
            <v>W17.2</v>
          </cell>
          <cell r="B10855" t="str">
            <v>Otras caídas de un nivel a otro, en escuelas, otras instituciones y áreas administrativas públicas</v>
          </cell>
        </row>
        <row r="10856">
          <cell r="A10856" t="str">
            <v>W17.3</v>
          </cell>
          <cell r="B10856" t="str">
            <v>Otras caídas de un nivel a otro, en áreas de deporte y atletismo</v>
          </cell>
        </row>
        <row r="10857">
          <cell r="A10857" t="str">
            <v>W17.4</v>
          </cell>
          <cell r="B10857" t="str">
            <v>Otras caídas de un nivel a otro, en calles y carreteras</v>
          </cell>
        </row>
        <row r="10858">
          <cell r="A10858" t="str">
            <v>W17.5</v>
          </cell>
          <cell r="B10858" t="str">
            <v>Otras caídas de un nivel a otro, en comercio y área de servicios</v>
          </cell>
        </row>
        <row r="10859">
          <cell r="A10859" t="str">
            <v>W17.6</v>
          </cell>
          <cell r="B10859" t="str">
            <v>Otras caídas de un nivel a otro, en área industrial y de la construcción</v>
          </cell>
        </row>
        <row r="10860">
          <cell r="A10860" t="str">
            <v>W17.7</v>
          </cell>
          <cell r="B10860" t="str">
            <v>Otras caídas de un nivel a otro, en granja</v>
          </cell>
        </row>
        <row r="10861">
          <cell r="A10861" t="str">
            <v>W17.8</v>
          </cell>
          <cell r="B10861" t="str">
            <v>Otras caídas de un nivel a otro, en otro lugar especificado</v>
          </cell>
        </row>
        <row r="10862">
          <cell r="A10862" t="str">
            <v>W17.9</v>
          </cell>
          <cell r="B10862" t="str">
            <v>Otras caídas de un nivel a otro, en lugar no especificado</v>
          </cell>
        </row>
        <row r="10863">
          <cell r="A10863" t="str">
            <v>W18</v>
          </cell>
          <cell r="B10863" t="str">
            <v>Otras caídas en el mismo nivel</v>
          </cell>
        </row>
        <row r="10864">
          <cell r="A10864" t="str">
            <v>W18.0</v>
          </cell>
          <cell r="B10864" t="str">
            <v>Otras caídas en el mismo nivel, en vivienda</v>
          </cell>
        </row>
        <row r="10865">
          <cell r="A10865" t="str">
            <v>W18.1</v>
          </cell>
          <cell r="B10865" t="str">
            <v>Otras caídas en el mismo nivel, en institución residencial</v>
          </cell>
        </row>
        <row r="10866">
          <cell r="A10866" t="str">
            <v>W18.2</v>
          </cell>
          <cell r="B10866" t="str">
            <v>Otras caídas en el mismo nivel, en escuelas, otras instituciones y áreas administrativas públicas</v>
          </cell>
        </row>
        <row r="10867">
          <cell r="A10867" t="str">
            <v>W18.3</v>
          </cell>
          <cell r="B10867" t="str">
            <v>Otras caídas en el mismo nivel, en áreas de deporte y atletismo</v>
          </cell>
        </row>
        <row r="10868">
          <cell r="A10868" t="str">
            <v>W18.4</v>
          </cell>
          <cell r="B10868" t="str">
            <v>Otras caídas en el mismo nivel, en calles y carreteras</v>
          </cell>
        </row>
        <row r="10869">
          <cell r="A10869" t="str">
            <v>W18.5</v>
          </cell>
          <cell r="B10869" t="str">
            <v>Otras caídas en el mismo nivel, en comercio y área de servicios</v>
          </cell>
        </row>
        <row r="10870">
          <cell r="A10870" t="str">
            <v>W18.6</v>
          </cell>
          <cell r="B10870" t="str">
            <v>Otras caídas en el mismo nivel, en área industrial y de la construcción</v>
          </cell>
        </row>
        <row r="10871">
          <cell r="A10871" t="str">
            <v>W18.7</v>
          </cell>
          <cell r="B10871" t="str">
            <v>Otras caídas en el mismo nivel, en granja</v>
          </cell>
        </row>
        <row r="10872">
          <cell r="A10872" t="str">
            <v>W18.8</v>
          </cell>
          <cell r="B10872" t="str">
            <v>Otras caídas en el mismo nivel, en otro lugar especificado</v>
          </cell>
        </row>
        <row r="10873">
          <cell r="A10873" t="str">
            <v>W18.9</v>
          </cell>
          <cell r="B10873" t="str">
            <v>Otras caídas en el mismo nivel, en lugar no especificado</v>
          </cell>
        </row>
        <row r="10874">
          <cell r="A10874" t="str">
            <v>W19</v>
          </cell>
          <cell r="B10874" t="str">
            <v>Caída no especificada</v>
          </cell>
        </row>
        <row r="10875">
          <cell r="A10875" t="str">
            <v>W19.0</v>
          </cell>
          <cell r="B10875" t="str">
            <v>Caída no especificada, en vivienda</v>
          </cell>
        </row>
        <row r="10876">
          <cell r="A10876" t="str">
            <v>W19.1</v>
          </cell>
          <cell r="B10876" t="str">
            <v>Caída no especificada, en institución residencial</v>
          </cell>
        </row>
        <row r="10877">
          <cell r="A10877" t="str">
            <v>W19.2</v>
          </cell>
          <cell r="B10877" t="str">
            <v>Caída no especificada, en escuelas, otras instituciones y áreas administrativas públicas</v>
          </cell>
        </row>
        <row r="10878">
          <cell r="A10878" t="str">
            <v>W19.3</v>
          </cell>
          <cell r="B10878" t="str">
            <v>Caída no especificada, en áreas de deporte y atletismo</v>
          </cell>
        </row>
        <row r="10879">
          <cell r="A10879" t="str">
            <v>W19.4</v>
          </cell>
          <cell r="B10879" t="str">
            <v>Caída no especificada, en calles y carreteras</v>
          </cell>
        </row>
        <row r="10880">
          <cell r="A10880" t="str">
            <v>W19.5</v>
          </cell>
          <cell r="B10880" t="str">
            <v>Caída no especificada, en comercio y área de servicios</v>
          </cell>
        </row>
        <row r="10881">
          <cell r="A10881" t="str">
            <v>W19.6</v>
          </cell>
          <cell r="B10881" t="str">
            <v>Caída no especificada, en área industrial y de la construcción</v>
          </cell>
        </row>
        <row r="10882">
          <cell r="A10882" t="str">
            <v>W19.7</v>
          </cell>
          <cell r="B10882" t="str">
            <v>Caída no especificada, en granja</v>
          </cell>
        </row>
        <row r="10883">
          <cell r="A10883" t="str">
            <v>W19.8</v>
          </cell>
          <cell r="B10883" t="str">
            <v>Caída no especificada, en otro lugar especificado</v>
          </cell>
        </row>
        <row r="10884">
          <cell r="A10884" t="str">
            <v>W19.9</v>
          </cell>
          <cell r="B10884" t="str">
            <v>Caída no especificada, en lugar no especificado</v>
          </cell>
        </row>
        <row r="10885">
          <cell r="A10885" t="str">
            <v>W20</v>
          </cell>
          <cell r="B10885" t="str">
            <v>Golpe por objeto arrojado, proyectado o que cae</v>
          </cell>
        </row>
        <row r="10886">
          <cell r="A10886" t="str">
            <v>W20.0</v>
          </cell>
          <cell r="B10886" t="str">
            <v>Golpe por objeto arrojado, proyectado o que cae, en vivienda</v>
          </cell>
        </row>
        <row r="10887">
          <cell r="A10887" t="str">
            <v>W20.1</v>
          </cell>
          <cell r="B10887" t="str">
            <v>Golpe por objeto arrojado, proyectado o que cae, en institución residencial</v>
          </cell>
        </row>
        <row r="10888">
          <cell r="A10888" t="str">
            <v>W20.2</v>
          </cell>
          <cell r="B10888" t="str">
            <v>Golpe por objeto arrojado, proyectado o que cae, en escuelas, otras instituciones y áreas administrativas públicas</v>
          </cell>
        </row>
        <row r="10889">
          <cell r="A10889" t="str">
            <v>W20.3</v>
          </cell>
          <cell r="B10889" t="str">
            <v>Golpe por objeto arrojado, proyectado o que cae, en áreas de deporte y atletismo</v>
          </cell>
        </row>
        <row r="10890">
          <cell r="A10890" t="str">
            <v>W20.4</v>
          </cell>
          <cell r="B10890" t="str">
            <v>Golpe por objeto arrojado, proyectado o que cae, en calles y carreteras</v>
          </cell>
        </row>
        <row r="10891">
          <cell r="A10891" t="str">
            <v>W20.5</v>
          </cell>
          <cell r="B10891" t="str">
            <v>Golpe por objeto arrojado, proyectado o que cae, en comercio y área de servicios</v>
          </cell>
        </row>
        <row r="10892">
          <cell r="A10892" t="str">
            <v>W20.6</v>
          </cell>
          <cell r="B10892" t="str">
            <v>Golpe por objeto arrojado, proyectado o que cae, en área industrial y de la construcción</v>
          </cell>
        </row>
        <row r="10893">
          <cell r="A10893" t="str">
            <v>W20.7</v>
          </cell>
          <cell r="B10893" t="str">
            <v>Golpe por objeto arrojado, proyectado o que cae, en granja</v>
          </cell>
        </row>
        <row r="10894">
          <cell r="A10894" t="str">
            <v>W20.8</v>
          </cell>
          <cell r="B10894" t="str">
            <v>Golpe por objeto arrojado, proyectado o que cae, en otro lugar especificado</v>
          </cell>
        </row>
        <row r="10895">
          <cell r="A10895" t="str">
            <v>W20.9</v>
          </cell>
          <cell r="B10895" t="str">
            <v>Golpe por objeto arrojado, proyectado o que cae, en lugar no especificado</v>
          </cell>
        </row>
        <row r="10896">
          <cell r="A10896" t="str">
            <v>W21</v>
          </cell>
          <cell r="B10896" t="str">
            <v>Golpe contra o golpeado por equipo para deportes</v>
          </cell>
        </row>
        <row r="10897">
          <cell r="A10897" t="str">
            <v>W21.0</v>
          </cell>
          <cell r="B10897" t="str">
            <v>Golpe contra o golpeado por equipo para deportes, en  vivienda</v>
          </cell>
        </row>
        <row r="10898">
          <cell r="A10898" t="str">
            <v>W21.1</v>
          </cell>
          <cell r="B10898" t="str">
            <v>Golpe contra o golpeado por equipo para deportes, en institución residencial</v>
          </cell>
        </row>
        <row r="10899">
          <cell r="A10899" t="str">
            <v>W21.2</v>
          </cell>
          <cell r="B10899" t="str">
            <v>Golpe contra o golpeado por equipo para deportes, en escuelas, otras instituciones y áreas administrativas públicas</v>
          </cell>
        </row>
        <row r="10900">
          <cell r="A10900" t="str">
            <v>W21.3</v>
          </cell>
          <cell r="B10900" t="str">
            <v>Golpe contra o golpeado por equipo para deportes, en áreas de deporte y atletismo</v>
          </cell>
        </row>
        <row r="10901">
          <cell r="A10901" t="str">
            <v>W21.4</v>
          </cell>
          <cell r="B10901" t="str">
            <v>Golpe contra o golpeado por equipo para deportes, en calles y carreteras</v>
          </cell>
        </row>
        <row r="10902">
          <cell r="A10902" t="str">
            <v>W21.5</v>
          </cell>
          <cell r="B10902" t="str">
            <v>Golpe contra o golpeado por equipo para deportes, en comercio y área de servicios</v>
          </cell>
        </row>
        <row r="10903">
          <cell r="A10903" t="str">
            <v>W21.6</v>
          </cell>
          <cell r="B10903" t="str">
            <v>Golpe contra o golpeado por equipo para deportes, en área industrial y de la construcción</v>
          </cell>
        </row>
        <row r="10904">
          <cell r="A10904" t="str">
            <v>W21.7</v>
          </cell>
          <cell r="B10904" t="str">
            <v>Golpe contra o golpeado por equipo para deportes, en granja</v>
          </cell>
        </row>
        <row r="10905">
          <cell r="A10905" t="str">
            <v>W21.8</v>
          </cell>
          <cell r="B10905" t="str">
            <v>Golpe contra o golpeado por equipo para deportes, en otro lugar especificado</v>
          </cell>
        </row>
        <row r="10906">
          <cell r="A10906" t="str">
            <v>W21.9</v>
          </cell>
          <cell r="B10906" t="str">
            <v>Golpe contra o golpeado por equipo para deportes, en lugar no especificado</v>
          </cell>
        </row>
        <row r="10907">
          <cell r="A10907" t="str">
            <v>W22</v>
          </cell>
          <cell r="B10907" t="str">
            <v>Golpe contra o golpeado por otros objetos</v>
          </cell>
        </row>
        <row r="10908">
          <cell r="A10908" t="str">
            <v>W22.0</v>
          </cell>
          <cell r="B10908" t="str">
            <v>Golpe contra o golpeado por otros objetos, en vivienda</v>
          </cell>
        </row>
        <row r="10909">
          <cell r="A10909" t="str">
            <v>W22.1</v>
          </cell>
          <cell r="B10909" t="str">
            <v>Golpe contra o golpeado por otros objetos, en institución residencial</v>
          </cell>
        </row>
        <row r="10910">
          <cell r="A10910" t="str">
            <v>W22.2</v>
          </cell>
          <cell r="B10910" t="str">
            <v>Golpe contra o golpeado por otros objetos, en escuelas, otras instituciones y áreas administrativas públicas</v>
          </cell>
        </row>
        <row r="10911">
          <cell r="A10911" t="str">
            <v>W22.3</v>
          </cell>
          <cell r="B10911" t="str">
            <v>Golpe contra o golpeado por otros objetos, en áreas de deporte y atletismo</v>
          </cell>
        </row>
        <row r="10912">
          <cell r="A10912" t="str">
            <v>W22.4</v>
          </cell>
          <cell r="B10912" t="str">
            <v>Golpe contra o golpeado por otros objetos, en calles y carreteras</v>
          </cell>
        </row>
        <row r="10913">
          <cell r="A10913" t="str">
            <v>W22.5</v>
          </cell>
          <cell r="B10913" t="str">
            <v>Golpe contra o golpeado por otros objetos, en comercio y área de servicios</v>
          </cell>
        </row>
        <row r="10914">
          <cell r="A10914" t="str">
            <v>W22.6</v>
          </cell>
          <cell r="B10914" t="str">
            <v>Golpe contra o golpeado por otros objetos, en área industrial y de la construcción</v>
          </cell>
        </row>
        <row r="10915">
          <cell r="A10915" t="str">
            <v>W22.7</v>
          </cell>
          <cell r="B10915" t="str">
            <v>Golpe contra o golpeado por otros objetos, en granja</v>
          </cell>
        </row>
        <row r="10916">
          <cell r="A10916" t="str">
            <v>W22.8</v>
          </cell>
          <cell r="B10916" t="str">
            <v>Golpe contra o golpeado por otros objetos, en otro lugar especificado</v>
          </cell>
        </row>
        <row r="10917">
          <cell r="A10917" t="str">
            <v>W22.9</v>
          </cell>
          <cell r="B10917" t="str">
            <v>Golpe contra o golpeado por otros objetos, en lugar no especificado</v>
          </cell>
        </row>
        <row r="10918">
          <cell r="A10918" t="str">
            <v>W23</v>
          </cell>
          <cell r="B10918" t="str">
            <v>Atrapado, aplastado, trabado o apretado en o entre objetos</v>
          </cell>
        </row>
        <row r="10919">
          <cell r="A10919" t="str">
            <v>W23.0</v>
          </cell>
          <cell r="B10919" t="str">
            <v>Atrapado, aplastado, trabado o apretado en o entre objetos, en vivienda</v>
          </cell>
        </row>
        <row r="10920">
          <cell r="A10920" t="str">
            <v>W23.1</v>
          </cell>
          <cell r="B10920" t="str">
            <v>Atrapado, aplastado, trabado o apretado en o entre objetos, en institución residencial</v>
          </cell>
        </row>
        <row r="10921">
          <cell r="A10921" t="str">
            <v>W23.2</v>
          </cell>
          <cell r="B10921" t="str">
            <v>Atrapado, aplastado, trabado o apretado en o entre objetos, en escuelas, otras instituciones y áreas administrativas públicas</v>
          </cell>
        </row>
        <row r="10922">
          <cell r="A10922" t="str">
            <v>W23.3</v>
          </cell>
          <cell r="B10922" t="str">
            <v>Atrapado, aplastado, trabado o apretado en o entre objetos, en áreas de deporte y atletismo</v>
          </cell>
        </row>
        <row r="10923">
          <cell r="A10923" t="str">
            <v>W23.4</v>
          </cell>
          <cell r="B10923" t="str">
            <v>Atrapado, aplastado, trabado o apretado en o entre objetos, en calles y carreteras</v>
          </cell>
        </row>
        <row r="10924">
          <cell r="A10924" t="str">
            <v>W23.5</v>
          </cell>
          <cell r="B10924" t="str">
            <v>Atrapado, aplastado, trabado o apretado en o entre objetos, en comercio y área de servicios</v>
          </cell>
        </row>
        <row r="10925">
          <cell r="A10925" t="str">
            <v>W23.6</v>
          </cell>
          <cell r="B10925" t="str">
            <v>Atrapado, aplastado, trabado o apretado en o entre objetos, en área industrial y de la construcción</v>
          </cell>
        </row>
        <row r="10926">
          <cell r="A10926" t="str">
            <v>W23.7</v>
          </cell>
          <cell r="B10926" t="str">
            <v>Atrapado, aplastado, trabado o apretado en o entre objetos, en granja</v>
          </cell>
        </row>
        <row r="10927">
          <cell r="A10927" t="str">
            <v>W23.8</v>
          </cell>
          <cell r="B10927" t="str">
            <v>Atrapado, aplastado, trabado o apretado en o entre objetos, en otro lugar especificado</v>
          </cell>
        </row>
        <row r="10928">
          <cell r="A10928" t="str">
            <v>W23.9</v>
          </cell>
          <cell r="B10928" t="str">
            <v>Atrapado, aplastado, trabado o apretado en o entre objetos, en lugar no especificado</v>
          </cell>
        </row>
        <row r="10929">
          <cell r="A10929" t="str">
            <v>W24</v>
          </cell>
          <cell r="B10929" t="str">
            <v>Contacto traumático con dispositivos de elevación y transmisión, no clasificados en otra parte</v>
          </cell>
        </row>
        <row r="10930">
          <cell r="A10930" t="str">
            <v>W24.0</v>
          </cell>
          <cell r="B10930" t="str">
            <v>Contacto traumático con dispositivos de elevación y transmisión, no clasificados en otra parte, en vivienda</v>
          </cell>
        </row>
        <row r="10931">
          <cell r="A10931" t="str">
            <v>W24.1</v>
          </cell>
          <cell r="B10931" t="str">
            <v>Contacto traumático con dispositivos de elevación y transmisión, no clasificados en otra parte, en institución residencial</v>
          </cell>
        </row>
        <row r="10932">
          <cell r="A10932" t="str">
            <v>W24.2</v>
          </cell>
          <cell r="B10932" t="str">
            <v>Contacto traumático con dispositivos de elevación y transmisión, no clasificados en otra parte, en escuelas, otras instituciones y áreas administrativas públicas</v>
          </cell>
        </row>
        <row r="10933">
          <cell r="A10933" t="str">
            <v>W24.3</v>
          </cell>
          <cell r="B10933" t="str">
            <v>Contacto traumático con dispositivos de elevación y transmisión, no clasificados en otra parte, en áreas de deporte y atletismo</v>
          </cell>
        </row>
        <row r="10934">
          <cell r="A10934" t="str">
            <v>W24.4</v>
          </cell>
          <cell r="B10934" t="str">
            <v>Contacto traumático con dispositivos de elevación y transmisión, no clasificados en otra parte, en calles y carreteras</v>
          </cell>
        </row>
        <row r="10935">
          <cell r="A10935" t="str">
            <v>W24.5</v>
          </cell>
          <cell r="B10935" t="str">
            <v>Contacto traumático con dispositivos de elevación y transmisión, no clasificados en otra parte, en comercio y área de servicios</v>
          </cell>
        </row>
        <row r="10936">
          <cell r="A10936" t="str">
            <v>W24.6</v>
          </cell>
          <cell r="B10936" t="str">
            <v>Contacto traumático con dispositivos de elevación y transmisión, no clasificados en otra parte, en área industrial y de la construcción</v>
          </cell>
        </row>
        <row r="10937">
          <cell r="A10937" t="str">
            <v>W24.7</v>
          </cell>
          <cell r="B10937" t="str">
            <v>Contacto traumático con dispositivos de elevación y transmisión, no clasificados en otra parte, en granja</v>
          </cell>
        </row>
        <row r="10938">
          <cell r="A10938" t="str">
            <v>W24.8</v>
          </cell>
          <cell r="B10938" t="str">
            <v>Contacto traumático con dispositivos de elevación y transmisión, no clasificados en otra parte, en otro lugar especificado</v>
          </cell>
        </row>
        <row r="10939">
          <cell r="A10939" t="str">
            <v>W24.9</v>
          </cell>
          <cell r="B10939" t="str">
            <v>Contacto traumático con dispositivos de elevación y transmisión, no clasificados en otra parte, en lugar no especificado</v>
          </cell>
        </row>
        <row r="10940">
          <cell r="A10940" t="str">
            <v>W25</v>
          </cell>
          <cell r="B10940" t="str">
            <v>Contacto traumático con vidrio cortante</v>
          </cell>
        </row>
        <row r="10941">
          <cell r="A10941" t="str">
            <v>W25.0</v>
          </cell>
          <cell r="B10941" t="str">
            <v>Contacto traumático con vidrio cortante, en vivienda</v>
          </cell>
        </row>
        <row r="10942">
          <cell r="A10942" t="str">
            <v>W25.1</v>
          </cell>
          <cell r="B10942" t="str">
            <v>Contacto traumático con vidrio cortante, en institución residencial</v>
          </cell>
        </row>
        <row r="10943">
          <cell r="A10943" t="str">
            <v>W25.2</v>
          </cell>
          <cell r="B10943" t="str">
            <v>Contacto traumático con vidrio cortante, en escuelas, otras instituciones y áreas administrativas públicas</v>
          </cell>
        </row>
        <row r="10944">
          <cell r="A10944" t="str">
            <v>W25.3</v>
          </cell>
          <cell r="B10944" t="str">
            <v>Contacto traumático con vidrio cortante, en áreas de deporte y atletismo</v>
          </cell>
        </row>
        <row r="10945">
          <cell r="A10945" t="str">
            <v>W25.4</v>
          </cell>
          <cell r="B10945" t="str">
            <v>Contacto traumático con vidrio cortante, en calles y carreteras</v>
          </cell>
        </row>
        <row r="10946">
          <cell r="A10946" t="str">
            <v>W25.5</v>
          </cell>
          <cell r="B10946" t="str">
            <v>Contacto traumático con vidrio cortante, en comercio y área de servicios</v>
          </cell>
        </row>
        <row r="10947">
          <cell r="A10947" t="str">
            <v>W25.6</v>
          </cell>
          <cell r="B10947" t="str">
            <v>Contacto traumático con vidrio cortante, en área industrial y de la construcción</v>
          </cell>
        </row>
        <row r="10948">
          <cell r="A10948" t="str">
            <v>W25.7</v>
          </cell>
          <cell r="B10948" t="str">
            <v>Contacto traumático con vidrio cortante, en granja</v>
          </cell>
        </row>
        <row r="10949">
          <cell r="A10949" t="str">
            <v>W25.8</v>
          </cell>
          <cell r="B10949" t="str">
            <v>Contacto traumático con vidrio cortante, en otro lugar especificado</v>
          </cell>
        </row>
        <row r="10950">
          <cell r="A10950" t="str">
            <v>W25.9</v>
          </cell>
          <cell r="B10950" t="str">
            <v>Contacto traumático con vidrio cortante, en lugar no especificado</v>
          </cell>
        </row>
        <row r="10951">
          <cell r="A10951" t="str">
            <v>W26</v>
          </cell>
          <cell r="B10951" t="str">
            <v>Contacto traumático con cuchillo, espada, daga o puñal</v>
          </cell>
        </row>
        <row r="10952">
          <cell r="A10952" t="str">
            <v>W26.0</v>
          </cell>
          <cell r="B10952" t="str">
            <v>Contacto traumático con cuchillo, espada, daga o puñal, en  vivienda</v>
          </cell>
        </row>
        <row r="10953">
          <cell r="A10953" t="str">
            <v>W26.1</v>
          </cell>
          <cell r="B10953" t="str">
            <v>Contacto traumático con cuchillo, espada, daga o puñal, en institución residencial</v>
          </cell>
        </row>
        <row r="10954">
          <cell r="A10954" t="str">
            <v>W26.2</v>
          </cell>
          <cell r="B10954" t="str">
            <v>Contacto traumático con cuchillo, espada, daga o puñal, en escuelas, otras instituciones y áreas administrativas públicas</v>
          </cell>
        </row>
        <row r="10955">
          <cell r="A10955" t="str">
            <v>W26.3</v>
          </cell>
          <cell r="B10955" t="str">
            <v>Contacto traumático con cuchillo, espada, daga o puñal, en áreas de deporte y atletismo</v>
          </cell>
        </row>
        <row r="10956">
          <cell r="A10956" t="str">
            <v>W26.4</v>
          </cell>
          <cell r="B10956" t="str">
            <v>Contacto traumático con cuchillo, espada, daga o puñal, en calles y carreteras</v>
          </cell>
        </row>
        <row r="10957">
          <cell r="A10957" t="str">
            <v>W26.5</v>
          </cell>
          <cell r="B10957" t="str">
            <v>Contacto traumático con cuchillo, espada, daga o puñal, en comercio y área de servicios</v>
          </cell>
        </row>
        <row r="10958">
          <cell r="A10958" t="str">
            <v>W26.6</v>
          </cell>
          <cell r="B10958" t="str">
            <v>Contacto traumático con cuchillo, espada, daga o puñal, en área industrial y de la construcción</v>
          </cell>
        </row>
        <row r="10959">
          <cell r="A10959" t="str">
            <v>W26.7</v>
          </cell>
          <cell r="B10959" t="str">
            <v>Contacto traumático con cuchillo, espada, daga o puñal, en granja</v>
          </cell>
        </row>
        <row r="10960">
          <cell r="A10960" t="str">
            <v>W26.8</v>
          </cell>
          <cell r="B10960" t="str">
            <v>Contacto traumático con cuchillo, espada, daga o puñal, en otro lugar especificado</v>
          </cell>
        </row>
        <row r="10961">
          <cell r="A10961" t="str">
            <v>W26.9</v>
          </cell>
          <cell r="B10961" t="str">
            <v>Contacto traumático con cuchillo, espada, daga o puñal, en lugar no especificado</v>
          </cell>
        </row>
        <row r="10962">
          <cell r="A10962" t="str">
            <v>W27</v>
          </cell>
          <cell r="B10962" t="str">
            <v>Contacto traumático con herramientas manuales sin motor</v>
          </cell>
        </row>
        <row r="10963">
          <cell r="A10963" t="str">
            <v>W27.0</v>
          </cell>
          <cell r="B10963" t="str">
            <v>Contacto traumático con herramientas manuales sin motor, en vivienda</v>
          </cell>
        </row>
        <row r="10964">
          <cell r="A10964" t="str">
            <v>W27.1</v>
          </cell>
          <cell r="B10964" t="str">
            <v>Contacto traumático con herramientas manuales sin motor, en institución residencial</v>
          </cell>
        </row>
        <row r="10965">
          <cell r="A10965" t="str">
            <v>W27.2</v>
          </cell>
          <cell r="B10965" t="str">
            <v>Contacto traumático con herramientas manuales sin motor, en escuelas, otras instituciones y áreas administrativas públicas</v>
          </cell>
        </row>
        <row r="10966">
          <cell r="A10966" t="str">
            <v>W27.3</v>
          </cell>
          <cell r="B10966" t="str">
            <v>Contacto traumático con herramientas manuales sin motor, en áreas de deporte y atletismo</v>
          </cell>
        </row>
        <row r="10967">
          <cell r="A10967" t="str">
            <v>W27.4</v>
          </cell>
          <cell r="B10967" t="str">
            <v>Contacto traumático con herramientas manuales sin motor, en calles y carreteras</v>
          </cell>
        </row>
        <row r="10968">
          <cell r="A10968" t="str">
            <v>W27.5</v>
          </cell>
          <cell r="B10968" t="str">
            <v>Contacto traumático con herramientas manuales sin motor, en comercio y área de servicios</v>
          </cell>
        </row>
        <row r="10969">
          <cell r="A10969" t="str">
            <v>W27.6</v>
          </cell>
          <cell r="B10969" t="str">
            <v>Contacto traumático con herramientas manuales sin motor, en área industrial y de la construcción</v>
          </cell>
        </row>
        <row r="10970">
          <cell r="A10970" t="str">
            <v>W27.7</v>
          </cell>
          <cell r="B10970" t="str">
            <v>Contacto traumático con herramientas manuales sin motor, en granja</v>
          </cell>
        </row>
        <row r="10971">
          <cell r="A10971" t="str">
            <v>W27.8</v>
          </cell>
          <cell r="B10971" t="str">
            <v>Contacto traumático con herramientas manuales sin motor, en otro lugar especificado</v>
          </cell>
        </row>
        <row r="10972">
          <cell r="A10972" t="str">
            <v>W27.9</v>
          </cell>
          <cell r="B10972" t="str">
            <v>Contacto traumático con herramientas manuales sin motor, en lugar no especificado</v>
          </cell>
        </row>
        <row r="10973">
          <cell r="A10973" t="str">
            <v>W28</v>
          </cell>
          <cell r="B10973" t="str">
            <v>Contacto traumático con cortadora de césped, con motor</v>
          </cell>
        </row>
        <row r="10974">
          <cell r="A10974" t="str">
            <v>W28.0</v>
          </cell>
          <cell r="B10974" t="str">
            <v>Contacto traumático con cortadora de césped, con motor, en vivienda</v>
          </cell>
        </row>
        <row r="10975">
          <cell r="A10975" t="str">
            <v>W28.1</v>
          </cell>
          <cell r="B10975" t="str">
            <v>Contacto traumático con cortadora de césped, con motor, en institución residencial</v>
          </cell>
        </row>
        <row r="10976">
          <cell r="A10976" t="str">
            <v>W28.2</v>
          </cell>
          <cell r="B10976" t="str">
            <v>Contacto traumático con cortadora de césped, con motor, en escuelas, otras instituciones y áreas administrativas públicas</v>
          </cell>
        </row>
        <row r="10977">
          <cell r="A10977" t="str">
            <v>W28.3</v>
          </cell>
          <cell r="B10977" t="str">
            <v>Contacto traumático con cortadora de césped, con motor, en áreas de deporte y atletismo</v>
          </cell>
        </row>
        <row r="10978">
          <cell r="A10978" t="str">
            <v>W28.4</v>
          </cell>
          <cell r="B10978" t="str">
            <v>Contacto traumático con cortadora de césped, con motor, en calles y carreteras</v>
          </cell>
        </row>
        <row r="10979">
          <cell r="A10979" t="str">
            <v>W28.5</v>
          </cell>
          <cell r="B10979" t="str">
            <v>Contacto traumático con cortadora de césped, con motor, en comercio y área de servicios</v>
          </cell>
        </row>
        <row r="10980">
          <cell r="A10980" t="str">
            <v>W28.6</v>
          </cell>
          <cell r="B10980" t="str">
            <v>Contacto traumático con cortadora de césped, con motor, en área industrial y de la construcción</v>
          </cell>
        </row>
        <row r="10981">
          <cell r="A10981" t="str">
            <v>W28.7</v>
          </cell>
          <cell r="B10981" t="str">
            <v>Contacto traumático con cortadora de césped, con motor, en granja</v>
          </cell>
        </row>
        <row r="10982">
          <cell r="A10982" t="str">
            <v>W28.8</v>
          </cell>
          <cell r="B10982" t="str">
            <v>Contacto traumático con cortadora de césped, con motor, en otro lugar especificado</v>
          </cell>
        </row>
        <row r="10983">
          <cell r="A10983" t="str">
            <v>W28.9</v>
          </cell>
          <cell r="B10983" t="str">
            <v>Contacto traumático con cortadora de césped, con motor, en lugar no especificado</v>
          </cell>
        </row>
        <row r="10984">
          <cell r="A10984" t="str">
            <v>W29</v>
          </cell>
          <cell r="B10984" t="str">
            <v>Contacto traumático con otras herramientas manuales y artefactos del hogar, con motor</v>
          </cell>
        </row>
        <row r="10985">
          <cell r="A10985" t="str">
            <v>W29.0</v>
          </cell>
          <cell r="B10985" t="str">
            <v>Contacto traumático con otras herramientas manuales y artefactos del hogar, con motor, en vivienda</v>
          </cell>
        </row>
        <row r="10986">
          <cell r="A10986" t="str">
            <v>W29.1</v>
          </cell>
          <cell r="B10986" t="str">
            <v>Contacto traumático con otras herramientas manuales y artefactos del hogar, con motor, en institución residencial</v>
          </cell>
        </row>
        <row r="10987">
          <cell r="A10987" t="str">
            <v>W29.2</v>
          </cell>
          <cell r="B10987" t="str">
            <v>Contacto traumático con otras herramientas manuales y artefactos del hogar, con motor, en escuelas, otras instituciones y áreas administrativas públicas</v>
          </cell>
        </row>
        <row r="10988">
          <cell r="A10988" t="str">
            <v>W29.3</v>
          </cell>
          <cell r="B10988" t="str">
            <v>Contacto traumático con otras herramientas manuales y artefactos del hogar, con motor, en áreas de deporte y atletismo</v>
          </cell>
        </row>
        <row r="10989">
          <cell r="A10989" t="str">
            <v>W29.4</v>
          </cell>
          <cell r="B10989" t="str">
            <v>Contacto traumático con otras herramientas manuales y artefactos del hogar, con motor, en calles y carreteras</v>
          </cell>
        </row>
        <row r="10990">
          <cell r="A10990" t="str">
            <v>W29.5</v>
          </cell>
          <cell r="B10990" t="str">
            <v>Contacto traumático con otras herramientas manuales y artefactos del hogar, con motor, en comercio y área de servicios</v>
          </cell>
        </row>
        <row r="10991">
          <cell r="A10991" t="str">
            <v>W29.6</v>
          </cell>
          <cell r="B10991" t="str">
            <v>Contacto traumático con otras herramientas manuales y artefactos del hogar, con motor, en área industrial y de la construcción</v>
          </cell>
        </row>
        <row r="10992">
          <cell r="A10992" t="str">
            <v>W29.7</v>
          </cell>
          <cell r="B10992" t="str">
            <v>Contacto traumático con otras herramientas manuales y artefactos del hogar, con motor, en granja</v>
          </cell>
        </row>
        <row r="10993">
          <cell r="A10993" t="str">
            <v>W29.8</v>
          </cell>
          <cell r="B10993" t="str">
            <v>Contacto traumático con otras herramientas manuales y artefactos del hogar, con motor, en otro lugar especificado</v>
          </cell>
        </row>
        <row r="10994">
          <cell r="A10994" t="str">
            <v>W29.9</v>
          </cell>
          <cell r="B10994" t="str">
            <v>Contacto traumático con otras herramientas manuales y artefactos del hogar, con motor, en lugar no especificado</v>
          </cell>
        </row>
        <row r="10995">
          <cell r="A10995" t="str">
            <v>W30</v>
          </cell>
          <cell r="B10995" t="str">
            <v>Contacto traumático con maquinaria agrícola</v>
          </cell>
        </row>
        <row r="10996">
          <cell r="A10996" t="str">
            <v>W30.0</v>
          </cell>
          <cell r="B10996" t="str">
            <v>Contacto traumático con maquinaria agrícola, en vivienda</v>
          </cell>
        </row>
        <row r="10997">
          <cell r="A10997" t="str">
            <v>W30.1</v>
          </cell>
          <cell r="B10997" t="str">
            <v>Contacto traumático con maquinaria agrícola, en institución residencial</v>
          </cell>
        </row>
        <row r="10998">
          <cell r="A10998" t="str">
            <v>W30.2</v>
          </cell>
          <cell r="B10998" t="str">
            <v>Contacto traumático con maquinaria agrícola, en escuelas, otras instituciones y áreas administrativas públicas</v>
          </cell>
        </row>
        <row r="10999">
          <cell r="A10999" t="str">
            <v>W30.3</v>
          </cell>
          <cell r="B10999" t="str">
            <v>Contacto traumático con maquinaria agrícola, en áreas de deporte y atletismo</v>
          </cell>
        </row>
        <row r="11000">
          <cell r="A11000" t="str">
            <v>W30.4</v>
          </cell>
          <cell r="B11000" t="str">
            <v>Contacto traumático con maquinaria agrícola, en calles y carreteras</v>
          </cell>
        </row>
        <row r="11001">
          <cell r="A11001" t="str">
            <v>W30.5</v>
          </cell>
          <cell r="B11001" t="str">
            <v>Contacto traumático con maquinaria agrícola, en comercio y área de servicios</v>
          </cell>
        </row>
        <row r="11002">
          <cell r="A11002" t="str">
            <v>W30.6</v>
          </cell>
          <cell r="B11002" t="str">
            <v>Contacto traumático con maquinaria agrícola, en área industrial y de la construcción</v>
          </cell>
        </row>
        <row r="11003">
          <cell r="A11003" t="str">
            <v>W30.7</v>
          </cell>
          <cell r="B11003" t="str">
            <v>Contacto traumático con maquinaria agrícola, en granja</v>
          </cell>
        </row>
        <row r="11004">
          <cell r="A11004" t="str">
            <v>W30.8</v>
          </cell>
          <cell r="B11004" t="str">
            <v>Contacto traumático con maquinaria agrícola, en otro lugar especificado</v>
          </cell>
        </row>
        <row r="11005">
          <cell r="A11005" t="str">
            <v>W30.9</v>
          </cell>
          <cell r="B11005" t="str">
            <v>Contacto traumático con maquinaria agrícola, en lugar no especificado</v>
          </cell>
        </row>
        <row r="11006">
          <cell r="A11006" t="str">
            <v>W31</v>
          </cell>
          <cell r="B11006" t="str">
            <v>Contacto traumático con otras maquinarias, y las no especificadas</v>
          </cell>
        </row>
        <row r="11007">
          <cell r="A11007" t="str">
            <v>W31.0</v>
          </cell>
          <cell r="B11007" t="str">
            <v>Contacto traumático con otras maquinarias, y las no especificadas, en vivienda</v>
          </cell>
        </row>
        <row r="11008">
          <cell r="A11008" t="str">
            <v>W31.1</v>
          </cell>
          <cell r="B11008" t="str">
            <v>Contacto traumático con otras maquinarias, y las no especificadas, en institución residencial</v>
          </cell>
        </row>
        <row r="11009">
          <cell r="A11009" t="str">
            <v>W31.2</v>
          </cell>
          <cell r="B11009" t="str">
            <v>Contacto traumático con otras maquinarias, y las no especificadas, en escuelas, otras instituciones y áreas administrativas públicas</v>
          </cell>
        </row>
        <row r="11010">
          <cell r="A11010" t="str">
            <v>W31.3</v>
          </cell>
          <cell r="B11010" t="str">
            <v>Contacto traumático con otras maquinarias, y las no especificadas, en áreas de deporte y atletismo</v>
          </cell>
        </row>
        <row r="11011">
          <cell r="A11011" t="str">
            <v>W31.4</v>
          </cell>
          <cell r="B11011" t="str">
            <v>Contacto traumático con otras maquinarias, y las no especificadas, en calles y carreteras</v>
          </cell>
        </row>
        <row r="11012">
          <cell r="A11012" t="str">
            <v>W31.5</v>
          </cell>
          <cell r="B11012" t="str">
            <v>Contacto traumático con otras maquinarias, y las no especificadas, en comercio y área de servicios</v>
          </cell>
        </row>
        <row r="11013">
          <cell r="A11013" t="str">
            <v>W31.6</v>
          </cell>
          <cell r="B11013" t="str">
            <v>Contacto traumático con otras maquinarias, y las no especificadas, en área industrial y de la construcción</v>
          </cell>
        </row>
        <row r="11014">
          <cell r="A11014" t="str">
            <v>W31.7</v>
          </cell>
          <cell r="B11014" t="str">
            <v>Contacto traumático con otras maquinarias, y las no especificadas, en granja</v>
          </cell>
        </row>
        <row r="11015">
          <cell r="A11015" t="str">
            <v>W31.8</v>
          </cell>
          <cell r="B11015" t="str">
            <v>Contacto traumático con otras maquinarias, y las no especificadas, en otro lugar especificado</v>
          </cell>
        </row>
        <row r="11016">
          <cell r="A11016" t="str">
            <v>W31.9</v>
          </cell>
          <cell r="B11016" t="str">
            <v>Contacto traumático con otras maquinarias, y las no especificadas, en lugar no especificado</v>
          </cell>
        </row>
        <row r="11017">
          <cell r="A11017" t="str">
            <v>W32</v>
          </cell>
          <cell r="B11017" t="str">
            <v>Disparo de arma corta</v>
          </cell>
        </row>
        <row r="11018">
          <cell r="A11018" t="str">
            <v>W32.0</v>
          </cell>
          <cell r="B11018" t="str">
            <v>Disparo de arma corta, en vivienda</v>
          </cell>
        </row>
        <row r="11019">
          <cell r="A11019" t="str">
            <v>W32.1</v>
          </cell>
          <cell r="B11019" t="str">
            <v>Disparo de arma corta, en institución residencial</v>
          </cell>
        </row>
        <row r="11020">
          <cell r="A11020" t="str">
            <v>W32.2</v>
          </cell>
          <cell r="B11020" t="str">
            <v>Disparo de arma corta, en escuelas, otras instituciones y áreas administrativas públicas</v>
          </cell>
        </row>
        <row r="11021">
          <cell r="A11021" t="str">
            <v>W32.3</v>
          </cell>
          <cell r="B11021" t="str">
            <v>Disparo de arma corta, en áreas de deporte y atletismo</v>
          </cell>
        </row>
        <row r="11022">
          <cell r="A11022" t="str">
            <v>W32.4</v>
          </cell>
          <cell r="B11022" t="str">
            <v>Disparo de arma corta, en calles y carreteras</v>
          </cell>
        </row>
        <row r="11023">
          <cell r="A11023" t="str">
            <v>W32.5</v>
          </cell>
          <cell r="B11023" t="str">
            <v>Disparo de arma corta, en comercio y área de servicios</v>
          </cell>
        </row>
        <row r="11024">
          <cell r="A11024" t="str">
            <v>W32.6</v>
          </cell>
          <cell r="B11024" t="str">
            <v>Disparo de arma corta, en área industrial y de la construcción</v>
          </cell>
        </row>
        <row r="11025">
          <cell r="A11025" t="str">
            <v>W32.7</v>
          </cell>
          <cell r="B11025" t="str">
            <v>Disparo de arma corta, en granja</v>
          </cell>
        </row>
        <row r="11026">
          <cell r="A11026" t="str">
            <v>W32.8</v>
          </cell>
          <cell r="B11026" t="str">
            <v>Disparo de arma corta, en otro lugar especificado</v>
          </cell>
        </row>
        <row r="11027">
          <cell r="A11027" t="str">
            <v>W32.9</v>
          </cell>
          <cell r="B11027" t="str">
            <v>Disparo de arma corta, en lugar no especificado</v>
          </cell>
        </row>
        <row r="11028">
          <cell r="A11028" t="str">
            <v>W33</v>
          </cell>
          <cell r="B11028" t="str">
            <v>Disparo de rifle, escopeta y arma larga</v>
          </cell>
        </row>
        <row r="11029">
          <cell r="A11029" t="str">
            <v>W33.0</v>
          </cell>
          <cell r="B11029" t="str">
            <v>Disparo de rifle, escopeta y arma larga, en vivienda</v>
          </cell>
        </row>
        <row r="11030">
          <cell r="A11030" t="str">
            <v>W33.1</v>
          </cell>
          <cell r="B11030" t="str">
            <v>Disparo de rifle, escopeta y arma larga, en institución residencial</v>
          </cell>
        </row>
        <row r="11031">
          <cell r="A11031" t="str">
            <v>W33.2</v>
          </cell>
          <cell r="B11031" t="str">
            <v>Disparo de rifle, escopeta y arma larga, en escuelas, otras instituciones y áreas administrativas públicas</v>
          </cell>
        </row>
        <row r="11032">
          <cell r="A11032" t="str">
            <v>W33.3</v>
          </cell>
          <cell r="B11032" t="str">
            <v>Disparo de rifle, escopeta y arma larga, en áreas de deporte y atletismo</v>
          </cell>
        </row>
        <row r="11033">
          <cell r="A11033" t="str">
            <v>W33.4</v>
          </cell>
          <cell r="B11033" t="str">
            <v>Disparo de rifle, escopeta y arma larga, en calles y carreteras</v>
          </cell>
        </row>
        <row r="11034">
          <cell r="A11034" t="str">
            <v>W33.5</v>
          </cell>
          <cell r="B11034" t="str">
            <v>Disparo de rifle, escopeta y arma larga, en comercio y área de servicios</v>
          </cell>
        </row>
        <row r="11035">
          <cell r="A11035" t="str">
            <v>W33.6</v>
          </cell>
          <cell r="B11035" t="str">
            <v>Disparo de rifle, escopeta y arma larga, en área industrial y de la construcción</v>
          </cell>
        </row>
        <row r="11036">
          <cell r="A11036" t="str">
            <v>W33.7</v>
          </cell>
          <cell r="B11036" t="str">
            <v>Disparo de rifle, escopeta y arma larga, en granja</v>
          </cell>
        </row>
        <row r="11037">
          <cell r="A11037" t="str">
            <v>W33.8</v>
          </cell>
          <cell r="B11037" t="str">
            <v>Disparo de rifle, escopeta y arma larga, en otro lugar especificado</v>
          </cell>
        </row>
        <row r="11038">
          <cell r="A11038" t="str">
            <v>W33.9</v>
          </cell>
          <cell r="B11038" t="str">
            <v>Disparo de rifle, escopeta y arma larga, en lugar no especificado</v>
          </cell>
        </row>
        <row r="11039">
          <cell r="A11039" t="str">
            <v>W34</v>
          </cell>
          <cell r="B11039" t="str">
            <v>Disparo de otras armas de fuego, y las no especificadas</v>
          </cell>
        </row>
        <row r="11040">
          <cell r="A11040" t="str">
            <v>W34.0</v>
          </cell>
          <cell r="B11040" t="str">
            <v>Disparo de otras armas de fuego, y las no especificadas, en vivienda</v>
          </cell>
        </row>
        <row r="11041">
          <cell r="A11041" t="str">
            <v>W34.1</v>
          </cell>
          <cell r="B11041" t="str">
            <v>Disparo de otras armas de fuego, y las no especificadas, en institución residencial</v>
          </cell>
        </row>
        <row r="11042">
          <cell r="A11042" t="str">
            <v>W34.2</v>
          </cell>
          <cell r="B11042" t="str">
            <v>Disparo de otras armas de fuego, y las no especificadas, en escuelas, otras instituciones y áreas administrativas públicas</v>
          </cell>
        </row>
        <row r="11043">
          <cell r="A11043" t="str">
            <v>W34.3</v>
          </cell>
          <cell r="B11043" t="str">
            <v>Disparo de otras armas de fuego, y las no especificadas, en áreas de deporte y atletismo</v>
          </cell>
        </row>
        <row r="11044">
          <cell r="A11044" t="str">
            <v>W34.4</v>
          </cell>
          <cell r="B11044" t="str">
            <v>Disparo de otras armas de fuego, y las no especificadas, en calles y carreteras</v>
          </cell>
        </row>
        <row r="11045">
          <cell r="A11045" t="str">
            <v>W34.5</v>
          </cell>
          <cell r="B11045" t="str">
            <v>Disparo de otras armas de fuego, y las no especificadas, en comercio y área de servicios</v>
          </cell>
        </row>
        <row r="11046">
          <cell r="A11046" t="str">
            <v>W34.6</v>
          </cell>
          <cell r="B11046" t="str">
            <v>Disparo de otras armas de fuego, y las no especificadas, en área industrial y de la construcción</v>
          </cell>
        </row>
        <row r="11047">
          <cell r="A11047" t="str">
            <v>W34.7</v>
          </cell>
          <cell r="B11047" t="str">
            <v>Disparo de otras armas de fuego, y las no especificadas, en granja</v>
          </cell>
        </row>
        <row r="11048">
          <cell r="A11048" t="str">
            <v>W34.8</v>
          </cell>
          <cell r="B11048" t="str">
            <v>Disparo de otras armas de fuego, y las no especificadas, en otro lugar especificado</v>
          </cell>
        </row>
        <row r="11049">
          <cell r="A11049" t="str">
            <v>W34.9</v>
          </cell>
          <cell r="B11049" t="str">
            <v>Disparo de otras armas de fuego, y las no especificadas, en lugar no especificado</v>
          </cell>
        </row>
        <row r="11050">
          <cell r="A11050" t="str">
            <v>W35</v>
          </cell>
          <cell r="B11050" t="str">
            <v>Explosión y rotura de caldera</v>
          </cell>
        </row>
        <row r="11051">
          <cell r="A11051" t="str">
            <v>W35.0</v>
          </cell>
          <cell r="B11051" t="str">
            <v>Explosión y rotura de caldera, en vivienda</v>
          </cell>
        </row>
        <row r="11052">
          <cell r="A11052" t="str">
            <v>W35.1</v>
          </cell>
          <cell r="B11052" t="str">
            <v>Explosión y rotura de caldera, en institución residencial</v>
          </cell>
        </row>
        <row r="11053">
          <cell r="A11053" t="str">
            <v>W35.2</v>
          </cell>
          <cell r="B11053" t="str">
            <v>Explosión y rotura de caldera, en escuelas, otras instituciones y áreas administrativas públicas</v>
          </cell>
        </row>
        <row r="11054">
          <cell r="A11054" t="str">
            <v>W35.3</v>
          </cell>
          <cell r="B11054" t="str">
            <v>Explosión y rotura de caldera, en áreas de deporte y atletismo</v>
          </cell>
        </row>
        <row r="11055">
          <cell r="A11055" t="str">
            <v>W35.4</v>
          </cell>
          <cell r="B11055" t="str">
            <v>Explosión y rotura de caldera, en calles y carreteras</v>
          </cell>
        </row>
        <row r="11056">
          <cell r="A11056" t="str">
            <v>W35.5</v>
          </cell>
          <cell r="B11056" t="str">
            <v>Explosión y rotura de caldera, en comercio y área de servicios</v>
          </cell>
        </row>
        <row r="11057">
          <cell r="A11057" t="str">
            <v>W35.6</v>
          </cell>
          <cell r="B11057" t="str">
            <v>Explosión y rotura de caldera, en área industrial y de la construcción</v>
          </cell>
        </row>
        <row r="11058">
          <cell r="A11058" t="str">
            <v>W35.7</v>
          </cell>
          <cell r="B11058" t="str">
            <v>Explosión y rotura de caldera, en granja</v>
          </cell>
        </row>
        <row r="11059">
          <cell r="A11059" t="str">
            <v>W35.8</v>
          </cell>
          <cell r="B11059" t="str">
            <v>Explosión y rotura de caldera, en otro lugar especificado</v>
          </cell>
        </row>
        <row r="11060">
          <cell r="A11060" t="str">
            <v>W35.9</v>
          </cell>
          <cell r="B11060" t="str">
            <v>Explosión y rotura de caldera, en lugar no especificado</v>
          </cell>
        </row>
        <row r="11061">
          <cell r="A11061" t="str">
            <v>W36</v>
          </cell>
          <cell r="B11061" t="str">
            <v>Explosión y rotura de cilindro con gas</v>
          </cell>
        </row>
        <row r="11062">
          <cell r="A11062" t="str">
            <v>W36.0</v>
          </cell>
          <cell r="B11062" t="str">
            <v>Explosión y rotura de cilindro con gas, en vivienda</v>
          </cell>
        </row>
        <row r="11063">
          <cell r="A11063" t="str">
            <v>W36.1</v>
          </cell>
          <cell r="B11063" t="str">
            <v>Explosión y rotura de cilindro con gas, en institución residencial</v>
          </cell>
        </row>
        <row r="11064">
          <cell r="A11064" t="str">
            <v>W36.2</v>
          </cell>
          <cell r="B11064" t="str">
            <v>Explosión y rotura de cilindro con gas, en escuelas, otras instituciones y áreas administrativas públicas</v>
          </cell>
        </row>
        <row r="11065">
          <cell r="A11065" t="str">
            <v>W36.3</v>
          </cell>
          <cell r="B11065" t="str">
            <v>Explosión y rotura de cilindro con gas, en áreas de deporte y atletismo</v>
          </cell>
        </row>
        <row r="11066">
          <cell r="A11066" t="str">
            <v>W36.4</v>
          </cell>
          <cell r="B11066" t="str">
            <v>Explosión y rotura de cilindro con gas, en calles y carreteras</v>
          </cell>
        </row>
        <row r="11067">
          <cell r="A11067" t="str">
            <v>W36.5</v>
          </cell>
          <cell r="B11067" t="str">
            <v>Explosión y rotura de cilindro con gas, en comercio y área de servicios</v>
          </cell>
        </row>
        <row r="11068">
          <cell r="A11068" t="str">
            <v>W36.6</v>
          </cell>
          <cell r="B11068" t="str">
            <v>Explosión y rotura de cilindro con gas, en área industrial y de la construcción</v>
          </cell>
        </row>
        <row r="11069">
          <cell r="A11069" t="str">
            <v>W36.7</v>
          </cell>
          <cell r="B11069" t="str">
            <v>Explosión y rotura de cilindro con gas, en granja</v>
          </cell>
        </row>
        <row r="11070">
          <cell r="A11070" t="str">
            <v>W36.8</v>
          </cell>
          <cell r="B11070" t="str">
            <v>Explosión y rotura de cilindro con gas, en otro lugar especificado</v>
          </cell>
        </row>
        <row r="11071">
          <cell r="A11071" t="str">
            <v>W36.9</v>
          </cell>
          <cell r="B11071" t="str">
            <v>Explosión y rotura de cilindro con gas, en lugar no especificado</v>
          </cell>
        </row>
        <row r="11072">
          <cell r="A11072" t="str">
            <v>W37</v>
          </cell>
          <cell r="B11072" t="str">
            <v>Explosión y rotura de neumático, tubo o manguera de goma presurizada</v>
          </cell>
        </row>
        <row r="11073">
          <cell r="A11073" t="str">
            <v>W37.0</v>
          </cell>
          <cell r="B11073" t="str">
            <v>Explosión y rotura de neumático, tubo o manguera de goma presurizada, en vivienda</v>
          </cell>
        </row>
        <row r="11074">
          <cell r="A11074" t="str">
            <v>W37.1</v>
          </cell>
          <cell r="B11074" t="str">
            <v>Explosión y rotura de neumático, tubo o manguera de goma presurizada, en institución residencial</v>
          </cell>
        </row>
        <row r="11075">
          <cell r="A11075" t="str">
            <v>W37.2</v>
          </cell>
          <cell r="B11075" t="str">
            <v>Explosión y rotura de neumático, tubo o manguera de goma presurizada, en escuelas, otras instituciones y áreas administrativas públicas</v>
          </cell>
        </row>
        <row r="11076">
          <cell r="A11076" t="str">
            <v>W37.3</v>
          </cell>
          <cell r="B11076" t="str">
            <v>Explosión y rotura de neumático, tubo o manguera de goma presurizada, en áreas de deporte y atletismo</v>
          </cell>
        </row>
        <row r="11077">
          <cell r="A11077" t="str">
            <v>W37.4</v>
          </cell>
          <cell r="B11077" t="str">
            <v>Explosión y rotura de neumático, tubo o manguera de goma presurizada, en calles y carreteras</v>
          </cell>
        </row>
        <row r="11078">
          <cell r="A11078" t="str">
            <v>W37.5</v>
          </cell>
          <cell r="B11078" t="str">
            <v>Explosión y rotura de neumático, tubo o manguera de goma presurizada, en comercio y área de servicios</v>
          </cell>
        </row>
        <row r="11079">
          <cell r="A11079" t="str">
            <v>W37.6</v>
          </cell>
          <cell r="B11079" t="str">
            <v>Explosión y rotura de neumático, tubo o manguera de goma presurizada, en área industrial y de la construcción</v>
          </cell>
        </row>
        <row r="11080">
          <cell r="A11080" t="str">
            <v>W37.7</v>
          </cell>
          <cell r="B11080" t="str">
            <v>Explosión y rotura de neumático, tubo o manguera de goma presurizada, en granja</v>
          </cell>
        </row>
        <row r="11081">
          <cell r="A11081" t="str">
            <v>W37.8</v>
          </cell>
          <cell r="B11081" t="str">
            <v>Explosión y rotura de neumático, tubo o manguera de goma presurizada, en otro lugar especificado</v>
          </cell>
        </row>
        <row r="11082">
          <cell r="A11082" t="str">
            <v>W37.9</v>
          </cell>
          <cell r="B11082" t="str">
            <v>Explosión y rotura de neumático, tubo o manguera de goma presurizada, en lugar no especificado</v>
          </cell>
        </row>
        <row r="11083">
          <cell r="A11083" t="str">
            <v>W38</v>
          </cell>
          <cell r="B11083" t="str">
            <v>Explosión y rotura de otros dispositivos presurizados especificados</v>
          </cell>
        </row>
        <row r="11084">
          <cell r="A11084" t="str">
            <v>W38.0</v>
          </cell>
          <cell r="B11084" t="str">
            <v>Explosión y rotura de otros dispositivos presurizados especificados, en vivienda</v>
          </cell>
        </row>
        <row r="11085">
          <cell r="A11085" t="str">
            <v>W38.1</v>
          </cell>
          <cell r="B11085" t="str">
            <v>Explosión y rotura de otros dispositivos presurizados especificados, en institución residencial</v>
          </cell>
        </row>
        <row r="11086">
          <cell r="A11086" t="str">
            <v>W38.2</v>
          </cell>
          <cell r="B11086" t="str">
            <v>Explosión y rotura de otros dispositivos presurizados especificados, en escuelas, otras instituciones y áreas administrativas públicas</v>
          </cell>
        </row>
        <row r="11087">
          <cell r="A11087" t="str">
            <v>W38.3</v>
          </cell>
          <cell r="B11087" t="str">
            <v>Explosión y rotura de otros dispositivos presurizados especificados, en áreas de deporte y atletismo</v>
          </cell>
        </row>
        <row r="11088">
          <cell r="A11088" t="str">
            <v>W38.4</v>
          </cell>
          <cell r="B11088" t="str">
            <v>Explosión y rotura de otros dispositivos presurizados especificados, en calles y carreteras</v>
          </cell>
        </row>
        <row r="11089">
          <cell r="A11089" t="str">
            <v>W38.5</v>
          </cell>
          <cell r="B11089" t="str">
            <v>Explosión y rotura de otros dispositivos presurizados especificados, en comercio y área de servicios</v>
          </cell>
        </row>
        <row r="11090">
          <cell r="A11090" t="str">
            <v>W38.6</v>
          </cell>
          <cell r="B11090" t="str">
            <v>Explosión y rotura de otros dispositivos presurizados especificados, en área industrial y de la construcción</v>
          </cell>
        </row>
        <row r="11091">
          <cell r="A11091" t="str">
            <v>W38.7</v>
          </cell>
          <cell r="B11091" t="str">
            <v>Explosión y rotura de otros dispositivos presurizados especificados, en granja</v>
          </cell>
        </row>
        <row r="11092">
          <cell r="A11092" t="str">
            <v>W38.8</v>
          </cell>
          <cell r="B11092" t="str">
            <v>Explosión y rotura de otros dispositivos presurizados especificados, en otro lugar especificado</v>
          </cell>
        </row>
        <row r="11093">
          <cell r="A11093" t="str">
            <v>W38.9</v>
          </cell>
          <cell r="B11093" t="str">
            <v>Explosión y rotura de otros dispositivos presurizados especificados, en lugar no especificado</v>
          </cell>
        </row>
        <row r="11094">
          <cell r="A11094" t="str">
            <v>W39</v>
          </cell>
          <cell r="B11094" t="str">
            <v>Explosión de fuegos artificiales</v>
          </cell>
        </row>
        <row r="11095">
          <cell r="A11095" t="str">
            <v>W39.0</v>
          </cell>
          <cell r="B11095" t="str">
            <v>Explosión de fuegos artificiales, en vivienda</v>
          </cell>
        </row>
        <row r="11096">
          <cell r="A11096" t="str">
            <v>W39.1</v>
          </cell>
          <cell r="B11096" t="str">
            <v>Explosión de fuegos artificiales, en institución residencial</v>
          </cell>
        </row>
        <row r="11097">
          <cell r="A11097" t="str">
            <v>W39.2</v>
          </cell>
          <cell r="B11097" t="str">
            <v>Explosión de fuegos artificiales, en escuelas, otras instituciones y áreas administrativas públicas</v>
          </cell>
        </row>
        <row r="11098">
          <cell r="A11098" t="str">
            <v>W39.3</v>
          </cell>
          <cell r="B11098" t="str">
            <v>Explosión de fuegos artificiales, en áreas de deporte y atletismo</v>
          </cell>
        </row>
        <row r="11099">
          <cell r="A11099" t="str">
            <v>W39.4</v>
          </cell>
          <cell r="B11099" t="str">
            <v>Explosión de fuegos artificiales, en calles y carreteras</v>
          </cell>
        </row>
        <row r="11100">
          <cell r="A11100" t="str">
            <v>W39.5</v>
          </cell>
          <cell r="B11100" t="str">
            <v>Explosión de fuegos artificiales, en comercio y área de servicios</v>
          </cell>
        </row>
        <row r="11101">
          <cell r="A11101" t="str">
            <v>W39.6</v>
          </cell>
          <cell r="B11101" t="str">
            <v>Explosión de fuegos artificiales, en área industrial y de la construcción</v>
          </cell>
        </row>
        <row r="11102">
          <cell r="A11102" t="str">
            <v>W39.7</v>
          </cell>
          <cell r="B11102" t="str">
            <v>Explosión de fuegos artificiales, en granja</v>
          </cell>
        </row>
        <row r="11103">
          <cell r="A11103" t="str">
            <v>W39.8</v>
          </cell>
          <cell r="B11103" t="str">
            <v>Explosión de fuegos artificiales, en otro lugar especificado</v>
          </cell>
        </row>
        <row r="11104">
          <cell r="A11104" t="str">
            <v>W39.9</v>
          </cell>
          <cell r="B11104" t="str">
            <v>Explosión de fuegos artificiales, en lugar no especificado</v>
          </cell>
        </row>
        <row r="11105">
          <cell r="A11105" t="str">
            <v>W40</v>
          </cell>
          <cell r="B11105" t="str">
            <v>Explosión de fuegos artificiales, en Explosión de otros materiales</v>
          </cell>
        </row>
        <row r="11106">
          <cell r="A11106" t="str">
            <v>W40.0</v>
          </cell>
          <cell r="B11106" t="str">
            <v>Explosión de fuegos artificiales, en Explosión de otros materiales, en vivienda</v>
          </cell>
        </row>
        <row r="11107">
          <cell r="A11107" t="str">
            <v>W40.1</v>
          </cell>
          <cell r="B11107" t="str">
            <v>Explosión de fuegos artificiales, en Explosión de otros materiales, en institución residencial</v>
          </cell>
        </row>
        <row r="11108">
          <cell r="A11108" t="str">
            <v>W40.2</v>
          </cell>
          <cell r="B11108" t="str">
            <v>Explosión de fuegos artificiales, en Explosión de otros materiales, en escuelas, otras instituciones y áreas administrativas públicas</v>
          </cell>
        </row>
        <row r="11109">
          <cell r="A11109" t="str">
            <v>W40.3</v>
          </cell>
          <cell r="B11109" t="str">
            <v>Explosión de fuegos artificiales, en Explosión de otros materiales, en áreas de deporte y atletismo</v>
          </cell>
        </row>
        <row r="11110">
          <cell r="A11110" t="str">
            <v>W40.4</v>
          </cell>
          <cell r="B11110" t="str">
            <v>Explosión de fuegos artificiales, en Explosión de otros materiales, en calles y carreteras</v>
          </cell>
        </row>
        <row r="11111">
          <cell r="A11111" t="str">
            <v>W40.5</v>
          </cell>
          <cell r="B11111" t="str">
            <v>Explosión de fuegos artificiales, en Explosión de otros materiales, en comercio y área de servicios</v>
          </cell>
        </row>
        <row r="11112">
          <cell r="A11112" t="str">
            <v>W40.6</v>
          </cell>
          <cell r="B11112" t="str">
            <v>Explosión de fuegos artificiales, en Explosión de otros materiales, en área industrial y de la construcción</v>
          </cell>
        </row>
        <row r="11113">
          <cell r="A11113" t="str">
            <v>W40.7</v>
          </cell>
          <cell r="B11113" t="str">
            <v>Explosión de fuegos artificiales, en Explosión de otros materiales, en granja</v>
          </cell>
        </row>
        <row r="11114">
          <cell r="A11114" t="str">
            <v>W40.8</v>
          </cell>
          <cell r="B11114" t="str">
            <v>Explosión de fuegos artificiales, en Explosión de otros materiales, en otro lugar especificado</v>
          </cell>
        </row>
        <row r="11115">
          <cell r="A11115" t="str">
            <v>W40.9</v>
          </cell>
          <cell r="B11115" t="str">
            <v>Explosión de fuegos artificiales, en Explosión de otros materiales, en lugar no especificado</v>
          </cell>
        </row>
        <row r="11116">
          <cell r="A11116" t="str">
            <v>W41</v>
          </cell>
          <cell r="B11116" t="str">
            <v>Exposición a chorro de alta presión</v>
          </cell>
        </row>
        <row r="11117">
          <cell r="A11117" t="str">
            <v>W41.0</v>
          </cell>
          <cell r="B11117" t="str">
            <v>Exposición a chorro de alta presión, en vivienda</v>
          </cell>
        </row>
        <row r="11118">
          <cell r="A11118" t="str">
            <v>W41.1</v>
          </cell>
          <cell r="B11118" t="str">
            <v>Exposición a chorro de alta presión, en institución residencial</v>
          </cell>
        </row>
        <row r="11119">
          <cell r="A11119" t="str">
            <v>W41.2</v>
          </cell>
          <cell r="B11119" t="str">
            <v>Exposición a chorro de alta presión, en escuelas, otras instituciones y áreas administrativas públicas</v>
          </cell>
        </row>
        <row r="11120">
          <cell r="A11120" t="str">
            <v>W41.3</v>
          </cell>
          <cell r="B11120" t="str">
            <v>Exposición a chorro de alta presión, en áreas de deporte y atletismo</v>
          </cell>
        </row>
        <row r="11121">
          <cell r="A11121" t="str">
            <v>W41.4</v>
          </cell>
          <cell r="B11121" t="str">
            <v>Exposición a chorro de alta presión, en calles y carreteras</v>
          </cell>
        </row>
        <row r="11122">
          <cell r="A11122" t="str">
            <v>W41.5</v>
          </cell>
          <cell r="B11122" t="str">
            <v>Exposición a chorro de alta presión, en comercio y área de servicios</v>
          </cell>
        </row>
        <row r="11123">
          <cell r="A11123" t="str">
            <v>W41.6</v>
          </cell>
          <cell r="B11123" t="str">
            <v>Exposición a chorro de alta presión, en área industrial y de la construcción</v>
          </cell>
        </row>
        <row r="11124">
          <cell r="A11124" t="str">
            <v>W41.7</v>
          </cell>
          <cell r="B11124" t="str">
            <v>Exposición a chorro de alta presión, en granja</v>
          </cell>
        </row>
        <row r="11125">
          <cell r="A11125" t="str">
            <v>W41.8</v>
          </cell>
          <cell r="B11125" t="str">
            <v>Exposición a chorro de alta presión, en otro lugar especificado</v>
          </cell>
        </row>
        <row r="11126">
          <cell r="A11126" t="str">
            <v>W41.9</v>
          </cell>
          <cell r="B11126" t="str">
            <v>Exposición a chorro de alta presión, en lugar no especificado</v>
          </cell>
        </row>
        <row r="11127">
          <cell r="A11127" t="str">
            <v>W42</v>
          </cell>
          <cell r="B11127" t="str">
            <v>Exposición al ruido</v>
          </cell>
        </row>
        <row r="11128">
          <cell r="A11128" t="str">
            <v>W42.0</v>
          </cell>
          <cell r="B11128" t="str">
            <v>Exposición al ruido, en vivienda</v>
          </cell>
        </row>
        <row r="11129">
          <cell r="A11129" t="str">
            <v>W42.1</v>
          </cell>
          <cell r="B11129" t="str">
            <v>Exposición al ruido, en institución residencial</v>
          </cell>
        </row>
        <row r="11130">
          <cell r="A11130" t="str">
            <v>W42.2</v>
          </cell>
          <cell r="B11130" t="str">
            <v>Exposición al ruido, en escuelas, otras instituciones y áreas administrativas públicas</v>
          </cell>
        </row>
        <row r="11131">
          <cell r="A11131" t="str">
            <v>W42.3</v>
          </cell>
          <cell r="B11131" t="str">
            <v>Exposición al ruido, en áreas de deporte y atletismo</v>
          </cell>
        </row>
        <row r="11132">
          <cell r="A11132" t="str">
            <v>W42.4</v>
          </cell>
          <cell r="B11132" t="str">
            <v>Exposición al ruido, en calles y carreteras</v>
          </cell>
        </row>
        <row r="11133">
          <cell r="A11133" t="str">
            <v>W42.5</v>
          </cell>
          <cell r="B11133" t="str">
            <v>Exposición al ruido, en comercio y área de servicios</v>
          </cell>
        </row>
        <row r="11134">
          <cell r="A11134" t="str">
            <v>W42.6</v>
          </cell>
          <cell r="B11134" t="str">
            <v>Exposición al ruido, en área industrial y de la construcción</v>
          </cell>
        </row>
        <row r="11135">
          <cell r="A11135" t="str">
            <v>W42.7</v>
          </cell>
          <cell r="B11135" t="str">
            <v>Exposición al ruido, en granja</v>
          </cell>
        </row>
        <row r="11136">
          <cell r="A11136" t="str">
            <v>W42.8</v>
          </cell>
          <cell r="B11136" t="str">
            <v>Exposición al ruido, en otro lugar especificado</v>
          </cell>
        </row>
        <row r="11137">
          <cell r="A11137" t="str">
            <v>W42.9</v>
          </cell>
          <cell r="B11137" t="str">
            <v>Exposición al ruido, en lugar no especificado</v>
          </cell>
        </row>
        <row r="11138">
          <cell r="A11138" t="str">
            <v>W43</v>
          </cell>
          <cell r="B11138" t="str">
            <v>Exposición a vibraciones</v>
          </cell>
        </row>
        <row r="11139">
          <cell r="A11139" t="str">
            <v>W43.0</v>
          </cell>
          <cell r="B11139" t="str">
            <v>Exposición a vibraciones, en vivienda</v>
          </cell>
        </row>
        <row r="11140">
          <cell r="A11140" t="str">
            <v>W43.1</v>
          </cell>
          <cell r="B11140" t="str">
            <v>Exposición a vibraciones, en institución residencial</v>
          </cell>
        </row>
        <row r="11141">
          <cell r="A11141" t="str">
            <v>W43.2</v>
          </cell>
          <cell r="B11141" t="str">
            <v>Exposición a vibraciones, en escuelas, otras instituciones y áreas administrativas públicas</v>
          </cell>
        </row>
        <row r="11142">
          <cell r="A11142" t="str">
            <v>W43.3</v>
          </cell>
          <cell r="B11142" t="str">
            <v>Exposición a vibraciones, en áreas de deporte y atletismo</v>
          </cell>
        </row>
        <row r="11143">
          <cell r="A11143" t="str">
            <v>W43.4</v>
          </cell>
          <cell r="B11143" t="str">
            <v>Exposición a vibraciones, en calles y carreteras</v>
          </cell>
        </row>
        <row r="11144">
          <cell r="A11144" t="str">
            <v>W43.5</v>
          </cell>
          <cell r="B11144" t="str">
            <v>Exposición a vibraciones, en comercio y área de servicios</v>
          </cell>
        </row>
        <row r="11145">
          <cell r="A11145" t="str">
            <v>W43.6</v>
          </cell>
          <cell r="B11145" t="str">
            <v>Exposición a vibraciones, en área industrial y de la construcción</v>
          </cell>
        </row>
        <row r="11146">
          <cell r="A11146" t="str">
            <v>W43.7</v>
          </cell>
          <cell r="B11146" t="str">
            <v>Exposición a vibraciones, en granja</v>
          </cell>
        </row>
        <row r="11147">
          <cell r="A11147" t="str">
            <v>W43.8</v>
          </cell>
          <cell r="B11147" t="str">
            <v>Exposición a vibraciones, en otro lugar especificado</v>
          </cell>
        </row>
        <row r="11148">
          <cell r="A11148" t="str">
            <v>W43.9</v>
          </cell>
          <cell r="B11148" t="str">
            <v>Exposición a vibraciones, en lugar no especificado</v>
          </cell>
        </row>
        <row r="11149">
          <cell r="A11149" t="str">
            <v>W44</v>
          </cell>
          <cell r="B11149" t="str">
            <v>Cuerpo extraño que penetra por el ojo u orificio natural</v>
          </cell>
        </row>
        <row r="11150">
          <cell r="A11150" t="str">
            <v>W44.0</v>
          </cell>
          <cell r="B11150" t="str">
            <v>Cuerpo extraño que penetra por el ojo u orificio natural, en vivienda</v>
          </cell>
        </row>
        <row r="11151">
          <cell r="A11151" t="str">
            <v>W44.1</v>
          </cell>
          <cell r="B11151" t="str">
            <v>Cuerpo extraño que penetra por el ojo u orificio natural, en institución residencial</v>
          </cell>
        </row>
        <row r="11152">
          <cell r="A11152" t="str">
            <v>W44.2</v>
          </cell>
          <cell r="B11152" t="str">
            <v>Cuerpo extraño que penetra por el ojo u orificio natural, en escuelas, otras instituciones y áreas administrativas públicas</v>
          </cell>
        </row>
        <row r="11153">
          <cell r="A11153" t="str">
            <v>W44.3</v>
          </cell>
          <cell r="B11153" t="str">
            <v>Cuerpo extraño que penetra por el ojo u orificio natural, en áreas de deporte y atletismo</v>
          </cell>
        </row>
        <row r="11154">
          <cell r="A11154" t="str">
            <v>W44.4</v>
          </cell>
          <cell r="B11154" t="str">
            <v>Cuerpo extraño que penetra por el ojo u orificio natural, en calles y carreteras</v>
          </cell>
        </row>
        <row r="11155">
          <cell r="A11155" t="str">
            <v>W44.5</v>
          </cell>
          <cell r="B11155" t="str">
            <v>Cuerpo extraño que penetra por el ojo u orificio natural, en comercio y área de servicios</v>
          </cell>
        </row>
        <row r="11156">
          <cell r="A11156" t="str">
            <v>W44.6</v>
          </cell>
          <cell r="B11156" t="str">
            <v>Cuerpo extraño que penetra por el ojo u orificio natural, en área industrial y de la construcción</v>
          </cell>
        </row>
        <row r="11157">
          <cell r="A11157" t="str">
            <v>W44.7</v>
          </cell>
          <cell r="B11157" t="str">
            <v>Cuerpo extraño que penetra por el ojo u orificio natural, en granja</v>
          </cell>
        </row>
        <row r="11158">
          <cell r="A11158" t="str">
            <v>W44.8</v>
          </cell>
          <cell r="B11158" t="str">
            <v>Cuerpo extraño que penetra por el ojo u orificio natural, en otro lugar especificado</v>
          </cell>
        </row>
        <row r="11159">
          <cell r="A11159" t="str">
            <v>W44.9</v>
          </cell>
          <cell r="B11159" t="str">
            <v>Cuerpo extraño que penetra por el ojo u orificio natural, en lugar no especificado</v>
          </cell>
        </row>
        <row r="11160">
          <cell r="A11160" t="str">
            <v>W45</v>
          </cell>
          <cell r="B11160" t="str">
            <v>Cuerpo extraño que penetra a través de la piel</v>
          </cell>
        </row>
        <row r="11161">
          <cell r="A11161" t="str">
            <v>W45.0</v>
          </cell>
          <cell r="B11161" t="str">
            <v>Cuerpo extraño que penetra a través de la piel, en vivienda</v>
          </cell>
        </row>
        <row r="11162">
          <cell r="A11162" t="str">
            <v>W45.1</v>
          </cell>
          <cell r="B11162" t="str">
            <v>Cuerpo extraño que penetra a través de la piel, en institución residencial</v>
          </cell>
        </row>
        <row r="11163">
          <cell r="A11163" t="str">
            <v>W45.2</v>
          </cell>
          <cell r="B11163" t="str">
            <v>Cuerpo extraño que penetra a través de la piel, en escuelas, otras instituciones y áreas administrativas públicas</v>
          </cell>
        </row>
        <row r="11164">
          <cell r="A11164" t="str">
            <v>W45.3</v>
          </cell>
          <cell r="B11164" t="str">
            <v>Cuerpo extraño que penetra a través de la piel, en áreas de deporte y atletismo</v>
          </cell>
        </row>
        <row r="11165">
          <cell r="A11165" t="str">
            <v>W45.4</v>
          </cell>
          <cell r="B11165" t="str">
            <v>Cuerpo extraño que penetra a través de la piel, en calles y carreteras</v>
          </cell>
        </row>
        <row r="11166">
          <cell r="A11166" t="str">
            <v>W45.5</v>
          </cell>
          <cell r="B11166" t="str">
            <v>Cuerpo extraño que penetra a través de la piel, en comercio y área de servicios</v>
          </cell>
        </row>
        <row r="11167">
          <cell r="A11167" t="str">
            <v>W45.6</v>
          </cell>
          <cell r="B11167" t="str">
            <v>Cuerpo extraño que penetra a través de la piel, en área industrial y de la construcción</v>
          </cell>
        </row>
        <row r="11168">
          <cell r="A11168" t="str">
            <v>W45.7</v>
          </cell>
          <cell r="B11168" t="str">
            <v>Cuerpo extraño que penetra a través de la piel, en granja</v>
          </cell>
        </row>
        <row r="11169">
          <cell r="A11169" t="str">
            <v>W45.8</v>
          </cell>
          <cell r="B11169" t="str">
            <v>Cuerpo extraño que penetra a través de la piel, en otro lugar especificado</v>
          </cell>
        </row>
        <row r="11170">
          <cell r="A11170" t="str">
            <v>W45.9</v>
          </cell>
          <cell r="B11170" t="str">
            <v>Cuerpo extraño que penetra a través de la piel, en lugar no especificado</v>
          </cell>
        </row>
        <row r="11171">
          <cell r="A11171" t="str">
            <v>W49</v>
          </cell>
          <cell r="B11171" t="str">
            <v>Exposición a otras fuerzas mecánicas inanimadas, y las no especificadas</v>
          </cell>
        </row>
        <row r="11172">
          <cell r="A11172" t="str">
            <v>W49.0</v>
          </cell>
          <cell r="B11172" t="str">
            <v>Exposición a otras fuerzas mecánicas inanimadas, y las no especificadas, en vivienda</v>
          </cell>
        </row>
        <row r="11173">
          <cell r="A11173" t="str">
            <v>W49.1</v>
          </cell>
          <cell r="B11173" t="str">
            <v>Exposición a otras fuerzas mecánicas inanimadas, y las no especificadas, en institución residencial</v>
          </cell>
        </row>
        <row r="11174">
          <cell r="A11174" t="str">
            <v>W49.2</v>
          </cell>
          <cell r="B11174" t="str">
            <v>Exposición a otras fuerzas mecánicas inanimadas, y las no especificadas, en escuelas, otras instituciones y áreas administrativas públicas</v>
          </cell>
        </row>
        <row r="11175">
          <cell r="A11175" t="str">
            <v>W49.3</v>
          </cell>
          <cell r="B11175" t="str">
            <v>Exposición a otras fuerzas mecánicas inanimadas, y las no especificadas, en áreas de deporte y atletismo</v>
          </cell>
        </row>
        <row r="11176">
          <cell r="A11176" t="str">
            <v>W49.4</v>
          </cell>
          <cell r="B11176" t="str">
            <v>Exposición a otras fuerzas mecánicas inanimadas, y las no especificadas, en calles y carreteras</v>
          </cell>
        </row>
        <row r="11177">
          <cell r="A11177" t="str">
            <v>W49.5</v>
          </cell>
          <cell r="B11177" t="str">
            <v>Exposición a otras fuerzas mecánicas inanimadas, y las no especificadas, en comercio y área de servicios</v>
          </cell>
        </row>
        <row r="11178">
          <cell r="A11178" t="str">
            <v>W49.6</v>
          </cell>
          <cell r="B11178" t="str">
            <v>Exposición a otras fuerzas mecánicas inanimadas, y las no especificadas, en área industrial y de la construcción</v>
          </cell>
        </row>
        <row r="11179">
          <cell r="A11179" t="str">
            <v>W49.7</v>
          </cell>
          <cell r="B11179" t="str">
            <v>Exposición a otras fuerzas mecánicas inanimadas, y las no especificadas, en granja</v>
          </cell>
        </row>
        <row r="11180">
          <cell r="A11180" t="str">
            <v>W49.8</v>
          </cell>
          <cell r="B11180" t="str">
            <v>Exposición a otras fuerzas mecánicas inanimadas, y las no especificadas, en otro lugar especificado</v>
          </cell>
        </row>
        <row r="11181">
          <cell r="A11181" t="str">
            <v>W49.9</v>
          </cell>
          <cell r="B11181" t="str">
            <v>Exposición a otras fuerzas mecánicas inanimadas, y las no especificadas, en lugar no especificado</v>
          </cell>
        </row>
        <row r="11182">
          <cell r="A11182" t="str">
            <v>W50</v>
          </cell>
          <cell r="B11182" t="str">
            <v>Aporreo, golpe, mordedura, patada, rasguño o torcedura infligidos por otra persona</v>
          </cell>
        </row>
        <row r="11183">
          <cell r="A11183" t="str">
            <v>W50.0</v>
          </cell>
          <cell r="B11183" t="str">
            <v>Aporreo, golpe, mordedura, patada, rasguño o torcedura infligidos por otra persona, en vivienda</v>
          </cell>
        </row>
        <row r="11184">
          <cell r="A11184" t="str">
            <v>W50.1</v>
          </cell>
          <cell r="B11184" t="str">
            <v>Aporreo, golpe, mordedura, patada, rasguño o torcedura infligidos por otra persona, en institución residencial</v>
          </cell>
        </row>
        <row r="11185">
          <cell r="A11185" t="str">
            <v>W50.2</v>
          </cell>
          <cell r="B11185" t="str">
            <v>Aporreo, golpe, mordedura, patada, rasguño o torcedura infligidos por otra persona, en escuelas, otras instituciones y áreas administrativas públicas</v>
          </cell>
        </row>
        <row r="11186">
          <cell r="A11186" t="str">
            <v>W50.3</v>
          </cell>
          <cell r="B11186" t="str">
            <v>Aporreo, golpe, mordedura, patada, rasguño o torcedura infligidos por otra persona, en áreas de deporte y atletismo</v>
          </cell>
        </row>
        <row r="11187">
          <cell r="A11187" t="str">
            <v>W50.4</v>
          </cell>
          <cell r="B11187" t="str">
            <v>Aporreo, golpe, mordedura, patada, rasguño o torcedura infligidos por otra persona, en calles y carreteras</v>
          </cell>
        </row>
        <row r="11188">
          <cell r="A11188" t="str">
            <v>W50.5</v>
          </cell>
          <cell r="B11188" t="str">
            <v>Aporreo, golpe, mordedura, patada, rasguño o torcedura infligidos por otra persona, en comercio y área de servicios</v>
          </cell>
        </row>
        <row r="11189">
          <cell r="A11189" t="str">
            <v>W50.6</v>
          </cell>
          <cell r="B11189" t="str">
            <v>Aporreo, golpe, mordedura, patada, rasguño o torcedura infligidos por otra persona, en área industrial y de la construcción</v>
          </cell>
        </row>
        <row r="11190">
          <cell r="A11190" t="str">
            <v>W50.7</v>
          </cell>
          <cell r="B11190" t="str">
            <v>Aporreo, golpe, mordedura, patada, rasguño o torcedura infligidos por otra persona, en granja</v>
          </cell>
        </row>
        <row r="11191">
          <cell r="A11191" t="str">
            <v>W50.8</v>
          </cell>
          <cell r="B11191" t="str">
            <v>Aporreo, golpe, mordedura, patada, rasguño o torcedura infligidos por otra persona, en otro lugar especificado</v>
          </cell>
        </row>
        <row r="11192">
          <cell r="A11192" t="str">
            <v>W50.9</v>
          </cell>
          <cell r="B11192" t="str">
            <v>Aporreo, golpe, mordedura, patada, rasguño o torcedura infligidos por otra persona, en lugar no especificado</v>
          </cell>
        </row>
        <row r="11193">
          <cell r="A11193" t="str">
            <v>W51</v>
          </cell>
          <cell r="B11193" t="str">
            <v>Choque o empellón contra otra persona</v>
          </cell>
        </row>
        <row r="11194">
          <cell r="A11194" t="str">
            <v>W51.0</v>
          </cell>
          <cell r="B11194" t="str">
            <v>Choque o empellón contra otra persona, en vivienda</v>
          </cell>
        </row>
        <row r="11195">
          <cell r="A11195" t="str">
            <v>W51.1</v>
          </cell>
          <cell r="B11195" t="str">
            <v>Choque o empellón contra otra persona, en institución residencial</v>
          </cell>
        </row>
        <row r="11196">
          <cell r="A11196" t="str">
            <v>W51.2</v>
          </cell>
          <cell r="B11196" t="str">
            <v>Choque o empellón contra otra persona, en escuelas, otras instituciones y áreas administrativas públicas</v>
          </cell>
        </row>
        <row r="11197">
          <cell r="A11197" t="str">
            <v>W51.3</v>
          </cell>
          <cell r="B11197" t="str">
            <v>Choque o empellón contra otra persona, en áreas de deporte y atletismo</v>
          </cell>
        </row>
        <row r="11198">
          <cell r="A11198" t="str">
            <v>W51.4</v>
          </cell>
          <cell r="B11198" t="str">
            <v>Choque o empellón contra otra persona, en calles y carreteras</v>
          </cell>
        </row>
        <row r="11199">
          <cell r="A11199" t="str">
            <v>W51.5</v>
          </cell>
          <cell r="B11199" t="str">
            <v>Choque o empellón contra otra persona, en comercio y área de servicios</v>
          </cell>
        </row>
        <row r="11200">
          <cell r="A11200" t="str">
            <v>W51.6</v>
          </cell>
          <cell r="B11200" t="str">
            <v>Choque o empellón contra otra persona, en área industrial y de la construcción</v>
          </cell>
        </row>
        <row r="11201">
          <cell r="A11201" t="str">
            <v>W51.7</v>
          </cell>
          <cell r="B11201" t="str">
            <v>Choque o empellón contra otra persona, en granja</v>
          </cell>
        </row>
        <row r="11202">
          <cell r="A11202" t="str">
            <v>W51.8</v>
          </cell>
          <cell r="B11202" t="str">
            <v>Choque o empellón contra otra persona, en otro lugar especificado</v>
          </cell>
        </row>
        <row r="11203">
          <cell r="A11203" t="str">
            <v>W51.9</v>
          </cell>
          <cell r="B11203" t="str">
            <v>Choque o empellón contra otra persona, en lugar no especificado</v>
          </cell>
        </row>
        <row r="11204">
          <cell r="A11204" t="str">
            <v>W52</v>
          </cell>
          <cell r="B11204" t="str">
            <v>Persona aplastada, empujada o pisoteada por una multitud o estampida humana</v>
          </cell>
        </row>
        <row r="11205">
          <cell r="A11205" t="str">
            <v>W52.0</v>
          </cell>
          <cell r="B11205" t="str">
            <v>Persona aplastada, empujada o pisoteada por una multitud o estampida humana, en vivienda</v>
          </cell>
        </row>
        <row r="11206">
          <cell r="A11206" t="str">
            <v>W52.1</v>
          </cell>
          <cell r="B11206" t="str">
            <v>Persona aplastada, empujada o pisoteada por una multitud o estampida humana, en institución residencial</v>
          </cell>
        </row>
        <row r="11207">
          <cell r="A11207" t="str">
            <v>W52.2</v>
          </cell>
          <cell r="B11207" t="str">
            <v>Persona aplastada, empujada o pisoteada por una multitud o estampida humana, en escuelas, otras instituciones y áreas administrativas públicas</v>
          </cell>
        </row>
        <row r="11208">
          <cell r="A11208" t="str">
            <v>W52.3</v>
          </cell>
          <cell r="B11208" t="str">
            <v>Persona aplastada, empujada o pisoteada por una multitud o estampida humana, en áreas de deporte y atletismo</v>
          </cell>
        </row>
        <row r="11209">
          <cell r="A11209" t="str">
            <v>W52.4</v>
          </cell>
          <cell r="B11209" t="str">
            <v>Persona aplastada, empujada o pisoteada por una multitud o estampida humana, en calles y carreteras</v>
          </cell>
        </row>
        <row r="11210">
          <cell r="A11210" t="str">
            <v>W52.5</v>
          </cell>
          <cell r="B11210" t="str">
            <v>Persona aplastada, empujada o pisoteada por una multitud o estampida humana, en comercio y área de servicios</v>
          </cell>
        </row>
        <row r="11211">
          <cell r="A11211" t="str">
            <v>W52.6</v>
          </cell>
          <cell r="B11211" t="str">
            <v>Persona aplastada, empujada o pisoteada por una multitud o estampida humana, en área industrial y de la construcción</v>
          </cell>
        </row>
        <row r="11212">
          <cell r="A11212" t="str">
            <v>W52.7</v>
          </cell>
          <cell r="B11212" t="str">
            <v>Persona aplastada, empujada o pisoteada por una multitud o estampida humana, en granja</v>
          </cell>
        </row>
        <row r="11213">
          <cell r="A11213" t="str">
            <v>W52.8</v>
          </cell>
          <cell r="B11213" t="str">
            <v>Persona aplastada, empujada o pisoteada por una multitud o estampida humana, en otro lugar especificado</v>
          </cell>
        </row>
        <row r="11214">
          <cell r="A11214" t="str">
            <v>W52.9</v>
          </cell>
          <cell r="B11214" t="str">
            <v>Persona aplastada, empujada o pisoteada por una multitud o estampida humana, en lugar no especificado</v>
          </cell>
        </row>
        <row r="11215">
          <cell r="A11215" t="str">
            <v>W53</v>
          </cell>
          <cell r="B11215" t="str">
            <v>Mordedura de rata</v>
          </cell>
        </row>
        <row r="11216">
          <cell r="A11216" t="str">
            <v>W53.0</v>
          </cell>
          <cell r="B11216" t="str">
            <v>Mordedura de rata, en vivienda</v>
          </cell>
        </row>
        <row r="11217">
          <cell r="A11217" t="str">
            <v>W53.1</v>
          </cell>
          <cell r="B11217" t="str">
            <v>Mordedura de rata, en institución residencial</v>
          </cell>
        </row>
        <row r="11218">
          <cell r="A11218" t="str">
            <v>W53.2</v>
          </cell>
          <cell r="B11218" t="str">
            <v>Mordedura de rata, en escuelas, otras instituciones y áreas administrativas públicas</v>
          </cell>
        </row>
        <row r="11219">
          <cell r="A11219" t="str">
            <v>W53.3</v>
          </cell>
          <cell r="B11219" t="str">
            <v>Mordedura de rata, en áreas de deporte y atletismo</v>
          </cell>
        </row>
        <row r="11220">
          <cell r="A11220" t="str">
            <v>W53.4</v>
          </cell>
          <cell r="B11220" t="str">
            <v>Mordedura de rata, en calles y carreteras</v>
          </cell>
        </row>
        <row r="11221">
          <cell r="A11221" t="str">
            <v>W53.5</v>
          </cell>
          <cell r="B11221" t="str">
            <v>Mordedura de rata, en comercio y área de servicios</v>
          </cell>
        </row>
        <row r="11222">
          <cell r="A11222" t="str">
            <v>W53.6</v>
          </cell>
          <cell r="B11222" t="str">
            <v>Mordedura de rata, en área industrial y de la construcción</v>
          </cell>
        </row>
        <row r="11223">
          <cell r="A11223" t="str">
            <v>W53.7</v>
          </cell>
          <cell r="B11223" t="str">
            <v>Mordedura de rata, en granja</v>
          </cell>
        </row>
        <row r="11224">
          <cell r="A11224" t="str">
            <v>W53.8</v>
          </cell>
          <cell r="B11224" t="str">
            <v>Mordedura de rata, en otro lugar especificado</v>
          </cell>
        </row>
        <row r="11225">
          <cell r="A11225" t="str">
            <v>W53.9</v>
          </cell>
          <cell r="B11225" t="str">
            <v>Mordedura de rata, en lugar no especificado</v>
          </cell>
        </row>
        <row r="11226">
          <cell r="A11226" t="str">
            <v>W54</v>
          </cell>
          <cell r="B11226" t="str">
            <v>Mordedura o ataque de perro</v>
          </cell>
        </row>
        <row r="11227">
          <cell r="A11227" t="str">
            <v>W54.0</v>
          </cell>
          <cell r="B11227" t="str">
            <v>Mordedura o ataque de perro, en vivienda</v>
          </cell>
        </row>
        <row r="11228">
          <cell r="A11228" t="str">
            <v>W54.1</v>
          </cell>
          <cell r="B11228" t="str">
            <v>Mordedura o ataque de perro, en institución residencial</v>
          </cell>
        </row>
        <row r="11229">
          <cell r="A11229" t="str">
            <v>W54.2</v>
          </cell>
          <cell r="B11229" t="str">
            <v>Mordedura o ataque de perro, en escuelas, otras instituciones y áreas administrativas públicas</v>
          </cell>
        </row>
        <row r="11230">
          <cell r="A11230" t="str">
            <v>W54.3</v>
          </cell>
          <cell r="B11230" t="str">
            <v>Mordedura o ataque de perro, en áreas de deporte y atletismo</v>
          </cell>
        </row>
        <row r="11231">
          <cell r="A11231" t="str">
            <v>W54.4</v>
          </cell>
          <cell r="B11231" t="str">
            <v>Mordedura o ataque de perro, en calles y carreteras</v>
          </cell>
        </row>
        <row r="11232">
          <cell r="A11232" t="str">
            <v>W54.5</v>
          </cell>
          <cell r="B11232" t="str">
            <v>Mordedura o ataque de perro, en comercio y área de servicios</v>
          </cell>
        </row>
        <row r="11233">
          <cell r="A11233" t="str">
            <v>W54.6</v>
          </cell>
          <cell r="B11233" t="str">
            <v>Mordedura o ataque de perro, en área industrial y de la construcción</v>
          </cell>
        </row>
        <row r="11234">
          <cell r="A11234" t="str">
            <v>W54.7</v>
          </cell>
          <cell r="B11234" t="str">
            <v>Mordedura o ataque de perro, en granja</v>
          </cell>
        </row>
        <row r="11235">
          <cell r="A11235" t="str">
            <v>W54.8</v>
          </cell>
          <cell r="B11235" t="str">
            <v>Mordedura o ataque de perro, en otro lugar especificado</v>
          </cell>
        </row>
        <row r="11236">
          <cell r="A11236" t="str">
            <v>W54.9</v>
          </cell>
          <cell r="B11236" t="str">
            <v>Mordedura o ataque de perro, en lugar no especificado</v>
          </cell>
        </row>
        <row r="11237">
          <cell r="A11237" t="str">
            <v>W55</v>
          </cell>
          <cell r="B11237" t="str">
            <v>Mordedura o ataque de otros mamíferos</v>
          </cell>
        </row>
        <row r="11238">
          <cell r="A11238" t="str">
            <v>W55.0</v>
          </cell>
          <cell r="B11238" t="str">
            <v>Mordedura o ataque de otros mamíferos, en vivienda</v>
          </cell>
        </row>
        <row r="11239">
          <cell r="A11239" t="str">
            <v>W55.1</v>
          </cell>
          <cell r="B11239" t="str">
            <v>Mordedura o ataque de otros mamíferos, en institución residencial</v>
          </cell>
        </row>
        <row r="11240">
          <cell r="A11240" t="str">
            <v>W55.2</v>
          </cell>
          <cell r="B11240" t="str">
            <v>Mordedura o ataque de otros mamíferos, en escuelas, otras instituciones y áreas administrativas públicas</v>
          </cell>
        </row>
        <row r="11241">
          <cell r="A11241" t="str">
            <v>W55.3</v>
          </cell>
          <cell r="B11241" t="str">
            <v>Mordedura o ataque de otros mamíferos, en áreas de deporte y atletismo</v>
          </cell>
        </row>
        <row r="11242">
          <cell r="A11242" t="str">
            <v>W55.4</v>
          </cell>
          <cell r="B11242" t="str">
            <v>Mordedura o ataque de otros mamíferos, en calles y carreteras</v>
          </cell>
        </row>
        <row r="11243">
          <cell r="A11243" t="str">
            <v>W55.5</v>
          </cell>
          <cell r="B11243" t="str">
            <v>Mordedura o ataque de otros mamíferos, en comercio y área de servicios</v>
          </cell>
        </row>
        <row r="11244">
          <cell r="A11244" t="str">
            <v>W55.6</v>
          </cell>
          <cell r="B11244" t="str">
            <v>Mordedura o ataque de otros mamíferos, en área industrial y de la construcción</v>
          </cell>
        </row>
        <row r="11245">
          <cell r="A11245" t="str">
            <v>W55.7</v>
          </cell>
          <cell r="B11245" t="str">
            <v>Mordedura o ataque de otros mamíferos, en granja</v>
          </cell>
        </row>
        <row r="11246">
          <cell r="A11246" t="str">
            <v>W55.8</v>
          </cell>
          <cell r="B11246" t="str">
            <v>Mordedura o ataque de otros mamíferos, en otro lugar especificado</v>
          </cell>
        </row>
        <row r="11247">
          <cell r="A11247" t="str">
            <v>W55.9</v>
          </cell>
          <cell r="B11247" t="str">
            <v>Mordedura o ataque de otros mamíferos, en lugar no especificado</v>
          </cell>
        </row>
        <row r="11248">
          <cell r="A11248" t="str">
            <v>W56</v>
          </cell>
          <cell r="B11248" t="str">
            <v>Contacto traumático con animales marinos</v>
          </cell>
        </row>
        <row r="11249">
          <cell r="A11249" t="str">
            <v>W56.0</v>
          </cell>
          <cell r="B11249" t="str">
            <v>Contacto traumático con animales marinos, en vivienda</v>
          </cell>
        </row>
        <row r="11250">
          <cell r="A11250" t="str">
            <v>W56.1</v>
          </cell>
          <cell r="B11250" t="str">
            <v>Contacto traumático con animales marinos, en institución residencial</v>
          </cell>
        </row>
        <row r="11251">
          <cell r="A11251" t="str">
            <v>W56.2</v>
          </cell>
          <cell r="B11251" t="str">
            <v>Contacto traumático con animales marinos, en escuelas, otras instituciones y áreas administrativas públicas</v>
          </cell>
        </row>
        <row r="11252">
          <cell r="A11252" t="str">
            <v>W56.3</v>
          </cell>
          <cell r="B11252" t="str">
            <v>Contacto traumático con animales marinos, en áreas de deporte y atletismo</v>
          </cell>
        </row>
        <row r="11253">
          <cell r="A11253" t="str">
            <v>W56.4</v>
          </cell>
          <cell r="B11253" t="str">
            <v>Contacto traumático con animales marinos, en calles y carreteras</v>
          </cell>
        </row>
        <row r="11254">
          <cell r="A11254" t="str">
            <v>W56.5</v>
          </cell>
          <cell r="B11254" t="str">
            <v>Contacto traumático con animales marinos, en comercio y área de servicios</v>
          </cell>
        </row>
        <row r="11255">
          <cell r="A11255" t="str">
            <v>W56.6</v>
          </cell>
          <cell r="B11255" t="str">
            <v>Contacto traumático con animales marinos, en área industrial y de la construcción</v>
          </cell>
        </row>
        <row r="11256">
          <cell r="A11256" t="str">
            <v>W56.7</v>
          </cell>
          <cell r="B11256" t="str">
            <v>Contacto traumático con animales marinos, en granja</v>
          </cell>
        </row>
        <row r="11257">
          <cell r="A11257" t="str">
            <v>W56.8</v>
          </cell>
          <cell r="B11257" t="str">
            <v>Contacto traumático con animales marinos, en otro lugar especificado</v>
          </cell>
        </row>
        <row r="11258">
          <cell r="A11258" t="str">
            <v>W56.9</v>
          </cell>
          <cell r="B11258" t="str">
            <v>Contacto traumático con animales marinos, en lugar no especificado</v>
          </cell>
        </row>
        <row r="11259">
          <cell r="A11259" t="str">
            <v>W57</v>
          </cell>
          <cell r="B11259" t="str">
            <v>Mordedura o picadura de insectos y otros artrópodos no venenosos</v>
          </cell>
        </row>
        <row r="11260">
          <cell r="A11260" t="str">
            <v>W57.0</v>
          </cell>
          <cell r="B11260" t="str">
            <v>Mordedura o picadura de insectos y otros artrópodos no venenosos, en vivienda</v>
          </cell>
        </row>
        <row r="11261">
          <cell r="A11261" t="str">
            <v>W57.1</v>
          </cell>
          <cell r="B11261" t="str">
            <v>Mordedura o picadura de insectos y otros artrópodos no venenosos, en institución residencial</v>
          </cell>
        </row>
        <row r="11262">
          <cell r="A11262" t="str">
            <v>W57.2</v>
          </cell>
          <cell r="B11262" t="str">
            <v>Mordedura o picadura de insectos y otros artrópodos no venenosos, en escuelas, otras instituciones y áreas administrativas públicas</v>
          </cell>
        </row>
        <row r="11263">
          <cell r="A11263" t="str">
            <v>W57.3</v>
          </cell>
          <cell r="B11263" t="str">
            <v>Mordedura o picadura de insectos y otros artrópodos no venenosos, en áreas de deporte y atletismo</v>
          </cell>
        </row>
        <row r="11264">
          <cell r="A11264" t="str">
            <v>W57.4</v>
          </cell>
          <cell r="B11264" t="str">
            <v>Mordedura o picadura de insectos y otros artrópodos no venenosos, en calles y carreteras</v>
          </cell>
        </row>
        <row r="11265">
          <cell r="A11265" t="str">
            <v>W57.5</v>
          </cell>
          <cell r="B11265" t="str">
            <v>Mordedura o picadura de insectos y otros artrópodos no venenosos, en comercio y área de servicios</v>
          </cell>
        </row>
        <row r="11266">
          <cell r="A11266" t="str">
            <v>W57.6</v>
          </cell>
          <cell r="B11266" t="str">
            <v>Mordedura o picadura de insectos y otros artrópodos no venenosos, en área industrial y de la construcción</v>
          </cell>
        </row>
        <row r="11267">
          <cell r="A11267" t="str">
            <v>W57.7</v>
          </cell>
          <cell r="B11267" t="str">
            <v>Mordedura o picadura de insectos y otros artrópodos no venenosos, en granja</v>
          </cell>
        </row>
        <row r="11268">
          <cell r="A11268" t="str">
            <v>W57.8</v>
          </cell>
          <cell r="B11268" t="str">
            <v>Mordedura o picadura de insectos y otros artrópodos no venenosos, en otro lugar especificado</v>
          </cell>
        </row>
        <row r="11269">
          <cell r="A11269" t="str">
            <v>W57.9</v>
          </cell>
          <cell r="B11269" t="str">
            <v>Mordedura o picadura de insectos y otros artrópodos no venenosos, en lugar no especificado</v>
          </cell>
        </row>
        <row r="11270">
          <cell r="A11270" t="str">
            <v>W58</v>
          </cell>
          <cell r="B11270" t="str">
            <v>Mordedura o ataque de cocodrilo o caimán</v>
          </cell>
        </row>
        <row r="11271">
          <cell r="A11271" t="str">
            <v>W58.0</v>
          </cell>
          <cell r="B11271" t="str">
            <v>Mordedura o ataque de cocodrilo o caimán, en vivienda</v>
          </cell>
        </row>
        <row r="11272">
          <cell r="A11272" t="str">
            <v>W58.1</v>
          </cell>
          <cell r="B11272" t="str">
            <v>Mordedura o ataque de cocodrilo o caimán, en institución residencial</v>
          </cell>
        </row>
        <row r="11273">
          <cell r="A11273" t="str">
            <v>W58.2</v>
          </cell>
          <cell r="B11273" t="str">
            <v>Mordedura o ataque de cocodrilo o caimán, en escuelas, otras instituciones y áreas administrativas públicas</v>
          </cell>
        </row>
        <row r="11274">
          <cell r="A11274" t="str">
            <v>W58.3</v>
          </cell>
          <cell r="B11274" t="str">
            <v>Mordedura o ataque de cocodrilo o caimán, en áreas de deporte y atletismo</v>
          </cell>
        </row>
        <row r="11275">
          <cell r="A11275" t="str">
            <v>W58.4</v>
          </cell>
          <cell r="B11275" t="str">
            <v>Mordedura o ataque de cocodrilo o caimán, en calles y carreteras</v>
          </cell>
        </row>
        <row r="11276">
          <cell r="A11276" t="str">
            <v>W58.5</v>
          </cell>
          <cell r="B11276" t="str">
            <v>Mordedura o ataque de cocodrilo o caimán, en comercio y área de servicios</v>
          </cell>
        </row>
        <row r="11277">
          <cell r="A11277" t="str">
            <v>W58.6</v>
          </cell>
          <cell r="B11277" t="str">
            <v>Mordedura o ataque de cocodrilo o caimán, en área industrial y de la construcción</v>
          </cell>
        </row>
        <row r="11278">
          <cell r="A11278" t="str">
            <v>W58.7</v>
          </cell>
          <cell r="B11278" t="str">
            <v>Mordedura o ataque de cocodrilo o caimán, en granja</v>
          </cell>
        </row>
        <row r="11279">
          <cell r="A11279" t="str">
            <v>W58.8</v>
          </cell>
          <cell r="B11279" t="str">
            <v>Mordedura o ataque de cocodrilo o caimán, en otro lugar especificado</v>
          </cell>
        </row>
        <row r="11280">
          <cell r="A11280" t="str">
            <v>W58.9</v>
          </cell>
          <cell r="B11280" t="str">
            <v>Mordedura o ataque de cocodrilo o caimán, en lugar no especificado</v>
          </cell>
        </row>
        <row r="11281">
          <cell r="A11281" t="str">
            <v>W59</v>
          </cell>
          <cell r="B11281" t="str">
            <v>Mordedura o aplastamiento por otros reptiles</v>
          </cell>
        </row>
        <row r="11282">
          <cell r="A11282" t="str">
            <v>W59.0</v>
          </cell>
          <cell r="B11282" t="str">
            <v>Mordedura o aplastamiento por otros reptiles, en vivienda</v>
          </cell>
        </row>
        <row r="11283">
          <cell r="A11283" t="str">
            <v>W59.1</v>
          </cell>
          <cell r="B11283" t="str">
            <v>Mordedura o aplastamiento por otros reptiles, en institución residencial</v>
          </cell>
        </row>
        <row r="11284">
          <cell r="A11284" t="str">
            <v>W59.2</v>
          </cell>
          <cell r="B11284" t="str">
            <v>Mordedura o aplastamiento por otros reptiles, en escuelas, otras instituciones y áreas administrativas públicas</v>
          </cell>
        </row>
        <row r="11285">
          <cell r="A11285" t="str">
            <v>W59.3</v>
          </cell>
          <cell r="B11285" t="str">
            <v>Mordedura o aplastamiento por otros reptiles, en áreas de deporte y atletismo</v>
          </cell>
        </row>
        <row r="11286">
          <cell r="A11286" t="str">
            <v>W59.4</v>
          </cell>
          <cell r="B11286" t="str">
            <v>Mordedura o aplastamiento por otros reptiles, en calles y carreteras</v>
          </cell>
        </row>
        <row r="11287">
          <cell r="A11287" t="str">
            <v>W59.5</v>
          </cell>
          <cell r="B11287" t="str">
            <v>Mordedura o aplastamiento por otros reptiles, en comercio y área de servicios</v>
          </cell>
        </row>
        <row r="11288">
          <cell r="A11288" t="str">
            <v>W59.6</v>
          </cell>
          <cell r="B11288" t="str">
            <v>Mordedura o aplastamiento por otros reptiles, en área industrial y de la construcción</v>
          </cell>
        </row>
        <row r="11289">
          <cell r="A11289" t="str">
            <v>W59.7</v>
          </cell>
          <cell r="B11289" t="str">
            <v>Mordedura o aplastamiento por otros reptiles, en granja</v>
          </cell>
        </row>
        <row r="11290">
          <cell r="A11290" t="str">
            <v>W59.8</v>
          </cell>
          <cell r="B11290" t="str">
            <v>Mordedura o aplastamiento por otros reptiles, en otro lugar especificado</v>
          </cell>
        </row>
        <row r="11291">
          <cell r="A11291" t="str">
            <v>W59.9</v>
          </cell>
          <cell r="B11291" t="str">
            <v>Mordedura o aplastamiento por otros reptiles, en lugar no especificado</v>
          </cell>
        </row>
        <row r="11292">
          <cell r="A11292" t="str">
            <v>W60</v>
          </cell>
          <cell r="B11292" t="str">
            <v>Contacto traumático con aguijones, espinas u hojas cortantes de plantas</v>
          </cell>
        </row>
        <row r="11293">
          <cell r="A11293" t="str">
            <v>W60.0</v>
          </cell>
          <cell r="B11293" t="str">
            <v>Contacto traumático con aguijones, espinas u hojas cortantes de plantas, en vivienda</v>
          </cell>
        </row>
        <row r="11294">
          <cell r="A11294" t="str">
            <v>W60.1</v>
          </cell>
          <cell r="B11294" t="str">
            <v>Contacto traumático con aguijones, espinas u hojas cortantes de plantas, en institución residencial</v>
          </cell>
        </row>
        <row r="11295">
          <cell r="A11295" t="str">
            <v>W60.2</v>
          </cell>
          <cell r="B11295" t="str">
            <v>Contacto traumático con aguijones, espinas u hojas cortantes de plantas, en escuelas, otras instituciones y áreas administrativas públicas</v>
          </cell>
        </row>
        <row r="11296">
          <cell r="A11296" t="str">
            <v>W60.3</v>
          </cell>
          <cell r="B11296" t="str">
            <v>Contacto traumático con aguijones, espinas u hojas cortantes de plantas, en áreas de deporte y atletismo</v>
          </cell>
        </row>
        <row r="11297">
          <cell r="A11297" t="str">
            <v>W60.4</v>
          </cell>
          <cell r="B11297" t="str">
            <v>Contacto traumático con aguijones, espinas u hojas cortantes de plantas, en calles y carreteras</v>
          </cell>
        </row>
        <row r="11298">
          <cell r="A11298" t="str">
            <v>W60.5</v>
          </cell>
          <cell r="B11298" t="str">
            <v>Contacto traumático con aguijones, espinas u hojas cortantes de plantas, en comercio y área de servicios</v>
          </cell>
        </row>
        <row r="11299">
          <cell r="A11299" t="str">
            <v>W60.6</v>
          </cell>
          <cell r="B11299" t="str">
            <v>Contacto traumático con aguijones, espinas u hojas cortantes de plantas, en área industrial y de la construcción</v>
          </cell>
        </row>
        <row r="11300">
          <cell r="A11300" t="str">
            <v>W60.7</v>
          </cell>
          <cell r="B11300" t="str">
            <v>Contacto traumático con aguijones, espinas u hojas cortantes de plantas, en granja</v>
          </cell>
        </row>
        <row r="11301">
          <cell r="A11301" t="str">
            <v>W60.8</v>
          </cell>
          <cell r="B11301" t="str">
            <v>Contacto traumático con aguijones, espinas u hojas cortantes de plantas, en otro lugar especificado</v>
          </cell>
        </row>
        <row r="11302">
          <cell r="A11302" t="str">
            <v>W60.9</v>
          </cell>
          <cell r="B11302" t="str">
            <v>Contacto traumático con aguijones, espinas u hojas cortantes de plantas, en lugar no especificado</v>
          </cell>
        </row>
        <row r="11303">
          <cell r="A11303" t="str">
            <v>W64</v>
          </cell>
          <cell r="B11303" t="str">
            <v>Exposición a otras fuerzas mecánicas animadas, y las no especificadas</v>
          </cell>
        </row>
        <row r="11304">
          <cell r="A11304" t="str">
            <v>W64.0</v>
          </cell>
          <cell r="B11304" t="str">
            <v>Exposición a otras fuerzas mecánicas animadas, y las no especificadas, en vivienda</v>
          </cell>
        </row>
        <row r="11305">
          <cell r="A11305" t="str">
            <v>W64.1</v>
          </cell>
          <cell r="B11305" t="str">
            <v>Exposición a otras fuerzas mecánicas animadas, y las no especificadas, en institución residencial</v>
          </cell>
        </row>
        <row r="11306">
          <cell r="A11306" t="str">
            <v>W64.2</v>
          </cell>
          <cell r="B11306" t="str">
            <v>Exposición a otras fuerzas mecánicas animadas, y las no especificadas, en escuelas, otras instituciones y áreas administrativas públicas</v>
          </cell>
        </row>
        <row r="11307">
          <cell r="A11307" t="str">
            <v>W64.3</v>
          </cell>
          <cell r="B11307" t="str">
            <v>Exposición a otras fuerzas mecánicas animadas, y las no especificadas, en áreas de deporte y atletismo</v>
          </cell>
        </row>
        <row r="11308">
          <cell r="A11308" t="str">
            <v>W64.4</v>
          </cell>
          <cell r="B11308" t="str">
            <v>Exposición a otras fuerzas mecánicas animadas, y las no especificadas, en calles y carreteras</v>
          </cell>
        </row>
        <row r="11309">
          <cell r="A11309" t="str">
            <v>W64.5</v>
          </cell>
          <cell r="B11309" t="str">
            <v>Exposición a otras fuerzas mecánicas animadas, y las no especificadas, en comercio y área de servicios</v>
          </cell>
        </row>
        <row r="11310">
          <cell r="A11310" t="str">
            <v>W64.6</v>
          </cell>
          <cell r="B11310" t="str">
            <v>Exposición a otras fuerzas mecánicas animadas, y las no especificadas, en área industrial y de la construcción</v>
          </cell>
        </row>
        <row r="11311">
          <cell r="A11311" t="str">
            <v>W64.7</v>
          </cell>
          <cell r="B11311" t="str">
            <v>Exposición a otras fuerzas mecánicas animadas, y las no especificadas, en granja</v>
          </cell>
        </row>
        <row r="11312">
          <cell r="A11312" t="str">
            <v>W64.8</v>
          </cell>
          <cell r="B11312" t="str">
            <v>Exposición a otras fuerzas mecánicas animadas, y las no especificadas, en otro lugar especificado</v>
          </cell>
        </row>
        <row r="11313">
          <cell r="A11313" t="str">
            <v>W64.9</v>
          </cell>
          <cell r="B11313" t="str">
            <v>Exposición a otras fuerzas mecánicas animadas, y las no especificadas, en lugar no especificado</v>
          </cell>
        </row>
        <row r="11314">
          <cell r="A11314" t="str">
            <v>W65</v>
          </cell>
          <cell r="B11314" t="str">
            <v>Ahogamiento y sumersión mientras se está en la bañera</v>
          </cell>
        </row>
        <row r="11315">
          <cell r="A11315" t="str">
            <v>W65.0</v>
          </cell>
          <cell r="B11315" t="str">
            <v>Ahogamiento y sumersión mientras se está en la bañera, en vivienda</v>
          </cell>
        </row>
        <row r="11316">
          <cell r="A11316" t="str">
            <v>W65.1</v>
          </cell>
          <cell r="B11316" t="str">
            <v>Ahogamiento y sumersión mientras se está en la bañera, en institución residencial</v>
          </cell>
        </row>
        <row r="11317">
          <cell r="A11317" t="str">
            <v>W65.2</v>
          </cell>
          <cell r="B11317" t="str">
            <v>Ahogamiento y sumersión mientras se está en la bañera, en escuelas, otras instituciones y áreas administrativas públicas</v>
          </cell>
        </row>
        <row r="11318">
          <cell r="A11318" t="str">
            <v>W65.3</v>
          </cell>
          <cell r="B11318" t="str">
            <v>Ahogamiento y sumersión mientras se está en la bañera, en áreas de deporte y atletismo</v>
          </cell>
        </row>
        <row r="11319">
          <cell r="A11319" t="str">
            <v>W65.4</v>
          </cell>
          <cell r="B11319" t="str">
            <v>Ahogamiento y sumersión mientras se está en la bañera, en calles y carreteras</v>
          </cell>
        </row>
        <row r="11320">
          <cell r="A11320" t="str">
            <v>W65.5</v>
          </cell>
          <cell r="B11320" t="str">
            <v>Ahogamiento y sumersión mientras se está en la bañera, en comercio y área de servicios</v>
          </cell>
        </row>
        <row r="11321">
          <cell r="A11321" t="str">
            <v>W65.6</v>
          </cell>
          <cell r="B11321" t="str">
            <v>Ahogamiento y sumersión mientras se está en la bañera, en área industrial y de la construcción</v>
          </cell>
        </row>
        <row r="11322">
          <cell r="A11322" t="str">
            <v>W65.7</v>
          </cell>
          <cell r="B11322" t="str">
            <v>Ahogamiento y sumersión mientras se está en la bañera, en granja</v>
          </cell>
        </row>
        <row r="11323">
          <cell r="A11323" t="str">
            <v>W65.8</v>
          </cell>
          <cell r="B11323" t="str">
            <v>Ahogamiento y sumersión mientras se está en la bañera, en otro lugar especificado</v>
          </cell>
        </row>
        <row r="11324">
          <cell r="A11324" t="str">
            <v>W65.9</v>
          </cell>
          <cell r="B11324" t="str">
            <v>Ahogamiento y sumersión mientras se está en la bañera, en lugar no especificado</v>
          </cell>
        </row>
        <row r="11325">
          <cell r="A11325" t="str">
            <v>W66</v>
          </cell>
          <cell r="B11325" t="str">
            <v>Ahogamiento y sumersión consecutivos a caída en la bañera</v>
          </cell>
        </row>
        <row r="11326">
          <cell r="A11326" t="str">
            <v>W66.0</v>
          </cell>
          <cell r="B11326" t="str">
            <v>Ahogamiento y sumersión consecutivos a caída en la bañera, en vivienda</v>
          </cell>
        </row>
        <row r="11327">
          <cell r="A11327" t="str">
            <v>W66.1</v>
          </cell>
          <cell r="B11327" t="str">
            <v>Ahogamiento y sumersión consecutivos a caída en la bañera, en institución residencial</v>
          </cell>
        </row>
        <row r="11328">
          <cell r="A11328" t="str">
            <v>W66.2</v>
          </cell>
          <cell r="B11328" t="str">
            <v>Ahogamiento y sumersión consecutivos a caída en la bañera, en escuelas, otras instituciones y áreas administrativas públicas</v>
          </cell>
        </row>
        <row r="11329">
          <cell r="A11329" t="str">
            <v>W66.3</v>
          </cell>
          <cell r="B11329" t="str">
            <v>Ahogamiento y sumersión consecutivos a caída en la bañera, en áreas de deporte y atletismo</v>
          </cell>
        </row>
        <row r="11330">
          <cell r="A11330" t="str">
            <v>W66.4</v>
          </cell>
          <cell r="B11330" t="str">
            <v>Ahogamiento y sumersión consecutivos a caída en la bañera, en calles y carreteras</v>
          </cell>
        </row>
        <row r="11331">
          <cell r="A11331" t="str">
            <v>W66.5</v>
          </cell>
          <cell r="B11331" t="str">
            <v>Ahogamiento y sumersión consecutivos a caída en la bañera, en comercio y área de servicios</v>
          </cell>
        </row>
        <row r="11332">
          <cell r="A11332" t="str">
            <v>W66.6</v>
          </cell>
          <cell r="B11332" t="str">
            <v>Ahogamiento y sumersión consecutivos a caída en la bañera, en área industrial y de la construcción</v>
          </cell>
        </row>
        <row r="11333">
          <cell r="A11333" t="str">
            <v>W66.7</v>
          </cell>
          <cell r="B11333" t="str">
            <v>Ahogamiento y sumersión consecutivos a caída en la bañera, en granja</v>
          </cell>
        </row>
        <row r="11334">
          <cell r="A11334" t="str">
            <v>W66.8</v>
          </cell>
          <cell r="B11334" t="str">
            <v>Ahogamiento y sumersión consecutivos a caída en la bañera, en otro lugar especificado</v>
          </cell>
        </row>
        <row r="11335">
          <cell r="A11335" t="str">
            <v>W66.9</v>
          </cell>
          <cell r="B11335" t="str">
            <v>Ahogamiento y sumersión consecutivos a caída en la bañera, en lugar no especificado</v>
          </cell>
        </row>
        <row r="11336">
          <cell r="A11336" t="str">
            <v>W67</v>
          </cell>
          <cell r="B11336" t="str">
            <v>Ahogamiento y sumersión mientras se está en una piscina, en</v>
          </cell>
        </row>
        <row r="11337">
          <cell r="A11337" t="str">
            <v>W67.0</v>
          </cell>
          <cell r="B11337" t="str">
            <v>Ahogamiento y sumersión mientras se está en una piscina,  vivienda</v>
          </cell>
        </row>
        <row r="11338">
          <cell r="A11338" t="str">
            <v>W67.1</v>
          </cell>
          <cell r="B11338" t="str">
            <v>Ahogamiento y sumersión mientras se está en una piscina, en institución residencial</v>
          </cell>
        </row>
        <row r="11339">
          <cell r="A11339" t="str">
            <v>W67.2</v>
          </cell>
          <cell r="B11339" t="str">
            <v>Ahogamiento y sumersión mientras se está en una piscina, en escuelas, otras instituciones y áreas administrativas públicas</v>
          </cell>
        </row>
        <row r="11340">
          <cell r="A11340" t="str">
            <v>W67.3</v>
          </cell>
          <cell r="B11340" t="str">
            <v>Ahogamiento y sumersión mientras se está en una piscina, en áreas de deporte y atletismo</v>
          </cell>
        </row>
        <row r="11341">
          <cell r="A11341" t="str">
            <v>W67.4</v>
          </cell>
          <cell r="B11341" t="str">
            <v>Ahogamiento y sumersión mientras se está en una piscina, en calles y carreteras</v>
          </cell>
        </row>
        <row r="11342">
          <cell r="A11342" t="str">
            <v>W67.5</v>
          </cell>
          <cell r="B11342" t="str">
            <v>Ahogamiento y sumersión mientras se está en una piscina, en comercio y área de servicios</v>
          </cell>
        </row>
        <row r="11343">
          <cell r="A11343" t="str">
            <v>W67.6</v>
          </cell>
          <cell r="B11343" t="str">
            <v>Ahogamiento y sumersión mientras se está en una piscina, en área industrial y de la construcción</v>
          </cell>
        </row>
        <row r="11344">
          <cell r="A11344" t="str">
            <v>W67.7</v>
          </cell>
          <cell r="B11344" t="str">
            <v>Ahogamiento y sumersión mientras se está en una piscina, en granja</v>
          </cell>
        </row>
        <row r="11345">
          <cell r="A11345" t="str">
            <v>W67.8</v>
          </cell>
          <cell r="B11345" t="str">
            <v>Ahogamiento y sumersión mientras se está en una piscina, en otro lugar especificado</v>
          </cell>
        </row>
        <row r="11346">
          <cell r="A11346" t="str">
            <v>W67.9</v>
          </cell>
          <cell r="B11346" t="str">
            <v>Ahogamiento y sumersión mientras se está en una piscina, en lugar no especificado</v>
          </cell>
        </row>
        <row r="11347">
          <cell r="A11347" t="str">
            <v>W68</v>
          </cell>
          <cell r="B11347" t="str">
            <v>Ahogamiento y sumersión consecutivos a caída en una piscina</v>
          </cell>
        </row>
        <row r="11348">
          <cell r="A11348" t="str">
            <v>W68.0</v>
          </cell>
          <cell r="B11348" t="str">
            <v>Ahogamiento y sumersión consecutivos a caída en una piscina, en vivienda</v>
          </cell>
        </row>
        <row r="11349">
          <cell r="A11349" t="str">
            <v>W68.1</v>
          </cell>
          <cell r="B11349" t="str">
            <v>Ahogamiento y sumersión consecutivos a caída en una piscina, en institución residencial</v>
          </cell>
        </row>
        <row r="11350">
          <cell r="A11350" t="str">
            <v>W68.2</v>
          </cell>
          <cell r="B11350" t="str">
            <v>Ahogamiento y sumersión consecutivos a caída en una piscina, en escuelas, otras instituciones y áreas administrativas públicas</v>
          </cell>
        </row>
        <row r="11351">
          <cell r="A11351" t="str">
            <v>W68.3</v>
          </cell>
          <cell r="B11351" t="str">
            <v>Ahogamiento y sumersión consecutivos a caída en una piscina, en áreas de deporte y atletismo</v>
          </cell>
        </row>
        <row r="11352">
          <cell r="A11352" t="str">
            <v>W68.4</v>
          </cell>
          <cell r="B11352" t="str">
            <v>Ahogamiento y sumersión consecutivos a caída en una piscina, en calles y carreteras</v>
          </cell>
        </row>
        <row r="11353">
          <cell r="A11353" t="str">
            <v>W68.5</v>
          </cell>
          <cell r="B11353" t="str">
            <v>Ahogamiento y sumersión consecutivos a caída en una piscina, en comercio y área de servicios</v>
          </cell>
        </row>
        <row r="11354">
          <cell r="A11354" t="str">
            <v>W68.6</v>
          </cell>
          <cell r="B11354" t="str">
            <v>Ahogamiento y sumersión consecutivos a caída en una piscina, en área industrial y de la construcción</v>
          </cell>
        </row>
        <row r="11355">
          <cell r="A11355" t="str">
            <v>W68.7</v>
          </cell>
          <cell r="B11355" t="str">
            <v>Ahogamiento y sumersión consecutivos a caída en una piscina, en granja</v>
          </cell>
        </row>
        <row r="11356">
          <cell r="A11356" t="str">
            <v>W68.8</v>
          </cell>
          <cell r="B11356" t="str">
            <v>Ahogamiento y sumersión consecutivos a caída en una piscina, en otro lugar especificado</v>
          </cell>
        </row>
        <row r="11357">
          <cell r="A11357" t="str">
            <v>W68.9</v>
          </cell>
          <cell r="B11357" t="str">
            <v>Ahogamiento y sumersión consecutivos a caída en una piscina, en lugar no especificado</v>
          </cell>
        </row>
        <row r="11358">
          <cell r="A11358" t="str">
            <v>W69</v>
          </cell>
          <cell r="B11358" t="str">
            <v>Ahogamiento y sumersión mientras se está en aguas naturales</v>
          </cell>
        </row>
        <row r="11359">
          <cell r="A11359" t="str">
            <v>W69.0</v>
          </cell>
          <cell r="B11359" t="str">
            <v>Ahogamiento y sumersión mientras se está en aguas naturales, en vivienda</v>
          </cell>
        </row>
        <row r="11360">
          <cell r="A11360" t="str">
            <v>W69.1</v>
          </cell>
          <cell r="B11360" t="str">
            <v>Ahogamiento y sumersión mientras se está en aguas naturales, en institución residencial</v>
          </cell>
        </row>
        <row r="11361">
          <cell r="A11361" t="str">
            <v>W69.2</v>
          </cell>
          <cell r="B11361" t="str">
            <v>Ahogamiento y sumersión mientras se está en aguas naturales, en escuelas, otras instituciones y áreas administrativas públicas</v>
          </cell>
        </row>
        <row r="11362">
          <cell r="A11362" t="str">
            <v>W69.3</v>
          </cell>
          <cell r="B11362" t="str">
            <v>Ahogamiento y sumersión mientras se está en aguas naturales, en áreas de deporte y atletismo</v>
          </cell>
        </row>
        <row r="11363">
          <cell r="A11363" t="str">
            <v>W69.4</v>
          </cell>
          <cell r="B11363" t="str">
            <v>Ahogamiento y sumersión mientras se está en aguas naturales, en calles y carreteras</v>
          </cell>
        </row>
        <row r="11364">
          <cell r="A11364" t="str">
            <v>W69.5</v>
          </cell>
          <cell r="B11364" t="str">
            <v>Ahogamiento y sumersión mientras se está en aguas naturales, en comercio y área de servicios</v>
          </cell>
        </row>
        <row r="11365">
          <cell r="A11365" t="str">
            <v>W69.6</v>
          </cell>
          <cell r="B11365" t="str">
            <v>Ahogamiento y sumersión mientras se está en aguas naturales, en área industrial y de la construcción</v>
          </cell>
        </row>
        <row r="11366">
          <cell r="A11366" t="str">
            <v>W69.7</v>
          </cell>
          <cell r="B11366" t="str">
            <v>Ahogamiento y sumersión mientras se está en aguas naturales, en granja</v>
          </cell>
        </row>
        <row r="11367">
          <cell r="A11367" t="str">
            <v>W69.8</v>
          </cell>
          <cell r="B11367" t="str">
            <v>Ahogamiento y sumersión mientras se está en aguas naturales, en otro lugar especificado</v>
          </cell>
        </row>
        <row r="11368">
          <cell r="A11368" t="str">
            <v>W69.9</v>
          </cell>
          <cell r="B11368" t="str">
            <v>Ahogamiento y sumersión mientras se está en aguas naturales, en lugar no especificado</v>
          </cell>
        </row>
        <row r="11369">
          <cell r="A11369" t="str">
            <v>W70</v>
          </cell>
          <cell r="B11369" t="str">
            <v>Ahogamiento y sumersión posterior a caída en aguas naturales</v>
          </cell>
        </row>
        <row r="11370">
          <cell r="A11370" t="str">
            <v>W70.0</v>
          </cell>
          <cell r="B11370" t="str">
            <v>Ahogamiento y sumersión posterior a caída en aguas naturales, en vivienda</v>
          </cell>
        </row>
        <row r="11371">
          <cell r="A11371" t="str">
            <v>W70.1</v>
          </cell>
          <cell r="B11371" t="str">
            <v>Ahogamiento y sumersión posterior a caída en aguas naturales, en institución residencial</v>
          </cell>
        </row>
        <row r="11372">
          <cell r="A11372" t="str">
            <v>W70.2</v>
          </cell>
          <cell r="B11372" t="str">
            <v>Ahogamiento y sumersión posterior a caída en aguas naturales, en escuelas, otras instituciones y áreas administrativas públicas</v>
          </cell>
        </row>
        <row r="11373">
          <cell r="A11373" t="str">
            <v>W70.3</v>
          </cell>
          <cell r="B11373" t="str">
            <v>Ahogamiento y sumersión posterior a caída en aguas naturales, en áreas de deporte y atletismo</v>
          </cell>
        </row>
        <row r="11374">
          <cell r="A11374" t="str">
            <v>W70.4</v>
          </cell>
          <cell r="B11374" t="str">
            <v>Ahogamiento y sumersión posterior a caída en aguas naturales, en calles y carreteras</v>
          </cell>
        </row>
        <row r="11375">
          <cell r="A11375" t="str">
            <v>W70.5</v>
          </cell>
          <cell r="B11375" t="str">
            <v>Ahogamiento y sumersión posterior a caída en aguas naturales, en comercio y área de servicios</v>
          </cell>
        </row>
        <row r="11376">
          <cell r="A11376" t="str">
            <v>W70.6</v>
          </cell>
          <cell r="B11376" t="str">
            <v>Ahogamiento y sumersión posterior a caída en aguas naturales, en área industrial y de la construcción</v>
          </cell>
        </row>
        <row r="11377">
          <cell r="A11377" t="str">
            <v>W70.7</v>
          </cell>
          <cell r="B11377" t="str">
            <v>Ahogamiento y sumersión posterior a caída en aguas naturales, en granja</v>
          </cell>
        </row>
        <row r="11378">
          <cell r="A11378" t="str">
            <v>W70.8</v>
          </cell>
          <cell r="B11378" t="str">
            <v>Ahogamiento y sumersión posterior a caída en aguas naturales, en otro lugar especificado</v>
          </cell>
        </row>
        <row r="11379">
          <cell r="A11379" t="str">
            <v>W70.9</v>
          </cell>
          <cell r="B11379" t="str">
            <v>Ahogamiento y sumersión posterior a caída en aguas naturales, en lugar no especificado</v>
          </cell>
        </row>
        <row r="11380">
          <cell r="A11380" t="str">
            <v>W73</v>
          </cell>
          <cell r="B11380" t="str">
            <v>Otros ahogamientos y sumersiones especificados</v>
          </cell>
        </row>
        <row r="11381">
          <cell r="A11381" t="str">
            <v>W73.0</v>
          </cell>
          <cell r="B11381" t="str">
            <v>Otros ahogamientos y sumersiones especificados, en vivienda</v>
          </cell>
        </row>
        <row r="11382">
          <cell r="A11382" t="str">
            <v>W73.1</v>
          </cell>
          <cell r="B11382" t="str">
            <v>Otros ahogamientos y sumersiones especificados, en institución residencial</v>
          </cell>
        </row>
        <row r="11383">
          <cell r="A11383" t="str">
            <v>W73.2</v>
          </cell>
          <cell r="B11383" t="str">
            <v>Otros ahogamientos y sumersiones especificados, en escuelas, otras instituciones y áreas administrativas públicas</v>
          </cell>
        </row>
        <row r="11384">
          <cell r="A11384" t="str">
            <v>W73.3</v>
          </cell>
          <cell r="B11384" t="str">
            <v>Otros ahogamientos y sumersiones especificados, en áreas de deporte y atletismo</v>
          </cell>
        </row>
        <row r="11385">
          <cell r="A11385" t="str">
            <v>W73.4</v>
          </cell>
          <cell r="B11385" t="str">
            <v>Otros ahogamientos y sumersiones especificados, en calles y carreteras</v>
          </cell>
        </row>
        <row r="11386">
          <cell r="A11386" t="str">
            <v>W73.5</v>
          </cell>
          <cell r="B11386" t="str">
            <v>Otros ahogamientos y sumersiones especificados, en comercio y área de servicios</v>
          </cell>
        </row>
        <row r="11387">
          <cell r="A11387" t="str">
            <v>W73.6</v>
          </cell>
          <cell r="B11387" t="str">
            <v>Otros ahogamientos y sumersiones especificados, en área industrial y de la construcción</v>
          </cell>
        </row>
        <row r="11388">
          <cell r="A11388" t="str">
            <v>W73.7</v>
          </cell>
          <cell r="B11388" t="str">
            <v>Otros ahogamientos y sumersiones especificados, en granja</v>
          </cell>
        </row>
        <row r="11389">
          <cell r="A11389" t="str">
            <v>W73.8</v>
          </cell>
          <cell r="B11389" t="str">
            <v>Otros ahogamientos y sumersiones especificados, en otro lugar especificado</v>
          </cell>
        </row>
        <row r="11390">
          <cell r="A11390" t="str">
            <v>W73.9</v>
          </cell>
          <cell r="B11390" t="str">
            <v>Otros ahogamientos y sumersiones especificados, en lugar no especificado</v>
          </cell>
        </row>
        <row r="11391">
          <cell r="A11391" t="str">
            <v>W74</v>
          </cell>
          <cell r="B11391" t="str">
            <v>Ahogamiento y sumersión no especificados</v>
          </cell>
        </row>
        <row r="11392">
          <cell r="A11392" t="str">
            <v>W74.0</v>
          </cell>
          <cell r="B11392" t="str">
            <v>Ahogamiento y sumersión no especificados, en vivienda</v>
          </cell>
        </row>
        <row r="11393">
          <cell r="A11393" t="str">
            <v>W74.1</v>
          </cell>
          <cell r="B11393" t="str">
            <v>Ahogamiento y sumersión no especificados, en institución residencial</v>
          </cell>
        </row>
        <row r="11394">
          <cell r="A11394" t="str">
            <v>W74.2</v>
          </cell>
          <cell r="B11394" t="str">
            <v>Ahogamiento y sumersión no especificados, en escuelas, otras instituciones y áreas administrativas públicas</v>
          </cell>
        </row>
        <row r="11395">
          <cell r="A11395" t="str">
            <v>W74.3</v>
          </cell>
          <cell r="B11395" t="str">
            <v>Ahogamiento y sumersión no especificados, en áreas de deporte y atletismo</v>
          </cell>
        </row>
        <row r="11396">
          <cell r="A11396" t="str">
            <v>W74.4</v>
          </cell>
          <cell r="B11396" t="str">
            <v>Ahogamiento y sumersión no especificados, en calles y carreteras</v>
          </cell>
        </row>
        <row r="11397">
          <cell r="A11397" t="str">
            <v>W74.5</v>
          </cell>
          <cell r="B11397" t="str">
            <v>Ahogamiento y sumersión no especificados, en comercio y área de servicios</v>
          </cell>
        </row>
        <row r="11398">
          <cell r="A11398" t="str">
            <v>W74.6</v>
          </cell>
          <cell r="B11398" t="str">
            <v>Ahogamiento y sumersión no especificados, en área industrial y de la construcción</v>
          </cell>
        </row>
        <row r="11399">
          <cell r="A11399" t="str">
            <v>W74.7</v>
          </cell>
          <cell r="B11399" t="str">
            <v>Ahogamiento y sumersión no especificados, en granja</v>
          </cell>
        </row>
        <row r="11400">
          <cell r="A11400" t="str">
            <v>W74.8</v>
          </cell>
          <cell r="B11400" t="str">
            <v>Ahogamiento y sumersión no especificados, en otro lugar especificado</v>
          </cell>
        </row>
        <row r="11401">
          <cell r="A11401" t="str">
            <v>W74.9</v>
          </cell>
          <cell r="B11401" t="str">
            <v>Ahogamiento y sumersión no especificados, en lugar no especificado</v>
          </cell>
        </row>
        <row r="11402">
          <cell r="A11402" t="str">
            <v>W75</v>
          </cell>
          <cell r="B11402" t="str">
            <v>Sofocación y estrangulamiento accidental en la cama</v>
          </cell>
        </row>
        <row r="11403">
          <cell r="A11403" t="str">
            <v>W75.0</v>
          </cell>
          <cell r="B11403" t="str">
            <v>Sofocación y estrangulamiento accidental en la cama, en vivienda</v>
          </cell>
        </row>
        <row r="11404">
          <cell r="A11404" t="str">
            <v>W75.1</v>
          </cell>
          <cell r="B11404" t="str">
            <v>Sofocación y estrangulamiento accidental en la cama, en institución residencial</v>
          </cell>
        </row>
        <row r="11405">
          <cell r="A11405" t="str">
            <v>W75.2</v>
          </cell>
          <cell r="B11405" t="str">
            <v>Sofocación y estrangulamiento accidental en la cama, en escuelas, otras instituciones y áreas administrativas públicas</v>
          </cell>
        </row>
        <row r="11406">
          <cell r="A11406" t="str">
            <v>W75.3</v>
          </cell>
          <cell r="B11406" t="str">
            <v>Sofocación y estrangulamiento accidental en la cama, en áreas de deporte y atletismo</v>
          </cell>
        </row>
        <row r="11407">
          <cell r="A11407" t="str">
            <v>W75.4</v>
          </cell>
          <cell r="B11407" t="str">
            <v>Sofocación y estrangulamiento accidental en la cama, en calles y carreteras</v>
          </cell>
        </row>
        <row r="11408">
          <cell r="A11408" t="str">
            <v>W75.5</v>
          </cell>
          <cell r="B11408" t="str">
            <v>Sofocación y estrangulamiento accidental en la cama, en comercio y área de servicios</v>
          </cell>
        </row>
        <row r="11409">
          <cell r="A11409" t="str">
            <v>W75.6</v>
          </cell>
          <cell r="B11409" t="str">
            <v>Sofocación y estrangulamiento accidental en la cama, en área industrial y de la construcción</v>
          </cell>
        </row>
        <row r="11410">
          <cell r="A11410" t="str">
            <v>W75.7</v>
          </cell>
          <cell r="B11410" t="str">
            <v>Sofocación y estrangulamiento accidental en la cama, en granja</v>
          </cell>
        </row>
        <row r="11411">
          <cell r="A11411" t="str">
            <v>W75.8</v>
          </cell>
          <cell r="B11411" t="str">
            <v>Sofocación y estrangulamiento accidental en la cama, en otro lugar especificado</v>
          </cell>
        </row>
        <row r="11412">
          <cell r="A11412" t="str">
            <v>W75.9</v>
          </cell>
          <cell r="B11412" t="str">
            <v>Sofocación y estrangulamiento accidental en la cama, en lugar no especificado</v>
          </cell>
        </row>
        <row r="11413">
          <cell r="A11413" t="str">
            <v>W76</v>
          </cell>
          <cell r="B11413" t="str">
            <v>Otros estrangulamientos y ahorcamientos accidentales</v>
          </cell>
        </row>
        <row r="11414">
          <cell r="A11414" t="str">
            <v>W76.0</v>
          </cell>
          <cell r="B11414" t="str">
            <v>Otros estrangulamientos y ahorcamientos accidentales, en vivienda</v>
          </cell>
        </row>
        <row r="11415">
          <cell r="A11415" t="str">
            <v>W76.1</v>
          </cell>
          <cell r="B11415" t="str">
            <v>Otros estrangulamientos y ahorcamientos accidentales, en institución residencial</v>
          </cell>
        </row>
        <row r="11416">
          <cell r="A11416" t="str">
            <v>W76.2</v>
          </cell>
          <cell r="B11416" t="str">
            <v>Otros estrangulamientos y ahorcamientos accidentales, en escuelas, otras instituciones y áreas administrativas públicas</v>
          </cell>
        </row>
        <row r="11417">
          <cell r="A11417" t="str">
            <v>W76.3</v>
          </cell>
          <cell r="B11417" t="str">
            <v>Otros estrangulamientos y ahorcamientos accidentales, en áreas de deporte y atletismo</v>
          </cell>
        </row>
        <row r="11418">
          <cell r="A11418" t="str">
            <v>W76.4</v>
          </cell>
          <cell r="B11418" t="str">
            <v>Otros estrangulamientos y ahorcamientos accidentales, en calles y carreteras</v>
          </cell>
        </row>
        <row r="11419">
          <cell r="A11419" t="str">
            <v>W76.5</v>
          </cell>
          <cell r="B11419" t="str">
            <v>Otros estrangulamientos y ahorcamientos accidentales, en comercio y área de servicios</v>
          </cell>
        </row>
        <row r="11420">
          <cell r="A11420" t="str">
            <v>W76.6</v>
          </cell>
          <cell r="B11420" t="str">
            <v>Otros estrangulamientos y ahorcamientos accidentales, en área industrial y de la construcción</v>
          </cell>
        </row>
        <row r="11421">
          <cell r="A11421" t="str">
            <v>W76.7</v>
          </cell>
          <cell r="B11421" t="str">
            <v>Otros estrangulamientos y ahorcamientos accidentales, en granja</v>
          </cell>
        </row>
        <row r="11422">
          <cell r="A11422" t="str">
            <v>W76.8</v>
          </cell>
          <cell r="B11422" t="str">
            <v>Otros estrangulamientos y ahorcamientos accidentales, en otro lugar especificado</v>
          </cell>
        </row>
        <row r="11423">
          <cell r="A11423" t="str">
            <v>W76.9</v>
          </cell>
          <cell r="B11423" t="str">
            <v>Otros estrangulamientos y ahorcamientos accidentales, en lugar no especificado</v>
          </cell>
        </row>
        <row r="11424">
          <cell r="A11424" t="str">
            <v>W77</v>
          </cell>
          <cell r="B11424" t="str">
            <v>Obstrucción de la respiración debida a hundimiento, caída de tierra u otras sustancias</v>
          </cell>
        </row>
        <row r="11425">
          <cell r="A11425" t="str">
            <v>W77.0</v>
          </cell>
          <cell r="B11425" t="str">
            <v>Obstrucción de la respiración debida a hundimiento, caída de tierra u otras sustancias, en vivienda</v>
          </cell>
        </row>
        <row r="11426">
          <cell r="A11426" t="str">
            <v>W77.1</v>
          </cell>
          <cell r="B11426" t="str">
            <v>Obstrucción de la respiración debida a hundimiento, caída de tierra u otras sustancias, en institución residencial</v>
          </cell>
        </row>
        <row r="11427">
          <cell r="A11427" t="str">
            <v>W77.2</v>
          </cell>
          <cell r="B11427" t="str">
            <v>Obstrucción de la respiración debida a hundimiento, caída de tierra u otras sustancias, en escuelas, otras instituciones y áreas administrativas públicas</v>
          </cell>
        </row>
        <row r="11428">
          <cell r="A11428" t="str">
            <v>W77.3</v>
          </cell>
          <cell r="B11428" t="str">
            <v>Obstrucción de la respiración debida a hundimiento, caída de tierra u otras sustancias, en áreas de deporte y atletismo</v>
          </cell>
        </row>
        <row r="11429">
          <cell r="A11429" t="str">
            <v>W77.4</v>
          </cell>
          <cell r="B11429" t="str">
            <v>Obstrucción de la respiración debida a hundimiento, caída de tierra u otras sustancias, en calles y carreteras</v>
          </cell>
        </row>
        <row r="11430">
          <cell r="A11430" t="str">
            <v>W77.5</v>
          </cell>
          <cell r="B11430" t="str">
            <v>Obstrucción de la respiración debida a hundimiento, caída de tierra u otras sustancias, en comercio y área de servicios</v>
          </cell>
        </row>
        <row r="11431">
          <cell r="A11431" t="str">
            <v>W77.6</v>
          </cell>
          <cell r="B11431" t="str">
            <v>Obstrucción de la respiración debida a hundimiento, caída de tierra u otras sustancias, en área industrial y de la construcción</v>
          </cell>
        </row>
        <row r="11432">
          <cell r="A11432" t="str">
            <v>W77.7</v>
          </cell>
          <cell r="B11432" t="str">
            <v>Obstrucción de la respiración debida a hundimiento, caída de tierra u otras sustancias, en granja</v>
          </cell>
        </row>
        <row r="11433">
          <cell r="A11433" t="str">
            <v>W77.8</v>
          </cell>
          <cell r="B11433" t="str">
            <v>Obstrucción de la respiración debida a hundimiento, caída de tierra u otras sustancias, en otro lugar especificado</v>
          </cell>
        </row>
        <row r="11434">
          <cell r="A11434" t="str">
            <v>W77.9</v>
          </cell>
          <cell r="B11434" t="str">
            <v>Obstrucción de la respiración debida a hundimiento, caída de tierra u otras sustancias, en lugar no especificado</v>
          </cell>
        </row>
        <row r="11435">
          <cell r="A11435" t="str">
            <v>W78</v>
          </cell>
          <cell r="B11435" t="str">
            <v>Inhalación de contenidos gástricos</v>
          </cell>
        </row>
        <row r="11436">
          <cell r="A11436" t="str">
            <v>W78.0</v>
          </cell>
          <cell r="B11436" t="str">
            <v>Inhalación de contenidos gástricos, en vivienda</v>
          </cell>
        </row>
        <row r="11437">
          <cell r="A11437" t="str">
            <v>W78.1</v>
          </cell>
          <cell r="B11437" t="str">
            <v>Inhalación de contenidos gástricos, en institución residencial</v>
          </cell>
        </row>
        <row r="11438">
          <cell r="A11438" t="str">
            <v>W78.2</v>
          </cell>
          <cell r="B11438" t="str">
            <v>Inhalación de contenidos gástricos, en escuelas, otras instituciones y áreas administrativas públicas</v>
          </cell>
        </row>
        <row r="11439">
          <cell r="A11439" t="str">
            <v>W78.3</v>
          </cell>
          <cell r="B11439" t="str">
            <v>Inhalación de contenidos gástricos, en áreas de deporte y atletismo</v>
          </cell>
        </row>
        <row r="11440">
          <cell r="A11440" t="str">
            <v>W78.4</v>
          </cell>
          <cell r="B11440" t="str">
            <v>Inhalación de contenidos gástricos, en calles y carreteras</v>
          </cell>
        </row>
        <row r="11441">
          <cell r="A11441" t="str">
            <v>W78.5</v>
          </cell>
          <cell r="B11441" t="str">
            <v>Inhalación de contenidos gástricos, en comercio y área de servicios</v>
          </cell>
        </row>
        <row r="11442">
          <cell r="A11442" t="str">
            <v>W78.6</v>
          </cell>
          <cell r="B11442" t="str">
            <v>Inhalación de contenidos gástricos, en área industrial y de la construcción</v>
          </cell>
        </row>
        <row r="11443">
          <cell r="A11443" t="str">
            <v>W78.7</v>
          </cell>
          <cell r="B11443" t="str">
            <v>Inhalación de contenidos gástricos, en granja</v>
          </cell>
        </row>
        <row r="11444">
          <cell r="A11444" t="str">
            <v>W78.8</v>
          </cell>
          <cell r="B11444" t="str">
            <v>Inhalación de contenidos gástricos, en otro lugar especificado</v>
          </cell>
        </row>
        <row r="11445">
          <cell r="A11445" t="str">
            <v>W78.9</v>
          </cell>
          <cell r="B11445" t="str">
            <v>Inhalación de contenidos gástricos, en lugar no especificado</v>
          </cell>
        </row>
        <row r="11446">
          <cell r="A11446" t="str">
            <v>W79</v>
          </cell>
          <cell r="B11446" t="str">
            <v>Inhalación e ingestión de alimento que causa obstrucción de las vías respiratorias</v>
          </cell>
        </row>
        <row r="11447">
          <cell r="A11447" t="str">
            <v>W79.0</v>
          </cell>
          <cell r="B11447" t="str">
            <v>Inhalación e ingestión de alimento que causa obstrucción de las vías respiratorias, en vivienda</v>
          </cell>
        </row>
        <row r="11448">
          <cell r="A11448" t="str">
            <v>W79.1</v>
          </cell>
          <cell r="B11448" t="str">
            <v>Inhalación e ingestión de alimento que causa obstrucción de las vías respiratorias, en institución residencial</v>
          </cell>
        </row>
        <row r="11449">
          <cell r="A11449" t="str">
            <v>W79.2</v>
          </cell>
          <cell r="B11449" t="str">
            <v>Inhalación e ingestión de alimento que causa obstrucción de las vías respiratorias, en escuelas, otras instituciones y áreas administrativas públicas</v>
          </cell>
        </row>
        <row r="11450">
          <cell r="A11450" t="str">
            <v>W79.3</v>
          </cell>
          <cell r="B11450" t="str">
            <v>Inhalación e ingestión de alimento que causa obstrucción de las vías respiratorias, en áreas de deporte y atletismo</v>
          </cell>
        </row>
        <row r="11451">
          <cell r="A11451" t="str">
            <v>W79.4</v>
          </cell>
          <cell r="B11451" t="str">
            <v>Inhalación e ingestión de alimento que causa obstrucción de las vías respiratorias, en calles y carreteras</v>
          </cell>
        </row>
        <row r="11452">
          <cell r="A11452" t="str">
            <v>W79.5</v>
          </cell>
          <cell r="B11452" t="str">
            <v>Inhalación e ingestión de alimento que causa obstrucción de las vías respiratorias, en comercio y área de servicios</v>
          </cell>
        </row>
        <row r="11453">
          <cell r="A11453" t="str">
            <v>W79.6</v>
          </cell>
          <cell r="B11453" t="str">
            <v>Inhalación e ingestión de alimento que causa obstrucción de las vías respiratorias, en área industrial y de la construcción</v>
          </cell>
        </row>
        <row r="11454">
          <cell r="A11454" t="str">
            <v>W79.7</v>
          </cell>
          <cell r="B11454" t="str">
            <v>Inhalación e ingestión de alimento que causa obstrucción de las vías respiratorias, en granja</v>
          </cell>
        </row>
        <row r="11455">
          <cell r="A11455" t="str">
            <v>W79.8</v>
          </cell>
          <cell r="B11455" t="str">
            <v>Inhalación e ingestión de alimento que causa obstrucción de las vías respiratorias, en otro lugar especificado</v>
          </cell>
        </row>
        <row r="11456">
          <cell r="A11456" t="str">
            <v>W79.9</v>
          </cell>
          <cell r="B11456" t="str">
            <v>Inhalación e ingestión de alimento que causa obstrucción de las vías respiratorias, en lugar no especificado</v>
          </cell>
        </row>
        <row r="11457">
          <cell r="A11457" t="str">
            <v>W80</v>
          </cell>
          <cell r="B11457" t="str">
            <v>Inhalación e ingestión de otros objetos que causan obstrucción de las  vías respiratorias</v>
          </cell>
        </row>
        <row r="11458">
          <cell r="A11458" t="str">
            <v>W80.0</v>
          </cell>
          <cell r="B11458" t="str">
            <v>Inhalación e ingestión de otros objetos que causan obstrucción de las vías respiratorias, en vivienda</v>
          </cell>
        </row>
        <row r="11459">
          <cell r="A11459" t="str">
            <v>W80.1</v>
          </cell>
          <cell r="B11459" t="str">
            <v>Inhalación e ingestión de otros objetos que causan obstrucción de las vías respiratorias, en institución residencial</v>
          </cell>
        </row>
        <row r="11460">
          <cell r="A11460" t="str">
            <v>W80.2</v>
          </cell>
          <cell r="B11460" t="str">
            <v>Inhalación e ingestión de otros objetos que causan obstrucción de las vías respiratorias, en escuelas, otras instituciones y áreas administrativas públicas</v>
          </cell>
        </row>
        <row r="11461">
          <cell r="A11461" t="str">
            <v>W80.3</v>
          </cell>
          <cell r="B11461" t="str">
            <v>Inhalación e ingestión de otros objetos que causan obstrucción de las vías respiratorias, en áreas de deporte y atletismo</v>
          </cell>
        </row>
        <row r="11462">
          <cell r="A11462" t="str">
            <v>W80.4</v>
          </cell>
          <cell r="B11462" t="str">
            <v>Inhalación e ingestión de otros objetos que causan obstrucción de las vías respiratorias, en calles y carreteras</v>
          </cell>
        </row>
        <row r="11463">
          <cell r="A11463" t="str">
            <v>W80.5</v>
          </cell>
          <cell r="B11463" t="str">
            <v>Inhalación e ingestión de otros objetos que causan obstrucción de las vías respiratorias, en comercio y área de servicios</v>
          </cell>
        </row>
        <row r="11464">
          <cell r="A11464" t="str">
            <v>W80.6</v>
          </cell>
          <cell r="B11464" t="str">
            <v>Inhalación e ingestión de otros objetos que causan obstrucción de las vías respiratorias, en área industrial y de la construcción</v>
          </cell>
        </row>
        <row r="11465">
          <cell r="A11465" t="str">
            <v>W80.7</v>
          </cell>
          <cell r="B11465" t="str">
            <v>Inhalación e ingestión de otros objetos que causan obstrucción de las vías respiratorias, en granja</v>
          </cell>
        </row>
        <row r="11466">
          <cell r="A11466" t="str">
            <v>W80.8</v>
          </cell>
          <cell r="B11466" t="str">
            <v>Inhalación e ingestión de otros objetos que causan obstrucción de las vías respiratorias, en otro lugar especificado</v>
          </cell>
        </row>
        <row r="11467">
          <cell r="A11467" t="str">
            <v>W80.9</v>
          </cell>
          <cell r="B11467" t="str">
            <v>Inhalación e ingestión de otros objetos que causan obstrucción de las vías respiratorias, en lugar no especificado</v>
          </cell>
        </row>
        <row r="11468">
          <cell r="A11468" t="str">
            <v>W81</v>
          </cell>
          <cell r="B11468" t="str">
            <v>Confinado o atrapado en un ambiente con bajo contenido de oxígeno</v>
          </cell>
        </row>
        <row r="11469">
          <cell r="A11469" t="str">
            <v>W81.0</v>
          </cell>
          <cell r="B11469" t="str">
            <v>Confinado o atrapado en un ambiente con bajo contenido de oxígeno, en vivienda</v>
          </cell>
        </row>
        <row r="11470">
          <cell r="A11470" t="str">
            <v>W81.1</v>
          </cell>
          <cell r="B11470" t="str">
            <v>Confinado o atrapado en un ambiente con bajo contenido de oxígeno, en institución residencial</v>
          </cell>
        </row>
        <row r="11471">
          <cell r="A11471" t="str">
            <v>W81.2</v>
          </cell>
          <cell r="B11471" t="str">
            <v>Confinado o atrapado en un ambiente con bajo contenido de oxígeno, en escuelas, otras instituciones y áreas administrativas públicas</v>
          </cell>
        </row>
        <row r="11472">
          <cell r="A11472" t="str">
            <v>W81.3</v>
          </cell>
          <cell r="B11472" t="str">
            <v>Confinado o atrapado en un ambiente con bajo contenido de oxígeno, en áreas de deporte y atletismo</v>
          </cell>
        </row>
        <row r="11473">
          <cell r="A11473" t="str">
            <v>W81.4</v>
          </cell>
          <cell r="B11473" t="str">
            <v>Confinado o atrapado en un ambiente con bajo contenido de oxígeno, en calles y carreteras</v>
          </cell>
        </row>
        <row r="11474">
          <cell r="A11474" t="str">
            <v>W81.5</v>
          </cell>
          <cell r="B11474" t="str">
            <v>Confinado o atrapado en un ambiente con bajo contenido de oxígeno, en comercio y área de servicios</v>
          </cell>
        </row>
        <row r="11475">
          <cell r="A11475" t="str">
            <v>W81.6</v>
          </cell>
          <cell r="B11475" t="str">
            <v>Confinado o atrapado en un ambiente con bajo contenido de oxígeno, en área industrial y de la construcción</v>
          </cell>
        </row>
        <row r="11476">
          <cell r="A11476" t="str">
            <v>W81.7</v>
          </cell>
          <cell r="B11476" t="str">
            <v>Confinado o atrapado en un ambiente con bajo contenido de oxígeno, en granja</v>
          </cell>
        </row>
        <row r="11477">
          <cell r="A11477" t="str">
            <v>W81.8</v>
          </cell>
          <cell r="B11477" t="str">
            <v>Confinado o atrapado en un ambiente con bajo contenido de oxígeno, en otro lugar especificado</v>
          </cell>
        </row>
        <row r="11478">
          <cell r="A11478" t="str">
            <v>W81.9</v>
          </cell>
          <cell r="B11478" t="str">
            <v>Confinado o atrapado en un ambiente con bajo contenido de oxígeno, en lugar no especificado</v>
          </cell>
        </row>
        <row r="11479">
          <cell r="A11479" t="str">
            <v>W83</v>
          </cell>
          <cell r="B11479" t="str">
            <v>Otras obstrucciones especificadas de la respiración</v>
          </cell>
        </row>
        <row r="11480">
          <cell r="A11480" t="str">
            <v>W83.0</v>
          </cell>
          <cell r="B11480" t="str">
            <v>Otras obstrucciones especificadas de la respiración, en vivienda</v>
          </cell>
        </row>
        <row r="11481">
          <cell r="A11481" t="str">
            <v>W83.1</v>
          </cell>
          <cell r="B11481" t="str">
            <v>Otras obstrucciones especificadas de la respiración, en institución residencial</v>
          </cell>
        </row>
        <row r="11482">
          <cell r="A11482" t="str">
            <v>W83.2</v>
          </cell>
          <cell r="B11482" t="str">
            <v>Otras obstrucciones especificadas de la respiración, en escuelas, otras instituciones y áreas administrativas públicas</v>
          </cell>
        </row>
        <row r="11483">
          <cell r="A11483" t="str">
            <v>W83.3</v>
          </cell>
          <cell r="B11483" t="str">
            <v>Otras obstrucciones especificadas de la respiración, en áreas de deporte y atletismo</v>
          </cell>
        </row>
        <row r="11484">
          <cell r="A11484" t="str">
            <v>W83.4</v>
          </cell>
          <cell r="B11484" t="str">
            <v>Otras obstrucciones especificadas de la respiración, en calles y carreteras</v>
          </cell>
        </row>
        <row r="11485">
          <cell r="A11485" t="str">
            <v>W83.5</v>
          </cell>
          <cell r="B11485" t="str">
            <v>Otras obstrucciones especificadas de la respiración, en comercio y área de servicios</v>
          </cell>
        </row>
        <row r="11486">
          <cell r="A11486" t="str">
            <v>W83.6</v>
          </cell>
          <cell r="B11486" t="str">
            <v>Otras obstrucciones especificadas de la respiración, en área industrial y de la construcción</v>
          </cell>
        </row>
        <row r="11487">
          <cell r="A11487" t="str">
            <v>W83.7</v>
          </cell>
          <cell r="B11487" t="str">
            <v>Otras obstrucciones especificadas de la respiración, en granja</v>
          </cell>
        </row>
        <row r="11488">
          <cell r="A11488" t="str">
            <v>W83.8</v>
          </cell>
          <cell r="B11488" t="str">
            <v>Otras obstrucciones especificadas de la respiración, en otro lugar especificado</v>
          </cell>
        </row>
        <row r="11489">
          <cell r="A11489" t="str">
            <v>W83.9</v>
          </cell>
          <cell r="B11489" t="str">
            <v>Otras obstrucciones especificadas de la respiración, en lugar no especificado</v>
          </cell>
        </row>
        <row r="11490">
          <cell r="A11490" t="str">
            <v>W84</v>
          </cell>
          <cell r="B11490" t="str">
            <v>Obstrucción no especificada de la respiración</v>
          </cell>
        </row>
        <row r="11491">
          <cell r="A11491" t="str">
            <v>W84.0</v>
          </cell>
          <cell r="B11491" t="str">
            <v>Obstrucción no especificada de la respiración, en vivienda</v>
          </cell>
        </row>
        <row r="11492">
          <cell r="A11492" t="str">
            <v>W84.1</v>
          </cell>
          <cell r="B11492" t="str">
            <v>Obstrucción no especificada de la respiración, en institución residencial</v>
          </cell>
        </row>
        <row r="11493">
          <cell r="A11493" t="str">
            <v>W84.2</v>
          </cell>
          <cell r="B11493" t="str">
            <v>Obstrucción no especificada de la respiración, en escuelas, otras instituciones y áreas administrativas públicas</v>
          </cell>
        </row>
        <row r="11494">
          <cell r="A11494" t="str">
            <v>W84.3</v>
          </cell>
          <cell r="B11494" t="str">
            <v>Obstrucción no especificada de la respiración, en áreas de deporte y atletismo</v>
          </cell>
        </row>
        <row r="11495">
          <cell r="A11495" t="str">
            <v>W84.4</v>
          </cell>
          <cell r="B11495" t="str">
            <v>Obstrucción no especificada de la respiración, en calles y carreteras</v>
          </cell>
        </row>
        <row r="11496">
          <cell r="A11496" t="str">
            <v>W84.5</v>
          </cell>
          <cell r="B11496" t="str">
            <v>Obstrucción no especificada de la respiración, en comercio y área de servicios</v>
          </cell>
        </row>
        <row r="11497">
          <cell r="A11497" t="str">
            <v>W84.6</v>
          </cell>
          <cell r="B11497" t="str">
            <v>Obstrucción no especificada de la respiración, en área industrial y de la construcción</v>
          </cell>
        </row>
        <row r="11498">
          <cell r="A11498" t="str">
            <v>W84.7</v>
          </cell>
          <cell r="B11498" t="str">
            <v>Obstrucción no especificada de la respiración, en granja</v>
          </cell>
        </row>
        <row r="11499">
          <cell r="A11499" t="str">
            <v>W84.8</v>
          </cell>
          <cell r="B11499" t="str">
            <v>Obstrucción no especificada de la respiración, en otro lugar especificado</v>
          </cell>
        </row>
        <row r="11500">
          <cell r="A11500" t="str">
            <v>W84.9</v>
          </cell>
          <cell r="B11500" t="str">
            <v>Obstrucción no especificada de la respiración, en lugar no especificado</v>
          </cell>
        </row>
        <row r="11501">
          <cell r="A11501" t="str">
            <v>W85</v>
          </cell>
          <cell r="B11501" t="str">
            <v>Exposición a líneas de transmisión eléctrica</v>
          </cell>
        </row>
        <row r="11502">
          <cell r="A11502" t="str">
            <v>W85.0</v>
          </cell>
          <cell r="B11502" t="str">
            <v>Exposición a líneas de transmisión eléctrica, en vivienda</v>
          </cell>
        </row>
        <row r="11503">
          <cell r="A11503" t="str">
            <v>W85.1</v>
          </cell>
          <cell r="B11503" t="str">
            <v>Exposición a líneas de transmisión eléctrica, en institución residencial</v>
          </cell>
        </row>
        <row r="11504">
          <cell r="A11504" t="str">
            <v>W85.2</v>
          </cell>
          <cell r="B11504" t="str">
            <v>Exposición a líneas de transmisión eléctrica, en escuelas, otras instituciones y áreas administrativas públicas</v>
          </cell>
        </row>
        <row r="11505">
          <cell r="A11505" t="str">
            <v>W85.3</v>
          </cell>
          <cell r="B11505" t="str">
            <v>Exposición a líneas de transmisión eléctrica, en áreas de deporte y atletismo</v>
          </cell>
        </row>
        <row r="11506">
          <cell r="A11506" t="str">
            <v>W85.4</v>
          </cell>
          <cell r="B11506" t="str">
            <v>Exposición a líneas de transmisión eléctrica, en calles y carreteras</v>
          </cell>
        </row>
        <row r="11507">
          <cell r="A11507" t="str">
            <v>W85.5</v>
          </cell>
          <cell r="B11507" t="str">
            <v>Exposición a líneas de transmisión eléctrica, en comercio y área de servicios</v>
          </cell>
        </row>
        <row r="11508">
          <cell r="A11508" t="str">
            <v>W85.6</v>
          </cell>
          <cell r="B11508" t="str">
            <v>Exposición a líneas de transmisión eléctrica, en área industrial y de la construcción</v>
          </cell>
        </row>
        <row r="11509">
          <cell r="A11509" t="str">
            <v>W85.7</v>
          </cell>
          <cell r="B11509" t="str">
            <v>Exposición a líneas de transmisión eléctrica, en granja</v>
          </cell>
        </row>
        <row r="11510">
          <cell r="A11510" t="str">
            <v>W85.8</v>
          </cell>
          <cell r="B11510" t="str">
            <v>Exposición a líneas de transmisión eléctrica, en otro lugar especificado</v>
          </cell>
        </row>
        <row r="11511">
          <cell r="A11511" t="str">
            <v>W85.9</v>
          </cell>
          <cell r="B11511" t="str">
            <v>Exposición a líneas de transmisión eléctrica, en lugar no especificado</v>
          </cell>
        </row>
        <row r="11512">
          <cell r="A11512" t="str">
            <v>W86</v>
          </cell>
          <cell r="B11512" t="str">
            <v>Exposición a otras corrientes eléctricas especificadas</v>
          </cell>
        </row>
        <row r="11513">
          <cell r="A11513" t="str">
            <v>W86.0</v>
          </cell>
          <cell r="B11513" t="str">
            <v>Exposición a otras corrientes eléctricas especificadas, en vivienda</v>
          </cell>
        </row>
        <row r="11514">
          <cell r="A11514" t="str">
            <v>W86.1</v>
          </cell>
          <cell r="B11514" t="str">
            <v>Exposición a otras corrientes eléctricas especificadas, en institución residencial</v>
          </cell>
        </row>
        <row r="11515">
          <cell r="A11515" t="str">
            <v>W86.2</v>
          </cell>
          <cell r="B11515" t="str">
            <v>Exposición a otras corrientes eléctricas especificadas, en escuelas, otras instituciones y áreas administrativas públicas</v>
          </cell>
        </row>
        <row r="11516">
          <cell r="A11516" t="str">
            <v>W86.3</v>
          </cell>
          <cell r="B11516" t="str">
            <v>Exposición a otras corrientes eléctricas especificadas, en áreas de deporte y atletismo</v>
          </cell>
        </row>
        <row r="11517">
          <cell r="A11517" t="str">
            <v>W86.4</v>
          </cell>
          <cell r="B11517" t="str">
            <v>Exposición a otras corrientes eléctricas especificadas, en calles y carreteras</v>
          </cell>
        </row>
        <row r="11518">
          <cell r="A11518" t="str">
            <v>W86.5</v>
          </cell>
          <cell r="B11518" t="str">
            <v>Exposición a otras corrientes eléctricas especificadas, en comercio y área de servicios</v>
          </cell>
        </row>
        <row r="11519">
          <cell r="A11519" t="str">
            <v>W86.6</v>
          </cell>
          <cell r="B11519" t="str">
            <v>Exposición a otras corrientes eléctricas especificadas, en área industrial y  de la construcción</v>
          </cell>
        </row>
        <row r="11520">
          <cell r="A11520" t="str">
            <v>W86.7</v>
          </cell>
          <cell r="B11520" t="str">
            <v>Exposición a otras corrientes eléctricas especificadas, en granja</v>
          </cell>
        </row>
        <row r="11521">
          <cell r="A11521" t="str">
            <v>W86.8</v>
          </cell>
          <cell r="B11521" t="str">
            <v>Exposición a otras corrientes eléctricas especificadas, en otro lugar especificado</v>
          </cell>
        </row>
        <row r="11522">
          <cell r="A11522" t="str">
            <v>W86.9</v>
          </cell>
          <cell r="B11522" t="str">
            <v>Exposición a otras corrientes eléctricas especificadas, en lugar no especificado</v>
          </cell>
        </row>
        <row r="11523">
          <cell r="A11523" t="str">
            <v>W87</v>
          </cell>
          <cell r="B11523" t="str">
            <v>Exposición a corriente eléctrica no especificada</v>
          </cell>
        </row>
        <row r="11524">
          <cell r="A11524" t="str">
            <v>W87.0</v>
          </cell>
          <cell r="B11524" t="str">
            <v>Exposición a corriente eléctrica no especificada, en vivienda</v>
          </cell>
        </row>
        <row r="11525">
          <cell r="A11525" t="str">
            <v>W87.1</v>
          </cell>
          <cell r="B11525" t="str">
            <v>Exposición a corriente eléctrica no especificada, en institución residencial</v>
          </cell>
        </row>
        <row r="11526">
          <cell r="A11526" t="str">
            <v>W87.2</v>
          </cell>
          <cell r="B11526" t="str">
            <v>Exposición a corriente eléctrica no especificada, en escuelas, otras instituciones y áreas administrativas públicas</v>
          </cell>
        </row>
        <row r="11527">
          <cell r="A11527" t="str">
            <v>W87.3</v>
          </cell>
          <cell r="B11527" t="str">
            <v>Exposición a corriente eléctrica no especificada, en áreas de deporte y atletismo</v>
          </cell>
        </row>
        <row r="11528">
          <cell r="A11528" t="str">
            <v>W87.4</v>
          </cell>
          <cell r="B11528" t="str">
            <v>Exposición a corriente eléctrica no especificada, en calles y carreteras</v>
          </cell>
        </row>
        <row r="11529">
          <cell r="A11529" t="str">
            <v>W87.5</v>
          </cell>
          <cell r="B11529" t="str">
            <v>Exposición a corriente eléctrica no especificada, en comercio y área de servicios</v>
          </cell>
        </row>
        <row r="11530">
          <cell r="A11530" t="str">
            <v>W87.6</v>
          </cell>
          <cell r="B11530" t="str">
            <v>Exposición a corriente eléctrica no especificada, en área industrial y de la construcción</v>
          </cell>
        </row>
        <row r="11531">
          <cell r="A11531" t="str">
            <v>W87.7</v>
          </cell>
          <cell r="B11531" t="str">
            <v>Exposición a corriente eléctrica no especificada, en granja</v>
          </cell>
        </row>
        <row r="11532">
          <cell r="A11532" t="str">
            <v>W87.8</v>
          </cell>
          <cell r="B11532" t="str">
            <v>Exposición a corriente eléctrica no especificada, en otro lugar especificado</v>
          </cell>
        </row>
        <row r="11533">
          <cell r="A11533" t="str">
            <v>W87.9</v>
          </cell>
          <cell r="B11533" t="str">
            <v>Exposición a corriente eléctrica no especificada, en lugar no especificado</v>
          </cell>
        </row>
        <row r="11534">
          <cell r="A11534" t="str">
            <v>W88</v>
          </cell>
          <cell r="B11534" t="str">
            <v>Exposición a radiación ionizante, en</v>
          </cell>
        </row>
        <row r="11535">
          <cell r="A11535" t="str">
            <v>W88.0</v>
          </cell>
          <cell r="B11535" t="str">
            <v>Exposición a radiación ionizante, en vivienda</v>
          </cell>
        </row>
        <row r="11536">
          <cell r="A11536" t="str">
            <v>W88.1</v>
          </cell>
          <cell r="B11536" t="str">
            <v>Exposición a radiación ionizante, en institución residencial</v>
          </cell>
        </row>
        <row r="11537">
          <cell r="A11537" t="str">
            <v>W88.2</v>
          </cell>
          <cell r="B11537" t="str">
            <v>Exposición a radiación ionizante, en escuelas, otras instituciones y áreas administrativas públicas</v>
          </cell>
        </row>
        <row r="11538">
          <cell r="A11538" t="str">
            <v>W88.3</v>
          </cell>
          <cell r="B11538" t="str">
            <v>Exposición a radiación ionizante, en áreas de deporte y atletismo</v>
          </cell>
        </row>
        <row r="11539">
          <cell r="A11539" t="str">
            <v>W88.4</v>
          </cell>
          <cell r="B11539" t="str">
            <v>Exposición a radiación ionizante, en calles y carreteras</v>
          </cell>
        </row>
        <row r="11540">
          <cell r="A11540" t="str">
            <v>W88.5</v>
          </cell>
          <cell r="B11540" t="str">
            <v>Exposición a radiación ionizante, en comercio y área de servicios</v>
          </cell>
        </row>
        <row r="11541">
          <cell r="A11541" t="str">
            <v>W88.6</v>
          </cell>
          <cell r="B11541" t="str">
            <v>Exposición a radiación ionizante, en área industrial y de la construcción</v>
          </cell>
        </row>
        <row r="11542">
          <cell r="A11542" t="str">
            <v>W88.7</v>
          </cell>
          <cell r="B11542" t="str">
            <v>Exposición a radiación ionizante, en granja</v>
          </cell>
        </row>
        <row r="11543">
          <cell r="A11543" t="str">
            <v>W88.8</v>
          </cell>
          <cell r="B11543" t="str">
            <v>Exposición a radiación ionizante, en otro lugar especificado</v>
          </cell>
        </row>
        <row r="11544">
          <cell r="A11544" t="str">
            <v>W88.9</v>
          </cell>
          <cell r="B11544" t="str">
            <v>Exposición a radiación ionizante, en lugar no especificado</v>
          </cell>
        </row>
        <row r="11545">
          <cell r="A11545" t="str">
            <v>W89</v>
          </cell>
          <cell r="B11545" t="str">
            <v>Exposición a fuente de luz visible y ultravioleta, de origen artificial</v>
          </cell>
        </row>
        <row r="11546">
          <cell r="A11546" t="str">
            <v>W89.0</v>
          </cell>
          <cell r="B11546" t="str">
            <v>Exposición a fuente de luz visible y ultravioleta, de origen artificial, en vivienda</v>
          </cell>
        </row>
        <row r="11547">
          <cell r="A11547" t="str">
            <v>W89.1</v>
          </cell>
          <cell r="B11547" t="str">
            <v>Exposición a fuente de luz visible y ultravioleta, de origen artificial, en institución residencial</v>
          </cell>
        </row>
        <row r="11548">
          <cell r="A11548" t="str">
            <v>W89.2</v>
          </cell>
          <cell r="B11548" t="str">
            <v>Exposición a fuente de luz visible y ultravioleta, de origen artificial, en escuelas, otras instituciones y áreas administrativas públicas</v>
          </cell>
        </row>
        <row r="11549">
          <cell r="A11549" t="str">
            <v>W89.3</v>
          </cell>
          <cell r="B11549" t="str">
            <v>Exposición a fuente de luz visible y ultravioleta, de origen artificial, en áreas de deporte y atletismo</v>
          </cell>
        </row>
        <row r="11550">
          <cell r="A11550" t="str">
            <v>W89.4</v>
          </cell>
          <cell r="B11550" t="str">
            <v>Exposición a fuente de luz visible y ultravioleta, de origen artificial, en calles y carreteras</v>
          </cell>
        </row>
        <row r="11551">
          <cell r="A11551" t="str">
            <v>W89.5</v>
          </cell>
          <cell r="B11551" t="str">
            <v>Exposición a fuente de luz visible y ultravioleta, de origen artificial, en comercio y área de servicios</v>
          </cell>
        </row>
        <row r="11552">
          <cell r="A11552" t="str">
            <v>W89.6</v>
          </cell>
          <cell r="B11552" t="str">
            <v>Exposición a fuente de luz visible y ultravioleta, de origen artificial, en área industrial y de la construcción</v>
          </cell>
        </row>
        <row r="11553">
          <cell r="A11553" t="str">
            <v>W89.7</v>
          </cell>
          <cell r="B11553" t="str">
            <v>Exposición a fuente de luz visible y ultravioleta, de origen artificial, en granja</v>
          </cell>
        </row>
        <row r="11554">
          <cell r="A11554" t="str">
            <v>W89.8</v>
          </cell>
          <cell r="B11554" t="str">
            <v>Exposición a fuente de luz visible y ultravioleta, de origen artificial, en otro lugar especificado</v>
          </cell>
        </row>
        <row r="11555">
          <cell r="A11555" t="str">
            <v>W89.9</v>
          </cell>
          <cell r="B11555" t="str">
            <v>Exposición a fuente de luz visible y ultravioleta, de origen artificial, en lugar no especificado</v>
          </cell>
        </row>
        <row r="11556">
          <cell r="A11556" t="str">
            <v>W90</v>
          </cell>
          <cell r="B11556" t="str">
            <v>Exposición a otros tipos de radiación no ionizante</v>
          </cell>
        </row>
        <row r="11557">
          <cell r="A11557" t="str">
            <v>W90.0</v>
          </cell>
          <cell r="B11557" t="str">
            <v>Exposición a otros tipos de radiación no ionizante, en vivienda</v>
          </cell>
        </row>
        <row r="11558">
          <cell r="A11558" t="str">
            <v>W90.1</v>
          </cell>
          <cell r="B11558" t="str">
            <v>Exposición a otros tipos de radiación no ionizante, en institución residencial</v>
          </cell>
        </row>
        <row r="11559">
          <cell r="A11559" t="str">
            <v>W90.2</v>
          </cell>
          <cell r="B11559" t="str">
            <v>Exposición a otros tipos de radiación no ionizante, en escuelas, otras instituciones y áreas administrativas públicas</v>
          </cell>
        </row>
        <row r="11560">
          <cell r="A11560" t="str">
            <v>W90.3</v>
          </cell>
          <cell r="B11560" t="str">
            <v>Exposición a otros tipos de radiación no ionizante, en áreas de deporte y atletismo</v>
          </cell>
        </row>
        <row r="11561">
          <cell r="A11561" t="str">
            <v>W90.4</v>
          </cell>
          <cell r="B11561" t="str">
            <v>Exposición a otros tipos de radiación no ionizante, en calles y carreteras</v>
          </cell>
        </row>
        <row r="11562">
          <cell r="A11562" t="str">
            <v>W90.5</v>
          </cell>
          <cell r="B11562" t="str">
            <v>Exposición a otros tipos de radiación no ionizante, en comercio y área de servicios</v>
          </cell>
        </row>
        <row r="11563">
          <cell r="A11563" t="str">
            <v>W90.6</v>
          </cell>
          <cell r="B11563" t="str">
            <v>Exposición a otros tipos de radiación no ionizante, en área industrial y de la construcción</v>
          </cell>
        </row>
        <row r="11564">
          <cell r="A11564" t="str">
            <v>W90.7</v>
          </cell>
          <cell r="B11564" t="str">
            <v>Exposición a otros tipos de radiación no ionizante, en granja</v>
          </cell>
        </row>
        <row r="11565">
          <cell r="A11565" t="str">
            <v>W90.8</v>
          </cell>
          <cell r="B11565" t="str">
            <v>Exposición a otros tipos de radiación no ionizante, en otro lugar especificado</v>
          </cell>
        </row>
        <row r="11566">
          <cell r="A11566" t="str">
            <v>W90.9</v>
          </cell>
          <cell r="B11566" t="str">
            <v>Exposición a otros tipos de radiación no ionizante, en lugar no especificado</v>
          </cell>
        </row>
        <row r="11567">
          <cell r="A11567" t="str">
            <v>W91</v>
          </cell>
          <cell r="B11567" t="str">
            <v>Exposición a radiación de tipo no especificado</v>
          </cell>
        </row>
        <row r="11568">
          <cell r="A11568" t="str">
            <v>W91.0</v>
          </cell>
          <cell r="B11568" t="str">
            <v>Exposición a radiación de tipo no especificado, en vivienda</v>
          </cell>
        </row>
        <row r="11569">
          <cell r="A11569" t="str">
            <v>W91.1</v>
          </cell>
          <cell r="B11569" t="str">
            <v>Exposición a radiación de tipo no especificado, en institución residencial</v>
          </cell>
        </row>
        <row r="11570">
          <cell r="A11570" t="str">
            <v>W91.2</v>
          </cell>
          <cell r="B11570" t="str">
            <v>Exposición a radiación de tipo no especificado, en escuelas, otras instituciones y áreas administrativas públicas</v>
          </cell>
        </row>
        <row r="11571">
          <cell r="A11571" t="str">
            <v>W91.3</v>
          </cell>
          <cell r="B11571" t="str">
            <v>Exposición a radiación de tipo no especificado, en áreas de deporte y atletismo</v>
          </cell>
        </row>
        <row r="11572">
          <cell r="A11572" t="str">
            <v>W91.4</v>
          </cell>
          <cell r="B11572" t="str">
            <v>Exposición a radiación de tipo no especificado, en calles y carreteras</v>
          </cell>
        </row>
        <row r="11573">
          <cell r="A11573" t="str">
            <v>W91.5</v>
          </cell>
          <cell r="B11573" t="str">
            <v>Exposición a radiación de tipo no especificado, en comercio y área de servicios</v>
          </cell>
        </row>
        <row r="11574">
          <cell r="A11574" t="str">
            <v>W91.6</v>
          </cell>
          <cell r="B11574" t="str">
            <v>Exposición a radiación de tipo no especificado, en área industrial y de la construcción</v>
          </cell>
        </row>
        <row r="11575">
          <cell r="A11575" t="str">
            <v>W91.7</v>
          </cell>
          <cell r="B11575" t="str">
            <v>Exposición a radiación de tipo no especificado, en granja</v>
          </cell>
        </row>
        <row r="11576">
          <cell r="A11576" t="str">
            <v>W91.8</v>
          </cell>
          <cell r="B11576" t="str">
            <v>Exposición a radiación de tipo no especificado, en otro lugar especificado</v>
          </cell>
        </row>
        <row r="11577">
          <cell r="A11577" t="str">
            <v>W91.9</v>
          </cell>
          <cell r="B11577" t="str">
            <v>Exposición a radiación de tipo no especificado, en lugar no especificado</v>
          </cell>
        </row>
        <row r="11578">
          <cell r="A11578" t="str">
            <v>W92</v>
          </cell>
          <cell r="B11578" t="str">
            <v>Exposición a calor excesivo de origen artificial</v>
          </cell>
        </row>
        <row r="11579">
          <cell r="A11579" t="str">
            <v>W92.0</v>
          </cell>
          <cell r="B11579" t="str">
            <v>Exposición a calor excesivo de origen artificial, en vivienda</v>
          </cell>
        </row>
        <row r="11580">
          <cell r="A11580" t="str">
            <v>W92.1</v>
          </cell>
          <cell r="B11580" t="str">
            <v>Exposición a calor excesivo de origen artificial, en institución residencial</v>
          </cell>
        </row>
        <row r="11581">
          <cell r="A11581" t="str">
            <v>W92.2</v>
          </cell>
          <cell r="B11581" t="str">
            <v>Exposición a calor excesivo de origen artificial, en escuelas, otras instituciones y áreas administrativas públicas</v>
          </cell>
        </row>
        <row r="11582">
          <cell r="A11582" t="str">
            <v>W92.3</v>
          </cell>
          <cell r="B11582" t="str">
            <v>Exposición a calor excesivo de origen artificial, en áreas de deporte y atletismo</v>
          </cell>
        </row>
        <row r="11583">
          <cell r="A11583" t="str">
            <v>W92.4</v>
          </cell>
          <cell r="B11583" t="str">
            <v>Exposición a calor excesivo de origen artificial, en calles y carreteras</v>
          </cell>
        </row>
        <row r="11584">
          <cell r="A11584" t="str">
            <v>W92.5</v>
          </cell>
          <cell r="B11584" t="str">
            <v>Exposición a calor excesivo de origen artificial, en comercio y área de servicios</v>
          </cell>
        </row>
        <row r="11585">
          <cell r="A11585" t="str">
            <v>W92.6</v>
          </cell>
          <cell r="B11585" t="str">
            <v>Exposición a calor excesivo de origen artificial, en área industrial y de la construcción</v>
          </cell>
        </row>
        <row r="11586">
          <cell r="A11586" t="str">
            <v>W92.7</v>
          </cell>
          <cell r="B11586" t="str">
            <v>Exposición a calor excesivo de origen artificial, en granja</v>
          </cell>
        </row>
        <row r="11587">
          <cell r="A11587" t="str">
            <v>W92.8</v>
          </cell>
          <cell r="B11587" t="str">
            <v>Exposición a calor excesivo de origen artificial, en otro lugar especificado</v>
          </cell>
        </row>
        <row r="11588">
          <cell r="A11588" t="str">
            <v>W92.9</v>
          </cell>
          <cell r="B11588" t="str">
            <v>Exposición a calor excesivo de origen artificial, en lugar no especificado</v>
          </cell>
        </row>
        <row r="11589">
          <cell r="A11589" t="str">
            <v>W93</v>
          </cell>
          <cell r="B11589" t="str">
            <v>Exposición a frío excesivo de origen artificial</v>
          </cell>
        </row>
        <row r="11590">
          <cell r="A11590" t="str">
            <v>W93.0</v>
          </cell>
          <cell r="B11590" t="str">
            <v>Exposición a frío excesivo de origen artificial, en vivienda</v>
          </cell>
        </row>
        <row r="11591">
          <cell r="A11591" t="str">
            <v>W93.1</v>
          </cell>
          <cell r="B11591" t="str">
            <v>Exposición a frío excesivo de origen artificial, en institución residencial</v>
          </cell>
        </row>
        <row r="11592">
          <cell r="A11592" t="str">
            <v>W93.2</v>
          </cell>
          <cell r="B11592" t="str">
            <v>Exposición a frío excesivo de origen artificial, en escuelas, otras instituciones y áreas administrativas públicas</v>
          </cell>
        </row>
        <row r="11593">
          <cell r="A11593" t="str">
            <v>W93.3</v>
          </cell>
          <cell r="B11593" t="str">
            <v>Exposición a frío excesivo de origen artificial, en áreas de deporte y atletismo</v>
          </cell>
        </row>
        <row r="11594">
          <cell r="A11594" t="str">
            <v>W93.4</v>
          </cell>
          <cell r="B11594" t="str">
            <v>Exposición a frío excesivo de origen artificial, en calles y carreteras</v>
          </cell>
        </row>
        <row r="11595">
          <cell r="A11595" t="str">
            <v>W93.5</v>
          </cell>
          <cell r="B11595" t="str">
            <v>Exposición a frío excesivo de origen artificial, en comercio y área de servicios</v>
          </cell>
        </row>
        <row r="11596">
          <cell r="A11596" t="str">
            <v>W93.6</v>
          </cell>
          <cell r="B11596" t="str">
            <v>Exposición a frío excesivo de origen artificial, en área industrial y de la construcción</v>
          </cell>
        </row>
        <row r="11597">
          <cell r="A11597" t="str">
            <v>W93.7</v>
          </cell>
          <cell r="B11597" t="str">
            <v>Exposición a frío excesivo de origen artificial, en granja</v>
          </cell>
        </row>
        <row r="11598">
          <cell r="A11598" t="str">
            <v>W93.8</v>
          </cell>
          <cell r="B11598" t="str">
            <v>Exposición a frío excesivo de origen artificial, en otro lugar especificado</v>
          </cell>
        </row>
        <row r="11599">
          <cell r="A11599" t="str">
            <v>W93.9</v>
          </cell>
          <cell r="B11599" t="str">
            <v>Exposición a frío excesivo de origen artificial, en lugar no especificado</v>
          </cell>
        </row>
        <row r="11600">
          <cell r="A11600" t="str">
            <v>W94</v>
          </cell>
          <cell r="B11600" t="str">
            <v>Exposición a presión de aire alta y baja y a cambios en la presión del aire</v>
          </cell>
        </row>
        <row r="11601">
          <cell r="A11601" t="str">
            <v>W94.0</v>
          </cell>
          <cell r="B11601" t="str">
            <v>Exposición a presión de aire alta y baja y a cambios en la presión del aire, en vivienda</v>
          </cell>
        </row>
        <row r="11602">
          <cell r="A11602" t="str">
            <v>W94.1</v>
          </cell>
          <cell r="B11602" t="str">
            <v>Exposición a presión de aire alta y baja y a cambios en la presión del aire, en institución residencial</v>
          </cell>
        </row>
        <row r="11603">
          <cell r="A11603" t="str">
            <v>W94.2</v>
          </cell>
          <cell r="B11603" t="str">
            <v>Exposición a presión de aire alta y baja y a cambios en la presión del aire, en escuelas, otras instituciones y áreas administrativas públicas</v>
          </cell>
        </row>
        <row r="11604">
          <cell r="A11604" t="str">
            <v>W94.3</v>
          </cell>
          <cell r="B11604" t="str">
            <v>Exposición a presión de aire alta y baja y a cambios en la presión del aire, en áreas de deporte y atletismo</v>
          </cell>
        </row>
        <row r="11605">
          <cell r="A11605" t="str">
            <v>W94.4</v>
          </cell>
          <cell r="B11605" t="str">
            <v>Exposición a presión de aire alta y baja y a cambios en la presión del aire, en calles y carreteras</v>
          </cell>
        </row>
        <row r="11606">
          <cell r="A11606" t="str">
            <v>W94.5</v>
          </cell>
          <cell r="B11606" t="str">
            <v>Exposición a presión de aire alta y baja y a cambios en la presión del aire, en comercio y área de servicios</v>
          </cell>
        </row>
        <row r="11607">
          <cell r="A11607" t="str">
            <v>W94.6</v>
          </cell>
          <cell r="B11607" t="str">
            <v>Exposición a presión de aire alta y baja y a cambios en la presión del aire, en área industrial y de la construcción</v>
          </cell>
        </row>
        <row r="11608">
          <cell r="A11608" t="str">
            <v>W94.7</v>
          </cell>
          <cell r="B11608" t="str">
            <v>Exposición a presión de aire alta y baja y a cambios en la presión del aire, en granja</v>
          </cell>
        </row>
        <row r="11609">
          <cell r="A11609" t="str">
            <v>W94.8</v>
          </cell>
          <cell r="B11609" t="str">
            <v>Exposición a presión de aire alta y baja y a cambios en la presión del aire, en otro lugar especificado</v>
          </cell>
        </row>
        <row r="11610">
          <cell r="A11610" t="str">
            <v>W94.9</v>
          </cell>
          <cell r="B11610" t="str">
            <v>Exposición a presión de aire alta y baja y a cambios en la presión del aire, en lugar no especificado</v>
          </cell>
        </row>
        <row r="11611">
          <cell r="A11611" t="str">
            <v>W99</v>
          </cell>
          <cell r="B11611" t="str">
            <v>Exposición a otros factores ambientales y a los no especificados, de origen  artificial</v>
          </cell>
        </row>
        <row r="11612">
          <cell r="A11612" t="str">
            <v>W99.0</v>
          </cell>
          <cell r="B11612" t="str">
            <v>Exposición a otros factores ambientales y a los no especificados, de origen artificial, en vivienda</v>
          </cell>
        </row>
        <row r="11613">
          <cell r="A11613" t="str">
            <v>W99.1</v>
          </cell>
          <cell r="B11613" t="str">
            <v>Exposición a otros factores ambientales y a los no especificados, de origen artificial, en institución residencial</v>
          </cell>
        </row>
        <row r="11614">
          <cell r="A11614" t="str">
            <v>W99.2</v>
          </cell>
          <cell r="B11614" t="str">
            <v>Exposición a otros factores ambientales y a los no especificados, de origen artificial, en escuelas, otras instituciones y áreas administrativas públicas</v>
          </cell>
        </row>
        <row r="11615">
          <cell r="A11615" t="str">
            <v>W99.3</v>
          </cell>
          <cell r="B11615" t="str">
            <v>Exposición a otros factores ambientales y a los no especificados, de origen artificial, en áreas de deporte y atletismo</v>
          </cell>
        </row>
        <row r="11616">
          <cell r="A11616" t="str">
            <v>W99.4</v>
          </cell>
          <cell r="B11616" t="str">
            <v>Exposición a otros factores ambientales y a los no especificados, de origen artificial, en calles y carreteras</v>
          </cell>
        </row>
        <row r="11617">
          <cell r="A11617" t="str">
            <v>W99.5</v>
          </cell>
          <cell r="B11617" t="str">
            <v>Exposición a otros factores ambientales y a los no especificados, de origen artificial, en comercio y área de servicios</v>
          </cell>
        </row>
        <row r="11618">
          <cell r="A11618" t="str">
            <v>W99.6</v>
          </cell>
          <cell r="B11618" t="str">
            <v>Exposición a otros factores ambientales y a los no especificados, de origen artificial, en área industrial y de la construcción</v>
          </cell>
        </row>
        <row r="11619">
          <cell r="A11619" t="str">
            <v>W99.7</v>
          </cell>
          <cell r="B11619" t="str">
            <v>Exposición a otros factores ambientales y a los no especificados, de origen artificial, en granja</v>
          </cell>
        </row>
        <row r="11620">
          <cell r="A11620" t="str">
            <v>W99.8</v>
          </cell>
          <cell r="B11620" t="str">
            <v>Exposición a otros factores ambientales y a los no especificados, de origen artificial, en otro lugar especificado</v>
          </cell>
        </row>
        <row r="11621">
          <cell r="A11621" t="str">
            <v>W99.9</v>
          </cell>
          <cell r="B11621" t="str">
            <v>Exposición a otros factores ambientales y a los no especificados, de origen artificial, en lugar no especificado</v>
          </cell>
        </row>
        <row r="11622">
          <cell r="A11622" t="str">
            <v>X</v>
          </cell>
          <cell r="B11622" t="str">
            <v>Ahogamientos, Mordeduras, Agentes Externos</v>
          </cell>
        </row>
        <row r="11623">
          <cell r="A11623" t="str">
            <v>X00</v>
          </cell>
          <cell r="B11623" t="str">
            <v>Exposición a fuego no controlado en edificio u otra construcción</v>
          </cell>
        </row>
        <row r="11624">
          <cell r="A11624" t="str">
            <v>X00.0</v>
          </cell>
          <cell r="B11624" t="str">
            <v>Exposición a fuego no controlado en edificio u otra construcción, en vivienda</v>
          </cell>
        </row>
        <row r="11625">
          <cell r="A11625" t="str">
            <v>X00.1</v>
          </cell>
          <cell r="B11625" t="str">
            <v>Exposición a fuego no controlado en edificio u otra construcción, en institución residencial</v>
          </cell>
        </row>
        <row r="11626">
          <cell r="A11626" t="str">
            <v>X00.2</v>
          </cell>
          <cell r="B11626" t="str">
            <v>Exposición a fuego no controlado en edificio u otra construcción, en escuelas, otras instituciones y áreas administrativas públicas</v>
          </cell>
        </row>
        <row r="11627">
          <cell r="A11627" t="str">
            <v>X00.3</v>
          </cell>
          <cell r="B11627" t="str">
            <v>Exposición a fuego no controlado en edificio u otra construcción, en áreas de deporte y atletismo</v>
          </cell>
        </row>
        <row r="11628">
          <cell r="A11628" t="str">
            <v>X00.4</v>
          </cell>
          <cell r="B11628" t="str">
            <v>Exposición a fuego no controlado en edificio u otra construcción, en calles y carreteras</v>
          </cell>
        </row>
        <row r="11629">
          <cell r="A11629" t="str">
            <v>X00.5</v>
          </cell>
          <cell r="B11629" t="str">
            <v>Exposición a fuego no controlado en edificio u otra construcción, en comercio y área de servicios</v>
          </cell>
        </row>
        <row r="11630">
          <cell r="A11630" t="str">
            <v>X00.6</v>
          </cell>
          <cell r="B11630" t="str">
            <v>Exposición a fuego no controlado en edificio u otra construcción, en área industrial y de la construcción</v>
          </cell>
        </row>
        <row r="11631">
          <cell r="A11631" t="str">
            <v>X00.7</v>
          </cell>
          <cell r="B11631" t="str">
            <v>Exposición a fuego no controlado en edificio u otra construcción, en granja</v>
          </cell>
        </row>
        <row r="11632">
          <cell r="A11632" t="str">
            <v>X00.8</v>
          </cell>
          <cell r="B11632" t="str">
            <v>Exposición a fuego no controlado en edificio u otra construcción, en otro lugar especificado</v>
          </cell>
        </row>
        <row r="11633">
          <cell r="A11633" t="str">
            <v>X00.9</v>
          </cell>
          <cell r="B11633" t="str">
            <v>Exposición a fuego no controlado en edificio u otra construcción, en lugar no especificado</v>
          </cell>
        </row>
        <row r="11634">
          <cell r="A11634" t="str">
            <v>X01</v>
          </cell>
          <cell r="B11634" t="str">
            <v>Exposición a fuego no controlado en lugar que no es edificio u otra construcción</v>
          </cell>
        </row>
        <row r="11635">
          <cell r="A11635" t="str">
            <v>X01.0</v>
          </cell>
          <cell r="B11635" t="str">
            <v>Exposición a fuego no controlado en lugar que no es edificio u otra construcción, en vivienda</v>
          </cell>
        </row>
        <row r="11636">
          <cell r="A11636" t="str">
            <v>X01.1</v>
          </cell>
          <cell r="B11636" t="str">
            <v>Exposición a fuego no controlado en lugar que no es edificio u otra construcción, en institución residencial</v>
          </cell>
        </row>
        <row r="11637">
          <cell r="A11637" t="str">
            <v>X01.2</v>
          </cell>
          <cell r="B11637" t="str">
            <v>Exposición a fuego no controlado en lugar que no es edificio u otra construcción, en escuelas, otras instituciones y áreas administrativas públicas</v>
          </cell>
        </row>
        <row r="11638">
          <cell r="A11638" t="str">
            <v>X01.3</v>
          </cell>
          <cell r="B11638" t="str">
            <v>Exposición a fuego no controlado en lugar que no es edificio u otra construcción, en áreas de deporte y atletismo</v>
          </cell>
        </row>
        <row r="11639">
          <cell r="A11639" t="str">
            <v>X01.4</v>
          </cell>
          <cell r="B11639" t="str">
            <v>Exposición a fuego no controlado en lugar que no es edificio u otra construcción, en calles y carreteras</v>
          </cell>
        </row>
        <row r="11640">
          <cell r="A11640" t="str">
            <v>X01.5</v>
          </cell>
          <cell r="B11640" t="str">
            <v>Exposición a fuego no controlado en lugar que no es edificio u otra construcción, en comercio y área de servicios</v>
          </cell>
        </row>
        <row r="11641">
          <cell r="A11641" t="str">
            <v>X01.6</v>
          </cell>
          <cell r="B11641" t="str">
            <v>Exposición a fuego no controlado en lugar que no es edificio u otra construcción, en área industrial y de la construcción</v>
          </cell>
        </row>
        <row r="11642">
          <cell r="A11642" t="str">
            <v>X01.7</v>
          </cell>
          <cell r="B11642" t="str">
            <v>Exposición a fuego no controlado en lugar que no es edificio u otra construcción, en granja</v>
          </cell>
        </row>
        <row r="11643">
          <cell r="A11643" t="str">
            <v>X01.8</v>
          </cell>
          <cell r="B11643" t="str">
            <v>Exposición a fuego no controlado en lugar que no es edificio u otra construcción, en otro lugar especificado</v>
          </cell>
        </row>
        <row r="11644">
          <cell r="A11644" t="str">
            <v>X01.9</v>
          </cell>
          <cell r="B11644" t="str">
            <v>Exposición a fuego no controlado en lugar que no es edificio u otra construcción, en lugar no especificado</v>
          </cell>
        </row>
        <row r="11645">
          <cell r="A11645" t="str">
            <v>X02</v>
          </cell>
          <cell r="B11645" t="str">
            <v>Exposición a fuego controlado en edificio u otra construcción</v>
          </cell>
        </row>
        <row r="11646">
          <cell r="A11646" t="str">
            <v>X02.0</v>
          </cell>
          <cell r="B11646" t="str">
            <v>Exposición a fuego controlado en edificio u otra construcción, en vivienda</v>
          </cell>
        </row>
        <row r="11647">
          <cell r="A11647" t="str">
            <v>X02.1</v>
          </cell>
          <cell r="B11647" t="str">
            <v>Exposición a fuego controlado en edificio u otra construcción, en institución residencial</v>
          </cell>
        </row>
        <row r="11648">
          <cell r="A11648" t="str">
            <v>X02.2</v>
          </cell>
          <cell r="B11648" t="str">
            <v>Exposición a fuego controlado en edificio u otra construcción, en escuelas, otras instituciones y áreas administrativas públicas</v>
          </cell>
        </row>
        <row r="11649">
          <cell r="A11649" t="str">
            <v>X02.3</v>
          </cell>
          <cell r="B11649" t="str">
            <v>Exposición a fuego controlado en edificio u otra construcción, en áreas de deporte y atletismo</v>
          </cell>
        </row>
        <row r="11650">
          <cell r="A11650" t="str">
            <v>X02.4</v>
          </cell>
          <cell r="B11650" t="str">
            <v>Exposición a fuego controlado en edificio u otra construcción, en calles y carreteras</v>
          </cell>
        </row>
        <row r="11651">
          <cell r="A11651" t="str">
            <v>X02.5</v>
          </cell>
          <cell r="B11651" t="str">
            <v>Exposición a fuego controlado en edificio u otra construcción, en comercio y área de servicios</v>
          </cell>
        </row>
        <row r="11652">
          <cell r="A11652" t="str">
            <v>X02.6</v>
          </cell>
          <cell r="B11652" t="str">
            <v>Exposición a fuego controlado en edificio u otra construcción, en área industrial y de la construcción</v>
          </cell>
        </row>
        <row r="11653">
          <cell r="A11653" t="str">
            <v>X02.7</v>
          </cell>
          <cell r="B11653" t="str">
            <v>Exposición a fuego controlado en edificio u otra construcción, en granja</v>
          </cell>
        </row>
        <row r="11654">
          <cell r="A11654" t="str">
            <v>X02.8</v>
          </cell>
          <cell r="B11654" t="str">
            <v>Exposición a fuego controlado en edificio u otra construcción, en otro lugar especificado</v>
          </cell>
        </row>
        <row r="11655">
          <cell r="A11655" t="str">
            <v>X02.9</v>
          </cell>
          <cell r="B11655" t="str">
            <v>Exposición a fuego controlado en edificio u otra construcción, en lugar no especificado</v>
          </cell>
        </row>
        <row r="11656">
          <cell r="A11656" t="str">
            <v>X03</v>
          </cell>
          <cell r="B11656" t="str">
            <v>Exposición a fuego controlado en lugar que no es edificio u otra construcción</v>
          </cell>
        </row>
        <row r="11657">
          <cell r="A11657" t="str">
            <v>X03.0</v>
          </cell>
          <cell r="B11657" t="str">
            <v>Exposición a fuego controlado en lugar que no es edificio u otra construcción, en vivienda</v>
          </cell>
        </row>
        <row r="11658">
          <cell r="A11658" t="str">
            <v>X03.1</v>
          </cell>
          <cell r="B11658" t="str">
            <v>Exposición a fuego controlado en lugar que no es edificio u otra construcción, en institución residencial</v>
          </cell>
        </row>
        <row r="11659">
          <cell r="A11659" t="str">
            <v>X03.2</v>
          </cell>
          <cell r="B11659" t="str">
            <v>Exposición a fuego controlado en lugar que no es edificio u otra construcción, en escuelas, otras instituciones y áreas administrativas públicas</v>
          </cell>
        </row>
        <row r="11660">
          <cell r="A11660" t="str">
            <v>X03.3</v>
          </cell>
          <cell r="B11660" t="str">
            <v>Exposición a fuego controlado en lugar que no es edificio u otra construcción, en áreas de deporte y atletismo</v>
          </cell>
        </row>
        <row r="11661">
          <cell r="A11661" t="str">
            <v>X03.4</v>
          </cell>
          <cell r="B11661" t="str">
            <v>Exposición a fuego controlado en lugar que no es edificio u otra construcción, en calles y carreteras</v>
          </cell>
        </row>
        <row r="11662">
          <cell r="A11662" t="str">
            <v>X03.5</v>
          </cell>
          <cell r="B11662" t="str">
            <v>Exposición a fuego controlado en lugar que no es edificio u otra construcción, en comercio y área de servicios</v>
          </cell>
        </row>
        <row r="11663">
          <cell r="A11663" t="str">
            <v>X03.6</v>
          </cell>
          <cell r="B11663" t="str">
            <v>Exposición a fuego controlado en lugar que no es edificio u otra construcción, en área industrial y de la construcción</v>
          </cell>
        </row>
        <row r="11664">
          <cell r="A11664" t="str">
            <v>X03.7</v>
          </cell>
          <cell r="B11664" t="str">
            <v>Exposición a fuego controlado en lugar que no es edificio u otra construcción, en granja</v>
          </cell>
        </row>
        <row r="11665">
          <cell r="A11665" t="str">
            <v>X03.8</v>
          </cell>
          <cell r="B11665" t="str">
            <v>Exposición a fuego controlado en lugar que no es edificio u otra construcción, en otro lugar especificado</v>
          </cell>
        </row>
        <row r="11666">
          <cell r="A11666" t="str">
            <v>X03.9</v>
          </cell>
          <cell r="B11666" t="str">
            <v>Exposición a fuego controlado en lugar que no es edificio u otra construcción, en lugar no especificado</v>
          </cell>
        </row>
        <row r="11667">
          <cell r="A11667" t="str">
            <v>X04</v>
          </cell>
          <cell r="B11667" t="str">
            <v>Exposición a ignición de material altamente inflamable</v>
          </cell>
        </row>
        <row r="11668">
          <cell r="A11668" t="str">
            <v>X04.0</v>
          </cell>
          <cell r="B11668" t="str">
            <v>Exposición a ignición de material altamente inflamable, en vivienda</v>
          </cell>
        </row>
        <row r="11669">
          <cell r="A11669" t="str">
            <v>X04.1</v>
          </cell>
          <cell r="B11669" t="str">
            <v>Exposición a ignición de material altamente inflamable, en institución residencial</v>
          </cell>
        </row>
        <row r="11670">
          <cell r="A11670" t="str">
            <v>X04.2</v>
          </cell>
          <cell r="B11670" t="str">
            <v>Exposición a ignición de material altamente inflamable, en escuelas, otras instituciones y áreas administrativas públicas</v>
          </cell>
        </row>
        <row r="11671">
          <cell r="A11671" t="str">
            <v>X04.3</v>
          </cell>
          <cell r="B11671" t="str">
            <v>Exposición a ignición de material altamente inflamable, en áreas de deporte y atletismo</v>
          </cell>
        </row>
        <row r="11672">
          <cell r="A11672" t="str">
            <v>X04.4</v>
          </cell>
          <cell r="B11672" t="str">
            <v>Exposición a ignición de material altamente inflamable, en calles y carreteras</v>
          </cell>
        </row>
        <row r="11673">
          <cell r="A11673" t="str">
            <v>X04.5</v>
          </cell>
          <cell r="B11673" t="str">
            <v>Exposición a ignición de material altamente inflamable, en comercio y área de servicios</v>
          </cell>
        </row>
        <row r="11674">
          <cell r="A11674" t="str">
            <v>X04.6</v>
          </cell>
          <cell r="B11674" t="str">
            <v>Exposición a ignición de material altamente inflamable, en área industrial y de la construcción</v>
          </cell>
        </row>
        <row r="11675">
          <cell r="A11675" t="str">
            <v>X04.7</v>
          </cell>
          <cell r="B11675" t="str">
            <v>Exposición a ignición de material altamente inflamable, en granja</v>
          </cell>
        </row>
        <row r="11676">
          <cell r="A11676" t="str">
            <v>X04.8</v>
          </cell>
          <cell r="B11676" t="str">
            <v>Exposición a ignición de material altamente inflamable, en otro lugar especificado</v>
          </cell>
        </row>
        <row r="11677">
          <cell r="A11677" t="str">
            <v>X04.9</v>
          </cell>
          <cell r="B11677" t="str">
            <v>Exposición a ignición de material altamente inflamable, en lugar no especificado</v>
          </cell>
        </row>
        <row r="11678">
          <cell r="A11678" t="str">
            <v>X05</v>
          </cell>
          <cell r="B11678" t="str">
            <v>Exposición a ignición o fusión de ropas de dormir</v>
          </cell>
        </row>
        <row r="11679">
          <cell r="A11679" t="str">
            <v>X05.0</v>
          </cell>
          <cell r="B11679" t="str">
            <v>Exposición a ignición o fusión de ropas de dormir, en vivienda</v>
          </cell>
        </row>
        <row r="11680">
          <cell r="A11680" t="str">
            <v>X05.1</v>
          </cell>
          <cell r="B11680" t="str">
            <v>Exposición a ignición o fusión de ropas de dormir, en institución residencial</v>
          </cell>
        </row>
        <row r="11681">
          <cell r="A11681" t="str">
            <v>X05.2</v>
          </cell>
          <cell r="B11681" t="str">
            <v>Exposición a ignición o fusión de ropas de dormir, en escuelas, otras instituciones y áreas administrativas públicas</v>
          </cell>
        </row>
        <row r="11682">
          <cell r="A11682" t="str">
            <v>X05.3</v>
          </cell>
          <cell r="B11682" t="str">
            <v>Exposición a ignición o fusión de ropas de dormir, en áreas de deporte y atletismo</v>
          </cell>
        </row>
        <row r="11683">
          <cell r="A11683" t="str">
            <v>X05.4</v>
          </cell>
          <cell r="B11683" t="str">
            <v>Exposición a ignición o fusión de ropas de dormir, en calles y carreteras</v>
          </cell>
        </row>
        <row r="11684">
          <cell r="A11684" t="str">
            <v>X05.5</v>
          </cell>
          <cell r="B11684" t="str">
            <v>Exposición a ignición o fusión de ropas de dormir, en comercio y área de servicios</v>
          </cell>
        </row>
        <row r="11685">
          <cell r="A11685" t="str">
            <v>X05.6</v>
          </cell>
          <cell r="B11685" t="str">
            <v>Exposición a ignición o fusión de ropas de dormir, en área industrial y de la construcción</v>
          </cell>
        </row>
        <row r="11686">
          <cell r="A11686" t="str">
            <v>X05.7</v>
          </cell>
          <cell r="B11686" t="str">
            <v>Exposición a ignición o fusión de ropas de dormir, en granja</v>
          </cell>
        </row>
        <row r="11687">
          <cell r="A11687" t="str">
            <v>X05.8</v>
          </cell>
          <cell r="B11687" t="str">
            <v>Exposición a ignición o fusión de ropas de dormir, en otro lugar especificado</v>
          </cell>
        </row>
        <row r="11688">
          <cell r="A11688" t="str">
            <v>X05.9</v>
          </cell>
          <cell r="B11688" t="str">
            <v>Exposición a ignición o fusión de ropas de dormir, en lugar no especificado</v>
          </cell>
        </row>
        <row r="11689">
          <cell r="A11689" t="str">
            <v>X06</v>
          </cell>
          <cell r="B11689" t="str">
            <v>Exposición a ignición o fusión de otras ropas y accesorios</v>
          </cell>
        </row>
        <row r="11690">
          <cell r="A11690" t="str">
            <v>X06.0</v>
          </cell>
          <cell r="B11690" t="str">
            <v>Exposición a ignición o fusión de otras ropas y accesorios, en vivienda</v>
          </cell>
        </row>
        <row r="11691">
          <cell r="A11691" t="str">
            <v>X06.1</v>
          </cell>
          <cell r="B11691" t="str">
            <v>Exposición a ignición o fusión de otras ropas y accesorios, en institución residencial</v>
          </cell>
        </row>
        <row r="11692">
          <cell r="A11692" t="str">
            <v>X06.2</v>
          </cell>
          <cell r="B11692" t="str">
            <v>Exposición a ignición o fusión de otras ropas y accesorios, en escuelas, otras instituciones y áreas administrativas públicas</v>
          </cell>
        </row>
        <row r="11693">
          <cell r="A11693" t="str">
            <v>X06.3</v>
          </cell>
          <cell r="B11693" t="str">
            <v>Exposición a ignición o fusión de otras ropas y accesorios, en áreas de deporte y atletismo</v>
          </cell>
        </row>
        <row r="11694">
          <cell r="A11694" t="str">
            <v>X06.4</v>
          </cell>
          <cell r="B11694" t="str">
            <v>Exposición a ignición o fusión de otras ropas y accesorios, en calles y carreteras</v>
          </cell>
        </row>
        <row r="11695">
          <cell r="A11695" t="str">
            <v>X06.5</v>
          </cell>
          <cell r="B11695" t="str">
            <v>Exposición a ignición o fusión de otras ropas y accesorios, en comercio y área de servicios</v>
          </cell>
        </row>
        <row r="11696">
          <cell r="A11696" t="str">
            <v>X06.6</v>
          </cell>
          <cell r="B11696" t="str">
            <v>Exposición a ignición o fusión de otras ropas y accesorios, en área industrial y de la construcción</v>
          </cell>
        </row>
        <row r="11697">
          <cell r="A11697" t="str">
            <v>X06.7</v>
          </cell>
          <cell r="B11697" t="str">
            <v>Exposición a ignición o fusión de otras ropas y accesorios, en granja</v>
          </cell>
        </row>
        <row r="11698">
          <cell r="A11698" t="str">
            <v>X06.8</v>
          </cell>
          <cell r="B11698" t="str">
            <v>Exposición a ignición o fusión de otras ropas y accesorios, en otro lugar especificado</v>
          </cell>
        </row>
        <row r="11699">
          <cell r="A11699" t="str">
            <v>X06.9</v>
          </cell>
          <cell r="B11699" t="str">
            <v>Exposición a ignición o fusión de otras ropas y accesorios, en lugar no especificado</v>
          </cell>
        </row>
        <row r="11700">
          <cell r="A11700" t="str">
            <v>X08</v>
          </cell>
          <cell r="B11700" t="str">
            <v>Exposición a otros humos, fuegos o llamas especificados</v>
          </cell>
        </row>
        <row r="11701">
          <cell r="A11701" t="str">
            <v>X08.0</v>
          </cell>
          <cell r="B11701" t="str">
            <v>Exposición a otros humos, fuegos o llamas especificados, en vivienda</v>
          </cell>
        </row>
        <row r="11702">
          <cell r="A11702" t="str">
            <v>X08.1</v>
          </cell>
          <cell r="B11702" t="str">
            <v>Exposición a otros humos, fuegos o llamas especificados, en institución residencial</v>
          </cell>
        </row>
        <row r="11703">
          <cell r="A11703" t="str">
            <v>X08.2</v>
          </cell>
          <cell r="B11703" t="str">
            <v>Exposición a otros humos, fuegos o llamas especificados, en escuelas, otras instituciones y áreas administrativas públicas</v>
          </cell>
        </row>
        <row r="11704">
          <cell r="A11704" t="str">
            <v>X08.3</v>
          </cell>
          <cell r="B11704" t="str">
            <v>Exposición a otros humos, fuegos o llamas especificados, en áreas de deporte y atletismo</v>
          </cell>
        </row>
        <row r="11705">
          <cell r="A11705" t="str">
            <v>X08.4</v>
          </cell>
          <cell r="B11705" t="str">
            <v>Exposición a otros humos, fuegos o llamas especificados, en calles y carreteras</v>
          </cell>
        </row>
        <row r="11706">
          <cell r="A11706" t="str">
            <v>X08.5</v>
          </cell>
          <cell r="B11706" t="str">
            <v>Exposición a otros humos, fuegos o llamas especificados, en comercio y área de servicios</v>
          </cell>
        </row>
        <row r="11707">
          <cell r="A11707" t="str">
            <v>X08.6</v>
          </cell>
          <cell r="B11707" t="str">
            <v>Exposición a otros humos, fuegos o llamas especificados, en área industrial y de la construcción</v>
          </cell>
        </row>
        <row r="11708">
          <cell r="A11708" t="str">
            <v>X08.7</v>
          </cell>
          <cell r="B11708" t="str">
            <v>Exposición a otros humos, fuegos o llamas especificados, en granja</v>
          </cell>
        </row>
        <row r="11709">
          <cell r="A11709" t="str">
            <v>X08.8</v>
          </cell>
          <cell r="B11709" t="str">
            <v>Exposición a otros humos, fuegos o llamas especificados, en otro lugar especificado</v>
          </cell>
        </row>
        <row r="11710">
          <cell r="A11710" t="str">
            <v>X08.9</v>
          </cell>
          <cell r="B11710" t="str">
            <v>Exposición a otros humos, fuegos o llamas especificados, en lugar no especificado</v>
          </cell>
        </row>
        <row r="11711">
          <cell r="A11711" t="str">
            <v>X09</v>
          </cell>
          <cell r="B11711" t="str">
            <v>Exposición a humos, fuegos o llamas no especificados</v>
          </cell>
        </row>
        <row r="11712">
          <cell r="A11712" t="str">
            <v>X09.0</v>
          </cell>
          <cell r="B11712" t="str">
            <v>Exposición a humos, fuegos o llamas no especificados, en vivienda</v>
          </cell>
        </row>
        <row r="11713">
          <cell r="A11713" t="str">
            <v>X09.1</v>
          </cell>
          <cell r="B11713" t="str">
            <v>Exposición a humos, fuegos o llamas no especificados, en institución residencial</v>
          </cell>
        </row>
        <row r="11714">
          <cell r="A11714" t="str">
            <v>X09.2</v>
          </cell>
          <cell r="B11714" t="str">
            <v>Exposición a humos, fuegos o llamas no especificados, en escuelas, otras instituciones y áreas administrativas públicas</v>
          </cell>
        </row>
        <row r="11715">
          <cell r="A11715" t="str">
            <v>X09.3</v>
          </cell>
          <cell r="B11715" t="str">
            <v>Exposición a humos, fuegos o llamas no especificados, en áreas de deporte y atletismo</v>
          </cell>
        </row>
        <row r="11716">
          <cell r="A11716" t="str">
            <v>X09.4</v>
          </cell>
          <cell r="B11716" t="str">
            <v>Exposición a humos, fuegos o llamas no especificados, en calles y carreteras</v>
          </cell>
        </row>
        <row r="11717">
          <cell r="A11717" t="str">
            <v>X09.5</v>
          </cell>
          <cell r="B11717" t="str">
            <v>Exposición a humos, fuegos o llamas no especificados, en comercio y área de servicios</v>
          </cell>
        </row>
        <row r="11718">
          <cell r="A11718" t="str">
            <v>X09.6</v>
          </cell>
          <cell r="B11718" t="str">
            <v>Exposición a humos, fuegos o llamas no especificados, en área industrial y de la construcción</v>
          </cell>
        </row>
        <row r="11719">
          <cell r="A11719" t="str">
            <v>X09.7</v>
          </cell>
          <cell r="B11719" t="str">
            <v>Exposición a humos, fuegos o llamas no especificados, en granja</v>
          </cell>
        </row>
        <row r="11720">
          <cell r="A11720" t="str">
            <v>X09.8</v>
          </cell>
          <cell r="B11720" t="str">
            <v>Exposición a humos, fuegos o llamas no especificados, en otro lugar especificado</v>
          </cell>
        </row>
        <row r="11721">
          <cell r="A11721" t="str">
            <v>X09.9</v>
          </cell>
          <cell r="B11721" t="str">
            <v>Exposición a humos, fuegos o llamas no especificados, en lugar no especificado</v>
          </cell>
        </row>
        <row r="11722">
          <cell r="A11722" t="str">
            <v>X10</v>
          </cell>
          <cell r="B11722" t="str">
            <v>Contacto con bebidas, alimentos, grasas y aceites para cocinar, calientes</v>
          </cell>
        </row>
        <row r="11723">
          <cell r="A11723" t="str">
            <v>X10.0</v>
          </cell>
          <cell r="B11723" t="str">
            <v>Contacto con bebidas, alimentos, grasas y aceites para cocinar, calientes, en vivienda</v>
          </cell>
        </row>
        <row r="11724">
          <cell r="A11724" t="str">
            <v>X10.1</v>
          </cell>
          <cell r="B11724" t="str">
            <v>Contacto con bebidas, alimentos, grasas y aceites para cocinar, calientes, en institución residencial</v>
          </cell>
        </row>
        <row r="11725">
          <cell r="A11725" t="str">
            <v>X10.2</v>
          </cell>
          <cell r="B11725" t="str">
            <v>Contacto con bebidas, alimentos, grasas y aceites para cocinar, calientes, en escuelas, otras instituciones y áreas administrativas públicas</v>
          </cell>
        </row>
        <row r="11726">
          <cell r="A11726" t="str">
            <v>X10.3</v>
          </cell>
          <cell r="B11726" t="str">
            <v>Contacto con bebidas, alimentos, grasas y aceites para cocinar, calientes, en áreas de deporte y atletismo</v>
          </cell>
        </row>
        <row r="11727">
          <cell r="A11727" t="str">
            <v>X10.4</v>
          </cell>
          <cell r="B11727" t="str">
            <v>Contacto con bebidas, alimentos, grasas y aceites para cocinar, calientes, en calles y carreteras</v>
          </cell>
        </row>
        <row r="11728">
          <cell r="A11728" t="str">
            <v>X10.5</v>
          </cell>
          <cell r="B11728" t="str">
            <v>Contacto con bebidas, alimentos, grasas y aceites para cocinar, calientes, en comercio y área de servicios</v>
          </cell>
        </row>
        <row r="11729">
          <cell r="A11729" t="str">
            <v>X10.6</v>
          </cell>
          <cell r="B11729" t="str">
            <v>Contacto con bebidas, alimentos, grasas y aceites para cocinar, calientes, en área industrial y de la construcción</v>
          </cell>
        </row>
        <row r="11730">
          <cell r="A11730" t="str">
            <v>X10.7</v>
          </cell>
          <cell r="B11730" t="str">
            <v>Contacto con bebidas, alimentos, grasas y aceites para cocinar, calientes, en granja</v>
          </cell>
        </row>
        <row r="11731">
          <cell r="A11731" t="str">
            <v>X10.8</v>
          </cell>
          <cell r="B11731" t="str">
            <v>Contacto con bebidas, alimentos, grasas y aceites para cocinar, calientes, en otro lugar especificado</v>
          </cell>
        </row>
        <row r="11732">
          <cell r="A11732" t="str">
            <v>X10.9</v>
          </cell>
          <cell r="B11732" t="str">
            <v>Contacto con bebidas, alimentos, grasas y aceites para cocinar, calientes, en lugar no especificado</v>
          </cell>
        </row>
        <row r="11733">
          <cell r="A11733" t="str">
            <v>X11</v>
          </cell>
          <cell r="B11733" t="str">
            <v>Contacto con agua caliente corriente</v>
          </cell>
        </row>
        <row r="11734">
          <cell r="A11734" t="str">
            <v>X11.0</v>
          </cell>
          <cell r="B11734" t="str">
            <v>Contacto con agua caliente corriente, en vivienda</v>
          </cell>
        </row>
        <row r="11735">
          <cell r="A11735" t="str">
            <v>X11.1</v>
          </cell>
          <cell r="B11735" t="str">
            <v>Contacto con agua caliente corriente, en institución residencial</v>
          </cell>
        </row>
        <row r="11736">
          <cell r="A11736" t="str">
            <v>X11.2</v>
          </cell>
          <cell r="B11736" t="str">
            <v>Contacto con agua caliente corriente, en escuelas, otras instituciones y áreas administrativas públicas</v>
          </cell>
        </row>
        <row r="11737">
          <cell r="A11737" t="str">
            <v>X11.3</v>
          </cell>
          <cell r="B11737" t="str">
            <v>Contacto con agua caliente corriente, en áreas de deporte y atletismo</v>
          </cell>
        </row>
        <row r="11738">
          <cell r="A11738" t="str">
            <v>X11.4</v>
          </cell>
          <cell r="B11738" t="str">
            <v>Contacto con agua caliente corriente, en calles y carreteras</v>
          </cell>
        </row>
        <row r="11739">
          <cell r="A11739" t="str">
            <v>X11.5</v>
          </cell>
          <cell r="B11739" t="str">
            <v>Contacto con agua caliente corriente, en comercio y área de servicios</v>
          </cell>
        </row>
        <row r="11740">
          <cell r="A11740" t="str">
            <v>X11.6</v>
          </cell>
          <cell r="B11740" t="str">
            <v>Contacto con agua caliente corriente, en área industrial y de la construcción</v>
          </cell>
        </row>
        <row r="11741">
          <cell r="A11741" t="str">
            <v>X11.7</v>
          </cell>
          <cell r="B11741" t="str">
            <v>Contacto con agua caliente corriente, en granja</v>
          </cell>
        </row>
        <row r="11742">
          <cell r="A11742" t="str">
            <v>X11.8</v>
          </cell>
          <cell r="B11742" t="str">
            <v>Contacto con agua caliente corriente, en otro lugar especificado</v>
          </cell>
        </row>
        <row r="11743">
          <cell r="A11743" t="str">
            <v>X11.9</v>
          </cell>
          <cell r="B11743" t="str">
            <v>Contacto con agua caliente corriente, en lugar no especificado</v>
          </cell>
        </row>
        <row r="11744">
          <cell r="A11744" t="str">
            <v>X12</v>
          </cell>
          <cell r="B11744" t="str">
            <v>Contacto con otros líquidos calientes</v>
          </cell>
        </row>
        <row r="11745">
          <cell r="A11745" t="str">
            <v>X12.0</v>
          </cell>
          <cell r="B11745" t="str">
            <v>Contacto con otros líquidos calientes, en vivienda</v>
          </cell>
        </row>
        <row r="11746">
          <cell r="A11746" t="str">
            <v>X12.1</v>
          </cell>
          <cell r="B11746" t="str">
            <v>Contacto con otros líquidos calientes, en institución residencial</v>
          </cell>
        </row>
        <row r="11747">
          <cell r="A11747" t="str">
            <v>X12.2</v>
          </cell>
          <cell r="B11747" t="str">
            <v>Contacto con otros líquidos calientes, en escuelas, otras instituciones y áreas administrativas públicas</v>
          </cell>
        </row>
        <row r="11748">
          <cell r="A11748" t="str">
            <v>X12.3</v>
          </cell>
          <cell r="B11748" t="str">
            <v>Contacto con otros líquidos calientes, en áreas de deporte y atletismo</v>
          </cell>
        </row>
        <row r="11749">
          <cell r="A11749" t="str">
            <v>X12.4</v>
          </cell>
          <cell r="B11749" t="str">
            <v>Contacto con otros líquidos calientes, en calles y carreteras</v>
          </cell>
        </row>
        <row r="11750">
          <cell r="A11750" t="str">
            <v>X12.5</v>
          </cell>
          <cell r="B11750" t="str">
            <v>Contacto con otros líquidos calientes, en comercio y área de servicios</v>
          </cell>
        </row>
        <row r="11751">
          <cell r="A11751" t="str">
            <v>X12.6</v>
          </cell>
          <cell r="B11751" t="str">
            <v>Contacto con otros líquidos calientes, en área industrial y de la construcción</v>
          </cell>
        </row>
        <row r="11752">
          <cell r="A11752" t="str">
            <v>X12.7</v>
          </cell>
          <cell r="B11752" t="str">
            <v>Contacto con otros líquidos calientes, en granja</v>
          </cell>
        </row>
        <row r="11753">
          <cell r="A11753" t="str">
            <v>X12.8</v>
          </cell>
          <cell r="B11753" t="str">
            <v>Contacto con otros líquidos calientes, en otro lugar especificado</v>
          </cell>
        </row>
        <row r="11754">
          <cell r="A11754" t="str">
            <v>X12.9</v>
          </cell>
          <cell r="B11754" t="str">
            <v>Contacto con otros líquidos calientes, en lugar no especificado</v>
          </cell>
        </row>
        <row r="11755">
          <cell r="A11755" t="str">
            <v>X13</v>
          </cell>
          <cell r="B11755" t="str">
            <v>Contacto con vapor de agua y otros vapores calientes</v>
          </cell>
        </row>
        <row r="11756">
          <cell r="A11756" t="str">
            <v>X13.0</v>
          </cell>
          <cell r="B11756" t="str">
            <v>Contacto con vapor de agua y otros vapores calientes, en vivienda</v>
          </cell>
        </row>
        <row r="11757">
          <cell r="A11757" t="str">
            <v>X13.1</v>
          </cell>
          <cell r="B11757" t="str">
            <v>Contacto con vapor de agua y otros vapores calientes, en institución residencial</v>
          </cell>
        </row>
        <row r="11758">
          <cell r="A11758" t="str">
            <v>X13.2</v>
          </cell>
          <cell r="B11758" t="str">
            <v>Contacto con vapor de agua y otros vapores calientes, en escuelas, otras instituciones y áreas administrativas públicas</v>
          </cell>
        </row>
        <row r="11759">
          <cell r="A11759" t="str">
            <v>X13.3</v>
          </cell>
          <cell r="B11759" t="str">
            <v>Contacto con vapor de agua y otros vapores calientes, en áreas de deporte y atletismo</v>
          </cell>
        </row>
        <row r="11760">
          <cell r="A11760" t="str">
            <v>X13.4</v>
          </cell>
          <cell r="B11760" t="str">
            <v>Contacto con vapor de agua y otros vapores calientes, en calles y carreteras</v>
          </cell>
        </row>
        <row r="11761">
          <cell r="A11761" t="str">
            <v>X13.5</v>
          </cell>
          <cell r="B11761" t="str">
            <v>Contacto con vapor de agua y otros vapores calientes, en comercio y área de servicios</v>
          </cell>
        </row>
        <row r="11762">
          <cell r="A11762" t="str">
            <v>X13.6</v>
          </cell>
          <cell r="B11762" t="str">
            <v>Contacto con vapor de agua y otros vapores calientes, en área industrial y de la construcción</v>
          </cell>
        </row>
        <row r="11763">
          <cell r="A11763" t="str">
            <v>X13.7</v>
          </cell>
          <cell r="B11763" t="str">
            <v>Contacto con vapor de agua y otros vapores calientes, en granja</v>
          </cell>
        </row>
        <row r="11764">
          <cell r="A11764" t="str">
            <v>X13.8</v>
          </cell>
          <cell r="B11764" t="str">
            <v>Contacto con vapor de agua y otros vapores calientes, en otro lugar especificado</v>
          </cell>
        </row>
        <row r="11765">
          <cell r="A11765" t="str">
            <v>X13.9</v>
          </cell>
          <cell r="B11765" t="str">
            <v>Contacto con vapor de agua y otros vapores calientes, en lugar no especificado</v>
          </cell>
        </row>
        <row r="11766">
          <cell r="A11766" t="str">
            <v>X14</v>
          </cell>
          <cell r="B11766" t="str">
            <v>Contacto con aire y gases calientes</v>
          </cell>
        </row>
        <row r="11767">
          <cell r="A11767" t="str">
            <v>X14.0</v>
          </cell>
          <cell r="B11767" t="str">
            <v>Contacto con aire y gases calientes, en vivienda</v>
          </cell>
        </row>
        <row r="11768">
          <cell r="A11768" t="str">
            <v>X14.1</v>
          </cell>
          <cell r="B11768" t="str">
            <v>Contacto con aire y gases calientes, en institución residencial</v>
          </cell>
        </row>
        <row r="11769">
          <cell r="A11769" t="str">
            <v>X14.2</v>
          </cell>
          <cell r="B11769" t="str">
            <v>Contacto con aire y gases calientes, en escuelas, otras instituciones y áreas administrativas públicas</v>
          </cell>
        </row>
        <row r="11770">
          <cell r="A11770" t="str">
            <v>X14.3</v>
          </cell>
          <cell r="B11770" t="str">
            <v>Contacto con aire y gases calientes, en áreas de deporte y atletismo</v>
          </cell>
        </row>
        <row r="11771">
          <cell r="A11771" t="str">
            <v>X14.4</v>
          </cell>
          <cell r="B11771" t="str">
            <v>Contacto con aire y gases calientes, en calles y carreteras</v>
          </cell>
        </row>
        <row r="11772">
          <cell r="A11772" t="str">
            <v>X14.5</v>
          </cell>
          <cell r="B11772" t="str">
            <v>Contacto con aire y gases calientes, en comercio y área de servicios</v>
          </cell>
        </row>
        <row r="11773">
          <cell r="A11773" t="str">
            <v>X14.6</v>
          </cell>
          <cell r="B11773" t="str">
            <v>Contacto con aire y gases calientes, en área industrial y de la construcción</v>
          </cell>
        </row>
        <row r="11774">
          <cell r="A11774" t="str">
            <v>X14.7</v>
          </cell>
          <cell r="B11774" t="str">
            <v>Contacto con aire y gases calientes, en granja</v>
          </cell>
        </row>
        <row r="11775">
          <cell r="A11775" t="str">
            <v>X14.8</v>
          </cell>
          <cell r="B11775" t="str">
            <v>Contacto con aire y gases calientes, en otro lugar especificado</v>
          </cell>
        </row>
        <row r="11776">
          <cell r="A11776" t="str">
            <v>X14.9</v>
          </cell>
          <cell r="B11776" t="str">
            <v>Contacto con aire y gases calientes, en lugar no especificado</v>
          </cell>
        </row>
        <row r="11777">
          <cell r="A11777" t="str">
            <v>X15</v>
          </cell>
          <cell r="B11777" t="str">
            <v>Contacto con utensilios domésticos calientes</v>
          </cell>
        </row>
        <row r="11778">
          <cell r="A11778" t="str">
            <v>X15.0</v>
          </cell>
          <cell r="B11778" t="str">
            <v>Contacto con utensilios domésticos calientes, en vivienda</v>
          </cell>
        </row>
        <row r="11779">
          <cell r="A11779" t="str">
            <v>X15.1</v>
          </cell>
          <cell r="B11779" t="str">
            <v>Contacto con utensilios domésticos calientes, en institución residencial</v>
          </cell>
        </row>
        <row r="11780">
          <cell r="A11780" t="str">
            <v>X15.2</v>
          </cell>
          <cell r="B11780" t="str">
            <v>Contacto con utensilios domésticos calientes, en escuelas, otras instituciones y áreas administrativas públicas</v>
          </cell>
        </row>
        <row r="11781">
          <cell r="A11781" t="str">
            <v>X15.3</v>
          </cell>
          <cell r="B11781" t="str">
            <v>Contacto con utensilios domésticos calientes, en áreas de deporte y atletismo</v>
          </cell>
        </row>
        <row r="11782">
          <cell r="A11782" t="str">
            <v>X15.4</v>
          </cell>
          <cell r="B11782" t="str">
            <v>Contacto con utensilios domésticos calientes, en calles y carreteras</v>
          </cell>
        </row>
        <row r="11783">
          <cell r="A11783" t="str">
            <v>X15.5</v>
          </cell>
          <cell r="B11783" t="str">
            <v>Contacto con utensilios domésticos calientes, en comercio y área de servicios</v>
          </cell>
        </row>
        <row r="11784">
          <cell r="A11784" t="str">
            <v>X15.6</v>
          </cell>
          <cell r="B11784" t="str">
            <v>Contacto con utensilios domésticos calientes, en área industrial y de la construcción</v>
          </cell>
        </row>
        <row r="11785">
          <cell r="A11785" t="str">
            <v>X15.7</v>
          </cell>
          <cell r="B11785" t="str">
            <v>Contacto con utensilios domésticos calientes, en granja</v>
          </cell>
        </row>
        <row r="11786">
          <cell r="A11786" t="str">
            <v>X15.8</v>
          </cell>
          <cell r="B11786" t="str">
            <v>Contacto con utensilios domésticos calientes, en otro lugar especificado</v>
          </cell>
        </row>
        <row r="11787">
          <cell r="A11787" t="str">
            <v>X15.9</v>
          </cell>
          <cell r="B11787" t="str">
            <v>Contacto con utensilios domésticos calientes, en lugar no especificado</v>
          </cell>
        </row>
        <row r="11788">
          <cell r="A11788" t="str">
            <v>X16</v>
          </cell>
          <cell r="B11788" t="str">
            <v>Contacto con radiadores, cañerías y artefactos para calefacción, calientes</v>
          </cell>
        </row>
        <row r="11789">
          <cell r="A11789" t="str">
            <v>X16.0</v>
          </cell>
          <cell r="B11789" t="str">
            <v>Contacto con radiadores, cañerías y artefactos para calefacción, calientes, en vivienda</v>
          </cell>
        </row>
        <row r="11790">
          <cell r="A11790" t="str">
            <v>X16.1</v>
          </cell>
          <cell r="B11790" t="str">
            <v>Contacto con radiadores, cañerías y artefactos para calefacción, calientes, en institución residencial</v>
          </cell>
        </row>
        <row r="11791">
          <cell r="A11791" t="str">
            <v>X16.2</v>
          </cell>
          <cell r="B11791" t="str">
            <v>Contacto con radiadores, cañerías y artefactos para calefacción, calientes, en escuelas, otras instituciones y áreas administrativas públicas</v>
          </cell>
        </row>
        <row r="11792">
          <cell r="A11792" t="str">
            <v>X16.3</v>
          </cell>
          <cell r="B11792" t="str">
            <v>Contacto con radiadores, cañerías y artefactos para calefacción, calientes, en áreas de deporte y atletismo</v>
          </cell>
        </row>
        <row r="11793">
          <cell r="A11793" t="str">
            <v>X16.4</v>
          </cell>
          <cell r="B11793" t="str">
            <v>Contacto con radiadores, cañerías y artefactos para calefacción, calientes, en calles y carreteras</v>
          </cell>
        </row>
        <row r="11794">
          <cell r="A11794" t="str">
            <v>X16.5</v>
          </cell>
          <cell r="B11794" t="str">
            <v>Contacto con radiadores, cañerías y artefactos para calefacción, calientes, en comercio y área de servicios</v>
          </cell>
        </row>
        <row r="11795">
          <cell r="A11795" t="str">
            <v>X16.6</v>
          </cell>
          <cell r="B11795" t="str">
            <v>Contacto con radiadores, cañerías y artefactos para calefacción, calientes, en área industrial y de la construcción</v>
          </cell>
        </row>
        <row r="11796">
          <cell r="A11796" t="str">
            <v>X16.7</v>
          </cell>
          <cell r="B11796" t="str">
            <v>Contacto con radiadores, cañerías y artefactos para calefacción, calientes, en granja</v>
          </cell>
        </row>
        <row r="11797">
          <cell r="A11797" t="str">
            <v>X16.8</v>
          </cell>
          <cell r="B11797" t="str">
            <v>Contacto con radiadores, cañerías y artefactos para calefacción, calientes, en otro lugar especificado</v>
          </cell>
        </row>
        <row r="11798">
          <cell r="A11798" t="str">
            <v>X16.9</v>
          </cell>
          <cell r="B11798" t="str">
            <v>Contacto con radiadores, cañerías y artefactos para calefacción, calientes, en lugar no especificado</v>
          </cell>
        </row>
        <row r="11799">
          <cell r="A11799" t="str">
            <v>X17</v>
          </cell>
          <cell r="B11799" t="str">
            <v>Contacto con máquinas, motores y herramientas calientes</v>
          </cell>
        </row>
        <row r="11800">
          <cell r="A11800" t="str">
            <v>X17.0</v>
          </cell>
          <cell r="B11800" t="str">
            <v>Contacto con máquinas, motores y herramientas calientes, en vivienda</v>
          </cell>
        </row>
        <row r="11801">
          <cell r="A11801" t="str">
            <v>X17.1</v>
          </cell>
          <cell r="B11801" t="str">
            <v>Contacto con máquinas, motores y herramientas calientes, en institución residencial</v>
          </cell>
        </row>
        <row r="11802">
          <cell r="A11802" t="str">
            <v>X17.2</v>
          </cell>
          <cell r="B11802" t="str">
            <v>Contacto con máquinas, motores y herramientas calientes, en escuelas, otras instituciones y áreas administrativas públicas</v>
          </cell>
        </row>
        <row r="11803">
          <cell r="A11803" t="str">
            <v>X17.3</v>
          </cell>
          <cell r="B11803" t="str">
            <v>Contacto con máquinas, motores y herramientas calientes, en áreas de deporte y atletismo</v>
          </cell>
        </row>
        <row r="11804">
          <cell r="A11804" t="str">
            <v>X17.4</v>
          </cell>
          <cell r="B11804" t="str">
            <v>Contacto con máquinas, motores y herramientas calientes, en calles y carreteras</v>
          </cell>
        </row>
        <row r="11805">
          <cell r="A11805" t="str">
            <v>X17.5</v>
          </cell>
          <cell r="B11805" t="str">
            <v>Contacto con máquinas, motores y herramientas calientes, en comercio y área de servicios</v>
          </cell>
        </row>
        <row r="11806">
          <cell r="A11806" t="str">
            <v>X17.6</v>
          </cell>
          <cell r="B11806" t="str">
            <v>Contacto con máquinas, motores y herramientas calientes, en área industrial y de la construcción</v>
          </cell>
        </row>
        <row r="11807">
          <cell r="A11807" t="str">
            <v>X17.7</v>
          </cell>
          <cell r="B11807" t="str">
            <v>Contacto con máquinas, motores y herramientas calientes, en granja</v>
          </cell>
        </row>
        <row r="11808">
          <cell r="A11808" t="str">
            <v>X17.8</v>
          </cell>
          <cell r="B11808" t="str">
            <v>Contacto con máquinas, motores y herramientas calientes, en otro lugar especificado</v>
          </cell>
        </row>
        <row r="11809">
          <cell r="A11809" t="str">
            <v>X17.9</v>
          </cell>
          <cell r="B11809" t="str">
            <v>Contacto con máquinas, motores y herramientas calientes, en lugar no especificado</v>
          </cell>
        </row>
        <row r="11810">
          <cell r="A11810" t="str">
            <v>X18</v>
          </cell>
          <cell r="B11810" t="str">
            <v>Contacto con otros metales calientes</v>
          </cell>
        </row>
        <row r="11811">
          <cell r="A11811" t="str">
            <v>X18.0</v>
          </cell>
          <cell r="B11811" t="str">
            <v>Contacto con otros metales calientes, en vivienda</v>
          </cell>
        </row>
        <row r="11812">
          <cell r="A11812" t="str">
            <v>X18.1</v>
          </cell>
          <cell r="B11812" t="str">
            <v>Contacto con otros metales calientes, en institución residencial</v>
          </cell>
        </row>
        <row r="11813">
          <cell r="A11813" t="str">
            <v>X18.2</v>
          </cell>
          <cell r="B11813" t="str">
            <v>Contacto con otros metales calientes, en escuelas, otras instituciones y áreas administrativas públicas</v>
          </cell>
        </row>
        <row r="11814">
          <cell r="A11814" t="str">
            <v>X18.3</v>
          </cell>
          <cell r="B11814" t="str">
            <v>Contacto con otros metales calientes, en áreas de deporte y atletismo</v>
          </cell>
        </row>
        <row r="11815">
          <cell r="A11815" t="str">
            <v>X18.4</v>
          </cell>
          <cell r="B11815" t="str">
            <v>Contacto con otros metales calientes, en calles y carreteras</v>
          </cell>
        </row>
        <row r="11816">
          <cell r="A11816" t="str">
            <v>X18.5</v>
          </cell>
          <cell r="B11816" t="str">
            <v>Contacto con otros metales calientes, en comercio y área de servicios</v>
          </cell>
        </row>
        <row r="11817">
          <cell r="A11817" t="str">
            <v>X18.6</v>
          </cell>
          <cell r="B11817" t="str">
            <v>Contacto con otros metales calientes, en área industrial y de la construcción</v>
          </cell>
        </row>
        <row r="11818">
          <cell r="A11818" t="str">
            <v>X18.7</v>
          </cell>
          <cell r="B11818" t="str">
            <v>Contacto con otros metales calientes, en granja</v>
          </cell>
        </row>
        <row r="11819">
          <cell r="A11819" t="str">
            <v>X18.8</v>
          </cell>
          <cell r="B11819" t="str">
            <v>Contacto con otros metales calientes, en otro lugar especificado</v>
          </cell>
        </row>
        <row r="11820">
          <cell r="A11820" t="str">
            <v>X18.9</v>
          </cell>
          <cell r="B11820" t="str">
            <v>Contacto con otros metales calientes, en lugar no especificado</v>
          </cell>
        </row>
        <row r="11821">
          <cell r="A11821" t="str">
            <v>X19</v>
          </cell>
          <cell r="B11821" t="str">
            <v>Contacto con otras sustancias calientes, y las no especificadas</v>
          </cell>
        </row>
        <row r="11822">
          <cell r="A11822" t="str">
            <v>X19.0</v>
          </cell>
          <cell r="B11822" t="str">
            <v>Contacto con otras sustancias calientes, y las no especificadas, en vivienda</v>
          </cell>
        </row>
        <row r="11823">
          <cell r="A11823" t="str">
            <v>X19.1</v>
          </cell>
          <cell r="B11823" t="str">
            <v>Contacto con otras sustancias calientes, y las no especificadas, en institución residencial</v>
          </cell>
        </row>
        <row r="11824">
          <cell r="A11824" t="str">
            <v>X19.2</v>
          </cell>
          <cell r="B11824" t="str">
            <v>Contacto con otras sustancias calientes, y las no especificadas, en escuelas, otras instituciones y áreas administrativas públicas</v>
          </cell>
        </row>
        <row r="11825">
          <cell r="A11825" t="str">
            <v>X19.3</v>
          </cell>
          <cell r="B11825" t="str">
            <v>Contacto con otras sustancias calientes, y las no especificadas, en áreas de deporte y atletismo</v>
          </cell>
        </row>
        <row r="11826">
          <cell r="A11826" t="str">
            <v>X19.4</v>
          </cell>
          <cell r="B11826" t="str">
            <v>Contacto con otras sustancias calientes, y las no especificadas, en calles y carreteras</v>
          </cell>
        </row>
        <row r="11827">
          <cell r="A11827" t="str">
            <v>X19.5</v>
          </cell>
          <cell r="B11827" t="str">
            <v>Contacto con otras sustancias calientes, y las no especificadas, en comercio y área de servicios</v>
          </cell>
        </row>
        <row r="11828">
          <cell r="A11828" t="str">
            <v>X19.6</v>
          </cell>
          <cell r="B11828" t="str">
            <v>Contacto con otras sustancias calientes, y las no especificadas, en área industrial y de la construcción</v>
          </cell>
        </row>
        <row r="11829">
          <cell r="A11829" t="str">
            <v>X19.7</v>
          </cell>
          <cell r="B11829" t="str">
            <v>Contacto con otras sustancias calientes, y las no especificadas, en granja</v>
          </cell>
        </row>
        <row r="11830">
          <cell r="A11830" t="str">
            <v>X19.8</v>
          </cell>
          <cell r="B11830" t="str">
            <v>Contacto con otras sustancias calientes, y las no especificadas, en otro lugar especificado</v>
          </cell>
        </row>
        <row r="11831">
          <cell r="A11831" t="str">
            <v>X19.9</v>
          </cell>
          <cell r="B11831" t="str">
            <v>Contacto con otras sustancias calientes, y las no especificadas, en lugar no especificado</v>
          </cell>
        </row>
        <row r="11832">
          <cell r="A11832" t="str">
            <v>X20</v>
          </cell>
          <cell r="B11832" t="str">
            <v>Contacto traumático con serpientes y lagartos venenosos</v>
          </cell>
        </row>
        <row r="11833">
          <cell r="A11833" t="str">
            <v>X20.0</v>
          </cell>
          <cell r="B11833" t="str">
            <v>Contacto traumático con serpientes y lagartos venenosos, en vivienda</v>
          </cell>
        </row>
        <row r="11834">
          <cell r="A11834" t="str">
            <v>X20.1</v>
          </cell>
          <cell r="B11834" t="str">
            <v>Contacto traumático con serpientes y lagartos venenosos, en institución residencial</v>
          </cell>
        </row>
        <row r="11835">
          <cell r="A11835" t="str">
            <v>X20.2</v>
          </cell>
          <cell r="B11835" t="str">
            <v>Contacto traumático con serpientes y lagartos venenosos, en escuelas, otras instituciones y áreas administrativas públicas</v>
          </cell>
        </row>
        <row r="11836">
          <cell r="A11836" t="str">
            <v>X20.3</v>
          </cell>
          <cell r="B11836" t="str">
            <v>Contacto traumático con serpientes y lagartos venenosos, en áreas de deporte y atletismo</v>
          </cell>
        </row>
        <row r="11837">
          <cell r="A11837" t="str">
            <v>X20.4</v>
          </cell>
          <cell r="B11837" t="str">
            <v>Contacto traumático con serpientes y lagartos venenosos, en calles y carreteras</v>
          </cell>
        </row>
        <row r="11838">
          <cell r="A11838" t="str">
            <v>X20.5</v>
          </cell>
          <cell r="B11838" t="str">
            <v>Contacto traumático con serpientes y lagartos venenosos, en comercio y área de servicios</v>
          </cell>
        </row>
        <row r="11839">
          <cell r="A11839" t="str">
            <v>X20.6</v>
          </cell>
          <cell r="B11839" t="str">
            <v>Contacto traumático con serpientes y lagartos venenosos, en área industrial y de la construcción</v>
          </cell>
        </row>
        <row r="11840">
          <cell r="A11840" t="str">
            <v>X20.7</v>
          </cell>
          <cell r="B11840" t="str">
            <v>Contacto traumático con serpientes y lagartos venenosos, en granja</v>
          </cell>
        </row>
        <row r="11841">
          <cell r="A11841" t="str">
            <v>X20.8</v>
          </cell>
          <cell r="B11841" t="str">
            <v>Contacto traumático con serpientes y lagartos venenosos, en otro lugar especificado</v>
          </cell>
        </row>
        <row r="11842">
          <cell r="A11842" t="str">
            <v>X20.9</v>
          </cell>
          <cell r="B11842" t="str">
            <v>Contacto traumático con serpientes y lagartos venenosos, en lugar no especificado</v>
          </cell>
        </row>
        <row r="11843">
          <cell r="A11843" t="str">
            <v>X21</v>
          </cell>
          <cell r="B11843" t="str">
            <v>Contacto traumático con arañas venenosas</v>
          </cell>
        </row>
        <row r="11844">
          <cell r="A11844" t="str">
            <v>X21.0</v>
          </cell>
          <cell r="B11844" t="str">
            <v>Contacto traumático con arañas venenosas, en vivienda</v>
          </cell>
        </row>
        <row r="11845">
          <cell r="A11845" t="str">
            <v>X21.1</v>
          </cell>
          <cell r="B11845" t="str">
            <v>Contacto traumático con arañas venenosas, en institución residencial</v>
          </cell>
        </row>
        <row r="11846">
          <cell r="A11846" t="str">
            <v>X21.2</v>
          </cell>
          <cell r="B11846" t="str">
            <v>Contacto traumático con arañas venenosas, en escuelas, otras instituciones y áreas administrativas públicas</v>
          </cell>
        </row>
        <row r="11847">
          <cell r="A11847" t="str">
            <v>X21.3</v>
          </cell>
          <cell r="B11847" t="str">
            <v>Contacto traumático con arañas venenosas, en áreas de deporte y atletismo</v>
          </cell>
        </row>
        <row r="11848">
          <cell r="A11848" t="str">
            <v>X21.4</v>
          </cell>
          <cell r="B11848" t="str">
            <v>Contacto traumático con arañas venenosas, en calles y carreteras</v>
          </cell>
        </row>
        <row r="11849">
          <cell r="A11849" t="str">
            <v>X21.5</v>
          </cell>
          <cell r="B11849" t="str">
            <v>Contacto traumático con arañas venenosas, en comercio y área de servicios</v>
          </cell>
        </row>
        <row r="11850">
          <cell r="A11850" t="str">
            <v>X21.6</v>
          </cell>
          <cell r="B11850" t="str">
            <v>Contacto traumático con arañas venenosas, en área industrial y de la construcción</v>
          </cell>
        </row>
        <row r="11851">
          <cell r="A11851" t="str">
            <v>X21.7</v>
          </cell>
          <cell r="B11851" t="str">
            <v>Contacto traumático con arañas venenosas, en granja</v>
          </cell>
        </row>
        <row r="11852">
          <cell r="A11852" t="str">
            <v>X21.8</v>
          </cell>
          <cell r="B11852" t="str">
            <v>Contacto traumático con arañas venenosas, en otro lugar especificado</v>
          </cell>
        </row>
        <row r="11853">
          <cell r="A11853" t="str">
            <v>X21.9</v>
          </cell>
          <cell r="B11853" t="str">
            <v>Contacto traumático con arañas venenosas, en lugar no especificado</v>
          </cell>
        </row>
        <row r="11854">
          <cell r="A11854" t="str">
            <v>X22</v>
          </cell>
          <cell r="B11854" t="str">
            <v>Contacto traumático con escorpión</v>
          </cell>
        </row>
        <row r="11855">
          <cell r="A11855" t="str">
            <v>X22.0</v>
          </cell>
          <cell r="B11855" t="str">
            <v>Contacto traumático con escorpión, en vivienda</v>
          </cell>
        </row>
        <row r="11856">
          <cell r="A11856" t="str">
            <v>X22.1</v>
          </cell>
          <cell r="B11856" t="str">
            <v>Contacto traumático con escorpión, en institución residencial</v>
          </cell>
        </row>
        <row r="11857">
          <cell r="A11857" t="str">
            <v>X22.2</v>
          </cell>
          <cell r="B11857" t="str">
            <v>Contacto traumático con escorpión, en escuelas, otras instituciones y áreas administrativas públicas</v>
          </cell>
        </row>
        <row r="11858">
          <cell r="A11858" t="str">
            <v>X22.3</v>
          </cell>
          <cell r="B11858" t="str">
            <v>Contacto traumático con escorpión, en áreas de deporte y atletismo</v>
          </cell>
        </row>
        <row r="11859">
          <cell r="A11859" t="str">
            <v>X22.4</v>
          </cell>
          <cell r="B11859" t="str">
            <v>Contacto traumático con escorpión, en calles y carreteras</v>
          </cell>
        </row>
        <row r="11860">
          <cell r="A11860" t="str">
            <v>X22.5</v>
          </cell>
          <cell r="B11860" t="str">
            <v>Contacto traumático con escorpión, en comercio y área de servicios</v>
          </cell>
        </row>
        <row r="11861">
          <cell r="A11861" t="str">
            <v>X22.6</v>
          </cell>
          <cell r="B11861" t="str">
            <v>Contacto traumático con escorpión, en área industrial y de la construcción</v>
          </cell>
        </row>
        <row r="11862">
          <cell r="A11862" t="str">
            <v>X22.7</v>
          </cell>
          <cell r="B11862" t="str">
            <v>Contacto traumático con escorpión, en granja</v>
          </cell>
        </row>
        <row r="11863">
          <cell r="A11863" t="str">
            <v>X22.8</v>
          </cell>
          <cell r="B11863" t="str">
            <v>Contacto traumático con escorpión, en otro lugar especificado</v>
          </cell>
        </row>
        <row r="11864">
          <cell r="A11864" t="str">
            <v>X22.9</v>
          </cell>
          <cell r="B11864" t="str">
            <v>Contacto traumático con escorpión, en lugar no especificado</v>
          </cell>
        </row>
        <row r="11865">
          <cell r="A11865" t="str">
            <v>X23</v>
          </cell>
          <cell r="B11865" t="str">
            <v>Contacto traumático con avispones, avispas y abejas</v>
          </cell>
        </row>
        <row r="11866">
          <cell r="A11866" t="str">
            <v>X23.0</v>
          </cell>
          <cell r="B11866" t="str">
            <v>Contacto traumático con avispones, avispas y abejas, en vivienda</v>
          </cell>
        </row>
        <row r="11867">
          <cell r="A11867" t="str">
            <v>X23.1</v>
          </cell>
          <cell r="B11867" t="str">
            <v>Contacto traumático con avispones, avispas y abejas, en institución residencial</v>
          </cell>
        </row>
        <row r="11868">
          <cell r="A11868" t="str">
            <v>X23.2</v>
          </cell>
          <cell r="B11868" t="str">
            <v>Contacto traumático con avispones, avispas y abejas, en escuelas, otras instituciones y áreas administrativas públicas</v>
          </cell>
        </row>
        <row r="11869">
          <cell r="A11869" t="str">
            <v>X23.3</v>
          </cell>
          <cell r="B11869" t="str">
            <v>Contacto traumático con avispones, avispas y abejas, en áreas de deporte y atletismo</v>
          </cell>
        </row>
        <row r="11870">
          <cell r="A11870" t="str">
            <v>X23.4</v>
          </cell>
          <cell r="B11870" t="str">
            <v>Contacto traumático con avispones, avispas y abejas, en calles y carreteras</v>
          </cell>
        </row>
        <row r="11871">
          <cell r="A11871" t="str">
            <v>X23.5</v>
          </cell>
          <cell r="B11871" t="str">
            <v>Contacto traumático con avispones, avispas y abejas, en comercio y área de servicios</v>
          </cell>
        </row>
        <row r="11872">
          <cell r="A11872" t="str">
            <v>X23.6</v>
          </cell>
          <cell r="B11872" t="str">
            <v>Contacto traumático con avispones, avispas y abejas, en área industrial y de la construcción</v>
          </cell>
        </row>
        <row r="11873">
          <cell r="A11873" t="str">
            <v>X23.7</v>
          </cell>
          <cell r="B11873" t="str">
            <v>Contacto traumático con avispones, avispas y abejas, en granja</v>
          </cell>
        </row>
        <row r="11874">
          <cell r="A11874" t="str">
            <v>X23.8</v>
          </cell>
          <cell r="B11874" t="str">
            <v>Contacto traumático con avispones, avispas y abejas, en otro lugar especificado</v>
          </cell>
        </row>
        <row r="11875">
          <cell r="A11875" t="str">
            <v>X23.9</v>
          </cell>
          <cell r="B11875" t="str">
            <v>Contacto traumático con avispones, avispas y abejas, en lugar no especificado</v>
          </cell>
        </row>
        <row r="11876">
          <cell r="A11876" t="str">
            <v>X24</v>
          </cell>
          <cell r="B11876" t="str">
            <v>Contacto traumático con centípodos y miriápodos venenosos (tropicales)</v>
          </cell>
        </row>
        <row r="11877">
          <cell r="A11877" t="str">
            <v>X24.0</v>
          </cell>
          <cell r="B11877" t="str">
            <v>Contacto traumático con centípodos y miriápodos venenosos (tropicales), en vivienda</v>
          </cell>
        </row>
        <row r="11878">
          <cell r="A11878" t="str">
            <v>X24.1</v>
          </cell>
          <cell r="B11878" t="str">
            <v>Contacto traumático con centípodos y miriápodos venenosos (tropicales), en institución residencial</v>
          </cell>
        </row>
        <row r="11879">
          <cell r="A11879" t="str">
            <v>X24.2</v>
          </cell>
          <cell r="B11879" t="str">
            <v>Contacto traumático con centípodos y miriápodos venenosos (tropicales), en escuelas, otras instituciones y áreas administrativas públicas</v>
          </cell>
        </row>
        <row r="11880">
          <cell r="A11880" t="str">
            <v>X24.3</v>
          </cell>
          <cell r="B11880" t="str">
            <v>Contacto traumático con centípodos y miriápodos venenosos (tropicales), en áreas de deporte y atletismo</v>
          </cell>
        </row>
        <row r="11881">
          <cell r="A11881" t="str">
            <v>X24.4</v>
          </cell>
          <cell r="B11881" t="str">
            <v>Contacto traumático con centípodos y miriápodos venenosos (tropicales), en calles y carreteras</v>
          </cell>
        </row>
        <row r="11882">
          <cell r="A11882" t="str">
            <v>X24.5</v>
          </cell>
          <cell r="B11882" t="str">
            <v>Contacto traumático con centípodos y miriápodos venenosos (tropicales), en comercio y área de servicios</v>
          </cell>
        </row>
        <row r="11883">
          <cell r="A11883" t="str">
            <v>X24.6</v>
          </cell>
          <cell r="B11883" t="str">
            <v>Contacto traumático con centípodos y miriápodos venenosos (tropicales), en área industrial y de la construcción</v>
          </cell>
        </row>
        <row r="11884">
          <cell r="A11884" t="str">
            <v>X24.7</v>
          </cell>
          <cell r="B11884" t="str">
            <v>Contacto traumático con centípodos y miriápodos venenosos (tropicales), en granja</v>
          </cell>
        </row>
        <row r="11885">
          <cell r="A11885" t="str">
            <v>X24.8</v>
          </cell>
          <cell r="B11885" t="str">
            <v>Contacto traumático con centípodos y miriápodos venenosos (tropicales), en otro lugar especificado</v>
          </cell>
        </row>
        <row r="11886">
          <cell r="A11886" t="str">
            <v>X24.9</v>
          </cell>
          <cell r="B11886" t="str">
            <v>Contacto traumático con centípodos y miriápodos venenosos (tropicales), en lugar no especificado</v>
          </cell>
        </row>
        <row r="11887">
          <cell r="A11887" t="str">
            <v>X25</v>
          </cell>
          <cell r="B11887" t="str">
            <v>Contacto traumático con otros artrópodos venenosos especificados</v>
          </cell>
        </row>
        <row r="11888">
          <cell r="A11888" t="str">
            <v>X25.0</v>
          </cell>
          <cell r="B11888" t="str">
            <v>Contacto traumático con otros artrópodos venenosos especificados, en vivienda</v>
          </cell>
        </row>
        <row r="11889">
          <cell r="A11889" t="str">
            <v>X25.1</v>
          </cell>
          <cell r="B11889" t="str">
            <v>Contacto traumático con otros artrópodos venenosos especificados, en institución residencial</v>
          </cell>
        </row>
        <row r="11890">
          <cell r="A11890" t="str">
            <v>X25.2</v>
          </cell>
          <cell r="B11890" t="str">
            <v>Contacto traumático con otros artrópodos venenosos especificados, en escuelas, otras instituciones y áreas administrativas públicas</v>
          </cell>
        </row>
        <row r="11891">
          <cell r="A11891" t="str">
            <v>X25.3</v>
          </cell>
          <cell r="B11891" t="str">
            <v>Contacto traumático con otros artrópodos venenosos especificados, en áreas de deporte y atletismo</v>
          </cell>
        </row>
        <row r="11892">
          <cell r="A11892" t="str">
            <v>X25.4</v>
          </cell>
          <cell r="B11892" t="str">
            <v>Contacto traumático con otros artrópodos venenosos especificados, en calles y carreteras</v>
          </cell>
        </row>
        <row r="11893">
          <cell r="A11893" t="str">
            <v>X25.5</v>
          </cell>
          <cell r="B11893" t="str">
            <v>Contacto traumático con otros artrópodos venenosos especificados, en comercio y área de servicios</v>
          </cell>
        </row>
        <row r="11894">
          <cell r="A11894" t="str">
            <v>X25.6</v>
          </cell>
          <cell r="B11894" t="str">
            <v>Contacto traumático con otros artrópodos venenosos especificados, en área industrial y de la construcción</v>
          </cell>
        </row>
        <row r="11895">
          <cell r="A11895" t="str">
            <v>X25.7</v>
          </cell>
          <cell r="B11895" t="str">
            <v>Contacto traumático con otros artrópodos venenosos especificados, en granja</v>
          </cell>
        </row>
        <row r="11896">
          <cell r="A11896" t="str">
            <v>X25.8</v>
          </cell>
          <cell r="B11896" t="str">
            <v>Contacto traumático con otros artrópodos venenosos especificados, en otro lugar especificado</v>
          </cell>
        </row>
        <row r="11897">
          <cell r="A11897" t="str">
            <v>X25.9</v>
          </cell>
          <cell r="B11897" t="str">
            <v>Contacto traumático con otros artrópodos venenosos especificados, en lugar no especificado</v>
          </cell>
        </row>
        <row r="11898">
          <cell r="A11898" t="str">
            <v>X26</v>
          </cell>
          <cell r="B11898" t="str">
            <v>Contacto traumático con animales y plantas marinas venenosos</v>
          </cell>
        </row>
        <row r="11899">
          <cell r="A11899" t="str">
            <v>X26.0</v>
          </cell>
          <cell r="B11899" t="str">
            <v>Contacto traumático con animales y plantas marinas venenosos, en vivienda</v>
          </cell>
        </row>
        <row r="11900">
          <cell r="A11900" t="str">
            <v>X26.1</v>
          </cell>
          <cell r="B11900" t="str">
            <v>Contacto traumático con animales y plantas marinas venenosos, en institución residencial</v>
          </cell>
        </row>
        <row r="11901">
          <cell r="A11901" t="str">
            <v>X26.2</v>
          </cell>
          <cell r="B11901" t="str">
            <v>Contacto traumático con animales y plantas marinas venenosos, en escuelas, otras instituciones y áreas administrativas públicas</v>
          </cell>
        </row>
        <row r="11902">
          <cell r="A11902" t="str">
            <v>X26.3</v>
          </cell>
          <cell r="B11902" t="str">
            <v>Contacto traumático con animales y plantas marinas venenosos, en áreas de deporte y atletismo</v>
          </cell>
        </row>
        <row r="11903">
          <cell r="A11903" t="str">
            <v>X26.4</v>
          </cell>
          <cell r="B11903" t="str">
            <v>Contacto traumático con animales y plantas marinas venenosos, en calles y carreteras</v>
          </cell>
        </row>
        <row r="11904">
          <cell r="A11904" t="str">
            <v>X26.5</v>
          </cell>
          <cell r="B11904" t="str">
            <v>Contacto traumático con animales y plantas marinas venenosos, en comercio y área de servicios</v>
          </cell>
        </row>
        <row r="11905">
          <cell r="A11905" t="str">
            <v>X26.6</v>
          </cell>
          <cell r="B11905" t="str">
            <v>Contacto traumático con animales y plantas marinas venenosos, en área industrial y de la construcción</v>
          </cell>
        </row>
        <row r="11906">
          <cell r="A11906" t="str">
            <v>X26.7</v>
          </cell>
          <cell r="B11906" t="str">
            <v>Contacto traumático con animales y plantas marinas venenosos, en granja</v>
          </cell>
        </row>
        <row r="11907">
          <cell r="A11907" t="str">
            <v>X26.8</v>
          </cell>
          <cell r="B11907" t="str">
            <v>Contacto traumático con animales y plantas marinas venenosos, en otro lugar especificado</v>
          </cell>
        </row>
        <row r="11908">
          <cell r="A11908" t="str">
            <v>X26.9</v>
          </cell>
          <cell r="B11908" t="str">
            <v>Contacto traumático con animales y plantas marinas venenosos, en lugar no especificado</v>
          </cell>
        </row>
        <row r="11909">
          <cell r="A11909" t="str">
            <v>X27</v>
          </cell>
          <cell r="B11909" t="str">
            <v>Contacto traumático con otros animales venenosos especificados</v>
          </cell>
        </row>
        <row r="11910">
          <cell r="A11910" t="str">
            <v>X27.0</v>
          </cell>
          <cell r="B11910" t="str">
            <v>Contacto traumático con otros animales venenosos especificados, en vivienda</v>
          </cell>
        </row>
        <row r="11911">
          <cell r="A11911" t="str">
            <v>X27.1</v>
          </cell>
          <cell r="B11911" t="str">
            <v>Contacto traumático con otros animales venenosos especificados, en institución residencial</v>
          </cell>
        </row>
        <row r="11912">
          <cell r="A11912" t="str">
            <v>X27.2</v>
          </cell>
          <cell r="B11912" t="str">
            <v>Contacto traumático con otros animales venenosos especificados, en escuelas, otras instituciones y áreas administrativas públicas</v>
          </cell>
        </row>
        <row r="11913">
          <cell r="A11913" t="str">
            <v>X27.3</v>
          </cell>
          <cell r="B11913" t="str">
            <v>Contacto traumático con otros animales venenosos especificados, en áreas de deporte y atletismo</v>
          </cell>
        </row>
        <row r="11914">
          <cell r="A11914" t="str">
            <v>X27.4</v>
          </cell>
          <cell r="B11914" t="str">
            <v>Contacto traumático con otros animales venenosos especificados, en calles y carreteras</v>
          </cell>
        </row>
        <row r="11915">
          <cell r="A11915" t="str">
            <v>X27.5</v>
          </cell>
          <cell r="B11915" t="str">
            <v>Contacto traumático con otros animales venenosos especificados, en comercio y área de servicios</v>
          </cell>
        </row>
        <row r="11916">
          <cell r="A11916" t="str">
            <v>X27.6</v>
          </cell>
          <cell r="B11916" t="str">
            <v>Contacto traumático con otros animales venenosos especificados, en área industrial y de la construcción</v>
          </cell>
        </row>
        <row r="11917">
          <cell r="A11917" t="str">
            <v>X27.7</v>
          </cell>
          <cell r="B11917" t="str">
            <v>Contacto traumático con otros animales venenosos especificados, en granja</v>
          </cell>
        </row>
        <row r="11918">
          <cell r="A11918" t="str">
            <v>X27.8</v>
          </cell>
          <cell r="B11918" t="str">
            <v>Contacto traumático con otros animales venenosos especificados, en otro lugar especificado</v>
          </cell>
        </row>
        <row r="11919">
          <cell r="A11919" t="str">
            <v>X27.9</v>
          </cell>
          <cell r="B11919" t="str">
            <v>Contacto traumático con otros animales venenosos especificados, en lugar no especificado</v>
          </cell>
        </row>
        <row r="11920">
          <cell r="A11920" t="str">
            <v>X28</v>
          </cell>
          <cell r="B11920" t="str">
            <v>Contacto traumático con otras plantas venenosas especificadas</v>
          </cell>
        </row>
        <row r="11921">
          <cell r="A11921" t="str">
            <v>X28.0</v>
          </cell>
          <cell r="B11921" t="str">
            <v>Contacto traumático con otras plantas venenosas especificadas, en vivienda</v>
          </cell>
        </row>
        <row r="11922">
          <cell r="A11922" t="str">
            <v>X28.1</v>
          </cell>
          <cell r="B11922" t="str">
            <v>Contacto traumático con otras plantas venenosas especificadas, en institución residencial</v>
          </cell>
        </row>
        <row r="11923">
          <cell r="A11923" t="str">
            <v>X28.2</v>
          </cell>
          <cell r="B11923" t="str">
            <v>Contacto traumático con otras plantas venenosas especificadas, en escuelas, otras instituciones y áreas administrativas públicas</v>
          </cell>
        </row>
        <row r="11924">
          <cell r="A11924" t="str">
            <v>X28.3</v>
          </cell>
          <cell r="B11924" t="str">
            <v>Contacto traumático con otras plantas venenosas especificadas, en áreas de deporte y atletismo</v>
          </cell>
        </row>
        <row r="11925">
          <cell r="A11925" t="str">
            <v>X28.4</v>
          </cell>
          <cell r="B11925" t="str">
            <v>Contacto traumático con otras plantas venenosas especificadas, en calles y carreteras</v>
          </cell>
        </row>
        <row r="11926">
          <cell r="A11926" t="str">
            <v>X28.5</v>
          </cell>
          <cell r="B11926" t="str">
            <v>Contacto traumático con otras plantas venenosas especificadas, en comercio y área de servicios</v>
          </cell>
        </row>
        <row r="11927">
          <cell r="A11927" t="str">
            <v>X28.6</v>
          </cell>
          <cell r="B11927" t="str">
            <v>Contacto traumático con otras plantas venenosas especificadas, en área industrial y de la construcción</v>
          </cell>
        </row>
        <row r="11928">
          <cell r="A11928" t="str">
            <v>X28.7</v>
          </cell>
          <cell r="B11928" t="str">
            <v>Contacto traumático con otras plantas venenosas especificadas, en granja</v>
          </cell>
        </row>
        <row r="11929">
          <cell r="A11929" t="str">
            <v>X28.8</v>
          </cell>
          <cell r="B11929" t="str">
            <v>Contacto traumático con otras plantas venenosas especificadas, en otro lugar especificado</v>
          </cell>
        </row>
        <row r="11930">
          <cell r="A11930" t="str">
            <v>X28.9</v>
          </cell>
          <cell r="B11930" t="str">
            <v>Contacto traumático con otras plantas venenosas especificadas, en lugar no especificado</v>
          </cell>
        </row>
        <row r="11931">
          <cell r="A11931" t="str">
            <v>X29</v>
          </cell>
          <cell r="B11931" t="str">
            <v>Contacto traumático con animales y plantas venenosos no especificados</v>
          </cell>
        </row>
        <row r="11932">
          <cell r="A11932" t="str">
            <v>X29.0</v>
          </cell>
          <cell r="B11932" t="str">
            <v>Contacto traumático con animales y plantas venenosos no especificados, en vivienda</v>
          </cell>
        </row>
        <row r="11933">
          <cell r="A11933" t="str">
            <v>X29.1</v>
          </cell>
          <cell r="B11933" t="str">
            <v>Contacto traumático con animales y plantas venenosos no especificados, en institución residencial</v>
          </cell>
        </row>
        <row r="11934">
          <cell r="A11934" t="str">
            <v>X29.2</v>
          </cell>
          <cell r="B11934" t="str">
            <v>Contacto traumático con animales y plantas venenosos no especificados, en escuelas, otras instituciones y áreas administrativas públicas</v>
          </cell>
        </row>
        <row r="11935">
          <cell r="A11935" t="str">
            <v>X29.3</v>
          </cell>
          <cell r="B11935" t="str">
            <v>Contacto traumático con animales y plantas venenosos no especificados, en áreas de deporte y atletismo</v>
          </cell>
        </row>
        <row r="11936">
          <cell r="A11936" t="str">
            <v>X29.4</v>
          </cell>
          <cell r="B11936" t="str">
            <v>Contacto traumático con animales y plantas venenosos no especificados, en calles y carreteras</v>
          </cell>
        </row>
        <row r="11937">
          <cell r="A11937" t="str">
            <v>X29.5</v>
          </cell>
          <cell r="B11937" t="str">
            <v>Contacto traumático con animales y plantas venenosos no especificados, en comercio y área de servicios</v>
          </cell>
        </row>
        <row r="11938">
          <cell r="A11938" t="str">
            <v>X29.6</v>
          </cell>
          <cell r="B11938" t="str">
            <v>Contacto traumático con animales y plantas venenosos no especificados, en área industrial y de la construcción</v>
          </cell>
        </row>
        <row r="11939">
          <cell r="A11939" t="str">
            <v>X29.7</v>
          </cell>
          <cell r="B11939" t="str">
            <v>Contacto traumático con animales y plantas venenosos no especificados, en granja</v>
          </cell>
        </row>
        <row r="11940">
          <cell r="A11940" t="str">
            <v>X29.8</v>
          </cell>
          <cell r="B11940" t="str">
            <v>Contacto traumático con animales y plantas venenosos no especificados, en otro lugar especificado</v>
          </cell>
        </row>
        <row r="11941">
          <cell r="A11941" t="str">
            <v>X29.9</v>
          </cell>
          <cell r="B11941" t="str">
            <v>Contacto traumático con animales y plantas venenosos no especificados, en lugar no especificado</v>
          </cell>
        </row>
        <row r="11942">
          <cell r="A11942" t="str">
            <v>X30</v>
          </cell>
          <cell r="B11942" t="str">
            <v>Exposición al calor natural excesivo</v>
          </cell>
        </row>
        <row r="11943">
          <cell r="A11943" t="str">
            <v>X30.0</v>
          </cell>
          <cell r="B11943" t="str">
            <v>Exposición al calor natural excesivo, en vivienda</v>
          </cell>
        </row>
        <row r="11944">
          <cell r="A11944" t="str">
            <v>X30.1</v>
          </cell>
          <cell r="B11944" t="str">
            <v>Exposición al calor natural excesivo, en institución residencial</v>
          </cell>
        </row>
        <row r="11945">
          <cell r="A11945" t="str">
            <v>X30.2</v>
          </cell>
          <cell r="B11945" t="str">
            <v>Exposición al calor natural excesivo, en escuelas, otras instituciones y áreas administrativas públicas</v>
          </cell>
        </row>
        <row r="11946">
          <cell r="A11946" t="str">
            <v>X30.3</v>
          </cell>
          <cell r="B11946" t="str">
            <v>Exposición al calor natural excesivo, en áreas de deporte y atletismo</v>
          </cell>
        </row>
        <row r="11947">
          <cell r="A11947" t="str">
            <v>X30.4</v>
          </cell>
          <cell r="B11947" t="str">
            <v>Exposición al calor natural excesivo, en calles y carreteras</v>
          </cell>
        </row>
        <row r="11948">
          <cell r="A11948" t="str">
            <v>X30.5</v>
          </cell>
          <cell r="B11948" t="str">
            <v>Exposición al calor natural excesivo, en comercio y área de servicios</v>
          </cell>
        </row>
        <row r="11949">
          <cell r="A11949" t="str">
            <v>X30.6</v>
          </cell>
          <cell r="B11949" t="str">
            <v>Exposición al calor natural excesivo, en área industrial y de la construcción</v>
          </cell>
        </row>
        <row r="11950">
          <cell r="A11950" t="str">
            <v>X30.7</v>
          </cell>
          <cell r="B11950" t="str">
            <v>Exposición al calor natural excesivo, en granja</v>
          </cell>
        </row>
        <row r="11951">
          <cell r="A11951" t="str">
            <v>X30.8</v>
          </cell>
          <cell r="B11951" t="str">
            <v>Exposición al calor natural excesivo, en otro lugar especificado</v>
          </cell>
        </row>
        <row r="11952">
          <cell r="A11952" t="str">
            <v>X30.9</v>
          </cell>
          <cell r="B11952" t="str">
            <v>Exposición al calor natural excesivo, en lugar no especificado</v>
          </cell>
        </row>
        <row r="11953">
          <cell r="A11953" t="str">
            <v>X31</v>
          </cell>
          <cell r="B11953" t="str">
            <v>Exposición al frío natural excesivo</v>
          </cell>
        </row>
        <row r="11954">
          <cell r="A11954" t="str">
            <v>X31.0</v>
          </cell>
          <cell r="B11954" t="str">
            <v>Exposición al frío natural excesivo, en vivienda</v>
          </cell>
        </row>
        <row r="11955">
          <cell r="A11955" t="str">
            <v>X31.1</v>
          </cell>
          <cell r="B11955" t="str">
            <v>Exposición al frío natural excesivo, en institución residencial</v>
          </cell>
        </row>
        <row r="11956">
          <cell r="A11956" t="str">
            <v>X31.2</v>
          </cell>
          <cell r="B11956" t="str">
            <v>Exposición al frío natural excesivo, en escuelas, otras instituciones y áreas administrativas públicas</v>
          </cell>
        </row>
        <row r="11957">
          <cell r="A11957" t="str">
            <v>X31.3</v>
          </cell>
          <cell r="B11957" t="str">
            <v>Exposición al frío natural excesivo, en áreas de deporte y atletismo</v>
          </cell>
        </row>
        <row r="11958">
          <cell r="A11958" t="str">
            <v>X31.4</v>
          </cell>
          <cell r="B11958" t="str">
            <v>Exposición al frío natural excesivo, en calles y carreteras</v>
          </cell>
        </row>
        <row r="11959">
          <cell r="A11959" t="str">
            <v>X31.5</v>
          </cell>
          <cell r="B11959" t="str">
            <v>Exposición al frío natural excesivo, en comercio y área de servicios</v>
          </cell>
        </row>
        <row r="11960">
          <cell r="A11960" t="str">
            <v>X31.6</v>
          </cell>
          <cell r="B11960" t="str">
            <v>Exposición al frío natural excesivo, en área industrial y de la construcción</v>
          </cell>
        </row>
        <row r="11961">
          <cell r="A11961" t="str">
            <v>X31.7</v>
          </cell>
          <cell r="B11961" t="str">
            <v>Exposición al frío natural excesivo, en granja</v>
          </cell>
        </row>
        <row r="11962">
          <cell r="A11962" t="str">
            <v>X31.8</v>
          </cell>
          <cell r="B11962" t="str">
            <v>Exposición al frío natural excesivo, en otro lugar especificado</v>
          </cell>
        </row>
        <row r="11963">
          <cell r="A11963" t="str">
            <v>X31.9</v>
          </cell>
          <cell r="B11963" t="str">
            <v>Exposición al frío natural excesivo, en lugar no especificado</v>
          </cell>
        </row>
        <row r="11964">
          <cell r="A11964" t="str">
            <v>X32</v>
          </cell>
          <cell r="B11964" t="str">
            <v>Exposición a rayos solares</v>
          </cell>
        </row>
        <row r="11965">
          <cell r="A11965" t="str">
            <v>X32.0</v>
          </cell>
          <cell r="B11965" t="str">
            <v>Exposición a rayos solares, en vivienda</v>
          </cell>
        </row>
        <row r="11966">
          <cell r="A11966" t="str">
            <v>X32.1</v>
          </cell>
          <cell r="B11966" t="str">
            <v>Exposición a rayos solares, en institución residencial</v>
          </cell>
        </row>
        <row r="11967">
          <cell r="A11967" t="str">
            <v>X32.2</v>
          </cell>
          <cell r="B11967" t="str">
            <v>Exposición a rayos solares, en escuelas, otras instituciones y áreas administrativas públicas</v>
          </cell>
        </row>
        <row r="11968">
          <cell r="A11968" t="str">
            <v>X32.3</v>
          </cell>
          <cell r="B11968" t="str">
            <v>Exposición a rayos solares, en áreas de deporte y atletismo</v>
          </cell>
        </row>
        <row r="11969">
          <cell r="A11969" t="str">
            <v>X32.4</v>
          </cell>
          <cell r="B11969" t="str">
            <v>Exposición a rayos solares, en calles y carreteras</v>
          </cell>
        </row>
        <row r="11970">
          <cell r="A11970" t="str">
            <v>X32.5</v>
          </cell>
          <cell r="B11970" t="str">
            <v>Exposición a rayos solares, en comercio y área de servicios</v>
          </cell>
        </row>
        <row r="11971">
          <cell r="A11971" t="str">
            <v>X32.6</v>
          </cell>
          <cell r="B11971" t="str">
            <v>Exposición a rayos solares, en área industrial y de la construcción</v>
          </cell>
        </row>
        <row r="11972">
          <cell r="A11972" t="str">
            <v>X32.7</v>
          </cell>
          <cell r="B11972" t="str">
            <v>Exposición a rayos solares, en granja</v>
          </cell>
        </row>
        <row r="11973">
          <cell r="A11973" t="str">
            <v>X32.8</v>
          </cell>
          <cell r="B11973" t="str">
            <v>Exposición a rayos solares, en otro lugar especificado</v>
          </cell>
        </row>
        <row r="11974">
          <cell r="A11974" t="str">
            <v>X32.9</v>
          </cell>
          <cell r="B11974" t="str">
            <v>Exposición a rayos solares, en lugar no especificado</v>
          </cell>
        </row>
        <row r="11975">
          <cell r="A11975" t="str">
            <v>X33</v>
          </cell>
          <cell r="B11975" t="str">
            <v>Víctima de rayo</v>
          </cell>
        </row>
        <row r="11976">
          <cell r="A11976" t="str">
            <v>X33.0</v>
          </cell>
          <cell r="B11976" t="str">
            <v>Víctima de rayo, en vivienda</v>
          </cell>
        </row>
        <row r="11977">
          <cell r="A11977" t="str">
            <v>X33.1</v>
          </cell>
          <cell r="B11977" t="str">
            <v>Víctima de rayo, en institución residencial</v>
          </cell>
        </row>
        <row r="11978">
          <cell r="A11978" t="str">
            <v>X33.2</v>
          </cell>
          <cell r="B11978" t="str">
            <v>Víctima de rayo, en escuelas, otras instituciones y áreas administrativas públicas</v>
          </cell>
        </row>
        <row r="11979">
          <cell r="A11979" t="str">
            <v>X33.3</v>
          </cell>
          <cell r="B11979" t="str">
            <v>Víctima de rayo, en áreas de deporte y atletismo</v>
          </cell>
        </row>
        <row r="11980">
          <cell r="A11980" t="str">
            <v>X33.4</v>
          </cell>
          <cell r="B11980" t="str">
            <v>Víctima de rayo, en calles y carreteras</v>
          </cell>
        </row>
        <row r="11981">
          <cell r="A11981" t="str">
            <v>X33.5</v>
          </cell>
          <cell r="B11981" t="str">
            <v>Víctima de rayo, en comercio y área de servicios</v>
          </cell>
        </row>
        <row r="11982">
          <cell r="A11982" t="str">
            <v>X33.6</v>
          </cell>
          <cell r="B11982" t="str">
            <v>Víctima de rayo, en área industrial y de la construcción</v>
          </cell>
        </row>
        <row r="11983">
          <cell r="A11983" t="str">
            <v>X33.7</v>
          </cell>
          <cell r="B11983" t="str">
            <v>Víctima de rayo, en granja</v>
          </cell>
        </row>
        <row r="11984">
          <cell r="A11984" t="str">
            <v>X33.8</v>
          </cell>
          <cell r="B11984" t="str">
            <v>Víctima de rayo, en otro lugar especificado</v>
          </cell>
        </row>
        <row r="11985">
          <cell r="A11985" t="str">
            <v>X33.9</v>
          </cell>
          <cell r="B11985" t="str">
            <v>Víctima de rayo, en lugar no especificado</v>
          </cell>
        </row>
        <row r="11986">
          <cell r="A11986" t="str">
            <v>X34</v>
          </cell>
          <cell r="B11986" t="str">
            <v>Víctima de terremoto</v>
          </cell>
        </row>
        <row r="11987">
          <cell r="A11987" t="str">
            <v>X34.0</v>
          </cell>
          <cell r="B11987" t="str">
            <v>Víctima de terremoto, en vivienda</v>
          </cell>
        </row>
        <row r="11988">
          <cell r="A11988" t="str">
            <v>X34.1</v>
          </cell>
          <cell r="B11988" t="str">
            <v>Víctima de terremoto, en institución residencial</v>
          </cell>
        </row>
        <row r="11989">
          <cell r="A11989" t="str">
            <v>X34.2</v>
          </cell>
          <cell r="B11989" t="str">
            <v>Víctima de terremoto, en escuelas, otras instituciones y áreas administrativas públicas</v>
          </cell>
        </row>
        <row r="11990">
          <cell r="A11990" t="str">
            <v>X34.3</v>
          </cell>
          <cell r="B11990" t="str">
            <v>Víctima de terremoto, en áreas de deporte y atletismo</v>
          </cell>
        </row>
        <row r="11991">
          <cell r="A11991" t="str">
            <v>X34.4</v>
          </cell>
          <cell r="B11991" t="str">
            <v>Víctima de terremoto, en calles y carreteras</v>
          </cell>
        </row>
        <row r="11992">
          <cell r="A11992" t="str">
            <v>X34.5</v>
          </cell>
          <cell r="B11992" t="str">
            <v>Víctima de terremoto, en comercio y área de servicios</v>
          </cell>
        </row>
        <row r="11993">
          <cell r="A11993" t="str">
            <v>X34.6</v>
          </cell>
          <cell r="B11993" t="str">
            <v>Víctima de terremoto, en área industrial y de la construcción</v>
          </cell>
        </row>
        <row r="11994">
          <cell r="A11994" t="str">
            <v>X34.7</v>
          </cell>
          <cell r="B11994" t="str">
            <v>Víctima de terremoto, en granja</v>
          </cell>
        </row>
        <row r="11995">
          <cell r="A11995" t="str">
            <v>X34.8</v>
          </cell>
          <cell r="B11995" t="str">
            <v>Víctima de terremoto, en otro lugar especificado</v>
          </cell>
        </row>
        <row r="11996">
          <cell r="A11996" t="str">
            <v>X34.9</v>
          </cell>
          <cell r="B11996" t="str">
            <v>Víctima de terremoto, en lugar no especificado</v>
          </cell>
        </row>
        <row r="11997">
          <cell r="A11997" t="str">
            <v>X35</v>
          </cell>
          <cell r="B11997" t="str">
            <v>Víctima de erupción volcánica</v>
          </cell>
        </row>
        <row r="11998">
          <cell r="A11998" t="str">
            <v>X35.0</v>
          </cell>
          <cell r="B11998" t="str">
            <v>Víctima de erupción volcánica, en vivienda</v>
          </cell>
        </row>
        <row r="11999">
          <cell r="A11999" t="str">
            <v>X35.1</v>
          </cell>
          <cell r="B11999" t="str">
            <v>Víctima de erupción volcánica, en institución residencial</v>
          </cell>
        </row>
        <row r="12000">
          <cell r="A12000" t="str">
            <v>X35.2</v>
          </cell>
          <cell r="B12000" t="str">
            <v>Víctima de erupción volcánica, en escuelas, otras instituciones y áreas administrativas públicas</v>
          </cell>
        </row>
        <row r="12001">
          <cell r="A12001" t="str">
            <v>X35.3</v>
          </cell>
          <cell r="B12001" t="str">
            <v>Víctima de erupción volcánica, en áreas de deporte y atletismo</v>
          </cell>
        </row>
        <row r="12002">
          <cell r="A12002" t="str">
            <v>X35.4</v>
          </cell>
          <cell r="B12002" t="str">
            <v>Víctima de erupción volcánica, en calles y carreteras</v>
          </cell>
        </row>
        <row r="12003">
          <cell r="A12003" t="str">
            <v>X35.5</v>
          </cell>
          <cell r="B12003" t="str">
            <v>Víctima de erupción volcánica, en comercio y área de servicios</v>
          </cell>
        </row>
        <row r="12004">
          <cell r="A12004" t="str">
            <v>X35.6</v>
          </cell>
          <cell r="B12004" t="str">
            <v>Víctima de erupción volcánica, en área industrial y de la construcción</v>
          </cell>
        </row>
        <row r="12005">
          <cell r="A12005" t="str">
            <v>X35.7</v>
          </cell>
          <cell r="B12005" t="str">
            <v>Víctima de erupción volcánica, en granja</v>
          </cell>
        </row>
        <row r="12006">
          <cell r="A12006" t="str">
            <v>X35.8</v>
          </cell>
          <cell r="B12006" t="str">
            <v>Víctima de erupción volcánica, en otro lugar especificado</v>
          </cell>
        </row>
        <row r="12007">
          <cell r="A12007" t="str">
            <v>X35.9</v>
          </cell>
          <cell r="B12007" t="str">
            <v>Víctima de erupción volcánica, en lugar no especificado</v>
          </cell>
        </row>
        <row r="12008">
          <cell r="A12008" t="str">
            <v>X36</v>
          </cell>
          <cell r="B12008" t="str">
            <v>Víctima de avalancha, derrumbe y otros movimientos de tierra</v>
          </cell>
        </row>
        <row r="12009">
          <cell r="A12009" t="str">
            <v>X36.0</v>
          </cell>
          <cell r="B12009" t="str">
            <v>Víctima de avalancha, derrumbe y otros movimientos de tierra, en vivienda</v>
          </cell>
        </row>
        <row r="12010">
          <cell r="A12010" t="str">
            <v>X36.1</v>
          </cell>
          <cell r="B12010" t="str">
            <v>Víctima de avalancha, derrumbe y otros movimientos de tierra, en institución residencial</v>
          </cell>
        </row>
        <row r="12011">
          <cell r="A12011" t="str">
            <v>X36.2</v>
          </cell>
          <cell r="B12011" t="str">
            <v>Víctima de avalancha, derrumbe y otros movimientos de tierra, en escuelas, otras instituciones y áreas administrativas públicas</v>
          </cell>
        </row>
        <row r="12012">
          <cell r="A12012" t="str">
            <v>X36.3</v>
          </cell>
          <cell r="B12012" t="str">
            <v>Víctima de avalancha, derrumbe y otros movimientos de tierra, en áreas de deporte y atletismo</v>
          </cell>
        </row>
        <row r="12013">
          <cell r="A12013" t="str">
            <v>X36.4</v>
          </cell>
          <cell r="B12013" t="str">
            <v>Víctima de avalancha, derrumbe y otros movimientos de tierra, en calles y carreteras</v>
          </cell>
        </row>
        <row r="12014">
          <cell r="A12014" t="str">
            <v>X36.5</v>
          </cell>
          <cell r="B12014" t="str">
            <v>Víctima de avalancha, derrumbe y otros movimientos de tierra, en comercio y área de servicios</v>
          </cell>
        </row>
        <row r="12015">
          <cell r="A12015" t="str">
            <v>X36.6</v>
          </cell>
          <cell r="B12015" t="str">
            <v>Víctima de avalancha, derrumbe y otros movimientos de tierra, en área industrial y de la construcción</v>
          </cell>
        </row>
        <row r="12016">
          <cell r="A12016" t="str">
            <v>X36.7</v>
          </cell>
          <cell r="B12016" t="str">
            <v>Víctima de avalancha, derrumbe y otros movimientos de tierra, en granja</v>
          </cell>
        </row>
        <row r="12017">
          <cell r="A12017" t="str">
            <v>X36.8</v>
          </cell>
          <cell r="B12017" t="str">
            <v>Víctima de avalancha, derrumbe y otros movimientos de tierra, en otro lugar especificado</v>
          </cell>
        </row>
        <row r="12018">
          <cell r="A12018" t="str">
            <v>X36.9</v>
          </cell>
          <cell r="B12018" t="str">
            <v>Víctima de avalancha, derrumbe y otros movimientos de tierra, en lugar no especificado</v>
          </cell>
        </row>
        <row r="12019">
          <cell r="A12019" t="str">
            <v>X37</v>
          </cell>
          <cell r="B12019" t="str">
            <v>Víctima de tormenta cataclísmica</v>
          </cell>
        </row>
        <row r="12020">
          <cell r="A12020" t="str">
            <v>X37.0</v>
          </cell>
          <cell r="B12020" t="str">
            <v>Víctima de tormenta cataclísmica, en vivienda</v>
          </cell>
        </row>
        <row r="12021">
          <cell r="A12021" t="str">
            <v>X37.1</v>
          </cell>
          <cell r="B12021" t="str">
            <v>Víctima de tormenta cataclísmica, en institución residencial</v>
          </cell>
        </row>
        <row r="12022">
          <cell r="A12022" t="str">
            <v>X37.2</v>
          </cell>
          <cell r="B12022" t="str">
            <v>Víctima de tormenta cataclísmica, en escuelas, otras instituciones y áreas administrativas públicas</v>
          </cell>
        </row>
        <row r="12023">
          <cell r="A12023" t="str">
            <v>X37.3</v>
          </cell>
          <cell r="B12023" t="str">
            <v>Víctima de tormenta cataclísmica, en áreas de deporte y atletismo</v>
          </cell>
        </row>
        <row r="12024">
          <cell r="A12024" t="str">
            <v>X37.4</v>
          </cell>
          <cell r="B12024" t="str">
            <v>Víctima de tormenta cataclísmica, en calles y carreteras</v>
          </cell>
        </row>
        <row r="12025">
          <cell r="A12025" t="str">
            <v>X37.5</v>
          </cell>
          <cell r="B12025" t="str">
            <v>Víctima de tormenta cataclísmica, en comercio y área de servicios</v>
          </cell>
        </row>
        <row r="12026">
          <cell r="A12026" t="str">
            <v>X37.6</v>
          </cell>
          <cell r="B12026" t="str">
            <v>Víctima de tormenta cataclísmica, en área industrial y de la construcción</v>
          </cell>
        </row>
        <row r="12027">
          <cell r="A12027" t="str">
            <v>X37.7</v>
          </cell>
          <cell r="B12027" t="str">
            <v>Víctima de tormenta cataclísmica, en granja</v>
          </cell>
        </row>
        <row r="12028">
          <cell r="A12028" t="str">
            <v>X37.8</v>
          </cell>
          <cell r="B12028" t="str">
            <v>Víctima de tormenta cataclísmica, en otro lugar especificado</v>
          </cell>
        </row>
        <row r="12029">
          <cell r="A12029" t="str">
            <v>X37.9</v>
          </cell>
          <cell r="B12029" t="str">
            <v>Víctima de tormenta cataclísmica, en lugar no especificado</v>
          </cell>
        </row>
        <row r="12030">
          <cell r="A12030" t="str">
            <v>X38</v>
          </cell>
          <cell r="B12030" t="str">
            <v>Víctima de inundación</v>
          </cell>
        </row>
        <row r="12031">
          <cell r="A12031" t="str">
            <v>X38.0</v>
          </cell>
          <cell r="B12031" t="str">
            <v>Víctima de inundación, en vivienda</v>
          </cell>
        </row>
        <row r="12032">
          <cell r="A12032" t="str">
            <v>X38.1</v>
          </cell>
          <cell r="B12032" t="str">
            <v>Víctima de inundación, en institución residencial</v>
          </cell>
        </row>
        <row r="12033">
          <cell r="A12033" t="str">
            <v>X38.2</v>
          </cell>
          <cell r="B12033" t="str">
            <v>Víctima de inundación, en escuelas, otras instituciones y áreas administrativas públicas</v>
          </cell>
        </row>
        <row r="12034">
          <cell r="A12034" t="str">
            <v>X38.3</v>
          </cell>
          <cell r="B12034" t="str">
            <v>Víctima de inundación, en áreas de deporte y atletismo</v>
          </cell>
        </row>
        <row r="12035">
          <cell r="A12035" t="str">
            <v>X38.4</v>
          </cell>
          <cell r="B12035" t="str">
            <v>Víctima de inundación, en calles y carreteras</v>
          </cell>
        </row>
        <row r="12036">
          <cell r="A12036" t="str">
            <v>X38.5</v>
          </cell>
          <cell r="B12036" t="str">
            <v>Víctima de inundación, en comercio y área de servicios</v>
          </cell>
        </row>
        <row r="12037">
          <cell r="A12037" t="str">
            <v>X38.6</v>
          </cell>
          <cell r="B12037" t="str">
            <v>Víctima de inundación, en área industrial y de la construcción</v>
          </cell>
        </row>
        <row r="12038">
          <cell r="A12038" t="str">
            <v>X38.7</v>
          </cell>
          <cell r="B12038" t="str">
            <v>Víctima de inundación, en granja</v>
          </cell>
        </row>
        <row r="12039">
          <cell r="A12039" t="str">
            <v>X38.8</v>
          </cell>
          <cell r="B12039" t="str">
            <v>Víctima de inundación, en otro lugar especificado</v>
          </cell>
        </row>
        <row r="12040">
          <cell r="A12040" t="str">
            <v>X38.9</v>
          </cell>
          <cell r="B12040" t="str">
            <v>Víctima de inundación, en lugar no especificado</v>
          </cell>
        </row>
        <row r="12041">
          <cell r="A12041" t="str">
            <v>X39</v>
          </cell>
          <cell r="B12041" t="str">
            <v>Exposición a otras fuerzas de la naturaleza, y las no especificadas</v>
          </cell>
        </row>
        <row r="12042">
          <cell r="A12042" t="str">
            <v>X39.0</v>
          </cell>
          <cell r="B12042" t="str">
            <v>Exposición a otras fuerzas de la naturaleza, y las no especificadas, en vivienda</v>
          </cell>
        </row>
        <row r="12043">
          <cell r="A12043" t="str">
            <v>X39.1</v>
          </cell>
          <cell r="B12043" t="str">
            <v>Exposición a otras fuerzas de la naturaleza, y las no especificadas, en institución residencial</v>
          </cell>
        </row>
        <row r="12044">
          <cell r="A12044" t="str">
            <v>X39.2</v>
          </cell>
          <cell r="B12044" t="str">
            <v>Exposición a otras fuerzas de la naturaleza, y las no especificadas, en escuelas, otras instituciones y áreas administrativas públicas</v>
          </cell>
        </row>
        <row r="12045">
          <cell r="A12045" t="str">
            <v>X39.3</v>
          </cell>
          <cell r="B12045" t="str">
            <v>Exposición a otras fuerzas de la naturaleza, y las no especificadas, en áreas de deporte y atletismo</v>
          </cell>
        </row>
        <row r="12046">
          <cell r="A12046" t="str">
            <v>X39.4</v>
          </cell>
          <cell r="B12046" t="str">
            <v>Exposición a otras fuerzas de la naturaleza, y las no especificadas, en calles y carreteras</v>
          </cell>
        </row>
        <row r="12047">
          <cell r="A12047" t="str">
            <v>X39.5</v>
          </cell>
          <cell r="B12047" t="str">
            <v>Exposición a otras fuerzas de la naturaleza, y las no especificadas, en comercio y área de servicios</v>
          </cell>
        </row>
        <row r="12048">
          <cell r="A12048" t="str">
            <v>X39.6</v>
          </cell>
          <cell r="B12048" t="str">
            <v>Exposición a otras fuerzas de la naturaleza, y las no especificadas, en área industrial y de la construcción</v>
          </cell>
        </row>
        <row r="12049">
          <cell r="A12049" t="str">
            <v>X39.7</v>
          </cell>
          <cell r="B12049" t="str">
            <v>Exposición a otras fuerzas de la naturaleza, y las no especificadas, en granja</v>
          </cell>
        </row>
        <row r="12050">
          <cell r="A12050" t="str">
            <v>X39.8</v>
          </cell>
          <cell r="B12050" t="str">
            <v>Exposición a otras fuerzas de la naturaleza, y las no especificadas, en otro lugar especificado</v>
          </cell>
        </row>
        <row r="12051">
          <cell r="A12051" t="str">
            <v>X39.9</v>
          </cell>
          <cell r="B12051" t="str">
            <v>Exposición a otras fuerzas de la naturaleza, y las no especificadas, en lugar no especificado</v>
          </cell>
        </row>
        <row r="12052">
          <cell r="A12052" t="str">
            <v>X40</v>
          </cell>
          <cell r="B12052" t="str">
            <v>Envenenamiento accidental por, y exposición a analgésicos no narcóticos, antipiréticos y antirreumáticos</v>
          </cell>
        </row>
        <row r="12053">
          <cell r="A12053" t="str">
            <v>X40.0</v>
          </cell>
          <cell r="B12053" t="str">
            <v>Envenenamiento accidental por, y exposición a analgésicos no narcóticos, antipiréticos y antirreumáticos, en vivienda</v>
          </cell>
        </row>
        <row r="12054">
          <cell r="A12054" t="str">
            <v>X40.1</v>
          </cell>
          <cell r="B12054" t="str">
            <v>Envenenamiento accidental por, y exposición a analgésicos no narcóticos, antipiréticos y antirreumáticos, en institución residencial</v>
          </cell>
        </row>
        <row r="12055">
          <cell r="A12055" t="str">
            <v>X40.2</v>
          </cell>
          <cell r="B12055" t="str">
            <v>Envenenamiento accidental por, y exposición a analgésicos no narcóticos, antipiréticos y antirreumáticos, en escuelas, otras instituciones y áreas administrativas públicas</v>
          </cell>
        </row>
        <row r="12056">
          <cell r="A12056" t="str">
            <v>X40.3</v>
          </cell>
          <cell r="B12056" t="str">
            <v>Envenenamiento accidental por, y exposición a analgésicos no narcóticos, antipiréticos y antirreumáticos, en áreas de deporte y atletismo</v>
          </cell>
        </row>
        <row r="12057">
          <cell r="A12057" t="str">
            <v>X40.4</v>
          </cell>
          <cell r="B12057" t="str">
            <v>Envenenamiento accidental por, y exposición a analgésicos no narcóticos, antipiréticos y antirreumáticos, en calles y carreteras</v>
          </cell>
        </row>
        <row r="12058">
          <cell r="A12058" t="str">
            <v>X40.5</v>
          </cell>
          <cell r="B12058" t="str">
            <v>Envenenamiento accidental por, y exposición a analgésicos no narcóticos, antipiréticos y antirreumáticos, en comercio y área de servicios</v>
          </cell>
        </row>
        <row r="12059">
          <cell r="A12059" t="str">
            <v>X40.6</v>
          </cell>
          <cell r="B12059" t="str">
            <v>Envenenamiento accidental por, y exposición a analgésicos no narcóticos, antipiréticos y antirreumáticos, en área industrial y de la construcción</v>
          </cell>
        </row>
        <row r="12060">
          <cell r="A12060" t="str">
            <v>X40.7</v>
          </cell>
          <cell r="B12060" t="str">
            <v>Envenenamiento accidental por, y exposición a analgésicos no narcóticos, antipiréticos y antirreumáticos, en granja</v>
          </cell>
        </row>
        <row r="12061">
          <cell r="A12061" t="str">
            <v>X40.8</v>
          </cell>
          <cell r="B12061" t="str">
            <v>Envenenamiento accidental por, y exposición a analgésicos no narcóticos, antipiréticos y antirreumáticos, en otro lugar especificado</v>
          </cell>
        </row>
        <row r="12062">
          <cell r="A12062" t="str">
            <v>X40.9</v>
          </cell>
          <cell r="B12062" t="str">
            <v>Envenenamiento accidental por, y exposición a analgésicos no narcóticos, antipiréticos y antirreumáticos, en lugar no especificado</v>
          </cell>
        </row>
        <row r="12063">
          <cell r="A12063" t="str">
            <v>X41</v>
          </cell>
          <cell r="B12063" t="str">
            <v>Envenenamiento accidental por, y exposición a drogas antiepilépticas, sedantes, hipnóticas, antiparkinsonianas y psicotrópicas, no clasificadas en otra parte</v>
          </cell>
        </row>
        <row r="12064">
          <cell r="A12064" t="str">
            <v>X41.0</v>
          </cell>
          <cell r="B12064" t="str">
            <v>Envenenamiento accidental por, y exposición a drogas antiepilépticas, sedantes, hipnóticas, antiparkinsonianas y psicotrópicas, no clasificadas en otra parte, envivienda</v>
          </cell>
        </row>
        <row r="12065">
          <cell r="A12065" t="str">
            <v>X41.1</v>
          </cell>
          <cell r="B12065" t="str">
            <v>Envenenamiento accidental por, y exposición a drogas antiepilépticas, sedantes, hipnóticas, antiparkinsonianas y psicotrópicas, no clasificadas en otra parte, eninstitución residencial</v>
          </cell>
        </row>
        <row r="12066">
          <cell r="A12066" t="str">
            <v>X41.2</v>
          </cell>
          <cell r="B12066" t="str">
            <v>Envenenamiento accidental por, y exposición a drogas antiepilépticas, sedantes, hipnóticas, antiparkinsonianas y psicotrópicas, no clasificadas en otra parte, enescuelas, otras instituciones y áreas a</v>
          </cell>
        </row>
        <row r="12067">
          <cell r="A12067" t="str">
            <v>X41.3</v>
          </cell>
          <cell r="B12067" t="str">
            <v>Envenenamiento accidental por, y exposición a drogas antiepilépticas, sedantes, hipnóticas, antiparkinsonianas y psicotrópicas, no clasificadas en otra parte, en áreas de deporte y atletismo</v>
          </cell>
        </row>
        <row r="12068">
          <cell r="A12068" t="str">
            <v>X41.4</v>
          </cell>
          <cell r="B12068" t="str">
            <v>Envenenamiento accidental por, y exposición a drogas antiepilépticas, sedantes, hipnóticas, antiparkinsonianas y psicotrópicas, no clasificadas en otra parte, encalles y carreteras</v>
          </cell>
        </row>
        <row r="12069">
          <cell r="A12069" t="str">
            <v>X41.5</v>
          </cell>
          <cell r="B12069" t="str">
            <v>Envenenamiento accidental por, y exposición a drogas antiepilépticas, sedantes, hipnóticas, antiparkinsonianas y psicotrópicas, no clasificadas en otra parte, en comercio y área de servicios</v>
          </cell>
        </row>
        <row r="12070">
          <cell r="A12070" t="str">
            <v>X41.6</v>
          </cell>
          <cell r="B12070" t="str">
            <v>Envenenamiento accidental por, y exposición a drogas antiepilépticas, sedantes, hipnóticas, antiparkinsonianas y psicotrópicas, no clasificadas en otra parte, en área industrial y de la construcción</v>
          </cell>
        </row>
        <row r="12071">
          <cell r="A12071" t="str">
            <v>X41.7</v>
          </cell>
          <cell r="B12071" t="str">
            <v>Envenenamiento accidental por, y exposición a drogas antiepilépticas, sedantes, hipnóticas, antiparkinsonianas y psicotrópicas, no clasificadas en otra parte, en granja</v>
          </cell>
        </row>
        <row r="12072">
          <cell r="A12072" t="str">
            <v>X41.8</v>
          </cell>
          <cell r="B12072" t="str">
            <v>Envenenamiento accidental por, y exposición a drogas antiepilépticas, sedantes, hipnóticas, antiparkinsonianas y psicotrópicas, no clasificadas en otra parte, en otro lugar especificado</v>
          </cell>
        </row>
        <row r="12073">
          <cell r="A12073" t="str">
            <v>X41.9</v>
          </cell>
          <cell r="B12073" t="str">
            <v>Envenenamiento accidental por, y exposición a drogas antiepilépticas, sedantes, hipnóticas, antiparkinsonianas y psicotrópicas, no clasificadas en otra parte, en lugar no especificado</v>
          </cell>
        </row>
        <row r="12074">
          <cell r="A12074" t="str">
            <v>X42</v>
          </cell>
          <cell r="B12074" t="str">
            <v>Envenenamiento accidental por, y exposición a narcóticos y psicodislépticos [alucinógenos], no clasificados en otra parte</v>
          </cell>
        </row>
        <row r="12075">
          <cell r="A12075" t="str">
            <v>X42.0</v>
          </cell>
          <cell r="B12075" t="str">
            <v>Envenenamiento accidental por, y exposición a narcóticos y psicodislépticos [alucinógenos], no clasificados en otra parte, en vivienda</v>
          </cell>
        </row>
        <row r="12076">
          <cell r="A12076" t="str">
            <v>X42.1</v>
          </cell>
          <cell r="B12076" t="str">
            <v>Envenenamiento accidental por, y exposición a narcóticos y psicodislépticos [alucinógenos], no clasificados en otra parte, en institución residencial</v>
          </cell>
        </row>
        <row r="12077">
          <cell r="A12077" t="str">
            <v>X42.2</v>
          </cell>
          <cell r="B12077" t="str">
            <v>Envenenamiento accidental por, y exposición a narcóticos y psicodislépticos [alucinógenos], no clasificados en otra parte, en escuelas, otras instituciones y áreas administrativas públicas</v>
          </cell>
        </row>
        <row r="12078">
          <cell r="A12078" t="str">
            <v>X42.3</v>
          </cell>
          <cell r="B12078" t="str">
            <v>Envenenamiento accidental por, y exposición a narcóticos y psicodislépticos [alucinógenos], no clasificados en otra parte, en áreas de deporte y atletismo</v>
          </cell>
        </row>
        <row r="12079">
          <cell r="A12079" t="str">
            <v>X42.4</v>
          </cell>
          <cell r="B12079" t="str">
            <v>Envenenamiento accidental por, y exposición a narcóticos y psicodislépticos [alucinógenos], no clasificados en otra parte, en calles y carreteras</v>
          </cell>
        </row>
        <row r="12080">
          <cell r="A12080" t="str">
            <v>X42.5</v>
          </cell>
          <cell r="B12080" t="str">
            <v>Envenenamiento accidental por, y exposición a narcóticos y psicodislépticos [alucinógenos], no clasificados en otra parte, en comercio y área de servicios</v>
          </cell>
        </row>
        <row r="12081">
          <cell r="A12081" t="str">
            <v>X42.6</v>
          </cell>
          <cell r="B12081" t="str">
            <v>Envenenamiento accidental por, y exposición a narcóticos y psicodislépticos [alucinógenos], no clasificados en otra parte, en área industrial y de la construcción</v>
          </cell>
        </row>
        <row r="12082">
          <cell r="A12082" t="str">
            <v>X42.7</v>
          </cell>
          <cell r="B12082" t="str">
            <v>Envenenamiento accidental por, y exposición a narcóticos y psicodislépticos [alucinógenos], no clasificados en otra parte, en granja</v>
          </cell>
        </row>
        <row r="12083">
          <cell r="A12083" t="str">
            <v>X42.8</v>
          </cell>
          <cell r="B12083" t="str">
            <v>Envenenamiento accidental por, y exposición a narcóticos y psicodislépticos [alucinógenos], no clasificados en otra parte, en otro lugar especificado</v>
          </cell>
        </row>
        <row r="12084">
          <cell r="A12084" t="str">
            <v>X42.9</v>
          </cell>
          <cell r="B12084" t="str">
            <v>Envenenamiento accidental por, y exposición a narcóticos y psicodislépticos [alucinógenos], no clasificados en otra parte, en lugar no especificado</v>
          </cell>
        </row>
        <row r="12085">
          <cell r="A12085" t="str">
            <v>X43</v>
          </cell>
          <cell r="B12085" t="str">
            <v>Envenenamiento accidental por, y exposición a otras drogas que actúan sobre el sistema nervioso autónomo</v>
          </cell>
        </row>
        <row r="12086">
          <cell r="A12086" t="str">
            <v>X43.0</v>
          </cell>
          <cell r="B12086" t="str">
            <v>Envenenamiento accidental por, y exposición a otras drogas que actúan sobre el sistema nervioso autónomo, en vivienda</v>
          </cell>
        </row>
        <row r="12087">
          <cell r="A12087" t="str">
            <v>X43.1</v>
          </cell>
          <cell r="B12087" t="str">
            <v>Envenenamiento accidental por, y exposición a otras drogas que actúan sobre el sistema nervioso autónomo, en institución residencial</v>
          </cell>
        </row>
        <row r="12088">
          <cell r="A12088" t="str">
            <v>X43.2</v>
          </cell>
          <cell r="B12088" t="str">
            <v>Envenenamiento accidental por, y exposición a otras drogas que actúan sobre el sistema nervioso autónomo, en escuelas, otras instituciones y áreas administrativas públicas</v>
          </cell>
        </row>
        <row r="12089">
          <cell r="A12089" t="str">
            <v>X43.3</v>
          </cell>
          <cell r="B12089" t="str">
            <v>Envenenamiento accidental por, y exposición a otras drogas que actúan sobre el sistema nervioso autónomo, en áreas de deporte y atletismo</v>
          </cell>
        </row>
        <row r="12090">
          <cell r="A12090" t="str">
            <v>X43.4</v>
          </cell>
          <cell r="B12090" t="str">
            <v>Envenenamiento accidental por, y exposición a otras drogas que actúan sobre el sistema nervioso autónomo, en calles y carreteras</v>
          </cell>
        </row>
        <row r="12091">
          <cell r="A12091" t="str">
            <v>X43.5</v>
          </cell>
          <cell r="B12091" t="str">
            <v>Envenenamiento accidental por, y exposición a otras drogas que actúan sobre el sistema nervioso autónomo, en comercio y área de servicios</v>
          </cell>
        </row>
        <row r="12092">
          <cell r="A12092" t="str">
            <v>X43.6</v>
          </cell>
          <cell r="B12092" t="str">
            <v>Envenenamiento accidental por, y exposición a otras drogas que actúan sobre el sistema nervioso autónomo, en área industrial y de la construcción</v>
          </cell>
        </row>
        <row r="12093">
          <cell r="A12093" t="str">
            <v>X43.7</v>
          </cell>
          <cell r="B12093" t="str">
            <v>Envenenamiento accidental por, y exposición a otras drogas que actúan sobre el sistema nervioso autónomo, en granja</v>
          </cell>
        </row>
        <row r="12094">
          <cell r="A12094" t="str">
            <v>X43.8</v>
          </cell>
          <cell r="B12094" t="str">
            <v>Envenenamiento accidental por, y exposición a otras drogas que actúan sobre el sistema nervioso autónomo, en otro lugar especificado</v>
          </cell>
        </row>
        <row r="12095">
          <cell r="A12095" t="str">
            <v>X43.9</v>
          </cell>
          <cell r="B12095" t="str">
            <v>Envenenamiento accidental por, y exposición a otras drogas que actúan sobre el sistema nervioso autónomo, en lugar no especificado</v>
          </cell>
        </row>
        <row r="12096">
          <cell r="A12096" t="str">
            <v>X44</v>
          </cell>
          <cell r="B12096" t="str">
            <v>Envenenamiento accidental por, y exposición a otras drogas, medicamentos y sustancias biológicas, y los no especificados</v>
          </cell>
        </row>
        <row r="12097">
          <cell r="A12097" t="str">
            <v>X44.0</v>
          </cell>
          <cell r="B12097" t="str">
            <v>Envenenamiento accidental por, y exposición a otras drogas, medicamentos y sustancias biológicas, y los no especificados, en vivienda</v>
          </cell>
        </row>
        <row r="12098">
          <cell r="A12098" t="str">
            <v>X44.1</v>
          </cell>
          <cell r="B12098" t="str">
            <v>Envenenamiento accidental por, y exposición a otras drogas, medicamentos y sustancias biológicas, y los no especificados, en institución residencial</v>
          </cell>
        </row>
        <row r="12099">
          <cell r="A12099" t="str">
            <v>X44.2</v>
          </cell>
          <cell r="B12099" t="str">
            <v>Envenenamiento accidental por, y exposición a otras drogas, medicamentos y sustancias biológicas, y los no especificados, en escuelas, otras instituciones y áreas administrativas públicas</v>
          </cell>
        </row>
        <row r="12100">
          <cell r="A12100" t="str">
            <v>X44.3</v>
          </cell>
          <cell r="B12100" t="str">
            <v>Envenenamiento accidental por, y exposición a otras drogas, medicamentos y sustancias biológicas, y los no especificados, en áreas de deporte y atletismo</v>
          </cell>
        </row>
        <row r="12101">
          <cell r="A12101" t="str">
            <v>X44.4</v>
          </cell>
          <cell r="B12101" t="str">
            <v>Envenenamiento accidental por, y exposición a otras drogas, medicamentos y sustancias biológicas, y los no especificados, en calles y carreteras</v>
          </cell>
        </row>
        <row r="12102">
          <cell r="A12102" t="str">
            <v>X44.5</v>
          </cell>
          <cell r="B12102" t="str">
            <v>Envenenamiento accidental por, y exposición a otras drogas, medicamentos y sustancias biológicas, y los no especificados, en comercio y área de servicios</v>
          </cell>
        </row>
        <row r="12103">
          <cell r="A12103" t="str">
            <v>X44.6</v>
          </cell>
          <cell r="B12103" t="str">
            <v>Envenenamiento accidental por, y exposición a otras drogas, medicamentos y sustancias biológicas, y los no especificados, en área industrial y de la construcción</v>
          </cell>
        </row>
        <row r="12104">
          <cell r="A12104" t="str">
            <v>X44.7</v>
          </cell>
          <cell r="B12104" t="str">
            <v>Envenenamiento accidental por, y exposición a otras drogas, medicamentos y sustancias biológicas, y los no especificados, en granja</v>
          </cell>
        </row>
        <row r="12105">
          <cell r="A12105" t="str">
            <v>X44.8</v>
          </cell>
          <cell r="B12105" t="str">
            <v>Envenenamiento accidental por, y exposición a otras drogas, medicamentos y sustancias biológicas, y los no especificados, en otro lugar especificado</v>
          </cell>
        </row>
        <row r="12106">
          <cell r="A12106" t="str">
            <v>X44.9</v>
          </cell>
          <cell r="B12106" t="str">
            <v>Envenenamiento accidental por, y exposición a otras drogas, medicamentos y sustancias biológicas, y los no especificados, en lugar no especificado</v>
          </cell>
        </row>
        <row r="12107">
          <cell r="A12107" t="str">
            <v>X45</v>
          </cell>
          <cell r="B12107" t="str">
            <v>Envenenamiento accidental por, y exposición al alcohol</v>
          </cell>
        </row>
        <row r="12108">
          <cell r="A12108" t="str">
            <v>X45.0</v>
          </cell>
          <cell r="B12108" t="str">
            <v>Envenenamiento accidental por, y exposición al alcohol, en vivienda</v>
          </cell>
        </row>
        <row r="12109">
          <cell r="A12109" t="str">
            <v>X45.1</v>
          </cell>
          <cell r="B12109" t="str">
            <v>Envenenamiento accidental por, y exposición al alcohol, en institución residencial</v>
          </cell>
        </row>
        <row r="12110">
          <cell r="A12110" t="str">
            <v>X45.2</v>
          </cell>
          <cell r="B12110" t="str">
            <v>Envenenamiento accidental por, y exposición al alcohol, en escuelas, otras instituciones y áreas administrativas públicas</v>
          </cell>
        </row>
        <row r="12111">
          <cell r="A12111" t="str">
            <v>X45.3</v>
          </cell>
          <cell r="B12111" t="str">
            <v>Envenenamiento accidental por, y exposición al alcohol, en áreas de deporte y atletismo</v>
          </cell>
        </row>
        <row r="12112">
          <cell r="A12112" t="str">
            <v>X45.4</v>
          </cell>
          <cell r="B12112" t="str">
            <v>Envenenamiento accidental por, y exposición al alcohol, en calles y carreteras</v>
          </cell>
        </row>
        <row r="12113">
          <cell r="A12113" t="str">
            <v>X45.5</v>
          </cell>
          <cell r="B12113" t="str">
            <v>Envenenamiento accidental por, y exposición al alcohol, en comercio y área de servicios</v>
          </cell>
        </row>
        <row r="12114">
          <cell r="A12114" t="str">
            <v>X45.6</v>
          </cell>
          <cell r="B12114" t="str">
            <v>Envenenamiento accidental por, y exposición al alcohol, en área industrial y de la construcción</v>
          </cell>
        </row>
        <row r="12115">
          <cell r="A12115" t="str">
            <v>X45.7</v>
          </cell>
          <cell r="B12115" t="str">
            <v>Envenenamiento accidental por, y exposición al alcohol, en granja</v>
          </cell>
        </row>
        <row r="12116">
          <cell r="A12116" t="str">
            <v>X45.8</v>
          </cell>
          <cell r="B12116" t="str">
            <v>Envenenamiento accidental por, y exposición al alcohol, en otro lugar especificado</v>
          </cell>
        </row>
        <row r="12117">
          <cell r="A12117" t="str">
            <v>X45.9</v>
          </cell>
          <cell r="B12117" t="str">
            <v>Envenenamiento accidental por, y exposición al alcohol, en lugar no especificado</v>
          </cell>
        </row>
        <row r="12118">
          <cell r="A12118" t="str">
            <v>X46</v>
          </cell>
          <cell r="B12118" t="str">
            <v>Envenenamiento accidental por, y exposición a disolventes orgánicos e hidrocarburos halogenados y sus vapores</v>
          </cell>
        </row>
        <row r="12119">
          <cell r="A12119" t="str">
            <v>X46.0</v>
          </cell>
          <cell r="B12119" t="str">
            <v>Envenenamiento accidental por, y exposición a disolventes orgánicos e hidrocarburos halogenados y sus vapores, en vivienda</v>
          </cell>
        </row>
        <row r="12120">
          <cell r="A12120" t="str">
            <v>X46.1</v>
          </cell>
          <cell r="B12120" t="str">
            <v>Envenenamiento accidental por, y exposición a disolventes orgánicos e hidrocarburos halogenados y sus vapores, en institución residencial</v>
          </cell>
        </row>
        <row r="12121">
          <cell r="A12121" t="str">
            <v>X46.2</v>
          </cell>
          <cell r="B12121" t="str">
            <v>Envenenamiento accidental por, y exposición a disolventes orgánicos e hidrocarburos halogenados y sus vapores, en escuelas, otras instituciones y áreas administrativas públicas</v>
          </cell>
        </row>
        <row r="12122">
          <cell r="A12122" t="str">
            <v>X46.3</v>
          </cell>
          <cell r="B12122" t="str">
            <v>Envenenamiento accidental por, y exposición a disolventes orgánicos e hidrocarburos halogenados y sus vapores, en áreas de deporte y atletismo</v>
          </cell>
        </row>
        <row r="12123">
          <cell r="A12123" t="str">
            <v>X46.4</v>
          </cell>
          <cell r="B12123" t="str">
            <v>Envenenamiento accidental por, y exposición a disolventes orgánicos e hidrocarburos halogenados y sus vapores, en calles y carreteras</v>
          </cell>
        </row>
        <row r="12124">
          <cell r="A12124" t="str">
            <v>X46.5</v>
          </cell>
          <cell r="B12124" t="str">
            <v>Envenenamiento accidental por, y exposición a disolventes orgánicos e hidrocarburos halogenados y sus vapores, en comercio y área de servicios</v>
          </cell>
        </row>
        <row r="12125">
          <cell r="A12125" t="str">
            <v>X46.6</v>
          </cell>
          <cell r="B12125" t="str">
            <v>Envenenamiento accidental por, y exposición a disolventes orgánicos e hidrocarburos halogenados y sus vapores, en área industrial y de la construcción</v>
          </cell>
        </row>
        <row r="12126">
          <cell r="A12126" t="str">
            <v>X46.7</v>
          </cell>
          <cell r="B12126" t="str">
            <v>Envenenamiento accidental por, y exposición a disolventes orgánicos e hidrocarburos halogenados y sus vapores, en granja</v>
          </cell>
        </row>
        <row r="12127">
          <cell r="A12127" t="str">
            <v>X46.8</v>
          </cell>
          <cell r="B12127" t="str">
            <v>Envenenamiento accidental por, y exposición a disolventes orgánicos e hidrocarburos halogenados y sus vapores, en otro lugar especificado</v>
          </cell>
        </row>
        <row r="12128">
          <cell r="A12128" t="str">
            <v>X46.9</v>
          </cell>
          <cell r="B12128" t="str">
            <v>Envenenamiento accidental por, y exposición a disolventes orgánicos e hidrocarburos halogenados y sus vapores, en lugar no especificado</v>
          </cell>
        </row>
        <row r="12129">
          <cell r="A12129" t="str">
            <v>X47</v>
          </cell>
          <cell r="B12129" t="str">
            <v>Envenenamiento accidental por, y exposición a otros gases y vapores</v>
          </cell>
        </row>
        <row r="12130">
          <cell r="A12130" t="str">
            <v>X47.0</v>
          </cell>
          <cell r="B12130" t="str">
            <v>Envenenamiento accidental por, y exposición a otros gases y vapores, en vivienda</v>
          </cell>
        </row>
        <row r="12131">
          <cell r="A12131" t="str">
            <v>X47.1</v>
          </cell>
          <cell r="B12131" t="str">
            <v>Envenenamiento accidental por, y exposición a otros gases y vapores, en institución residencial</v>
          </cell>
        </row>
        <row r="12132">
          <cell r="A12132" t="str">
            <v>X47.2</v>
          </cell>
          <cell r="B12132" t="str">
            <v>Envenenamiento accidental por, y exposición a otros gases y vapores, en escuelas, otras instituciones y áreas administrativas públicas</v>
          </cell>
        </row>
        <row r="12133">
          <cell r="A12133" t="str">
            <v>X47.3</v>
          </cell>
          <cell r="B12133" t="str">
            <v>Envenenamiento accidental por, y exposición a otros gases y vapores, en áreas de deporte y atletismo</v>
          </cell>
        </row>
        <row r="12134">
          <cell r="A12134" t="str">
            <v>X47.4</v>
          </cell>
          <cell r="B12134" t="str">
            <v>Envenenamiento accidental por, y exposición a otros gases y vapores, en calles y carreteras</v>
          </cell>
        </row>
        <row r="12135">
          <cell r="A12135" t="str">
            <v>X47.5</v>
          </cell>
          <cell r="B12135" t="str">
            <v>Envenenamiento accidental por, y exposición a otros gases y vapores, en comercio y área de servicios</v>
          </cell>
        </row>
        <row r="12136">
          <cell r="A12136" t="str">
            <v>X47.6</v>
          </cell>
          <cell r="B12136" t="str">
            <v>Envenenamiento accidental por, y exposición a otros gases y vapores, en área industrial y de la construcción</v>
          </cell>
        </row>
        <row r="12137">
          <cell r="A12137" t="str">
            <v>X47.7</v>
          </cell>
          <cell r="B12137" t="str">
            <v>Envenenamiento accidental por, y exposición a otros gases y vapores, en granja</v>
          </cell>
        </row>
        <row r="12138">
          <cell r="A12138" t="str">
            <v>X47.8</v>
          </cell>
          <cell r="B12138" t="str">
            <v>Envenenamiento accidental por, y exposición a otros gases y vapores, en otro lugar especificado</v>
          </cell>
        </row>
        <row r="12139">
          <cell r="A12139" t="str">
            <v>X47.9</v>
          </cell>
          <cell r="B12139" t="str">
            <v>Envenenamiento accidental por, y exposición a otros gases y vapores, en lugar no especificado</v>
          </cell>
        </row>
        <row r="12140">
          <cell r="A12140" t="str">
            <v>X48</v>
          </cell>
          <cell r="B12140" t="str">
            <v>Envenenamiento accidental por, y exposición a plaguicidas</v>
          </cell>
        </row>
        <row r="12141">
          <cell r="A12141" t="str">
            <v>X48.0</v>
          </cell>
          <cell r="B12141" t="str">
            <v>Envenenamiento accidental por, y exposición a plaguicidas, en vivienda</v>
          </cell>
        </row>
        <row r="12142">
          <cell r="A12142" t="str">
            <v>X48.1</v>
          </cell>
          <cell r="B12142" t="str">
            <v>Envenenamiento accidental por, y exposición a plaguicidas, en institución residencial</v>
          </cell>
        </row>
        <row r="12143">
          <cell r="A12143" t="str">
            <v>X48.2</v>
          </cell>
          <cell r="B12143" t="str">
            <v>Envenenamiento accidental por, y exposición a plaguicidas, en escuelas, otras instituciones y áreas administrativas públicas</v>
          </cell>
        </row>
        <row r="12144">
          <cell r="A12144" t="str">
            <v>X48.3</v>
          </cell>
          <cell r="B12144" t="str">
            <v>Envenenamiento accidental por, y exposición a plaguicidas, en áreas de deporte y atletismo</v>
          </cell>
        </row>
        <row r="12145">
          <cell r="A12145" t="str">
            <v>X48.4</v>
          </cell>
          <cell r="B12145" t="str">
            <v>Envenenamiento accidental por, y exposición a plaguicidas, en calles y carreteras</v>
          </cell>
        </row>
        <row r="12146">
          <cell r="A12146" t="str">
            <v>X48.5</v>
          </cell>
          <cell r="B12146" t="str">
            <v>Envenenamiento accidental por, y exposición a plaguicidas, en comercio y área de servicios</v>
          </cell>
        </row>
        <row r="12147">
          <cell r="A12147" t="str">
            <v>X48.6</v>
          </cell>
          <cell r="B12147" t="str">
            <v>Envenenamiento accidental por, y exposición a plaguicidas, en área industrial y de la construcción</v>
          </cell>
        </row>
        <row r="12148">
          <cell r="A12148" t="str">
            <v>X48.7</v>
          </cell>
          <cell r="B12148" t="str">
            <v>Envenenamiento accidental por, y exposición a plaguicidas, en granja</v>
          </cell>
        </row>
        <row r="12149">
          <cell r="A12149" t="str">
            <v>X48.8</v>
          </cell>
          <cell r="B12149" t="str">
            <v>Envenenamiento accidental por, y exposición a plaguicidas, en otro lugar especificado</v>
          </cell>
        </row>
        <row r="12150">
          <cell r="A12150" t="str">
            <v>X48.9</v>
          </cell>
          <cell r="B12150" t="str">
            <v>Envenenamiento accidental por, y exposición a plaguicidas, en lugar no especificado</v>
          </cell>
        </row>
        <row r="12151">
          <cell r="A12151" t="str">
            <v>X49</v>
          </cell>
          <cell r="B12151" t="str">
            <v>Envenenamiento accidental por, y exposición a otros productos químicos y sustancias nocivas, y los no especificados</v>
          </cell>
        </row>
        <row r="12152">
          <cell r="A12152" t="str">
            <v>X49.0</v>
          </cell>
          <cell r="B12152" t="str">
            <v>Envenenamiento accidental por, y exposición a otros productos químicos y sustancias nocivas, y los no especificados, en vivienda</v>
          </cell>
        </row>
        <row r="12153">
          <cell r="A12153" t="str">
            <v>X49.1</v>
          </cell>
          <cell r="B12153" t="str">
            <v>Envenenamiento accidental por, y exposición a otros productos químicos y sustancias nocivas, y los no especificados, en institución residencial</v>
          </cell>
        </row>
        <row r="12154">
          <cell r="A12154" t="str">
            <v>X49.2</v>
          </cell>
          <cell r="B12154" t="str">
            <v>Envenenamiento accidental por, y exposición a otros productos químicos y sustancias nocivas, y los no especificados, en escuelas, otras instituciones y áreas administrativas públicas</v>
          </cell>
        </row>
        <row r="12155">
          <cell r="A12155" t="str">
            <v>X49.3</v>
          </cell>
          <cell r="B12155" t="str">
            <v>Envenenamiento accidental por, y exposición a otros productos químicos y sustancias nocivas, y los no especificados, en áreas de deporte y atletismo</v>
          </cell>
        </row>
        <row r="12156">
          <cell r="A12156" t="str">
            <v>X49.4</v>
          </cell>
          <cell r="B12156" t="str">
            <v>Envenenamiento accidental por, y exposición a otros productos químicos y sustancias nocivas, y los no especificados, en calles y carreteras</v>
          </cell>
        </row>
        <row r="12157">
          <cell r="A12157" t="str">
            <v>X49.5</v>
          </cell>
          <cell r="B12157" t="str">
            <v>Envenenamiento accidental por, y exposición a otros productos químicos y sustancias nocivas, y los no especificados, en comercio y área de servicios</v>
          </cell>
        </row>
        <row r="12158">
          <cell r="A12158" t="str">
            <v>X49.6</v>
          </cell>
          <cell r="B12158" t="str">
            <v>Envenenamiento accidental por, y exposición a otros productos químicos y sustancias nocivas, y los no especificados, en área industrial y de la construcción</v>
          </cell>
        </row>
        <row r="12159">
          <cell r="A12159" t="str">
            <v>X49.7</v>
          </cell>
          <cell r="B12159" t="str">
            <v>Envenenamiento accidental por, y exposición a otros productos químicos y sustancias nocivas, y los no especificados, en granja</v>
          </cell>
        </row>
        <row r="12160">
          <cell r="A12160" t="str">
            <v>X49.8</v>
          </cell>
          <cell r="B12160" t="str">
            <v>Envenenamiento accidental por, y exposición a otros productos químicos y sustancias nocivas, y los no especificados, en otro lugar especificado</v>
          </cell>
        </row>
        <row r="12161">
          <cell r="A12161" t="str">
            <v>X49.9</v>
          </cell>
          <cell r="B12161" t="str">
            <v>Envenenamiento accidental por, y exposición a otros productos químicos y sustancias nocivas, y los no especificados, en lugar no especificado</v>
          </cell>
        </row>
        <row r="12162">
          <cell r="A12162" t="str">
            <v>X50</v>
          </cell>
          <cell r="B12162" t="str">
            <v>Exceso de esfuerzo y movimientos extenuantes y repetitivos</v>
          </cell>
        </row>
        <row r="12163">
          <cell r="A12163" t="str">
            <v>X50.0</v>
          </cell>
          <cell r="B12163" t="str">
            <v>Exceso de esfuerzo y movimientos extenuantes y repetitivos, en vivienda</v>
          </cell>
        </row>
        <row r="12164">
          <cell r="A12164" t="str">
            <v>X50.1</v>
          </cell>
          <cell r="B12164" t="str">
            <v>Exceso de esfuerzo y movimientos extenuantes y repetitivos, en institución residencial</v>
          </cell>
        </row>
        <row r="12165">
          <cell r="A12165" t="str">
            <v>X50.2</v>
          </cell>
          <cell r="B12165" t="str">
            <v>Exceso de esfuerzo y movimientos extenuantes y repetitivos, en escuelas, otras instituciones y áreas administrativas públicas</v>
          </cell>
        </row>
        <row r="12166">
          <cell r="A12166" t="str">
            <v>X50.3</v>
          </cell>
          <cell r="B12166" t="str">
            <v>Exceso de esfuerzo y movimientos extenuantes y repetitivos, en áreas de deporte y atletismo</v>
          </cell>
        </row>
        <row r="12167">
          <cell r="A12167" t="str">
            <v>X50.4</v>
          </cell>
          <cell r="B12167" t="str">
            <v>Exceso de esfuerzo y movimientos extenuantes y repetitivos, en calles y carreteras</v>
          </cell>
        </row>
        <row r="12168">
          <cell r="A12168" t="str">
            <v>X50.5</v>
          </cell>
          <cell r="B12168" t="str">
            <v>Exceso de esfuerzo y movimientos extenuantes y repetitivos, en comercio y área de servicios</v>
          </cell>
        </row>
        <row r="12169">
          <cell r="A12169" t="str">
            <v>X50.6</v>
          </cell>
          <cell r="B12169" t="str">
            <v>Exceso de esfuerzo y movimientos extenuantes y repetitivos, en área industrial y de la construcción</v>
          </cell>
        </row>
        <row r="12170">
          <cell r="A12170" t="str">
            <v>X50.7</v>
          </cell>
          <cell r="B12170" t="str">
            <v>Exceso de esfuerzo y movimientos extenuantes y repetitivos, en granja</v>
          </cell>
        </row>
        <row r="12171">
          <cell r="A12171" t="str">
            <v>X50.8</v>
          </cell>
          <cell r="B12171" t="str">
            <v>Exceso de esfuerzo y movimientos extenuantes y repetitivos, en otro lugar especificado</v>
          </cell>
        </row>
        <row r="12172">
          <cell r="A12172" t="str">
            <v>X50.9</v>
          </cell>
          <cell r="B12172" t="str">
            <v>Exceso de esfuerzo y movimientos extenuantes y repetitivos, en lugar no especificado</v>
          </cell>
        </row>
        <row r="12173">
          <cell r="A12173" t="str">
            <v>X51</v>
          </cell>
          <cell r="B12173" t="str">
            <v>Viajes y desplazamientos</v>
          </cell>
        </row>
        <row r="12174">
          <cell r="A12174" t="str">
            <v>X51.0</v>
          </cell>
          <cell r="B12174" t="str">
            <v>Viajes y desplazamientos, en vivienda</v>
          </cell>
        </row>
        <row r="12175">
          <cell r="A12175" t="str">
            <v>X51.1</v>
          </cell>
          <cell r="B12175" t="str">
            <v>Viajes y desplazamientos, en institución residencial</v>
          </cell>
        </row>
        <row r="12176">
          <cell r="A12176" t="str">
            <v>X51.2</v>
          </cell>
          <cell r="B12176" t="str">
            <v>Viajes y desplazamientos, en escuelas, otras instituciones y áreas administrativas públicas</v>
          </cell>
        </row>
        <row r="12177">
          <cell r="A12177" t="str">
            <v>X51.3</v>
          </cell>
          <cell r="B12177" t="str">
            <v>Viajes y desplazamientos, en áreas de deporte y atletismo</v>
          </cell>
        </row>
        <row r="12178">
          <cell r="A12178" t="str">
            <v>X51.4</v>
          </cell>
          <cell r="B12178" t="str">
            <v>Viajes y desplazamientos, en calles y carreteras</v>
          </cell>
        </row>
        <row r="12179">
          <cell r="A12179" t="str">
            <v>X51.5</v>
          </cell>
          <cell r="B12179" t="str">
            <v>Viajes y desplazamientos, en comercio y área de servicios</v>
          </cell>
        </row>
        <row r="12180">
          <cell r="A12180" t="str">
            <v>X51.6</v>
          </cell>
          <cell r="B12180" t="str">
            <v>Viajes y desplazamientos, en área industrial y de la construcción</v>
          </cell>
        </row>
        <row r="12181">
          <cell r="A12181" t="str">
            <v>X51.7</v>
          </cell>
          <cell r="B12181" t="str">
            <v>Viajes y desplazamientos, en granja</v>
          </cell>
        </row>
        <row r="12182">
          <cell r="A12182" t="str">
            <v>X51.8</v>
          </cell>
          <cell r="B12182" t="str">
            <v>Viajes y desplazamientos, en otro lugar especificado</v>
          </cell>
        </row>
        <row r="12183">
          <cell r="A12183" t="str">
            <v>X51.9</v>
          </cell>
          <cell r="B12183" t="str">
            <v>Viajes y desplazamientos, en lugar no especificado</v>
          </cell>
        </row>
        <row r="12184">
          <cell r="A12184" t="str">
            <v>X52</v>
          </cell>
          <cell r="B12184" t="str">
            <v>Permanencia prolongada en ambiente sin gravedad</v>
          </cell>
        </row>
        <row r="12185">
          <cell r="A12185" t="str">
            <v>X52.0</v>
          </cell>
          <cell r="B12185" t="str">
            <v>Permanencia prolongada en ambiente sin gravedad, en vivienda</v>
          </cell>
        </row>
        <row r="12186">
          <cell r="A12186" t="str">
            <v>X52.1</v>
          </cell>
          <cell r="B12186" t="str">
            <v>Permanencia prolongada en ambiente sin gravedad, en institución residencial</v>
          </cell>
        </row>
        <row r="12187">
          <cell r="A12187" t="str">
            <v>X52.2</v>
          </cell>
          <cell r="B12187" t="str">
            <v>Permanencia prolongada en ambiente sin gravedad, en escuelas, otras instituciones y áreas administrativas públicas</v>
          </cell>
        </row>
        <row r="12188">
          <cell r="A12188" t="str">
            <v>X52.3</v>
          </cell>
          <cell r="B12188" t="str">
            <v>Permanencia prolongada en ambiente sin gravedad, en áreas de deporte y atletismo</v>
          </cell>
        </row>
        <row r="12189">
          <cell r="A12189" t="str">
            <v>X52.4</v>
          </cell>
          <cell r="B12189" t="str">
            <v>Permanencia prolongada en ambiente sin gravedad, en calles y carreteras</v>
          </cell>
        </row>
        <row r="12190">
          <cell r="A12190" t="str">
            <v>X52.5</v>
          </cell>
          <cell r="B12190" t="str">
            <v>Permanencia prolongada en ambiente sin gravedad, en comercio y área de servicios</v>
          </cell>
        </row>
        <row r="12191">
          <cell r="A12191" t="str">
            <v>X52.6</v>
          </cell>
          <cell r="B12191" t="str">
            <v>Permanencia prolongada en ambiente sin gravedad, en área industrial y de la construcción</v>
          </cell>
        </row>
        <row r="12192">
          <cell r="A12192" t="str">
            <v>X52.7</v>
          </cell>
          <cell r="B12192" t="str">
            <v>Permanencia prolongada en ambiente sin gravedad, en granja</v>
          </cell>
        </row>
        <row r="12193">
          <cell r="A12193" t="str">
            <v>X52.8</v>
          </cell>
          <cell r="B12193" t="str">
            <v>Permanencia prolongada en ambiente sin gravedad, en otro lugar especificado</v>
          </cell>
        </row>
        <row r="12194">
          <cell r="A12194" t="str">
            <v>X52.9</v>
          </cell>
          <cell r="B12194" t="str">
            <v>Permanencia prolongada en ambiente sin gravedad, en lugar no especificado</v>
          </cell>
        </row>
        <row r="12195">
          <cell r="A12195" t="str">
            <v>X53</v>
          </cell>
          <cell r="B12195" t="str">
            <v>Privación de alimentos</v>
          </cell>
        </row>
        <row r="12196">
          <cell r="A12196" t="str">
            <v>X53.0</v>
          </cell>
          <cell r="B12196" t="str">
            <v>Privación de alimentos, en vivienda</v>
          </cell>
        </row>
        <row r="12197">
          <cell r="A12197" t="str">
            <v>X53.1</v>
          </cell>
          <cell r="B12197" t="str">
            <v>Privación de alimentos, en institución residencial</v>
          </cell>
        </row>
        <row r="12198">
          <cell r="A12198" t="str">
            <v>X53.2</v>
          </cell>
          <cell r="B12198" t="str">
            <v>Privación de alimentos, en escuelas, otras instituciones y áreas administrativas públicas</v>
          </cell>
        </row>
        <row r="12199">
          <cell r="A12199" t="str">
            <v>X53.3</v>
          </cell>
          <cell r="B12199" t="str">
            <v>Privación de alimentos, en áreas de deporte y atletismo</v>
          </cell>
        </row>
        <row r="12200">
          <cell r="A12200" t="str">
            <v>X53.4</v>
          </cell>
          <cell r="B12200" t="str">
            <v>Privación de alimentos, en calles y carreteras</v>
          </cell>
        </row>
        <row r="12201">
          <cell r="A12201" t="str">
            <v>X53.5</v>
          </cell>
          <cell r="B12201" t="str">
            <v>Privación de alimentos, en comercio y área de servicios</v>
          </cell>
        </row>
        <row r="12202">
          <cell r="A12202" t="str">
            <v>X53.6</v>
          </cell>
          <cell r="B12202" t="str">
            <v>Privación de alimentos, en área industrial y de la construcción</v>
          </cell>
        </row>
        <row r="12203">
          <cell r="A12203" t="str">
            <v>X53.7</v>
          </cell>
          <cell r="B12203" t="str">
            <v>Privación de alimentos, en granja</v>
          </cell>
        </row>
        <row r="12204">
          <cell r="A12204" t="str">
            <v>X53.8</v>
          </cell>
          <cell r="B12204" t="str">
            <v>Privación de alimentos, en lugar no especificado, en otro lugar especificado</v>
          </cell>
        </row>
        <row r="12205">
          <cell r="A12205" t="str">
            <v>X53.9</v>
          </cell>
          <cell r="B12205" t="str">
            <v>Privación de alimentos, en lugar no especificado</v>
          </cell>
        </row>
        <row r="12206">
          <cell r="A12206" t="str">
            <v>X54</v>
          </cell>
          <cell r="B12206" t="str">
            <v>Privación de agua</v>
          </cell>
        </row>
        <row r="12207">
          <cell r="A12207" t="str">
            <v>X54.0</v>
          </cell>
          <cell r="B12207" t="str">
            <v>Privación de agua, en vivienda</v>
          </cell>
        </row>
        <row r="12208">
          <cell r="A12208" t="str">
            <v>X54.1</v>
          </cell>
          <cell r="B12208" t="str">
            <v>Privación de agua, en institución residencial</v>
          </cell>
        </row>
        <row r="12209">
          <cell r="A12209" t="str">
            <v>X54.2</v>
          </cell>
          <cell r="B12209" t="str">
            <v>Privación de agua, en escuelas, otras instituciones y áreas administrativas públicas</v>
          </cell>
        </row>
        <row r="12210">
          <cell r="A12210" t="str">
            <v>X54.3</v>
          </cell>
          <cell r="B12210" t="str">
            <v>Privación de agua, en áreas de deporte y atletismo</v>
          </cell>
        </row>
        <row r="12211">
          <cell r="A12211" t="str">
            <v>X54.4</v>
          </cell>
          <cell r="B12211" t="str">
            <v>Privación de agua, en calles y carreteras</v>
          </cell>
        </row>
        <row r="12212">
          <cell r="A12212" t="str">
            <v>X54.5</v>
          </cell>
          <cell r="B12212" t="str">
            <v>Privación de agua, en comercio y área de servicios</v>
          </cell>
        </row>
        <row r="12213">
          <cell r="A12213" t="str">
            <v>X54.6</v>
          </cell>
          <cell r="B12213" t="str">
            <v>Privación de agua, en área industrial y de la construcción</v>
          </cell>
        </row>
        <row r="12214">
          <cell r="A12214" t="str">
            <v>X54.7</v>
          </cell>
          <cell r="B12214" t="str">
            <v>Privación de agua, en granja</v>
          </cell>
        </row>
        <row r="12215">
          <cell r="A12215" t="str">
            <v>X54.8</v>
          </cell>
          <cell r="B12215" t="str">
            <v>Privación de agua, en otro lugar especificado</v>
          </cell>
        </row>
        <row r="12216">
          <cell r="A12216" t="str">
            <v>X54.9</v>
          </cell>
          <cell r="B12216" t="str">
            <v>Privación de agua, en lugar no especificado</v>
          </cell>
        </row>
        <row r="12217">
          <cell r="A12217" t="str">
            <v>X57</v>
          </cell>
          <cell r="B12217" t="str">
            <v>Privación no especificada</v>
          </cell>
        </row>
        <row r="12218">
          <cell r="A12218" t="str">
            <v>X57.0</v>
          </cell>
          <cell r="B12218" t="str">
            <v>Privación no especificada, en vivienda</v>
          </cell>
        </row>
        <row r="12219">
          <cell r="A12219" t="str">
            <v>X57.1</v>
          </cell>
          <cell r="B12219" t="str">
            <v>Privación no especificada, en institución residencial</v>
          </cell>
        </row>
        <row r="12220">
          <cell r="A12220" t="str">
            <v>X57.2</v>
          </cell>
          <cell r="B12220" t="str">
            <v>Privación no especificada, en escuelas, otras instituciones y áreas administrativas públicas</v>
          </cell>
        </row>
        <row r="12221">
          <cell r="A12221" t="str">
            <v>X57.3</v>
          </cell>
          <cell r="B12221" t="str">
            <v>Privación no especificada, en áreas de deporte y atletismo</v>
          </cell>
        </row>
        <row r="12222">
          <cell r="A12222" t="str">
            <v>X57.4</v>
          </cell>
          <cell r="B12222" t="str">
            <v>Privación no especificada, en calles y carreteras</v>
          </cell>
        </row>
        <row r="12223">
          <cell r="A12223" t="str">
            <v>X57.5</v>
          </cell>
          <cell r="B12223" t="str">
            <v>Privación no especificada, en comercio y área de servicios</v>
          </cell>
        </row>
        <row r="12224">
          <cell r="A12224" t="str">
            <v>X57.6</v>
          </cell>
          <cell r="B12224" t="str">
            <v>Privación no especificada, en área industrial y de la construcción</v>
          </cell>
        </row>
        <row r="12225">
          <cell r="A12225" t="str">
            <v>X57.7</v>
          </cell>
          <cell r="B12225" t="str">
            <v>Privación no especificada, en granja</v>
          </cell>
        </row>
        <row r="12226">
          <cell r="A12226" t="str">
            <v>X57.8</v>
          </cell>
          <cell r="B12226" t="str">
            <v>Privación no especificada, en otro lugar especificado</v>
          </cell>
        </row>
        <row r="12227">
          <cell r="A12227" t="str">
            <v>X57.9</v>
          </cell>
          <cell r="B12227" t="str">
            <v>Privación no especificada, en lugar no especificado</v>
          </cell>
        </row>
        <row r="12228">
          <cell r="A12228" t="str">
            <v>X58</v>
          </cell>
          <cell r="B12228" t="str">
            <v>Exposición a otros factores especificados</v>
          </cell>
        </row>
        <row r="12229">
          <cell r="A12229" t="str">
            <v>X58.0</v>
          </cell>
          <cell r="B12229" t="str">
            <v>Exposición a otros factores especificados, en vivienda</v>
          </cell>
        </row>
        <row r="12230">
          <cell r="A12230" t="str">
            <v>X58.1</v>
          </cell>
          <cell r="B12230" t="str">
            <v>Exposición a otros factores especificados, en institución residencial</v>
          </cell>
        </row>
        <row r="12231">
          <cell r="A12231" t="str">
            <v>X58.2</v>
          </cell>
          <cell r="B12231" t="str">
            <v>Exposición a otros factores especificados, en escuelas, otras instituciones y áreas administrativas públicas</v>
          </cell>
        </row>
        <row r="12232">
          <cell r="A12232" t="str">
            <v>X58.3</v>
          </cell>
          <cell r="B12232" t="str">
            <v>Exposición a otros factores especificados, en áreas de deporte y atletismo</v>
          </cell>
        </row>
        <row r="12233">
          <cell r="A12233" t="str">
            <v>X58.4</v>
          </cell>
          <cell r="B12233" t="str">
            <v>Exposición a otros factores especificados, en calles y carreteras</v>
          </cell>
        </row>
        <row r="12234">
          <cell r="A12234" t="str">
            <v>X58.5</v>
          </cell>
          <cell r="B12234" t="str">
            <v>Exposición a otros factores especificados, en comercio y área de servicios</v>
          </cell>
        </row>
        <row r="12235">
          <cell r="A12235" t="str">
            <v>X58.6</v>
          </cell>
          <cell r="B12235" t="str">
            <v>Exposición a otros factores especificados, en área industrial y de la construcción</v>
          </cell>
        </row>
        <row r="12236">
          <cell r="A12236" t="str">
            <v>X58.7</v>
          </cell>
          <cell r="B12236" t="str">
            <v>Exposición a otros factores especificados, en granja</v>
          </cell>
        </row>
        <row r="12237">
          <cell r="A12237" t="str">
            <v>X58.8</v>
          </cell>
          <cell r="B12237" t="str">
            <v>Exposición a otros factores especificados, en otro lugar especificado</v>
          </cell>
        </row>
        <row r="12238">
          <cell r="A12238" t="str">
            <v>X58.9</v>
          </cell>
          <cell r="B12238" t="str">
            <v>Exposición a otros factores especificados, en lugar no especificado</v>
          </cell>
        </row>
        <row r="12239">
          <cell r="A12239" t="str">
            <v>X59</v>
          </cell>
          <cell r="B12239" t="str">
            <v>Exposición a factores no especificados</v>
          </cell>
        </row>
        <row r="12240">
          <cell r="A12240" t="str">
            <v>X59.0</v>
          </cell>
          <cell r="B12240" t="str">
            <v>Exposición a factores no especificados, en vivienda</v>
          </cell>
        </row>
        <row r="12241">
          <cell r="A12241" t="str">
            <v>X59.1</v>
          </cell>
          <cell r="B12241" t="str">
            <v>Exposición a factores no especificados, en institución residencial</v>
          </cell>
        </row>
        <row r="12242">
          <cell r="A12242" t="str">
            <v>X59.2</v>
          </cell>
          <cell r="B12242" t="str">
            <v>Exposición a factores no especificados, en escuelas, otras instituciones y áreas administrativas públicas</v>
          </cell>
        </row>
        <row r="12243">
          <cell r="A12243" t="str">
            <v>X59.3</v>
          </cell>
          <cell r="B12243" t="str">
            <v>Exposición a factores no especificados, en áreas de deporte y atletismo</v>
          </cell>
        </row>
        <row r="12244">
          <cell r="A12244" t="str">
            <v>X59.4</v>
          </cell>
          <cell r="B12244" t="str">
            <v>Exposición a factores no especificados, en calles y carreteras</v>
          </cell>
        </row>
        <row r="12245">
          <cell r="A12245" t="str">
            <v>X59.5</v>
          </cell>
          <cell r="B12245" t="str">
            <v>Exposición a factores no especificados, en comercio y área de servicios</v>
          </cell>
        </row>
        <row r="12246">
          <cell r="A12246" t="str">
            <v>X59.6</v>
          </cell>
          <cell r="B12246" t="str">
            <v>Exposición a factores no especificados, en área industrial y de la construcción</v>
          </cell>
        </row>
        <row r="12247">
          <cell r="A12247" t="str">
            <v>X59.7</v>
          </cell>
          <cell r="B12247" t="str">
            <v>Exposición a factores no especificados, en granja</v>
          </cell>
        </row>
        <row r="12248">
          <cell r="A12248" t="str">
            <v>X59.8</v>
          </cell>
          <cell r="B12248" t="str">
            <v>Exposición a factores no especificados, en otro lugar especificado</v>
          </cell>
        </row>
        <row r="12249">
          <cell r="A12249" t="str">
            <v>X59.9</v>
          </cell>
          <cell r="B12249" t="str">
            <v>Exposición a factores no especificados, en lugar no especificado</v>
          </cell>
        </row>
        <row r="12250">
          <cell r="A12250" t="str">
            <v>X60</v>
          </cell>
          <cell r="B12250" t="str">
            <v>Envenenamiento autoinfligido intencionalmente por, y exposición a analgésicos no narcóticos, antipiréticos y antirreumáticos</v>
          </cell>
        </row>
        <row r="12251">
          <cell r="A12251" t="str">
            <v>X60.0</v>
          </cell>
          <cell r="B12251" t="str">
            <v>Envenenamiento autoinfligido intencionalmente por, y exposición a analgésicos no narcóticos, antipiréticos y antirreumáticos, en vivienda</v>
          </cell>
        </row>
        <row r="12252">
          <cell r="A12252" t="str">
            <v>X60.1</v>
          </cell>
          <cell r="B12252" t="str">
            <v>Envenenamiento autoinfligido intencionalmente por, y exposición a analgésicos no narcóticos, antipiréticos y antirreumáticos, en institución residencial</v>
          </cell>
        </row>
        <row r="12253">
          <cell r="A12253" t="str">
            <v>X60.2</v>
          </cell>
          <cell r="B12253" t="str">
            <v>Envenenamiento autoinfligido intencionalmente por, y exposición a analgésicos no narcóticos, antipiréticos y antirreumáticos, en escuelas, otras instituciones y áreas administrativas públicas</v>
          </cell>
        </row>
        <row r="12254">
          <cell r="A12254" t="str">
            <v>X60.3</v>
          </cell>
          <cell r="B12254" t="str">
            <v>Envenenamiento autoinfligido intencionalmente por, y exposición a analgésicos no narcóticos, antipiréticos y antirreumáticos, en áreas de deporte y atletismo</v>
          </cell>
        </row>
        <row r="12255">
          <cell r="A12255" t="str">
            <v>X60.4</v>
          </cell>
          <cell r="B12255" t="str">
            <v>Envenenamiento autoinfligido intencionalmente por, y exposición a analgésicos no narcóticos, antipiréticos y antirreumáticos, en calles y carreteras</v>
          </cell>
        </row>
        <row r="12256">
          <cell r="A12256" t="str">
            <v>X60.5</v>
          </cell>
          <cell r="B12256" t="str">
            <v>Envenenamiento autoinfligido intencionalmente por, y exposición a analgésicos no narcóticos, antipiréticos y antirreumáticos, en comercio y área de servicios</v>
          </cell>
        </row>
        <row r="12257">
          <cell r="A12257" t="str">
            <v>X60.6</v>
          </cell>
          <cell r="B12257" t="str">
            <v>Envenenamiento autoinfligido intencionalmente por, y exposición a analgésicos no narcóticos, antipiréticos y antirreumáticos, en área industrial y de la construcción</v>
          </cell>
        </row>
        <row r="12258">
          <cell r="A12258" t="str">
            <v>X60.7</v>
          </cell>
          <cell r="B12258" t="str">
            <v>Envenenamiento autoinfligido intencionalmente por, y exposición a analgésicos no narcóticos, antipiréticos y antirreumáticos, en granja</v>
          </cell>
        </row>
        <row r="12259">
          <cell r="A12259" t="str">
            <v>X60.8</v>
          </cell>
          <cell r="B12259" t="str">
            <v>Envenenamiento autoinfligido intencionalmente por, y exposición a analgésicos no narcóticos, antipiréticos y antirreumáticos, en otro lugar especificado</v>
          </cell>
        </row>
        <row r="12260">
          <cell r="A12260" t="str">
            <v>X60.9</v>
          </cell>
          <cell r="B12260" t="str">
            <v>Envenenamiento autoinfligido intencionalmente por, y exposición a analgésicos no narcóticos, antipiréticos y antirreumáticos, en lugar no especificado</v>
          </cell>
        </row>
        <row r="12261">
          <cell r="A12261" t="str">
            <v>X61</v>
          </cell>
          <cell r="B12261" t="str">
            <v>Envenenamiento autoinfligido intencionalmente por, y exposición a drogas antiepilépticas, sedantes, hipnóticas, antiparkinsonianas y psicotrópicas, no clasificadas en otra parte</v>
          </cell>
        </row>
        <row r="12262">
          <cell r="A12262" t="str">
            <v>X61.0</v>
          </cell>
          <cell r="B12262" t="str">
            <v>Envenenamiento autoinfligido intencionalmente por, y exposición a drogas antiepilépticas, sedantes, hipnóticas, antiparkinsonianas y psicotrópicas, no clasificadas en otra parte, en vivienda</v>
          </cell>
        </row>
        <row r="12263">
          <cell r="A12263" t="str">
            <v>X61.1</v>
          </cell>
          <cell r="B12263" t="str">
            <v>Envenenamiento autoinfligido intencionalmente por, y exposición a drogas antiepilépticas, sedantes, hipnóticas, antiparkinsonianas y psicotrópicas, no clasificadas en otra parte, en institución reside</v>
          </cell>
        </row>
        <row r="12264">
          <cell r="A12264" t="str">
            <v>X61.2</v>
          </cell>
          <cell r="B12264" t="str">
            <v>Envenenamiento autoinfligido intencionalmente por, y exposición a drogas antiepilépticas, sedantes, hipnóticas, antiparkinsonianas y psicotrópicas, no clasificadas en otra parte, en escuelas, otras in</v>
          </cell>
        </row>
        <row r="12265">
          <cell r="A12265" t="str">
            <v>X61.3</v>
          </cell>
          <cell r="B12265" t="str">
            <v>Envenenamiento autoinfligido intencionalmente por, y exposición a drogas antiepilépticas, sedantes, hipnóticas, antiparkinsonianas y psicotrópicas, no clasificadas en otra parte, en áreas de deporte y</v>
          </cell>
        </row>
        <row r="12266">
          <cell r="A12266" t="str">
            <v>X61.4</v>
          </cell>
          <cell r="B12266" t="str">
            <v>Envenenamiento autoinfligido intencionalmente por, y exposición a drogas antiepilépticas, sedantes, hipnóticas, antiparkinsonianas y psicotrópicas, no clasificadas en otra parte, en calles y carretera</v>
          </cell>
        </row>
        <row r="12267">
          <cell r="A12267" t="str">
            <v>X61.5</v>
          </cell>
          <cell r="B12267" t="str">
            <v>Envenenamiento autoinfligido intencionalmente por, y exposición a drogas antiepilépticas, sedantes, hipnóticas, antiparkinsonianas y psicotrópicas, no clasificadas en otra parte, en comercio y área de</v>
          </cell>
        </row>
        <row r="12268">
          <cell r="A12268" t="str">
            <v>X61.6</v>
          </cell>
          <cell r="B12268" t="str">
            <v>Envenenamiento autoinfligido intencionalmente por, y exposición a drogas antiepilépticas, sedantes, hipnóticas, antiparkinsonianas y psicotrópicas, no clasificadas en otra parte, en área industrial y</v>
          </cell>
        </row>
        <row r="12269">
          <cell r="A12269" t="str">
            <v>X61.7</v>
          </cell>
          <cell r="B12269" t="str">
            <v>Envenenamiento autoinfligido intencionalmente por, y exposición a drogas antiepilépticas, sedantes, hipnóticas, antiparkinsonianas y psicotrópicas, no clasificadas en otra parte, en granja</v>
          </cell>
        </row>
        <row r="12270">
          <cell r="A12270" t="str">
            <v>X61.8</v>
          </cell>
          <cell r="B12270" t="str">
            <v>Envenenamiento autoinfligido intencionalmente por, y exposición a drogas antiepilépticas, sedantes, hipnóticas, antiparkinsonianas y psicotrópicas, no clasificadas en otra parte, en otro lugar especif</v>
          </cell>
        </row>
        <row r="12271">
          <cell r="A12271" t="str">
            <v>X61.9</v>
          </cell>
          <cell r="B12271" t="str">
            <v>Envenenamiento autoinfligido intencionalmente por, y exposición a drogas antiepilépticas, sedantes, hipnóticas, antiparkinsonianas y psicotrópicas, no clasificadas en otra parte, en lugar no especific</v>
          </cell>
        </row>
        <row r="12272">
          <cell r="A12272" t="str">
            <v>X62</v>
          </cell>
          <cell r="B12272" t="str">
            <v>Envenenamiento autoinfligido intencionalmente por, y exposición a narcóticos y psicodislépticos [alucinógenos], no clasificados en otra parte</v>
          </cell>
        </row>
        <row r="12273">
          <cell r="A12273" t="str">
            <v>X62.0</v>
          </cell>
          <cell r="B12273" t="str">
            <v>Envenenamiento autoinfligido intencionalmente por, y exposición a narcóticos y psicodislépticos [alucinógenos], no clasificados en otra parte, en vivienda</v>
          </cell>
        </row>
        <row r="12274">
          <cell r="A12274" t="str">
            <v>X62.1</v>
          </cell>
          <cell r="B12274" t="str">
            <v>Envenenamiento autoinfligido intencionalmente por, y exposición a narcóticos y psicodislépticos [alucinógenos], no clasificados en otra parte, en institución residencial</v>
          </cell>
        </row>
        <row r="12275">
          <cell r="A12275" t="str">
            <v>X62.2</v>
          </cell>
          <cell r="B12275" t="str">
            <v>Envenenamiento autoinfligido intencionalmente por, y exposición a narcóticos y psicodislépticos [alucinógenos], no clasificados en otra parte, en escuelas, otras instituciones y áreas administrativas</v>
          </cell>
        </row>
        <row r="12276">
          <cell r="A12276" t="str">
            <v>X62.3</v>
          </cell>
          <cell r="B12276" t="str">
            <v>Envenenamiento autoinfligido intencionalmente por, y exposición a narcóticos y psicodislépticos [alucinógenos], no clasificados en otra parte, en áreas de deporte y atletismo</v>
          </cell>
        </row>
        <row r="12277">
          <cell r="A12277" t="str">
            <v>X62.4</v>
          </cell>
          <cell r="B12277" t="str">
            <v>Envenenamiento autoinfligido intencionalmente por, y exposición a narcóticos y psicodislépticos [alucinógenos], no clasificados en otra parte, en calles y carreteras</v>
          </cell>
        </row>
        <row r="12278">
          <cell r="A12278" t="str">
            <v>X62.5</v>
          </cell>
          <cell r="B12278" t="str">
            <v>Envenenamiento autoinfligido intencionalmente por, y exposición a narcóticos y psicodislépticos [alucinógenos], no clasificados en otra parte, en comercio y área de servicios</v>
          </cell>
        </row>
        <row r="12279">
          <cell r="A12279" t="str">
            <v>X62.6</v>
          </cell>
          <cell r="B12279" t="str">
            <v>Envenenamiento autoinfligido intencionalmente por, y exposición a narcóticos y psicodislépticos [alucinógenos], no clasificados en otra parte, en área industrial y de la construcción</v>
          </cell>
        </row>
        <row r="12280">
          <cell r="A12280" t="str">
            <v>X62.7</v>
          </cell>
          <cell r="B12280" t="str">
            <v>Envenenamiento autoinfligido intencionalmente por, y exposición a narcóticos y psicodislépticos [alucinógenos], no clasificados en otra parte, en granja</v>
          </cell>
        </row>
        <row r="12281">
          <cell r="A12281" t="str">
            <v>X62.8</v>
          </cell>
          <cell r="B12281" t="str">
            <v>Envenenamiento autoinfligido intencionalmente por, y exposición a narcóticos y psicodislépticos [alucinógenos], no clasificados en otra parte, en otro lugar especificado</v>
          </cell>
        </row>
        <row r="12282">
          <cell r="A12282" t="str">
            <v>X62.9</v>
          </cell>
          <cell r="B12282" t="str">
            <v>Envenenamiento autoinfligido intencionalmente por, y exposición a narcóticos y psicodislépticos [alucinógenos], no clasificados en otra parte, en lugar no especificado</v>
          </cell>
        </row>
        <row r="12283">
          <cell r="A12283" t="str">
            <v>X63</v>
          </cell>
          <cell r="B12283" t="str">
            <v>Envenenamiento autoinfligido intencionalmente por, y exposición a otras drogas que actúan sobre el sistema nervioso autónomo</v>
          </cell>
        </row>
        <row r="12284">
          <cell r="A12284" t="str">
            <v>X63.0</v>
          </cell>
          <cell r="B12284" t="str">
            <v>Envenenamiento autoinfligido intencionalmente por, y exposición a otras drogas que actúan sobre el sistema nervioso autónomo, en vivienda</v>
          </cell>
        </row>
        <row r="12285">
          <cell r="A12285" t="str">
            <v>X63.1</v>
          </cell>
          <cell r="B12285" t="str">
            <v>Envenenamiento autoinfligido intencionalmente por, y exposición a otras drogas que actúan sobre el sistema nervioso autónomo, en institución residencial</v>
          </cell>
        </row>
        <row r="12286">
          <cell r="A12286" t="str">
            <v>X63.2</v>
          </cell>
          <cell r="B12286" t="str">
            <v>Envenenamiento autoinfligido intencionalmente por, y exposición a otras drogas que actúan sobre el sistema nervioso autónomo, en escuelas, otras instituciones y áreas administrativas públicas</v>
          </cell>
        </row>
        <row r="12287">
          <cell r="A12287" t="str">
            <v>X63.3</v>
          </cell>
          <cell r="B12287" t="str">
            <v>Envenenamiento autoinfligido intencionalmente por, y exposición a otras drogas que actúan sobre el sistema nervioso autónomo, en áreas de deporte y atletismo</v>
          </cell>
        </row>
        <row r="12288">
          <cell r="A12288" t="str">
            <v>X63.4</v>
          </cell>
          <cell r="B12288" t="str">
            <v>Envenenamiento autoinfligido intencionalmente por, y exposición a otras drogas que actúan sobre el sistema nervioso autónomo, en calles y carreteras</v>
          </cell>
        </row>
        <row r="12289">
          <cell r="A12289" t="str">
            <v>X63.5</v>
          </cell>
          <cell r="B12289" t="str">
            <v>Envenenamiento autoinfligido intencionalmente por, y exposición a otras drogas que actúan sobre el sistema nervioso autónomo, en comercio y área de servicios</v>
          </cell>
        </row>
        <row r="12290">
          <cell r="A12290" t="str">
            <v>X63.6</v>
          </cell>
          <cell r="B12290" t="str">
            <v>Envenenamiento autoinfligido intencionalmente por, y exposición a otras drogas que actúan sobre el sistema nervioso autónomo, en área industrial y de la construcción</v>
          </cell>
        </row>
        <row r="12291">
          <cell r="A12291" t="str">
            <v>X63.7</v>
          </cell>
          <cell r="B12291" t="str">
            <v>Envenenamiento autoinfligido intencionalmente por, y exposición a otras drogas que actúan sobre el sistema nervioso autónomo, en granja</v>
          </cell>
        </row>
        <row r="12292">
          <cell r="A12292" t="str">
            <v>X63.8</v>
          </cell>
          <cell r="B12292" t="str">
            <v>Envenenamiento autoinfligido intencionalmente por, y exposición a otras drogas que actúan sobre el sistema nervioso autónomo, en otro lugar especificado</v>
          </cell>
        </row>
        <row r="12293">
          <cell r="A12293" t="str">
            <v>X63.9</v>
          </cell>
          <cell r="B12293" t="str">
            <v>Envenenamiento autoinfligido intencionalmente por, y exposición a otras drogas que actúan sobre el sistema nervioso autónomo, en lugar no especificado</v>
          </cell>
        </row>
        <row r="12294">
          <cell r="A12294" t="str">
            <v>X64</v>
          </cell>
          <cell r="B12294" t="str">
            <v>Envenenamiento autoinfligido intencionalmente por, y exposición a otras drogas, medicamentos y sustancias biológicas, y los no especificados</v>
          </cell>
        </row>
        <row r="12295">
          <cell r="A12295" t="str">
            <v>X64.0</v>
          </cell>
          <cell r="B12295" t="str">
            <v>Envenenamiento autoinfligido intencionalmente por, y exposición a otras drogas, medicamentos y sustancias biológicas, y los no especificados, en vivienda</v>
          </cell>
        </row>
        <row r="12296">
          <cell r="A12296" t="str">
            <v>X64.1</v>
          </cell>
          <cell r="B12296" t="str">
            <v>Envenenamiento autoinfligido intencionalmente por, y exposición a otras drogas, medicamentos y sustancias biológicas, y los no especificados, en institución residencial</v>
          </cell>
        </row>
        <row r="12297">
          <cell r="A12297" t="str">
            <v>X64.2</v>
          </cell>
          <cell r="B12297" t="str">
            <v>Envenenamiento autoinfligido intencionalmente por, y exposición a otras drogas, medicamentos y sustancias biológicas, y los no especificados, en escuelas, otras instituciones y áreas administrativas p</v>
          </cell>
        </row>
        <row r="12298">
          <cell r="A12298" t="str">
            <v>X64.3</v>
          </cell>
          <cell r="B12298" t="str">
            <v>Envenenamiento autoinfligido intencionalmente por, y exposición a otras drogas, medicamentos y sustancias biológicas, y los no especificados, en áreas de deporte y atletismo</v>
          </cell>
        </row>
        <row r="12299">
          <cell r="A12299" t="str">
            <v>X64.4</v>
          </cell>
          <cell r="B12299" t="str">
            <v>Envenenamiento autoinfligido intencionalmente por, y exposición a otras drogas, medicamentos y sustancias biológicas, y los no especificados, en calles y carreteras</v>
          </cell>
        </row>
        <row r="12300">
          <cell r="A12300" t="str">
            <v>X64.5</v>
          </cell>
          <cell r="B12300" t="str">
            <v>Envenenamiento autoinfligido intencionalmente por, y exposición a otras drogas, medicamentos y sustancias biológicas, y los no especificados, en comercio y área de servicios</v>
          </cell>
        </row>
        <row r="12301">
          <cell r="A12301" t="str">
            <v>X64.6</v>
          </cell>
          <cell r="B12301" t="str">
            <v>Envenenamiento autoinfligido intencionalmente por, y exposición a otras drogas, medicamentos y sustancias biológicas, y los no especificados, en área industrial y de la construcción</v>
          </cell>
        </row>
        <row r="12302">
          <cell r="A12302" t="str">
            <v>X64.7</v>
          </cell>
          <cell r="B12302" t="str">
            <v>Envenenamiento autoinfligido intencionalmente por, y exposición a otras drogas, medicamentos y sustancias biológicas, y los no especificados, en granja</v>
          </cell>
        </row>
        <row r="12303">
          <cell r="A12303" t="str">
            <v>X64.8</v>
          </cell>
          <cell r="B12303" t="str">
            <v>Envenenamiento autoinfligido intencionalmente por, y exposición a otras drogas, medicamentos y sustancias biológicas, y los no especificados, en otro lugar especificado</v>
          </cell>
        </row>
        <row r="12304">
          <cell r="A12304" t="str">
            <v>X64.9</v>
          </cell>
          <cell r="B12304" t="str">
            <v>Envenenamiento autoinfligido intencionalmente por, y exposición a otras drogas, medicamentos y sustancias biológicas, y los no especificados, en lugar no especificado</v>
          </cell>
        </row>
        <row r="12305">
          <cell r="A12305" t="str">
            <v>X65</v>
          </cell>
          <cell r="B12305" t="str">
            <v>Envenenamiento autoinfligido intencionalmente por, y exposición al alcohol</v>
          </cell>
        </row>
        <row r="12306">
          <cell r="A12306" t="str">
            <v>X65.0</v>
          </cell>
          <cell r="B12306" t="str">
            <v>Envenenamiento autoinfligido intencionalmente por, y exposición al alcohol, en vivienda</v>
          </cell>
        </row>
        <row r="12307">
          <cell r="A12307" t="str">
            <v>X65.1</v>
          </cell>
          <cell r="B12307" t="str">
            <v>Envenenamiento autoinfligido intencionalmente por, y exposición al alcohol, en institución residencial</v>
          </cell>
        </row>
        <row r="12308">
          <cell r="A12308" t="str">
            <v>X65.2</v>
          </cell>
          <cell r="B12308" t="str">
            <v>Envenenamiento autoinfligido intencionalmente por, y exposición al alcohol, en escuelas, otras instituciones y áreas administrativas públicas</v>
          </cell>
        </row>
        <row r="12309">
          <cell r="A12309" t="str">
            <v>X65.3</v>
          </cell>
          <cell r="B12309" t="str">
            <v>Envenenamiento autoinfligido intencionalmente por, y exposición al alcohol, en áreas de deporte y atletismo</v>
          </cell>
        </row>
        <row r="12310">
          <cell r="A12310" t="str">
            <v>X65.4</v>
          </cell>
          <cell r="B12310" t="str">
            <v>Envenenamiento autoinfligido intencionalmente por, y exposición al alcohol, en calles y carreteras</v>
          </cell>
        </row>
        <row r="12311">
          <cell r="A12311" t="str">
            <v>X65.5</v>
          </cell>
          <cell r="B12311" t="str">
            <v>Envenenamiento autoinfligido intencionalmente por, y exposición al alcohol, en comercio y área de servicios</v>
          </cell>
        </row>
        <row r="12312">
          <cell r="A12312" t="str">
            <v>X65.6</v>
          </cell>
          <cell r="B12312" t="str">
            <v>Envenenamiento autoinfligido intencionalmente por, y exposición al alcohol, en área industrial y de la construcción</v>
          </cell>
        </row>
        <row r="12313">
          <cell r="A12313" t="str">
            <v>X65.7</v>
          </cell>
          <cell r="B12313" t="str">
            <v>Envenenamiento autoinfligido intencionalmente por, y exposición al alcohol, en granja</v>
          </cell>
        </row>
        <row r="12314">
          <cell r="A12314" t="str">
            <v>X65.8</v>
          </cell>
          <cell r="B12314" t="str">
            <v>Envenenamiento autoinfligido intencionalmente por, y exposición al alcohol, en otro lugar especificado</v>
          </cell>
        </row>
        <row r="12315">
          <cell r="A12315" t="str">
            <v>X65.9</v>
          </cell>
          <cell r="B12315" t="str">
            <v>Envenenamiento autoinfligido intencionalmente por, y exposición al alcohol, en lugar no especificado</v>
          </cell>
        </row>
        <row r="12316">
          <cell r="A12316"/>
          <cell r="B12316" t="str">
            <v>Envenenamiento autoinfligido intencionalmente por, y exposición a disolventes orgánicos e hidrocarburos halogenados y sus vapores</v>
          </cell>
        </row>
        <row r="12317">
          <cell r="A12317" t="str">
            <v>X66.0</v>
          </cell>
          <cell r="B12317" t="str">
            <v>Envenenamiento autoinfligido intencionalmente por, y exposición a disolventes orgánicos e hidrocarburos halogenados y sus vapores, en vivienda</v>
          </cell>
        </row>
        <row r="12318">
          <cell r="A12318" t="str">
            <v>X66.1</v>
          </cell>
          <cell r="B12318" t="str">
            <v>Envenenamiento autoinfligido intencionalmente por, y exposición a disolventes orgánicos e hidrocarburos halogenados y sus vapores, en institución residencial</v>
          </cell>
        </row>
        <row r="12319">
          <cell r="A12319" t="str">
            <v>X66.2</v>
          </cell>
          <cell r="B12319" t="str">
            <v>Envenenamiento autoinfligido intencionalmente por, y exposición a disolventes orgánicos e hidrocarburos halogenados y sus vapores, en escuelas, otras instituciones y áreas administrativas públicas</v>
          </cell>
        </row>
        <row r="12320">
          <cell r="A12320" t="str">
            <v>X66.3</v>
          </cell>
          <cell r="B12320" t="str">
            <v>Envenenamiento autoinfligido intencionalmente por, y exposición a disolventes orgánicos e hidrocarburos halogenados y sus vapores, en áreas de deporte y atletismo</v>
          </cell>
        </row>
        <row r="12321">
          <cell r="A12321" t="str">
            <v>X66.4</v>
          </cell>
          <cell r="B12321" t="str">
            <v>Envenenamiento autoinfligido intencionalmente por, y exposición a disolventes orgánicos e hidrocarburos halogenados y sus vapores, en calles y carreteras</v>
          </cell>
        </row>
        <row r="12322">
          <cell r="A12322" t="str">
            <v>X66.5</v>
          </cell>
          <cell r="B12322" t="str">
            <v>Envenenamiento autoinfligido intencionalmente por, y exposición a disolventes orgánicos e hidrocarburos halogenados y sus vapores, en comercio y área de servicios</v>
          </cell>
        </row>
        <row r="12323">
          <cell r="A12323" t="str">
            <v>X66.6</v>
          </cell>
          <cell r="B12323" t="str">
            <v>Envenenamiento autoinfligido intencionalmente por, y exposición a disolventes orgánicos e hidrocarburos halogenados y sus vapores, en área industrial y de la construcción</v>
          </cell>
        </row>
        <row r="12324">
          <cell r="A12324" t="str">
            <v>X66.7</v>
          </cell>
          <cell r="B12324" t="str">
            <v>Envenenamiento autoinfligido intencionalmente por, y exposición a disolventes orgánicos e hidrocarburos halogenados y sus vapores, en granja</v>
          </cell>
        </row>
        <row r="12325">
          <cell r="A12325" t="str">
            <v>X66.8</v>
          </cell>
          <cell r="B12325" t="str">
            <v>Envenenamiento autoinfligido intencionalmente por, y exposición a disolventes orgánicos e hidrocarburos halogenados y sus vapores, en otro lugar especificado</v>
          </cell>
        </row>
        <row r="12326">
          <cell r="A12326" t="str">
            <v>X66.9</v>
          </cell>
          <cell r="B12326" t="str">
            <v>Envenenamiento autoinfligido intencionalmente por, y exposición a disolventes orgánicos e hidrocarburos halogenados y sus vapores, en lugar no especificado</v>
          </cell>
        </row>
        <row r="12327">
          <cell r="A12327" t="str">
            <v>X67</v>
          </cell>
          <cell r="B12327" t="str">
            <v>Envenenamiento autoinfligido intencionalmente por, y exposición a otros gases y vapores</v>
          </cell>
        </row>
        <row r="12328">
          <cell r="A12328" t="str">
            <v>X67.0</v>
          </cell>
          <cell r="B12328" t="str">
            <v>Envenenamiento autoinfligido intencionalmente por, y exposición a otros gases y vapores, en vivienda</v>
          </cell>
        </row>
        <row r="12329">
          <cell r="A12329" t="str">
            <v>X67.1</v>
          </cell>
          <cell r="B12329" t="str">
            <v>Envenenamiento autoinfligido intencionalmente por, y exposición a otros gases y vapores, en institución residencial</v>
          </cell>
        </row>
        <row r="12330">
          <cell r="A12330" t="str">
            <v>X67.2</v>
          </cell>
          <cell r="B12330" t="str">
            <v>Envenenamiento autoinfligido intencionalmente por, y exposición a otros gases y vapores, en escuelas, otras instituciones y áreas administrativas públicas</v>
          </cell>
        </row>
        <row r="12331">
          <cell r="A12331" t="str">
            <v>X67.3</v>
          </cell>
          <cell r="B12331" t="str">
            <v>Envenenamiento autoinfligido intencionalmente por, y exposición a otros gases y vapores, en áreas de deporte y atletismo</v>
          </cell>
        </row>
        <row r="12332">
          <cell r="A12332" t="str">
            <v>X67.4</v>
          </cell>
          <cell r="B12332" t="str">
            <v>Envenenamiento autoinfligido intencionalmente por, y exposición a otros gases y vapores, en calles y carreteras</v>
          </cell>
        </row>
        <row r="12333">
          <cell r="A12333" t="str">
            <v>X67.5</v>
          </cell>
          <cell r="B12333" t="str">
            <v>Envenenamiento autoinfligido intencionalmente por, y exposición a otros gases y vapores, en comercio y área de servicios</v>
          </cell>
        </row>
        <row r="12334">
          <cell r="A12334" t="str">
            <v>X67.6</v>
          </cell>
          <cell r="B12334" t="str">
            <v>Envenenamiento autoinfligido intencionalmente por, y exposición a otros gases y vapores, en área industrial y de la construcción</v>
          </cell>
        </row>
        <row r="12335">
          <cell r="A12335" t="str">
            <v>X67.7</v>
          </cell>
          <cell r="B12335" t="str">
            <v>Envenenamiento autoinfligido intencionalmente por, y exposición a otros gases y vapores, en granja</v>
          </cell>
        </row>
        <row r="12336">
          <cell r="A12336" t="str">
            <v>X67.8</v>
          </cell>
          <cell r="B12336" t="str">
            <v>Envenenamiento autoinfligido intencionalmente por, y exposición a otros gases y vapores, en otro lugar especificado</v>
          </cell>
        </row>
        <row r="12337">
          <cell r="A12337" t="str">
            <v>X67.9</v>
          </cell>
          <cell r="B12337" t="str">
            <v>Envenenamiento autoinfligido intencionalmente por, y exposición a otros gases y vapores, en lugar no especificado</v>
          </cell>
        </row>
        <row r="12338">
          <cell r="A12338" t="str">
            <v>X68</v>
          </cell>
          <cell r="B12338" t="str">
            <v>Envenenamiento autoinfligido intencionalmente por, y exposición a plaguicidas</v>
          </cell>
        </row>
        <row r="12339">
          <cell r="A12339" t="str">
            <v>X68.0</v>
          </cell>
          <cell r="B12339" t="str">
            <v>Envenenamiento autoinfligido intencionalmente por, y exposición a plaguicidas, en vivienda</v>
          </cell>
        </row>
        <row r="12340">
          <cell r="A12340" t="str">
            <v>X68.1</v>
          </cell>
          <cell r="B12340" t="str">
            <v>Envenenamiento autoinfligido intencionalmente por, y exposición a plaguicidas, en institución residencial</v>
          </cell>
        </row>
        <row r="12341">
          <cell r="A12341" t="str">
            <v>X68.2</v>
          </cell>
          <cell r="B12341" t="str">
            <v>Envenenamiento autoinfligido intencionalmente por, y exposición a plaguicidas, en escuelas, otras instituciones y áreas administrativas públicas</v>
          </cell>
        </row>
        <row r="12342">
          <cell r="A12342" t="str">
            <v>X68.3</v>
          </cell>
          <cell r="B12342" t="str">
            <v>Envenenamiento autoinfligido intencionalmente por, y exposición a plaguicidas, en áreas de deporte y atletismo</v>
          </cell>
        </row>
        <row r="12343">
          <cell r="A12343" t="str">
            <v>X68.4</v>
          </cell>
          <cell r="B12343" t="str">
            <v>Envenenamiento autoinfligido intencionalmente por, y exposición a plaguicidas, en calles y carreteras</v>
          </cell>
        </row>
        <row r="12344">
          <cell r="A12344" t="str">
            <v>X68.5</v>
          </cell>
          <cell r="B12344" t="str">
            <v>Envenenamiento autoinfligido intencionalmente por, y exposición a plaguicidas, en comercio y área de servicios</v>
          </cell>
        </row>
        <row r="12345">
          <cell r="A12345" t="str">
            <v>X68.6</v>
          </cell>
          <cell r="B12345" t="str">
            <v>Envenenamiento autoinfligido intencionalmente por, y exposición a plaguicidas, en área industrial y de la construcción</v>
          </cell>
        </row>
        <row r="12346">
          <cell r="A12346" t="str">
            <v>X68.7</v>
          </cell>
          <cell r="B12346" t="str">
            <v>Envenenamiento autoinfligido intencionalmente por, y exposición a plaguicidas, en granja</v>
          </cell>
        </row>
        <row r="12347">
          <cell r="A12347" t="str">
            <v>X68.8</v>
          </cell>
          <cell r="B12347" t="str">
            <v>Envenenamiento autoinfligido intencionalmente por, y exposición a plaguicidas, en otro lugar especificado</v>
          </cell>
        </row>
        <row r="12348">
          <cell r="A12348" t="str">
            <v>X68.9</v>
          </cell>
          <cell r="B12348" t="str">
            <v>Envenenamiento autoinfligido intencionalmente por, y exposición a plaguicidas, en lugar no especificado</v>
          </cell>
        </row>
        <row r="12349">
          <cell r="A12349" t="str">
            <v>X69</v>
          </cell>
          <cell r="B12349" t="str">
            <v>Envenenamiento autoinfligido intencionalmente por, y exposición a otros productos químicos y sustancias nocivas, y los no especificados</v>
          </cell>
        </row>
        <row r="12350">
          <cell r="A12350" t="str">
            <v>X69.0</v>
          </cell>
          <cell r="B12350" t="str">
            <v>Envenenamiento autoinfligido intencionalmente por, y exposición a otros productos químicos y sustancias nocivas, y los no especificados, en vivienda</v>
          </cell>
        </row>
        <row r="12351">
          <cell r="A12351" t="str">
            <v>X69.1</v>
          </cell>
          <cell r="B12351" t="str">
            <v>Envenenamiento autoinfligido intencionalmente por, y exposición a otros productos químicos y sustancias nocivas, y los no especificados, en institución residencial</v>
          </cell>
        </row>
        <row r="12352">
          <cell r="A12352" t="str">
            <v>X69.2</v>
          </cell>
          <cell r="B12352" t="str">
            <v>Envenenamiento autoinfligido intencionalmente por, y exposición a otros productos químicos y sustancias nocivas, y los no especificados, en escuelas, otras instituciones y áreas administrativas públic</v>
          </cell>
        </row>
        <row r="12353">
          <cell r="A12353" t="str">
            <v>X69.3</v>
          </cell>
          <cell r="B12353" t="str">
            <v>Envenenamiento autoinfligido intencionalmente por, y exposición a otros productos químicos y sustancias nocivas, y los no especificados, en áreas de deporte y atletismo</v>
          </cell>
        </row>
        <row r="12354">
          <cell r="A12354" t="str">
            <v>X69.4</v>
          </cell>
          <cell r="B12354" t="str">
            <v>Envenenamiento autoinfligido intencionalmente por, y exposición a otros productos químicos y sustancias nocivas, y los no especificados, en calles y carreteras</v>
          </cell>
        </row>
        <row r="12355">
          <cell r="A12355" t="str">
            <v>X69.5</v>
          </cell>
          <cell r="B12355" t="str">
            <v>Envenenamiento autoinfligido intencionalmente por, y exposición a otros productos químicos y sustancias nocivas, y los no especificados, en comercio y área de servicios</v>
          </cell>
        </row>
        <row r="12356">
          <cell r="A12356" t="str">
            <v>X69.6</v>
          </cell>
          <cell r="B12356" t="str">
            <v>Envenenamiento autoinfligido intencionalmente por, y exposición a otros productos químicos y sustancias nocivas, y los no especificados, en área industrial y de la construcción</v>
          </cell>
        </row>
        <row r="12357">
          <cell r="A12357" t="str">
            <v>X69.7</v>
          </cell>
          <cell r="B12357" t="str">
            <v>Envenenamiento autoinfligido intencionalmente por, y exposición a otros productos químicos y sustancias nocivas, y los no especificados, en granja</v>
          </cell>
        </row>
        <row r="12358">
          <cell r="A12358" t="str">
            <v>X69.8</v>
          </cell>
          <cell r="B12358" t="str">
            <v>Envenenamiento autoinfligido intencionalmente por, y exposición a otros productos químicos y sustancias nocivas, y los no especificados, en otro lugar especificado</v>
          </cell>
        </row>
        <row r="12359">
          <cell r="A12359" t="str">
            <v>X69.9</v>
          </cell>
          <cell r="B12359" t="str">
            <v>Envenenamiento autoinfligido intencionalmente por, y exposición a otros productos químicos y sustancias nocivas, y los no especificados, en lugar no especificado</v>
          </cell>
        </row>
        <row r="12360">
          <cell r="A12360" t="str">
            <v>X70</v>
          </cell>
          <cell r="B12360" t="str">
            <v>Lesión autoinfligida intencionalmente por ahorcamiento, estrangulamiento o sofocación</v>
          </cell>
        </row>
        <row r="12361">
          <cell r="A12361" t="str">
            <v>X70.0</v>
          </cell>
          <cell r="B12361" t="str">
            <v>Lesión autoinfligida intencionalmente por ahorcamiento, estrangulamiento o sofocación, en vivienda</v>
          </cell>
        </row>
        <row r="12362">
          <cell r="A12362" t="str">
            <v>X70.1</v>
          </cell>
          <cell r="B12362" t="str">
            <v>Lesión autoinfligida intencionalmente por ahorcamiento, estrangulamiento o sofocación, en institución residencial</v>
          </cell>
        </row>
        <row r="12363">
          <cell r="A12363" t="str">
            <v>X70.2</v>
          </cell>
          <cell r="B12363" t="str">
            <v>Lesión autoinfligida intencionalmente por ahorcamiento, estrangulamiento o sofocación, en escuelas, otras instituciones y áreas administrativas públicas</v>
          </cell>
        </row>
        <row r="12364">
          <cell r="A12364" t="str">
            <v>X70.3</v>
          </cell>
          <cell r="B12364" t="str">
            <v>Lesión autoinfligida intencionalmente por ahorcamiento, estrangulamiento o sofocación, en áreas de deporte y atletismo</v>
          </cell>
        </row>
        <row r="12365">
          <cell r="A12365" t="str">
            <v>X70.4</v>
          </cell>
          <cell r="B12365" t="str">
            <v>Lesión autoinfligida intencionalmente por ahorcamiento, estrangulamiento o sofocación, en calles y carreteras</v>
          </cell>
        </row>
        <row r="12366">
          <cell r="A12366" t="str">
            <v>X70.5</v>
          </cell>
          <cell r="B12366" t="str">
            <v>Lesión autoinfligida intencionalmente por ahorcamiento, estrangulamiento o sofocación, en comercio y área de servicios</v>
          </cell>
        </row>
        <row r="12367">
          <cell r="A12367" t="str">
            <v>X70.6</v>
          </cell>
          <cell r="B12367" t="str">
            <v>Lesión autoinfligida intencionalmente por ahorcamiento, estrangulamiento o sofocación, en área industrial y de la construcción</v>
          </cell>
        </row>
        <row r="12368">
          <cell r="A12368" t="str">
            <v>X70.7</v>
          </cell>
          <cell r="B12368" t="str">
            <v>Lesión autoinfligida intencionalmente por ahorcamiento, estrangulamiento o sofocación, en granja</v>
          </cell>
        </row>
        <row r="12369">
          <cell r="A12369" t="str">
            <v>X70.8</v>
          </cell>
          <cell r="B12369" t="str">
            <v>Lesión autoinfligida intencionalmente por ahorcamiento, estrangulamiento o sofocación, en otro lugar especificado</v>
          </cell>
        </row>
        <row r="12370">
          <cell r="A12370" t="str">
            <v>X70.9</v>
          </cell>
          <cell r="B12370" t="str">
            <v>Lesión autoinfligida intencionalmente por ahorcamiento, estrangulamiento o sofocación, en lugar no especificado</v>
          </cell>
        </row>
        <row r="12371">
          <cell r="A12371" t="str">
            <v>X71</v>
          </cell>
          <cell r="B12371" t="str">
            <v>Lesión autoinfligida intencionalmente por ahogamiento y sumersión</v>
          </cell>
        </row>
        <row r="12372">
          <cell r="A12372" t="str">
            <v>X71.0</v>
          </cell>
          <cell r="B12372" t="str">
            <v>Lesión autoinfligida intencionalmente por ahogamiento y sumersión, en vivienda</v>
          </cell>
        </row>
        <row r="12373">
          <cell r="A12373" t="str">
            <v>X71.1</v>
          </cell>
          <cell r="B12373" t="str">
            <v>Lesión autoinfligida intencionalmente por ahogamiento y sumersión, en institución residencial</v>
          </cell>
        </row>
        <row r="12374">
          <cell r="A12374" t="str">
            <v>X71.2</v>
          </cell>
          <cell r="B12374" t="str">
            <v>Lesión autoinfligida intencionalmente por ahogamiento y sumersión, en escuelas, otras instituciones y áreas administrativas públicas</v>
          </cell>
        </row>
        <row r="12375">
          <cell r="A12375" t="str">
            <v>X71.3</v>
          </cell>
          <cell r="B12375" t="str">
            <v>Lesión autoinfligida intencionalmente por ahogamiento y sumersión, en áreas de deporte y atletismo</v>
          </cell>
        </row>
        <row r="12376">
          <cell r="A12376" t="str">
            <v>X71.4</v>
          </cell>
          <cell r="B12376" t="str">
            <v>Lesión autoinfligida intencionalmente por ahogamiento y sumersión, en calles y carreteras</v>
          </cell>
        </row>
        <row r="12377">
          <cell r="A12377" t="str">
            <v>X71.5</v>
          </cell>
          <cell r="B12377" t="str">
            <v>Lesión autoinfligida intencionalmente por ahogamiento y sumersión, en comercio y área de servicios</v>
          </cell>
        </row>
        <row r="12378">
          <cell r="A12378" t="str">
            <v>X71.6</v>
          </cell>
          <cell r="B12378" t="str">
            <v>Lesión autoinfligida intencionalmente por ahogamiento y sumersión, en área industrial y de la construcción</v>
          </cell>
        </row>
        <row r="12379">
          <cell r="A12379" t="str">
            <v>X71.7</v>
          </cell>
          <cell r="B12379" t="str">
            <v>Lesión autoinfligida intencionalmente por ahogamiento y sumersión, en granja</v>
          </cell>
        </row>
        <row r="12380">
          <cell r="A12380" t="str">
            <v>X71.8</v>
          </cell>
          <cell r="B12380" t="str">
            <v>Lesión autoinfligida intencionalmente por ahogamiento y sumersión, en otro lugar especificado</v>
          </cell>
        </row>
        <row r="12381">
          <cell r="A12381" t="str">
            <v>X71.9</v>
          </cell>
          <cell r="B12381" t="str">
            <v>Lesión autoinfligida intencionalmente por ahogamiento y sumersión, en lugar no especificado</v>
          </cell>
        </row>
        <row r="12382">
          <cell r="A12382" t="str">
            <v>X72</v>
          </cell>
          <cell r="B12382" t="str">
            <v>Lesión autoinfligida intencionalmente por disparo de arma corta</v>
          </cell>
        </row>
        <row r="12383">
          <cell r="A12383" t="str">
            <v>X72.0</v>
          </cell>
          <cell r="B12383" t="str">
            <v>Lesión autoinfligida intencionalmente por disparo de arma corta, en vivienda</v>
          </cell>
        </row>
        <row r="12384">
          <cell r="A12384" t="str">
            <v>X72.1</v>
          </cell>
          <cell r="B12384" t="str">
            <v>Lesión autoinfligida intencionalmente por disparo de arma corta, en institución residencial</v>
          </cell>
        </row>
        <row r="12385">
          <cell r="A12385" t="str">
            <v>X72.2</v>
          </cell>
          <cell r="B12385" t="str">
            <v>Lesión autoinfligida intencionalmente por disparo de arma corta, en escuelas, otras instituciones y áreas administrativas públicas</v>
          </cell>
        </row>
        <row r="12386">
          <cell r="A12386" t="str">
            <v>X72.3</v>
          </cell>
          <cell r="B12386" t="str">
            <v>Lesión autoinfligida intencionalmente por disparo de arma corta, en áreas de deporte y atletismo</v>
          </cell>
        </row>
        <row r="12387">
          <cell r="A12387" t="str">
            <v>X72.4</v>
          </cell>
          <cell r="B12387" t="str">
            <v>Lesión autoinfligida intencionalmente por disparo de arma corta, en calles y carreteras</v>
          </cell>
        </row>
        <row r="12388">
          <cell r="A12388" t="str">
            <v>X72.5</v>
          </cell>
          <cell r="B12388" t="str">
            <v>Lesión autoinfligida intencionalmente por disparo de arma corta, en comercio y área de servicios</v>
          </cell>
        </row>
        <row r="12389">
          <cell r="A12389" t="str">
            <v>X72.6</v>
          </cell>
          <cell r="B12389" t="str">
            <v>Lesión autoinfligida intencionalmente por disparo de arma corta, en área industrial y de la construcción</v>
          </cell>
        </row>
        <row r="12390">
          <cell r="A12390" t="str">
            <v>X72.7</v>
          </cell>
          <cell r="B12390" t="str">
            <v>Lesión autoinfligida intencionalmente por disparo de arma corta, en granja</v>
          </cell>
        </row>
        <row r="12391">
          <cell r="A12391" t="str">
            <v>X72.8</v>
          </cell>
          <cell r="B12391" t="str">
            <v>Lesión autoinfligida intencionalmente por disparo de arma corta, en otro lugar especificado</v>
          </cell>
        </row>
        <row r="12392">
          <cell r="A12392" t="str">
            <v>X72.9</v>
          </cell>
          <cell r="B12392" t="str">
            <v>Lesión autoinfligida intencionalmente por disparo de arma corta, en lugar no especificado</v>
          </cell>
        </row>
        <row r="12393">
          <cell r="A12393" t="str">
            <v>X73</v>
          </cell>
          <cell r="B12393" t="str">
            <v>Lesión autoinfligida intencionalmente por disparo de rifle, escopeta y arma larga</v>
          </cell>
        </row>
        <row r="12394">
          <cell r="A12394" t="str">
            <v>X73.0</v>
          </cell>
          <cell r="B12394" t="str">
            <v>Lesión autoinfligida intencionalmente por disparo de rifle, escopeta y arma larga, en vivienda</v>
          </cell>
        </row>
        <row r="12395">
          <cell r="A12395" t="str">
            <v>X73.1</v>
          </cell>
          <cell r="B12395" t="str">
            <v>Lesión autoinfligida intencionalmente por disparo de rifle, escopeta y arma larga, en institución residencial</v>
          </cell>
        </row>
        <row r="12396">
          <cell r="A12396" t="str">
            <v>X73.2</v>
          </cell>
          <cell r="B12396" t="str">
            <v>Lesión autoinfligida intencionalmente por disparo de rifle, escopeta y arma larga, en escuelas, otras instituciones y áreas administrativas públicas</v>
          </cell>
        </row>
        <row r="12397">
          <cell r="A12397" t="str">
            <v>X73.3</v>
          </cell>
          <cell r="B12397" t="str">
            <v>Lesión autoinfligida intencionalmente por disparo de rifle, escopeta y arma larga, en áreas de deporte y atletismo</v>
          </cell>
        </row>
        <row r="12398">
          <cell r="A12398" t="str">
            <v>X73.4</v>
          </cell>
          <cell r="B12398" t="str">
            <v>Lesión autoinfligida intencionalmente por disparo de rifle, escopeta y arma larga, en calles y carreteras</v>
          </cell>
        </row>
        <row r="12399">
          <cell r="A12399" t="str">
            <v>X73.5</v>
          </cell>
          <cell r="B12399" t="str">
            <v>Lesión autoinfligida intencionalmente por disparo de rifle, escopeta y arma larga, en comercio y área de servicios</v>
          </cell>
        </row>
        <row r="12400">
          <cell r="A12400" t="str">
            <v>X73.6</v>
          </cell>
          <cell r="B12400" t="str">
            <v>Lesión autoinfligida intencionalmente por disparo de rifle, escopeta y arma larga, en área industrial y de la construcción</v>
          </cell>
        </row>
        <row r="12401">
          <cell r="A12401" t="str">
            <v>X73.7</v>
          </cell>
          <cell r="B12401" t="str">
            <v>Lesión autoinfligida intencionalmente por disparo de rifle, escopeta y arma larga, en granja</v>
          </cell>
        </row>
        <row r="12402">
          <cell r="A12402" t="str">
            <v>X73.8</v>
          </cell>
          <cell r="B12402" t="str">
            <v>Lesión autoinfligida intencionalmente por disparo de rifle, escopeta y arma larga, en otro lugar especificado</v>
          </cell>
        </row>
        <row r="12403">
          <cell r="A12403" t="str">
            <v>X73.9</v>
          </cell>
          <cell r="B12403" t="str">
            <v>Lesión autoinfligida intencionalmente por disparo de rifle, escopeta y arma larga, en lugar no especificado</v>
          </cell>
        </row>
        <row r="12404">
          <cell r="A12404" t="str">
            <v>X74</v>
          </cell>
          <cell r="B12404" t="str">
            <v>Lesión autoinfligida intencionalmente por disparo de otras armas de fuego, y las no especificadas</v>
          </cell>
        </row>
        <row r="12405">
          <cell r="A12405" t="str">
            <v>X74.0</v>
          </cell>
          <cell r="B12405" t="str">
            <v>Lesión autoinfligida intencionalmente por disparo de otras armas de fuego, y las no especificadas, en vivienda</v>
          </cell>
        </row>
        <row r="12406">
          <cell r="A12406" t="str">
            <v>X74.1</v>
          </cell>
          <cell r="B12406" t="str">
            <v>Lesión autoinfligida intencionalmente por disparo de otras armas de fuego, y las no especificadas, en institución residencial</v>
          </cell>
        </row>
        <row r="12407">
          <cell r="A12407" t="str">
            <v>X74.2</v>
          </cell>
          <cell r="B12407" t="str">
            <v>Lesión autoinfligida intencionalmente por disparo de otras armas de fuego, y las no especificadas, en escuelas, otras instituciones y áreas administrativas públicas</v>
          </cell>
        </row>
        <row r="12408">
          <cell r="A12408" t="str">
            <v>X74.3</v>
          </cell>
          <cell r="B12408" t="str">
            <v>Lesión autoinfligida intencionalmente por disparo de otras armas de fuego, y las no especificadas, en áreas de deporte y atletismo</v>
          </cell>
        </row>
        <row r="12409">
          <cell r="A12409" t="str">
            <v>X74.4</v>
          </cell>
          <cell r="B12409" t="str">
            <v>Lesión autoinfligida intencionalmente por disparo de otras armas de fuego, y las no especificadas, en calles y carreteras</v>
          </cell>
        </row>
        <row r="12410">
          <cell r="A12410" t="str">
            <v>X74.5</v>
          </cell>
          <cell r="B12410" t="str">
            <v>Lesión autoinfligida intencionalmente por disparo de otras armas de fuego, y las no especificadas, en comercio y área de servicios</v>
          </cell>
        </row>
        <row r="12411">
          <cell r="A12411" t="str">
            <v>X74.6</v>
          </cell>
          <cell r="B12411" t="str">
            <v>Lesión autoinfligida intencionalmente por disparo de otras armas de fuego, y las no especificadas, en área industrial y de la construcción</v>
          </cell>
        </row>
        <row r="12412">
          <cell r="A12412" t="str">
            <v>X74.7</v>
          </cell>
          <cell r="B12412" t="str">
            <v>Lesión autoinfligida intencionalmente por disparo de otras armas de fuego, y las no especificadas, en granja</v>
          </cell>
        </row>
        <row r="12413">
          <cell r="A12413" t="str">
            <v>X74.8</v>
          </cell>
          <cell r="B12413" t="str">
            <v>Lesión autoinfligida intencionalmente por disparo de otras armas de fuego, y las no especificadas, en otro lugar especificado</v>
          </cell>
        </row>
        <row r="12414">
          <cell r="A12414" t="str">
            <v>X74.9</v>
          </cell>
          <cell r="B12414" t="str">
            <v>Lesión autoinfligida intencionalmente por disparo de otras armas de fuego, y las no especificadas, en lugar no especificado</v>
          </cell>
        </row>
        <row r="12415">
          <cell r="A12415" t="str">
            <v>X75</v>
          </cell>
          <cell r="B12415" t="str">
            <v>Lesión autoinfligida intencionalmente por material explosivo</v>
          </cell>
        </row>
        <row r="12416">
          <cell r="A12416" t="str">
            <v>X75.0</v>
          </cell>
          <cell r="B12416" t="str">
            <v>Lesión autoinfligida intencionalmente por material explosivo, en vivienda</v>
          </cell>
        </row>
        <row r="12417">
          <cell r="A12417" t="str">
            <v>X75.1</v>
          </cell>
          <cell r="B12417" t="str">
            <v>Lesión autoinfligida intencionalmente por material explosivo, en institución residencial</v>
          </cell>
        </row>
        <row r="12418">
          <cell r="A12418" t="str">
            <v>X75.2</v>
          </cell>
          <cell r="B12418" t="str">
            <v>Lesión autoinfligida intencionalmente por material explosivo, en escuelas, otras instituciones y áreas administrativas públicas</v>
          </cell>
        </row>
        <row r="12419">
          <cell r="A12419" t="str">
            <v>X75.3</v>
          </cell>
          <cell r="B12419" t="str">
            <v>Lesión autoinfligida intencionalmente por material explosivo, en áreas de deporte y atletismo</v>
          </cell>
        </row>
        <row r="12420">
          <cell r="A12420" t="str">
            <v>X75.4</v>
          </cell>
          <cell r="B12420" t="str">
            <v>Lesión autoinfligida intencionalmente por material explosivo, en calles y carreteras</v>
          </cell>
        </row>
        <row r="12421">
          <cell r="A12421" t="str">
            <v>X75.5</v>
          </cell>
          <cell r="B12421" t="str">
            <v>Lesión autoinfligida intencionalmente por material explosivo, en comercio y área de servicios</v>
          </cell>
        </row>
        <row r="12422">
          <cell r="A12422" t="str">
            <v>X75.6</v>
          </cell>
          <cell r="B12422" t="str">
            <v>Lesión autoinfligida intencionalmente por material explosivo, en área industrial y de la construcción</v>
          </cell>
        </row>
        <row r="12423">
          <cell r="A12423" t="str">
            <v>X75.7</v>
          </cell>
          <cell r="B12423" t="str">
            <v>Lesión autoinfligida intencionalmente por material explosivo, en granja</v>
          </cell>
        </row>
        <row r="12424">
          <cell r="A12424" t="str">
            <v>X75.8</v>
          </cell>
          <cell r="B12424" t="str">
            <v>Lesión autoinfligida intencionalmente por material explosivo, en otro lugar especificado</v>
          </cell>
        </row>
        <row r="12425">
          <cell r="A12425" t="str">
            <v>X75.9</v>
          </cell>
          <cell r="B12425" t="str">
            <v>Lesión autoinfligida intencionalmente por material explosivo, en lugar no especificado</v>
          </cell>
        </row>
        <row r="12426">
          <cell r="A12426" t="str">
            <v>X76</v>
          </cell>
          <cell r="B12426" t="str">
            <v>Lesión autoinfligida intencionalmente por humo, fuego y llamas</v>
          </cell>
        </row>
        <row r="12427">
          <cell r="A12427" t="str">
            <v>X76.0</v>
          </cell>
          <cell r="B12427" t="str">
            <v>Lesión autoinfligida intencionalmente por humo, fuego y llamas, en vivienda</v>
          </cell>
        </row>
        <row r="12428">
          <cell r="A12428" t="str">
            <v>X76.1</v>
          </cell>
          <cell r="B12428" t="str">
            <v>Lesión autoinfligida intencionalmente por humo, fuego y llamas, en institución residencial</v>
          </cell>
        </row>
        <row r="12429">
          <cell r="A12429" t="str">
            <v>X76.2</v>
          </cell>
          <cell r="B12429" t="str">
            <v>Lesión autoinfligida intencionalmente por humo, fuego y llamas, en escuelas, otras instituciones y áreas administrativas públicas</v>
          </cell>
        </row>
        <row r="12430">
          <cell r="A12430" t="str">
            <v>X76.3</v>
          </cell>
          <cell r="B12430" t="str">
            <v>Lesión autoinfligida intencionalmente por humo, fuego y llamas, en áreas de deporte y atletismo</v>
          </cell>
        </row>
        <row r="12431">
          <cell r="A12431" t="str">
            <v>X76.4</v>
          </cell>
          <cell r="B12431" t="str">
            <v>Lesión autoinfligida intencionalmente por humo, fuego y llamas, en calles y carreteras</v>
          </cell>
        </row>
        <row r="12432">
          <cell r="A12432" t="str">
            <v>X76.5</v>
          </cell>
          <cell r="B12432" t="str">
            <v>Lesión autoinfligida intencionalmente por humo, fuego y llamas, en comercio y área de servicios</v>
          </cell>
        </row>
        <row r="12433">
          <cell r="A12433" t="str">
            <v>X76.6</v>
          </cell>
          <cell r="B12433" t="str">
            <v>Lesión autoinfligida intencionalmente por humo, fuego y llamas, en área industrial y de la construcción</v>
          </cell>
        </row>
        <row r="12434">
          <cell r="A12434" t="str">
            <v>X76.7</v>
          </cell>
          <cell r="B12434" t="str">
            <v>Lesión autoinfligida intencionalmente por humo, fuego y llamas, en granja</v>
          </cell>
        </row>
        <row r="12435">
          <cell r="A12435" t="str">
            <v>X76.8</v>
          </cell>
          <cell r="B12435" t="str">
            <v>Lesión autoinfligida intencionalmente por humo, fuego y llamas, en otro lugar especificado</v>
          </cell>
        </row>
        <row r="12436">
          <cell r="A12436" t="str">
            <v>X76.9</v>
          </cell>
          <cell r="B12436" t="str">
            <v>Lesión autoinfligida intencionalmente por humo, fuego y llamas, en lugar no especificado</v>
          </cell>
        </row>
        <row r="12437">
          <cell r="A12437" t="str">
            <v>X77</v>
          </cell>
          <cell r="B12437" t="str">
            <v>Lesión autoinfligida intencionalmente por vapor de agua, vapores y objetos calientes</v>
          </cell>
        </row>
        <row r="12438">
          <cell r="A12438" t="str">
            <v>X77.0</v>
          </cell>
          <cell r="B12438" t="str">
            <v>Lesión autoinfligida intencionalmente por vapor de agua, vapores y objetos calientes, en vivienda</v>
          </cell>
        </row>
        <row r="12439">
          <cell r="A12439" t="str">
            <v>X77.1</v>
          </cell>
          <cell r="B12439" t="str">
            <v>Lesión autoinfligida intencionalmente por vapor de agua, vapores y objetos calientes, en institución residencial</v>
          </cell>
        </row>
        <row r="12440">
          <cell r="A12440" t="str">
            <v>X77.2</v>
          </cell>
          <cell r="B12440" t="str">
            <v>Lesión autoinfligida intencionalmente por vapor de agua, vapores y objetos calientes, en escuelas, otras instituciones y áreas administrativas públicas</v>
          </cell>
        </row>
        <row r="12441">
          <cell r="A12441" t="str">
            <v>X77.3</v>
          </cell>
          <cell r="B12441" t="str">
            <v>Lesión autoinfligida intencionalmente por vapor de agua, vapores y objetos calientes, en áreas de deporte y atletismo</v>
          </cell>
        </row>
        <row r="12442">
          <cell r="A12442" t="str">
            <v>X77.4</v>
          </cell>
          <cell r="B12442" t="str">
            <v>Lesión autoinfligida intencionalmente por vapor de agua, vapores y objetos calientes, en calles y carreteras</v>
          </cell>
        </row>
        <row r="12443">
          <cell r="A12443" t="str">
            <v>X77.5</v>
          </cell>
          <cell r="B12443" t="str">
            <v>Lesión autoinfligida intencionalmente por vapor de agua, vapores y objetos calientes, en comercio y área de servicios</v>
          </cell>
        </row>
        <row r="12444">
          <cell r="A12444" t="str">
            <v>X77.6</v>
          </cell>
          <cell r="B12444" t="str">
            <v>Lesión autoinfligida intencionalmente por vapor de agua, vapores y objetos calientes, en área industrial y de la construcción</v>
          </cell>
        </row>
        <row r="12445">
          <cell r="A12445" t="str">
            <v>X77.7</v>
          </cell>
          <cell r="B12445" t="str">
            <v>Lesión autoinfligida intencionalmente por vapor de agua, vapores y objetos calientes, en granja</v>
          </cell>
        </row>
        <row r="12446">
          <cell r="A12446" t="str">
            <v>X77.8</v>
          </cell>
          <cell r="B12446" t="str">
            <v>Lesión autoinfligida intencionalmente por vapor de agua, vapores y objetos calientes, en otro lugar especificado</v>
          </cell>
        </row>
        <row r="12447">
          <cell r="A12447" t="str">
            <v>X77.9</v>
          </cell>
          <cell r="B12447" t="str">
            <v>Lesión autoinfligida intencionalmente por vapor de agua, vapores y objetos calientes, en lugar no especificado</v>
          </cell>
        </row>
        <row r="12448">
          <cell r="A12448" t="str">
            <v>X78</v>
          </cell>
          <cell r="B12448" t="str">
            <v>Lesión autoinfligida intencionalmente por objeto cortante</v>
          </cell>
        </row>
        <row r="12449">
          <cell r="A12449" t="str">
            <v>X78.0</v>
          </cell>
          <cell r="B12449" t="str">
            <v>Lesión autoinfligida intencionalmente por objeto cortante, en vivienda</v>
          </cell>
        </row>
        <row r="12450">
          <cell r="A12450" t="str">
            <v>X78.1</v>
          </cell>
          <cell r="B12450" t="str">
            <v>Lesión autoinfligida intencionalmente por objeto cortante, en institución residencial</v>
          </cell>
        </row>
        <row r="12451">
          <cell r="A12451" t="str">
            <v>X78.2</v>
          </cell>
          <cell r="B12451" t="str">
            <v>Lesión autoinfligida intencionalmente por objeto cortante, en escuelas, otras instituciones y áreas administrativas públicas</v>
          </cell>
        </row>
        <row r="12452">
          <cell r="A12452" t="str">
            <v>X78.3</v>
          </cell>
          <cell r="B12452" t="str">
            <v>Lesión autoinfligida intencionalmente por objeto cortante, en áreas de deporte y atletismo</v>
          </cell>
        </row>
        <row r="12453">
          <cell r="A12453" t="str">
            <v>X78.4</v>
          </cell>
          <cell r="B12453" t="str">
            <v>Lesión autoinfligida intencionalmente por objeto cortante, en calles y carreteras</v>
          </cell>
        </row>
        <row r="12454">
          <cell r="A12454" t="str">
            <v>X78.5</v>
          </cell>
          <cell r="B12454" t="str">
            <v>Lesión autoinfligida intencionalmente por objeto cortante, en comercio y área de servicios</v>
          </cell>
        </row>
        <row r="12455">
          <cell r="A12455" t="str">
            <v>X78.6</v>
          </cell>
          <cell r="B12455" t="str">
            <v>Lesión autoinfligida intencionalmente por objeto cortante, en área industrial y de la construcción</v>
          </cell>
        </row>
        <row r="12456">
          <cell r="A12456" t="str">
            <v>X78.7</v>
          </cell>
          <cell r="B12456" t="str">
            <v>Lesión autoinfligida intencionalmente por objeto cortante, en granja</v>
          </cell>
        </row>
        <row r="12457">
          <cell r="A12457" t="str">
            <v>X78.8</v>
          </cell>
          <cell r="B12457" t="str">
            <v>Lesión autoinfligida intencionalmente por objeto cortante, en otro lugar especificado</v>
          </cell>
        </row>
        <row r="12458">
          <cell r="A12458" t="str">
            <v>X78.9</v>
          </cell>
          <cell r="B12458" t="str">
            <v>Lesión autoinfligida intencionalmente por objeto cortante, en lugar no especificado</v>
          </cell>
        </row>
        <row r="12459">
          <cell r="A12459" t="str">
            <v>X79</v>
          </cell>
          <cell r="B12459" t="str">
            <v>Lesión autoinfligida intencionalmente por objeto romo o sin filo</v>
          </cell>
        </row>
        <row r="12460">
          <cell r="A12460" t="str">
            <v>X79.0</v>
          </cell>
          <cell r="B12460" t="str">
            <v>Lesión autoinfligida intencionalmente por objeto romo o sin filo, en vivienda</v>
          </cell>
        </row>
        <row r="12461">
          <cell r="A12461" t="str">
            <v>X79.1</v>
          </cell>
          <cell r="B12461" t="str">
            <v>Lesión autoinfligida intencionalmente por objeto romo o sin filo, en institución residencial</v>
          </cell>
        </row>
        <row r="12462">
          <cell r="A12462" t="str">
            <v>X79.2</v>
          </cell>
          <cell r="B12462" t="str">
            <v>Lesión autoinfligida intencionalmente por objeto romo o sin filo, en escuelas, otras instituciones y áreas administrativas públicas</v>
          </cell>
        </row>
        <row r="12463">
          <cell r="A12463" t="str">
            <v>X79.3</v>
          </cell>
          <cell r="B12463" t="str">
            <v>Lesión autoinfligida intencionalmente por objeto romo o sin filo, en áreas de deporte y atletismo</v>
          </cell>
        </row>
        <row r="12464">
          <cell r="A12464" t="str">
            <v>X79.4</v>
          </cell>
          <cell r="B12464" t="str">
            <v>Lesión autoinfligida intencionalmente por objeto romo o sin filo, en calles y carreteras</v>
          </cell>
        </row>
        <row r="12465">
          <cell r="A12465" t="str">
            <v>X79.5</v>
          </cell>
          <cell r="B12465" t="str">
            <v>Lesión autoinfligida intencionalmente por objeto romo o sin filo, en comercio y área de servicios</v>
          </cell>
        </row>
        <row r="12466">
          <cell r="A12466" t="str">
            <v>X79.6</v>
          </cell>
          <cell r="B12466" t="str">
            <v>Lesión autoinfligida intencionalmente por objeto romo o sin filo, en área industrial y de la construcción</v>
          </cell>
        </row>
        <row r="12467">
          <cell r="A12467" t="str">
            <v>X79.7</v>
          </cell>
          <cell r="B12467" t="str">
            <v>Lesión autoinfligida intencionalmente por objeto romo o sin filo, en granja</v>
          </cell>
        </row>
        <row r="12468">
          <cell r="A12468" t="str">
            <v>X79.8</v>
          </cell>
          <cell r="B12468" t="str">
            <v>Lesión autoinfligida intencionalmente por objeto romo o sin filo, en otro lugar especificado</v>
          </cell>
        </row>
        <row r="12469">
          <cell r="A12469" t="str">
            <v>X79.9</v>
          </cell>
          <cell r="B12469" t="str">
            <v>Lesión autoinfligida intencionalmente por objeto romo o sin filo, en lugar no especificado</v>
          </cell>
        </row>
        <row r="12470">
          <cell r="A12470" t="str">
            <v>X80</v>
          </cell>
          <cell r="B12470" t="str">
            <v>Lesión autoinfligida intencionalmente al saltar desde un lugar elevado</v>
          </cell>
        </row>
        <row r="12471">
          <cell r="A12471" t="str">
            <v>X80.0</v>
          </cell>
          <cell r="B12471" t="str">
            <v>Lesión autoinfligida intencionalmente al saltar desde un lugar elevado, en vivienda</v>
          </cell>
        </row>
        <row r="12472">
          <cell r="A12472" t="str">
            <v>X80.1</v>
          </cell>
          <cell r="B12472" t="str">
            <v>Lesión autoinfligida intencionalmente al saltar desde un lugar elevado, en institución residencial</v>
          </cell>
        </row>
        <row r="12473">
          <cell r="A12473" t="str">
            <v>X80.2</v>
          </cell>
          <cell r="B12473" t="str">
            <v>Lesión autoinfligida intencionalmente al saltar desde un lugar elevado, en escuelas, otras instituciones y áreas administrativas públicas</v>
          </cell>
        </row>
        <row r="12474">
          <cell r="A12474" t="str">
            <v>X80.3</v>
          </cell>
          <cell r="B12474" t="str">
            <v>Lesión autoinfligida intencionalmente al saltar desde un lugar elevado, en áreas de deporte y atletismo</v>
          </cell>
        </row>
        <row r="12475">
          <cell r="A12475" t="str">
            <v>X80.4</v>
          </cell>
          <cell r="B12475" t="str">
            <v>Lesión autoinfligida intencionalmente al saltar desde un lugar elevado, en calles y carreteras</v>
          </cell>
        </row>
        <row r="12476">
          <cell r="A12476" t="str">
            <v>X80.5</v>
          </cell>
          <cell r="B12476" t="str">
            <v>Lesión autoinfligida intencionalmente al saltar desde un lugar elevado, en comercio y área de servicios</v>
          </cell>
        </row>
        <row r="12477">
          <cell r="A12477" t="str">
            <v>X80.6</v>
          </cell>
          <cell r="B12477" t="str">
            <v>Lesión autoinfligida intencionalmente al saltar desde un lugar elevado, en área industrial y de la construcción</v>
          </cell>
        </row>
        <row r="12478">
          <cell r="A12478" t="str">
            <v>X80.7</v>
          </cell>
          <cell r="B12478" t="str">
            <v>Lesión autoinfligida intencionalmente al saltar desde un lugar elevado, en granja</v>
          </cell>
        </row>
        <row r="12479">
          <cell r="A12479" t="str">
            <v>X80.8</v>
          </cell>
          <cell r="B12479" t="str">
            <v>Lesión autoinfligida intencionalmente al saltar desde un lugar elevado, en otro lugar especificado</v>
          </cell>
        </row>
        <row r="12480">
          <cell r="A12480" t="str">
            <v>X80.9</v>
          </cell>
          <cell r="B12480" t="str">
            <v>Lesión autoinfligida intencionalmente al saltar desde un lugar elevado, en lugar no especificado</v>
          </cell>
        </row>
        <row r="12481">
          <cell r="A12481" t="str">
            <v>X81</v>
          </cell>
          <cell r="B12481" t="str">
            <v>Lesión autoinfligida intencionalmente por arrojarse o colocarse delante de objeto en movimiento</v>
          </cell>
        </row>
        <row r="12482">
          <cell r="A12482" t="str">
            <v>X81.0</v>
          </cell>
          <cell r="B12482" t="str">
            <v>Lesión autoinfligida intencionalmente por arrojarse o colocarse delante de objeto en movimiento, en vivienda</v>
          </cell>
        </row>
        <row r="12483">
          <cell r="A12483" t="str">
            <v>X81.1</v>
          </cell>
          <cell r="B12483" t="str">
            <v>Lesión autoinfligida intencionalmente por arrojarse o colocarse delante de objeto en movimiento, en institución residencial</v>
          </cell>
        </row>
        <row r="12484">
          <cell r="A12484" t="str">
            <v>X81.2</v>
          </cell>
          <cell r="B12484" t="str">
            <v>Lesión autoinfligida intencionalmente por arrojarse o colocarse delante de objeto en movimiento, en escuelas, otras instituciones y áreas administrativas públicas</v>
          </cell>
        </row>
        <row r="12485">
          <cell r="A12485" t="str">
            <v>X81.3</v>
          </cell>
          <cell r="B12485" t="str">
            <v>Lesión autoinfligida intencionalmente por arrojarse o colocarse delante de objeto en movimiento, en áreas de deporte y atletismo</v>
          </cell>
        </row>
        <row r="12486">
          <cell r="A12486" t="str">
            <v>X81.4</v>
          </cell>
          <cell r="B12486" t="str">
            <v>Lesión autoinfligida intencionalmente por arrojarse o colocarse delante de objeto en movimiento, en calles y carreteras</v>
          </cell>
        </row>
        <row r="12487">
          <cell r="A12487" t="str">
            <v>X81.5</v>
          </cell>
          <cell r="B12487" t="str">
            <v>Lesión autoinfligida intencionalmente por arrojarse o colocarse delante de objeto en movimiento, en comercio y área de servicios</v>
          </cell>
        </row>
        <row r="12488">
          <cell r="A12488" t="str">
            <v>X81.6</v>
          </cell>
          <cell r="B12488" t="str">
            <v>Lesión autoinfligida intencionalmente por arrojarse o colocarse delante de objeto en movimiento, en área industrial y de la construcción</v>
          </cell>
        </row>
        <row r="12489">
          <cell r="A12489" t="str">
            <v>X81.7</v>
          </cell>
          <cell r="B12489" t="str">
            <v>Lesión autoinfligida intencionalmente por arrojarse o colocarse delante de objeto en movimiento, en granja</v>
          </cell>
        </row>
        <row r="12490">
          <cell r="A12490" t="str">
            <v>X81.8</v>
          </cell>
          <cell r="B12490" t="str">
            <v>Lesión autoinfligida intencionalmente por arrojarse o colocarse delante de objeto en movimiento, en otro lugar especificado</v>
          </cell>
        </row>
        <row r="12491">
          <cell r="A12491" t="str">
            <v>X81.9</v>
          </cell>
          <cell r="B12491" t="str">
            <v>Lesión autoinfligida intencionalmente por arrojarse o colocarse delante de objeto en movimiento, en lugar no especificado</v>
          </cell>
        </row>
        <row r="12492">
          <cell r="A12492" t="str">
            <v>X82</v>
          </cell>
          <cell r="B12492" t="str">
            <v>Lesión autoinfligida intencionalmente por colisión de vehículo de motor</v>
          </cell>
        </row>
        <row r="12493">
          <cell r="A12493" t="str">
            <v>X82.0</v>
          </cell>
          <cell r="B12493" t="str">
            <v>Lesión autoinfligida intencionalmente por colisión de vehículo de motor, en vivienda</v>
          </cell>
        </row>
        <row r="12494">
          <cell r="A12494" t="str">
            <v>X82.1</v>
          </cell>
          <cell r="B12494" t="str">
            <v>Lesión autoinfligida intencionalmente por colisión de vehículo de motor, en institución residencial</v>
          </cell>
        </row>
        <row r="12495">
          <cell r="A12495" t="str">
            <v>X82.2</v>
          </cell>
          <cell r="B12495" t="str">
            <v>Lesión autoinfligida intencionalmente por colisión de vehículo de motor, en escuelas, otras instituciones y áreas administrativas públicas</v>
          </cell>
        </row>
        <row r="12496">
          <cell r="A12496" t="str">
            <v>X82.3</v>
          </cell>
          <cell r="B12496" t="str">
            <v>Lesión autoinfligida intencionalmente por colisión de vehículo de motor, en áreas de deporte y atletismo</v>
          </cell>
        </row>
        <row r="12497">
          <cell r="A12497" t="str">
            <v>X82.4</v>
          </cell>
          <cell r="B12497" t="str">
            <v>Lesión autoinfligida intencionalmente por colisión de vehículo de motor, en calles y carreteras</v>
          </cell>
        </row>
        <row r="12498">
          <cell r="A12498" t="str">
            <v>X82.5</v>
          </cell>
          <cell r="B12498" t="str">
            <v>Lesión autoinfligida intencionalmente por colisión de vehículo de motor, en comercio y área de servicios</v>
          </cell>
        </row>
        <row r="12499">
          <cell r="A12499" t="str">
            <v>X82.6</v>
          </cell>
          <cell r="B12499" t="str">
            <v>Lesión autoinfligida intencionalmente por colisión de vehículo de motor, en área industrial y de la construcción</v>
          </cell>
        </row>
        <row r="12500">
          <cell r="A12500" t="str">
            <v>X82.7</v>
          </cell>
          <cell r="B12500" t="str">
            <v>Lesión autoinfligida intencionalmente por colisión de vehículo de motor, en granja</v>
          </cell>
        </row>
        <row r="12501">
          <cell r="A12501" t="str">
            <v>X82.8</v>
          </cell>
          <cell r="B12501" t="str">
            <v>Lesión autoinfligida intencionalmente por colisión de vehículo de motor, en otro lugar especificado</v>
          </cell>
        </row>
        <row r="12502">
          <cell r="A12502" t="str">
            <v>X82.9</v>
          </cell>
          <cell r="B12502" t="str">
            <v>Lesión autoinfligida intencionalmente por colisión de vehículo de motor, en lugar no especificado</v>
          </cell>
        </row>
        <row r="12503">
          <cell r="A12503" t="str">
            <v>X83</v>
          </cell>
          <cell r="B12503" t="str">
            <v>Lesión autoinfligida intencionalmente por otros medios especificados</v>
          </cell>
        </row>
        <row r="12504">
          <cell r="A12504" t="str">
            <v>X83.0</v>
          </cell>
          <cell r="B12504" t="str">
            <v>Lesión autoinfligida intencionalmente por otros medios especificados, en vivienda</v>
          </cell>
        </row>
        <row r="12505">
          <cell r="A12505" t="str">
            <v>X83.1</v>
          </cell>
          <cell r="B12505" t="str">
            <v>Lesión autoinfligida intencionalmente por otros medios especificados, en institución residencial</v>
          </cell>
        </row>
        <row r="12506">
          <cell r="A12506" t="str">
            <v>X83.2</v>
          </cell>
          <cell r="B12506" t="str">
            <v>Lesión autoinfligida intencionalmente por otros medios especificados, en escuelas, otras instituciones y áreas administrativas públicas</v>
          </cell>
        </row>
        <row r="12507">
          <cell r="A12507" t="str">
            <v>X83.3</v>
          </cell>
          <cell r="B12507" t="str">
            <v>Lesión autoinfligida intencionalmente por otros medios especificados, en áreas de deporte y atletismo</v>
          </cell>
        </row>
        <row r="12508">
          <cell r="A12508" t="str">
            <v>X83.4</v>
          </cell>
          <cell r="B12508" t="str">
            <v>Lesión autoinfligida intencionalmente por otros medios especificados, en calles y carreteras</v>
          </cell>
        </row>
        <row r="12509">
          <cell r="A12509" t="str">
            <v>X83.5</v>
          </cell>
          <cell r="B12509" t="str">
            <v>Lesión autoinfligida intencionalmente por otros medios especificados, en comercio y área de servicios</v>
          </cell>
        </row>
        <row r="12510">
          <cell r="A12510" t="str">
            <v>X83.6</v>
          </cell>
          <cell r="B12510" t="str">
            <v>Lesión autoinfligida intencionalmente por otros medios especificados, en área industrial y de la construcción</v>
          </cell>
        </row>
        <row r="12511">
          <cell r="A12511" t="str">
            <v>X83.7</v>
          </cell>
          <cell r="B12511" t="str">
            <v>Lesión autoinfligida intencionalmente por otros medios especificados, en granja</v>
          </cell>
        </row>
        <row r="12512">
          <cell r="A12512" t="str">
            <v>X83.8</v>
          </cell>
          <cell r="B12512" t="str">
            <v>Lesión autoinfligida intencionalmente por otros medios especificados, en otro lugar especificado</v>
          </cell>
        </row>
        <row r="12513">
          <cell r="A12513" t="str">
            <v>X83.9</v>
          </cell>
          <cell r="B12513" t="str">
            <v>Lesión autoinfligida intencionalmente por otros medios especificados, en lugar no especificado</v>
          </cell>
        </row>
        <row r="12514">
          <cell r="A12514" t="str">
            <v>X84</v>
          </cell>
          <cell r="B12514" t="str">
            <v>Lesión autoinfligida intencionalmente por medios no especificados</v>
          </cell>
        </row>
        <row r="12515">
          <cell r="A12515" t="str">
            <v>X84.0</v>
          </cell>
          <cell r="B12515" t="str">
            <v>Lesión autoinfligida intencionalmente por medios no especificados, en vivienda</v>
          </cell>
        </row>
        <row r="12516">
          <cell r="A12516" t="str">
            <v>X84.1</v>
          </cell>
          <cell r="B12516" t="str">
            <v>Lesión autoinfligida intencionalmente por medios no especificados, en institución residencial</v>
          </cell>
        </row>
        <row r="12517">
          <cell r="A12517" t="str">
            <v>X84.2</v>
          </cell>
          <cell r="B12517" t="str">
            <v>Lesión autoinfligida intencionalmente por medios no especificados, en escuelas, otras instituciones y áreas administrativas públicas</v>
          </cell>
        </row>
        <row r="12518">
          <cell r="A12518" t="str">
            <v>X84.3</v>
          </cell>
          <cell r="B12518" t="str">
            <v>Lesión autoinfligida intencionalmente por medios no especificados, en áreas de deporte y atletismo</v>
          </cell>
        </row>
        <row r="12519">
          <cell r="A12519" t="str">
            <v>X84.4</v>
          </cell>
          <cell r="B12519" t="str">
            <v>Lesión autoinfligida intencionalmente por medios no especificados, en calles y carreteras</v>
          </cell>
        </row>
        <row r="12520">
          <cell r="A12520" t="str">
            <v>X84.5</v>
          </cell>
          <cell r="B12520" t="str">
            <v>Lesión autoinfligida intencionalmente por medios no especificados, en comercio y área de servicios</v>
          </cell>
        </row>
        <row r="12521">
          <cell r="A12521" t="str">
            <v>X84.6</v>
          </cell>
          <cell r="B12521" t="str">
            <v>Lesión autoinfligida intencionalmente por medios no especificados, en área industrial y de la construcción</v>
          </cell>
        </row>
        <row r="12522">
          <cell r="A12522" t="str">
            <v>X84.7</v>
          </cell>
          <cell r="B12522" t="str">
            <v>Lesión autoinfligida intencionalmente por medios no especificados, en granja</v>
          </cell>
        </row>
        <row r="12523">
          <cell r="A12523" t="str">
            <v>X84.8</v>
          </cell>
          <cell r="B12523" t="str">
            <v>Lesión autoinfligida intencionalmente por medios no especificados, en otro lugar especificado</v>
          </cell>
        </row>
        <row r="12524">
          <cell r="A12524" t="str">
            <v>X84.9</v>
          </cell>
          <cell r="B12524" t="str">
            <v>Lesión autoinfligida intencionalmente por medios no especificados, en lugar no especificado</v>
          </cell>
        </row>
        <row r="12525">
          <cell r="A12525" t="str">
            <v>X85</v>
          </cell>
          <cell r="B12525" t="str">
            <v>Agresión con drogas, medicamentos y sustancias biológicas</v>
          </cell>
        </row>
        <row r="12526">
          <cell r="A12526" t="str">
            <v>X85.0</v>
          </cell>
          <cell r="B12526" t="str">
            <v>Agresión con drogas, medicamentos y sustancias biológicas, en vivienda</v>
          </cell>
        </row>
        <row r="12527">
          <cell r="A12527" t="str">
            <v>X85.1</v>
          </cell>
          <cell r="B12527" t="str">
            <v>Agresión con drogas, medicamentos y sustancias biológicas, en institución residencial</v>
          </cell>
        </row>
        <row r="12528">
          <cell r="A12528" t="str">
            <v>X85.2</v>
          </cell>
          <cell r="B12528" t="str">
            <v>Agresión con drogas, medicamentos y sustancias biológicas, en escuelas, otras instituciones y áreas administrativas públicas</v>
          </cell>
        </row>
        <row r="12529">
          <cell r="A12529" t="str">
            <v>X85.3</v>
          </cell>
          <cell r="B12529" t="str">
            <v>Agresión con drogas, medicamentos y sustancias biológicas, en áreas de deporte y atletismo</v>
          </cell>
        </row>
        <row r="12530">
          <cell r="A12530" t="str">
            <v>X85.4</v>
          </cell>
          <cell r="B12530" t="str">
            <v>Agresión con drogas, medicamentos y sustancias biológicas, en calles y carreteras</v>
          </cell>
        </row>
        <row r="12531">
          <cell r="A12531" t="str">
            <v>X85.5</v>
          </cell>
          <cell r="B12531" t="str">
            <v>Agresión con drogas, medicamentos y sustancias biológicas, en comercio y área de servicios</v>
          </cell>
        </row>
        <row r="12532">
          <cell r="A12532" t="str">
            <v>X85.6</v>
          </cell>
          <cell r="B12532" t="str">
            <v>Agresión con drogas, medicamentos y sustancias biológicas, en área industrial y de la construcción</v>
          </cell>
        </row>
        <row r="12533">
          <cell r="A12533" t="str">
            <v>X85.7</v>
          </cell>
          <cell r="B12533" t="str">
            <v>Agresión con drogas, medicamentos y sustancias biológicas, en granja</v>
          </cell>
        </row>
        <row r="12534">
          <cell r="A12534" t="str">
            <v>X85.8</v>
          </cell>
          <cell r="B12534" t="str">
            <v>Agresión con drogas, medicamentos y sustancias biológicas, en otro lugar especificado</v>
          </cell>
        </row>
        <row r="12535">
          <cell r="A12535" t="str">
            <v>X85.9</v>
          </cell>
          <cell r="B12535" t="str">
            <v>Agresión con drogas, medicamentos y sustancias biológicas, en lugar no especificado</v>
          </cell>
        </row>
        <row r="12536">
          <cell r="A12536" t="str">
            <v>X86</v>
          </cell>
          <cell r="B12536" t="str">
            <v>Agresión con sustancia corrosiva</v>
          </cell>
        </row>
        <row r="12537">
          <cell r="A12537" t="str">
            <v>X86.0</v>
          </cell>
          <cell r="B12537" t="str">
            <v>Agresión con sustancia corrosiva, en vivienda</v>
          </cell>
        </row>
        <row r="12538">
          <cell r="A12538" t="str">
            <v>X86.1</v>
          </cell>
          <cell r="B12538" t="str">
            <v>Agresión con sustancia corrosiva, en institución residencial</v>
          </cell>
        </row>
        <row r="12539">
          <cell r="A12539" t="str">
            <v>X86.2</v>
          </cell>
          <cell r="B12539" t="str">
            <v>Agresión con sustancia corrosiva, en escuelas, otras instituciones y áreas administrativas públicas</v>
          </cell>
        </row>
        <row r="12540">
          <cell r="A12540" t="str">
            <v>X86.3</v>
          </cell>
          <cell r="B12540" t="str">
            <v>Agresión con sustancia corrosiva, en áreas de deporte y atletismo</v>
          </cell>
        </row>
        <row r="12541">
          <cell r="A12541" t="str">
            <v>X86.4</v>
          </cell>
          <cell r="B12541" t="str">
            <v>Agresión con sustancia corrosiva, en calles y carreteras</v>
          </cell>
        </row>
        <row r="12542">
          <cell r="A12542" t="str">
            <v>X86.5</v>
          </cell>
          <cell r="B12542" t="str">
            <v>Agresión con sustancia corrosiva, en comercio y área de servicios</v>
          </cell>
        </row>
        <row r="12543">
          <cell r="A12543" t="str">
            <v>X86.6</v>
          </cell>
          <cell r="B12543" t="str">
            <v>Agresión con sustancia corrosiva, en área industrial y de la construcción</v>
          </cell>
        </row>
        <row r="12544">
          <cell r="A12544" t="str">
            <v>X86.7</v>
          </cell>
          <cell r="B12544" t="str">
            <v>Agresión con sustancia corrosiva, en granja</v>
          </cell>
        </row>
        <row r="12545">
          <cell r="A12545" t="str">
            <v>X86.8</v>
          </cell>
          <cell r="B12545" t="str">
            <v>Agresión con sustancia corrosiva, en otro lugar especificado</v>
          </cell>
        </row>
        <row r="12546">
          <cell r="A12546" t="str">
            <v>X86.9</v>
          </cell>
          <cell r="B12546" t="str">
            <v>Agresión con sustancia corrosiva, en lugar no especificado</v>
          </cell>
        </row>
        <row r="12547">
          <cell r="A12547" t="str">
            <v>X87</v>
          </cell>
          <cell r="B12547" t="str">
            <v>Agresión con plaguicidas</v>
          </cell>
        </row>
        <row r="12548">
          <cell r="A12548" t="str">
            <v>X87.0</v>
          </cell>
          <cell r="B12548" t="str">
            <v>Agresión con plaguicidas, en vivienda</v>
          </cell>
        </row>
        <row r="12549">
          <cell r="A12549" t="str">
            <v>X87.1</v>
          </cell>
          <cell r="B12549" t="str">
            <v>Agresión con plaguicidas, en institución residencial</v>
          </cell>
        </row>
        <row r="12550">
          <cell r="A12550" t="str">
            <v>X87.2</v>
          </cell>
          <cell r="B12550" t="str">
            <v>Agresión con plaguicidas, en escuelas, otras instituciones y áreas administrativas públicas</v>
          </cell>
        </row>
        <row r="12551">
          <cell r="A12551" t="str">
            <v>X87.3</v>
          </cell>
          <cell r="B12551" t="str">
            <v>Agresión con plaguicidas, en áreas de deporte y atletismo</v>
          </cell>
        </row>
        <row r="12552">
          <cell r="A12552" t="str">
            <v>X87.4</v>
          </cell>
          <cell r="B12552" t="str">
            <v>Agresión con plaguicidas, en calles y carreteras</v>
          </cell>
        </row>
        <row r="12553">
          <cell r="A12553" t="str">
            <v>X87.5</v>
          </cell>
          <cell r="B12553" t="str">
            <v>Agresión con plaguicidas, en comercio y área de servicios</v>
          </cell>
        </row>
        <row r="12554">
          <cell r="A12554" t="str">
            <v>X87.6</v>
          </cell>
          <cell r="B12554" t="str">
            <v>Agresión con plaguicidas, en área industrial y de la construcción</v>
          </cell>
        </row>
        <row r="12555">
          <cell r="A12555" t="str">
            <v>X87.7</v>
          </cell>
          <cell r="B12555" t="str">
            <v>Agresión con plaguicidas, en granja</v>
          </cell>
        </row>
        <row r="12556">
          <cell r="A12556" t="str">
            <v>X87.8</v>
          </cell>
          <cell r="B12556" t="str">
            <v>Agresión con plaguicidas, en otro lugar especificado</v>
          </cell>
        </row>
        <row r="12557">
          <cell r="A12557" t="str">
            <v>X87.9</v>
          </cell>
          <cell r="B12557" t="str">
            <v>Agresión con plaguicidas, en lugar no especificado</v>
          </cell>
        </row>
        <row r="12558">
          <cell r="A12558" t="str">
            <v>X88</v>
          </cell>
          <cell r="B12558" t="str">
            <v>Agresión con gases y vapores</v>
          </cell>
        </row>
        <row r="12559">
          <cell r="A12559" t="str">
            <v>X88.0</v>
          </cell>
          <cell r="B12559" t="str">
            <v>Agresión con gases y vapores, en vivienda</v>
          </cell>
        </row>
        <row r="12560">
          <cell r="A12560" t="str">
            <v>X88.1</v>
          </cell>
          <cell r="B12560" t="str">
            <v>Agresión con gases y vapores, en institución residencial</v>
          </cell>
        </row>
        <row r="12561">
          <cell r="A12561" t="str">
            <v>X88.2</v>
          </cell>
          <cell r="B12561" t="str">
            <v>Agresión con gases y vapores, en escuelas, otras instituciones y áreas administrativas públicas</v>
          </cell>
        </row>
        <row r="12562">
          <cell r="A12562" t="str">
            <v>X88.3</v>
          </cell>
          <cell r="B12562" t="str">
            <v>Agresión con gases y vapores, en áreas de deporte y atletismo</v>
          </cell>
        </row>
        <row r="12563">
          <cell r="A12563" t="str">
            <v>X88.4</v>
          </cell>
          <cell r="B12563" t="str">
            <v>Agresión con gases y vapores, en calles y carreteras</v>
          </cell>
        </row>
        <row r="12564">
          <cell r="A12564" t="str">
            <v>X88.5</v>
          </cell>
          <cell r="B12564" t="str">
            <v>Agresión con gases y vapores, en comercio y área de servicios</v>
          </cell>
        </row>
        <row r="12565">
          <cell r="A12565" t="str">
            <v>X88.6</v>
          </cell>
          <cell r="B12565" t="str">
            <v>Agresión con gases y vapores, en área industrial y de la construcción</v>
          </cell>
        </row>
        <row r="12566">
          <cell r="A12566" t="str">
            <v>X88.7</v>
          </cell>
          <cell r="B12566" t="str">
            <v>Agresión con gases y vapores, en granja</v>
          </cell>
        </row>
        <row r="12567">
          <cell r="A12567" t="str">
            <v>X88.8</v>
          </cell>
          <cell r="B12567" t="str">
            <v>Agresión con gases y vapores, en otro lugar especificado</v>
          </cell>
        </row>
        <row r="12568">
          <cell r="A12568" t="str">
            <v>X88.9</v>
          </cell>
          <cell r="B12568" t="str">
            <v>Agresión con gases y vapores, en lugar no especificado</v>
          </cell>
        </row>
        <row r="12569">
          <cell r="A12569" t="str">
            <v>X89</v>
          </cell>
          <cell r="B12569" t="str">
            <v>Agresión con otros productos químicos y sustancias nocivas especificadas</v>
          </cell>
        </row>
        <row r="12570">
          <cell r="A12570" t="str">
            <v>X89.0</v>
          </cell>
          <cell r="B12570" t="str">
            <v>Agresión con otros productos químicos y sustancias nocivas especificadas, en vivienda</v>
          </cell>
        </row>
        <row r="12571">
          <cell r="A12571" t="str">
            <v>X89.1</v>
          </cell>
          <cell r="B12571" t="str">
            <v>Agresión con otros productos químicos y sustancias nocivas especificadas, en institución residencial</v>
          </cell>
        </row>
        <row r="12572">
          <cell r="A12572" t="str">
            <v>X89.2</v>
          </cell>
          <cell r="B12572" t="str">
            <v>Agresión con otros productos químicos y sustancias nocivas especificadas, en escuelas, otras instituciones y áreas administrativas públicas</v>
          </cell>
        </row>
        <row r="12573">
          <cell r="A12573" t="str">
            <v>X89.3</v>
          </cell>
          <cell r="B12573" t="str">
            <v>Agresión con otros productos químicos y sustancias nocivas especificadas, en áreas de deporte y atletismo</v>
          </cell>
        </row>
        <row r="12574">
          <cell r="A12574" t="str">
            <v>X89.4</v>
          </cell>
          <cell r="B12574" t="str">
            <v>Agresión con otros productos químicos y sustancias nocivas especificadas, en calles y carreteras</v>
          </cell>
        </row>
        <row r="12575">
          <cell r="A12575" t="str">
            <v>X89.5</v>
          </cell>
          <cell r="B12575" t="str">
            <v>Agresión con otros productos químicos y sustancias nocivas especificadas, en comercio y área de servicios</v>
          </cell>
        </row>
        <row r="12576">
          <cell r="A12576" t="str">
            <v>X89.6</v>
          </cell>
          <cell r="B12576" t="str">
            <v>Agresión con otros productos químicos y sustancias nocivas especificadas, en área industrial y de la construcción</v>
          </cell>
        </row>
        <row r="12577">
          <cell r="A12577" t="str">
            <v>X89.7</v>
          </cell>
          <cell r="B12577" t="str">
            <v>Agresión con otros productos químicos y sustancias nocivas especificadas, en granja</v>
          </cell>
        </row>
        <row r="12578">
          <cell r="A12578" t="str">
            <v>X89.8</v>
          </cell>
          <cell r="B12578" t="str">
            <v>Agresión con otros productos químicos y sustancias nocivas especificadas, en otro lugar especificado</v>
          </cell>
        </row>
        <row r="12579">
          <cell r="A12579" t="str">
            <v>X89.9</v>
          </cell>
          <cell r="B12579" t="str">
            <v>Agresión con otros productos químicos y sustancias nocivas especificadas, en lugar no especificado</v>
          </cell>
        </row>
        <row r="12580">
          <cell r="A12580" t="str">
            <v>X90</v>
          </cell>
          <cell r="B12580" t="str">
            <v>Agresión con productos químicos y sustancias nocivas no especificadas</v>
          </cell>
        </row>
        <row r="12581">
          <cell r="A12581" t="str">
            <v>X90.0</v>
          </cell>
          <cell r="B12581" t="str">
            <v>Agresión con productos químicos y sustancias nocivas no especificadas, en vivienda</v>
          </cell>
        </row>
        <row r="12582">
          <cell r="A12582" t="str">
            <v>X90.1</v>
          </cell>
          <cell r="B12582" t="str">
            <v>Agresión con productos químicos y sustancias nocivas no especificadas, en institución residencial</v>
          </cell>
        </row>
        <row r="12583">
          <cell r="A12583" t="str">
            <v>X90.2</v>
          </cell>
          <cell r="B12583" t="str">
            <v>Agresión con productos químicos y sustancias nocivas no especificadas, en escuelas, otras instituciones y áreas administrativas públicas</v>
          </cell>
        </row>
        <row r="12584">
          <cell r="A12584" t="str">
            <v>X90.3</v>
          </cell>
          <cell r="B12584" t="str">
            <v>Agresión con productos químicos y sustancias nocivas no especificadas, en áreas de deporte y atletismo</v>
          </cell>
        </row>
        <row r="12585">
          <cell r="A12585" t="str">
            <v>X90.4</v>
          </cell>
          <cell r="B12585" t="str">
            <v>Agresión con productos químicos y sustancias nocivas no especificadas, en calles y carreteras</v>
          </cell>
        </row>
        <row r="12586">
          <cell r="A12586" t="str">
            <v>X90.5</v>
          </cell>
          <cell r="B12586" t="str">
            <v>Agresión con productos químicos y sustancias nocivas no especificadas, en comercio y área de servicios</v>
          </cell>
        </row>
        <row r="12587">
          <cell r="A12587" t="str">
            <v>X90.6</v>
          </cell>
          <cell r="B12587" t="str">
            <v>Agresión con productos químicos y sustancias nocivas no especificadas, en área industrial y de la construcción</v>
          </cell>
        </row>
        <row r="12588">
          <cell r="A12588" t="str">
            <v>X90.7</v>
          </cell>
          <cell r="B12588" t="str">
            <v>Agresión con productos químicos y sustancias nocivas no especificadas, en granja</v>
          </cell>
        </row>
        <row r="12589">
          <cell r="A12589" t="str">
            <v>X90.8</v>
          </cell>
          <cell r="B12589" t="str">
            <v>Agresión con productos químicos y sustancias nocivas no especificadas, en otro lugar especificado</v>
          </cell>
        </row>
        <row r="12590">
          <cell r="A12590" t="str">
            <v>X90.9</v>
          </cell>
          <cell r="B12590" t="str">
            <v>Agresión con productos químicos y sustancias nocivas no especificadas, en lugar no especificado</v>
          </cell>
        </row>
        <row r="12591">
          <cell r="A12591" t="str">
            <v>X91</v>
          </cell>
          <cell r="B12591" t="str">
            <v>Agresión por ahorcamiento, estrangulamiento y sofocación</v>
          </cell>
        </row>
        <row r="12592">
          <cell r="A12592" t="str">
            <v>X91.0</v>
          </cell>
          <cell r="B12592" t="str">
            <v>Agresión por ahorcamiento, estrangulamiento y sofocación, en vivienda</v>
          </cell>
        </row>
        <row r="12593">
          <cell r="A12593" t="str">
            <v>X91.1</v>
          </cell>
          <cell r="B12593" t="str">
            <v>Agresión por ahorcamiento, estrangulamiento y sofocación, en institución residencial</v>
          </cell>
        </row>
        <row r="12594">
          <cell r="A12594" t="str">
            <v>X91.2</v>
          </cell>
          <cell r="B12594" t="str">
            <v>Agresión por ahorcamiento, estrangulamiento y sofocación, en escuelas, otras instituciones y áreas administrativas públicas</v>
          </cell>
        </row>
        <row r="12595">
          <cell r="A12595" t="str">
            <v>X91.3</v>
          </cell>
          <cell r="B12595" t="str">
            <v>Agresión por ahorcamiento, estrangulamiento y sofocación, en áreas de deporte y atletismo</v>
          </cell>
        </row>
        <row r="12596">
          <cell r="A12596" t="str">
            <v>X91.4</v>
          </cell>
          <cell r="B12596" t="str">
            <v>Agresión por ahorcamiento, estrangulamiento y sofocación, en calles y carreteras</v>
          </cell>
        </row>
        <row r="12597">
          <cell r="A12597" t="str">
            <v>X91.5</v>
          </cell>
          <cell r="B12597" t="str">
            <v>Agresión por ahorcamiento, estrangulamiento y sofocación, en comercio y área de servicios</v>
          </cell>
        </row>
        <row r="12598">
          <cell r="A12598" t="str">
            <v>X91.6</v>
          </cell>
          <cell r="B12598" t="str">
            <v>Agresión por ahorcamiento, estrangulamiento y sofocación, en área industrial y de la construcción</v>
          </cell>
        </row>
        <row r="12599">
          <cell r="A12599" t="str">
            <v>X91.7</v>
          </cell>
          <cell r="B12599" t="str">
            <v>Agresión por ahorcamiento, estrangulamiento y sofocación, en granja</v>
          </cell>
        </row>
        <row r="12600">
          <cell r="A12600" t="str">
            <v>X91.8</v>
          </cell>
          <cell r="B12600" t="str">
            <v>Agresión por ahorcamiento, estrangulamiento y sofocación, en otro lugar especificado</v>
          </cell>
        </row>
        <row r="12601">
          <cell r="A12601" t="str">
            <v>X91.9</v>
          </cell>
          <cell r="B12601" t="str">
            <v>Agresión por ahorcamiento, estrangulamiento y sofocación, en lugar no especificado</v>
          </cell>
        </row>
        <row r="12602">
          <cell r="A12602" t="str">
            <v>X92</v>
          </cell>
          <cell r="B12602" t="str">
            <v>Agresión por  ahogamiento y sumersión</v>
          </cell>
        </row>
        <row r="12603">
          <cell r="A12603" t="str">
            <v>X92.0</v>
          </cell>
          <cell r="B12603" t="str">
            <v>Agresión por  ahogamiento y sumersión, en vivienda</v>
          </cell>
        </row>
        <row r="12604">
          <cell r="A12604" t="str">
            <v>X92.1</v>
          </cell>
          <cell r="B12604" t="str">
            <v>Agresión por  ahogamiento y sumersión, en institución residencial</v>
          </cell>
        </row>
        <row r="12605">
          <cell r="A12605" t="str">
            <v>X92.2</v>
          </cell>
          <cell r="B12605" t="str">
            <v>Agresión por  ahogamiento y sumersión, en escuelas, otras instituciones y áreas administrativas públicas</v>
          </cell>
        </row>
        <row r="12606">
          <cell r="A12606" t="str">
            <v>X92.3</v>
          </cell>
          <cell r="B12606" t="str">
            <v>Agresión por  ahogamiento y sumersión, en áreas de deporte y atletismo</v>
          </cell>
        </row>
        <row r="12607">
          <cell r="A12607" t="str">
            <v>X92.4</v>
          </cell>
          <cell r="B12607" t="str">
            <v>Agresión por  ahogamiento y sumersión, en calles y carreteras</v>
          </cell>
        </row>
        <row r="12608">
          <cell r="A12608" t="str">
            <v>X92.5</v>
          </cell>
          <cell r="B12608" t="str">
            <v>Agresión por  ahogamiento y sumersión, en comercio y área de servicios</v>
          </cell>
        </row>
        <row r="12609">
          <cell r="A12609" t="str">
            <v>X92.6</v>
          </cell>
          <cell r="B12609" t="str">
            <v>Agresión por  ahogamiento y sumersión, en área industrial y de la construcción</v>
          </cell>
        </row>
        <row r="12610">
          <cell r="A12610" t="str">
            <v>X92.7</v>
          </cell>
          <cell r="B12610" t="str">
            <v>Agresión por  ahogamiento y sumersión, en granja</v>
          </cell>
        </row>
        <row r="12611">
          <cell r="A12611" t="str">
            <v>X92.8</v>
          </cell>
          <cell r="B12611" t="str">
            <v>Agresión por  ahogamiento y sumersión, en otro lugar especificado</v>
          </cell>
        </row>
        <row r="12612">
          <cell r="A12612" t="str">
            <v>X92.9</v>
          </cell>
          <cell r="B12612" t="str">
            <v>Agresión por  ahogamiento y sumersión, en lugar no especificado</v>
          </cell>
        </row>
        <row r="12613">
          <cell r="A12613" t="str">
            <v>X93</v>
          </cell>
          <cell r="B12613" t="str">
            <v>Agresión con disparo de arma corta</v>
          </cell>
        </row>
        <row r="12614">
          <cell r="A12614" t="str">
            <v>X93.0</v>
          </cell>
          <cell r="B12614" t="str">
            <v>Agresión con disparo de arma corta, en vivienda</v>
          </cell>
        </row>
        <row r="12615">
          <cell r="A12615" t="str">
            <v>X93.1</v>
          </cell>
          <cell r="B12615" t="str">
            <v>Agresión con disparo de arma corta, en institución residencial</v>
          </cell>
        </row>
        <row r="12616">
          <cell r="A12616" t="str">
            <v>X93.2</v>
          </cell>
          <cell r="B12616" t="str">
            <v>Agresión con disparo de arma corta, en escuelas, otras instituciones y áreas administrativas públicas</v>
          </cell>
        </row>
        <row r="12617">
          <cell r="A12617" t="str">
            <v>X93.3</v>
          </cell>
          <cell r="B12617" t="str">
            <v>Agresión con disparo de arma corta, en áreas de deporte y atletismo</v>
          </cell>
        </row>
        <row r="12618">
          <cell r="A12618" t="str">
            <v>X93.4</v>
          </cell>
          <cell r="B12618" t="str">
            <v>Agresión con disparo de arma corta, en calles y carreteras</v>
          </cell>
        </row>
        <row r="12619">
          <cell r="A12619" t="str">
            <v>X93.5</v>
          </cell>
          <cell r="B12619" t="str">
            <v>Agresión con disparo de arma corta, en comercio y área de servicios</v>
          </cell>
        </row>
        <row r="12620">
          <cell r="A12620" t="str">
            <v>X93.6</v>
          </cell>
          <cell r="B12620" t="str">
            <v>Agresión con disparo de arma corta, en área industrial y de la construcción</v>
          </cell>
        </row>
        <row r="12621">
          <cell r="A12621" t="str">
            <v>X93.7</v>
          </cell>
          <cell r="B12621" t="str">
            <v>Agresión con disparo de arma corta, en granja</v>
          </cell>
        </row>
        <row r="12622">
          <cell r="A12622" t="str">
            <v>X93.8</v>
          </cell>
          <cell r="B12622" t="str">
            <v>Agresión con disparo de arma corta, en otro lugar especificado</v>
          </cell>
        </row>
        <row r="12623">
          <cell r="A12623" t="str">
            <v>X93.9</v>
          </cell>
          <cell r="B12623" t="str">
            <v>Agresión con disparo de arma corta, en lugar no especificado</v>
          </cell>
        </row>
        <row r="12624">
          <cell r="A12624" t="str">
            <v>X94</v>
          </cell>
          <cell r="B12624" t="str">
            <v>Agresión con disparo de rifle, escopeta y arma larga</v>
          </cell>
        </row>
        <row r="12625">
          <cell r="A12625" t="str">
            <v>X94.0</v>
          </cell>
          <cell r="B12625" t="str">
            <v>Agresión con disparo de rifle, escopeta y arma larga, en vivienda</v>
          </cell>
        </row>
        <row r="12626">
          <cell r="A12626" t="str">
            <v>X94.1</v>
          </cell>
          <cell r="B12626" t="str">
            <v>Agresión con disparo de rifle, escopeta y arma larga, en institución residencial</v>
          </cell>
        </row>
        <row r="12627">
          <cell r="A12627" t="str">
            <v>X94.2</v>
          </cell>
          <cell r="B12627" t="str">
            <v>Agresión con disparo de rifle, escopeta y arma larga, en escuelas, otras instituciones y áreas administrativas públicas</v>
          </cell>
        </row>
        <row r="12628">
          <cell r="A12628" t="str">
            <v>X94.3</v>
          </cell>
          <cell r="B12628" t="str">
            <v>Agresión con disparo de rifle, escopeta y arma larga, en áreas de deporte y atletismo</v>
          </cell>
        </row>
        <row r="12629">
          <cell r="A12629" t="str">
            <v>X94.4</v>
          </cell>
          <cell r="B12629" t="str">
            <v>Agresión con disparo de rifle, escopeta y arma larga, en calles y carreteras</v>
          </cell>
        </row>
        <row r="12630">
          <cell r="A12630" t="str">
            <v>X94.5</v>
          </cell>
          <cell r="B12630" t="str">
            <v>Agresión con disparo de rifle, escopeta y arma larga, en comercio y área de servicios</v>
          </cell>
        </row>
        <row r="12631">
          <cell r="A12631" t="str">
            <v>X94.6</v>
          </cell>
          <cell r="B12631" t="str">
            <v>Agresión con disparo de rifle, escopeta y arma larga, en área industrial y de la construcción</v>
          </cell>
        </row>
        <row r="12632">
          <cell r="A12632" t="str">
            <v>X94.7</v>
          </cell>
          <cell r="B12632" t="str">
            <v>Agresión con disparo de rifle, escopeta y arma larga, en granja</v>
          </cell>
        </row>
        <row r="12633">
          <cell r="A12633" t="str">
            <v>X94.8</v>
          </cell>
          <cell r="B12633" t="str">
            <v>Agresión con disparo de rifle, escopeta y arma larga, en otro lugar especificado</v>
          </cell>
        </row>
        <row r="12634">
          <cell r="A12634" t="str">
            <v>X94.9</v>
          </cell>
          <cell r="B12634" t="str">
            <v>Agresión con disparo de rifle, escopeta y arma larga, en lugar no especificado</v>
          </cell>
        </row>
        <row r="12635">
          <cell r="A12635" t="str">
            <v>X95</v>
          </cell>
          <cell r="B12635" t="str">
            <v>Agresión con disparo de otras armas de fuego, y las no especificadas</v>
          </cell>
        </row>
        <row r="12636">
          <cell r="A12636" t="str">
            <v>X95.0</v>
          </cell>
          <cell r="B12636" t="str">
            <v>Agresión con disparo de otras armas de fuego, y las no especificadas, en vivienda</v>
          </cell>
        </row>
        <row r="12637">
          <cell r="A12637" t="str">
            <v>X95.1</v>
          </cell>
          <cell r="B12637" t="str">
            <v>Agresión con disparo de otras armas de fuego, y las no especificadas, en institución residencial</v>
          </cell>
        </row>
        <row r="12638">
          <cell r="A12638" t="str">
            <v>X95.2</v>
          </cell>
          <cell r="B12638" t="str">
            <v>Agresión con disparo de otras armas de fuego, y las no especificadas, en escuelas, otras instituciones y áreas administrativas públicas</v>
          </cell>
        </row>
        <row r="12639">
          <cell r="A12639" t="str">
            <v>X95.3</v>
          </cell>
          <cell r="B12639" t="str">
            <v>Agresión con disparo de otras armas de fuego, y las no especificadas, en áreas de deporte y atletismo</v>
          </cell>
        </row>
        <row r="12640">
          <cell r="A12640" t="str">
            <v>X95.4</v>
          </cell>
          <cell r="B12640" t="str">
            <v>Agresión con disparo de otras armas de fuego, y las no especificadas, en calles y carreteras</v>
          </cell>
        </row>
        <row r="12641">
          <cell r="A12641" t="str">
            <v>X95.5</v>
          </cell>
          <cell r="B12641" t="str">
            <v>Agresión con disparo de otras armas de fuego, y las no especificadas, en comercio y área de servicios</v>
          </cell>
        </row>
        <row r="12642">
          <cell r="A12642" t="str">
            <v>X95.6</v>
          </cell>
          <cell r="B12642" t="str">
            <v>Agresión con disparo de otras armas de fuego, y las no especificadas, en área industrial y de la construcción</v>
          </cell>
        </row>
        <row r="12643">
          <cell r="A12643" t="str">
            <v>X95.7</v>
          </cell>
          <cell r="B12643" t="str">
            <v>Agresión con disparo de otras armas de fuego, y las no especificadas, en granja</v>
          </cell>
        </row>
        <row r="12644">
          <cell r="A12644" t="str">
            <v>X95.8</v>
          </cell>
          <cell r="B12644" t="str">
            <v>Agresión con disparo de otras armas de fuego, y las no especificadas, en otro lugar especificado</v>
          </cell>
        </row>
        <row r="12645">
          <cell r="A12645" t="str">
            <v>X95.9</v>
          </cell>
          <cell r="B12645" t="str">
            <v>Agresión con disparo de otras armas de fuego, y las no especificadas, en lugar no especificado</v>
          </cell>
        </row>
        <row r="12646">
          <cell r="A12646" t="str">
            <v>X96</v>
          </cell>
          <cell r="B12646" t="str">
            <v>Agresión con material explosivo</v>
          </cell>
        </row>
        <row r="12647">
          <cell r="A12647" t="str">
            <v>X96.0</v>
          </cell>
          <cell r="B12647" t="str">
            <v>Agresión con material explosivo, en vivienda</v>
          </cell>
        </row>
        <row r="12648">
          <cell r="A12648" t="str">
            <v>X96.1</v>
          </cell>
          <cell r="B12648" t="str">
            <v>Agresión con material explosivo, en institución residencial</v>
          </cell>
        </row>
        <row r="12649">
          <cell r="A12649" t="str">
            <v>X96.2</v>
          </cell>
          <cell r="B12649" t="str">
            <v>Agresión con material explosivo, en escuelas, otras instituciones y áreas administrativas públicas</v>
          </cell>
        </row>
        <row r="12650">
          <cell r="A12650" t="str">
            <v>X96.3</v>
          </cell>
          <cell r="B12650" t="str">
            <v>Agresión con material explosivo, en áreas de deporte y atletismo</v>
          </cell>
        </row>
        <row r="12651">
          <cell r="A12651" t="str">
            <v>X96.4</v>
          </cell>
          <cell r="B12651" t="str">
            <v>Agresión con material explosivo, en calles y carreteras</v>
          </cell>
        </row>
        <row r="12652">
          <cell r="A12652" t="str">
            <v>X96.5</v>
          </cell>
          <cell r="B12652" t="str">
            <v>Agresión con material explosivo, en comercio y área de servicios</v>
          </cell>
        </row>
        <row r="12653">
          <cell r="A12653" t="str">
            <v>X96.6</v>
          </cell>
          <cell r="B12653" t="str">
            <v>Agresión con material explosivo, en área industrial y de la construcción</v>
          </cell>
        </row>
        <row r="12654">
          <cell r="A12654" t="str">
            <v>X96.7</v>
          </cell>
          <cell r="B12654" t="str">
            <v>Agresión con material explosivo, en granja</v>
          </cell>
        </row>
        <row r="12655">
          <cell r="A12655" t="str">
            <v>X96.8</v>
          </cell>
          <cell r="B12655" t="str">
            <v>Agresión con material explosivo, en otro lugar especificado</v>
          </cell>
        </row>
        <row r="12656">
          <cell r="A12656" t="str">
            <v>X96.9</v>
          </cell>
          <cell r="B12656" t="str">
            <v>Agresión con material explosivo, en lugar no especificado</v>
          </cell>
        </row>
        <row r="12657">
          <cell r="A12657" t="str">
            <v>X97</v>
          </cell>
          <cell r="B12657" t="str">
            <v>Agresión con humo, fuego y llamas</v>
          </cell>
        </row>
        <row r="12658">
          <cell r="A12658" t="str">
            <v>X97.0</v>
          </cell>
          <cell r="B12658" t="str">
            <v>Agresión con humo, fuego y llamas, en vivienda</v>
          </cell>
        </row>
        <row r="12659">
          <cell r="A12659" t="str">
            <v>X97.1</v>
          </cell>
          <cell r="B12659" t="str">
            <v>Agresión con humo, fuego y llamas, en institución residencial</v>
          </cell>
        </row>
        <row r="12660">
          <cell r="A12660" t="str">
            <v>X97.2</v>
          </cell>
          <cell r="B12660" t="str">
            <v>Agresión con humo, fuego y llamas, en escuelas, otras instituciones y áreas administrativas públicas</v>
          </cell>
        </row>
        <row r="12661">
          <cell r="A12661" t="str">
            <v>X97.3</v>
          </cell>
          <cell r="B12661" t="str">
            <v>Agresión con humo, fuego y llamas, en áreas de deporte y atletismo</v>
          </cell>
        </row>
        <row r="12662">
          <cell r="A12662" t="str">
            <v>X97.4</v>
          </cell>
          <cell r="B12662" t="str">
            <v>Agresión con humo, fuego y llamas, en calles y carreteras</v>
          </cell>
        </row>
        <row r="12663">
          <cell r="A12663" t="str">
            <v>X97.5</v>
          </cell>
          <cell r="B12663" t="str">
            <v>Agresión con humo, fuego y llamas, en comercio y área de servicios</v>
          </cell>
        </row>
        <row r="12664">
          <cell r="A12664" t="str">
            <v>X97.6</v>
          </cell>
          <cell r="B12664" t="str">
            <v>Agresión con humo, fuego y llamas, en área industrial y de la construcción</v>
          </cell>
        </row>
        <row r="12665">
          <cell r="A12665" t="str">
            <v>X97.7</v>
          </cell>
          <cell r="B12665" t="str">
            <v>Agresión con humo, fuego y llamas, en granja</v>
          </cell>
        </row>
        <row r="12666">
          <cell r="A12666" t="str">
            <v>X97.8</v>
          </cell>
          <cell r="B12666" t="str">
            <v>Agresión con humo, fuego y llamas, en otro lugar especificado</v>
          </cell>
        </row>
        <row r="12667">
          <cell r="A12667" t="str">
            <v>X97.9</v>
          </cell>
          <cell r="B12667" t="str">
            <v>Agresión con humo, fuego y llamas, en lugar no especificado</v>
          </cell>
        </row>
        <row r="12668">
          <cell r="A12668" t="str">
            <v>X98</v>
          </cell>
          <cell r="B12668" t="str">
            <v>Agresión con vapor de agua, vapores y objetos calientes</v>
          </cell>
        </row>
        <row r="12669">
          <cell r="A12669" t="str">
            <v>X98.0</v>
          </cell>
          <cell r="B12669" t="str">
            <v>Agresión con vapor de agua, vapores y objetos calientes, en vivienda</v>
          </cell>
        </row>
        <row r="12670">
          <cell r="A12670" t="str">
            <v>X98.1</v>
          </cell>
          <cell r="B12670" t="str">
            <v>Agresión con vapor de agua, vapores y objetos calientes, en institución residencial</v>
          </cell>
        </row>
        <row r="12671">
          <cell r="A12671" t="str">
            <v>X98.2</v>
          </cell>
          <cell r="B12671" t="str">
            <v>Agresión con vapor de agua, vapores y objetos calientes, en escuelas, otras instituciones y áreas administrativas públicas</v>
          </cell>
        </row>
        <row r="12672">
          <cell r="A12672" t="str">
            <v>X98.3</v>
          </cell>
          <cell r="B12672" t="str">
            <v>Agresión con vapor de agua, vapores y objetos calientes, en áreas de deporte y atletismo</v>
          </cell>
        </row>
        <row r="12673">
          <cell r="A12673" t="str">
            <v>X98.4</v>
          </cell>
          <cell r="B12673" t="str">
            <v>Agresión con vapor de agua, vapores y objetos calientes, en calles y carreteras</v>
          </cell>
        </row>
        <row r="12674">
          <cell r="A12674" t="str">
            <v>X98.5</v>
          </cell>
          <cell r="B12674" t="str">
            <v>Agresión con vapor de agua, vapores y objetos calientes, en comercio y área de servicios</v>
          </cell>
        </row>
        <row r="12675">
          <cell r="A12675" t="str">
            <v>X98.6</v>
          </cell>
          <cell r="B12675" t="str">
            <v>Agresión con vapor de agua, vapores y objetos calientes, en área industrial y de la construcción</v>
          </cell>
        </row>
        <row r="12676">
          <cell r="A12676" t="str">
            <v>X98.7</v>
          </cell>
          <cell r="B12676" t="str">
            <v>Agresión con vapor de agua, vapores y objetos calientes, en granja</v>
          </cell>
        </row>
        <row r="12677">
          <cell r="A12677" t="str">
            <v>X98.8</v>
          </cell>
          <cell r="B12677" t="str">
            <v>Agresión con vapor de agua, vapores y objetos calientes, en otro lugar especificado</v>
          </cell>
        </row>
        <row r="12678">
          <cell r="A12678" t="str">
            <v>X98.9</v>
          </cell>
          <cell r="B12678" t="str">
            <v>Agresión con vapor de agua, vapores y objetos calientes, en lugar no especificado</v>
          </cell>
        </row>
        <row r="12679">
          <cell r="A12679" t="str">
            <v>X99</v>
          </cell>
          <cell r="B12679" t="str">
            <v>Agresión con objeto cortante</v>
          </cell>
        </row>
        <row r="12680">
          <cell r="A12680" t="str">
            <v>X99.0</v>
          </cell>
          <cell r="B12680" t="str">
            <v>Agresión con objeto cortante, en vivienda</v>
          </cell>
        </row>
        <row r="12681">
          <cell r="A12681" t="str">
            <v>X99.1</v>
          </cell>
          <cell r="B12681" t="str">
            <v>Agresión con objeto cortante, en institución residencial</v>
          </cell>
        </row>
        <row r="12682">
          <cell r="A12682" t="str">
            <v>X99.2</v>
          </cell>
          <cell r="B12682" t="str">
            <v>Agresión con objeto cortante, en escuelas, otras instituciones y áreas administrativas públicas</v>
          </cell>
        </row>
        <row r="12683">
          <cell r="A12683" t="str">
            <v>X99.3</v>
          </cell>
          <cell r="B12683" t="str">
            <v>Agresión con objeto cortante, en áreas de deporte y atletismo</v>
          </cell>
        </row>
        <row r="12684">
          <cell r="A12684" t="str">
            <v>X99.4</v>
          </cell>
          <cell r="B12684" t="str">
            <v>Agresión con objeto cortante, en calles y carreteras</v>
          </cell>
        </row>
        <row r="12685">
          <cell r="A12685" t="str">
            <v>X99.5</v>
          </cell>
          <cell r="B12685" t="str">
            <v>Agresión con objeto cortante, en comercio y área de servicios</v>
          </cell>
        </row>
        <row r="12686">
          <cell r="A12686" t="str">
            <v>X99.6</v>
          </cell>
          <cell r="B12686" t="str">
            <v>Agresión con objeto cortante, en área industrial y de la construcción</v>
          </cell>
        </row>
        <row r="12687">
          <cell r="A12687" t="str">
            <v>X99.7</v>
          </cell>
          <cell r="B12687" t="str">
            <v>Agresión con objeto cortante, en granja</v>
          </cell>
        </row>
        <row r="12688">
          <cell r="A12688" t="str">
            <v>X99.8</v>
          </cell>
          <cell r="B12688" t="str">
            <v>Agresión con objeto cortante, en otro lugar especificado</v>
          </cell>
        </row>
        <row r="12689">
          <cell r="A12689" t="str">
            <v>X99.9</v>
          </cell>
          <cell r="B12689" t="str">
            <v>Agresión con objeto cortante, en lugar no especificado</v>
          </cell>
        </row>
        <row r="12690">
          <cell r="A12690" t="str">
            <v>Y</v>
          </cell>
          <cell r="B12690" t="str">
            <v>Efectos Adversos Drogas, Dispositivos, Yatrogenias</v>
          </cell>
        </row>
        <row r="12691">
          <cell r="A12691" t="str">
            <v>Y00</v>
          </cell>
          <cell r="B12691" t="str">
            <v>Agresión con objeto romo o sin filo</v>
          </cell>
        </row>
        <row r="12692">
          <cell r="A12692" t="str">
            <v>Y00.0</v>
          </cell>
          <cell r="B12692" t="str">
            <v>Agresión con objeto romo o sin filo, en vivienda</v>
          </cell>
        </row>
        <row r="12693">
          <cell r="A12693" t="str">
            <v>Y00.1</v>
          </cell>
          <cell r="B12693" t="str">
            <v>Agresión con objeto romo o sin filo, en institución residencial</v>
          </cell>
        </row>
        <row r="12694">
          <cell r="A12694" t="str">
            <v>Y00.2</v>
          </cell>
          <cell r="B12694" t="str">
            <v>Agresión con objeto romo o sin filo, en escuelas, otras instituciones y áreas administrativas públicas</v>
          </cell>
        </row>
        <row r="12695">
          <cell r="A12695" t="str">
            <v>Y00.3</v>
          </cell>
          <cell r="B12695" t="str">
            <v>Agresión con objeto romo o sin filo, en áreas de deporte y atletismo</v>
          </cell>
        </row>
        <row r="12696">
          <cell r="A12696" t="str">
            <v>Y00.4</v>
          </cell>
          <cell r="B12696" t="str">
            <v>Agresión con objeto romo o sin filo, en calles y carreteras</v>
          </cell>
        </row>
        <row r="12697">
          <cell r="A12697" t="str">
            <v>Y00.5</v>
          </cell>
          <cell r="B12697" t="str">
            <v>Agresión con objeto romo o sin filo, en comercio y área de servicios</v>
          </cell>
        </row>
        <row r="12698">
          <cell r="A12698" t="str">
            <v>Y00.6</v>
          </cell>
          <cell r="B12698" t="str">
            <v>Agresión con objeto romo o sin filo, en área industrial y de la construcción</v>
          </cell>
        </row>
        <row r="12699">
          <cell r="A12699" t="str">
            <v>Y00.7</v>
          </cell>
          <cell r="B12699" t="str">
            <v>Agresión con objeto romo o sin filo, en granja</v>
          </cell>
        </row>
        <row r="12700">
          <cell r="A12700" t="str">
            <v>Y00.8</v>
          </cell>
          <cell r="B12700" t="str">
            <v>Agresión con objeto romo o sin filo, en otro lugar especificado</v>
          </cell>
        </row>
        <row r="12701">
          <cell r="A12701" t="str">
            <v>Y00.9</v>
          </cell>
          <cell r="B12701" t="str">
            <v>Agresión con objeto romo o sin filo, en lugar no especificado</v>
          </cell>
        </row>
        <row r="12702">
          <cell r="A12702" t="str">
            <v>Y01</v>
          </cell>
          <cell r="B12702" t="str">
            <v>Agresión por empujón desde un lugar elevado</v>
          </cell>
        </row>
        <row r="12703">
          <cell r="A12703" t="str">
            <v>Y01.0</v>
          </cell>
          <cell r="B12703" t="str">
            <v>Agresión por empujón desde un lugar elevado, en vivienda</v>
          </cell>
        </row>
        <row r="12704">
          <cell r="A12704" t="str">
            <v>Y01.1</v>
          </cell>
          <cell r="B12704" t="str">
            <v>Agresión por empujón desde un lugar elevado, en institución residencial</v>
          </cell>
        </row>
        <row r="12705">
          <cell r="A12705" t="str">
            <v>Y01.2</v>
          </cell>
          <cell r="B12705" t="str">
            <v>Agresión por empujón desde un lugar elevado, en escuelas, otras instituciones y áreas administrativas públicas</v>
          </cell>
        </row>
        <row r="12706">
          <cell r="A12706" t="str">
            <v>Y01.3</v>
          </cell>
          <cell r="B12706" t="str">
            <v>Agresión por empujón desde un lugar elevado, en áreas de deporte y atletismo</v>
          </cell>
        </row>
        <row r="12707">
          <cell r="A12707" t="str">
            <v>Y01.4</v>
          </cell>
          <cell r="B12707" t="str">
            <v>Agresión por empujón desde un lugar elevado, en calles y carreteras</v>
          </cell>
        </row>
        <row r="12708">
          <cell r="A12708" t="str">
            <v>Y01.5</v>
          </cell>
          <cell r="B12708" t="str">
            <v>Agresión por empujón desde un lugar elevado, en comercio y área de servicios</v>
          </cell>
        </row>
        <row r="12709">
          <cell r="A12709" t="str">
            <v>Y01.6</v>
          </cell>
          <cell r="B12709" t="str">
            <v>Agresión por empujón desde un lugar elevado, en área industrial y de la construcción</v>
          </cell>
        </row>
        <row r="12710">
          <cell r="A12710" t="str">
            <v>Y01.7</v>
          </cell>
          <cell r="B12710" t="str">
            <v>Agresión por empujón desde un lugar elevado, en granja</v>
          </cell>
        </row>
        <row r="12711">
          <cell r="A12711" t="str">
            <v>Y01.8</v>
          </cell>
          <cell r="B12711" t="str">
            <v>Agresión por empujón desde un lugar elevado, en otro lugar especificado</v>
          </cell>
        </row>
        <row r="12712">
          <cell r="A12712" t="str">
            <v>Y01.9</v>
          </cell>
          <cell r="B12712" t="str">
            <v>Agresión por empujón desde un lugar elevado, en lugar no especificado</v>
          </cell>
        </row>
        <row r="12713">
          <cell r="A12713" t="str">
            <v>Y02</v>
          </cell>
          <cell r="B12713" t="str">
            <v>Agresión por empujar o colocar a la víctima delante de objeto en movimiento</v>
          </cell>
        </row>
        <row r="12714">
          <cell r="A12714" t="str">
            <v>Y02.0</v>
          </cell>
          <cell r="B12714" t="str">
            <v>Agresión por empujar o colocar a la víctima delante de objeto en movimiento, en vivienda</v>
          </cell>
        </row>
        <row r="12715">
          <cell r="A12715" t="str">
            <v>Y02.1</v>
          </cell>
          <cell r="B12715" t="str">
            <v>Agresión por empujar o colocar a la víctima delante de objeto en movimiento, en institución residencial</v>
          </cell>
        </row>
        <row r="12716">
          <cell r="A12716" t="str">
            <v>Y02.2</v>
          </cell>
          <cell r="B12716" t="str">
            <v>Agresión por empujar o colocar a la víctima delante de objeto en movimiento, en escuelas, otras instituciones y áreas administrativas públicas</v>
          </cell>
        </row>
        <row r="12717">
          <cell r="A12717" t="str">
            <v>Y02.3</v>
          </cell>
          <cell r="B12717" t="str">
            <v>Agresión por empujar o colocar a la víctima delante de objeto en movimiento, en áreas de deporte y atletismo</v>
          </cell>
        </row>
        <row r="12718">
          <cell r="A12718" t="str">
            <v>Y02.4</v>
          </cell>
          <cell r="B12718" t="str">
            <v>Agresión por empujar o colocar a la víctima delante de objeto en movimiento, en calles y carreteras</v>
          </cell>
        </row>
        <row r="12719">
          <cell r="A12719" t="str">
            <v>Y02.5</v>
          </cell>
          <cell r="B12719" t="str">
            <v>Agresión por empujar o colocar a la víctima delante de objeto en movimiento, en comercio y área de servicios</v>
          </cell>
        </row>
        <row r="12720">
          <cell r="A12720" t="str">
            <v>Y02.6</v>
          </cell>
          <cell r="B12720" t="str">
            <v>Agresión por empujar o colocar a la víctima delante de objeto en movimiento, en área industrial y de la construcción</v>
          </cell>
        </row>
        <row r="12721">
          <cell r="A12721" t="str">
            <v>Y02.7</v>
          </cell>
          <cell r="B12721" t="str">
            <v>Agresión por empujar o colocar a la víctima delante de objeto en movimiento, en granja</v>
          </cell>
        </row>
        <row r="12722">
          <cell r="A12722" t="str">
            <v>Y02.8</v>
          </cell>
          <cell r="B12722" t="str">
            <v>Agresión por empujar o colocar a la víctima delante de objeto en movimiento, en otro lugar especificado</v>
          </cell>
        </row>
        <row r="12723">
          <cell r="A12723" t="str">
            <v>Y02.9</v>
          </cell>
          <cell r="B12723" t="str">
            <v>Agresión por empujar o colocar a la víctima delante de objeto en movimiento, en lugar no especificado</v>
          </cell>
        </row>
        <row r="12724">
          <cell r="A12724" t="str">
            <v>Y03</v>
          </cell>
          <cell r="B12724" t="str">
            <v>Agresión por colisión de vehículo de motor</v>
          </cell>
        </row>
        <row r="12725">
          <cell r="A12725" t="str">
            <v>Y03.0</v>
          </cell>
          <cell r="B12725" t="str">
            <v>Agresión por colisión de vehículo de motor, en vivienda</v>
          </cell>
        </row>
        <row r="12726">
          <cell r="A12726" t="str">
            <v>Y03.1</v>
          </cell>
          <cell r="B12726" t="str">
            <v>Agresión por colisión de vehículo de motor, en institución residencial</v>
          </cell>
        </row>
        <row r="12727">
          <cell r="A12727" t="str">
            <v>Y03.2</v>
          </cell>
          <cell r="B12727" t="str">
            <v>Agresión por colisión de vehículo de motor, en escuelas, otras instituciones y áreas administrativas públicas</v>
          </cell>
        </row>
        <row r="12728">
          <cell r="A12728" t="str">
            <v>Y03.3</v>
          </cell>
          <cell r="B12728" t="str">
            <v>Agresión por colisión de vehículo de motor, en áreas de deporte y atletismo</v>
          </cell>
        </row>
        <row r="12729">
          <cell r="A12729" t="str">
            <v>Y03.4</v>
          </cell>
          <cell r="B12729" t="str">
            <v>Agresión por colisión de vehículo de motor, en calles y carreteras</v>
          </cell>
        </row>
        <row r="12730">
          <cell r="A12730" t="str">
            <v>Y03.5</v>
          </cell>
          <cell r="B12730" t="str">
            <v>Agresión por colisión de vehículo de motor, en comercio y área de servicios</v>
          </cell>
        </row>
        <row r="12731">
          <cell r="A12731" t="str">
            <v>Y03.6</v>
          </cell>
          <cell r="B12731" t="str">
            <v>Agresión por colisión de vehículo de motor, en área industrial y de la construcción</v>
          </cell>
        </row>
        <row r="12732">
          <cell r="A12732" t="str">
            <v>Y03.7</v>
          </cell>
          <cell r="B12732" t="str">
            <v>Agresión por colisión de vehículo de motor, en granja</v>
          </cell>
        </row>
        <row r="12733">
          <cell r="A12733" t="str">
            <v>Y03.8</v>
          </cell>
          <cell r="B12733" t="str">
            <v>Agresión por colisión de vehículo de motor, en otro lugar especificado</v>
          </cell>
        </row>
        <row r="12734">
          <cell r="A12734" t="str">
            <v>Y03.9</v>
          </cell>
          <cell r="B12734" t="str">
            <v>Agresión por colisión de vehículo de motor, en lugar no especificado</v>
          </cell>
        </row>
        <row r="12735">
          <cell r="A12735" t="str">
            <v>Y04</v>
          </cell>
          <cell r="B12735" t="str">
            <v>Agresión con fuerza corporal</v>
          </cell>
        </row>
        <row r="12736">
          <cell r="A12736" t="str">
            <v>Y04.0</v>
          </cell>
          <cell r="B12736" t="str">
            <v>Agresión con fuerza corporal, en vivienda</v>
          </cell>
        </row>
        <row r="12737">
          <cell r="A12737" t="str">
            <v>Y04.1</v>
          </cell>
          <cell r="B12737" t="str">
            <v>Agresión con fuerza corporal, en institución residencial</v>
          </cell>
        </row>
        <row r="12738">
          <cell r="A12738" t="str">
            <v>Y04.2</v>
          </cell>
          <cell r="B12738" t="str">
            <v>Agresión con fuerza corporal, en escuelas, otras instituciones y áreas administrativas públicas</v>
          </cell>
        </row>
        <row r="12739">
          <cell r="A12739" t="str">
            <v>Y04.3</v>
          </cell>
          <cell r="B12739" t="str">
            <v>Agresión con fuerza corporal, en áreas de deporte y atletismo</v>
          </cell>
        </row>
        <row r="12740">
          <cell r="A12740" t="str">
            <v>Y04.4</v>
          </cell>
          <cell r="B12740" t="str">
            <v>Agresión con fuerza corporal, en calles y carreteras</v>
          </cell>
        </row>
        <row r="12741">
          <cell r="A12741" t="str">
            <v>Y04.5</v>
          </cell>
          <cell r="B12741" t="str">
            <v>Agresión con fuerza corporal, en comercio y área de servicios</v>
          </cell>
        </row>
        <row r="12742">
          <cell r="A12742" t="str">
            <v>Y04.6</v>
          </cell>
          <cell r="B12742" t="str">
            <v>Agresión con fuerza corporal, en área industrial y de la construcción</v>
          </cell>
        </row>
        <row r="12743">
          <cell r="A12743" t="str">
            <v>Y04.7</v>
          </cell>
          <cell r="B12743" t="str">
            <v>Agresión con fuerza corporal, en granja</v>
          </cell>
        </row>
        <row r="12744">
          <cell r="A12744" t="str">
            <v>Y04.8</v>
          </cell>
          <cell r="B12744" t="str">
            <v>Agresión con fuerza corporal, en otro lugar especificado</v>
          </cell>
        </row>
        <row r="12745">
          <cell r="A12745" t="str">
            <v>Y04.9</v>
          </cell>
          <cell r="B12745" t="str">
            <v>Agresión con fuerza corporal, en lugar no especificado</v>
          </cell>
        </row>
        <row r="12746">
          <cell r="A12746" t="str">
            <v>Y05</v>
          </cell>
          <cell r="B12746" t="str">
            <v>Agresión sexual con fuerza corporal</v>
          </cell>
        </row>
        <row r="12747">
          <cell r="A12747" t="str">
            <v>Y05.0</v>
          </cell>
          <cell r="B12747" t="str">
            <v>Agresión sexual con fuerza corporal, en vivienda</v>
          </cell>
        </row>
        <row r="12748">
          <cell r="A12748" t="str">
            <v>Y05.1</v>
          </cell>
          <cell r="B12748" t="str">
            <v>Agresión sexual con fuerza corporal, en institución residencial</v>
          </cell>
        </row>
        <row r="12749">
          <cell r="A12749" t="str">
            <v>Y05.2</v>
          </cell>
          <cell r="B12749" t="str">
            <v>Agresión sexual con fuerza corporal, en escuelas, otras instituciones y áreas administrativas públicas</v>
          </cell>
        </row>
        <row r="12750">
          <cell r="A12750" t="str">
            <v>Y05.3</v>
          </cell>
          <cell r="B12750" t="str">
            <v>Agresión sexual con fuerza corporal, en áreas de deporte y atletismo</v>
          </cell>
        </row>
        <row r="12751">
          <cell r="A12751" t="str">
            <v>Y05.4</v>
          </cell>
          <cell r="B12751" t="str">
            <v>Agresión sexual con fuerza corporal, en calles y carreteras</v>
          </cell>
        </row>
        <row r="12752">
          <cell r="A12752" t="str">
            <v>Y05.5</v>
          </cell>
          <cell r="B12752" t="str">
            <v>Agresión sexual con fuerza corporal, en comercio y área de servicios</v>
          </cell>
        </row>
        <row r="12753">
          <cell r="A12753" t="str">
            <v>Y05.6</v>
          </cell>
          <cell r="B12753" t="str">
            <v>Agresión sexual con fuerza corporal, en área industrial y de la construcción</v>
          </cell>
        </row>
        <row r="12754">
          <cell r="A12754" t="str">
            <v>Y05.7</v>
          </cell>
          <cell r="B12754" t="str">
            <v>Agresión sexual con fuerza corporal, en granja</v>
          </cell>
        </row>
        <row r="12755">
          <cell r="A12755" t="str">
            <v>Y05.8</v>
          </cell>
          <cell r="B12755" t="str">
            <v>Agresión sexual con fuerza corporal, en otro lugar especificado</v>
          </cell>
        </row>
        <row r="12756">
          <cell r="A12756" t="str">
            <v>Y05.9</v>
          </cell>
          <cell r="B12756" t="str">
            <v>Agresión sexual con fuerza corporal, en lugar no especificado</v>
          </cell>
        </row>
        <row r="12757">
          <cell r="A12757" t="str">
            <v>Y06</v>
          </cell>
          <cell r="B12757" t="str">
            <v>Negligencia y abandono</v>
          </cell>
        </row>
        <row r="12758">
          <cell r="A12758" t="str">
            <v>Y06.0</v>
          </cell>
          <cell r="B12758" t="str">
            <v>Por esposo o pareja</v>
          </cell>
        </row>
        <row r="12759">
          <cell r="A12759" t="str">
            <v>Y06.1</v>
          </cell>
          <cell r="B12759" t="str">
            <v>Por padre o madre</v>
          </cell>
        </row>
        <row r="12760">
          <cell r="A12760" t="str">
            <v>Y06.2</v>
          </cell>
          <cell r="B12760" t="str">
            <v>Por conocido o amigo</v>
          </cell>
        </row>
        <row r="12761">
          <cell r="A12761" t="str">
            <v>Y06.8</v>
          </cell>
          <cell r="B12761" t="str">
            <v>Por otra persona especificada</v>
          </cell>
        </row>
        <row r="12762">
          <cell r="A12762" t="str">
            <v>Y06.9</v>
          </cell>
          <cell r="B12762" t="str">
            <v>Por persona no especificada</v>
          </cell>
        </row>
        <row r="12763">
          <cell r="A12763" t="str">
            <v>Y07</v>
          </cell>
          <cell r="B12763" t="str">
            <v>Otros síndromes de maltrato</v>
          </cell>
        </row>
        <row r="12764">
          <cell r="A12764" t="str">
            <v>Y07.0</v>
          </cell>
          <cell r="B12764" t="str">
            <v>Por esposo o pareja</v>
          </cell>
        </row>
        <row r="12765">
          <cell r="A12765" t="str">
            <v>Y07.1</v>
          </cell>
          <cell r="B12765" t="str">
            <v>Por padre o madre</v>
          </cell>
        </row>
        <row r="12766">
          <cell r="A12766" t="str">
            <v>Y07.2</v>
          </cell>
          <cell r="B12766" t="str">
            <v>Por conocido o amigo</v>
          </cell>
        </row>
        <row r="12767">
          <cell r="A12767" t="str">
            <v>Y07.3</v>
          </cell>
          <cell r="B12767" t="str">
            <v>Por autoridades oficiales</v>
          </cell>
        </row>
        <row r="12768">
          <cell r="A12768" t="str">
            <v>Y07.8</v>
          </cell>
          <cell r="B12768" t="str">
            <v>Por otra persona especificada</v>
          </cell>
        </row>
        <row r="12769">
          <cell r="A12769" t="str">
            <v>Y07.9</v>
          </cell>
          <cell r="B12769" t="str">
            <v>Por persona no especificada</v>
          </cell>
        </row>
        <row r="12770">
          <cell r="A12770" t="str">
            <v>Y08</v>
          </cell>
          <cell r="B12770" t="str">
            <v>Agresión por otros medios especificados</v>
          </cell>
        </row>
        <row r="12771">
          <cell r="A12771" t="str">
            <v>Y08.0</v>
          </cell>
          <cell r="B12771" t="str">
            <v>Agresión por otros medios especificados, en vivienda</v>
          </cell>
        </row>
        <row r="12772">
          <cell r="A12772" t="str">
            <v>Y08.1</v>
          </cell>
          <cell r="B12772" t="str">
            <v>Agresión por otros medios especificados, en institución residencial</v>
          </cell>
        </row>
        <row r="12773">
          <cell r="A12773" t="str">
            <v>Y08.2</v>
          </cell>
          <cell r="B12773" t="str">
            <v>Agresión por otros medios especificados, en escuelas, otras instituciones y áreas administrativas públicas</v>
          </cell>
        </row>
        <row r="12774">
          <cell r="A12774" t="str">
            <v>Y08.3</v>
          </cell>
          <cell r="B12774" t="str">
            <v>Agresión por otros medios especificados, en áreas de deporte y atletismo</v>
          </cell>
        </row>
        <row r="12775">
          <cell r="A12775" t="str">
            <v>Y08.4</v>
          </cell>
          <cell r="B12775" t="str">
            <v>Agresión por otros medios especificados, en calles y carreteras</v>
          </cell>
        </row>
        <row r="12776">
          <cell r="A12776" t="str">
            <v>Y08.5</v>
          </cell>
          <cell r="B12776" t="str">
            <v>Agresión por otros medios especificados, en comercio y área de servicios</v>
          </cell>
        </row>
        <row r="12777">
          <cell r="A12777" t="str">
            <v>Y08.6</v>
          </cell>
          <cell r="B12777" t="str">
            <v>Agresión por otros medios especificados, en área industrial y de la construcción</v>
          </cell>
        </row>
        <row r="12778">
          <cell r="A12778" t="str">
            <v>Y08.7</v>
          </cell>
          <cell r="B12778" t="str">
            <v>Agresión por otros medios especificados, en granja</v>
          </cell>
        </row>
        <row r="12779">
          <cell r="A12779" t="str">
            <v>Y08.8</v>
          </cell>
          <cell r="B12779" t="str">
            <v>Agresión por otros medios especificados, en otro lugar especificado</v>
          </cell>
        </row>
        <row r="12780">
          <cell r="A12780" t="str">
            <v>Y08.9</v>
          </cell>
          <cell r="B12780" t="str">
            <v>Agresión por otros medios especificados, en lugar no especificado</v>
          </cell>
        </row>
        <row r="12781">
          <cell r="A12781" t="str">
            <v>Y09</v>
          </cell>
          <cell r="B12781" t="str">
            <v>Agresión por medios no especificados</v>
          </cell>
        </row>
        <row r="12782">
          <cell r="A12782" t="str">
            <v>Y09.0</v>
          </cell>
          <cell r="B12782" t="str">
            <v>Agresión por medios no especificados, en vivienda</v>
          </cell>
        </row>
        <row r="12783">
          <cell r="A12783" t="str">
            <v>Y09.1</v>
          </cell>
          <cell r="B12783" t="str">
            <v>Agresión por medios no especificados, en institución residencial</v>
          </cell>
        </row>
        <row r="12784">
          <cell r="A12784" t="str">
            <v>Y09.2</v>
          </cell>
          <cell r="B12784" t="str">
            <v>Agresión por medios no especificados, en escuelas, otras instituciones y áreas administrativas públicas</v>
          </cell>
        </row>
        <row r="12785">
          <cell r="A12785" t="str">
            <v>Y09.3</v>
          </cell>
          <cell r="B12785" t="str">
            <v>Agresión por medios no especificados, en áreas de deporte y atletismo</v>
          </cell>
        </row>
        <row r="12786">
          <cell r="A12786" t="str">
            <v>Y09.4</v>
          </cell>
          <cell r="B12786" t="str">
            <v>Agresión por medios no especificados, en calles y carreteras</v>
          </cell>
        </row>
        <row r="12787">
          <cell r="A12787" t="str">
            <v>Y09.5</v>
          </cell>
          <cell r="B12787" t="str">
            <v>Agresión por medios no especificados, en comercio y área de servicios</v>
          </cell>
        </row>
        <row r="12788">
          <cell r="A12788" t="str">
            <v>Y09.6</v>
          </cell>
          <cell r="B12788" t="str">
            <v>Agresión por medios no especificados, en área industrial y de la construcción</v>
          </cell>
        </row>
        <row r="12789">
          <cell r="A12789" t="str">
            <v>Y09.7</v>
          </cell>
          <cell r="B12789" t="str">
            <v>Agresión por medios no especificados, en granja</v>
          </cell>
        </row>
        <row r="12790">
          <cell r="A12790" t="str">
            <v>Y09.8</v>
          </cell>
          <cell r="B12790" t="str">
            <v>Agresión por medios no especificados, en otro lugar especificado</v>
          </cell>
        </row>
        <row r="12791">
          <cell r="A12791" t="str">
            <v>Y09.9</v>
          </cell>
          <cell r="B12791" t="str">
            <v>Agresión por medios no especificados, en lugar no especificado</v>
          </cell>
        </row>
        <row r="12792">
          <cell r="A12792" t="str">
            <v>Y10</v>
          </cell>
          <cell r="B12792" t="str">
            <v>Envenenamiento por, y exposición a analgésicos no narcóticos, antipiréticos y antirreumáticos, de intención no determinada</v>
          </cell>
        </row>
        <row r="12793">
          <cell r="A12793" t="str">
            <v>Y10.0</v>
          </cell>
          <cell r="B12793" t="str">
            <v>Envenenamiento por, y exposición a analgésicos no narcóticos, antipiréticos y antirreumáticos, de intención no determinada, en vivienda</v>
          </cell>
        </row>
        <row r="12794">
          <cell r="A12794" t="str">
            <v>Y10.1</v>
          </cell>
          <cell r="B12794" t="str">
            <v>Envenenamiento por, y exposición a analgésicos no narcóticos, antipiréticos y antirreumáticos, de intención no determinada, en institución residencial</v>
          </cell>
        </row>
        <row r="12795">
          <cell r="A12795" t="str">
            <v>Y10.2</v>
          </cell>
          <cell r="B12795" t="str">
            <v>Envenenamiento por, y exposición a analgésicos no narcóticos, antipiréticos y antirreumáticos, de intención no determinada, en escuelas, otras instituciones y áreas administrativas públicas</v>
          </cell>
        </row>
        <row r="12796">
          <cell r="A12796" t="str">
            <v>Y10.3</v>
          </cell>
          <cell r="B12796" t="str">
            <v>Envenenamiento por, y exposición a analgésicos no narcóticos, antipiréticos y antirreumáticos, de intención no determinada, en áreas de deporte y atletismo</v>
          </cell>
        </row>
        <row r="12797">
          <cell r="A12797" t="str">
            <v>Y10.4</v>
          </cell>
          <cell r="B12797" t="str">
            <v>Envenenamiento por, y exposición a analgésicos no narcóticos, antipiréticos y antirreumáticos, de intención no determinada, en calles y carreteras</v>
          </cell>
        </row>
        <row r="12798">
          <cell r="A12798" t="str">
            <v>Y10.5</v>
          </cell>
          <cell r="B12798" t="str">
            <v>Envenenamiento por, y exposición a analgésicos no narcóticos, antipiréticos y antirreumáticos, de intención no determinada, en comercio y área de servicios</v>
          </cell>
        </row>
        <row r="12799">
          <cell r="A12799" t="str">
            <v>Y10.6</v>
          </cell>
          <cell r="B12799" t="str">
            <v>Envenenamiento por, y exposición a analgésicos no narcóticos, antipiréticos y antirreumáticos, de intención no determinada, en área industrial y de la construcción</v>
          </cell>
        </row>
        <row r="12800">
          <cell r="A12800" t="str">
            <v>Y10.7</v>
          </cell>
          <cell r="B12800" t="str">
            <v>Envenenamiento por, y exposición a analgésicos no narcóticos, antipiréticos y antirreumáticos, de intención no determinada, en granja</v>
          </cell>
        </row>
        <row r="12801">
          <cell r="A12801" t="str">
            <v>Y10.8</v>
          </cell>
          <cell r="B12801" t="str">
            <v>Envenenamiento por, y exposición a analgésicos no narcóticos, antipiréticos y antirreumáticos, de intención no determinada, en otro lugar especificado</v>
          </cell>
        </row>
        <row r="12802">
          <cell r="A12802" t="str">
            <v>Y10.9</v>
          </cell>
          <cell r="B12802" t="str">
            <v>Envenenamiento por, y exposición a analgésicos no narcóticos, antipiréticos y antirreumáticos, de intención no determinada, en lugar no especificado</v>
          </cell>
        </row>
        <row r="12803">
          <cell r="A12803" t="str">
            <v>Y11</v>
          </cell>
          <cell r="B12803" t="str">
            <v>Envenenamiento por, y exposición a drogas antiepilépticas, sedantes, hipnóticas, antiparkinsonianas y psicotrópicas, no clasificadas en otra parte, de intención no determinada</v>
          </cell>
        </row>
        <row r="12804">
          <cell r="A12804" t="str">
            <v>Y11.0</v>
          </cell>
          <cell r="B12804" t="str">
            <v>Envenenamiento por, y exposición a drogas antiepilépticas, sedantes, hipnóticas, antiparkinsonianas y psicotrópicas, no clasificadas en otra parte, de intención no determinada, en vivienda</v>
          </cell>
        </row>
        <row r="12805">
          <cell r="A12805" t="str">
            <v>Y11.1</v>
          </cell>
          <cell r="B12805" t="str">
            <v>Envenenamiento por, y exposición a drogas antiepilépticas, sedantes, hipnóticas, antiparkinsonianas y psicotrópicas, no clasificadas en otra parte, de intención no determinada, en institución residenc</v>
          </cell>
        </row>
        <row r="12806">
          <cell r="A12806" t="str">
            <v>Y11.2</v>
          </cell>
          <cell r="B12806" t="str">
            <v>Envenenamiento por, y exposición a drogas antiepilépticas, sedantes, hipnóticas, antiparkinsonianas y psicotrópicas, no clasificadas en otra parte, de intención no determinada, en escuelas, otras inst</v>
          </cell>
        </row>
        <row r="12807">
          <cell r="A12807" t="str">
            <v>Y11.3</v>
          </cell>
          <cell r="B12807" t="str">
            <v>Envenenamiento por, y exposición a drogas antiepilépticas, sedantes, hipnóticas, antiparkinsonianas y psicotrópicas, no clasificadas en otra parte, de intención no determinada, en áreas de deporte y a</v>
          </cell>
        </row>
        <row r="12808">
          <cell r="A12808" t="str">
            <v>Y11.4</v>
          </cell>
          <cell r="B12808" t="str">
            <v>Envenenamiento por, y exposición a drogas antiepilépticas, sedantes, hipnóticas, antiparkinsonianas y psicotrópicas, no clasificadas en otra parte, de intención no determinada, en calles y carreteras</v>
          </cell>
        </row>
        <row r="12809">
          <cell r="A12809" t="str">
            <v>Y11.5</v>
          </cell>
          <cell r="B12809" t="str">
            <v>Envenenamiento por, y exposición a drogas antiepilépticas, sedantes, hipnóticas, antiparkinsonianas y psicotrópicas, no clasificadas en otra parte, de intención no determinada, en comercio y área de s</v>
          </cell>
        </row>
        <row r="12810">
          <cell r="A12810" t="str">
            <v>Y11.6</v>
          </cell>
          <cell r="B12810" t="str">
            <v>Envenenamiento por, y exposición a drogas antiepilépticas, sedantes, hipnóticas, antiparkinsonianas y psicotrópicas, no clasificadas en otra parte, de intención no determinada, en área industrial y de</v>
          </cell>
        </row>
        <row r="12811">
          <cell r="A12811" t="str">
            <v>Y11.7</v>
          </cell>
          <cell r="B12811" t="str">
            <v>Envenenamiento por, y exposición a drogas antiepilépticas, sedantes, hipnóticas, antiparkinsonianas y psicotrópicas, no clasificadas en otra parte, de intención no determinada, en granja</v>
          </cell>
        </row>
        <row r="12812">
          <cell r="A12812" t="str">
            <v>Y11.8</v>
          </cell>
          <cell r="B12812" t="str">
            <v>Envenenamiento por, y exposición a drogas antiepilépticas, sedantes, hipnóticas, antiparkinsonianas y psicotrópicas, no clasificadas en otra parte, de intención no determinada, en otro lugar especific</v>
          </cell>
        </row>
        <row r="12813">
          <cell r="A12813" t="str">
            <v>Y11.9</v>
          </cell>
          <cell r="B12813" t="str">
            <v>Envenenamiento por, y exposición a drogas antiepilépticas, sedantes, hipnóticas, antiparkinsonianas y psicotrópicas, no clasificadas en otra parte, de intención no determinada, en lugar no especificad</v>
          </cell>
        </row>
        <row r="12814">
          <cell r="A12814" t="str">
            <v>Y12</v>
          </cell>
          <cell r="B12814" t="str">
            <v>Envenenamiento por, y exposición a narcóticos y psicodislépticos [alucinógenos], no clasificados en otra parte, de intención no determinada</v>
          </cell>
        </row>
        <row r="12815">
          <cell r="A12815" t="str">
            <v>Y12.0</v>
          </cell>
          <cell r="B12815" t="str">
            <v>Envenenamiento por, y exposición a narcóticos y psicodislépticos [alucinógenos], no clasificados en otra parte, de intención no determinada, en vivienda</v>
          </cell>
        </row>
        <row r="12816">
          <cell r="A12816" t="str">
            <v>Y12.1</v>
          </cell>
          <cell r="B12816" t="str">
            <v>Envenenamiento por, y exposición a narcóticos y psicodislépticos [alucinógenos], no clasificados en otra parte, de intención no determinada, en institución residencial</v>
          </cell>
        </row>
        <row r="12817">
          <cell r="A12817" t="str">
            <v>Y12.2</v>
          </cell>
          <cell r="B12817" t="str">
            <v>Envenenamiento por, y exposición a narcóticos y psicodislépticos [alucinógenos], no clasificados en otra parte, de intención no determinada, en escuelas, otras instituciones y áreas administrativas pú</v>
          </cell>
        </row>
        <row r="12818">
          <cell r="A12818" t="str">
            <v>Y12.3</v>
          </cell>
          <cell r="B12818" t="str">
            <v>Envenenamiento por, y exposición a narcóticos y psicodislépticos [alucinógenos], no clasificados en otra parte, de intención no determinada, en áreas de deporte y atletismo</v>
          </cell>
        </row>
        <row r="12819">
          <cell r="A12819" t="str">
            <v>Y12.4</v>
          </cell>
          <cell r="B12819" t="str">
            <v>Envenenamiento por, y exposición a narcóticos y psicodislépticos [alucinógenos], no clasificados en otra parte, de intención no determinada, en calles y carreteras</v>
          </cell>
        </row>
        <row r="12820">
          <cell r="A12820" t="str">
            <v>Y12.5</v>
          </cell>
          <cell r="B12820" t="str">
            <v>Envenenamiento por, y exposición a narcóticos y psicodislépticos [alucinógenos], no clasificados en otra parte, de intención no determinada, en comercio y área de servicios</v>
          </cell>
        </row>
        <row r="12821">
          <cell r="A12821" t="str">
            <v>Y12.6</v>
          </cell>
          <cell r="B12821" t="str">
            <v>Envenenamiento por, y exposición a narcóticos y psicodislépticos [alucinógenos], no clasificados en otra parte, de intención no determinada, en área industrial y de la construcción</v>
          </cell>
        </row>
        <row r="12822">
          <cell r="A12822" t="str">
            <v>Y12.7</v>
          </cell>
          <cell r="B12822" t="str">
            <v>Envenenamiento por, y exposición a narcóticos y psicodislépticos [alucinógenos], no clasificados en otra parte, de intención no determinada, en granja</v>
          </cell>
        </row>
        <row r="12823">
          <cell r="A12823" t="str">
            <v>Y12.8</v>
          </cell>
          <cell r="B12823" t="str">
            <v>Envenenamiento por, y exposición a narcóticos y psicodislépticos [alucinógenos], no clasificados en otra parte, de intención no determinada, en otro lugar especificado</v>
          </cell>
        </row>
        <row r="12824">
          <cell r="A12824" t="str">
            <v>Y12.9</v>
          </cell>
          <cell r="B12824" t="str">
            <v>Envenenamiento por, y exposición a narcóticos y psicodislépticos [alucinógenos], no clasificados en otra parte, de intención no determinada, en lugar no especificado</v>
          </cell>
        </row>
        <row r="12825">
          <cell r="A12825" t="str">
            <v>Y13</v>
          </cell>
          <cell r="B12825" t="str">
            <v>Envenenamiento por, y exposición a otras drogas que actúan sobre el sistema nervioso autónomo, de intención no determinada</v>
          </cell>
        </row>
        <row r="12826">
          <cell r="A12826" t="str">
            <v>Y13.0</v>
          </cell>
          <cell r="B12826" t="str">
            <v>Envenenamiento por, y exposición a otras drogas que actúan sobre el sistema nervioso autónomo, de intención no determinada, en vivienda</v>
          </cell>
        </row>
        <row r="12827">
          <cell r="A12827" t="str">
            <v>Y13.1</v>
          </cell>
          <cell r="B12827" t="str">
            <v>Envenenamiento por, y exposición a otras drogas que actúan sobre el sistema nervioso autónomo, de intención no determinada, en institución residencial</v>
          </cell>
        </row>
        <row r="12828">
          <cell r="A12828" t="str">
            <v>Y13.2</v>
          </cell>
          <cell r="B12828" t="str">
            <v>Envenenamiento por, y exposición a otras drogas que actúan sobre el sistema nervioso autónomo, de intención no determinada, en escuelas, otras instituciones y áreas administrativas públicas</v>
          </cell>
        </row>
        <row r="12829">
          <cell r="A12829" t="str">
            <v>Y13.3</v>
          </cell>
          <cell r="B12829" t="str">
            <v>Envenenamiento por, y exposición a otras drogas que actúan sobre el sistema nervioso autónomo, de intención no determinada, en áreas de deporte y atletismo</v>
          </cell>
        </row>
        <row r="12830">
          <cell r="A12830" t="str">
            <v>Y13.4</v>
          </cell>
          <cell r="B12830" t="str">
            <v>Envenenamiento por, y exposición a otras drogas que actúan sobre el sistema nervioso autónomo, de intención no determinada, en calles y carreteras</v>
          </cell>
        </row>
        <row r="12831">
          <cell r="A12831" t="str">
            <v>Y13.5</v>
          </cell>
          <cell r="B12831" t="str">
            <v>Envenenamiento por, y exposición a otras drogas que actúan sobre el sistema nervioso autónomo, de intención no determinada, en comercio y área de servicios</v>
          </cell>
        </row>
        <row r="12832">
          <cell r="A12832" t="str">
            <v>Y13.6</v>
          </cell>
          <cell r="B12832" t="str">
            <v>Envenenamiento por, y exposición a otras drogas que actúan sobre el sistema nervioso autónomo, de intención no determinada, en área industrial y de la construcción</v>
          </cell>
        </row>
        <row r="12833">
          <cell r="A12833" t="str">
            <v>Y13.7</v>
          </cell>
          <cell r="B12833" t="str">
            <v>Envenenamiento por, y exposición a otras drogas que actúan sobre el sistema nervioso autónomo, de intención no determinada, en granja</v>
          </cell>
        </row>
        <row r="12834">
          <cell r="A12834" t="str">
            <v>Y13.8</v>
          </cell>
          <cell r="B12834" t="str">
            <v>Envenenamiento por, y exposición a otras drogas que actúan sobre el sistema nervioso autónomo, de intención no determinada, en otro lugar especificado</v>
          </cell>
        </row>
        <row r="12835">
          <cell r="A12835" t="str">
            <v>Y13.9</v>
          </cell>
          <cell r="B12835" t="str">
            <v>Envenenamiento por, y exposición a otras drogas que actúan sobre el sistema nervioso autónomo, de intención no determinada, en lugar no especificado</v>
          </cell>
        </row>
        <row r="12836">
          <cell r="A12836" t="str">
            <v>Y14</v>
          </cell>
          <cell r="B12836" t="str">
            <v>Envenenamiento por, y exposición a otras drogas, medicamentos y sustancias  biológicas, y las no especificadas, de intención no determinada</v>
          </cell>
        </row>
        <row r="12837">
          <cell r="A12837" t="str">
            <v>Y14.0</v>
          </cell>
          <cell r="B12837" t="str">
            <v>Envenenamiento por, y exposición a otras drogas, medicamentos y sustancias  biológicas, y las no especificadas, de intención no determinada, en vivienda</v>
          </cell>
        </row>
        <row r="12838">
          <cell r="A12838" t="str">
            <v>Y14.1</v>
          </cell>
          <cell r="B12838" t="str">
            <v>Envenenamiento por, y exposición a otras drogas, medicamentos y sustancias  biológicas, y las no especificadas, de intención no determinada, en institución residencial</v>
          </cell>
        </row>
        <row r="12839">
          <cell r="A12839" t="str">
            <v>Y14.2</v>
          </cell>
          <cell r="B12839" t="str">
            <v>Envenenamiento por, y exposición a otras drogas, medicamentos y sustancias biológicas, y las no especificadas, de intención no determinada, en escuelas, otras instituciones y áreas administrativas púb</v>
          </cell>
        </row>
        <row r="12840">
          <cell r="A12840" t="str">
            <v>Y14.3</v>
          </cell>
          <cell r="B12840" t="str">
            <v>Envenenamiento por, y exposición a otras drogas, medicamentos y sustancias biológicas, y las no especificadas, de intención no determinada, en áreas de deporte y atletismo</v>
          </cell>
        </row>
        <row r="12841">
          <cell r="A12841" t="str">
            <v>Y14.4</v>
          </cell>
          <cell r="B12841" t="str">
            <v>Envenenamiento por, y exposición a otras drogas, medicamentos y sustancias biológicas, y las no especificadas, de intención no determinada, en calles y carreteras</v>
          </cell>
        </row>
        <row r="12842">
          <cell r="A12842" t="str">
            <v>Y14.5</v>
          </cell>
          <cell r="B12842" t="str">
            <v>Envenenamiento por, y exposición a otras drogas, medicamentos y sustancias biológicas, y las no especificadas, de intención no determinada, en comercio y área de servicios</v>
          </cell>
        </row>
        <row r="12843">
          <cell r="A12843" t="str">
            <v>Y14.6</v>
          </cell>
          <cell r="B12843" t="str">
            <v>Envenenamiento por, y exposición a otras drogas, medicamentos y sustancias biológicas, y las no especificadas, de intención no determinada, en área industrial y de la construcción</v>
          </cell>
        </row>
        <row r="12844">
          <cell r="A12844" t="str">
            <v>Y14.7</v>
          </cell>
          <cell r="B12844" t="str">
            <v>Envenenamiento por, y exposición a otras drogas, medicamentos y sustancias biológicas, y las no especificadas, de intención no determinada, en granja</v>
          </cell>
        </row>
        <row r="12845">
          <cell r="A12845" t="str">
            <v>Y14.8</v>
          </cell>
          <cell r="B12845" t="str">
            <v>Envenenamiento por, y exposición a otras drogas, medicamentos y sustancias biológicas, y las no especificadas, de intención no determinada, en otro lugar especificado</v>
          </cell>
        </row>
        <row r="12846">
          <cell r="A12846" t="str">
            <v>Y14.9</v>
          </cell>
          <cell r="B12846" t="str">
            <v>Envenenamiento por, y exposición a otras drogas, medicamentos y sustancias biológicas, y las no especificadas, de intención no determinada, en lugar no especificado</v>
          </cell>
        </row>
        <row r="12847">
          <cell r="A12847" t="str">
            <v>Y15</v>
          </cell>
          <cell r="B12847" t="str">
            <v>Envenenamiento por, y exposición al alcohol, de intención no determinada</v>
          </cell>
        </row>
        <row r="12848">
          <cell r="A12848" t="str">
            <v>Y15.0</v>
          </cell>
          <cell r="B12848" t="str">
            <v>Envenenamiento por, y exposición al alcohol, de intención no determinada, en vivienda</v>
          </cell>
        </row>
        <row r="12849">
          <cell r="A12849" t="str">
            <v>Y15.1</v>
          </cell>
          <cell r="B12849" t="str">
            <v>Envenenamiento por, y exposición al alcohol, de intención no determinada, en institución residencial</v>
          </cell>
        </row>
        <row r="12850">
          <cell r="A12850" t="str">
            <v>Y15.2</v>
          </cell>
          <cell r="B12850" t="str">
            <v>Envenenamiento por, y exposición al alcohol, de intención no determinada, en escuelas, otras instituciones y áreas administrativas públicas</v>
          </cell>
        </row>
        <row r="12851">
          <cell r="A12851" t="str">
            <v>Y15.3</v>
          </cell>
          <cell r="B12851" t="str">
            <v>Envenenamiento por, y exposición al alcohol, de intención no determinada, en áreas de deporte y atletismo</v>
          </cell>
        </row>
        <row r="12852">
          <cell r="A12852" t="str">
            <v>Y15.4</v>
          </cell>
          <cell r="B12852" t="str">
            <v>Envenenamiento por, y exposición al alcohol, de intención no determinada, en calles y carreteras</v>
          </cell>
        </row>
        <row r="12853">
          <cell r="A12853" t="str">
            <v>Y15.5</v>
          </cell>
          <cell r="B12853" t="str">
            <v>Envenenamiento por, y exposición al alcohol, de intención no determinada, en comercio y área de servicios</v>
          </cell>
        </row>
        <row r="12854">
          <cell r="A12854" t="str">
            <v>Y15.6</v>
          </cell>
          <cell r="B12854" t="str">
            <v>Envenenamiento por, y exposición al alcohol, de intención no determinada, en área industrial y de la construcción</v>
          </cell>
        </row>
        <row r="12855">
          <cell r="A12855" t="str">
            <v>Y15.7</v>
          </cell>
          <cell r="B12855" t="str">
            <v>Envenenamiento por, y exposición al alcohol, de intención no determinada, en granja</v>
          </cell>
        </row>
        <row r="12856">
          <cell r="A12856" t="str">
            <v>Y15.8</v>
          </cell>
          <cell r="B12856" t="str">
            <v>Envenenamiento por, y exposición al alcohol, de intención no determinada, en otro lugar especificado</v>
          </cell>
        </row>
        <row r="12857">
          <cell r="A12857" t="str">
            <v>Y15.9</v>
          </cell>
          <cell r="B12857" t="str">
            <v>Envenenamiento por, y exposición al alcohol, de intención no determinada, en lugar no especificado</v>
          </cell>
        </row>
        <row r="12858">
          <cell r="A12858" t="str">
            <v>Y16</v>
          </cell>
          <cell r="B12858" t="str">
            <v>Envenenamiento por, y exposición a disolventes orgánicos e hidrocarburos halogenados y sus vapores, de intención no determinada</v>
          </cell>
        </row>
        <row r="12859">
          <cell r="A12859" t="str">
            <v>Y16.0</v>
          </cell>
          <cell r="B12859" t="str">
            <v>Envenenamiento por, y exposición a disolventes orgánicos e hidrocarburos halogenados y sus vapores, de intención no determinada, en vivienda</v>
          </cell>
        </row>
        <row r="12860">
          <cell r="A12860" t="str">
            <v>Y16.1</v>
          </cell>
          <cell r="B12860" t="str">
            <v>Envenenamiento por, y exposición a disolventes orgánicos e hidrocarburos halogenados y sus vapores, de intención no determinada, en institución residencial</v>
          </cell>
        </row>
        <row r="12861">
          <cell r="A12861" t="str">
            <v>Y16.2</v>
          </cell>
          <cell r="B12861" t="str">
            <v>Envenenamiento por, y exposición a disolventes orgánicos e hidrocarburos halogenados y sus vapores, de intención no determinada, en escuelas, otras instituciones y áreas administrativas públicas</v>
          </cell>
        </row>
        <row r="12862">
          <cell r="A12862" t="str">
            <v>Y16.3</v>
          </cell>
          <cell r="B12862" t="str">
            <v>Envenenamiento por, y exposición a disolventes orgánicos e hidrocarburos halogenados y sus vapores, de intención no determinada, en áreas de deporte y atletismo</v>
          </cell>
        </row>
        <row r="12863">
          <cell r="A12863" t="str">
            <v>Y16.4</v>
          </cell>
          <cell r="B12863" t="str">
            <v>Envenenamiento por, y exposición a disolventes orgánicos e hidrocarburos halogenados y sus vapores, de intención no determinada, en calles y carreteras</v>
          </cell>
        </row>
        <row r="12864">
          <cell r="A12864" t="str">
            <v>Y16.5</v>
          </cell>
          <cell r="B12864" t="str">
            <v>Envenenamiento por, y exposición a disolventes orgánicos e hidrocarburos halogenados y sus vapores, de intención no determinada, en comercio y área de servicios</v>
          </cell>
        </row>
        <row r="12865">
          <cell r="A12865" t="str">
            <v>Y16.6</v>
          </cell>
          <cell r="B12865" t="str">
            <v>Envenenamiento por, y exposición a disolventes orgánicos e hidrocarburos halogenados y sus vapores, de intención no determinada, en área industrial y de la construcción</v>
          </cell>
        </row>
        <row r="12866">
          <cell r="A12866" t="str">
            <v>Y16.7</v>
          </cell>
          <cell r="B12866" t="str">
            <v>Envenenamiento por, y exposición a disolventes orgánicos e hidrocarburos halogenados y sus vapores, de intención no determinada, en granja</v>
          </cell>
        </row>
        <row r="12867">
          <cell r="A12867" t="str">
            <v>Y16.8</v>
          </cell>
          <cell r="B12867" t="str">
            <v>Envenenamiento por, y exposición a disolventes orgánicos e hidrocarburos halogenados y sus vapores, de intención no determinada, en otro lugar especificado</v>
          </cell>
        </row>
        <row r="12868">
          <cell r="A12868" t="str">
            <v>Y16.9</v>
          </cell>
          <cell r="B12868" t="str">
            <v>Envenenamiento por, y exposición a disolventes orgánicos e hidrocarburos halogenados y sus vapores, de intención no determinada, en lugar no especificado</v>
          </cell>
        </row>
        <row r="12869">
          <cell r="A12869" t="str">
            <v>Y17</v>
          </cell>
          <cell r="B12869" t="str">
            <v>Envenenamiento por, y exposición a otros gases y vapores, de intención no determinada</v>
          </cell>
        </row>
        <row r="12870">
          <cell r="A12870" t="str">
            <v>Y17.0</v>
          </cell>
          <cell r="B12870" t="str">
            <v>Envenenamiento por, y exposición a otros gases y vapores, de intención no determinada, en vivienda</v>
          </cell>
        </row>
        <row r="12871">
          <cell r="A12871" t="str">
            <v>Y17.1</v>
          </cell>
          <cell r="B12871" t="str">
            <v>Envenenamiento por, y exposición a otros gases y vapores, de intención no determinada, en institución residencial</v>
          </cell>
        </row>
        <row r="12872">
          <cell r="A12872" t="str">
            <v>Y17.2</v>
          </cell>
          <cell r="B12872" t="str">
            <v>Envenenamiento por, y exposición a otros gases y vapores, de intención no determinada, en escuelas, otras instituciones y áreas administrativas públicas</v>
          </cell>
        </row>
        <row r="12873">
          <cell r="A12873" t="str">
            <v>Y17.3</v>
          </cell>
          <cell r="B12873" t="str">
            <v>Envenenamiento por, y exposición a otros gases y vapores, de intención no determinada, en áreas de deporte y atletismo</v>
          </cell>
        </row>
        <row r="12874">
          <cell r="A12874" t="str">
            <v>Y17.4</v>
          </cell>
          <cell r="B12874" t="str">
            <v>Envenenamiento por, y exposición a otros gases y vapores, de intención no determinada, en calles y carreteras</v>
          </cell>
        </row>
        <row r="12875">
          <cell r="A12875" t="str">
            <v>Y17.5</v>
          </cell>
          <cell r="B12875" t="str">
            <v>Envenenamiento por, y exposición a otros gases y vapores, de intención no determinada, en comercio y área de servicios</v>
          </cell>
        </row>
        <row r="12876">
          <cell r="A12876" t="str">
            <v>Y17.6</v>
          </cell>
          <cell r="B12876" t="str">
            <v>Envenenamiento por, y exposición a otros gases y vapores, de intención no determinada, en área industrial y de la construcción</v>
          </cell>
        </row>
        <row r="12877">
          <cell r="A12877" t="str">
            <v>Y17.7</v>
          </cell>
          <cell r="B12877" t="str">
            <v>Envenenamiento por, y exposición a otros gases y vapores, de intención no determinada, en granja</v>
          </cell>
        </row>
        <row r="12878">
          <cell r="A12878" t="str">
            <v>Y17.8</v>
          </cell>
          <cell r="B12878" t="str">
            <v>Envenenamiento por, y exposición a otros gases y vapores, de intención no determinada, en otro lugar especificado</v>
          </cell>
        </row>
        <row r="12879">
          <cell r="A12879" t="str">
            <v>Y17.9</v>
          </cell>
          <cell r="B12879" t="str">
            <v>Envenenamiento por, y exposición a otros gases y vapores, de intención no determinada, en lugar no especificado</v>
          </cell>
        </row>
        <row r="12880">
          <cell r="A12880" t="str">
            <v>Y18</v>
          </cell>
          <cell r="B12880" t="str">
            <v>Envenenamiento por, y exposición a plaguicidas, de intención no determinada</v>
          </cell>
        </row>
        <row r="12881">
          <cell r="A12881" t="str">
            <v>Y18.0</v>
          </cell>
          <cell r="B12881" t="str">
            <v>Envenenamiento por, y exposición a plaguicidas, de intención no determinada, en vivienda</v>
          </cell>
        </row>
        <row r="12882">
          <cell r="A12882" t="str">
            <v>Y18.1</v>
          </cell>
          <cell r="B12882" t="str">
            <v>Envenenamiento por, y exposición a plaguicidas, de intención no determinada, en institución residencial</v>
          </cell>
        </row>
        <row r="12883">
          <cell r="A12883" t="str">
            <v>Y18.2</v>
          </cell>
          <cell r="B12883" t="str">
            <v>Envenenamiento por, y exposición a plaguicidas, de intención no determinada, en escuelas, otras instituciones y áreas administrativas públicas</v>
          </cell>
        </row>
        <row r="12884">
          <cell r="A12884" t="str">
            <v>Y18.3</v>
          </cell>
          <cell r="B12884" t="str">
            <v>Envenenamiento por, y exposición a plaguicidas, de intención no determinada, en áreas de deporte y atletismo</v>
          </cell>
        </row>
        <row r="12885">
          <cell r="A12885" t="str">
            <v>Y18.4</v>
          </cell>
          <cell r="B12885" t="str">
            <v>Envenenamiento por, y exposición a plaguicidas, de intención no determinada, en calles y carreteras</v>
          </cell>
        </row>
        <row r="12886">
          <cell r="A12886" t="str">
            <v>Y18.5</v>
          </cell>
          <cell r="B12886" t="str">
            <v>Envenenamiento por, y exposición a plaguicidas, de intención no determinada, en comercio y área de servicios</v>
          </cell>
        </row>
        <row r="12887">
          <cell r="A12887" t="str">
            <v>Y18.6</v>
          </cell>
          <cell r="B12887" t="str">
            <v>Envenenamiento por, y exposición a plaguicidas, de intención no determinada, en área industrial y de la construcción</v>
          </cell>
        </row>
        <row r="12888">
          <cell r="A12888" t="str">
            <v>Y18.7</v>
          </cell>
          <cell r="B12888" t="str">
            <v>Envenenamiento por, y exposición a plaguicidas, de intención no determinada, en granja</v>
          </cell>
        </row>
        <row r="12889">
          <cell r="A12889" t="str">
            <v>Y18.8</v>
          </cell>
          <cell r="B12889" t="str">
            <v>Envenenamiento por, y exposición a plaguicidas, de intención no determinada, en otro lugar especificado</v>
          </cell>
        </row>
        <row r="12890">
          <cell r="A12890" t="str">
            <v>Y18.9</v>
          </cell>
          <cell r="B12890" t="str">
            <v>Envenenamiento por, y exposición a plaguicidas, de intención no determinada, en lugar no especificado</v>
          </cell>
        </row>
        <row r="12891">
          <cell r="A12891" t="str">
            <v>Y19</v>
          </cell>
          <cell r="B12891" t="str">
            <v>Envenenamiento por, y exposición a otros productos químicos y sustancias nocivas, y los no especificados, de intención no determinada</v>
          </cell>
        </row>
        <row r="12892">
          <cell r="A12892" t="str">
            <v>Y19.0</v>
          </cell>
          <cell r="B12892" t="str">
            <v>Envenenamiento por, y exposición a otros productos químicos y sustancias nocivas, y los no especificados, de intención no determinada, en vivienda</v>
          </cell>
        </row>
        <row r="12893">
          <cell r="A12893" t="str">
            <v>Y19.1</v>
          </cell>
          <cell r="B12893" t="str">
            <v>Envenenamiento por, y exposición a otros productos químicos y sustancias nocivas, y los no especificados, de intención no determinada, en institución residencial</v>
          </cell>
        </row>
        <row r="12894">
          <cell r="A12894" t="str">
            <v>Y19.2</v>
          </cell>
          <cell r="B12894" t="str">
            <v>Envenenamiento por, y exposición a otros productos químicos y sustancias nocivas, y los no especificados, de intención no determinada, en escuelas, otras instituciones y áreas administrativas públicas</v>
          </cell>
        </row>
        <row r="12895">
          <cell r="A12895" t="str">
            <v>Y19.3</v>
          </cell>
          <cell r="B12895" t="str">
            <v>Envenenamiento por, y exposición a otros productos químicos y sustancias nocivas, y los no especificados, de intención no determinada, en áreas de deporte y atletismo</v>
          </cell>
        </row>
        <row r="12896">
          <cell r="A12896" t="str">
            <v>Y19.4</v>
          </cell>
          <cell r="B12896" t="str">
            <v>Envenenamiento por, y exposición a otros productos químicos y sustancias nocivas, y los no especificados, de intención no determinada, en calles y carreteras</v>
          </cell>
        </row>
        <row r="12897">
          <cell r="A12897" t="str">
            <v>Y19.5</v>
          </cell>
          <cell r="B12897" t="str">
            <v>Envenenamiento por, y exposición a otros productos químicos y sustancias nocivas, y los no especificados, de intención no determinada, en comercio y área de servicios</v>
          </cell>
        </row>
        <row r="12898">
          <cell r="A12898" t="str">
            <v>Y19.6</v>
          </cell>
          <cell r="B12898" t="str">
            <v>Envenenamiento por, y exposición a otros productos químicos y sustancias nocivas, y los no especificados, de intención no determinada, en área industrial y de la construcción</v>
          </cell>
        </row>
        <row r="12899">
          <cell r="A12899" t="str">
            <v>Y19.7</v>
          </cell>
          <cell r="B12899" t="str">
            <v>Envenenamiento por, y exposición a otros productos químicos y sustancias nocivas, y los no especificados, de intención no determinada, en granja</v>
          </cell>
        </row>
        <row r="12900">
          <cell r="A12900" t="str">
            <v>Y19.8</v>
          </cell>
          <cell r="B12900" t="str">
            <v>Envenenamiento por, y exposición a otros productos químicos y sustancias nocivas, y los no especificados, de intención no determinada, en otro lugar especificado</v>
          </cell>
        </row>
        <row r="12901">
          <cell r="A12901" t="str">
            <v>Y19.9</v>
          </cell>
          <cell r="B12901" t="str">
            <v>Envenenamiento por, y exposición a otros productos químicos y sustancias nocivas, y los no especificados, de intención no determinada, en lugar no especificado</v>
          </cell>
        </row>
        <row r="12902">
          <cell r="A12902" t="str">
            <v>Y20</v>
          </cell>
          <cell r="B12902" t="str">
            <v>Ahorcamiento, estrangulamiento y sofocación, de intención no determinada</v>
          </cell>
        </row>
        <row r="12903">
          <cell r="A12903" t="str">
            <v>Y20.0</v>
          </cell>
          <cell r="B12903" t="str">
            <v>Ahorcamiento, estrangulamiento y sofocación, de intención no determinada, en vivienda</v>
          </cell>
        </row>
        <row r="12904">
          <cell r="A12904" t="str">
            <v>Y20.1</v>
          </cell>
          <cell r="B12904" t="str">
            <v>Ahorcamiento, estrangulamiento y sofocación, de intención no determinada, en institución residencial</v>
          </cell>
        </row>
        <row r="12905">
          <cell r="A12905" t="str">
            <v>Y20.2</v>
          </cell>
          <cell r="B12905" t="str">
            <v>Ahorcamiento, estrangulamiento y sofocación, de intención no determinada, en escuelas, otras instituciones y áreas administrativas públicas</v>
          </cell>
        </row>
        <row r="12906">
          <cell r="A12906" t="str">
            <v>Y20.3</v>
          </cell>
          <cell r="B12906" t="str">
            <v>Ahorcamiento, estrangulamiento y sofocación, de intención no determinada, en áreas de deporte y atletismo</v>
          </cell>
        </row>
        <row r="12907">
          <cell r="A12907" t="str">
            <v>Y20.4</v>
          </cell>
          <cell r="B12907" t="str">
            <v>Ahorcamiento, estrangulamiento y sofocación, de intención no determinada, en calles y carreteras</v>
          </cell>
        </row>
        <row r="12908">
          <cell r="A12908" t="str">
            <v>Y20.5</v>
          </cell>
          <cell r="B12908" t="str">
            <v>Ahorcamiento, estrangulamiento y sofocación, de intención no determinada, en comercio y área de servicios</v>
          </cell>
        </row>
        <row r="12909">
          <cell r="A12909" t="str">
            <v>Y20.6</v>
          </cell>
          <cell r="B12909" t="str">
            <v>Ahorcamiento, estrangulamiento y sofocación, de intención no determinada, en área industrial y de la construcción</v>
          </cell>
        </row>
        <row r="12910">
          <cell r="A12910" t="str">
            <v>Y20.7</v>
          </cell>
          <cell r="B12910" t="str">
            <v>Ahorcamiento, estrangulamiento y sofocación, de intención no determinada, en granja</v>
          </cell>
        </row>
        <row r="12911">
          <cell r="A12911" t="str">
            <v>Y20.8</v>
          </cell>
          <cell r="B12911" t="str">
            <v>Ahorcamiento, estrangulamiento y sofocación, de intención no determinada, en otro lugar especificado</v>
          </cell>
        </row>
        <row r="12912">
          <cell r="A12912" t="str">
            <v>Y20.9</v>
          </cell>
          <cell r="B12912" t="str">
            <v>Ahorcamiento, estrangulamiento y sofocación, de intención no determinada, en lugar no especificado</v>
          </cell>
        </row>
        <row r="12913">
          <cell r="A12913" t="str">
            <v>Y21</v>
          </cell>
          <cell r="B12913" t="str">
            <v>Ahogamiento y sumersión, de intención no determinada</v>
          </cell>
        </row>
        <row r="12914">
          <cell r="A12914" t="str">
            <v>Y21.0</v>
          </cell>
          <cell r="B12914" t="str">
            <v>Ahogamiento y sumersión, de intención no determinada, en vivienda</v>
          </cell>
        </row>
        <row r="12915">
          <cell r="A12915" t="str">
            <v>Y21.1</v>
          </cell>
          <cell r="B12915" t="str">
            <v>Ahogamiento y sumersión, de intención no determinada, en institución residencial</v>
          </cell>
        </row>
        <row r="12916">
          <cell r="A12916" t="str">
            <v>Y21.2</v>
          </cell>
          <cell r="B12916" t="str">
            <v>Ahogamiento y sumersión, de intención no determinada, en escuelas, otras instituciones y áreas administrativas públicas</v>
          </cell>
        </row>
        <row r="12917">
          <cell r="A12917" t="str">
            <v>Y21.3</v>
          </cell>
          <cell r="B12917" t="str">
            <v>Ahogamiento y sumersión, de intención no determinada, en áreas de deporte y atletismo</v>
          </cell>
        </row>
        <row r="12918">
          <cell r="A12918" t="str">
            <v>Y21.4</v>
          </cell>
          <cell r="B12918" t="str">
            <v>Ahogamiento y sumersión, de intención no determinada, en calles y carreteras</v>
          </cell>
        </row>
        <row r="12919">
          <cell r="A12919" t="str">
            <v>Y21.5</v>
          </cell>
          <cell r="B12919" t="str">
            <v>Ahogamiento y sumersión, de intención no determinada, en comercio y área de servicios</v>
          </cell>
        </row>
        <row r="12920">
          <cell r="A12920" t="str">
            <v>Y21.6</v>
          </cell>
          <cell r="B12920" t="str">
            <v>Ahogamiento y sumersión, de intención no determinada, en área industrial y de la construcción</v>
          </cell>
        </row>
        <row r="12921">
          <cell r="A12921" t="str">
            <v>Y21.7</v>
          </cell>
          <cell r="B12921" t="str">
            <v>Ahogamiento y sumersión, de intención no determinada, en granja</v>
          </cell>
        </row>
        <row r="12922">
          <cell r="A12922" t="str">
            <v>Y21.8</v>
          </cell>
          <cell r="B12922" t="str">
            <v>Ahogamiento y sumersión, de intención no determinada, en otro lugar especificado</v>
          </cell>
        </row>
        <row r="12923">
          <cell r="A12923" t="str">
            <v>Y21.9</v>
          </cell>
          <cell r="B12923" t="str">
            <v>Ahogamiento y sumersión, de intención no determinada, en lugar no especificado</v>
          </cell>
        </row>
        <row r="12924">
          <cell r="A12924" t="str">
            <v>Y22</v>
          </cell>
          <cell r="B12924" t="str">
            <v>Disparo de arma corta, de intención no determinada</v>
          </cell>
        </row>
        <row r="12925">
          <cell r="A12925" t="str">
            <v>Y22.0</v>
          </cell>
          <cell r="B12925" t="str">
            <v>Disparo de arma corta, de intención no determinada, en vivienda</v>
          </cell>
        </row>
        <row r="12926">
          <cell r="A12926" t="str">
            <v>Y22.1</v>
          </cell>
          <cell r="B12926" t="str">
            <v>Disparo de arma corta, de intención no determinada, en institución residencial</v>
          </cell>
        </row>
        <row r="12927">
          <cell r="A12927" t="str">
            <v>Y22.2</v>
          </cell>
          <cell r="B12927" t="str">
            <v>Disparo de arma corta, de intención no determinada, en escuelas, otras instituciones y áreas administrativas públicas</v>
          </cell>
        </row>
        <row r="12928">
          <cell r="A12928" t="str">
            <v>Y22.3</v>
          </cell>
          <cell r="B12928" t="str">
            <v>Disparo de arma corta, de intención no determinada, en áreas de deporte y atletismo</v>
          </cell>
        </row>
        <row r="12929">
          <cell r="A12929" t="str">
            <v>Y22.4</v>
          </cell>
          <cell r="B12929" t="str">
            <v>Disparo de arma corta, de intención no determinada, en calles y carreteras</v>
          </cell>
        </row>
        <row r="12930">
          <cell r="A12930" t="str">
            <v>Y22.5</v>
          </cell>
          <cell r="B12930" t="str">
            <v>Disparo de arma corta, de intención no determinada, en comercio y área de servicios</v>
          </cell>
        </row>
        <row r="12931">
          <cell r="A12931" t="str">
            <v>Y22.6</v>
          </cell>
          <cell r="B12931" t="str">
            <v>Disparo de arma corta, de intención no determinada, en área industrial y de la construcción</v>
          </cell>
        </row>
        <row r="12932">
          <cell r="A12932" t="str">
            <v>Y22.7</v>
          </cell>
          <cell r="B12932" t="str">
            <v>Disparo de arma corta, de intención no determinada, en granja</v>
          </cell>
        </row>
        <row r="12933">
          <cell r="A12933" t="str">
            <v>Y22.8</v>
          </cell>
          <cell r="B12933" t="str">
            <v>Disparo de arma corta, de intención no determinada, en otro lugar especificado</v>
          </cell>
        </row>
        <row r="12934">
          <cell r="A12934" t="str">
            <v>Y22.9</v>
          </cell>
          <cell r="B12934" t="str">
            <v>Disparo de arma corta, de intención no determinada, en lugar no especificado</v>
          </cell>
        </row>
        <row r="12935">
          <cell r="A12935" t="str">
            <v>Y23</v>
          </cell>
          <cell r="B12935" t="str">
            <v>Disparo de rifle, escopeta y arma larga, de intención no determinada</v>
          </cell>
        </row>
        <row r="12936">
          <cell r="A12936" t="str">
            <v>Y23.0</v>
          </cell>
          <cell r="B12936" t="str">
            <v>Disparo de rifle, escopeta y arma larga, de intención no determinada, en vivienda</v>
          </cell>
        </row>
        <row r="12937">
          <cell r="A12937" t="str">
            <v>Y23.1</v>
          </cell>
          <cell r="B12937" t="str">
            <v>Disparo de rifle, escopeta y arma larga, de intención no determinada, en institución residencial</v>
          </cell>
        </row>
        <row r="12938">
          <cell r="A12938" t="str">
            <v>Y23.2</v>
          </cell>
          <cell r="B12938" t="str">
            <v>Disparo de rifle, escopeta y arma larga, de intención no determinada, en escuelas, otras instituciones y áreas administrativas públicas</v>
          </cell>
        </row>
        <row r="12939">
          <cell r="A12939" t="str">
            <v>Y23.3</v>
          </cell>
          <cell r="B12939" t="str">
            <v>Disparo de rifle, escopeta y arma larga, de intención no determinada, en áreas de deporte y atletismo</v>
          </cell>
        </row>
        <row r="12940">
          <cell r="A12940" t="str">
            <v>Y23.4</v>
          </cell>
          <cell r="B12940" t="str">
            <v>Disparo de rifle, escopeta y arma larga, de intención no determinada, en calles y carreteras</v>
          </cell>
        </row>
        <row r="12941">
          <cell r="A12941" t="str">
            <v>Y23.5</v>
          </cell>
          <cell r="B12941" t="str">
            <v>Disparo de rifle, escopeta y arma larga, de intención no determinada, en comercio y área de servicios</v>
          </cell>
        </row>
        <row r="12942">
          <cell r="A12942" t="str">
            <v>Y23.6</v>
          </cell>
          <cell r="B12942" t="str">
            <v>Disparo de rifle, escopeta y arma larga, de intención no determinada, en área industrial y de la construcción</v>
          </cell>
        </row>
        <row r="12943">
          <cell r="A12943" t="str">
            <v>Y23.7</v>
          </cell>
          <cell r="B12943" t="str">
            <v>Disparo de rifle, escopeta y arma larga, de intención no determinada, en granja</v>
          </cell>
        </row>
        <row r="12944">
          <cell r="A12944" t="str">
            <v>Y23.8</v>
          </cell>
          <cell r="B12944" t="str">
            <v>Disparo de rifle, escopeta y arma larga, de intención no determinada, en otro lugar especificado</v>
          </cell>
        </row>
        <row r="12945">
          <cell r="A12945" t="str">
            <v>Y23.9</v>
          </cell>
          <cell r="B12945" t="str">
            <v>Disparo de rifle, escopeta y arma larga, de intención no determinada, en lugar no especificado</v>
          </cell>
        </row>
        <row r="12946">
          <cell r="A12946" t="str">
            <v>Y24</v>
          </cell>
          <cell r="B12946" t="str">
            <v>Disparo de otras armas de fuego, y las no especificadas, de intención no determinada</v>
          </cell>
        </row>
        <row r="12947">
          <cell r="A12947" t="str">
            <v>Y24.0</v>
          </cell>
          <cell r="B12947" t="str">
            <v>Disparo de otras armas de fuego, y las no especificadas, de intención no determinada, en vivienda</v>
          </cell>
        </row>
        <row r="12948">
          <cell r="A12948" t="str">
            <v>Y24.1</v>
          </cell>
          <cell r="B12948" t="str">
            <v>Disparo de otras armas de fuego, y las no especificadas, de intención no determinada, en institución residencial</v>
          </cell>
        </row>
        <row r="12949">
          <cell r="A12949" t="str">
            <v>Y24.2</v>
          </cell>
          <cell r="B12949" t="str">
            <v>Disparo de otras armas de fuego, y las no especificadas, de intención no determinada, en escuelas, otras instituciones y áreas administrativas públicas</v>
          </cell>
        </row>
        <row r="12950">
          <cell r="A12950" t="str">
            <v>Y24.3</v>
          </cell>
          <cell r="B12950" t="str">
            <v>Disparo de otras armas de fuego, y las no especificadas, de intención no determinada, en áreas de deporte y atletismo</v>
          </cell>
        </row>
        <row r="12951">
          <cell r="A12951" t="str">
            <v>Y24.4</v>
          </cell>
          <cell r="B12951" t="str">
            <v>Disparo de otras armas de fuego, y las no especificadas, de intención no determinada, en calles y carreteras</v>
          </cell>
        </row>
        <row r="12952">
          <cell r="A12952" t="str">
            <v>Y24.5</v>
          </cell>
          <cell r="B12952" t="str">
            <v>Disparo de otras armas de fuego, y las no especificadas, de intención no determinada, en comercio y área de servicios</v>
          </cell>
        </row>
        <row r="12953">
          <cell r="A12953" t="str">
            <v>Y24.6</v>
          </cell>
          <cell r="B12953" t="str">
            <v>Disparo de otras armas de fuego, y las no especificadas, de intención no determinada, en área industrial y de la construcción</v>
          </cell>
        </row>
        <row r="12954">
          <cell r="A12954" t="str">
            <v>Y24.7</v>
          </cell>
          <cell r="B12954" t="str">
            <v>Disparo de otras armas de fuego, y las no especificadas, de intención no determinada, en granja</v>
          </cell>
        </row>
        <row r="12955">
          <cell r="A12955" t="str">
            <v>Y24.8</v>
          </cell>
          <cell r="B12955" t="str">
            <v>Disparo de otras armas de fuego, y las no especificadas, de intención no determinada, en otro lugar especificado</v>
          </cell>
        </row>
        <row r="12956">
          <cell r="A12956" t="str">
            <v>Y24.9</v>
          </cell>
          <cell r="B12956" t="str">
            <v>Disparo de otras armas de fuego, y las no especificadas, de intención no determinada, en lugar no especificado</v>
          </cell>
        </row>
        <row r="12957">
          <cell r="A12957" t="str">
            <v>Y25</v>
          </cell>
          <cell r="B12957" t="str">
            <v>Contacto traumático con material explosivo, de intención no determinada</v>
          </cell>
        </row>
        <row r="12958">
          <cell r="A12958" t="str">
            <v>Y25.0</v>
          </cell>
          <cell r="B12958" t="str">
            <v>Contacto traumático con material explosivo, de intención no determinada, en vivienda</v>
          </cell>
        </row>
        <row r="12959">
          <cell r="A12959" t="str">
            <v>Y25.1</v>
          </cell>
          <cell r="B12959" t="str">
            <v>Contacto traumático con material explosivo, de intención no determinada, en institución residencial</v>
          </cell>
        </row>
        <row r="12960">
          <cell r="A12960" t="str">
            <v>Y25.2</v>
          </cell>
          <cell r="B12960" t="str">
            <v>Contacto traumático con material explosivo, de intención no determinada, en escuelas, otras instituciones y áreas administrativas públicas</v>
          </cell>
        </row>
        <row r="12961">
          <cell r="A12961" t="str">
            <v>Y25.3</v>
          </cell>
          <cell r="B12961" t="str">
            <v>Contacto traumático con material explosivo, de intención no determinada, en áreas de deporte y atletismo</v>
          </cell>
        </row>
        <row r="12962">
          <cell r="A12962" t="str">
            <v>Y25.4</v>
          </cell>
          <cell r="B12962" t="str">
            <v>Contacto traumático con material explosivo, de intención no determinada, en calles y carreteras</v>
          </cell>
        </row>
        <row r="12963">
          <cell r="A12963" t="str">
            <v>Y25.5</v>
          </cell>
          <cell r="B12963" t="str">
            <v>Contacto traumático con material explosivo, de intención no determinada, en comercio y área de servicios</v>
          </cell>
        </row>
        <row r="12964">
          <cell r="A12964" t="str">
            <v>Y25.6</v>
          </cell>
          <cell r="B12964" t="str">
            <v>Contacto traumático con material explosivo, de intención no determinada, en área industrial y de la construcción</v>
          </cell>
        </row>
        <row r="12965">
          <cell r="A12965" t="str">
            <v>Y25.7</v>
          </cell>
          <cell r="B12965" t="str">
            <v>Contacto traumático con material explosivo, de intención no determinada, en granja</v>
          </cell>
        </row>
        <row r="12966">
          <cell r="A12966" t="str">
            <v>Y25.8</v>
          </cell>
          <cell r="B12966" t="str">
            <v>Contacto traumático con material explosivo, de intención no determinada, en otro lugar especificado</v>
          </cell>
        </row>
        <row r="12967">
          <cell r="A12967" t="str">
            <v>Y25.9</v>
          </cell>
          <cell r="B12967" t="str">
            <v>Contacto traumático con material explosivo, de intención no determinada, en lugar no especificado</v>
          </cell>
        </row>
        <row r="12968">
          <cell r="A12968" t="str">
            <v>Y26</v>
          </cell>
          <cell r="B12968" t="str">
            <v>Exposición al humo, fuego y llamas, de intención no determinada</v>
          </cell>
        </row>
        <row r="12969">
          <cell r="A12969" t="str">
            <v>Y26.0</v>
          </cell>
          <cell r="B12969" t="str">
            <v>Exposición al humo, fuego y llamas, de intención no determinada, en vivienda</v>
          </cell>
        </row>
        <row r="12970">
          <cell r="A12970" t="str">
            <v>Y26.1</v>
          </cell>
          <cell r="B12970" t="str">
            <v>Exposición al humo, fuego y llamas, de intención no determinada, en institución residencial</v>
          </cell>
        </row>
        <row r="12971">
          <cell r="A12971" t="str">
            <v>Y26.2</v>
          </cell>
          <cell r="B12971" t="str">
            <v>Exposición al humo, fuego y llamas, de intención no determinada, en escuelas, otras instituciones y áreas administrativas públicas</v>
          </cell>
        </row>
        <row r="12972">
          <cell r="A12972" t="str">
            <v>Y26.3</v>
          </cell>
          <cell r="B12972" t="str">
            <v>Exposición al humo, fuego y llamas, de intención no determinada, en áreas de deporte y atletismo</v>
          </cell>
        </row>
        <row r="12973">
          <cell r="A12973" t="str">
            <v>Y26.4</v>
          </cell>
          <cell r="B12973" t="str">
            <v>Exposición al humo, fuego y llamas, de intención no determinada, en calles y carreteras</v>
          </cell>
        </row>
        <row r="12974">
          <cell r="A12974" t="str">
            <v>Y26.5</v>
          </cell>
          <cell r="B12974" t="str">
            <v>Exposición al humo, fuego y llamas, de intención no determinada, en comercio y área de servicios</v>
          </cell>
        </row>
        <row r="12975">
          <cell r="A12975" t="str">
            <v>Y26.6</v>
          </cell>
          <cell r="B12975" t="str">
            <v>Exposición al humo, fuego y llamas, de intención no determinada, en área industrial y de la construcción</v>
          </cell>
        </row>
        <row r="12976">
          <cell r="A12976" t="str">
            <v>Y26.7</v>
          </cell>
          <cell r="B12976" t="str">
            <v>Exposición al humo, fuego y llamas, de intención no determinada, en granja</v>
          </cell>
        </row>
        <row r="12977">
          <cell r="A12977" t="str">
            <v>Y26.8</v>
          </cell>
          <cell r="B12977" t="str">
            <v>Exposición al humo, fuego y llamas, de intención no determinada, en otro lugar especificado</v>
          </cell>
        </row>
        <row r="12978">
          <cell r="A12978" t="str">
            <v>Y26.9</v>
          </cell>
          <cell r="B12978" t="str">
            <v>Exposición al humo, fuego y llamas, de intención no determinada, en lugar no especificado</v>
          </cell>
        </row>
        <row r="12979">
          <cell r="A12979" t="str">
            <v>Y27</v>
          </cell>
          <cell r="B12979" t="str">
            <v>Contacto con vapor de agua, vapores y objetos calientes, de intención no determinada</v>
          </cell>
        </row>
        <row r="12980">
          <cell r="A12980" t="str">
            <v>Y27.0</v>
          </cell>
          <cell r="B12980" t="str">
            <v>Contacto con vapor de agua, vapores y objetos calientes, de intención no determinada, en vivienda</v>
          </cell>
        </row>
        <row r="12981">
          <cell r="A12981" t="str">
            <v>Y27.1</v>
          </cell>
          <cell r="B12981" t="str">
            <v>Contacto con vapor de agua, vapores y objetos calientes, de intención no determinada, en institución residencial</v>
          </cell>
        </row>
        <row r="12982">
          <cell r="A12982" t="str">
            <v>Y27.2</v>
          </cell>
          <cell r="B12982" t="str">
            <v>Contacto con vapor de agua, vapores y objetos calientes, de intención no determinada, en escuelas, otras instituciones y áreas administrativas públicas</v>
          </cell>
        </row>
        <row r="12983">
          <cell r="A12983" t="str">
            <v>Y27.3</v>
          </cell>
          <cell r="B12983" t="str">
            <v>Contacto con vapor de agua, vapores y objetos calientes, de intención no determinada, en áreas de deporte y atletismo</v>
          </cell>
        </row>
        <row r="12984">
          <cell r="A12984" t="str">
            <v>Y27.4</v>
          </cell>
          <cell r="B12984" t="str">
            <v>Contacto con vapor de agua, vapores y objetos calientes, de intención no determinada, en calles y carreteras</v>
          </cell>
        </row>
        <row r="12985">
          <cell r="A12985" t="str">
            <v>Y27.5</v>
          </cell>
          <cell r="B12985" t="str">
            <v>Contacto con vapor de agua, vapores y objetos calientes, de intención no determinada, en comercio y área de servicios</v>
          </cell>
        </row>
        <row r="12986">
          <cell r="A12986" t="str">
            <v>Y27.6</v>
          </cell>
          <cell r="B12986" t="str">
            <v>Contacto con vapor de agua, vapores y objetos calientes, de intención no determinada, en área industrial y de la construcción</v>
          </cell>
        </row>
        <row r="12987">
          <cell r="A12987" t="str">
            <v>Y27.7</v>
          </cell>
          <cell r="B12987" t="str">
            <v>Contacto con vapor de agua, vapores y objetos calientes, de intención no determinada, en granja</v>
          </cell>
        </row>
        <row r="12988">
          <cell r="A12988" t="str">
            <v>Y27.8</v>
          </cell>
          <cell r="B12988" t="str">
            <v>Contacto con vapor de agua, vapores y objetos calientes, de intención no determinada, en otro lugar especificado</v>
          </cell>
        </row>
        <row r="12989">
          <cell r="A12989" t="str">
            <v>Y27.9</v>
          </cell>
          <cell r="B12989" t="str">
            <v>Contacto con vapor de agua, vapores y objetos calientes, de intención no determinada, en lugar no especificado</v>
          </cell>
        </row>
        <row r="12990">
          <cell r="A12990" t="str">
            <v>Y28</v>
          </cell>
          <cell r="B12990" t="str">
            <v>Contacto traumático con objeto cortante, de intención no determinada</v>
          </cell>
        </row>
        <row r="12991">
          <cell r="A12991" t="str">
            <v>Y28.0</v>
          </cell>
          <cell r="B12991" t="str">
            <v>Contacto traumático con objeto cortante, de intención no determinada, en vivienda</v>
          </cell>
        </row>
        <row r="12992">
          <cell r="A12992" t="str">
            <v>Y28.1</v>
          </cell>
          <cell r="B12992" t="str">
            <v>Contacto traumático con objeto cortante, de intención no determinada, en institución residencial</v>
          </cell>
        </row>
        <row r="12993">
          <cell r="A12993" t="str">
            <v>Y28.2</v>
          </cell>
          <cell r="B12993" t="str">
            <v>Contacto traumático con objeto cortante, de intención no determinada, en escuelas, otras instituciones y áreas administrativas públicas</v>
          </cell>
        </row>
        <row r="12994">
          <cell r="A12994" t="str">
            <v>Y28.3</v>
          </cell>
          <cell r="B12994" t="str">
            <v>Contacto traumático con objeto cortante, de intención no determinada, en áreas de deporte y atletismo</v>
          </cell>
        </row>
        <row r="12995">
          <cell r="A12995" t="str">
            <v>Y28.4</v>
          </cell>
          <cell r="B12995" t="str">
            <v>Contacto traumático con objeto cortante, de intención no determinada, en calles y carreteras</v>
          </cell>
        </row>
        <row r="12996">
          <cell r="A12996" t="str">
            <v>Y28.5</v>
          </cell>
          <cell r="B12996" t="str">
            <v>Contacto traumático con objeto cortante, de intención no determinada, en comercio y área de servicios</v>
          </cell>
        </row>
        <row r="12997">
          <cell r="A12997" t="str">
            <v>Y28.6</v>
          </cell>
          <cell r="B12997" t="str">
            <v>Contacto traumático con objeto cortante, de intención no determinada, en área industrial y de la construcción</v>
          </cell>
        </row>
        <row r="12998">
          <cell r="A12998" t="str">
            <v>Y28.7</v>
          </cell>
          <cell r="B12998" t="str">
            <v>Contacto traumático con objeto cortante, de intención no determinada, en granja</v>
          </cell>
        </row>
        <row r="12999">
          <cell r="A12999" t="str">
            <v>Y28.8</v>
          </cell>
          <cell r="B12999" t="str">
            <v>Contacto traumático con objeto cortante, de intención no determinada, en otro lugar especificado</v>
          </cell>
        </row>
        <row r="13000">
          <cell r="A13000" t="str">
            <v>Y28.9</v>
          </cell>
          <cell r="B13000" t="str">
            <v>Contacto traumático con objeto cortante, de intención no determinada, en lugar no especificado</v>
          </cell>
        </row>
        <row r="13001">
          <cell r="A13001" t="str">
            <v>Y29</v>
          </cell>
          <cell r="B13001" t="str">
            <v>Contacto traumático con objeto romo o sin filo, de intención no determinada</v>
          </cell>
        </row>
        <row r="13002">
          <cell r="A13002" t="str">
            <v>Y29.0</v>
          </cell>
          <cell r="B13002" t="str">
            <v>Contacto traumático con objeto romo o sin filo, de intención no determinada, en vivienda</v>
          </cell>
        </row>
        <row r="13003">
          <cell r="A13003" t="str">
            <v>Y29.1</v>
          </cell>
          <cell r="B13003" t="str">
            <v>Contacto traumático con objeto romo o sin filo, de intención no determinada, en institución residencial</v>
          </cell>
        </row>
        <row r="13004">
          <cell r="A13004" t="str">
            <v>Y29.2</v>
          </cell>
          <cell r="B13004" t="str">
            <v>Contacto traumático con objeto romo o sin filo, de intención no determinada, en escuelas, otras instituciones y áreas administrativas públicas</v>
          </cell>
        </row>
        <row r="13005">
          <cell r="A13005" t="str">
            <v>Y29.3</v>
          </cell>
          <cell r="B13005" t="str">
            <v>Contacto traumático con objeto romo o sin filo, de intención no determinada, en áreas de deporte y atletismo</v>
          </cell>
        </row>
        <row r="13006">
          <cell r="A13006" t="str">
            <v>Y29.4</v>
          </cell>
          <cell r="B13006" t="str">
            <v>Contacto traumático con objeto romo o sin filo, de intención no determinada, en calles y carreteras</v>
          </cell>
        </row>
        <row r="13007">
          <cell r="A13007" t="str">
            <v>Y29.5</v>
          </cell>
          <cell r="B13007" t="str">
            <v>Contacto traumático con objeto romo o sin filo, de intención no determinada, en comercio y área de servicios</v>
          </cell>
        </row>
        <row r="13008">
          <cell r="A13008" t="str">
            <v>Y29.6</v>
          </cell>
          <cell r="B13008" t="str">
            <v>Contacto traumático con objeto romo o sin filo, de intención no determinada, en área industrial y de la construcción</v>
          </cell>
        </row>
        <row r="13009">
          <cell r="A13009" t="str">
            <v>Y29.7</v>
          </cell>
          <cell r="B13009" t="str">
            <v>Contacto traumático con objeto romo o sin filo, de intención no determinada, en granja</v>
          </cell>
        </row>
        <row r="13010">
          <cell r="A13010" t="str">
            <v>Y29.8</v>
          </cell>
          <cell r="B13010" t="str">
            <v>Contacto traumático con objeto romo o sin filo, de intención no determinada, en otro lugar especificado</v>
          </cell>
        </row>
        <row r="13011">
          <cell r="A13011" t="str">
            <v>Y29.9</v>
          </cell>
          <cell r="B13011" t="str">
            <v>Contacto traumático con objeto romo o sin filo, de intención no determinada, en lugar no especificado</v>
          </cell>
        </row>
        <row r="13012">
          <cell r="A13012" t="str">
            <v>Y30</v>
          </cell>
          <cell r="B13012" t="str">
            <v>Caída, salto o empujón desde lugar elevado, de intención no determinada</v>
          </cell>
        </row>
        <row r="13013">
          <cell r="A13013" t="str">
            <v>Y30.0</v>
          </cell>
          <cell r="B13013" t="str">
            <v>Caída, salto o empujón desde lugar elevado, de intención no determinada, en vivienda</v>
          </cell>
        </row>
        <row r="13014">
          <cell r="A13014" t="str">
            <v>Y30.1</v>
          </cell>
          <cell r="B13014" t="str">
            <v>Caída, salto o empujón desde lugar elevado, de intención no determinada, en institución residencial</v>
          </cell>
        </row>
        <row r="13015">
          <cell r="A13015" t="str">
            <v>Y30.2</v>
          </cell>
          <cell r="B13015" t="str">
            <v>Caída, salto o empujón desde lugar elevado, de intención no determinada, en escuelas, otras instituciones y áreas administrativas públicas</v>
          </cell>
        </row>
        <row r="13016">
          <cell r="A13016" t="str">
            <v>Y30.3</v>
          </cell>
          <cell r="B13016" t="str">
            <v>Caída, salto o empujón desde lugar elevado, de intención no determinada, en áreas de deporte y atletismo</v>
          </cell>
        </row>
        <row r="13017">
          <cell r="A13017" t="str">
            <v>Y30.4</v>
          </cell>
          <cell r="B13017" t="str">
            <v>Caída, salto o empujón desde lugar elevado, de intención no determinada, en calles y carreteras</v>
          </cell>
        </row>
        <row r="13018">
          <cell r="A13018" t="str">
            <v>Y30.5</v>
          </cell>
          <cell r="B13018" t="str">
            <v>Caída, salto o empujón desde lugar elevado, de intención no determinada, en comercio y área de servicios</v>
          </cell>
        </row>
        <row r="13019">
          <cell r="A13019" t="str">
            <v>Y30.6</v>
          </cell>
          <cell r="B13019" t="str">
            <v>Caída, salto o empujón desde lugar elevado, de intención no determinada, en área industrial y de la construcción</v>
          </cell>
        </row>
        <row r="13020">
          <cell r="A13020" t="str">
            <v>Y30.7</v>
          </cell>
          <cell r="B13020" t="str">
            <v>Caída, salto o empujón desde lugar elevado, de intención no determinada, en granja</v>
          </cell>
        </row>
        <row r="13021">
          <cell r="A13021" t="str">
            <v>Y30.8</v>
          </cell>
          <cell r="B13021" t="str">
            <v>Caída, salto o empujón desde lugar elevado, de intención no determinada, en otro lugar especificado</v>
          </cell>
        </row>
        <row r="13022">
          <cell r="A13022" t="str">
            <v>Y30.9</v>
          </cell>
          <cell r="B13022" t="str">
            <v>Caída, salto o empujón desde lugar elevado, de intención no determinada, en lugar no especificado</v>
          </cell>
        </row>
        <row r="13023">
          <cell r="A13023" t="str">
            <v>Y31</v>
          </cell>
          <cell r="B13023" t="str">
            <v>Caída, permanencia o carrera delante o hacia objeto en movimiento, de intención no determinada</v>
          </cell>
        </row>
        <row r="13024">
          <cell r="A13024" t="str">
            <v>Y31.0</v>
          </cell>
          <cell r="B13024" t="str">
            <v>Caída, permanencia o carrera delante o hacia objeto en movimiento, de intención no determinada, en vivienda</v>
          </cell>
        </row>
        <row r="13025">
          <cell r="A13025" t="str">
            <v>Y31.1</v>
          </cell>
          <cell r="B13025" t="str">
            <v>Caída, permanencia o carrera delante o hacia objeto en movimiento, de intención no determinada, en institución residencial</v>
          </cell>
        </row>
        <row r="13026">
          <cell r="A13026" t="str">
            <v>Y31.2</v>
          </cell>
          <cell r="B13026" t="str">
            <v>Caída, permanencia o carrera delante o hacia objeto en movimiento, de intención no determinada, en escuelas, otras instituciones y áreas administrativas públicas</v>
          </cell>
        </row>
        <row r="13027">
          <cell r="A13027" t="str">
            <v>Y31.3</v>
          </cell>
          <cell r="B13027" t="str">
            <v>Caída, permanencia o carrera delante o hacia objeto en movimiento, de intención no determinada, en áreas de deporte y atletismo</v>
          </cell>
        </row>
        <row r="13028">
          <cell r="A13028" t="str">
            <v>Y31.4</v>
          </cell>
          <cell r="B13028" t="str">
            <v>Caída, permanencia o carrera delante o hacia objeto en movimiento, de intención no determinada, en calles y carreteras</v>
          </cell>
        </row>
        <row r="13029">
          <cell r="A13029" t="str">
            <v>Y31.5</v>
          </cell>
          <cell r="B13029" t="str">
            <v>Caída, permanencia o carrera delante o hacia objeto en movimiento, de intención no determinada, en comercio y área de servicios</v>
          </cell>
        </row>
        <row r="13030">
          <cell r="A13030" t="str">
            <v>Y31.6</v>
          </cell>
          <cell r="B13030" t="str">
            <v>Caída, permanencia o carrera delante o hacia objeto en movimiento, de intención no determinada, en área industrial y de la construcción</v>
          </cell>
        </row>
        <row r="13031">
          <cell r="A13031" t="str">
            <v>Y31.7</v>
          </cell>
          <cell r="B13031" t="str">
            <v>Caída, permanencia o carrera delante o hacia objeto en movimiento, de intención no determinada, en granja</v>
          </cell>
        </row>
        <row r="13032">
          <cell r="A13032" t="str">
            <v>Y31.8</v>
          </cell>
          <cell r="B13032" t="str">
            <v>Caída, permanencia o carrera delante o hacia objeto en movimiento, de intención no determinada, en otro lugar especificado</v>
          </cell>
        </row>
        <row r="13033">
          <cell r="A13033" t="str">
            <v>Y31.9</v>
          </cell>
          <cell r="B13033" t="str">
            <v>Caída, permanencia o carrera delante o hacia objeto en movimiento, de intención no determinada, en lugar no especificado</v>
          </cell>
        </row>
        <row r="13034">
          <cell r="A13034" t="str">
            <v>Y32</v>
          </cell>
          <cell r="B13034" t="str">
            <v>Colisión de vehículo de motor, de intención no determinada</v>
          </cell>
        </row>
        <row r="13035">
          <cell r="A13035" t="str">
            <v>Y32.0</v>
          </cell>
          <cell r="B13035" t="str">
            <v>Colisión de vehículo de motor, de intención no determinada, en vivienda</v>
          </cell>
        </row>
        <row r="13036">
          <cell r="A13036" t="str">
            <v>Y32.1</v>
          </cell>
          <cell r="B13036" t="str">
            <v>Colisión de vehículo de motor, de intención no determinada, en institución residencial</v>
          </cell>
        </row>
        <row r="13037">
          <cell r="A13037" t="str">
            <v>Y32.2</v>
          </cell>
          <cell r="B13037" t="str">
            <v>Colisión de vehículo de motor, de intención no determinada, en escuelas, otras instituciones y áreas administrativas públicas</v>
          </cell>
        </row>
        <row r="13038">
          <cell r="A13038" t="str">
            <v>Y32.3</v>
          </cell>
          <cell r="B13038" t="str">
            <v>Colisión de vehículo de motor, de intención no determinada, en áreas de deporte y atletismo</v>
          </cell>
        </row>
        <row r="13039">
          <cell r="A13039" t="str">
            <v>Y32.4</v>
          </cell>
          <cell r="B13039" t="str">
            <v>Colisión de vehículo de motor, de intención no determinada, en calles y carreteras</v>
          </cell>
        </row>
        <row r="13040">
          <cell r="A13040" t="str">
            <v>Y32.5</v>
          </cell>
          <cell r="B13040" t="str">
            <v>Colisión de vehículo de motor, de intención no determinada, en comercio y área de servicios</v>
          </cell>
        </row>
        <row r="13041">
          <cell r="A13041" t="str">
            <v>Y32.6</v>
          </cell>
          <cell r="B13041" t="str">
            <v>Colisión de vehículo de motor, de intención no determinada, en área industrial y de la construcción</v>
          </cell>
        </row>
        <row r="13042">
          <cell r="A13042" t="str">
            <v>Y32.7</v>
          </cell>
          <cell r="B13042" t="str">
            <v>Colisión de vehículo de motor, de intención no determinada, en granja</v>
          </cell>
        </row>
        <row r="13043">
          <cell r="A13043" t="str">
            <v>Y32.8</v>
          </cell>
          <cell r="B13043" t="str">
            <v>Colisión de vehículo de motor, de intención no determinada, en otro lugar especificado</v>
          </cell>
        </row>
        <row r="13044">
          <cell r="A13044" t="str">
            <v>Y32.9</v>
          </cell>
          <cell r="B13044" t="str">
            <v>Colisión de vehículo de motor, de intención no determinada, en lugar no especificado</v>
          </cell>
        </row>
        <row r="13045">
          <cell r="A13045" t="str">
            <v>Y33</v>
          </cell>
          <cell r="B13045" t="str">
            <v>Otros eventos especificados, de intención no determinada</v>
          </cell>
        </row>
        <row r="13046">
          <cell r="A13046" t="str">
            <v>Y33.0</v>
          </cell>
          <cell r="B13046" t="str">
            <v>Otros eventos especificados, de intención no determinada, en vivienda</v>
          </cell>
        </row>
        <row r="13047">
          <cell r="A13047" t="str">
            <v>Y33.1</v>
          </cell>
          <cell r="B13047" t="str">
            <v>Otros eventos especificados, de intención no determinada, en institución residencial</v>
          </cell>
        </row>
        <row r="13048">
          <cell r="A13048" t="str">
            <v>Y33.2</v>
          </cell>
          <cell r="B13048" t="str">
            <v>Otros eventos especificados, de intención no determinada, en escuelas, otras instituciones y áreas administrativas públicas</v>
          </cell>
        </row>
        <row r="13049">
          <cell r="A13049" t="str">
            <v>Y33.3</v>
          </cell>
          <cell r="B13049" t="str">
            <v>Otros eventos especificados, de intención no determinada, en áreas de deporte y atletismo</v>
          </cell>
        </row>
        <row r="13050">
          <cell r="A13050" t="str">
            <v>Y33.4</v>
          </cell>
          <cell r="B13050" t="str">
            <v>Otros eventos especificados, de intención no determinada, en calles y carreteras</v>
          </cell>
        </row>
        <row r="13051">
          <cell r="A13051" t="str">
            <v>Y33.5</v>
          </cell>
          <cell r="B13051" t="str">
            <v>Otros eventos especificados, de intención no determinada, en comercio y área de servicios</v>
          </cell>
        </row>
        <row r="13052">
          <cell r="A13052" t="str">
            <v>Y33.6</v>
          </cell>
          <cell r="B13052" t="str">
            <v>Otros eventos especificados, de intención no determinada, en área industrial y de la construcción</v>
          </cell>
        </row>
        <row r="13053">
          <cell r="A13053" t="str">
            <v>Y33.7</v>
          </cell>
          <cell r="B13053" t="str">
            <v>Otros eventos especificados, de intención no determinada, en granja</v>
          </cell>
        </row>
        <row r="13054">
          <cell r="A13054" t="str">
            <v>Y33.8</v>
          </cell>
          <cell r="B13054" t="str">
            <v>Otros eventos especificados, de intención no determinada, en otro lugar especificado</v>
          </cell>
        </row>
        <row r="13055">
          <cell r="A13055" t="str">
            <v>Y33.9</v>
          </cell>
          <cell r="B13055" t="str">
            <v>Otros eventos especificados, de intención no determinada, en lugar no especificado</v>
          </cell>
        </row>
        <row r="13056">
          <cell r="A13056" t="str">
            <v>Y34</v>
          </cell>
          <cell r="B13056" t="str">
            <v>Evento no especificado, de intención no determinada</v>
          </cell>
        </row>
        <row r="13057">
          <cell r="A13057" t="str">
            <v>Y34.0</v>
          </cell>
          <cell r="B13057" t="str">
            <v>Evento no especificado, de intención no determinada, en vivienda</v>
          </cell>
        </row>
        <row r="13058">
          <cell r="A13058" t="str">
            <v>Y34.1</v>
          </cell>
          <cell r="B13058" t="str">
            <v>Evento no especificado, de intención no determinada, en institución residencial</v>
          </cell>
        </row>
        <row r="13059">
          <cell r="A13059" t="str">
            <v>Y34.2</v>
          </cell>
          <cell r="B13059" t="str">
            <v>Evento no especificado, de intención no determinada, en escuelas, otras instituciones y áreas administrativas públicas</v>
          </cell>
        </row>
        <row r="13060">
          <cell r="A13060" t="str">
            <v>Y34.3</v>
          </cell>
          <cell r="B13060" t="str">
            <v>Evento no especificado, de intención no determinada, en áreas de deporte y atletismo</v>
          </cell>
        </row>
        <row r="13061">
          <cell r="A13061" t="str">
            <v>Y34.4</v>
          </cell>
          <cell r="B13061" t="str">
            <v>Evento no especificado, de intención no determinada, en calles y carreteras</v>
          </cell>
        </row>
        <row r="13062">
          <cell r="A13062" t="str">
            <v>Y34.5</v>
          </cell>
          <cell r="B13062" t="str">
            <v>Evento no especificado, de intención no determinada, en comercio y área de servicios</v>
          </cell>
        </row>
        <row r="13063">
          <cell r="A13063" t="str">
            <v>Y34.6</v>
          </cell>
          <cell r="B13063" t="str">
            <v>Evento no especificado, de intención no determinada, en área industrial y de la construcción</v>
          </cell>
        </row>
        <row r="13064">
          <cell r="A13064" t="str">
            <v>Y34.7</v>
          </cell>
          <cell r="B13064" t="str">
            <v>Evento no especificado, de intención no determinada, en granja</v>
          </cell>
        </row>
        <row r="13065">
          <cell r="A13065" t="str">
            <v>Y34.8</v>
          </cell>
          <cell r="B13065" t="str">
            <v>Evento no especificado, de intención no determinada, en otro lugar especificado</v>
          </cell>
        </row>
        <row r="13066">
          <cell r="A13066" t="str">
            <v>Y34.9</v>
          </cell>
          <cell r="B13066" t="str">
            <v>Evento no especificado, de intención no determinada, en lugar no especificado</v>
          </cell>
        </row>
        <row r="13067">
          <cell r="A13067" t="str">
            <v>Y35</v>
          </cell>
          <cell r="B13067" t="str">
            <v>Intervención legal</v>
          </cell>
        </row>
        <row r="13068">
          <cell r="A13068" t="str">
            <v>Y35.0</v>
          </cell>
          <cell r="B13068" t="str">
            <v>Intervención legal con disparo de arma de fuego</v>
          </cell>
        </row>
        <row r="13069">
          <cell r="A13069" t="str">
            <v>Y35.1</v>
          </cell>
          <cell r="B13069" t="str">
            <v>Intervención legal con explosivos</v>
          </cell>
        </row>
        <row r="13070">
          <cell r="A13070" t="str">
            <v>Y35.2</v>
          </cell>
          <cell r="B13070" t="str">
            <v>Intervención legal con gas</v>
          </cell>
        </row>
        <row r="13071">
          <cell r="A13071" t="str">
            <v>Y35.3</v>
          </cell>
          <cell r="B13071" t="str">
            <v>Intervención legal con objetos romos o sin filo</v>
          </cell>
        </row>
        <row r="13072">
          <cell r="A13072" t="str">
            <v>Y35.4</v>
          </cell>
          <cell r="B13072" t="str">
            <v>Intervención legal con objetos cortantes</v>
          </cell>
        </row>
        <row r="13073">
          <cell r="A13073" t="str">
            <v>Y35.5</v>
          </cell>
          <cell r="B13073" t="str">
            <v>Ejecución legal</v>
          </cell>
        </row>
        <row r="13074">
          <cell r="A13074" t="str">
            <v>Y35.6</v>
          </cell>
          <cell r="B13074" t="str">
            <v>Intervención legal con otros medios especificados</v>
          </cell>
        </row>
        <row r="13075">
          <cell r="A13075" t="str">
            <v>Y35.7</v>
          </cell>
          <cell r="B13075" t="str">
            <v>Intervención legal, medios no especificados</v>
          </cell>
        </row>
        <row r="13076">
          <cell r="A13076" t="str">
            <v>Y36</v>
          </cell>
          <cell r="B13076" t="str">
            <v>Operaciones de guerra</v>
          </cell>
        </row>
        <row r="13077">
          <cell r="A13077" t="str">
            <v>Y36.0</v>
          </cell>
          <cell r="B13077" t="str">
            <v>Operaciones de guerra con explosión de armamento naval</v>
          </cell>
        </row>
        <row r="13078">
          <cell r="A13078" t="str">
            <v>Y36.1</v>
          </cell>
          <cell r="B13078" t="str">
            <v>Operaciones de guerra con destrucción de aeronave</v>
          </cell>
        </row>
        <row r="13079">
          <cell r="A13079" t="str">
            <v>Y36.2</v>
          </cell>
          <cell r="B13079" t="str">
            <v>Operaciones de guerra con otras explosiones y esquirlas</v>
          </cell>
        </row>
        <row r="13080">
          <cell r="A13080" t="str">
            <v>Y36.3</v>
          </cell>
          <cell r="B13080" t="str">
            <v>Operaciones de guerra con fuego y sustancias incendiarias y calientes</v>
          </cell>
        </row>
        <row r="13081">
          <cell r="A13081" t="str">
            <v>Y36.4</v>
          </cell>
          <cell r="B13081" t="str">
            <v>Operaciones de guerra con disparo de arma de fuego y otras formas de guerra convencional</v>
          </cell>
        </row>
        <row r="13082">
          <cell r="A13082" t="str">
            <v>Y36.5</v>
          </cell>
          <cell r="B13082" t="str">
            <v>Operaciones de guerra con armas nucleares</v>
          </cell>
        </row>
        <row r="13083">
          <cell r="A13083" t="str">
            <v>Y36.6</v>
          </cell>
          <cell r="B13083" t="str">
            <v>Operaciones de guerra con armas biológicas</v>
          </cell>
        </row>
        <row r="13084">
          <cell r="A13084" t="str">
            <v>Y36.7</v>
          </cell>
          <cell r="B13084" t="str">
            <v>Operaciones de guerra con armas químicas y otras formas de guerra no convencional</v>
          </cell>
        </row>
        <row r="13085">
          <cell r="A13085" t="str">
            <v>Y36.8</v>
          </cell>
          <cell r="B13085" t="str">
            <v>Operaciones de guerra que ocurren después del cese de hostilidades</v>
          </cell>
        </row>
        <row r="13086">
          <cell r="A13086" t="str">
            <v>Y36.9</v>
          </cell>
          <cell r="B13086" t="str">
            <v>Operación de guerra no especificada</v>
          </cell>
        </row>
        <row r="13087">
          <cell r="A13087" t="str">
            <v>Y40</v>
          </cell>
          <cell r="B13087" t="str">
            <v>Efectos adversos de antibióticos sistémicos</v>
          </cell>
        </row>
        <row r="13088">
          <cell r="A13088" t="str">
            <v>Y40.0</v>
          </cell>
          <cell r="B13088" t="str">
            <v>Efectos adversos de penicilinas</v>
          </cell>
        </row>
        <row r="13089">
          <cell r="A13089" t="str">
            <v>Y40.1</v>
          </cell>
          <cell r="B13089" t="str">
            <v>Efectos adversos de cefalosporinas y otros antibióticos beta-lactámicos</v>
          </cell>
        </row>
        <row r="13090">
          <cell r="A13090" t="str">
            <v>Y40.2</v>
          </cell>
          <cell r="B13090" t="str">
            <v>Efectos adversos del grupo de cloramfenicol</v>
          </cell>
        </row>
        <row r="13091">
          <cell r="A13091" t="str">
            <v>Y40.3</v>
          </cell>
          <cell r="B13091" t="str">
            <v>Efectos adversos de los macrólidos</v>
          </cell>
        </row>
        <row r="13092">
          <cell r="A13092" t="str">
            <v>Y40.4</v>
          </cell>
          <cell r="B13092" t="str">
            <v>Efectos adversos de tetraciclinas</v>
          </cell>
        </row>
        <row r="13093">
          <cell r="A13093" t="str">
            <v>Y40.5</v>
          </cell>
          <cell r="B13093" t="str">
            <v>Efectos adversos de aminoglucósidos</v>
          </cell>
        </row>
        <row r="13094">
          <cell r="A13094" t="str">
            <v>Y40.6</v>
          </cell>
          <cell r="B13094" t="str">
            <v>Efectos adversos de rifamicinas</v>
          </cell>
        </row>
        <row r="13095">
          <cell r="A13095" t="str">
            <v>Y40.7</v>
          </cell>
          <cell r="B13095" t="str">
            <v>Efectos adversos de antibióticos antimicóticos usados sistémicamente</v>
          </cell>
        </row>
        <row r="13096">
          <cell r="A13096" t="str">
            <v>Y40.8</v>
          </cell>
          <cell r="B13096" t="str">
            <v>Efectos adversos de otros antibióticos sistémicos</v>
          </cell>
        </row>
        <row r="13097">
          <cell r="A13097" t="str">
            <v>Y40.9</v>
          </cell>
          <cell r="B13097" t="str">
            <v>Efectos adversos de antibiótico sistémico no especificado</v>
          </cell>
        </row>
        <row r="13098">
          <cell r="A13098" t="str">
            <v>Y41</v>
          </cell>
          <cell r="B13098" t="str">
            <v>Efectos adversos de otros antiinfecciosos y antiparasitarios sistémicos</v>
          </cell>
        </row>
        <row r="13099">
          <cell r="A13099" t="str">
            <v>Y41.0</v>
          </cell>
          <cell r="B13099" t="str">
            <v>Efectos adversos de sulfonamidas</v>
          </cell>
        </row>
        <row r="13100">
          <cell r="A13100" t="str">
            <v>Y41.1</v>
          </cell>
          <cell r="B13100" t="str">
            <v>Efectos adversos de drogas antimicobacterianas</v>
          </cell>
        </row>
        <row r="13101">
          <cell r="A13101" t="str">
            <v>Y41.2</v>
          </cell>
          <cell r="B13101" t="str">
            <v>Efectos adversos de drogas antipalúdicas y agentes que actúan sobre otros protozoarios de la sangre</v>
          </cell>
        </row>
        <row r="13102">
          <cell r="A13102" t="str">
            <v>Y41.3</v>
          </cell>
          <cell r="B13102" t="str">
            <v>Efectos adversos de otras drogas antiprotozoarias</v>
          </cell>
        </row>
        <row r="13103">
          <cell r="A13103" t="str">
            <v>Y41.4</v>
          </cell>
          <cell r="B13103" t="str">
            <v>Efectos adversos de antihelmínticos</v>
          </cell>
        </row>
        <row r="13104">
          <cell r="A13104" t="str">
            <v>Y41.5</v>
          </cell>
          <cell r="B13104" t="str">
            <v>Efectos adversos de drogas antivirales</v>
          </cell>
        </row>
        <row r="13105">
          <cell r="A13105" t="str">
            <v>Y41.8</v>
          </cell>
          <cell r="B13105" t="str">
            <v>Efectos adversos de otros antiinfecciosos y antiparasitarios sistémicos especificados</v>
          </cell>
        </row>
        <row r="13106">
          <cell r="A13106" t="str">
            <v>Y41.9</v>
          </cell>
          <cell r="B13106" t="str">
            <v>Efectos adversos de antiinfecciosos y antiparasitarios sistémicos no especificados</v>
          </cell>
        </row>
        <row r="13107">
          <cell r="A13107" t="str">
            <v>Y42</v>
          </cell>
          <cell r="B13107" t="str">
            <v>Efectos adversos de hormonas y sus sustitutos sintéticos y antagonistas, no clasificados en otra parte</v>
          </cell>
        </row>
        <row r="13108">
          <cell r="A13108" t="str">
            <v>Y42.0</v>
          </cell>
          <cell r="B13108" t="str">
            <v>Efectos adversos de glucocorticoides y análogos sintéticos</v>
          </cell>
        </row>
        <row r="13109">
          <cell r="A13109" t="str">
            <v>Y42.1</v>
          </cell>
          <cell r="B13109" t="str">
            <v>Efectos adversos de hormonas tiroideas y sustitutos</v>
          </cell>
        </row>
        <row r="13110">
          <cell r="A13110" t="str">
            <v>Y42.2</v>
          </cell>
          <cell r="B13110" t="str">
            <v>Efectos adversos de drogas antitiroideas</v>
          </cell>
        </row>
        <row r="13111">
          <cell r="A13111" t="str">
            <v>Y42.3</v>
          </cell>
          <cell r="B13111" t="str">
            <v>Efectos adversos de drogas hipoglucemiantes orales e insulina [antidiabéticas]</v>
          </cell>
        </row>
        <row r="13112">
          <cell r="A13112" t="str">
            <v>Y42.4</v>
          </cell>
          <cell r="B13112" t="str">
            <v>Efectos adversos de anticonceptivos orales</v>
          </cell>
        </row>
        <row r="13113">
          <cell r="A13113" t="str">
            <v>Y42.5</v>
          </cell>
          <cell r="B13113" t="str">
            <v>Efectos adversos de otros estrógenos y progestágenos</v>
          </cell>
        </row>
        <row r="13114">
          <cell r="A13114" t="str">
            <v>Y42.6</v>
          </cell>
          <cell r="B13114" t="str">
            <v>Efectos adversos de antigonadotropinas, antiestrógenos y antiandrógenos, no clasificados en otra parte</v>
          </cell>
        </row>
        <row r="13115">
          <cell r="A13115" t="str">
            <v>Y42.7</v>
          </cell>
          <cell r="B13115" t="str">
            <v>Efectos adversos de andrógenos y congéneres anabólicos</v>
          </cell>
        </row>
        <row r="13116">
          <cell r="A13116" t="str">
            <v>Y42.8</v>
          </cell>
          <cell r="B13116" t="str">
            <v>Efectos adversos de otras hormonas y sus sustitutos sintéticos, y las no especificadas</v>
          </cell>
        </row>
        <row r="13117">
          <cell r="A13117" t="str">
            <v>Y42.9</v>
          </cell>
          <cell r="B13117" t="str">
            <v>Efectos adversos de otras hormonas antagonistas, y las no especificadas</v>
          </cell>
        </row>
        <row r="13118">
          <cell r="A13118" t="str">
            <v>Y43</v>
          </cell>
          <cell r="B13118" t="str">
            <v>Efectos adversos de agentes sistémicos primarios</v>
          </cell>
        </row>
        <row r="13119">
          <cell r="A13119" t="str">
            <v>Y43.0</v>
          </cell>
          <cell r="B13119" t="str">
            <v>Efectos adversos de antialérgicos y antieméticos</v>
          </cell>
        </row>
        <row r="13120">
          <cell r="A13120" t="str">
            <v>Y43.1</v>
          </cell>
          <cell r="B13120" t="str">
            <v>Efectos adversos de antimetabolitos antineoplásicos</v>
          </cell>
        </row>
        <row r="13121">
          <cell r="A13121" t="str">
            <v>Y43.2</v>
          </cell>
          <cell r="B13121" t="str">
            <v>Efectos adversos de productos naturales antineoplásicos</v>
          </cell>
        </row>
        <row r="13122">
          <cell r="A13122" t="str">
            <v>Y43.3</v>
          </cell>
          <cell r="B13122" t="str">
            <v>Efectos adversos de otras drogas antineoplásicas</v>
          </cell>
        </row>
        <row r="13123">
          <cell r="A13123" t="str">
            <v>Y43.4</v>
          </cell>
          <cell r="B13123" t="str">
            <v>Efectos adversos de agentes inmunosupresores</v>
          </cell>
        </row>
        <row r="13124">
          <cell r="A13124" t="str">
            <v>Y43.5</v>
          </cell>
          <cell r="B13124" t="str">
            <v>Efectos adversos de agentes acidificantes y alcalinizantes</v>
          </cell>
        </row>
        <row r="13125">
          <cell r="A13125" t="str">
            <v>Y43.6</v>
          </cell>
          <cell r="B13125" t="str">
            <v>Efectos adversos de enzimas no clasificadas en otra parte</v>
          </cell>
        </row>
        <row r="13126">
          <cell r="A13126" t="str">
            <v>Y43.8</v>
          </cell>
          <cell r="B13126" t="str">
            <v>Efectos adversos de otros agentes sistémicos primarios no clasificados en otra parte</v>
          </cell>
        </row>
        <row r="13127">
          <cell r="A13127" t="str">
            <v>Y43.9</v>
          </cell>
          <cell r="B13127" t="str">
            <v>Efectos adversos de agente sistémico primario no especificado</v>
          </cell>
        </row>
        <row r="13128">
          <cell r="A13128" t="str">
            <v>Y44</v>
          </cell>
          <cell r="B13128" t="str">
            <v>Efectos adversos de agentes que afectan primariamente los constituyentes de la sangre</v>
          </cell>
        </row>
        <row r="13129">
          <cell r="A13129" t="str">
            <v>Y44.0</v>
          </cell>
          <cell r="B13129" t="str">
            <v>Efectos adversos de preparaciones con hierro y otros preparados contra la anemia hipocrómica</v>
          </cell>
        </row>
        <row r="13130">
          <cell r="A13130" t="str">
            <v>Y44.1</v>
          </cell>
          <cell r="B13130" t="str">
            <v>Efectos adversos de vitamina B12, ácido fólico y otros preparados contra la anemia megaloblástica</v>
          </cell>
        </row>
        <row r="13131">
          <cell r="A13131" t="str">
            <v>Y44.2</v>
          </cell>
          <cell r="B13131" t="str">
            <v>Efectos adversos de anticoagulantes</v>
          </cell>
        </row>
        <row r="13132">
          <cell r="A13132" t="str">
            <v>Y44.3</v>
          </cell>
          <cell r="B13132" t="str">
            <v>Efectos adversos de antagonistas de anticoagulantes, vitamina K y otros coagulantes</v>
          </cell>
        </row>
        <row r="13133">
          <cell r="A13133" t="str">
            <v>Y44.4</v>
          </cell>
          <cell r="B13133" t="str">
            <v>Efectos adversos de drogas antitrombóticas [inhibidoras de la agregación plaquetaria]</v>
          </cell>
        </row>
        <row r="13134">
          <cell r="A13134" t="str">
            <v>Y44.5</v>
          </cell>
          <cell r="B13134" t="str">
            <v>Efectos adversos de drogas trombolíticas</v>
          </cell>
        </row>
        <row r="13135">
          <cell r="A13135" t="str">
            <v>Y44.6</v>
          </cell>
          <cell r="B13135" t="str">
            <v>Efectos adversos de sangre natural y productos sanguíneos</v>
          </cell>
        </row>
        <row r="13136">
          <cell r="A13136" t="str">
            <v>Y44.7</v>
          </cell>
          <cell r="B13136" t="str">
            <v>Efectos adversos de los sustitutos del plasma</v>
          </cell>
        </row>
        <row r="13137">
          <cell r="A13137" t="str">
            <v>Y44.9</v>
          </cell>
          <cell r="B13137" t="str">
            <v>Efectos adversos de otros agentes que afectan los constituyentes de la sangre, y los no especificados</v>
          </cell>
        </row>
        <row r="13138">
          <cell r="A13138" t="str">
            <v>Y45</v>
          </cell>
          <cell r="B13138" t="str">
            <v>Efectos adversos de drogas analgésicas, antipiréticas y antiinflamatorias</v>
          </cell>
        </row>
        <row r="13139">
          <cell r="A13139" t="str">
            <v>Y45.0</v>
          </cell>
          <cell r="B13139" t="str">
            <v>Efectos adversos de opiáceos y analgésicos relacionados</v>
          </cell>
        </row>
        <row r="13140">
          <cell r="A13140" t="str">
            <v>Y45.1</v>
          </cell>
          <cell r="B13140" t="str">
            <v>Efectos adversos de salicilatos</v>
          </cell>
        </row>
        <row r="13141">
          <cell r="A13141" t="str">
            <v>Y45.2</v>
          </cell>
          <cell r="B13141" t="str">
            <v>Efectos adversos de derivados del ácido propiónico</v>
          </cell>
        </row>
        <row r="13142">
          <cell r="A13142" t="str">
            <v>Y45.3</v>
          </cell>
          <cell r="B13142" t="str">
            <v>Efectos adversos de otras drogas antiinflamatorias no esteroides [DAINE]</v>
          </cell>
        </row>
        <row r="13143">
          <cell r="A13143" t="str">
            <v>Y45.4</v>
          </cell>
          <cell r="B13143" t="str">
            <v>Efectos adversos de los antirreumáticos</v>
          </cell>
        </row>
        <row r="13144">
          <cell r="A13144" t="str">
            <v>Y45.5</v>
          </cell>
          <cell r="B13144" t="str">
            <v>Efectos adversos de los derivados del 4-aminofenol</v>
          </cell>
        </row>
        <row r="13145">
          <cell r="A13145" t="str">
            <v>Y45.8</v>
          </cell>
          <cell r="B13145" t="str">
            <v>Efectos adversos de otros analgésicos y antipiréticos</v>
          </cell>
        </row>
        <row r="13146">
          <cell r="A13146" t="str">
            <v>Y45.9</v>
          </cell>
          <cell r="B13146" t="str">
            <v>Efectos adversos de drogas analgésicas, antipiréticas y antiinflamatorias no especificadas</v>
          </cell>
        </row>
        <row r="13147">
          <cell r="A13147" t="str">
            <v>Y46</v>
          </cell>
          <cell r="B13147" t="str">
            <v>Efectos adversos de drogas antiepilépticas y antiparkinsonianas</v>
          </cell>
        </row>
        <row r="13148">
          <cell r="A13148" t="str">
            <v>Y46.0</v>
          </cell>
          <cell r="B13148" t="str">
            <v>Efectos adversos de succinamidas</v>
          </cell>
        </row>
        <row r="13149">
          <cell r="A13149" t="str">
            <v>Y46.1</v>
          </cell>
          <cell r="B13149" t="str">
            <v>Efectos adversos de oxazolidinadionas</v>
          </cell>
        </row>
        <row r="13150">
          <cell r="A13150" t="str">
            <v>Y46.2</v>
          </cell>
          <cell r="B13150" t="str">
            <v>Efectos adversos de derivados de la hidantoína</v>
          </cell>
        </row>
        <row r="13151">
          <cell r="A13151" t="str">
            <v>Y46.3</v>
          </cell>
          <cell r="B13151" t="str">
            <v>Efectos adversos de desoxibarbitúricos</v>
          </cell>
        </row>
        <row r="13152">
          <cell r="A13152" t="str">
            <v>Y46.4</v>
          </cell>
          <cell r="B13152" t="str">
            <v>Efectos adversos de iminoestilbenos</v>
          </cell>
        </row>
        <row r="13153">
          <cell r="A13153" t="str">
            <v>Y46.5</v>
          </cell>
          <cell r="B13153" t="str">
            <v>Efectos adversos del ácido valproico</v>
          </cell>
        </row>
        <row r="13154">
          <cell r="A13154" t="str">
            <v>Y46.6</v>
          </cell>
          <cell r="B13154" t="str">
            <v>Efectos adversos de otros antiepilépticos, y los no especificados</v>
          </cell>
        </row>
        <row r="13155">
          <cell r="A13155" t="str">
            <v>Y46.7</v>
          </cell>
          <cell r="B13155" t="str">
            <v>Efectos adversos de drogas antiparkinsonianas</v>
          </cell>
        </row>
        <row r="13156">
          <cell r="A13156" t="str">
            <v>Y46.8</v>
          </cell>
          <cell r="B13156" t="str">
            <v>Efectos adversos de drogas antiespásticas</v>
          </cell>
        </row>
        <row r="13157">
          <cell r="A13157" t="str">
            <v>Y47</v>
          </cell>
          <cell r="B13157" t="str">
            <v>Efectos adversos de drogas sedantes, hipnóticas y ansiolíticas</v>
          </cell>
        </row>
        <row r="13158">
          <cell r="A13158" t="str">
            <v>Y47.0</v>
          </cell>
          <cell r="B13158" t="str">
            <v>Efectos adversos de barbitúricos, no clasificados en otra parte</v>
          </cell>
        </row>
        <row r="13159">
          <cell r="A13159" t="str">
            <v>Y47.1</v>
          </cell>
          <cell r="B13159" t="str">
            <v>Efectos adversos de benzodiazepinas</v>
          </cell>
        </row>
        <row r="13160">
          <cell r="A13160" t="str">
            <v>Y47.2</v>
          </cell>
          <cell r="B13160" t="str">
            <v>Efectos adversos de derivados clorales</v>
          </cell>
        </row>
        <row r="13161">
          <cell r="A13161" t="str">
            <v>Y47.3</v>
          </cell>
          <cell r="B13161" t="str">
            <v>Efectos adversos de paraldehído</v>
          </cell>
        </row>
        <row r="13162">
          <cell r="A13162" t="str">
            <v>Y47.4</v>
          </cell>
          <cell r="B13162" t="str">
            <v>Efectos adversos de compuestos del bromo</v>
          </cell>
        </row>
        <row r="13163">
          <cell r="A13163" t="str">
            <v>Y47.5</v>
          </cell>
          <cell r="B13163" t="str">
            <v>Efectos adversos de mezclas sedantes e hipnóticas, no clasificadas en otra parte</v>
          </cell>
        </row>
        <row r="13164">
          <cell r="A13164" t="str">
            <v>Y47.8</v>
          </cell>
          <cell r="B13164" t="str">
            <v>Efectos adversos de otras drogas sedantes, hipnóticas y ansiolíticas</v>
          </cell>
        </row>
        <row r="13165">
          <cell r="A13165" t="str">
            <v>Y47.9</v>
          </cell>
          <cell r="B13165" t="str">
            <v>Efectos adversos de drogas sedantes, hipnóticas y ansiolíticas no especificadas</v>
          </cell>
        </row>
        <row r="13166">
          <cell r="A13166" t="str">
            <v>Y48</v>
          </cell>
          <cell r="B13166" t="str">
            <v>Efectos adversos de gases anestésicos y terapéuticos</v>
          </cell>
        </row>
        <row r="13167">
          <cell r="A13167" t="str">
            <v>Y48.0</v>
          </cell>
          <cell r="B13167" t="str">
            <v>Efectos adversos de gases anestésicos por inhalación</v>
          </cell>
        </row>
        <row r="13168">
          <cell r="A13168" t="str">
            <v>Y48.1</v>
          </cell>
          <cell r="B13168" t="str">
            <v>Efectos adversos de gases anestésicos parenterales</v>
          </cell>
        </row>
        <row r="13169">
          <cell r="A13169" t="str">
            <v>Y48.2</v>
          </cell>
          <cell r="B13169" t="str">
            <v>Efectos adversos de otros gases anestésicos generales, y los no especificados</v>
          </cell>
        </row>
        <row r="13170">
          <cell r="A13170" t="str">
            <v>Y48.3</v>
          </cell>
          <cell r="B13170" t="str">
            <v>Efectos adversos de gases anestésicos locales</v>
          </cell>
        </row>
        <row r="13171">
          <cell r="A13171" t="str">
            <v>Y48.4</v>
          </cell>
          <cell r="B13171" t="str">
            <v>Efectos adversos de anestésicos no especificados</v>
          </cell>
        </row>
        <row r="13172">
          <cell r="A13172" t="str">
            <v>Y48.5</v>
          </cell>
          <cell r="B13172" t="str">
            <v>Efectos adversos de gases terapéuticos</v>
          </cell>
        </row>
        <row r="13173">
          <cell r="A13173" t="str">
            <v>Y49</v>
          </cell>
          <cell r="B13173" t="str">
            <v>Efectos adversos de drogas psicotrópicas, no clasificadas en otra parte</v>
          </cell>
        </row>
        <row r="13174">
          <cell r="A13174" t="str">
            <v>Y49.0</v>
          </cell>
          <cell r="B13174" t="str">
            <v>Efectos adversos de antidepresivos tricíclicos y tetracíclicos</v>
          </cell>
        </row>
        <row r="13175">
          <cell r="A13175" t="str">
            <v>Y49.1</v>
          </cell>
          <cell r="B13175" t="str">
            <v>Efectos adversos de antidepresivos inhibidores de la monoaminooxidasa</v>
          </cell>
        </row>
        <row r="13176">
          <cell r="A13176" t="str">
            <v>Y49.2</v>
          </cell>
          <cell r="B13176" t="str">
            <v>Efectos adversos de otros antidepresivos, y los no especificados</v>
          </cell>
        </row>
        <row r="13177">
          <cell r="A13177" t="str">
            <v>Y49.3</v>
          </cell>
          <cell r="B13177" t="str">
            <v>Efectos adversos de antipsicóticos y neurolépticos fenotiazínicos</v>
          </cell>
        </row>
        <row r="13178">
          <cell r="A13178" t="str">
            <v>Y49.4</v>
          </cell>
          <cell r="B13178" t="str">
            <v>Efectos adversos de neurolépticos de la butirofenona y tioxantina</v>
          </cell>
        </row>
        <row r="13179">
          <cell r="A13179" t="str">
            <v>Y49.5</v>
          </cell>
          <cell r="B13179" t="str">
            <v>Efectos adversos de otros antipsicóticos y neurolépticos</v>
          </cell>
        </row>
        <row r="13180">
          <cell r="A13180" t="str">
            <v>Y49.6</v>
          </cell>
          <cell r="B13180" t="str">
            <v>Efectos adversos de psicodislépticos [alucinógenos]</v>
          </cell>
        </row>
        <row r="13181">
          <cell r="A13181" t="str">
            <v>Y49.7</v>
          </cell>
          <cell r="B13181" t="str">
            <v>Efectos adversos de psicoestimulantes con abuso potencial</v>
          </cell>
        </row>
        <row r="13182">
          <cell r="A13182" t="str">
            <v>Y49.8</v>
          </cell>
          <cell r="B13182" t="str">
            <v>Efectos adversos de otras drogas psicotrópicas, no clasificadas en otra parte</v>
          </cell>
        </row>
        <row r="13183">
          <cell r="A13183" t="str">
            <v>Y49.9</v>
          </cell>
          <cell r="B13183" t="str">
            <v>Efectos adversos de drogas psicotrópicas no especificadas</v>
          </cell>
        </row>
        <row r="13184">
          <cell r="A13184" t="str">
            <v>Y50</v>
          </cell>
          <cell r="B13184" t="str">
            <v>Efectos adversos de estimulantes del sistema nervioso central, no clasificados en otra parte</v>
          </cell>
        </row>
        <row r="13185">
          <cell r="A13185" t="str">
            <v>Y50.0</v>
          </cell>
          <cell r="B13185" t="str">
            <v>Efectos adversos de analépticos</v>
          </cell>
        </row>
        <row r="13186">
          <cell r="A13186" t="str">
            <v>Y50.1</v>
          </cell>
          <cell r="B13186" t="str">
            <v>Efectos adversos de antagonistas de opiáceos</v>
          </cell>
        </row>
        <row r="13187">
          <cell r="A13187" t="str">
            <v>Y50.2</v>
          </cell>
          <cell r="B13187" t="str">
            <v>Efectos adversos de metilxantinas, no clasificadas en otra parte</v>
          </cell>
        </row>
        <row r="13188">
          <cell r="A13188" t="str">
            <v>Y50.8</v>
          </cell>
          <cell r="B13188" t="str">
            <v>Efectos adversos de otros estimulantes del sistema nervioso central</v>
          </cell>
        </row>
        <row r="13189">
          <cell r="A13189" t="str">
            <v>Y50.9</v>
          </cell>
          <cell r="B13189" t="str">
            <v>Efectos adversos de estimulante no especificado del sistema nervioso central</v>
          </cell>
        </row>
        <row r="13190">
          <cell r="A13190" t="str">
            <v>Y51</v>
          </cell>
          <cell r="B13190" t="str">
            <v>Efectos adversos de drogas que afectan primariamente el sistema nervioso autónomo</v>
          </cell>
        </row>
        <row r="13191">
          <cell r="A13191" t="str">
            <v>Y51.0</v>
          </cell>
          <cell r="B13191" t="str">
            <v>Efectos adversos de agentes anticolinesterasa</v>
          </cell>
        </row>
        <row r="13192">
          <cell r="A13192" t="str">
            <v>Y51.1</v>
          </cell>
          <cell r="B13192" t="str">
            <v>Efectos adversos de otros parasimpaticomiméticos [colinérgicos]</v>
          </cell>
        </row>
        <row r="13193">
          <cell r="A13193" t="str">
            <v>Y51.2</v>
          </cell>
          <cell r="B13193" t="str">
            <v>Efectos adversos de drogas bloqueadoras ganglionares, no clasificadas en otra parte</v>
          </cell>
        </row>
        <row r="13194">
          <cell r="A13194" t="str">
            <v>Y51.3</v>
          </cell>
          <cell r="B13194" t="str">
            <v>Efectos adversos de otros parasimpaticolíticos [anticolinérgicos y antimuscarínicos] y espasmolíticos, no clasificados en otra parte</v>
          </cell>
        </row>
        <row r="13195">
          <cell r="A13195" t="str">
            <v>Y51.4</v>
          </cell>
          <cell r="B13195" t="str">
            <v>Efectos adversos de agonistas [estimulantes] predominantemente alfa-adrenérgicos, no clasificados en otra parte</v>
          </cell>
        </row>
        <row r="13196">
          <cell r="A13196" t="str">
            <v>Y51.5</v>
          </cell>
          <cell r="B13196" t="str">
            <v>Efectos adversos de agonistas [estimulantes] predominantemente beta-adrenérgicos, no clasificados en otra parte</v>
          </cell>
        </row>
        <row r="13197">
          <cell r="A13197" t="str">
            <v>Y51.6</v>
          </cell>
          <cell r="B13197" t="str">
            <v>Efectos adversos de antagonistas [bloqueadores] alfa-adrenérgicos, no clasificados en otra parte</v>
          </cell>
        </row>
        <row r="13198">
          <cell r="A13198" t="str">
            <v>Y51.7</v>
          </cell>
          <cell r="B13198" t="str">
            <v>Efectos adversos de antagonistas [bloqueadores] beta-adrenérgicos, no clasificados en otra parte</v>
          </cell>
        </row>
        <row r="13199">
          <cell r="A13199" t="str">
            <v>Y51.8</v>
          </cell>
          <cell r="B13199" t="str">
            <v>Efectos adversos de agentes bloqueadores neuro-adrenérgicos que actúan centralmente, no clasificados en otra parte</v>
          </cell>
        </row>
        <row r="13200">
          <cell r="A13200" t="str">
            <v>Y51.9</v>
          </cell>
          <cell r="B13200" t="str">
            <v>Efectos adversos de otras drogas que afectan primariamente el sistema nerviosos autónomo, y las no especificadas</v>
          </cell>
        </row>
        <row r="13201">
          <cell r="A13201" t="str">
            <v>Y52</v>
          </cell>
          <cell r="B13201" t="str">
            <v>Efectos adversos de agentes que afectan primariamente el sistema cardiovascular</v>
          </cell>
        </row>
        <row r="13202">
          <cell r="A13202" t="str">
            <v>Y52.0</v>
          </cell>
          <cell r="B13202" t="str">
            <v>Efectos adversos de glucósidos cardiotónicos y drogas de acción similar</v>
          </cell>
        </row>
        <row r="13203">
          <cell r="A13203" t="str">
            <v>Y52.1</v>
          </cell>
          <cell r="B13203" t="str">
            <v>Efectos adversos de bloqueadores del canal del calcio</v>
          </cell>
        </row>
        <row r="13204">
          <cell r="A13204" t="str">
            <v>Y52.2</v>
          </cell>
          <cell r="B13204" t="str">
            <v>Efectos adversos de otras drogas antiarrítmicas, no clasificadas en otra parte</v>
          </cell>
        </row>
        <row r="13205">
          <cell r="A13205" t="str">
            <v>Y52.3</v>
          </cell>
          <cell r="B13205" t="str">
            <v>Efectos adversos de vasodilatadores coronarios, no clasificados en otra parte</v>
          </cell>
        </row>
        <row r="13206">
          <cell r="A13206" t="str">
            <v>Y52.4</v>
          </cell>
          <cell r="B13206" t="str">
            <v>Efectos adversos de inhibidores de la enzima convertidora de angiotensina</v>
          </cell>
        </row>
        <row r="13207">
          <cell r="A13207" t="str">
            <v>Y52.5</v>
          </cell>
          <cell r="B13207" t="str">
            <v>Efectos adversos de otras drogas antihipertensivas, no clasificadas en otra parte</v>
          </cell>
        </row>
        <row r="13208">
          <cell r="A13208" t="str">
            <v>Y52.6</v>
          </cell>
          <cell r="B13208" t="str">
            <v>Efectos adversos de drogas antihiperlipidémicas y antiarterioscleróticas</v>
          </cell>
        </row>
        <row r="13209">
          <cell r="A13209" t="str">
            <v>Y52.7</v>
          </cell>
          <cell r="B13209" t="str">
            <v>Efectos adversos de vasodilatadores periféricos</v>
          </cell>
        </row>
        <row r="13210">
          <cell r="A13210" t="str">
            <v>Y52.8</v>
          </cell>
          <cell r="B13210" t="str">
            <v>Efectos adversos de drogas antivaricosas, inclusive agentes esclerosantes</v>
          </cell>
        </row>
        <row r="13211">
          <cell r="A13211" t="str">
            <v>Y52.9</v>
          </cell>
          <cell r="B13211" t="str">
            <v>Efectos adversos de otros agentes que afectan primariamente el sistema cardiovascular, y los no especificados</v>
          </cell>
        </row>
        <row r="13212">
          <cell r="A13212" t="str">
            <v>Y53</v>
          </cell>
          <cell r="B13212" t="str">
            <v>Efectos adversos de agentes que afectan primariamente el sistema gastrointestinal</v>
          </cell>
        </row>
        <row r="13213">
          <cell r="A13213" t="str">
            <v>Y53.0</v>
          </cell>
          <cell r="B13213" t="str">
            <v>Efectos adversos de bloqueadores de los receptores H2 de histamina</v>
          </cell>
        </row>
        <row r="13214">
          <cell r="A13214" t="str">
            <v>Y53.1</v>
          </cell>
          <cell r="B13214" t="str">
            <v>Efectos adversos de otras drogas antiácidas e inhibidoras de la secreción gástrica</v>
          </cell>
        </row>
        <row r="13215">
          <cell r="A13215" t="str">
            <v>Y53.2</v>
          </cell>
          <cell r="B13215" t="str">
            <v>Efectos adversos de laxantes estimulantes</v>
          </cell>
        </row>
        <row r="13216">
          <cell r="A13216" t="str">
            <v>Y53.3</v>
          </cell>
          <cell r="B13216" t="str">
            <v>Efectos adversos de laxantes salinos y osmóticos</v>
          </cell>
        </row>
        <row r="13217">
          <cell r="A13217" t="str">
            <v>Y53.4</v>
          </cell>
          <cell r="B13217" t="str">
            <v>Efectos adversos de otros laxantes</v>
          </cell>
        </row>
        <row r="13218">
          <cell r="A13218" t="str">
            <v>Y53.5</v>
          </cell>
          <cell r="B13218" t="str">
            <v>Efectos adversos de digestivos</v>
          </cell>
        </row>
        <row r="13219">
          <cell r="A13219" t="str">
            <v>Y53.6</v>
          </cell>
          <cell r="B13219" t="str">
            <v>Efectos adversos de drogas antidiarreicas</v>
          </cell>
        </row>
        <row r="13220">
          <cell r="A13220" t="str">
            <v>Y53.7</v>
          </cell>
          <cell r="B13220" t="str">
            <v>Efectos adversos de eméticos</v>
          </cell>
        </row>
        <row r="13221">
          <cell r="A13221" t="str">
            <v>Y53.8</v>
          </cell>
          <cell r="B13221" t="str">
            <v>Efectos adversos de otros agentes que afectan primariamente el sistema gastrointestinal</v>
          </cell>
        </row>
        <row r="13222">
          <cell r="A13222" t="str">
            <v>Y53.9</v>
          </cell>
          <cell r="B13222" t="str">
            <v>Efectos adversos de agentes que afectan el sistema gastrointestinal, no especificados</v>
          </cell>
        </row>
        <row r="13223">
          <cell r="A13223" t="str">
            <v>Y54</v>
          </cell>
          <cell r="B13223" t="str">
            <v>Efectos adversos de agentes que afectan primariamente el equilibrio hídrico y el metabolismo mineral y del ácido úrico</v>
          </cell>
        </row>
        <row r="13224">
          <cell r="A13224" t="str">
            <v>Y54.0</v>
          </cell>
          <cell r="B13224" t="str">
            <v>Efectos adversos de mineralocorticoides</v>
          </cell>
        </row>
        <row r="13225">
          <cell r="A13225" t="str">
            <v>Y54.1</v>
          </cell>
          <cell r="B13225" t="str">
            <v>Efectos adversos de los bloqueadores de mineralocorticoides [antagonistas de la aldosterona]</v>
          </cell>
        </row>
        <row r="13226">
          <cell r="A13226" t="str">
            <v>Y54.2</v>
          </cell>
          <cell r="B13226" t="str">
            <v>Efectos adversos de los inhibidores de la anhidrasa carbónica</v>
          </cell>
        </row>
        <row r="13227">
          <cell r="A13227" t="str">
            <v>Y54.3</v>
          </cell>
          <cell r="B13227" t="str">
            <v>Efectos adversos de los derivados de la benzotiadiazina</v>
          </cell>
        </row>
        <row r="13228">
          <cell r="A13228" t="str">
            <v>Y54.4</v>
          </cell>
          <cell r="B13228" t="str">
            <v>Efectos adversos de diuréticos de asa [</v>
          </cell>
        </row>
        <row r="13229">
          <cell r="A13229" t="str">
            <v>Y54.5</v>
          </cell>
          <cell r="B13229" t="str">
            <v>Efectos adversos de otros diuréticos</v>
          </cell>
        </row>
        <row r="13230">
          <cell r="A13230" t="str">
            <v>Y54.6</v>
          </cell>
          <cell r="B13230" t="str">
            <v>Efectos adversos de agentes electrolíticos, calóricos y del equilibrio hídrico</v>
          </cell>
        </row>
        <row r="13231">
          <cell r="A13231" t="str">
            <v>Y54.7</v>
          </cell>
          <cell r="B13231" t="str">
            <v>Efectos adversos de agentes que afectan la calcificación</v>
          </cell>
        </row>
        <row r="13232">
          <cell r="A13232" t="str">
            <v>Y54.8</v>
          </cell>
          <cell r="B13232" t="str">
            <v>Efectos adversos de agentes que afectan el metabolismo del ácido úrico</v>
          </cell>
        </row>
        <row r="13233">
          <cell r="A13233" t="str">
            <v>Y54.9</v>
          </cell>
          <cell r="B13233" t="str">
            <v>Efectos adversos de sales minerales, no clasificadas en otra parte</v>
          </cell>
        </row>
        <row r="13234">
          <cell r="A13234" t="str">
            <v>Y55</v>
          </cell>
          <cell r="B13234" t="str">
            <v>Efectos adversos de agentes que actúan primariamente sobre los músculos lisos y estriados y sobre el sistema respiratorio</v>
          </cell>
        </row>
        <row r="13235">
          <cell r="A13235" t="str">
            <v>Y55.0</v>
          </cell>
          <cell r="B13235" t="str">
            <v>Efectos adversos de drogas oxitócicas</v>
          </cell>
        </row>
        <row r="13236">
          <cell r="A13236" t="str">
            <v>Y55.1</v>
          </cell>
          <cell r="B13236" t="str">
            <v>Efectos adversos de relajantes de los músculos estriados [agentes bloqueadores neuromusculares]</v>
          </cell>
        </row>
        <row r="13237">
          <cell r="A13237" t="str">
            <v>Y55.2</v>
          </cell>
          <cell r="B13237" t="str">
            <v>Efectos adversos de otros agentes que actúan primariamente sobre los músculos, y los no especificados</v>
          </cell>
        </row>
        <row r="13238">
          <cell r="A13238" t="str">
            <v>Y55.3</v>
          </cell>
          <cell r="B13238" t="str">
            <v>Efectos adversos de antitusígenos</v>
          </cell>
        </row>
        <row r="13239">
          <cell r="A13239" t="str">
            <v>Y55.4</v>
          </cell>
          <cell r="B13239" t="str">
            <v>Efectos adversos de expectorantes</v>
          </cell>
        </row>
        <row r="13240">
          <cell r="A13240" t="str">
            <v>Y55.5</v>
          </cell>
          <cell r="B13240" t="str">
            <v>Efectos adversos de drogas contra el resfriado común</v>
          </cell>
        </row>
        <row r="13241">
          <cell r="A13241" t="str">
            <v>Y55.6</v>
          </cell>
          <cell r="B13241" t="str">
            <v>Efectos adversos de antiasmáticos, no clasificados en otra parte</v>
          </cell>
        </row>
        <row r="13242">
          <cell r="A13242" t="str">
            <v>Y55.7</v>
          </cell>
          <cell r="B13242" t="str">
            <v>Efectos adversos de otros agentes que actúan primariamente sobre el sistema respiratorio, y los no especificados</v>
          </cell>
        </row>
        <row r="13243">
          <cell r="A13243" t="str">
            <v>Y56</v>
          </cell>
          <cell r="B13243" t="str">
            <v>Efectos adversos de agentes tópicos que afectan primariamente la piel y las membranas mucosas, y drogas oftalmológicas, otorrinolaringológicas y dentales</v>
          </cell>
        </row>
        <row r="13244">
          <cell r="A13244" t="str">
            <v>Y56.0</v>
          </cell>
          <cell r="B13244" t="str">
            <v>Efectos adversos de drogas antimicóticas, antiinfecciosas y antiinflamatorias de uso local, no clasificadas en otra parte</v>
          </cell>
        </row>
        <row r="13245">
          <cell r="A13245" t="str">
            <v>Y56.1</v>
          </cell>
          <cell r="B13245" t="str">
            <v>Efectos adversos de antipruriginosos</v>
          </cell>
        </row>
        <row r="13246">
          <cell r="A13246" t="str">
            <v>Y56.2</v>
          </cell>
          <cell r="B13246" t="str">
            <v>Efectos adversos de astringentes y detergentes locales</v>
          </cell>
        </row>
        <row r="13247">
          <cell r="A13247" t="str">
            <v>Y56.3</v>
          </cell>
          <cell r="B13247" t="str">
            <v>Efectos adversos de emolientes, demulcentes y protectores</v>
          </cell>
        </row>
        <row r="13248">
          <cell r="A13248" t="str">
            <v>Y56.4</v>
          </cell>
          <cell r="B13248" t="str">
            <v>Efectos adversos de drogas y preparados queratolíticos, queratoplásticos y otros para el tratamiento del cabello</v>
          </cell>
        </row>
        <row r="13249">
          <cell r="A13249" t="str">
            <v>Y56.5</v>
          </cell>
          <cell r="B13249" t="str">
            <v>Efectos adversos de drogas y preparados oftalmológicos</v>
          </cell>
        </row>
        <row r="13250">
          <cell r="A13250" t="str">
            <v>Y56.6</v>
          </cell>
          <cell r="B13250" t="str">
            <v>Efectos adversos de drogas y preparados otorrinolaringológicos</v>
          </cell>
        </row>
        <row r="13251">
          <cell r="A13251" t="str">
            <v>Y56.7</v>
          </cell>
          <cell r="B13251" t="str">
            <v>Efectos adversos de drogas dentales, de aplicación tópica</v>
          </cell>
        </row>
        <row r="13252">
          <cell r="A13252" t="str">
            <v>Y56.8</v>
          </cell>
          <cell r="B13252" t="str">
            <v>Efectos adversos de otros agentes tópicos</v>
          </cell>
        </row>
        <row r="13253">
          <cell r="A13253" t="str">
            <v>Y56.9</v>
          </cell>
          <cell r="B13253" t="str">
            <v>Efectos adversos de otros agentes tópicos no especificados</v>
          </cell>
        </row>
        <row r="13254">
          <cell r="A13254" t="str">
            <v>Y57</v>
          </cell>
          <cell r="B13254" t="str">
            <v>Efectos adversos de otras drogas y medicamentos, y los no especificados</v>
          </cell>
        </row>
        <row r="13255">
          <cell r="A13255" t="str">
            <v>Y57.0</v>
          </cell>
          <cell r="B13255" t="str">
            <v>Efectos adversos de depresores del apetito [anoréxicos]</v>
          </cell>
        </row>
        <row r="13256">
          <cell r="A13256" t="str">
            <v>Y57.1</v>
          </cell>
          <cell r="B13256" t="str">
            <v>Efectos adversos de drogas lipotrópicas</v>
          </cell>
        </row>
        <row r="13257">
          <cell r="A13257" t="str">
            <v>Y57.2</v>
          </cell>
          <cell r="B13257" t="str">
            <v>Efectos adversos de antídotos y agentes quelantes, no clasificados en otra parte</v>
          </cell>
        </row>
        <row r="13258">
          <cell r="A13258" t="str">
            <v>Y57.3</v>
          </cell>
          <cell r="B13258" t="str">
            <v>Efectos adversos de disuasivos del alcohol</v>
          </cell>
        </row>
        <row r="13259">
          <cell r="A13259" t="str">
            <v>Y57.4</v>
          </cell>
          <cell r="B13259" t="str">
            <v>Efectos adversos de excipientes farmacéuticos</v>
          </cell>
        </row>
        <row r="13260">
          <cell r="A13260" t="str">
            <v>Y57.5</v>
          </cell>
          <cell r="B13260" t="str">
            <v>Efectos adversos de medios de contraste para rayos X</v>
          </cell>
        </row>
        <row r="13261">
          <cell r="A13261" t="str">
            <v>Y57.6</v>
          </cell>
          <cell r="B13261" t="str">
            <v>Efectos adversos de otros agentes diagnósticos</v>
          </cell>
        </row>
        <row r="13262">
          <cell r="A13262" t="str">
            <v>Y57.7</v>
          </cell>
          <cell r="B13262" t="str">
            <v>Efectos adversos de vitaminas, no clasificadas en otra parte</v>
          </cell>
        </row>
        <row r="13263">
          <cell r="A13263" t="str">
            <v>Y57.8</v>
          </cell>
          <cell r="B13263" t="str">
            <v>Efectos adversos de otras drogas y medicamentos</v>
          </cell>
        </row>
        <row r="13264">
          <cell r="A13264" t="str">
            <v>Y57.9</v>
          </cell>
          <cell r="B13264" t="str">
            <v>Efectos adversos de drogas o medicamentos no especificados</v>
          </cell>
        </row>
        <row r="13265">
          <cell r="A13265" t="str">
            <v>Y58</v>
          </cell>
          <cell r="B13265" t="str">
            <v>Efectos adversos de vacunas bacterianas</v>
          </cell>
        </row>
        <row r="13266">
          <cell r="A13266" t="str">
            <v>Y58.0</v>
          </cell>
          <cell r="B13266" t="str">
            <v>Efectos adversos de la vacuna BCG</v>
          </cell>
        </row>
        <row r="13267">
          <cell r="A13267" t="str">
            <v>Y58.1</v>
          </cell>
          <cell r="B13267" t="str">
            <v>Efectos adversos de la vacuna tifoidea y paratifoidea</v>
          </cell>
        </row>
        <row r="13268">
          <cell r="A13268" t="str">
            <v>Y58.2</v>
          </cell>
          <cell r="B13268" t="str">
            <v>Efectos adversos de la vacuna contra el cólera</v>
          </cell>
        </row>
        <row r="13269">
          <cell r="A13269" t="str">
            <v>Y58.3</v>
          </cell>
          <cell r="B13269" t="str">
            <v>Efectos adversos de la vacuna contra la peste</v>
          </cell>
        </row>
        <row r="13270">
          <cell r="A13270" t="str">
            <v>Y58.4</v>
          </cell>
          <cell r="B13270" t="str">
            <v>Efectos adversos de la vacuna contra el tétanos</v>
          </cell>
        </row>
        <row r="13271">
          <cell r="A13271" t="str">
            <v>Y58.5</v>
          </cell>
          <cell r="B13271" t="str">
            <v>Efectos adversos de la vacuna contra la difteria</v>
          </cell>
        </row>
        <row r="13272">
          <cell r="A13272" t="str">
            <v>Y58.6</v>
          </cell>
          <cell r="B13272" t="str">
            <v>Efectos adversos de la vacuna contra la tos ferina, inclusive combinaciones con un componente pertusis</v>
          </cell>
        </row>
        <row r="13273">
          <cell r="A13273" t="str">
            <v>Y58.8</v>
          </cell>
          <cell r="B13273" t="str">
            <v>Efectos adversos de vacunas bacterianas mixtas, excepto combinaciones con un componente pertusis</v>
          </cell>
        </row>
        <row r="13274">
          <cell r="A13274" t="str">
            <v>Y58.9</v>
          </cell>
          <cell r="B13274" t="str">
            <v>Efectos adversos de otras vacunas bacterianas, y las no especificadas</v>
          </cell>
        </row>
        <row r="13275">
          <cell r="A13275" t="str">
            <v>Y59</v>
          </cell>
          <cell r="B13275" t="str">
            <v>Efectos adversos de otras vacunas y sustancias biológicas, y las no especificadas</v>
          </cell>
        </row>
        <row r="13276">
          <cell r="A13276" t="str">
            <v>Y59.0</v>
          </cell>
          <cell r="B13276" t="str">
            <v>Efectos adversos de vacunas virales</v>
          </cell>
        </row>
        <row r="13277">
          <cell r="A13277" t="str">
            <v>Y59.1</v>
          </cell>
          <cell r="B13277" t="str">
            <v>Efectos adversos de vacunas contra rickettsias</v>
          </cell>
        </row>
        <row r="13278">
          <cell r="A13278" t="str">
            <v>Y59.2</v>
          </cell>
          <cell r="B13278" t="str">
            <v>Efectos adversos de vacunas antiprotozoarias</v>
          </cell>
        </row>
        <row r="13279">
          <cell r="A13279" t="str">
            <v>Y59.3</v>
          </cell>
          <cell r="B13279" t="str">
            <v>Efectos adversos de la inmunoglobulina</v>
          </cell>
        </row>
        <row r="13280">
          <cell r="A13280" t="str">
            <v>Y59.8</v>
          </cell>
          <cell r="B13280" t="str">
            <v>Efectos adversos de otras vacunas y sustancias biológicas especificadas</v>
          </cell>
        </row>
        <row r="13281">
          <cell r="A13281" t="str">
            <v>Y59.9</v>
          </cell>
          <cell r="B13281" t="str">
            <v>Efectos adversos de vacunas o sustancias biológicas no especificadas</v>
          </cell>
        </row>
        <row r="13282">
          <cell r="A13282" t="str">
            <v>Y60</v>
          </cell>
          <cell r="B13282" t="str">
            <v>Corte, punción, perforación o hemorragia no intencional durante la atención médica y quirúrgica</v>
          </cell>
        </row>
        <row r="13283">
          <cell r="A13283" t="str">
            <v>Y60.0</v>
          </cell>
          <cell r="B13283" t="str">
            <v>Incidente durante operación quirúrgica</v>
          </cell>
        </row>
        <row r="13284">
          <cell r="A13284" t="str">
            <v>Y60.1</v>
          </cell>
          <cell r="B13284" t="str">
            <v>Incidente durante infusión o transfusión</v>
          </cell>
        </row>
        <row r="13285">
          <cell r="A13285" t="str">
            <v>Y60.2</v>
          </cell>
          <cell r="B13285" t="str">
            <v>Incidente durante diálisis renal u otra perfusión</v>
          </cell>
        </row>
        <row r="13286">
          <cell r="A13286" t="str">
            <v>Y60.3</v>
          </cell>
          <cell r="B13286" t="str">
            <v>Incidente durante inyección o inmunización</v>
          </cell>
        </row>
        <row r="13287">
          <cell r="A13287" t="str">
            <v>Y60.4</v>
          </cell>
          <cell r="B13287" t="str">
            <v>Incidente durante examen endoscópico</v>
          </cell>
        </row>
        <row r="13288">
          <cell r="A13288" t="str">
            <v>Y60.5</v>
          </cell>
          <cell r="B13288" t="str">
            <v>Incidente durante cateterización cardíaca</v>
          </cell>
        </row>
        <row r="13289">
          <cell r="A13289" t="str">
            <v>Y60.6</v>
          </cell>
          <cell r="B13289" t="str">
            <v>Incidente durante aspiración, punción y otra cateterización</v>
          </cell>
        </row>
        <row r="13290">
          <cell r="A13290" t="str">
            <v>Y60.7</v>
          </cell>
          <cell r="B13290" t="str">
            <v>Incidente durante administración de enema</v>
          </cell>
        </row>
        <row r="13291">
          <cell r="A13291" t="str">
            <v>Y60.8</v>
          </cell>
          <cell r="B13291" t="str">
            <v>Incidente durante otras atenciones médicas y quirúrgicas</v>
          </cell>
        </row>
        <row r="13292">
          <cell r="A13292" t="str">
            <v>Y60.9</v>
          </cell>
          <cell r="B13292" t="str">
            <v>Incidente durante atención médica y quirúrgica no especificada</v>
          </cell>
        </row>
        <row r="13293">
          <cell r="A13293" t="str">
            <v>Y61</v>
          </cell>
          <cell r="B13293" t="str">
            <v>Objeto extraño dejado accidentalmente en el cuerpo durante la atención médica y quirúrgica</v>
          </cell>
        </row>
        <row r="13294">
          <cell r="A13294" t="str">
            <v>Y61.0</v>
          </cell>
          <cell r="B13294" t="str">
            <v>Objeto extraño dejado accidentalmente en el cuerpo durante operación quirúrgica</v>
          </cell>
        </row>
        <row r="13295">
          <cell r="A13295" t="str">
            <v>Y61.1</v>
          </cell>
          <cell r="B13295" t="str">
            <v>Objeto extraño dejado accidentalmente en el cuerpo durante infusión o transfusión</v>
          </cell>
        </row>
        <row r="13296">
          <cell r="A13296" t="str">
            <v>Y61.2</v>
          </cell>
          <cell r="B13296" t="str">
            <v>Objeto extraño dejado accidentalmente en el cuerpo durante diálisis renal u otra perfusión</v>
          </cell>
        </row>
        <row r="13297">
          <cell r="A13297" t="str">
            <v>Y61.3</v>
          </cell>
          <cell r="B13297" t="str">
            <v>Objeto extraño dejado accidentalmente en el cuerpo durante inyección o inmunización</v>
          </cell>
        </row>
        <row r="13298">
          <cell r="A13298" t="str">
            <v>Y61.4</v>
          </cell>
          <cell r="B13298" t="str">
            <v>Objeto extraño dejado accidentalmente en el cuerpo durante examen endoscópico</v>
          </cell>
        </row>
        <row r="13299">
          <cell r="A13299" t="str">
            <v>Y61.5</v>
          </cell>
          <cell r="B13299" t="str">
            <v>Objeto extraño dejado accidentalmente en el cuerpo durante cateterización cardíaca</v>
          </cell>
        </row>
        <row r="13300">
          <cell r="A13300" t="str">
            <v>Y61.6</v>
          </cell>
          <cell r="B13300" t="str">
            <v>Objeto extraño dejado accidentalmente en el cuerpo durante aspiración, punción y otra cateterización</v>
          </cell>
        </row>
        <row r="13301">
          <cell r="A13301" t="str">
            <v>Y61.7</v>
          </cell>
          <cell r="B13301" t="str">
            <v>Objeto extraño dejado accidentalmente en el cuerpo durante remoción de catéter o taponamiento</v>
          </cell>
        </row>
        <row r="13302">
          <cell r="A13302" t="str">
            <v>Y61.8</v>
          </cell>
          <cell r="B13302" t="str">
            <v>Objeto extraño dejado accidentalmente en el cuerpo durante otras atenciones médicas y quirúrgicas</v>
          </cell>
        </row>
        <row r="13303">
          <cell r="A13303" t="str">
            <v>Y61.9</v>
          </cell>
          <cell r="B13303" t="str">
            <v>Objeto extraño dejado accidentalmente en el cuerpo durante atención médica y quirúrgica no especificada</v>
          </cell>
        </row>
        <row r="13304">
          <cell r="A13304" t="str">
            <v>Y62</v>
          </cell>
          <cell r="B13304" t="str">
            <v>Fallas en la esterilización durante la atención médica y quirúrgica</v>
          </cell>
        </row>
        <row r="13305">
          <cell r="A13305" t="str">
            <v>Y62.0</v>
          </cell>
          <cell r="B13305" t="str">
            <v>Fallas en la esterilización durante operación quirúrgica</v>
          </cell>
        </row>
        <row r="13306">
          <cell r="A13306" t="str">
            <v>Y62.1</v>
          </cell>
          <cell r="B13306" t="str">
            <v>Fallas en la esterilización durante infusión o transfusión</v>
          </cell>
        </row>
        <row r="13307">
          <cell r="A13307" t="str">
            <v>Y62.2</v>
          </cell>
          <cell r="B13307" t="str">
            <v>Fallas en la esterilización durante diálisis renal u otra perfusión</v>
          </cell>
        </row>
        <row r="13308">
          <cell r="A13308" t="str">
            <v>Y62.3</v>
          </cell>
          <cell r="B13308" t="str">
            <v>Fallas en la esterilización durante inyección o inmunización</v>
          </cell>
        </row>
        <row r="13309">
          <cell r="A13309" t="str">
            <v>Y62.4</v>
          </cell>
          <cell r="B13309" t="str">
            <v>Fallas en la esterilización durante examen endoscópico</v>
          </cell>
        </row>
        <row r="13310">
          <cell r="A13310" t="str">
            <v>Y62.5</v>
          </cell>
          <cell r="B13310" t="str">
            <v>Fallas en la esterilización durante cateterización cardíaca</v>
          </cell>
        </row>
        <row r="13311">
          <cell r="A13311" t="str">
            <v>Y62.6</v>
          </cell>
          <cell r="B13311" t="str">
            <v>Fallas en la esterilización durante aspiración, punción y otra cateterización</v>
          </cell>
        </row>
        <row r="13312">
          <cell r="A13312" t="str">
            <v>Y62.8</v>
          </cell>
          <cell r="B13312" t="str">
            <v>Fallas en la esterilización durante otras atenciones médicas y quirúrgicas</v>
          </cell>
        </row>
        <row r="13313">
          <cell r="A13313" t="str">
            <v>Y62.9</v>
          </cell>
          <cell r="B13313" t="str">
            <v>Fallas en la esterilización durante atención médica y quirúrgica no especificada</v>
          </cell>
        </row>
        <row r="13314">
          <cell r="A13314" t="str">
            <v>Y63</v>
          </cell>
          <cell r="B13314" t="str">
            <v>Falla en la dosificación durante la atención médica y quirúrgica</v>
          </cell>
        </row>
        <row r="13315">
          <cell r="A13315" t="str">
            <v>Y63.0</v>
          </cell>
          <cell r="B13315" t="str">
            <v>Excesiva cantidad de sangre u otro líquido administrado durante una infusión o transfusión</v>
          </cell>
        </row>
        <row r="13316">
          <cell r="A13316" t="str">
            <v>Y63.1</v>
          </cell>
          <cell r="B13316" t="str">
            <v>Dilución incorrecta de líquido durante una infusión</v>
          </cell>
        </row>
        <row r="13317">
          <cell r="A13317" t="str">
            <v>Y63.2</v>
          </cell>
          <cell r="B13317" t="str">
            <v>Sobredosis de radiación administrada durante terapia</v>
          </cell>
        </row>
        <row r="13318">
          <cell r="A13318" t="str">
            <v>Y63.3</v>
          </cell>
          <cell r="B13318" t="str">
            <v>Exposición inadvertida del paciente a radiación durante la atención médica</v>
          </cell>
        </row>
        <row r="13319">
          <cell r="A13319" t="str">
            <v>Y63.4</v>
          </cell>
          <cell r="B13319" t="str">
            <v>Falla en la dosificación en electrochoque o en choque insulínico</v>
          </cell>
        </row>
        <row r="13320">
          <cell r="A13320" t="str">
            <v>Y63.5</v>
          </cell>
          <cell r="B13320" t="str">
            <v>Falla en el control de la temperatura, en taponamientos y aplicaciones locales</v>
          </cell>
        </row>
        <row r="13321">
          <cell r="A13321" t="str">
            <v>Y63.6</v>
          </cell>
          <cell r="B13321" t="str">
            <v>No administración de drogas, medicamentos o sustancias biológicas necesarias</v>
          </cell>
        </row>
        <row r="13322">
          <cell r="A13322" t="str">
            <v>Y63.8</v>
          </cell>
          <cell r="B13322" t="str">
            <v>Falla en la dosificación durante otras atenciones médicas y quirúrgicas</v>
          </cell>
        </row>
        <row r="13323">
          <cell r="A13323" t="str">
            <v>Y63.9</v>
          </cell>
          <cell r="B13323" t="str">
            <v>Falla en la dosificación durante atención médica y quirúrgica no especificada</v>
          </cell>
        </row>
        <row r="13324">
          <cell r="A13324" t="str">
            <v>Y64</v>
          </cell>
          <cell r="B13324" t="str">
            <v>Medicamentos o sustancias biológicas contaminados</v>
          </cell>
        </row>
        <row r="13325">
          <cell r="A13325" t="str">
            <v>Y64.0</v>
          </cell>
          <cell r="B13325" t="str">
            <v>Medicamento o sustancia biológica contaminado en infusión o transfusión</v>
          </cell>
        </row>
        <row r="13326">
          <cell r="A13326" t="str">
            <v>Y64.1</v>
          </cell>
          <cell r="B13326" t="str">
            <v>Medicamento o sustancia biológica contaminado, inyectado o usado para inmunización</v>
          </cell>
        </row>
        <row r="13327">
          <cell r="A13327" t="str">
            <v>Y64.8</v>
          </cell>
          <cell r="B13327" t="str">
            <v>Medicamento o sustancia biológica contaminado, administrado por otros medios</v>
          </cell>
        </row>
        <row r="13328">
          <cell r="A13328" t="str">
            <v>Y64.9</v>
          </cell>
          <cell r="B13328" t="str">
            <v>Medicamento o sustancia biológica contaminado, administrado por medios no especificados</v>
          </cell>
        </row>
        <row r="13329">
          <cell r="A13329" t="str">
            <v>Y65</v>
          </cell>
          <cell r="B13329" t="str">
            <v>Otros incidentes durante la atención médica y quirúrgica</v>
          </cell>
        </row>
        <row r="13330">
          <cell r="A13330" t="str">
            <v>Y65.0</v>
          </cell>
          <cell r="B13330" t="str">
            <v>Sangre incompatible usada en transfusión</v>
          </cell>
        </row>
        <row r="13331">
          <cell r="A13331" t="str">
            <v>Y65.1</v>
          </cell>
          <cell r="B13331" t="str">
            <v>Líquido erróneo usado en infusión</v>
          </cell>
        </row>
        <row r="13332">
          <cell r="A13332" t="str">
            <v>Y65.2</v>
          </cell>
          <cell r="B13332" t="str">
            <v>Falla en la sutura o ligadura durante operación quirúrgica</v>
          </cell>
        </row>
        <row r="13333">
          <cell r="A13333" t="str">
            <v>Y65.3</v>
          </cell>
          <cell r="B13333" t="str">
            <v>Tubo endotraqueal colocado erróneamente durante procedimiento anestésico</v>
          </cell>
        </row>
        <row r="13334">
          <cell r="A13334" t="str">
            <v>Y65.4</v>
          </cell>
          <cell r="B13334" t="str">
            <v>Falla en la introducción o remoción de otro tubo o instrumento</v>
          </cell>
        </row>
        <row r="13335">
          <cell r="A13335" t="str">
            <v>Y65.5</v>
          </cell>
          <cell r="B13335" t="str">
            <v>Realización de una operación inadecuada</v>
          </cell>
        </row>
        <row r="13336">
          <cell r="A13336" t="str">
            <v>Y65.8</v>
          </cell>
          <cell r="B13336" t="str">
            <v>Otros incidentes especificados durante la atención médica y quirúrgica</v>
          </cell>
        </row>
        <row r="13337">
          <cell r="A13337" t="str">
            <v>Y66.X</v>
          </cell>
          <cell r="B13337" t="str">
            <v>No administración de la atención médica y quirúrgica</v>
          </cell>
        </row>
        <row r="13338">
          <cell r="A13338" t="str">
            <v>Y69.X</v>
          </cell>
          <cell r="B13338" t="str">
            <v>Incidentes no especificados durante la atención médica y quirúrgica</v>
          </cell>
        </row>
        <row r="13339">
          <cell r="A13339" t="str">
            <v>Y70</v>
          </cell>
          <cell r="B13339" t="str">
            <v>Dispositivos de anestesiología asociados con incidentes adversos</v>
          </cell>
        </row>
        <row r="13340">
          <cell r="A13340" t="str">
            <v>Y70.0</v>
          </cell>
          <cell r="B13340" t="str">
            <v>Dispositivos de anestesiología asociados con incidentes adversos, dispositivos de diagnóstico y monitoreo</v>
          </cell>
        </row>
        <row r="13341">
          <cell r="A13341" t="str">
            <v>Y70.1</v>
          </cell>
          <cell r="B13341" t="str">
            <v>Dispositivos de anestesiología asociados con incidentes adversos, dispositivos terapéuticos (no quirúrgicos ) y de rehabilitación</v>
          </cell>
        </row>
        <row r="13342">
          <cell r="A13342" t="str">
            <v>Y70.2</v>
          </cell>
          <cell r="B13342" t="str">
            <v>Dispositivos de anestesiología asociados con incidentes adversos, dispositivos protésicos y otros implantes, materiales y accesorios</v>
          </cell>
        </row>
        <row r="13343">
          <cell r="A13343" t="str">
            <v>Y70.3</v>
          </cell>
          <cell r="B13343" t="str">
            <v>Dispositivos de anestesiología asociados con incidentes adversos, instrumentos quirúrgicos, dispositivos y materiales (inclusive suturas)</v>
          </cell>
        </row>
        <row r="13344">
          <cell r="A13344" t="str">
            <v>Y70.8</v>
          </cell>
          <cell r="B13344" t="str">
            <v>Dispositivos de anestesiología asociados con incidentes adversos, dispositivos diversos, no clasificados en otra parte</v>
          </cell>
        </row>
        <row r="13345">
          <cell r="A13345" t="str">
            <v>Y71</v>
          </cell>
          <cell r="B13345" t="str">
            <v>Dispositivos cardiovasculares asociados con incidentes adversos</v>
          </cell>
        </row>
        <row r="13346">
          <cell r="A13346" t="str">
            <v>Y71.0</v>
          </cell>
          <cell r="B13346" t="str">
            <v>Dispositivos cardiovasculares asociados con incidentes adversos, dispositivos de diagnóstico y monitoreo</v>
          </cell>
        </row>
        <row r="13347">
          <cell r="A13347" t="str">
            <v>Y71.1</v>
          </cell>
          <cell r="B13347" t="str">
            <v>Dispositivos cardiovasculares asociados con incidentes adversos, dispositivos terapéuticos (no quirúrgicos ) y de rehabilitación</v>
          </cell>
        </row>
        <row r="13348">
          <cell r="A13348" t="str">
            <v>Y71.2</v>
          </cell>
          <cell r="B13348" t="str">
            <v>Dispositivos cardiovasculares asociados con incidentes adversos, dispositivos protésicos y otros implantes, materiales y accesorios</v>
          </cell>
        </row>
        <row r="13349">
          <cell r="A13349" t="str">
            <v>Y71.3</v>
          </cell>
          <cell r="B13349" t="str">
            <v>Dispositivos cardiovasculares asociados con incidentes adversos, instrumentos quirúrgicos, dispositivos y materiales (inclusive suturas)</v>
          </cell>
        </row>
        <row r="13350">
          <cell r="A13350" t="str">
            <v>Y71.8</v>
          </cell>
          <cell r="B13350" t="str">
            <v>Dispositivos cardiovasculares asociados con incidentes adversos, dispositivos diversos, no clasificados en otra parte</v>
          </cell>
        </row>
        <row r="13351">
          <cell r="A13351" t="str">
            <v>Y72</v>
          </cell>
          <cell r="B13351" t="str">
            <v>Dispositivos otorrinolaringológicos asociados con incidentes adversos</v>
          </cell>
        </row>
        <row r="13352">
          <cell r="A13352" t="str">
            <v>Y72.0</v>
          </cell>
          <cell r="B13352" t="str">
            <v>Dispositivos otorrinolaringológicos asociados con incidentes adversos, dispositivos de diagnóstico y monitoreo</v>
          </cell>
        </row>
        <row r="13353">
          <cell r="A13353" t="str">
            <v>Y72.1</v>
          </cell>
          <cell r="B13353" t="str">
            <v>Dispositivos otorrinolaringológicos asociados con incidentes adversos, dispositivos terapéuticos (no quirúrgicos ) y de rehabilitación</v>
          </cell>
        </row>
        <row r="13354">
          <cell r="A13354" t="str">
            <v>Y72.2</v>
          </cell>
          <cell r="B13354" t="str">
            <v>Dispositivos otorrinolaringológicos asociados con incidentes adversos, dispositivos protésicos y otros implantes, materiales y accesorios</v>
          </cell>
        </row>
        <row r="13355">
          <cell r="A13355" t="str">
            <v>Y72.3</v>
          </cell>
          <cell r="B13355" t="str">
            <v>Dispositivos otorrinolaringológicos asociados con incidentes adversos, instrumentos quirúrgicos, dispositivos y materiales (inclusive suturas)</v>
          </cell>
        </row>
        <row r="13356">
          <cell r="A13356" t="str">
            <v>Y72.8</v>
          </cell>
          <cell r="B13356" t="str">
            <v>Dispositivos otorrinolaringológicos asociados con incidentes adversos, dispositivos diversos, no clasificados en otra parte</v>
          </cell>
        </row>
        <row r="13357">
          <cell r="A13357" t="str">
            <v>Y73</v>
          </cell>
          <cell r="B13357" t="str">
            <v>Dispositivos de gastroenterología y urología asociados con incidentes adversos</v>
          </cell>
        </row>
        <row r="13358">
          <cell r="A13358" t="str">
            <v>Y73.0</v>
          </cell>
          <cell r="B13358" t="str">
            <v>Dispositivos de gastroenterología y urología asociados con incidentes adversos, dispositivos de diagnóstico y monitoreo</v>
          </cell>
        </row>
        <row r="13359">
          <cell r="A13359" t="str">
            <v>Y73.1</v>
          </cell>
          <cell r="B13359" t="str">
            <v>Dispositivos de gastroenterología y urología asociados con incidentes adversos, dispositivos terapéuticos (no quirúrgicos ) y de rehabilitación</v>
          </cell>
        </row>
        <row r="13360">
          <cell r="A13360" t="str">
            <v>Y73.2</v>
          </cell>
          <cell r="B13360" t="str">
            <v>Dispositivos de gastroenterología y urología asociados con incidentes adversos, dispositivos protésicos y otros implantes, materiales y accesorios</v>
          </cell>
        </row>
        <row r="13361">
          <cell r="A13361" t="str">
            <v>Y73.3</v>
          </cell>
          <cell r="B13361" t="str">
            <v>Dispositivos de gastroenterología y urología asociados con incidentes adversos, instrumentos quirúrgicos, dispositivos y materiales (inclusive suturas)</v>
          </cell>
        </row>
        <row r="13362">
          <cell r="A13362" t="str">
            <v>Y73.8</v>
          </cell>
          <cell r="B13362" t="str">
            <v>Dispositivos de gastroenterología y urología asociados con incidentes adversos, dispositivos diversos, no clasificados en otra parte</v>
          </cell>
        </row>
        <row r="13363">
          <cell r="A13363" t="str">
            <v>Y74</v>
          </cell>
          <cell r="B13363" t="str">
            <v>Dispositivos para uso hospitalario general y personal asociados con incidentes adversos</v>
          </cell>
        </row>
        <row r="13364">
          <cell r="A13364" t="str">
            <v>Y74.0</v>
          </cell>
          <cell r="B13364" t="str">
            <v>Dispositivos para uso hospitalario general y personal asociados con incidentes adversos, dispositivos de diagnóstico y monitoreo</v>
          </cell>
        </row>
        <row r="13365">
          <cell r="A13365" t="str">
            <v>Y74.1</v>
          </cell>
          <cell r="B13365" t="str">
            <v>Dispositivos para uso hospitalario general y personal asociados con incidentes adversos, dispositivos terapéuticos (no quirúrgicos ) y de rehabilitación</v>
          </cell>
        </row>
        <row r="13366">
          <cell r="A13366" t="str">
            <v>Y74.2</v>
          </cell>
          <cell r="B13366" t="str">
            <v>Dispositivos para uso hospitalario general y personal asociados con incidentes adversos, dispositivos protésicos y otros implantes, materiales y accesorios</v>
          </cell>
        </row>
        <row r="13367">
          <cell r="A13367" t="str">
            <v>Y74.3</v>
          </cell>
          <cell r="B13367" t="str">
            <v>Dispositivos para uso hospitalario general y personal asociados con incidentes adversos, instrumentos quirúrgicos, dispositivos y materiales (inclusive suturas)</v>
          </cell>
        </row>
        <row r="13368">
          <cell r="A13368" t="str">
            <v>Y74.8</v>
          </cell>
          <cell r="B13368" t="str">
            <v>Dispositivos para uso hospitalario general y personal asociados con incidentes adversos, dispositivos diversos, no clasificados en otra parte</v>
          </cell>
        </row>
        <row r="13369">
          <cell r="A13369" t="str">
            <v>Y75</v>
          </cell>
          <cell r="B13369" t="str">
            <v>Dispositivos neurológicos asociados con incidentes adversos</v>
          </cell>
        </row>
        <row r="13370">
          <cell r="A13370" t="str">
            <v>Y75.0</v>
          </cell>
          <cell r="B13370" t="str">
            <v>Dispositivos neurológicos asociados con incidentes adversos, dispositivos de diagnóstico y monitoreo</v>
          </cell>
        </row>
        <row r="13371">
          <cell r="A13371" t="str">
            <v>Y75.1</v>
          </cell>
          <cell r="B13371" t="str">
            <v>Dispositivos neurológicos asociados con incidentes adversos, dispositivos terapéuticos (no quirúrgicos ) y de rehabilitación</v>
          </cell>
        </row>
        <row r="13372">
          <cell r="A13372" t="str">
            <v>Y75.2</v>
          </cell>
          <cell r="B13372" t="str">
            <v>Dispositivos neurológicos asociados con incidentes adversos, dispositivos protésicos y otros implantes, materiales y accesorios</v>
          </cell>
        </row>
        <row r="13373">
          <cell r="A13373" t="str">
            <v>Y75.3</v>
          </cell>
          <cell r="B13373" t="str">
            <v>Dispositivos neurológicos asociados con incidentes adversos, instrumentos quirúrgicos, dispositivos y materiales (inclusive suturas)</v>
          </cell>
        </row>
        <row r="13374">
          <cell r="A13374" t="str">
            <v>Y75.8</v>
          </cell>
          <cell r="B13374" t="str">
            <v>Dispositivos neurológicos asociados con incidentes adversos, dispositivos diversos, no clasificados en otra parte</v>
          </cell>
        </row>
        <row r="13375">
          <cell r="A13375" t="str">
            <v>Y76</v>
          </cell>
          <cell r="B13375" t="str">
            <v>Dispositivos ginecológicos y obstétricos asociados con incidentes adversos</v>
          </cell>
        </row>
        <row r="13376">
          <cell r="A13376" t="str">
            <v>Y76.0</v>
          </cell>
          <cell r="B13376" t="str">
            <v>Dispositivos ginecológicos y obstétricos asociados con incidentes adversos, dispositivos de diagnóstico y monitoreo</v>
          </cell>
        </row>
        <row r="13377">
          <cell r="A13377" t="str">
            <v>Y76.1</v>
          </cell>
          <cell r="B13377" t="str">
            <v>Dispositivos ginecológicos y obstétricos asociados con incidentes adversos, dispositivos terapéuticos (no quirúrgicos ) y de rehabilitación</v>
          </cell>
        </row>
        <row r="13378">
          <cell r="A13378" t="str">
            <v>Y76.2</v>
          </cell>
          <cell r="B13378" t="str">
            <v>Dispositivos ginecológicos y obstétricos asociados con incidentes adversos, dispositivos protésicos y otros implantes, materiales y accesorios</v>
          </cell>
        </row>
        <row r="13379">
          <cell r="A13379" t="str">
            <v>Y76.3</v>
          </cell>
          <cell r="B13379" t="str">
            <v>Dispositivos ginecológicos y obstétricos asociados con incidentes adversos, instrumentos quirúrgicos, dispositivos y materiales (inclusive suturas)</v>
          </cell>
        </row>
        <row r="13380">
          <cell r="A13380" t="str">
            <v>Y76.8</v>
          </cell>
          <cell r="B13380" t="str">
            <v>Dispositivos ginecológicos y obstétricos asociados con incidentes adversos, dispositivos diversos, no clasificados en otra parte</v>
          </cell>
        </row>
        <row r="13381">
          <cell r="A13381" t="str">
            <v>Y77</v>
          </cell>
          <cell r="B13381" t="str">
            <v>Dispositivos oftálmicos asociados con incidentes adversos</v>
          </cell>
        </row>
        <row r="13382">
          <cell r="A13382" t="str">
            <v>Y77.0</v>
          </cell>
          <cell r="B13382" t="str">
            <v>Dispositivos oftálmicos asociados con incidentes adversos, dispositivos de diagnóstico y monitoreo</v>
          </cell>
        </row>
        <row r="13383">
          <cell r="A13383" t="str">
            <v>Y77.1</v>
          </cell>
          <cell r="B13383" t="str">
            <v>Dispositivos oftálmicos asociados con incidentes adversos, dispositivos terapéuticos (no quirúrgicos ) y de rehabilitación</v>
          </cell>
        </row>
        <row r="13384">
          <cell r="A13384" t="str">
            <v>Y77.2</v>
          </cell>
          <cell r="B13384" t="str">
            <v>Dispositivos oftálmicos asociados con incidentes adversos, dispositivos protésicos y otros implantes, materiales y accesorios</v>
          </cell>
        </row>
        <row r="13385">
          <cell r="A13385" t="str">
            <v>Y77.3</v>
          </cell>
          <cell r="B13385" t="str">
            <v>Dispositivos oftálmicos asociados con incidentes adversos, instrumentos quirúrgicos, dispositivos y materiales (inclusive suturas)</v>
          </cell>
        </row>
        <row r="13386">
          <cell r="A13386" t="str">
            <v>Y77.8</v>
          </cell>
          <cell r="B13386" t="str">
            <v>Dispositivos oftálmicos asociados con incidentes adversos, dispositivos diversos, no clasificados en otra parte</v>
          </cell>
        </row>
        <row r="13387">
          <cell r="A13387" t="str">
            <v>Y78</v>
          </cell>
          <cell r="B13387" t="str">
            <v>Aparatos radiológicos asociados con incidentes adversos</v>
          </cell>
        </row>
        <row r="13388">
          <cell r="A13388" t="str">
            <v>Y78.0</v>
          </cell>
          <cell r="B13388" t="str">
            <v>Aparatos radiológicos asociados con incidentes adversos, dispositivos de diagnóstico y monitoreo</v>
          </cell>
        </row>
        <row r="13389">
          <cell r="A13389" t="str">
            <v>Y78.1</v>
          </cell>
          <cell r="B13389" t="str">
            <v>Aparatos radiológicos asociados con incidentes adversos, dispositivos terapéuticos (no quirúrgicos ) y de rehabilitación</v>
          </cell>
        </row>
        <row r="13390">
          <cell r="A13390" t="str">
            <v>Y78.2</v>
          </cell>
          <cell r="B13390" t="str">
            <v>Aparatos radiológicos asociados con incidentes adversos, dispositivos protésicos y otros implantes, materiales y accesorios</v>
          </cell>
        </row>
        <row r="13391">
          <cell r="A13391" t="str">
            <v>Y78.3</v>
          </cell>
          <cell r="B13391" t="str">
            <v>Aparatos radiológicos asociados con incidentes adversos, instrumentos quirúrgicos, dispositivos y materiales (inclusive suturas)</v>
          </cell>
        </row>
        <row r="13392">
          <cell r="A13392" t="str">
            <v>Y78.8</v>
          </cell>
          <cell r="B13392" t="str">
            <v>Aparatos radiológicos asociados con incidentes adversos, dispositivos diversos, no clasificados en otra parte</v>
          </cell>
        </row>
        <row r="13393">
          <cell r="A13393" t="str">
            <v>Y79</v>
          </cell>
          <cell r="B13393" t="str">
            <v>Dispositivos ortopédicos asociados con incidentes adversos</v>
          </cell>
        </row>
        <row r="13394">
          <cell r="A13394" t="str">
            <v>Y79.0</v>
          </cell>
          <cell r="B13394" t="str">
            <v>Dispositivos ortopédicos asociados con incidentes adversos, dispositivos de diagnóstico y monitoreo</v>
          </cell>
        </row>
        <row r="13395">
          <cell r="A13395" t="str">
            <v>Y79.1</v>
          </cell>
          <cell r="B13395" t="str">
            <v>Dispositivos ortopédicos asociados con incidentes adversos, dispositivos terapéuticos (no quirúrgicos ) y de rehabilitación</v>
          </cell>
        </row>
        <row r="13396">
          <cell r="A13396" t="str">
            <v>Y79.2</v>
          </cell>
          <cell r="B13396" t="str">
            <v>Dispositivos ortopédicos asociados con incidentes adversos, dispositivos protésicos y otros implantes, materiales y accesorios</v>
          </cell>
        </row>
        <row r="13397">
          <cell r="A13397" t="str">
            <v>Y79.3</v>
          </cell>
          <cell r="B13397" t="str">
            <v>Dispositivos ortopédicos asociados con incidentes adversos, instrumentos quirúrgicos, dispositivos y materiales (inclusive suturas)</v>
          </cell>
        </row>
        <row r="13398">
          <cell r="A13398" t="str">
            <v>Y79.8</v>
          </cell>
          <cell r="B13398" t="str">
            <v>Dispositivos ortopédicos asociados con incidentes adversos, dispositivos diversos, no clasificados en otra parte</v>
          </cell>
        </row>
        <row r="13399">
          <cell r="A13399" t="str">
            <v>Y80</v>
          </cell>
          <cell r="B13399" t="str">
            <v>Aparatos de medicina física asociados con incidentes adversos</v>
          </cell>
        </row>
        <row r="13400">
          <cell r="A13400" t="str">
            <v>Y80.0</v>
          </cell>
          <cell r="B13400" t="str">
            <v>Aparatos de medicina física asociados con incidentes adversos, dispositivos de diagnóstico y monitoreo</v>
          </cell>
        </row>
        <row r="13401">
          <cell r="A13401" t="str">
            <v>Y80.1</v>
          </cell>
          <cell r="B13401" t="str">
            <v>Aparatos de medicina física asociados con incidentes adversos, dispositivos terapéuticos (no quirúrgicos ) y de rehabilitación</v>
          </cell>
        </row>
        <row r="13402">
          <cell r="A13402" t="str">
            <v>Y80.2</v>
          </cell>
          <cell r="B13402" t="str">
            <v>Aparatos de medicina física asociados con incidentes adversos, dispositivos protésicos y otros implantes, materiales y accesorios</v>
          </cell>
        </row>
        <row r="13403">
          <cell r="A13403" t="str">
            <v>Y80.3</v>
          </cell>
          <cell r="B13403" t="str">
            <v>Aparatos de medicina física asociados con incidentes adversos, instrumentos quirúrgicos, dispositivos y materiales (inclusive suturas)</v>
          </cell>
        </row>
        <row r="13404">
          <cell r="A13404" t="str">
            <v>Y80.8</v>
          </cell>
          <cell r="B13404" t="str">
            <v>Aparatos de medicina física asociados con incidentes adversos, dispositivos diversos, no clasificados en otra parte</v>
          </cell>
        </row>
        <row r="13405">
          <cell r="A13405" t="str">
            <v>Y81</v>
          </cell>
          <cell r="B13405" t="str">
            <v>Dispositivos de cirugía general y plástica asociados con incidentes adversos</v>
          </cell>
        </row>
        <row r="13406">
          <cell r="A13406" t="str">
            <v>Y81.0</v>
          </cell>
          <cell r="B13406" t="str">
            <v>Dispositivos de cirugía general y plástica asociados con incidentes adversos, dispositivos de diagnóstico y monitoreo</v>
          </cell>
        </row>
        <row r="13407">
          <cell r="A13407" t="str">
            <v>Y81.1</v>
          </cell>
          <cell r="B13407" t="str">
            <v>Dispositivos de cirugía general y plástica asociados con incidentes adversos, dispositivos terapéuticos (no quirúrgicos ) y de rehabilitación</v>
          </cell>
        </row>
        <row r="13408">
          <cell r="A13408" t="str">
            <v>Y81.2</v>
          </cell>
          <cell r="B13408" t="str">
            <v>Dispositivos de cirugía general y plástica asociados con incidentes adversos, dispositivos protésicos y otros implantes, materiales y accesorios</v>
          </cell>
        </row>
        <row r="13409">
          <cell r="A13409" t="str">
            <v>Y81.3</v>
          </cell>
          <cell r="B13409" t="str">
            <v>Dispositivos de cirugía general y plástica asociados con incidentes adversos, instrumentos quirúrgicos, dispositivos y materiales (inclusive suturas)</v>
          </cell>
        </row>
        <row r="13410">
          <cell r="A13410" t="str">
            <v>Y81.8</v>
          </cell>
          <cell r="B13410" t="str">
            <v>Dispositivos de cirugía general y plástica asociados con incidentes adversos, dispositivos diversos, no clasificados en otra parte</v>
          </cell>
        </row>
        <row r="13411">
          <cell r="A13411" t="str">
            <v>Y82</v>
          </cell>
          <cell r="B13411" t="str">
            <v>Otros dispositivos médicos, y los no especificados, asociados con incidentes  adversos</v>
          </cell>
        </row>
        <row r="13412">
          <cell r="A13412" t="str">
            <v>Y82.0</v>
          </cell>
          <cell r="B13412" t="str">
            <v>Otros dispositivos médicos, y los no especificados, asociados con incidentes  adversos, dispositivos de diagnóstico y monitoreo</v>
          </cell>
        </row>
        <row r="13413">
          <cell r="A13413" t="str">
            <v>Y82.1</v>
          </cell>
          <cell r="B13413" t="str">
            <v>Otros dispositivos médicos, y los no especificados, asociados con incidentes adversos, dispositivos terapéuticos (no quirúrgicos ) y de rehabilitación</v>
          </cell>
        </row>
        <row r="13414">
          <cell r="A13414" t="str">
            <v>Y82.2</v>
          </cell>
          <cell r="B13414" t="str">
            <v>Otros dispositivos médicos, y los no especificados, asociados con incidentes adversos, dispositivos protésicos y otros implantes, materiales y accesorios</v>
          </cell>
        </row>
        <row r="13415">
          <cell r="A13415" t="str">
            <v>Y82.3</v>
          </cell>
          <cell r="B13415" t="str">
            <v>Otros dispositivos médicos, y los no especificados, asociados con incidentes adversos, instrumentos quirúrgicos, dispositivos y materiales (inclusive suturas)</v>
          </cell>
        </row>
        <row r="13416">
          <cell r="A13416" t="str">
            <v>Y82.8</v>
          </cell>
          <cell r="B13416" t="str">
            <v>Otros dispositivos médicos, y los no especificados, asociados con incidentes adversos, dispositivos diversos, no clasificados en otra parte</v>
          </cell>
        </row>
        <row r="13417">
          <cell r="A13417" t="str">
            <v>Y83</v>
          </cell>
          <cell r="B13417" t="str">
            <v>Cirugía y otros procedimientos quirúrgicos como la causa de reacción anormal del paciente o de complicación posterior, sin mención de incidente en el momento de efectuar el procedimiento</v>
          </cell>
        </row>
        <row r="13418">
          <cell r="A13418" t="str">
            <v>Y83.0</v>
          </cell>
          <cell r="B13418" t="str">
            <v>Operación quirúrgica con trasplante de un órgano completo</v>
          </cell>
        </row>
        <row r="13419">
          <cell r="A13419" t="str">
            <v>Y83.1</v>
          </cell>
          <cell r="B13419" t="str">
            <v>Operación quirúrgica con implante de un dispositivo artificial interno</v>
          </cell>
        </row>
        <row r="13420">
          <cell r="A13420" t="str">
            <v>Y83.2</v>
          </cell>
          <cell r="B13420" t="str">
            <v>Operación quirúrgica con anastomosis, derivación o injerto</v>
          </cell>
        </row>
        <row r="13421">
          <cell r="A13421" t="str">
            <v>Y83.3</v>
          </cell>
          <cell r="B13421" t="str">
            <v>Operación quirúrgica con formación de estoma externo</v>
          </cell>
        </row>
        <row r="13422">
          <cell r="A13422" t="str">
            <v>Y83.4</v>
          </cell>
          <cell r="B13422" t="str">
            <v>Otra cirugía reconstructiva</v>
          </cell>
        </row>
        <row r="13423">
          <cell r="A13423" t="str">
            <v>Y83.5</v>
          </cell>
          <cell r="B13423" t="str">
            <v>Amputación de miembro(s)</v>
          </cell>
        </row>
        <row r="13424">
          <cell r="A13424" t="str">
            <v>Y83.6</v>
          </cell>
          <cell r="B13424" t="str">
            <v>Remoción de otro órgano (parcial) (total)</v>
          </cell>
        </row>
        <row r="13425">
          <cell r="A13425" t="str">
            <v>Y83.8</v>
          </cell>
          <cell r="B13425" t="str">
            <v>Otros procedimientos quirúrgicos</v>
          </cell>
        </row>
        <row r="13426">
          <cell r="A13426" t="str">
            <v>Y83.9</v>
          </cell>
          <cell r="B13426" t="str">
            <v>Procedimiento quirúrgico no especificado</v>
          </cell>
        </row>
        <row r="13427">
          <cell r="A13427" t="str">
            <v>Y84</v>
          </cell>
          <cell r="B13427" t="str">
            <v>Otros procedimientos médicos como la causa de reacción anormal del paciente o de complicación posterior, sin mención de incidente en el momento de efectuar el procedimiento</v>
          </cell>
        </row>
        <row r="13428">
          <cell r="A13428" t="str">
            <v>Y84.0</v>
          </cell>
          <cell r="B13428" t="str">
            <v>Cateterización cardíaca</v>
          </cell>
        </row>
        <row r="13429">
          <cell r="A13429" t="str">
            <v>Y84.1</v>
          </cell>
          <cell r="B13429" t="str">
            <v>Diálisis renal</v>
          </cell>
        </row>
        <row r="13430">
          <cell r="A13430" t="str">
            <v>Y84.2</v>
          </cell>
          <cell r="B13430" t="str">
            <v>Procedimiento radiológico y radioterapia</v>
          </cell>
        </row>
        <row r="13431">
          <cell r="A13431" t="str">
            <v>Y84.3</v>
          </cell>
          <cell r="B13431" t="str">
            <v>Terapia por choque</v>
          </cell>
        </row>
        <row r="13432">
          <cell r="A13432" t="str">
            <v>Y84.4</v>
          </cell>
          <cell r="B13432" t="str">
            <v>Aspiración de líquidos</v>
          </cell>
        </row>
        <row r="13433">
          <cell r="A13433" t="str">
            <v>Y84.5</v>
          </cell>
          <cell r="B13433" t="str">
            <v>Inserción de sonda gástrica o duodenal</v>
          </cell>
        </row>
        <row r="13434">
          <cell r="A13434" t="str">
            <v>Y84.6</v>
          </cell>
          <cell r="B13434" t="str">
            <v>Cateterización urinaria</v>
          </cell>
        </row>
        <row r="13435">
          <cell r="A13435" t="str">
            <v>Y84.7</v>
          </cell>
          <cell r="B13435" t="str">
            <v>Muestra de sangre</v>
          </cell>
        </row>
        <row r="13436">
          <cell r="A13436" t="str">
            <v>Y84.8</v>
          </cell>
          <cell r="B13436" t="str">
            <v>Otros procedimientos médicos</v>
          </cell>
        </row>
        <row r="13437">
          <cell r="A13437" t="str">
            <v>Y84.9</v>
          </cell>
          <cell r="B13437" t="str">
            <v>Procedimiento médico no especificado</v>
          </cell>
        </row>
        <row r="13438">
          <cell r="A13438" t="str">
            <v>Y85</v>
          </cell>
          <cell r="B13438" t="str">
            <v>Secuelas de accidentes de transporte</v>
          </cell>
        </row>
        <row r="13439">
          <cell r="A13439" t="str">
            <v>Y85.0</v>
          </cell>
          <cell r="B13439" t="str">
            <v>Secuelas de accidente de vehículo de motor</v>
          </cell>
        </row>
        <row r="13440">
          <cell r="A13440" t="str">
            <v>Y85.9</v>
          </cell>
          <cell r="B13440" t="str">
            <v>Secuelas de otros accidentes de transporte, y los no especificados</v>
          </cell>
        </row>
        <row r="13441">
          <cell r="A13441" t="str">
            <v>Y86.X</v>
          </cell>
          <cell r="B13441" t="str">
            <v>Secuelas de otros accidentes</v>
          </cell>
        </row>
        <row r="13442">
          <cell r="A13442" t="str">
            <v>Y87</v>
          </cell>
          <cell r="B13442" t="str">
            <v>Secuelas de lesiones autoinfligidas intencionalmente, agresiones y eventos de intención no determinada</v>
          </cell>
        </row>
        <row r="13443">
          <cell r="A13443" t="str">
            <v>Y87.0</v>
          </cell>
          <cell r="B13443" t="str">
            <v>Secuelas de lesiones autoinfligidas</v>
          </cell>
        </row>
        <row r="13444">
          <cell r="A13444" t="str">
            <v>Y87.1</v>
          </cell>
          <cell r="B13444" t="str">
            <v>Secuelas de agresiones</v>
          </cell>
        </row>
        <row r="13445">
          <cell r="A13445" t="str">
            <v>Y87.2</v>
          </cell>
          <cell r="B13445" t="str">
            <v>Secuelas de eventos de intención no determinada</v>
          </cell>
        </row>
        <row r="13446">
          <cell r="A13446" t="str">
            <v>Y88</v>
          </cell>
          <cell r="B13446" t="str">
            <v>Secuelas con atención médica y quirúrgica como causa externa</v>
          </cell>
        </row>
        <row r="13447">
          <cell r="A13447" t="str">
            <v>Y88.0</v>
          </cell>
          <cell r="B13447" t="str">
            <v>Secuelas de efectos adversos causados por drogas, medicamentos y sustancias biológicas en su uso terapéutico</v>
          </cell>
        </row>
        <row r="13448">
          <cell r="A13448" t="str">
            <v>Y88.1</v>
          </cell>
          <cell r="B13448" t="str">
            <v>Secuelas de incidentes ocurridos al paciente durante procedimientos médicos y quirúrgicos</v>
          </cell>
        </row>
        <row r="13449">
          <cell r="A13449" t="str">
            <v>Y88.2</v>
          </cell>
          <cell r="B13449" t="str">
            <v>Secuelas de incidentes adversos asociados con dispositivos médicos en uso diagnóstico y terapéutico</v>
          </cell>
        </row>
        <row r="13450">
          <cell r="A13450" t="str">
            <v>Y88.3</v>
          </cell>
          <cell r="B13450" t="str">
            <v>Secuelas de procedimientos médicos y quirúrgicos como la causa de reacción anormal del paciente o de complicación posterior, sin mención de incidente en el momento de efectuar el procedimiento</v>
          </cell>
        </row>
        <row r="13451">
          <cell r="A13451" t="str">
            <v>Y89</v>
          </cell>
          <cell r="B13451" t="str">
            <v>Secuelas de otras causas externas</v>
          </cell>
        </row>
        <row r="13452">
          <cell r="A13452" t="str">
            <v>Y89.0</v>
          </cell>
          <cell r="B13452" t="str">
            <v>Secuelas de intervención legal</v>
          </cell>
        </row>
        <row r="13453">
          <cell r="A13453" t="str">
            <v>Y89.1</v>
          </cell>
          <cell r="B13453" t="str">
            <v>Secuelas de operaciones de guerra</v>
          </cell>
        </row>
        <row r="13454">
          <cell r="A13454" t="str">
            <v>Y89.9</v>
          </cell>
          <cell r="B13454" t="str">
            <v>Secuelas de causa externa no especificada</v>
          </cell>
        </row>
        <row r="13455">
          <cell r="A13455" t="str">
            <v>Y90</v>
          </cell>
          <cell r="B13455" t="str">
            <v>Evidencia de alcoholismo determinada por el nivel de alcohol en la sangre</v>
          </cell>
        </row>
        <row r="13456">
          <cell r="A13456" t="str">
            <v>Y90.0</v>
          </cell>
          <cell r="B13456" t="str">
            <v>Nivel de alcohol en la sangre menor de 20 mg/100 ml</v>
          </cell>
        </row>
        <row r="13457">
          <cell r="A13457" t="str">
            <v>Y90.1</v>
          </cell>
          <cell r="B13457" t="str">
            <v>Nivel de alcohol en la sangre de 20 a 39 mg/100 ml</v>
          </cell>
        </row>
        <row r="13458">
          <cell r="A13458" t="str">
            <v>Y90.2</v>
          </cell>
          <cell r="B13458" t="str">
            <v>Nivel de alcohol en la sangre de 40 a 59 mg/100 ml</v>
          </cell>
        </row>
        <row r="13459">
          <cell r="A13459" t="str">
            <v>Y90.3</v>
          </cell>
          <cell r="B13459" t="str">
            <v>Nivel de alcohol en la sangre de 60 a 79 mg/100 ml</v>
          </cell>
        </row>
        <row r="13460">
          <cell r="A13460" t="str">
            <v>Y90.4</v>
          </cell>
          <cell r="B13460" t="str">
            <v>Nivel de alcohol en la sangre de 80 a 99 mg/100 ml</v>
          </cell>
        </row>
        <row r="13461">
          <cell r="A13461" t="str">
            <v>Y90.5</v>
          </cell>
          <cell r="B13461" t="str">
            <v>Nivel de alcohol en la sangre de 100 a 119 mg/100 ml</v>
          </cell>
        </row>
        <row r="13462">
          <cell r="A13462" t="str">
            <v>Y90.6</v>
          </cell>
          <cell r="B13462" t="str">
            <v>Nivel de alcohol en la sangre de 120 a 199 mg/100 ml</v>
          </cell>
        </row>
        <row r="13463">
          <cell r="A13463" t="str">
            <v>Y90.7</v>
          </cell>
          <cell r="B13463" t="str">
            <v>Nivel de alcohol en la sangre de 200 a 239 mg/100 ml</v>
          </cell>
        </row>
        <row r="13464">
          <cell r="A13464" t="str">
            <v>Y90.8</v>
          </cell>
          <cell r="B13464" t="str">
            <v>Nivel de alcohol en la sangre de 240 mg/100 ml o más</v>
          </cell>
        </row>
        <row r="13465">
          <cell r="A13465" t="str">
            <v>Y90.9</v>
          </cell>
          <cell r="B13465" t="str">
            <v>Presencia de alcohol en la sangre, nivel no especificado</v>
          </cell>
        </row>
        <row r="13466">
          <cell r="A13466" t="str">
            <v>Y91</v>
          </cell>
          <cell r="B13466" t="str">
            <v>Evidencia de alcoholismo determinada por el nivel de intoxicación</v>
          </cell>
        </row>
        <row r="13467">
          <cell r="A13467" t="str">
            <v>Y91.0</v>
          </cell>
          <cell r="B13467" t="str">
            <v>Intoxicación alcohólica leve</v>
          </cell>
        </row>
        <row r="13468">
          <cell r="A13468" t="str">
            <v>Y91.1</v>
          </cell>
          <cell r="B13468" t="str">
            <v>Intoxicación alcohólica moderada</v>
          </cell>
        </row>
        <row r="13469">
          <cell r="A13469" t="str">
            <v>Y91.2</v>
          </cell>
          <cell r="B13469" t="str">
            <v>Intoxicación alcohólica severa</v>
          </cell>
        </row>
        <row r="13470">
          <cell r="A13470" t="str">
            <v>Y91.3</v>
          </cell>
          <cell r="B13470" t="str">
            <v>Intoxicación alcohólica muy severa</v>
          </cell>
        </row>
        <row r="13471">
          <cell r="A13471" t="str">
            <v>Y91.9</v>
          </cell>
          <cell r="B13471" t="str">
            <v>Alcoholismo, nivel de intoxicación no especificado</v>
          </cell>
        </row>
        <row r="13472">
          <cell r="A13472" t="str">
            <v>Y95.X</v>
          </cell>
          <cell r="B13472" t="str">
            <v>Afección nosocomial</v>
          </cell>
        </row>
        <row r="13473">
          <cell r="A13473" t="str">
            <v>Y96.X</v>
          </cell>
          <cell r="B13473" t="str">
            <v>Afección relacionada con el trabajo</v>
          </cell>
        </row>
        <row r="13474">
          <cell r="A13474" t="str">
            <v>Y97.X</v>
          </cell>
          <cell r="B13474" t="str">
            <v>Afección relacionada con la contaminación ambiental</v>
          </cell>
        </row>
        <row r="13475">
          <cell r="A13475" t="str">
            <v>Y98.X</v>
          </cell>
          <cell r="B13475" t="str">
            <v>Afección relacionada con el estilo de vida</v>
          </cell>
        </row>
        <row r="13476">
          <cell r="A13476" t="str">
            <v>Z</v>
          </cell>
          <cell r="B13476" t="str">
            <v>Examenes Generales e Investigaciones en personas sin quejas</v>
          </cell>
        </row>
        <row r="13477">
          <cell r="A13477" t="str">
            <v>Z00</v>
          </cell>
          <cell r="B13477" t="str">
            <v>Examen general e investigación de personas sin quejas o sin diagnóstico informado</v>
          </cell>
        </row>
        <row r="13478">
          <cell r="A13478" t="str">
            <v>Z00.0</v>
          </cell>
          <cell r="B13478" t="str">
            <v>Examen médico general</v>
          </cell>
        </row>
        <row r="13479">
          <cell r="A13479" t="str">
            <v>Z00.1</v>
          </cell>
          <cell r="B13479" t="str">
            <v>Control de salud de rutina del niño</v>
          </cell>
        </row>
        <row r="13480">
          <cell r="A13480" t="str">
            <v>Z00.2</v>
          </cell>
          <cell r="B13480" t="str">
            <v>Examen durante el período de crecimiento rápido en la infancia</v>
          </cell>
        </row>
        <row r="13481">
          <cell r="A13481" t="str">
            <v>Z00.3</v>
          </cell>
          <cell r="B13481" t="str">
            <v>Examen del estado de desarrollo del adolescente</v>
          </cell>
        </row>
        <row r="13482">
          <cell r="A13482" t="str">
            <v>Z00.4</v>
          </cell>
          <cell r="B13482" t="str">
            <v>Examen psiquiátrico general, no clasificado en otra parte</v>
          </cell>
        </row>
        <row r="13483">
          <cell r="A13483" t="str">
            <v>Z00.5</v>
          </cell>
          <cell r="B13483" t="str">
            <v>Examen de donante potencial de órgano o tejido</v>
          </cell>
        </row>
        <row r="13484">
          <cell r="A13484" t="str">
            <v>Z00.6</v>
          </cell>
          <cell r="B13484" t="str">
            <v>Examen para comparación y control normales en programa de investigación clínica</v>
          </cell>
        </row>
        <row r="13485">
          <cell r="A13485" t="str">
            <v>Z00.8</v>
          </cell>
          <cell r="B13485" t="str">
            <v>Otros exámenes generales</v>
          </cell>
        </row>
        <row r="13486">
          <cell r="A13486" t="str">
            <v>Z01</v>
          </cell>
          <cell r="B13486" t="str">
            <v>Otros exámenes especiales e investigaciones en personas sin quejas o sin diagnóstico informado</v>
          </cell>
        </row>
        <row r="13487">
          <cell r="A13487" t="str">
            <v>Z01.0</v>
          </cell>
          <cell r="B13487" t="str">
            <v>Examen de ojos y de la visión</v>
          </cell>
        </row>
        <row r="13488">
          <cell r="A13488" t="str">
            <v>Z01.1</v>
          </cell>
          <cell r="B13488" t="str">
            <v>Examen de oídos y de la audición</v>
          </cell>
        </row>
        <row r="13489">
          <cell r="A13489" t="str">
            <v>Z01.2</v>
          </cell>
          <cell r="B13489" t="str">
            <v>Examen odontológico</v>
          </cell>
        </row>
        <row r="13490">
          <cell r="A13490" t="str">
            <v>Z01.3</v>
          </cell>
          <cell r="B13490" t="str">
            <v>Examen de la presión sanguínea</v>
          </cell>
        </row>
        <row r="13491">
          <cell r="A13491" t="str">
            <v>Z01.4</v>
          </cell>
          <cell r="B13491" t="str">
            <v>Examen ginecológico (general) (de rutina)</v>
          </cell>
        </row>
        <row r="13492">
          <cell r="A13492" t="str">
            <v>Z01.5</v>
          </cell>
          <cell r="B13492" t="str">
            <v>Pruebas de sensibilización y diagnóstico cutáneo</v>
          </cell>
        </row>
        <row r="13493">
          <cell r="A13493" t="str">
            <v>Z01.6</v>
          </cell>
          <cell r="B13493" t="str">
            <v>Examen radiológico, no clasificado en otra parte</v>
          </cell>
        </row>
        <row r="13494">
          <cell r="A13494" t="str">
            <v>Z01.7</v>
          </cell>
          <cell r="B13494" t="str">
            <v>Examen de laboratorio</v>
          </cell>
        </row>
        <row r="13495">
          <cell r="A13495" t="str">
            <v>Z01.8</v>
          </cell>
          <cell r="B13495" t="str">
            <v>Otros exámenes especiales especificados</v>
          </cell>
        </row>
        <row r="13496">
          <cell r="A13496" t="str">
            <v>Z01.9</v>
          </cell>
          <cell r="B13496" t="str">
            <v>Examen especial no especificado</v>
          </cell>
        </row>
        <row r="13497">
          <cell r="A13497" t="str">
            <v>Z02</v>
          </cell>
          <cell r="B13497" t="str">
            <v>Exámenes y contactos para fines administrativos</v>
          </cell>
        </row>
        <row r="13498">
          <cell r="A13498" t="str">
            <v>Z02.0</v>
          </cell>
          <cell r="B13498" t="str">
            <v>Examen para admisión a instituciones educativas</v>
          </cell>
        </row>
        <row r="13499">
          <cell r="A13499" t="str">
            <v>Z02.1</v>
          </cell>
          <cell r="B13499" t="str">
            <v>Examen preempleo</v>
          </cell>
        </row>
        <row r="13500">
          <cell r="A13500" t="str">
            <v>Z02.2</v>
          </cell>
          <cell r="B13500" t="str">
            <v>Examen para admisión a instituciones residenciales</v>
          </cell>
        </row>
        <row r="13501">
          <cell r="A13501" t="str">
            <v>Z02.3</v>
          </cell>
          <cell r="B13501" t="str">
            <v>Examen para reclutamiento en las fuerzas armadas</v>
          </cell>
        </row>
        <row r="13502">
          <cell r="A13502" t="str">
            <v>Z02.4</v>
          </cell>
          <cell r="B13502" t="str">
            <v>Examen para obtención de licencia de conducir</v>
          </cell>
        </row>
        <row r="13503">
          <cell r="A13503" t="str">
            <v>Z02.5</v>
          </cell>
          <cell r="B13503" t="str">
            <v>Examen para participación en competencias deportivas</v>
          </cell>
        </row>
        <row r="13504">
          <cell r="A13504" t="str">
            <v>Z02.6</v>
          </cell>
          <cell r="B13504" t="str">
            <v>Examen para fines de seguros</v>
          </cell>
        </row>
        <row r="13505">
          <cell r="A13505" t="str">
            <v>Z02.7</v>
          </cell>
          <cell r="B13505" t="str">
            <v>Extensión de certificado médico</v>
          </cell>
        </row>
        <row r="13506">
          <cell r="A13506" t="str">
            <v>Z02.8</v>
          </cell>
          <cell r="B13506" t="str">
            <v>Otros exámenes para fines administrativos</v>
          </cell>
        </row>
        <row r="13507">
          <cell r="A13507" t="str">
            <v>Z02.9</v>
          </cell>
          <cell r="B13507" t="str">
            <v>Examen para fines administrativos, no especificado</v>
          </cell>
        </row>
        <row r="13508">
          <cell r="A13508" t="str">
            <v>Z03</v>
          </cell>
          <cell r="B13508" t="str">
            <v>Observación y evaluación médicas por sospecha de enfermedades y afecciones</v>
          </cell>
        </row>
        <row r="13509">
          <cell r="A13509" t="str">
            <v>Z03.0</v>
          </cell>
          <cell r="B13509" t="str">
            <v>Observación por sospecha de tuberculosis</v>
          </cell>
        </row>
        <row r="13510">
          <cell r="A13510" t="str">
            <v>Z03.1</v>
          </cell>
          <cell r="B13510" t="str">
            <v>Observación por sospecha de tumor maligno</v>
          </cell>
        </row>
        <row r="13511">
          <cell r="A13511" t="str">
            <v>Z03.2</v>
          </cell>
          <cell r="B13511" t="str">
            <v>Observación por sospecha de trastorno mental y del comportamiento</v>
          </cell>
        </row>
        <row r="13512">
          <cell r="A13512" t="str">
            <v>Z03.3</v>
          </cell>
          <cell r="B13512" t="str">
            <v>Observación por sospecha de trastorno del sistema nervioso</v>
          </cell>
        </row>
        <row r="13513">
          <cell r="A13513" t="str">
            <v>Z03.4</v>
          </cell>
          <cell r="B13513" t="str">
            <v>Observación por sospecha de infarto de miocardio</v>
          </cell>
        </row>
        <row r="13514">
          <cell r="A13514" t="str">
            <v>Z03.5</v>
          </cell>
          <cell r="B13514" t="str">
            <v>Observación por sospecha de otras enfermedades cardiovasculares</v>
          </cell>
        </row>
        <row r="13515">
          <cell r="A13515" t="str">
            <v>Z03.6</v>
          </cell>
          <cell r="B13515" t="str">
            <v>Observación por sospecha de efectos tóxicos de sustancias ingeridas</v>
          </cell>
        </row>
        <row r="13516">
          <cell r="A13516" t="str">
            <v>Z03.8</v>
          </cell>
          <cell r="B13516" t="str">
            <v>Observación por sospecha de otras enfermedades y afecciones</v>
          </cell>
        </row>
        <row r="13517">
          <cell r="A13517" t="str">
            <v>Z03.9</v>
          </cell>
          <cell r="B13517" t="str">
            <v>Observación por sospecha de enfermedad o afección no especificada</v>
          </cell>
        </row>
        <row r="13518">
          <cell r="A13518" t="str">
            <v>Z04</v>
          </cell>
          <cell r="B13518" t="str">
            <v>Examen y observación por otras razones</v>
          </cell>
        </row>
        <row r="13519">
          <cell r="A13519" t="str">
            <v>Z04.0</v>
          </cell>
          <cell r="B13519" t="str">
            <v>Prueba de alcohol o drogas en la sangre</v>
          </cell>
        </row>
        <row r="13520">
          <cell r="A13520" t="str">
            <v>Z04.1</v>
          </cell>
          <cell r="B13520" t="str">
            <v>Examen y observación consecutivos a accidente de transporte</v>
          </cell>
        </row>
        <row r="13521">
          <cell r="A13521" t="str">
            <v>Z04.2</v>
          </cell>
          <cell r="B13521" t="str">
            <v>Examen y observación consecutivos a accidente de trabajo</v>
          </cell>
        </row>
        <row r="13522">
          <cell r="A13522" t="str">
            <v>Z04.3</v>
          </cell>
          <cell r="B13522" t="str">
            <v>Examen y observación consecutivos a otro accidente</v>
          </cell>
        </row>
        <row r="13523">
          <cell r="A13523" t="str">
            <v>Z04.4</v>
          </cell>
          <cell r="B13523" t="str">
            <v>Examen y observación consecutivos a denuncia de violación y seducción</v>
          </cell>
        </row>
        <row r="13524">
          <cell r="A13524" t="str">
            <v>Z04.5</v>
          </cell>
          <cell r="B13524" t="str">
            <v>Examen y observación consecutivos a otra lesión infligida</v>
          </cell>
        </row>
        <row r="13525">
          <cell r="A13525" t="str">
            <v>Z04.6</v>
          </cell>
          <cell r="B13525" t="str">
            <v>Examen psiquiátrico general, solicitado por una autoridad</v>
          </cell>
        </row>
        <row r="13526">
          <cell r="A13526" t="str">
            <v>Z04.8</v>
          </cell>
          <cell r="B13526" t="str">
            <v>Examen y observación por otras razones especificadas</v>
          </cell>
        </row>
        <row r="13527">
          <cell r="A13527" t="str">
            <v>Z04.9</v>
          </cell>
          <cell r="B13527" t="str">
            <v>Examen y observación por razones no especificadas</v>
          </cell>
        </row>
        <row r="13528">
          <cell r="A13528" t="str">
            <v>Z08</v>
          </cell>
          <cell r="B13528" t="str">
            <v>Examen de seguimiento consecutivo al tratamiento por tumor maligno</v>
          </cell>
        </row>
        <row r="13529">
          <cell r="A13529" t="str">
            <v>Z08.0</v>
          </cell>
          <cell r="B13529" t="str">
            <v>Examen de seguimiento consecutivo a cirugía por tumor maligno</v>
          </cell>
        </row>
        <row r="13530">
          <cell r="A13530" t="str">
            <v>Z08.1</v>
          </cell>
          <cell r="B13530" t="str">
            <v>Examen de seguimiento consecutivo a radioterapia por tumor maligno</v>
          </cell>
        </row>
        <row r="13531">
          <cell r="A13531" t="str">
            <v>Z08.2</v>
          </cell>
          <cell r="B13531" t="str">
            <v>Examen de seguimiento consecutivo a quimioterapia por tumor maligno</v>
          </cell>
        </row>
        <row r="13532">
          <cell r="A13532" t="str">
            <v>Z08.7</v>
          </cell>
          <cell r="B13532" t="str">
            <v>Examen de seguimiento consecutivo a tratamiento combinado por tumor maligno</v>
          </cell>
        </row>
        <row r="13533">
          <cell r="A13533" t="str">
            <v>Z08.8</v>
          </cell>
          <cell r="B13533" t="str">
            <v>Examen de seguimiento consecutivo a otro tratamiento por tumor maligno</v>
          </cell>
        </row>
        <row r="13534">
          <cell r="A13534" t="str">
            <v>Z08.9</v>
          </cell>
          <cell r="B13534" t="str">
            <v>Examen de seguimiento consecutivo a tratamiento no especificado por tumor maligno</v>
          </cell>
        </row>
        <row r="13535">
          <cell r="A13535" t="str">
            <v>Z09</v>
          </cell>
          <cell r="B13535" t="str">
            <v>Examen de seguimiento consecutivo a tratamiento por otras afecciones diferentes a tumores malignos</v>
          </cell>
        </row>
        <row r="13536">
          <cell r="A13536" t="str">
            <v>Z09.0</v>
          </cell>
          <cell r="B13536" t="str">
            <v>Examen de seguimiento consecutivo a cirugía por otras afecciones</v>
          </cell>
        </row>
        <row r="13537">
          <cell r="A13537" t="str">
            <v>Z09.1</v>
          </cell>
          <cell r="B13537" t="str">
            <v>Examen de seguimiento consecutivo a radioterapia por otras afecciones</v>
          </cell>
        </row>
        <row r="13538">
          <cell r="A13538" t="str">
            <v>Z09.2</v>
          </cell>
          <cell r="B13538" t="str">
            <v>Examen de seguimiento consecutivo a quimioterapia por otras afecciones</v>
          </cell>
        </row>
        <row r="13539">
          <cell r="A13539" t="str">
            <v>Z09.3</v>
          </cell>
          <cell r="B13539" t="str">
            <v>Examen de seguimiento consecutivo a psicoterapia</v>
          </cell>
        </row>
        <row r="13540">
          <cell r="A13540" t="str">
            <v>Z09.4</v>
          </cell>
          <cell r="B13540" t="str">
            <v>Examen de seguimiento consecutivo a tratamiento de fractura</v>
          </cell>
        </row>
        <row r="13541">
          <cell r="A13541" t="str">
            <v>Z09.7</v>
          </cell>
          <cell r="B13541" t="str">
            <v>Examen de seguimiento consecutivo a tratamiento combinado por otras afecciones</v>
          </cell>
        </row>
        <row r="13542">
          <cell r="A13542" t="str">
            <v>Z09.8</v>
          </cell>
          <cell r="B13542" t="str">
            <v>Examen de seguimiento consecutivo a otro tratamiento por otras afecciones</v>
          </cell>
        </row>
        <row r="13543">
          <cell r="A13543" t="str">
            <v>Z09.9</v>
          </cell>
          <cell r="B13543" t="str">
            <v>Examen de seguimiento consecutivo a tratamiento no especificado por otras afecciones</v>
          </cell>
        </row>
        <row r="13544">
          <cell r="A13544" t="str">
            <v>Z10</v>
          </cell>
          <cell r="B13544" t="str">
            <v>Control general de salud de rutina de subpoblaciones definidas</v>
          </cell>
        </row>
        <row r="13545">
          <cell r="A13545" t="str">
            <v>Z10.0</v>
          </cell>
          <cell r="B13545" t="str">
            <v>Examen de salud ocupacional</v>
          </cell>
        </row>
        <row r="13546">
          <cell r="A13546" t="str">
            <v>Z10.1</v>
          </cell>
          <cell r="B13546" t="str">
            <v>Control general de salud de rutina de residentes de instituciones</v>
          </cell>
        </row>
        <row r="13547">
          <cell r="A13547" t="str">
            <v>Z10.2</v>
          </cell>
          <cell r="B13547" t="str">
            <v>Control general de salud de rutina a miembros de las fuerzas armadas</v>
          </cell>
        </row>
        <row r="13548">
          <cell r="A13548" t="str">
            <v>Z10.3</v>
          </cell>
          <cell r="B13548" t="str">
            <v>Control general de salud de rutina a integrantes de equipos deportivos</v>
          </cell>
        </row>
        <row r="13549">
          <cell r="A13549" t="str">
            <v>Z10.8</v>
          </cell>
          <cell r="B13549" t="str">
            <v>Otros controles generales de salud de rutina de otras subpoblaciones definidas</v>
          </cell>
        </row>
        <row r="13550">
          <cell r="A13550" t="str">
            <v>Z11</v>
          </cell>
          <cell r="B13550" t="str">
            <v>Examen de pesquisa especial para enfermedades infecciosas y parasitarias</v>
          </cell>
        </row>
        <row r="13551">
          <cell r="A13551" t="str">
            <v>Z11.0</v>
          </cell>
          <cell r="B13551" t="str">
            <v>Examen de pesquisa especial para enfermedades infecciosas intestinales</v>
          </cell>
        </row>
        <row r="13552">
          <cell r="A13552" t="str">
            <v>Z11.1</v>
          </cell>
          <cell r="B13552" t="str">
            <v>Examen de pesquisa especial para tuberculosis respiratoria</v>
          </cell>
        </row>
        <row r="13553">
          <cell r="A13553" t="str">
            <v>Z11.2</v>
          </cell>
          <cell r="B13553" t="str">
            <v>Examen de pesquisa especial para otras enfermedades bacterianas</v>
          </cell>
        </row>
        <row r="13554">
          <cell r="A13554" t="str">
            <v>Z11.3</v>
          </cell>
          <cell r="B13554" t="str">
            <v>Examen de pesquisa especial para infecciones de transmisión predominantemente sexual</v>
          </cell>
        </row>
        <row r="13555">
          <cell r="A13555" t="str">
            <v>Z11.4</v>
          </cell>
          <cell r="B13555" t="str">
            <v>Examen de pesquisa especial para el virus de la inmunodeficiencia humana [VIH]</v>
          </cell>
        </row>
        <row r="13556">
          <cell r="A13556" t="str">
            <v>Z11.5</v>
          </cell>
          <cell r="B13556" t="str">
            <v>Examen de pesquisa especial para otras enfermedades virales</v>
          </cell>
        </row>
        <row r="13557">
          <cell r="A13557" t="str">
            <v>Z11.6</v>
          </cell>
          <cell r="B13557" t="str">
            <v>Examen de pesquisa especial para otras enfermedades debidas a protozoarios y helmintos</v>
          </cell>
        </row>
        <row r="13558">
          <cell r="A13558" t="str">
            <v>Z11.8</v>
          </cell>
          <cell r="B13558" t="str">
            <v>Examen de pesquisa especial para otras enfermedades infecciosas y parasitarias especificadas</v>
          </cell>
        </row>
        <row r="13559">
          <cell r="A13559" t="str">
            <v>Z11.9</v>
          </cell>
          <cell r="B13559" t="str">
            <v>Examen de pesquisa especial para enfermedades infecciosas y parasitarias no especificadas</v>
          </cell>
        </row>
        <row r="13560">
          <cell r="A13560" t="str">
            <v>Z12</v>
          </cell>
          <cell r="B13560" t="str">
            <v>Examen de pesquisa especial para tumores</v>
          </cell>
        </row>
        <row r="13561">
          <cell r="A13561" t="str">
            <v>Z12.0</v>
          </cell>
          <cell r="B13561" t="str">
            <v>Examen de pesquisa especial para tumor de estómago</v>
          </cell>
        </row>
        <row r="13562">
          <cell r="A13562" t="str">
            <v>Z12.1</v>
          </cell>
          <cell r="B13562" t="str">
            <v>Examen de pesquisa especial para tumor del intestino</v>
          </cell>
        </row>
        <row r="13563">
          <cell r="A13563" t="str">
            <v>Z12.2</v>
          </cell>
          <cell r="B13563" t="str">
            <v>Examen de pesquisa especial para tumores de órganos respiratorios</v>
          </cell>
        </row>
        <row r="13564">
          <cell r="A13564" t="str">
            <v>Z12.3</v>
          </cell>
          <cell r="B13564" t="str">
            <v>Examen de pesquisa especial para tumor de la mama</v>
          </cell>
        </row>
        <row r="13565">
          <cell r="A13565" t="str">
            <v>Z12.4</v>
          </cell>
          <cell r="B13565" t="str">
            <v>Examen de pesquisa especial para tumor del cuello uterino</v>
          </cell>
        </row>
        <row r="13566">
          <cell r="A13566" t="str">
            <v>Z12.5</v>
          </cell>
          <cell r="B13566" t="str">
            <v>Examen de pesquisa especial para tumor de la próstata</v>
          </cell>
        </row>
        <row r="13567">
          <cell r="A13567" t="str">
            <v>Z12.6</v>
          </cell>
          <cell r="B13567" t="str">
            <v>Examen de pesquisa especial para tumor de la vejiga</v>
          </cell>
        </row>
        <row r="13568">
          <cell r="A13568" t="str">
            <v>Z12.8</v>
          </cell>
          <cell r="B13568" t="str">
            <v>Examen de pesquisa especial para tumores de otros sitios</v>
          </cell>
        </row>
        <row r="13569">
          <cell r="A13569" t="str">
            <v>Z12.9</v>
          </cell>
          <cell r="B13569" t="str">
            <v>Examen de pesquisa especial para tumor de sitio no especificado</v>
          </cell>
        </row>
        <row r="13570">
          <cell r="A13570" t="str">
            <v>Z13</v>
          </cell>
          <cell r="B13570" t="str">
            <v>Examen de pesquisa especial para otras enfermedades y trastornos</v>
          </cell>
        </row>
        <row r="13571">
          <cell r="A13571" t="str">
            <v>Z13.0</v>
          </cell>
          <cell r="B13571" t="str">
            <v>Examen de pesquisa especial para enfermedades de la sangre y órganos hematopoyéticos y ciertos trastornos del mecanismo de la inmunidad</v>
          </cell>
        </row>
        <row r="13572">
          <cell r="A13572" t="str">
            <v>Z13.1</v>
          </cell>
          <cell r="B13572" t="str">
            <v>Examen de pesquisa especial para diabetes mellitus</v>
          </cell>
        </row>
        <row r="13573">
          <cell r="A13573" t="str">
            <v>Z13.2</v>
          </cell>
          <cell r="B13573" t="str">
            <v>Examen de pesquisa especial para trastornos de la nutrición</v>
          </cell>
        </row>
        <row r="13574">
          <cell r="A13574" t="str">
            <v>Z13.3</v>
          </cell>
          <cell r="B13574" t="str">
            <v>Examen de pesquisa especial para trastornos mentales y del comportamiento</v>
          </cell>
        </row>
        <row r="13575">
          <cell r="A13575" t="str">
            <v>Z13.4</v>
          </cell>
          <cell r="B13575" t="str">
            <v>Examen de pesquisa especial para ciertos trastornos del desarrollo en el niño</v>
          </cell>
        </row>
        <row r="13576">
          <cell r="A13576" t="str">
            <v>Z13.5</v>
          </cell>
          <cell r="B13576" t="str">
            <v>Examen de pesquisa especial para trastornos del ojo y del oído</v>
          </cell>
        </row>
        <row r="13577">
          <cell r="A13577" t="str">
            <v>Z13.6</v>
          </cell>
          <cell r="B13577" t="str">
            <v>Examen de pesquisa especial para trastornos cardiovasculares</v>
          </cell>
        </row>
        <row r="13578">
          <cell r="A13578" t="str">
            <v>Z13.7</v>
          </cell>
          <cell r="B13578" t="str">
            <v>Examen de pesquisa especial para malformaciones congénitas, deformidades y anomalías cromosómicas</v>
          </cell>
        </row>
        <row r="13579">
          <cell r="A13579" t="str">
            <v>Z13.8</v>
          </cell>
          <cell r="B13579" t="str">
            <v>Examen de pesquisa especial para otras enfermedades y trastornos especificados</v>
          </cell>
        </row>
        <row r="13580">
          <cell r="A13580" t="str">
            <v>Z13.9</v>
          </cell>
          <cell r="B13580" t="str">
            <v>Examen de pesquisa especial, no especificado</v>
          </cell>
        </row>
        <row r="13581">
          <cell r="A13581" t="str">
            <v>Z20</v>
          </cell>
          <cell r="B13581" t="str">
            <v>Contacto con y exposición a enfermedades transmisibles</v>
          </cell>
        </row>
        <row r="13582">
          <cell r="A13582" t="str">
            <v>Z20.0</v>
          </cell>
          <cell r="B13582" t="str">
            <v>Contacto con y exposición a enfermedades infecciosas intestinales</v>
          </cell>
        </row>
        <row r="13583">
          <cell r="A13583" t="str">
            <v>Z20.1</v>
          </cell>
          <cell r="B13583" t="str">
            <v>Contacto con y exposición a tuberculosis</v>
          </cell>
        </row>
        <row r="13584">
          <cell r="A13584" t="str">
            <v>Z20.2</v>
          </cell>
          <cell r="B13584" t="str">
            <v>Contacto con y exposición a enfermedades infecciosas con un modo de transmisión predominantemente sexual</v>
          </cell>
        </row>
        <row r="13585">
          <cell r="A13585" t="str">
            <v>Z20.3</v>
          </cell>
          <cell r="B13585" t="str">
            <v>Contacto con y exposición a rabia</v>
          </cell>
        </row>
        <row r="13586">
          <cell r="A13586" t="str">
            <v>Z20.4</v>
          </cell>
          <cell r="B13586" t="str">
            <v>Contacto con y exposición a rubéola</v>
          </cell>
        </row>
        <row r="13587">
          <cell r="A13587" t="str">
            <v>Z20.5</v>
          </cell>
          <cell r="B13587" t="str">
            <v>Contacto con y exposición a hepatitis viral</v>
          </cell>
        </row>
        <row r="13588">
          <cell r="A13588" t="str">
            <v>Z20.6</v>
          </cell>
          <cell r="B13588" t="str">
            <v>Contacto con y exposición al virus de la inmunodeficiencia humana [VIH]</v>
          </cell>
        </row>
        <row r="13589">
          <cell r="A13589" t="str">
            <v>Z20.7</v>
          </cell>
          <cell r="B13589" t="str">
            <v>Contacto con y exposición a pediculosis, acariasis y otras infestaciones</v>
          </cell>
        </row>
        <row r="13590">
          <cell r="A13590" t="str">
            <v>Z20.8</v>
          </cell>
          <cell r="B13590" t="str">
            <v>Contacto con y exposición a otras enfermedades transmisibles</v>
          </cell>
        </row>
        <row r="13591">
          <cell r="A13591" t="str">
            <v>Z20.9</v>
          </cell>
          <cell r="B13591" t="str">
            <v>Contacto con y exposición a enfermedades transmisibles no especificadas</v>
          </cell>
        </row>
        <row r="13592">
          <cell r="A13592" t="str">
            <v>Z21.X</v>
          </cell>
          <cell r="B13592" t="str">
            <v>Estado de infección asintomática por el virus de la inmunodeficiencia humana [VIH]</v>
          </cell>
        </row>
        <row r="13593">
          <cell r="A13593" t="str">
            <v>Z22</v>
          </cell>
          <cell r="B13593" t="str">
            <v>Portador de enfermedad infecciosa</v>
          </cell>
        </row>
        <row r="13594">
          <cell r="A13594" t="str">
            <v>Z22.0</v>
          </cell>
          <cell r="B13594" t="str">
            <v>Portador de fiebre tifoidea</v>
          </cell>
        </row>
        <row r="13595">
          <cell r="A13595" t="str">
            <v>Z22.1</v>
          </cell>
          <cell r="B13595" t="str">
            <v>Portador de otras enfermedades infecciosas intestinales</v>
          </cell>
        </row>
        <row r="13596">
          <cell r="A13596" t="str">
            <v>Z22.2</v>
          </cell>
          <cell r="B13596" t="str">
            <v>Portador de difteria</v>
          </cell>
        </row>
        <row r="13597">
          <cell r="A13597" t="str">
            <v>Z22.3</v>
          </cell>
          <cell r="B13597" t="str">
            <v>Portador de otras enfermedades bacterianas especificadas</v>
          </cell>
        </row>
        <row r="13598">
          <cell r="A13598" t="str">
            <v>Z22.4</v>
          </cell>
          <cell r="B13598" t="str">
            <v>Portador de enfermedades infecciosas con un modo de transmisión predominantemente sexual</v>
          </cell>
        </row>
        <row r="13599">
          <cell r="A13599" t="str">
            <v>Z22.5</v>
          </cell>
          <cell r="B13599" t="str">
            <v>Portador de hepatitis viral</v>
          </cell>
        </row>
        <row r="13600">
          <cell r="A13600" t="str">
            <v>Z22.6</v>
          </cell>
          <cell r="B13600" t="str">
            <v>Portador de enfermedad infecciosa debida al virus humano T-linfotrópico tipo 1 [VHTL-1]</v>
          </cell>
        </row>
        <row r="13601">
          <cell r="A13601" t="str">
            <v>Z22.8</v>
          </cell>
          <cell r="B13601" t="str">
            <v>Portador de otras enfermedades infecciosas</v>
          </cell>
        </row>
        <row r="13602">
          <cell r="A13602" t="str">
            <v>Z22.9</v>
          </cell>
          <cell r="B13602" t="str">
            <v>Portador de enfermedad infecciosa no especificada</v>
          </cell>
        </row>
        <row r="13603">
          <cell r="A13603" t="str">
            <v>Z23</v>
          </cell>
          <cell r="B13603" t="str">
            <v>Necesidad de inmunización contra enfermedad bacteriana única</v>
          </cell>
        </row>
        <row r="13604">
          <cell r="A13604" t="str">
            <v>Z23.0</v>
          </cell>
          <cell r="B13604" t="str">
            <v>Necesidad de inmunización sólo contra el cólera</v>
          </cell>
        </row>
        <row r="13605">
          <cell r="A13605" t="str">
            <v>Z23.1</v>
          </cell>
          <cell r="B13605" t="str">
            <v>Necesidad de inmunización sólo contra la tifoidea-paratifoidea [TAB]</v>
          </cell>
        </row>
        <row r="13606">
          <cell r="A13606" t="str">
            <v>Z23.2</v>
          </cell>
          <cell r="B13606" t="str">
            <v>Necesidad de inmunización contra la tuberculosis [BCG]</v>
          </cell>
        </row>
        <row r="13607">
          <cell r="A13607" t="str">
            <v>Z23.3</v>
          </cell>
          <cell r="B13607" t="str">
            <v>Necesidad de inmunización contra la peste</v>
          </cell>
        </row>
        <row r="13608">
          <cell r="A13608" t="str">
            <v>Z23.4</v>
          </cell>
          <cell r="B13608" t="str">
            <v>Necesidad de inmunización contra la tularemia</v>
          </cell>
        </row>
        <row r="13609">
          <cell r="A13609" t="str">
            <v>Z23.5</v>
          </cell>
          <cell r="B13609" t="str">
            <v>Necesidad de inmunización sólo contra el tétanos</v>
          </cell>
        </row>
        <row r="13610">
          <cell r="A13610" t="str">
            <v>Z23.6</v>
          </cell>
          <cell r="B13610" t="str">
            <v>Necesidad de inmunización sólo contra la difteria</v>
          </cell>
        </row>
        <row r="13611">
          <cell r="A13611" t="str">
            <v>Z23.7</v>
          </cell>
          <cell r="B13611" t="str">
            <v>Necesidad de inmunización sólo contra la tos ferina</v>
          </cell>
        </row>
        <row r="13612">
          <cell r="A13612" t="str">
            <v>Z23.8</v>
          </cell>
          <cell r="B13612" t="str">
            <v>Necesidad de inmunización sólo contra otra enfermedad bacteriana</v>
          </cell>
        </row>
        <row r="13613">
          <cell r="A13613" t="str">
            <v>Z24</v>
          </cell>
          <cell r="B13613" t="str">
            <v>Necesidad de inmunización contra ciertas enfermedades virales</v>
          </cell>
        </row>
        <row r="13614">
          <cell r="A13614" t="str">
            <v>Z24.0</v>
          </cell>
          <cell r="B13614" t="str">
            <v>Necesidad de inmunización contra la poliomielitis</v>
          </cell>
        </row>
        <row r="13615">
          <cell r="A13615" t="str">
            <v>Z24.1</v>
          </cell>
          <cell r="B13615" t="str">
            <v>Necesidad de inmunización contra la encefalitis viral transmitida por artrópodos</v>
          </cell>
        </row>
        <row r="13616">
          <cell r="A13616" t="str">
            <v>Z24.2</v>
          </cell>
          <cell r="B13616" t="str">
            <v>Necesidad de inmunización contra la rabia</v>
          </cell>
        </row>
        <row r="13617">
          <cell r="A13617" t="str">
            <v>Z24.3</v>
          </cell>
          <cell r="B13617" t="str">
            <v>Necesidad de inmunización contra la fiebre amarilla</v>
          </cell>
        </row>
        <row r="13618">
          <cell r="A13618" t="str">
            <v>Z24.4</v>
          </cell>
          <cell r="B13618" t="str">
            <v>Necesidad de inmunización sólo contra el sarampión</v>
          </cell>
        </row>
        <row r="13619">
          <cell r="A13619" t="str">
            <v>Z24.5</v>
          </cell>
          <cell r="B13619" t="str">
            <v>Necesidad de inmunización sólo contra la rubéola</v>
          </cell>
        </row>
        <row r="13620">
          <cell r="A13620" t="str">
            <v>Z24.6</v>
          </cell>
          <cell r="B13620" t="str">
            <v>Necesidad de inmunización contra la hepatitis viral</v>
          </cell>
        </row>
        <row r="13621">
          <cell r="A13621" t="str">
            <v>Z25</v>
          </cell>
          <cell r="B13621" t="str">
            <v>Necesidad de inmunización contra otras enfermedades virales únicas</v>
          </cell>
        </row>
        <row r="13622">
          <cell r="A13622" t="str">
            <v>Z25.0</v>
          </cell>
          <cell r="B13622" t="str">
            <v>Necesidad de inmunización sólo contra la parotiditis</v>
          </cell>
        </row>
        <row r="13623">
          <cell r="A13623" t="str">
            <v>Z25.1</v>
          </cell>
          <cell r="B13623" t="str">
            <v>Necesidad de inmunización contra la influenza [gripe]</v>
          </cell>
        </row>
        <row r="13624">
          <cell r="A13624" t="str">
            <v>Z25.8</v>
          </cell>
          <cell r="B13624" t="str">
            <v>Necesidad de inmunización contra otras enfermedades virales únicas especificadas</v>
          </cell>
        </row>
        <row r="13625">
          <cell r="A13625" t="str">
            <v>Z26.8</v>
          </cell>
          <cell r="B13625" t="str">
            <v>Necesidad de inmunización contra otras enfermedades infecciosas únicas</v>
          </cell>
        </row>
        <row r="13626">
          <cell r="A13626" t="str">
            <v>Z26.0</v>
          </cell>
          <cell r="B13626" t="str">
            <v>Necesidad de inmunización contra la leishmaniasis</v>
          </cell>
        </row>
        <row r="13627">
          <cell r="A13627" t="str">
            <v>Z26.8</v>
          </cell>
          <cell r="B13627" t="str">
            <v>Necesidad de inmunización contra otras enfermedades infecciosas únicas especificadas</v>
          </cell>
        </row>
        <row r="13628">
          <cell r="A13628" t="str">
            <v>Z26.9</v>
          </cell>
          <cell r="B13628" t="str">
            <v>Necesidad de inmunización contra enfermedad infecciosa no especificada</v>
          </cell>
        </row>
        <row r="13629">
          <cell r="A13629" t="str">
            <v>Z27</v>
          </cell>
          <cell r="B13629" t="str">
            <v>Necesidad de inmunización contra combinaciones de enfermedades infecciosas</v>
          </cell>
        </row>
        <row r="13630">
          <cell r="A13630" t="str">
            <v>Z27.0</v>
          </cell>
          <cell r="B13630" t="str">
            <v>Necesidad de inmunización contra el cólera y la tifoidea-paratifoidea [cólera + TAB]</v>
          </cell>
        </row>
        <row r="13631">
          <cell r="A13631" t="str">
            <v>Z27.1</v>
          </cell>
          <cell r="B13631" t="str">
            <v>Necesidad de inmunización contra difteria-pertussis-tétanos combinados [DPT]</v>
          </cell>
        </row>
        <row r="13632">
          <cell r="A13632" t="str">
            <v>Z27.2</v>
          </cell>
          <cell r="B13632" t="str">
            <v>Necesidad de inmunización contra difteria-pertussis-tétanos y tifoidea-paratifoidea [DPT + TAB]</v>
          </cell>
        </row>
        <row r="13633">
          <cell r="A13633" t="str">
            <v>Z27.3</v>
          </cell>
          <cell r="B13633" t="str">
            <v>Necesidad de inmunización contra difteria-pertussis-tétanos y poliomielitis [DPT + polio]</v>
          </cell>
        </row>
        <row r="13634">
          <cell r="A13634" t="str">
            <v>Z27.4</v>
          </cell>
          <cell r="B13634" t="str">
            <v>Necesidad de inmunización contra sarampión-parotiditis-rubéola [SPR] [MMR]</v>
          </cell>
        </row>
        <row r="13635">
          <cell r="A13635" t="str">
            <v>Z27.8</v>
          </cell>
          <cell r="B13635" t="str">
            <v>Necesidad de inmunización contra otras combinaciones de enfermedades infecciosas</v>
          </cell>
        </row>
        <row r="13636">
          <cell r="A13636" t="str">
            <v>Z27.9</v>
          </cell>
          <cell r="B13636" t="str">
            <v>Necesidad de inmunización contra combinaciones no especificadas de enfermedades infecciosas</v>
          </cell>
        </row>
        <row r="13637">
          <cell r="A13637" t="str">
            <v>Z28</v>
          </cell>
          <cell r="B13637" t="str">
            <v>Inmunización no realizada</v>
          </cell>
        </row>
        <row r="13638">
          <cell r="A13638" t="str">
            <v>Z28.0</v>
          </cell>
          <cell r="B13638" t="str">
            <v>Inmunización no realizada por contraindicación</v>
          </cell>
        </row>
        <row r="13639">
          <cell r="A13639" t="str">
            <v>Z28.1</v>
          </cell>
          <cell r="B13639" t="str">
            <v>Inmunización no realizada por decisión del paciente, por motivos de creencia o presión de grupo</v>
          </cell>
        </row>
        <row r="13640">
          <cell r="A13640" t="str">
            <v>Z28.2</v>
          </cell>
          <cell r="B13640" t="str">
            <v>Inmunización no realizada por decisión del paciente, por otras razones y las no especificadas</v>
          </cell>
        </row>
        <row r="13641">
          <cell r="A13641" t="str">
            <v>Z28.8</v>
          </cell>
          <cell r="B13641" t="str">
            <v>Inmunización no realizada por otras razones</v>
          </cell>
        </row>
        <row r="13642">
          <cell r="A13642" t="str">
            <v>Z28.9</v>
          </cell>
          <cell r="B13642" t="str">
            <v>Inmunización no realizada por razón no especificada</v>
          </cell>
        </row>
        <row r="13643">
          <cell r="A13643" t="str">
            <v>Z29</v>
          </cell>
          <cell r="B13643" t="str">
            <v>Necesidad de otras medidas profilácticas</v>
          </cell>
        </row>
        <row r="13644">
          <cell r="A13644" t="str">
            <v>Z29.0</v>
          </cell>
          <cell r="B13644" t="str">
            <v>Aislamiento</v>
          </cell>
        </row>
        <row r="13645">
          <cell r="A13645" t="str">
            <v>Z29.1</v>
          </cell>
          <cell r="B13645" t="str">
            <v>Inmunoterapia profiláctica</v>
          </cell>
        </row>
        <row r="13646">
          <cell r="A13646" t="str">
            <v>Z29.2</v>
          </cell>
          <cell r="B13646" t="str">
            <v>Otra quimioterapia profiláctica</v>
          </cell>
        </row>
        <row r="13647">
          <cell r="A13647" t="str">
            <v>Z29.8</v>
          </cell>
          <cell r="B13647" t="str">
            <v>Otras medidas profiláticas especificadas</v>
          </cell>
        </row>
        <row r="13648">
          <cell r="A13648" t="str">
            <v>Z29.9</v>
          </cell>
          <cell r="B13648" t="str">
            <v>Medida profiláctica no especificada</v>
          </cell>
        </row>
        <row r="13649">
          <cell r="A13649" t="str">
            <v>Z30</v>
          </cell>
          <cell r="B13649" t="str">
            <v>Atención para la anticoncepción</v>
          </cell>
        </row>
        <row r="13650">
          <cell r="A13650" t="str">
            <v>Z30.0</v>
          </cell>
          <cell r="B13650" t="str">
            <v>Consejo y asesoramiento general sobre la anticoncepción</v>
          </cell>
        </row>
        <row r="13651">
          <cell r="A13651" t="str">
            <v>Z30.1</v>
          </cell>
          <cell r="B13651" t="str">
            <v>Inserción de dispositivo anticonceptivo (intrauterino)</v>
          </cell>
        </row>
        <row r="13652">
          <cell r="A13652" t="str">
            <v>Z30.2</v>
          </cell>
          <cell r="B13652" t="str">
            <v>Esterilización</v>
          </cell>
        </row>
        <row r="13653">
          <cell r="A13653" t="str">
            <v>Z30.3</v>
          </cell>
          <cell r="B13653" t="str">
            <v>Extracción menstrual</v>
          </cell>
        </row>
        <row r="13654">
          <cell r="A13654" t="str">
            <v>Z30.4</v>
          </cell>
          <cell r="B13654" t="str">
            <v>Supervisión del uso de drogas anticonceptivas</v>
          </cell>
        </row>
        <row r="13655">
          <cell r="A13655" t="str">
            <v>Z30.5</v>
          </cell>
          <cell r="B13655" t="str">
            <v>Supervisión del uso de dispositivo anticonceptivo (intrauterino)</v>
          </cell>
        </row>
        <row r="13656">
          <cell r="A13656" t="str">
            <v>Z30.8</v>
          </cell>
          <cell r="B13656" t="str">
            <v>Otras atenciones especificadas para la anticoncepción</v>
          </cell>
        </row>
        <row r="13657">
          <cell r="A13657" t="str">
            <v>Z30.9</v>
          </cell>
          <cell r="B13657" t="str">
            <v>Asistencia para la anticoncepción, no especificada</v>
          </cell>
        </row>
        <row r="13658">
          <cell r="A13658" t="str">
            <v>Z31</v>
          </cell>
          <cell r="B13658" t="str">
            <v>Atención para la procreación</v>
          </cell>
        </row>
        <row r="13659">
          <cell r="A13659" t="str">
            <v>Z31.0</v>
          </cell>
          <cell r="B13659" t="str">
            <v>Tuboplastia o vasoplastia posterior a esterilización</v>
          </cell>
        </row>
        <row r="13660">
          <cell r="A13660" t="str">
            <v>Z31.1</v>
          </cell>
          <cell r="B13660" t="str">
            <v>Inseminación artificial</v>
          </cell>
        </row>
        <row r="13661">
          <cell r="A13661" t="str">
            <v>Z31.2</v>
          </cell>
          <cell r="B13661" t="str">
            <v>Fecundación in vitro</v>
          </cell>
        </row>
        <row r="13662">
          <cell r="A13662" t="str">
            <v>Z31.3</v>
          </cell>
          <cell r="B13662" t="str">
            <v>Otros métodos de atención para la fecundación</v>
          </cell>
        </row>
        <row r="13663">
          <cell r="A13663" t="str">
            <v>Z31.4</v>
          </cell>
          <cell r="B13663" t="str">
            <v>Investigación y prueba para la procreación</v>
          </cell>
        </row>
        <row r="13664">
          <cell r="A13664" t="str">
            <v>Z31.5</v>
          </cell>
          <cell r="B13664" t="str">
            <v>Asesoramiento genético</v>
          </cell>
        </row>
        <row r="13665">
          <cell r="A13665" t="str">
            <v>Z31.6</v>
          </cell>
          <cell r="B13665" t="str">
            <v>Consejo y asesoramiento general sobre la procreación</v>
          </cell>
        </row>
        <row r="13666">
          <cell r="A13666" t="str">
            <v>Z31.8</v>
          </cell>
          <cell r="B13666" t="str">
            <v>Otra atención especificada para la procreación</v>
          </cell>
        </row>
        <row r="13667">
          <cell r="A13667" t="str">
            <v>Z31.9</v>
          </cell>
          <cell r="B13667" t="str">
            <v>Atención no especificada relacionada con la procreación</v>
          </cell>
        </row>
        <row r="13668">
          <cell r="A13668" t="str">
            <v>Z32</v>
          </cell>
          <cell r="B13668" t="str">
            <v>Examen y prueba del embarazo</v>
          </cell>
        </row>
        <row r="13669">
          <cell r="A13669" t="str">
            <v>Z32.0</v>
          </cell>
          <cell r="B13669" t="str">
            <v>Embarazo (aún) no confirmado</v>
          </cell>
        </row>
        <row r="13670">
          <cell r="A13670" t="str">
            <v>Z32.1</v>
          </cell>
          <cell r="B13670" t="str">
            <v>Embarazo confirmado</v>
          </cell>
        </row>
        <row r="13671">
          <cell r="A13671" t="str">
            <v>Z33.X</v>
          </cell>
          <cell r="B13671" t="str">
            <v>Estado de embarazo, incidental</v>
          </cell>
        </row>
        <row r="13672">
          <cell r="A13672" t="str">
            <v>Z34</v>
          </cell>
          <cell r="B13672" t="str">
            <v>Supervisión de embarazo normal</v>
          </cell>
        </row>
        <row r="13673">
          <cell r="A13673" t="str">
            <v>Z34.0</v>
          </cell>
          <cell r="B13673" t="str">
            <v>Supervisión de primer embarazo normal</v>
          </cell>
        </row>
        <row r="13674">
          <cell r="A13674" t="str">
            <v>Z34.8</v>
          </cell>
          <cell r="B13674" t="str">
            <v>Supervisión de otros embarazos normales</v>
          </cell>
        </row>
        <row r="13675">
          <cell r="A13675" t="str">
            <v>Z34.9</v>
          </cell>
          <cell r="B13675" t="str">
            <v>Supervisión de embarazo normal no especificado</v>
          </cell>
        </row>
        <row r="13676">
          <cell r="A13676"/>
          <cell r="B13676"/>
        </row>
        <row r="13677">
          <cell r="A13677" t="str">
            <v>Z35.0</v>
          </cell>
          <cell r="B13677" t="str">
            <v>Supervisión de embarazo con historia de esterilidad</v>
          </cell>
        </row>
        <row r="13678">
          <cell r="A13678" t="str">
            <v>Z35.1</v>
          </cell>
          <cell r="B13678" t="str">
            <v>Supervisión de embarazo con historia de aborto</v>
          </cell>
        </row>
        <row r="13679">
          <cell r="A13679" t="str">
            <v>Z35.2</v>
          </cell>
          <cell r="B13679" t="str">
            <v>Supervisión de embarazo con otro riesgo en la historia obstétrica o reproductiva</v>
          </cell>
        </row>
        <row r="13680">
          <cell r="A13680" t="str">
            <v>Z35.3</v>
          </cell>
          <cell r="B13680" t="str">
            <v>Supervisión de embarazo con historia de insuficiente atención prenatal</v>
          </cell>
        </row>
        <row r="13681">
          <cell r="A13681" t="str">
            <v>Z35.4</v>
          </cell>
          <cell r="B13681" t="str">
            <v>Supervisión de embarazo con gran multiparidad</v>
          </cell>
        </row>
        <row r="13682">
          <cell r="A13682" t="str">
            <v>Z35.5</v>
          </cell>
          <cell r="B13682" t="str">
            <v>Supervisión de primigesta añosa</v>
          </cell>
        </row>
        <row r="13683">
          <cell r="A13683" t="str">
            <v>Z35.6</v>
          </cell>
          <cell r="B13683" t="str">
            <v>Supervisión de primigesta muy joven</v>
          </cell>
        </row>
        <row r="13684">
          <cell r="A13684" t="str">
            <v>Z35.7</v>
          </cell>
          <cell r="B13684" t="str">
            <v>Supervisión de embarazo de alto riesgo debido a problemas sociales</v>
          </cell>
        </row>
        <row r="13685">
          <cell r="A13685" t="str">
            <v>Z35.8</v>
          </cell>
          <cell r="B13685" t="str">
            <v>Supervisión de otros embarazos de alto riesgo</v>
          </cell>
        </row>
        <row r="13686">
          <cell r="A13686" t="str">
            <v>Z35.9</v>
          </cell>
          <cell r="B13686" t="str">
            <v>Supervisión de embarazo de alto riesgo, sin otra especificación</v>
          </cell>
        </row>
        <row r="13687">
          <cell r="A13687" t="str">
            <v>Z36</v>
          </cell>
          <cell r="B13687" t="str">
            <v>Pesquisas prenatales</v>
          </cell>
        </row>
        <row r="13688">
          <cell r="A13688" t="str">
            <v>Z36.0</v>
          </cell>
          <cell r="B13688" t="str">
            <v>Pesquisa prenatal para anomalías cromosómicas</v>
          </cell>
        </row>
        <row r="13689">
          <cell r="A13689" t="str">
            <v>Z36.1</v>
          </cell>
          <cell r="B13689" t="str">
            <v>Pesquisa prenatal para medir niveles elevados de alfafetoproteínas</v>
          </cell>
        </row>
        <row r="13690">
          <cell r="A13690" t="str">
            <v>Z36.2</v>
          </cell>
          <cell r="B13690" t="str">
            <v>Otras pesquisas prenatales basadas en amniocentesis</v>
          </cell>
        </row>
        <row r="13691">
          <cell r="A13691" t="str">
            <v>Z36.3</v>
          </cell>
          <cell r="B13691" t="str">
            <v>Pesquisa prenatal de malformaciones usando ultrasonido y otros métodos físicos</v>
          </cell>
        </row>
        <row r="13692">
          <cell r="A13692" t="str">
            <v>Z36.4</v>
          </cell>
          <cell r="B13692" t="str">
            <v>Pesquisa prenatal del retardo del crecimiento fetal usando ultrasonido y otros métodos físicos</v>
          </cell>
        </row>
        <row r="13693">
          <cell r="A13693" t="str">
            <v>Z36.5</v>
          </cell>
          <cell r="B13693" t="str">
            <v>Pesquisa prenatal para isoinmunización</v>
          </cell>
        </row>
        <row r="13694">
          <cell r="A13694" t="str">
            <v>Z36.8</v>
          </cell>
          <cell r="B13694" t="str">
            <v>Otras pesquisas prenatales específicas</v>
          </cell>
        </row>
        <row r="13695">
          <cell r="A13695" t="str">
            <v>Z36.9</v>
          </cell>
          <cell r="B13695" t="str">
            <v>Pesquisa prenatal, sin otra especificación</v>
          </cell>
        </row>
        <row r="13696">
          <cell r="A13696" t="str">
            <v>Z37</v>
          </cell>
          <cell r="B13696" t="str">
            <v>Producto del parto</v>
          </cell>
        </row>
        <row r="13697">
          <cell r="A13697" t="str">
            <v>Z37.0</v>
          </cell>
          <cell r="B13697" t="str">
            <v>Nacido vivo, único</v>
          </cell>
        </row>
        <row r="13698">
          <cell r="A13698" t="str">
            <v>Z37.1</v>
          </cell>
          <cell r="B13698" t="str">
            <v>Nacido muerto, único</v>
          </cell>
        </row>
        <row r="13699">
          <cell r="A13699" t="str">
            <v>Z37.2</v>
          </cell>
          <cell r="B13699" t="str">
            <v>Gemelos, ambos nacidos vivos</v>
          </cell>
        </row>
        <row r="13700">
          <cell r="A13700" t="str">
            <v>Z37.3</v>
          </cell>
          <cell r="B13700" t="str">
            <v>Gemelos, un nacido vivo y un nacido muerto</v>
          </cell>
        </row>
        <row r="13701">
          <cell r="A13701" t="str">
            <v>Z37.4</v>
          </cell>
          <cell r="B13701" t="str">
            <v>Gemelos, ambos nacidos muertos</v>
          </cell>
        </row>
        <row r="13702">
          <cell r="A13702" t="str">
            <v>Z37.5</v>
          </cell>
          <cell r="B13702" t="str">
            <v>Otros nacimientos múltiples, todos nacidos vivos</v>
          </cell>
        </row>
        <row r="13703">
          <cell r="A13703" t="str">
            <v>Z37.6</v>
          </cell>
          <cell r="B13703" t="str">
            <v>Otros nacimientos múltiples, algunos nacidos vivos</v>
          </cell>
        </row>
        <row r="13704">
          <cell r="A13704" t="str">
            <v>Z37.7</v>
          </cell>
          <cell r="B13704" t="str">
            <v>Otros nacimientos múltiples, todos nacidos muertos</v>
          </cell>
        </row>
        <row r="13705">
          <cell r="A13705" t="str">
            <v>Z37.9</v>
          </cell>
          <cell r="B13705" t="str">
            <v>Producto del parto no especificado</v>
          </cell>
        </row>
        <row r="13706">
          <cell r="A13706" t="str">
            <v>Z38</v>
          </cell>
          <cell r="B13706" t="str">
            <v>Nacidos vivos según lugar de nacimiento</v>
          </cell>
        </row>
        <row r="13707">
          <cell r="A13707" t="str">
            <v>Z38.0</v>
          </cell>
          <cell r="B13707" t="str">
            <v>Producto único, nacido en hospital</v>
          </cell>
        </row>
        <row r="13708">
          <cell r="A13708" t="str">
            <v>Z38.1</v>
          </cell>
          <cell r="B13708" t="str">
            <v>Producto único, nacido fuera de hospital</v>
          </cell>
        </row>
        <row r="13709">
          <cell r="A13709" t="str">
            <v>Z38.2</v>
          </cell>
          <cell r="B13709" t="str">
            <v>Producto único, lugar de nacimiento no especificado</v>
          </cell>
        </row>
        <row r="13710">
          <cell r="A13710" t="str">
            <v>Z38.3</v>
          </cell>
          <cell r="B13710" t="str">
            <v>Gemelos, nacidos en hospital</v>
          </cell>
        </row>
        <row r="13711">
          <cell r="A13711" t="str">
            <v>Z38.4</v>
          </cell>
          <cell r="B13711" t="str">
            <v>Gemelos, nacidos fuera de hospital</v>
          </cell>
        </row>
        <row r="13712">
          <cell r="A13712" t="str">
            <v>Z38.5</v>
          </cell>
          <cell r="B13712" t="str">
            <v>Gemelos, lugar de nacimiento no especificado</v>
          </cell>
        </row>
        <row r="13713">
          <cell r="A13713" t="str">
            <v>Z38.6</v>
          </cell>
          <cell r="B13713" t="str">
            <v>Otros nacimientos múltiples, en hospital</v>
          </cell>
        </row>
        <row r="13714">
          <cell r="A13714" t="str">
            <v>Z38.7</v>
          </cell>
          <cell r="B13714" t="str">
            <v>Otros nacimientos múltiples, fuera del hospital</v>
          </cell>
        </row>
        <row r="13715">
          <cell r="A13715" t="str">
            <v>Z38.8</v>
          </cell>
          <cell r="B13715" t="str">
            <v>Otros nacimientos múltiples, lugar de nacimiento no especificado</v>
          </cell>
        </row>
        <row r="13716">
          <cell r="A13716" t="str">
            <v>Z39</v>
          </cell>
          <cell r="B13716" t="str">
            <v>Examen y atención del postparto</v>
          </cell>
        </row>
        <row r="13717">
          <cell r="A13717" t="str">
            <v>Z39.0</v>
          </cell>
          <cell r="B13717" t="str">
            <v>Atención y examen inmediatamente después del parto</v>
          </cell>
        </row>
        <row r="13718">
          <cell r="A13718" t="str">
            <v>Z39.1</v>
          </cell>
          <cell r="B13718" t="str">
            <v>Atención y examen de madre en período de lactancia</v>
          </cell>
        </row>
        <row r="13719">
          <cell r="A13719" t="str">
            <v>Z39.2</v>
          </cell>
          <cell r="B13719" t="str">
            <v>Seguimiento postparto, de rutina</v>
          </cell>
        </row>
        <row r="13720">
          <cell r="A13720" t="str">
            <v>Z40</v>
          </cell>
          <cell r="B13720" t="str">
            <v>Cirugía profiláctica</v>
          </cell>
        </row>
        <row r="13721">
          <cell r="A13721" t="str">
            <v>Z40.0</v>
          </cell>
          <cell r="B13721" t="str">
            <v>Cirugía profiláctica por factores de riesgo relacionados con tumores malignos</v>
          </cell>
        </row>
        <row r="13722">
          <cell r="A13722" t="str">
            <v>Z40.8</v>
          </cell>
          <cell r="B13722" t="str">
            <v>Otra cirugía profiláctica</v>
          </cell>
        </row>
        <row r="13723">
          <cell r="A13723" t="str">
            <v>Z40.9</v>
          </cell>
          <cell r="B13723" t="str">
            <v>Cirugía profiláctica no especificada</v>
          </cell>
        </row>
        <row r="13724">
          <cell r="A13724" t="str">
            <v>Z41</v>
          </cell>
          <cell r="B13724" t="str">
            <v>Procedimientos para otros propósitos que no sean los de mejorar el estado de salud</v>
          </cell>
        </row>
        <row r="13725">
          <cell r="A13725" t="str">
            <v>Z41.0</v>
          </cell>
          <cell r="B13725" t="str">
            <v>Trasplante de pelo</v>
          </cell>
        </row>
        <row r="13726">
          <cell r="A13726" t="str">
            <v>Z41.1</v>
          </cell>
          <cell r="B13726" t="str">
            <v>Otras cirugías plásticas por razones estéticas</v>
          </cell>
        </row>
        <row r="13727">
          <cell r="A13727" t="str">
            <v>Z41.2</v>
          </cell>
          <cell r="B13727" t="str">
            <v>Circuncisión ritual o de rutina</v>
          </cell>
        </row>
        <row r="13728">
          <cell r="A13728" t="str">
            <v>Z41.3</v>
          </cell>
          <cell r="B13728" t="str">
            <v>Perforación de la oreja</v>
          </cell>
        </row>
        <row r="13729">
          <cell r="A13729" t="str">
            <v>Z41.8</v>
          </cell>
          <cell r="B13729" t="str">
            <v>Otros procedimientos para otros propósitos que no sean los de mejorar el estado de salud</v>
          </cell>
        </row>
        <row r="13730">
          <cell r="A13730" t="str">
            <v>Z41.9</v>
          </cell>
          <cell r="B13730" t="str">
            <v>Procedimiento no especificado para otros propósitos que no sean los de mejorar el estado de salud</v>
          </cell>
        </row>
        <row r="13731">
          <cell r="A13731" t="str">
            <v>Z42</v>
          </cell>
          <cell r="B13731" t="str">
            <v>Cuidados posteriores a la cirugía plástica</v>
          </cell>
        </row>
        <row r="13732">
          <cell r="A13732" t="str">
            <v>Z42.0</v>
          </cell>
          <cell r="B13732" t="str">
            <v>Cuidados posteriores a la cirugía plástica de la cabeza y del cuello</v>
          </cell>
        </row>
        <row r="13733">
          <cell r="A13733" t="str">
            <v>Z42.1</v>
          </cell>
          <cell r="B13733" t="str">
            <v>Cuidados posteriores a la cirugía plástica de la mama</v>
          </cell>
        </row>
        <row r="13734">
          <cell r="A13734" t="str">
            <v>Z42.2</v>
          </cell>
          <cell r="B13734" t="str">
            <v>Cuidados posteriores a la cirugía plástica de otras partes especificadas del tronco</v>
          </cell>
        </row>
        <row r="13735">
          <cell r="A13735" t="str">
            <v>Z42.3</v>
          </cell>
          <cell r="B13735" t="str">
            <v>Cuidados posteriores a la cirugía plástica de las extremidades superiores</v>
          </cell>
        </row>
        <row r="13736">
          <cell r="A13736" t="str">
            <v>Z42.4</v>
          </cell>
          <cell r="B13736" t="str">
            <v>Cuidados posteriores a la cirugía plástica de las extremidades inferiores</v>
          </cell>
        </row>
        <row r="13737">
          <cell r="A13737" t="str">
            <v>Z42.8</v>
          </cell>
          <cell r="B13737" t="str">
            <v>Cuidados posteriores a la cirugía plástica de otras partes especificadas del cuerpo</v>
          </cell>
        </row>
        <row r="13738">
          <cell r="A13738" t="str">
            <v>Z42.9</v>
          </cell>
          <cell r="B13738" t="str">
            <v>Cuidados posteriores a la cirugía plástica no especificada</v>
          </cell>
        </row>
        <row r="13739">
          <cell r="A13739" t="str">
            <v>Z43</v>
          </cell>
          <cell r="B13739" t="str">
            <v>Atención de orificios artificiales</v>
          </cell>
        </row>
        <row r="13740">
          <cell r="A13740" t="str">
            <v>Z43.0</v>
          </cell>
          <cell r="B13740" t="str">
            <v>Atención de traqueostomía</v>
          </cell>
        </row>
        <row r="13741">
          <cell r="A13741" t="str">
            <v>Z43.1</v>
          </cell>
          <cell r="B13741" t="str">
            <v>Atención de gastrostomía</v>
          </cell>
        </row>
        <row r="13742">
          <cell r="A13742" t="str">
            <v>Z43.2</v>
          </cell>
          <cell r="B13742" t="str">
            <v>Atención de ileostomía</v>
          </cell>
        </row>
        <row r="13743">
          <cell r="A13743" t="str">
            <v>Z43.3</v>
          </cell>
          <cell r="B13743" t="str">
            <v>Atención de colostomía</v>
          </cell>
        </row>
        <row r="13744">
          <cell r="A13744" t="str">
            <v>Z43.4</v>
          </cell>
          <cell r="B13744" t="str">
            <v>Atención de otros orificios artificiales de las vías digestivas</v>
          </cell>
        </row>
        <row r="13745">
          <cell r="A13745" t="str">
            <v>Z43.5</v>
          </cell>
          <cell r="B13745" t="str">
            <v>Atención de cistostomía</v>
          </cell>
        </row>
        <row r="13746">
          <cell r="A13746" t="str">
            <v>Z43.6</v>
          </cell>
          <cell r="B13746" t="str">
            <v>Atención de otros orificios artificiales de las vías urinarias</v>
          </cell>
        </row>
        <row r="13747">
          <cell r="A13747" t="str">
            <v>Z43.7</v>
          </cell>
          <cell r="B13747" t="str">
            <v>Atención de vagina artificial</v>
          </cell>
        </row>
        <row r="13748">
          <cell r="A13748" t="str">
            <v>Z43.8</v>
          </cell>
          <cell r="B13748" t="str">
            <v>Atención de otros orificios artificiales</v>
          </cell>
        </row>
        <row r="13749">
          <cell r="A13749" t="str">
            <v>Z43.9</v>
          </cell>
          <cell r="B13749" t="str">
            <v>Atención de orificio artificial no especificado</v>
          </cell>
        </row>
        <row r="13750">
          <cell r="A13750" t="str">
            <v>Z44</v>
          </cell>
          <cell r="B13750" t="str">
            <v>Prueba y ajuste de dispositivos protésicos externos</v>
          </cell>
        </row>
        <row r="13751">
          <cell r="A13751" t="str">
            <v>Z44.0</v>
          </cell>
          <cell r="B13751" t="str">
            <v>Prueba y ajuste de brazo artificial (completo) (parcial)</v>
          </cell>
        </row>
        <row r="13752">
          <cell r="A13752" t="str">
            <v>Z44.1</v>
          </cell>
          <cell r="B13752" t="str">
            <v>Prueba y ajuste de pierna artificial (completa) (parcial)</v>
          </cell>
        </row>
        <row r="13753">
          <cell r="A13753" t="str">
            <v>Z44.2</v>
          </cell>
          <cell r="B13753" t="str">
            <v>Prueba y ajuste de ojo artificial</v>
          </cell>
        </row>
        <row r="13754">
          <cell r="A13754" t="str">
            <v>Z44.3</v>
          </cell>
          <cell r="B13754" t="str">
            <v>Prueba y ajuste de prótesis mamaria externa</v>
          </cell>
        </row>
        <row r="13755">
          <cell r="A13755" t="str">
            <v>Z44.8</v>
          </cell>
          <cell r="B13755" t="str">
            <v>Prueba y ajuste de otros dispositivos protésicos externos</v>
          </cell>
        </row>
        <row r="13756">
          <cell r="A13756" t="str">
            <v>Z44.9</v>
          </cell>
          <cell r="B13756" t="str">
            <v>Prueba y ajuste de dispositivo protésico externo no especificado</v>
          </cell>
        </row>
        <row r="13757">
          <cell r="A13757" t="str">
            <v>Z45</v>
          </cell>
          <cell r="B13757" t="str">
            <v>Asistencia y ajuste de dispositivos implantados</v>
          </cell>
        </row>
        <row r="13758">
          <cell r="A13758" t="str">
            <v>Z45.0</v>
          </cell>
          <cell r="B13758" t="str">
            <v>Asistencia y ajuste de marcapaso cardíaco</v>
          </cell>
        </row>
        <row r="13759">
          <cell r="A13759" t="str">
            <v>Z45.1</v>
          </cell>
          <cell r="B13759" t="str">
            <v>Asistencia y ajuste de bomba de infusión</v>
          </cell>
        </row>
        <row r="13760">
          <cell r="A13760" t="str">
            <v>Z45.2</v>
          </cell>
          <cell r="B13760" t="str">
            <v>Asistencia y ajuste de dispositivos de acceso vascular</v>
          </cell>
        </row>
        <row r="13761">
          <cell r="A13761" t="str">
            <v>Z45.3</v>
          </cell>
          <cell r="B13761" t="str">
            <v>Asistencia y ajuste de dispositivo auditivo implantado</v>
          </cell>
        </row>
        <row r="13762">
          <cell r="A13762" t="str">
            <v>Z45.8</v>
          </cell>
          <cell r="B13762" t="str">
            <v>Asistencia y ajuste de otros dispositivos implantados</v>
          </cell>
        </row>
        <row r="13763">
          <cell r="A13763" t="str">
            <v>Z45.9</v>
          </cell>
          <cell r="B13763" t="str">
            <v>Asistencia y ajuste de dispositivo implantado no especificado</v>
          </cell>
        </row>
        <row r="13764">
          <cell r="A13764" t="str">
            <v>Z46</v>
          </cell>
          <cell r="B13764" t="str">
            <v>Prueba y ajuste de otros dispositivos</v>
          </cell>
        </row>
        <row r="13765">
          <cell r="A13765" t="str">
            <v>Z46.0</v>
          </cell>
          <cell r="B13765" t="str">
            <v>Prueba y ajuste de anteojos y lentes de contacto</v>
          </cell>
        </row>
        <row r="13766">
          <cell r="A13766" t="str">
            <v>Z46.1</v>
          </cell>
          <cell r="B13766" t="str">
            <v>Prueba y ajuste de audífonos</v>
          </cell>
        </row>
        <row r="13767">
          <cell r="A13767" t="str">
            <v>Z46.2</v>
          </cell>
          <cell r="B13767" t="str">
            <v>Prueba y ajuste de otros dispositivos relacionados con el sistema nervioso y los sentidos especiales</v>
          </cell>
        </row>
        <row r="13768">
          <cell r="A13768" t="str">
            <v>Z46.3</v>
          </cell>
          <cell r="B13768" t="str">
            <v>Prueba y ajuste de prótesis dental</v>
          </cell>
        </row>
        <row r="13769">
          <cell r="A13769" t="str">
            <v>Z46.4</v>
          </cell>
          <cell r="B13769" t="str">
            <v>Prueba y ajuste de dispositivo ortodóncico</v>
          </cell>
        </row>
        <row r="13770">
          <cell r="A13770" t="str">
            <v>Z46.5</v>
          </cell>
          <cell r="B13770" t="str">
            <v>Prueba y ajuste de ileostomía u otro dispositivo intestinal</v>
          </cell>
        </row>
        <row r="13771">
          <cell r="A13771" t="str">
            <v>Z46.6</v>
          </cell>
          <cell r="B13771" t="str">
            <v>Prueba y ajuste de dispositivo urinario</v>
          </cell>
        </row>
        <row r="13772">
          <cell r="A13772" t="str">
            <v>Z46.7</v>
          </cell>
          <cell r="B13772" t="str">
            <v>Prueba y ajuste de dispositivo ortopédico</v>
          </cell>
        </row>
        <row r="13773">
          <cell r="A13773" t="str">
            <v>Z46.8</v>
          </cell>
          <cell r="B13773" t="str">
            <v>Prueba y ajuste de otros dispositivos especificados</v>
          </cell>
        </row>
        <row r="13774">
          <cell r="A13774" t="str">
            <v>Z46.9</v>
          </cell>
          <cell r="B13774" t="str">
            <v>Prueba y ajuste de dispositivo no especificado</v>
          </cell>
        </row>
        <row r="13775">
          <cell r="A13775" t="str">
            <v>Z47</v>
          </cell>
          <cell r="B13775" t="str">
            <v>Otros cuidados posteriores a la ortopedia</v>
          </cell>
        </row>
        <row r="13776">
          <cell r="A13776" t="str">
            <v>Z47.0</v>
          </cell>
          <cell r="B13776" t="str">
            <v>Cuidados posteriores a la extracción de placa u otro dispositivo de fijación interna en fractura</v>
          </cell>
        </row>
        <row r="13777">
          <cell r="A13777" t="str">
            <v>Z47.8</v>
          </cell>
          <cell r="B13777" t="str">
            <v>Otros cuidados especificados posteriores a la ortopedia</v>
          </cell>
        </row>
        <row r="13778">
          <cell r="A13778" t="str">
            <v>Z47.9</v>
          </cell>
          <cell r="B13778" t="str">
            <v>Cuidado posterior a la ortopedia, no especificado</v>
          </cell>
        </row>
        <row r="13779">
          <cell r="A13779" t="str">
            <v>Z48</v>
          </cell>
          <cell r="B13779" t="str">
            <v>Otros cuidados posteriores a la cirugía</v>
          </cell>
        </row>
        <row r="13780">
          <cell r="A13780" t="str">
            <v>Z48.0</v>
          </cell>
          <cell r="B13780" t="str">
            <v>Atención de los apósitos y suturas</v>
          </cell>
        </row>
        <row r="13781">
          <cell r="A13781" t="str">
            <v>Z48.8</v>
          </cell>
          <cell r="B13781" t="str">
            <v>Otros cuidados especificados posteriores a la cirugía</v>
          </cell>
        </row>
        <row r="13782">
          <cell r="A13782" t="str">
            <v>Z48.9</v>
          </cell>
          <cell r="B13782" t="str">
            <v>Cuidado posterior a la cirugía, no especificado</v>
          </cell>
        </row>
        <row r="13783">
          <cell r="A13783" t="str">
            <v>Z49</v>
          </cell>
          <cell r="B13783" t="str">
            <v>Cuidados relativos al procedimiento de diálisis</v>
          </cell>
        </row>
        <row r="13784">
          <cell r="A13784" t="str">
            <v>Z49.0</v>
          </cell>
          <cell r="B13784" t="str">
            <v>Cuidados preparatorios para diálisis</v>
          </cell>
        </row>
        <row r="13785">
          <cell r="A13785" t="str">
            <v>Z49.1</v>
          </cell>
          <cell r="B13785" t="str">
            <v>Diálisis extracorpórea</v>
          </cell>
        </row>
        <row r="13786">
          <cell r="A13786" t="str">
            <v>Z49.2</v>
          </cell>
          <cell r="B13786" t="str">
            <v>Otras diálisis</v>
          </cell>
        </row>
        <row r="13787">
          <cell r="A13787" t="str">
            <v>Z50</v>
          </cell>
          <cell r="B13787" t="str">
            <v>Atención por el uso de procedimientos de rehabilitación</v>
          </cell>
        </row>
        <row r="13788">
          <cell r="A13788" t="str">
            <v>Z50.0</v>
          </cell>
          <cell r="B13788" t="str">
            <v>Rehabilitación cardíaca</v>
          </cell>
        </row>
        <row r="13789">
          <cell r="A13789" t="str">
            <v>Z50.1</v>
          </cell>
          <cell r="B13789" t="str">
            <v>Otras terapias físicas</v>
          </cell>
        </row>
        <row r="13790">
          <cell r="A13790" t="str">
            <v>Z50.2</v>
          </cell>
          <cell r="B13790" t="str">
            <v>Rehabilitación del alcohólico</v>
          </cell>
        </row>
        <row r="13791">
          <cell r="A13791" t="str">
            <v>Z50.3</v>
          </cell>
          <cell r="B13791" t="str">
            <v>Rehabilitación del drogadicto</v>
          </cell>
        </row>
        <row r="13792">
          <cell r="A13792" t="str">
            <v>Z50.4</v>
          </cell>
          <cell r="B13792" t="str">
            <v>Psicoterapia, no clasificada en otra parte</v>
          </cell>
        </row>
        <row r="13793">
          <cell r="A13793" t="str">
            <v>Z50.5</v>
          </cell>
          <cell r="B13793" t="str">
            <v>Terapia del lenguaje</v>
          </cell>
        </row>
        <row r="13794">
          <cell r="A13794" t="str">
            <v>Z50.6</v>
          </cell>
          <cell r="B13794" t="str">
            <v>Adiestramiento ortóptico</v>
          </cell>
        </row>
        <row r="13795">
          <cell r="A13795" t="str">
            <v>Z50.7</v>
          </cell>
          <cell r="B13795" t="str">
            <v>Terapia ocupacional y rehabilitación vocacional, no clasificada en otra parte</v>
          </cell>
        </row>
        <row r="13796">
          <cell r="A13796" t="str">
            <v>Z50.8</v>
          </cell>
          <cell r="B13796" t="str">
            <v>Atención por otros procedimientos de rehabilitación</v>
          </cell>
        </row>
        <row r="13797">
          <cell r="A13797" t="str">
            <v>Z50.9</v>
          </cell>
          <cell r="B13797" t="str">
            <v>Atención por procedimiento de rehabilitación, no especificada</v>
          </cell>
        </row>
        <row r="13798">
          <cell r="A13798" t="str">
            <v>Z51</v>
          </cell>
          <cell r="B13798" t="str">
            <v>Otra atención médica</v>
          </cell>
        </row>
        <row r="13799">
          <cell r="A13799" t="str">
            <v>Z51.0</v>
          </cell>
          <cell r="B13799" t="str">
            <v>Sesión de radioterapia</v>
          </cell>
        </row>
        <row r="13800">
          <cell r="A13800" t="str">
            <v>Z51.1</v>
          </cell>
          <cell r="B13800" t="str">
            <v>Sesión de quimioterapia por tumor</v>
          </cell>
        </row>
        <row r="13801">
          <cell r="A13801" t="str">
            <v>Z51.2</v>
          </cell>
          <cell r="B13801" t="str">
            <v>Otra quimioterapia</v>
          </cell>
        </row>
        <row r="13802">
          <cell r="A13802" t="str">
            <v>Z51.3</v>
          </cell>
          <cell r="B13802" t="str">
            <v>Transfusión de sangre, sin diagnóstico informado</v>
          </cell>
        </row>
        <row r="13803">
          <cell r="A13803" t="str">
            <v>Z51.4</v>
          </cell>
          <cell r="B13803" t="str">
            <v>Atención preparatoria para tratamiento subsecuente, no clasificado en  otra parte</v>
          </cell>
        </row>
        <row r="13804">
          <cell r="A13804" t="str">
            <v>Z51.5</v>
          </cell>
          <cell r="B13804" t="str">
            <v>Atención paliativa</v>
          </cell>
        </row>
        <row r="13805">
          <cell r="A13805" t="str">
            <v>Z51.6</v>
          </cell>
          <cell r="B13805" t="str">
            <v>Desensibilización a alérgenos</v>
          </cell>
        </row>
        <row r="13806">
          <cell r="A13806" t="str">
            <v>Z51.8</v>
          </cell>
          <cell r="B13806" t="str">
            <v>Otras atenciones médicas especificadas</v>
          </cell>
        </row>
        <row r="13807">
          <cell r="A13807" t="str">
            <v>Z51.9</v>
          </cell>
          <cell r="B13807" t="str">
            <v>Atención médica, no especificada</v>
          </cell>
        </row>
        <row r="13808">
          <cell r="A13808" t="str">
            <v>Z52</v>
          </cell>
          <cell r="B13808" t="str">
            <v>Donantes de órganos y tejidos</v>
          </cell>
        </row>
        <row r="13809">
          <cell r="A13809" t="str">
            <v>Z52.0</v>
          </cell>
          <cell r="B13809" t="str">
            <v>Donante de sangre</v>
          </cell>
        </row>
        <row r="13810">
          <cell r="A13810" t="str">
            <v>Z52.1</v>
          </cell>
          <cell r="B13810" t="str">
            <v>Donante de piel</v>
          </cell>
        </row>
        <row r="13811">
          <cell r="A13811" t="str">
            <v>Z52.2</v>
          </cell>
          <cell r="B13811" t="str">
            <v>Donante de hueso</v>
          </cell>
        </row>
        <row r="13812">
          <cell r="A13812" t="str">
            <v>Z52.3</v>
          </cell>
          <cell r="B13812" t="str">
            <v>Donante de médula osea</v>
          </cell>
        </row>
        <row r="13813">
          <cell r="A13813" t="str">
            <v>Z52.4</v>
          </cell>
          <cell r="B13813" t="str">
            <v>Donante de riñón</v>
          </cell>
        </row>
        <row r="13814">
          <cell r="A13814" t="str">
            <v>Z52.5</v>
          </cell>
          <cell r="B13814" t="str">
            <v>Donante de córnea</v>
          </cell>
        </row>
        <row r="13815">
          <cell r="A13815" t="str">
            <v>Z52.8</v>
          </cell>
          <cell r="B13815" t="str">
            <v>Donante de otros órganos o tejidos</v>
          </cell>
        </row>
        <row r="13816">
          <cell r="A13816" t="str">
            <v>Z52.9</v>
          </cell>
          <cell r="B13816" t="str">
            <v>Donante de órgano o tejido no especificado</v>
          </cell>
        </row>
        <row r="13817">
          <cell r="A13817" t="str">
            <v>Z53</v>
          </cell>
          <cell r="B13817" t="str">
            <v>Persona en contacto con los servicios de salud para procedimientos específicos no realizados</v>
          </cell>
        </row>
        <row r="13818">
          <cell r="A13818" t="str">
            <v>Z53.0</v>
          </cell>
          <cell r="B13818" t="str">
            <v>Procedimiento no realizado por contraindicación</v>
          </cell>
        </row>
        <row r="13819">
          <cell r="A13819" t="str">
            <v>Z53.1</v>
          </cell>
          <cell r="B13819" t="str">
            <v>Procedimiento no realizado por decisión del paciente, por razones de creencia o presión de grupo</v>
          </cell>
        </row>
        <row r="13820">
          <cell r="A13820" t="str">
            <v>Z53.2</v>
          </cell>
          <cell r="B13820" t="str">
            <v>Procedimiento no realizado por decisión del paciente, por otras razones y las no especificadas</v>
          </cell>
        </row>
        <row r="13821">
          <cell r="A13821" t="str">
            <v>Z53.8</v>
          </cell>
          <cell r="B13821" t="str">
            <v>Procedimiento no realizado por otras razones</v>
          </cell>
        </row>
        <row r="13822">
          <cell r="A13822" t="str">
            <v>Z53.9</v>
          </cell>
          <cell r="B13822" t="str">
            <v>Procedimiento no realizado por razón no especificada</v>
          </cell>
        </row>
        <row r="13823">
          <cell r="A13823" t="str">
            <v>Z54</v>
          </cell>
          <cell r="B13823" t="str">
            <v>Convalecencia</v>
          </cell>
        </row>
        <row r="13824">
          <cell r="A13824" t="str">
            <v>Z54.0</v>
          </cell>
          <cell r="B13824" t="str">
            <v>Convalecencia consecutiva a cirugía</v>
          </cell>
        </row>
        <row r="13825">
          <cell r="A13825" t="str">
            <v>Z54.1</v>
          </cell>
          <cell r="B13825" t="str">
            <v>Convalecencia consecutiva a radioterapia</v>
          </cell>
        </row>
        <row r="13826">
          <cell r="A13826" t="str">
            <v>Z54.2</v>
          </cell>
          <cell r="B13826" t="str">
            <v>Convalecencia consecutiva a quimioterapia</v>
          </cell>
        </row>
        <row r="13827">
          <cell r="A13827" t="str">
            <v>Z54.3</v>
          </cell>
          <cell r="B13827" t="str">
            <v>Convalecencia consecutiva a psicoterapia</v>
          </cell>
        </row>
        <row r="13828">
          <cell r="A13828" t="str">
            <v>Z54.4</v>
          </cell>
          <cell r="B13828" t="str">
            <v>Convalecencia consecutiva a tratamiento de fractura</v>
          </cell>
        </row>
        <row r="13829">
          <cell r="A13829" t="str">
            <v>Z54.7</v>
          </cell>
          <cell r="B13829" t="str">
            <v>Convalecencia consecutiva a tratamiento combinado</v>
          </cell>
        </row>
        <row r="13830">
          <cell r="A13830" t="str">
            <v>Z54.8</v>
          </cell>
          <cell r="B13830" t="str">
            <v>Convalecencia consecutiva a otros tratamientos</v>
          </cell>
        </row>
        <row r="13831">
          <cell r="A13831" t="str">
            <v>Z54.9</v>
          </cell>
          <cell r="B13831" t="str">
            <v>Convalecencia consecutiva a tratamiento no especificado</v>
          </cell>
        </row>
        <row r="13832">
          <cell r="A13832" t="str">
            <v>Z55</v>
          </cell>
          <cell r="B13832" t="str">
            <v>Problemas relacionados con la educación y la alfabetización</v>
          </cell>
        </row>
        <row r="13833">
          <cell r="A13833" t="str">
            <v>Z55.0</v>
          </cell>
          <cell r="B13833" t="str">
            <v>Problemas relacionados con el analfabetismo o bajo nivel de instrucción</v>
          </cell>
        </row>
        <row r="13834">
          <cell r="A13834" t="str">
            <v>Z55.1</v>
          </cell>
          <cell r="B13834" t="str">
            <v>Problemas relacionados con la educación no disponible o inaccesible</v>
          </cell>
        </row>
        <row r="13835">
          <cell r="A13835" t="str">
            <v>Z55.2</v>
          </cell>
          <cell r="B13835" t="str">
            <v>Problemas relacionados con la falla en los exámenes</v>
          </cell>
        </row>
        <row r="13836">
          <cell r="A13836" t="str">
            <v>Z55.3</v>
          </cell>
          <cell r="B13836" t="str">
            <v>Problemas relacionados con el bajo rendimiento escolar</v>
          </cell>
        </row>
        <row r="13837">
          <cell r="A13837" t="str">
            <v>Z55.4</v>
          </cell>
          <cell r="B13837" t="str">
            <v>Problemas relacionados con la inadaptación educacional y desavenencias con maestros y compañeros</v>
          </cell>
        </row>
        <row r="13838">
          <cell r="A13838" t="str">
            <v>Z55.8</v>
          </cell>
          <cell r="B13838" t="str">
            <v>Otros problemas relacionados con la educación y la alfabetización</v>
          </cell>
        </row>
        <row r="13839">
          <cell r="A13839" t="str">
            <v>Z55.9</v>
          </cell>
          <cell r="B13839" t="str">
            <v>Problema no especificado relacionado con la educación y la alfabetización</v>
          </cell>
        </row>
        <row r="13840">
          <cell r="A13840" t="str">
            <v>Z56</v>
          </cell>
          <cell r="B13840" t="str">
            <v>Problemas relacionados con el empleo y el desempleo</v>
          </cell>
        </row>
        <row r="13841">
          <cell r="A13841" t="str">
            <v>Z56.0</v>
          </cell>
          <cell r="B13841" t="str">
            <v>Problemas relacionados con el desempleo, no especificados</v>
          </cell>
        </row>
        <row r="13842">
          <cell r="A13842" t="str">
            <v>Z56.1</v>
          </cell>
          <cell r="B13842" t="str">
            <v>Problemas relacionados con el cambio de empleo</v>
          </cell>
        </row>
        <row r="13843">
          <cell r="A13843" t="str">
            <v>Z56.2</v>
          </cell>
          <cell r="B13843" t="str">
            <v>Problemas relacionados con amenaza de pérdida del empleo</v>
          </cell>
        </row>
        <row r="13844">
          <cell r="A13844" t="str">
            <v>Z56.3</v>
          </cell>
          <cell r="B13844" t="str">
            <v>Problemas relacionados con horario estresante de trabajo</v>
          </cell>
        </row>
        <row r="13845">
          <cell r="A13845" t="str">
            <v>Z56.4</v>
          </cell>
          <cell r="B13845" t="str">
            <v>Problemas relacionados con desavenencias con el jefe y los compañeros de trabajo</v>
          </cell>
        </row>
        <row r="13846">
          <cell r="A13846" t="str">
            <v>Z56.5</v>
          </cell>
          <cell r="B13846" t="str">
            <v>Problemas relacionados con el trabajo incompatible</v>
          </cell>
        </row>
        <row r="13847">
          <cell r="A13847" t="str">
            <v>Z56.6</v>
          </cell>
          <cell r="B13847" t="str">
            <v>Otros problemas de tensión física o mental relacionadas con el trabajo</v>
          </cell>
        </row>
        <row r="13848">
          <cell r="A13848" t="str">
            <v>Z56.7</v>
          </cell>
          <cell r="B13848" t="str">
            <v>Otros problemas y los no especificados relacionados con el empleo</v>
          </cell>
        </row>
        <row r="13849">
          <cell r="A13849" t="str">
            <v>Z57</v>
          </cell>
          <cell r="B13849" t="str">
            <v>Exposición a factores de riesgo ocupacional</v>
          </cell>
        </row>
        <row r="13850">
          <cell r="A13850" t="str">
            <v>Z57.0</v>
          </cell>
          <cell r="B13850" t="str">
            <v>Exposición ocupacional al ruido</v>
          </cell>
        </row>
        <row r="13851">
          <cell r="A13851" t="str">
            <v>Z57.1</v>
          </cell>
          <cell r="B13851" t="str">
            <v>Exposición ocupacional a la radiación</v>
          </cell>
        </row>
        <row r="13852">
          <cell r="A13852" t="str">
            <v>Z57.2</v>
          </cell>
          <cell r="B13852" t="str">
            <v>Exposición ocupacional al polvo</v>
          </cell>
        </row>
        <row r="13853">
          <cell r="A13853" t="str">
            <v>Z57.3</v>
          </cell>
          <cell r="B13853" t="str">
            <v>Exposición ocupacional a otro contaminante del aire</v>
          </cell>
        </row>
        <row r="13854">
          <cell r="A13854" t="str">
            <v>Z57.4</v>
          </cell>
          <cell r="B13854" t="str">
            <v>Exposición ocupacional a agentes tóxicos en agricultura</v>
          </cell>
        </row>
        <row r="13855">
          <cell r="A13855" t="str">
            <v>Z57.5</v>
          </cell>
          <cell r="B13855" t="str">
            <v>Exposición ocupacional a agentes tóxicos en otras industrias</v>
          </cell>
        </row>
        <row r="13856">
          <cell r="A13856" t="str">
            <v>Z57.6</v>
          </cell>
          <cell r="B13856" t="str">
            <v>Exposición ocupacional a temperatura extrema</v>
          </cell>
        </row>
        <row r="13857">
          <cell r="A13857" t="str">
            <v>Z57.7</v>
          </cell>
          <cell r="B13857" t="str">
            <v>Exposición ocupacional a la vibración</v>
          </cell>
        </row>
        <row r="13858">
          <cell r="A13858" t="str">
            <v>Z57.8</v>
          </cell>
          <cell r="B13858" t="str">
            <v>Exposición ocupacional a otros factores de riesgo</v>
          </cell>
        </row>
        <row r="13859">
          <cell r="A13859" t="str">
            <v>Z57.9</v>
          </cell>
          <cell r="B13859" t="str">
            <v>Exposición ocupacional a factor de riesgo no especificado</v>
          </cell>
        </row>
        <row r="13860">
          <cell r="A13860" t="str">
            <v>Z58</v>
          </cell>
          <cell r="B13860" t="str">
            <v>Problemas relacionados con el ambiente físico</v>
          </cell>
        </row>
        <row r="13861">
          <cell r="A13861" t="str">
            <v>Z58.0</v>
          </cell>
          <cell r="B13861" t="str">
            <v>Exposición al ruido</v>
          </cell>
        </row>
        <row r="13862">
          <cell r="A13862" t="str">
            <v>Z58.1</v>
          </cell>
          <cell r="B13862" t="str">
            <v>Exposición al aire contaminado</v>
          </cell>
        </row>
        <row r="13863">
          <cell r="A13863" t="str">
            <v>Z58.2</v>
          </cell>
          <cell r="B13863" t="str">
            <v>Exposición al agua contaminada</v>
          </cell>
        </row>
        <row r="13864">
          <cell r="A13864" t="str">
            <v>Z58.3</v>
          </cell>
          <cell r="B13864" t="str">
            <v>Exposición al suelo contaminado</v>
          </cell>
        </row>
        <row r="13865">
          <cell r="A13865" t="str">
            <v>Z58.4</v>
          </cell>
          <cell r="B13865" t="str">
            <v>Exposición a la radiación</v>
          </cell>
        </row>
        <row r="13866">
          <cell r="A13866" t="str">
            <v>Z58.5</v>
          </cell>
          <cell r="B13866" t="str">
            <v>Exposición a otras contaminaciones del ambiente físico</v>
          </cell>
        </row>
        <row r="13867">
          <cell r="A13867" t="str">
            <v>Z58.6</v>
          </cell>
          <cell r="B13867" t="str">
            <v>Suministro inadecuado de agua potable</v>
          </cell>
        </row>
        <row r="13868">
          <cell r="A13868" t="str">
            <v>Z58.8</v>
          </cell>
          <cell r="B13868" t="str">
            <v>Otros problemas relacionados con el ambiente físico</v>
          </cell>
        </row>
        <row r="13869">
          <cell r="A13869" t="str">
            <v>Z58.9</v>
          </cell>
          <cell r="B13869" t="str">
            <v>Problema no especificado relacionado con el ambiente físico</v>
          </cell>
        </row>
        <row r="13870">
          <cell r="A13870" t="str">
            <v>Z59</v>
          </cell>
          <cell r="B13870" t="str">
            <v>Problemas relacionados con la vivienda y las circunstancias económicas</v>
          </cell>
        </row>
        <row r="13871">
          <cell r="A13871" t="str">
            <v>Z59.0</v>
          </cell>
          <cell r="B13871" t="str">
            <v>Problemas relacionados con la falta de vivienda</v>
          </cell>
        </row>
        <row r="13872">
          <cell r="A13872" t="str">
            <v>Z59.1</v>
          </cell>
          <cell r="B13872" t="str">
            <v>Problemas relacionados con vivienda inadecuada</v>
          </cell>
        </row>
        <row r="13873">
          <cell r="A13873" t="str">
            <v>Z59.2</v>
          </cell>
          <cell r="B13873" t="str">
            <v>Problemas caseros y con vecinos e inquilinos</v>
          </cell>
        </row>
        <row r="13874">
          <cell r="A13874" t="str">
            <v>Z59.3</v>
          </cell>
          <cell r="B13874" t="str">
            <v>Problemas relacionados con persona que reside en una institución</v>
          </cell>
        </row>
        <row r="13875">
          <cell r="A13875" t="str">
            <v>Z59.4</v>
          </cell>
          <cell r="B13875" t="str">
            <v>Problemas relacionados con la falta de alimentos adecuados</v>
          </cell>
        </row>
        <row r="13876">
          <cell r="A13876" t="str">
            <v>Z59.5</v>
          </cell>
          <cell r="B13876" t="str">
            <v>Problemas relacionados con pobreza extrema</v>
          </cell>
        </row>
        <row r="13877">
          <cell r="A13877" t="str">
            <v>Z59.6</v>
          </cell>
          <cell r="B13877" t="str">
            <v>Problemas relacionados con bajos ingresos</v>
          </cell>
        </row>
        <row r="13878">
          <cell r="A13878" t="str">
            <v>Z59.7</v>
          </cell>
          <cell r="B13878" t="str">
            <v>Problemas relacionados con seguridad social y sostenimiento insuficientes para el bienestar</v>
          </cell>
        </row>
        <row r="13879">
          <cell r="A13879" t="str">
            <v>Z59.8</v>
          </cell>
          <cell r="B13879" t="str">
            <v>Otros problemas relacionados con la vivienda y las circunstancias económicas</v>
          </cell>
        </row>
        <row r="13880">
          <cell r="A13880" t="str">
            <v>Z59.9</v>
          </cell>
          <cell r="B13880" t="str">
            <v>Problemas no especificados relacionados con la vivienda y las circunstancias económicas</v>
          </cell>
        </row>
        <row r="13881">
          <cell r="A13881" t="str">
            <v>Z60</v>
          </cell>
          <cell r="B13881" t="str">
            <v>Problemas relacionados con el ambiente social</v>
          </cell>
        </row>
        <row r="13882">
          <cell r="A13882" t="str">
            <v>Z60.0</v>
          </cell>
          <cell r="B13882" t="str">
            <v>Problemas relacionados con el ajuste a las transiciones del ciclo vital</v>
          </cell>
        </row>
        <row r="13883">
          <cell r="A13883" t="str">
            <v>Z60.1</v>
          </cell>
          <cell r="B13883" t="str">
            <v>Problemas relacionados con situación familiar atípica</v>
          </cell>
        </row>
        <row r="13884">
          <cell r="A13884" t="str">
            <v>Z60.2</v>
          </cell>
          <cell r="B13884" t="str">
            <v>Problemas relacionados con persona que vive sola</v>
          </cell>
        </row>
        <row r="13885">
          <cell r="A13885" t="str">
            <v>Z60.3</v>
          </cell>
          <cell r="B13885" t="str">
            <v>Problemas relacionados con la adaptación cultural</v>
          </cell>
        </row>
        <row r="13886">
          <cell r="A13886" t="str">
            <v>Z60.4</v>
          </cell>
          <cell r="B13886" t="str">
            <v>Problemas relacionados con exclusión y rechazo social</v>
          </cell>
        </row>
        <row r="13887">
          <cell r="A13887" t="str">
            <v>Z60.5</v>
          </cell>
          <cell r="B13887" t="str">
            <v>Problemas relacionados con la discriminación y persecución percibidas</v>
          </cell>
        </row>
        <row r="13888">
          <cell r="A13888" t="str">
            <v>Z60.8</v>
          </cell>
          <cell r="B13888" t="str">
            <v>Otros problemas relacionados con el ambiente social</v>
          </cell>
        </row>
        <row r="13889">
          <cell r="A13889" t="str">
            <v>Z60.9</v>
          </cell>
          <cell r="B13889" t="str">
            <v>Problema no especificado relacionado con el ambiente social</v>
          </cell>
        </row>
        <row r="13890">
          <cell r="A13890" t="str">
            <v>Z61</v>
          </cell>
          <cell r="B13890" t="str">
            <v>Problemas relacionados con hechos negativos en la niñez</v>
          </cell>
        </row>
        <row r="13891">
          <cell r="A13891" t="str">
            <v>Z61.0</v>
          </cell>
          <cell r="B13891" t="str">
            <v>Problemas relacionados con la pérdida de relación afectiva en la infancia</v>
          </cell>
        </row>
        <row r="13892">
          <cell r="A13892" t="str">
            <v>Z61.1</v>
          </cell>
          <cell r="B13892" t="str">
            <v>Problemas relacionados con el alejamiento del hogar en la infancia</v>
          </cell>
        </row>
        <row r="13893">
          <cell r="A13893" t="str">
            <v>Z61.2</v>
          </cell>
          <cell r="B13893" t="str">
            <v>Problemas relacionados con alteración en el patrón de la relación  familiar en la infancia</v>
          </cell>
        </row>
        <row r="13894">
          <cell r="A13894" t="str">
            <v>Z61.3</v>
          </cell>
          <cell r="B13894" t="str">
            <v>Problemas relacionados con eventos que llevaron a la pérdida de la autoestima en la infancia</v>
          </cell>
        </row>
        <row r="13895">
          <cell r="A13895" t="str">
            <v>Z61.4</v>
          </cell>
          <cell r="B13895" t="str">
            <v>Problemas relacionados con el abuso sexual del niño por persona dentro del grupo de apoyo primario</v>
          </cell>
        </row>
        <row r="13896">
          <cell r="A13896" t="str">
            <v>Z61.5</v>
          </cell>
          <cell r="B13896" t="str">
            <v>Problemas relacionados con el abuso sexual del niño por persona ajena al grupo de apoyo primario</v>
          </cell>
        </row>
        <row r="13897">
          <cell r="A13897" t="str">
            <v>Z61.6</v>
          </cell>
          <cell r="B13897" t="str">
            <v>Problemas relacionados con abuso físico del niño</v>
          </cell>
        </row>
        <row r="13898">
          <cell r="A13898" t="str">
            <v>Z61.7</v>
          </cell>
          <cell r="B13898" t="str">
            <v>Problemas relacionados con experiencias personales atemorizantes en la infancia</v>
          </cell>
        </row>
        <row r="13899">
          <cell r="A13899" t="str">
            <v>Z61.8</v>
          </cell>
          <cell r="B13899" t="str">
            <v>Problemas relacionados con otras experiencias negativas en la infancia</v>
          </cell>
        </row>
        <row r="13900">
          <cell r="A13900" t="str">
            <v>Z61.9</v>
          </cell>
          <cell r="B13900" t="str">
            <v>Problemas relacionados con experiencia negativa no especificada en la infancia</v>
          </cell>
        </row>
        <row r="13901">
          <cell r="A13901" t="str">
            <v>Z62</v>
          </cell>
          <cell r="B13901" t="str">
            <v>Otros problemas relacionados con la crianza del niño</v>
          </cell>
        </row>
        <row r="13902">
          <cell r="A13902" t="str">
            <v>Z62.0</v>
          </cell>
          <cell r="B13902" t="str">
            <v>Problemas relacionados con la supervisión o el control inadecuados de los padres</v>
          </cell>
        </row>
        <row r="13903">
          <cell r="A13903" t="str">
            <v>Z62.1</v>
          </cell>
          <cell r="B13903" t="str">
            <v>Problemas relacionados con la sobreprotección de los padres</v>
          </cell>
        </row>
        <row r="13904">
          <cell r="A13904" t="str">
            <v>Z62.2</v>
          </cell>
          <cell r="B13904" t="str">
            <v>Problemas relacionados con la crianza en institución</v>
          </cell>
        </row>
        <row r="13905">
          <cell r="A13905" t="str">
            <v>Z62.3</v>
          </cell>
          <cell r="B13905" t="str">
            <v>Problemas relacionados con hostilidad y reprobación al niño</v>
          </cell>
        </row>
        <row r="13906">
          <cell r="A13906" t="str">
            <v>Z62.4</v>
          </cell>
          <cell r="B13906" t="str">
            <v>Problemas relacionados con el abandono emocional del niño</v>
          </cell>
        </row>
        <row r="13907">
          <cell r="A13907" t="str">
            <v>Z62.5</v>
          </cell>
          <cell r="B13907" t="str">
            <v>Otros problemas relacionados con negligencia en la crianza del niño</v>
          </cell>
        </row>
        <row r="13908">
          <cell r="A13908" t="str">
            <v>Z62.6</v>
          </cell>
          <cell r="B13908" t="str">
            <v>Problemas relacionados con presiones inapropiadas de los padres y otras anormalidades en la calidad de la crianza</v>
          </cell>
        </row>
        <row r="13909">
          <cell r="A13909" t="str">
            <v>Z62.8</v>
          </cell>
          <cell r="B13909" t="str">
            <v>Otros problemas especificados y relacionados con la crianza del niño</v>
          </cell>
        </row>
        <row r="13910">
          <cell r="A13910" t="str">
            <v>Z62.9</v>
          </cell>
          <cell r="B13910" t="str">
            <v>Problema no especificado relacionado con la crianza del niño</v>
          </cell>
        </row>
        <row r="13911">
          <cell r="A13911" t="str">
            <v>Z63</v>
          </cell>
          <cell r="B13911" t="str">
            <v>Otros problemas relacionados con el grupo primario de apoyo, inclusive circunstancias familiares</v>
          </cell>
        </row>
        <row r="13912">
          <cell r="A13912" t="str">
            <v>Z63.0</v>
          </cell>
          <cell r="B13912" t="str">
            <v>Problemas en la relación entre esposos o pareja</v>
          </cell>
        </row>
        <row r="13913">
          <cell r="A13913" t="str">
            <v>Z63.1</v>
          </cell>
          <cell r="B13913" t="str">
            <v>Problemas en la relación con los padres y los familiares políticos</v>
          </cell>
        </row>
        <row r="13914">
          <cell r="A13914" t="str">
            <v>Z63.2</v>
          </cell>
          <cell r="B13914" t="str">
            <v>Problemas relacionados con el apoyo familiar inadecuado</v>
          </cell>
        </row>
        <row r="13915">
          <cell r="A13915" t="str">
            <v>Z63.3</v>
          </cell>
          <cell r="B13915" t="str">
            <v>Problemas relacionados con la ausencia de un miembro de la familia</v>
          </cell>
        </row>
        <row r="13916">
          <cell r="A13916" t="str">
            <v>Z63.4</v>
          </cell>
          <cell r="B13916" t="str">
            <v>Problemas relacionados con la desaparición o muerte de un miembro de la familia</v>
          </cell>
        </row>
        <row r="13917">
          <cell r="A13917" t="str">
            <v>Z63.5</v>
          </cell>
          <cell r="B13917" t="str">
            <v>Problemas relacionados con la ruptura familiar por separación o divorcio</v>
          </cell>
        </row>
        <row r="13918">
          <cell r="A13918" t="str">
            <v>Z63.6</v>
          </cell>
          <cell r="B13918" t="str">
            <v>Problemas relacionados con familiar dependiente, necesitado de cuidado en la casa</v>
          </cell>
        </row>
        <row r="13919">
          <cell r="A13919" t="str">
            <v>Z63.7</v>
          </cell>
          <cell r="B13919" t="str">
            <v>Problemas relacionados con otros hechos estresantes que afectan a la familia y al hogar</v>
          </cell>
        </row>
        <row r="13920">
          <cell r="A13920" t="str">
            <v>Z63.8</v>
          </cell>
          <cell r="B13920" t="str">
            <v>Otros problemas especificados relacionados con el grupo primario de apoyo</v>
          </cell>
        </row>
        <row r="13921">
          <cell r="A13921" t="str">
            <v>Z63.9</v>
          </cell>
          <cell r="B13921" t="str">
            <v>Problema no especificado relacionado con el grupo primario de apoyo</v>
          </cell>
        </row>
        <row r="13922">
          <cell r="A13922" t="str">
            <v>Z64</v>
          </cell>
          <cell r="B13922" t="str">
            <v>Problemas relacionados con ciertas circunstancias psicosociales</v>
          </cell>
        </row>
        <row r="13923">
          <cell r="A13923" t="str">
            <v>Z64.0</v>
          </cell>
          <cell r="B13923" t="str">
            <v>Problemas relacionados con embarazo no deseado</v>
          </cell>
        </row>
        <row r="13924">
          <cell r="A13924" t="str">
            <v>Z64.1</v>
          </cell>
          <cell r="B13924" t="str">
            <v>Problemas relacionados con la multiparidad</v>
          </cell>
        </row>
        <row r="13925">
          <cell r="A13925" t="str">
            <v>Z64.2</v>
          </cell>
          <cell r="B13925" t="str">
            <v>Problemas relacionados con la solicitud o aceptación de intervenciones físicas, nutricionales y químicas, conociendo su riesgo y peligro</v>
          </cell>
        </row>
        <row r="13926">
          <cell r="A13926" t="str">
            <v>Z64.3</v>
          </cell>
          <cell r="B13926" t="str">
            <v>Problemas relacionados con la solicitud o aceptación de intervenciones psicológicas o de la conducta, conociendo su riesgo y peligro</v>
          </cell>
        </row>
        <row r="13927">
          <cell r="A13927" t="str">
            <v>Z64.4</v>
          </cell>
          <cell r="B13927" t="str">
            <v>Problemas relacionados con el desacuerdo con consejeros</v>
          </cell>
        </row>
        <row r="13928">
          <cell r="A13928" t="str">
            <v>Z65</v>
          </cell>
          <cell r="B13928" t="str">
            <v>Problemas relacionados con otras circunstancias psicosociales</v>
          </cell>
        </row>
        <row r="13929">
          <cell r="A13929" t="str">
            <v>Z65.0</v>
          </cell>
          <cell r="B13929" t="str">
            <v>Problemas relacionados con culpabilidad en procedimientos civiles o criminales sin prisión</v>
          </cell>
        </row>
        <row r="13930">
          <cell r="A13930" t="str">
            <v>Z65.1</v>
          </cell>
          <cell r="B13930" t="str">
            <v>Problemas relacionados con prisión y otro encarcelamiento</v>
          </cell>
        </row>
        <row r="13931">
          <cell r="A13931" t="str">
            <v>Z65.2</v>
          </cell>
          <cell r="B13931" t="str">
            <v>Problemas relacionados con la liberación de la prisión</v>
          </cell>
        </row>
        <row r="13932">
          <cell r="A13932" t="str">
            <v>Z65.3</v>
          </cell>
          <cell r="B13932" t="str">
            <v>Problemas relacionados con otras circunstancias legales</v>
          </cell>
        </row>
        <row r="13933">
          <cell r="A13933" t="str">
            <v>Z65.4</v>
          </cell>
          <cell r="B13933" t="str">
            <v>Problemas relacionados con víctima de crimen o terrorismo</v>
          </cell>
        </row>
        <row r="13934">
          <cell r="A13934" t="str">
            <v>Z65.5</v>
          </cell>
          <cell r="B13934" t="str">
            <v>Problemas relacionados con la exposición a desastre, guerra u otras hostilidades</v>
          </cell>
        </row>
        <row r="13935">
          <cell r="A13935" t="str">
            <v>Z65.8</v>
          </cell>
          <cell r="B13935" t="str">
            <v>Otros problemas especificados relacionados con circunstancias psicosociales</v>
          </cell>
        </row>
        <row r="13936">
          <cell r="A13936" t="str">
            <v>Z65.9</v>
          </cell>
          <cell r="B13936" t="str">
            <v>Problemas relacionados con circunstancias psicosociales no especificadas</v>
          </cell>
        </row>
        <row r="13937">
          <cell r="A13937" t="str">
            <v>Z70</v>
          </cell>
          <cell r="B13937" t="str">
            <v>Consulta relacionada con actitud, conducta u orientación sexual</v>
          </cell>
        </row>
        <row r="13938">
          <cell r="A13938" t="str">
            <v>Z70.0</v>
          </cell>
          <cell r="B13938" t="str">
            <v>Consulta relacionada con la actitud sexual</v>
          </cell>
        </row>
        <row r="13939">
          <cell r="A13939" t="str">
            <v>Z70.1</v>
          </cell>
          <cell r="B13939" t="str">
            <v>Consulta relacionada con la orientación y conducta sexual del paciente</v>
          </cell>
        </row>
        <row r="13940">
          <cell r="A13940" t="str">
            <v>Z70.2</v>
          </cell>
          <cell r="B13940" t="str">
            <v>Consulta relacionada con la orientación y conducta sexual de una tercera persona</v>
          </cell>
        </row>
        <row r="13941">
          <cell r="A13941" t="str">
            <v>Z70.3</v>
          </cell>
          <cell r="B13941" t="str">
            <v>Consulta relacionada con preocupaciones combinadas sobre la actitud, la conducta y la orientación sexuales</v>
          </cell>
        </row>
        <row r="13942">
          <cell r="A13942" t="str">
            <v>Z70.8</v>
          </cell>
          <cell r="B13942" t="str">
            <v>Otras consultas sexuales específicas</v>
          </cell>
        </row>
        <row r="13943">
          <cell r="A13943" t="str">
            <v>Z70.9</v>
          </cell>
          <cell r="B13943" t="str">
            <v>Consulta sexual, no especificada</v>
          </cell>
        </row>
        <row r="13944">
          <cell r="A13944" t="str">
            <v>Z71</v>
          </cell>
          <cell r="B13944" t="str">
            <v>Personas en contacto con los servicios de salud por otras consultas y consejos médicos, no clasificados en otra parte</v>
          </cell>
        </row>
        <row r="13945">
          <cell r="A13945" t="str">
            <v>Z71.0</v>
          </cell>
          <cell r="B13945" t="str">
            <v>Persona que consulta en nombre de otra persona</v>
          </cell>
        </row>
        <row r="13946">
          <cell r="A13946" t="str">
            <v>Z71.1</v>
          </cell>
          <cell r="B13946" t="str">
            <v>Persona que teme estar enferma, a quien no se hace diagnóstico</v>
          </cell>
        </row>
        <row r="13947">
          <cell r="A13947" t="str">
            <v>Z71.2</v>
          </cell>
          <cell r="B13947" t="str">
            <v>Persona que consulta para la explicación de hallazgos de investigación</v>
          </cell>
        </row>
        <row r="13948">
          <cell r="A13948" t="str">
            <v>Z71.3</v>
          </cell>
          <cell r="B13948" t="str">
            <v>Consulta para instrucción y vigilancia de la dieta</v>
          </cell>
        </row>
        <row r="13949">
          <cell r="A13949" t="str">
            <v>Z71.4</v>
          </cell>
          <cell r="B13949" t="str">
            <v>Consulta para asesoría y vigilancia por abuso de alcohol</v>
          </cell>
        </row>
        <row r="13950">
          <cell r="A13950" t="str">
            <v>Z71.5</v>
          </cell>
          <cell r="B13950" t="str">
            <v>Consulta para asesoría y vigilancia por abuso de drogas</v>
          </cell>
        </row>
        <row r="13951">
          <cell r="A13951" t="str">
            <v>Z71.6</v>
          </cell>
          <cell r="B13951" t="str">
            <v>Consulta para asesoría por abuso de tabaco</v>
          </cell>
        </row>
        <row r="13952">
          <cell r="A13952" t="str">
            <v>Z71.7</v>
          </cell>
          <cell r="B13952" t="str">
            <v>Consulta para asesoría sobre el virus de la inmunodeficiencia humana [VIH]</v>
          </cell>
        </row>
        <row r="13953">
          <cell r="A13953" t="str">
            <v>Z71.8</v>
          </cell>
          <cell r="B13953" t="str">
            <v>Otras consultas especificadas</v>
          </cell>
        </row>
        <row r="13954">
          <cell r="A13954" t="str">
            <v>Z71.9</v>
          </cell>
          <cell r="B13954" t="str">
            <v>Consulta, no especificada</v>
          </cell>
        </row>
        <row r="13955">
          <cell r="A13955" t="str">
            <v>Z72</v>
          </cell>
          <cell r="B13955" t="str">
            <v>Problemas relacionados con el estilo de vida</v>
          </cell>
        </row>
        <row r="13956">
          <cell r="A13956" t="str">
            <v>Z72.0</v>
          </cell>
          <cell r="B13956" t="str">
            <v>Problemas relacionados con el uso del tabaco</v>
          </cell>
        </row>
        <row r="13957">
          <cell r="A13957" t="str">
            <v>Z72.1</v>
          </cell>
          <cell r="B13957" t="str">
            <v>Problemas relacionados con el uso del alcohol</v>
          </cell>
        </row>
        <row r="13958">
          <cell r="A13958" t="str">
            <v>Z72.2</v>
          </cell>
          <cell r="B13958" t="str">
            <v>Problemas relacionados con el uso de drogas</v>
          </cell>
        </row>
        <row r="13959">
          <cell r="A13959" t="str">
            <v>Z72.3</v>
          </cell>
          <cell r="B13959" t="str">
            <v>Problemas relacionados con la falta de ejercicio físico</v>
          </cell>
        </row>
        <row r="13960">
          <cell r="A13960" t="str">
            <v>Z72.4</v>
          </cell>
          <cell r="B13960" t="str">
            <v>Problemas relacionados con la dieta y hábitos alimentarios inapropiados</v>
          </cell>
        </row>
        <row r="13961">
          <cell r="A13961" t="str">
            <v>Z72.5</v>
          </cell>
          <cell r="B13961" t="str">
            <v>Problemas relacionados con la conducta sexual de alto riesgo</v>
          </cell>
        </row>
        <row r="13962">
          <cell r="A13962" t="str">
            <v>Z72.6</v>
          </cell>
          <cell r="B13962" t="str">
            <v>Problemas relacionados con el juego y las apuestas</v>
          </cell>
        </row>
        <row r="13963">
          <cell r="A13963" t="str">
            <v>Z72.8</v>
          </cell>
          <cell r="B13963" t="str">
            <v>Otros problemas relacionados con el estilo de vida</v>
          </cell>
        </row>
        <row r="13964">
          <cell r="A13964" t="str">
            <v>Z72.9</v>
          </cell>
          <cell r="B13964" t="str">
            <v>Problema no especificado relacionado con el estilo de vida</v>
          </cell>
        </row>
        <row r="13965">
          <cell r="A13965" t="str">
            <v>Z73</v>
          </cell>
          <cell r="B13965" t="str">
            <v>Problemas relacionados con dificultades con el modo de vida</v>
          </cell>
        </row>
        <row r="13966">
          <cell r="A13966" t="str">
            <v>Z73.0</v>
          </cell>
          <cell r="B13966" t="str">
            <v>Problemas relacionados con la enfermedad consuntiva</v>
          </cell>
        </row>
        <row r="13967">
          <cell r="A13967" t="str">
            <v>Z73.1</v>
          </cell>
          <cell r="B13967" t="str">
            <v>Problemas relacionados con la acentuación de rasgos de la personalidad</v>
          </cell>
        </row>
        <row r="13968">
          <cell r="A13968" t="str">
            <v>Z73.2</v>
          </cell>
          <cell r="B13968" t="str">
            <v>Problemas relacionados con la falta de relajación y descanso</v>
          </cell>
        </row>
        <row r="13969">
          <cell r="A13969" t="str">
            <v>Z73.3</v>
          </cell>
          <cell r="B13969" t="str">
            <v>Problemas relacionados con el estrés, no clasificados en otra parte</v>
          </cell>
        </row>
        <row r="13970">
          <cell r="A13970" t="str">
            <v>Z73.4</v>
          </cell>
          <cell r="B13970" t="str">
            <v>Problemas relacionados con habilidades sociales inadecuadas, no clasificados en otra parte</v>
          </cell>
        </row>
        <row r="13971">
          <cell r="A13971" t="str">
            <v>Z73.5</v>
          </cell>
          <cell r="B13971" t="str">
            <v>Problemas relacionados con el conflicto del rol social, no clasificados en otra parte</v>
          </cell>
        </row>
        <row r="13972">
          <cell r="A13972" t="str">
            <v>Z73.6</v>
          </cell>
          <cell r="B13972" t="str">
            <v>Problemas relacionados con la limitación de las actividades debido a discapacidad</v>
          </cell>
        </row>
        <row r="13973">
          <cell r="A13973" t="str">
            <v>Z73.8</v>
          </cell>
          <cell r="B13973" t="str">
            <v>Otros problemas relacionados con dificultades con el modo de vida</v>
          </cell>
        </row>
        <row r="13974">
          <cell r="A13974" t="str">
            <v>Z73.9</v>
          </cell>
          <cell r="B13974" t="str">
            <v>Problemas no especificados relacionados con dificultades con el modo de vida</v>
          </cell>
        </row>
        <row r="13975">
          <cell r="A13975" t="str">
            <v>Z74</v>
          </cell>
          <cell r="B13975" t="str">
            <v>Problemas relacionados con dependencia del prestador de servicios</v>
          </cell>
        </row>
        <row r="13976">
          <cell r="A13976" t="str">
            <v>Z74.0</v>
          </cell>
          <cell r="B13976" t="str">
            <v>Problemas relacionados con movilidad reducida</v>
          </cell>
        </row>
        <row r="13977">
          <cell r="A13977" t="str">
            <v>Z74.1</v>
          </cell>
          <cell r="B13977" t="str">
            <v>Problemas relacionados con la necesidad de ayuda para el cuidado personal</v>
          </cell>
        </row>
        <row r="13978">
          <cell r="A13978" t="str">
            <v>Z74.2</v>
          </cell>
          <cell r="B13978" t="str">
            <v>Problemas relacionados con la necesidad de asistencia domiciliaria y que ningún otro miembro del hogar puede proporcionar</v>
          </cell>
        </row>
        <row r="13979">
          <cell r="A13979" t="str">
            <v>Z74.3</v>
          </cell>
          <cell r="B13979" t="str">
            <v>Problemas relacionados con la necesidad de supervisión continua</v>
          </cell>
        </row>
        <row r="13980">
          <cell r="A13980" t="str">
            <v>Z74.8</v>
          </cell>
          <cell r="B13980" t="str">
            <v>Otros problemas relacionados con dependencia del prestador de servicios</v>
          </cell>
        </row>
        <row r="13981">
          <cell r="A13981" t="str">
            <v>Z74.9</v>
          </cell>
          <cell r="B13981" t="str">
            <v>Problema no especificado relacionado con dependencia del prestador de servicios</v>
          </cell>
        </row>
        <row r="13982">
          <cell r="A13982" t="str">
            <v>Z75</v>
          </cell>
          <cell r="B13982" t="str">
            <v>Problemas relacionados con facilidades de atención médica u otros servicios de salud</v>
          </cell>
        </row>
        <row r="13983">
          <cell r="A13983" t="str">
            <v>Z75.0</v>
          </cell>
          <cell r="B13983" t="str">
            <v>Problemas relacionados con servicio médico no disponible en el domicilio</v>
          </cell>
        </row>
        <row r="13984">
          <cell r="A13984" t="str">
            <v>Z75.1</v>
          </cell>
          <cell r="B13984" t="str">
            <v>Problemas relacionados con persona esperando admisión en una institución apropiada en otro lugar</v>
          </cell>
        </row>
        <row r="13985">
          <cell r="A13985" t="str">
            <v>Z75.2</v>
          </cell>
          <cell r="B13985" t="str">
            <v>Problemas relacionados con persona en otro período de espera para investigación y tratamiento</v>
          </cell>
        </row>
        <row r="13986">
          <cell r="A13986" t="str">
            <v>Z75.3</v>
          </cell>
          <cell r="B13986" t="str">
            <v>Problemas relacionados con atención de salud no disponible o inaccesible</v>
          </cell>
        </row>
        <row r="13987">
          <cell r="A13987" t="str">
            <v>Z75.4</v>
          </cell>
          <cell r="B13987" t="str">
            <v>Problemas relacionados con otros servicios asistenciales no disponibles o inaccesibles</v>
          </cell>
        </row>
        <row r="13988">
          <cell r="A13988" t="str">
            <v>Z75.5</v>
          </cell>
          <cell r="B13988" t="str">
            <v>Problemas relacionados con la atención durante vacaciones de la familia</v>
          </cell>
        </row>
        <row r="13989">
          <cell r="A13989" t="str">
            <v>Z75.8</v>
          </cell>
          <cell r="B13989" t="str">
            <v>Otros problemas relacionados con servicios médicos y de salud</v>
          </cell>
        </row>
        <row r="13990">
          <cell r="A13990" t="str">
            <v>Z75.9</v>
          </cell>
          <cell r="B13990" t="str">
            <v>Problema no especificado relacionado con servicios médicos y de salud</v>
          </cell>
        </row>
        <row r="13991">
          <cell r="A13991" t="str">
            <v>Z76</v>
          </cell>
          <cell r="B13991" t="str">
            <v>Personas en contacto con los servicios de salud por otras circunstancias</v>
          </cell>
        </row>
        <row r="13992">
          <cell r="A13992" t="str">
            <v>Z76.0</v>
          </cell>
          <cell r="B13992" t="str">
            <v>Consulta para repetición de receta</v>
          </cell>
        </row>
        <row r="13993">
          <cell r="A13993" t="str">
            <v>Z76.1</v>
          </cell>
          <cell r="B13993" t="str">
            <v>Consulta para atención y supervisión de la salud del niño abandonado</v>
          </cell>
        </row>
        <row r="13994">
          <cell r="A13994" t="str">
            <v>Z76.2</v>
          </cell>
          <cell r="B13994" t="str">
            <v>Consulta para atención y supervisión de la salud de otros niños o lactantes sanos</v>
          </cell>
        </row>
        <row r="13995">
          <cell r="A13995" t="str">
            <v>Z76.3</v>
          </cell>
          <cell r="B13995" t="str">
            <v>Persona sana que acompaña al enfermo</v>
          </cell>
        </row>
        <row r="13996">
          <cell r="A13996" t="str">
            <v>Z76.4</v>
          </cell>
          <cell r="B13996" t="str">
            <v>Otro huésped en servicios de salud</v>
          </cell>
        </row>
        <row r="13997">
          <cell r="A13997" t="str">
            <v>Z76.5</v>
          </cell>
          <cell r="B13997" t="str">
            <v>Persona que consulta con simulación consciente [simulador]</v>
          </cell>
        </row>
        <row r="13998">
          <cell r="A13998" t="str">
            <v>Z76.8</v>
          </cell>
          <cell r="B13998" t="str">
            <v>Persona en contacto con los servicios de salud en otras circunstancias especificadas</v>
          </cell>
        </row>
        <row r="13999">
          <cell r="A13999" t="str">
            <v>Z76.9</v>
          </cell>
          <cell r="B13999" t="str">
            <v>Personas en contacto con los servicios de salud en circunstancias no especificadas</v>
          </cell>
        </row>
        <row r="14000">
          <cell r="A14000" t="str">
            <v>Z80</v>
          </cell>
          <cell r="B14000" t="str">
            <v>Historia familiar de tumor maligno</v>
          </cell>
        </row>
        <row r="14001">
          <cell r="A14001" t="str">
            <v>Z80.0</v>
          </cell>
          <cell r="B14001" t="str">
            <v>Historia familiar de tumor maligno de órganos digestivos</v>
          </cell>
        </row>
        <row r="14002">
          <cell r="A14002" t="str">
            <v>Z80.1</v>
          </cell>
          <cell r="B14002" t="str">
            <v>Historia familiar de tumor maligno de tráquea, bronquios y pulmón</v>
          </cell>
        </row>
        <row r="14003">
          <cell r="A14003" t="str">
            <v>Z80.2</v>
          </cell>
          <cell r="B14003" t="str">
            <v>Historia familiar de tumor maligno de otros órganos respiratorios e intratorácicos</v>
          </cell>
        </row>
        <row r="14004">
          <cell r="A14004" t="str">
            <v>Z80.3</v>
          </cell>
          <cell r="B14004" t="str">
            <v>Historia familiar de tumor maligno de mama</v>
          </cell>
        </row>
        <row r="14005">
          <cell r="A14005" t="str">
            <v>Z80.4</v>
          </cell>
          <cell r="B14005" t="str">
            <v>Historia familiar de tumor maligno de órganos genitales</v>
          </cell>
        </row>
        <row r="14006">
          <cell r="A14006" t="str">
            <v>Z80.5</v>
          </cell>
          <cell r="B14006" t="str">
            <v>Historia familiar de tumos maligno de vías urinarias</v>
          </cell>
        </row>
        <row r="14007">
          <cell r="A14007" t="str">
            <v>Z80.6</v>
          </cell>
          <cell r="B14007" t="str">
            <v>Historia familiar de leucemia</v>
          </cell>
        </row>
        <row r="14008">
          <cell r="A14008" t="str">
            <v>Z80.7</v>
          </cell>
          <cell r="B14008" t="str">
            <v>Historia familiar de otros tumores malignos del tejido linfoide, hematopoyético y tejidos relacionados</v>
          </cell>
        </row>
        <row r="14009">
          <cell r="A14009" t="str">
            <v>Z80.8</v>
          </cell>
          <cell r="B14009" t="str">
            <v>Historia familiar de tumor maligno de otros órganos o sistemas especificados</v>
          </cell>
        </row>
        <row r="14010">
          <cell r="A14010" t="str">
            <v>Z80.9</v>
          </cell>
          <cell r="B14010" t="str">
            <v>Historia familiar de tumor maligno, de sitio no especificado</v>
          </cell>
        </row>
        <row r="14011">
          <cell r="A14011" t="str">
            <v>Z81</v>
          </cell>
          <cell r="B14011" t="str">
            <v>Historia familiar de trastornos mentales y del comportamiento</v>
          </cell>
        </row>
        <row r="14012">
          <cell r="A14012" t="str">
            <v>Z81.0</v>
          </cell>
          <cell r="B14012" t="str">
            <v>Historia familiar de retardo mental</v>
          </cell>
        </row>
        <row r="14013">
          <cell r="A14013" t="str">
            <v>Z81.1</v>
          </cell>
          <cell r="B14013" t="str">
            <v>Historia familiar de abuso de alcohol</v>
          </cell>
        </row>
        <row r="14014">
          <cell r="A14014" t="str">
            <v>Z81.2</v>
          </cell>
          <cell r="B14014" t="str">
            <v>Historia familiar de abuso del tabaco</v>
          </cell>
        </row>
        <row r="14015">
          <cell r="A14015" t="str">
            <v>Z81.3</v>
          </cell>
          <cell r="B14015" t="str">
            <v>Historia familiar de abuso de otras sustancias psicoactivas</v>
          </cell>
        </row>
        <row r="14016">
          <cell r="A14016" t="str">
            <v>Z81.4</v>
          </cell>
          <cell r="B14016" t="str">
            <v>Historia familiar de abuso de otras sustancias</v>
          </cell>
        </row>
        <row r="14017">
          <cell r="A14017" t="str">
            <v>Z81.8</v>
          </cell>
          <cell r="B14017" t="str">
            <v>Historia familiar de otros trastornos mentales y del comportamiento</v>
          </cell>
        </row>
        <row r="14018">
          <cell r="A14018" t="str">
            <v>Z82</v>
          </cell>
          <cell r="B14018" t="str">
            <v>Historia familiar de ciertas discapacidades y enfermedades crónicas incapacitantes</v>
          </cell>
        </row>
        <row r="14019">
          <cell r="A14019" t="str">
            <v>Z82.0</v>
          </cell>
          <cell r="B14019" t="str">
            <v>Historia familiar de epilepsia y otras enfermedades del sistema nervioso</v>
          </cell>
        </row>
        <row r="14020">
          <cell r="A14020" t="str">
            <v>Z82.1</v>
          </cell>
          <cell r="B14020" t="str">
            <v>Historia familiar de ceguera o pérdida de la visión</v>
          </cell>
        </row>
        <row r="14021">
          <cell r="A14021" t="str">
            <v>Z82.2</v>
          </cell>
          <cell r="B14021" t="str">
            <v>Historia familiar de sordera o pérdida de la audición</v>
          </cell>
        </row>
        <row r="14022">
          <cell r="A14022" t="str">
            <v>Z82.3</v>
          </cell>
          <cell r="B14022" t="str">
            <v>Historia familiar de apoplejía</v>
          </cell>
        </row>
        <row r="14023">
          <cell r="A14023" t="str">
            <v>Z82.4</v>
          </cell>
          <cell r="B14023" t="str">
            <v>Historia familiar de enfermedad isquémica del corazón y otras enfermedades del sistema circulatorio</v>
          </cell>
        </row>
        <row r="14024">
          <cell r="A14024" t="str">
            <v>Z82.5</v>
          </cell>
          <cell r="B14024" t="str">
            <v>Historia familiar de asma y de otras enfermedades crónicas de las vías respiratorias inferiores</v>
          </cell>
        </row>
        <row r="14025">
          <cell r="A14025" t="str">
            <v>Z82.6</v>
          </cell>
          <cell r="B14025" t="str">
            <v>Historia familiar de artritis y otras enfermedades del sistema osteomuscular y tejido conjuntivo</v>
          </cell>
        </row>
        <row r="14026">
          <cell r="A14026" t="str">
            <v>Z82.7</v>
          </cell>
          <cell r="B14026" t="str">
            <v>Historia familiar de malformaciones congénitas, deformidades y otras anomalías cromosómicas</v>
          </cell>
        </row>
        <row r="14027">
          <cell r="A14027" t="str">
            <v>Z82.8</v>
          </cell>
          <cell r="B14027" t="str">
            <v>Historia familiar de otras discapacidades y enfermedades crónicas incapacitantes no clasificadas en otra parte</v>
          </cell>
        </row>
        <row r="14028">
          <cell r="A14028" t="str">
            <v>Z83</v>
          </cell>
          <cell r="B14028" t="str">
            <v>Historia familiar de otros trastornos específicos</v>
          </cell>
        </row>
        <row r="14029">
          <cell r="A14029" t="str">
            <v>Z83.0</v>
          </cell>
          <cell r="B14029" t="str">
            <v>Historia familiar de infección por el virus de la inmunodeficiencia humana [VIH]</v>
          </cell>
        </row>
        <row r="14030">
          <cell r="A14030" t="str">
            <v>Z83.1</v>
          </cell>
          <cell r="B14030" t="str">
            <v>Historia familiar de otras enfermedades infecciosas y parasitarias</v>
          </cell>
        </row>
        <row r="14031">
          <cell r="A14031" t="str">
            <v>Z83.2</v>
          </cell>
          <cell r="B14031" t="str">
            <v>Historia familiar de enfermedades de la sangre y de los órganos hematopoyéticos y de ciertos trastornos del mecanismo inmunológico</v>
          </cell>
        </row>
        <row r="14032">
          <cell r="A14032" t="str">
            <v>Z83.3</v>
          </cell>
          <cell r="B14032" t="str">
            <v>Historia familiar de diabetes mellitus</v>
          </cell>
        </row>
        <row r="14033">
          <cell r="A14033" t="str">
            <v>Z83.4</v>
          </cell>
          <cell r="B14033" t="str">
            <v>Historia familiar de otras enfermedades endocrinas, nutricionales y metabólicas</v>
          </cell>
        </row>
        <row r="14034">
          <cell r="A14034" t="str">
            <v>Z83.5</v>
          </cell>
          <cell r="B14034" t="str">
            <v>Historia familiar de trastornos de los ojos y de los oídos</v>
          </cell>
        </row>
        <row r="14035">
          <cell r="A14035" t="str">
            <v>Z83.6</v>
          </cell>
          <cell r="B14035" t="str">
            <v>Historia familiar de enfermedades del sistema respiratorio</v>
          </cell>
        </row>
        <row r="14036">
          <cell r="A14036" t="str">
            <v>Z83.7</v>
          </cell>
          <cell r="B14036" t="str">
            <v>Historia familiar de enfermedades del sistema digestivo</v>
          </cell>
        </row>
        <row r="14037">
          <cell r="A14037" t="str">
            <v>Z84</v>
          </cell>
          <cell r="B14037" t="str">
            <v>Historia familiar de otras afecciones</v>
          </cell>
        </row>
        <row r="14038">
          <cell r="A14038" t="str">
            <v>Z84.0</v>
          </cell>
          <cell r="B14038" t="str">
            <v>Historia familiar de enfermedades de la piel y del tejido subcutáneo</v>
          </cell>
        </row>
        <row r="14039">
          <cell r="A14039" t="str">
            <v>Z84.1</v>
          </cell>
          <cell r="B14039" t="str">
            <v>Historia familiar de trastornos del riñón y del uréter</v>
          </cell>
        </row>
        <row r="14040">
          <cell r="A14040" t="str">
            <v>Z84.2</v>
          </cell>
          <cell r="B14040" t="str">
            <v>Historia familiar de otras enfermedades del sistema genitourinario</v>
          </cell>
        </row>
        <row r="14041">
          <cell r="A14041" t="str">
            <v>Z84.3</v>
          </cell>
          <cell r="B14041" t="str">
            <v>Historia familiar de consanguinidad</v>
          </cell>
        </row>
        <row r="14042">
          <cell r="A14042" t="str">
            <v>Z84.8</v>
          </cell>
          <cell r="B14042" t="str">
            <v>Historia familiar de otras afecciones especificadas</v>
          </cell>
        </row>
        <row r="14043">
          <cell r="A14043" t="str">
            <v>Z85</v>
          </cell>
          <cell r="B14043" t="str">
            <v>Historia personal de tumor maligno</v>
          </cell>
        </row>
        <row r="14044">
          <cell r="A14044" t="str">
            <v>Z85.0</v>
          </cell>
          <cell r="B14044" t="str">
            <v>Historia personal de tumor maligno de órganos digestivos</v>
          </cell>
        </row>
        <row r="14045">
          <cell r="A14045" t="str">
            <v>Z85.1</v>
          </cell>
          <cell r="B14045" t="str">
            <v>Historia personal de tumor maligno de tráquea, bronquios y pulmón</v>
          </cell>
        </row>
        <row r="14046">
          <cell r="A14046" t="str">
            <v>Z85.2</v>
          </cell>
          <cell r="B14046" t="str">
            <v>Historia personal de tumor maligno de otros órganos respiratorios e intratorácicos</v>
          </cell>
        </row>
        <row r="14047">
          <cell r="A14047" t="str">
            <v>Z85.3</v>
          </cell>
          <cell r="B14047" t="str">
            <v>Historia personal de tumor maligno de mama</v>
          </cell>
        </row>
        <row r="14048">
          <cell r="A14048" t="str">
            <v>Z85.4</v>
          </cell>
          <cell r="B14048" t="str">
            <v>Historia personal de tumor maligno de órganos genitales</v>
          </cell>
        </row>
        <row r="14049">
          <cell r="A14049" t="str">
            <v>Z85.5</v>
          </cell>
          <cell r="B14049" t="str">
            <v>Historia personal de tumor maligno de vías urinarias</v>
          </cell>
        </row>
        <row r="14050">
          <cell r="A14050" t="str">
            <v>Z85.6</v>
          </cell>
          <cell r="B14050" t="str">
            <v>Historia personal de leucemia</v>
          </cell>
        </row>
        <row r="14051">
          <cell r="A14051" t="str">
            <v>Z85.7</v>
          </cell>
          <cell r="B14051" t="str">
            <v>Historia personal de otros tumores malignos del tejido linfoide, hematopoyético y tejidos relacionados</v>
          </cell>
        </row>
        <row r="14052">
          <cell r="A14052" t="str">
            <v>Z85.8</v>
          </cell>
          <cell r="B14052" t="str">
            <v>Historia personal de tumor maligno de otros órganos y sistemas</v>
          </cell>
        </row>
        <row r="14053">
          <cell r="A14053" t="str">
            <v>Z85.9</v>
          </cell>
          <cell r="B14053" t="str">
            <v>Historia personal de tumor maligno, de sitio no especificado</v>
          </cell>
        </row>
        <row r="14054">
          <cell r="A14054" t="str">
            <v>Z86</v>
          </cell>
          <cell r="B14054" t="str">
            <v>Historia personal de algunas otras enfermedades</v>
          </cell>
        </row>
        <row r="14055">
          <cell r="A14055" t="str">
            <v>Z86.0</v>
          </cell>
          <cell r="B14055" t="str">
            <v>Historia personal de otros tumores</v>
          </cell>
        </row>
        <row r="14056">
          <cell r="A14056" t="str">
            <v>Z86.1</v>
          </cell>
          <cell r="B14056" t="str">
            <v>Historia personal de enfermedades infecciosas y parasitarias</v>
          </cell>
        </row>
        <row r="14057">
          <cell r="A14057" t="str">
            <v>Z86.2</v>
          </cell>
          <cell r="B14057" t="str">
            <v>Historia personal de enfermedades de la sangre y de los órganos hematopoyéticos y de ciertos trastornos del mecanismo inmunológico</v>
          </cell>
        </row>
        <row r="14058">
          <cell r="A14058" t="str">
            <v>Z86.3</v>
          </cell>
          <cell r="B14058" t="str">
            <v>Historia personal de enfermedades endocrinas, nutricionales y metabólicas</v>
          </cell>
        </row>
        <row r="14059">
          <cell r="A14059" t="str">
            <v>Z86.4</v>
          </cell>
          <cell r="B14059" t="str">
            <v>Historia personal de abuso de sustancias psicoactivas</v>
          </cell>
        </row>
        <row r="14060">
          <cell r="A14060" t="str">
            <v>Z86.5</v>
          </cell>
          <cell r="B14060" t="str">
            <v>Historia personal de otros trastornos mentales o del comportamiento</v>
          </cell>
        </row>
        <row r="14061">
          <cell r="A14061" t="str">
            <v>Z86.6</v>
          </cell>
          <cell r="B14061" t="str">
            <v>Historia personal de enfermedades del sistema nervioso y de los órganos de los sentidos</v>
          </cell>
        </row>
        <row r="14062">
          <cell r="A14062" t="str">
            <v>Z86.7</v>
          </cell>
          <cell r="B14062" t="str">
            <v>Historia personal de enfermedades del sistema circulatorio</v>
          </cell>
        </row>
        <row r="14063">
          <cell r="A14063" t="str">
            <v>Z87</v>
          </cell>
          <cell r="B14063" t="str">
            <v>Historia personal de otras enfermedades y afecciones</v>
          </cell>
        </row>
        <row r="14064">
          <cell r="A14064" t="str">
            <v>Z87.0</v>
          </cell>
          <cell r="B14064" t="str">
            <v>Historia personal de enfermedades del sistema respiratorio</v>
          </cell>
        </row>
        <row r="14065">
          <cell r="A14065" t="str">
            <v>Z87.1</v>
          </cell>
          <cell r="B14065" t="str">
            <v>Historia personal de enfermedades del sistema digestivo</v>
          </cell>
        </row>
        <row r="14066">
          <cell r="A14066" t="str">
            <v>Z87.2</v>
          </cell>
          <cell r="B14066" t="str">
            <v>Historia personal de enfermedades de la piel y del tejido subcutáneo</v>
          </cell>
        </row>
        <row r="14067">
          <cell r="A14067" t="str">
            <v>Z87.3</v>
          </cell>
          <cell r="B14067" t="str">
            <v>Historia personal de enfermedades del sistema osteomuscular y del tejido conjuntivo</v>
          </cell>
        </row>
        <row r="14068">
          <cell r="A14068" t="str">
            <v>Z87.4</v>
          </cell>
          <cell r="B14068" t="str">
            <v>Historia personal de enfermedades del sistema genitourinario</v>
          </cell>
        </row>
        <row r="14069">
          <cell r="A14069" t="str">
            <v>Z87.5</v>
          </cell>
          <cell r="B14069" t="str">
            <v>Historia personal de complicaciones del embarazo, del parto y del puerperio</v>
          </cell>
        </row>
        <row r="14070">
          <cell r="A14070" t="str">
            <v>Z87.6</v>
          </cell>
          <cell r="B14070" t="str">
            <v>Historia personal de ciertas afecciones originadas en el período perinatal</v>
          </cell>
        </row>
        <row r="14071">
          <cell r="A14071" t="str">
            <v>Z87.7</v>
          </cell>
          <cell r="B14071" t="str">
            <v>Historia personal de malformaciones congénitas, deformidades y anomalías cromosómicas</v>
          </cell>
        </row>
        <row r="14072">
          <cell r="A14072" t="str">
            <v>Z87.8</v>
          </cell>
          <cell r="B14072" t="str">
            <v>Historia personal de otras afecciones especificadas</v>
          </cell>
        </row>
        <row r="14073">
          <cell r="A14073" t="str">
            <v>Z88</v>
          </cell>
          <cell r="B14073" t="str">
            <v>Historia personal de alergia a drogas, medicamentos y sustancias biológicas</v>
          </cell>
        </row>
        <row r="14074">
          <cell r="A14074" t="str">
            <v>Z88.0</v>
          </cell>
          <cell r="B14074" t="str">
            <v>Historia personal de alergia a penicilina</v>
          </cell>
        </row>
        <row r="14075">
          <cell r="A14075" t="str">
            <v>Z88.1</v>
          </cell>
          <cell r="B14075" t="str">
            <v>Historia personal de alergia a otros agentes antibióticos</v>
          </cell>
        </row>
        <row r="14076">
          <cell r="A14076" t="str">
            <v>Z88.2</v>
          </cell>
          <cell r="B14076" t="str">
            <v>Historia personal de alergia a sulfonamidas</v>
          </cell>
        </row>
        <row r="14077">
          <cell r="A14077" t="str">
            <v>Z88.3</v>
          </cell>
          <cell r="B14077" t="str">
            <v>Historia personal de alergia a otros agentes antiinfecciosos</v>
          </cell>
        </row>
        <row r="14078">
          <cell r="A14078" t="str">
            <v>Z88.4</v>
          </cell>
          <cell r="B14078" t="str">
            <v>Historia personal de alergia a agente anestésico</v>
          </cell>
        </row>
        <row r="14079">
          <cell r="A14079" t="str">
            <v>Z88.5</v>
          </cell>
          <cell r="B14079" t="str">
            <v>Historia personal de alergia a agente narcótico</v>
          </cell>
        </row>
        <row r="14080">
          <cell r="A14080" t="str">
            <v>Z88.6</v>
          </cell>
          <cell r="B14080" t="str">
            <v>Historia personal de alergia a agente analgésico</v>
          </cell>
        </row>
        <row r="14081">
          <cell r="A14081" t="str">
            <v>Z88.7</v>
          </cell>
          <cell r="B14081" t="str">
            <v>Historia personal de alergia a suero o vacuna</v>
          </cell>
        </row>
        <row r="14082">
          <cell r="A14082" t="str">
            <v>Z88.8</v>
          </cell>
          <cell r="B14082" t="str">
            <v>Historia personal de alergia a otras drogas, medicamentos y sustancias biológicas</v>
          </cell>
        </row>
        <row r="14083">
          <cell r="A14083" t="str">
            <v>Z88.9</v>
          </cell>
          <cell r="B14083" t="str">
            <v>Historia personal de alergia a drogas, medicamentos y sustancias biológicas no especificadas</v>
          </cell>
        </row>
        <row r="14084">
          <cell r="A14084" t="str">
            <v>Z89</v>
          </cell>
          <cell r="B14084" t="str">
            <v>Ausencia adquirida de miembros</v>
          </cell>
        </row>
        <row r="14085">
          <cell r="A14085" t="str">
            <v>Z89.0</v>
          </cell>
          <cell r="B14085" t="str">
            <v>Ausencia adquirida de dedo(s), [incluido el pulgar], unilateral</v>
          </cell>
        </row>
        <row r="14086">
          <cell r="A14086" t="str">
            <v>Z89.1</v>
          </cell>
          <cell r="B14086" t="str">
            <v>Ausencia adquirida de mano y muñeca</v>
          </cell>
        </row>
        <row r="14087">
          <cell r="A14087" t="str">
            <v>Z89.2</v>
          </cell>
          <cell r="B14087" t="str">
            <v>Ausencia adquirida de miembro superior por arriba de la muñeca</v>
          </cell>
        </row>
        <row r="14088">
          <cell r="A14088" t="str">
            <v>Z89.3</v>
          </cell>
          <cell r="B14088" t="str">
            <v>Ausencia adquirida de ambos miembros superiores [cualquier nivel]</v>
          </cell>
        </row>
        <row r="14089">
          <cell r="A14089" t="str">
            <v>Z89.4</v>
          </cell>
          <cell r="B14089" t="str">
            <v>Ausencia adquirida de pie y tobillo</v>
          </cell>
        </row>
        <row r="14090">
          <cell r="A14090" t="str">
            <v>Z89.5</v>
          </cell>
          <cell r="B14090" t="str">
            <v>Ausencia adquirida de pierna a nivel de o debajo de la rodilla</v>
          </cell>
        </row>
        <row r="14091">
          <cell r="A14091" t="str">
            <v>Z89.6</v>
          </cell>
          <cell r="B14091" t="str">
            <v>Ausencia adquirida de pierna por arriba de la rodilla</v>
          </cell>
        </row>
        <row r="14092">
          <cell r="A14092" t="str">
            <v>Z89.7</v>
          </cell>
          <cell r="B14092" t="str">
            <v>Ausencia adquirida de ambos miembros inferiores [cualquier nivel, excepto dedos del pie solamente]</v>
          </cell>
        </row>
        <row r="14093">
          <cell r="A14093" t="str">
            <v>Z89.8</v>
          </cell>
          <cell r="B14093" t="str">
            <v>Ausencia adquirida de miembros superiores e inferiores [cualquier nivel]</v>
          </cell>
        </row>
        <row r="14094">
          <cell r="A14094" t="str">
            <v>Z89.9</v>
          </cell>
          <cell r="B14094" t="str">
            <v>Ausencia adquirida de miembros no especificados</v>
          </cell>
        </row>
        <row r="14095">
          <cell r="A14095" t="str">
            <v>Z90</v>
          </cell>
          <cell r="B14095" t="str">
            <v>Ausencia adquirida de órganos, no clasificada en otra parte</v>
          </cell>
        </row>
        <row r="14096">
          <cell r="A14096" t="str">
            <v>Z90.0</v>
          </cell>
          <cell r="B14096" t="str">
            <v>Ausencia adquirida de parte de la cabeza y del cuello</v>
          </cell>
        </row>
        <row r="14097">
          <cell r="A14097" t="str">
            <v>Z90.1</v>
          </cell>
          <cell r="B14097" t="str">
            <v>Ausencia adquirida de mama(s)</v>
          </cell>
        </row>
        <row r="14098">
          <cell r="A14098" t="str">
            <v>Z90.2</v>
          </cell>
          <cell r="B14098" t="str">
            <v>Ausencia adquirida (de parte) del pulmón</v>
          </cell>
        </row>
        <row r="14099">
          <cell r="A14099" t="str">
            <v>Z90.3</v>
          </cell>
          <cell r="B14099" t="str">
            <v>Ausencia adquirida de parte del estómago</v>
          </cell>
        </row>
        <row r="14100">
          <cell r="A14100" t="str">
            <v>Z90.4</v>
          </cell>
          <cell r="B14100" t="str">
            <v>Ausencia adquirida de otras partes del tubo digestivo</v>
          </cell>
        </row>
        <row r="14101">
          <cell r="A14101" t="str">
            <v>Z90.5</v>
          </cell>
          <cell r="B14101" t="str">
            <v>Ausencia adquirida de riñón</v>
          </cell>
        </row>
        <row r="14102">
          <cell r="A14102" t="str">
            <v>Z90.6</v>
          </cell>
          <cell r="B14102" t="str">
            <v>Ausencia adquirida de otras partes de las vías urinarias</v>
          </cell>
        </row>
        <row r="14103">
          <cell r="A14103" t="str">
            <v>Z90.7</v>
          </cell>
          <cell r="B14103" t="str">
            <v>Ausencia adquirida de órgano(s) genital(es)</v>
          </cell>
        </row>
        <row r="14104">
          <cell r="A14104" t="str">
            <v>Z90.8</v>
          </cell>
          <cell r="B14104" t="str">
            <v>Ausencia adquirida de otros órganos</v>
          </cell>
        </row>
        <row r="14105">
          <cell r="A14105" t="str">
            <v>Z91</v>
          </cell>
          <cell r="B14105" t="str">
            <v>Historia personal de factores de riesgo, no clasificados en otra parte</v>
          </cell>
        </row>
        <row r="14106">
          <cell r="A14106" t="str">
            <v>Z91.0</v>
          </cell>
          <cell r="B14106" t="str">
            <v>Historia personal de alergia, no debida a drogas ni a sustancias biológicas</v>
          </cell>
        </row>
        <row r="14107">
          <cell r="A14107" t="str">
            <v>Z91.1</v>
          </cell>
          <cell r="B14107" t="str">
            <v>Historia personal de incumplimiento del régimen o tratamiento médico</v>
          </cell>
        </row>
        <row r="14108">
          <cell r="A14108" t="str">
            <v>Z91.2</v>
          </cell>
          <cell r="B14108" t="str">
            <v>Historia personal de higiene personal deficiente</v>
          </cell>
        </row>
        <row r="14109">
          <cell r="A14109" t="str">
            <v>Z91.3</v>
          </cell>
          <cell r="B14109" t="str">
            <v>Historia personal de ciclo sueño-vigilia no saludable</v>
          </cell>
        </row>
        <row r="14110">
          <cell r="A14110" t="str">
            <v>Z91.4</v>
          </cell>
          <cell r="B14110" t="str">
            <v>Historia personal de trauma psicológico, no clasificado en otra parte</v>
          </cell>
        </row>
        <row r="14111">
          <cell r="A14111" t="str">
            <v>Z91.5</v>
          </cell>
          <cell r="B14111" t="str">
            <v>Historia personal de lesión autoinfligida intencionalmente</v>
          </cell>
        </row>
        <row r="14112">
          <cell r="A14112" t="str">
            <v>Z91.6</v>
          </cell>
          <cell r="B14112" t="str">
            <v>Historia personal de otro trauma físico</v>
          </cell>
        </row>
        <row r="14113">
          <cell r="A14113" t="str">
            <v>Z91.8</v>
          </cell>
          <cell r="B14113" t="str">
            <v>Historia personal de otros factores de riesgo, no clasificados en otra parte</v>
          </cell>
        </row>
        <row r="14114">
          <cell r="A14114" t="str">
            <v>Z92</v>
          </cell>
          <cell r="B14114" t="str">
            <v>Historia personal de tratamiento médico</v>
          </cell>
        </row>
        <row r="14115">
          <cell r="A14115" t="str">
            <v>Z92.0</v>
          </cell>
          <cell r="B14115" t="str">
            <v>Historia personal de anticoncepción</v>
          </cell>
        </row>
        <row r="14116">
          <cell r="A14116" t="str">
            <v>Z92.1</v>
          </cell>
          <cell r="B14116" t="str">
            <v>Historia personal de uso (presente) de anticoagulantes por largo tiempo</v>
          </cell>
        </row>
        <row r="14117">
          <cell r="A14117" t="str">
            <v>Z92.2</v>
          </cell>
          <cell r="B14117" t="str">
            <v>Historia personal de uso (presente) de otros medicamentos por largo tiempo</v>
          </cell>
        </row>
        <row r="14118">
          <cell r="A14118" t="str">
            <v>Z92.3</v>
          </cell>
          <cell r="B14118" t="str">
            <v>Historia personal de irradiación</v>
          </cell>
        </row>
        <row r="14119">
          <cell r="A14119" t="str">
            <v>Z92.4</v>
          </cell>
          <cell r="B14119" t="str">
            <v>Historia personal de cirugía mayor, no clasificada en otra parte</v>
          </cell>
        </row>
        <row r="14120">
          <cell r="A14120" t="str">
            <v>Z92.5</v>
          </cell>
          <cell r="B14120" t="str">
            <v>Historia personal de medidas de rehabilitación</v>
          </cell>
        </row>
        <row r="14121">
          <cell r="A14121" t="str">
            <v>Z92.8</v>
          </cell>
          <cell r="B14121" t="str">
            <v>Historia personal de otros tratamientos médicos</v>
          </cell>
        </row>
        <row r="14122">
          <cell r="A14122" t="str">
            <v>Z92.9</v>
          </cell>
          <cell r="B14122" t="str">
            <v>Historia personal de tratamiento médico no especificado</v>
          </cell>
        </row>
        <row r="14123">
          <cell r="A14123" t="str">
            <v>Z93</v>
          </cell>
          <cell r="B14123" t="str">
            <v>Aberturas artificiales</v>
          </cell>
        </row>
        <row r="14124">
          <cell r="A14124" t="str">
            <v>Z93.0</v>
          </cell>
          <cell r="B14124" t="str">
            <v>Traqueostomía</v>
          </cell>
        </row>
        <row r="14125">
          <cell r="A14125" t="str">
            <v>Z93.1</v>
          </cell>
          <cell r="B14125" t="str">
            <v>Gastrostomía</v>
          </cell>
        </row>
        <row r="14126">
          <cell r="A14126" t="str">
            <v>Z93.2</v>
          </cell>
          <cell r="B14126" t="str">
            <v>Ileostomía</v>
          </cell>
        </row>
        <row r="14127">
          <cell r="A14127" t="str">
            <v>Z93.3</v>
          </cell>
          <cell r="B14127" t="str">
            <v>Colostomía</v>
          </cell>
        </row>
        <row r="14128">
          <cell r="A14128" t="str">
            <v>Z93.4</v>
          </cell>
          <cell r="B14128" t="str">
            <v>Otros orificios artificiales del tubo gastrointestinal</v>
          </cell>
        </row>
        <row r="14129">
          <cell r="A14129" t="str">
            <v>Z93.5</v>
          </cell>
          <cell r="B14129" t="str">
            <v>Cistostomía</v>
          </cell>
        </row>
        <row r="14130">
          <cell r="A14130" t="str">
            <v>Z93.6</v>
          </cell>
          <cell r="B14130" t="str">
            <v>Otros orificios artificiales de las vías urinarias</v>
          </cell>
        </row>
        <row r="14131">
          <cell r="A14131" t="str">
            <v>Z93.8</v>
          </cell>
          <cell r="B14131" t="str">
            <v>Otras aberturas artificiales</v>
          </cell>
        </row>
        <row r="14132">
          <cell r="A14132" t="str">
            <v>Z93.9</v>
          </cell>
          <cell r="B14132" t="str">
            <v>Abertura artificial, no especificada</v>
          </cell>
        </row>
        <row r="14133">
          <cell r="A14133" t="str">
            <v>Z94</v>
          </cell>
          <cell r="B14133" t="str">
            <v>Organos y tejidos trasplantados</v>
          </cell>
        </row>
        <row r="14134">
          <cell r="A14134" t="str">
            <v>Z94.0</v>
          </cell>
          <cell r="B14134" t="str">
            <v>Trasplante de riñón</v>
          </cell>
        </row>
        <row r="14135">
          <cell r="A14135" t="str">
            <v>Z94.1</v>
          </cell>
          <cell r="B14135" t="str">
            <v>Trasplante de corazón</v>
          </cell>
        </row>
        <row r="14136">
          <cell r="A14136" t="str">
            <v>Z94.2</v>
          </cell>
          <cell r="B14136" t="str">
            <v>Trasplante de pulmón</v>
          </cell>
        </row>
        <row r="14137">
          <cell r="A14137" t="str">
            <v>Z94.3</v>
          </cell>
          <cell r="B14137" t="str">
            <v>Trasplante de corazón y pulmones</v>
          </cell>
        </row>
        <row r="14138">
          <cell r="A14138" t="str">
            <v>Z94.4</v>
          </cell>
          <cell r="B14138" t="str">
            <v>Trasplante de hígado</v>
          </cell>
        </row>
        <row r="14139">
          <cell r="A14139" t="str">
            <v>Z94.5</v>
          </cell>
          <cell r="B14139" t="str">
            <v>Trasplante de piel</v>
          </cell>
        </row>
        <row r="14140">
          <cell r="A14140" t="str">
            <v>Z94.6</v>
          </cell>
          <cell r="B14140" t="str">
            <v>Trasplante de hueso</v>
          </cell>
        </row>
        <row r="14141">
          <cell r="A14141" t="str">
            <v>Z94.7</v>
          </cell>
          <cell r="B14141" t="str">
            <v>Trasplante de córnea</v>
          </cell>
        </row>
        <row r="14142">
          <cell r="A14142" t="str">
            <v>Z94.8</v>
          </cell>
          <cell r="B14142" t="str">
            <v>Otros órganos y tejidos trasplantados</v>
          </cell>
        </row>
        <row r="14143">
          <cell r="A14143" t="str">
            <v>Z94.9</v>
          </cell>
          <cell r="B14143" t="str">
            <v>Organo o tejido trasplantado no especificado</v>
          </cell>
        </row>
        <row r="14144">
          <cell r="A14144" t="str">
            <v>Z95</v>
          </cell>
          <cell r="B14144" t="str">
            <v>Presencia de implantes e injertos cardiovasculares</v>
          </cell>
        </row>
        <row r="14145">
          <cell r="A14145" t="str">
            <v>Z95.0</v>
          </cell>
          <cell r="B14145" t="str">
            <v>Presencia de marcapaso cardíaco</v>
          </cell>
        </row>
        <row r="14146">
          <cell r="A14146" t="str">
            <v>Z95.1</v>
          </cell>
          <cell r="B14146" t="str">
            <v>Presencia de derivación aortocoronaria</v>
          </cell>
        </row>
        <row r="14147">
          <cell r="A14147" t="str">
            <v>Z95.2</v>
          </cell>
          <cell r="B14147" t="str">
            <v>Presencia de válvula cardíaca protésica</v>
          </cell>
        </row>
        <row r="14148">
          <cell r="A14148" t="str">
            <v>Z95.3</v>
          </cell>
          <cell r="B14148" t="str">
            <v>Presencia de válvula cardíaca xenogénica</v>
          </cell>
        </row>
        <row r="14149">
          <cell r="A14149" t="str">
            <v>Z95.4</v>
          </cell>
          <cell r="B14149" t="str">
            <v>Presencia de otros reemplazos de válvula cardíaca</v>
          </cell>
        </row>
        <row r="14150">
          <cell r="A14150" t="str">
            <v>Z95.5</v>
          </cell>
          <cell r="B14150" t="str">
            <v>Presencia de angioplastia, injertos y prótesis coronarias</v>
          </cell>
        </row>
        <row r="14151">
          <cell r="A14151" t="str">
            <v>Z95.8</v>
          </cell>
          <cell r="B14151" t="str">
            <v>Presencia de otros injertos y prótesis cardiovasculares</v>
          </cell>
        </row>
        <row r="14152">
          <cell r="A14152" t="str">
            <v>Z95.9</v>
          </cell>
          <cell r="B14152" t="str">
            <v>Presencia de injertos e implantes cardiovasculares no especificados</v>
          </cell>
        </row>
        <row r="14153">
          <cell r="A14153" t="str">
            <v>Z96</v>
          </cell>
          <cell r="B14153" t="str">
            <v>Presencia de otros implantes funcionales</v>
          </cell>
        </row>
        <row r="14154">
          <cell r="A14154" t="str">
            <v>Z96.0</v>
          </cell>
          <cell r="B14154" t="str">
            <v>Presencia de implante urogenital</v>
          </cell>
        </row>
        <row r="14155">
          <cell r="A14155" t="str">
            <v>Z96.1</v>
          </cell>
          <cell r="B14155" t="str">
            <v>Presencia de lentes intraoculares</v>
          </cell>
        </row>
        <row r="14156">
          <cell r="A14156" t="str">
            <v>Z96.2</v>
          </cell>
          <cell r="B14156" t="str">
            <v>Presencia de implantes óticos y auditivos</v>
          </cell>
        </row>
        <row r="14157">
          <cell r="A14157" t="str">
            <v>Z96.3</v>
          </cell>
          <cell r="B14157" t="str">
            <v>Presencia de laringe artificial</v>
          </cell>
        </row>
        <row r="14158">
          <cell r="A14158" t="str">
            <v>Z96.4</v>
          </cell>
          <cell r="B14158" t="str">
            <v>Presencia de implantes endocrinos</v>
          </cell>
        </row>
        <row r="14159">
          <cell r="A14159" t="str">
            <v>Z96.5</v>
          </cell>
          <cell r="B14159" t="str">
            <v>Presencia de implantes de raíz de diente y de mandíbula</v>
          </cell>
        </row>
        <row r="14160">
          <cell r="A14160" t="str">
            <v>Z96.6</v>
          </cell>
          <cell r="B14160" t="str">
            <v>Presencia de implante ortopédico articular</v>
          </cell>
        </row>
        <row r="14161">
          <cell r="A14161" t="str">
            <v>Z96.7</v>
          </cell>
          <cell r="B14161" t="str">
            <v>Presencia de otros implantes de tendones y huesos</v>
          </cell>
        </row>
        <row r="14162">
          <cell r="A14162" t="str">
            <v>Z96.8</v>
          </cell>
          <cell r="B14162" t="str">
            <v>Presencia de otros implantes funcionales especificados</v>
          </cell>
        </row>
        <row r="14163">
          <cell r="A14163" t="str">
            <v>Z96.9</v>
          </cell>
          <cell r="B14163" t="str">
            <v>Presencia de implantes funcionales no especificados</v>
          </cell>
        </row>
        <row r="14164">
          <cell r="A14164" t="str">
            <v>Z97</v>
          </cell>
          <cell r="B14164" t="str">
            <v>Presencia de otros dispositivos</v>
          </cell>
        </row>
        <row r="14165">
          <cell r="A14165" t="str">
            <v>Z97.0</v>
          </cell>
          <cell r="B14165" t="str">
            <v>Presencia de ojo artificial</v>
          </cell>
        </row>
        <row r="14166">
          <cell r="A14166" t="str">
            <v>Z97.1</v>
          </cell>
          <cell r="B14166" t="str">
            <v>Presencia de miembro artificial (completo) (parcial)</v>
          </cell>
        </row>
        <row r="14167">
          <cell r="A14167" t="str">
            <v>Z97.2</v>
          </cell>
          <cell r="B14167" t="str">
            <v>Presencia de dispositivo protésico dental (completo) (parcial)</v>
          </cell>
        </row>
        <row r="14168">
          <cell r="A14168" t="str">
            <v>Z97.3</v>
          </cell>
          <cell r="B14168" t="str">
            <v>Presencia de anteojos y lentes de contacto</v>
          </cell>
        </row>
        <row r="14169">
          <cell r="A14169" t="str">
            <v>Z97.4</v>
          </cell>
          <cell r="B14169" t="str">
            <v>Presencia de audífono externo</v>
          </cell>
        </row>
        <row r="14170">
          <cell r="A14170" t="str">
            <v>Z97.5</v>
          </cell>
          <cell r="B14170" t="str">
            <v>Presencia de dispositivo anticonceptivo (intrauterino)</v>
          </cell>
        </row>
        <row r="14171">
          <cell r="A14171" t="str">
            <v>Z97.8</v>
          </cell>
          <cell r="B14171" t="str">
            <v>Presencia de otros dispositivos especificados</v>
          </cell>
        </row>
        <row r="14172">
          <cell r="A14172" t="str">
            <v>Z98</v>
          </cell>
          <cell r="B14172" t="str">
            <v>Otros estados postquirúrgicos</v>
          </cell>
        </row>
        <row r="14173">
          <cell r="A14173" t="str">
            <v>Z98.0</v>
          </cell>
          <cell r="B14173" t="str">
            <v>Estado de derivación intestinal o anastomosis</v>
          </cell>
        </row>
        <row r="14174">
          <cell r="A14174" t="str">
            <v>Z98.1</v>
          </cell>
          <cell r="B14174" t="str">
            <v>Estado de artrodesis</v>
          </cell>
        </row>
        <row r="14175">
          <cell r="A14175" t="str">
            <v>Z98.2</v>
          </cell>
          <cell r="B14175" t="str">
            <v>Presencia de dispositivo para drenaje de líquido cefalorraquídeo</v>
          </cell>
        </row>
        <row r="14176">
          <cell r="A14176" t="str">
            <v>Z98.8</v>
          </cell>
          <cell r="B14176" t="str">
            <v>Otros estados postquirúrgicos especificados</v>
          </cell>
        </row>
        <row r="14177">
          <cell r="A14177" t="str">
            <v>Z99</v>
          </cell>
          <cell r="B14177" t="str">
            <v>Dependencia de máquinas y dispositivos capacitantes, no clasificada en otra parte</v>
          </cell>
        </row>
        <row r="14178">
          <cell r="A14178" t="str">
            <v>Z99.0</v>
          </cell>
          <cell r="B14178" t="str">
            <v>Dependencia de aspirador</v>
          </cell>
        </row>
        <row r="14179">
          <cell r="A14179" t="str">
            <v>Z99.1</v>
          </cell>
          <cell r="B14179" t="str">
            <v>Dependencia de respirador</v>
          </cell>
        </row>
        <row r="14180">
          <cell r="A14180" t="str">
            <v>Z99.2</v>
          </cell>
          <cell r="B14180" t="str">
            <v>Dependencia de diálisis renal</v>
          </cell>
        </row>
        <row r="14181">
          <cell r="A14181" t="str">
            <v>Z99.3</v>
          </cell>
          <cell r="B14181" t="str">
            <v>Dependencia de silla de ruedas</v>
          </cell>
        </row>
        <row r="14182">
          <cell r="A14182" t="str">
            <v>Z99.8</v>
          </cell>
          <cell r="B14182" t="str">
            <v>Dependencia de otras máquinas y dispositivos capacitantes</v>
          </cell>
        </row>
        <row r="14183">
          <cell r="A14183" t="str">
            <v>Z99.9</v>
          </cell>
          <cell r="B14183" t="str">
            <v>Dependencia de máquina y dispositivo capacitante, no especificada</v>
          </cell>
        </row>
      </sheetData>
      <sheetData sheetId="1">
        <row r="2">
          <cell r="A2" t="str">
            <v>A00.0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A1"/>
      <sheetName val="A2"/>
      <sheetName val="A3"/>
      <sheetName val="A5"/>
      <sheetName val="A6"/>
      <sheetName val="Pesos"/>
      <sheetName val="Hoja1"/>
      <sheetName val="4W_Sem2"/>
      <sheetName val="NOBORRAR"/>
      <sheetName val="F-05"/>
      <sheetName val="cie10"/>
      <sheetName val="CALENDARIO"/>
      <sheetName val="Referencias"/>
      <sheetName val="GENERAL"/>
      <sheetName val="puni"/>
      <sheetName val="Encofrado BVR Unispan"/>
      <sheetName val="BASES"/>
      <sheetName val="VAL ESTRUCTURAS "/>
      <sheetName val="xie"/>
      <sheetName val="P2"/>
      <sheetName val="P3"/>
      <sheetName val="DOBLE H1-Z4"/>
      <sheetName val="ANALISIS ALQUILER FERREYROS"/>
      <sheetName val="Demanda"/>
      <sheetName val="Com-102"/>
      <sheetName val="Ratios"/>
    </sheetNames>
    <sheetDataSet>
      <sheetData sheetId="0">
        <row r="1">
          <cell r="E1">
            <v>1.0549500000000001</v>
          </cell>
          <cell r="G1">
            <v>2.8</v>
          </cell>
        </row>
        <row r="2">
          <cell r="G2">
            <v>0.68</v>
          </cell>
        </row>
      </sheetData>
      <sheetData sheetId="1"/>
      <sheetData sheetId="2"/>
      <sheetData sheetId="3"/>
      <sheetData sheetId="4"/>
      <sheetData sheetId="5"/>
      <sheetData sheetId="6"/>
      <sheetData sheetId="7">
        <row r="1">
          <cell r="C1">
            <v>6.67</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ncofrado BVR Unispan"/>
      <sheetName val="RESUMEN"/>
      <sheetName val="Hoja1"/>
      <sheetName val="Demanda"/>
      <sheetName val="Relacion de Recursos"/>
      <sheetName val="2843 DATA"/>
      <sheetName val="RESUMEN POR COMPONENTE"/>
      <sheetName val="POLINOMICA"/>
      <sheetName val="F-05"/>
      <sheetName val="Datos-No imprimir"/>
      <sheetName val="datos base"/>
      <sheetName val="Direct_Lbr"/>
      <sheetName val="Datos"/>
      <sheetName val="Calculos"/>
      <sheetName val="RO"/>
      <sheetName val="Sens.agua"/>
      <sheetName val="xie"/>
      <sheetName val="GENERAL"/>
      <sheetName val="Datos Generales"/>
      <sheetName val="Relacion de PU"/>
      <sheetName val="Ratios"/>
      <sheetName val="Referencias"/>
      <sheetName val="cie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JEMPLO II-1"/>
      <sheetName val="MAESTRO DE CLAVES FINAL"/>
      <sheetName val="Encofrado BVR Unispan"/>
      <sheetName val="APU"/>
      <sheetName val="P9"/>
      <sheetName val="Sheet1"/>
      <sheetName val="POLINOMICA"/>
      <sheetName val="INDICES"/>
      <sheetName val="PER,COM.PRO.ADI1"/>
      <sheetName val="pu Estructuras"/>
      <sheetName val="xie"/>
      <sheetName val="Listas"/>
      <sheetName val="GENERAL"/>
      <sheetName val="Ratios"/>
      <sheetName val="RES,MET,ADI1"/>
    </sheetNames>
    <sheetDataSet>
      <sheetData sheetId="0" refreshError="1"/>
      <sheetData sheetId="1" refreshError="1">
        <row r="4">
          <cell r="B4" t="str">
            <v>L-105</v>
          </cell>
          <cell r="C4" t="str">
            <v xml:space="preserve">AGITADOR ORBITAL </v>
          </cell>
          <cell r="D4" t="str">
            <v>B</v>
          </cell>
        </row>
        <row r="5">
          <cell r="B5" t="str">
            <v>L-51</v>
          </cell>
          <cell r="C5" t="str">
            <v>AGITADOR PARA BOLSAS DE SANGRE</v>
          </cell>
          <cell r="D5" t="str">
            <v>B</v>
          </cell>
        </row>
        <row r="6">
          <cell r="B6" t="str">
            <v>L-15a</v>
          </cell>
          <cell r="C6" t="str">
            <v>ANALIZADOR AUTOMATICO DE GRUPO SANGUÍNEO</v>
          </cell>
          <cell r="D6" t="str">
            <v>B</v>
          </cell>
        </row>
        <row r="7">
          <cell r="B7" t="str">
            <v>L-125</v>
          </cell>
          <cell r="C7" t="str">
            <v>ANALIZADOR BIOQUIMICO AUTOMATICO</v>
          </cell>
          <cell r="D7" t="str">
            <v>B</v>
          </cell>
        </row>
        <row r="8">
          <cell r="B8" t="str">
            <v>L-28</v>
          </cell>
          <cell r="C8" t="str">
            <v>ANALIZADOR DE GASES ELECTROLITOS Y METABOLITOS</v>
          </cell>
          <cell r="D8" t="str">
            <v>B</v>
          </cell>
        </row>
        <row r="9">
          <cell r="B9" t="str">
            <v>L-29</v>
          </cell>
          <cell r="C9" t="str">
            <v>ANALIZADOR DE GASES Y ELECTROLITOS PORTATIL</v>
          </cell>
          <cell r="D9" t="str">
            <v>B</v>
          </cell>
        </row>
        <row r="10">
          <cell r="B10" t="str">
            <v>L-47</v>
          </cell>
          <cell r="C10" t="str">
            <v>ANALIZADOR HEMATOLOGICO</v>
          </cell>
          <cell r="D10" t="str">
            <v>B</v>
          </cell>
        </row>
        <row r="11">
          <cell r="B11" t="str">
            <v>L-126</v>
          </cell>
          <cell r="C11" t="str">
            <v>ANALIZADOR INMUNOLOGICO</v>
          </cell>
          <cell r="D11" t="str">
            <v>B</v>
          </cell>
        </row>
        <row r="12">
          <cell r="B12" t="str">
            <v>EM-24</v>
          </cell>
          <cell r="C12" t="str">
            <v>ASPIRADOR DE SECRECION PARA SALA DE OPERACIONES</v>
          </cell>
          <cell r="D12" t="str">
            <v>B</v>
          </cell>
        </row>
        <row r="13">
          <cell r="B13" t="str">
            <v>EM-24a</v>
          </cell>
          <cell r="C13" t="str">
            <v>ASPIRADOR DE SECRECION RODABLE</v>
          </cell>
          <cell r="D13" t="str">
            <v>B</v>
          </cell>
        </row>
        <row r="14">
          <cell r="B14" t="str">
            <v>EM-25</v>
          </cell>
          <cell r="C14" t="str">
            <v>ASPIRADOR DE SECRECIONES DE SOBREMESA</v>
          </cell>
          <cell r="D14" t="str">
            <v>B</v>
          </cell>
        </row>
        <row r="15">
          <cell r="B15" t="str">
            <v>EM-25a</v>
          </cell>
          <cell r="C15" t="str">
            <v xml:space="preserve">ASPIRADOR DE SECRECIONES, NEONATAL </v>
          </cell>
          <cell r="D15" t="str">
            <v>B</v>
          </cell>
        </row>
        <row r="16">
          <cell r="B16" t="str">
            <v>S-9a</v>
          </cell>
          <cell r="C16" t="str">
            <v xml:space="preserve">AUTOCLAVE VERTICAL CON GENERADOR ELÉCTRICO DE VAPOR, 110 LTS. </v>
          </cell>
          <cell r="D16" t="str">
            <v>B</v>
          </cell>
        </row>
        <row r="17">
          <cell r="B17" t="str">
            <v>W-12e</v>
          </cell>
          <cell r="C17" t="str">
            <v>BALANZA AGITADORA DE BOLSA (HEMOBASCULA)</v>
          </cell>
          <cell r="D17" t="str">
            <v>B</v>
          </cell>
        </row>
        <row r="18">
          <cell r="B18" t="str">
            <v>W-6</v>
          </cell>
          <cell r="C18" t="str">
            <v>BALANZA ANALITICA (100 A 210GR.)</v>
          </cell>
          <cell r="D18" t="str">
            <v>B</v>
          </cell>
        </row>
        <row r="19">
          <cell r="B19" t="str">
            <v>W-12</v>
          </cell>
          <cell r="C19" t="str">
            <v>BALANZA DE 2 PLATILLOS</v>
          </cell>
          <cell r="D19" t="str">
            <v>B</v>
          </cell>
        </row>
        <row r="20">
          <cell r="B20" t="str">
            <v>L-16</v>
          </cell>
          <cell r="C20" t="str">
            <v>BAÑO MARIA (10 A 15 LT)</v>
          </cell>
          <cell r="D20" t="str">
            <v>B</v>
          </cell>
        </row>
        <row r="21">
          <cell r="B21" t="str">
            <v>L-16a</v>
          </cell>
          <cell r="C21" t="str">
            <v>BAÑO MARIA 40 LITROS</v>
          </cell>
          <cell r="D21" t="str">
            <v>B</v>
          </cell>
        </row>
        <row r="22">
          <cell r="B22" t="str">
            <v>L-14a</v>
          </cell>
          <cell r="C22" t="str">
            <v>BAÑO MARIA CALOR SECO  TUBOS 13 X 100</v>
          </cell>
          <cell r="D22" t="str">
            <v>B</v>
          </cell>
        </row>
        <row r="23">
          <cell r="B23" t="str">
            <v>L-14</v>
          </cell>
          <cell r="C23" t="str">
            <v xml:space="preserve">BAÑO MARIA SECO TIPO PELTIER 4 RACKS </v>
          </cell>
          <cell r="D23" t="str">
            <v>B</v>
          </cell>
        </row>
        <row r="24">
          <cell r="B24" t="str">
            <v>L-37</v>
          </cell>
          <cell r="C24" t="str">
            <v>BILIRRUBINOMETRO</v>
          </cell>
          <cell r="D24" t="str">
            <v>B</v>
          </cell>
        </row>
        <row r="25">
          <cell r="B25" t="str">
            <v>EM-59</v>
          </cell>
          <cell r="C25" t="str">
            <v>BOMBA DE INFUSION DE DOS CANALES (MODO MACRO Y MICRO)</v>
          </cell>
          <cell r="D25" t="str">
            <v>B</v>
          </cell>
        </row>
        <row r="26">
          <cell r="B26" t="str">
            <v>EM-58</v>
          </cell>
          <cell r="C26" t="str">
            <v>BOMBA DE INFUSION DE JERINGA</v>
          </cell>
          <cell r="D26" t="str">
            <v>B</v>
          </cell>
        </row>
        <row r="27">
          <cell r="B27" t="str">
            <v>EM-59a</v>
          </cell>
          <cell r="C27" t="str">
            <v>BOMBA DE INFUSION DE UN CANAL</v>
          </cell>
          <cell r="D27" t="str">
            <v>B</v>
          </cell>
        </row>
        <row r="28">
          <cell r="B28" t="str">
            <v>RX-16</v>
          </cell>
          <cell r="C28" t="str">
            <v>BUCKY DE PARED</v>
          </cell>
          <cell r="D28" t="str">
            <v>B</v>
          </cell>
        </row>
        <row r="29">
          <cell r="B29" t="str">
            <v>EM-63</v>
          </cell>
          <cell r="C29" t="str">
            <v>CABINA AUDIOMETRICA</v>
          </cell>
          <cell r="D29" t="str">
            <v>B</v>
          </cell>
        </row>
        <row r="30">
          <cell r="B30" t="str">
            <v>L-78a</v>
          </cell>
          <cell r="C30" t="str">
            <v>CABINA DE FLUJO HORIZONTAL</v>
          </cell>
          <cell r="D30" t="str">
            <v>B</v>
          </cell>
        </row>
        <row r="31">
          <cell r="B31" t="str">
            <v>L-78</v>
          </cell>
          <cell r="C31" t="str">
            <v>CABINA DE FLUJO LAMINAR VERTICAL (4 PIES TIPO A/B3)</v>
          </cell>
          <cell r="D31" t="str">
            <v>B</v>
          </cell>
        </row>
        <row r="32">
          <cell r="B32" t="str">
            <v>L-78b</v>
          </cell>
          <cell r="C32" t="str">
            <v>CABINA EXTRACTORA DE GASES</v>
          </cell>
          <cell r="D32" t="str">
            <v>B</v>
          </cell>
        </row>
        <row r="33">
          <cell r="B33" t="str">
            <v>CC-24</v>
          </cell>
          <cell r="C33" t="str">
            <v xml:space="preserve">CAMA CAMILLA MULTIPROPÓSITO </v>
          </cell>
          <cell r="D33" t="str">
            <v>B</v>
          </cell>
        </row>
        <row r="34">
          <cell r="B34" t="str">
            <v>CC-9</v>
          </cell>
          <cell r="C34" t="str">
            <v>CAMA CAMILLA PARA RECUPERACION</v>
          </cell>
          <cell r="D34" t="str">
            <v>B</v>
          </cell>
        </row>
        <row r="35">
          <cell r="B35" t="str">
            <v>L-7</v>
          </cell>
          <cell r="C35" t="str">
            <v>CAMARA DE NEUBAUER</v>
          </cell>
          <cell r="D35" t="str">
            <v>B</v>
          </cell>
        </row>
        <row r="36">
          <cell r="B36" t="str">
            <v>L-204</v>
          </cell>
          <cell r="C36" t="str">
            <v>CAMARA DE RECUENTO NAGEOTTE</v>
          </cell>
          <cell r="D36" t="str">
            <v>B</v>
          </cell>
        </row>
        <row r="37">
          <cell r="B37" t="str">
            <v>L-7a</v>
          </cell>
          <cell r="C37" t="str">
            <v>CENTRIFUGA DE MESA (400 A 750 ML)</v>
          </cell>
          <cell r="D37" t="str">
            <v>B</v>
          </cell>
        </row>
        <row r="38">
          <cell r="B38" t="str">
            <v>L-5</v>
          </cell>
          <cell r="C38" t="str">
            <v>CENTRIFUGA PARA MICROHEMATOCRITO</v>
          </cell>
          <cell r="D38" t="str">
            <v>B</v>
          </cell>
        </row>
        <row r="39">
          <cell r="B39" t="str">
            <v>L-129</v>
          </cell>
          <cell r="C39" t="str">
            <v xml:space="preserve">COAGULOMETRO </v>
          </cell>
          <cell r="D39" t="str">
            <v>B</v>
          </cell>
        </row>
        <row r="40">
          <cell r="B40" t="str">
            <v>L-71</v>
          </cell>
          <cell r="C40" t="str">
            <v>CONTADOR DE CELULAS DIGITAL</v>
          </cell>
          <cell r="D40" t="str">
            <v>B</v>
          </cell>
        </row>
        <row r="41">
          <cell r="B41" t="str">
            <v>CI-5</v>
          </cell>
          <cell r="C41" t="str">
            <v>CUNA DE CALOR RADIANTE - SALA DE PARTOS</v>
          </cell>
          <cell r="D41" t="str">
            <v>B</v>
          </cell>
        </row>
        <row r="42">
          <cell r="B42" t="str">
            <v>EM-27</v>
          </cell>
          <cell r="C42" t="str">
            <v>DESFIBRILADOR CON MONITOR Y PALETAS EXTERNAS</v>
          </cell>
          <cell r="D42" t="str">
            <v>B</v>
          </cell>
        </row>
        <row r="43">
          <cell r="B43" t="str">
            <v>U-39</v>
          </cell>
          <cell r="C43" t="str">
            <v>DESTARTARIZADOR ULTRASONICO</v>
          </cell>
          <cell r="D43" t="str">
            <v>B</v>
          </cell>
        </row>
        <row r="44">
          <cell r="B44" t="str">
            <v>L-111</v>
          </cell>
          <cell r="C44" t="str">
            <v>DESTRUCTOR DE AGUJAS HIPODERMICAS</v>
          </cell>
          <cell r="D44" t="str">
            <v>B</v>
          </cell>
        </row>
        <row r="45">
          <cell r="B45" t="str">
            <v>EM-35</v>
          </cell>
          <cell r="C45" t="str">
            <v>DETECTOR DE LATIDOS FETALES</v>
          </cell>
          <cell r="D45" t="str">
            <v>B</v>
          </cell>
        </row>
        <row r="46">
          <cell r="B46" t="str">
            <v>EM-38</v>
          </cell>
          <cell r="C46" t="str">
            <v>ECOCRAFO DOPPLER COLOR</v>
          </cell>
          <cell r="D46" t="str">
            <v>B</v>
          </cell>
        </row>
        <row r="47">
          <cell r="B47" t="str">
            <v>EM-36</v>
          </cell>
          <cell r="C47" t="str">
            <v>ECOGRAFO DE USO GENERAL</v>
          </cell>
          <cell r="D47" t="str">
            <v>B</v>
          </cell>
        </row>
        <row r="48">
          <cell r="B48" t="str">
            <v>EM-36a</v>
          </cell>
          <cell r="C48" t="str">
            <v>ECOGRAFO PORTATIL</v>
          </cell>
          <cell r="D48" t="str">
            <v>B</v>
          </cell>
        </row>
        <row r="49">
          <cell r="B49" t="str">
            <v>EM-10</v>
          </cell>
          <cell r="C49" t="str">
            <v>ELECTROBISTURI MONO/BIPOLAR DE POTENCIA MEDIA</v>
          </cell>
          <cell r="D49" t="str">
            <v>B</v>
          </cell>
        </row>
        <row r="50">
          <cell r="B50" t="str">
            <v>EM-6</v>
          </cell>
          <cell r="C50" t="str">
            <v>ELECTROCARDIOGRAFO DE 01 CANAL</v>
          </cell>
          <cell r="D50" t="str">
            <v>B</v>
          </cell>
        </row>
        <row r="51">
          <cell r="B51" t="str">
            <v>EM-6a</v>
          </cell>
          <cell r="C51" t="str">
            <v>ELECTROCARDIOGRAFO DE 03 CANALES</v>
          </cell>
          <cell r="D51" t="str">
            <v>B</v>
          </cell>
        </row>
        <row r="52">
          <cell r="B52" t="str">
            <v>EM-9</v>
          </cell>
          <cell r="C52" t="str">
            <v xml:space="preserve">ELECTROCAUTERIO MONOPOLAR Y BIPOLAR </v>
          </cell>
          <cell r="D52" t="str">
            <v>B</v>
          </cell>
        </row>
        <row r="53">
          <cell r="B53" t="str">
            <v>EM-11</v>
          </cell>
          <cell r="C53" t="str">
            <v>ELECTROCOAGULADOR DE ARGON</v>
          </cell>
          <cell r="D53" t="str">
            <v>B</v>
          </cell>
        </row>
        <row r="54">
          <cell r="B54" t="str">
            <v>E-8</v>
          </cell>
          <cell r="C54" t="str">
            <v>EQUIPO DE ELECTROTERAPIA DE CORRIENTES MULTIPLES</v>
          </cell>
          <cell r="D54" t="str">
            <v>B</v>
          </cell>
        </row>
        <row r="55">
          <cell r="B55" t="str">
            <v>U-14</v>
          </cell>
          <cell r="C55" t="str">
            <v>EQUIPO DE FOTOPOLIMERIZACION</v>
          </cell>
          <cell r="D55" t="str">
            <v>B</v>
          </cell>
        </row>
        <row r="56">
          <cell r="B56" t="str">
            <v>EM-40</v>
          </cell>
          <cell r="C56" t="str">
            <v xml:space="preserve">EQUIPO DE FOTOTERAPIA </v>
          </cell>
          <cell r="D56" t="str">
            <v>B</v>
          </cell>
        </row>
        <row r="57">
          <cell r="B57" t="str">
            <v>E-10</v>
          </cell>
          <cell r="C57" t="str">
            <v>EQUIPO DE MAGNETOTERAPIA</v>
          </cell>
          <cell r="D57" t="str">
            <v>B</v>
          </cell>
        </row>
        <row r="58">
          <cell r="B58" t="str">
            <v>RX-25</v>
          </cell>
          <cell r="C58" t="str">
            <v>EQUIPO DE MAMOGRAFIA DIGITAL</v>
          </cell>
          <cell r="D58" t="str">
            <v>B</v>
          </cell>
        </row>
        <row r="59">
          <cell r="B59" t="str">
            <v>RX-2a</v>
          </cell>
          <cell r="C59" t="str">
            <v>EQUIPO DE RAYOS X DIGITAL DENTAL RODABLE</v>
          </cell>
          <cell r="D59" t="str">
            <v>B</v>
          </cell>
        </row>
        <row r="60">
          <cell r="B60" t="str">
            <v>Rx-4</v>
          </cell>
          <cell r="C60" t="str">
            <v>EQUIPO DE RAYOS X ESTACIONARIO - RADIOGRAFIA (POTENCIA MEDIA)</v>
          </cell>
          <cell r="D60" t="str">
            <v>B</v>
          </cell>
        </row>
        <row r="61">
          <cell r="B61" t="str">
            <v>RX-9</v>
          </cell>
          <cell r="C61" t="str">
            <v xml:space="preserve">EQUIPO DE RAYOS X ESTACIONARIO DIGITAL - RADIOGRAFIA </v>
          </cell>
          <cell r="D61" t="str">
            <v>B</v>
          </cell>
        </row>
        <row r="62">
          <cell r="B62" t="str">
            <v>RX-1</v>
          </cell>
          <cell r="C62" t="str">
            <v>EQUIPO DE RAYOS X RODABLE - DIGITAL</v>
          </cell>
          <cell r="D62" t="str">
            <v>B</v>
          </cell>
        </row>
        <row r="63">
          <cell r="B63" t="str">
            <v>Rx-28</v>
          </cell>
          <cell r="C63" t="str">
            <v>EQUIPO DE RAYOS X RODABLE - POTENCIA MEDIA</v>
          </cell>
          <cell r="D63" t="str">
            <v>B</v>
          </cell>
        </row>
        <row r="64">
          <cell r="B64" t="str">
            <v>E-8a</v>
          </cell>
          <cell r="C64" t="str">
            <v>EQUIPO DE TERAPIA COMBINADA (ELECTROTERAPIA / ULTRASONIDO)</v>
          </cell>
          <cell r="D64" t="str">
            <v>B</v>
          </cell>
        </row>
        <row r="65">
          <cell r="B65" t="str">
            <v>E-40</v>
          </cell>
          <cell r="C65" t="str">
            <v>EQUIPO DE TERAPIA CON LASER HE-NE</v>
          </cell>
          <cell r="D65" t="str">
            <v>B</v>
          </cell>
        </row>
        <row r="66">
          <cell r="B66" t="str">
            <v>E-18a</v>
          </cell>
          <cell r="C66" t="str">
            <v>EQUIPO DE TERAPIA CON LASER INFRARROJO</v>
          </cell>
          <cell r="D66" t="str">
            <v>B</v>
          </cell>
        </row>
        <row r="67">
          <cell r="B67" t="str">
            <v>E-7a</v>
          </cell>
          <cell r="C67" t="str">
            <v>EQUIPO DE TERAPIA CON MICROONDAS</v>
          </cell>
          <cell r="D67" t="str">
            <v>B</v>
          </cell>
        </row>
        <row r="68">
          <cell r="B68" t="str">
            <v>E-7</v>
          </cell>
          <cell r="C68" t="str">
            <v>EQUIPO DE TERAPIA CON ONDA CORTA</v>
          </cell>
          <cell r="D68" t="str">
            <v>B</v>
          </cell>
        </row>
        <row r="69">
          <cell r="B69" t="str">
            <v>E-42</v>
          </cell>
          <cell r="C69" t="str">
            <v>EQUIPO DE TERAPIA CON RADIOFRECUENCIA</v>
          </cell>
          <cell r="D69" t="str">
            <v>B</v>
          </cell>
        </row>
        <row r="70">
          <cell r="B70" t="str">
            <v>E-11</v>
          </cell>
          <cell r="C70" t="str">
            <v>EQUIPO DE TERAPIA CON ULTRASONIDO</v>
          </cell>
          <cell r="D70" t="str">
            <v>B</v>
          </cell>
        </row>
        <row r="71">
          <cell r="B71" t="str">
            <v>E-352</v>
          </cell>
          <cell r="C71" t="str">
            <v>EQUIPO DETECTOR COSUMO DROGAS</v>
          </cell>
          <cell r="D71" t="str">
            <v>B</v>
          </cell>
        </row>
        <row r="72">
          <cell r="B72" t="str">
            <v>E-354</v>
          </cell>
          <cell r="C72" t="str">
            <v xml:space="preserve">EQUIPO DETECTOR DE ALCOHOL </v>
          </cell>
          <cell r="D72" t="str">
            <v>B</v>
          </cell>
        </row>
        <row r="73">
          <cell r="B73" t="str">
            <v>E-355</v>
          </cell>
          <cell r="C73" t="str">
            <v>EQUIPO DETECTOR DE PROTEINA QUIMICA SECA</v>
          </cell>
          <cell r="D73" t="str">
            <v>B</v>
          </cell>
        </row>
        <row r="74">
          <cell r="B74" t="str">
            <v>M-42e</v>
          </cell>
          <cell r="C74" t="str">
            <v>EQUIPO PORTATIL DE PERFIL LIPIDO</v>
          </cell>
          <cell r="D74" t="str">
            <v>B</v>
          </cell>
        </row>
        <row r="75">
          <cell r="B75" t="str">
            <v>U-4a</v>
          </cell>
          <cell r="C75" t="str">
            <v>EQUIPO RODABLE DIGITAL DE RAYOS X DENTAL</v>
          </cell>
          <cell r="D75" t="str">
            <v>B</v>
          </cell>
        </row>
        <row r="76">
          <cell r="B76" t="str">
            <v>L-35</v>
          </cell>
          <cell r="C76" t="str">
            <v>ESPECTROFOTOMETRO</v>
          </cell>
          <cell r="D76" t="str">
            <v>B</v>
          </cell>
        </row>
        <row r="77">
          <cell r="B77" t="str">
            <v>EM-41</v>
          </cell>
          <cell r="C77" t="str">
            <v>ESPIROMETRO PORTATIL</v>
          </cell>
          <cell r="D77" t="str">
            <v>B</v>
          </cell>
        </row>
        <row r="78">
          <cell r="B78" t="str">
            <v>S-17</v>
          </cell>
          <cell r="C78" t="str">
            <v>ESTERILIZADOR A BAJA TEMPERATURA CON PEROXIDO HIDROGENO</v>
          </cell>
          <cell r="D78" t="str">
            <v>B</v>
          </cell>
        </row>
        <row r="79">
          <cell r="B79" t="str">
            <v>S-8</v>
          </cell>
          <cell r="C79" t="str">
            <v>ESTERILIZADOR A CALOR SECO (30 A 55LT)</v>
          </cell>
          <cell r="D79" t="str">
            <v>B</v>
          </cell>
        </row>
        <row r="80">
          <cell r="B80" t="str">
            <v>S-2</v>
          </cell>
          <cell r="C80" t="str">
            <v>ESTERILIZADOR A VAPOR DE MESA (22 lt) MINIMO</v>
          </cell>
          <cell r="D80" t="str">
            <v>B</v>
          </cell>
        </row>
        <row r="81">
          <cell r="B81" t="str">
            <v>S-28A</v>
          </cell>
          <cell r="C81" t="str">
            <v>ESTERILIZADOR A VAPOR DUAL A VAPOR RED/GENERADOR ELECTRCO DOS PUERTAS (100 a 150 lt)</v>
          </cell>
          <cell r="D81" t="str">
            <v>B</v>
          </cell>
        </row>
        <row r="82">
          <cell r="B82" t="str">
            <v>S-5</v>
          </cell>
          <cell r="C82" t="str">
            <v>ESTERILIZADOR CON GENERADOR ELECTRICO DE VAPOR ( 50 A 85 LT)</v>
          </cell>
          <cell r="D82" t="str">
            <v>B</v>
          </cell>
        </row>
        <row r="83">
          <cell r="B83" t="str">
            <v>S-3</v>
          </cell>
          <cell r="C83" t="str">
            <v>ESTERILIZADOR CON GENERADOR ELECTRICO DE VAPOR ( 75 A 85 LT)</v>
          </cell>
          <cell r="D83" t="str">
            <v>B</v>
          </cell>
        </row>
        <row r="84">
          <cell r="B84" t="str">
            <v>S-6</v>
          </cell>
          <cell r="C84" t="str">
            <v xml:space="preserve">ESTERILIZADOR CON GENERADOR ELECTRICO DE VAPOR 20 -25 LTS. </v>
          </cell>
          <cell r="D84" t="str">
            <v>B</v>
          </cell>
        </row>
        <row r="85">
          <cell r="B85" t="str">
            <v>S-45</v>
          </cell>
          <cell r="C85" t="str">
            <v>ESTERILIZADOR DE VAPOR DE MESA, CAPACIDAD 20/30 LTS.</v>
          </cell>
          <cell r="D85" t="str">
            <v>B</v>
          </cell>
        </row>
        <row r="86">
          <cell r="B86" t="str">
            <v>S-22a</v>
          </cell>
          <cell r="C86" t="str">
            <v>ESTERILIZADOR POR PLASMA DE PEROXIDO DE HIDROGENO</v>
          </cell>
          <cell r="D86" t="str">
            <v>B</v>
          </cell>
        </row>
        <row r="87">
          <cell r="B87" t="str">
            <v>E-12</v>
          </cell>
          <cell r="C87" t="str">
            <v>ESTIMULADOR NERVIOSO TRANSCUTANEO  (TENS)</v>
          </cell>
          <cell r="D87" t="str">
            <v>B</v>
          </cell>
        </row>
        <row r="88">
          <cell r="B88" t="str">
            <v>L-12</v>
          </cell>
          <cell r="C88" t="str">
            <v>ESTUFA (50 LITROS)</v>
          </cell>
          <cell r="D88" t="str">
            <v>B</v>
          </cell>
        </row>
        <row r="89">
          <cell r="B89" t="str">
            <v>EM-42</v>
          </cell>
          <cell r="C89" t="str">
            <v>GLUCOMETRO</v>
          </cell>
          <cell r="D89" t="str">
            <v>B</v>
          </cell>
        </row>
        <row r="90">
          <cell r="B90" t="str">
            <v>L-142a</v>
          </cell>
          <cell r="C90" t="str">
            <v>HEMOGLOBINOMETRO</v>
          </cell>
          <cell r="D90" t="str">
            <v>B</v>
          </cell>
        </row>
        <row r="91">
          <cell r="B91" t="str">
            <v>L-70a</v>
          </cell>
          <cell r="C91" t="str">
            <v>HIGROTERMOMETRO</v>
          </cell>
          <cell r="D91" t="str">
            <v>B</v>
          </cell>
        </row>
        <row r="92">
          <cell r="B92" t="str">
            <v>L-3</v>
          </cell>
          <cell r="C92" t="str">
            <v>INCUBADORA DE CO2</v>
          </cell>
          <cell r="D92" t="str">
            <v>B</v>
          </cell>
        </row>
        <row r="93">
          <cell r="B93" t="str">
            <v>L-2</v>
          </cell>
          <cell r="C93" t="str">
            <v xml:space="preserve">INCUBADORA DE CULTIVO (35 A 60 LT) </v>
          </cell>
          <cell r="D93" t="str">
            <v>B</v>
          </cell>
        </row>
        <row r="94">
          <cell r="B94" t="str">
            <v>L-2a</v>
          </cell>
          <cell r="C94" t="str">
            <v>INCUBADORA DE CULTIVO (90 A 110LT)</v>
          </cell>
          <cell r="D94" t="str">
            <v>B</v>
          </cell>
        </row>
        <row r="95">
          <cell r="B95" t="str">
            <v>CI-4</v>
          </cell>
          <cell r="C95" t="str">
            <v>INCUBADORA DE TRANSPORTE - ESTANDAR</v>
          </cell>
          <cell r="D95" t="str">
            <v>B</v>
          </cell>
        </row>
        <row r="96">
          <cell r="B96" t="str">
            <v>CI-1</v>
          </cell>
          <cell r="C96" t="str">
            <v>INCUBADORA NEONATAL - ESTANDAR</v>
          </cell>
          <cell r="D96" t="str">
            <v>B</v>
          </cell>
        </row>
        <row r="97">
          <cell r="B97" t="str">
            <v>N-12</v>
          </cell>
          <cell r="C97" t="str">
            <v xml:space="preserve">LÁMPARA CIALÍTICA DE TECHO DE INTENSIDAD ALTA </v>
          </cell>
          <cell r="D97" t="str">
            <v>B</v>
          </cell>
        </row>
        <row r="98">
          <cell r="B98" t="str">
            <v>N-11</v>
          </cell>
          <cell r="C98" t="str">
            <v>LÁMPARA CIALITICA DE TECHO SIMPLE</v>
          </cell>
          <cell r="D98" t="str">
            <v>B</v>
          </cell>
        </row>
        <row r="99">
          <cell r="B99" t="str">
            <v>N-5a</v>
          </cell>
          <cell r="C99" t="str">
            <v>LAMPARA DE EXAMEN CLÍNICO</v>
          </cell>
          <cell r="D99" t="str">
            <v>B</v>
          </cell>
        </row>
        <row r="100">
          <cell r="B100" t="str">
            <v>U-19</v>
          </cell>
          <cell r="C100" t="str">
            <v>LAMPARA DE HENDIDURA CON TONOMETRO DE APLANACION</v>
          </cell>
          <cell r="D100" t="str">
            <v>B</v>
          </cell>
        </row>
        <row r="101">
          <cell r="B101" t="str">
            <v>E-9</v>
          </cell>
          <cell r="C101" t="str">
            <v>LAMPARA DE TERAPIA CON RAYOS INFRARROJOS</v>
          </cell>
          <cell r="D101" t="str">
            <v>B</v>
          </cell>
        </row>
        <row r="102">
          <cell r="B102" t="str">
            <v>E-19b</v>
          </cell>
          <cell r="C102" t="str">
            <v>LÁMPARA DE TERAPIA DE LUZ ULTRAVIOLETA</v>
          </cell>
          <cell r="D102" t="str">
            <v>B</v>
          </cell>
        </row>
        <row r="103">
          <cell r="B103" t="str">
            <v>N-12c</v>
          </cell>
          <cell r="C103" t="str">
            <v>LAMPARA QUIRURGICA DE TECHO DE INTENSIDAD MEDIA</v>
          </cell>
          <cell r="D103" t="str">
            <v>B</v>
          </cell>
        </row>
        <row r="104">
          <cell r="B104" t="str">
            <v>N-10</v>
          </cell>
          <cell r="C104" t="str">
            <v>LAMPARA QUIRURGICA RODABLE</v>
          </cell>
          <cell r="D104" t="str">
            <v>B</v>
          </cell>
        </row>
        <row r="105">
          <cell r="B105" t="str">
            <v>S-62</v>
          </cell>
          <cell r="C105" t="str">
            <v>LAVADOR DESINFECTOR A VAPOR DE INSTRUMENTOS Y MATERIALES</v>
          </cell>
          <cell r="D105" t="str">
            <v>B</v>
          </cell>
        </row>
        <row r="106">
          <cell r="B106" t="str">
            <v>S-54</v>
          </cell>
          <cell r="C106" t="str">
            <v>LAVADOR ULTRASONICO PARA INSTRUMENTAL QUIRURGICO</v>
          </cell>
          <cell r="D106" t="str">
            <v>B</v>
          </cell>
        </row>
        <row r="107">
          <cell r="B107" t="str">
            <v>S-7</v>
          </cell>
          <cell r="C107" t="str">
            <v xml:space="preserve">LAVADORA AUTOMÁTICA DE CHATAS  </v>
          </cell>
          <cell r="D107" t="str">
            <v>B</v>
          </cell>
        </row>
        <row r="108">
          <cell r="B108" t="str">
            <v>L-83</v>
          </cell>
          <cell r="C108" t="str">
            <v>LECTOR DE MICROPLACAS DE ELISA CON LAVADOR</v>
          </cell>
          <cell r="D108" t="str">
            <v>B</v>
          </cell>
        </row>
        <row r="109">
          <cell r="B109" t="str">
            <v>U-21</v>
          </cell>
          <cell r="C109" t="str">
            <v>LENSOMETRO</v>
          </cell>
          <cell r="D109" t="str">
            <v>B</v>
          </cell>
        </row>
        <row r="110">
          <cell r="B110" t="str">
            <v>L-10</v>
          </cell>
          <cell r="C110" t="str">
            <v>MECHERO BUNSEN</v>
          </cell>
          <cell r="D110" t="str">
            <v>B</v>
          </cell>
        </row>
        <row r="111">
          <cell r="B111" t="str">
            <v>MM-8</v>
          </cell>
          <cell r="C111" t="str">
            <v>MESA DE OPERACIONES HIDRAULICA DE USO BASICO</v>
          </cell>
          <cell r="D111" t="str">
            <v>B</v>
          </cell>
        </row>
        <row r="112">
          <cell r="B112" t="str">
            <v>MM-7a</v>
          </cell>
          <cell r="C112" t="str">
            <v xml:space="preserve">MESA DE OPERACIONES HIDRÁULICA/ELÉCTRICA, CON ACCESORIOS </v>
          </cell>
          <cell r="D112" t="str">
            <v>B</v>
          </cell>
        </row>
        <row r="113">
          <cell r="B113" t="str">
            <v>MM-9</v>
          </cell>
          <cell r="C113" t="str">
            <v>MESA PARA PARTOS</v>
          </cell>
          <cell r="D113" t="str">
            <v>B</v>
          </cell>
        </row>
        <row r="114">
          <cell r="B114" t="str">
            <v>L-130</v>
          </cell>
          <cell r="C114" t="str">
            <v>MICRIOPIPETAS 0.1 A 2.5 UL</v>
          </cell>
          <cell r="D114" t="str">
            <v>B</v>
          </cell>
        </row>
        <row r="115">
          <cell r="B115" t="str">
            <v>L-130b</v>
          </cell>
          <cell r="C115" t="str">
            <v>MICRIOPIPETAS 0.5 A 10 UL</v>
          </cell>
          <cell r="D115" t="str">
            <v>B</v>
          </cell>
        </row>
        <row r="116">
          <cell r="B116" t="str">
            <v>L-130c</v>
          </cell>
          <cell r="C116" t="str">
            <v>MICRIOPIPETAS 10 A 100 UL</v>
          </cell>
          <cell r="D116" t="str">
            <v>B</v>
          </cell>
        </row>
        <row r="117">
          <cell r="B117" t="str">
            <v>L-22</v>
          </cell>
          <cell r="C117" t="str">
            <v>MICROSCOPIO BINOCULAR</v>
          </cell>
          <cell r="D117" t="str">
            <v>B</v>
          </cell>
        </row>
        <row r="118">
          <cell r="B118" t="str">
            <v>L-23</v>
          </cell>
          <cell r="C118" t="str">
            <v>MICROSCOPIO PARA INMUNOLOGIA Y CONTRASTE DE FASE</v>
          </cell>
          <cell r="D118" t="str">
            <v>B</v>
          </cell>
        </row>
        <row r="119">
          <cell r="B119" t="str">
            <v>CU-1</v>
          </cell>
          <cell r="C119" t="str">
            <v>MONITOR CENTRAL DE FUNCIONES VITALES</v>
          </cell>
          <cell r="D119" t="str">
            <v>B</v>
          </cell>
        </row>
        <row r="120">
          <cell r="B120" t="str">
            <v>EM-56</v>
          </cell>
          <cell r="C120" t="str">
            <v xml:space="preserve">MONITOR DE ESTADO HIPNÓTICO </v>
          </cell>
          <cell r="D120" t="str">
            <v>B</v>
          </cell>
        </row>
        <row r="121">
          <cell r="B121" t="str">
            <v>CU-5</v>
          </cell>
          <cell r="C121" t="str">
            <v xml:space="preserve">MONITOR DE FUNCIONES VITALES, DE 5 PARÁMETROS </v>
          </cell>
          <cell r="D121" t="str">
            <v>B</v>
          </cell>
        </row>
        <row r="122">
          <cell r="B122" t="str">
            <v>CU-5a</v>
          </cell>
          <cell r="C122" t="str">
            <v>MONITOR DE FUNCIONES VITALES, DE 5 PARÁMETROS NEONATAL</v>
          </cell>
          <cell r="D122" t="str">
            <v>B</v>
          </cell>
        </row>
        <row r="123">
          <cell r="B123" t="str">
            <v>CU-6</v>
          </cell>
          <cell r="C123" t="str">
            <v xml:space="preserve">MONITOR DE FUNCIONES VITALES, DE 6 PARÁMETROS </v>
          </cell>
          <cell r="D123" t="str">
            <v>B</v>
          </cell>
        </row>
        <row r="124">
          <cell r="B124" t="str">
            <v>CU-6a</v>
          </cell>
          <cell r="C124" t="str">
            <v>MONITOR DE FUNCIONES VITALES, DE 6 PARÁMETROS NEONATAL</v>
          </cell>
          <cell r="D124" t="str">
            <v>B</v>
          </cell>
        </row>
        <row r="125">
          <cell r="B125" t="str">
            <v>CU-7</v>
          </cell>
          <cell r="C125" t="str">
            <v xml:space="preserve">MONITOR DE FUNCIONES VITALES, DE 7 PARÁMETROS </v>
          </cell>
          <cell r="D125" t="str">
            <v>B</v>
          </cell>
        </row>
        <row r="126">
          <cell r="B126" t="str">
            <v>CU-7a</v>
          </cell>
          <cell r="C126" t="str">
            <v>MONITOR DE FUNCIONES VITALES, DE 7 PARÁMETROS NEONATAL</v>
          </cell>
          <cell r="D126" t="str">
            <v>B</v>
          </cell>
        </row>
        <row r="127">
          <cell r="B127" t="str">
            <v>EM-54a</v>
          </cell>
          <cell r="C127" t="str">
            <v>MONITOR DE GASTO CARDIACO INVASIVO</v>
          </cell>
          <cell r="D127" t="str">
            <v>B</v>
          </cell>
        </row>
        <row r="128">
          <cell r="B128" t="str">
            <v>CU-4</v>
          </cell>
          <cell r="C128" t="str">
            <v xml:space="preserve">MONITOR DE TRANSPORTE </v>
          </cell>
          <cell r="D128" t="str">
            <v>B</v>
          </cell>
        </row>
        <row r="129">
          <cell r="B129" t="str">
            <v>CU-4a</v>
          </cell>
          <cell r="C129" t="str">
            <v>MONITOR DE TRANSPORTE NEONATAL</v>
          </cell>
          <cell r="D129" t="str">
            <v>B</v>
          </cell>
        </row>
        <row r="130">
          <cell r="B130" t="str">
            <v>EM-14</v>
          </cell>
          <cell r="C130" t="str">
            <v>MONITOR FETAL</v>
          </cell>
          <cell r="D130" t="str">
            <v>B</v>
          </cell>
        </row>
        <row r="131">
          <cell r="B131" t="str">
            <v>EM-14a</v>
          </cell>
          <cell r="C131" t="str">
            <v>MONITOR FETAL GEMELAR</v>
          </cell>
          <cell r="D131" t="str">
            <v>B</v>
          </cell>
        </row>
        <row r="132">
          <cell r="B132" t="str">
            <v>N-20a</v>
          </cell>
          <cell r="C132" t="str">
            <v xml:space="preserve">NEBULIZADOR MULTIPLE </v>
          </cell>
          <cell r="D132" t="str">
            <v>B</v>
          </cell>
        </row>
        <row r="133">
          <cell r="B133" t="str">
            <v>L-46</v>
          </cell>
          <cell r="C133" t="str">
            <v>PH METRO DIGITAL</v>
          </cell>
          <cell r="D133" t="str">
            <v>B</v>
          </cell>
        </row>
        <row r="134">
          <cell r="B134" t="str">
            <v>L-84d</v>
          </cell>
          <cell r="C134" t="str">
            <v>PIPETA AUTOMATICA   10  - 100  UL.</v>
          </cell>
          <cell r="D134" t="str">
            <v>B</v>
          </cell>
        </row>
        <row r="135">
          <cell r="B135" t="str">
            <v>L-84e</v>
          </cell>
          <cell r="C135" t="str">
            <v>PIPETA AUTOMATICA  50 - 200 UL.</v>
          </cell>
          <cell r="D135" t="str">
            <v>B</v>
          </cell>
        </row>
        <row r="136">
          <cell r="B136" t="str">
            <v>L-84f</v>
          </cell>
          <cell r="C136" t="str">
            <v>PIPETA AUTOMATICA 200 - 1000 UL.</v>
          </cell>
          <cell r="D136" t="str">
            <v>B</v>
          </cell>
        </row>
        <row r="137">
          <cell r="B137" t="str">
            <v>L-84g</v>
          </cell>
          <cell r="C137" t="str">
            <v>PIPETA AUTOMATICA 5 - 50 UL.</v>
          </cell>
          <cell r="D137" t="str">
            <v>B</v>
          </cell>
        </row>
        <row r="138">
          <cell r="B138" t="str">
            <v>EM-83a</v>
          </cell>
          <cell r="C138" t="str">
            <v>PULSIOXIMETRO - PEDIATRICO/NEONATAL</v>
          </cell>
          <cell r="D138" t="str">
            <v>B</v>
          </cell>
        </row>
        <row r="139">
          <cell r="B139" t="str">
            <v>EM-83</v>
          </cell>
          <cell r="C139" t="str">
            <v xml:space="preserve">PULSIOXIMETRO ADULTO </v>
          </cell>
          <cell r="D139" t="str">
            <v>B</v>
          </cell>
        </row>
        <row r="140">
          <cell r="B140" t="str">
            <v>EM-83c</v>
          </cell>
          <cell r="C140" t="str">
            <v>PULSIOXIMETRO ADULTO PEDIATRICO</v>
          </cell>
          <cell r="D140" t="str">
            <v>B</v>
          </cell>
        </row>
        <row r="141">
          <cell r="B141" t="str">
            <v>EM-83b</v>
          </cell>
          <cell r="C141" t="str">
            <v>PULSIOXIMETRO CON ONDA PLETISMOGRAFICA</v>
          </cell>
          <cell r="D141" t="str">
            <v>B</v>
          </cell>
        </row>
        <row r="142">
          <cell r="B142" t="str">
            <v>L-113</v>
          </cell>
          <cell r="C142" t="str">
            <v xml:space="preserve">REFRACTÓMETRO DIGITAL </v>
          </cell>
          <cell r="D142" t="str">
            <v>B</v>
          </cell>
        </row>
        <row r="143">
          <cell r="B143" t="str">
            <v>L-70</v>
          </cell>
          <cell r="C143" t="str">
            <v>RELOJ CRONOMETRO PARA LABORATORIO</v>
          </cell>
          <cell r="D143" t="str">
            <v>B</v>
          </cell>
        </row>
        <row r="144">
          <cell r="B144" t="str">
            <v>L-50a</v>
          </cell>
          <cell r="C144" t="str">
            <v xml:space="preserve">ROTADOR DE PLACAS </v>
          </cell>
          <cell r="D144" t="str">
            <v>B</v>
          </cell>
        </row>
        <row r="145">
          <cell r="B145" t="str">
            <v>L-103</v>
          </cell>
          <cell r="C145" t="str">
            <v>ROTADOR DE PLAQUETAS</v>
          </cell>
          <cell r="D145" t="str">
            <v>B</v>
          </cell>
        </row>
        <row r="146">
          <cell r="B146" t="str">
            <v>L-105b</v>
          </cell>
          <cell r="C146" t="str">
            <v>ROTADOR ORBITAL</v>
          </cell>
          <cell r="D146" t="str">
            <v>B</v>
          </cell>
        </row>
        <row r="147">
          <cell r="B147" t="str">
            <v>L-105a</v>
          </cell>
          <cell r="C147" t="str">
            <v>ROTADOR SEROLOGICO</v>
          </cell>
          <cell r="D147" t="str">
            <v>B</v>
          </cell>
        </row>
        <row r="148">
          <cell r="B148" t="str">
            <v>L-101</v>
          </cell>
          <cell r="C148" t="str">
            <v>SELLADORA DE BOLSAS DE SANGRE</v>
          </cell>
          <cell r="D148" t="str">
            <v>B</v>
          </cell>
        </row>
        <row r="149">
          <cell r="B149" t="str">
            <v>SP-1</v>
          </cell>
          <cell r="C149" t="str">
            <v>SEPARADOR DE PLASMA</v>
          </cell>
          <cell r="D149" t="str">
            <v>B</v>
          </cell>
        </row>
        <row r="150">
          <cell r="B150" t="str">
            <v>TR-04</v>
          </cell>
          <cell r="C150" t="str">
            <v>SIERRA NEUMÁTICA OSCILANTE (TRAUMATOLOGIA)</v>
          </cell>
          <cell r="D150" t="str">
            <v>B</v>
          </cell>
        </row>
        <row r="151">
          <cell r="B151" t="str">
            <v>L-83a</v>
          </cell>
          <cell r="C151" t="str">
            <v>SISTEMA PARA PRUEBAS EN PLACAS</v>
          </cell>
          <cell r="D151" t="str">
            <v>B</v>
          </cell>
        </row>
        <row r="152">
          <cell r="B152" t="str">
            <v>EM-105a</v>
          </cell>
          <cell r="C152" t="str">
            <v>TORRE DE VIDEO CIRUGIA LAPAROSCOPICA</v>
          </cell>
          <cell r="D152" t="str">
            <v>B</v>
          </cell>
        </row>
        <row r="153">
          <cell r="B153" t="str">
            <v>EM-3</v>
          </cell>
          <cell r="C153" t="str">
            <v>UNIDAD DE ANESTESIA AVANZADA</v>
          </cell>
          <cell r="D153" t="str">
            <v>B</v>
          </cell>
        </row>
        <row r="154">
          <cell r="B154" t="str">
            <v>EM-2</v>
          </cell>
          <cell r="C154" t="str">
            <v>UNIDAD DE ANESTESIA CON MONITOREO BASICO</v>
          </cell>
          <cell r="D154" t="str">
            <v>B</v>
          </cell>
        </row>
        <row r="155">
          <cell r="B155" t="str">
            <v>U-3</v>
          </cell>
          <cell r="C155" t="str">
            <v>UNIDAD DENTAL CON SILLON INCORPORADO</v>
          </cell>
          <cell r="D155" t="str">
            <v>B</v>
          </cell>
        </row>
        <row r="156">
          <cell r="B156" t="str">
            <v>EM-18</v>
          </cell>
          <cell r="C156" t="str">
            <v>VENTILADOR DE TRANSPORTE</v>
          </cell>
          <cell r="D156" t="str">
            <v>B</v>
          </cell>
        </row>
        <row r="157">
          <cell r="B157" t="str">
            <v>EM-18a</v>
          </cell>
          <cell r="C157" t="str">
            <v xml:space="preserve">VENTILADOR DE TRANSPORTE NEONATAL </v>
          </cell>
          <cell r="D157" t="str">
            <v>B</v>
          </cell>
        </row>
        <row r="158">
          <cell r="B158" t="str">
            <v>EM-51</v>
          </cell>
          <cell r="C158" t="str">
            <v>VENTILADOR VOLUMETRICO + PCV BASICO</v>
          </cell>
          <cell r="D158" t="str">
            <v>B</v>
          </cell>
        </row>
        <row r="159">
          <cell r="B159" t="str">
            <v>L-106</v>
          </cell>
          <cell r="C159" t="str">
            <v>VORTEX</v>
          </cell>
          <cell r="D159" t="str">
            <v>B</v>
          </cell>
        </row>
        <row r="160">
          <cell r="B160" t="str">
            <v>EM-100a</v>
          </cell>
          <cell r="C160" t="str">
            <v>AMNIOSCOPIO</v>
          </cell>
          <cell r="D160" t="str">
            <v>C</v>
          </cell>
        </row>
        <row r="161">
          <cell r="B161" t="str">
            <v>E-38</v>
          </cell>
          <cell r="C161" t="str">
            <v>ARGOLLA DE TECHO SUSPENDIDA</v>
          </cell>
          <cell r="D161" t="str">
            <v>C</v>
          </cell>
        </row>
        <row r="162">
          <cell r="B162" t="str">
            <v>W-5</v>
          </cell>
          <cell r="C162" t="str">
            <v>BALANZA DIGITAL CON TALLIMETRO - LACTANTES</v>
          </cell>
          <cell r="D162" t="str">
            <v>C</v>
          </cell>
        </row>
        <row r="163">
          <cell r="B163" t="str">
            <v>W-31a</v>
          </cell>
          <cell r="C163" t="str">
            <v>BALANZA DIGITAL NEONATAL</v>
          </cell>
          <cell r="D163" t="str">
            <v>C</v>
          </cell>
        </row>
        <row r="164">
          <cell r="B164" t="str">
            <v>W-4</v>
          </cell>
          <cell r="C164" t="str">
            <v>BALANZA MECANICA CON TALLIMETRO - ADULTO</v>
          </cell>
          <cell r="D164" t="str">
            <v>C</v>
          </cell>
        </row>
        <row r="165">
          <cell r="B165" t="str">
            <v>W-5a</v>
          </cell>
          <cell r="C165" t="str">
            <v>BALANZA METALICA CON TALLIMETRICO PEDIATRICO</v>
          </cell>
          <cell r="D165" t="str">
            <v>C</v>
          </cell>
        </row>
        <row r="166">
          <cell r="B166" t="str">
            <v>W-10c</v>
          </cell>
          <cell r="C166" t="str">
            <v xml:space="preserve">BALANZA TIPO RELOJ </v>
          </cell>
          <cell r="D166" t="str">
            <v>C</v>
          </cell>
        </row>
        <row r="167">
          <cell r="B167" t="str">
            <v>E-61</v>
          </cell>
          <cell r="C167" t="str">
            <v>BANCO DE CUADRICEPS</v>
          </cell>
          <cell r="D167" t="str">
            <v>C</v>
          </cell>
        </row>
        <row r="168">
          <cell r="B168" t="str">
            <v>E-27</v>
          </cell>
          <cell r="C168" t="str">
            <v>BARRAS PARALELAS</v>
          </cell>
          <cell r="D168" t="str">
            <v>C</v>
          </cell>
        </row>
        <row r="169">
          <cell r="B169" t="str">
            <v>E-27a</v>
          </cell>
          <cell r="C169" t="str">
            <v>BARRAS PARALELAS PARA NIÑOS</v>
          </cell>
          <cell r="D169" t="str">
            <v>C</v>
          </cell>
        </row>
        <row r="170">
          <cell r="B170" t="str">
            <v>E-29</v>
          </cell>
          <cell r="C170" t="str">
            <v xml:space="preserve">BICICLETA ERGOMÉTRICA, ADULTO </v>
          </cell>
          <cell r="D170" t="str">
            <v>C</v>
          </cell>
        </row>
        <row r="171">
          <cell r="B171" t="str">
            <v>E-29a</v>
          </cell>
          <cell r="C171" t="str">
            <v xml:space="preserve">BICICLETA ERGOMÉTRICA, PEDIÁTRICA </v>
          </cell>
          <cell r="D171" t="str">
            <v>C</v>
          </cell>
        </row>
        <row r="172">
          <cell r="B172" t="str">
            <v>U-17</v>
          </cell>
          <cell r="C172" t="str">
            <v>CAJA DE LUNAS CON MONTURA DE PRUEBAS</v>
          </cell>
          <cell r="D172" t="str">
            <v>C</v>
          </cell>
        </row>
        <row r="173">
          <cell r="B173" t="str">
            <v>R-111</v>
          </cell>
          <cell r="C173" t="str">
            <v>CAJA TRANSPORTADORA DE VACUNA 8 A 21 LITROS</v>
          </cell>
          <cell r="D173" t="str">
            <v>C</v>
          </cell>
        </row>
        <row r="174">
          <cell r="B174" t="str">
            <v>S-13</v>
          </cell>
          <cell r="C174" t="str">
            <v>CALENTADOR DE SOLUCIONES ENDOVENOSAS</v>
          </cell>
          <cell r="D174" t="str">
            <v>C</v>
          </cell>
        </row>
        <row r="175">
          <cell r="B175" t="str">
            <v>S-13a</v>
          </cell>
          <cell r="C175" t="str">
            <v xml:space="preserve">CALENTADOR PARA SANGRE/SOLUCIONES </v>
          </cell>
          <cell r="D175" t="str">
            <v>C</v>
          </cell>
        </row>
        <row r="176">
          <cell r="B176" t="str">
            <v>E-70</v>
          </cell>
          <cell r="C176" t="str">
            <v>CAMARA INTRAORAL</v>
          </cell>
          <cell r="D176" t="str">
            <v>C</v>
          </cell>
        </row>
        <row r="177">
          <cell r="B177" t="str">
            <v>Z-804</v>
          </cell>
          <cell r="C177" t="str">
            <v>CHALECO DE EXTRICACION ADULTO PEDIATRICO</v>
          </cell>
          <cell r="D177" t="str">
            <v>C</v>
          </cell>
        </row>
        <row r="178">
          <cell r="B178" t="str">
            <v>CU-16</v>
          </cell>
          <cell r="C178" t="str">
            <v>COCHE DE PARO EQUIPADO</v>
          </cell>
          <cell r="D178" t="str">
            <v>C</v>
          </cell>
        </row>
        <row r="179">
          <cell r="B179" t="str">
            <v>E-37</v>
          </cell>
          <cell r="C179" t="str">
            <v>COLCHONETAS PARA EJERCICIOS</v>
          </cell>
          <cell r="D179" t="str">
            <v>C</v>
          </cell>
        </row>
        <row r="180">
          <cell r="B180" t="str">
            <v>L-124c</v>
          </cell>
          <cell r="C180" t="str">
            <v>COOLER PARA TRANSPORTE DE UNIDADES</v>
          </cell>
          <cell r="D180" t="str">
            <v>C</v>
          </cell>
        </row>
        <row r="181">
          <cell r="B181" t="str">
            <v>S-57</v>
          </cell>
          <cell r="C181" t="str">
            <v xml:space="preserve">CORTADOR DE GASA </v>
          </cell>
          <cell r="D181" t="str">
            <v>C</v>
          </cell>
        </row>
        <row r="182">
          <cell r="B182" t="str">
            <v>E-14</v>
          </cell>
          <cell r="C182" t="str">
            <v>EQUIPO CALENTADOR CORPORAL</v>
          </cell>
          <cell r="D182" t="str">
            <v>C</v>
          </cell>
        </row>
        <row r="183">
          <cell r="B183" t="str">
            <v>EM-21</v>
          </cell>
          <cell r="C183" t="str">
            <v>EQUIPO CPAP</v>
          </cell>
          <cell r="D183" t="str">
            <v>C</v>
          </cell>
        </row>
        <row r="184">
          <cell r="B184" t="str">
            <v>OX-3</v>
          </cell>
          <cell r="C184" t="str">
            <v xml:space="preserve">EQUIPO DE OXIGENOTERAPIA </v>
          </cell>
          <cell r="D184" t="str">
            <v>C</v>
          </cell>
        </row>
        <row r="185">
          <cell r="B185" t="str">
            <v>OX-2</v>
          </cell>
          <cell r="C185" t="str">
            <v>EQUIPO DE OXIGENOTERAPIA RODABLE</v>
          </cell>
          <cell r="D185" t="str">
            <v>C</v>
          </cell>
        </row>
        <row r="186">
          <cell r="B186" t="str">
            <v>E-32</v>
          </cell>
          <cell r="C186" t="str">
            <v>ESCALERA COMBINADA CON RAMPA</v>
          </cell>
          <cell r="D186" t="str">
            <v>C</v>
          </cell>
        </row>
        <row r="187">
          <cell r="B187" t="str">
            <v>E-32a</v>
          </cell>
          <cell r="C187" t="str">
            <v>ESCALERA COMBINADA CON RAMPA PARA NIÑOS</v>
          </cell>
          <cell r="D187" t="str">
            <v>C</v>
          </cell>
        </row>
        <row r="188">
          <cell r="B188" t="str">
            <v>E-24</v>
          </cell>
          <cell r="C188" t="str">
            <v>ESCALERA PARA DEDOS</v>
          </cell>
          <cell r="D188" t="str">
            <v>C</v>
          </cell>
        </row>
        <row r="189">
          <cell r="B189" t="str">
            <v>E-30</v>
          </cell>
          <cell r="C189" t="str">
            <v>ESCALERA SUECA</v>
          </cell>
          <cell r="D189" t="str">
            <v>C</v>
          </cell>
        </row>
        <row r="190">
          <cell r="B190" t="str">
            <v>E-30a</v>
          </cell>
          <cell r="C190" t="str">
            <v>ESCALERA SUECA PARA NIÑOS</v>
          </cell>
          <cell r="D190" t="str">
            <v>C</v>
          </cell>
        </row>
        <row r="191">
          <cell r="B191" t="str">
            <v>DX-1</v>
          </cell>
          <cell r="C191" t="str">
            <v>ESTETOSCOPIO ADULTO / PEDIATRICO</v>
          </cell>
          <cell r="D191" t="str">
            <v>C</v>
          </cell>
        </row>
        <row r="192">
          <cell r="B192" t="str">
            <v>DX-2</v>
          </cell>
          <cell r="C192" t="str">
            <v>ESTETOSCOPIO NEONATAL</v>
          </cell>
          <cell r="D192" t="str">
            <v>C</v>
          </cell>
        </row>
        <row r="193">
          <cell r="B193" t="str">
            <v>Z-803</v>
          </cell>
          <cell r="C193" t="str">
            <v>FERULA NEUMATICA MIEMBROS INFERIORES</v>
          </cell>
          <cell r="D193" t="str">
            <v>C</v>
          </cell>
        </row>
        <row r="194">
          <cell r="B194" t="str">
            <v>Z-802</v>
          </cell>
          <cell r="C194" t="str">
            <v>FERULA NEUMATICA MIEMBROS SUPERIORES</v>
          </cell>
          <cell r="D194" t="str">
            <v>C</v>
          </cell>
        </row>
        <row r="195">
          <cell r="B195" t="str">
            <v>EM-47</v>
          </cell>
          <cell r="C195" t="str">
            <v>FLUJOMETRO CON HUMIDIFICADOR</v>
          </cell>
          <cell r="D195" t="str">
            <v>C</v>
          </cell>
        </row>
        <row r="196">
          <cell r="B196" t="str">
            <v>DX-20</v>
          </cell>
          <cell r="C196" t="str">
            <v>FRONTOLUZ</v>
          </cell>
          <cell r="D196" t="str">
            <v>C</v>
          </cell>
        </row>
        <row r="197">
          <cell r="B197" t="str">
            <v>N-10a</v>
          </cell>
          <cell r="C197" t="str">
            <v>LAMPARA DE EXAMENES Y CURACIONES</v>
          </cell>
          <cell r="D197" t="str">
            <v>C</v>
          </cell>
        </row>
        <row r="198">
          <cell r="B198" t="str">
            <v>J-17</v>
          </cell>
          <cell r="C198" t="str">
            <v>LÁMPARA DE SEGURIDAD CON FILTRO PARDO ADOSADO A LA PARED</v>
          </cell>
          <cell r="D198" t="str">
            <v>C</v>
          </cell>
        </row>
        <row r="199">
          <cell r="B199" t="str">
            <v>E-9a</v>
          </cell>
          <cell r="C199" t="str">
            <v>LAMPARA DE TERAPIA CON LUZ ULTRAVIOLETA-INFRAROJO</v>
          </cell>
          <cell r="D199" t="str">
            <v>C</v>
          </cell>
        </row>
        <row r="200">
          <cell r="B200" t="str">
            <v>DX-50d</v>
          </cell>
          <cell r="C200" t="str">
            <v>LARINGOSCOPIO DE FIBRA ÓPTICA  PEDIÁTRICO</v>
          </cell>
          <cell r="D200" t="str">
            <v>C</v>
          </cell>
        </row>
        <row r="201">
          <cell r="B201" t="str">
            <v>DX-50</v>
          </cell>
          <cell r="C201" t="str">
            <v>LARINGOSCOPIO DE FIBRA OPTICA ADULTO</v>
          </cell>
          <cell r="D201" t="str">
            <v>C</v>
          </cell>
        </row>
        <row r="202">
          <cell r="B202" t="str">
            <v>DX-50a</v>
          </cell>
          <cell r="C202" t="str">
            <v>LARINGOSCOPIO DE FIBRA OPTICA ADULTO-PEDIATRICO</v>
          </cell>
          <cell r="D202" t="str">
            <v>C</v>
          </cell>
        </row>
        <row r="203">
          <cell r="B203" t="str">
            <v>DX-50b</v>
          </cell>
          <cell r="C203" t="str">
            <v>LARINGOSCOPIO DE FIBRA OPTICA NEONATAL</v>
          </cell>
          <cell r="D203" t="str">
            <v>C</v>
          </cell>
        </row>
        <row r="204">
          <cell r="B204" t="str">
            <v>DX-50c</v>
          </cell>
          <cell r="C204" t="str">
            <v>LARINGOSCOPIO PEDIÁTRICO NEONATAL</v>
          </cell>
          <cell r="D204" t="str">
            <v>C</v>
          </cell>
        </row>
        <row r="205">
          <cell r="B205" t="str">
            <v>X 72</v>
          </cell>
          <cell r="C205" t="str">
            <v xml:space="preserve">LENCERIA HOSPITALARIA  </v>
          </cell>
          <cell r="D205" t="str">
            <v>C</v>
          </cell>
        </row>
        <row r="206">
          <cell r="B206" t="str">
            <v>DX-3</v>
          </cell>
          <cell r="C206" t="str">
            <v>LINTERNA TIPO LAPICERO PARA DIAGNOSTICO</v>
          </cell>
          <cell r="D206" t="str">
            <v>C</v>
          </cell>
        </row>
        <row r="207">
          <cell r="B207" t="str">
            <v>DX-61c</v>
          </cell>
          <cell r="C207" t="str">
            <v>MALETIN DE ATENCION MEDICA</v>
          </cell>
          <cell r="D207" t="str">
            <v>C</v>
          </cell>
        </row>
        <row r="208">
          <cell r="B208" t="str">
            <v>DX-60</v>
          </cell>
          <cell r="C208" t="str">
            <v>MALETIN DE REANIMACION - ADULTO PEDIATRICO</v>
          </cell>
          <cell r="D208" t="str">
            <v>C</v>
          </cell>
        </row>
        <row r="209">
          <cell r="B209" t="str">
            <v>DX-60a</v>
          </cell>
          <cell r="C209" t="str">
            <v>MALETIN DE REANIMACION - NEONATAL</v>
          </cell>
          <cell r="D209" t="str">
            <v>C</v>
          </cell>
        </row>
        <row r="210">
          <cell r="B210" t="str">
            <v>RX-10</v>
          </cell>
          <cell r="C210" t="str">
            <v>MANDIL EMPLOMADO</v>
          </cell>
          <cell r="D210" t="str">
            <v>C</v>
          </cell>
        </row>
        <row r="211">
          <cell r="B211" t="str">
            <v>E-56</v>
          </cell>
          <cell r="C211" t="str">
            <v>MINIGIMNASIO</v>
          </cell>
          <cell r="D211" t="str">
            <v>C</v>
          </cell>
        </row>
        <row r="212">
          <cell r="B212" t="str">
            <v>EM-20</v>
          </cell>
          <cell r="C212" t="str">
            <v>NEBULIZADOR</v>
          </cell>
          <cell r="D212" t="str">
            <v>C</v>
          </cell>
        </row>
        <row r="213">
          <cell r="B213" t="str">
            <v>U-23a</v>
          </cell>
          <cell r="C213" t="str">
            <v>OFTALMO RETINOSCOPIO DE PARED</v>
          </cell>
          <cell r="D213" t="str">
            <v>C</v>
          </cell>
        </row>
        <row r="214">
          <cell r="B214" t="str">
            <v>U-24</v>
          </cell>
          <cell r="C214" t="str">
            <v>OFTALMOSCOPIO DIRECTO</v>
          </cell>
          <cell r="D214" t="str">
            <v>C</v>
          </cell>
        </row>
        <row r="215">
          <cell r="B215" t="str">
            <v>U-20</v>
          </cell>
          <cell r="C215" t="str">
            <v>OFTALMOSCOPIO INDIRECTO</v>
          </cell>
          <cell r="D215" t="str">
            <v>C</v>
          </cell>
        </row>
        <row r="216">
          <cell r="B216" t="str">
            <v>U-22</v>
          </cell>
          <cell r="C216" t="str">
            <v>OTOSCOPIO</v>
          </cell>
          <cell r="D216" t="str">
            <v>C</v>
          </cell>
        </row>
        <row r="217">
          <cell r="B217" t="str">
            <v>DX-30</v>
          </cell>
          <cell r="C217" t="str">
            <v>PANTOSCOPIO</v>
          </cell>
          <cell r="D217" t="str">
            <v>C</v>
          </cell>
        </row>
        <row r="218">
          <cell r="B218" t="str">
            <v>DX-30a</v>
          </cell>
          <cell r="C218" t="str">
            <v>PANTOSCOPIO PEDIÁTRICO</v>
          </cell>
          <cell r="D218" t="str">
            <v>C</v>
          </cell>
        </row>
        <row r="219">
          <cell r="B219" t="str">
            <v>E-38a</v>
          </cell>
          <cell r="C219" t="str">
            <v>PELOTA TERAPEUTICA</v>
          </cell>
          <cell r="D219" t="str">
            <v>C</v>
          </cell>
        </row>
        <row r="220">
          <cell r="B220" t="str">
            <v>E-39</v>
          </cell>
          <cell r="C220" t="str">
            <v>PISTA DE MARCHA</v>
          </cell>
          <cell r="D220" t="str">
            <v>C</v>
          </cell>
        </row>
        <row r="221">
          <cell r="B221" t="str">
            <v>E-35</v>
          </cell>
          <cell r="C221" t="str">
            <v>POLEA DE PARED</v>
          </cell>
          <cell r="D221" t="str">
            <v>C</v>
          </cell>
        </row>
        <row r="222">
          <cell r="B222" t="str">
            <v>J-5</v>
          </cell>
          <cell r="C222" t="str">
            <v>PROCESADOR AUTOMÁTICO DE PELÍCULAS - MEDIANA CAPACIDAD</v>
          </cell>
          <cell r="D222" t="str">
            <v>C</v>
          </cell>
        </row>
        <row r="223">
          <cell r="B223" t="str">
            <v>U-15</v>
          </cell>
          <cell r="C223" t="str">
            <v>PROYECTOR DE OPTOTIPOS</v>
          </cell>
          <cell r="D223" t="str">
            <v>C</v>
          </cell>
        </row>
        <row r="224">
          <cell r="B224" t="str">
            <v>J-19</v>
          </cell>
          <cell r="C224" t="str">
            <v>RELOJ DE SEÑALES LUMINOSAS DE MESA PARA CUARTO OSCURO</v>
          </cell>
          <cell r="D224" t="str">
            <v>C</v>
          </cell>
        </row>
        <row r="225">
          <cell r="B225" t="str">
            <v>EM-22</v>
          </cell>
          <cell r="C225" t="str">
            <v>RESUCITADOR MANUAL ADULTO</v>
          </cell>
          <cell r="D225" t="str">
            <v>C</v>
          </cell>
        </row>
        <row r="226">
          <cell r="B226" t="str">
            <v>EM-22a</v>
          </cell>
          <cell r="C226" t="str">
            <v>RESUCITADOR MANUAL ADULTO - PEDIÁTRICO</v>
          </cell>
          <cell r="D226" t="str">
            <v>C</v>
          </cell>
        </row>
        <row r="227">
          <cell r="B227" t="str">
            <v>EM-22c</v>
          </cell>
          <cell r="C227" t="str">
            <v>RESUCITADOR MANUAL NEONATAL</v>
          </cell>
          <cell r="D227" t="str">
            <v>C</v>
          </cell>
        </row>
        <row r="228">
          <cell r="B228" t="str">
            <v>EM-22b</v>
          </cell>
          <cell r="C228" t="str">
            <v>RESUCITADOR MANUAL PEDIATRICO</v>
          </cell>
          <cell r="D228" t="str">
            <v>C</v>
          </cell>
        </row>
        <row r="229">
          <cell r="B229" t="str">
            <v>E-21</v>
          </cell>
          <cell r="C229" t="str">
            <v>RODILLO PARA HUELLA PLANTAR (PELMATOSCOPIA)</v>
          </cell>
          <cell r="D229" t="str">
            <v>C</v>
          </cell>
        </row>
        <row r="230">
          <cell r="B230" t="str">
            <v>E-34</v>
          </cell>
          <cell r="C230" t="str">
            <v>RUEDA PARA EJERCICIO DE HOMBROS</v>
          </cell>
          <cell r="D230" t="str">
            <v>C</v>
          </cell>
        </row>
        <row r="231">
          <cell r="B231" t="str">
            <v>S-59a</v>
          </cell>
          <cell r="C231" t="str">
            <v>SELLADORA DE BOLSAS</v>
          </cell>
          <cell r="D231" t="str">
            <v>C</v>
          </cell>
        </row>
        <row r="232">
          <cell r="B232" t="str">
            <v>S-58</v>
          </cell>
          <cell r="C232" t="str">
            <v>SELLADORA DE MANGA CONTINUA CON MICROPROCESADOR E IMPRESO</v>
          </cell>
          <cell r="D232" t="str">
            <v>C</v>
          </cell>
        </row>
        <row r="233">
          <cell r="B233" t="str">
            <v>EM-50</v>
          </cell>
          <cell r="C233" t="str">
            <v xml:space="preserve">SIERRA PARA CORTAR YESO </v>
          </cell>
          <cell r="D233" t="str">
            <v>C</v>
          </cell>
        </row>
        <row r="234">
          <cell r="B234" t="str">
            <v>EM-5</v>
          </cell>
          <cell r="C234" t="str">
            <v>SISTEMA CPAP</v>
          </cell>
          <cell r="D234" t="str">
            <v>C</v>
          </cell>
        </row>
        <row r="235">
          <cell r="B235" t="str">
            <v>Z-800</v>
          </cell>
          <cell r="C235" t="str">
            <v>TABLA TRANSPORTEPOLITRAUMATIZADO</v>
          </cell>
          <cell r="D235" t="str">
            <v>C</v>
          </cell>
        </row>
        <row r="236">
          <cell r="B236" t="str">
            <v>MA-36</v>
          </cell>
          <cell r="C236" t="str">
            <v>TABURETE METALICO PARA ODONTOLOGIA</v>
          </cell>
          <cell r="D236" t="str">
            <v>C</v>
          </cell>
        </row>
        <row r="237">
          <cell r="B237" t="str">
            <v>E-5</v>
          </cell>
          <cell r="C237" t="str">
            <v>TANQUE DE COMPRESAS CALIENTES</v>
          </cell>
          <cell r="D237" t="str">
            <v>C</v>
          </cell>
        </row>
        <row r="238">
          <cell r="B238" t="str">
            <v>E-63</v>
          </cell>
          <cell r="C238" t="str">
            <v xml:space="preserve">TANQUE DE COMPRESAS FRÍAS </v>
          </cell>
          <cell r="D238" t="str">
            <v>C</v>
          </cell>
        </row>
        <row r="239">
          <cell r="B239" t="str">
            <v>E-3</v>
          </cell>
          <cell r="C239" t="str">
            <v>TANQUE DE HIDROTERAPIA PARA MIEMBROS INFERIORES</v>
          </cell>
          <cell r="D239" t="str">
            <v>C</v>
          </cell>
        </row>
        <row r="240">
          <cell r="B240" t="str">
            <v>E-2</v>
          </cell>
          <cell r="C240" t="str">
            <v xml:space="preserve">TANQUE DE HIDROTERAPIA PARA MIEMBROS SUPERIORES  </v>
          </cell>
          <cell r="D240" t="str">
            <v>C</v>
          </cell>
        </row>
        <row r="241">
          <cell r="B241" t="str">
            <v>E-6</v>
          </cell>
          <cell r="C241" t="str">
            <v>TANQUE DE PARAFINA</v>
          </cell>
          <cell r="D241" t="str">
            <v>C</v>
          </cell>
        </row>
        <row r="242">
          <cell r="B242" t="str">
            <v>EM-4F</v>
          </cell>
          <cell r="C242" t="str">
            <v>TENSIOMETRO ANEROIDE ADULTO PEDIATRICO</v>
          </cell>
          <cell r="D242" t="str">
            <v>C</v>
          </cell>
        </row>
        <row r="243">
          <cell r="B243" t="str">
            <v>EM-4g</v>
          </cell>
          <cell r="C243" t="str">
            <v>TENSIOMETRO ANEROIDE DE PARED</v>
          </cell>
          <cell r="D243" t="str">
            <v>C</v>
          </cell>
        </row>
        <row r="244">
          <cell r="B244" t="str">
            <v>EM-4</v>
          </cell>
          <cell r="C244" t="str">
            <v xml:space="preserve">TENSIÓMETRO ANEROIDE RODABLE ADULTO </v>
          </cell>
          <cell r="D244" t="str">
            <v>C</v>
          </cell>
        </row>
        <row r="245">
          <cell r="B245" t="str">
            <v>EM-4c</v>
          </cell>
          <cell r="C245" t="str">
            <v xml:space="preserve">TENSIÓMETRO ANEROIDE RODABLE ADULTO/PEDIÁTRICO </v>
          </cell>
          <cell r="D245" t="str">
            <v>C</v>
          </cell>
        </row>
        <row r="246">
          <cell r="B246" t="str">
            <v>EM-4b</v>
          </cell>
          <cell r="C246" t="str">
            <v xml:space="preserve">TENSIÓMETRO ANEROIDE RODABLE NEONATAL </v>
          </cell>
          <cell r="D246" t="str">
            <v>C</v>
          </cell>
        </row>
        <row r="247">
          <cell r="B247" t="str">
            <v>EM-4a</v>
          </cell>
          <cell r="C247" t="str">
            <v>TENSIOMETRO ANEROIDE RODABLE PEDIATRICO</v>
          </cell>
          <cell r="D247" t="str">
            <v>C</v>
          </cell>
        </row>
        <row r="248">
          <cell r="B248" t="str">
            <v>TD-01</v>
          </cell>
          <cell r="C248" t="str">
            <v>TENSIOMETRO DIGITAL</v>
          </cell>
          <cell r="D248" t="str">
            <v>C</v>
          </cell>
        </row>
        <row r="249">
          <cell r="B249" t="str">
            <v>R-100</v>
          </cell>
          <cell r="C249" t="str">
            <v>TERMO PARA VACUNAS</v>
          </cell>
          <cell r="D249" t="str">
            <v>C</v>
          </cell>
        </row>
        <row r="250">
          <cell r="B250" t="str">
            <v>L-122</v>
          </cell>
          <cell r="C250" t="str">
            <v>TERMÓMETRO DIGITAL</v>
          </cell>
          <cell r="D250" t="str">
            <v>C</v>
          </cell>
        </row>
        <row r="251">
          <cell r="B251" t="str">
            <v>O-32a</v>
          </cell>
          <cell r="C251" t="str">
            <v>TERMÓMETRO PARA AMBIENTE</v>
          </cell>
          <cell r="D251" t="str">
            <v>C</v>
          </cell>
        </row>
        <row r="252">
          <cell r="B252" t="str">
            <v>P-7</v>
          </cell>
          <cell r="C252" t="str">
            <v xml:space="preserve">TRITURADOR DE DESPERDICIOS </v>
          </cell>
          <cell r="D252" t="str">
            <v>C</v>
          </cell>
        </row>
        <row r="253">
          <cell r="B253" t="str">
            <v>EM-46</v>
          </cell>
          <cell r="C253" t="str">
            <v>UNIDAD DE ASPIRACION PARA RED DE VACIO</v>
          </cell>
          <cell r="D253" t="str">
            <v>C</v>
          </cell>
        </row>
        <row r="254">
          <cell r="B254" t="str">
            <v>CA-1</v>
          </cell>
          <cell r="C254" t="str">
            <v xml:space="preserve">UNIDAD DE CALENTAMIENTO CORPORAL </v>
          </cell>
          <cell r="D254" t="str">
            <v>C</v>
          </cell>
        </row>
        <row r="255">
          <cell r="B255" t="str">
            <v>EM-46a</v>
          </cell>
          <cell r="C255" t="str">
            <v>UNIDAD RODABLE DE SUCCION</v>
          </cell>
          <cell r="D255" t="str">
            <v>C</v>
          </cell>
        </row>
        <row r="256">
          <cell r="B256" t="str">
            <v>T-42</v>
          </cell>
          <cell r="C256" t="str">
            <v>ARNES DE SEGURIDAD</v>
          </cell>
          <cell r="D256" t="str">
            <v>E</v>
          </cell>
        </row>
        <row r="257">
          <cell r="B257" t="str">
            <v>W-3</v>
          </cell>
          <cell r="C257" t="str">
            <v>BALANZA AUTOMÁTICA DE MESA 20 KILOS, PARA PESAR ALIMENTOS</v>
          </cell>
          <cell r="D257" t="str">
            <v>E</v>
          </cell>
        </row>
        <row r="258">
          <cell r="B258" t="str">
            <v>W-1b</v>
          </cell>
          <cell r="C258" t="str">
            <v>BALANZA DE PLATAFORMA, FUERZA 100 Kg</v>
          </cell>
          <cell r="D258" t="str">
            <v>E</v>
          </cell>
        </row>
        <row r="259">
          <cell r="B259" t="str">
            <v>W-3a</v>
          </cell>
          <cell r="C259" t="str">
            <v>BALANZA DE SOBREMESA DE 15 A 20KG DE CAPACIDAD (NUTRICION)</v>
          </cell>
          <cell r="D259" t="str">
            <v>E</v>
          </cell>
        </row>
        <row r="260">
          <cell r="B260" t="str">
            <v>X-6</v>
          </cell>
          <cell r="C260" t="str">
            <v>BAÑO MARÍA DE 5 POZAS CON DOBLE PLATEO</v>
          </cell>
          <cell r="D260" t="str">
            <v>E</v>
          </cell>
        </row>
        <row r="261">
          <cell r="B261" t="str">
            <v>K-71a</v>
          </cell>
          <cell r="C261" t="str">
            <v>BATERIA DE MARMITAS A VAPOR 30. 40. 50 LITROS</v>
          </cell>
          <cell r="D261" t="str">
            <v>E</v>
          </cell>
        </row>
        <row r="262">
          <cell r="B262" t="str">
            <v>X-13</v>
          </cell>
          <cell r="C262" t="str">
            <v>BATIDORA INDUSTRIAL 20 LTS</v>
          </cell>
          <cell r="D262" t="str">
            <v>E</v>
          </cell>
        </row>
        <row r="263">
          <cell r="B263" t="str">
            <v>TR-07</v>
          </cell>
          <cell r="C263" t="str">
            <v>BOMBA HIDROSTATICA MANUAL</v>
          </cell>
          <cell r="D263" t="str">
            <v>E</v>
          </cell>
        </row>
        <row r="264">
          <cell r="B264" t="str">
            <v>TR-08</v>
          </cell>
          <cell r="C264" t="str">
            <v>BOMBA SUMERGIBLE DE 1.5 HP PARA DESAGUAR</v>
          </cell>
          <cell r="D264" t="str">
            <v>E</v>
          </cell>
        </row>
        <row r="265">
          <cell r="B265" t="str">
            <v>K-94</v>
          </cell>
          <cell r="C265" t="str">
            <v>CAFETERA ELECTRICA</v>
          </cell>
          <cell r="D265" t="str">
            <v>E</v>
          </cell>
        </row>
        <row r="266">
          <cell r="B266" t="str">
            <v>O-12</v>
          </cell>
          <cell r="C266" t="str">
            <v>CAJA FUERTE RODABLE DE ACERO 50x60x90CM APROX.</v>
          </cell>
          <cell r="D266" t="str">
            <v>E</v>
          </cell>
        </row>
        <row r="267">
          <cell r="B267" t="str">
            <v>LA-55</v>
          </cell>
          <cell r="C267" t="str">
            <v xml:space="preserve">CALANDRIA VAPOR APROX 20 KG/DIA </v>
          </cell>
          <cell r="D267" t="str">
            <v>E</v>
          </cell>
        </row>
        <row r="268">
          <cell r="B268" t="str">
            <v>CA-1a</v>
          </cell>
          <cell r="C268" t="str">
            <v>CALEFACTOR AMBIENTAL POR RADIACIÓN</v>
          </cell>
          <cell r="D268" t="str">
            <v>E</v>
          </cell>
        </row>
        <row r="269">
          <cell r="B269" t="str">
            <v>RC-702</v>
          </cell>
          <cell r="C269" t="str">
            <v>CAMARA DE CONSERVACION DE CADAVERES DE 2 COMPARTIMIENTOS</v>
          </cell>
          <cell r="D269" t="str">
            <v>E</v>
          </cell>
        </row>
        <row r="270">
          <cell r="B270" t="str">
            <v>X-39</v>
          </cell>
          <cell r="C270" t="str">
            <v>CAMPANA EXTRACTORA DE VAHOS</v>
          </cell>
          <cell r="D270" t="str">
            <v>E</v>
          </cell>
        </row>
        <row r="271">
          <cell r="B271" t="str">
            <v>X-39a</v>
          </cell>
          <cell r="C271" t="str">
            <v>CAMPANA EXTRACTORA ELECTRICA</v>
          </cell>
          <cell r="D271" t="str">
            <v>E</v>
          </cell>
        </row>
        <row r="272">
          <cell r="B272" t="str">
            <v>K-23</v>
          </cell>
          <cell r="C272" t="str">
            <v>COCINA A GAS PROPANO DE 4 HORNILLAS Y HORNO</v>
          </cell>
          <cell r="D272" t="str">
            <v>E</v>
          </cell>
        </row>
        <row r="273">
          <cell r="B273" t="str">
            <v>K-2</v>
          </cell>
          <cell r="C273" t="str">
            <v>COCINA ELECTRICA DE DOS HORNILLAS DE MESA</v>
          </cell>
          <cell r="D273" t="str">
            <v>E</v>
          </cell>
        </row>
        <row r="274">
          <cell r="B274" t="str">
            <v>K-23a</v>
          </cell>
          <cell r="C274" t="str">
            <v>COCINA INDUSTRIAL GAS PROPOANO 4 HORNILLAS</v>
          </cell>
          <cell r="D274" t="str">
            <v>E</v>
          </cell>
        </row>
        <row r="275">
          <cell r="B275" t="str">
            <v>CG-1</v>
          </cell>
          <cell r="C275" t="str">
            <v>COLUMNA DE GASES E INSTALACIONES (2 O, 2 V, 2 AC, 1 ON, 6 TOMAC. DOBLES, RACK, DATA, ESCAPE GASES)</v>
          </cell>
          <cell r="D275" t="str">
            <v>E</v>
          </cell>
        </row>
        <row r="276">
          <cell r="B276" t="str">
            <v>Z-805</v>
          </cell>
          <cell r="C276" t="str">
            <v>CONSERVADOR PARA VACUNAS 300 A 400 LITROS DE  2 A 8°C</v>
          </cell>
          <cell r="D276" t="str">
            <v>E</v>
          </cell>
        </row>
        <row r="277">
          <cell r="B277" t="str">
            <v>S-19</v>
          </cell>
          <cell r="C277" t="str">
            <v>DESTILADOR DE AGUA 4LPH</v>
          </cell>
          <cell r="D277" t="str">
            <v>E</v>
          </cell>
        </row>
        <row r="278">
          <cell r="B278" t="str">
            <v>S-19a</v>
          </cell>
          <cell r="C278" t="str">
            <v>DESTILADOR DE AGUA 8LPH</v>
          </cell>
          <cell r="D278" t="str">
            <v>E</v>
          </cell>
        </row>
        <row r="279">
          <cell r="B279" t="str">
            <v>E-81</v>
          </cell>
          <cell r="C279" t="str">
            <v>EQUIPO DE OSMOSIS INVERSA 100 LITROS</v>
          </cell>
          <cell r="D279" t="str">
            <v>E</v>
          </cell>
        </row>
        <row r="280">
          <cell r="B280" t="str">
            <v>E-80</v>
          </cell>
          <cell r="C280" t="str">
            <v xml:space="preserve">EQUIPO DE OSMOSIS INVERSA, PROD. 20 GLS./HORA ) </v>
          </cell>
          <cell r="D280" t="str">
            <v>E</v>
          </cell>
        </row>
        <row r="281">
          <cell r="B281" t="str">
            <v>T-21</v>
          </cell>
          <cell r="C281" t="str">
            <v>EQUIPO ELECTRICO PARA PINTAR CON PULVERIZADOR</v>
          </cell>
          <cell r="D281" t="str">
            <v>E</v>
          </cell>
        </row>
        <row r="282">
          <cell r="B282" t="str">
            <v>T-20</v>
          </cell>
          <cell r="C282" t="str">
            <v>EQUIPO ELECTRICO PARA SOLDAR</v>
          </cell>
          <cell r="D282" t="str">
            <v>E</v>
          </cell>
        </row>
        <row r="283">
          <cell r="B283" t="str">
            <v>T-9</v>
          </cell>
          <cell r="C283" t="str">
            <v>ESMERIL ELECTRICO DE MESA</v>
          </cell>
          <cell r="D283" t="str">
            <v>E</v>
          </cell>
        </row>
        <row r="284">
          <cell r="B284" t="str">
            <v>X-2</v>
          </cell>
          <cell r="C284" t="str">
            <v>EXPRIMIDOR ELECTRICO DE CITRICOS</v>
          </cell>
          <cell r="D284" t="str">
            <v>E</v>
          </cell>
        </row>
        <row r="285">
          <cell r="B285" t="str">
            <v>X-2a</v>
          </cell>
          <cell r="C285" t="str">
            <v xml:space="preserve">EXPRIMIDORES DE JUGOS, SEMI INDUSTRIAL, DE ACERO INOXIDABLE </v>
          </cell>
          <cell r="D285" t="str">
            <v>E</v>
          </cell>
        </row>
        <row r="286">
          <cell r="B286" t="str">
            <v>EX-18</v>
          </cell>
          <cell r="C286" t="str">
            <v>EXTINTOR DE ACETATO DE POTASIO</v>
          </cell>
          <cell r="D286" t="str">
            <v>E</v>
          </cell>
        </row>
        <row r="287">
          <cell r="B287" t="str">
            <v>EX-16</v>
          </cell>
          <cell r="C287" t="str">
            <v xml:space="preserve">EXTINTOR DE AGUA </v>
          </cell>
          <cell r="D287" t="str">
            <v>E</v>
          </cell>
        </row>
        <row r="288">
          <cell r="B288" t="str">
            <v>EX-20</v>
          </cell>
          <cell r="C288" t="str">
            <v>EXTINTOR DE AGUA DESTILADA</v>
          </cell>
          <cell r="D288" t="str">
            <v>E</v>
          </cell>
        </row>
        <row r="289">
          <cell r="B289" t="str">
            <v>EX-17</v>
          </cell>
          <cell r="C289" t="str">
            <v>EXTINTOR DE CO2</v>
          </cell>
          <cell r="D289" t="str">
            <v>E</v>
          </cell>
        </row>
        <row r="290">
          <cell r="B290" t="str">
            <v>EX-19</v>
          </cell>
          <cell r="C290" t="str">
            <v>EXTINTOR DE HALON</v>
          </cell>
          <cell r="D290" t="str">
            <v>E</v>
          </cell>
        </row>
        <row r="291">
          <cell r="B291" t="str">
            <v>EX-15</v>
          </cell>
          <cell r="C291" t="str">
            <v>EXTINTOR DE POLVO QUIMICO SECO</v>
          </cell>
          <cell r="D291" t="str">
            <v>E</v>
          </cell>
        </row>
        <row r="292">
          <cell r="B292" t="str">
            <v>E-17a</v>
          </cell>
          <cell r="C292" t="str">
            <v>EXTINTOR RODANTE DE CO2</v>
          </cell>
          <cell r="D292" t="str">
            <v>E</v>
          </cell>
        </row>
        <row r="293">
          <cell r="B293" t="str">
            <v>J-14</v>
          </cell>
          <cell r="C293" t="str">
            <v>GUILLOTINA DE MESA ACCIONAMIENTO MANUAL</v>
          </cell>
          <cell r="D293" t="str">
            <v>E</v>
          </cell>
        </row>
        <row r="294">
          <cell r="B294" t="str">
            <v>X-3</v>
          </cell>
          <cell r="C294" t="str">
            <v>HERVIDOR DE AGUA</v>
          </cell>
          <cell r="D294" t="str">
            <v>E</v>
          </cell>
        </row>
        <row r="295">
          <cell r="B295" t="str">
            <v>K-90</v>
          </cell>
          <cell r="C295" t="str">
            <v>HORNO MICROONDAS</v>
          </cell>
          <cell r="D295" t="str">
            <v>E</v>
          </cell>
        </row>
        <row r="296">
          <cell r="B296" t="str">
            <v>HV-1</v>
          </cell>
          <cell r="C296" t="str">
            <v>HORNO VAPORIZADOR 4 BANDEJAS</v>
          </cell>
          <cell r="D296" t="str">
            <v>E</v>
          </cell>
        </row>
        <row r="297">
          <cell r="B297" t="str">
            <v>T-36</v>
          </cell>
          <cell r="C297" t="str">
            <v xml:space="preserve">JUEGO DE HERRAMIENTAS MECANICO </v>
          </cell>
          <cell r="D297" t="str">
            <v>E</v>
          </cell>
        </row>
        <row r="298">
          <cell r="B298" t="str">
            <v>T-36b</v>
          </cell>
          <cell r="C298" t="str">
            <v>JUEGO HERRAMIENTAS CARPINTERIA</v>
          </cell>
          <cell r="D298" t="str">
            <v>E</v>
          </cell>
        </row>
        <row r="299">
          <cell r="B299" t="str">
            <v>T-36a</v>
          </cell>
          <cell r="C299" t="str">
            <v>JUEGO HERRAMIENTAS ELECTRICIDAD ELECTRONICO</v>
          </cell>
          <cell r="D299" t="str">
            <v>E</v>
          </cell>
        </row>
        <row r="300">
          <cell r="B300" t="str">
            <v>T-36c</v>
          </cell>
          <cell r="C300" t="str">
            <v>JUEGO HERRAMINETAS GASFITERIA</v>
          </cell>
          <cell r="D300" t="str">
            <v>E</v>
          </cell>
        </row>
        <row r="301">
          <cell r="B301" t="str">
            <v>X-12</v>
          </cell>
          <cell r="C301" t="str">
            <v>LAVADOR AUTOMATICO DE VAJILLAS</v>
          </cell>
          <cell r="D301" t="str">
            <v>E</v>
          </cell>
        </row>
        <row r="302">
          <cell r="B302" t="str">
            <v>LA-7</v>
          </cell>
          <cell r="C302" t="str">
            <v xml:space="preserve">LAVADORA CENTRIFUGA AUTOMÁTICA DE 2 PUERTAS (BARRERA SANITARIA),  INDUSTRIAL 25 A 35 KG/HR  </v>
          </cell>
          <cell r="D302" t="str">
            <v>E</v>
          </cell>
        </row>
        <row r="303">
          <cell r="B303" t="str">
            <v>Z-806</v>
          </cell>
          <cell r="C303" t="str">
            <v>LAVADORA CENTRIFUGA DOMESTICO  10 A 12 KG</v>
          </cell>
          <cell r="D303" t="str">
            <v>E</v>
          </cell>
        </row>
        <row r="304">
          <cell r="B304" t="str">
            <v>S-62a</v>
          </cell>
          <cell r="C304" t="str">
            <v>LAVADORA DESCONTAMINADORA CON GEN. ELECTR. DE VAPOR DE INSTRUMENTOS Y MATERIALES</v>
          </cell>
          <cell r="D304" t="str">
            <v>E</v>
          </cell>
        </row>
        <row r="305">
          <cell r="B305" t="str">
            <v>X-1a</v>
          </cell>
          <cell r="C305" t="str">
            <v>LICUADORA ELECTRICA 2000 CC</v>
          </cell>
          <cell r="D305" t="str">
            <v>E</v>
          </cell>
        </row>
        <row r="306">
          <cell r="B306" t="str">
            <v>X-30a</v>
          </cell>
          <cell r="C306" t="str">
            <v xml:space="preserve">LICUADORAS INDUSTRIALES DE 15 LITROS A 2O LITROS </v>
          </cell>
          <cell r="D306" t="str">
            <v>E</v>
          </cell>
        </row>
        <row r="307">
          <cell r="B307" t="str">
            <v>Z-11</v>
          </cell>
          <cell r="C307" t="str">
            <v>MAQUINA DE COSER ELECTRICA TIPO SEMIINDUSTRIAL</v>
          </cell>
          <cell r="D307" t="str">
            <v>E</v>
          </cell>
        </row>
        <row r="308">
          <cell r="B308" t="str">
            <v>LI-12</v>
          </cell>
          <cell r="C308" t="str">
            <v>MÁQUINA LUSTRADORA TIPO INDUSTRIAL CON ESCOBILLA</v>
          </cell>
          <cell r="D308" t="str">
            <v>E</v>
          </cell>
        </row>
        <row r="309">
          <cell r="B309" t="str">
            <v>X-37</v>
          </cell>
          <cell r="C309" t="str">
            <v>MARMITA VOLCABLE DE 50  A 80 LITROS</v>
          </cell>
          <cell r="D309" t="str">
            <v>E</v>
          </cell>
        </row>
        <row r="310">
          <cell r="B310" t="str">
            <v>T-43</v>
          </cell>
          <cell r="C310" t="str">
            <v xml:space="preserve">MEGÓMETRO </v>
          </cell>
          <cell r="D310" t="str">
            <v>E</v>
          </cell>
        </row>
        <row r="311">
          <cell r="B311" t="str">
            <v>X-9a</v>
          </cell>
          <cell r="C311" t="str">
            <v>MOLEDORA DE GRANOS</v>
          </cell>
          <cell r="D311" t="str">
            <v>E</v>
          </cell>
        </row>
        <row r="312">
          <cell r="B312" t="str">
            <v>T-47a</v>
          </cell>
          <cell r="C312" t="str">
            <v xml:space="preserve">MULTÍMETRO ANALÓGICO </v>
          </cell>
          <cell r="D312" t="str">
            <v>E</v>
          </cell>
        </row>
        <row r="313">
          <cell r="B313" t="str">
            <v>T-47</v>
          </cell>
          <cell r="C313" t="str">
            <v xml:space="preserve">MULTÍMETRO DIGITAL </v>
          </cell>
          <cell r="D313" t="str">
            <v>E</v>
          </cell>
        </row>
        <row r="314">
          <cell r="B314" t="str">
            <v>PCH-1</v>
          </cell>
          <cell r="C314" t="str">
            <v>PANEL MODULAR SEIS TOMACORRIENTES DOBLES DATA, RACK/BRAZO MONITOR</v>
          </cell>
          <cell r="D314" t="str">
            <v>E</v>
          </cell>
        </row>
        <row r="315">
          <cell r="B315" t="str">
            <v>PCH-4</v>
          </cell>
          <cell r="C315" t="str">
            <v>PANEL MODULAR TRES TOMACORRIENTES DOBLES, UNO DATA, RACK/BRAZO MONITOR</v>
          </cell>
          <cell r="D315" t="str">
            <v>E</v>
          </cell>
        </row>
        <row r="316">
          <cell r="B316" t="str">
            <v>X-4</v>
          </cell>
          <cell r="C316" t="str">
            <v>PELADORA DE PAPAS ELECTRICA</v>
          </cell>
          <cell r="D316" t="str">
            <v>E</v>
          </cell>
        </row>
        <row r="317">
          <cell r="B317" t="str">
            <v>T-32</v>
          </cell>
          <cell r="C317" t="str">
            <v xml:space="preserve">PINZA AMPERIMÉTRICA </v>
          </cell>
          <cell r="D317" t="str">
            <v>E</v>
          </cell>
        </row>
        <row r="318">
          <cell r="B318" t="str">
            <v>S-63a</v>
          </cell>
          <cell r="C318" t="str">
            <v>PISTOLA DE LAVADO DE COCHES A VAPOR</v>
          </cell>
          <cell r="D318" t="str">
            <v>E</v>
          </cell>
        </row>
        <row r="319">
          <cell r="B319" t="str">
            <v>S-63</v>
          </cell>
          <cell r="C319" t="str">
            <v xml:space="preserve">PISTOLAS DE PRESIÓN DE AGUA FRIA Y CALIENTE (AC) </v>
          </cell>
          <cell r="D319" t="str">
            <v>E</v>
          </cell>
        </row>
        <row r="320">
          <cell r="B320" t="str">
            <v>S-64</v>
          </cell>
          <cell r="C320" t="str">
            <v>PISTOLAS DE PRESIÓN DE AIRE (AC)</v>
          </cell>
          <cell r="D320" t="str">
            <v>E</v>
          </cell>
        </row>
        <row r="321">
          <cell r="B321" t="str">
            <v>Z-12</v>
          </cell>
          <cell r="C321" t="str">
            <v>PLANCHA ELECTRICA MANUAL</v>
          </cell>
          <cell r="D321" t="str">
            <v>E</v>
          </cell>
        </row>
        <row r="322">
          <cell r="B322" t="str">
            <v>X-36a</v>
          </cell>
          <cell r="C322" t="str">
            <v>PLANCHA FREIDORA  A GAS DOS COMPARTIMENTOS</v>
          </cell>
          <cell r="D322" t="str">
            <v>E</v>
          </cell>
        </row>
        <row r="323">
          <cell r="B323" t="str">
            <v>LA-09</v>
          </cell>
          <cell r="C323" t="str">
            <v>PLANCHADORA DE SABANAS 25 KG/HORA</v>
          </cell>
          <cell r="D323" t="str">
            <v>E</v>
          </cell>
        </row>
        <row r="324">
          <cell r="B324" t="str">
            <v>T-50A</v>
          </cell>
          <cell r="C324" t="str">
            <v>PODADORA PARA CESPED</v>
          </cell>
          <cell r="D324" t="str">
            <v>E</v>
          </cell>
        </row>
        <row r="325">
          <cell r="B325" t="str">
            <v>X-29a</v>
          </cell>
          <cell r="C325" t="str">
            <v>PRENSADORA DE PAPAS INDUSTRIAL</v>
          </cell>
          <cell r="D325" t="str">
            <v>E</v>
          </cell>
        </row>
        <row r="326">
          <cell r="B326" t="str">
            <v>X-29</v>
          </cell>
          <cell r="C326" t="str">
            <v>PROCESADOR DE ALIMENTOS</v>
          </cell>
          <cell r="D326" t="str">
            <v>E</v>
          </cell>
        </row>
        <row r="327">
          <cell r="B327" t="str">
            <v>S-23</v>
          </cell>
          <cell r="C327" t="str">
            <v>PURIFICADOR DE AGUA</v>
          </cell>
          <cell r="D327" t="str">
            <v>E</v>
          </cell>
        </row>
        <row r="328">
          <cell r="B328" t="str">
            <v>R-27b</v>
          </cell>
          <cell r="C328" t="str">
            <v>REFRIGERADOR PARA FARMACIA</v>
          </cell>
          <cell r="D328" t="str">
            <v>E</v>
          </cell>
        </row>
        <row r="329">
          <cell r="B329" t="str">
            <v>R-22</v>
          </cell>
          <cell r="C329" t="str">
            <v>REFRIGERADORA DE 04 PIES CUBICOS</v>
          </cell>
          <cell r="D329" t="str">
            <v>E</v>
          </cell>
        </row>
        <row r="330">
          <cell r="B330" t="str">
            <v>R-26</v>
          </cell>
          <cell r="C330" t="str">
            <v>REFRIGERADORA DE 12 PIES CUBICOS</v>
          </cell>
          <cell r="D330" t="str">
            <v>E</v>
          </cell>
        </row>
        <row r="331">
          <cell r="B331" t="str">
            <v>R-27</v>
          </cell>
          <cell r="C331" t="str">
            <v>REFRIGERADORA DE 14 PIES CUBICOS</v>
          </cell>
          <cell r="D331" t="str">
            <v>E</v>
          </cell>
        </row>
        <row r="332">
          <cell r="B332" t="str">
            <v>R-38</v>
          </cell>
          <cell r="C332" t="str">
            <v>REFRIGERADORA PARA BANCO DE SANGRE</v>
          </cell>
          <cell r="D332" t="str">
            <v>E</v>
          </cell>
        </row>
        <row r="333">
          <cell r="B333" t="str">
            <v>R-27a</v>
          </cell>
          <cell r="C333" t="str">
            <v>REFRIGERADORA PARA LABORATORIO (15 A 25 PIES3)</v>
          </cell>
          <cell r="D333" t="str">
            <v>E</v>
          </cell>
        </row>
        <row r="334">
          <cell r="B334" t="str">
            <v>X-36</v>
          </cell>
          <cell r="C334" t="str">
            <v>SARTEN VOLCABLE A GAS</v>
          </cell>
          <cell r="D334" t="str">
            <v>E</v>
          </cell>
        </row>
        <row r="335">
          <cell r="B335" t="str">
            <v>LA-31</v>
          </cell>
          <cell r="C335" t="str">
            <v>SECADORA DE ROPA DE 10/15 KILOS</v>
          </cell>
          <cell r="D335" t="str">
            <v>E</v>
          </cell>
        </row>
        <row r="336">
          <cell r="B336" t="str">
            <v>LA-35</v>
          </cell>
          <cell r="C336" t="str">
            <v>SECADORA INDUSTRIAL A GAS CAP. 25 KILOS</v>
          </cell>
          <cell r="D336" t="str">
            <v>E</v>
          </cell>
        </row>
        <row r="337">
          <cell r="B337" t="str">
            <v>Z-8</v>
          </cell>
          <cell r="C337" t="str">
            <v>TABLA DE PLANCHAR A MANO</v>
          </cell>
          <cell r="D337" t="str">
            <v>E</v>
          </cell>
        </row>
        <row r="338">
          <cell r="B338" t="str">
            <v>T-11</v>
          </cell>
          <cell r="C338" t="str">
            <v>TALADRO ELECTRICO DE MANO</v>
          </cell>
          <cell r="D338" t="str">
            <v>E</v>
          </cell>
        </row>
        <row r="339">
          <cell r="B339" t="str">
            <v>T-19</v>
          </cell>
          <cell r="C339" t="str">
            <v>TORNILLO DE BANCO</v>
          </cell>
          <cell r="D339" t="str">
            <v>E</v>
          </cell>
        </row>
        <row r="340">
          <cell r="B340" t="str">
            <v>O-10</v>
          </cell>
          <cell r="C340" t="str">
            <v>VENTILADOR ELÉCTRICO DE MESA</v>
          </cell>
          <cell r="D340" t="str">
            <v>E</v>
          </cell>
        </row>
        <row r="341">
          <cell r="B341" t="str">
            <v>O-11</v>
          </cell>
          <cell r="C341" t="str">
            <v>CAJA REGISTRADORA</v>
          </cell>
          <cell r="D341" t="str">
            <v>INF</v>
          </cell>
        </row>
        <row r="342">
          <cell r="B342" t="str">
            <v>O-8</v>
          </cell>
          <cell r="C342" t="str">
            <v>CALCULADORA ELECTRONICA CON WINCHA</v>
          </cell>
          <cell r="D342" t="str">
            <v>INF</v>
          </cell>
        </row>
        <row r="343">
          <cell r="B343" t="str">
            <v>CV-1</v>
          </cell>
          <cell r="C343" t="str">
            <v xml:space="preserve">CAMARA DE VIDEO (RECEPTOR DE IMAGEN) CON CIRCUITO CERRADO                                   </v>
          </cell>
          <cell r="D343" t="str">
            <v>INF</v>
          </cell>
        </row>
        <row r="344">
          <cell r="B344" t="str">
            <v>O-17</v>
          </cell>
          <cell r="C344" t="str">
            <v>COMPUTADORA PERSONAL</v>
          </cell>
          <cell r="D344" t="str">
            <v>INF</v>
          </cell>
        </row>
        <row r="345">
          <cell r="B345" t="str">
            <v>I-23</v>
          </cell>
          <cell r="C345" t="str">
            <v>EQUIPO DE AMPLIFICACIÓN MICRÓFONO DE MESA Y 4 PARLANTES</v>
          </cell>
          <cell r="D345" t="str">
            <v>INF</v>
          </cell>
        </row>
        <row r="346">
          <cell r="B346" t="str">
            <v>I-16</v>
          </cell>
          <cell r="C346" t="str">
            <v>EQUIPO DE RADIOCOMUNICACIÓN</v>
          </cell>
          <cell r="D346" t="str">
            <v>INF</v>
          </cell>
        </row>
        <row r="347">
          <cell r="B347" t="str">
            <v>I-39a</v>
          </cell>
          <cell r="C347" t="str">
            <v>EQUIPO DE SONIDO</v>
          </cell>
          <cell r="D347" t="str">
            <v>INF</v>
          </cell>
        </row>
        <row r="348">
          <cell r="B348" t="str">
            <v>O-27a</v>
          </cell>
          <cell r="C348" t="str">
            <v>IMPRESORA LASER DE ALTA DEMANDA</v>
          </cell>
          <cell r="D348" t="str">
            <v>INF</v>
          </cell>
        </row>
        <row r="349">
          <cell r="B349" t="str">
            <v>O-27</v>
          </cell>
          <cell r="C349" t="str">
            <v>IMPRESORA LASER DE BAJA DEMANDA</v>
          </cell>
          <cell r="D349" t="str">
            <v>INF</v>
          </cell>
        </row>
        <row r="350">
          <cell r="B350" t="str">
            <v>O-28</v>
          </cell>
          <cell r="C350" t="str">
            <v>IMPRESORA LASER MULTIFUNCIONAL</v>
          </cell>
          <cell r="D350" t="str">
            <v>INF</v>
          </cell>
        </row>
        <row r="351">
          <cell r="B351" t="str">
            <v>O-36</v>
          </cell>
          <cell r="C351" t="str">
            <v>IMPRESORA TICKETERA</v>
          </cell>
          <cell r="D351" t="str">
            <v>INF</v>
          </cell>
        </row>
        <row r="352">
          <cell r="B352" t="str">
            <v>O-17a</v>
          </cell>
          <cell r="C352" t="str">
            <v>LAPTOP</v>
          </cell>
          <cell r="D352" t="str">
            <v>INF</v>
          </cell>
        </row>
        <row r="353">
          <cell r="B353" t="str">
            <v>J2</v>
          </cell>
          <cell r="C353" t="str">
            <v>PROCESADOR LASER</v>
          </cell>
          <cell r="D353" t="str">
            <v>INF</v>
          </cell>
        </row>
        <row r="354">
          <cell r="B354" t="str">
            <v>I-25</v>
          </cell>
          <cell r="C354" t="str">
            <v>PROYECTOR MULTIMEDIA</v>
          </cell>
          <cell r="D354" t="str">
            <v>INF</v>
          </cell>
        </row>
        <row r="355">
          <cell r="B355" t="str">
            <v>I-25a</v>
          </cell>
          <cell r="C355" t="str">
            <v>PROYECTOR MULTIMEDIA PARA AUDITORIO</v>
          </cell>
          <cell r="D355" t="str">
            <v>INF</v>
          </cell>
        </row>
        <row r="356">
          <cell r="B356" t="str">
            <v>O-20a</v>
          </cell>
          <cell r="C356" t="str">
            <v>RELOJ DE PARED</v>
          </cell>
          <cell r="D356" t="str">
            <v>INF</v>
          </cell>
        </row>
        <row r="357">
          <cell r="B357" t="str">
            <v>O-20b</v>
          </cell>
          <cell r="C357" t="str">
            <v>RELOJ ELÉCTRICO DE PARED, DOS ESFERAS</v>
          </cell>
          <cell r="D357" t="str">
            <v>INF</v>
          </cell>
        </row>
        <row r="358">
          <cell r="B358" t="str">
            <v>O-20</v>
          </cell>
          <cell r="C358" t="str">
            <v>RELOJ ELÉCTRICO DE PARED, UNA ESFERA</v>
          </cell>
          <cell r="D358" t="str">
            <v>INF</v>
          </cell>
        </row>
        <row r="359">
          <cell r="B359" t="str">
            <v>I-26a</v>
          </cell>
          <cell r="C359" t="str">
            <v>REPRODUCTOR DE BLURAY</v>
          </cell>
          <cell r="D359" t="str">
            <v>INF</v>
          </cell>
        </row>
        <row r="360">
          <cell r="B360" t="str">
            <v>I-26</v>
          </cell>
          <cell r="C360" t="str">
            <v>REPRODUCTOR DE DVD</v>
          </cell>
          <cell r="D360" t="str">
            <v>INF</v>
          </cell>
        </row>
        <row r="361">
          <cell r="B361" t="str">
            <v>I-48</v>
          </cell>
          <cell r="C361" t="str">
            <v>SISTEMA DE ARCHIVO Y COMUNICACIÓN DE IMÁGENES (RIS-PACS)</v>
          </cell>
          <cell r="D361" t="str">
            <v>INF</v>
          </cell>
        </row>
        <row r="362">
          <cell r="B362" t="str">
            <v>SS-11</v>
          </cell>
          <cell r="C362" t="str">
            <v>SISTEMA DE DIGITALIZACION DE IMAGENES (PACS/RIS)</v>
          </cell>
          <cell r="D362" t="str">
            <v>INF</v>
          </cell>
        </row>
        <row r="363">
          <cell r="B363" t="str">
            <v>TEL</v>
          </cell>
          <cell r="C363" t="str">
            <v>TELEFONO DE MESA IP</v>
          </cell>
          <cell r="D363" t="str">
            <v>INF</v>
          </cell>
        </row>
        <row r="364">
          <cell r="B364" t="str">
            <v>I-38</v>
          </cell>
          <cell r="C364" t="str">
            <v>TELEVISOR A COLOR DE 32" CON RACK DE PARED</v>
          </cell>
          <cell r="D364" t="str">
            <v>INF</v>
          </cell>
        </row>
        <row r="365">
          <cell r="B365" t="str">
            <v>I-38a</v>
          </cell>
          <cell r="C365" t="str">
            <v>TELEVISOR A COLOR DE 32" CON RACK DE TECHO</v>
          </cell>
          <cell r="D365" t="str">
            <v>INF</v>
          </cell>
        </row>
        <row r="366">
          <cell r="B366" t="str">
            <v>INST-67a</v>
          </cell>
          <cell r="C366" t="str">
            <v xml:space="preserve">CIZALLA PARA YESO </v>
          </cell>
          <cell r="D366" t="str">
            <v>INST</v>
          </cell>
        </row>
        <row r="367">
          <cell r="B367" t="str">
            <v>INST-47a</v>
          </cell>
          <cell r="C367" t="str">
            <v>ESPECULOS NASALES ADULTOS, NIÑOS</v>
          </cell>
          <cell r="D367" t="str">
            <v>INST</v>
          </cell>
        </row>
        <row r="368">
          <cell r="B368" t="str">
            <v>DX-5</v>
          </cell>
          <cell r="C368" t="str">
            <v>MARTILLO DE REFLEJOS</v>
          </cell>
          <cell r="D368" t="str">
            <v>INST</v>
          </cell>
        </row>
        <row r="369">
          <cell r="B369" t="str">
            <v>INST-67b</v>
          </cell>
          <cell r="C369" t="str">
            <v>PINZA PARA APERTURAR YESO</v>
          </cell>
          <cell r="D369" t="str">
            <v>INST</v>
          </cell>
        </row>
        <row r="370">
          <cell r="B370" t="str">
            <v>IQ-130</v>
          </cell>
          <cell r="C370" t="str">
            <v>PINZAS DE BIIOPSIA DE CUELLO UTERINO</v>
          </cell>
          <cell r="D370" t="str">
            <v>INST</v>
          </cell>
        </row>
        <row r="371">
          <cell r="B371" t="str">
            <v>INST-6</v>
          </cell>
          <cell r="C371" t="str">
            <v>RIÑONERA DE ACERO QUIRURGICO 22 x 12 CM</v>
          </cell>
          <cell r="D371" t="str">
            <v>INST</v>
          </cell>
        </row>
        <row r="372">
          <cell r="B372" t="str">
            <v>Z-801</v>
          </cell>
          <cell r="C372" t="str">
            <v>SET COLLARIN POLITRAUMATIZADOS</v>
          </cell>
          <cell r="D372" t="str">
            <v>INST</v>
          </cell>
        </row>
        <row r="373">
          <cell r="B373" t="str">
            <v>INST-124</v>
          </cell>
          <cell r="C373" t="str">
            <v>SET DE EQUIPO DE TORACOTOMIA</v>
          </cell>
          <cell r="D373" t="str">
            <v>INST</v>
          </cell>
        </row>
        <row r="374">
          <cell r="B374" t="str">
            <v>INST-45b</v>
          </cell>
          <cell r="C374" t="str">
            <v>SET DE ESPECULOS OTICOS HARTMAN</v>
          </cell>
          <cell r="D374" t="str">
            <v>INST</v>
          </cell>
        </row>
        <row r="375">
          <cell r="B375" t="str">
            <v>INST-45a</v>
          </cell>
          <cell r="C375" t="str">
            <v>SET DE ESPEJOS LARINGEOS</v>
          </cell>
          <cell r="D375" t="str">
            <v>INST</v>
          </cell>
        </row>
        <row r="376">
          <cell r="B376" t="str">
            <v>INST-94</v>
          </cell>
          <cell r="C376" t="str">
            <v>SET DE INSTRUMENTAL DE CONO LEEP</v>
          </cell>
          <cell r="D376" t="str">
            <v>INST</v>
          </cell>
        </row>
        <row r="377">
          <cell r="B377" t="str">
            <v>INST-300</v>
          </cell>
          <cell r="C377" t="str">
            <v>SET DE INSTRUMENTAL PARA TOMA DE MUESTRAS</v>
          </cell>
          <cell r="D377" t="str">
            <v>INST</v>
          </cell>
        </row>
        <row r="378">
          <cell r="B378" t="str">
            <v>AC-3</v>
          </cell>
          <cell r="C378" t="str">
            <v>SET DE RIÑONERAS 3 PIEZAS</v>
          </cell>
          <cell r="D378" t="str">
            <v>INST</v>
          </cell>
        </row>
        <row r="379">
          <cell r="B379" t="str">
            <v>AC-1</v>
          </cell>
          <cell r="C379" t="str">
            <v>SET DE TAMBORES 3 PIEZAS</v>
          </cell>
          <cell r="D379" t="str">
            <v>INST</v>
          </cell>
        </row>
        <row r="380">
          <cell r="B380" t="str">
            <v>INST-19</v>
          </cell>
          <cell r="C380" t="str">
            <v>SET INSTRUMENTAL DE APENDICECTOMIA</v>
          </cell>
          <cell r="D380" t="str">
            <v>INST</v>
          </cell>
        </row>
        <row r="381">
          <cell r="B381" t="str">
            <v>INST-102</v>
          </cell>
          <cell r="C381" t="str">
            <v xml:space="preserve">SET INSTRUMENTAL DE AUTOPSIAS </v>
          </cell>
          <cell r="D381" t="str">
            <v>INST</v>
          </cell>
        </row>
        <row r="382">
          <cell r="B382" t="str">
            <v>OFT-13</v>
          </cell>
          <cell r="C382" t="str">
            <v>SET INSTRUMENTAL DE CATARATA</v>
          </cell>
          <cell r="D382" t="str">
            <v>INST</v>
          </cell>
        </row>
        <row r="383">
          <cell r="B383" t="str">
            <v>OFT-10</v>
          </cell>
          <cell r="C383" t="str">
            <v>SET INSTRUMENTAL DE CHALAZION</v>
          </cell>
          <cell r="D383" t="str">
            <v>INST</v>
          </cell>
        </row>
        <row r="384">
          <cell r="B384" t="str">
            <v>INST-20</v>
          </cell>
          <cell r="C384" t="str">
            <v>SET INSTRUMENTAL DE CIRUGIA LAPAROSCOPICA</v>
          </cell>
          <cell r="D384" t="str">
            <v>INST</v>
          </cell>
        </row>
        <row r="385">
          <cell r="B385" t="str">
            <v>INST-18</v>
          </cell>
          <cell r="C385" t="str">
            <v>SET INSTRUMENTAL DE CIRUGIA MAYOR</v>
          </cell>
          <cell r="D385" t="str">
            <v>INST</v>
          </cell>
        </row>
        <row r="386">
          <cell r="B386" t="str">
            <v>INST-17</v>
          </cell>
          <cell r="C386" t="str">
            <v>SET INSTRUMENTAL DE CIRUGIA MENOR</v>
          </cell>
          <cell r="D386" t="str">
            <v>INST</v>
          </cell>
        </row>
        <row r="387">
          <cell r="B387" t="str">
            <v>INST-64</v>
          </cell>
          <cell r="C387" t="str">
            <v>SET INSTRUMENTAL DE CIRUGIA MENOR DE TRAUMATOLOGIA</v>
          </cell>
          <cell r="D387" t="str">
            <v>INST</v>
          </cell>
        </row>
        <row r="388">
          <cell r="B388" t="str">
            <v>INST 86</v>
          </cell>
          <cell r="C388" t="str">
            <v>SET INSTRUMENTAL DE CIRUGIA PEDIATRICA PRE ESCOLAR</v>
          </cell>
          <cell r="D388" t="str">
            <v>INST</v>
          </cell>
        </row>
        <row r="389">
          <cell r="B389" t="str">
            <v>INST-22</v>
          </cell>
          <cell r="C389" t="str">
            <v>SET INSTRUMENTAL DE COLICESTEOTOMIA Y VIAS BILIARES</v>
          </cell>
          <cell r="D389" t="str">
            <v>INST</v>
          </cell>
        </row>
        <row r="390">
          <cell r="B390" t="str">
            <v>INST-93</v>
          </cell>
          <cell r="C390" t="str">
            <v>SET INSTRUMENTAL DE COLPOSCOPIA</v>
          </cell>
          <cell r="D390" t="str">
            <v>INST</v>
          </cell>
        </row>
        <row r="391">
          <cell r="B391" t="str">
            <v>INST-13</v>
          </cell>
          <cell r="C391" t="str">
            <v xml:space="preserve">SET INSTRUMENTAL DE CURACIONES </v>
          </cell>
          <cell r="D391" t="str">
            <v>INST</v>
          </cell>
        </row>
        <row r="392">
          <cell r="B392" t="str">
            <v>INST-82</v>
          </cell>
          <cell r="C392" t="str">
            <v>SET INSTRUMENTAL DE INSERCION Y RETIRO DE DIU</v>
          </cell>
          <cell r="D392" t="str">
            <v>INST</v>
          </cell>
        </row>
        <row r="393">
          <cell r="B393" t="str">
            <v>INST-84</v>
          </cell>
          <cell r="C393" t="str">
            <v>SET INSTRUMENTAL DE LEGRADO UTERINO</v>
          </cell>
          <cell r="D393" t="str">
            <v>INST</v>
          </cell>
        </row>
        <row r="394">
          <cell r="B394" t="str">
            <v>INST-86</v>
          </cell>
          <cell r="C394" t="str">
            <v>SET INSTRUMENTAL DE PARTO</v>
          </cell>
          <cell r="D394" t="str">
            <v>INST</v>
          </cell>
        </row>
        <row r="395">
          <cell r="B395" t="str">
            <v>INST-16</v>
          </cell>
          <cell r="C395" t="str">
            <v>SET INSTRUMENTAL DE SUTURAS</v>
          </cell>
          <cell r="D395" t="str">
            <v>INST</v>
          </cell>
        </row>
        <row r="396">
          <cell r="B396" t="str">
            <v>OTO-3a</v>
          </cell>
          <cell r="C396" t="str">
            <v>SET INSTRUMENTAL DE TABIQUE NASAL</v>
          </cell>
          <cell r="D396" t="str">
            <v>INST</v>
          </cell>
        </row>
        <row r="397">
          <cell r="B397" t="str">
            <v>INST-83a</v>
          </cell>
          <cell r="C397" t="str">
            <v>SET INSTRUMENTAL PARA CESAREA</v>
          </cell>
          <cell r="D397" t="str">
            <v>INST</v>
          </cell>
        </row>
        <row r="398">
          <cell r="B398" t="str">
            <v>INST-39a</v>
          </cell>
          <cell r="C398" t="str">
            <v>SET INSTRUMENTAL PARA CIRUGIA DENTAL</v>
          </cell>
          <cell r="D398" t="str">
            <v>INST</v>
          </cell>
        </row>
        <row r="399">
          <cell r="B399" t="str">
            <v>INST-39b</v>
          </cell>
          <cell r="C399" t="str">
            <v>SET INSTRUMENTAL PARA DIAGNOSTICO ODONTOLOGICO</v>
          </cell>
          <cell r="D399" t="str">
            <v>INST</v>
          </cell>
        </row>
        <row r="400">
          <cell r="B400" t="str">
            <v>INST-39</v>
          </cell>
          <cell r="C400" t="str">
            <v>SET INSTRUMENTAL PARA ENDODONCIA</v>
          </cell>
          <cell r="D400" t="str">
            <v>INST</v>
          </cell>
        </row>
        <row r="401">
          <cell r="B401" t="str">
            <v>INST-7</v>
          </cell>
          <cell r="C401" t="str">
            <v>SET INSTRUMENTAL PARA EXAMEN GINECOLOGICO I</v>
          </cell>
          <cell r="D401" t="str">
            <v>INST</v>
          </cell>
        </row>
        <row r="402">
          <cell r="B402" t="str">
            <v>INST-8</v>
          </cell>
          <cell r="C402" t="str">
            <v>SET INSTRUMENTAL PARA EXAMEN GINECOLOGICO II</v>
          </cell>
          <cell r="D402" t="str">
            <v>INST</v>
          </cell>
        </row>
        <row r="403">
          <cell r="B403" t="str">
            <v>INST-39c</v>
          </cell>
          <cell r="C403" t="str">
            <v>SET INSTRUMENTAL PARA EXODONCIA</v>
          </cell>
          <cell r="D403" t="str">
            <v>INST</v>
          </cell>
        </row>
        <row r="404">
          <cell r="B404" t="str">
            <v>INST-12</v>
          </cell>
          <cell r="C404" t="str">
            <v>SET INSTRUMENTAL PARA EXTRACCION DE CUERPO EXTRAÑO</v>
          </cell>
          <cell r="D404" t="str">
            <v>INST</v>
          </cell>
        </row>
        <row r="405">
          <cell r="B405" t="str">
            <v>INST-34a</v>
          </cell>
          <cell r="C405" t="str">
            <v>SET INSTRUMENTAL PARA HISTERECTOMIA</v>
          </cell>
          <cell r="D405" t="str">
            <v>INST</v>
          </cell>
        </row>
        <row r="406">
          <cell r="B406" t="str">
            <v>INST-10</v>
          </cell>
          <cell r="C406" t="str">
            <v>SET INSTRUMENTAL PARA PEQUEÑAS INTERVENCIONES QUIRURGICAS</v>
          </cell>
          <cell r="D406" t="str">
            <v>INST</v>
          </cell>
        </row>
        <row r="407">
          <cell r="B407" t="str">
            <v>INST-84a</v>
          </cell>
          <cell r="C407" t="str">
            <v>SET INSTRUMENTAL PARA REVISION DE CUELLO UTERINO</v>
          </cell>
          <cell r="D407" t="str">
            <v>INST</v>
          </cell>
        </row>
        <row r="408">
          <cell r="B408" t="str">
            <v>OFT-2</v>
          </cell>
          <cell r="C408" t="str">
            <v>TEST DE COLORES 1</v>
          </cell>
          <cell r="D408" t="str">
            <v>INST</v>
          </cell>
        </row>
        <row r="409">
          <cell r="B409" t="str">
            <v>OFT-1</v>
          </cell>
          <cell r="C409" t="str">
            <v>TEST DE LA MOSCA 1</v>
          </cell>
          <cell r="D409" t="str">
            <v>INST</v>
          </cell>
        </row>
        <row r="410">
          <cell r="B410" t="str">
            <v>MC-10</v>
          </cell>
          <cell r="C410" t="str">
            <v>ARCHIVADOR METÁLICO DE 4 GAVETAS</v>
          </cell>
          <cell r="D410" t="str">
            <v>MA</v>
          </cell>
        </row>
        <row r="411">
          <cell r="B411" t="str">
            <v>MC-14</v>
          </cell>
          <cell r="C411" t="str">
            <v>ARMARIO METALICO DE DOS PUERTAS</v>
          </cell>
          <cell r="D411" t="str">
            <v>MA</v>
          </cell>
        </row>
        <row r="412">
          <cell r="B412" t="str">
            <v>MA-25</v>
          </cell>
          <cell r="C412" t="str">
            <v>ARMARIO METALICO GUARDAROPA DE DOS CUERPOS Y CUATRO COMPARTIMIENTOS</v>
          </cell>
          <cell r="D412" t="str">
            <v>MA</v>
          </cell>
        </row>
        <row r="413">
          <cell r="B413" t="str">
            <v>MA-24</v>
          </cell>
          <cell r="C413" t="str">
            <v>ARMARIO METALICO GUARDAROPA DE UN CUERPO Y DOS COMPARTIMIENTOS</v>
          </cell>
          <cell r="D413" t="str">
            <v>MA</v>
          </cell>
        </row>
        <row r="414">
          <cell r="B414" t="str">
            <v>M-78</v>
          </cell>
          <cell r="C414" t="str">
            <v>ATRIL PARA EXPOSITOR</v>
          </cell>
          <cell r="D414" t="str">
            <v>MA</v>
          </cell>
        </row>
        <row r="415">
          <cell r="B415" t="str">
            <v>M-30</v>
          </cell>
          <cell r="C415" t="str">
            <v>BANCO DE MADERA PARA DESVISTE</v>
          </cell>
          <cell r="D415" t="str">
            <v>MA</v>
          </cell>
        </row>
        <row r="416">
          <cell r="B416" t="str">
            <v>M-25</v>
          </cell>
          <cell r="C416" t="str">
            <v>BANCO DE MADERA PARA TALLER</v>
          </cell>
          <cell r="D416" t="str">
            <v>MA</v>
          </cell>
        </row>
        <row r="417">
          <cell r="B417" t="str">
            <v>BA-18a</v>
          </cell>
          <cell r="C417" t="str">
            <v>BANDEJA ACRILICA DOBLE PARA ESCRITORIO</v>
          </cell>
          <cell r="D417" t="str">
            <v>MA</v>
          </cell>
        </row>
        <row r="418">
          <cell r="B418" t="str">
            <v>BA-18</v>
          </cell>
          <cell r="C418" t="str">
            <v>BANDEJA ACRILICA SIMPLE PARA ESCRITORIO</v>
          </cell>
          <cell r="D418" t="str">
            <v>MA</v>
          </cell>
        </row>
        <row r="419">
          <cell r="B419" t="str">
            <v>BA-19a</v>
          </cell>
          <cell r="C419" t="str">
            <v>BANDEJA METALICA DOBLE PARA ESCRITORIO</v>
          </cell>
          <cell r="D419" t="str">
            <v>MA</v>
          </cell>
        </row>
        <row r="420">
          <cell r="B420" t="str">
            <v>BA-19</v>
          </cell>
          <cell r="C420" t="str">
            <v>BANDEJA METALICA SIMPLE PARA ESCRITORIO</v>
          </cell>
          <cell r="D420" t="str">
            <v>MA</v>
          </cell>
        </row>
        <row r="421">
          <cell r="B421" t="str">
            <v>MC-59e</v>
          </cell>
          <cell r="C421" t="str">
            <v>BUTACA METALICA DE 2 CUERPOS</v>
          </cell>
          <cell r="D421" t="str">
            <v>MA</v>
          </cell>
        </row>
        <row r="422">
          <cell r="B422" t="str">
            <v>MC-59f</v>
          </cell>
          <cell r="C422" t="str">
            <v>BUTACA METALICA DE 3 CUERPOS</v>
          </cell>
          <cell r="D422" t="str">
            <v>MA</v>
          </cell>
        </row>
        <row r="423">
          <cell r="B423" t="str">
            <v>MC-59g</v>
          </cell>
          <cell r="C423" t="str">
            <v>BUTACA METALICA DE 4 CUERPOS</v>
          </cell>
          <cell r="D423" t="str">
            <v>MA</v>
          </cell>
        </row>
        <row r="424">
          <cell r="B424" t="str">
            <v>CC-12a</v>
          </cell>
          <cell r="C424" t="str">
            <v>CAMA DE 1 1/2  PLAZA DE MADERA</v>
          </cell>
          <cell r="D424" t="str">
            <v>MA</v>
          </cell>
        </row>
        <row r="425">
          <cell r="B425" t="str">
            <v>CC-12</v>
          </cell>
          <cell r="C425" t="str">
            <v>CAMA DE 1 1/2  PLAZA PARA RESIDENTE</v>
          </cell>
          <cell r="D425" t="str">
            <v>MA</v>
          </cell>
        </row>
        <row r="426">
          <cell r="B426" t="str">
            <v>MC-6</v>
          </cell>
          <cell r="C426" t="str">
            <v>CREDENZA METALICA DE 180 X 50 CM</v>
          </cell>
          <cell r="D426" t="str">
            <v>MA</v>
          </cell>
        </row>
        <row r="427">
          <cell r="B427" t="str">
            <v>I-30</v>
          </cell>
          <cell r="C427" t="str">
            <v>ECRAN DE PARED</v>
          </cell>
          <cell r="D427" t="str">
            <v>MA</v>
          </cell>
        </row>
        <row r="428">
          <cell r="B428" t="str">
            <v>T-34</v>
          </cell>
          <cell r="C428" t="str">
            <v>ESCALERA DE ALUMINIO TIPO TIJERA DE 04 PASOS</v>
          </cell>
          <cell r="D428" t="str">
            <v>MA</v>
          </cell>
        </row>
        <row r="429">
          <cell r="B429" t="str">
            <v>T-28</v>
          </cell>
          <cell r="C429" t="str">
            <v>ESCALERA DE ALUMINIO TIPO TIJERA DE 06 PASOS</v>
          </cell>
          <cell r="D429" t="str">
            <v>MA</v>
          </cell>
        </row>
        <row r="430">
          <cell r="B430" t="str">
            <v>MC-2</v>
          </cell>
          <cell r="C430" t="str">
            <v>ESCRITORIO METALICO DE 2 CAJONES</v>
          </cell>
          <cell r="D430" t="str">
            <v>MA</v>
          </cell>
        </row>
        <row r="431">
          <cell r="B431" t="str">
            <v>MC-3</v>
          </cell>
          <cell r="C431" t="str">
            <v>ESCRITORIO METÁLICO DE 3 CAJONES</v>
          </cell>
          <cell r="D431" t="str">
            <v>MA</v>
          </cell>
        </row>
        <row r="432">
          <cell r="B432" t="str">
            <v>MC-4</v>
          </cell>
          <cell r="C432" t="str">
            <v>ESCRITORIO METALICO DE 4 CAJONES</v>
          </cell>
          <cell r="D432" t="str">
            <v>MA</v>
          </cell>
        </row>
        <row r="433">
          <cell r="B433" t="str">
            <v>MC-1</v>
          </cell>
          <cell r="C433" t="str">
            <v>ESCRITORIO METALICO DE 7 CAJONES</v>
          </cell>
          <cell r="D433" t="str">
            <v>MA</v>
          </cell>
        </row>
        <row r="434">
          <cell r="B434" t="str">
            <v>MC-1a</v>
          </cell>
          <cell r="C434" t="str">
            <v>ESCRITORIO MODULAR EN "L DERECHA"</v>
          </cell>
          <cell r="D434" t="str">
            <v>MA</v>
          </cell>
        </row>
        <row r="435">
          <cell r="B435" t="str">
            <v>MC-1b</v>
          </cell>
          <cell r="C435" t="str">
            <v>ESCRITORIO MODULAR EN "L IZQUIERDA"</v>
          </cell>
          <cell r="D435" t="str">
            <v>MA</v>
          </cell>
        </row>
        <row r="436">
          <cell r="B436" t="str">
            <v>M-85</v>
          </cell>
          <cell r="C436" t="str">
            <v>ESTANTE DE ACERO INOXIDABLE PARA OLLAS</v>
          </cell>
          <cell r="D436" t="str">
            <v>MA</v>
          </cell>
        </row>
        <row r="437">
          <cell r="B437" t="str">
            <v>X-71</v>
          </cell>
          <cell r="C437" t="str">
            <v>MENAJERÍA DE COCINA HOSPITALARIA</v>
          </cell>
          <cell r="D437" t="str">
            <v>MA</v>
          </cell>
        </row>
        <row r="438">
          <cell r="B438" t="str">
            <v>MC-67a</v>
          </cell>
          <cell r="C438" t="str">
            <v>MESA AUXILIAR PARA OFICINA</v>
          </cell>
          <cell r="D438" t="str">
            <v>MA</v>
          </cell>
        </row>
        <row r="439">
          <cell r="B439" t="str">
            <v>MC-31</v>
          </cell>
          <cell r="C439" t="str">
            <v>MESA DE CENTRO</v>
          </cell>
          <cell r="D439" t="str">
            <v>MA</v>
          </cell>
        </row>
        <row r="440">
          <cell r="B440" t="str">
            <v>MK-4</v>
          </cell>
          <cell r="C440" t="str">
            <v>MESA DE COMEDOR PARA 4 PERSONAS</v>
          </cell>
          <cell r="D440" t="str">
            <v>MA</v>
          </cell>
        </row>
        <row r="441">
          <cell r="B441" t="str">
            <v>MC-57c</v>
          </cell>
          <cell r="C441" t="str">
            <v>MESA DE MADERA HEXAGONAL PARA NIÑOS</v>
          </cell>
          <cell r="D441" t="str">
            <v>MA</v>
          </cell>
        </row>
        <row r="442">
          <cell r="B442" t="str">
            <v>MC-57b</v>
          </cell>
          <cell r="C442" t="str">
            <v>MESA DE MADERA MULTIPLES USOS 90x45CM</v>
          </cell>
          <cell r="D442" t="str">
            <v>MA</v>
          </cell>
        </row>
        <row r="443">
          <cell r="B443" t="str">
            <v>MC-42b</v>
          </cell>
          <cell r="C443" t="str">
            <v>MESA DE MADERA PARA REUNIONES DE 240 X 120 CM.</v>
          </cell>
          <cell r="D443" t="str">
            <v>MA</v>
          </cell>
        </row>
        <row r="444">
          <cell r="B444" t="str">
            <v>MC-40</v>
          </cell>
          <cell r="C444" t="str">
            <v xml:space="preserve">MESA DE REUNIONES DE 90 X 180 CM. </v>
          </cell>
          <cell r="D444" t="str">
            <v>MA</v>
          </cell>
        </row>
        <row r="445">
          <cell r="B445" t="str">
            <v>MC-30</v>
          </cell>
          <cell r="C445" t="str">
            <v>MESA ESQUINERA</v>
          </cell>
          <cell r="D445" t="str">
            <v>MA</v>
          </cell>
        </row>
        <row r="446">
          <cell r="B446" t="str">
            <v>GI-1</v>
          </cell>
          <cell r="C446" t="str">
            <v>MESA METALICA  HEXAGONAL PARA NIÑOS</v>
          </cell>
          <cell r="D446" t="str">
            <v>MA</v>
          </cell>
        </row>
        <row r="447">
          <cell r="B447" t="str">
            <v>MC-57</v>
          </cell>
          <cell r="C447" t="str">
            <v xml:space="preserve">MESA METÁLICA DE USO MÚLTIPLE DE 90 X 45 CM. </v>
          </cell>
          <cell r="D447" t="str">
            <v>MA</v>
          </cell>
        </row>
        <row r="448">
          <cell r="B448" t="str">
            <v>MC-57a</v>
          </cell>
          <cell r="C448" t="str">
            <v>MESA MODULAR DE 90x45CM</v>
          </cell>
          <cell r="D448" t="str">
            <v>MA</v>
          </cell>
        </row>
        <row r="449">
          <cell r="B449" t="str">
            <v>MC-42</v>
          </cell>
          <cell r="C449" t="str">
            <v>MESA PARA REUNIONES DE 200 X 110 CM.</v>
          </cell>
          <cell r="D449" t="str">
            <v>MA</v>
          </cell>
        </row>
        <row r="450">
          <cell r="B450" t="str">
            <v>M-77</v>
          </cell>
          <cell r="C450" t="str">
            <v>MODULO PARA COMPUTO</v>
          </cell>
          <cell r="D450" t="str">
            <v>MA</v>
          </cell>
        </row>
        <row r="451">
          <cell r="B451" t="str">
            <v>MC-32</v>
          </cell>
          <cell r="C451" t="str">
            <v>PAPELERA DE ACERO INOXIDABLE DE FORMA CILINDRICA</v>
          </cell>
          <cell r="D451" t="str">
            <v>MA</v>
          </cell>
        </row>
        <row r="452">
          <cell r="B452" t="str">
            <v>MC-16</v>
          </cell>
          <cell r="C452" t="str">
            <v>PAPELERA METALICA</v>
          </cell>
          <cell r="D452" t="str">
            <v>MA</v>
          </cell>
        </row>
        <row r="453">
          <cell r="B453" t="str">
            <v>MC-34</v>
          </cell>
          <cell r="C453" t="str">
            <v>PERCHA METALICA DE PARED 4 GANCHOS</v>
          </cell>
          <cell r="D453" t="str">
            <v>MA</v>
          </cell>
        </row>
        <row r="454">
          <cell r="B454" t="str">
            <v>M-76</v>
          </cell>
          <cell r="C454" t="str">
            <v>PIZARRA ACRILICA CON SOPORTE METALICO PARA COLGAR</v>
          </cell>
          <cell r="D454" t="str">
            <v>MA</v>
          </cell>
        </row>
        <row r="455">
          <cell r="B455" t="str">
            <v>MC-44a</v>
          </cell>
          <cell r="C455" t="str">
            <v>PIZARRA ACRILICA DE PARED 1.2m x 0.8m</v>
          </cell>
          <cell r="D455" t="str">
            <v>MA</v>
          </cell>
        </row>
        <row r="456">
          <cell r="B456" t="str">
            <v>MC-17</v>
          </cell>
          <cell r="C456" t="str">
            <v>SILLA METALICA APILABLE</v>
          </cell>
          <cell r="D456" t="str">
            <v>MA</v>
          </cell>
        </row>
        <row r="457">
          <cell r="B457" t="str">
            <v>GI-2</v>
          </cell>
          <cell r="C457" t="str">
            <v>SILLA METALICA CON PORTABRAZOS PARA NIÑOS</v>
          </cell>
          <cell r="D457" t="str">
            <v>MA</v>
          </cell>
        </row>
        <row r="458">
          <cell r="B458" t="str">
            <v>MC-38b</v>
          </cell>
          <cell r="C458" t="str">
            <v>SILLA METÁLICA CONFORTABLE, GIRATORIA, RODABLE, CON PORTA BRAZOS</v>
          </cell>
          <cell r="D458" t="str">
            <v>MA</v>
          </cell>
        </row>
        <row r="459">
          <cell r="B459" t="str">
            <v>MC-19</v>
          </cell>
          <cell r="C459" t="str">
            <v>SILLA METALICA GIRATORIA RODABLE</v>
          </cell>
          <cell r="D459" t="str">
            <v>MA</v>
          </cell>
        </row>
        <row r="460">
          <cell r="B460" t="str">
            <v>MC-18</v>
          </cell>
          <cell r="C460" t="str">
            <v>SILLA METÁLICA GIRATORIA RODABLE, ASIENTO ALTO</v>
          </cell>
          <cell r="D460" t="str">
            <v>MA</v>
          </cell>
        </row>
        <row r="461">
          <cell r="B461" t="str">
            <v>MK-7</v>
          </cell>
          <cell r="C461" t="str">
            <v>SILLA PARA MESA DE COMEDOR</v>
          </cell>
          <cell r="D461" t="str">
            <v>MA</v>
          </cell>
        </row>
        <row r="462">
          <cell r="B462" t="str">
            <v>MC-55</v>
          </cell>
          <cell r="C462" t="str">
            <v>SILLON CONFORTABLE RECLINABLE PARA REPOSO</v>
          </cell>
          <cell r="D462" t="str">
            <v>MA</v>
          </cell>
        </row>
        <row r="463">
          <cell r="B463" t="str">
            <v>MC-38a</v>
          </cell>
          <cell r="C463" t="str">
            <v>SILLÓN METÁLICO CONFORTABLE GIRATORIO RODABLE C/ PORTA BRAZOS</v>
          </cell>
          <cell r="D463" t="str">
            <v>MA</v>
          </cell>
        </row>
        <row r="464">
          <cell r="B464" t="str">
            <v>MC-23</v>
          </cell>
          <cell r="C464" t="str">
            <v>SILLON METALICO SEMICONFORTABLE SIN PORTABRAZOS 2 CUERPOS</v>
          </cell>
          <cell r="D464" t="str">
            <v>MA</v>
          </cell>
        </row>
        <row r="465">
          <cell r="B465" t="str">
            <v>MC-24</v>
          </cell>
          <cell r="C465" t="str">
            <v>SILLON METALICO SEMICONFORTABLE SIN PORTABRAZOS 3 CUERPOS</v>
          </cell>
          <cell r="D465" t="str">
            <v>MA</v>
          </cell>
        </row>
        <row r="466">
          <cell r="B466" t="str">
            <v>MC-22</v>
          </cell>
          <cell r="C466" t="str">
            <v>SILLON SEMICONFORTABLE SIN PORTABRAZOS UNIPERSONAL</v>
          </cell>
          <cell r="D466" t="str">
            <v>MA</v>
          </cell>
        </row>
        <row r="467">
          <cell r="B467" t="str">
            <v>T-17</v>
          </cell>
          <cell r="C467" t="str">
            <v>TABURETE METALICO CON ASIENTO DE MADERA</v>
          </cell>
          <cell r="D467" t="str">
            <v>MA</v>
          </cell>
        </row>
        <row r="468">
          <cell r="B468" t="str">
            <v>H-30</v>
          </cell>
          <cell r="C468" t="str">
            <v>TINA PLASTICO BAÑO NEONATO</v>
          </cell>
          <cell r="D468" t="str">
            <v>MA</v>
          </cell>
        </row>
        <row r="469">
          <cell r="B469" t="str">
            <v>MV-9a</v>
          </cell>
          <cell r="C469" t="str">
            <v>VELADOR DE MADERA</v>
          </cell>
          <cell r="D469" t="str">
            <v>MA</v>
          </cell>
        </row>
        <row r="470">
          <cell r="B470" t="str">
            <v>MV-9</v>
          </cell>
          <cell r="C470" t="str">
            <v>VELADOR METALICO</v>
          </cell>
          <cell r="D470" t="str">
            <v>MA</v>
          </cell>
        </row>
        <row r="471">
          <cell r="B471" t="str">
            <v>MC-47</v>
          </cell>
          <cell r="C471" t="str">
            <v>VITRINA DE ALUMINIO PARA ANUNCIOS</v>
          </cell>
          <cell r="D471" t="str">
            <v>MA</v>
          </cell>
        </row>
        <row r="472">
          <cell r="B472" t="str">
            <v>MC-15</v>
          </cell>
          <cell r="C472" t="str">
            <v>VITRINA METALICA PARA LIBROS</v>
          </cell>
          <cell r="D472" t="str">
            <v>MA</v>
          </cell>
        </row>
        <row r="473">
          <cell r="B473" t="str">
            <v>MA-13</v>
          </cell>
          <cell r="C473" t="str">
            <v>ARCHIVADOR DE LAMINAS (PATOLOGIA) TIPO KARDEX</v>
          </cell>
          <cell r="D473" t="str">
            <v>MC</v>
          </cell>
        </row>
        <row r="474">
          <cell r="B474" t="str">
            <v>U-7</v>
          </cell>
          <cell r="C474" t="str">
            <v>ARMARIO METALICO PARA INSTRUMENTAL DENTAL</v>
          </cell>
          <cell r="D474" t="str">
            <v>MC</v>
          </cell>
        </row>
        <row r="475">
          <cell r="B475" t="str">
            <v>MA-52b</v>
          </cell>
          <cell r="C475" t="str">
            <v>BIOMBO EMPLOMADO DE 2 CUERPOS</v>
          </cell>
          <cell r="D475" t="str">
            <v>MC</v>
          </cell>
        </row>
        <row r="476">
          <cell r="B476" t="str">
            <v>MA-52</v>
          </cell>
          <cell r="C476" t="str">
            <v>BIOMBO METALICO DE 1 CUERPO</v>
          </cell>
          <cell r="D476" t="str">
            <v>MC</v>
          </cell>
        </row>
        <row r="477">
          <cell r="B477" t="str">
            <v>MA-52a</v>
          </cell>
          <cell r="C477" t="str">
            <v>BIOMBO METALICO DE 2 CUERPOS</v>
          </cell>
          <cell r="D477" t="str">
            <v>MC</v>
          </cell>
        </row>
        <row r="478">
          <cell r="B478" t="str">
            <v>CC-5</v>
          </cell>
          <cell r="C478" t="str">
            <v>CAMA CLÍNICA RODABLE PARA HOSPITALIZACION</v>
          </cell>
          <cell r="D478" t="str">
            <v>MC</v>
          </cell>
        </row>
        <row r="479">
          <cell r="B479" t="str">
            <v>CC-2a</v>
          </cell>
          <cell r="C479" t="str">
            <v xml:space="preserve">CAMA CLÍNICA RODABLE PARA NIÑOS PRE ESCOLAR </v>
          </cell>
          <cell r="D479" t="str">
            <v>MC</v>
          </cell>
        </row>
        <row r="480">
          <cell r="B480" t="str">
            <v>CC-3</v>
          </cell>
          <cell r="C480" t="str">
            <v>CAMA CUNA PARA NIÑOS</v>
          </cell>
          <cell r="D480" t="str">
            <v>MC</v>
          </cell>
        </row>
        <row r="481">
          <cell r="B481" t="str">
            <v>CC-2</v>
          </cell>
          <cell r="C481" t="str">
            <v xml:space="preserve">CAMA CUNA RODABLE PARA LACTANTES </v>
          </cell>
          <cell r="D481" t="str">
            <v>MC</v>
          </cell>
        </row>
        <row r="482">
          <cell r="B482" t="str">
            <v>CC-7</v>
          </cell>
          <cell r="C482" t="str">
            <v>CAMA DE PARTOS</v>
          </cell>
          <cell r="D482" t="str">
            <v>MC</v>
          </cell>
        </row>
        <row r="483">
          <cell r="B483" t="str">
            <v>CC-6</v>
          </cell>
          <cell r="C483" t="str">
            <v>CAMA QUIRÚRGICA METÁLICA, RODABLE DE DOS MANIVELAS</v>
          </cell>
          <cell r="D483" t="str">
            <v>MC</v>
          </cell>
        </row>
        <row r="484">
          <cell r="B484" t="str">
            <v>CC-17</v>
          </cell>
          <cell r="C484" t="str">
            <v xml:space="preserve">CAMILLA METALICA RODABLE CON FAJA DE TRANSFERENCIA </v>
          </cell>
          <cell r="D484" t="str">
            <v>MC</v>
          </cell>
        </row>
        <row r="485">
          <cell r="B485" t="str">
            <v>CC-14</v>
          </cell>
          <cell r="C485" t="str">
            <v>CAMILLA METALICA SOBRE BASTIDOR RODABLE</v>
          </cell>
          <cell r="D485" t="str">
            <v>MC</v>
          </cell>
        </row>
        <row r="486">
          <cell r="B486" t="str">
            <v>E-48</v>
          </cell>
          <cell r="C486" t="str">
            <v>CAMILLA PARA TRACCIÓN CERVICAL LUMBAR</v>
          </cell>
          <cell r="D486" t="str">
            <v>MC</v>
          </cell>
        </row>
        <row r="487">
          <cell r="B487" t="str">
            <v>CC-16</v>
          </cell>
          <cell r="C487" t="str">
            <v xml:space="preserve">CAMILLA PARA TRANSPORTE DE CADÁVERES </v>
          </cell>
          <cell r="D487" t="str">
            <v>MC</v>
          </cell>
        </row>
        <row r="488">
          <cell r="B488" t="str">
            <v>MA-45</v>
          </cell>
          <cell r="C488" t="str">
            <v>CARRO METALICO FICHERO PARA 20 PORTA HISTORIAS CLINICAS</v>
          </cell>
          <cell r="D488" t="str">
            <v>MC</v>
          </cell>
        </row>
        <row r="489">
          <cell r="B489" t="str">
            <v>K-111</v>
          </cell>
          <cell r="C489" t="str">
            <v>CARRO PARA EL TRANSPORTE DE BASURA</v>
          </cell>
          <cell r="D489" t="str">
            <v>MC</v>
          </cell>
        </row>
        <row r="490">
          <cell r="B490" t="str">
            <v>K-109</v>
          </cell>
          <cell r="C490" t="str">
            <v>CARRO PARA TRANSPORTE DE BANDEJAS DE COMIDA</v>
          </cell>
          <cell r="D490" t="str">
            <v>MC</v>
          </cell>
        </row>
        <row r="491">
          <cell r="B491" t="str">
            <v>K-113</v>
          </cell>
          <cell r="C491" t="str">
            <v>CARRO PARA TRANSPORTE DE DOSIS UNITARIA</v>
          </cell>
          <cell r="D491" t="str">
            <v>MC</v>
          </cell>
        </row>
        <row r="492">
          <cell r="B492" t="str">
            <v>K-106</v>
          </cell>
          <cell r="C492" t="str">
            <v>CARRO PARA TRANSPORTE DE MATERIAL ESTERIL</v>
          </cell>
          <cell r="D492" t="str">
            <v>MC</v>
          </cell>
        </row>
        <row r="493">
          <cell r="B493" t="str">
            <v>K-117</v>
          </cell>
          <cell r="C493" t="str">
            <v>CARRO PARA TRANSPORTE DE RESIDUOS</v>
          </cell>
          <cell r="D493" t="str">
            <v>MC</v>
          </cell>
        </row>
        <row r="494">
          <cell r="B494" t="str">
            <v>K-102</v>
          </cell>
          <cell r="C494" t="str">
            <v>CARRO PARA TRANSPORTE DE ROPA HUMEDA</v>
          </cell>
          <cell r="D494" t="str">
            <v>MC</v>
          </cell>
        </row>
        <row r="495">
          <cell r="B495" t="str">
            <v>K-104</v>
          </cell>
          <cell r="C495" t="str">
            <v>CARRO PARA TRANSPORTE DE ROPA LIMPIA</v>
          </cell>
          <cell r="D495" t="str">
            <v>MC</v>
          </cell>
        </row>
        <row r="496">
          <cell r="B496" t="str">
            <v>K-103</v>
          </cell>
          <cell r="C496" t="str">
            <v>CARRO PARA TRANSPORTE DE ROPA SUCIA</v>
          </cell>
          <cell r="D496" t="str">
            <v>MC</v>
          </cell>
        </row>
        <row r="497">
          <cell r="B497" t="str">
            <v>K-105</v>
          </cell>
          <cell r="C497" t="str">
            <v>CARRO PARA TRANSPORTE PESADO</v>
          </cell>
          <cell r="D497" t="str">
            <v>MC</v>
          </cell>
        </row>
        <row r="498">
          <cell r="B498" t="str">
            <v>LI-4</v>
          </cell>
          <cell r="C498" t="str">
            <v>CARRO PARA UTILES DE LIMPIEZA</v>
          </cell>
          <cell r="D498" t="str">
            <v>MC</v>
          </cell>
        </row>
        <row r="499">
          <cell r="B499" t="str">
            <v>K-110</v>
          </cell>
          <cell r="C499" t="str">
            <v xml:space="preserve">CARRO REPARTIDOR DE ALIMENTOS EN BANDEJAS DE ACERO INOX. </v>
          </cell>
          <cell r="D499" t="str">
            <v>MC</v>
          </cell>
        </row>
        <row r="500">
          <cell r="B500" t="str">
            <v>K-101</v>
          </cell>
          <cell r="C500" t="str">
            <v>CARRO TERMICO PARA TRANSPORTE DE COMIDA</v>
          </cell>
          <cell r="D500" t="str">
            <v>MC</v>
          </cell>
        </row>
        <row r="501">
          <cell r="B501" t="str">
            <v>INST-1</v>
          </cell>
          <cell r="C501" t="str">
            <v>CHATA ADULTO</v>
          </cell>
          <cell r="D501" t="str">
            <v>MC</v>
          </cell>
        </row>
        <row r="502">
          <cell r="B502" t="str">
            <v>INST-2</v>
          </cell>
          <cell r="C502" t="str">
            <v>CHATA PEDIATRICA</v>
          </cell>
          <cell r="D502" t="str">
            <v>MC</v>
          </cell>
        </row>
        <row r="503">
          <cell r="B503" t="str">
            <v>MP-4</v>
          </cell>
          <cell r="C503" t="str">
            <v>CILINDRO DE PLASTICO CON TAPA PARA DESPERDICIOS DE COMIDAS.</v>
          </cell>
          <cell r="D503" t="str">
            <v>MC</v>
          </cell>
        </row>
        <row r="504">
          <cell r="B504" t="str">
            <v>MP-2</v>
          </cell>
          <cell r="C504" t="str">
            <v>CILINDRO DE PLASTICO CON TAPA VAIVEN</v>
          </cell>
          <cell r="D504" t="str">
            <v>MC</v>
          </cell>
        </row>
        <row r="505">
          <cell r="B505" t="str">
            <v>LI-8</v>
          </cell>
          <cell r="C505" t="str">
            <v>CILINDRO METALICO RODABLE CON TAPA PARA BASURA</v>
          </cell>
          <cell r="D505" t="str">
            <v>MC</v>
          </cell>
        </row>
        <row r="506">
          <cell r="B506" t="str">
            <v>P-4</v>
          </cell>
          <cell r="C506" t="str">
            <v>CILINDRO PARA DESPERDICIO DE COMIDA RODABLE</v>
          </cell>
          <cell r="D506" t="str">
            <v>MC</v>
          </cell>
        </row>
        <row r="507">
          <cell r="B507" t="str">
            <v>K-130</v>
          </cell>
          <cell r="C507" t="str">
            <v>COCHE DE TRANSPORTE (PATO MANUAL)</v>
          </cell>
          <cell r="D507" t="str">
            <v>MC</v>
          </cell>
        </row>
        <row r="508">
          <cell r="B508" t="str">
            <v>D-7</v>
          </cell>
          <cell r="C508" t="str">
            <v>CUBO METÁLICO DE ACERO INOXIDABLE PARA DESPERDICIOS, CON TAPA ACCIONADA A PEDAL</v>
          </cell>
          <cell r="D508" t="str">
            <v>MC</v>
          </cell>
        </row>
        <row r="509">
          <cell r="B509" t="str">
            <v>CC-1</v>
          </cell>
          <cell r="C509" t="str">
            <v>CUNA ACRILICA CON BASES METALICA RODABLE</v>
          </cell>
          <cell r="D509" t="str">
            <v>MC</v>
          </cell>
        </row>
        <row r="510">
          <cell r="B510" t="str">
            <v>CC-2b</v>
          </cell>
          <cell r="C510" t="str">
            <v>CUNA METALICA RODABLE CON BARANDAS PARA LACTANTES</v>
          </cell>
          <cell r="D510" t="str">
            <v>MC</v>
          </cell>
        </row>
        <row r="511">
          <cell r="B511" t="str">
            <v>MA-48a</v>
          </cell>
          <cell r="C511" t="str">
            <v>ESCALINATA DE ACERO INOXIDABLE  DE 2 PELDAÑOS</v>
          </cell>
          <cell r="D511" t="str">
            <v>MC</v>
          </cell>
        </row>
        <row r="512">
          <cell r="B512" t="str">
            <v>MA-31</v>
          </cell>
          <cell r="C512" t="str">
            <v>ESCALINATA DE ACERO INOXIDABLE  PARA SALA DE OPERACIONES DE 2 PELDAÑOS</v>
          </cell>
          <cell r="D512" t="str">
            <v>MC</v>
          </cell>
        </row>
        <row r="513">
          <cell r="B513" t="str">
            <v>MA-48</v>
          </cell>
          <cell r="C513" t="str">
            <v>ESCALINATA METALICA DE 2 PELDAÑOS</v>
          </cell>
          <cell r="D513" t="str">
            <v>MC</v>
          </cell>
        </row>
        <row r="514">
          <cell r="B514" t="str">
            <v>MA-47</v>
          </cell>
          <cell r="C514" t="str">
            <v>ESCALINATA METÁLICA DE UN PELDAÑO</v>
          </cell>
          <cell r="D514" t="str">
            <v>MC</v>
          </cell>
        </row>
        <row r="515">
          <cell r="B515" t="str">
            <v>E-26</v>
          </cell>
          <cell r="C515" t="str">
            <v>ESPEJO POSTURAL</v>
          </cell>
          <cell r="D515" t="str">
            <v>MC</v>
          </cell>
        </row>
        <row r="516">
          <cell r="B516" t="str">
            <v>M-18</v>
          </cell>
          <cell r="C516" t="str">
            <v>ESTANTERIA DE ACERO INOXIDABLE DE 01 CUERPO 04 ANAQUELES</v>
          </cell>
          <cell r="D516" t="str">
            <v>MC</v>
          </cell>
        </row>
        <row r="517">
          <cell r="B517" t="str">
            <v>M-8c</v>
          </cell>
          <cell r="C517" t="str">
            <v>ESTANTERIA METALICA DE ANGULOS RANURADOS DE 01 CUERPO 04 ANAQUELES</v>
          </cell>
          <cell r="D517" t="str">
            <v>MC</v>
          </cell>
        </row>
        <row r="518">
          <cell r="B518" t="str">
            <v>M-8</v>
          </cell>
          <cell r="C518" t="str">
            <v>ESTANTERIA METALICA DE ANGULOS RANURADOS DE 01 CUERPO 05 ANAQUELES</v>
          </cell>
          <cell r="D518" t="str">
            <v>MC</v>
          </cell>
        </row>
        <row r="519">
          <cell r="B519" t="str">
            <v>M-23</v>
          </cell>
          <cell r="C519" t="str">
            <v>ESTANTERIA METALICA PARA HISTORIAS CLINICAS UN CUERPO</v>
          </cell>
          <cell r="D519" t="str">
            <v>MC</v>
          </cell>
        </row>
        <row r="520">
          <cell r="B520" t="str">
            <v>M-23b</v>
          </cell>
          <cell r="C520" t="str">
            <v>ESTANTERIA METÁLICA PARA PLACAS DE RAYOS X</v>
          </cell>
          <cell r="D520" t="str">
            <v>MC</v>
          </cell>
        </row>
        <row r="521">
          <cell r="B521" t="str">
            <v>MA-44</v>
          </cell>
          <cell r="C521" t="str">
            <v>FICHERO DE APLIQUE MURAL PARA 10 PORTA HISTORIAS CLINICAS</v>
          </cell>
          <cell r="D521" t="str">
            <v>MC</v>
          </cell>
        </row>
        <row r="522">
          <cell r="B522" t="str">
            <v>MM-3</v>
          </cell>
          <cell r="C522" t="str">
            <v>MESA (DIVAN) PARA EXAMENES GINECO OBSTETRICOS</v>
          </cell>
          <cell r="D522" t="str">
            <v>MC</v>
          </cell>
        </row>
        <row r="523">
          <cell r="B523" t="str">
            <v>MM-2</v>
          </cell>
          <cell r="C523" t="str">
            <v>MESA (DIVAN) PARA EXAMENES Y CURACIONES</v>
          </cell>
          <cell r="D523" t="str">
            <v>MC</v>
          </cell>
        </row>
        <row r="524">
          <cell r="B524" t="str">
            <v>MM-2a</v>
          </cell>
          <cell r="C524" t="str">
            <v>MESA (DIVAN) PARA EXAMENES Y CURACIONES PEDIATRICA</v>
          </cell>
          <cell r="D524" t="str">
            <v>MC</v>
          </cell>
        </row>
        <row r="525">
          <cell r="B525" t="str">
            <v>MM-1</v>
          </cell>
          <cell r="C525" t="str">
            <v>MESA (DIVAN) PARA INYECTABLES O DESCANSO</v>
          </cell>
          <cell r="D525" t="str">
            <v>MC</v>
          </cell>
        </row>
        <row r="526">
          <cell r="B526" t="str">
            <v>MA-50</v>
          </cell>
          <cell r="C526" t="str">
            <v>MESA DE ACERO INOXIDABLE PARA ANESTESIA</v>
          </cell>
          <cell r="D526" t="str">
            <v>MC</v>
          </cell>
        </row>
        <row r="527">
          <cell r="B527" t="str">
            <v>MA-40</v>
          </cell>
          <cell r="C527" t="str">
            <v>MESA DE ACERO INOXIDABLE PARA INSTRUMENTOS</v>
          </cell>
          <cell r="D527" t="str">
            <v>MC</v>
          </cell>
        </row>
        <row r="528">
          <cell r="B528" t="str">
            <v>MA-12a</v>
          </cell>
          <cell r="C528" t="str">
            <v>MESA DE ACERO INOXIDABLE PARA MULTIPLES USOS</v>
          </cell>
          <cell r="D528" t="str">
            <v>MC</v>
          </cell>
        </row>
        <row r="529">
          <cell r="B529" t="str">
            <v>MA-37</v>
          </cell>
          <cell r="C529" t="str">
            <v>MESA DE ACERO INOXIDABLE RODABLE PARA CURACIONES</v>
          </cell>
          <cell r="D529" t="str">
            <v>MC</v>
          </cell>
        </row>
        <row r="530">
          <cell r="B530" t="str">
            <v>MA-12b</v>
          </cell>
          <cell r="C530" t="str">
            <v>MESA DE ACERO INOXIDABLE RODABLE PARA MULTIPLES USOS</v>
          </cell>
          <cell r="D530" t="str">
            <v>MC</v>
          </cell>
        </row>
        <row r="531">
          <cell r="B531" t="str">
            <v>MM-6</v>
          </cell>
          <cell r="C531" t="str">
            <v>MESA DE BIPEDESTACION</v>
          </cell>
          <cell r="D531" t="str">
            <v>MC</v>
          </cell>
        </row>
        <row r="532">
          <cell r="B532" t="str">
            <v>MA-19</v>
          </cell>
          <cell r="C532" t="str">
            <v>MESA DE CAMA PARA COMER RODABLE</v>
          </cell>
          <cell r="D532" t="str">
            <v>MC</v>
          </cell>
        </row>
        <row r="533">
          <cell r="B533" t="str">
            <v>MA-42a</v>
          </cell>
          <cell r="C533" t="str">
            <v xml:space="preserve">MESA DE EXAMEN PEDIATRICO CON TALLIMETRO </v>
          </cell>
          <cell r="D533" t="str">
            <v>MC</v>
          </cell>
        </row>
        <row r="534">
          <cell r="B534" t="str">
            <v>MM-10</v>
          </cell>
          <cell r="C534" t="str">
            <v xml:space="preserve">MESA DE NECROPSIAS, INCLUYE TRITURADOR </v>
          </cell>
          <cell r="D534" t="str">
            <v>MC</v>
          </cell>
        </row>
        <row r="535">
          <cell r="B535" t="str">
            <v>MM-9a</v>
          </cell>
          <cell r="C535" t="str">
            <v>MESA DE PARTOS MULTIFUCIONAL</v>
          </cell>
          <cell r="D535" t="str">
            <v>MC</v>
          </cell>
        </row>
        <row r="536">
          <cell r="B536" t="str">
            <v>MA-7</v>
          </cell>
          <cell r="C536" t="str">
            <v>MESA DE TRABAJO DE 140 x 70cm</v>
          </cell>
          <cell r="D536" t="str">
            <v>MC</v>
          </cell>
        </row>
        <row r="537">
          <cell r="B537" t="str">
            <v>MA-7a</v>
          </cell>
          <cell r="C537" t="str">
            <v>MESA DE TRABAJO DE ACERO INOXIDABLE DE 140 x 70cm</v>
          </cell>
          <cell r="D537" t="str">
            <v>MC</v>
          </cell>
        </row>
        <row r="538">
          <cell r="B538" t="str">
            <v>MA-9a</v>
          </cell>
          <cell r="C538" t="str">
            <v xml:space="preserve">MESA DE TRABAJO, DE ACERO INOXIDABLE, 200 X 90 CMS. </v>
          </cell>
          <cell r="D538" t="str">
            <v>MC</v>
          </cell>
        </row>
        <row r="539">
          <cell r="B539" t="str">
            <v>MM-12</v>
          </cell>
          <cell r="C539" t="str">
            <v>MESA DIVAN DE MADERA</v>
          </cell>
          <cell r="D539" t="str">
            <v>MC</v>
          </cell>
        </row>
        <row r="540">
          <cell r="B540" t="str">
            <v>MM-4</v>
          </cell>
          <cell r="C540" t="str">
            <v>MESA ESPECIAL PARA TOPICO</v>
          </cell>
          <cell r="D540" t="str">
            <v>MC</v>
          </cell>
        </row>
        <row r="541">
          <cell r="B541" t="str">
            <v>MA-39</v>
          </cell>
          <cell r="C541" t="str">
            <v>MESA METALICA  TIPO MAYO</v>
          </cell>
          <cell r="D541" t="str">
            <v>MC</v>
          </cell>
        </row>
        <row r="542">
          <cell r="B542" t="str">
            <v>MA-17</v>
          </cell>
          <cell r="C542" t="str">
            <v>MESA METALICA DE NOCHE PARA HOSPITALIZACIÓN</v>
          </cell>
          <cell r="D542" t="str">
            <v>MC</v>
          </cell>
        </row>
        <row r="543">
          <cell r="B543" t="str">
            <v>MA-42</v>
          </cell>
          <cell r="C543" t="str">
            <v>MESA METALICA PARA EXAMENES Y CAMBIAR PAÑALES</v>
          </cell>
          <cell r="D543" t="str">
            <v>MC</v>
          </cell>
        </row>
        <row r="544">
          <cell r="B544" t="str">
            <v>MA-19a</v>
          </cell>
          <cell r="C544" t="str">
            <v>MESA METALICA RODABLE DE CAMA PARA CURACIONES</v>
          </cell>
          <cell r="D544" t="str">
            <v>MC</v>
          </cell>
        </row>
        <row r="545">
          <cell r="B545" t="str">
            <v>MA-12</v>
          </cell>
          <cell r="C545" t="str">
            <v>MESA METALICA RODABLE PARA MULTIPLES USOS</v>
          </cell>
          <cell r="D545" t="str">
            <v>MC</v>
          </cell>
        </row>
        <row r="546">
          <cell r="B546" t="str">
            <v>MM-5</v>
          </cell>
          <cell r="C546" t="str">
            <v>MESA PARA CADAVERES</v>
          </cell>
          <cell r="D546" t="str">
            <v>MC</v>
          </cell>
        </row>
        <row r="547">
          <cell r="B547" t="str">
            <v>E-43</v>
          </cell>
          <cell r="C547" t="str">
            <v>MESA PARA MASAJES</v>
          </cell>
          <cell r="D547" t="str">
            <v>MC</v>
          </cell>
        </row>
        <row r="548">
          <cell r="B548" t="str">
            <v>MA-37a</v>
          </cell>
          <cell r="C548" t="str">
            <v>MESA RODABLE DE ACERO INOXIDABLE PARA CURACIONES</v>
          </cell>
          <cell r="D548" t="str">
            <v>MC</v>
          </cell>
        </row>
        <row r="549">
          <cell r="B549" t="str">
            <v>E-39a</v>
          </cell>
          <cell r="C549" t="str">
            <v>MULETAS</v>
          </cell>
          <cell r="D549" t="str">
            <v>MC</v>
          </cell>
        </row>
        <row r="550">
          <cell r="B550" t="str">
            <v>N-2</v>
          </cell>
          <cell r="C550" t="str">
            <v>NEGATOSCOPIO DE 02 CAMPOS</v>
          </cell>
          <cell r="D550" t="str">
            <v>MC</v>
          </cell>
        </row>
        <row r="551">
          <cell r="B551" t="str">
            <v>N-4</v>
          </cell>
          <cell r="C551" t="str">
            <v>NEGATOSCOPIO DE 04 CAMPOS</v>
          </cell>
          <cell r="D551" t="str">
            <v>MC</v>
          </cell>
        </row>
        <row r="552">
          <cell r="B552" t="str">
            <v>INST-3</v>
          </cell>
          <cell r="C552" t="str">
            <v>PAPAGAYO</v>
          </cell>
          <cell r="D552" t="str">
            <v>MC</v>
          </cell>
        </row>
        <row r="553">
          <cell r="B553" t="str">
            <v>MP-1</v>
          </cell>
          <cell r="C553" t="str">
            <v>PAPELERA DE PLASTICO CON TAPA Y VENTANA BATIBLE</v>
          </cell>
          <cell r="D553" t="str">
            <v>MC</v>
          </cell>
        </row>
        <row r="554">
          <cell r="B554" t="str">
            <v>D-2</v>
          </cell>
          <cell r="C554" t="str">
            <v>PORTABALDE DE ACERO INOXIDABLE RODABLE, CON BALDE ACERO INOXIDABLE</v>
          </cell>
          <cell r="D554" t="str">
            <v>MC</v>
          </cell>
        </row>
        <row r="555">
          <cell r="B555" t="str">
            <v>D-1</v>
          </cell>
          <cell r="C555" t="str">
            <v>PORTABOLSA METALICA RODABLE, PARA ROPA SUCIA, CON BOLSA DE LONA</v>
          </cell>
          <cell r="D555" t="str">
            <v>MC</v>
          </cell>
        </row>
        <row r="556">
          <cell r="B556" t="str">
            <v>D-8</v>
          </cell>
          <cell r="C556" t="str">
            <v xml:space="preserve">PORTACHATAS Y PAPAGAYOS ACERO INOXIDABLE DE PARED </v>
          </cell>
          <cell r="D556" t="str">
            <v>MC</v>
          </cell>
        </row>
        <row r="557">
          <cell r="B557" t="str">
            <v>D-4a</v>
          </cell>
          <cell r="C557" t="str">
            <v xml:space="preserve">PORTALAVATORIO DOBLE DE ACERO INOXIDABLE RODABLE CON GABINETES, C/LAVATORIO A.I. </v>
          </cell>
          <cell r="D557" t="str">
            <v>MC</v>
          </cell>
        </row>
        <row r="558">
          <cell r="B558" t="str">
            <v>D-3</v>
          </cell>
          <cell r="C558" t="str">
            <v>PORTALAVATORIO SIMPLE METÁLICO RODABLE, INCLUYE LAVATORIO DE ACERO INOX.</v>
          </cell>
          <cell r="D558" t="str">
            <v>MC</v>
          </cell>
        </row>
        <row r="559">
          <cell r="B559" t="str">
            <v>D-9</v>
          </cell>
          <cell r="C559" t="str">
            <v>PORTASUERO METALICO RODABLE</v>
          </cell>
          <cell r="D559" t="str">
            <v>MC</v>
          </cell>
        </row>
        <row r="560">
          <cell r="B560" t="str">
            <v>K-121</v>
          </cell>
          <cell r="C560" t="str">
            <v>RACK MOVIL PARA CAJAS E INSTRUMENTAL</v>
          </cell>
          <cell r="D560" t="str">
            <v>MC</v>
          </cell>
        </row>
        <row r="561">
          <cell r="B561" t="str">
            <v>K-120</v>
          </cell>
          <cell r="C561" t="str">
            <v>RACK MOVIL PARA CESTAS</v>
          </cell>
          <cell r="D561" t="str">
            <v>MC</v>
          </cell>
        </row>
        <row r="562">
          <cell r="B562" t="str">
            <v>K-122</v>
          </cell>
          <cell r="C562" t="str">
            <v>RACK MURAL PARA CESTAS</v>
          </cell>
          <cell r="D562" t="str">
            <v>MC</v>
          </cell>
        </row>
        <row r="563">
          <cell r="B563" t="str">
            <v>MA-59a</v>
          </cell>
          <cell r="C563" t="str">
            <v>SILLA DE ACERO INOXIDABLE, GIRATORIA, RODABLE CON ASIENTO ALTO</v>
          </cell>
          <cell r="D563" t="str">
            <v>MC</v>
          </cell>
        </row>
        <row r="564">
          <cell r="B564" t="str">
            <v>CC-15</v>
          </cell>
          <cell r="C564" t="str">
            <v>SILLA DE RUEDAS ADULTOS</v>
          </cell>
          <cell r="D564" t="str">
            <v>MC</v>
          </cell>
        </row>
        <row r="565">
          <cell r="B565" t="str">
            <v>CC-15a</v>
          </cell>
          <cell r="C565" t="str">
            <v xml:space="preserve">SILLA DE RUEDAS, PEDIÁTRICA </v>
          </cell>
          <cell r="D565" t="str">
            <v>MC</v>
          </cell>
        </row>
        <row r="566">
          <cell r="B566" t="str">
            <v>MA-16</v>
          </cell>
          <cell r="C566" t="str">
            <v>SILLA ESPECIAL PARA TOMA DE MUESTRAS</v>
          </cell>
          <cell r="D566" t="str">
            <v>MC</v>
          </cell>
        </row>
        <row r="567">
          <cell r="B567" t="str">
            <v>MA-71</v>
          </cell>
          <cell r="C567" t="str">
            <v>SILLON PARA HEMODONACION</v>
          </cell>
          <cell r="D567" t="str">
            <v>MC</v>
          </cell>
        </row>
        <row r="568">
          <cell r="B568" t="str">
            <v>MA-33a</v>
          </cell>
          <cell r="C568" t="str">
            <v>TABURETE METALICO GIRATORIO CON RESPALDO</v>
          </cell>
          <cell r="D568" t="str">
            <v>MC</v>
          </cell>
        </row>
        <row r="569">
          <cell r="B569" t="str">
            <v>MA-34</v>
          </cell>
          <cell r="C569" t="str">
            <v>TABURETE METALICO GIRATORIO RODABLE</v>
          </cell>
          <cell r="D569" t="str">
            <v>MC</v>
          </cell>
        </row>
        <row r="570">
          <cell r="B570" t="str">
            <v>MA-35</v>
          </cell>
          <cell r="C570" t="str">
            <v>TABURETE METÁLICO GIRATORIO RODABLE CON RESPALDAR</v>
          </cell>
          <cell r="D570" t="str">
            <v>MC</v>
          </cell>
        </row>
        <row r="571">
          <cell r="B571" t="str">
            <v>MA-33b</v>
          </cell>
          <cell r="C571" t="str">
            <v>TABURETE METÁLICO GIRATORIO RODABLE CON RESPALDAR PARA ANESTESIÓLOGO</v>
          </cell>
          <cell r="D571" t="str">
            <v>MC</v>
          </cell>
        </row>
        <row r="572">
          <cell r="B572" t="str">
            <v>MA-28a</v>
          </cell>
          <cell r="C572" t="str">
            <v>VITRINA DE ACERO INOXIDABLE PARA INSTRUMENTAL O MATERIAL ESTERIL 104 x 45CM</v>
          </cell>
          <cell r="D572" t="str">
            <v>MC</v>
          </cell>
        </row>
        <row r="573">
          <cell r="B573" t="str">
            <v>MA-29a</v>
          </cell>
          <cell r="C573" t="str">
            <v>VITRINA DE ACERO INOXIDABLE PARA INSTRUMENTAL O MATERIAL ESTERIL 68X45CM</v>
          </cell>
          <cell r="D573" t="str">
            <v>MC</v>
          </cell>
        </row>
        <row r="574">
          <cell r="B574" t="str">
            <v>MA-29</v>
          </cell>
          <cell r="C574" t="str">
            <v>VITRINA METALICA PARA INSTRUMENTAL O MATERIAL ESTERIL DE 68 X 45 CM</v>
          </cell>
          <cell r="D574" t="str">
            <v>MC</v>
          </cell>
        </row>
        <row r="575">
          <cell r="B575" t="str">
            <v>AMB-3</v>
          </cell>
          <cell r="C575" t="str">
            <v>AMBULANCIA  RURAL TIPO I</v>
          </cell>
          <cell r="D575" t="str">
            <v>V</v>
          </cell>
        </row>
        <row r="576">
          <cell r="B576" t="str">
            <v>AMB-4</v>
          </cell>
          <cell r="C576" t="str">
            <v>AMBULANCIA  RURAL TIPO II</v>
          </cell>
          <cell r="D576" t="str">
            <v>V</v>
          </cell>
        </row>
        <row r="577">
          <cell r="B577" t="str">
            <v>AMB-1</v>
          </cell>
          <cell r="C577" t="str">
            <v>AMBULANCIA  URBANA TIPO I</v>
          </cell>
          <cell r="D577" t="str">
            <v>V</v>
          </cell>
        </row>
        <row r="578">
          <cell r="B578" t="str">
            <v>AMB-2</v>
          </cell>
          <cell r="C578" t="str">
            <v>AMBULANCIA  URBANA TIPO II</v>
          </cell>
          <cell r="D578" t="str">
            <v>V</v>
          </cell>
        </row>
        <row r="579">
          <cell r="B579" t="str">
            <v>AM-4</v>
          </cell>
          <cell r="C579" t="str">
            <v xml:space="preserve">CAMIONETA PICK UP 4 X 4, DOBLE CABINA </v>
          </cell>
          <cell r="D579" t="str">
            <v>V</v>
          </cell>
        </row>
        <row r="580">
          <cell r="B580" t="str">
            <v>INST-45c</v>
          </cell>
          <cell r="C580" t="str">
            <v>DIAPASON</v>
          </cell>
          <cell r="D580" t="str">
            <v>INST</v>
          </cell>
        </row>
        <row r="581">
          <cell r="B581" t="str">
            <v>DX-51</v>
          </cell>
          <cell r="C581" t="str">
            <v>RINOSCOPIO PEDIATRICO</v>
          </cell>
          <cell r="D581" t="str">
            <v>C</v>
          </cell>
        </row>
        <row r="582">
          <cell r="B582" t="str">
            <v>U-26</v>
          </cell>
          <cell r="C582" t="str">
            <v>SILLON PARA OTORRINOLARINGOLOGIA</v>
          </cell>
          <cell r="D582" t="str">
            <v>MC</v>
          </cell>
        </row>
        <row r="583">
          <cell r="B583" t="str">
            <v>U-12</v>
          </cell>
          <cell r="C583" t="str">
            <v>SILLON PARA TRATAMIENTO DE OFTALMOLOGIA</v>
          </cell>
          <cell r="D583" t="str">
            <v>MC</v>
          </cell>
        </row>
        <row r="584">
          <cell r="B584" t="str">
            <v>U-19a</v>
          </cell>
          <cell r="C584" t="str">
            <v>AUTOKERATOREFRACTOMETRO</v>
          </cell>
          <cell r="D584" t="str">
            <v>B</v>
          </cell>
        </row>
        <row r="585">
          <cell r="B585" t="str">
            <v>S-2a</v>
          </cell>
          <cell r="C585" t="str">
            <v xml:space="preserve">ESTERILIZADOR CON GENERADOR ELECTRICO DE VAPOR 12 -15 LTS. </v>
          </cell>
          <cell r="D585" t="str">
            <v>B</v>
          </cell>
        </row>
        <row r="586">
          <cell r="B586" t="str">
            <v>L-196</v>
          </cell>
          <cell r="C586" t="str">
            <v>PISTOLA DE CRIOTERAPIA</v>
          </cell>
          <cell r="D586" t="str">
            <v>C</v>
          </cell>
        </row>
        <row r="587">
          <cell r="B587" t="str">
            <v>E-28</v>
          </cell>
          <cell r="C587" t="str">
            <v>FAJA ERGOMETRICA CON MONITOR</v>
          </cell>
          <cell r="D587" t="str">
            <v>B</v>
          </cell>
        </row>
        <row r="588">
          <cell r="B588" t="str">
            <v>EM-7</v>
          </cell>
          <cell r="C588" t="str">
            <v>HOLTER DIGITAL</v>
          </cell>
          <cell r="D588" t="str">
            <v>B</v>
          </cell>
        </row>
        <row r="589">
          <cell r="B589" t="str">
            <v>EM-7a</v>
          </cell>
          <cell r="C589" t="str">
            <v>SISTEMA MAPA (MONITOREO DE PRESION AMBULATORIA CONTINUA)</v>
          </cell>
          <cell r="D589" t="str">
            <v>B</v>
          </cell>
        </row>
        <row r="590">
          <cell r="B590" t="str">
            <v>EM-37</v>
          </cell>
          <cell r="C590" t="str">
            <v>ECOCARDIOGRAFO</v>
          </cell>
          <cell r="D590" t="str">
            <v>B</v>
          </cell>
        </row>
        <row r="591">
          <cell r="B591" t="str">
            <v>U-19b</v>
          </cell>
          <cell r="C591" t="str">
            <v>FOROPTERO</v>
          </cell>
          <cell r="D591" t="str">
            <v>B</v>
          </cell>
        </row>
        <row r="592">
          <cell r="B592" t="str">
            <v>L-70d</v>
          </cell>
          <cell r="C592" t="str">
            <v>RELOJ CRONOMETRO PARA SALA DE OPERACIONES</v>
          </cell>
          <cell r="D592" t="str">
            <v>INF</v>
          </cell>
        </row>
        <row r="593">
          <cell r="B593" t="str">
            <v>S-8a</v>
          </cell>
          <cell r="C593" t="str">
            <v>ESTERILIZADOR A CALOR SECO (100LT MÍNIMO)</v>
          </cell>
          <cell r="D593" t="str">
            <v>B</v>
          </cell>
        </row>
        <row r="594">
          <cell r="B594" t="str">
            <v>L-120</v>
          </cell>
          <cell r="C594" t="str">
            <v>CANASTILLA PARA TRANSPORTE DE MUESTRAS</v>
          </cell>
          <cell r="D594" t="str">
            <v>C</v>
          </cell>
        </row>
        <row r="595">
          <cell r="B595" t="str">
            <v>L-120a</v>
          </cell>
          <cell r="C595" t="str">
            <v>CANASTILLA PARA TUBOS DE LABORATORIO</v>
          </cell>
          <cell r="D595" t="str">
            <v>C</v>
          </cell>
        </row>
        <row r="596">
          <cell r="B596" t="str">
            <v>L-120b</v>
          </cell>
          <cell r="C596" t="str">
            <v>CANASTILLAS DE COLORACIÓN DE 20 LÁMINAS</v>
          </cell>
          <cell r="D596" t="str">
            <v>C</v>
          </cell>
        </row>
        <row r="597">
          <cell r="B597" t="str">
            <v>RX-9a</v>
          </cell>
          <cell r="C597" t="str">
            <v xml:space="preserve">EQUIPO DE RAYOS X ESTACIONARIO DIGITAL - RADIOGRAFIA / FLUOROSCOPIA </v>
          </cell>
          <cell r="D597" t="str">
            <v>B</v>
          </cell>
        </row>
        <row r="598">
          <cell r="B598" t="str">
            <v>R-38c</v>
          </cell>
          <cell r="C598" t="str">
            <v>CONSERVADORA DE BOLSAS DE SANGRE</v>
          </cell>
          <cell r="D598" t="str">
            <v>E</v>
          </cell>
        </row>
        <row r="599">
          <cell r="B599" t="str">
            <v>EV-1</v>
          </cell>
          <cell r="C599" t="str">
            <v>CAMARA FOTOGRÁFICA</v>
          </cell>
          <cell r="D599" t="str">
            <v>INF</v>
          </cell>
        </row>
        <row r="600">
          <cell r="B600" t="str">
            <v>EV-2</v>
          </cell>
          <cell r="C600" t="str">
            <v>CAMARA FILMADORA</v>
          </cell>
          <cell r="D600" t="str">
            <v>INF</v>
          </cell>
        </row>
        <row r="601">
          <cell r="B601" t="str">
            <v>EV-3</v>
          </cell>
          <cell r="C601" t="str">
            <v>SISTEMA DE PERIFONEO</v>
          </cell>
          <cell r="D601" t="str">
            <v>INF</v>
          </cell>
        </row>
        <row r="602">
          <cell r="B602" t="str">
            <v>X-37a</v>
          </cell>
          <cell r="C602" t="str">
            <v>MARMITA VOLCABLE DE 30  A 50 LITROS</v>
          </cell>
          <cell r="D602" t="str">
            <v>E</v>
          </cell>
        </row>
        <row r="603">
          <cell r="B603" t="str">
            <v>X-9d</v>
          </cell>
          <cell r="C603" t="str">
            <v>MOLEDORA ELECTRICA DE CARNE</v>
          </cell>
          <cell r="D603" t="str">
            <v>E</v>
          </cell>
        </row>
        <row r="604">
          <cell r="B604" t="str">
            <v>X-15</v>
          </cell>
          <cell r="C604" t="str">
            <v>SIERRA ELECTRICA PARA CORTAR CARNE</v>
          </cell>
          <cell r="D604" t="str">
            <v>E</v>
          </cell>
        </row>
        <row r="605">
          <cell r="B605" t="str">
            <v>X-39b</v>
          </cell>
          <cell r="C605" t="str">
            <v>CORTADORA DE PAPA SEMIINDUSTRIAL</v>
          </cell>
          <cell r="D605" t="str">
            <v>E</v>
          </cell>
        </row>
        <row r="606">
          <cell r="B606" t="str">
            <v>PH-1</v>
          </cell>
          <cell r="C606" t="str">
            <v>PATO HIDRAULICO</v>
          </cell>
          <cell r="D606" t="str">
            <v>E</v>
          </cell>
        </row>
        <row r="607">
          <cell r="B607" t="str">
            <v>PH-2</v>
          </cell>
          <cell r="C607" t="str">
            <v>PARIHUELA DE MADERA</v>
          </cell>
          <cell r="D607" t="str">
            <v>E</v>
          </cell>
        </row>
        <row r="608">
          <cell r="B608" t="str">
            <v>MG-1</v>
          </cell>
          <cell r="C608" t="str">
            <v>MENAJERIA GLOBAL</v>
          </cell>
          <cell r="D608" t="str">
            <v>E</v>
          </cell>
        </row>
        <row r="609">
          <cell r="B609" t="str">
            <v>W-1c</v>
          </cell>
          <cell r="C609" t="str">
            <v>BALANZA ELECTONICA DE PISO, FUERZA 200 Kg MINIMO</v>
          </cell>
          <cell r="D609" t="str">
            <v>E</v>
          </cell>
        </row>
        <row r="610">
          <cell r="B610" t="str">
            <v>CRH-1</v>
          </cell>
          <cell r="C610" t="str">
            <v>PODOSCOPIO</v>
          </cell>
          <cell r="D610" t="str">
            <v>C</v>
          </cell>
        </row>
        <row r="611">
          <cell r="B611" t="str">
            <v>CRH-2</v>
          </cell>
          <cell r="C611" t="str">
            <v>SET DE GONIOMETRO</v>
          </cell>
          <cell r="D611" t="str">
            <v>C</v>
          </cell>
        </row>
        <row r="612">
          <cell r="B612" t="str">
            <v>CRH-3</v>
          </cell>
          <cell r="C612" t="str">
            <v>KIT DE ALZAS DE 0.5 HASTA 5 CM</v>
          </cell>
          <cell r="D612" t="str">
            <v>C</v>
          </cell>
        </row>
        <row r="613">
          <cell r="B613" t="str">
            <v>CRH-4</v>
          </cell>
          <cell r="C613" t="str">
            <v>BATERIA CONA II INR</v>
          </cell>
          <cell r="D613" t="str">
            <v>C</v>
          </cell>
        </row>
        <row r="614">
          <cell r="B614" t="str">
            <v>CRH-5</v>
          </cell>
          <cell r="C614" t="str">
            <v>NIVEL PÉLVICO CON PLOMADA</v>
          </cell>
          <cell r="D614" t="str">
            <v>C</v>
          </cell>
        </row>
        <row r="615">
          <cell r="B615" t="str">
            <v>X-47</v>
          </cell>
          <cell r="C615" t="str">
            <v>SIERRA ELECTRICA PARA CORTAR HUESO</v>
          </cell>
          <cell r="D615" t="str">
            <v>B</v>
          </cell>
        </row>
        <row r="616">
          <cell r="B616" t="str">
            <v>X-39c</v>
          </cell>
          <cell r="C616" t="str">
            <v>CAMPANA EXTRACTORA DE GASES</v>
          </cell>
          <cell r="D616" t="str">
            <v>OC</v>
          </cell>
        </row>
        <row r="617">
          <cell r="B617" t="str">
            <v>S-109</v>
          </cell>
          <cell r="C617" t="str">
            <v>AUTOCLAVE TRITURADOR A VAPOR PARA RESIDUOS HOSPITALARIOS Y ACCESORIOS</v>
          </cell>
          <cell r="D617" t="str">
            <v>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Resumen"/>
      <sheetName val="Ad.Ef"/>
      <sheetName val="De.Ad.Ef"/>
      <sheetName val="Ad.Mt+Ded."/>
      <sheetName val="Reajuste"/>
      <sheetName val="Coef. K"/>
      <sheetName val="Estructuras"/>
      <sheetName val="Arquitectura"/>
      <sheetName val="IISS"/>
      <sheetName val="IIEE"/>
      <sheetName val="IIMM"/>
      <sheetName val="CRONOGRAMA DE AVANCE "/>
      <sheetName val="Hoja2"/>
      <sheetName val="CIE"/>
      <sheetName val="N°1"/>
      <sheetName val="F-05"/>
      <sheetName val="MAESTRO DE CLAVES FINAL"/>
      <sheetName val="BASE"/>
      <sheetName val="1. Time &amp; Esc"/>
      <sheetName val="Input"/>
      <sheetName val="Fcst"/>
      <sheetName val="7 &amp; 8A. SandU"/>
      <sheetName val="2&amp;3 AeroRevs"/>
      <sheetName val="4. Non-AeroRevs"/>
      <sheetName val="APU"/>
      <sheetName val="Base Transformador"/>
      <sheetName val="Inputs"/>
      <sheetName val="Calculos"/>
      <sheetName val="sensibilidad propoli"/>
      <sheetName val="Sensibilidad"/>
      <sheetName val="Hoja1"/>
      <sheetName val="datos base"/>
      <sheetName val="RO"/>
      <sheetName val="Sens.agua"/>
      <sheetName val="GG"/>
    </sheetNames>
    <sheetDataSet>
      <sheetData sheetId="0">
        <row r="10">
          <cell r="D10" t="str">
            <v>INSTITUTO PERUANO DEL DEPORTE</v>
          </cell>
        </row>
        <row r="15">
          <cell r="D15" t="str">
            <v>COSAPI S.A. INGENIERÍA Y CONSTRUCCIÓN</v>
          </cell>
        </row>
      </sheetData>
      <sheetData sheetId="1"/>
      <sheetData sheetId="2"/>
      <sheetData sheetId="3"/>
      <sheetData sheetId="4"/>
      <sheetData sheetId="5"/>
      <sheetData sheetId="6"/>
      <sheetData sheetId="7"/>
      <sheetData sheetId="8"/>
      <sheetData sheetId="9"/>
      <sheetData sheetId="10"/>
      <sheetData sheetId="11"/>
      <sheetData sheetId="12"/>
      <sheetData sheetId="13">
        <row r="3">
          <cell r="A3" t="str">
            <v>DÓLAR AMERICANO (USA)</v>
          </cell>
          <cell r="C3" t="str">
            <v>US$</v>
          </cell>
        </row>
        <row r="4">
          <cell r="A4" t="str">
            <v>EUROS</v>
          </cell>
          <cell r="C4" t="str">
            <v>€</v>
          </cell>
        </row>
        <row r="5">
          <cell r="A5" t="str">
            <v>NUEVO SOL</v>
          </cell>
          <cell r="C5" t="str">
            <v>S/.</v>
          </cell>
        </row>
        <row r="9">
          <cell r="A9" t="str">
            <v>DIARIO</v>
          </cell>
        </row>
        <row r="10">
          <cell r="A10" t="str">
            <v>SEMANAL</v>
          </cell>
        </row>
        <row r="11">
          <cell r="A11" t="str">
            <v>QUINCENAL</v>
          </cell>
        </row>
        <row r="12">
          <cell r="A12" t="str">
            <v>TRISEMANAL</v>
          </cell>
        </row>
        <row r="13">
          <cell r="A13" t="str">
            <v>MENSUAL</v>
          </cell>
        </row>
        <row r="14">
          <cell r="A14" t="str">
            <v>BIMESTRAL</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PISO 1"/>
      <sheetName val="GENERAL"/>
      <sheetName val="xie"/>
      <sheetName val="pu Estructuras"/>
      <sheetName val="Bech_Lab"/>
      <sheetName val="CALENDARIO"/>
      <sheetName val="POB07"/>
      <sheetName val="PUNTUAL DPTO07"/>
      <sheetName val="Relacion de INSUMOS"/>
      <sheetName val="Sensibilidad"/>
      <sheetName val="Sens.agua"/>
      <sheetName val="PPTOALT1"/>
      <sheetName val="Hoja1"/>
      <sheetName val="PPTOALT1pref"/>
      <sheetName val="INDICE"/>
      <sheetName val="RESUMEN HH"/>
      <sheetName val="P2"/>
      <sheetName val="P3"/>
      <sheetName val="Datos"/>
      <sheetName val="Calculos"/>
      <sheetName val="RO"/>
      <sheetName val="Areas&amp;Funciones"/>
      <sheetName val="Costo Directo"/>
      <sheetName val="sensibilidad.proliv"/>
    </sheetNames>
    <sheetDataSet>
      <sheetData sheetId="0" refreshError="1">
        <row r="1">
          <cell r="B1" t="str">
            <v>CENTRO CORPORATIVO INTERSEGURO - INTELIGO</v>
          </cell>
        </row>
        <row r="2">
          <cell r="B2" t="str">
            <v>SYASA</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AREO"/>
      <sheetName val="RESUMEN HH"/>
      <sheetName val="PPTOALT1pref"/>
      <sheetName val="gs"/>
      <sheetName val="P2"/>
      <sheetName val="Minsa_Estandares- Fuente "/>
      <sheetName val="P3"/>
      <sheetName val="P1"/>
      <sheetName val="C17_Gra01"/>
      <sheetName val="Ratios"/>
      <sheetName val="Input"/>
      <sheetName val="Inputs"/>
      <sheetName val="Calculos"/>
      <sheetName val="sensibilidad.proliv"/>
      <sheetName val="DEMANDA"/>
      <sheetName val="Relacion de Recursos"/>
      <sheetName val="puni"/>
      <sheetName val="ESTRUCTURA DE HORMIGON"/>
      <sheetName val="INSTALACION ELECTRICA"/>
      <sheetName val="RESUMEN"/>
      <sheetName val="Pesos"/>
      <sheetName val="1. Time &amp; Esc"/>
      <sheetName val="Fcst"/>
      <sheetName val="7 &amp; 8A. SandU"/>
      <sheetName val="2&amp;3 AeroRevs"/>
      <sheetName val="4. Non-AeroRevs"/>
      <sheetName val="Datos"/>
      <sheetName val="Estructuras"/>
      <sheetName val="Hoja2"/>
      <sheetName val="cie10"/>
      <sheetName val="CIEDANOS"/>
      <sheetName val="A"/>
      <sheetName val="GG"/>
      <sheetName val="INDICE"/>
      <sheetName val="PRECIO2"/>
      <sheetName val="Hoja1"/>
      <sheetName val="F17 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blación"/>
      <sheetName val="Nivel"/>
      <sheetName val="Areas"/>
      <sheetName val="alimentadores"/>
      <sheetName val="inicial"/>
      <sheetName val="primaria"/>
      <sheetName val="secundaria"/>
      <sheetName val="aulas funcionales"/>
      <sheetName val="PROG. ARQ. INICIAL"/>
      <sheetName val="PROG ARQ PRIM  "/>
      <sheetName val="PROG ARQ SEC (JER)"/>
      <sheetName val="CEBA"/>
      <sheetName val="Demanda"/>
      <sheetName val="Resumen"/>
    </sheetNames>
    <sheetDataSet>
      <sheetData sheetId="0">
        <row r="110">
          <cell r="F110">
            <v>0</v>
          </cell>
        </row>
        <row r="111">
          <cell r="F111">
            <v>0</v>
          </cell>
        </row>
        <row r="112">
          <cell r="F112">
            <v>0</v>
          </cell>
        </row>
        <row r="229">
          <cell r="F229">
            <v>1.690965566493885E-2</v>
          </cell>
        </row>
        <row r="230">
          <cell r="F230">
            <v>1.6686568346282016E-2</v>
          </cell>
        </row>
        <row r="231">
          <cell r="F231">
            <v>1.9771448748822085E-2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jec"/>
      <sheetName val="res"/>
      <sheetName val="mat"/>
      <sheetName val="mo"/>
      <sheetName val="sup"/>
      <sheetName val="eq"/>
      <sheetName val="veh"/>
      <sheetName val="subc"/>
      <sheetName val="gs"/>
      <sheetName val="Dfg"/>
      <sheetName val="dmo"/>
      <sheetName val="rp"/>
      <sheetName val="ctodes"/>
      <sheetName val="ver"/>
      <sheetName val="Datos"/>
      <sheetName val="Cálculos"/>
      <sheetName val="RESUMEN"/>
      <sheetName val="Hoja1"/>
      <sheetName val="Referencias"/>
      <sheetName val="Calendario"/>
      <sheetName val="Pto_Itemizado_S10"/>
      <sheetName val="RESUMEN HH"/>
      <sheetName val="Constants"/>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Ratios"/>
      <sheetName val="Valorización"/>
      <sheetName val="DEMANDA"/>
      <sheetName val="INDICES"/>
      <sheetName val="PPTOALT1pref"/>
      <sheetName val="sensibilidad.proliv"/>
      <sheetName val="datos base"/>
      <sheetName val="C17_Gra01"/>
      <sheetName val="Calculos"/>
      <sheetName val="RO"/>
      <sheetName val="ESTRUCTURAS MOD"/>
      <sheetName val="LIMA-CANTA"/>
      <sheetName val="PPTOALT1"/>
      <sheetName val="Datos-No imprimi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RESUMEN VALP"/>
      <sheetName val="AVANCE"/>
      <sheetName val="INFORME"/>
      <sheetName val="FORPOL"/>
      <sheetName val="Hoja1"/>
      <sheetName val="Reajuste"/>
      <sheetName val="Deducción Efectivo"/>
      <sheetName val="Deduccion Materiales"/>
      <sheetName val="Amort.adelefec"/>
      <sheetName val="RESPLAN"/>
      <sheetName val="Val Formual 01"/>
      <sheetName val="Val Formula 02"/>
      <sheetName val="Metrado 01"/>
      <sheetName val="Metrado 02"/>
      <sheetName val="INDICES"/>
      <sheetName val="Resumen"/>
      <sheetName val="Presupuesto 01"/>
      <sheetName val="Presupuesto 02"/>
      <sheetName val="Formulas Polinómicas"/>
      <sheetName val="Adelanto de Materiales"/>
      <sheetName val="FP"/>
      <sheetName val="VAL-CE ALF"/>
      <sheetName val="Encofrado BVR Unispan"/>
      <sheetName val="FINAL"/>
      <sheetName val="RRHH"/>
      <sheetName val="Constants"/>
      <sheetName val="Pavimentos"/>
      <sheetName val="CALENDARIO"/>
      <sheetName val="RESUMEN POR COMPONENTE"/>
      <sheetName val="INF.PERS.CONTRATADO"/>
      <sheetName val="Comparativa"/>
      <sheetName val="DEMANDA"/>
      <sheetName val="Dmda."/>
      <sheetName val="Costo Indirecto"/>
      <sheetName val="Sensib. IE-VACSN"/>
    </sheetNames>
    <sheetDataSet>
      <sheetData sheetId="0">
        <row r="2">
          <cell r="B2" t="str">
            <v xml:space="preserve">CONSTRUCCION Y MEJORAMIENTO DE LA VARIANTE CHAVIN Y LOS PUENTES LAOS, UCHUCURHGA </v>
          </cell>
        </row>
        <row r="3">
          <cell r="B3" t="str">
            <v>Y CHACAHUAYON, UBICADOS EN LA PROVINCIA DE HUARI, DEPARTAMENTO DE ANCASH</v>
          </cell>
        </row>
        <row r="4">
          <cell r="B4" t="str">
            <v>MINISTERIO DE TRANSPORTES Y COMUNICACIONES</v>
          </cell>
        </row>
        <row r="5">
          <cell r="B5" t="str">
            <v>CONSORCIO MONTES HNOS. SRL. - JACCSA</v>
          </cell>
        </row>
        <row r="6">
          <cell r="B6">
            <v>8790106.8000000007</v>
          </cell>
        </row>
        <row r="7">
          <cell r="B7">
            <v>7911096.1200000001</v>
          </cell>
        </row>
        <row r="8">
          <cell r="B8">
            <v>0.9</v>
          </cell>
        </row>
        <row r="11">
          <cell r="B11" t="str">
            <v>CONSORCIO MULTISERVICE - JSU</v>
          </cell>
        </row>
        <row r="13">
          <cell r="B13" t="str">
            <v>AL 31 DE MAYO DEL 2003</v>
          </cell>
        </row>
        <row r="17">
          <cell r="B17">
            <v>0.19999999949438105</v>
          </cell>
        </row>
      </sheetData>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
      <sheetName val="manobra"/>
      <sheetName val="supervision"/>
      <sheetName val="equipo"/>
      <sheetName val="vehiculos"/>
      <sheetName val="subcontrato"/>
      <sheetName val="gastos generales"/>
      <sheetName val="RO2655"/>
      <sheetName val="res"/>
      <sheetName val="venta adicional"/>
      <sheetName val="gs"/>
      <sheetName val="MAESTRO DE CLAVES FINAL"/>
      <sheetName val="RES,MET,ADI1"/>
      <sheetName val="FINAL"/>
      <sheetName val="Metrados"/>
      <sheetName val="NO IMP. - ANCHOR BOLTS"/>
      <sheetName val="Demanda"/>
      <sheetName val="DATOS"/>
      <sheetName val="RRHH"/>
      <sheetName val="BASE"/>
      <sheetName val="RESUMEN"/>
      <sheetName val="INF.PERS.CONTRATADO"/>
      <sheetName val="Comparativa"/>
      <sheetName val="EST_MOD"/>
      <sheetName val="Costos Infra y Eq"/>
      <sheetName val="P2"/>
      <sheetName val="Minsa_Estandares- Fuente "/>
      <sheetName val="P3"/>
      <sheetName val="P1"/>
      <sheetName val="CFA"/>
      <sheetName val="EP1"/>
      <sheetName val="Listas"/>
      <sheetName val="Infra"/>
      <sheetName val="Rati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SESIÓN"/>
      <sheetName val="MH G 80 CITY"/>
      <sheetName val="TR D8R"/>
      <sheetName val="TR D8N"/>
      <sheetName val="TR D6D"/>
      <sheetName val="TR D6G"/>
      <sheetName val="EX PC220-6"/>
      <sheetName val="EX 320L"/>
      <sheetName val="EX 320BL"/>
      <sheetName val="EX 330"/>
      <sheetName val="EX 330L"/>
      <sheetName val="EX 330BL"/>
      <sheetName val="EX 345"/>
      <sheetName val="EX 375"/>
      <sheetName val="EX EC340"/>
      <sheetName val="EX EC280"/>
      <sheetName val="PALA RH-30E"/>
      <sheetName val="VQ DUMPER RIGIDO R36"/>
      <sheetName val="VQ DUMPER ARTICULADO A35C 6x6"/>
      <sheetName val="VQ NL-12 6x4"/>
      <sheetName val="VQ 2638 AK 6x6"/>
      <sheetName val="CF 966F"/>
      <sheetName val="CF 950F"/>
      <sheetName val="CF 966C"/>
      <sheetName val="CF L120B"/>
      <sheetName val="CF L120C"/>
      <sheetName val="CF L150C"/>
      <sheetName val="RETRO 426C"/>
      <sheetName val="RETRO 310D"/>
      <sheetName val="MN 140 G"/>
      <sheetName val="MN 120G"/>
      <sheetName val="MN 140H"/>
      <sheetName val="MN 720A"/>
      <sheetName val="RD CS-533"/>
      <sheetName val="RD SD100D"/>
      <sheetName val="RD TANDEM CB534"/>
      <sheetName val="CAMIONETA"/>
      <sheetName val="TRACK DRILL"/>
      <sheetName val="ROCK DRILL EC-590"/>
      <sheetName val="COMPRESORA I.R."/>
      <sheetName val="ZARANDA SVEDALA"/>
      <sheetName val="ZARANDA"/>
      <sheetName val="GRUPO ELECTROGENO"/>
      <sheetName val="LUMINARIAS"/>
      <sheetName val="CAMION KODIAK"/>
      <sheetName val="BUS VOLVO"/>
      <sheetName val="CISTERNA"/>
      <sheetName val="TRACTO NL-12 6x4"/>
      <sheetName val="SEMIREMOLQUE 80 TN"/>
      <sheetName val="SEMIREMOLQUE 80 TN + DOLLY"/>
      <sheetName val="SEMIREMOLQUE 3 EJES"/>
      <sheetName val="GRUA HIAB 5 TN"/>
      <sheetName val="PLANCHA COMPACTA"/>
      <sheetName val="MARTILLO ROMPEPAV"/>
      <sheetName val="TARIFA"/>
      <sheetName val="CONCEPTOS APROBADOS"/>
      <sheetName val="T.INTERNA SIN OVER ALL"/>
      <sheetName val="T.INTERNA CON OVER ALL"/>
      <sheetName val="STAND BY"/>
      <sheetName val="VARIACIONES EXTERNAS"/>
      <sheetName val="RESUMEN TARIFAS"/>
      <sheetName val="ALT01"/>
      <sheetName val="STB01"/>
      <sheetName val="ALT02"/>
      <sheetName val="STB02"/>
      <sheetName val="ALT03"/>
      <sheetName val="Resumen"/>
      <sheetName val="T.I. COSTOS FIJOS Y VARIABLES"/>
      <sheetName val="T.E COSTOS FIJOS Y VARIABLES"/>
      <sheetName val="SIMULACION TARIFAS"/>
      <sheetName val="TARIFAS ANTERIOR"/>
      <sheetName val="TARIFA ALQ INTERNO ANTERIOR"/>
      <sheetName val="RESUMEN INCIDENCIA"/>
      <sheetName val="EQUIPOS"/>
      <sheetName val="TARIFA GENERAL"/>
      <sheetName val="TARIFA INTERNA"/>
      <sheetName val="CHANCADORAS"/>
      <sheetName val="BUS MERCEDES LEASING"/>
      <sheetName val="CARGADOR 980G"/>
      <sheetName val="BUS VOLVO LEASING"/>
      <sheetName val="VOLQUETE VOLVO 6x6"/>
      <sheetName val="MH_G_80_CITY"/>
      <sheetName val="TR_D8R"/>
      <sheetName val="TR_D8N"/>
      <sheetName val="TR_D6D"/>
      <sheetName val="TR_D6G"/>
      <sheetName val="EX_PC220-6"/>
      <sheetName val="EX_320L"/>
      <sheetName val="EX_320BL"/>
      <sheetName val="EX_330"/>
      <sheetName val="EX_330L"/>
      <sheetName val="EX_330BL"/>
      <sheetName val="EX_345"/>
      <sheetName val="EX_375"/>
      <sheetName val="EX_EC340"/>
      <sheetName val="EX_EC280"/>
      <sheetName val="PALA_RH-30E"/>
      <sheetName val="VQ_DUMPER_RIGIDO_R36"/>
      <sheetName val="VQ_DUMPER_ARTICULADO_A35C_6x6"/>
      <sheetName val="VQ_NL-12_6x4"/>
      <sheetName val="VQ_2638_AK_6x6"/>
      <sheetName val="CF_966F"/>
      <sheetName val="CF_950F"/>
      <sheetName val="CF_966C"/>
      <sheetName val="CF_L120B"/>
      <sheetName val="CF_L120C"/>
      <sheetName val="CF_L150C"/>
      <sheetName val="RETRO_426C"/>
      <sheetName val="RETRO_310D"/>
      <sheetName val="MN_140_G"/>
      <sheetName val="MN_120G"/>
      <sheetName val="MN_140H"/>
      <sheetName val="MN_720A"/>
      <sheetName val="RD_CS-533"/>
      <sheetName val="RD_SD100D"/>
      <sheetName val="RD_TANDEM_CB534"/>
      <sheetName val="TRACK_DRILL"/>
      <sheetName val="ROCK_DRILL_EC-590"/>
      <sheetName val="COMPRESORA_I_R_"/>
      <sheetName val="ZARANDA_SVEDALA"/>
      <sheetName val="GRUPO_ELECTROGENO"/>
      <sheetName val="CAMION_KODIAK"/>
      <sheetName val="BUS_VOLVO"/>
      <sheetName val="TRACTO_NL-12_6x4"/>
      <sheetName val="SEMIREMOLQUE_80_TN"/>
      <sheetName val="SEMIREMOLQUE_80_TN_+_DOLLY"/>
      <sheetName val="SEMIREMOLQUE_3_EJES"/>
      <sheetName val="GRUA_HIAB_5_TN"/>
      <sheetName val="PLANCHA_COMPACTA"/>
      <sheetName val="MARTILLO_ROMPEPAV"/>
      <sheetName val="CONCEPTOS_APROBADOS"/>
      <sheetName val="T_INTERNA_SIN_OVER_ALL"/>
      <sheetName val="T_INTERNA_CON_OVER_ALL"/>
      <sheetName val="STAND_BY"/>
      <sheetName val="VARIACIONES_EXTERNAS"/>
      <sheetName val="RESUMEN_TARIFAS"/>
      <sheetName val="T_I__COSTOS_FIJOS_Y_VARIABLES"/>
      <sheetName val="T_E_COSTOS_FIJOS_Y_VARIABLES"/>
      <sheetName val="SIMULACION_TARIFAS"/>
      <sheetName val="TARIFAS_ANTERIOR"/>
      <sheetName val="TARIFA_ALQ_INTERNO_ANTERIOR"/>
      <sheetName val="RESUMEN_INCIDENCIA"/>
      <sheetName val="TARIFA_GENERAL"/>
      <sheetName val="TARIFA_INTERNA"/>
      <sheetName val="BUS_MERCEDES_LEASING"/>
      <sheetName val="CARGADOR_980G"/>
      <sheetName val="BUS_VOLVO_LEASING"/>
      <sheetName val="VOLQUETE_VOLVO_6x6"/>
      <sheetName val="PARAMETROS_CORREAS"/>
      <sheetName val="PARAMETROS"/>
      <sheetName val="F 01"/>
      <sheetName val="간접비내역-1"/>
      <sheetName val="MH_G_80_CITY1"/>
      <sheetName val="TR_D8R1"/>
      <sheetName val="TR_D8N1"/>
      <sheetName val="TR_D6D1"/>
      <sheetName val="TR_D6G1"/>
      <sheetName val="EX_PC220-61"/>
      <sheetName val="EX_320L1"/>
      <sheetName val="EX_320BL1"/>
      <sheetName val="EX_3301"/>
      <sheetName val="EX_330L1"/>
      <sheetName val="EX_330BL1"/>
      <sheetName val="EX_3451"/>
      <sheetName val="EX_3751"/>
      <sheetName val="EX_EC3401"/>
      <sheetName val="EX_EC2801"/>
      <sheetName val="PALA_RH-30E1"/>
      <sheetName val="VQ_DUMPER_RIGIDO_R361"/>
      <sheetName val="VQ_DUMPER_ARTICULADO_A35C_6x61"/>
      <sheetName val="VQ_NL-12_6x41"/>
      <sheetName val="VQ_2638_AK_6x61"/>
      <sheetName val="CF_966F1"/>
      <sheetName val="CF_950F1"/>
      <sheetName val="CF_966C1"/>
      <sheetName val="CF_L120B1"/>
      <sheetName val="CF_L120C1"/>
      <sheetName val="CF_L150C1"/>
      <sheetName val="RETRO_426C1"/>
      <sheetName val="RETRO_310D1"/>
      <sheetName val="MN_140_G1"/>
      <sheetName val="MN_120G1"/>
      <sheetName val="MN_140H1"/>
      <sheetName val="MN_720A1"/>
      <sheetName val="RD_CS-5331"/>
      <sheetName val="RD_SD100D1"/>
      <sheetName val="RD_TANDEM_CB5341"/>
      <sheetName val="TRACK_DRILL1"/>
      <sheetName val="ROCK_DRILL_EC-5901"/>
      <sheetName val="COMPRESORA_I_R_1"/>
      <sheetName val="ZARANDA_SVEDALA1"/>
      <sheetName val="GRUPO_ELECTROGENO1"/>
      <sheetName val="CAMION_KODIAK1"/>
      <sheetName val="BUS_VOLVO1"/>
      <sheetName val="TRACTO_NL-12_6x41"/>
      <sheetName val="SEMIREMOLQUE_80_TN1"/>
      <sheetName val="SEMIREMOLQUE_80_TN_+_DOLLY1"/>
      <sheetName val="SEMIREMOLQUE_3_EJES1"/>
      <sheetName val="GRUA_HIAB_5_TN1"/>
      <sheetName val="PLANCHA_COMPACTA1"/>
      <sheetName val="MARTILLO_ROMPEPAV1"/>
      <sheetName val="CONCEPTOS_APROBADOS1"/>
      <sheetName val="T_INTERNA_SIN_OVER_ALL1"/>
      <sheetName val="T_INTERNA_CON_OVER_ALL1"/>
      <sheetName val="STAND_BY1"/>
      <sheetName val="VARIACIONES_EXTERNAS1"/>
      <sheetName val="RESUMEN_TARIFAS1"/>
      <sheetName val="T_I__COSTOS_FIJOS_Y_VARIABLES1"/>
      <sheetName val="T_E_COSTOS_FIJOS_Y_VARIABLES1"/>
      <sheetName val="SIMULACION_TARIFAS1"/>
      <sheetName val="TARIFAS_ANTERIOR1"/>
      <sheetName val="TARIFA_ALQ_INTERNO_ANTERIOR1"/>
      <sheetName val="RESUMEN_INCIDENCIA1"/>
      <sheetName val="TARIFA_GENERAL1"/>
      <sheetName val="TARIFA_INTERNA1"/>
      <sheetName val="BUS_MERCEDES_LEASING1"/>
      <sheetName val="CARGADOR_980G1"/>
      <sheetName val="BUS_VOLVO_LEASING1"/>
      <sheetName val="VOLQUETE_VOLVO_6x61"/>
      <sheetName val="F_01"/>
      <sheetName val="Datos"/>
      <sheetName val="Estructuras"/>
      <sheetName val="Hoja2"/>
      <sheetName val="1. Time &amp; Esc"/>
      <sheetName val="Input"/>
      <sheetName val="Fcst"/>
      <sheetName val="7 &amp; 8A. SandU"/>
      <sheetName val="2&amp;3 AeroRevs"/>
      <sheetName val="4. Non-AeroRevs"/>
      <sheetName val="Z-4"/>
      <sheetName val="RO2655"/>
      <sheetName val="steel"/>
      <sheetName val="Demanda"/>
      <sheetName val="Metrados"/>
      <sheetName val="BASE"/>
      <sheetName val="Infra"/>
      <sheetName val="Costo Indirecto"/>
      <sheetName val="Detail"/>
      <sheetName val="Rendimientos"/>
      <sheetName val="LIMA-CANTA"/>
      <sheetName val="PPTOALT1pref"/>
      <sheetName val="Dmda."/>
      <sheetName val="Hoja1"/>
      <sheetName val="INF.PERS.CONTRATADO"/>
      <sheetName val="Comparativa"/>
      <sheetName val="Sensib. IE-VACSN"/>
    </sheetNames>
    <sheetDataSet>
      <sheetData sheetId="0" refreshError="1">
        <row r="77">
          <cell r="A77" t="str">
            <v>CLASE / MODELO DE EQUIPO</v>
          </cell>
          <cell r="B77" t="str">
            <v>TIEMPO DE RECUPERACIÓN DE INVERSIÓN (HRAS)</v>
          </cell>
          <cell r="C77" t="str">
            <v>HORAS TRABAJO MENSUAL</v>
          </cell>
          <cell r="D77" t="str">
            <v>TIEMPO RECUPERACIÓN INVERSIÓN (MESES)</v>
          </cell>
          <cell r="E77" t="str">
            <v>VALOR DE ADQUISICION US $</v>
          </cell>
          <cell r="F77" t="str">
            <v>VALOR RESIDUAL US $</v>
          </cell>
          <cell r="G77" t="str">
            <v>AMORTIZACION + INTERESES x HORA US $</v>
          </cell>
          <cell r="H77" t="str">
            <v>INTERES x HORA</v>
          </cell>
          <cell r="I77" t="str">
            <v>SEGURO x HORA</v>
          </cell>
          <cell r="J77" t="str">
            <v>IMPUESTOS x HORA</v>
          </cell>
          <cell r="K77" t="str">
            <v>COSTO TOTAL DE POSESION x HORA US $</v>
          </cell>
        </row>
        <row r="78">
          <cell r="A78" t="str">
            <v>DUMPER RIGIDO R36</v>
          </cell>
          <cell r="B78">
            <v>15000</v>
          </cell>
          <cell r="C78">
            <v>250</v>
          </cell>
          <cell r="D78">
            <v>60</v>
          </cell>
          <cell r="E78">
            <v>295000</v>
          </cell>
          <cell r="F78">
            <v>59000</v>
          </cell>
          <cell r="G78">
            <v>21.282439619954623</v>
          </cell>
          <cell r="H78">
            <v>5.5491062866212904</v>
          </cell>
          <cell r="I78">
            <v>0.19961666666666666</v>
          </cell>
          <cell r="J78">
            <v>0</v>
          </cell>
          <cell r="K78">
            <v>21.48205628662129</v>
          </cell>
        </row>
        <row r="79">
          <cell r="A79" t="str">
            <v>DUMPER ARTICULADO A35 6x6</v>
          </cell>
          <cell r="B79">
            <v>15000</v>
          </cell>
          <cell r="C79">
            <v>250</v>
          </cell>
          <cell r="D79">
            <v>60</v>
          </cell>
          <cell r="E79">
            <v>315000</v>
          </cell>
          <cell r="F79">
            <v>63000</v>
          </cell>
          <cell r="G79">
            <v>22.725316882324435</v>
          </cell>
          <cell r="H79">
            <v>5.9253168823244344</v>
          </cell>
          <cell r="I79">
            <v>0.21315000000000001</v>
          </cell>
          <cell r="J79">
            <v>0</v>
          </cell>
          <cell r="K79">
            <v>22.938466882324434</v>
          </cell>
        </row>
        <row r="80">
          <cell r="A80" t="str">
            <v>MARTILLO HIDRAULICO G 80 CITY</v>
          </cell>
          <cell r="B80">
            <v>12000</v>
          </cell>
          <cell r="C80">
            <v>250</v>
          </cell>
          <cell r="D80">
            <v>48</v>
          </cell>
          <cell r="E80">
            <v>70000</v>
          </cell>
          <cell r="F80">
            <v>10500</v>
          </cell>
          <cell r="G80">
            <v>6.2376625895184725</v>
          </cell>
          <cell r="H80">
            <v>1.2793292561851395</v>
          </cell>
          <cell r="I80">
            <v>0</v>
          </cell>
          <cell r="J80">
            <v>0</v>
          </cell>
          <cell r="K80">
            <v>6.2376625895184725</v>
          </cell>
        </row>
        <row r="81">
          <cell r="A81" t="str">
            <v>BUS VOLVO</v>
          </cell>
          <cell r="B81">
            <v>12000</v>
          </cell>
          <cell r="C81">
            <v>250</v>
          </cell>
          <cell r="D81">
            <v>48</v>
          </cell>
          <cell r="E81">
            <v>101695</v>
          </cell>
          <cell r="F81">
            <v>25423.75</v>
          </cell>
          <cell r="G81">
            <v>8.2813170239739389</v>
          </cell>
          <cell r="H81">
            <v>1.9253795239739393</v>
          </cell>
          <cell r="I81">
            <v>1.681696316666667</v>
          </cell>
          <cell r="J81">
            <v>0.33898333333333336</v>
          </cell>
          <cell r="K81">
            <v>10.301996673973939</v>
          </cell>
        </row>
        <row r="82">
          <cell r="A82" t="str">
            <v>CAMION KODIAK</v>
          </cell>
          <cell r="B82">
            <v>12000</v>
          </cell>
          <cell r="C82">
            <v>250</v>
          </cell>
          <cell r="D82">
            <v>48</v>
          </cell>
          <cell r="E82">
            <v>43000</v>
          </cell>
          <cell r="F82">
            <v>8600</v>
          </cell>
          <cell r="G82">
            <v>3.6666604914504886</v>
          </cell>
          <cell r="H82">
            <v>0.79999382478382186</v>
          </cell>
          <cell r="I82">
            <v>0.71107666666666669</v>
          </cell>
          <cell r="J82">
            <v>0.14333333333333334</v>
          </cell>
          <cell r="K82">
            <v>4.5210704914504891</v>
          </cell>
        </row>
        <row r="83">
          <cell r="A83" t="str">
            <v>CAMIONETA</v>
          </cell>
          <cell r="B83">
            <v>12000</v>
          </cell>
          <cell r="C83">
            <v>250</v>
          </cell>
          <cell r="D83">
            <v>48</v>
          </cell>
          <cell r="E83">
            <v>23000</v>
          </cell>
          <cell r="F83">
            <v>5750</v>
          </cell>
          <cell r="G83">
            <v>1.8729563061251837</v>
          </cell>
          <cell r="H83">
            <v>0.43545630612518371</v>
          </cell>
          <cell r="I83">
            <v>0.38034333333333337</v>
          </cell>
          <cell r="J83">
            <v>7.6666666666666675E-2</v>
          </cell>
          <cell r="K83">
            <v>2.3299663061251836</v>
          </cell>
        </row>
        <row r="84">
          <cell r="A84" t="str">
            <v>CARGADOR 950F</v>
          </cell>
          <cell r="B84">
            <v>9000</v>
          </cell>
          <cell r="C84">
            <v>250</v>
          </cell>
          <cell r="D84">
            <v>36</v>
          </cell>
          <cell r="E84">
            <v>142000</v>
          </cell>
          <cell r="F84">
            <v>35500</v>
          </cell>
          <cell r="G84">
            <v>14.496218040246852</v>
          </cell>
          <cell r="H84">
            <v>2.662884706913518</v>
          </cell>
          <cell r="I84">
            <v>9.6086666666666667E-2</v>
          </cell>
          <cell r="J84">
            <v>0</v>
          </cell>
          <cell r="K84">
            <v>14.592304706913518</v>
          </cell>
        </row>
        <row r="85">
          <cell r="A85" t="str">
            <v>CARGADOR 966C</v>
          </cell>
          <cell r="B85">
            <v>12000</v>
          </cell>
          <cell r="C85">
            <v>250</v>
          </cell>
          <cell r="D85">
            <v>48</v>
          </cell>
          <cell r="E85">
            <v>145000</v>
          </cell>
          <cell r="F85">
            <v>36250</v>
          </cell>
          <cell r="G85">
            <v>11.80776801687616</v>
          </cell>
          <cell r="H85">
            <v>2.7452680168761603</v>
          </cell>
          <cell r="I85">
            <v>9.8116666666666671E-2</v>
          </cell>
          <cell r="J85">
            <v>0</v>
          </cell>
          <cell r="K85">
            <v>11.905884683542826</v>
          </cell>
        </row>
        <row r="86">
          <cell r="A86" t="str">
            <v>CARGADOR 966F</v>
          </cell>
          <cell r="B86">
            <v>12000</v>
          </cell>
          <cell r="C86">
            <v>250</v>
          </cell>
          <cell r="D86">
            <v>48</v>
          </cell>
          <cell r="E86">
            <v>245000</v>
          </cell>
          <cell r="F86">
            <v>61250</v>
          </cell>
          <cell r="G86">
            <v>19.951056304376962</v>
          </cell>
          <cell r="H86">
            <v>4.6385563043769622</v>
          </cell>
          <cell r="I86">
            <v>0.16578333333333334</v>
          </cell>
          <cell r="J86">
            <v>0</v>
          </cell>
          <cell r="K86">
            <v>20.116839637710296</v>
          </cell>
        </row>
        <row r="87">
          <cell r="A87" t="str">
            <v>CARGADOR L120B</v>
          </cell>
          <cell r="B87">
            <v>12000</v>
          </cell>
          <cell r="C87">
            <v>250</v>
          </cell>
          <cell r="D87">
            <v>48</v>
          </cell>
          <cell r="E87">
            <v>175000</v>
          </cell>
          <cell r="F87">
            <v>35000</v>
          </cell>
          <cell r="G87">
            <v>14.922455488461292</v>
          </cell>
          <cell r="H87">
            <v>3.255788821794626</v>
          </cell>
          <cell r="I87">
            <v>0.11841666666666667</v>
          </cell>
          <cell r="J87">
            <v>0</v>
          </cell>
          <cell r="K87">
            <v>15.040872155127959</v>
          </cell>
        </row>
        <row r="88">
          <cell r="A88" t="str">
            <v>CARGADOR L120C</v>
          </cell>
          <cell r="B88">
            <v>12000</v>
          </cell>
          <cell r="C88">
            <v>250</v>
          </cell>
          <cell r="D88">
            <v>48</v>
          </cell>
          <cell r="E88">
            <v>192500</v>
          </cell>
          <cell r="F88">
            <v>48125</v>
          </cell>
          <cell r="G88">
            <v>15.67582995343904</v>
          </cell>
          <cell r="H88">
            <v>3.64457995343904</v>
          </cell>
          <cell r="I88">
            <v>0.13025833333333334</v>
          </cell>
          <cell r="J88">
            <v>0</v>
          </cell>
          <cell r="K88">
            <v>15.806088286772374</v>
          </cell>
        </row>
        <row r="89">
          <cell r="A89" t="str">
            <v>CARGADOR L150C</v>
          </cell>
          <cell r="B89">
            <v>12000</v>
          </cell>
          <cell r="C89">
            <v>250</v>
          </cell>
          <cell r="D89">
            <v>48</v>
          </cell>
          <cell r="E89">
            <v>242000</v>
          </cell>
          <cell r="F89">
            <v>60500</v>
          </cell>
          <cell r="G89">
            <v>19.706757655751936</v>
          </cell>
          <cell r="H89">
            <v>4.5817576557519359</v>
          </cell>
          <cell r="I89">
            <v>0.16375333333333333</v>
          </cell>
          <cell r="J89">
            <v>0</v>
          </cell>
          <cell r="K89">
            <v>19.870510989085268</v>
          </cell>
        </row>
        <row r="90">
          <cell r="A90" t="str">
            <v>CISTERNA</v>
          </cell>
          <cell r="B90">
            <v>12000</v>
          </cell>
          <cell r="C90">
            <v>250</v>
          </cell>
          <cell r="D90">
            <v>48</v>
          </cell>
          <cell r="E90">
            <v>105000</v>
          </cell>
          <cell r="F90">
            <v>21000</v>
          </cell>
          <cell r="G90">
            <v>8.9534732930767742</v>
          </cell>
          <cell r="H90">
            <v>1.9534732930767742</v>
          </cell>
          <cell r="I90">
            <v>7.1050000000000002E-2</v>
          </cell>
          <cell r="J90">
            <v>0.35</v>
          </cell>
          <cell r="K90">
            <v>9.3745232930767735</v>
          </cell>
        </row>
        <row r="91">
          <cell r="A91" t="str">
            <v>COMPRESORA I.R. 750 WCU</v>
          </cell>
          <cell r="B91">
            <v>12000</v>
          </cell>
          <cell r="C91">
            <v>250</v>
          </cell>
          <cell r="D91">
            <v>48</v>
          </cell>
          <cell r="E91">
            <v>66700</v>
          </cell>
          <cell r="F91">
            <v>13340</v>
          </cell>
          <cell r="G91">
            <v>5.6875873204592464</v>
          </cell>
          <cell r="H91">
            <v>1.2409206537925801</v>
          </cell>
          <cell r="I91">
            <v>4.5133666666666669E-2</v>
          </cell>
          <cell r="J91">
            <v>0</v>
          </cell>
          <cell r="K91">
            <v>5.732720987125913</v>
          </cell>
        </row>
        <row r="92">
          <cell r="A92" t="str">
            <v>EXCAVADORA 320BL</v>
          </cell>
          <cell r="B92">
            <v>12000</v>
          </cell>
          <cell r="C92">
            <v>250</v>
          </cell>
          <cell r="D92">
            <v>48</v>
          </cell>
          <cell r="E92">
            <v>175000</v>
          </cell>
          <cell r="F92">
            <v>35000</v>
          </cell>
          <cell r="G92">
            <v>14.922455488461292</v>
          </cell>
          <cell r="H92">
            <v>3.255788821794626</v>
          </cell>
          <cell r="I92">
            <v>0.11841666666666667</v>
          </cell>
          <cell r="J92">
            <v>0</v>
          </cell>
          <cell r="K92">
            <v>15.040872155127959</v>
          </cell>
        </row>
        <row r="93">
          <cell r="A93" t="str">
            <v>EXCAVADORA 320BL</v>
          </cell>
          <cell r="B93">
            <v>12000</v>
          </cell>
          <cell r="C93">
            <v>250</v>
          </cell>
          <cell r="D93">
            <v>48</v>
          </cell>
          <cell r="E93">
            <v>175000</v>
          </cell>
          <cell r="F93">
            <v>35000</v>
          </cell>
          <cell r="G93">
            <v>14.922455488461292</v>
          </cell>
          <cell r="H93">
            <v>3.255788821794626</v>
          </cell>
          <cell r="I93">
            <v>0.11841666666666667</v>
          </cell>
          <cell r="J93">
            <v>0</v>
          </cell>
          <cell r="K93">
            <v>15.040872155127959</v>
          </cell>
        </row>
        <row r="94">
          <cell r="A94" t="str">
            <v>EXCAVADORA 320L</v>
          </cell>
          <cell r="B94">
            <v>12000</v>
          </cell>
          <cell r="C94">
            <v>250</v>
          </cell>
          <cell r="D94">
            <v>48</v>
          </cell>
          <cell r="E94">
            <v>165000</v>
          </cell>
          <cell r="F94">
            <v>33000</v>
          </cell>
          <cell r="G94">
            <v>14.069743746263505</v>
          </cell>
          <cell r="H94">
            <v>3.0697437462635051</v>
          </cell>
          <cell r="I94">
            <v>0.11165</v>
          </cell>
          <cell r="J94">
            <v>0</v>
          </cell>
          <cell r="K94">
            <v>14.181393746263504</v>
          </cell>
        </row>
        <row r="95">
          <cell r="A95" t="str">
            <v>EXCAVADORA 330</v>
          </cell>
          <cell r="B95">
            <v>12000</v>
          </cell>
          <cell r="C95">
            <v>250</v>
          </cell>
          <cell r="D95">
            <v>48</v>
          </cell>
          <cell r="E95">
            <v>250000</v>
          </cell>
          <cell r="F95">
            <v>50000</v>
          </cell>
          <cell r="G95">
            <v>21.317793554944704</v>
          </cell>
          <cell r="H95">
            <v>4.6511268882780357</v>
          </cell>
          <cell r="I95">
            <v>0.16916666666666666</v>
          </cell>
          <cell r="J95">
            <v>0</v>
          </cell>
          <cell r="K95">
            <v>21.486960221611369</v>
          </cell>
        </row>
        <row r="96">
          <cell r="A96" t="str">
            <v>EXCAVADORA 345</v>
          </cell>
          <cell r="B96">
            <v>15000</v>
          </cell>
          <cell r="C96">
            <v>250</v>
          </cell>
          <cell r="D96">
            <v>60</v>
          </cell>
          <cell r="E96">
            <v>370000</v>
          </cell>
          <cell r="F96">
            <v>37000</v>
          </cell>
          <cell r="G96">
            <v>28.912945036118394</v>
          </cell>
          <cell r="H96">
            <v>6.7129450361183949</v>
          </cell>
          <cell r="I96">
            <v>0.25036666666666668</v>
          </cell>
          <cell r="J96">
            <v>0</v>
          </cell>
          <cell r="K96">
            <v>29.163311702785062</v>
          </cell>
        </row>
        <row r="97">
          <cell r="A97" t="str">
            <v>EXCAVADORA 375</v>
          </cell>
          <cell r="B97">
            <v>15000</v>
          </cell>
          <cell r="C97">
            <v>250</v>
          </cell>
          <cell r="D97">
            <v>60</v>
          </cell>
          <cell r="E97">
            <v>512000</v>
          </cell>
          <cell r="F97">
            <v>51200</v>
          </cell>
          <cell r="G97">
            <v>40.00926448241249</v>
          </cell>
          <cell r="H97">
            <v>9.2892644824124915</v>
          </cell>
          <cell r="I97">
            <v>0.34645333333333334</v>
          </cell>
          <cell r="J97">
            <v>0</v>
          </cell>
          <cell r="K97">
            <v>40.355717815745827</v>
          </cell>
        </row>
        <row r="98">
          <cell r="A98" t="str">
            <v>EXCAVADORA 330BL</v>
          </cell>
          <cell r="B98">
            <v>12000</v>
          </cell>
          <cell r="C98">
            <v>250</v>
          </cell>
          <cell r="D98">
            <v>48</v>
          </cell>
          <cell r="E98">
            <v>270000</v>
          </cell>
          <cell r="F98">
            <v>27000</v>
          </cell>
          <cell r="G98">
            <v>25.095894365516514</v>
          </cell>
          <cell r="H98">
            <v>4.8458943655165143</v>
          </cell>
          <cell r="I98">
            <v>0.1827</v>
          </cell>
          <cell r="J98">
            <v>0</v>
          </cell>
          <cell r="K98">
            <v>25.278594365516515</v>
          </cell>
        </row>
        <row r="99">
          <cell r="A99" t="str">
            <v>EXCAVADORA 330L</v>
          </cell>
          <cell r="B99">
            <v>12000</v>
          </cell>
          <cell r="C99">
            <v>250</v>
          </cell>
          <cell r="D99">
            <v>48</v>
          </cell>
          <cell r="E99">
            <v>260000</v>
          </cell>
          <cell r="F99">
            <v>52000</v>
          </cell>
          <cell r="G99">
            <v>22.170505297142491</v>
          </cell>
          <cell r="H99">
            <v>4.8371719638091584</v>
          </cell>
          <cell r="I99">
            <v>0.17593333333333333</v>
          </cell>
          <cell r="J99">
            <v>0</v>
          </cell>
          <cell r="K99">
            <v>22.346438630475824</v>
          </cell>
        </row>
        <row r="100">
          <cell r="A100" t="str">
            <v>EXCAVADORA EC280</v>
          </cell>
          <cell r="B100">
            <v>12000</v>
          </cell>
          <cell r="C100">
            <v>250</v>
          </cell>
          <cell r="D100">
            <v>48</v>
          </cell>
          <cell r="E100">
            <v>195000</v>
          </cell>
          <cell r="F100">
            <v>39000</v>
          </cell>
          <cell r="G100">
            <v>16.62787897285687</v>
          </cell>
          <cell r="H100">
            <v>3.6278789728568697</v>
          </cell>
          <cell r="I100">
            <v>0.13194999999999998</v>
          </cell>
          <cell r="J100">
            <v>0</v>
          </cell>
          <cell r="K100">
            <v>16.759828972856869</v>
          </cell>
        </row>
        <row r="101">
          <cell r="A101" t="str">
            <v>EXCAVADORA EC340</v>
          </cell>
          <cell r="B101">
            <v>12000</v>
          </cell>
          <cell r="C101">
            <v>250</v>
          </cell>
          <cell r="D101">
            <v>48</v>
          </cell>
          <cell r="E101">
            <v>237300</v>
          </cell>
          <cell r="F101">
            <v>47460</v>
          </cell>
          <cell r="G101">
            <v>20.23484964235351</v>
          </cell>
          <cell r="H101">
            <v>4.4148496423535093</v>
          </cell>
          <cell r="I101">
            <v>0.16057300000000002</v>
          </cell>
          <cell r="J101">
            <v>0</v>
          </cell>
          <cell r="K101">
            <v>20.395422642353509</v>
          </cell>
        </row>
        <row r="102">
          <cell r="A102" t="str">
            <v>EXCAVADORA PC220-6</v>
          </cell>
          <cell r="B102">
            <v>12000</v>
          </cell>
          <cell r="C102">
            <v>250</v>
          </cell>
          <cell r="D102">
            <v>48</v>
          </cell>
          <cell r="E102">
            <v>184300</v>
          </cell>
          <cell r="F102">
            <v>36860</v>
          </cell>
          <cell r="G102">
            <v>15.715477408705235</v>
          </cell>
          <cell r="H102">
            <v>3.4288107420385678</v>
          </cell>
          <cell r="I102">
            <v>0.12470966666666666</v>
          </cell>
          <cell r="J102">
            <v>0</v>
          </cell>
          <cell r="K102">
            <v>15.840187075371901</v>
          </cell>
        </row>
        <row r="103">
          <cell r="A103" t="str">
            <v>GRUA HIAB 5 TN</v>
          </cell>
          <cell r="B103">
            <v>12000</v>
          </cell>
          <cell r="C103">
            <v>250</v>
          </cell>
          <cell r="D103">
            <v>48</v>
          </cell>
          <cell r="E103">
            <v>35000</v>
          </cell>
          <cell r="F103">
            <v>8750</v>
          </cell>
          <cell r="G103">
            <v>2.8501509006252799</v>
          </cell>
          <cell r="H103">
            <v>0.66265090062527987</v>
          </cell>
          <cell r="I103">
            <v>0</v>
          </cell>
          <cell r="J103">
            <v>0</v>
          </cell>
          <cell r="K103">
            <v>2.8501509006252799</v>
          </cell>
        </row>
        <row r="104">
          <cell r="A104" t="str">
            <v>GRUPO ELECTROGENO JOHN DEERE 40KW</v>
          </cell>
          <cell r="B104">
            <v>8000</v>
          </cell>
          <cell r="C104">
            <v>250</v>
          </cell>
          <cell r="D104">
            <v>32</v>
          </cell>
          <cell r="E104">
            <v>60700</v>
          </cell>
          <cell r="F104">
            <v>12140</v>
          </cell>
          <cell r="G104">
            <v>7.1862140578812941</v>
          </cell>
          <cell r="H104">
            <v>1.1162140578812938</v>
          </cell>
          <cell r="I104">
            <v>4.1073666666666668E-2</v>
          </cell>
          <cell r="J104">
            <v>0</v>
          </cell>
          <cell r="K104">
            <v>7.2272877245479608</v>
          </cell>
        </row>
        <row r="105">
          <cell r="A105" t="str">
            <v>LUMINARIA LT4K / LPA / LPA3 / LM PERKINS</v>
          </cell>
          <cell r="B105">
            <v>4500</v>
          </cell>
          <cell r="C105">
            <v>250</v>
          </cell>
          <cell r="D105">
            <v>18</v>
          </cell>
          <cell r="E105">
            <v>13000</v>
          </cell>
          <cell r="F105">
            <v>2600</v>
          </cell>
          <cell r="G105">
            <v>2.5502055876551695</v>
          </cell>
          <cell r="H105">
            <v>0.23909447654405858</v>
          </cell>
          <cell r="I105">
            <v>8.7966666666666662E-3</v>
          </cell>
          <cell r="J105">
            <v>0</v>
          </cell>
          <cell r="K105">
            <v>2.559002254321836</v>
          </cell>
        </row>
        <row r="106">
          <cell r="A106" t="str">
            <v>MARTILLO ROMPEPAVIMENTO</v>
          </cell>
          <cell r="B106">
            <v>3000</v>
          </cell>
          <cell r="C106">
            <v>250</v>
          </cell>
          <cell r="D106">
            <v>12</v>
          </cell>
          <cell r="E106">
            <v>2900</v>
          </cell>
          <cell r="F106">
            <v>290</v>
          </cell>
          <cell r="G106">
            <v>0.92240683099651788</v>
          </cell>
          <cell r="H106">
            <v>5.2406830996517884E-2</v>
          </cell>
          <cell r="I106">
            <v>0</v>
          </cell>
          <cell r="J106">
            <v>0</v>
          </cell>
          <cell r="K106">
            <v>0.92240683099651788</v>
          </cell>
        </row>
        <row r="107">
          <cell r="A107" t="str">
            <v>MOTONIVELADORA 120G</v>
          </cell>
          <cell r="B107">
            <v>12000</v>
          </cell>
          <cell r="C107">
            <v>250</v>
          </cell>
          <cell r="D107">
            <v>48</v>
          </cell>
          <cell r="E107">
            <v>120000</v>
          </cell>
          <cell r="F107">
            <v>24000</v>
          </cell>
          <cell r="G107">
            <v>10.232540906373456</v>
          </cell>
          <cell r="H107">
            <v>2.2325409063734565</v>
          </cell>
          <cell r="I107">
            <v>8.1200000000000008E-2</v>
          </cell>
          <cell r="J107">
            <v>0</v>
          </cell>
          <cell r="K107">
            <v>10.313740906373457</v>
          </cell>
        </row>
        <row r="108">
          <cell r="A108" t="str">
            <v>MOTONIVELADORA 140G</v>
          </cell>
          <cell r="B108">
            <v>12000</v>
          </cell>
          <cell r="C108">
            <v>250</v>
          </cell>
          <cell r="D108">
            <v>48</v>
          </cell>
          <cell r="E108">
            <v>165000</v>
          </cell>
          <cell r="F108">
            <v>33000</v>
          </cell>
          <cell r="G108">
            <v>14.069743746263505</v>
          </cell>
          <cell r="H108">
            <v>3.0697437462635051</v>
          </cell>
          <cell r="I108">
            <v>0.11165</v>
          </cell>
          <cell r="J108">
            <v>0</v>
          </cell>
          <cell r="K108">
            <v>14.181393746263504</v>
          </cell>
        </row>
        <row r="109">
          <cell r="A109" t="str">
            <v>MOTONIVELADORA 140H</v>
          </cell>
          <cell r="B109">
            <v>12000</v>
          </cell>
          <cell r="C109">
            <v>250</v>
          </cell>
          <cell r="D109">
            <v>48</v>
          </cell>
          <cell r="E109">
            <v>175000</v>
          </cell>
          <cell r="F109">
            <v>35000</v>
          </cell>
          <cell r="G109">
            <v>14.922455488461292</v>
          </cell>
          <cell r="H109">
            <v>3.255788821794626</v>
          </cell>
          <cell r="I109">
            <v>0.11841666666666667</v>
          </cell>
          <cell r="J109">
            <v>0</v>
          </cell>
          <cell r="K109">
            <v>15.040872155127959</v>
          </cell>
        </row>
        <row r="110">
          <cell r="A110" t="str">
            <v>MOTONIVELADORA 720A</v>
          </cell>
          <cell r="B110">
            <v>12000</v>
          </cell>
          <cell r="C110">
            <v>250</v>
          </cell>
          <cell r="D110">
            <v>48</v>
          </cell>
          <cell r="E110">
            <v>147458</v>
          </cell>
          <cell r="F110">
            <v>29491.600000000002</v>
          </cell>
          <cell r="G110">
            <v>12.573916808100142</v>
          </cell>
          <cell r="H110">
            <v>2.7433834747668087</v>
          </cell>
          <cell r="I110">
            <v>9.9779913333333345E-2</v>
          </cell>
          <cell r="J110">
            <v>0</v>
          </cell>
          <cell r="K110">
            <v>12.673696721433476</v>
          </cell>
        </row>
        <row r="111">
          <cell r="A111" t="str">
            <v>PALA O&amp;K RH-30E</v>
          </cell>
          <cell r="B111">
            <v>15000</v>
          </cell>
          <cell r="C111">
            <v>250</v>
          </cell>
          <cell r="D111">
            <v>60</v>
          </cell>
          <cell r="E111">
            <v>586000</v>
          </cell>
          <cell r="F111">
            <v>117200</v>
          </cell>
          <cell r="G111">
            <v>42.276303787435296</v>
          </cell>
          <cell r="H111">
            <v>11.022970454101962</v>
          </cell>
          <cell r="I111">
            <v>0.39652666666666664</v>
          </cell>
          <cell r="J111">
            <v>0</v>
          </cell>
          <cell r="K111">
            <v>42.672830454101963</v>
          </cell>
        </row>
        <row r="112">
          <cell r="A112" t="str">
            <v>PLANCHA  COMPACTADORA</v>
          </cell>
          <cell r="B112">
            <v>3000</v>
          </cell>
          <cell r="C112">
            <v>250</v>
          </cell>
          <cell r="D112">
            <v>12</v>
          </cell>
          <cell r="E112">
            <v>3100</v>
          </cell>
          <cell r="F112">
            <v>310</v>
          </cell>
          <cell r="G112">
            <v>0.98602109520317427</v>
          </cell>
          <cell r="H112">
            <v>5.602109520317422E-2</v>
          </cell>
          <cell r="I112">
            <v>0</v>
          </cell>
          <cell r="J112">
            <v>0</v>
          </cell>
          <cell r="K112">
            <v>0.98602109520317427</v>
          </cell>
        </row>
        <row r="113">
          <cell r="A113" t="str">
            <v>RETROEXCAVADORA 310D</v>
          </cell>
          <cell r="B113">
            <v>9000</v>
          </cell>
          <cell r="C113">
            <v>250</v>
          </cell>
          <cell r="D113">
            <v>36</v>
          </cell>
          <cell r="E113">
            <v>90000</v>
          </cell>
          <cell r="F113">
            <v>18000</v>
          </cell>
          <cell r="G113">
            <v>9.6588893997682383</v>
          </cell>
          <cell r="H113">
            <v>1.6588893997682383</v>
          </cell>
          <cell r="I113">
            <v>6.0899999999999996E-2</v>
          </cell>
          <cell r="J113">
            <v>0</v>
          </cell>
          <cell r="K113">
            <v>9.7197893997682385</v>
          </cell>
        </row>
        <row r="114">
          <cell r="A114" t="str">
            <v>RETROEXCAVADORA 426C</v>
          </cell>
          <cell r="B114">
            <v>9000</v>
          </cell>
          <cell r="C114">
            <v>250</v>
          </cell>
          <cell r="D114">
            <v>36</v>
          </cell>
          <cell r="E114">
            <v>85000</v>
          </cell>
          <cell r="F114">
            <v>17000</v>
          </cell>
          <cell r="G114">
            <v>9.1222844331144479</v>
          </cell>
          <cell r="H114">
            <v>1.5667288775588926</v>
          </cell>
          <cell r="I114">
            <v>5.7516666666666667E-2</v>
          </cell>
          <cell r="J114">
            <v>0</v>
          </cell>
          <cell r="K114">
            <v>9.1798010997811144</v>
          </cell>
        </row>
        <row r="115">
          <cell r="A115" t="str">
            <v>ROCK DRILL ECM-590 I.R.</v>
          </cell>
          <cell r="B115">
            <v>12000</v>
          </cell>
          <cell r="C115">
            <v>250</v>
          </cell>
          <cell r="D115">
            <v>48</v>
          </cell>
          <cell r="E115">
            <v>395300</v>
          </cell>
          <cell r="F115">
            <v>79060</v>
          </cell>
          <cell r="G115">
            <v>33.707695169078562</v>
          </cell>
          <cell r="H115">
            <v>7.3543618357452303</v>
          </cell>
          <cell r="I115">
            <v>0.26748633333333333</v>
          </cell>
          <cell r="J115">
            <v>0</v>
          </cell>
          <cell r="K115">
            <v>33.975181502411893</v>
          </cell>
        </row>
        <row r="116">
          <cell r="A116" t="str">
            <v>RODILLO CS-533</v>
          </cell>
          <cell r="B116">
            <v>12000</v>
          </cell>
          <cell r="C116">
            <v>250</v>
          </cell>
          <cell r="D116">
            <v>48</v>
          </cell>
          <cell r="E116">
            <v>90000</v>
          </cell>
          <cell r="F116">
            <v>18000</v>
          </cell>
          <cell r="G116">
            <v>7.6744056797800919</v>
          </cell>
          <cell r="H116">
            <v>1.6744056797800919</v>
          </cell>
          <cell r="I116">
            <v>6.0899999999999996E-2</v>
          </cell>
          <cell r="J116">
            <v>0</v>
          </cell>
          <cell r="K116">
            <v>7.7353056797800921</v>
          </cell>
        </row>
        <row r="117">
          <cell r="A117" t="str">
            <v>RODILLO SD-100D</v>
          </cell>
          <cell r="B117">
            <v>12000</v>
          </cell>
          <cell r="C117">
            <v>250</v>
          </cell>
          <cell r="D117">
            <v>48</v>
          </cell>
          <cell r="E117">
            <v>95000</v>
          </cell>
          <cell r="F117">
            <v>19000</v>
          </cell>
          <cell r="G117">
            <v>8.1007615508789854</v>
          </cell>
          <cell r="H117">
            <v>1.7674282175456524</v>
          </cell>
          <cell r="I117">
            <v>6.4283333333333331E-2</v>
          </cell>
          <cell r="J117">
            <v>0</v>
          </cell>
          <cell r="K117">
            <v>8.1650448842123193</v>
          </cell>
        </row>
        <row r="118">
          <cell r="A118" t="str">
            <v>RODILLO TANDEM CB-534</v>
          </cell>
          <cell r="B118">
            <v>12000</v>
          </cell>
          <cell r="C118">
            <v>250</v>
          </cell>
          <cell r="D118">
            <v>48</v>
          </cell>
          <cell r="E118">
            <v>95000</v>
          </cell>
          <cell r="F118">
            <v>19000</v>
          </cell>
          <cell r="G118">
            <v>8.1007615508789854</v>
          </cell>
          <cell r="H118">
            <v>1.7674282175456524</v>
          </cell>
          <cell r="I118">
            <v>6.4283333333333331E-2</v>
          </cell>
          <cell r="J118">
            <v>0</v>
          </cell>
          <cell r="K118">
            <v>8.1650448842123193</v>
          </cell>
        </row>
        <row r="119">
          <cell r="A119" t="str">
            <v>SEMIREMOLQUE 80 TN</v>
          </cell>
          <cell r="B119">
            <v>30000</v>
          </cell>
          <cell r="C119">
            <v>250</v>
          </cell>
          <cell r="D119">
            <v>120</v>
          </cell>
          <cell r="E119">
            <v>50000</v>
          </cell>
          <cell r="F119">
            <v>7500</v>
          </cell>
          <cell r="G119">
            <v>2.3975954711935938</v>
          </cell>
          <cell r="H119">
            <v>0.9809288045269271</v>
          </cell>
          <cell r="I119">
            <v>3.3833333333333333E-2</v>
          </cell>
          <cell r="J119">
            <v>0</v>
          </cell>
          <cell r="K119">
            <v>2.4314288045269272</v>
          </cell>
        </row>
        <row r="120">
          <cell r="A120" t="str">
            <v>SEMIREMOLQUE 80 TN + DOLLY DE 13 TN</v>
          </cell>
          <cell r="B120">
            <v>30000</v>
          </cell>
          <cell r="C120">
            <v>250</v>
          </cell>
          <cell r="D120">
            <v>120</v>
          </cell>
          <cell r="E120">
            <v>65000</v>
          </cell>
          <cell r="F120">
            <v>9750</v>
          </cell>
          <cell r="G120">
            <v>3.1168741125516721</v>
          </cell>
          <cell r="H120">
            <v>1.2752074458850056</v>
          </cell>
          <cell r="I120">
            <v>4.3983333333333333E-2</v>
          </cell>
          <cell r="J120">
            <v>0</v>
          </cell>
          <cell r="K120">
            <v>3.1608574458850054</v>
          </cell>
        </row>
        <row r="121">
          <cell r="A121" t="str">
            <v>SEMIREMOLQUE 3 EJES 60 TN</v>
          </cell>
          <cell r="B121">
            <v>30000</v>
          </cell>
          <cell r="C121">
            <v>250</v>
          </cell>
          <cell r="D121">
            <v>120</v>
          </cell>
          <cell r="E121">
            <v>45000</v>
          </cell>
          <cell r="F121">
            <v>6750</v>
          </cell>
          <cell r="G121">
            <v>2.1578359240742344</v>
          </cell>
          <cell r="H121">
            <v>0.8828359240742345</v>
          </cell>
          <cell r="I121">
            <v>3.0449999999999998E-2</v>
          </cell>
          <cell r="J121">
            <v>0</v>
          </cell>
          <cell r="K121">
            <v>2.1882859240742345</v>
          </cell>
        </row>
        <row r="122">
          <cell r="A122" t="str">
            <v>TRACK  DRILL</v>
          </cell>
          <cell r="B122">
            <v>9000</v>
          </cell>
          <cell r="C122">
            <v>250</v>
          </cell>
          <cell r="D122">
            <v>36</v>
          </cell>
          <cell r="E122">
            <v>101000</v>
          </cell>
          <cell r="F122">
            <v>20200</v>
          </cell>
          <cell r="G122">
            <v>10.839420326406579</v>
          </cell>
          <cell r="H122">
            <v>1.8616425486288009</v>
          </cell>
          <cell r="I122">
            <v>6.8343333333333339E-2</v>
          </cell>
          <cell r="J122">
            <v>0</v>
          </cell>
          <cell r="K122">
            <v>10.907763659739912</v>
          </cell>
        </row>
        <row r="123">
          <cell r="A123" t="str">
            <v>TRACTO NL-12 6x4</v>
          </cell>
          <cell r="B123">
            <v>12000</v>
          </cell>
          <cell r="C123">
            <v>250</v>
          </cell>
          <cell r="D123">
            <v>48</v>
          </cell>
          <cell r="E123">
            <v>101000</v>
          </cell>
          <cell r="F123">
            <v>20200</v>
          </cell>
          <cell r="G123">
            <v>8.6123885961976594</v>
          </cell>
          <cell r="H123">
            <v>1.879055262864326</v>
          </cell>
          <cell r="I123">
            <v>6.8343333333333339E-2</v>
          </cell>
          <cell r="J123">
            <v>0</v>
          </cell>
          <cell r="K123">
            <v>8.6807319295309924</v>
          </cell>
        </row>
        <row r="124">
          <cell r="A124" t="str">
            <v>TRACTOR D6D</v>
          </cell>
          <cell r="B124">
            <v>12000</v>
          </cell>
          <cell r="C124">
            <v>250</v>
          </cell>
          <cell r="D124">
            <v>48</v>
          </cell>
          <cell r="E124">
            <v>159000</v>
          </cell>
          <cell r="F124">
            <v>31800</v>
          </cell>
          <cell r="G124">
            <v>13.558116700944829</v>
          </cell>
          <cell r="H124">
            <v>2.9581167009448297</v>
          </cell>
          <cell r="I124">
            <v>0.10759000000000001</v>
          </cell>
          <cell r="J124">
            <v>0</v>
          </cell>
          <cell r="K124">
            <v>13.665706700944829</v>
          </cell>
        </row>
        <row r="125">
          <cell r="A125" t="str">
            <v>TRACTOR D6G</v>
          </cell>
          <cell r="B125">
            <v>12000</v>
          </cell>
          <cell r="C125">
            <v>250</v>
          </cell>
          <cell r="D125">
            <v>48</v>
          </cell>
          <cell r="E125">
            <v>171000</v>
          </cell>
          <cell r="F125">
            <v>34200</v>
          </cell>
          <cell r="G125">
            <v>14.581370791582174</v>
          </cell>
          <cell r="H125">
            <v>3.1813707915821734</v>
          </cell>
          <cell r="I125">
            <v>0.11570999999999999</v>
          </cell>
          <cell r="J125">
            <v>0</v>
          </cell>
          <cell r="K125">
            <v>14.697080791582174</v>
          </cell>
        </row>
        <row r="126">
          <cell r="A126" t="str">
            <v>TRACTOR D8N</v>
          </cell>
          <cell r="B126">
            <v>12000</v>
          </cell>
          <cell r="C126">
            <v>250</v>
          </cell>
          <cell r="D126">
            <v>48</v>
          </cell>
          <cell r="E126">
            <v>380000</v>
          </cell>
          <cell r="F126">
            <v>76000</v>
          </cell>
          <cell r="G126">
            <v>32.403046203515942</v>
          </cell>
          <cell r="H126">
            <v>7.0697128701826095</v>
          </cell>
          <cell r="I126">
            <v>0.25713333333333332</v>
          </cell>
          <cell r="J126">
            <v>0</v>
          </cell>
          <cell r="K126">
            <v>32.660179536849277</v>
          </cell>
        </row>
        <row r="127">
          <cell r="A127" t="str">
            <v>TRACTOR D8R</v>
          </cell>
          <cell r="B127">
            <v>12000</v>
          </cell>
          <cell r="C127">
            <v>250</v>
          </cell>
          <cell r="D127">
            <v>48</v>
          </cell>
          <cell r="E127">
            <v>395000</v>
          </cell>
          <cell r="F127">
            <v>79000</v>
          </cell>
          <cell r="G127">
            <v>33.682113816812624</v>
          </cell>
          <cell r="H127">
            <v>7.3487804834792918</v>
          </cell>
          <cell r="I127">
            <v>0.26728333333333337</v>
          </cell>
          <cell r="J127">
            <v>0</v>
          </cell>
          <cell r="K127">
            <v>33.949397150145955</v>
          </cell>
        </row>
        <row r="128">
          <cell r="A128" t="str">
            <v>VOLQUETE MERCEDES 2638 AK 6x6</v>
          </cell>
          <cell r="B128">
            <v>12000</v>
          </cell>
          <cell r="C128">
            <v>250</v>
          </cell>
          <cell r="D128">
            <v>48</v>
          </cell>
          <cell r="E128">
            <v>169500</v>
          </cell>
          <cell r="F128">
            <v>33900</v>
          </cell>
          <cell r="G128">
            <v>14.453464030252508</v>
          </cell>
          <cell r="H128">
            <v>3.1534640302525077</v>
          </cell>
          <cell r="I128">
            <v>0.11469500000000001</v>
          </cell>
          <cell r="J128">
            <v>0.56499999999999995</v>
          </cell>
          <cell r="K128">
            <v>15.133159030252507</v>
          </cell>
        </row>
        <row r="129">
          <cell r="A129" t="str">
            <v>VOLQUETE FL-12 6x6</v>
          </cell>
          <cell r="B129">
            <v>12000</v>
          </cell>
          <cell r="C129">
            <v>250</v>
          </cell>
          <cell r="D129">
            <v>48</v>
          </cell>
          <cell r="E129">
            <v>137000</v>
          </cell>
          <cell r="F129">
            <v>27400</v>
          </cell>
          <cell r="G129">
            <v>11.682150868109696</v>
          </cell>
          <cell r="H129">
            <v>2.5488175347763633</v>
          </cell>
          <cell r="I129">
            <v>9.2703333333333332E-2</v>
          </cell>
          <cell r="J129">
            <v>0.45666666666666667</v>
          </cell>
          <cell r="K129">
            <v>12.231520868109696</v>
          </cell>
        </row>
        <row r="130">
          <cell r="A130" t="str">
            <v>VOLQUETE VOLVO NL12</v>
          </cell>
          <cell r="B130">
            <v>12000</v>
          </cell>
          <cell r="C130">
            <v>250</v>
          </cell>
          <cell r="D130">
            <v>48</v>
          </cell>
          <cell r="E130">
            <v>117000</v>
          </cell>
          <cell r="F130">
            <v>23400</v>
          </cell>
          <cell r="G130">
            <v>9.9767273837141204</v>
          </cell>
          <cell r="H130">
            <v>2.1767273837141206</v>
          </cell>
          <cell r="I130">
            <v>7.9170000000000004E-2</v>
          </cell>
          <cell r="J130">
            <v>0.39</v>
          </cell>
          <cell r="K130">
            <v>10.44589738371412</v>
          </cell>
        </row>
        <row r="131">
          <cell r="A131" t="str">
            <v>ZARANDA SVEDALA</v>
          </cell>
          <cell r="B131">
            <v>12000</v>
          </cell>
          <cell r="C131">
            <v>250</v>
          </cell>
          <cell r="D131">
            <v>48</v>
          </cell>
          <cell r="E131">
            <v>282000</v>
          </cell>
          <cell r="F131">
            <v>56400</v>
          </cell>
          <cell r="G131">
            <v>24.046471129977625</v>
          </cell>
          <cell r="H131">
            <v>5.2464711299776248</v>
          </cell>
          <cell r="I131">
            <v>0.19081999999999999</v>
          </cell>
          <cell r="J131">
            <v>0</v>
          </cell>
          <cell r="K131">
            <v>24.237291129977624</v>
          </cell>
        </row>
        <row r="132">
          <cell r="A132" t="str">
            <v>ZARANDA FINLAY 393</v>
          </cell>
          <cell r="B132">
            <v>12000</v>
          </cell>
          <cell r="C132">
            <v>250</v>
          </cell>
          <cell r="D132">
            <v>48</v>
          </cell>
          <cell r="E132">
            <v>148900</v>
          </cell>
          <cell r="F132">
            <v>29780</v>
          </cell>
          <cell r="G132">
            <v>12.696877841325064</v>
          </cell>
          <cell r="H132">
            <v>2.7702111746583977</v>
          </cell>
          <cell r="I132">
            <v>0.10075566666666667</v>
          </cell>
          <cell r="J132">
            <v>0</v>
          </cell>
          <cell r="K132">
            <v>12.79763350799173</v>
          </cell>
        </row>
      </sheetData>
      <sheetData sheetId="1">
        <row r="77">
          <cell r="A77" t="str">
            <v>CLASE / MODELO DE EQUIPO</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ow r="77">
          <cell r="A77" t="str">
            <v>CLASE / MODELO DE EQUIPO</v>
          </cell>
        </row>
      </sheetData>
      <sheetData sheetId="153"/>
      <sheetData sheetId="154">
        <row r="77">
          <cell r="A77" t="str">
            <v>CLASE / MODELO DE EQUIPO</v>
          </cell>
        </row>
      </sheetData>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C.D."/>
      <sheetName val="G.G."/>
      <sheetName val="G.S."/>
      <sheetName val="G.L."/>
      <sheetName val="G.ET."/>
      <sheetName val="P.A."/>
      <sheetName val="COSTO HH"/>
      <sheetName val="COSTO H-M"/>
      <sheetName val="INS HM"/>
      <sheetName val="Insumos"/>
      <sheetName val="Hoja1"/>
      <sheetName val="PRECIO2"/>
      <sheetName val="N°1"/>
      <sheetName val="CIE"/>
      <sheetName val="CIEDANOS"/>
      <sheetName val="PTO_ARES"/>
      <sheetName val="Constants"/>
      <sheetName val="INFORM."/>
      <sheetName val="Sens.agua"/>
      <sheetName val="Relacion de INSUMOS"/>
      <sheetName val="sensibilidad.proliv"/>
      <sheetName val="Pesos"/>
      <sheetName val="Infra"/>
      <sheetName val="F17 A1"/>
      <sheetName val="RES,MET,ADI1"/>
      <sheetName val="Listas"/>
      <sheetName val="sensibilidad propoli"/>
      <sheetName val="FINAL"/>
      <sheetName val="Medidas"/>
      <sheetName val="Pared 2"/>
      <sheetName val="Pared 3"/>
      <sheetName val="Equipo"/>
      <sheetName val="Vehículo"/>
      <sheetName val="Gtos Gen"/>
      <sheetName val="Materiales"/>
      <sheetName val="Subcontratos"/>
      <sheetName val="Lista de Partidas"/>
      <sheetName val="47 V"/>
    </sheetNames>
    <sheetDataSet>
      <sheetData sheetId="0">
        <row r="17">
          <cell r="H17">
            <v>92742.77</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Tanque"/>
      <sheetName val="Techo"/>
      <sheetName val="Cerco malla"/>
      <sheetName val="Tensores Arriostres"/>
      <sheetName val="Columnas"/>
      <sheetName val="Techo Columna Carbon"/>
      <sheetName val="Mano Obra Calc"/>
      <sheetName val="Partidas"/>
      <sheetName val="Hoja1"/>
      <sheetName val="Cerco_malla"/>
      <sheetName val="Tensores_Arriostres"/>
      <sheetName val="Techo_Columna_Carbon"/>
      <sheetName val="Mano_Obra_Calc"/>
      <sheetName val="POSESIÓN 2003"/>
      <sheetName val="Cerco_malla1"/>
      <sheetName val="Tensores_Arriostres1"/>
      <sheetName val="Techo_Columna_Carbon1"/>
      <sheetName val="Mano_Obra_Calc1"/>
      <sheetName val="POSESIÓN_2003"/>
      <sheetName val="F-05"/>
      <sheetName val="Infra"/>
      <sheetName val="civ_roma"/>
      <sheetName val="Ampliad"/>
      <sheetName val="Ing"/>
      <sheetName val="PAPrrhh"/>
      <sheetName val="Opti"/>
      <sheetName val="APU"/>
      <sheetName val="gs"/>
      <sheetName val="RESUMEN HH"/>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POSESIÓN"/>
      <sheetName val="CIE"/>
      <sheetName val="CIEDANOS"/>
      <sheetName val="cie10"/>
      <sheetName val="RESUMEN POR COMPONENTE"/>
      <sheetName val="C17_Gra01"/>
      <sheetName val="datos base"/>
      <sheetName val="Constants"/>
      <sheetName val="SALUD"/>
      <sheetName val="EDUCACION"/>
      <sheetName val="PPTOALT1"/>
      <sheetName val="PRECIO2"/>
    </sheetNames>
    <sheetDataSet>
      <sheetData sheetId="0" refreshError="1">
        <row r="1">
          <cell r="F1">
            <v>0.6</v>
          </cell>
          <cell r="G1">
            <v>0.1</v>
          </cell>
          <cell r="H1">
            <v>0.45</v>
          </cell>
          <cell r="I1">
            <v>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iv_roma"/>
      <sheetName val="Ampliad"/>
      <sheetName val="Ing"/>
      <sheetName val="Infra"/>
      <sheetName val="PAPrrhh"/>
      <sheetName val="Opti"/>
      <sheetName val="Inputs"/>
      <sheetName val="Calculos"/>
      <sheetName val="Cuadrillas"/>
      <sheetName val="7422CW00"/>
      <sheetName val="puni"/>
      <sheetName val="GG"/>
      <sheetName val="RES,MET,ADI1"/>
      <sheetName val="Rates"/>
      <sheetName val="BASE"/>
      <sheetName val="Wind Loads"/>
      <sheetName val="PTO_ARES"/>
      <sheetName val="sensibilidad.proliv"/>
      <sheetName val="Tablas"/>
      <sheetName val="Flota"/>
      <sheetName val="DATOS"/>
      <sheetName val="RRHH"/>
      <sheetName val="Pavimentos"/>
      <sheetName val="CALENDARIO"/>
      <sheetName val="Resum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
      <sheetName val="PA"/>
      <sheetName val="A_Eq"/>
      <sheetName val="A-Mat"/>
      <sheetName val="Análisis HH"/>
      <sheetName val="Codificación"/>
      <sheetName val="Cronograma"/>
      <sheetName val="Cuadrillas"/>
      <sheetName val="Facilidades"/>
      <sheetName val="Recursos"/>
      <sheetName val="Herr&amp;Eq."/>
      <sheetName val="Ayuda Memoria"/>
      <sheetName val="Limites de Bateria"/>
      <sheetName val="Alcance Instrumentación"/>
      <sheetName val="Alcance Electricidad"/>
      <sheetName val="Matriz Responsabilides"/>
      <sheetName val="ListaRec"/>
      <sheetName val="RRspo"/>
      <sheetName val="RO2655"/>
      <sheetName val="Metrados"/>
      <sheetName val="Demanda"/>
      <sheetName val="civ_roma"/>
      <sheetName val="Ampliad"/>
      <sheetName val="Ing"/>
      <sheetName val="Infra"/>
      <sheetName val="PAPrrhh"/>
      <sheetName val="Opti"/>
      <sheetName val="F-05"/>
      <sheetName val="FP"/>
      <sheetName val="Ratios"/>
      <sheetName val="7422CW00"/>
      <sheetName val="FINAL"/>
      <sheetName val="DATOS"/>
      <sheetName val="Referencias"/>
      <sheetName val="Pesos"/>
      <sheetName val="EP1"/>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MBINACIONES"/>
      <sheetName val="DOBLE H1-Z4"/>
      <sheetName val="Hoja1"/>
      <sheetName val="Hoja2"/>
      <sheetName val="Hoja3"/>
      <sheetName val="PER,COM.PRO.ADI1"/>
      <sheetName val="Datos-No imprimir"/>
      <sheetName val="Cuadrillas"/>
      <sheetName val="C05_Ges03"/>
      <sheetName val="CFA"/>
      <sheetName val="steel"/>
      <sheetName val="p1"/>
      <sheetName val="GG"/>
      <sheetName val="Listas"/>
      <sheetName val="datos"/>
      <sheetName val="4 Poblacion Demandante Efectiva"/>
      <sheetName val="12 P3"/>
      <sheetName val="Rendimientos"/>
      <sheetName val="Informacion"/>
      <sheetName val="Sensib. IE-VACSN"/>
      <sheetName val="Pesos"/>
      <sheetName val="POSESIÓN"/>
    </sheetNames>
    <sheetDataSet>
      <sheetData sheetId="0"/>
      <sheetData sheetId="1" refreshError="1">
        <row r="211">
          <cell r="C211">
            <v>3.8081333333333345</v>
          </cell>
        </row>
        <row r="212">
          <cell r="C212">
            <v>3.8081333333333345</v>
          </cell>
        </row>
        <row r="213">
          <cell r="C213">
            <v>1.3</v>
          </cell>
        </row>
        <row r="214">
          <cell r="C214">
            <v>1.3</v>
          </cell>
        </row>
      </sheetData>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irect_Lbr"/>
      <sheetName val="Hr_Cost_Sum"/>
      <sheetName val="Datos"/>
      <sheetName val="Calculos"/>
      <sheetName val="RO"/>
      <sheetName val="steel"/>
      <sheetName val="p1"/>
      <sheetName val="INDICE"/>
      <sheetName val="PGR - PPTO"/>
      <sheetName val="Hoja91"/>
      <sheetName val="12 P3"/>
      <sheetName val="5 Poblacion Demandante Efectiva"/>
      <sheetName val="CFA"/>
      <sheetName val="Hoja1"/>
      <sheetName val="C05_Ges03"/>
      <sheetName val="Rendimientos"/>
      <sheetName val="RESUMEN"/>
      <sheetName val="APU"/>
      <sheetName val="DOBLE H1-Z4"/>
      <sheetName val="CALENDARIO"/>
      <sheetName val="SHEET1"/>
      <sheetName val="Constant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atos"/>
      <sheetName val="RO"/>
      <sheetName val="Variacion"/>
      <sheetName val="ROxEtapas"/>
      <sheetName val="RO Cero General"/>
      <sheetName val="RO Cero Inicio Obra"/>
      <sheetName val="RO Cero Exp.Técnico"/>
      <sheetName val="Costo Ingenieria"/>
      <sheetName val="Staff"/>
      <sheetName val="Costo Indirecto Exp.T"/>
      <sheetName val="Gastos Exp.T"/>
      <sheetName val="Calculos"/>
      <sheetName val="HV SIN CAMP"/>
      <sheetName val="HV Adicionales"/>
      <sheetName val="Hoja1"/>
      <sheetName val="PER,COM.PRO.ADI1"/>
      <sheetName val="datos base"/>
      <sheetName val="Sensib. IE-VACSN"/>
      <sheetName val="Datos Generales"/>
      <sheetName val="Relacion de PU"/>
      <sheetName val="Requerimiento"/>
      <sheetName val="Infra"/>
      <sheetName val="FP"/>
      <sheetName val="RRHH"/>
      <sheetName val="PPTOALT1pref"/>
      <sheetName val="Base_datos"/>
      <sheetName val="SHEET1"/>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Direct_Lbr"/>
      <sheetName val="VACST"/>
      <sheetName val="Dmda."/>
      <sheetName val="Consolidado"/>
      <sheetName val="Constants"/>
      <sheetName val="DOBLE H1-Z4"/>
      <sheetName val="Resumen"/>
      <sheetName val="Costo Indirecto"/>
      <sheetName val="F17 A1"/>
    </sheetNames>
    <sheetDataSet>
      <sheetData sheetId="0">
        <row r="4">
          <cell r="F4" t="str">
            <v>CREACIÓN DEL SERVICIO EDUCATIVO ESPECIALIZADO PARA ALUMNOS DE SEGUNDO GRADO DE SECUNDARIA DE EDUCACIÓN BASICA REGULAR CON ALTO DESEMPEÑO ACADEMICO DE LA REGIÓN PIURA - COAR PIURA</v>
          </cell>
        </row>
        <row r="5">
          <cell r="F5" t="str">
            <v>DISTRITO DE CATACAOS, PROVINCIA DE CATACAOS, REGIÓN DE PIURA</v>
          </cell>
        </row>
        <row r="8">
          <cell r="F8" t="str">
            <v>CONSORCIO COAR EPC</v>
          </cell>
        </row>
        <row r="12">
          <cell r="F12" t="str">
            <v>SOLES</v>
          </cell>
        </row>
        <row r="13">
          <cell r="F13">
            <v>3043</v>
          </cell>
        </row>
        <row r="14">
          <cell r="F14">
            <v>42767</v>
          </cell>
        </row>
        <row r="15">
          <cell r="F15">
            <v>1</v>
          </cell>
        </row>
        <row r="16">
          <cell r="F16">
            <v>42801</v>
          </cell>
        </row>
        <row r="23">
          <cell r="B23" t="str">
            <v>ET-01</v>
          </cell>
          <cell r="C23" t="str">
            <v>EXPEDIENTE TECNICO</v>
          </cell>
          <cell r="H23" t="str">
            <v>und</v>
          </cell>
          <cell r="I23" t="str">
            <v xml:space="preserve">Desarrollo de toda la documentación del Expediente Técnico </v>
          </cell>
        </row>
        <row r="24">
          <cell r="B24" t="str">
            <v>ET-02</v>
          </cell>
          <cell r="C24" t="str">
            <v>EJECUCION DE OBRA</v>
          </cell>
          <cell r="H24" t="str">
            <v>und</v>
          </cell>
          <cell r="I24" t="str">
            <v>Corresponde propiamente a la ejecución de obra.</v>
          </cell>
        </row>
      </sheetData>
      <sheetData sheetId="1">
        <row r="16">
          <cell r="F16">
            <v>0</v>
          </cell>
        </row>
      </sheetData>
      <sheetData sheetId="2"/>
      <sheetData sheetId="3"/>
      <sheetData sheetId="4"/>
      <sheetData sheetId="5"/>
      <sheetData sheetId="6"/>
      <sheetData sheetId="7"/>
      <sheetData sheetId="8"/>
      <sheetData sheetId="9"/>
      <sheetData sheetId="10"/>
      <sheetData sheetId="11">
        <row r="4">
          <cell r="D4" t="str">
            <v>30430 - RO 170200 - R1</v>
          </cell>
        </row>
        <row r="5">
          <cell r="B5" t="str">
            <v>FEBRERO 2017</v>
          </cell>
          <cell r="D5" t="str">
            <v>S/.</v>
          </cell>
        </row>
        <row r="7">
          <cell r="B7">
            <v>42795</v>
          </cell>
        </row>
        <row r="8">
          <cell r="B8">
            <v>42826</v>
          </cell>
        </row>
        <row r="9">
          <cell r="B9">
            <v>42856</v>
          </cell>
        </row>
        <row r="10">
          <cell r="B10">
            <v>42887</v>
          </cell>
        </row>
        <row r="11">
          <cell r="B11">
            <v>42917</v>
          </cell>
        </row>
        <row r="12">
          <cell r="B12">
            <v>42948</v>
          </cell>
        </row>
        <row r="13">
          <cell r="B13">
            <v>2017</v>
          </cell>
        </row>
        <row r="14">
          <cell r="B14">
            <v>2018</v>
          </cell>
        </row>
        <row r="15">
          <cell r="B15">
            <v>2019</v>
          </cell>
        </row>
        <row r="16">
          <cell r="B16">
            <v>2020</v>
          </cell>
        </row>
        <row r="17">
          <cell r="B17">
            <v>2021</v>
          </cell>
        </row>
        <row r="18">
          <cell r="B18">
            <v>2022</v>
          </cell>
        </row>
      </sheetData>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NTONES"/>
      <sheetName val="METRADO"/>
      <sheetName val="datos base"/>
      <sheetName val="0-25"/>
      <sheetName val="25-50"/>
      <sheetName val="50-75"/>
      <sheetName val="75-96"/>
      <sheetName val="S.ANCHOSUST"/>
      <sheetName val="Hoja3"/>
      <sheetName val="Hoja4"/>
      <sheetName val="Hoja5"/>
      <sheetName val="Hoja6"/>
      <sheetName val="Hoja7"/>
      <sheetName val="Hoja8"/>
      <sheetName val="Hoja9"/>
      <sheetName val="Hoja10"/>
      <sheetName val="Hoja11"/>
      <sheetName val="Hoja12"/>
      <sheetName val="Hoja13"/>
      <sheetName val="Hoja14"/>
      <sheetName val="Hoja15"/>
      <sheetName val="Hoja16"/>
      <sheetName val="CANTERAS"/>
      <sheetName val="Direct_Lbr"/>
      <sheetName val="ALCANTARILLA KM 303+949.28"/>
      <sheetName val="ALCANTARILLA KM 304+047.00"/>
      <sheetName val="ALCANTARILLA KM 304+218.55"/>
      <sheetName val="ALCANTARILLA KM 312+628.23"/>
      <sheetName val="ALC Km. 312+628.23"/>
      <sheetName val="ALC Km. 303+949.28"/>
      <sheetName val="ALC Km. 304+047.00"/>
      <sheetName val="ALC Km. 304+218.55"/>
      <sheetName val="DESAGREG"/>
      <sheetName val="metrados"/>
      <sheetName val="Resumen"/>
      <sheetName val="_x001f_}väó_x000e__x0000__x0001__x0000__x0000__x0000_,8_x0000_&lt;_x0000__x0000__x0000_*8_x0000_&lt;_x0000__x0000__x0000_&lt;_x0002_v"/>
      <sheetName val="Alcantarillas"/>
      <sheetName val="Rendimientos"/>
      <sheetName val="Acero"/>
      <sheetName val="Restricciones y Compromisos"/>
      <sheetName val="datos_base"/>
      <sheetName val="S_ANCHOSUST"/>
      <sheetName val="ALCANTARILLA_KM_303+949_28"/>
      <sheetName val="ALCANTARILLA_KM_304+047_00"/>
      <sheetName val="ALCANTARILLA_KM_304+218_55"/>
      <sheetName val="ALCANTARILLA_KM_312+628_23"/>
      <sheetName val="ALC_Km__312+628_23"/>
      <sheetName val="ALC_Km__303+949_28"/>
      <sheetName val="ALC_Km__304+047_00"/>
      <sheetName val="ALC_Km__304+218_55"/>
      <sheetName val="}väó,8&lt;*8&lt;&lt;v"/>
      <sheetName val="PER,COM.PRO.ADI1"/>
      <sheetName val="RES,MET,ADI1"/>
      <sheetName val="LIMA-CANTA"/>
      <sheetName val="Fierro-C1"/>
      <sheetName val="Explanac."/>
      <sheetName val="Pavimentos"/>
      <sheetName val="Cuad N °02"/>
      <sheetName val="Cuad N °03"/>
      <sheetName val="VARIACION DE METRADO"/>
      <sheetName val="Cuad N°04 Amort"/>
      <sheetName val="Hoja1"/>
      <sheetName val="Hoja2"/>
      <sheetName val="Metrado Programado"/>
      <sheetName val="Metrado Ejecutado"/>
      <sheetName val="TD ISP"/>
      <sheetName val="Datos"/>
      <sheetName val="TD RO"/>
      <sheetName val="01 PRELIMINARES"/>
      <sheetName val="02 ESTRIBOS"/>
      <sheetName val="03 VIGAS"/>
      <sheetName val="04 LOSA"/>
      <sheetName val="05 VARIOS"/>
      <sheetName val="06 ACCESOS"/>
      <sheetName val="07 SEÑALIZACION"/>
      <sheetName val="No Imprimir (1)"/>
      <sheetName val="No Imprimir"/>
      <sheetName val="_x001f_}väó_x000e_"/>
      <sheetName val="civ_roma"/>
      <sheetName val="Ampliad"/>
      <sheetName val="Ing"/>
      <sheetName val="Infra"/>
      <sheetName val="PAPrrhh"/>
      <sheetName val="Opti"/>
      <sheetName val="Ratios"/>
      <sheetName val="Calculos"/>
      <sheetName val="RO"/>
      <sheetName val="POLINOMICA"/>
      <sheetName val="Consolidado"/>
      <sheetName val="NO IMP. - ANCHOR BOLTS"/>
      <sheetName val="RRHH"/>
      <sheetName val="PPTOALT1pref"/>
      <sheetName val="2843 DATA"/>
      <sheetName val="pu Estructuras"/>
      <sheetName val="Precios de insumos"/>
      <sheetName val="Input"/>
      <sheetName val="Costo Indirecto"/>
      <sheetName val="puni"/>
      <sheetName val="Summary"/>
      <sheetName val="MetradoViayDique(convalores.Lu)"/>
      <sheetName val="Separador"/>
      <sheetName val="Resumen x km"/>
      <sheetName val="Planilla"/>
      <sheetName val="Resumen anual"/>
      <sheetName val="Facturacion  - Ingresos"/>
      <sheetName val="Inventario - Mercadería"/>
      <sheetName val="Gastos - Servicios "/>
      <sheetName val="PROV. GASTO DIC"/>
      <sheetName val="Resumen Gto"/>
      <sheetName val="Resumen Gto Imputado &amp; Diferido"/>
      <sheetName val="Resumen Gtos ML"/>
      <sheetName val="PCGE"/>
    </sheetNames>
    <sheetDataSet>
      <sheetData sheetId="0" refreshError="1"/>
      <sheetData sheetId="1" refreshError="1"/>
      <sheetData sheetId="2">
        <row r="7">
          <cell r="B7" t="str">
            <v>U</v>
          </cell>
          <cell r="C7" t="str">
            <v>Zona Urbana</v>
          </cell>
          <cell r="D7">
            <v>7.5</v>
          </cell>
          <cell r="E7">
            <v>0.125</v>
          </cell>
          <cell r="F7">
            <v>7.5</v>
          </cell>
          <cell r="G7">
            <v>0</v>
          </cell>
          <cell r="I7">
            <v>0</v>
          </cell>
          <cell r="K7">
            <v>0</v>
          </cell>
        </row>
        <row r="8">
          <cell r="B8" t="str">
            <v>R</v>
          </cell>
          <cell r="C8" t="str">
            <v>Zona Rural</v>
          </cell>
          <cell r="D8">
            <v>7.5</v>
          </cell>
          <cell r="E8">
            <v>7.4999999999999997E-2</v>
          </cell>
          <cell r="F8">
            <v>7.6875</v>
          </cell>
          <cell r="G8">
            <v>0.15</v>
          </cell>
          <cell r="H8">
            <v>7.9499999999999993</v>
          </cell>
          <cell r="I8">
            <v>0.2</v>
          </cell>
          <cell r="J8">
            <v>8.1750000000000007</v>
          </cell>
          <cell r="K8">
            <v>0</v>
          </cell>
          <cell r="M8">
            <v>9.6750000000000007</v>
          </cell>
        </row>
        <row r="9">
          <cell r="B9" t="str">
            <v>T</v>
          </cell>
          <cell r="C9" t="str">
            <v>Transicion</v>
          </cell>
          <cell r="E9">
            <v>7.4999999999999997E-2</v>
          </cell>
          <cell r="G9">
            <v>0.35</v>
          </cell>
          <cell r="I9">
            <v>0</v>
          </cell>
          <cell r="K9">
            <v>0</v>
          </cell>
          <cell r="M9">
            <v>9.2249999999999996</v>
          </cell>
        </row>
        <row r="10">
          <cell r="B10" t="str">
            <v>P</v>
          </cell>
          <cell r="C10" t="str">
            <v>Puente, cruce v. ferrea</v>
          </cell>
          <cell r="E10">
            <v>7.4999999999999997E-2</v>
          </cell>
          <cell r="G10">
            <v>0</v>
          </cell>
          <cell r="I10">
            <v>0</v>
          </cell>
          <cell r="K10">
            <v>0</v>
          </cell>
        </row>
        <row r="11">
          <cell r="B11" t="str">
            <v>E</v>
          </cell>
          <cell r="C11" t="str">
            <v>Elevación de Rasante</v>
          </cell>
          <cell r="D11">
            <v>7.5</v>
          </cell>
          <cell r="E11">
            <v>7.4999999999999997E-2</v>
          </cell>
          <cell r="F11">
            <v>7.6875</v>
          </cell>
          <cell r="G11">
            <v>0.35</v>
          </cell>
          <cell r="H11">
            <v>8.25</v>
          </cell>
          <cell r="I11">
            <v>0.2</v>
          </cell>
          <cell r="J11">
            <v>8.7750000000000004</v>
          </cell>
          <cell r="K11">
            <v>0</v>
          </cell>
          <cell r="M11">
            <v>10.275</v>
          </cell>
        </row>
        <row r="12">
          <cell r="B12" t="str">
            <v>V</v>
          </cell>
          <cell r="C12" t="str">
            <v>Variante</v>
          </cell>
          <cell r="D12">
            <v>9</v>
          </cell>
          <cell r="E12">
            <v>7.4999999999999997E-2</v>
          </cell>
          <cell r="F12">
            <v>9.1875</v>
          </cell>
          <cell r="G12">
            <v>0.2</v>
          </cell>
          <cell r="H12">
            <v>9.5250000000000004</v>
          </cell>
          <cell r="I12">
            <v>0</v>
          </cell>
          <cell r="K12">
            <v>0.2</v>
          </cell>
          <cell r="L12">
            <v>10.125</v>
          </cell>
          <cell r="M12">
            <v>10.425000000000001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ow r="7">
          <cell r="B7" t="str">
            <v>U</v>
          </cell>
        </row>
      </sheetData>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sheetData sheetId="106"/>
      <sheetData sheetId="107"/>
      <sheetData sheetId="108"/>
      <sheetData sheetId="109"/>
      <sheetData sheetId="110"/>
      <sheetData sheetId="11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17_Gra01"/>
      <sheetName val="Hoja1"/>
      <sheetName val="AJUNPROV"/>
      <sheetName val="INFORM."/>
      <sheetName val="datos base"/>
      <sheetName val="FP"/>
      <sheetName val="DATOS"/>
      <sheetName val="PRECIO2"/>
      <sheetName val="Sheet1"/>
      <sheetName val="CIE"/>
      <sheetName val="CFA"/>
      <sheetName val="7422CW00"/>
      <sheetName val="Cuadrillas"/>
      <sheetName val="DOBLE H1-Z4"/>
      <sheetName val="Pesos"/>
      <sheetName val="sensibilidad.proliv"/>
      <sheetName val="BASES"/>
      <sheetName val="NO IMP. - ANCHOR BOLTS"/>
      <sheetName val="Calculos"/>
      <sheetName val="RO"/>
    </sheetNames>
    <sheetDataSet>
      <sheetData sheetId="0" refreshError="1">
        <row r="2">
          <cell r="A2" t="str">
            <v>A11</v>
          </cell>
          <cell r="B2" t="str">
            <v>1</v>
          </cell>
          <cell r="C2">
            <v>9</v>
          </cell>
        </row>
        <row r="3">
          <cell r="A3" t="str">
            <v>A12</v>
          </cell>
          <cell r="B3" t="str">
            <v>1</v>
          </cell>
          <cell r="C3">
            <v>130</v>
          </cell>
        </row>
        <row r="4">
          <cell r="A4" t="str">
            <v>A13</v>
          </cell>
          <cell r="B4" t="str">
            <v>1</v>
          </cell>
          <cell r="C4">
            <v>20591</v>
          </cell>
        </row>
        <row r="5">
          <cell r="A5" t="str">
            <v>A21</v>
          </cell>
          <cell r="B5" t="str">
            <v>2</v>
          </cell>
          <cell r="C5">
            <v>97</v>
          </cell>
        </row>
        <row r="6">
          <cell r="A6" t="str">
            <v>A22</v>
          </cell>
          <cell r="B6" t="str">
            <v>2</v>
          </cell>
          <cell r="C6">
            <v>1197</v>
          </cell>
        </row>
        <row r="7">
          <cell r="A7" t="str">
            <v>A23</v>
          </cell>
          <cell r="B7" t="str">
            <v>2</v>
          </cell>
          <cell r="C7">
            <v>2915</v>
          </cell>
        </row>
        <row r="8">
          <cell r="A8" t="str">
            <v>B11</v>
          </cell>
          <cell r="B8" t="str">
            <v>1</v>
          </cell>
          <cell r="C8">
            <v>16</v>
          </cell>
        </row>
        <row r="9">
          <cell r="A9" t="str">
            <v>B12</v>
          </cell>
          <cell r="B9" t="str">
            <v>1</v>
          </cell>
          <cell r="C9">
            <v>440</v>
          </cell>
        </row>
        <row r="10">
          <cell r="A10" t="str">
            <v>B13</v>
          </cell>
          <cell r="B10" t="str">
            <v>1</v>
          </cell>
          <cell r="C10">
            <v>1495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05_Ges03"/>
      <sheetName val="Hoja1"/>
      <sheetName val="C17_Gra01"/>
      <sheetName val="puni"/>
      <sheetName val="Sensib. IE-VACSN"/>
      <sheetName val="Metrados"/>
      <sheetName val="PRECIO2"/>
      <sheetName val="DEMANDA"/>
      <sheetName val="Encofrado BVR Unispan"/>
      <sheetName val="GENERAL"/>
      <sheetName val="Pavimentos"/>
      <sheetName val="DOBLE H1-Z4"/>
      <sheetName val="Direct_Lbr"/>
      <sheetName val="Constants"/>
      <sheetName val="SENSIBILIDAD"/>
      <sheetName val="VAL ESTRUCTURAS "/>
      <sheetName val="steel"/>
    </sheetNames>
    <sheetDataSet>
      <sheetData sheetId="0" refreshError="1">
        <row r="2">
          <cell r="A2" t="str">
            <v>AAS</v>
          </cell>
          <cell r="B2" t="str">
            <v>A</v>
          </cell>
          <cell r="C2" t="str">
            <v>S</v>
          </cell>
          <cell r="D2">
            <v>17091</v>
          </cell>
          <cell r="E2">
            <v>16831</v>
          </cell>
        </row>
        <row r="3">
          <cell r="A3" t="str">
            <v>ABS</v>
          </cell>
          <cell r="B3" t="str">
            <v>B</v>
          </cell>
          <cell r="C3" t="str">
            <v>S</v>
          </cell>
          <cell r="D3">
            <v>123453</v>
          </cell>
          <cell r="E3">
            <v>118035</v>
          </cell>
        </row>
        <row r="4">
          <cell r="A4" t="str">
            <v>ACN</v>
          </cell>
          <cell r="B4" t="str">
            <v>C</v>
          </cell>
          <cell r="C4" t="str">
            <v>N</v>
          </cell>
          <cell r="D4">
            <v>251</v>
          </cell>
          <cell r="E4">
            <v>148</v>
          </cell>
        </row>
        <row r="5">
          <cell r="A5" t="str">
            <v>ACS</v>
          </cell>
          <cell r="B5" t="str">
            <v>C</v>
          </cell>
          <cell r="C5" t="str">
            <v>S</v>
          </cell>
          <cell r="D5">
            <v>395</v>
          </cell>
          <cell r="E5">
            <v>379</v>
          </cell>
        </row>
        <row r="6">
          <cell r="A6" t="str">
            <v>AES</v>
          </cell>
          <cell r="B6" t="str">
            <v>E</v>
          </cell>
          <cell r="C6" t="str">
            <v>S</v>
          </cell>
          <cell r="D6">
            <v>563</v>
          </cell>
          <cell r="E6">
            <v>400</v>
          </cell>
        </row>
        <row r="7">
          <cell r="A7" t="str">
            <v>AFS</v>
          </cell>
          <cell r="B7" t="str">
            <v>F</v>
          </cell>
          <cell r="C7" t="str">
            <v>S</v>
          </cell>
          <cell r="D7">
            <v>64039</v>
          </cell>
          <cell r="E7">
            <v>59619</v>
          </cell>
        </row>
        <row r="8">
          <cell r="A8" t="str">
            <v>AGN</v>
          </cell>
          <cell r="B8" t="str">
            <v>G</v>
          </cell>
          <cell r="C8" t="str">
            <v>N</v>
          </cell>
          <cell r="D8">
            <v>912</v>
          </cell>
          <cell r="E8">
            <v>639</v>
          </cell>
        </row>
        <row r="9">
          <cell r="A9" t="str">
            <v>AGS</v>
          </cell>
          <cell r="B9" t="str">
            <v>G</v>
          </cell>
          <cell r="C9" t="str">
            <v>S</v>
          </cell>
          <cell r="D9">
            <v>1799</v>
          </cell>
          <cell r="E9">
            <v>1098</v>
          </cell>
        </row>
        <row r="10">
          <cell r="A10" t="str">
            <v>AKS</v>
          </cell>
          <cell r="B10" t="str">
            <v>K</v>
          </cell>
          <cell r="C10" t="str">
            <v>S</v>
          </cell>
          <cell r="D10">
            <v>722</v>
          </cell>
          <cell r="E10">
            <v>1478</v>
          </cell>
        </row>
        <row r="11">
          <cell r="A11" t="str">
            <v>ALN</v>
          </cell>
          <cell r="B11" t="str">
            <v>L</v>
          </cell>
          <cell r="C11" t="str">
            <v>N</v>
          </cell>
          <cell r="D11">
            <v>26</v>
          </cell>
          <cell r="E11">
            <v>181</v>
          </cell>
        </row>
        <row r="12">
          <cell r="A12" t="str">
            <v>ALS</v>
          </cell>
          <cell r="B12" t="str">
            <v>L</v>
          </cell>
          <cell r="C12" t="str">
            <v>S</v>
          </cell>
          <cell r="D12">
            <v>1153</v>
          </cell>
          <cell r="E12">
            <v>3600</v>
          </cell>
        </row>
        <row r="13">
          <cell r="A13" t="str">
            <v>AMS</v>
          </cell>
          <cell r="B13" t="str">
            <v>M</v>
          </cell>
          <cell r="C13" t="str">
            <v>S</v>
          </cell>
          <cell r="D13">
            <v>336</v>
          </cell>
          <cell r="E13">
            <v>89</v>
          </cell>
        </row>
        <row r="14">
          <cell r="A14" t="str">
            <v>ATS</v>
          </cell>
          <cell r="B14" t="str">
            <v>T</v>
          </cell>
          <cell r="C14" t="str">
            <v>S</v>
          </cell>
          <cell r="D14">
            <v>3053</v>
          </cell>
          <cell r="E14">
            <v>2870</v>
          </cell>
        </row>
        <row r="15">
          <cell r="A15" t="str">
            <v>BAS</v>
          </cell>
          <cell r="B15" t="str">
            <v>A</v>
          </cell>
          <cell r="C15" t="str">
            <v>S</v>
          </cell>
          <cell r="D15">
            <v>3684</v>
          </cell>
          <cell r="E15">
            <v>3606</v>
          </cell>
        </row>
        <row r="16">
          <cell r="A16" t="str">
            <v>BBS</v>
          </cell>
          <cell r="B16" t="str">
            <v>B</v>
          </cell>
          <cell r="C16" t="str">
            <v>S</v>
          </cell>
          <cell r="D16">
            <v>14859</v>
          </cell>
          <cell r="E16">
            <v>13079</v>
          </cell>
        </row>
        <row r="17">
          <cell r="A17" t="str">
            <v>BCN</v>
          </cell>
          <cell r="B17" t="str">
            <v>C</v>
          </cell>
          <cell r="C17" t="str">
            <v>N</v>
          </cell>
          <cell r="D17">
            <v>72</v>
          </cell>
          <cell r="E17">
            <v>84</v>
          </cell>
        </row>
        <row r="18">
          <cell r="A18" t="str">
            <v>BCS</v>
          </cell>
          <cell r="B18" t="str">
            <v>C</v>
          </cell>
          <cell r="C18" t="str">
            <v>S</v>
          </cell>
          <cell r="D18">
            <v>32</v>
          </cell>
          <cell r="E18">
            <v>62</v>
          </cell>
        </row>
        <row r="19">
          <cell r="A19" t="str">
            <v>BES</v>
          </cell>
          <cell r="B19" t="str">
            <v>E</v>
          </cell>
          <cell r="C19" t="str">
            <v>S</v>
          </cell>
          <cell r="D19">
            <v>147</v>
          </cell>
          <cell r="E19">
            <v>129</v>
          </cell>
        </row>
        <row r="20">
          <cell r="A20" t="str">
            <v>BFS</v>
          </cell>
          <cell r="B20" t="str">
            <v>F</v>
          </cell>
          <cell r="C20" t="str">
            <v>S</v>
          </cell>
          <cell r="D20">
            <v>9882</v>
          </cell>
          <cell r="E20">
            <v>7652</v>
          </cell>
        </row>
        <row r="21">
          <cell r="A21" t="str">
            <v>BGN</v>
          </cell>
          <cell r="B21" t="str">
            <v>G</v>
          </cell>
          <cell r="C21" t="str">
            <v>N</v>
          </cell>
          <cell r="D21">
            <v>1227</v>
          </cell>
          <cell r="E21">
            <v>1366</v>
          </cell>
        </row>
        <row r="22">
          <cell r="A22" t="str">
            <v>BGS</v>
          </cell>
          <cell r="B22" t="str">
            <v>G</v>
          </cell>
          <cell r="C22" t="str">
            <v>S</v>
          </cell>
          <cell r="D22">
            <v>56</v>
          </cell>
          <cell r="E22">
            <v>56</v>
          </cell>
        </row>
        <row r="23">
          <cell r="A23" t="str">
            <v>BKS</v>
          </cell>
          <cell r="B23" t="str">
            <v>K</v>
          </cell>
          <cell r="C23" t="str">
            <v>S</v>
          </cell>
          <cell r="D23">
            <v>641</v>
          </cell>
          <cell r="E23">
            <v>1831</v>
          </cell>
        </row>
        <row r="24">
          <cell r="A24" t="str">
            <v>BLN</v>
          </cell>
          <cell r="B24" t="str">
            <v>L</v>
          </cell>
          <cell r="C24" t="str">
            <v>N</v>
          </cell>
          <cell r="D24">
            <v>35</v>
          </cell>
          <cell r="E24">
            <v>106</v>
          </cell>
        </row>
        <row r="25">
          <cell r="A25" t="str">
            <v>BLS</v>
          </cell>
          <cell r="B25" t="str">
            <v>L</v>
          </cell>
          <cell r="C25" t="str">
            <v>S</v>
          </cell>
          <cell r="D25">
            <v>1750</v>
          </cell>
          <cell r="E25">
            <v>2728</v>
          </cell>
        </row>
        <row r="26">
          <cell r="A26" t="str">
            <v>BTS</v>
          </cell>
          <cell r="B26" t="str">
            <v>T</v>
          </cell>
          <cell r="C26" t="str">
            <v>S</v>
          </cell>
          <cell r="D26">
            <v>3162</v>
          </cell>
          <cell r="E26">
            <v>4700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SUBC"/>
      <sheetName val="RES-MO"/>
      <sheetName val="ZD"/>
      <sheetName val="ZE"/>
      <sheetName val="RES CD y CI"/>
      <sheetName val="BBA"/>
      <sheetName val="AL"/>
      <sheetName val="02AA"/>
      <sheetName val="A"/>
      <sheetName val="Costo Indirecto "/>
      <sheetName val="AG"/>
      <sheetName val="AH"/>
      <sheetName val="AK"/>
      <sheetName val="BBB"/>
      <sheetName val="BEA"/>
      <sheetName val="BFKM"/>
      <sheetName val="CABAA"/>
      <sheetName val="CABAC"/>
      <sheetName val="CAB"/>
      <sheetName val="CBAAA"/>
      <sheetName val="CBAAC"/>
      <sheetName val="CB"/>
      <sheetName val="CFA"/>
      <sheetName val="CFB"/>
      <sheetName val="CFE"/>
      <sheetName val="HA"/>
      <sheetName val="XH"/>
      <sheetName val="GGJM"/>
      <sheetName val="GGJA"/>
      <sheetName val="GAA"/>
      <sheetName val="GCE"/>
      <sheetName val="GCF"/>
      <sheetName val="GC"/>
      <sheetName val="GAAB"/>
      <sheetName val="GDH"/>
      <sheetName val="GDi"/>
      <sheetName val="GEIF"/>
      <sheetName val="GFI"/>
      <sheetName val="GDII"/>
      <sheetName val="GDIO"/>
      <sheetName val="GDIZ"/>
      <sheetName val="GN"/>
      <sheetName val="GH"/>
      <sheetName val="GI"/>
      <sheetName val="GJ"/>
      <sheetName val="AJ"/>
      <sheetName val="XG"/>
      <sheetName val="KT"/>
      <sheetName val="F"/>
      <sheetName val="MFXB"/>
      <sheetName val="M"/>
      <sheetName val="JA"/>
      <sheetName val="K"/>
      <sheetName val="C05_Ges03"/>
      <sheetName val="Sens.agua"/>
      <sheetName val="Detail"/>
      <sheetName val="steel"/>
      <sheetName val="Direct_Lbr"/>
      <sheetName val="Datos"/>
      <sheetName val="Calculos"/>
      <sheetName val="RO"/>
      <sheetName val="RRHH"/>
      <sheetName val="Metrados"/>
      <sheetName val="RO2655"/>
      <sheetName val="Sheet1"/>
      <sheetName val="Sensib. IE-VACSN"/>
      <sheetName val="Relacion de INSUMOS"/>
      <sheetName val="PPTOALT1"/>
      <sheetName val="4 Poblacion Demandante Efectiva"/>
      <sheetName val="12 P3"/>
      <sheetName val="WAGERATE BY CRAF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4">
          <cell r="I4" t="str">
            <v>Frente 1</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1</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row>
        <row r="5">
          <cell r="I5" t="str">
            <v>Frente 2</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J5">
            <v>1</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row>
        <row r="6">
          <cell r="I6" t="str">
            <v>Frente 3</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row>
        <row r="7">
          <cell r="I7" t="str">
            <v>Frente 4</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J7">
            <v>0.41624365482233505</v>
          </cell>
          <cell r="AK7">
            <v>0</v>
          </cell>
          <cell r="AL7">
            <v>0</v>
          </cell>
          <cell r="AM7">
            <v>0.39086294416243655</v>
          </cell>
          <cell r="AN7">
            <v>0</v>
          </cell>
          <cell r="AO7">
            <v>0</v>
          </cell>
          <cell r="AP7">
            <v>0.12182741116751269</v>
          </cell>
          <cell r="AQ7">
            <v>0</v>
          </cell>
          <cell r="AR7">
            <v>0</v>
          </cell>
          <cell r="AS7">
            <v>7.1065989847715741E-2</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row>
        <row r="8">
          <cell r="I8" t="str">
            <v>Frente 5</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J8">
            <v>0.32911392405063289</v>
          </cell>
          <cell r="AK8">
            <v>0</v>
          </cell>
          <cell r="AL8">
            <v>0</v>
          </cell>
          <cell r="AM8">
            <v>0.34810126582278483</v>
          </cell>
          <cell r="AN8">
            <v>0</v>
          </cell>
          <cell r="AO8">
            <v>0</v>
          </cell>
          <cell r="AP8">
            <v>0.15189873417721519</v>
          </cell>
          <cell r="AQ8">
            <v>0</v>
          </cell>
          <cell r="AR8">
            <v>0</v>
          </cell>
          <cell r="AS8">
            <v>0.13924050632911392</v>
          </cell>
          <cell r="AT8">
            <v>0</v>
          </cell>
          <cell r="AU8">
            <v>0</v>
          </cell>
          <cell r="AV8">
            <v>3.1645569620253167E-2</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row>
      </sheetData>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 val="LISTA-PR"/>
      <sheetName val="DETALLE"/>
      <sheetName val="RESUMEN"/>
      <sheetName val="COSTOS"/>
      <sheetName val="N°1"/>
      <sheetName val="ado ati demussy LDH"/>
      <sheetName val="PRECIOS MATERIALES"/>
      <sheetName val="BASES"/>
      <sheetName val="CIERRE"/>
      <sheetName val="Metrados"/>
      <sheetName val="RO2655"/>
      <sheetName val="P9"/>
      <sheetName val="CFA"/>
      <sheetName val="Input"/>
      <sheetName val="C05_Ges03"/>
      <sheetName val="7422CW00"/>
      <sheetName val="Medidas"/>
      <sheetName val="Pared 2"/>
      <sheetName val="Pared 3"/>
      <sheetName val="SHEET1"/>
      <sheetName val="INSUMOS"/>
      <sheetName val="Lista de Partidas"/>
      <sheetName val="47 V"/>
      <sheetName val="Datos-No imprimir"/>
    </sheetNames>
    <sheetDataSet>
      <sheetData sheetId="0" refreshError="1">
        <row r="197">
          <cell r="G197" t="str">
            <v xml:space="preserve">ERROR-ERROR-ERROR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7422CW00"/>
      <sheetName val="Medidas"/>
      <sheetName val="Pared 2"/>
      <sheetName val="Pared 3"/>
      <sheetName val="SHEET1"/>
      <sheetName val="Consolidado"/>
      <sheetName val="CFA"/>
      <sheetName val="Precios de insumos"/>
      <sheetName val="Hoja1"/>
      <sheetName val="MAESTRO DE CLAVES FINAL"/>
      <sheetName val="Solicitud"/>
      <sheetName val="Datos"/>
      <sheetName val="Calculos"/>
      <sheetName val="RO"/>
      <sheetName val="datos base"/>
      <sheetName val="NO IMP. - ANCHOR BOLTS"/>
      <sheetName val="Relacion de INSUMOS"/>
      <sheetName val="GENERAL"/>
      <sheetName val="F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edidas"/>
      <sheetName val="Pared 1"/>
      <sheetName val="Pared 2"/>
      <sheetName val="Pared 3"/>
      <sheetName val="Fondo"/>
      <sheetName val="Techo"/>
      <sheetName val="Desliz"/>
      <sheetName val="Flota"/>
      <sheetName val="Computo"/>
      <sheetName val="Tablas"/>
      <sheetName val="Módulo1"/>
      <sheetName val="Relacion de Recursos"/>
      <sheetName val="Input"/>
      <sheetName val="7422CW00"/>
      <sheetName val="Consolidado"/>
      <sheetName val="BASES"/>
      <sheetName val="Forrado"/>
      <sheetName val="Datos-No imprimir"/>
      <sheetName val="INF.PERS.CONTRATADO"/>
      <sheetName val="Comparativa"/>
      <sheetName val="DATOS"/>
      <sheetName val="Relacion de INSUMOS"/>
      <sheetName val="PPTOALT1"/>
      <sheetName val="12 P3"/>
      <sheetName val="5 Poblacion Demandante Efectiva"/>
      <sheetName val="xie"/>
      <sheetName val="FP"/>
      <sheetName val="CFA"/>
      <sheetName val="Hoja1"/>
      <sheetName val="datos base"/>
      <sheetName val="C17_Gra01"/>
      <sheetName val="F17 A1"/>
      <sheetName val="GG"/>
      <sheetName val="PPTOALT1pref"/>
    </sheetNames>
    <sheetDataSet>
      <sheetData sheetId="0">
        <row r="18">
          <cell r="L18">
            <v>0.35</v>
          </cell>
        </row>
        <row r="19">
          <cell r="E19">
            <v>0</v>
          </cell>
        </row>
        <row r="22">
          <cell r="F22">
            <v>0.9</v>
          </cell>
          <cell r="J22">
            <v>0.35</v>
          </cell>
        </row>
        <row r="23">
          <cell r="H23">
            <v>3.5</v>
          </cell>
        </row>
        <row r="27">
          <cell r="L27">
            <v>3.77</v>
          </cell>
        </row>
        <row r="30">
          <cell r="L30">
            <v>0.35</v>
          </cell>
        </row>
        <row r="44">
          <cell r="J44">
            <v>30</v>
          </cell>
        </row>
      </sheetData>
      <sheetData sheetId="1"/>
      <sheetData sheetId="2">
        <row r="48">
          <cell r="A48">
            <v>0.3</v>
          </cell>
        </row>
      </sheetData>
      <sheetData sheetId="3">
        <row r="41">
          <cell r="A41">
            <v>0.3</v>
          </cell>
        </row>
      </sheetData>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TAL"/>
      <sheetName val="PROVINCIAL"/>
      <sheetName val="DEPARTAMENTAL"/>
      <sheetName val="DIRIS"/>
      <sheetName val="Pob x Genero"/>
      <sheetName val="DATA"/>
      <sheetName val="PIRAMIDE"/>
    </sheetNames>
    <sheetDataSet>
      <sheetData sheetId="0"/>
      <sheetData sheetId="1"/>
      <sheetData sheetId="2"/>
      <sheetData sheetId="3"/>
      <sheetData sheetId="4"/>
      <sheetData sheetId="5">
        <row r="3">
          <cell r="B3" t="str">
            <v>AMAZONAS</v>
          </cell>
        </row>
        <row r="4">
          <cell r="B4" t="str">
            <v>ANCASH</v>
          </cell>
        </row>
        <row r="5">
          <cell r="B5" t="str">
            <v>APURIMAC</v>
          </cell>
        </row>
        <row r="6">
          <cell r="B6" t="str">
            <v>AREQUIPA</v>
          </cell>
        </row>
        <row r="7">
          <cell r="B7" t="str">
            <v>AYACUCHO</v>
          </cell>
        </row>
        <row r="8">
          <cell r="B8" t="str">
            <v>CAJAMARCA</v>
          </cell>
        </row>
        <row r="9">
          <cell r="B9" t="str">
            <v>CALLAO</v>
          </cell>
        </row>
        <row r="10">
          <cell r="B10" t="str">
            <v>CUSCO</v>
          </cell>
        </row>
        <row r="11">
          <cell r="B11" t="str">
            <v>HUANCAVELICA</v>
          </cell>
        </row>
        <row r="12">
          <cell r="B12" t="str">
            <v>HUANUCO</v>
          </cell>
        </row>
        <row r="13">
          <cell r="B13" t="str">
            <v>ICA</v>
          </cell>
        </row>
        <row r="14">
          <cell r="B14" t="str">
            <v>JUNIN</v>
          </cell>
        </row>
        <row r="15">
          <cell r="B15" t="str">
            <v>LA LIBERTAD</v>
          </cell>
        </row>
        <row r="16">
          <cell r="B16" t="str">
            <v>LAMBAYEQUE</v>
          </cell>
        </row>
        <row r="17">
          <cell r="B17" t="str">
            <v>LIMA</v>
          </cell>
        </row>
        <row r="18">
          <cell r="B18" t="str">
            <v>LORETO</v>
          </cell>
        </row>
        <row r="19">
          <cell r="B19" t="str">
            <v>MADRE DE DIOS</v>
          </cell>
        </row>
        <row r="20">
          <cell r="B20" t="str">
            <v>MOQUEGUA</v>
          </cell>
        </row>
        <row r="21">
          <cell r="B21" t="str">
            <v>PASCO</v>
          </cell>
        </row>
        <row r="22">
          <cell r="B22" t="str">
            <v>PIURA</v>
          </cell>
        </row>
        <row r="23">
          <cell r="B23" t="str">
            <v>PUNO</v>
          </cell>
        </row>
        <row r="24">
          <cell r="B24" t="str">
            <v>SAN MARTIN</v>
          </cell>
        </row>
        <row r="25">
          <cell r="B25" t="str">
            <v>TACNA</v>
          </cell>
        </row>
        <row r="26">
          <cell r="B26" t="str">
            <v>TUMBES</v>
          </cell>
        </row>
        <row r="27">
          <cell r="B27" t="str">
            <v>UCAYALI</v>
          </cell>
        </row>
        <row r="28">
          <cell r="B28" t="str">
            <v>PERU</v>
          </cell>
        </row>
      </sheetData>
      <sheetData sheetId="6"/>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ERREYROS NOV-99"/>
      <sheetName val="ANALISIS ALQUILER FERREYROS"/>
      <sheetName val="#REF"/>
      <sheetName val="FERREYROS_NOV-99"/>
      <sheetName val="ANALISIS_ALQUILER_FERREYROS"/>
      <sheetName val="Inst_Index"/>
      <sheetName val="#¡REF"/>
      <sheetName val="Parametros"/>
      <sheetName val="FERREYROS_NOV-991"/>
      <sheetName val="ANALISIS_ALQUILER_FERREYROS1"/>
      <sheetName val="SE_Chimbote1"/>
      <sheetName val="SE_Piura_Oeste"/>
      <sheetName val="SE_Santa_Rosa"/>
      <sheetName val="SE_San_Juan"/>
      <sheetName val="SE_Independencia"/>
      <sheetName val="SE_Ica"/>
      <sheetName val="SE_Chiclayo_Oeste"/>
      <sheetName val="SE_Trujillo_Norte"/>
      <sheetName val="SE_Paramonga_Nueva"/>
      <sheetName val="SE_Chavarria"/>
      <sheetName val="Presupuesto"/>
      <sheetName val="P.U. Est"/>
      <sheetName val="P.U. arq"/>
      <sheetName val="P_U__Est"/>
      <sheetName val="P_U__arq"/>
      <sheetName val="Presup"/>
      <sheetName val="P13 Tabiqueria y Albañileria"/>
      <sheetName val="ALTERNATIVA EQUIPOS"/>
      <sheetName val="C17_Gra01"/>
      <sheetName val="C05_Ges03"/>
      <sheetName val="steel"/>
      <sheetName val="Medidas"/>
      <sheetName val="Pared 2"/>
      <sheetName val="Pared 3"/>
      <sheetName val="Rendimientos"/>
      <sheetName val="xie"/>
      <sheetName val="Sensib. IE-VACSN"/>
      <sheetName val="Consolidado"/>
      <sheetName val="Demanda"/>
      <sheetName val="PER,COM.PRO.ADI1"/>
      <sheetName val="Costo Indirecto"/>
      <sheetName val="POSESIÓN"/>
      <sheetName val="F-05"/>
      <sheetName val="F17 A1"/>
      <sheetName val="GG"/>
      <sheetName val="PPTOALT1pref"/>
      <sheetName val="Pavimentos"/>
    </sheetNames>
    <sheetDataSet>
      <sheetData sheetId="0"/>
      <sheetData sheetId="1" refreshError="1">
        <row r="3">
          <cell r="D3" t="str">
            <v>5HM00950</v>
          </cell>
          <cell r="E3">
            <v>36224</v>
          </cell>
          <cell r="H3">
            <v>36250</v>
          </cell>
          <cell r="I3">
            <v>27</v>
          </cell>
          <cell r="J3">
            <v>30</v>
          </cell>
          <cell r="K3">
            <v>36280</v>
          </cell>
          <cell r="L3">
            <v>0</v>
          </cell>
          <cell r="M3">
            <v>0</v>
          </cell>
          <cell r="N3">
            <v>4819959</v>
          </cell>
          <cell r="O3">
            <v>36337</v>
          </cell>
          <cell r="P3">
            <v>3</v>
          </cell>
          <cell r="Q3">
            <v>24</v>
          </cell>
          <cell r="R3">
            <v>120000</v>
          </cell>
          <cell r="S3">
            <v>0</v>
          </cell>
          <cell r="T3">
            <v>0</v>
          </cell>
          <cell r="U3">
            <v>178517</v>
          </cell>
          <cell r="V3">
            <v>2416.4</v>
          </cell>
          <cell r="W3">
            <v>11750.815999999995</v>
          </cell>
          <cell r="X3">
            <v>76259.945762711854</v>
          </cell>
          <cell r="Y3">
            <v>13073.133559322032</v>
          </cell>
          <cell r="Z3">
            <v>45.084745762711862</v>
          </cell>
          <cell r="AA3">
            <v>165665</v>
          </cell>
          <cell r="AB3">
            <v>64319.81711186441</v>
          </cell>
          <cell r="AC3">
            <v>101345.18288813559</v>
          </cell>
          <cell r="AD3">
            <v>178517</v>
          </cell>
          <cell r="AE3">
            <v>64319.81711186441</v>
          </cell>
          <cell r="AF3">
            <v>114197.18288813559</v>
          </cell>
          <cell r="AG3" t="str">
            <v/>
          </cell>
          <cell r="AI3">
            <v>9958.3186440677928</v>
          </cell>
          <cell r="AJ3">
            <v>11232.714124293791</v>
          </cell>
          <cell r="AK3">
            <v>11414.255367231637</v>
          </cell>
          <cell r="AL3">
            <v>7458.2192090395492</v>
          </cell>
          <cell r="AM3">
            <v>8826.3909604519758</v>
          </cell>
          <cell r="AN3">
            <v>6720.0316384180824</v>
          </cell>
          <cell r="AO3">
            <v>7362.639548022591</v>
          </cell>
          <cell r="AP3">
            <v>3021.2790960452107</v>
          </cell>
          <cell r="AR3">
            <v>65993.848587570625</v>
          </cell>
          <cell r="AS3">
            <v>47515.570983050849</v>
          </cell>
        </row>
        <row r="4">
          <cell r="D4" t="str">
            <v>5HM01300</v>
          </cell>
          <cell r="E4">
            <v>36239</v>
          </cell>
          <cell r="H4">
            <v>36250</v>
          </cell>
          <cell r="I4">
            <v>12</v>
          </cell>
          <cell r="J4">
            <v>30</v>
          </cell>
          <cell r="K4">
            <v>36280</v>
          </cell>
          <cell r="L4">
            <v>0</v>
          </cell>
          <cell r="M4">
            <v>0</v>
          </cell>
          <cell r="N4">
            <v>2142204</v>
          </cell>
          <cell r="O4">
            <v>36322</v>
          </cell>
          <cell r="P4">
            <v>1</v>
          </cell>
          <cell r="Q4">
            <v>11</v>
          </cell>
          <cell r="R4">
            <v>150000</v>
          </cell>
          <cell r="S4">
            <v>0</v>
          </cell>
          <cell r="T4">
            <v>0</v>
          </cell>
          <cell r="U4">
            <v>178517</v>
          </cell>
          <cell r="V4">
            <v>987.2</v>
          </cell>
          <cell r="W4">
            <v>6088.9173333333329</v>
          </cell>
          <cell r="X4">
            <v>31155.362711864404</v>
          </cell>
          <cell r="Y4">
            <v>5340.9193220338984</v>
          </cell>
          <cell r="Z4">
            <v>45.084745762711862</v>
          </cell>
          <cell r="AA4">
            <v>165665</v>
          </cell>
          <cell r="AB4">
            <v>26277.323064406781</v>
          </cell>
          <cell r="AC4">
            <v>139387.67693559322</v>
          </cell>
          <cell r="AD4">
            <v>178517</v>
          </cell>
          <cell r="AE4">
            <v>26277.323064406781</v>
          </cell>
          <cell r="AF4">
            <v>152239.67693559322</v>
          </cell>
          <cell r="AG4" t="str">
            <v/>
          </cell>
          <cell r="AI4">
            <v>5160.0994350282481</v>
          </cell>
          <cell r="AJ4">
            <v>14767.959322033901</v>
          </cell>
          <cell r="AK4">
            <v>12059.868926553674</v>
          </cell>
          <cell r="AL4">
            <v>13777.297175141239</v>
          </cell>
          <cell r="AM4">
            <v>6168.1943502824915</v>
          </cell>
          <cell r="AN4">
            <v>7623.5299435028182</v>
          </cell>
          <cell r="AO4">
            <v>4241.5728813559372</v>
          </cell>
          <cell r="AP4">
            <v>0</v>
          </cell>
          <cell r="AR4">
            <v>63798.52203389832</v>
          </cell>
          <cell r="AS4">
            <v>45934.935864406791</v>
          </cell>
        </row>
        <row r="5">
          <cell r="D5" t="str">
            <v>5HM01360</v>
          </cell>
          <cell r="E5">
            <v>36197</v>
          </cell>
          <cell r="F5">
            <v>28</v>
          </cell>
          <cell r="G5">
            <v>28</v>
          </cell>
          <cell r="H5">
            <v>36250</v>
          </cell>
          <cell r="I5">
            <v>54</v>
          </cell>
          <cell r="J5">
            <v>30</v>
          </cell>
          <cell r="L5">
            <v>4998476</v>
          </cell>
          <cell r="M5">
            <v>4998476</v>
          </cell>
          <cell r="N5">
            <v>9639918</v>
          </cell>
          <cell r="O5">
            <v>140</v>
          </cell>
          <cell r="P5">
            <v>0</v>
          </cell>
          <cell r="Q5">
            <v>54</v>
          </cell>
          <cell r="R5">
            <v>178517</v>
          </cell>
          <cell r="S5">
            <v>178517</v>
          </cell>
          <cell r="T5">
            <v>178517</v>
          </cell>
          <cell r="U5">
            <v>178517</v>
          </cell>
          <cell r="V5">
            <v>8.9</v>
          </cell>
          <cell r="W5">
            <v>16015.328000000001</v>
          </cell>
          <cell r="X5">
            <v>280.87796610169488</v>
          </cell>
          <cell r="Y5">
            <v>48.150508474576263</v>
          </cell>
          <cell r="Z5">
            <v>45.084745762711862</v>
          </cell>
          <cell r="AA5">
            <v>165665</v>
          </cell>
          <cell r="AB5">
            <v>236.90050169491528</v>
          </cell>
          <cell r="AC5">
            <v>165428.09949830509</v>
          </cell>
          <cell r="AD5">
            <v>178517</v>
          </cell>
          <cell r="AE5">
            <v>236.90050169491528</v>
          </cell>
          <cell r="AF5">
            <v>178280.09949830509</v>
          </cell>
          <cell r="AG5">
            <v>8303.4067796610179</v>
          </cell>
          <cell r="AH5">
            <v>9630.1016949152545</v>
          </cell>
          <cell r="AI5">
            <v>13572.311864406782</v>
          </cell>
          <cell r="AJ5">
            <v>11563.936723163844</v>
          </cell>
          <cell r="AK5">
            <v>12456.013559322037</v>
          </cell>
          <cell r="AL5">
            <v>8484.3480225988696</v>
          </cell>
          <cell r="AM5">
            <v>11390.811299435032</v>
          </cell>
          <cell r="AN5">
            <v>6551.1141242937838</v>
          </cell>
          <cell r="AO5">
            <v>6409.8485875706201</v>
          </cell>
          <cell r="AP5">
            <v>5535.8056497175176</v>
          </cell>
          <cell r="AQ5">
            <v>10129.64</v>
          </cell>
          <cell r="AR5">
            <v>104027.33830508476</v>
          </cell>
          <cell r="AS5">
            <v>74899.683579661025</v>
          </cell>
        </row>
        <row r="6">
          <cell r="D6" t="str">
            <v>7WN00453</v>
          </cell>
          <cell r="E6">
            <v>36223</v>
          </cell>
          <cell r="I6">
            <v>25</v>
          </cell>
          <cell r="J6">
            <v>30</v>
          </cell>
          <cell r="L6">
            <v>0</v>
          </cell>
          <cell r="M6">
            <v>0</v>
          </cell>
          <cell r="N6">
            <v>2197500</v>
          </cell>
          <cell r="O6">
            <v>55</v>
          </cell>
          <cell r="Q6">
            <v>36182</v>
          </cell>
          <cell r="R6">
            <v>87900</v>
          </cell>
          <cell r="S6">
            <v>0</v>
          </cell>
          <cell r="T6">
            <v>0</v>
          </cell>
          <cell r="U6">
            <v>87900</v>
          </cell>
          <cell r="V6">
            <v>6.7</v>
          </cell>
          <cell r="W6">
            <v>4207</v>
          </cell>
          <cell r="X6">
            <v>94.396186440677965</v>
          </cell>
          <cell r="Y6">
            <v>16.182203389830509</v>
          </cell>
          <cell r="Z6">
            <v>20.127118644067799</v>
          </cell>
          <cell r="AA6">
            <v>64490</v>
          </cell>
          <cell r="AB6">
            <v>79.616440677966125</v>
          </cell>
          <cell r="AC6">
            <v>64410.383559322036</v>
          </cell>
          <cell r="AD6">
            <v>82210</v>
          </cell>
          <cell r="AE6">
            <v>79.616440677966125</v>
          </cell>
          <cell r="AF6">
            <v>82130.383559322028</v>
          </cell>
          <cell r="AI6">
            <v>2389.2231638418084</v>
          </cell>
          <cell r="AJ6">
            <v>1595.6779661016951</v>
          </cell>
          <cell r="AK6">
            <v>2078.4604519774011</v>
          </cell>
          <cell r="AL6">
            <v>3757.5988700564976</v>
          </cell>
          <cell r="AM6">
            <v>3783.898305084746</v>
          </cell>
          <cell r="AN6">
            <v>2656.7796610169494</v>
          </cell>
          <cell r="AO6">
            <v>3086.158192090395</v>
          </cell>
          <cell r="AP6">
            <v>4274.5974576271183</v>
          </cell>
          <cell r="AQ6">
            <v>4194.09</v>
          </cell>
          <cell r="AR6">
            <v>27816.484067796609</v>
          </cell>
          <cell r="AS6">
            <v>20027.868528813557</v>
          </cell>
        </row>
        <row r="7">
          <cell r="D7" t="str">
            <v>7EJ07634</v>
          </cell>
          <cell r="E7">
            <v>36241</v>
          </cell>
          <cell r="H7">
            <v>36250</v>
          </cell>
          <cell r="I7">
            <v>10</v>
          </cell>
          <cell r="J7">
            <v>30</v>
          </cell>
          <cell r="K7">
            <v>36280</v>
          </cell>
          <cell r="L7">
            <v>0</v>
          </cell>
          <cell r="M7">
            <v>0</v>
          </cell>
          <cell r="N7">
            <v>879000</v>
          </cell>
          <cell r="O7">
            <v>36320</v>
          </cell>
          <cell r="P7">
            <v>3</v>
          </cell>
          <cell r="Q7">
            <v>7</v>
          </cell>
          <cell r="R7">
            <v>60000</v>
          </cell>
          <cell r="S7">
            <v>0</v>
          </cell>
          <cell r="T7">
            <v>0</v>
          </cell>
          <cell r="U7">
            <v>87900</v>
          </cell>
          <cell r="V7">
            <v>3730</v>
          </cell>
          <cell r="W7">
            <v>1130.5</v>
          </cell>
          <cell r="X7">
            <v>52551.906779661025</v>
          </cell>
          <cell r="Y7">
            <v>9008.8983050847473</v>
          </cell>
          <cell r="Z7">
            <v>20.127118644067799</v>
          </cell>
          <cell r="AA7">
            <v>64490</v>
          </cell>
          <cell r="AB7">
            <v>44323.779661016953</v>
          </cell>
          <cell r="AC7">
            <v>20166.220338983047</v>
          </cell>
          <cell r="AD7">
            <v>100000</v>
          </cell>
          <cell r="AE7">
            <v>44323.779661016953</v>
          </cell>
          <cell r="AF7">
            <v>55676.220338983047</v>
          </cell>
          <cell r="AI7">
            <v>958.05084745762713</v>
          </cell>
          <cell r="AJ7">
            <v>2687.909604519773</v>
          </cell>
          <cell r="AK7">
            <v>2623.7711864406824</v>
          </cell>
          <cell r="AL7">
            <v>1713.7570621468917</v>
          </cell>
          <cell r="AM7">
            <v>1179.7175141242922</v>
          </cell>
          <cell r="AN7">
            <v>2656.7796610169494</v>
          </cell>
          <cell r="AO7">
            <v>1411.045197740116</v>
          </cell>
          <cell r="AP7">
            <v>3220.3389830508477</v>
          </cell>
          <cell r="AQ7">
            <v>1395.48</v>
          </cell>
          <cell r="AR7">
            <v>17846.85005649718</v>
          </cell>
          <cell r="AS7">
            <v>12849.732040677969</v>
          </cell>
        </row>
        <row r="8">
          <cell r="D8" t="str">
            <v>7EJ07711</v>
          </cell>
          <cell r="E8">
            <v>36182</v>
          </cell>
          <cell r="F8">
            <v>7</v>
          </cell>
          <cell r="G8">
            <v>28</v>
          </cell>
          <cell r="I8">
            <v>31</v>
          </cell>
          <cell r="J8">
            <v>30</v>
          </cell>
          <cell r="L8">
            <v>615300</v>
          </cell>
          <cell r="M8">
            <v>2461200</v>
          </cell>
          <cell r="N8">
            <v>2724900</v>
          </cell>
          <cell r="O8">
            <v>96</v>
          </cell>
          <cell r="Q8">
            <v>36182</v>
          </cell>
          <cell r="R8">
            <v>54329.01</v>
          </cell>
          <cell r="S8">
            <v>87900</v>
          </cell>
          <cell r="T8">
            <v>87900</v>
          </cell>
          <cell r="U8">
            <v>87900</v>
          </cell>
          <cell r="V8">
            <v>4144.3999999999996</v>
          </cell>
          <cell r="W8">
            <v>4207</v>
          </cell>
          <cell r="X8">
            <v>58390.381355932201</v>
          </cell>
          <cell r="Y8">
            <v>10009.77966101695</v>
          </cell>
          <cell r="Z8">
            <v>20.127118644067799</v>
          </cell>
          <cell r="AA8">
            <v>64490</v>
          </cell>
          <cell r="AB8">
            <v>49248.115932203393</v>
          </cell>
          <cell r="AC8">
            <v>15241.884067796607</v>
          </cell>
          <cell r="AD8">
            <v>100000</v>
          </cell>
          <cell r="AE8">
            <v>49248.115932203393</v>
          </cell>
          <cell r="AF8">
            <v>50751.884067796607</v>
          </cell>
          <cell r="AG8">
            <v>1067.5423728813589</v>
          </cell>
          <cell r="AH8">
            <v>2414.7175141242969</v>
          </cell>
          <cell r="AI8">
            <v>2720.6497175141199</v>
          </cell>
          <cell r="AJ8">
            <v>3459.9858757062175</v>
          </cell>
          <cell r="AK8">
            <v>5026.94915254237</v>
          </cell>
          <cell r="AL8">
            <v>3651.5960451977439</v>
          </cell>
          <cell r="AM8">
            <v>3973.6299435028218</v>
          </cell>
          <cell r="AN8">
            <v>2285.9039548022629</v>
          </cell>
          <cell r="AO8">
            <v>2441.2853107344604</v>
          </cell>
          <cell r="AP8">
            <v>3653.2062146892686</v>
          </cell>
          <cell r="AQ8">
            <v>1583.33</v>
          </cell>
          <cell r="AR8">
            <v>32278.796101694919</v>
          </cell>
          <cell r="AS8">
            <v>23240.733193220341</v>
          </cell>
        </row>
        <row r="9">
          <cell r="D9" t="str">
            <v>7EJ07725</v>
          </cell>
          <cell r="E9">
            <v>36164</v>
          </cell>
          <cell r="G9">
            <v>28</v>
          </cell>
          <cell r="H9">
            <v>36250</v>
          </cell>
          <cell r="I9">
            <v>87</v>
          </cell>
          <cell r="J9">
            <v>30</v>
          </cell>
          <cell r="K9">
            <v>36280</v>
          </cell>
          <cell r="L9">
            <v>0</v>
          </cell>
          <cell r="M9">
            <v>2461200</v>
          </cell>
          <cell r="N9">
            <v>7647300</v>
          </cell>
          <cell r="O9">
            <v>36425</v>
          </cell>
          <cell r="P9">
            <v>0</v>
          </cell>
          <cell r="Q9">
            <v>87</v>
          </cell>
          <cell r="R9">
            <v>64575</v>
          </cell>
          <cell r="S9">
            <v>0</v>
          </cell>
          <cell r="T9">
            <v>87900</v>
          </cell>
          <cell r="U9">
            <v>87900</v>
          </cell>
          <cell r="V9">
            <v>4291</v>
          </cell>
          <cell r="W9">
            <v>5126.2000000000035</v>
          </cell>
          <cell r="X9">
            <v>60455.826271186445</v>
          </cell>
          <cell r="Y9">
            <v>10363.855932203391</v>
          </cell>
          <cell r="Z9">
            <v>20.127118644067799</v>
          </cell>
          <cell r="AA9">
            <v>64490</v>
          </cell>
          <cell r="AB9">
            <v>50990.17118644069</v>
          </cell>
          <cell r="AC9">
            <v>13499.82881355931</v>
          </cell>
          <cell r="AD9">
            <v>100000</v>
          </cell>
          <cell r="AE9">
            <v>50990.17118644069</v>
          </cell>
          <cell r="AF9">
            <v>49009.82881355931</v>
          </cell>
          <cell r="AG9">
            <v>3359.8898305084749</v>
          </cell>
          <cell r="AH9">
            <v>3405.5508474576272</v>
          </cell>
          <cell r="AI9">
            <v>4344.2372881355968</v>
          </cell>
          <cell r="AJ9">
            <v>2146.8926553672318</v>
          </cell>
          <cell r="AK9">
            <v>2656.7796610169494</v>
          </cell>
          <cell r="AL9">
            <v>1757.231638418082</v>
          </cell>
          <cell r="AM9">
            <v>3796.242937853106</v>
          </cell>
          <cell r="AN9">
            <v>402.54237288135556</v>
          </cell>
          <cell r="AO9">
            <v>2263.0932203389862</v>
          </cell>
          <cell r="AP9">
            <v>1905.3672316384184</v>
          </cell>
          <cell r="AQ9">
            <v>3274.01</v>
          </cell>
          <cell r="AR9">
            <v>29311.837683615828</v>
          </cell>
          <cell r="AS9">
            <v>21104.523132203394</v>
          </cell>
        </row>
        <row r="10">
          <cell r="D10" t="str">
            <v>7EJ09367</v>
          </cell>
          <cell r="E10">
            <v>36164</v>
          </cell>
          <cell r="F10">
            <v>11</v>
          </cell>
          <cell r="G10">
            <v>28</v>
          </cell>
          <cell r="H10">
            <v>36250</v>
          </cell>
          <cell r="I10">
            <v>87</v>
          </cell>
          <cell r="J10">
            <v>30</v>
          </cell>
          <cell r="K10">
            <v>36280</v>
          </cell>
          <cell r="L10">
            <v>966900</v>
          </cell>
          <cell r="M10">
            <v>2461200</v>
          </cell>
          <cell r="N10">
            <v>7647300</v>
          </cell>
          <cell r="O10">
            <v>36436</v>
          </cell>
          <cell r="P10">
            <v>0</v>
          </cell>
          <cell r="Q10">
            <v>87</v>
          </cell>
          <cell r="R10">
            <v>64575</v>
          </cell>
          <cell r="S10">
            <v>87900</v>
          </cell>
          <cell r="T10">
            <v>87900</v>
          </cell>
          <cell r="U10">
            <v>87900</v>
          </cell>
          <cell r="V10">
            <v>2038.3</v>
          </cell>
          <cell r="W10">
            <v>6897</v>
          </cell>
          <cell r="X10">
            <v>28717.574152542376</v>
          </cell>
          <cell r="Y10">
            <v>4923.0127118644077</v>
          </cell>
          <cell r="Z10">
            <v>20.127118644067799</v>
          </cell>
          <cell r="AA10">
            <v>64490</v>
          </cell>
          <cell r="AB10">
            <v>24221.222542372889</v>
          </cell>
          <cell r="AC10">
            <v>40268.777457627111</v>
          </cell>
          <cell r="AD10">
            <v>100000</v>
          </cell>
          <cell r="AE10">
            <v>24221.222542372889</v>
          </cell>
          <cell r="AF10">
            <v>75778.777457627119</v>
          </cell>
          <cell r="AG10">
            <v>3451.398305084746</v>
          </cell>
          <cell r="AH10">
            <v>4685.593220338983</v>
          </cell>
          <cell r="AI10">
            <v>5844.9152542372885</v>
          </cell>
          <cell r="AJ10">
            <v>4538.5310734463292</v>
          </cell>
          <cell r="AK10">
            <v>4159.6045197740114</v>
          </cell>
          <cell r="AL10">
            <v>3961.2853107344663</v>
          </cell>
          <cell r="AM10">
            <v>2792.5706214689253</v>
          </cell>
          <cell r="AN10">
            <v>2603.9124293785303</v>
          </cell>
          <cell r="AO10">
            <v>2448.5310734463292</v>
          </cell>
          <cell r="AP10">
            <v>3032.4858757062148</v>
          </cell>
          <cell r="AQ10">
            <v>1090.6400000000001</v>
          </cell>
          <cell r="AR10">
            <v>38609.467683615825</v>
          </cell>
          <cell r="AS10">
            <v>27798.816732203391</v>
          </cell>
        </row>
        <row r="11">
          <cell r="D11" t="str">
            <v>7EJ07710</v>
          </cell>
          <cell r="E11">
            <v>36263</v>
          </cell>
          <cell r="J11">
            <v>18</v>
          </cell>
          <cell r="V11">
            <v>4386.8999999999996</v>
          </cell>
          <cell r="X11">
            <v>61806.95974576271</v>
          </cell>
          <cell r="Y11">
            <v>10595.478813559323</v>
          </cell>
          <cell r="Z11">
            <v>20.127118644067799</v>
          </cell>
          <cell r="AA11">
            <v>64490</v>
          </cell>
          <cell r="AB11">
            <v>52129.755762711873</v>
          </cell>
          <cell r="AC11">
            <v>12360.244237288127</v>
          </cell>
          <cell r="AD11">
            <v>100000</v>
          </cell>
          <cell r="AE11">
            <v>52129.755762711873</v>
          </cell>
          <cell r="AF11">
            <v>47870.244237288127</v>
          </cell>
          <cell r="AK11">
            <v>2832.2881355932223</v>
          </cell>
          <cell r="AL11">
            <v>997.23163841807764</v>
          </cell>
          <cell r="AM11">
            <v>2317.3022598870057</v>
          </cell>
          <cell r="AN11">
            <v>2468.9265536723165</v>
          </cell>
          <cell r="AO11">
            <v>1411.8502824858742</v>
          </cell>
          <cell r="AP11">
            <v>2656.7796610169494</v>
          </cell>
          <cell r="AQ11">
            <v>268.36</v>
          </cell>
          <cell r="AR11">
            <v>12952.738531073446</v>
          </cell>
          <cell r="AS11">
            <v>9325.9717423728816</v>
          </cell>
        </row>
        <row r="12">
          <cell r="D12" t="str">
            <v>2WN00181</v>
          </cell>
          <cell r="E12">
            <v>36164</v>
          </cell>
          <cell r="F12">
            <v>28</v>
          </cell>
          <cell r="G12">
            <v>28</v>
          </cell>
          <cell r="H12">
            <v>36250</v>
          </cell>
          <cell r="I12">
            <v>87</v>
          </cell>
          <cell r="J12">
            <v>30</v>
          </cell>
          <cell r="K12">
            <v>36280</v>
          </cell>
          <cell r="L12">
            <v>2581796</v>
          </cell>
          <cell r="M12">
            <v>2581796</v>
          </cell>
          <cell r="N12">
            <v>8022009</v>
          </cell>
          <cell r="O12">
            <v>36453</v>
          </cell>
          <cell r="P12">
            <v>0</v>
          </cell>
          <cell r="Q12">
            <v>87</v>
          </cell>
          <cell r="R12">
            <v>66427.320000000007</v>
          </cell>
          <cell r="S12">
            <v>92207</v>
          </cell>
          <cell r="T12">
            <v>92207</v>
          </cell>
          <cell r="U12">
            <v>92207</v>
          </cell>
          <cell r="V12">
            <v>177.7</v>
          </cell>
          <cell r="W12">
            <v>7911.6000000000013</v>
          </cell>
          <cell r="X12">
            <v>3004.3347457627115</v>
          </cell>
          <cell r="Y12">
            <v>515.02881355932209</v>
          </cell>
          <cell r="Z12">
            <v>24.152542372881356</v>
          </cell>
          <cell r="AA12">
            <v>92207</v>
          </cell>
          <cell r="AB12">
            <v>2533.9417627118646</v>
          </cell>
          <cell r="AC12">
            <v>89673.058237288133</v>
          </cell>
          <cell r="AD12">
            <v>92207</v>
          </cell>
          <cell r="AE12">
            <v>2533.9417627118646</v>
          </cell>
          <cell r="AF12">
            <v>89673.058237288133</v>
          </cell>
          <cell r="AG12">
            <v>4256.9661016949158</v>
          </cell>
          <cell r="AH12">
            <v>4250.8474576271192</v>
          </cell>
          <cell r="AI12">
            <v>6704.7457627118656</v>
          </cell>
          <cell r="AJ12">
            <v>6701.2033898305099</v>
          </cell>
          <cell r="AK12">
            <v>6440.0338983050879</v>
          </cell>
          <cell r="AL12">
            <v>4618.9322033898306</v>
          </cell>
          <cell r="AM12">
            <v>5784.6949152542384</v>
          </cell>
          <cell r="AN12">
            <v>3113.4237288135596</v>
          </cell>
          <cell r="AO12">
            <v>3019.7118644067814</v>
          </cell>
          <cell r="AP12">
            <v>2316.389830508474</v>
          </cell>
          <cell r="AQ12">
            <v>3252.54</v>
          </cell>
          <cell r="AR12">
            <v>50459.489152542381</v>
          </cell>
          <cell r="AS12">
            <v>36330.832189830515</v>
          </cell>
        </row>
        <row r="13">
          <cell r="D13" t="str">
            <v>2WN00231</v>
          </cell>
          <cell r="E13">
            <v>36164</v>
          </cell>
          <cell r="F13">
            <v>24</v>
          </cell>
          <cell r="G13">
            <v>28</v>
          </cell>
          <cell r="H13">
            <v>36250</v>
          </cell>
          <cell r="I13">
            <v>87</v>
          </cell>
          <cell r="J13">
            <v>30</v>
          </cell>
          <cell r="K13">
            <v>36280</v>
          </cell>
          <cell r="L13">
            <v>2212968</v>
          </cell>
          <cell r="M13">
            <v>2581796</v>
          </cell>
          <cell r="N13">
            <v>8022009</v>
          </cell>
          <cell r="O13">
            <v>36449</v>
          </cell>
          <cell r="P13">
            <v>0</v>
          </cell>
          <cell r="Q13">
            <v>87</v>
          </cell>
          <cell r="R13">
            <v>66338.350000000006</v>
          </cell>
          <cell r="S13">
            <v>92207</v>
          </cell>
          <cell r="T13">
            <v>92207</v>
          </cell>
          <cell r="U13">
            <v>92207</v>
          </cell>
          <cell r="V13">
            <v>710.1</v>
          </cell>
          <cell r="W13">
            <v>8113.3800000000019</v>
          </cell>
          <cell r="X13">
            <v>12005.504237288136</v>
          </cell>
          <cell r="Y13">
            <v>2058.0864406779665</v>
          </cell>
          <cell r="Z13">
            <v>24.152542372881356</v>
          </cell>
          <cell r="AA13">
            <v>92207</v>
          </cell>
          <cell r="AB13">
            <v>10125.785288135596</v>
          </cell>
          <cell r="AC13">
            <v>82081.214711864406</v>
          </cell>
          <cell r="AD13">
            <v>92207</v>
          </cell>
          <cell r="AE13">
            <v>10125.785288135596</v>
          </cell>
          <cell r="AF13">
            <v>82081.214711864406</v>
          </cell>
          <cell r="AG13">
            <v>3542.3728813559323</v>
          </cell>
          <cell r="AH13">
            <v>5216.9491525423728</v>
          </cell>
          <cell r="AI13">
            <v>6875.7457627118665</v>
          </cell>
          <cell r="AJ13">
            <v>6251</v>
          </cell>
          <cell r="AK13">
            <v>6325.0677966101694</v>
          </cell>
          <cell r="AL13">
            <v>4610.2372881355968</v>
          </cell>
          <cell r="AM13">
            <v>5799.1864406779659</v>
          </cell>
          <cell r="AN13">
            <v>3587.4576271186447</v>
          </cell>
          <cell r="AO13">
            <v>2579.4915254237289</v>
          </cell>
          <cell r="AP13">
            <v>4540.6779661016963</v>
          </cell>
          <cell r="AQ13">
            <v>4830.51</v>
          </cell>
          <cell r="AR13">
            <v>54158.696440677973</v>
          </cell>
          <cell r="AS13">
            <v>38994.261437288136</v>
          </cell>
        </row>
        <row r="14">
          <cell r="D14" t="str">
            <v>2WN00233</v>
          </cell>
          <cell r="E14">
            <v>36226</v>
          </cell>
          <cell r="H14">
            <v>36250</v>
          </cell>
          <cell r="I14">
            <v>25</v>
          </cell>
          <cell r="J14">
            <v>30</v>
          </cell>
          <cell r="K14">
            <v>36280</v>
          </cell>
          <cell r="L14">
            <v>0</v>
          </cell>
          <cell r="M14">
            <v>0</v>
          </cell>
          <cell r="N14">
            <v>2305175</v>
          </cell>
          <cell r="O14">
            <v>36335</v>
          </cell>
          <cell r="P14">
            <v>5</v>
          </cell>
          <cell r="Q14">
            <v>20</v>
          </cell>
          <cell r="R14">
            <v>60000</v>
          </cell>
          <cell r="S14">
            <v>0</v>
          </cell>
          <cell r="T14">
            <v>0</v>
          </cell>
          <cell r="U14">
            <v>92207</v>
          </cell>
          <cell r="V14">
            <v>1839.2</v>
          </cell>
          <cell r="W14">
            <v>3815.2000000000007</v>
          </cell>
          <cell r="X14">
            <v>31094.949152542376</v>
          </cell>
          <cell r="Y14">
            <v>5330.562711864407</v>
          </cell>
          <cell r="Z14">
            <v>24.152542372881356</v>
          </cell>
          <cell r="AA14">
            <v>92207</v>
          </cell>
          <cell r="AB14">
            <v>26226.368542372886</v>
          </cell>
          <cell r="AC14">
            <v>65980.631457627111</v>
          </cell>
          <cell r="AD14">
            <v>92207</v>
          </cell>
          <cell r="AE14">
            <v>26226.368542372886</v>
          </cell>
          <cell r="AF14">
            <v>65980.631457627111</v>
          </cell>
          <cell r="AI14">
            <v>3233.2203389830515</v>
          </cell>
          <cell r="AJ14">
            <v>4393.5084745762706</v>
          </cell>
          <cell r="AK14">
            <v>4991.5254237288145</v>
          </cell>
          <cell r="AL14">
            <v>4980.2542372881362</v>
          </cell>
          <cell r="AM14">
            <v>3188.1355932203401</v>
          </cell>
          <cell r="AN14">
            <v>1714.8305084745766</v>
          </cell>
          <cell r="AO14">
            <v>1395.0508474576284</v>
          </cell>
          <cell r="AP14">
            <v>3188.1355932203401</v>
          </cell>
          <cell r="AQ14">
            <v>4154.24</v>
          </cell>
          <cell r="AR14">
            <v>31238.901016949159</v>
          </cell>
          <cell r="AS14">
            <v>22492.008732203394</v>
          </cell>
        </row>
        <row r="15">
          <cell r="D15" t="str">
            <v>2WN00253</v>
          </cell>
          <cell r="E15">
            <v>36263</v>
          </cell>
          <cell r="H15">
            <v>36250</v>
          </cell>
          <cell r="I15">
            <v>-12</v>
          </cell>
          <cell r="J15">
            <v>12</v>
          </cell>
          <cell r="K15">
            <v>36262</v>
          </cell>
          <cell r="L15">
            <v>0</v>
          </cell>
          <cell r="M15">
            <v>0</v>
          </cell>
          <cell r="N15">
            <v>-1106484</v>
          </cell>
          <cell r="O15">
            <v>36262</v>
          </cell>
          <cell r="P15">
            <v>0</v>
          </cell>
          <cell r="Q15">
            <v>-12</v>
          </cell>
          <cell r="R15">
            <v>60000</v>
          </cell>
          <cell r="S15">
            <v>0</v>
          </cell>
          <cell r="T15">
            <v>0</v>
          </cell>
          <cell r="U15">
            <v>92207</v>
          </cell>
          <cell r="V15">
            <v>1872</v>
          </cell>
          <cell r="W15">
            <v>5282.76</v>
          </cell>
          <cell r="X15">
            <v>31649.491525423728</v>
          </cell>
          <cell r="Y15">
            <v>5425.6271186440681</v>
          </cell>
          <cell r="Z15">
            <v>24.152542372881356</v>
          </cell>
          <cell r="AA15">
            <v>92207</v>
          </cell>
          <cell r="AB15">
            <v>26694.085423728815</v>
          </cell>
          <cell r="AC15">
            <v>65512.914576271185</v>
          </cell>
          <cell r="AD15">
            <v>92207</v>
          </cell>
          <cell r="AE15">
            <v>26694.085423728815</v>
          </cell>
          <cell r="AF15">
            <v>65512.914576271185</v>
          </cell>
          <cell r="AJ15">
            <v>2963.0338983050856</v>
          </cell>
          <cell r="AK15">
            <v>4991.5254237288145</v>
          </cell>
          <cell r="AL15">
            <v>4830.5084745762724</v>
          </cell>
          <cell r="AM15">
            <v>4790.2542372881362</v>
          </cell>
          <cell r="AN15">
            <v>3410.0169491525453</v>
          </cell>
          <cell r="AO15">
            <v>2183.0677966101671</v>
          </cell>
          <cell r="AP15">
            <v>3239.6610169491528</v>
          </cell>
          <cell r="AQ15">
            <v>4830.51</v>
          </cell>
          <cell r="AR15">
            <v>31238.577796610174</v>
          </cell>
          <cell r="AS15">
            <v>22491.776013559323</v>
          </cell>
        </row>
        <row r="16">
          <cell r="D16" t="str">
            <v>2WN00271</v>
          </cell>
          <cell r="E16">
            <v>36226</v>
          </cell>
          <cell r="H16">
            <v>36250</v>
          </cell>
          <cell r="I16">
            <v>25</v>
          </cell>
          <cell r="J16">
            <v>30</v>
          </cell>
          <cell r="K16">
            <v>36280</v>
          </cell>
          <cell r="L16">
            <v>0</v>
          </cell>
          <cell r="M16">
            <v>0</v>
          </cell>
          <cell r="N16">
            <v>2305175</v>
          </cell>
          <cell r="O16">
            <v>36335</v>
          </cell>
          <cell r="P16">
            <v>1</v>
          </cell>
          <cell r="Q16">
            <v>24</v>
          </cell>
          <cell r="R16">
            <v>66427.320000000007</v>
          </cell>
          <cell r="S16">
            <v>0</v>
          </cell>
          <cell r="T16">
            <v>0</v>
          </cell>
          <cell r="U16">
            <v>92207</v>
          </cell>
          <cell r="V16">
            <v>119.3</v>
          </cell>
          <cell r="W16">
            <v>3686.0000000000005</v>
          </cell>
          <cell r="X16">
            <v>2016.9788135593219</v>
          </cell>
          <cell r="Y16">
            <v>345.76779661016951</v>
          </cell>
          <cell r="Z16">
            <v>24.152542372881356</v>
          </cell>
          <cell r="AA16">
            <v>92207</v>
          </cell>
          <cell r="AB16">
            <v>1701.1775593220339</v>
          </cell>
          <cell r="AC16">
            <v>90505.822440677963</v>
          </cell>
          <cell r="AD16">
            <v>92207</v>
          </cell>
          <cell r="AE16">
            <v>1701.1775593220339</v>
          </cell>
          <cell r="AF16">
            <v>90505.822440677963</v>
          </cell>
          <cell r="AI16">
            <v>3123.7288135593226</v>
          </cell>
          <cell r="AJ16">
            <v>5140.627118644069</v>
          </cell>
          <cell r="AK16">
            <v>3188.1355932203401</v>
          </cell>
          <cell r="AL16">
            <v>4384.1694915254247</v>
          </cell>
          <cell r="AM16">
            <v>4233.4576271186443</v>
          </cell>
          <cell r="AN16">
            <v>3276.6949152542384</v>
          </cell>
          <cell r="AO16">
            <v>2236.8474576271192</v>
          </cell>
          <cell r="AP16">
            <v>2571.4406779661026</v>
          </cell>
          <cell r="AQ16">
            <v>5127.1000000000004</v>
          </cell>
          <cell r="AR16">
            <v>33282.20169491526</v>
          </cell>
          <cell r="AS16">
            <v>23963.185220338986</v>
          </cell>
        </row>
        <row r="17">
          <cell r="D17" t="str">
            <v>2XN00443</v>
          </cell>
          <cell r="E17">
            <v>36175</v>
          </cell>
          <cell r="F17">
            <v>17</v>
          </cell>
          <cell r="G17">
            <v>28</v>
          </cell>
          <cell r="I17">
            <v>31</v>
          </cell>
          <cell r="J17">
            <v>30</v>
          </cell>
          <cell r="L17">
            <v>1567519</v>
          </cell>
          <cell r="M17">
            <v>2581796</v>
          </cell>
          <cell r="N17">
            <v>2858417</v>
          </cell>
          <cell r="O17">
            <v>106</v>
          </cell>
          <cell r="Q17">
            <v>36172</v>
          </cell>
          <cell r="R17">
            <v>92207</v>
          </cell>
          <cell r="S17">
            <v>92207</v>
          </cell>
          <cell r="T17">
            <v>92207</v>
          </cell>
          <cell r="U17">
            <v>92207</v>
          </cell>
          <cell r="V17">
            <v>13.8</v>
          </cell>
          <cell r="W17">
            <v>13.8</v>
          </cell>
          <cell r="X17">
            <v>233.31355932203391</v>
          </cell>
          <cell r="Y17">
            <v>39.996610169491525</v>
          </cell>
          <cell r="Z17">
            <v>24.152542372881356</v>
          </cell>
          <cell r="AA17">
            <v>92207</v>
          </cell>
          <cell r="AB17">
            <v>196.78332203389832</v>
          </cell>
          <cell r="AC17">
            <v>92010.216677966106</v>
          </cell>
          <cell r="AD17">
            <v>92207</v>
          </cell>
          <cell r="AE17">
            <v>196.78332203389832</v>
          </cell>
          <cell r="AF17">
            <v>92010.216677966106</v>
          </cell>
          <cell r="AG17">
            <v>2061.0169491525426</v>
          </cell>
          <cell r="AH17">
            <v>3429.6610169491528</v>
          </cell>
          <cell r="AI17">
            <v>3638.9830508474579</v>
          </cell>
          <cell r="AJ17">
            <v>5769.8813559322034</v>
          </cell>
          <cell r="AK17">
            <v>6771.0847457627133</v>
          </cell>
          <cell r="AL17">
            <v>4656.2881355932204</v>
          </cell>
          <cell r="AM17">
            <v>3864.406779661017</v>
          </cell>
          <cell r="AN17">
            <v>1452.3728813559323</v>
          </cell>
          <cell r="AO17">
            <v>4379.6610169491523</v>
          </cell>
          <cell r="AP17">
            <v>5311.6271186440672</v>
          </cell>
          <cell r="AQ17">
            <v>1919.32</v>
          </cell>
          <cell r="AR17">
            <v>43254.303050847455</v>
          </cell>
          <cell r="AS17">
            <v>31143.098196610168</v>
          </cell>
        </row>
        <row r="18">
          <cell r="D18" t="str">
            <v>7XM01955</v>
          </cell>
          <cell r="E18">
            <v>36220</v>
          </cell>
          <cell r="F18">
            <v>8</v>
          </cell>
          <cell r="G18">
            <v>28</v>
          </cell>
          <cell r="H18">
            <v>36250</v>
          </cell>
          <cell r="I18">
            <v>31</v>
          </cell>
          <cell r="J18">
            <v>30</v>
          </cell>
          <cell r="L18">
            <v>3168080</v>
          </cell>
          <cell r="M18">
            <v>11088280</v>
          </cell>
          <cell r="N18">
            <v>12276310</v>
          </cell>
          <cell r="O18">
            <v>97</v>
          </cell>
          <cell r="P18">
            <v>0</v>
          </cell>
          <cell r="Q18">
            <v>31</v>
          </cell>
          <cell r="R18">
            <v>280000</v>
          </cell>
          <cell r="S18">
            <v>396010</v>
          </cell>
          <cell r="T18">
            <v>396010</v>
          </cell>
          <cell r="U18">
            <v>396010</v>
          </cell>
          <cell r="V18">
            <v>2369.1</v>
          </cell>
          <cell r="W18">
            <v>24293.400000000005</v>
          </cell>
          <cell r="X18">
            <v>133512.83898305087</v>
          </cell>
          <cell r="Y18">
            <v>22887.915254237287</v>
          </cell>
          <cell r="Z18">
            <v>80.508474576271198</v>
          </cell>
          <cell r="AA18">
            <v>366653</v>
          </cell>
          <cell r="AB18">
            <v>112608.54305084748</v>
          </cell>
          <cell r="AC18">
            <v>254044.45694915252</v>
          </cell>
          <cell r="AD18">
            <v>396010</v>
          </cell>
          <cell r="AE18">
            <v>112608.54305084748</v>
          </cell>
          <cell r="AF18">
            <v>283401.45694915252</v>
          </cell>
          <cell r="AG18">
            <v>4293.7881355932204</v>
          </cell>
          <cell r="AH18">
            <v>16047.771186440677</v>
          </cell>
          <cell r="AI18">
            <v>20587.627118644072</v>
          </cell>
          <cell r="AJ18">
            <v>19996.158192090395</v>
          </cell>
          <cell r="AK18">
            <v>9104.9717514124332</v>
          </cell>
          <cell r="AL18">
            <v>15146.32768361582</v>
          </cell>
          <cell r="AM18">
            <v>14444.293785310725</v>
          </cell>
          <cell r="AN18">
            <v>10876.158192090385</v>
          </cell>
          <cell r="AO18">
            <v>12953.276836158211</v>
          </cell>
          <cell r="AP18">
            <v>13064.915254237281</v>
          </cell>
          <cell r="AQ18">
            <v>15028.25</v>
          </cell>
          <cell r="AR18">
            <v>151543.53813559323</v>
          </cell>
          <cell r="AS18">
            <v>109111.34745762713</v>
          </cell>
        </row>
        <row r="19">
          <cell r="D19" t="str">
            <v>8TR01362</v>
          </cell>
          <cell r="E19">
            <v>36261</v>
          </cell>
          <cell r="J19">
            <v>20</v>
          </cell>
          <cell r="L19">
            <v>0</v>
          </cell>
          <cell r="M19">
            <v>0</v>
          </cell>
          <cell r="N19">
            <v>0</v>
          </cell>
          <cell r="O19">
            <v>20</v>
          </cell>
          <cell r="P19">
            <v>0</v>
          </cell>
          <cell r="Q19">
            <v>20</v>
          </cell>
          <cell r="R19">
            <v>220000</v>
          </cell>
          <cell r="S19">
            <v>547.45762711864415</v>
          </cell>
          <cell r="T19">
            <v>220547.45762711865</v>
          </cell>
          <cell r="U19">
            <v>0</v>
          </cell>
          <cell r="V19">
            <v>1856</v>
          </cell>
          <cell r="X19">
            <v>88907.118644067785</v>
          </cell>
          <cell r="Y19">
            <v>15241.22033898305</v>
          </cell>
          <cell r="Z19">
            <v>68.432203389830505</v>
          </cell>
          <cell r="AA19">
            <v>236217</v>
          </cell>
          <cell r="AB19">
            <v>74986.804067796606</v>
          </cell>
          <cell r="AC19">
            <v>161230.19593220338</v>
          </cell>
          <cell r="AD19">
            <v>271096</v>
          </cell>
          <cell r="AE19">
            <v>74986.804067796606</v>
          </cell>
          <cell r="AF19">
            <v>196109.19593220338</v>
          </cell>
          <cell r="AJ19">
            <v>12096.988700564969</v>
          </cell>
          <cell r="AK19">
            <v>18481.257062146895</v>
          </cell>
          <cell r="AL19">
            <v>16396.355932203391</v>
          </cell>
          <cell r="AM19">
            <v>13118.909604519773</v>
          </cell>
          <cell r="AN19">
            <v>12615.24858757063</v>
          </cell>
          <cell r="AO19">
            <v>13605.234463276833</v>
          </cell>
          <cell r="AP19">
            <v>6251.0536723163787</v>
          </cell>
          <cell r="AQ19">
            <v>10163.549999999999</v>
          </cell>
          <cell r="AR19">
            <v>102728.59802259888</v>
          </cell>
          <cell r="AS19">
            <v>73964.590576271192</v>
          </cell>
        </row>
      </sheetData>
      <sheetData sheetId="2" refreshError="1"/>
      <sheetData sheetId="3" refreshError="1"/>
      <sheetData sheetId="4" refreshError="1"/>
      <sheetData sheetId="5" refreshError="1"/>
      <sheetData sheetId="6" refreshError="1"/>
      <sheetData sheetId="7" refreshError="1"/>
      <sheetData sheetId="8"/>
      <sheetData sheetId="9">
        <row r="3">
          <cell r="D3" t="str">
            <v>5HM00950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PISO 1"/>
    </sheetNames>
    <sheetDataSet>
      <sheetData sheetId="0">
        <row r="1">
          <cell r="B1" t="str">
            <v>CENTRO CORPORATIVO INTERSEGURO - INTELIGO</v>
          </cell>
        </row>
        <row r="3">
          <cell r="B3" t="str">
            <v>TORRE CENTRAL</v>
          </cell>
        </row>
        <row r="4">
          <cell r="B4" t="str">
            <v>VIGAS</v>
          </cell>
        </row>
      </sheetData>
      <sheetData sheetId="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SE"/>
      <sheetName val="T.PRELIM."/>
      <sheetName val="Cimiento"/>
      <sheetName val="falso piso"/>
      <sheetName val="zapatas"/>
      <sheetName val="Columnas"/>
      <sheetName val="Calzaduras"/>
      <sheetName val="Placas"/>
      <sheetName val="Hoja1"/>
      <sheetName val="Muros"/>
      <sheetName val="Losa maciza"/>
      <sheetName val="Losa Aligerada"/>
      <sheetName val="Vigas"/>
      <sheetName val="Cisterna"/>
      <sheetName val="T.E."/>
      <sheetName val="Escalera"/>
      <sheetName val="RESUMEN"/>
      <sheetName val="Movim. Tierras"/>
      <sheetName val="DATOS"/>
      <sheetName val="Base Transformador"/>
      <sheetName val="P9"/>
      <sheetName val="Medidas"/>
      <sheetName val="Pared 2"/>
      <sheetName val="Pared 3"/>
      <sheetName val="ANALISIS ALQUILER FERREYROS"/>
      <sheetName val="BASES"/>
      <sheetName val="VAL ESTRUCTURAS "/>
      <sheetName val="BD"/>
      <sheetName val="Precios de insumos"/>
      <sheetName val="Input"/>
      <sheetName val="datos base"/>
      <sheetName val="Footing Design"/>
      <sheetName val="pu Estructuras"/>
      <sheetName val="Sensib. IE-VACSN"/>
      <sheetName val="C05_Ges03"/>
      <sheetName val="CFA"/>
      <sheetName val="Datos-No imprimir"/>
      <sheetName val="PER,COM.PRO.ADI1"/>
      <sheetName val="G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3">
          <cell r="B3">
            <v>0</v>
          </cell>
          <cell r="C3">
            <v>0</v>
          </cell>
        </row>
        <row r="4">
          <cell r="B4">
            <v>1</v>
          </cell>
          <cell r="C4">
            <v>0.2</v>
          </cell>
        </row>
        <row r="5">
          <cell r="B5">
            <v>2</v>
          </cell>
          <cell r="C5">
            <v>0.2</v>
          </cell>
        </row>
        <row r="6">
          <cell r="B6">
            <v>3</v>
          </cell>
          <cell r="C6">
            <v>0.44</v>
          </cell>
        </row>
        <row r="7">
          <cell r="B7">
            <v>4</v>
          </cell>
          <cell r="C7">
            <v>0.55000000000000004</v>
          </cell>
        </row>
        <row r="8">
          <cell r="B8">
            <v>5</v>
          </cell>
          <cell r="C8">
            <v>0.75</v>
          </cell>
        </row>
        <row r="9">
          <cell r="B9">
            <v>6</v>
          </cell>
          <cell r="C9">
            <v>0.84</v>
          </cell>
        </row>
        <row r="10">
          <cell r="B10">
            <v>8</v>
          </cell>
          <cell r="C10">
            <v>0.5</v>
          </cell>
        </row>
        <row r="11">
          <cell r="B11">
            <v>9</v>
          </cell>
          <cell r="C11">
            <v>0.5</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lectricidad - Climatización"/>
      <sheetName val="Carátula"/>
      <sheetName val="Comparativo mecánica Clima"/>
      <sheetName val="Comparativo sistema"/>
      <sheetName val="Electricidad _ Climatización"/>
      <sheetName val="Demanda"/>
      <sheetName val="Comparativo_mecánica_Clima"/>
      <sheetName val="Comparativo_sistema"/>
      <sheetName val="Electricidad_-_Climatización"/>
      <sheetName val="Electricidad___Climatización"/>
      <sheetName val="투입실적"/>
      <sheetName val="CWP"/>
      <sheetName val="RESUMEN"/>
      <sheetName val="ANALISIS ALQUILER FERREYROS"/>
      <sheetName val="pu Estructuras"/>
      <sheetName val="EDIFICIO"/>
      <sheetName val="ESTACIONAM."/>
      <sheetName val="OBRAS EXT."/>
      <sheetName val="Datos"/>
      <sheetName val="puni"/>
      <sheetName val="Curva S DAMRAISE-Central"/>
      <sheetName val="적용환율"/>
      <sheetName val="Basis"/>
      <sheetName val="DESGLOSE"/>
      <sheetName val="#¡REF"/>
      <sheetName val="Calculos"/>
      <sheetName val="Detail"/>
      <sheetName val="Costos Infra y Eq"/>
      <sheetName val="Input"/>
      <sheetName val="PER,COM.PRO.ADI1"/>
      <sheetName val="C17_Gra01"/>
      <sheetName val="Medidas"/>
      <sheetName val="Pared 2"/>
      <sheetName val="Pared 3"/>
      <sheetName val="MANO"/>
      <sheetName val="CFA"/>
      <sheetName val="7422CW00"/>
      <sheetName val="Hoja1"/>
      <sheetName val="FP"/>
      <sheetName val="Solicitud"/>
      <sheetName val="N°1"/>
      <sheetName val="SHEET1"/>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culos"/>
      <sheetName val="Porcentajes"/>
      <sheetName val="Sinceramiento"/>
      <sheetName val="Gráfico 2 Turnos"/>
      <sheetName val="Simulación 2 Turnos"/>
      <sheetName val="Gráfico 1 Turno"/>
      <sheetName val="Simulación 1 Turno"/>
      <sheetName val="ANALISIS ALQUILER FERREYROS"/>
      <sheetName val="7422CW00"/>
      <sheetName val="Medidas"/>
      <sheetName val="Pared 2"/>
      <sheetName val="Pared 3"/>
      <sheetName val="Electricidad - Climatización"/>
      <sheetName val="Footing Design"/>
      <sheetName val="CIE"/>
      <sheetName val="Consolidado"/>
      <sheetName val="Datos"/>
      <sheetName val="POB07"/>
      <sheetName val="FINAL"/>
      <sheetName val="Com-102"/>
      <sheetName val="P9"/>
      <sheetName val="GG"/>
      <sheetName val="INDICE"/>
      <sheetName val="PRECIO2"/>
      <sheetName val="Ratios"/>
      <sheetName val="BASES"/>
      <sheetName val="VAL ESTRUCTURAS "/>
      <sheetName val="EP1"/>
    </sheetNames>
    <sheetDataSet>
      <sheetData sheetId="0">
        <row r="6">
          <cell r="A6" t="str">
            <v>Tractor Cat D6D</v>
          </cell>
          <cell r="B6">
            <v>24.14811565625029</v>
          </cell>
          <cell r="C6">
            <v>16.537262965117634</v>
          </cell>
          <cell r="D6">
            <v>9.6576684324120698</v>
          </cell>
          <cell r="E6">
            <v>30.586561277858333</v>
          </cell>
          <cell r="F6">
            <v>16.096114054020116</v>
          </cell>
          <cell r="G6">
            <v>26.562532764353303</v>
          </cell>
          <cell r="H6">
            <v>24.144171081030173</v>
          </cell>
          <cell r="I6">
            <v>4.6832257881417068</v>
          </cell>
          <cell r="J6">
            <v>4</v>
          </cell>
          <cell r="K6">
            <v>4</v>
          </cell>
          <cell r="L6">
            <v>5.0000000000000001E-3</v>
          </cell>
          <cell r="M6">
            <v>0.17622879276247505</v>
          </cell>
          <cell r="N6">
            <v>4.7335219030515017</v>
          </cell>
          <cell r="O6">
            <v>4.4003308969051549</v>
          </cell>
          <cell r="P6">
            <v>48.584868658719174</v>
          </cell>
          <cell r="Q6">
            <v>44.555840145214141</v>
          </cell>
          <cell r="R6">
            <v>37.961249669128534</v>
          </cell>
          <cell r="S6">
            <v>43</v>
          </cell>
        </row>
        <row r="7">
          <cell r="A7" t="str">
            <v>Tractor Cat D6G</v>
          </cell>
          <cell r="B7">
            <v>25.648467391345687</v>
          </cell>
          <cell r="C7">
            <v>17.551613503272289</v>
          </cell>
          <cell r="D7">
            <v>10.276022570529278</v>
          </cell>
          <cell r="E7">
            <v>32.499149105031869</v>
          </cell>
          <cell r="F7">
            <v>17.126704284215474</v>
          </cell>
          <cell r="G7">
            <v>28.217473033978003</v>
          </cell>
          <cell r="H7">
            <v>25.69005642632321</v>
          </cell>
          <cell r="I7">
            <v>4.6832257881417068</v>
          </cell>
          <cell r="J7">
            <v>4.5</v>
          </cell>
          <cell r="K7">
            <v>4.5</v>
          </cell>
          <cell r="L7">
            <v>5.0000000000000001E-3</v>
          </cell>
          <cell r="M7">
            <v>0.18700349411059855</v>
          </cell>
          <cell r="N7">
            <v>5.0243254064741008</v>
          </cell>
          <cell r="O7">
            <v>4.6706700299647679</v>
          </cell>
          <cell r="P7">
            <v>51.569373823723041</v>
          </cell>
          <cell r="Q7">
            <v>47.282697752669179</v>
          </cell>
          <cell r="R7">
            <v>40.068277650903781</v>
          </cell>
          <cell r="S7">
            <v>45</v>
          </cell>
        </row>
        <row r="8">
          <cell r="A8" t="str">
            <v>Tractor Cat D8N</v>
          </cell>
          <cell r="B8">
            <v>53.652188660693341</v>
          </cell>
          <cell r="C8">
            <v>36.552971564094221</v>
          </cell>
          <cell r="D8">
            <v>22.737459987622675</v>
          </cell>
          <cell r="E8">
            <v>68.810495319108455</v>
          </cell>
          <cell r="F8">
            <v>37.895766646037792</v>
          </cell>
          <cell r="G8">
            <v>59.336553657599005</v>
          </cell>
          <cell r="H8">
            <v>56.843649969056699</v>
          </cell>
          <cell r="I8">
            <v>4.6832257881417068</v>
          </cell>
          <cell r="J8">
            <v>10</v>
          </cell>
          <cell r="K8">
            <v>10</v>
          </cell>
          <cell r="L8">
            <v>5.0000000000000001E-3</v>
          </cell>
          <cell r="M8">
            <v>0.37009889722870365</v>
          </cell>
          <cell r="N8">
            <v>10.063658400537463</v>
          </cell>
          <cell r="O8">
            <v>9.3557379507787637</v>
          </cell>
          <cell r="P8">
            <v>103.2882163557951</v>
          </cell>
          <cell r="Q8">
            <v>93.809274694285648</v>
          </cell>
          <cell r="R8">
            <v>80.946272108514634</v>
          </cell>
          <cell r="S8">
            <v>92</v>
          </cell>
        </row>
        <row r="9">
          <cell r="A9" t="str">
            <v>Tractor Cat D8R</v>
          </cell>
          <cell r="B9">
            <v>55.065206573634548</v>
          </cell>
          <cell r="C9">
            <v>37.447089211153042</v>
          </cell>
          <cell r="D9">
            <v>23.454889665269761</v>
          </cell>
          <cell r="E9">
            <v>70.701799683814386</v>
          </cell>
          <cell r="F9">
            <v>39.09148277544962</v>
          </cell>
          <cell r="G9">
            <v>60.928928989951991</v>
          </cell>
          <cell r="H9">
            <v>58.637224163174416</v>
          </cell>
          <cell r="I9">
            <v>4.6832257881417068</v>
          </cell>
          <cell r="J9">
            <v>10</v>
          </cell>
          <cell r="K9">
            <v>10</v>
          </cell>
          <cell r="L9">
            <v>5.0000000000000001E-3</v>
          </cell>
          <cell r="M9">
            <v>0.37806077389046855</v>
          </cell>
          <cell r="N9">
            <v>10.291570349501587</v>
          </cell>
          <cell r="O9">
            <v>9.5676595821457688</v>
          </cell>
          <cell r="P9">
            <v>105.62731617749392</v>
          </cell>
          <cell r="Q9">
            <v>95.849445483631513</v>
          </cell>
          <cell r="R9">
            <v>83.17967988296347</v>
          </cell>
          <cell r="S9">
            <v>98</v>
          </cell>
        </row>
        <row r="10">
          <cell r="A10" t="str">
            <v>Cargador Volvo L120C</v>
          </cell>
          <cell r="B10">
            <v>26.350209980647403</v>
          </cell>
          <cell r="C10">
            <v>17.787948433311755</v>
          </cell>
          <cell r="D10">
            <v>10.949248655663588</v>
          </cell>
          <cell r="E10">
            <v>33.649709084423129</v>
          </cell>
          <cell r="F10">
            <v>18.248747759439301</v>
          </cell>
          <cell r="G10">
            <v>29.087522144563298</v>
          </cell>
          <cell r="H10">
            <v>27.373121639158963</v>
          </cell>
          <cell r="I10">
            <v>4.6832257881417068</v>
          </cell>
          <cell r="J10">
            <v>4</v>
          </cell>
          <cell r="K10">
            <v>4</v>
          </cell>
          <cell r="L10">
            <v>0.02</v>
          </cell>
          <cell r="M10">
            <v>0.75541495865410002</v>
          </cell>
          <cell r="N10">
            <v>5.1706019797462721</v>
          </cell>
          <cell r="O10">
            <v>4.7503536852311106</v>
          </cell>
          <cell r="P10">
            <v>53.029305496196322</v>
          </cell>
          <cell r="Q10">
            <v>48.447118556336491</v>
          </cell>
          <cell r="R10">
            <v>41.977303092278056</v>
          </cell>
          <cell r="S10">
            <v>48</v>
          </cell>
        </row>
        <row r="11">
          <cell r="A11" t="str">
            <v>Cargador Cat 966F</v>
          </cell>
          <cell r="B11">
            <v>32.526487938475071</v>
          </cell>
          <cell r="C11">
            <v>21.871380612176459</v>
          </cell>
          <cell r="D11">
            <v>13.650452479342727</v>
          </cell>
          <cell r="E11">
            <v>41.626789591370219</v>
          </cell>
          <cell r="F11">
            <v>22.750754132237891</v>
          </cell>
          <cell r="G11">
            <v>35.939101058310754</v>
          </cell>
          <cell r="H11">
            <v>34.126131198356816</v>
          </cell>
          <cell r="I11">
            <v>4.6832257881417068</v>
          </cell>
          <cell r="J11">
            <v>5</v>
          </cell>
          <cell r="K11">
            <v>5</v>
          </cell>
          <cell r="L11">
            <v>0.02</v>
          </cell>
          <cell r="M11">
            <v>0.9124465369290492</v>
          </cell>
          <cell r="N11">
            <v>6.2666954299729163</v>
          </cell>
          <cell r="O11">
            <v>5.7576710809484846</v>
          </cell>
          <cell r="P11">
            <v>64.266828427362384</v>
          </cell>
          <cell r="Q11">
            <v>58.559139894302909</v>
          </cell>
          <cell r="R11">
            <v>50.833723497419925</v>
          </cell>
          <cell r="S11">
            <v>57.5</v>
          </cell>
        </row>
        <row r="12">
          <cell r="A12" t="str">
            <v>Cargador Volvo L150C</v>
          </cell>
          <cell r="B12">
            <v>30.828078603048628</v>
          </cell>
          <cell r="C12">
            <v>20.539027670999985</v>
          </cell>
          <cell r="D12">
            <v>13.251307849798636</v>
          </cell>
          <cell r="E12">
            <v>39.662283836247724</v>
          </cell>
          <cell r="F12">
            <v>22.085513082997714</v>
          </cell>
          <cell r="G12">
            <v>34.140905565498286</v>
          </cell>
          <cell r="H12">
            <v>33.128269624496589</v>
          </cell>
          <cell r="I12">
            <v>4.6832257881417068</v>
          </cell>
          <cell r="J12">
            <v>4.5</v>
          </cell>
          <cell r="K12">
            <v>4.5</v>
          </cell>
          <cell r="L12">
            <v>0.02</v>
          </cell>
          <cell r="M12">
            <v>0.86648262707279988</v>
          </cell>
          <cell r="N12">
            <v>5.9654390701754672</v>
          </cell>
          <cell r="O12">
            <v>5.4810948694564905</v>
          </cell>
          <cell r="P12">
            <v>61.178526191094186</v>
          </cell>
          <cell r="Q12">
            <v>55.637147920344752</v>
          </cell>
          <cell r="R12">
            <v>49.258029352270249</v>
          </cell>
          <cell r="S12">
            <v>57.5</v>
          </cell>
        </row>
        <row r="13">
          <cell r="A13" t="str">
            <v>Excavadora Cat 320L</v>
          </cell>
          <cell r="B13">
            <v>25.642539973544633</v>
          </cell>
          <cell r="C13">
            <v>17.587395027931358</v>
          </cell>
          <cell r="D13">
            <v>10.216993702596113</v>
          </cell>
          <cell r="E13">
            <v>32.453869108608707</v>
          </cell>
          <cell r="F13">
            <v>17.028322837660198</v>
          </cell>
          <cell r="G13">
            <v>28.196788399193661</v>
          </cell>
          <cell r="H13">
            <v>25.542484256490287</v>
          </cell>
          <cell r="I13">
            <v>4.6832257881417068</v>
          </cell>
          <cell r="J13">
            <v>4</v>
          </cell>
          <cell r="K13">
            <v>4</v>
          </cell>
          <cell r="L13">
            <v>5.0000000000000001E-3</v>
          </cell>
          <cell r="M13">
            <v>0.18440007093667685</v>
          </cell>
          <cell r="N13">
            <v>4.9585793961224507</v>
          </cell>
          <cell r="O13">
            <v>4.6095674292872868</v>
          </cell>
          <cell r="P13">
            <v>50.894641793096824</v>
          </cell>
          <cell r="Q13">
            <v>46.632561083681779</v>
          </cell>
          <cell r="R13">
            <v>39.793856870041736</v>
          </cell>
          <cell r="S13">
            <v>63</v>
          </cell>
        </row>
        <row r="14">
          <cell r="A14" t="str">
            <v>Excavadora Cat 330L</v>
          </cell>
          <cell r="B14">
            <v>34.919816908490191</v>
          </cell>
          <cell r="C14">
            <v>23.433997678980376</v>
          </cell>
          <cell r="D14">
            <v>14.744318649254907</v>
          </cell>
          <cell r="E14">
            <v>44.749362674660134</v>
          </cell>
          <cell r="F14">
            <v>24.573864415424833</v>
          </cell>
          <cell r="G14">
            <v>38.605896570803921</v>
          </cell>
          <cell r="H14">
            <v>36.860796623137254</v>
          </cell>
          <cell r="I14">
            <v>4.6832257881417068</v>
          </cell>
          <cell r="J14">
            <v>6</v>
          </cell>
          <cell r="K14">
            <v>6</v>
          </cell>
          <cell r="L14">
            <v>5.0000000000000001E-3</v>
          </cell>
          <cell r="M14">
            <v>0.24644561179472813</v>
          </cell>
          <cell r="N14">
            <v>6.6814840889515876</v>
          </cell>
          <cell r="O14">
            <v>6.2114072551753434</v>
          </cell>
          <cell r="P14">
            <v>68.576925418723505</v>
          </cell>
          <cell r="Q14">
            <v>62.428459314867283</v>
          </cell>
          <cell r="R14">
            <v>54.43691375540589</v>
          </cell>
          <cell r="S14">
            <v>85</v>
          </cell>
        </row>
        <row r="15">
          <cell r="A15" t="str">
            <v>Excavadora Cat 330BL</v>
          </cell>
          <cell r="B15">
            <v>38.200374006353123</v>
          </cell>
          <cell r="C15">
            <v>25.87060033002939</v>
          </cell>
          <cell r="D15">
            <v>15.747423758831074</v>
          </cell>
          <cell r="E15">
            <v>48.698656512240504</v>
          </cell>
          <cell r="F15">
            <v>26.245706264718464</v>
          </cell>
          <cell r="G15">
            <v>42.137229946060891</v>
          </cell>
          <cell r="H15">
            <v>39.368559397077696</v>
          </cell>
          <cell r="I15">
            <v>4.6832257881417068</v>
          </cell>
          <cell r="J15">
            <v>7.5</v>
          </cell>
          <cell r="K15">
            <v>7.5</v>
          </cell>
          <cell r="L15">
            <v>5.0000000000000001E-3</v>
          </cell>
          <cell r="M15">
            <v>0.271602278671013</v>
          </cell>
          <cell r="N15">
            <v>7.3384181494863858</v>
          </cell>
          <cell r="O15">
            <v>6.8220300449868603</v>
          </cell>
          <cell r="P15">
            <v>75.31893277352647</v>
          </cell>
          <cell r="Q15">
            <v>68.752506207346855</v>
          </cell>
          <cell r="R15">
            <v>58.212233379692648</v>
          </cell>
          <cell r="S15">
            <v>90</v>
          </cell>
        </row>
        <row r="16">
          <cell r="A16" t="str">
            <v>Excavadora Volvo EC280</v>
          </cell>
          <cell r="B16">
            <v>29.979356327809086</v>
          </cell>
          <cell r="C16">
            <v>20.600924439696065</v>
          </cell>
          <cell r="D16">
            <v>11.87116299803704</v>
          </cell>
          <cell r="E16">
            <v>37.893464993167107</v>
          </cell>
          <cell r="F16">
            <v>19.785271663395068</v>
          </cell>
          <cell r="G16">
            <v>32.947147077318348</v>
          </cell>
          <cell r="H16">
            <v>29.677907495092587</v>
          </cell>
          <cell r="I16">
            <v>4.6832257881417068</v>
          </cell>
          <cell r="J16">
            <v>4</v>
          </cell>
          <cell r="K16">
            <v>4</v>
          </cell>
          <cell r="L16">
            <v>5.0000000000000001E-3</v>
          </cell>
          <cell r="M16">
            <v>0.20815186432730026</v>
          </cell>
          <cell r="N16">
            <v>5.614181117476333</v>
          </cell>
          <cell r="O16">
            <v>5.2190871898785147</v>
          </cell>
          <cell r="P16">
            <v>57.623110952990963</v>
          </cell>
          <cell r="Q16">
            <v>52.671793037142201</v>
          </cell>
          <cell r="R16">
            <v>45.194401590589145</v>
          </cell>
        </row>
        <row r="17">
          <cell r="A17" t="str">
            <v>Excavadora Volvo EC340</v>
          </cell>
          <cell r="B17">
            <v>35.794283250204863</v>
          </cell>
          <cell r="C17">
            <v>24.477953271205863</v>
          </cell>
          <cell r="D17">
            <v>14.373318296800468</v>
          </cell>
          <cell r="E17">
            <v>45.376495448071843</v>
          </cell>
          <cell r="F17">
            <v>23.955530494667435</v>
          </cell>
          <cell r="G17">
            <v>39.387612824404975</v>
          </cell>
          <cell r="H17">
            <v>35.933295742001185</v>
          </cell>
          <cell r="I17">
            <v>4.6832257881417068</v>
          </cell>
          <cell r="J17">
            <v>8.5</v>
          </cell>
          <cell r="K17">
            <v>8.5</v>
          </cell>
          <cell r="L17">
            <v>5.0000000000000001E-3</v>
          </cell>
          <cell r="M17">
            <v>0.26285419306273339</v>
          </cell>
          <cell r="N17">
            <v>7.0587090515131541</v>
          </cell>
          <cell r="O17">
            <v>6.561843028772671</v>
          </cell>
          <cell r="P17">
            <v>72.448127509562113</v>
          </cell>
          <cell r="Q17">
            <v>66.454244885895235</v>
          </cell>
          <cell r="R17">
            <v>54.237073610428716</v>
          </cell>
        </row>
        <row r="18">
          <cell r="A18" t="str">
            <v>Rodillo Cat CS-533</v>
          </cell>
          <cell r="B18">
            <v>17.751947011678098</v>
          </cell>
          <cell r="C18">
            <v>12.68195614475275</v>
          </cell>
          <cell r="D18">
            <v>6.6554799031135348</v>
          </cell>
          <cell r="E18">
            <v>22.188933613753786</v>
          </cell>
          <cell r="F18">
            <v>11.092466505189231</v>
          </cell>
          <cell r="G18">
            <v>19.415816987456484</v>
          </cell>
          <cell r="H18">
            <v>16.638699757783829</v>
          </cell>
          <cell r="I18">
            <v>4.6832257881417068</v>
          </cell>
          <cell r="J18">
            <v>3</v>
          </cell>
          <cell r="K18">
            <v>3</v>
          </cell>
          <cell r="L18">
            <v>5.0000000000000001E-3</v>
          </cell>
          <cell r="M18">
            <v>0.13549521387799096</v>
          </cell>
          <cell r="N18">
            <v>3.6009185538928183</v>
          </cell>
          <cell r="O18">
            <v>3.3473077955788315</v>
          </cell>
          <cell r="P18">
            <v>36.960880965245131</v>
          </cell>
          <cell r="Q18">
            <v>34.182764338947834</v>
          </cell>
          <cell r="R18">
            <v>28.270151895397188</v>
          </cell>
          <cell r="S18">
            <v>37</v>
          </cell>
        </row>
        <row r="19">
          <cell r="A19" t="str">
            <v>Rodillo IR SD-100D</v>
          </cell>
          <cell r="B19">
            <v>16.030815711169556</v>
          </cell>
          <cell r="C19">
            <v>11.213349699888369</v>
          </cell>
          <cell r="D19">
            <v>6.4558034362532792</v>
          </cell>
          <cell r="E19">
            <v>20.334684668671745</v>
          </cell>
          <cell r="F19">
            <v>10.759672393755459</v>
          </cell>
          <cell r="G19">
            <v>17.644766570232875</v>
          </cell>
          <cell r="H19">
            <v>16.139508590633199</v>
          </cell>
          <cell r="I19">
            <v>4.6832257881417068</v>
          </cell>
          <cell r="J19">
            <v>2.5</v>
          </cell>
          <cell r="K19">
            <v>2.5</v>
          </cell>
          <cell r="L19">
            <v>5.0000000000000001E-3</v>
          </cell>
          <cell r="M19">
            <v>0.12413996179187291</v>
          </cell>
          <cell r="N19">
            <v>3.3170460502326389</v>
          </cell>
          <cell r="O19">
            <v>3.0834956507046094</v>
          </cell>
          <cell r="P19">
            <v>34.047592119542571</v>
          </cell>
          <cell r="Q19">
            <v>31.352674021103702</v>
          </cell>
          <cell r="R19">
            <v>27.223276079712154</v>
          </cell>
        </row>
        <row r="20">
          <cell r="A20" t="str">
            <v>Volquete Volvo NL12</v>
          </cell>
          <cell r="B20">
            <v>16.319503667397161</v>
          </cell>
          <cell r="C20">
            <v>10.623469427725482</v>
          </cell>
          <cell r="D20">
            <v>7.1819015966030504</v>
          </cell>
          <cell r="E20">
            <v>21.107438065132527</v>
          </cell>
          <cell r="F20">
            <v>11.969835994338418</v>
          </cell>
          <cell r="G20">
            <v>18.114979066547924</v>
          </cell>
          <cell r="H20">
            <v>17.954753991507626</v>
          </cell>
          <cell r="I20">
            <v>4.6832257881417068</v>
          </cell>
          <cell r="J20">
            <v>3.5</v>
          </cell>
          <cell r="K20">
            <v>3.5</v>
          </cell>
          <cell r="L20">
            <v>0.02</v>
          </cell>
          <cell r="M20">
            <v>0.52596409709379255</v>
          </cell>
          <cell r="N20">
            <v>3.5779953540441625</v>
          </cell>
          <cell r="O20">
            <v>3.2868659207318398</v>
          </cell>
          <cell r="P20">
            <v>36.70148922514403</v>
          </cell>
          <cell r="Q20">
            <v>33.689030226559424</v>
          </cell>
          <cell r="R20">
            <v>29.502841054425339</v>
          </cell>
          <cell r="S20">
            <v>35</v>
          </cell>
        </row>
        <row r="21">
          <cell r="A21" t="str">
            <v>Motoniveladora Cat 140G</v>
          </cell>
          <cell r="B21">
            <v>23.754431327103187</v>
          </cell>
          <cell r="C21">
            <v>16.111968847470575</v>
          </cell>
          <cell r="D21">
            <v>9.7554546915002547</v>
          </cell>
          <cell r="E21">
            <v>30.258067788103357</v>
          </cell>
          <cell r="F21">
            <v>16.259091152500432</v>
          </cell>
          <cell r="G21">
            <v>26.193294999978253</v>
          </cell>
          <cell r="H21">
            <v>24.388636728750644</v>
          </cell>
          <cell r="I21">
            <v>4.6832257881417068</v>
          </cell>
          <cell r="J21">
            <v>3.5</v>
          </cell>
          <cell r="K21">
            <v>3.5</v>
          </cell>
          <cell r="L21">
            <v>0.02</v>
          </cell>
          <cell r="M21">
            <v>0.68753041576239926</v>
          </cell>
          <cell r="N21">
            <v>4.6954588790408955</v>
          </cell>
          <cell r="O21">
            <v>4.3136752455285956</v>
          </cell>
          <cell r="P21">
            <v>48.15795811657695</v>
          </cell>
          <cell r="Q21">
            <v>44.073185328451856</v>
          </cell>
          <cell r="R21">
            <v>38.080996641461844</v>
          </cell>
          <cell r="S21">
            <v>45.5</v>
          </cell>
        </row>
        <row r="22">
          <cell r="A22" t="str">
            <v>Motoniveladora Cat 140H</v>
          </cell>
          <cell r="B22">
            <v>24.631665778524674</v>
          </cell>
          <cell r="C22">
            <v>16.653145318058812</v>
          </cell>
          <cell r="D22">
            <v>10.201806789980564</v>
          </cell>
          <cell r="E22">
            <v>31.432870305178383</v>
          </cell>
          <cell r="F22">
            <v>17.003011316634275</v>
          </cell>
          <cell r="G22">
            <v>27.182117476019815</v>
          </cell>
          <cell r="H22">
            <v>25.504516974951411</v>
          </cell>
          <cell r="I22">
            <v>4.6832257881417068</v>
          </cell>
          <cell r="J22">
            <v>3.5</v>
          </cell>
          <cell r="K22">
            <v>3.5</v>
          </cell>
          <cell r="L22">
            <v>0.02</v>
          </cell>
          <cell r="M22">
            <v>0.7073068652832305</v>
          </cell>
          <cell r="N22">
            <v>4.8388083550323975</v>
          </cell>
          <cell r="O22">
            <v>4.445490444835249</v>
          </cell>
          <cell r="P22">
            <v>49.627701758470963</v>
          </cell>
          <cell r="Q22">
            <v>45.356948929312395</v>
          </cell>
          <cell r="R22">
            <v>39.472041562960769</v>
          </cell>
          <cell r="S22">
            <v>51</v>
          </cell>
        </row>
        <row r="23">
          <cell r="A23" t="str">
            <v>Motoniveladora Cat 120G</v>
          </cell>
          <cell r="B23">
            <v>22.91143664926506</v>
          </cell>
          <cell r="C23">
            <v>16.271248549362735</v>
          </cell>
          <cell r="D23">
            <v>8.2080002372430059</v>
          </cell>
          <cell r="E23">
            <v>28.383436807427067</v>
          </cell>
          <cell r="F23">
            <v>13.680000395405013</v>
          </cell>
          <cell r="G23">
            <v>24.963436708575813</v>
          </cell>
          <cell r="H23">
            <v>20.520000593107515</v>
          </cell>
          <cell r="I23">
            <v>4.6832257881417068</v>
          </cell>
          <cell r="J23">
            <v>3</v>
          </cell>
          <cell r="K23">
            <v>3</v>
          </cell>
          <cell r="L23">
            <v>0.02</v>
          </cell>
          <cell r="M23">
            <v>0.65293324993435042</v>
          </cell>
          <cell r="N23">
            <v>4.4063515014603745</v>
          </cell>
          <cell r="O23">
            <v>4.0473014097029152</v>
          </cell>
          <cell r="P23">
            <v>45.193248756666414</v>
          </cell>
          <cell r="Q23">
            <v>41.753248657815156</v>
          </cell>
          <cell r="R23">
            <v>33.656879292412512</v>
          </cell>
          <cell r="S23">
            <v>35</v>
          </cell>
        </row>
        <row r="24">
          <cell r="A24" t="str">
            <v>Retroexcavadora Cat 426C</v>
          </cell>
          <cell r="B24">
            <v>16.388845041603084</v>
          </cell>
          <cell r="C24">
            <v>11.714592974324759</v>
          </cell>
          <cell r="D24">
            <v>6.3175962858595165</v>
          </cell>
          <cell r="E24">
            <v>20.600575898842763</v>
          </cell>
          <cell r="F24">
            <v>10.52932714309919</v>
          </cell>
          <cell r="G24">
            <v>17.968244113067964</v>
          </cell>
          <cell r="H24">
            <v>15.793990714648785</v>
          </cell>
          <cell r="I24">
            <v>4.6832257881417068</v>
          </cell>
          <cell r="J24">
            <v>1.5</v>
          </cell>
          <cell r="K24">
            <v>1.5</v>
          </cell>
          <cell r="L24">
            <v>0.02</v>
          </cell>
          <cell r="M24">
            <v>0.48302939802419348</v>
          </cell>
          <cell r="N24">
            <v>3.2720197302010394</v>
          </cell>
          <cell r="O24">
            <v>3.0055821417185511</v>
          </cell>
          <cell r="P24">
            <v>33.56443295692825</v>
          </cell>
          <cell r="Q24">
            <v>30.912101171153452</v>
          </cell>
          <cell r="R24">
            <v>26.75481837471008</v>
          </cell>
          <cell r="S24">
            <v>32</v>
          </cell>
        </row>
        <row r="25">
          <cell r="A25" t="str">
            <v>Cisterna &lt; 6000 GL</v>
          </cell>
          <cell r="B25">
            <v>11.172063294294697</v>
          </cell>
          <cell r="C25">
            <v>7.6087635453725397</v>
          </cell>
          <cell r="D25">
            <v>4.4204906352652911</v>
          </cell>
          <cell r="E25">
            <v>14.119057051138224</v>
          </cell>
          <cell r="F25">
            <v>7.3674843921088176</v>
          </cell>
          <cell r="G25">
            <v>12.277185953111019</v>
          </cell>
          <cell r="H25">
            <v>11.051226588163232</v>
          </cell>
          <cell r="I25">
            <v>4.6832257881417068</v>
          </cell>
          <cell r="J25">
            <v>4</v>
          </cell>
          <cell r="K25">
            <v>4</v>
          </cell>
          <cell r="L25">
            <v>0.02</v>
          </cell>
          <cell r="M25">
            <v>0.41920823482505454</v>
          </cell>
          <cell r="N25">
            <v>2.786578928892598</v>
          </cell>
          <cell r="O25">
            <v>2.5588861768172531</v>
          </cell>
          <cell r="P25">
            <v>28.586956179814834</v>
          </cell>
          <cell r="Q25">
            <v>26.725085081787633</v>
          </cell>
          <cell r="R25">
            <v>21.079917482014789</v>
          </cell>
          <cell r="S25">
            <v>33.5</v>
          </cell>
        </row>
        <row r="26">
          <cell r="A26" t="str">
            <v>Rock Drill I.R. ECM-590</v>
          </cell>
          <cell r="B26">
            <v>63.112727408670935</v>
          </cell>
          <cell r="C26">
            <v>44.53183569785417</v>
          </cell>
          <cell r="D26">
            <v>25.357875635280308</v>
          </cell>
          <cell r="E26">
            <v>80.017977832191136</v>
          </cell>
          <cell r="F26">
            <v>42.263126058800516</v>
          </cell>
          <cell r="G26">
            <v>69.452196317491016</v>
          </cell>
          <cell r="H26">
            <v>63.394689088200757</v>
          </cell>
          <cell r="I26">
            <v>4.6832257881417068</v>
          </cell>
          <cell r="J26">
            <v>4</v>
          </cell>
          <cell r="K26">
            <v>4</v>
          </cell>
          <cell r="L26">
            <v>0</v>
          </cell>
          <cell r="M26">
            <v>0</v>
          </cell>
          <cell r="N26">
            <v>10.644144434439941</v>
          </cell>
          <cell r="O26">
            <v>9.9345348054772789</v>
          </cell>
          <cell r="P26">
            <v>109.27988286025007</v>
          </cell>
          <cell r="Q26">
            <v>98.714101345549949</v>
          </cell>
          <cell r="R26">
            <v>88.656594116259683</v>
          </cell>
          <cell r="S26">
            <v>110</v>
          </cell>
        </row>
        <row r="27">
          <cell r="A27" t="str">
            <v>Track drill + Compresora</v>
          </cell>
          <cell r="B27">
            <v>43.539573701466466</v>
          </cell>
          <cell r="C27">
            <v>32.547558351608217</v>
          </cell>
          <cell r="D27">
            <v>14.354429937760298</v>
          </cell>
          <cell r="E27">
            <v>53.109193659973329</v>
          </cell>
          <cell r="F27">
            <v>23.924049896267189</v>
          </cell>
          <cell r="G27">
            <v>47.128181185906541</v>
          </cell>
          <cell r="H27">
            <v>35.886074844400753</v>
          </cell>
          <cell r="I27">
            <v>4.6832257881417068</v>
          </cell>
          <cell r="J27">
            <v>7.5</v>
          </cell>
          <cell r="K27">
            <v>7.5</v>
          </cell>
          <cell r="L27">
            <v>0</v>
          </cell>
          <cell r="M27">
            <v>0</v>
          </cell>
          <cell r="N27">
            <v>7.8350903337738043</v>
          </cell>
          <cell r="O27">
            <v>7.3127509781888849</v>
          </cell>
          <cell r="P27">
            <v>80.440260760077734</v>
          </cell>
          <cell r="Q27">
            <v>74.459248286010933</v>
          </cell>
          <cell r="R27">
            <v>55.717141944505151</v>
          </cell>
          <cell r="S27">
            <v>78</v>
          </cell>
        </row>
        <row r="28">
          <cell r="A28" t="str">
            <v>Zaranda Finlay 393</v>
          </cell>
          <cell r="B28">
            <v>25.242037906255007</v>
          </cell>
          <cell r="C28">
            <v>17.926607195183088</v>
          </cell>
          <cell r="D28">
            <v>9.9211063598676841</v>
          </cell>
          <cell r="E28">
            <v>31.856108812833462</v>
          </cell>
          <cell r="F28">
            <v>16.535177266446144</v>
          </cell>
          <cell r="G28">
            <v>27.72231449622193</v>
          </cell>
          <cell r="H28">
            <v>24.802765899669211</v>
          </cell>
          <cell r="I28">
            <v>4.6832257881417068</v>
          </cell>
          <cell r="J28">
            <v>3.5</v>
          </cell>
          <cell r="K28">
            <v>3.5</v>
          </cell>
          <cell r="L28">
            <v>0</v>
          </cell>
          <cell r="M28">
            <v>0</v>
          </cell>
          <cell r="N28">
            <v>4.80472015211702</v>
          </cell>
          <cell r="O28">
            <v>4.4844054753092193</v>
          </cell>
          <cell r="P28">
            <v>49.328460228401411</v>
          </cell>
          <cell r="Q28">
            <v>45.194665911789883</v>
          </cell>
          <cell r="R28">
            <v>38.775117315237154</v>
          </cell>
          <cell r="S28">
            <v>65</v>
          </cell>
        </row>
        <row r="29">
          <cell r="A29" t="str">
            <v>Luminaria</v>
          </cell>
          <cell r="B29">
            <v>6.6940930465610755</v>
          </cell>
          <cell r="C29">
            <v>5.2231423557114596</v>
          </cell>
          <cell r="D29">
            <v>2.1637911297774814</v>
          </cell>
          <cell r="E29">
            <v>8.1366204664127295</v>
          </cell>
          <cell r="F29">
            <v>3.6063185496291386</v>
          </cell>
          <cell r="G29">
            <v>7.2350408290054462</v>
          </cell>
          <cell r="H29">
            <v>5.4094778244437043</v>
          </cell>
          <cell r="J29">
            <v>1</v>
          </cell>
          <cell r="K29">
            <v>1</v>
          </cell>
          <cell r="L29">
            <v>0</v>
          </cell>
          <cell r="M29">
            <v>0</v>
          </cell>
          <cell r="N29">
            <v>1.0963944559695276</v>
          </cell>
          <cell r="O29">
            <v>1.0233014922382258</v>
          </cell>
          <cell r="P29">
            <v>11.256316414620482</v>
          </cell>
          <cell r="Q29">
            <v>10.3547367772132</v>
          </cell>
          <cell r="R29">
            <v>7.5291737726514576</v>
          </cell>
          <cell r="S29">
            <v>9.6</v>
          </cell>
        </row>
      </sheetData>
      <sheetData sheetId="1"/>
      <sheetData sheetId="2"/>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ates"/>
      <sheetName val="Datos Generales"/>
      <sheetName val="Relacion de PU"/>
      <sheetName val="GENERAL"/>
      <sheetName val="A"/>
      <sheetName val="B"/>
      <sheetName val="P9"/>
      <sheetName val="F-05"/>
      <sheetName val="ANALISIS ALQUILER FERREYROS"/>
      <sheetName val="RESUMEN"/>
      <sheetName val="DATOS"/>
      <sheetName val="Medidas"/>
      <sheetName val="Pared 2"/>
      <sheetName val="Pared 3"/>
      <sheetName val="RES,MET,ADI1"/>
      <sheetName val="Sensib. IE-VACSN"/>
      <sheetName val="Calculos"/>
      <sheetName val="MANO"/>
      <sheetName val="CIE"/>
      <sheetName val="VAL ESTRUCTURAS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supuesto"/>
      <sheetName val="-Pres.Arq_Placas-"/>
      <sheetName val="Relacion de PU"/>
      <sheetName val="Relacion de INSUMOS"/>
      <sheetName val="Analisis de Precios"/>
      <sheetName val="REAJUSTE"/>
      <sheetName val="POLINOMICA"/>
      <sheetName val="RECURSOS"/>
      <sheetName val="Datos Generales"/>
      <sheetName val="F-05"/>
      <sheetName val="Valorización"/>
      <sheetName val="Rates"/>
      <sheetName val="xie"/>
      <sheetName val="pu Estructuras"/>
      <sheetName val="A"/>
      <sheetName val="B"/>
      <sheetName val="Base Transformador"/>
      <sheetName val="RESUMEN"/>
      <sheetName val="Electricidad - Climatización"/>
      <sheetName val="PPTOALT1"/>
      <sheetName val="EST_MOD"/>
      <sheetName val="SHEET1"/>
      <sheetName val="Listas"/>
      <sheetName val="CIEDANOS"/>
      <sheetName val="Detail"/>
      <sheetName val="steel"/>
      <sheetName val="ANALISIS ALQUILER FERREYROS"/>
      <sheetName val="DATOS"/>
    </sheetNames>
    <sheetDataSet>
      <sheetData sheetId="0"/>
      <sheetData sheetId="1"/>
      <sheetData sheetId="2">
        <row r="11">
          <cell r="A11">
            <v>0</v>
          </cell>
        </row>
        <row r="12">
          <cell r="A12">
            <v>1</v>
          </cell>
          <cell r="B12" t="str">
            <v>REVOQUES Y RESANES</v>
          </cell>
          <cell r="E12">
            <v>0</v>
          </cell>
          <cell r="F12">
            <v>0</v>
          </cell>
        </row>
        <row r="13">
          <cell r="A13">
            <v>1.01</v>
          </cell>
          <cell r="B13" t="str">
            <v>TARRAJEO MUROS DE CONCRETO INTERIOR</v>
          </cell>
          <cell r="C13" t="str">
            <v>M2</v>
          </cell>
          <cell r="D13">
            <v>10</v>
          </cell>
          <cell r="E13">
            <v>0</v>
          </cell>
          <cell r="F13">
            <v>684.89949999999988</v>
          </cell>
        </row>
        <row r="14">
          <cell r="A14">
            <v>1.0109999999999999</v>
          </cell>
          <cell r="B14" t="str">
            <v>TARRAJEO MUROS DE CONCRETO EXTERIOR</v>
          </cell>
          <cell r="C14" t="str">
            <v>M2</v>
          </cell>
          <cell r="D14">
            <v>8</v>
          </cell>
          <cell r="E14">
            <v>0</v>
          </cell>
          <cell r="F14">
            <v>17.82</v>
          </cell>
        </row>
        <row r="15">
          <cell r="A15">
            <v>1.02</v>
          </cell>
          <cell r="B15" t="str">
            <v xml:space="preserve">TARRAJEO RAYADO </v>
          </cell>
          <cell r="C15" t="str">
            <v>M2</v>
          </cell>
          <cell r="D15">
            <v>15</v>
          </cell>
          <cell r="E15">
            <v>0</v>
          </cell>
          <cell r="F15">
            <v>10.53</v>
          </cell>
        </row>
        <row r="16">
          <cell r="A16">
            <v>1.03</v>
          </cell>
          <cell r="B16" t="str">
            <v>TARRAJEO VIGAS</v>
          </cell>
          <cell r="C16" t="str">
            <v>M2</v>
          </cell>
          <cell r="D16">
            <v>6</v>
          </cell>
          <cell r="E16">
            <v>0</v>
          </cell>
          <cell r="F16">
            <v>21.860399999999998</v>
          </cell>
        </row>
        <row r="17">
          <cell r="A17">
            <v>1.04</v>
          </cell>
          <cell r="B17" t="str">
            <v>TARRAJEO COLUMNAS</v>
          </cell>
          <cell r="C17" t="str">
            <v>M2</v>
          </cell>
          <cell r="D17">
            <v>6</v>
          </cell>
          <cell r="E17">
            <v>0</v>
          </cell>
          <cell r="F17">
            <v>21.860399999999998</v>
          </cell>
        </row>
        <row r="18">
          <cell r="A18">
            <v>1.05</v>
          </cell>
          <cell r="B18" t="str">
            <v>TARRAJEO CIELO RASO - FIBRABLOCK</v>
          </cell>
          <cell r="C18" t="str">
            <v>M2</v>
          </cell>
          <cell r="D18">
            <v>8</v>
          </cell>
          <cell r="E18">
            <v>0</v>
          </cell>
          <cell r="F18">
            <v>17.340399999999999</v>
          </cell>
        </row>
        <row r="19">
          <cell r="A19">
            <v>1.06</v>
          </cell>
          <cell r="B19" t="str">
            <v>RESANE VIGAS</v>
          </cell>
          <cell r="C19" t="str">
            <v>ML</v>
          </cell>
          <cell r="D19">
            <v>8</v>
          </cell>
          <cell r="E19">
            <v>0</v>
          </cell>
          <cell r="F19">
            <v>17.573999999999998</v>
          </cell>
        </row>
        <row r="20">
          <cell r="A20">
            <v>1.07</v>
          </cell>
          <cell r="B20" t="str">
            <v>RESANE COLUMNAS</v>
          </cell>
          <cell r="C20" t="str">
            <v>ML</v>
          </cell>
          <cell r="D20">
            <v>8</v>
          </cell>
          <cell r="E20">
            <v>0</v>
          </cell>
          <cell r="F20">
            <v>17.573999999999998</v>
          </cell>
        </row>
        <row r="21">
          <cell r="A21">
            <v>1.08</v>
          </cell>
          <cell r="B21" t="str">
            <v>RESANE TECHOS Y MUROS</v>
          </cell>
          <cell r="C21" t="str">
            <v>ML</v>
          </cell>
          <cell r="D21">
            <v>10</v>
          </cell>
          <cell r="E21">
            <v>0</v>
          </cell>
          <cell r="F21">
            <v>14.144</v>
          </cell>
        </row>
        <row r="22">
          <cell r="A22">
            <v>1.0900000000000001</v>
          </cell>
          <cell r="B22" t="str">
            <v>RESANE FISURAS EN VIGAS Y COLUMNAS</v>
          </cell>
          <cell r="C22" t="str">
            <v>ML</v>
          </cell>
          <cell r="D22">
            <v>14</v>
          </cell>
          <cell r="E22">
            <v>0</v>
          </cell>
          <cell r="F22">
            <v>10.214000000000002</v>
          </cell>
        </row>
        <row r="23">
          <cell r="A23">
            <v>1.1000000000000001</v>
          </cell>
          <cell r="B23" t="str">
            <v>VESTIDURA DE DERRAMES</v>
          </cell>
          <cell r="C23" t="str">
            <v>ML</v>
          </cell>
          <cell r="D23">
            <v>10</v>
          </cell>
          <cell r="E23">
            <v>0</v>
          </cell>
          <cell r="F23">
            <v>11.9552</v>
          </cell>
        </row>
        <row r="24">
          <cell r="A24">
            <v>1.1100000000000001</v>
          </cell>
          <cell r="B24" t="str">
            <v>BRUÑAS</v>
          </cell>
          <cell r="C24" t="str">
            <v>ML</v>
          </cell>
          <cell r="D24">
            <v>40</v>
          </cell>
          <cell r="E24">
            <v>0</v>
          </cell>
          <cell r="F24">
            <v>2.38</v>
          </cell>
        </row>
        <row r="25">
          <cell r="E25">
            <v>0</v>
          </cell>
          <cell r="F25">
            <v>0</v>
          </cell>
        </row>
        <row r="26">
          <cell r="A26">
            <v>2</v>
          </cell>
          <cell r="B26" t="str">
            <v>PISOS</v>
          </cell>
          <cell r="E26">
            <v>0</v>
          </cell>
          <cell r="F26">
            <v>0</v>
          </cell>
        </row>
        <row r="27">
          <cell r="A27">
            <v>2.0099999999999998</v>
          </cell>
          <cell r="B27" t="str">
            <v xml:space="preserve">REPOSICION DE PISO DE CONCRETO EXTERIOR (e=0.15m) f'c=175 kg/cm2 </v>
          </cell>
          <cell r="C27" t="str">
            <v>M2</v>
          </cell>
          <cell r="D27">
            <v>15</v>
          </cell>
          <cell r="E27">
            <v>0</v>
          </cell>
          <cell r="F27">
            <v>159.39999999999998</v>
          </cell>
        </row>
        <row r="28">
          <cell r="A28">
            <v>2.02</v>
          </cell>
          <cell r="B28" t="str">
            <v>REPOSICION DE PISO TERRAZO EN AULAS</v>
          </cell>
          <cell r="C28" t="str">
            <v>M2</v>
          </cell>
          <cell r="D28">
            <v>15</v>
          </cell>
          <cell r="E28">
            <v>0</v>
          </cell>
          <cell r="F28">
            <v>14.51376</v>
          </cell>
        </row>
        <row r="29">
          <cell r="A29">
            <v>2.0299999999999998</v>
          </cell>
          <cell r="B29" t="str">
            <v>REPOSICION DE PISO DE CEMENTO EN AULAS</v>
          </cell>
          <cell r="C29" t="str">
            <v>M2</v>
          </cell>
          <cell r="D29">
            <v>15</v>
          </cell>
          <cell r="E29">
            <v>0</v>
          </cell>
          <cell r="F29">
            <v>14.51376</v>
          </cell>
        </row>
        <row r="30">
          <cell r="A30">
            <v>2.04</v>
          </cell>
          <cell r="B30" t="str">
            <v>REPOSICION DE ACABADO ESCALERA CON TERRAZO</v>
          </cell>
          <cell r="C30" t="str">
            <v>M2</v>
          </cell>
          <cell r="D30">
            <v>15</v>
          </cell>
          <cell r="E30">
            <v>0</v>
          </cell>
          <cell r="F30">
            <v>14.51376</v>
          </cell>
        </row>
        <row r="31">
          <cell r="E31">
            <v>0</v>
          </cell>
          <cell r="F31">
            <v>0</v>
          </cell>
        </row>
        <row r="32">
          <cell r="A32">
            <v>3</v>
          </cell>
          <cell r="B32" t="str">
            <v>CARPINTERIA METALICA Y VIDRIOS</v>
          </cell>
          <cell r="E32">
            <v>0</v>
          </cell>
          <cell r="F32">
            <v>0</v>
          </cell>
        </row>
        <row r="33">
          <cell r="A33">
            <v>3.01</v>
          </cell>
          <cell r="B33" t="str">
            <v>ACONDICIONAMIENTO Y COLOCACION DE VENTANAS DE FIERRO</v>
          </cell>
          <cell r="C33" t="str">
            <v>M2</v>
          </cell>
          <cell r="D33">
            <v>8</v>
          </cell>
          <cell r="E33">
            <v>0</v>
          </cell>
          <cell r="F33">
            <v>47.764000000000003</v>
          </cell>
        </row>
        <row r="34">
          <cell r="A34">
            <v>3.02</v>
          </cell>
          <cell r="B34" t="str">
            <v>VIDRIOS SEMIDOBLES</v>
          </cell>
          <cell r="C34" t="str">
            <v>P2</v>
          </cell>
          <cell r="D34">
            <v>132</v>
          </cell>
          <cell r="E34">
            <v>0</v>
          </cell>
          <cell r="F34">
            <v>2.8624000000000001</v>
          </cell>
        </row>
        <row r="35">
          <cell r="E35">
            <v>0</v>
          </cell>
          <cell r="F35">
            <v>0</v>
          </cell>
        </row>
        <row r="36">
          <cell r="A36">
            <v>4</v>
          </cell>
          <cell r="B36" t="str">
            <v>PINTURA</v>
          </cell>
          <cell r="E36">
            <v>0</v>
          </cell>
          <cell r="F36">
            <v>0</v>
          </cell>
        </row>
        <row r="37">
          <cell r="A37">
            <v>4.01</v>
          </cell>
          <cell r="B37" t="str">
            <v xml:space="preserve">PINTURA AL LATEX  EN INTERIORES. </v>
          </cell>
          <cell r="C37" t="str">
            <v>M2</v>
          </cell>
          <cell r="D37">
            <v>28</v>
          </cell>
          <cell r="E37">
            <v>0</v>
          </cell>
          <cell r="F37">
            <v>6.612000000000001</v>
          </cell>
        </row>
        <row r="38">
          <cell r="A38">
            <v>4.0199999999999996</v>
          </cell>
          <cell r="B38" t="str">
            <v xml:space="preserve">PINTURA AL LATEX  EN EXTERIORES. </v>
          </cell>
          <cell r="C38" t="str">
            <v>M2</v>
          </cell>
          <cell r="D38">
            <v>28</v>
          </cell>
          <cell r="E38">
            <v>0</v>
          </cell>
          <cell r="F38">
            <v>6.612000000000001</v>
          </cell>
        </row>
        <row r="39">
          <cell r="A39">
            <v>4.03</v>
          </cell>
          <cell r="B39" t="str">
            <v>PINTURA AL LATEX  EN CIELOS RASOS</v>
          </cell>
          <cell r="C39" t="str">
            <v>M2</v>
          </cell>
          <cell r="D39">
            <v>24</v>
          </cell>
          <cell r="E39">
            <v>0</v>
          </cell>
          <cell r="F39">
            <v>7.6340000000000003</v>
          </cell>
        </row>
        <row r="40">
          <cell r="A40">
            <v>4.04</v>
          </cell>
          <cell r="C40" t="str">
            <v>M2</v>
          </cell>
          <cell r="E40" t="e">
            <v>#N/A</v>
          </cell>
          <cell r="F40" t="e">
            <v>#N/A</v>
          </cell>
        </row>
        <row r="41">
          <cell r="A41">
            <v>4.05</v>
          </cell>
          <cell r="C41" t="str">
            <v>M2</v>
          </cell>
          <cell r="E41" t="e">
            <v>#N/A</v>
          </cell>
          <cell r="F41" t="e">
            <v>#N/A</v>
          </cell>
        </row>
        <row r="42">
          <cell r="A42">
            <v>4.0599999999999996</v>
          </cell>
          <cell r="C42" t="str">
            <v>M2</v>
          </cell>
          <cell r="E42" t="e">
            <v>#N/A</v>
          </cell>
          <cell r="F42" t="e">
            <v>#N/A</v>
          </cell>
        </row>
        <row r="43">
          <cell r="E43">
            <v>0</v>
          </cell>
          <cell r="F43">
            <v>0</v>
          </cell>
        </row>
        <row r="44">
          <cell r="A44">
            <v>5</v>
          </cell>
          <cell r="B44" t="str">
            <v>ZOCALOS</v>
          </cell>
          <cell r="E44">
            <v>0</v>
          </cell>
          <cell r="F44">
            <v>0</v>
          </cell>
        </row>
        <row r="45">
          <cell r="A45">
            <v>5.01</v>
          </cell>
          <cell r="B45" t="str">
            <v>MAYOLICA BLANCA DE 15x15 cm</v>
          </cell>
          <cell r="C45" t="str">
            <v>ML</v>
          </cell>
          <cell r="D45">
            <v>20</v>
          </cell>
          <cell r="E45">
            <v>0</v>
          </cell>
          <cell r="F45">
            <v>5.18</v>
          </cell>
        </row>
        <row r="46">
          <cell r="E46">
            <v>0</v>
          </cell>
          <cell r="F46">
            <v>0</v>
          </cell>
        </row>
        <row r="47">
          <cell r="A47">
            <v>6</v>
          </cell>
          <cell r="B47" t="str">
            <v>CONTRAZOCALO</v>
          </cell>
          <cell r="E47">
            <v>0</v>
          </cell>
          <cell r="F47">
            <v>0</v>
          </cell>
        </row>
        <row r="48">
          <cell r="A48">
            <v>6.01</v>
          </cell>
          <cell r="B48" t="str">
            <v>CEMENTO PULIDO h=0.10m</v>
          </cell>
          <cell r="C48" t="str">
            <v>ML</v>
          </cell>
          <cell r="D48">
            <v>24</v>
          </cell>
          <cell r="E48">
            <v>0</v>
          </cell>
          <cell r="F48">
            <v>4.7210000000000001</v>
          </cell>
        </row>
        <row r="49">
          <cell r="E49">
            <v>0</v>
          </cell>
          <cell r="F49">
            <v>0</v>
          </cell>
        </row>
        <row r="50">
          <cell r="A50">
            <v>7</v>
          </cell>
          <cell r="B50" t="str">
            <v>VARIOS ARQUITECTURA</v>
          </cell>
          <cell r="E50">
            <v>0</v>
          </cell>
          <cell r="F50">
            <v>0</v>
          </cell>
        </row>
        <row r="51">
          <cell r="A51">
            <v>7.01</v>
          </cell>
          <cell r="B51" t="str">
            <v>JUNTA CON ESPUMA PLASTICA</v>
          </cell>
          <cell r="C51" t="str">
            <v>ML</v>
          </cell>
          <cell r="D51">
            <v>24</v>
          </cell>
          <cell r="E51">
            <v>0</v>
          </cell>
          <cell r="F51">
            <v>14.75</v>
          </cell>
        </row>
        <row r="52">
          <cell r="A52">
            <v>7.02</v>
          </cell>
          <cell r="B52" t="str">
            <v>TAPAJUNTAS METALICAS</v>
          </cell>
          <cell r="C52" t="str">
            <v>ML</v>
          </cell>
          <cell r="D52">
            <v>24</v>
          </cell>
          <cell r="E52">
            <v>0</v>
          </cell>
          <cell r="F52">
            <v>24.41</v>
          </cell>
        </row>
        <row r="53">
          <cell r="A53">
            <v>7.03</v>
          </cell>
          <cell r="B53" t="str">
            <v>REVESTIMIENTO DE TABLERO CON MAYOLICA</v>
          </cell>
          <cell r="C53" t="str">
            <v>M2</v>
          </cell>
          <cell r="E53" t="e">
            <v>#N/A</v>
          </cell>
          <cell r="F53" t="e">
            <v>#N/A</v>
          </cell>
        </row>
        <row r="54">
          <cell r="A54">
            <v>8</v>
          </cell>
          <cell r="B54" t="str">
            <v>COBERTURAS</v>
          </cell>
          <cell r="E54">
            <v>0</v>
          </cell>
          <cell r="F54">
            <v>0</v>
          </cell>
        </row>
        <row r="55">
          <cell r="A55">
            <v>8.01</v>
          </cell>
          <cell r="B55" t="str">
            <v xml:space="preserve">IMPERMIABILIZACION CON BREA </v>
          </cell>
          <cell r="C55" t="str">
            <v>M2</v>
          </cell>
          <cell r="E55" t="e">
            <v>#N/A</v>
          </cell>
          <cell r="F55" t="e">
            <v>#N/A</v>
          </cell>
        </row>
        <row r="56">
          <cell r="A56">
            <v>8.02</v>
          </cell>
          <cell r="B56" t="str">
            <v>APLICACIÓN DE MORTERO SOBRE  FIBRA-BLOCK</v>
          </cell>
          <cell r="C56" t="str">
            <v>M2</v>
          </cell>
          <cell r="E56" t="e">
            <v>#N/A</v>
          </cell>
          <cell r="F56" t="e">
            <v>#N/A</v>
          </cell>
        </row>
        <row r="57">
          <cell r="A57">
            <v>8.0299999999999994</v>
          </cell>
          <cell r="B57" t="str">
            <v>COBERTURA CON TEJAS ANDINAS</v>
          </cell>
          <cell r="C57" t="str">
            <v>M2</v>
          </cell>
          <cell r="E57" t="e">
            <v>#N/A</v>
          </cell>
          <cell r="F57" t="e">
            <v>#N/A</v>
          </cell>
        </row>
        <row r="58">
          <cell r="E58">
            <v>0</v>
          </cell>
          <cell r="F58">
            <v>0</v>
          </cell>
        </row>
        <row r="59">
          <cell r="E59">
            <v>0</v>
          </cell>
          <cell r="F59">
            <v>0</v>
          </cell>
        </row>
        <row r="60">
          <cell r="E60">
            <v>0</v>
          </cell>
          <cell r="F60">
            <v>0</v>
          </cell>
        </row>
        <row r="61">
          <cell r="E61">
            <v>0</v>
          </cell>
          <cell r="F61">
            <v>0</v>
          </cell>
        </row>
        <row r="62">
          <cell r="E62">
            <v>0</v>
          </cell>
          <cell r="F62">
            <v>0</v>
          </cell>
        </row>
        <row r="63">
          <cell r="E63">
            <v>0</v>
          </cell>
          <cell r="F63">
            <v>0</v>
          </cell>
        </row>
        <row r="64">
          <cell r="E64">
            <v>0</v>
          </cell>
          <cell r="F64">
            <v>0</v>
          </cell>
        </row>
        <row r="65">
          <cell r="E65">
            <v>0</v>
          </cell>
          <cell r="F65">
            <v>0</v>
          </cell>
        </row>
        <row r="66">
          <cell r="E66">
            <v>0</v>
          </cell>
          <cell r="F66">
            <v>0</v>
          </cell>
        </row>
        <row r="67">
          <cell r="E67">
            <v>0</v>
          </cell>
          <cell r="F67">
            <v>0</v>
          </cell>
        </row>
        <row r="68">
          <cell r="E68">
            <v>0</v>
          </cell>
          <cell r="F68">
            <v>0</v>
          </cell>
        </row>
        <row r="69">
          <cell r="E69">
            <v>0</v>
          </cell>
          <cell r="F69">
            <v>0</v>
          </cell>
        </row>
        <row r="70">
          <cell r="E70">
            <v>0</v>
          </cell>
          <cell r="F70">
            <v>0</v>
          </cell>
        </row>
        <row r="71">
          <cell r="E71">
            <v>0</v>
          </cell>
          <cell r="F71">
            <v>0</v>
          </cell>
        </row>
        <row r="72">
          <cell r="E72">
            <v>0</v>
          </cell>
          <cell r="F72">
            <v>0</v>
          </cell>
        </row>
        <row r="73">
          <cell r="E73">
            <v>0</v>
          </cell>
          <cell r="F73">
            <v>0</v>
          </cell>
        </row>
        <row r="74">
          <cell r="E74">
            <v>0</v>
          </cell>
          <cell r="F74">
            <v>0</v>
          </cell>
        </row>
        <row r="75">
          <cell r="E75">
            <v>0</v>
          </cell>
          <cell r="F75">
            <v>0</v>
          </cell>
        </row>
        <row r="76">
          <cell r="E76">
            <v>0</v>
          </cell>
          <cell r="F76">
            <v>0</v>
          </cell>
        </row>
        <row r="77">
          <cell r="E77">
            <v>0</v>
          </cell>
          <cell r="F77">
            <v>0</v>
          </cell>
        </row>
        <row r="78">
          <cell r="E78">
            <v>0</v>
          </cell>
          <cell r="F78">
            <v>0</v>
          </cell>
        </row>
        <row r="79">
          <cell r="E79">
            <v>0</v>
          </cell>
          <cell r="F79">
            <v>0</v>
          </cell>
        </row>
        <row r="80">
          <cell r="E80">
            <v>0</v>
          </cell>
          <cell r="F80">
            <v>0</v>
          </cell>
        </row>
        <row r="81">
          <cell r="E81">
            <v>0</v>
          </cell>
          <cell r="F81">
            <v>0</v>
          </cell>
        </row>
        <row r="82">
          <cell r="E82">
            <v>0</v>
          </cell>
          <cell r="F82">
            <v>0</v>
          </cell>
        </row>
        <row r="83">
          <cell r="E83">
            <v>0</v>
          </cell>
          <cell r="F83">
            <v>0</v>
          </cell>
        </row>
        <row r="84">
          <cell r="E84">
            <v>0</v>
          </cell>
          <cell r="F84">
            <v>0</v>
          </cell>
        </row>
        <row r="85">
          <cell r="E85">
            <v>0</v>
          </cell>
          <cell r="F85">
            <v>0</v>
          </cell>
        </row>
        <row r="86">
          <cell r="E86">
            <v>0</v>
          </cell>
          <cell r="F86">
            <v>0</v>
          </cell>
        </row>
        <row r="87">
          <cell r="E87">
            <v>0</v>
          </cell>
          <cell r="F87">
            <v>0</v>
          </cell>
        </row>
        <row r="88">
          <cell r="E88">
            <v>0</v>
          </cell>
          <cell r="F88">
            <v>0</v>
          </cell>
        </row>
        <row r="89">
          <cell r="E89">
            <v>0</v>
          </cell>
          <cell r="F89">
            <v>0</v>
          </cell>
        </row>
        <row r="90">
          <cell r="E90">
            <v>0</v>
          </cell>
          <cell r="F90">
            <v>0</v>
          </cell>
        </row>
        <row r="91">
          <cell r="E91">
            <v>0</v>
          </cell>
          <cell r="F91">
            <v>0</v>
          </cell>
        </row>
        <row r="92">
          <cell r="E92">
            <v>0</v>
          </cell>
          <cell r="F92">
            <v>0</v>
          </cell>
        </row>
        <row r="93">
          <cell r="E93">
            <v>0</v>
          </cell>
          <cell r="F93">
            <v>0</v>
          </cell>
        </row>
        <row r="94">
          <cell r="E94">
            <v>0</v>
          </cell>
          <cell r="F94">
            <v>0</v>
          </cell>
        </row>
        <row r="95">
          <cell r="E95">
            <v>0</v>
          </cell>
          <cell r="F95">
            <v>0</v>
          </cell>
        </row>
        <row r="96">
          <cell r="E96">
            <v>0</v>
          </cell>
          <cell r="F96">
            <v>0</v>
          </cell>
        </row>
        <row r="97">
          <cell r="E97">
            <v>0</v>
          </cell>
          <cell r="F97">
            <v>0</v>
          </cell>
        </row>
        <row r="98">
          <cell r="E98">
            <v>0</v>
          </cell>
          <cell r="F98">
            <v>0</v>
          </cell>
        </row>
        <row r="99">
          <cell r="E99">
            <v>0</v>
          </cell>
          <cell r="F99">
            <v>0</v>
          </cell>
        </row>
        <row r="100">
          <cell r="E100">
            <v>0</v>
          </cell>
          <cell r="F100">
            <v>0</v>
          </cell>
        </row>
        <row r="101">
          <cell r="E101">
            <v>0</v>
          </cell>
          <cell r="F101">
            <v>0</v>
          </cell>
        </row>
        <row r="102">
          <cell r="E102">
            <v>0</v>
          </cell>
          <cell r="F102">
            <v>0</v>
          </cell>
        </row>
        <row r="103">
          <cell r="E103">
            <v>0</v>
          </cell>
          <cell r="F103">
            <v>0</v>
          </cell>
        </row>
        <row r="104">
          <cell r="E104">
            <v>0</v>
          </cell>
          <cell r="F104">
            <v>0</v>
          </cell>
        </row>
        <row r="105">
          <cell r="E105">
            <v>0</v>
          </cell>
          <cell r="F105">
            <v>0</v>
          </cell>
        </row>
        <row r="106">
          <cell r="E106">
            <v>0</v>
          </cell>
          <cell r="F106">
            <v>0</v>
          </cell>
        </row>
        <row r="107">
          <cell r="E107">
            <v>0</v>
          </cell>
          <cell r="F107">
            <v>0</v>
          </cell>
        </row>
        <row r="108">
          <cell r="E108">
            <v>0</v>
          </cell>
          <cell r="F108">
            <v>0</v>
          </cell>
        </row>
        <row r="109">
          <cell r="E109">
            <v>0</v>
          </cell>
          <cell r="F109">
            <v>0</v>
          </cell>
        </row>
        <row r="110">
          <cell r="E110">
            <v>0</v>
          </cell>
          <cell r="F110">
            <v>0</v>
          </cell>
        </row>
        <row r="111">
          <cell r="E111">
            <v>0</v>
          </cell>
          <cell r="F111">
            <v>0</v>
          </cell>
        </row>
        <row r="112">
          <cell r="E112">
            <v>0</v>
          </cell>
          <cell r="F112">
            <v>0</v>
          </cell>
        </row>
        <row r="113">
          <cell r="E113">
            <v>0</v>
          </cell>
          <cell r="F113">
            <v>0</v>
          </cell>
        </row>
        <row r="114">
          <cell r="E114">
            <v>0</v>
          </cell>
          <cell r="F114">
            <v>0</v>
          </cell>
        </row>
        <row r="115">
          <cell r="E115">
            <v>0</v>
          </cell>
          <cell r="F115">
            <v>0</v>
          </cell>
        </row>
      </sheetData>
      <sheetData sheetId="3"/>
      <sheetData sheetId="4"/>
      <sheetData sheetId="5"/>
      <sheetData sheetId="6"/>
      <sheetData sheetId="7"/>
      <sheetData sheetId="8">
        <row r="1">
          <cell r="B1" t="str">
            <v>REFORZAMIENTO DEL C.E "MARIA INMACULADA"</v>
          </cell>
        </row>
        <row r="2">
          <cell r="B2" t="str">
            <v>HUANCAYO</v>
          </cell>
        </row>
        <row r="3">
          <cell r="B3" t="str">
            <v>INFES</v>
          </cell>
        </row>
        <row r="6">
          <cell r="B6" t="str">
            <v>ARQUITECTURA</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B_HPAVA"/>
      <sheetName val="DISTRIB_HP_UG"/>
      <sheetName val="DISTRIB_HP c41"/>
      <sheetName val="ept"/>
      <sheetName val="C41_SFT_4 GR"/>
      <sheetName val="CC_COMERCIO 41"/>
      <sheetName val="00 Calculo docentes IPC CUSCO"/>
    </sheetNames>
    <definedNames>
      <definedName name="Estimating_Click_PDBT" refersTo="#¡REF!"/>
      <definedName name="ex_m" refersTo="#¡REF!" sheetId="5"/>
    </definedNames>
    <sheetDataSet>
      <sheetData sheetId="0"/>
      <sheetData sheetId="1"/>
      <sheetData sheetId="2"/>
      <sheetData sheetId="3"/>
      <sheetData sheetId="4"/>
      <sheetData sheetId="5"/>
      <sheetData sheetId="6"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GENERAL"/>
      <sheetName val="RETAINING WALL"/>
      <sheetName val="F-05"/>
      <sheetName val="Bech_Lab"/>
      <sheetName val="INFORM."/>
      <sheetName val="CALENDARIO"/>
      <sheetName val="xie"/>
      <sheetName val="Presenta1"/>
      <sheetName val="Input"/>
      <sheetName val="Infra"/>
      <sheetName val="CFA"/>
      <sheetName val="Rates"/>
      <sheetName val="Constants"/>
      <sheetName val="Datos Generales"/>
      <sheetName val="Relacion de PU"/>
      <sheetName val="datos"/>
      <sheetName val="CIEDANOS"/>
      <sheetName val="Detail"/>
      <sheetName val="Electricidad - Climatización"/>
      <sheetName val="SHEET1"/>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ech_Lab"/>
      <sheetName val="ESTRUCTURA DE HORMIGON"/>
      <sheetName val="Calendario"/>
      <sheetName val="Pto_Itemizado_S10"/>
      <sheetName val="INSTALACION ELECTRICA"/>
      <sheetName val="xie"/>
      <sheetName val="DATOS"/>
      <sheetName val="Valorización"/>
      <sheetName val="Metrados"/>
      <sheetName val="FINAL"/>
      <sheetName val="SALUD"/>
      <sheetName val="EDUCACION"/>
      <sheetName val="VACST"/>
      <sheetName val="Dmda."/>
      <sheetName val="INFORM."/>
      <sheetName val="Constants"/>
      <sheetName val="Electricidad - Climatización"/>
      <sheetName val="GENERAL"/>
      <sheetName val="Hoja91"/>
      <sheetName val="cie10"/>
      <sheetName val="Datos Generales"/>
      <sheetName val="Relacion de PU"/>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DE COTIZACION"/>
      <sheetName val="INFRAESTRUCTURA"/>
      <sheetName val="ESTACION. DESCUBIERTO"/>
      <sheetName val="EXTERIORES"/>
      <sheetName val="ESTRUCTURA DE HORMIGON"/>
      <sheetName val="ESTRUCTURA METALICA"/>
      <sheetName val="OBRA CIVIL"/>
      <sheetName val="INSTALACION ELECTRICA"/>
      <sheetName val="INSTALACION AIRE ACONDICIONADO"/>
      <sheetName val="INSTALACION CONTRA INCENDIO"/>
      <sheetName val="INSTALACIONES VARIAS"/>
      <sheetName val="Hoja1"/>
      <sheetName val="Hoja2"/>
      <sheetName val="Hoja3"/>
      <sheetName val="Casa B estuco"/>
      <sheetName val="Casa  B estuco siding"/>
      <sheetName val="Casa  B enchape ladrillo"/>
      <sheetName val="Alcant."/>
      <sheetName val="Agua Pot."/>
      <sheetName val="Inst. Gas"/>
      <sheetName val="Eléctrico"/>
      <sheetName val="Clima"/>
      <sheetName val="$ prom."/>
      <sheetName val="El飴rico"/>
      <sheetName val=""/>
      <sheetName val="Sheet1"/>
      <sheetName val="puni"/>
      <sheetName val="RESUMEN_DE_COTIZACION"/>
      <sheetName val="ESTACION__DESCUBIERTO"/>
      <sheetName val="ESTRUCTURA_DE_HORMIGON"/>
      <sheetName val="ESTRUCTURA_METALICA"/>
      <sheetName val="OBRA_CIVIL"/>
      <sheetName val="INSTALACION_ELECTRICA"/>
      <sheetName val="INSTALACION_AIRE_ACONDICIONADO"/>
      <sheetName val="INSTALACION_CONTRA_INCENDIO"/>
      <sheetName val="INSTALACIONES_VARIAS"/>
      <sheetName val="Casa_B_estuco"/>
      <sheetName val="Casa__B_estuco_siding"/>
      <sheetName val="Casa__B_enchape_ladrillo"/>
      <sheetName val="Alcant_"/>
      <sheetName val="Agua_Pot_"/>
      <sheetName val="Inst__Gas"/>
      <sheetName val="$_prom_"/>
      <sheetName val="Operadores"/>
      <sheetName val="Auxiliares"/>
      <sheetName val="Base"/>
      <sheetName val="BASES"/>
      <sheetName val="14x7"/>
      <sheetName val="10x4"/>
      <sheetName val="EQUIPOS"/>
      <sheetName val="ADQ_-CONS-MONT_"/>
      <sheetName val="14x7_"/>
      <sheetName val="NominaAduccion"/>
      <sheetName val="ListadoEquipos"/>
      <sheetName val="Resumen"/>
      <sheetName val="ListaPersonal"/>
      <sheetName val="Trabajos"/>
      <sheetName val="PETROLEO_SAN_PEDRO"/>
      <sheetName val="Planilla_General_"/>
      <sheetName val="Cost_Variance_calculations"/>
      <sheetName val="G__Grales_"/>
      <sheetName val="CFA"/>
      <sheetName val="Medidas"/>
      <sheetName val="Pared 2"/>
      <sheetName val="Pared 3"/>
      <sheetName val="DATOS"/>
      <sheetName val="WAGERATE BY CRAFT"/>
      <sheetName val="F-05"/>
      <sheetName val="Infra"/>
      <sheetName val="ANALISIS ALQUILER FERREYROS"/>
      <sheetName val="N°1"/>
      <sheetName val="CIE"/>
      <sheetName val="APU"/>
      <sheetName val="ARQUITECTURA"/>
      <sheetName val="ESTRUCTURAS"/>
      <sheetName val="INST.ELECTRICAS"/>
      <sheetName val="INST.SANITARIAS"/>
      <sheetName val="Base Transformador"/>
    </sheetNames>
    <sheetDataSet>
      <sheetData sheetId="0" refreshError="1"/>
      <sheetData sheetId="1" refreshError="1"/>
      <sheetData sheetId="2" refreshError="1"/>
      <sheetData sheetId="3" refreshError="1"/>
      <sheetData sheetId="4" refreshError="1">
        <row r="1">
          <cell r="A1" t="str">
            <v>PLANILLA DE COTIZACIÓN de ESTRUCTURAS DE HORMIGÓN</v>
          </cell>
          <cell r="B1" t="str">
            <v>PLANILLA DE COTIZACIÓN</v>
          </cell>
        </row>
        <row r="2">
          <cell r="A2" t="str">
            <v>LICITACION QLN Nº 01 - 01</v>
          </cell>
          <cell r="B2" t="str">
            <v>LICITACION QLN Nº 01 - 01</v>
          </cell>
          <cell r="E2" t="str">
            <v>FECHA</v>
          </cell>
          <cell r="F2">
            <v>36951</v>
          </cell>
          <cell r="G2" t="str">
            <v>FEB. 2001</v>
          </cell>
        </row>
        <row r="3">
          <cell r="E3" t="str">
            <v>REVISION</v>
          </cell>
          <cell r="F3" t="str">
            <v>B</v>
          </cell>
        </row>
        <row r="4">
          <cell r="A4" t="str">
            <v>OBRA:</v>
          </cell>
          <cell r="B4" t="str">
            <v>EASY QUILIN</v>
          </cell>
          <cell r="E4" t="str">
            <v>SECTOR</v>
          </cell>
          <cell r="F4" t="str">
            <v>EASY</v>
          </cell>
          <cell r="G4" t="str">
            <v>A</v>
          </cell>
        </row>
        <row r="5">
          <cell r="A5" t="str">
            <v>OBRA:</v>
          </cell>
          <cell r="B5" t="str">
            <v>EASY QUILIN</v>
          </cell>
          <cell r="E5" t="str">
            <v>RUBRO</v>
          </cell>
          <cell r="F5" t="str">
            <v>HORMIGON</v>
          </cell>
          <cell r="G5" t="str">
            <v>EASY</v>
          </cell>
        </row>
        <row r="6">
          <cell r="E6" t="str">
            <v>RUBRO</v>
          </cell>
          <cell r="G6" t="str">
            <v>INSTALACION ELECTRICA</v>
          </cell>
        </row>
        <row r="7">
          <cell r="A7" t="str">
            <v>Cód</v>
          </cell>
          <cell r="B7" t="str">
            <v>Descripción</v>
          </cell>
          <cell r="C7" t="str">
            <v>Unid.</v>
          </cell>
          <cell r="D7" t="str">
            <v>Cant.</v>
          </cell>
          <cell r="E7" t="str">
            <v>P. Unit</v>
          </cell>
          <cell r="F7" t="str">
            <v>Subtotal</v>
          </cell>
        </row>
      </sheetData>
      <sheetData sheetId="5" refreshError="1"/>
      <sheetData sheetId="6" refreshError="1"/>
      <sheetData sheetId="7" refreshError="1">
        <row r="1">
          <cell r="A1" t="str">
            <v>PLANILLA DE COTIZACIÓN de ESTRUCTURAS DE HORMIGÓN</v>
          </cell>
          <cell r="B1" t="str">
            <v>PLANILLA DE COTIZACIÓN</v>
          </cell>
        </row>
        <row r="2">
          <cell r="A2" t="str">
            <v>LICITACION QLN Nº 01 - 01</v>
          </cell>
          <cell r="B2" t="str">
            <v>LICITACION QLN Nº 01 - 01</v>
          </cell>
          <cell r="E2" t="str">
            <v>FECHA</v>
          </cell>
          <cell r="F2">
            <v>36951</v>
          </cell>
          <cell r="G2" t="str">
            <v>FEB. 2001</v>
          </cell>
        </row>
        <row r="3">
          <cell r="E3" t="str">
            <v xml:space="preserve">FECHA: </v>
          </cell>
          <cell r="F3" t="str">
            <v>B</v>
          </cell>
        </row>
        <row r="4">
          <cell r="A4" t="str">
            <v>OBRA:</v>
          </cell>
          <cell r="B4" t="str">
            <v>EASY QUILIN</v>
          </cell>
          <cell r="E4" t="str">
            <v>REVISION</v>
          </cell>
          <cell r="F4" t="str">
            <v>EASY</v>
          </cell>
          <cell r="G4" t="str">
            <v>A</v>
          </cell>
        </row>
        <row r="5">
          <cell r="A5" t="str">
            <v>OBRA:</v>
          </cell>
          <cell r="B5" t="str">
            <v>EASY QUILIN</v>
          </cell>
          <cell r="E5" t="str">
            <v>SECTOR</v>
          </cell>
          <cell r="F5" t="str">
            <v>HORMIGON</v>
          </cell>
          <cell r="G5" t="str">
            <v>EASY</v>
          </cell>
        </row>
        <row r="6">
          <cell r="E6" t="str">
            <v>RUBRO</v>
          </cell>
          <cell r="G6" t="str">
            <v>INSTALACION ELECTRICA</v>
          </cell>
        </row>
        <row r="7">
          <cell r="A7" t="str">
            <v>Cód</v>
          </cell>
          <cell r="B7" t="str">
            <v>Descripción</v>
          </cell>
          <cell r="C7" t="str">
            <v>Unid.</v>
          </cell>
          <cell r="D7" t="str">
            <v>Cant.</v>
          </cell>
          <cell r="E7" t="str">
            <v>P. Unit</v>
          </cell>
          <cell r="F7" t="str">
            <v>Subtotal</v>
          </cell>
        </row>
        <row r="8">
          <cell r="E8" t="str">
            <v xml:space="preserve">Precio unitario de </v>
          </cell>
        </row>
        <row r="9">
          <cell r="A9" t="str">
            <v>Código</v>
          </cell>
          <cell r="B9" t="str">
            <v>Descripción</v>
          </cell>
          <cell r="C9" t="str">
            <v>Unid.</v>
          </cell>
          <cell r="D9" t="str">
            <v>Cant.</v>
          </cell>
          <cell r="E9" t="str">
            <v>Mat.</v>
          </cell>
          <cell r="F9" t="str">
            <v>M. de O.</v>
          </cell>
          <cell r="G9" t="str">
            <v xml:space="preserve">Total </v>
          </cell>
          <cell r="H9" t="str">
            <v>Subtotal</v>
          </cell>
          <cell r="I9" t="str">
            <v>Total  Item</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o_Itemizado_S10"/>
      <sheetName val="Resumen_Recursos_S10"/>
      <sheetName val="PU_Consolidado"/>
      <sheetName val="Recursos"/>
      <sheetName val="Materiales"/>
      <sheetName val="0.Plan por Frentes"/>
      <sheetName val="1.Cronograma"/>
      <sheetName val="2. Utilizacion de Recursos"/>
      <sheetName val="Cronograma Valorizado"/>
      <sheetName val="Movilizacion"/>
      <sheetName val="TABLA "/>
      <sheetName val="Flujo de Caja"/>
      <sheetName val="Calendario"/>
      <sheetName val="Tarifas de Equipos"/>
      <sheetName val="Combustible"/>
      <sheetName val="Basis"/>
      <sheetName val="Estimate"/>
      <sheetName val="Parametros"/>
      <sheetName val="0_Plan_por_Frentes"/>
      <sheetName val="1_Cronograma"/>
      <sheetName val="2__Utilizacion_de_Recursos"/>
      <sheetName val="Cronograma_Valorizado"/>
      <sheetName val="TABLA_"/>
      <sheetName val="Flujo_de_Caja"/>
      <sheetName val="Tarifas_de_Equipos"/>
      <sheetName val="Bech_Lab"/>
      <sheetName val="Wind Loads"/>
      <sheetName val="ESTRUCTURA DE HORMIGON"/>
      <sheetName val="INSTALACION ELECTRICA"/>
      <sheetName val="RESUMEN"/>
      <sheetName val="Hoja1"/>
      <sheetName val="GENERAL"/>
      <sheetName val="Calculos"/>
      <sheetName val="Rates"/>
      <sheetName val="F-05"/>
      <sheetName val="VAL ESTRUCTURAS "/>
      <sheetName val="Medidas"/>
      <sheetName val="Pared 2"/>
      <sheetName val="Pared 3"/>
      <sheetName val="ANALISIS ALQUILER FERREYROS"/>
      <sheetName val="STRSUMM0"/>
      <sheetName val="N°1"/>
      <sheetName val="EST_MOD"/>
      <sheetName val="Detail"/>
      <sheetName val="Rendimientos"/>
      <sheetName val="PPTOALT1"/>
      <sheetName val="7422CW00"/>
    </sheetNames>
    <sheetDataSet>
      <sheetData sheetId="0">
        <row r="3">
          <cell r="I3" t="str">
            <v>01  PAD DE LIXIVIACIÓN 4B - FASE 1</v>
          </cell>
        </row>
        <row r="4">
          <cell r="I4" t="str">
            <v>01.01     PARTIDAS GENERALES</v>
          </cell>
        </row>
        <row r="5">
          <cell r="I5" t="str">
            <v>01.01.01        OBRAS PRELIMINARES Y TEMPORALES</v>
          </cell>
        </row>
        <row r="6">
          <cell r="I6" t="str">
            <v>01.01.01.01           Movilización y Demovilización</v>
          </cell>
        </row>
        <row r="7">
          <cell r="I7" t="str">
            <v>01.01.01.02           Facilidades temporales</v>
          </cell>
        </row>
        <row r="8">
          <cell r="I8" t="str">
            <v>01.01.01.03           Retiro de Interferencias</v>
          </cell>
        </row>
        <row r="9">
          <cell r="I9" t="str">
            <v>01.02     PAD 4B</v>
          </cell>
        </row>
        <row r="10">
          <cell r="I10" t="str">
            <v>01.02.01        MOVIMIENTO DE TIERRAS</v>
          </cell>
        </row>
        <row r="11">
          <cell r="I11" t="str">
            <v>01.02.01.01           Excavacion en Material Suelto en Fondo de Quebrada</v>
          </cell>
        </row>
        <row r="12">
          <cell r="I12" t="str">
            <v>01.02.01.02           Excavacion en Material Suelto Impactado en Fondo de Quebrada</v>
          </cell>
        </row>
        <row r="13">
          <cell r="I13" t="str">
            <v>01.02.01.03           Excavacion de Material Saturado Impactado</v>
          </cell>
        </row>
        <row r="14">
          <cell r="I14" t="str">
            <v>01.02.01.04           Limpieza y Desbroce en Taludes incluye poza de procesos, E=0.6 a 0.8 m</v>
          </cell>
        </row>
        <row r="15">
          <cell r="I15" t="str">
            <v>01.02.01.05           Limpieza y Desbroce en Taludes incluye poza de procesos, E=0.8 a 1.0 m</v>
          </cell>
        </row>
        <row r="16">
          <cell r="I16" t="str">
            <v>01.02.01.06           Limpieza y Desbroce en Taludes incluye poza de procesos, E=1.0 a 1.2 m</v>
          </cell>
        </row>
        <row r="17">
          <cell r="I17" t="str">
            <v>01.02.01.07           Eliminación de Depósitos de Material Excedente Existentes</v>
          </cell>
        </row>
        <row r="18">
          <cell r="I18" t="str">
            <v>01.02.01.08           Eliminación de Depósitos de Material Excedente Existentes Impactados</v>
          </cell>
        </row>
        <row r="19">
          <cell r="I19" t="str">
            <v>01.02.01.09           Excavación de Material Lixiviado en Zona del PAD 3 (Existente)</v>
          </cell>
        </row>
        <row r="20">
          <cell r="I20" t="str">
            <v>01.02.01.10           Excavacion en Material Suelto</v>
          </cell>
        </row>
        <row r="21">
          <cell r="I21" t="str">
            <v>01.02.01.11           Excavación en Roca (Requiere Voladura)</v>
          </cell>
        </row>
        <row r="22">
          <cell r="I22" t="str">
            <v>01.02.01.12           Excavacion en Roca Ripeable</v>
          </cell>
        </row>
        <row r="23">
          <cell r="I23" t="str">
            <v>01.02.01.13           Relleno Masivo con Compactación Controlada</v>
          </cell>
        </row>
        <row r="24">
          <cell r="I24" t="str">
            <v>01.02.01.14           Relleno Estructural</v>
          </cell>
        </row>
        <row r="25">
          <cell r="I25" t="str">
            <v>01.02.01.15           Excavación Estructural</v>
          </cell>
        </row>
        <row r="26">
          <cell r="I26" t="str">
            <v>01.02.01.16           Cama de Apoyo</v>
          </cell>
        </row>
        <row r="27">
          <cell r="I27" t="str">
            <v>01.02.01.17           Relleno de Suelo de Baja Permeabilidad en Taludes</v>
          </cell>
        </row>
        <row r="28">
          <cell r="I28" t="str">
            <v>01.02.01.18           Relleno de Suelo de Baja Permeabilidad en Plataforma</v>
          </cell>
        </row>
        <row r="29">
          <cell r="I29" t="str">
            <v>01.02.01.19           Colocacion de Grava para Sistema de Subdrenaje</v>
          </cell>
        </row>
        <row r="30">
          <cell r="I30" t="str">
            <v>01.02.01.20           Colocacion de Material de Filtro para Subdrenes</v>
          </cell>
        </row>
        <row r="31">
          <cell r="I31" t="str">
            <v>01.02.01.21           Enrocado Permeable</v>
          </cell>
        </row>
        <row r="32">
          <cell r="I32" t="str">
            <v>01.02.01.22           Colocación de Grava para Sistema de Colección</v>
          </cell>
        </row>
        <row r="33">
          <cell r="I33" t="str">
            <v>01.02.01.23           Excavación y Relleno para Trincheras de Anclaje</v>
          </cell>
        </row>
        <row r="34">
          <cell r="I34" t="str">
            <v>01.02.01.24           Bermas de Seguridad</v>
          </cell>
        </row>
        <row r="35">
          <cell r="I35" t="str">
            <v>01.02.01.25           Base de Camino de Acceso Perimetral E=200 mm</v>
          </cell>
        </row>
        <row r="36">
          <cell r="I36" t="str">
            <v>01.02.02        GEOSINTÉTICOS</v>
          </cell>
        </row>
        <row r="37">
          <cell r="I37" t="str">
            <v>01.02.02.01           SISTEMA DE SUBDRENAJE</v>
          </cell>
        </row>
        <row r="38">
          <cell r="I38" t="str">
            <v>01.02.02.01.01              Instalación de Tuberia CPT Perforada de HDPE 450 mm</v>
          </cell>
        </row>
        <row r="39">
          <cell r="I39" t="str">
            <v>01.02.02.01.02              Instalación de Tuberia CPT Perforada de HDPE 300 mm</v>
          </cell>
        </row>
        <row r="40">
          <cell r="I40" t="str">
            <v>01.02.02.01.03              Instalación de Tuberia CPT No Perforada de HDPE 450 mm</v>
          </cell>
        </row>
        <row r="41">
          <cell r="I41" t="str">
            <v>01.02.02.01.04              Instalación de Tuberia de HDPE Sólida SDR 17 de 50 mm</v>
          </cell>
        </row>
        <row r="42">
          <cell r="I42" t="str">
            <v>01.02.02.01.05              Instalación y Montaje de Buzón de Subdrenaje</v>
          </cell>
        </row>
        <row r="43">
          <cell r="I43" t="str">
            <v>01.02.02.02           SISTEMA DE REVESTIMIENTO</v>
          </cell>
        </row>
        <row r="44">
          <cell r="I44" t="str">
            <v>01.02.02.02.01              Instalación de Geomembrana SST de LLDPE de 2.0 mm</v>
          </cell>
        </row>
        <row r="45">
          <cell r="I45" t="str">
            <v>01.02.02.02.02              Instalación de Geomembrana Lisa de HDPE de 1.5 mm</v>
          </cell>
        </row>
        <row r="46">
          <cell r="I46" t="str">
            <v>01.02.02.02.03              Instalación de GCL</v>
          </cell>
        </row>
        <row r="47">
          <cell r="I47" t="str">
            <v>01.02.02.02.04              Instalación de Geocompuesto</v>
          </cell>
        </row>
        <row r="48">
          <cell r="I48" t="str">
            <v>01.02.02.02.05              Instalación de Geotextil No Tejido de 200 g/m2</v>
          </cell>
        </row>
        <row r="49">
          <cell r="I49" t="str">
            <v>01.02.02.03           SISTEMA DE COLECCIÓN DE SOLUCION</v>
          </cell>
        </row>
        <row r="50">
          <cell r="I50" t="str">
            <v>01.02.02.03.01              Instalación de Tuberia CPT Perforada de HDPE 450 mm</v>
          </cell>
        </row>
        <row r="51">
          <cell r="I51" t="str">
            <v>01.02.02.03.02              Instalación de Tuberia CPT Perforada de HDPE 300 mm</v>
          </cell>
        </row>
        <row r="52">
          <cell r="I52" t="str">
            <v>01.02.02.03.03              Instalación de Tuberia CPT Perforada de HDPE 100 mm</v>
          </cell>
        </row>
        <row r="53">
          <cell r="I53" t="str">
            <v>01.02.02.03.04              Instalación de Tuberia de HDPE Sólida SDR 11 Perforada de 450 mm</v>
          </cell>
        </row>
        <row r="54">
          <cell r="I54" t="str">
            <v>01.02.02.03.05              Instalación de Geotextil No Tejido de 200 g/m2</v>
          </cell>
        </row>
        <row r="55">
          <cell r="I55" t="str">
            <v>01.02.03        OBRAS DE ARTE Y DRENAJE</v>
          </cell>
        </row>
        <row r="56">
          <cell r="I56" t="str">
            <v>01.02.03.01           Excavación Estructural</v>
          </cell>
        </row>
        <row r="57">
          <cell r="I57" t="str">
            <v>01.02.03.02           Relleno estructural</v>
          </cell>
        </row>
        <row r="58">
          <cell r="I58" t="str">
            <v>01.02.03.03           Mampostería de Piedra</v>
          </cell>
        </row>
        <row r="59">
          <cell r="I59" t="str">
            <v>01.02.03.04           Badenes</v>
          </cell>
        </row>
        <row r="60">
          <cell r="I60" t="str">
            <v>01.02.03.05           Instalación de alcantarillas casings</v>
          </cell>
        </row>
        <row r="61">
          <cell r="I61" t="str">
            <v>01.02.03.06           Instalación de Geotextil No Tejido de 200 g/m2</v>
          </cell>
        </row>
        <row r="62">
          <cell r="I62" t="str">
            <v>01.03     POZAS DE PROCESOS</v>
          </cell>
        </row>
        <row r="63">
          <cell r="I63" t="str">
            <v>01.03.01        MOVIMIENTO DE TIERRAS</v>
          </cell>
        </row>
        <row r="64">
          <cell r="I64" t="str">
            <v>01.03.01.01           Excavacion en Material Suelto Impactado</v>
          </cell>
        </row>
        <row r="65">
          <cell r="I65" t="str">
            <v>01.03.01.02           Excavacion en Material Suelto</v>
          </cell>
        </row>
        <row r="66">
          <cell r="I66" t="str">
            <v>01.03.01.03           Excavación en Roca (Requiere Voladura)</v>
          </cell>
        </row>
        <row r="67">
          <cell r="I67" t="str">
            <v>01.03.01.04           Excavacion en Roca Ripeable</v>
          </cell>
        </row>
        <row r="68">
          <cell r="I68" t="str">
            <v>01.03.01.05           Relleno Estructural</v>
          </cell>
        </row>
        <row r="69">
          <cell r="I69" t="str">
            <v>01.03.01.06           Excavación Estructural</v>
          </cell>
        </row>
        <row r="70">
          <cell r="I70" t="str">
            <v>01.03.01.07           Cama de Apoyo</v>
          </cell>
        </row>
        <row r="71">
          <cell r="I71" t="str">
            <v>01.03.01.08           Colocacion de Grava para Sistema de Subdrenaje</v>
          </cell>
        </row>
        <row r="72">
          <cell r="I72" t="str">
            <v>01.03.01.09           Relleno de Suelo de Baja Permeabilidad en Taludes</v>
          </cell>
        </row>
        <row r="73">
          <cell r="I73" t="str">
            <v>01.03.01.10           Relleno de Suelo de Baja Permeabilidad en Plataforma</v>
          </cell>
        </row>
        <row r="74">
          <cell r="I74" t="str">
            <v>01.03.01.11           Excavación y Relleno para Trincheras de Anclaje</v>
          </cell>
        </row>
        <row r="75">
          <cell r="I75" t="str">
            <v>01.03.01.12           Bermas de Seguridad</v>
          </cell>
        </row>
        <row r="76">
          <cell r="I76" t="str">
            <v>01.03.01.13           Base de Camino de Acceso Perimetral E=200 mm</v>
          </cell>
        </row>
        <row r="77">
          <cell r="I77" t="str">
            <v>01.03.02        GEOSINTÉTICOS</v>
          </cell>
        </row>
        <row r="78">
          <cell r="I78" t="str">
            <v>01.03.02.01           SISTEMA DE SUBDRENAJE</v>
          </cell>
        </row>
        <row r="79">
          <cell r="I79" t="str">
            <v>01.03.02.01.01              Instalación de Tuberia CPT Perforada de HDPE 300 mm</v>
          </cell>
        </row>
        <row r="80">
          <cell r="I80" t="str">
            <v>01.03.02.01.02              Instalación de Tuberia CPT Perforada de HDPE 100 mm</v>
          </cell>
        </row>
        <row r="81">
          <cell r="I81" t="str">
            <v>01.03.02.01.03              Instalación de Tuberia CPT No Perforada de HDPE 300 mm</v>
          </cell>
        </row>
        <row r="82">
          <cell r="I82" t="str">
            <v>01.03.02.01.04              Instalación de Tuberia de HDPE Solida SDR 17 de 50 mm</v>
          </cell>
        </row>
        <row r="83">
          <cell r="I83" t="str">
            <v>01.03.02.02           SISTEMA DE DETECCIÓN DE FUGAS</v>
          </cell>
        </row>
        <row r="84">
          <cell r="I84" t="str">
            <v>01.03.02.02.01              Instalación del Sistema de Detección de Fugas-Pozas de Procesos</v>
          </cell>
        </row>
        <row r="85">
          <cell r="I85" t="str">
            <v>01.03.02.02.02              Instalación del Sistema de Detección de Fugas-Poza de Colección y Sedimentación</v>
          </cell>
        </row>
        <row r="86">
          <cell r="I86" t="str">
            <v>01.03.02.03           SISTEMA DE REVESTIMIENTO</v>
          </cell>
        </row>
        <row r="87">
          <cell r="I87" t="str">
            <v>01.03.02.03.01              Instalación de Geomembrana Lisa de HDPE de 1.5 mm</v>
          </cell>
        </row>
        <row r="88">
          <cell r="I88" t="str">
            <v>01.03.02.03.02              Instalación de Geonet</v>
          </cell>
        </row>
        <row r="89">
          <cell r="I89" t="str">
            <v>01.03.02.04           SISTEMA DE CONDUCCIÓN DE SOLUCIÓN</v>
          </cell>
        </row>
        <row r="90">
          <cell r="I90" t="str">
            <v>01.03.02.04.01              Instalación de Tubería de HDPE Sólida SDR 17 de 1050 mm</v>
          </cell>
        </row>
        <row r="91">
          <cell r="I91" t="str">
            <v>01.03.02.04.02              Instalación de Tubería de HDPE Sólida SDR 13.5 de 800 mm</v>
          </cell>
        </row>
        <row r="92">
          <cell r="I92" t="str">
            <v>01.03.02.04.03              Instalación de Tubería de HDPE Solida SDR 17 de 500 mm</v>
          </cell>
        </row>
        <row r="93">
          <cell r="I93" t="str">
            <v>01.03.02.04.04              Instalación y Montaje de válvula de 500 mm</v>
          </cell>
        </row>
        <row r="94">
          <cell r="I94" t="str">
            <v>01.03.02.04.05              Instalación de planchas de HDPE de 5 mm</v>
          </cell>
        </row>
        <row r="95">
          <cell r="I95" t="str">
            <v>01.03.02.04.06              Instalación de planchas de HDPE de 9 mm</v>
          </cell>
        </row>
        <row r="96">
          <cell r="I96" t="str">
            <v>01.03.02.05           MISCELANEOS</v>
          </cell>
        </row>
        <row r="97">
          <cell r="I97" t="str">
            <v>01.03.02.05.01              Suministro e Instalación de pasarela de inspección en pozas de procesos</v>
          </cell>
        </row>
        <row r="98">
          <cell r="I98" t="str">
            <v>01.03.02.05.02              Suministro e Instalación de Data Logger</v>
          </cell>
        </row>
        <row r="99">
          <cell r="I99" t="str">
            <v>01.04     OBRAS CIVILES ASOCIADOS A EQUIPOS ELECTROMECANICOS</v>
          </cell>
        </row>
        <row r="100">
          <cell r="I100" t="str">
            <v>01.04.01        SISTEMA DE AIREACIÓN</v>
          </cell>
        </row>
        <row r="101">
          <cell r="I101" t="str">
            <v>01.04.01.01           Concreto Cimentación, 280 kg/cm2</v>
          </cell>
        </row>
        <row r="102">
          <cell r="I102" t="str">
            <v>01.04.01.02           Acero de Refuerzo</v>
          </cell>
        </row>
        <row r="103">
          <cell r="I103" t="str">
            <v>01.04.01.03           Relleno Estructural</v>
          </cell>
        </row>
        <row r="104">
          <cell r="I104" t="str">
            <v>01.04.01.04           Excavación Estructural</v>
          </cell>
        </row>
        <row r="105">
          <cell r="I105" t="str">
            <v>01.04.01.05           Suministro e instalación de pernos de anclaje e insertos</v>
          </cell>
        </row>
        <row r="106">
          <cell r="I106" t="str">
            <v>01.04.02        EQUIPOS MECÁNICOS - FAJAS</v>
          </cell>
        </row>
        <row r="107">
          <cell r="I107" t="str">
            <v>01.04.02.01           Faja Overland 1400-CV-007A</v>
          </cell>
        </row>
        <row r="108">
          <cell r="I108" t="str">
            <v>01.04.02.01.01              Concreto Cimentación, 280 kg/cm2</v>
          </cell>
        </row>
        <row r="109">
          <cell r="I109" t="str">
            <v>01.04.02.01.02              Acero de Refuerzo</v>
          </cell>
        </row>
        <row r="110">
          <cell r="I110" t="str">
            <v>01.04.02.01.03              Relleno Estructural</v>
          </cell>
        </row>
        <row r="111">
          <cell r="I111" t="str">
            <v>01.04.02.01.04              Excavación Estructural</v>
          </cell>
        </row>
        <row r="112">
          <cell r="I112" t="str">
            <v>01.04.02.01.05              Suministro e instalación de pernos de anclaje e insertos</v>
          </cell>
        </row>
        <row r="113">
          <cell r="I113" t="str">
            <v>01.04.02.02           Faja Overland 1400-CV-7B</v>
          </cell>
        </row>
        <row r="114">
          <cell r="I114" t="str">
            <v>01.04.02.02.01              Concreto Cimentación, 280 kg/cm2</v>
          </cell>
        </row>
        <row r="115">
          <cell r="I115" t="str">
            <v>01.04.02.02.02              Acero de Refuerzo</v>
          </cell>
        </row>
        <row r="116">
          <cell r="I116" t="str">
            <v>01.04.02.02.03              Relleno Estructural</v>
          </cell>
        </row>
        <row r="117">
          <cell r="I117" t="str">
            <v>01.04.02.02.04              Excavación Estructural</v>
          </cell>
        </row>
        <row r="118">
          <cell r="I118" t="str">
            <v>01.04.02.02.05              Suministro e instalación de pernos de anclaje e insertos</v>
          </cell>
        </row>
        <row r="119">
          <cell r="I119" t="str">
            <v>01.04.02.03           Radial Conveyor 1400-RC-002</v>
          </cell>
        </row>
        <row r="120">
          <cell r="I120" t="str">
            <v>01.04.02.03.01              Concreto Cimentación, 280 kg/cm2</v>
          </cell>
        </row>
        <row r="121">
          <cell r="I121" t="str">
            <v>01.04.02.03.02              Acero de Refuerzo</v>
          </cell>
        </row>
        <row r="122">
          <cell r="I122" t="str">
            <v>01.04.02.03.03              Relleno Estructural</v>
          </cell>
        </row>
        <row r="123">
          <cell r="I123" t="str">
            <v>01.04.02.03.04              Excavación Estructural</v>
          </cell>
        </row>
        <row r="124">
          <cell r="I124" t="str">
            <v>01.04.02.03.05              Suministro e instalación de pernos de anclaje e insertos</v>
          </cell>
        </row>
        <row r="125">
          <cell r="I125" t="str">
            <v>01.04.02.04           Faja Overland inclinada 1400-CV-008</v>
          </cell>
        </row>
        <row r="126">
          <cell r="I126" t="str">
            <v>01.04.02.04.01              Concreto Cimentación, 280 kg/cm2</v>
          </cell>
        </row>
        <row r="127">
          <cell r="I127" t="str">
            <v>01.04.02.04.02              Acero de Refuerzo</v>
          </cell>
        </row>
        <row r="128">
          <cell r="I128" t="str">
            <v>01.04.02.04.03              Relleno Estructural</v>
          </cell>
        </row>
        <row r="129">
          <cell r="I129" t="str">
            <v>01.04.02.04.04              Excavación Estructural</v>
          </cell>
        </row>
        <row r="130">
          <cell r="I130" t="str">
            <v>01.04.02.04.05              Suminstro e Instalación de alcantarillas caisings</v>
          </cell>
        </row>
        <row r="131">
          <cell r="I131" t="str">
            <v>01.04.02.04.06              Suministro e instalación de pernos de anclaje e insertos</v>
          </cell>
        </row>
        <row r="132">
          <cell r="I132" t="str">
            <v>01.04.02.05           Faja Tripper 1400-CV-009</v>
          </cell>
        </row>
        <row r="133">
          <cell r="I133" t="str">
            <v>01.04.02.05.01              Concreto Cimentación, 280 kg/cm2</v>
          </cell>
        </row>
        <row r="134">
          <cell r="I134" t="str">
            <v>01.04.02.05.02              Acero de Refuerzo</v>
          </cell>
        </row>
        <row r="135">
          <cell r="I135" t="str">
            <v>01.04.02.05.03              Relleno Estructural</v>
          </cell>
        </row>
        <row r="136">
          <cell r="I136" t="str">
            <v>01.04.02.05.04              Excavación Estructural</v>
          </cell>
        </row>
        <row r="137">
          <cell r="I137" t="str">
            <v>01.04.02.05.05              Suministro e instalación de pernos de anclaje e insertos</v>
          </cell>
        </row>
        <row r="138">
          <cell r="I138" t="str">
            <v>01.04.03        SUBESTACIONES ELÉCTRICAS</v>
          </cell>
        </row>
        <row r="139">
          <cell r="I139" t="str">
            <v>01.04.03.01           Subestación Traspaso y Overland</v>
          </cell>
        </row>
        <row r="140">
          <cell r="I140" t="str">
            <v>01.04.03.01.01              Concreto Cimentación, 280 kg/cm2</v>
          </cell>
        </row>
        <row r="141">
          <cell r="I141" t="str">
            <v>01.04.03.01.02              Acero de Refuerzo</v>
          </cell>
        </row>
        <row r="142">
          <cell r="I142" t="str">
            <v>01.04.03.01.03              Relleno Estructural</v>
          </cell>
        </row>
        <row r="143">
          <cell r="I143" t="str">
            <v>01.04.03.01.04              Excavación Estructural</v>
          </cell>
        </row>
        <row r="144">
          <cell r="I144" t="str">
            <v>01.04.03.01.05              Suministro e instalación de pernos de anclaje e insertos</v>
          </cell>
        </row>
        <row r="145">
          <cell r="I145" t="str">
            <v>01.04.03.02           Subestación Manejo de Material</v>
          </cell>
        </row>
        <row r="146">
          <cell r="I146" t="str">
            <v>01.04.03.02.01              Concreto Cimentación, 280 kg/cm2</v>
          </cell>
        </row>
        <row r="147">
          <cell r="I147" t="str">
            <v>01.04.03.02.02              Acero de Refuerzo</v>
          </cell>
        </row>
        <row r="148">
          <cell r="I148" t="str">
            <v>01.04.03.02.03              Relleno Estructural</v>
          </cell>
        </row>
        <row r="149">
          <cell r="I149" t="str">
            <v>01.04.03.02.04              Excavación Estructural</v>
          </cell>
        </row>
        <row r="150">
          <cell r="I150" t="str">
            <v>01.04.03.02.05              Suministro e instalación de pernos de anclaje e insertos</v>
          </cell>
        </row>
        <row r="151">
          <cell r="I151" t="str">
            <v>01.04.03.03           Subestación Impulsión PLS</v>
          </cell>
        </row>
        <row r="152">
          <cell r="I152" t="str">
            <v>01.04.03.03.01              Concreto Cimentación, 280 kg/cm2</v>
          </cell>
        </row>
        <row r="153">
          <cell r="I153" t="str">
            <v>01.04.03.03.02              Acero de Refuerzo</v>
          </cell>
        </row>
        <row r="154">
          <cell r="I154" t="str">
            <v>01.04.03.03.03              Relleno Estructural</v>
          </cell>
        </row>
        <row r="155">
          <cell r="I155" t="str">
            <v>01.04.03.03.04              Excavación Estructural</v>
          </cell>
        </row>
        <row r="156">
          <cell r="I156" t="str">
            <v>01.04.03.03.05              Suministro e instalación de pernos de anclaje e insertos</v>
          </cell>
        </row>
        <row r="157">
          <cell r="I157" t="str">
            <v>01.04.04        SISTEMA DE BOMBEO</v>
          </cell>
        </row>
        <row r="158">
          <cell r="I158" t="str">
            <v>01.04.04.01           SISTEMA DE IMPULSION PLS</v>
          </cell>
        </row>
        <row r="159">
          <cell r="I159" t="str">
            <v>01.04.04.02           Estación de Bombeo PLS</v>
          </cell>
        </row>
        <row r="160">
          <cell r="I160" t="str">
            <v>01.04.04.02.01              Concreto Cimentación, 280 kg/cm2</v>
          </cell>
        </row>
        <row r="161">
          <cell r="I161" t="str">
            <v>01.04.04.02.02              Acero de Refuerzo</v>
          </cell>
        </row>
        <row r="162">
          <cell r="I162" t="str">
            <v>01.04.04.02.03              Relleno Estructural</v>
          </cell>
        </row>
        <row r="163">
          <cell r="I163" t="str">
            <v>01.04.04.02.04              Excavación Estructural</v>
          </cell>
        </row>
        <row r="164">
          <cell r="I164" t="str">
            <v>01.04.04.02.05              Suministro e instalación de pernos de anclaje e insertos</v>
          </cell>
        </row>
        <row r="165">
          <cell r="I165" t="str">
            <v>01.04.04.02.06              Soportes</v>
          </cell>
        </row>
        <row r="166">
          <cell r="I166" t="str">
            <v>01.04.04.03           Cuadro de Control PLS</v>
          </cell>
        </row>
        <row r="167">
          <cell r="I167" t="str">
            <v>01.04.04.03.01              Concreto Cimentación, 280 kg/cm2</v>
          </cell>
        </row>
        <row r="168">
          <cell r="I168" t="str">
            <v>01.04.04.03.02              Acero de Refuerzo</v>
          </cell>
        </row>
        <row r="169">
          <cell r="I169" t="str">
            <v>01.04.04.03.03              Relleno Estructural</v>
          </cell>
        </row>
        <row r="170">
          <cell r="I170" t="str">
            <v>01.04.04.03.04              Excavación Estructural</v>
          </cell>
        </row>
        <row r="171">
          <cell r="I171" t="str">
            <v>01.04.04.03.05              Suministro e instalación de pernos de anclaje e insertos</v>
          </cell>
        </row>
        <row r="172">
          <cell r="I172" t="str">
            <v>01.04.04.03.06              Soportes</v>
          </cell>
        </row>
        <row r="173">
          <cell r="I173" t="str">
            <v>01.04.04.04           SISTEMA DE IMPULSION RAFF &amp; ILS</v>
          </cell>
        </row>
        <row r="174">
          <cell r="I174" t="str">
            <v>01.04.04.05           Cuadro de Control RAFF &amp; ILS</v>
          </cell>
        </row>
        <row r="175">
          <cell r="I175" t="str">
            <v>01.04.04.05.01              Concreto Cimentación, 280 kg/cm2</v>
          </cell>
        </row>
        <row r="176">
          <cell r="I176" t="str">
            <v>01.04.04.05.02              Acero de Refuerzo</v>
          </cell>
        </row>
        <row r="177">
          <cell r="I177" t="str">
            <v>01.04.04.05.03              Relleno Estructural</v>
          </cell>
        </row>
        <row r="178">
          <cell r="I178" t="str">
            <v>01.04.04.05.04              Excavación Estructural</v>
          </cell>
        </row>
        <row r="179">
          <cell r="I179" t="str">
            <v>01.04.04.05.05              Suministro e instalación de pernos de anclaje e insertos</v>
          </cell>
        </row>
        <row r="180">
          <cell r="I180" t="str">
            <v>01.04.04.05.06              Soportes</v>
          </cell>
        </row>
        <row r="181">
          <cell r="I181" t="str">
            <v>01.04.05        CULVERT</v>
          </cell>
        </row>
        <row r="182">
          <cell r="I182" t="str">
            <v>01.04.05.01           Concreto Cimentación, 280 kg/cm2</v>
          </cell>
        </row>
        <row r="183">
          <cell r="I183" t="str">
            <v>01.04.05.02           Acero de Refuerzo</v>
          </cell>
        </row>
        <row r="184">
          <cell r="I184" t="str">
            <v>01.04.05.03           Relleno Estructural</v>
          </cell>
        </row>
        <row r="185">
          <cell r="I185" t="str">
            <v>01.04.05.04           Excavación Estructural</v>
          </cell>
        </row>
        <row r="186">
          <cell r="I186" t="str">
            <v>01.04.05.05           Instalación Culvert Tipo Arco MP-152 Galvanizada, e=8.0 mm</v>
          </cell>
        </row>
        <row r="187">
          <cell r="I187" t="str">
            <v>01.05     CAMINOS DE ACCESO Y PLATAFORMAS</v>
          </cell>
        </row>
        <row r="188">
          <cell r="I188" t="str">
            <v>01.05.01        Camino de Acceso Sur a PAD 4B</v>
          </cell>
        </row>
        <row r="189">
          <cell r="I189" t="str">
            <v>01.05.01.01           Excavacion en Roca Ripeable</v>
          </cell>
        </row>
        <row r="190">
          <cell r="I190" t="str">
            <v>01.05.01.02           Relleno Masivo con Compactación Controlada</v>
          </cell>
        </row>
        <row r="191">
          <cell r="I191" t="str">
            <v>01.05.01.03           Base en Accesos Perimetrales E=0.20 m</v>
          </cell>
        </row>
        <row r="192">
          <cell r="I192" t="str">
            <v>01.05.02        Modificación Camino Minero y Camino de servicio</v>
          </cell>
        </row>
        <row r="193">
          <cell r="I193" t="str">
            <v>01.05.02.01           Camino Minero</v>
          </cell>
        </row>
        <row r="194">
          <cell r="I194" t="str">
            <v>01.05.02.01.01              Excavacion en Roca Ripeable</v>
          </cell>
        </row>
        <row r="195">
          <cell r="I195" t="str">
            <v>01.05.02.01.02              Relleno Masivo con Compactación Controlada</v>
          </cell>
        </row>
        <row r="196">
          <cell r="I196" t="str">
            <v>01.05.02.01.03              Base en Accesos Perimetrales E=0.20 m</v>
          </cell>
        </row>
        <row r="197">
          <cell r="I197" t="str">
            <v>01.05.02.01.04              Bermas de Seguridad</v>
          </cell>
        </row>
        <row r="198">
          <cell r="I198" t="str">
            <v>01.05.02.02           Camino de Servicio</v>
          </cell>
        </row>
        <row r="199">
          <cell r="I199" t="str">
            <v>01.05.02.02.01              Excavacion en Roca Ripeable</v>
          </cell>
        </row>
        <row r="200">
          <cell r="I200" t="str">
            <v>01.05.02.02.02              Relleno Masivo con Compactación Controlada</v>
          </cell>
        </row>
        <row r="201">
          <cell r="I201" t="str">
            <v>01.05.02.02.03              Base en Accesos Perimetrales E=0.20 m</v>
          </cell>
        </row>
        <row r="202">
          <cell r="I202" t="str">
            <v>01.05.02.02.04              Bermas de Seguridad</v>
          </cell>
        </row>
        <row r="203">
          <cell r="I203" t="str">
            <v>01.05.02.03           Plataforma Punto de Traspaso</v>
          </cell>
        </row>
        <row r="204">
          <cell r="I204" t="str">
            <v>01.05.02.03.01              Excavacion en Roca Ripeable</v>
          </cell>
        </row>
        <row r="205">
          <cell r="I205" t="str">
            <v>01.05.02.03.02              Base en Accesos Perimetrales E=0.20 m</v>
          </cell>
        </row>
        <row r="206">
          <cell r="I206" t="str">
            <v>01.05.02.03.03              Bermas de Seguridad</v>
          </cell>
        </row>
        <row r="207">
          <cell r="I207" t="str">
            <v>01.05.02.04           Accesos  Plataforma Punto de Traspaso</v>
          </cell>
        </row>
        <row r="208">
          <cell r="I208" t="str">
            <v>01.05.02.04.01              Excavacion en Roca Ripeable</v>
          </cell>
        </row>
        <row r="209">
          <cell r="I209" t="str">
            <v>01.05.02.04.02              Relleno Masivo con Compactación Controlada</v>
          </cell>
        </row>
        <row r="210">
          <cell r="I210" t="str">
            <v>01.05.02.04.03              Base en Accesos Perimetrales E=0.20 m</v>
          </cell>
        </row>
        <row r="211">
          <cell r="I211" t="str">
            <v>01.05.03        Accesos y Plataforma Faja CV-008</v>
          </cell>
        </row>
        <row r="212">
          <cell r="I212" t="str">
            <v>01.05.03.01           Plataforma</v>
          </cell>
        </row>
        <row r="213">
          <cell r="I213" t="str">
            <v>01.05.03.01.01              Excavacion en Roca Ripeable</v>
          </cell>
        </row>
        <row r="214">
          <cell r="I214" t="str">
            <v>01.05.03.01.02              Relleno Masivo con Compactación Controlada</v>
          </cell>
        </row>
        <row r="215">
          <cell r="I215" t="str">
            <v>01.05.03.01.03              Base en Accesos Perimetrales E=0.20 m</v>
          </cell>
        </row>
        <row r="216">
          <cell r="I216" t="str">
            <v>01.05.03.02           Acceso 1 (oeste)</v>
          </cell>
        </row>
        <row r="217">
          <cell r="I217" t="str">
            <v>01.05.03.02.01              Excavacion en Roca Ripeable</v>
          </cell>
        </row>
        <row r="218">
          <cell r="I218" t="str">
            <v>01.05.03.02.02              Relleno Masivo con Compactación Controlada</v>
          </cell>
        </row>
        <row r="219">
          <cell r="I219" t="str">
            <v>01.05.03.02.03              Base en Accesos Perimetrales E=0.20 m</v>
          </cell>
        </row>
        <row r="220">
          <cell r="I220" t="str">
            <v>01.05.03.03           Acceso 2 (este)</v>
          </cell>
        </row>
        <row r="221">
          <cell r="I221" t="str">
            <v>01.05.03.03.01              Excavacion en Roca Ripeable</v>
          </cell>
        </row>
        <row r="222">
          <cell r="I222" t="str">
            <v>01.05.03.03.02              Relleno Masivo con Compactación Controlada</v>
          </cell>
        </row>
        <row r="223">
          <cell r="I223" t="str">
            <v>01.05.03.03.03              Base en Accesos Perimetrales E=0.20 m</v>
          </cell>
        </row>
        <row r="224">
          <cell r="I224" t="str">
            <v>01.06     INSTRUMENTACIÓN GEOTECNICA</v>
          </cell>
        </row>
        <row r="225">
          <cell r="I225" t="str">
            <v>01.06.01        Suministro e Instalación de Acelerografo</v>
          </cell>
        </row>
        <row r="226">
          <cell r="I226" t="str">
            <v>01.06.02        Suministro e Instalación de Piezometro Hidraulico</v>
          </cell>
        </row>
        <row r="227">
          <cell r="I227" t="str">
            <v>01.06.03        Suministro e Instalación de Inclinometro</v>
          </cell>
        </row>
        <row r="228">
          <cell r="I228" t="str">
            <v>01.06.04        Suministro e Instalación de Celda de Presion de Cuerda Vibrante</v>
          </cell>
        </row>
        <row r="229">
          <cell r="I229" t="str">
            <v>01.06.05        Suministro e Instalación de Sensor de Asentamiento</v>
          </cell>
        </row>
        <row r="230">
          <cell r="I230" t="str">
            <v>01.06.06        Suministro e Instalación de Piezometro de Cuerda Vibrante</v>
          </cell>
        </row>
        <row r="231">
          <cell r="I231" t="str">
            <v/>
          </cell>
        </row>
        <row r="232">
          <cell r="I232" t="str">
            <v/>
          </cell>
        </row>
      </sheetData>
      <sheetData sheetId="1"/>
      <sheetData sheetId="2"/>
      <sheetData sheetId="3"/>
      <sheetData sheetId="4"/>
      <sheetData sheetId="5"/>
      <sheetData sheetId="6"/>
      <sheetData sheetId="7">
        <row r="6">
          <cell r="D6" t="str">
            <v>PAD 4B - SOCIEDAD MINERA CERRO VERDE</v>
          </cell>
        </row>
      </sheetData>
      <sheetData sheetId="8"/>
      <sheetData sheetId="9"/>
      <sheetData sheetId="10"/>
      <sheetData sheetId="11"/>
      <sheetData sheetId="12">
        <row r="1">
          <cell r="V1" t="str">
            <v>Dias Calendarios</v>
          </cell>
        </row>
        <row r="2">
          <cell r="V2" t="str">
            <v>No Domingos</v>
          </cell>
        </row>
        <row r="3">
          <cell r="V3" t="str">
            <v>Personalizado</v>
          </cell>
        </row>
        <row r="6">
          <cell r="W6" t="str">
            <v>x</v>
          </cell>
        </row>
        <row r="7">
          <cell r="W7" t="str">
            <v>L</v>
          </cell>
        </row>
        <row r="12">
          <cell r="V12">
            <v>1</v>
          </cell>
        </row>
        <row r="13">
          <cell r="V13">
            <v>2</v>
          </cell>
        </row>
        <row r="14">
          <cell r="V14">
            <v>3</v>
          </cell>
        </row>
        <row r="19">
          <cell r="V19" t="str">
            <v>Si</v>
          </cell>
        </row>
        <row r="20">
          <cell r="V20" t="str">
            <v>No</v>
          </cell>
        </row>
        <row r="24">
          <cell r="V24">
            <v>2</v>
          </cell>
        </row>
        <row r="28">
          <cell r="V28">
            <v>2</v>
          </cell>
        </row>
        <row r="34">
          <cell r="V34">
            <v>1</v>
          </cell>
        </row>
      </sheetData>
      <sheetData sheetId="13"/>
      <sheetData sheetId="14">
        <row r="14">
          <cell r="M14">
            <v>2.6633333333333336</v>
          </cell>
        </row>
      </sheetData>
      <sheetData sheetId="15" refreshError="1"/>
      <sheetData sheetId="16" refreshError="1"/>
      <sheetData sheetId="17" refreshError="1"/>
      <sheetData sheetId="18"/>
      <sheetData sheetId="19"/>
      <sheetData sheetId="20">
        <row r="6">
          <cell r="D6" t="str">
            <v>PAD 4B - SOCIEDAD MINERA CERRO VERDE</v>
          </cell>
        </row>
      </sheetData>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L"/>
      <sheetName val="EQUIPO SSGG"/>
      <sheetName val="UPSS"/>
      <sheetName val="I-4"/>
      <sheetName val="I-3"/>
      <sheetName val="I-2"/>
      <sheetName val="I-1"/>
      <sheetName val="II-1"/>
      <sheetName val="REDUNDA"/>
      <sheetName val="Hoja1"/>
      <sheetName val="Calendario"/>
      <sheetName val="Pto_Itemizado_S10"/>
      <sheetName val="CIE"/>
      <sheetName val="CIEDANOS"/>
      <sheetName val="RES F1"/>
      <sheetName val="F-05"/>
      <sheetName val="A"/>
      <sheetName val="B"/>
      <sheetName val="Estimate"/>
      <sheetName val="puni"/>
      <sheetName val="sensibilidad.proliv"/>
      <sheetName val="Hoja3"/>
      <sheetName val="Hoja2"/>
      <sheetName val="Viguetas 36 REAL"/>
      <sheetName val="steel"/>
      <sheetName val="Rates"/>
      <sheetName val="Datos Generales"/>
      <sheetName val="Relacion de PU"/>
      <sheetName val="Detail"/>
      <sheetName val="Wind Loads"/>
      <sheetName val="Encofrado BVR Unispan"/>
      <sheetName val="xie"/>
      <sheetName val="ESTRUCTURA DE HORMIGON"/>
      <sheetName val="INSTALACION ELECTRICA"/>
    </sheetNames>
    <sheetDataSet>
      <sheetData sheetId="0" refreshError="1">
        <row r="1">
          <cell r="A1" t="str">
            <v>COD</v>
          </cell>
          <cell r="B1" t="str">
            <v>CD</v>
          </cell>
          <cell r="C1" t="str">
            <v>T</v>
          </cell>
          <cell r="D1" t="str">
            <v>DESCRIPCION</v>
          </cell>
          <cell r="E1" t="str">
            <v>CL1</v>
          </cell>
          <cell r="F1" t="str">
            <v>CL2</v>
          </cell>
          <cell r="G1" t="str">
            <v>U</v>
          </cell>
          <cell r="H1" t="str">
            <v>CAT</v>
          </cell>
          <cell r="I1" t="str">
            <v>DOG</v>
          </cell>
        </row>
        <row r="2">
          <cell r="A2" t="str">
            <v>Z-152</v>
          </cell>
          <cell r="C2" t="str">
            <v>INF</v>
          </cell>
          <cell r="D2" t="str">
            <v>ACCESS POINT</v>
          </cell>
          <cell r="E2" t="str">
            <v>INF</v>
          </cell>
          <cell r="F2" t="str">
            <v>EQ</v>
          </cell>
          <cell r="I2" t="e">
            <v>#NAME?</v>
          </cell>
        </row>
        <row r="3">
          <cell r="A3" t="str">
            <v>L-105B</v>
          </cell>
          <cell r="C3" t="str">
            <v>LAB</v>
          </cell>
          <cell r="D3" t="str">
            <v>AGITADOR DE MUÑECAS</v>
          </cell>
          <cell r="E3" t="str">
            <v>L</v>
          </cell>
          <cell r="F3" t="str">
            <v>EQ</v>
          </cell>
          <cell r="G3" t="e">
            <v>#NAME?</v>
          </cell>
          <cell r="H3" t="e">
            <v>#NAME?</v>
          </cell>
        </row>
        <row r="4">
          <cell r="A4" t="str">
            <v>L-57</v>
          </cell>
          <cell r="C4" t="str">
            <v>LAB</v>
          </cell>
          <cell r="D4" t="str">
            <v>AGITADOR DE PLAQUETAS HORIZONTAL  (80 BOLSAS) ATEMPERADA CON CABINA 22°c.</v>
          </cell>
          <cell r="E4" t="str">
            <v>L</v>
          </cell>
          <cell r="F4" t="str">
            <v>EQ</v>
          </cell>
          <cell r="G4" t="e">
            <v>#NAME?</v>
          </cell>
          <cell r="H4" t="e">
            <v>#NAME?</v>
          </cell>
          <cell r="I4" t="e">
            <v>#NAME?</v>
          </cell>
        </row>
        <row r="5">
          <cell r="A5" t="str">
            <v>L-84A</v>
          </cell>
          <cell r="C5" t="str">
            <v>LAB</v>
          </cell>
          <cell r="D5" t="str">
            <v>AGITADOR ELÉCTRICO PARA PIPETAS</v>
          </cell>
          <cell r="E5" t="str">
            <v>L</v>
          </cell>
          <cell r="F5" t="str">
            <v>EQ</v>
          </cell>
          <cell r="G5" t="e">
            <v>#NAME?</v>
          </cell>
          <cell r="H5" t="e">
            <v>#NAME?</v>
          </cell>
          <cell r="I5" t="e">
            <v>#NAME?</v>
          </cell>
        </row>
        <row r="6">
          <cell r="A6" t="str">
            <v>L-105</v>
          </cell>
          <cell r="C6" t="str">
            <v>LAB</v>
          </cell>
          <cell r="D6" t="str">
            <v xml:space="preserve">AGITADOR ORBITAL </v>
          </cell>
          <cell r="E6" t="str">
            <v>L</v>
          </cell>
          <cell r="F6" t="str">
            <v>EQ</v>
          </cell>
          <cell r="G6" t="e">
            <v>#NAME?</v>
          </cell>
          <cell r="H6" t="e">
            <v>#NAME?</v>
          </cell>
          <cell r="I6" t="e">
            <v>#NAME?</v>
          </cell>
        </row>
        <row r="7">
          <cell r="A7" t="str">
            <v>L-51A</v>
          </cell>
          <cell r="C7" t="str">
            <v>LAB</v>
          </cell>
          <cell r="D7" t="str">
            <v>AGITADOR PARA BOLSAS DE SANGRE</v>
          </cell>
          <cell r="E7" t="str">
            <v>L</v>
          </cell>
          <cell r="F7" t="str">
            <v>EQ</v>
          </cell>
          <cell r="G7" t="e">
            <v>#NAME?</v>
          </cell>
          <cell r="H7" t="e">
            <v>#NAME?</v>
          </cell>
          <cell r="I7" t="e">
            <v>#NAME?</v>
          </cell>
        </row>
        <row r="8">
          <cell r="A8" t="str">
            <v>L-45</v>
          </cell>
          <cell r="C8" t="str">
            <v>LAB</v>
          </cell>
          <cell r="D8" t="str">
            <v>AGITADOR PARA SANGRE,  PLASMA Y OTROS LÍQUIDOS</v>
          </cell>
          <cell r="E8" t="str">
            <v>L</v>
          </cell>
          <cell r="F8" t="str">
            <v>EQ</v>
          </cell>
          <cell r="G8" t="e">
            <v>#NAME?</v>
          </cell>
          <cell r="H8" t="e">
            <v>#NAME?</v>
          </cell>
          <cell r="I8" t="e">
            <v>#NAME?</v>
          </cell>
        </row>
        <row r="9">
          <cell r="A9" t="str">
            <v>L-45A</v>
          </cell>
          <cell r="C9" t="str">
            <v>LAB</v>
          </cell>
          <cell r="D9" t="str">
            <v xml:space="preserve">AGITADOR TERMOMAGNÉTICO </v>
          </cell>
          <cell r="E9" t="str">
            <v>L</v>
          </cell>
          <cell r="F9" t="str">
            <v>EQ</v>
          </cell>
          <cell r="G9" t="e">
            <v>#NAME?</v>
          </cell>
          <cell r="H9" t="e">
            <v>#NAME?</v>
          </cell>
          <cell r="I9" t="e">
            <v>#NAME?</v>
          </cell>
        </row>
        <row r="10">
          <cell r="A10" t="str">
            <v>L-44</v>
          </cell>
          <cell r="C10" t="str">
            <v>LAB</v>
          </cell>
          <cell r="D10" t="str">
            <v xml:space="preserve">AGREGOMETRO, PLAQUETARIO </v>
          </cell>
          <cell r="E10" t="str">
            <v>L</v>
          </cell>
          <cell r="F10" t="str">
            <v>EQ</v>
          </cell>
          <cell r="G10" t="e">
            <v>#NAME?</v>
          </cell>
          <cell r="H10" t="e">
            <v>#NAME?</v>
          </cell>
          <cell r="I10" t="e">
            <v>#NAME?</v>
          </cell>
        </row>
        <row r="11">
          <cell r="A11" t="str">
            <v>Z-100A</v>
          </cell>
          <cell r="C11" t="str">
            <v>EM</v>
          </cell>
          <cell r="D11" t="str">
            <v>AIRE ACONDICIONADO TIPO PRECISIÓN</v>
          </cell>
          <cell r="E11" t="str">
            <v>EM</v>
          </cell>
          <cell r="F11" t="str">
            <v>OC</v>
          </cell>
          <cell r="G11" t="e">
            <v>#NAME?</v>
          </cell>
          <cell r="H11" t="e">
            <v>#NAME?</v>
          </cell>
          <cell r="I11" t="e">
            <v>#NAME?</v>
          </cell>
        </row>
        <row r="12">
          <cell r="A12" t="str">
            <v>Z-100B</v>
          </cell>
          <cell r="C12" t="str">
            <v>EM</v>
          </cell>
          <cell r="D12" t="str">
            <v>AIRE ACONDICIONADO TIPO SPLIT</v>
          </cell>
          <cell r="E12" t="str">
            <v>EM</v>
          </cell>
          <cell r="F12" t="str">
            <v>OC</v>
          </cell>
          <cell r="G12" t="e">
            <v>#NAME?</v>
          </cell>
          <cell r="H12" t="e">
            <v>#NAME?</v>
          </cell>
          <cell r="I12" t="e">
            <v>#NAME?</v>
          </cell>
        </row>
        <row r="13">
          <cell r="A13" t="str">
            <v>INF-200</v>
          </cell>
          <cell r="C13" t="str">
            <v>EM</v>
          </cell>
          <cell r="D13" t="str">
            <v>ALARMA AUDIOVISUAL</v>
          </cell>
          <cell r="E13" t="str">
            <v>EM</v>
          </cell>
          <cell r="F13" t="str">
            <v>OC</v>
          </cell>
          <cell r="G13" t="e">
            <v>#NAME?</v>
          </cell>
          <cell r="H13" t="e">
            <v>#NAME?</v>
          </cell>
          <cell r="I13" t="e">
            <v>#NAME?</v>
          </cell>
        </row>
        <row r="14">
          <cell r="A14" t="str">
            <v>U-31</v>
          </cell>
          <cell r="C14" t="str">
            <v>OD</v>
          </cell>
          <cell r="D14" t="str">
            <v>AMALGAMADOR DENTAL</v>
          </cell>
          <cell r="E14" t="str">
            <v>B</v>
          </cell>
          <cell r="F14" t="str">
            <v>EQ</v>
          </cell>
          <cell r="G14" t="e">
            <v>#NAME?</v>
          </cell>
          <cell r="H14" t="e">
            <v>#NAME?</v>
          </cell>
          <cell r="I14" t="e">
            <v>#NAME?</v>
          </cell>
        </row>
        <row r="15">
          <cell r="A15" t="str">
            <v>AM-4</v>
          </cell>
          <cell r="C15" t="str">
            <v>TRT</v>
          </cell>
          <cell r="D15" t="str">
            <v>AMBULANCIA DE TIPO RURAL TIPO II</v>
          </cell>
          <cell r="E15" t="str">
            <v>E</v>
          </cell>
          <cell r="F15" t="str">
            <v>EQ</v>
          </cell>
          <cell r="H15" t="e">
            <v>#NAME?</v>
          </cell>
          <cell r="I15" t="e">
            <v>#NAME?</v>
          </cell>
        </row>
        <row r="16">
          <cell r="A16" t="str">
            <v>AM-1b</v>
          </cell>
          <cell r="C16" t="str">
            <v>TRT</v>
          </cell>
          <cell r="D16" t="str">
            <v>AMBULANCIA FLUVIAL DE TRANSPORTE ASISTENCIAL MEDICALIZADO</v>
          </cell>
          <cell r="E16" t="str">
            <v>E</v>
          </cell>
          <cell r="F16" t="str">
            <v>EQ</v>
          </cell>
          <cell r="H16" t="e">
            <v>#NAME?</v>
          </cell>
          <cell r="I16" t="e">
            <v>#NAME?</v>
          </cell>
        </row>
        <row r="17">
          <cell r="A17" t="str">
            <v>AM-5</v>
          </cell>
          <cell r="C17" t="str">
            <v>TRT</v>
          </cell>
          <cell r="D17" t="str">
            <v>AMBULANCIA URBANA TIPO III</v>
          </cell>
          <cell r="E17" t="str">
            <v>E</v>
          </cell>
          <cell r="F17" t="str">
            <v>EQ</v>
          </cell>
          <cell r="H17" t="e">
            <v>#NAME?</v>
          </cell>
          <cell r="I17" t="e">
            <v>#NAME?</v>
          </cell>
        </row>
        <row r="18">
          <cell r="A18" t="str">
            <v>AMB-II</v>
          </cell>
          <cell r="C18" t="str">
            <v>TRT</v>
          </cell>
          <cell r="D18" t="str">
            <v xml:space="preserve">AMBULANCIA, PARA TRANSPORTE TERRESTRE URBANA TIPO II </v>
          </cell>
          <cell r="E18" t="str">
            <v>E</v>
          </cell>
          <cell r="F18" t="str">
            <v>EQ</v>
          </cell>
          <cell r="G18" t="e">
            <v>#NAME?</v>
          </cell>
          <cell r="H18" t="e">
            <v>#NAME?</v>
          </cell>
          <cell r="I18" t="e">
            <v>#NAME?</v>
          </cell>
        </row>
        <row r="19">
          <cell r="A19" t="str">
            <v>AMB-III</v>
          </cell>
          <cell r="C19" t="str">
            <v>TRT</v>
          </cell>
          <cell r="D19" t="str">
            <v xml:space="preserve">AMBULANCIA, PARA TRANSPORTE TERRESTRE URBANA TIPO III </v>
          </cell>
          <cell r="E19" t="str">
            <v>E</v>
          </cell>
          <cell r="F19" t="str">
            <v>EQ</v>
          </cell>
          <cell r="G19" t="e">
            <v>#NAME?</v>
          </cell>
          <cell r="H19" t="e">
            <v>#NAME?</v>
          </cell>
          <cell r="I19" t="e">
            <v>#NAME?</v>
          </cell>
        </row>
        <row r="20">
          <cell r="A20" t="str">
            <v>EM-100</v>
          </cell>
          <cell r="C20" t="str">
            <v>DX</v>
          </cell>
          <cell r="D20" t="str">
            <v>AMNIOSCOPIO</v>
          </cell>
          <cell r="E20" t="str">
            <v>B</v>
          </cell>
          <cell r="F20" t="str">
            <v>EQ</v>
          </cell>
          <cell r="G20" t="e">
            <v>#NAME?</v>
          </cell>
          <cell r="H20" t="e">
            <v>#NAME?</v>
          </cell>
          <cell r="I20" t="e">
            <v>#NAME?</v>
          </cell>
        </row>
        <row r="21">
          <cell r="A21" t="str">
            <v>T-38A</v>
          </cell>
          <cell r="C21" t="str">
            <v>MAN</v>
          </cell>
          <cell r="D21" t="str">
            <v>AMOLADORA</v>
          </cell>
          <cell r="E21" t="str">
            <v>E</v>
          </cell>
          <cell r="F21" t="str">
            <v>EQ</v>
          </cell>
          <cell r="G21" t="e">
            <v>#NAME?</v>
          </cell>
          <cell r="H21" t="e">
            <v>#NAME?</v>
          </cell>
          <cell r="I21" t="e">
            <v>#NAME?</v>
          </cell>
        </row>
        <row r="22">
          <cell r="A22" t="str">
            <v>T-12</v>
          </cell>
          <cell r="C22" t="str">
            <v>MAN</v>
          </cell>
          <cell r="D22" t="str">
            <v>AMOLADORA MANUAL DE 7” 2.3 KW, 8500 RPM, INDUSTRIAL, CON GUANTES Y LENTES</v>
          </cell>
          <cell r="E22" t="str">
            <v>E</v>
          </cell>
          <cell r="F22" t="str">
            <v>EQ</v>
          </cell>
          <cell r="G22" t="e">
            <v>#NAME?</v>
          </cell>
          <cell r="H22" t="e">
            <v>#NAME?</v>
          </cell>
          <cell r="I22" t="e">
            <v>#NAME?</v>
          </cell>
        </row>
        <row r="23">
          <cell r="A23" t="str">
            <v>I-100</v>
          </cell>
          <cell r="C23" t="str">
            <v>COM</v>
          </cell>
          <cell r="D23" t="str">
            <v>AMPLIFICADOR DE SONIDO</v>
          </cell>
          <cell r="E23" t="str">
            <v>COM</v>
          </cell>
          <cell r="F23" t="str">
            <v>EQ</v>
          </cell>
          <cell r="H23" t="e">
            <v>#NAME?</v>
          </cell>
          <cell r="I23" t="e">
            <v>#NAME?</v>
          </cell>
        </row>
        <row r="24">
          <cell r="A24" t="str">
            <v>Z-101</v>
          </cell>
          <cell r="C24" t="str">
            <v>INF</v>
          </cell>
          <cell r="D24" t="str">
            <v>AMPLIFICADOR DE VIDEO A 1GHZ - Ingreso de señal de cable-televisión</v>
          </cell>
          <cell r="E24" t="str">
            <v>E</v>
          </cell>
          <cell r="F24" t="str">
            <v>OC</v>
          </cell>
          <cell r="G24" t="e">
            <v>#NAME?</v>
          </cell>
          <cell r="H24" t="e">
            <v>#NAME?</v>
          </cell>
          <cell r="I24" t="e">
            <v>#NAME?</v>
          </cell>
        </row>
        <row r="25">
          <cell r="A25" t="str">
            <v>L-202</v>
          </cell>
          <cell r="C25" t="str">
            <v>LAB</v>
          </cell>
          <cell r="D25" t="str">
            <v>ANALIZADOR  AUTOMÁTICO PARA ORINA</v>
          </cell>
          <cell r="E25" t="str">
            <v>COM</v>
          </cell>
          <cell r="F25" t="str">
            <v>EQ</v>
          </cell>
          <cell r="G25" t="e">
            <v>#NAME?</v>
          </cell>
          <cell r="H25" t="e">
            <v>#NAME?</v>
          </cell>
          <cell r="I25" t="e">
            <v>#NAME?</v>
          </cell>
        </row>
        <row r="26">
          <cell r="A26" t="str">
            <v>L-81b</v>
          </cell>
          <cell r="C26" t="str">
            <v>LAB</v>
          </cell>
          <cell r="D26" t="str">
            <v>ANALIZADOR  HEMATOLÓGICO AUTOMÁTICO DE 03 EXTIRPES</v>
          </cell>
          <cell r="E26" t="str">
            <v>COM</v>
          </cell>
          <cell r="F26" t="str">
            <v>EQ</v>
          </cell>
          <cell r="G26" t="e">
            <v>#NAME?</v>
          </cell>
          <cell r="H26" t="e">
            <v>#NAME?</v>
          </cell>
          <cell r="I26" t="e">
            <v>#NAME?</v>
          </cell>
        </row>
        <row r="27">
          <cell r="A27" t="str">
            <v>L-81E</v>
          </cell>
          <cell r="C27" t="str">
            <v>LAB</v>
          </cell>
          <cell r="D27" t="str">
            <v>ANALIZADOR  HEMATOLÓGICO AUTOMÁTICO DE 05 EXTIRPES</v>
          </cell>
          <cell r="E27" t="str">
            <v>COM</v>
          </cell>
          <cell r="F27" t="str">
            <v>EQ</v>
          </cell>
          <cell r="G27" t="e">
            <v>#NAME?</v>
          </cell>
          <cell r="H27" t="e">
            <v>#NAME?</v>
          </cell>
          <cell r="I27" t="e">
            <v>#NAME?</v>
          </cell>
        </row>
        <row r="28">
          <cell r="A28" t="str">
            <v>L-113</v>
          </cell>
          <cell r="C28" t="str">
            <v>LAB</v>
          </cell>
          <cell r="D28" t="str">
            <v>ANALIZADOR AUTOMÁTICO DE COOMBS</v>
          </cell>
          <cell r="E28" t="str">
            <v>COM</v>
          </cell>
          <cell r="F28" t="str">
            <v>EQ</v>
          </cell>
          <cell r="G28" t="e">
            <v>#NAME?</v>
          </cell>
          <cell r="H28" t="e">
            <v>#NAME?</v>
          </cell>
          <cell r="I28" t="e">
            <v>#NAME?</v>
          </cell>
        </row>
        <row r="29">
          <cell r="A29" t="str">
            <v>L-84</v>
          </cell>
          <cell r="C29" t="str">
            <v>LAB</v>
          </cell>
          <cell r="D29" t="str">
            <v>ANALIZADOR AUTOMÁTICO DE ELISA</v>
          </cell>
          <cell r="E29" t="str">
            <v>COM</v>
          </cell>
          <cell r="F29" t="str">
            <v>EQ</v>
          </cell>
          <cell r="G29" t="e">
            <v>#NAME?</v>
          </cell>
          <cell r="H29" t="e">
            <v>#NAME?</v>
          </cell>
          <cell r="I29" t="e">
            <v>#NAME?</v>
          </cell>
        </row>
        <row r="30">
          <cell r="A30" t="str">
            <v>L-81G</v>
          </cell>
          <cell r="C30" t="str">
            <v>LAB</v>
          </cell>
          <cell r="D30" t="str">
            <v>ANALIZADOR AUTOMATICO PARA MICROBIOLOGIA</v>
          </cell>
          <cell r="E30" t="str">
            <v>COM</v>
          </cell>
          <cell r="F30" t="str">
            <v>EQ</v>
          </cell>
          <cell r="G30" t="e">
            <v>#NAME?</v>
          </cell>
          <cell r="H30" t="e">
            <v>#NAME?</v>
          </cell>
          <cell r="I30" t="e">
            <v>#NAME?</v>
          </cell>
        </row>
        <row r="31">
          <cell r="A31" t="str">
            <v>L-81c</v>
          </cell>
          <cell r="C31" t="str">
            <v>LAB</v>
          </cell>
          <cell r="D31" t="str">
            <v>ANALIZADOR BIOQUÍMICO AUTOMÁTIZADO</v>
          </cell>
          <cell r="E31" t="str">
            <v>COM</v>
          </cell>
          <cell r="F31" t="str">
            <v>EQ</v>
          </cell>
          <cell r="G31" t="e">
            <v>#NAME?</v>
          </cell>
          <cell r="H31" t="e">
            <v>#NAME?</v>
          </cell>
          <cell r="I31" t="e">
            <v>#NAME?</v>
          </cell>
        </row>
        <row r="32">
          <cell r="A32" t="str">
            <v>L-81D</v>
          </cell>
          <cell r="C32" t="str">
            <v>LAB</v>
          </cell>
          <cell r="D32" t="str">
            <v>ANALIZADOR BIOQUÍMICO SEMI AUTOMÁTICO</v>
          </cell>
          <cell r="E32" t="str">
            <v>COM</v>
          </cell>
          <cell r="F32" t="str">
            <v>EQ</v>
          </cell>
          <cell r="G32" t="e">
            <v>#NAME?</v>
          </cell>
          <cell r="H32" t="e">
            <v>#NAME?</v>
          </cell>
          <cell r="I32" t="e">
            <v>#NAME?</v>
          </cell>
        </row>
        <row r="33">
          <cell r="A33" t="str">
            <v>T-51</v>
          </cell>
          <cell r="C33" t="str">
            <v>MAN</v>
          </cell>
          <cell r="D33" t="str">
            <v xml:space="preserve">ANALIZADOR DE DESFIBRILADOR </v>
          </cell>
          <cell r="E33" t="str">
            <v>COM</v>
          </cell>
          <cell r="F33" t="str">
            <v>EQ</v>
          </cell>
          <cell r="G33" t="e">
            <v>#NAME?</v>
          </cell>
          <cell r="H33" t="e">
            <v>#NAME?</v>
          </cell>
          <cell r="I33" t="e">
            <v>#NAME?</v>
          </cell>
        </row>
        <row r="34">
          <cell r="A34" t="str">
            <v>L-139</v>
          </cell>
          <cell r="C34" t="str">
            <v>LAB</v>
          </cell>
          <cell r="D34" t="str">
            <v>ANALIZADOR DE ELECTROLÍTICOS Y GASES DE SANGRE PORTATIL</v>
          </cell>
          <cell r="E34" t="str">
            <v>COM</v>
          </cell>
          <cell r="F34" t="str">
            <v>EQ</v>
          </cell>
          <cell r="G34" t="e">
            <v>#NAME?</v>
          </cell>
          <cell r="H34" t="e">
            <v>#NAME?</v>
          </cell>
          <cell r="I34" t="e">
            <v>#NAME?</v>
          </cell>
        </row>
        <row r="35">
          <cell r="A35" t="str">
            <v>L-28</v>
          </cell>
          <cell r="C35" t="str">
            <v>LAB</v>
          </cell>
          <cell r="D35" t="str">
            <v xml:space="preserve">ANALIZADOR DE ELECTROLITOS Y GASES EN LA SANGRE </v>
          </cell>
          <cell r="E35" t="str">
            <v>COM</v>
          </cell>
          <cell r="F35" t="str">
            <v>EQ</v>
          </cell>
          <cell r="G35" t="e">
            <v>#NAME?</v>
          </cell>
          <cell r="H35" t="e">
            <v>#NAME?</v>
          </cell>
          <cell r="I35" t="e">
            <v>#NAME?</v>
          </cell>
        </row>
        <row r="36">
          <cell r="A36" t="str">
            <v>T-52</v>
          </cell>
          <cell r="C36" t="str">
            <v>MAN</v>
          </cell>
          <cell r="D36" t="str">
            <v xml:space="preserve">ANALIZADOR DE GASES ANESTÉSICOS </v>
          </cell>
          <cell r="E36" t="str">
            <v>COM</v>
          </cell>
          <cell r="F36" t="str">
            <v>EQ</v>
          </cell>
          <cell r="G36" t="e">
            <v>#NAME?</v>
          </cell>
          <cell r="H36" t="e">
            <v>#NAME?</v>
          </cell>
          <cell r="I36" t="e">
            <v>#NAME?</v>
          </cell>
        </row>
        <row r="37">
          <cell r="A37" t="str">
            <v>T-52A</v>
          </cell>
          <cell r="C37" t="str">
            <v>MAN</v>
          </cell>
          <cell r="D37" t="str">
            <v>ANALIZADOR DE SEGURIDAD ELECTRICA</v>
          </cell>
          <cell r="E37" t="str">
            <v>INF</v>
          </cell>
          <cell r="F37" t="str">
            <v>EQ</v>
          </cell>
          <cell r="G37" t="e">
            <v>#NAME?</v>
          </cell>
          <cell r="H37" t="e">
            <v>#NAME?</v>
          </cell>
          <cell r="I37" t="e">
            <v>#NAME?</v>
          </cell>
        </row>
        <row r="38">
          <cell r="A38" t="str">
            <v>L-161</v>
          </cell>
          <cell r="C38" t="str">
            <v>LAB</v>
          </cell>
          <cell r="D38" t="str">
            <v>ANALIZADOR INMUNOLOGICO AUTOMATIZADO</v>
          </cell>
          <cell r="E38" t="str">
            <v>COM</v>
          </cell>
          <cell r="F38" t="str">
            <v>EQ</v>
          </cell>
          <cell r="G38" t="e">
            <v>#NAME?</v>
          </cell>
          <cell r="H38" t="e">
            <v>#NAME?</v>
          </cell>
          <cell r="I38" t="e">
            <v>#NAME?</v>
          </cell>
        </row>
        <row r="39">
          <cell r="A39" t="str">
            <v>L-81F</v>
          </cell>
          <cell r="C39" t="str">
            <v>LAB</v>
          </cell>
          <cell r="D39" t="str">
            <v>ANALIZADOR INMUNOLOGICO AUTOMATIZADO</v>
          </cell>
          <cell r="E39" t="str">
            <v>COM</v>
          </cell>
          <cell r="F39" t="str">
            <v>EQ</v>
          </cell>
          <cell r="G39" t="e">
            <v>#NAME?</v>
          </cell>
          <cell r="H39" t="e">
            <v>#NAME?</v>
          </cell>
          <cell r="I39" t="e">
            <v>#NAME?</v>
          </cell>
        </row>
        <row r="40">
          <cell r="A40" t="str">
            <v>L-81G</v>
          </cell>
          <cell r="C40" t="str">
            <v>LAB</v>
          </cell>
          <cell r="D40" t="str">
            <v>ANALIZADOR INMUNOLOGICO SEMI AUTOMATICO</v>
          </cell>
          <cell r="E40" t="str">
            <v>COM</v>
          </cell>
          <cell r="F40" t="str">
            <v>EQ</v>
          </cell>
          <cell r="G40" t="e">
            <v>#NAME?</v>
          </cell>
          <cell r="H40" t="e">
            <v>#NAME?</v>
          </cell>
          <cell r="I40" t="e">
            <v>#NAME?</v>
          </cell>
        </row>
        <row r="41">
          <cell r="A41" t="str">
            <v>L-31</v>
          </cell>
          <cell r="C41" t="str">
            <v>LAB</v>
          </cell>
          <cell r="D41" t="str">
            <v xml:space="preserve">ANALIZADOR NEFELOMETRICO </v>
          </cell>
          <cell r="E41" t="str">
            <v>COM</v>
          </cell>
          <cell r="F41" t="str">
            <v>EQ</v>
          </cell>
          <cell r="G41" t="e">
            <v>#NAME?</v>
          </cell>
          <cell r="H41" t="e">
            <v>#NAME?</v>
          </cell>
          <cell r="I41" t="e">
            <v>#NAME?</v>
          </cell>
        </row>
        <row r="42">
          <cell r="A42" t="str">
            <v>T-53</v>
          </cell>
          <cell r="C42" t="str">
            <v>MAN</v>
          </cell>
          <cell r="D42" t="str">
            <v xml:space="preserve">ANALIZADOR PARA RESPIRADORES </v>
          </cell>
          <cell r="E42" t="str">
            <v>COM</v>
          </cell>
          <cell r="F42" t="str">
            <v>EQ</v>
          </cell>
          <cell r="G42" t="e">
            <v>#NAME?</v>
          </cell>
          <cell r="H42" t="e">
            <v>#NAME?</v>
          </cell>
          <cell r="I42" t="e">
            <v>#NAME?</v>
          </cell>
        </row>
        <row r="43">
          <cell r="A43" t="str">
            <v>T-54</v>
          </cell>
          <cell r="C43" t="str">
            <v>MAN</v>
          </cell>
          <cell r="D43" t="str">
            <v xml:space="preserve">ANALIZADOR PARA UNIDAD DE ELECTROCIRUGÍA </v>
          </cell>
          <cell r="E43" t="str">
            <v>COM</v>
          </cell>
          <cell r="F43" t="str">
            <v>EQ</v>
          </cell>
          <cell r="G43" t="e">
            <v>#NAME?</v>
          </cell>
          <cell r="H43" t="e">
            <v>#NAME?</v>
          </cell>
          <cell r="I43" t="e">
            <v>#NAME?</v>
          </cell>
        </row>
        <row r="44">
          <cell r="A44" t="str">
            <v>L-15A</v>
          </cell>
          <cell r="C44" t="str">
            <v>LAB</v>
          </cell>
          <cell r="D44" t="str">
            <v>ANALIZADORES AUTOMÁTICOS DE GRUPO SANGUÍNEO</v>
          </cell>
          <cell r="E44" t="str">
            <v>COM</v>
          </cell>
          <cell r="F44" t="str">
            <v>EQ</v>
          </cell>
          <cell r="G44" t="e">
            <v>#NAME?</v>
          </cell>
          <cell r="H44" t="e">
            <v>#NAME?</v>
          </cell>
          <cell r="I44" t="e">
            <v>#NAME?</v>
          </cell>
        </row>
        <row r="45">
          <cell r="A45" t="str">
            <v>AN-10</v>
          </cell>
          <cell r="C45" t="str">
            <v>MA</v>
          </cell>
          <cell r="D45" t="str">
            <v>ANAQUEL CERRADO DE ACERO INOXIDABLE CON 2 PUERTAS Y CON 3 DIVISIONES</v>
          </cell>
          <cell r="E45" t="str">
            <v>COM</v>
          </cell>
          <cell r="F45" t="str">
            <v>EQ</v>
          </cell>
          <cell r="G45" t="e">
            <v>#NAME?</v>
          </cell>
          <cell r="H45" t="e">
            <v>#NAME?</v>
          </cell>
          <cell r="I45" t="e">
            <v>#NAME?</v>
          </cell>
        </row>
        <row r="46">
          <cell r="A46" t="str">
            <v>AN-1</v>
          </cell>
          <cell r="C46" t="str">
            <v>MC</v>
          </cell>
          <cell r="D46" t="str">
            <v>ANDADOR</v>
          </cell>
          <cell r="E46" t="str">
            <v>COM</v>
          </cell>
          <cell r="F46" t="str">
            <v>EQ</v>
          </cell>
          <cell r="G46" t="e">
            <v>#NAME?</v>
          </cell>
          <cell r="H46" t="e">
            <v>#NAME?</v>
          </cell>
          <cell r="I46" t="e">
            <v>#NAME?</v>
          </cell>
        </row>
        <row r="47">
          <cell r="A47" t="str">
            <v>RX-22</v>
          </cell>
          <cell r="C47" t="str">
            <v>IMAG</v>
          </cell>
          <cell r="D47" t="str">
            <v>ANGIOGRAFO DIGITAL</v>
          </cell>
          <cell r="E47" t="str">
            <v>COM</v>
          </cell>
          <cell r="F47" t="str">
            <v>EQ</v>
          </cell>
          <cell r="G47" t="e">
            <v>#NAME?</v>
          </cell>
          <cell r="H47" t="e">
            <v>#NAME?</v>
          </cell>
          <cell r="I47" t="e">
            <v>#NAME?</v>
          </cell>
        </row>
        <row r="48">
          <cell r="A48" t="str">
            <v>AN-20</v>
          </cell>
          <cell r="C48" t="str">
            <v>OPT</v>
          </cell>
          <cell r="D48" t="str">
            <v>ANOSCOPIO</v>
          </cell>
          <cell r="E48" t="str">
            <v>COM</v>
          </cell>
          <cell r="F48" t="str">
            <v>EQ</v>
          </cell>
          <cell r="G48" t="e">
            <v>#NAME?</v>
          </cell>
          <cell r="H48" t="e">
            <v>#NAME?</v>
          </cell>
          <cell r="I48" t="e">
            <v>#NAME?</v>
          </cell>
        </row>
        <row r="49">
          <cell r="A49" t="str">
            <v>MA-13</v>
          </cell>
          <cell r="C49" t="str">
            <v>MA</v>
          </cell>
          <cell r="D49" t="str">
            <v>ARCHIVADOR DE LAMINAS (PATOLOGIA) TIPO KARDEX</v>
          </cell>
          <cell r="E49" t="str">
            <v>COM</v>
          </cell>
          <cell r="F49" t="str">
            <v>EQ</v>
          </cell>
          <cell r="G49" t="e">
            <v>#NAME?</v>
          </cell>
          <cell r="H49" t="e">
            <v>#NAME?</v>
          </cell>
          <cell r="I49" t="e">
            <v>#NAME?</v>
          </cell>
        </row>
        <row r="50">
          <cell r="A50" t="str">
            <v>MC-10</v>
          </cell>
          <cell r="C50" t="str">
            <v>MA</v>
          </cell>
          <cell r="D50" t="str">
            <v>ARCHIVADOR METÁLICO DE 4 GAVETAS</v>
          </cell>
          <cell r="E50" t="str">
            <v>COM</v>
          </cell>
          <cell r="F50" t="str">
            <v>EQ</v>
          </cell>
          <cell r="G50" t="e">
            <v>#NAME?</v>
          </cell>
          <cell r="H50" t="e">
            <v>#NAME?</v>
          </cell>
          <cell r="I50" t="e">
            <v>#NAME?</v>
          </cell>
        </row>
        <row r="51">
          <cell r="A51" t="str">
            <v>MA-13</v>
          </cell>
          <cell r="C51" t="str">
            <v>MC</v>
          </cell>
          <cell r="D51" t="str">
            <v>ARCHIVADOR METÁLICO PARA LÁMINAS</v>
          </cell>
          <cell r="E51" t="str">
            <v>COM</v>
          </cell>
          <cell r="F51" t="str">
            <v>EQ</v>
          </cell>
          <cell r="G51" t="e">
            <v>#NAME?</v>
          </cell>
          <cell r="H51" t="e">
            <v>#NAME?</v>
          </cell>
          <cell r="I51" t="e">
            <v>#NAME?</v>
          </cell>
        </row>
        <row r="52">
          <cell r="A52" t="str">
            <v>SO-10</v>
          </cell>
          <cell r="C52" t="str">
            <v>COM</v>
          </cell>
          <cell r="D52" t="str">
            <v>ARGOLLA DE METAL O MADERA INSTALADA EN EL TECHO</v>
          </cell>
          <cell r="E52" t="str">
            <v>COM</v>
          </cell>
          <cell r="F52" t="str">
            <v>EQ</v>
          </cell>
          <cell r="H52" t="e">
            <v>#NAME?</v>
          </cell>
          <cell r="I52" t="e">
            <v>#NAME?</v>
          </cell>
        </row>
        <row r="53">
          <cell r="A53" t="str">
            <v>U-7</v>
          </cell>
          <cell r="C53" t="str">
            <v>MC</v>
          </cell>
          <cell r="D53" t="str">
            <v>ARMARIO DE ACERO INOXIDABLE PARA INSTRUMENTAL DENTAL DE 2 CUERPOS</v>
          </cell>
          <cell r="E53" t="str">
            <v>COM</v>
          </cell>
          <cell r="F53" t="str">
            <v>EQ</v>
          </cell>
          <cell r="G53" t="e">
            <v>#NAME?</v>
          </cell>
          <cell r="H53" t="e">
            <v>#NAME?</v>
          </cell>
          <cell r="I53" t="e">
            <v>#NAME?</v>
          </cell>
        </row>
        <row r="54">
          <cell r="A54" t="str">
            <v>M-32</v>
          </cell>
          <cell r="C54" t="str">
            <v>MA</v>
          </cell>
          <cell r="D54" t="str">
            <v>ARMARIO DE MADERA</v>
          </cell>
          <cell r="E54" t="str">
            <v>MA</v>
          </cell>
          <cell r="F54" t="str">
            <v>EQ</v>
          </cell>
          <cell r="G54" t="e">
            <v>#NAME?</v>
          </cell>
          <cell r="H54" t="e">
            <v>#NAME?</v>
          </cell>
          <cell r="I54" t="e">
            <v>#NAME?</v>
          </cell>
        </row>
        <row r="55">
          <cell r="A55" t="str">
            <v>M-61</v>
          </cell>
          <cell r="C55" t="str">
            <v>MA</v>
          </cell>
          <cell r="D55" t="str">
            <v>ARMARIO DE MADERA PARA MATERIAL ESTERIL CON PUERTAS DE VIDRIO</v>
          </cell>
          <cell r="E55" t="str">
            <v>MA</v>
          </cell>
          <cell r="F55" t="str">
            <v>EQ</v>
          </cell>
          <cell r="G55" t="e">
            <v>#NAME?</v>
          </cell>
          <cell r="H55" t="e">
            <v>#NAME?</v>
          </cell>
          <cell r="I55" t="e">
            <v>#NAME?</v>
          </cell>
        </row>
        <row r="56">
          <cell r="A56" t="str">
            <v>MC-14</v>
          </cell>
          <cell r="C56" t="str">
            <v>MA</v>
          </cell>
          <cell r="D56" t="str">
            <v>ARMARIO METALICO DE 2 PUERTAS</v>
          </cell>
          <cell r="E56" t="str">
            <v>MA</v>
          </cell>
          <cell r="F56" t="str">
            <v>EQ</v>
          </cell>
          <cell r="G56" t="e">
            <v>#NAME?</v>
          </cell>
          <cell r="H56" t="e">
            <v>#NAME?</v>
          </cell>
          <cell r="I56" t="e">
            <v>#NAME?</v>
          </cell>
        </row>
        <row r="57">
          <cell r="A57" t="str">
            <v>MA-24</v>
          </cell>
          <cell r="C57" t="str">
            <v>MC</v>
          </cell>
          <cell r="D57" t="str">
            <v>ARMARIO METALICO GUARDA ROPA DE UN CUERPO Y DOS COMPARTIMIENTOS</v>
          </cell>
          <cell r="E57" t="str">
            <v>E</v>
          </cell>
          <cell r="F57" t="str">
            <v>EQ</v>
          </cell>
          <cell r="G57" t="e">
            <v>#NAME?</v>
          </cell>
          <cell r="H57" t="e">
            <v>#NAME?</v>
          </cell>
          <cell r="I57" t="e">
            <v>#NAME?</v>
          </cell>
        </row>
        <row r="58">
          <cell r="A58" t="str">
            <v>U-7A</v>
          </cell>
          <cell r="C58" t="str">
            <v>MC</v>
          </cell>
          <cell r="D58" t="str">
            <v>ARMARIO METALICO PARA INSTRUMENTAL DENTAL</v>
          </cell>
          <cell r="E58" t="str">
            <v>MC</v>
          </cell>
          <cell r="F58" t="str">
            <v>EQ</v>
          </cell>
          <cell r="G58" t="e">
            <v>#NAME?</v>
          </cell>
          <cell r="H58" t="e">
            <v>#NAME?</v>
          </cell>
          <cell r="I58" t="e">
            <v>#NAME?</v>
          </cell>
        </row>
        <row r="59">
          <cell r="A59" t="str">
            <v>MA-27</v>
          </cell>
          <cell r="C59" t="str">
            <v>MC</v>
          </cell>
          <cell r="D59" t="str">
            <v>ARMARIO METÁLICO PARA INSTRUMENTOS Y MATERIAL ESTÉRIL,  ACERO  INOXIDABLE</v>
          </cell>
          <cell r="E59" t="str">
            <v>MC</v>
          </cell>
          <cell r="F59" t="str">
            <v>EQ</v>
          </cell>
          <cell r="G59" t="e">
            <v>#NAME?</v>
          </cell>
          <cell r="H59" t="e">
            <v>#NAME?</v>
          </cell>
          <cell r="I59" t="e">
            <v>#NAME?</v>
          </cell>
        </row>
        <row r="60">
          <cell r="A60" t="str">
            <v>MA-26</v>
          </cell>
          <cell r="C60" t="str">
            <v>MC</v>
          </cell>
          <cell r="D60" t="str">
            <v>ARMARIO METÁLICO PARA MEDICAMENTOS DE 104 X 45 CMS.</v>
          </cell>
          <cell r="E60" t="str">
            <v>MC</v>
          </cell>
          <cell r="F60" t="str">
            <v>EQ</v>
          </cell>
          <cell r="H60" t="e">
            <v>#NAME?</v>
          </cell>
          <cell r="I60" t="e">
            <v>#NAME?</v>
          </cell>
        </row>
        <row r="61">
          <cell r="A61" t="str">
            <v>M-13</v>
          </cell>
          <cell r="C61" t="str">
            <v>MA</v>
          </cell>
          <cell r="D61" t="str">
            <v>ARMARIO PARA COLGAR DE MADERA DE 2 DIVISIONES PUERTAS CORREDIZAS Y CERRADURA</v>
          </cell>
          <cell r="E61" t="str">
            <v>MA</v>
          </cell>
          <cell r="F61" t="str">
            <v>EQ</v>
          </cell>
          <cell r="G61" t="e">
            <v>#NAME?</v>
          </cell>
          <cell r="H61" t="e">
            <v>#NAME?</v>
          </cell>
          <cell r="I61" t="e">
            <v>#NAME?</v>
          </cell>
        </row>
        <row r="62">
          <cell r="A62" t="str">
            <v>M-11</v>
          </cell>
          <cell r="C62" t="str">
            <v>MA</v>
          </cell>
          <cell r="D62" t="str">
            <v>ARMARIO PARA COLGAR DE MADERA DE 2 DIVISIONES Y PUERTAS CORREDIZAS</v>
          </cell>
          <cell r="E62" t="str">
            <v>MA</v>
          </cell>
          <cell r="F62" t="str">
            <v>EQ</v>
          </cell>
          <cell r="G62" t="e">
            <v>#NAME?</v>
          </cell>
          <cell r="H62" t="e">
            <v>#NAME?</v>
          </cell>
          <cell r="I62" t="e">
            <v>#NAME?</v>
          </cell>
        </row>
        <row r="63">
          <cell r="A63" t="str">
            <v>M-11B</v>
          </cell>
          <cell r="C63" t="str">
            <v>MA</v>
          </cell>
          <cell r="D63" t="str">
            <v>ARMARIO PARA COLGAR ENDOSCOPIOS</v>
          </cell>
          <cell r="E63" t="str">
            <v>MA</v>
          </cell>
          <cell r="F63" t="str">
            <v>EQ</v>
          </cell>
          <cell r="G63" t="e">
            <v>#NAME?</v>
          </cell>
          <cell r="H63" t="e">
            <v>#NAME?</v>
          </cell>
          <cell r="I63" t="e">
            <v>#NAME?</v>
          </cell>
        </row>
        <row r="64">
          <cell r="A64" t="str">
            <v>EM-23</v>
          </cell>
          <cell r="C64" t="str">
            <v>UAP</v>
          </cell>
          <cell r="D64" t="str">
            <v>ASPIRADOR DE SECRECION PORTATIL</v>
          </cell>
          <cell r="E64" t="str">
            <v>B</v>
          </cell>
          <cell r="F64" t="str">
            <v>EQ</v>
          </cell>
          <cell r="G64" t="e">
            <v>#NAME?</v>
          </cell>
          <cell r="H64" t="e">
            <v>#NAME?</v>
          </cell>
          <cell r="I64" t="e">
            <v>#NAME?</v>
          </cell>
        </row>
        <row r="65">
          <cell r="A65" t="str">
            <v>EM-25</v>
          </cell>
          <cell r="C65" t="str">
            <v>UAP</v>
          </cell>
          <cell r="D65" t="str">
            <v>ASPIRADOR DE SECRECIONES DE SOBREMESA</v>
          </cell>
          <cell r="E65" t="str">
            <v>B</v>
          </cell>
          <cell r="F65" t="str">
            <v>EQ</v>
          </cell>
          <cell r="G65" t="e">
            <v>#NAME?</v>
          </cell>
          <cell r="H65" t="e">
            <v>#NAME?</v>
          </cell>
          <cell r="I65" t="e">
            <v>#NAME?</v>
          </cell>
        </row>
        <row r="66">
          <cell r="A66" t="str">
            <v>EM-24</v>
          </cell>
          <cell r="C66" t="str">
            <v>UAP</v>
          </cell>
          <cell r="D66" t="str">
            <v>ASPIRADOR DE SECRECIONES RODABLE</v>
          </cell>
          <cell r="E66" t="str">
            <v>B</v>
          </cell>
          <cell r="F66" t="str">
            <v>EQ</v>
          </cell>
          <cell r="G66" t="e">
            <v>#NAME?</v>
          </cell>
          <cell r="H66" t="e">
            <v>#NAME?</v>
          </cell>
          <cell r="I66" t="e">
            <v>#NAME?</v>
          </cell>
        </row>
        <row r="67">
          <cell r="A67" t="str">
            <v>EM-24B</v>
          </cell>
          <cell r="C67" t="str">
            <v>UAP</v>
          </cell>
          <cell r="D67" t="str">
            <v>ASPIRADOR DE SECRECIONES RODABLE PARA SALA DE OPERACIONES</v>
          </cell>
          <cell r="E67" t="str">
            <v>B</v>
          </cell>
          <cell r="F67" t="str">
            <v>EQ</v>
          </cell>
          <cell r="G67" t="e">
            <v>#NAME?</v>
          </cell>
          <cell r="H67" t="e">
            <v>#NAME?</v>
          </cell>
          <cell r="I67" t="e">
            <v>#NAME?</v>
          </cell>
        </row>
        <row r="68">
          <cell r="A68" t="str">
            <v>EM-96</v>
          </cell>
          <cell r="C68" t="str">
            <v>QX</v>
          </cell>
          <cell r="D68" t="str">
            <v>ASPIRADOR ULTRASÓNICO</v>
          </cell>
          <cell r="E68" t="str">
            <v>B</v>
          </cell>
          <cell r="F68" t="str">
            <v>EQ</v>
          </cell>
          <cell r="G68" t="e">
            <v>#NAME?</v>
          </cell>
          <cell r="H68" t="e">
            <v>#NAME?</v>
          </cell>
          <cell r="I68" t="e">
            <v>#NAME?</v>
          </cell>
        </row>
        <row r="69">
          <cell r="A69" t="str">
            <v>M-78</v>
          </cell>
          <cell r="C69" t="str">
            <v>C</v>
          </cell>
          <cell r="D69" t="str">
            <v>ATRIL PARA EXPOSITOR</v>
          </cell>
          <cell r="E69" t="str">
            <v>C</v>
          </cell>
          <cell r="F69" t="str">
            <v>EQ</v>
          </cell>
          <cell r="G69" t="e">
            <v>#NAME?</v>
          </cell>
          <cell r="H69" t="e">
            <v>#NAME?</v>
          </cell>
          <cell r="I69" t="e">
            <v>#NAME?</v>
          </cell>
        </row>
        <row r="70">
          <cell r="A70" t="str">
            <v>EM-57</v>
          </cell>
          <cell r="C70" t="str">
            <v>DX</v>
          </cell>
          <cell r="D70" t="str">
            <v>AUDIOMETRO DE DOS CANALES</v>
          </cell>
          <cell r="E70" t="str">
            <v>B</v>
          </cell>
          <cell r="F70" t="str">
            <v>EQ</v>
          </cell>
          <cell r="G70" t="e">
            <v>#NAME?</v>
          </cell>
          <cell r="H70" t="e">
            <v>#NAME?</v>
          </cell>
          <cell r="I70" t="e">
            <v>#NAME?</v>
          </cell>
        </row>
        <row r="71">
          <cell r="A71" t="str">
            <v>L-127</v>
          </cell>
          <cell r="C71" t="str">
            <v>LAB</v>
          </cell>
          <cell r="D71" t="str">
            <v>AUTOANALIZADOR DE INMUNOENSAYO POR QUIMIOLUMINISCENCIA (CESION EN USO)</v>
          </cell>
          <cell r="E71" t="str">
            <v>L</v>
          </cell>
          <cell r="F71" t="str">
            <v>EQ</v>
          </cell>
          <cell r="G71" t="e">
            <v>#NAME?</v>
          </cell>
          <cell r="H71" t="e">
            <v>#NAME?</v>
          </cell>
          <cell r="I71" t="e">
            <v>#NAME?</v>
          </cell>
        </row>
        <row r="72">
          <cell r="A72" t="str">
            <v>L-47A</v>
          </cell>
          <cell r="C72" t="str">
            <v>LAB</v>
          </cell>
          <cell r="D72" t="str">
            <v xml:space="preserve">AUTOANALIZADOR HEMATOLÓGICO (3 DIFERENCIALES) </v>
          </cell>
          <cell r="E72" t="str">
            <v>L</v>
          </cell>
          <cell r="F72" t="str">
            <v>EQ</v>
          </cell>
          <cell r="G72" t="e">
            <v>#NAME?</v>
          </cell>
          <cell r="H72" t="e">
            <v>#NAME?</v>
          </cell>
          <cell r="I72" t="e">
            <v>#NAME?</v>
          </cell>
        </row>
        <row r="73">
          <cell r="A73" t="str">
            <v>L-47</v>
          </cell>
          <cell r="C73" t="str">
            <v>LAB</v>
          </cell>
          <cell r="D73" t="str">
            <v xml:space="preserve">AUTOANALIZADOR HEMATOLÓGICO (6 DIFERENCIALES) </v>
          </cell>
          <cell r="E73" t="str">
            <v>L</v>
          </cell>
          <cell r="F73" t="str">
            <v>EQ</v>
          </cell>
          <cell r="G73" t="e">
            <v>#NAME?</v>
          </cell>
          <cell r="H73" t="e">
            <v>#NAME?</v>
          </cell>
          <cell r="I73" t="e">
            <v>#NAME?</v>
          </cell>
        </row>
        <row r="74">
          <cell r="A74" t="str">
            <v>S-104C</v>
          </cell>
          <cell r="C74" t="str">
            <v>EST</v>
          </cell>
          <cell r="D74" t="str">
            <v>AUTOCLAVE A VAPOR DE 100 LITROS PARA RESIDUOS HOSPITALARIOS CON TRITURADOR Y ACCESORIOS</v>
          </cell>
          <cell r="E74" t="str">
            <v>E</v>
          </cell>
          <cell r="F74" t="str">
            <v>EQ</v>
          </cell>
          <cell r="H74" t="e">
            <v>#NAME?</v>
          </cell>
          <cell r="I74" t="e">
            <v>#NAME?</v>
          </cell>
        </row>
        <row r="75">
          <cell r="A75" t="str">
            <v>S-104B</v>
          </cell>
          <cell r="C75" t="str">
            <v>EST</v>
          </cell>
          <cell r="D75" t="str">
            <v>AUTOCLAVE A VAPOR DE 150 LITROS PARA RESIDUOS HOSPITALARIOS CON TRITURADOR Y ACCESORIOS</v>
          </cell>
          <cell r="E75" t="str">
            <v>E</v>
          </cell>
          <cell r="F75" t="str">
            <v>EQ</v>
          </cell>
          <cell r="H75" t="e">
            <v>#NAME?</v>
          </cell>
          <cell r="I75" t="e">
            <v>#NAME?</v>
          </cell>
        </row>
        <row r="76">
          <cell r="A76" t="str">
            <v>S-104</v>
          </cell>
          <cell r="C76" t="str">
            <v>EST</v>
          </cell>
          <cell r="D76" t="str">
            <v>AUTOCLAVE A VAPOR DE 250 LITROS PARA RESIDUOS HOSPITALARIOS CON TRITURADOR Y ACCESORIOS</v>
          </cell>
          <cell r="E76" t="str">
            <v>E</v>
          </cell>
          <cell r="F76" t="str">
            <v>EQ</v>
          </cell>
          <cell r="H76" t="e">
            <v>#NAME?</v>
          </cell>
          <cell r="I76" t="e">
            <v>#NAME?</v>
          </cell>
        </row>
        <row r="77">
          <cell r="A77" t="str">
            <v>S-3</v>
          </cell>
          <cell r="C77" t="str">
            <v>EST</v>
          </cell>
          <cell r="D77" t="str">
            <v>AUTOCLAVE A VAPOR DE 75 A 85 LITROS</v>
          </cell>
          <cell r="E77" t="str">
            <v>E</v>
          </cell>
          <cell r="F77" t="str">
            <v>EQ</v>
          </cell>
          <cell r="G77" t="e">
            <v>#NAME?</v>
          </cell>
          <cell r="H77" t="e">
            <v>#NAME?</v>
          </cell>
          <cell r="I77" t="e">
            <v>#NAME?</v>
          </cell>
        </row>
        <row r="78">
          <cell r="A78" t="str">
            <v>S-11</v>
          </cell>
          <cell r="C78" t="str">
            <v>EST</v>
          </cell>
          <cell r="D78" t="str">
            <v>AUTOCLAVE A VAPOR DOBLE PUERTA, DE 300/400 LTS (2 Kw.)</v>
          </cell>
          <cell r="E78" t="str">
            <v>B</v>
          </cell>
          <cell r="F78" t="str">
            <v>EQ</v>
          </cell>
          <cell r="G78" t="e">
            <v>#NAME?</v>
          </cell>
          <cell r="H78" t="e">
            <v>#NAME?</v>
          </cell>
        </row>
        <row r="79">
          <cell r="A79" t="str">
            <v>S-10</v>
          </cell>
          <cell r="C79" t="str">
            <v>EST</v>
          </cell>
          <cell r="D79" t="str">
            <v xml:space="preserve">AUTOCLAVE A VAPOR DOBLE PUERTA, DE 300/400 LTS CON GENERADOR ELECT. INCORPORADO (35 - 45 Kw.) </v>
          </cell>
          <cell r="E79" t="str">
            <v>B</v>
          </cell>
          <cell r="F79" t="str">
            <v>EQ</v>
          </cell>
          <cell r="G79" t="e">
            <v>#NAME?</v>
          </cell>
          <cell r="H79" t="e">
            <v>#NAME?</v>
          </cell>
        </row>
        <row r="80">
          <cell r="A80" t="str">
            <v>S-12</v>
          </cell>
          <cell r="C80" t="str">
            <v>EST</v>
          </cell>
          <cell r="D80" t="str">
            <v>AUTOCLAVE A VAPOR DOBLE PUERTA, DE 550-600 LTS  (3.5 Kw.)</v>
          </cell>
          <cell r="E80" t="str">
            <v>E</v>
          </cell>
          <cell r="F80" t="str">
            <v>EQ</v>
          </cell>
          <cell r="G80" t="e">
            <v>#NAME?</v>
          </cell>
          <cell r="H80" t="e">
            <v>#NAME?</v>
          </cell>
          <cell r="I80" t="e">
            <v>#NAME?</v>
          </cell>
        </row>
        <row r="81">
          <cell r="A81" t="str">
            <v>S-18</v>
          </cell>
          <cell r="C81" t="str">
            <v>NUT</v>
          </cell>
          <cell r="D81" t="str">
            <v xml:space="preserve">AUTOCLAVE CON TERMOMETRO PARA BIBERONES </v>
          </cell>
          <cell r="E81" t="str">
            <v>E</v>
          </cell>
          <cell r="F81" t="str">
            <v>EQ</v>
          </cell>
          <cell r="G81" t="e">
            <v>#NAME?</v>
          </cell>
          <cell r="H81" t="e">
            <v>#NAME?</v>
          </cell>
          <cell r="I81" t="e">
            <v>#NAME?</v>
          </cell>
        </row>
        <row r="82">
          <cell r="A82" t="str">
            <v>S-24c</v>
          </cell>
          <cell r="C82" t="str">
            <v>EST</v>
          </cell>
          <cell r="D82" t="str">
            <v>AUTOCLAVE DE 120 LITROS CON BARRERA SANITARIA</v>
          </cell>
          <cell r="E82" t="str">
            <v>E</v>
          </cell>
          <cell r="F82" t="str">
            <v>EQ</v>
          </cell>
          <cell r="G82" t="e">
            <v>#NAME?</v>
          </cell>
          <cell r="H82" t="e">
            <v>#NAME?</v>
          </cell>
        </row>
        <row r="83">
          <cell r="A83" t="str">
            <v>S-24D</v>
          </cell>
          <cell r="C83" t="str">
            <v>EST</v>
          </cell>
          <cell r="D83" t="str">
            <v>AUTOCLAVE DE 150/200 LITROS CON BARRERA SANITARIA CON DOBLE PUERTA VAPOR DE RED Y CALDERO INCORPORADO</v>
          </cell>
          <cell r="E83" t="str">
            <v>E</v>
          </cell>
          <cell r="F83" t="str">
            <v>EQ</v>
          </cell>
          <cell r="G83" t="e">
            <v>#NAME?</v>
          </cell>
          <cell r="H83" t="e">
            <v>#NAME?</v>
          </cell>
          <cell r="I83" t="e">
            <v>#NAME?</v>
          </cell>
        </row>
        <row r="84">
          <cell r="A84" t="str">
            <v>S-22</v>
          </cell>
          <cell r="C84" t="str">
            <v>EST</v>
          </cell>
          <cell r="D84" t="str">
            <v xml:space="preserve">AUTOCLAVE DE 200 LITROS CON BARRERA </v>
          </cell>
          <cell r="E84" t="str">
            <v>B</v>
          </cell>
          <cell r="F84" t="str">
            <v>EQ</v>
          </cell>
          <cell r="G84" t="e">
            <v>#NAME?</v>
          </cell>
          <cell r="H84" t="e">
            <v>#NAME?</v>
          </cell>
          <cell r="I84" t="e">
            <v>#NAME?</v>
          </cell>
        </row>
        <row r="85">
          <cell r="A85" t="str">
            <v>AR-1</v>
          </cell>
          <cell r="C85" t="str">
            <v>EST</v>
          </cell>
          <cell r="D85" t="str">
            <v>AUTOCLAVE DE RESIDUOS SOLIDOS</v>
          </cell>
          <cell r="E85" t="str">
            <v>E</v>
          </cell>
          <cell r="F85" t="str">
            <v>EQ</v>
          </cell>
          <cell r="G85" t="e">
            <v>#NAME?</v>
          </cell>
          <cell r="H85" t="e">
            <v>#NAME?</v>
          </cell>
          <cell r="I85" t="e">
            <v>#NAME?</v>
          </cell>
        </row>
        <row r="86">
          <cell r="A86" t="str">
            <v>S-10A</v>
          </cell>
          <cell r="C86" t="str">
            <v>EST</v>
          </cell>
          <cell r="D86" t="str">
            <v xml:space="preserve">AUTOCLAVE DOBLE PUERTA, DE 250/300 LTS A VAPOR DE RED CON GENERADOR ELECT. INCORPORADO </v>
          </cell>
          <cell r="E86" t="str">
            <v>B</v>
          </cell>
          <cell r="F86" t="str">
            <v>EQ</v>
          </cell>
          <cell r="G86" t="e">
            <v>#NAME?</v>
          </cell>
          <cell r="H86" t="e">
            <v>#NAME?</v>
          </cell>
          <cell r="I86" t="e">
            <v>#NAME?</v>
          </cell>
        </row>
        <row r="87">
          <cell r="A87" t="str">
            <v>S-9A</v>
          </cell>
          <cell r="C87" t="str">
            <v>EST</v>
          </cell>
          <cell r="D87" t="str">
            <v>AUTOCLAVE VERTICAL CON CONTROL POR MICROPROCESADOR GENERADOR ELÉCTRICO DE VAPOR, 110 LTS. - 8 Kw</v>
          </cell>
          <cell r="E87" t="str">
            <v>E</v>
          </cell>
          <cell r="F87" t="str">
            <v>EQ</v>
          </cell>
          <cell r="G87" t="e">
            <v>#NAME?</v>
          </cell>
          <cell r="H87" t="e">
            <v>#NAME?</v>
          </cell>
          <cell r="I87" t="e">
            <v>#NAME?</v>
          </cell>
        </row>
        <row r="88">
          <cell r="A88" t="str">
            <v>S-9B</v>
          </cell>
          <cell r="C88" t="str">
            <v>EST</v>
          </cell>
          <cell r="D88" t="str">
            <v xml:space="preserve">AUTOCLAVE VERTICAL CON GENERADOR ELÉCTRICO DE VAPOR, 50 A 60 LTS. </v>
          </cell>
          <cell r="E88" t="str">
            <v>E</v>
          </cell>
          <cell r="F88" t="str">
            <v>EQ</v>
          </cell>
          <cell r="G88" t="e">
            <v>#NAME?</v>
          </cell>
          <cell r="H88" t="e">
            <v>#NAME?</v>
          </cell>
          <cell r="I88" t="e">
            <v>#NAME?</v>
          </cell>
        </row>
        <row r="89">
          <cell r="A89" t="str">
            <v>U-19A</v>
          </cell>
          <cell r="C89" t="str">
            <v>OFT</v>
          </cell>
          <cell r="D89" t="str">
            <v>AUTOKERATOREFRACTÓMETRO FIJO</v>
          </cell>
          <cell r="E89" t="str">
            <v>B</v>
          </cell>
          <cell r="F89" t="str">
            <v>EQ</v>
          </cell>
          <cell r="G89" t="e">
            <v>#NAME?</v>
          </cell>
          <cell r="H89" t="e">
            <v>#NAME?</v>
          </cell>
          <cell r="I89" t="e">
            <v>#NAME?</v>
          </cell>
        </row>
        <row r="90">
          <cell r="A90" t="str">
            <v>OXI-100</v>
          </cell>
          <cell r="C90" t="str">
            <v>COM</v>
          </cell>
          <cell r="D90" t="str">
            <v>AUTOGENERADOR DE OXIGENO MEDICINAL</v>
          </cell>
          <cell r="E90" t="str">
            <v>B</v>
          </cell>
          <cell r="F90" t="str">
            <v>EQ</v>
          </cell>
          <cell r="G90" t="e">
            <v>#NAME?</v>
          </cell>
          <cell r="H90" t="e">
            <v>#NAME?</v>
          </cell>
        </row>
        <row r="91">
          <cell r="A91" t="str">
            <v>U-19E</v>
          </cell>
          <cell r="C91" t="str">
            <v>OFT</v>
          </cell>
          <cell r="D91" t="str">
            <v>AUTOKERATOREFRACTOMETRO PORTATIL</v>
          </cell>
          <cell r="E91" t="str">
            <v>B</v>
          </cell>
          <cell r="F91" t="str">
            <v>EQ</v>
          </cell>
          <cell r="G91" t="e">
            <v>#NAME?</v>
          </cell>
          <cell r="H91" t="e">
            <v>#NAME?</v>
          </cell>
          <cell r="I91" t="e">
            <v>#NAME?</v>
          </cell>
        </row>
        <row r="92">
          <cell r="A92" t="str">
            <v>BA-30</v>
          </cell>
          <cell r="C92" t="str">
            <v>SAN</v>
          </cell>
          <cell r="D92" t="str">
            <v>BACHAS</v>
          </cell>
          <cell r="E92" t="str">
            <v>OC</v>
          </cell>
          <cell r="F92" t="str">
            <v>OC</v>
          </cell>
          <cell r="G92" t="e">
            <v>#NAME?</v>
          </cell>
          <cell r="H92" t="e">
            <v>#NAME?</v>
          </cell>
          <cell r="I92" t="e">
            <v>#NAME?</v>
          </cell>
        </row>
        <row r="93">
          <cell r="A93" t="str">
            <v>W-8</v>
          </cell>
          <cell r="C93" t="str">
            <v>LAB</v>
          </cell>
          <cell r="D93" t="str">
            <v>BALANZA ANALÍTICA (200 A 500 GRS)</v>
          </cell>
          <cell r="E93" t="str">
            <v>L</v>
          </cell>
          <cell r="F93" t="str">
            <v>EQ</v>
          </cell>
          <cell r="G93" t="e">
            <v>#NAME?</v>
          </cell>
          <cell r="H93" t="e">
            <v>#NAME?</v>
          </cell>
          <cell r="I93" t="e">
            <v>#NAME?</v>
          </cell>
        </row>
        <row r="94">
          <cell r="A94" t="str">
            <v>W-6</v>
          </cell>
          <cell r="C94" t="str">
            <v>LAB</v>
          </cell>
          <cell r="D94" t="str">
            <v>BALANZA ANALÍTICA DE PRECISIÓN</v>
          </cell>
          <cell r="E94" t="str">
            <v>L</v>
          </cell>
          <cell r="F94" t="str">
            <v>EQ</v>
          </cell>
          <cell r="G94" t="e">
            <v>#NAME?</v>
          </cell>
          <cell r="H94" t="e">
            <v>#NAME?</v>
          </cell>
          <cell r="I94" t="e">
            <v>#NAME?</v>
          </cell>
        </row>
        <row r="95">
          <cell r="A95" t="str">
            <v>W-10</v>
          </cell>
          <cell r="C95" t="str">
            <v>C</v>
          </cell>
          <cell r="D95" t="str">
            <v>BALANZA DE 10 GR. A 10 KG</v>
          </cell>
          <cell r="E95" t="str">
            <v>C</v>
          </cell>
          <cell r="F95" t="str">
            <v>EQ</v>
          </cell>
          <cell r="G95" t="e">
            <v>#NAME?</v>
          </cell>
          <cell r="H95" t="e">
            <v>#NAME?</v>
          </cell>
          <cell r="I95" t="e">
            <v>#NAME?</v>
          </cell>
        </row>
        <row r="96">
          <cell r="A96" t="str">
            <v>W-12</v>
          </cell>
          <cell r="C96" t="str">
            <v>C</v>
          </cell>
          <cell r="D96" t="str">
            <v xml:space="preserve">BALANZA DE DOS PLATILLOS DE 2 KG. </v>
          </cell>
          <cell r="E96" t="str">
            <v>C</v>
          </cell>
          <cell r="F96" t="str">
            <v>EQ</v>
          </cell>
          <cell r="G96" t="e">
            <v>#NAME?</v>
          </cell>
          <cell r="H96" t="e">
            <v>#NAME?</v>
          </cell>
          <cell r="I96" t="e">
            <v>#NAME?</v>
          </cell>
        </row>
        <row r="97">
          <cell r="A97" t="str">
            <v>W-7</v>
          </cell>
          <cell r="C97" t="str">
            <v>LAB</v>
          </cell>
          <cell r="D97" t="str">
            <v xml:space="preserve">BALANZA DE HUMEDAD </v>
          </cell>
          <cell r="E97" t="str">
            <v>L</v>
          </cell>
          <cell r="F97" t="str">
            <v>EQ</v>
          </cell>
          <cell r="G97" t="e">
            <v>#NAME?</v>
          </cell>
          <cell r="H97" t="e">
            <v>#NAME?</v>
          </cell>
          <cell r="I97" t="e">
            <v>#NAME?</v>
          </cell>
        </row>
        <row r="98">
          <cell r="A98" t="str">
            <v>W-3</v>
          </cell>
          <cell r="C98" t="str">
            <v>C</v>
          </cell>
          <cell r="D98" t="str">
            <v xml:space="preserve">BALANZA DE MESA DE 20 KILOS </v>
          </cell>
          <cell r="E98" t="str">
            <v>C</v>
          </cell>
          <cell r="F98" t="str">
            <v>EQ</v>
          </cell>
          <cell r="G98" t="e">
            <v>#NAME?</v>
          </cell>
          <cell r="H98" t="e">
            <v>#NAME?</v>
          </cell>
          <cell r="I98" t="e">
            <v>#NAME?</v>
          </cell>
        </row>
        <row r="99">
          <cell r="A99" t="str">
            <v>W-5</v>
          </cell>
          <cell r="C99" t="str">
            <v>C</v>
          </cell>
          <cell r="D99" t="str">
            <v>BALANZA DE PISO CON TALLÍMETRO PARA PERSONAS, FUERZA 160 KGS.</v>
          </cell>
          <cell r="E99" t="str">
            <v>C</v>
          </cell>
          <cell r="F99" t="str">
            <v>EQ</v>
          </cell>
          <cell r="G99" t="e">
            <v>#NAME?</v>
          </cell>
          <cell r="H99" t="e">
            <v>#NAME?</v>
          </cell>
          <cell r="I99" t="e">
            <v>#NAME?</v>
          </cell>
        </row>
        <row r="100">
          <cell r="A100" t="str">
            <v>W-1</v>
          </cell>
          <cell r="C100" t="str">
            <v>C</v>
          </cell>
          <cell r="D100" t="str">
            <v>BALANZA DE PLATAFORMA FUERZA 160 KG.</v>
          </cell>
          <cell r="E100" t="str">
            <v>C</v>
          </cell>
          <cell r="F100" t="str">
            <v>EQ</v>
          </cell>
          <cell r="H100" t="e">
            <v>#NAME?</v>
          </cell>
          <cell r="I100" t="e">
            <v>#NAME?</v>
          </cell>
        </row>
        <row r="101">
          <cell r="A101" t="str">
            <v>W-1D</v>
          </cell>
          <cell r="C101" t="str">
            <v>C</v>
          </cell>
          <cell r="D101" t="str">
            <v>BALANZA DE PLATAFORMA FUERZA 160 KG., DIGITAL</v>
          </cell>
          <cell r="E101" t="str">
            <v>C</v>
          </cell>
          <cell r="F101" t="str">
            <v>EQ</v>
          </cell>
          <cell r="H101" t="e">
            <v>#NAME?</v>
          </cell>
        </row>
        <row r="102">
          <cell r="A102" t="str">
            <v>W-1A</v>
          </cell>
          <cell r="C102" t="str">
            <v>C</v>
          </cell>
          <cell r="D102" t="str">
            <v>BALANZA DE PLATAFORMA, FUERZA 100 Kg</v>
          </cell>
          <cell r="E102" t="str">
            <v>C</v>
          </cell>
          <cell r="F102" t="str">
            <v>EQ</v>
          </cell>
          <cell r="G102" t="e">
            <v>#NAME?</v>
          </cell>
          <cell r="H102" t="e">
            <v>#NAME?</v>
          </cell>
          <cell r="I102" t="e">
            <v>#NAME?</v>
          </cell>
        </row>
        <row r="103">
          <cell r="A103" t="str">
            <v>W-1B</v>
          </cell>
          <cell r="C103" t="str">
            <v>C</v>
          </cell>
          <cell r="D103" t="str">
            <v>BALANZA DE PLATAFORMA, FUERZA 100 Kg, DIGITAL</v>
          </cell>
          <cell r="E103" t="str">
            <v>C</v>
          </cell>
          <cell r="F103" t="str">
            <v>EQ</v>
          </cell>
          <cell r="G103" t="e">
            <v>#NAME?</v>
          </cell>
          <cell r="H103" t="e">
            <v>#NAME?</v>
          </cell>
          <cell r="I103" t="e">
            <v>#NAME?</v>
          </cell>
        </row>
        <row r="104">
          <cell r="A104" t="str">
            <v>W-1H</v>
          </cell>
          <cell r="C104" t="str">
            <v>C</v>
          </cell>
          <cell r="D104" t="str">
            <v>BALANZA DE PLATAFORMA, FUERZA 200 Kg</v>
          </cell>
          <cell r="E104" t="str">
            <v>C</v>
          </cell>
          <cell r="F104" t="str">
            <v>EQ</v>
          </cell>
          <cell r="G104" t="e">
            <v>#NAME?</v>
          </cell>
          <cell r="H104" t="e">
            <v>#NAME?</v>
          </cell>
        </row>
        <row r="105">
          <cell r="A105" t="str">
            <v>W-1E</v>
          </cell>
          <cell r="C105" t="str">
            <v>C</v>
          </cell>
          <cell r="D105" t="str">
            <v>BALANZA DE PLATAFORMA, FUERZA 200 Kg, DIGITAL</v>
          </cell>
          <cell r="E105" t="str">
            <v>C</v>
          </cell>
          <cell r="F105" t="str">
            <v>EQ</v>
          </cell>
          <cell r="G105" t="e">
            <v>#NAME?</v>
          </cell>
          <cell r="H105" t="e">
            <v>#NAME?</v>
          </cell>
        </row>
        <row r="106">
          <cell r="A106" t="str">
            <v>W-5B</v>
          </cell>
          <cell r="C106" t="str">
            <v>C</v>
          </cell>
          <cell r="D106" t="str">
            <v>BALANZA DE SOBREMESA  CON TALLÍMETRO PARA BEBES, FUERZA 12/16 KGS.</v>
          </cell>
          <cell r="E106" t="str">
            <v>C</v>
          </cell>
          <cell r="F106" t="str">
            <v>EQ</v>
          </cell>
          <cell r="G106" t="e">
            <v>#NAME?</v>
          </cell>
          <cell r="H106" t="e">
            <v>#NAME?</v>
          </cell>
          <cell r="I106" t="e">
            <v>#NAME?</v>
          </cell>
        </row>
        <row r="107">
          <cell r="A107" t="str">
            <v>W-9</v>
          </cell>
          <cell r="C107" t="str">
            <v>LAB</v>
          </cell>
          <cell r="D107" t="str">
            <v xml:space="preserve">BALANZA DIGITAL </v>
          </cell>
          <cell r="E107" t="str">
            <v>L</v>
          </cell>
          <cell r="F107" t="str">
            <v>EQ</v>
          </cell>
          <cell r="G107" t="e">
            <v>#NAME?</v>
          </cell>
          <cell r="H107" t="e">
            <v>#NAME?</v>
          </cell>
          <cell r="I107" t="e">
            <v>#NAME?</v>
          </cell>
        </row>
        <row r="108">
          <cell r="A108" t="str">
            <v>W-9A</v>
          </cell>
          <cell r="C108" t="str">
            <v>LAB</v>
          </cell>
          <cell r="D108" t="str">
            <v>BALANZA DIGITAL  ETIQUETADORA</v>
          </cell>
          <cell r="E108" t="str">
            <v>L</v>
          </cell>
          <cell r="F108" t="str">
            <v>EQ</v>
          </cell>
          <cell r="G108" t="e">
            <v>#NAME?</v>
          </cell>
          <cell r="H108" t="e">
            <v>#NAME?</v>
          </cell>
          <cell r="I108" t="e">
            <v>#NAME?</v>
          </cell>
        </row>
        <row r="109">
          <cell r="A109" t="str">
            <v>W-31A</v>
          </cell>
          <cell r="C109" t="str">
            <v>C</v>
          </cell>
          <cell r="D109" t="str">
            <v>BALANZA DIGITAL NEONATAL</v>
          </cell>
          <cell r="E109" t="str">
            <v>C</v>
          </cell>
          <cell r="F109" t="str">
            <v>EQ</v>
          </cell>
          <cell r="G109" t="e">
            <v>#NAME?</v>
          </cell>
          <cell r="H109" t="e">
            <v>#NAME?</v>
          </cell>
          <cell r="I109" t="e">
            <v>#NAME?</v>
          </cell>
        </row>
        <row r="110">
          <cell r="A110" t="str">
            <v>W-5A</v>
          </cell>
          <cell r="C110" t="str">
            <v>C</v>
          </cell>
          <cell r="D110" t="str">
            <v>BALANZA DIGITAL PEDIÁTRICA DE SOBREMESA, 20 KG.</v>
          </cell>
          <cell r="E110" t="str">
            <v>C</v>
          </cell>
          <cell r="F110" t="str">
            <v>EQ</v>
          </cell>
          <cell r="G110" t="e">
            <v>#NAME?</v>
          </cell>
          <cell r="H110" t="e">
            <v>#NAME?</v>
          </cell>
          <cell r="I110" t="e">
            <v>#NAME?</v>
          </cell>
        </row>
        <row r="111">
          <cell r="A111" t="str">
            <v>W-10A</v>
          </cell>
          <cell r="C111" t="str">
            <v>C</v>
          </cell>
          <cell r="D111" t="str">
            <v>BALANZA DIGITAL, FUERZA 10 KILOS PARA BOLSAS DE SANGRE</v>
          </cell>
          <cell r="E111" t="str">
            <v>C</v>
          </cell>
          <cell r="F111" t="str">
            <v>EQ</v>
          </cell>
          <cell r="G111" t="e">
            <v>#NAME?</v>
          </cell>
          <cell r="H111" t="e">
            <v>#NAME?</v>
          </cell>
          <cell r="I111" t="e">
            <v>#NAME?</v>
          </cell>
        </row>
        <row r="112">
          <cell r="A112" t="str">
            <v>W-10B</v>
          </cell>
          <cell r="C112" t="str">
            <v>C</v>
          </cell>
          <cell r="D112" t="str">
            <v xml:space="preserve">BALANZA MECÁNICA PARA PESAR ÓRGANOS </v>
          </cell>
          <cell r="E112" t="str">
            <v>C</v>
          </cell>
          <cell r="F112" t="str">
            <v>EQ</v>
          </cell>
          <cell r="G112" t="e">
            <v>#NAME?</v>
          </cell>
          <cell r="H112" t="e">
            <v>#NAME?</v>
          </cell>
          <cell r="I112" t="e">
            <v>#NAME?</v>
          </cell>
        </row>
        <row r="113">
          <cell r="A113" t="str">
            <v>W-5C</v>
          </cell>
          <cell r="C113" t="str">
            <v>C</v>
          </cell>
          <cell r="D113" t="str">
            <v>BALANZA MECANICA PEDIATRICA CON TALLIMETRO</v>
          </cell>
          <cell r="E113" t="str">
            <v>C</v>
          </cell>
          <cell r="F113" t="str">
            <v>EQ</v>
          </cell>
          <cell r="G113" t="e">
            <v>#NAME?</v>
          </cell>
          <cell r="H113" t="e">
            <v>#NAME?</v>
          </cell>
        </row>
        <row r="114">
          <cell r="A114" t="str">
            <v>EM-91</v>
          </cell>
          <cell r="C114" t="str">
            <v>USV</v>
          </cell>
          <cell r="D114" t="str">
            <v>BALON INTRAAORTICO</v>
          </cell>
          <cell r="E114" t="str">
            <v>B</v>
          </cell>
          <cell r="F114" t="str">
            <v>EQ</v>
          </cell>
          <cell r="G114" t="e">
            <v>#NAME?</v>
          </cell>
          <cell r="H114" t="e">
            <v>#NAME?</v>
          </cell>
        </row>
        <row r="115">
          <cell r="A115" t="str">
            <v>ON-10</v>
          </cell>
          <cell r="C115" t="str">
            <v>C</v>
          </cell>
          <cell r="D115" t="str">
            <v>BALONES DE OXIDO NITROSO</v>
          </cell>
          <cell r="E115" t="str">
            <v>C</v>
          </cell>
          <cell r="F115" t="str">
            <v>OC</v>
          </cell>
          <cell r="G115" t="e">
            <v>#NAME?</v>
          </cell>
          <cell r="H115" t="e">
            <v>#NAME?</v>
          </cell>
        </row>
        <row r="116">
          <cell r="A116" t="str">
            <v>ON-10C</v>
          </cell>
          <cell r="C116" t="str">
            <v>C</v>
          </cell>
          <cell r="D116" t="str">
            <v>BALONES DE OXIDO NITROSO CON MANOMETROS Y REDUCTORES</v>
          </cell>
          <cell r="E116" t="str">
            <v>C</v>
          </cell>
          <cell r="F116" t="str">
            <v>OC</v>
          </cell>
        </row>
        <row r="117">
          <cell r="A117" t="str">
            <v>ON-11</v>
          </cell>
          <cell r="C117" t="str">
            <v>C</v>
          </cell>
          <cell r="D117" t="str">
            <v>BALONES DE OXIGENO DE  10m3</v>
          </cell>
          <cell r="E117" t="str">
            <v>C</v>
          </cell>
          <cell r="F117" t="str">
            <v>OC</v>
          </cell>
          <cell r="G117" t="e">
            <v>#NAME?</v>
          </cell>
          <cell r="H117" t="e">
            <v>#NAME?</v>
          </cell>
        </row>
        <row r="118">
          <cell r="A118" t="str">
            <v>M-30B</v>
          </cell>
          <cell r="C118" t="str">
            <v>MA</v>
          </cell>
          <cell r="D118" t="str">
            <v>BANCA ECUNEMICA</v>
          </cell>
          <cell r="E118" t="str">
            <v>MA</v>
          </cell>
          <cell r="F118" t="str">
            <v>EQ</v>
          </cell>
          <cell r="G118" t="e">
            <v>#NAME?</v>
          </cell>
          <cell r="H118" t="e">
            <v>#NAME?</v>
          </cell>
          <cell r="I118" t="e">
            <v>#NAME?</v>
          </cell>
        </row>
        <row r="119">
          <cell r="A119" t="str">
            <v>M-30</v>
          </cell>
          <cell r="C119" t="str">
            <v>MA</v>
          </cell>
          <cell r="D119" t="str">
            <v>BANCA PARA VESTUARIOS</v>
          </cell>
          <cell r="E119" t="str">
            <v>MA</v>
          </cell>
          <cell r="F119" t="str">
            <v>EQ</v>
          </cell>
          <cell r="G119" t="e">
            <v>#NAME?</v>
          </cell>
          <cell r="H119" t="e">
            <v>#NAME?</v>
          </cell>
          <cell r="I119" t="e">
            <v>#NAME?</v>
          </cell>
        </row>
        <row r="120">
          <cell r="A120" t="str">
            <v>M-31</v>
          </cell>
          <cell r="C120" t="str">
            <v>MA</v>
          </cell>
          <cell r="D120" t="str">
            <v>BANCA PARA VESTUARIOS CON COLGADORES</v>
          </cell>
          <cell r="E120" t="str">
            <v>MA</v>
          </cell>
          <cell r="F120" t="str">
            <v>EQ</v>
          </cell>
          <cell r="G120" t="e">
            <v>#NAME?</v>
          </cell>
          <cell r="H120" t="e">
            <v>#NAME?</v>
          </cell>
          <cell r="I120" t="e">
            <v>#NAME?</v>
          </cell>
        </row>
        <row r="121">
          <cell r="A121" t="str">
            <v>CF-35C</v>
          </cell>
          <cell r="C121" t="str">
            <v>EM</v>
          </cell>
          <cell r="D121" t="str">
            <v xml:space="preserve">BANCO AUTOMÁTICO DE CONDENSADORES </v>
          </cell>
          <cell r="E121" t="str">
            <v>MA</v>
          </cell>
          <cell r="F121" t="str">
            <v>OC</v>
          </cell>
          <cell r="G121" t="e">
            <v>#NAME?</v>
          </cell>
          <cell r="H121" t="e">
            <v>#NAME?</v>
          </cell>
          <cell r="I121" t="e">
            <v>#NAME?</v>
          </cell>
        </row>
        <row r="122">
          <cell r="A122" t="str">
            <v>M-46</v>
          </cell>
          <cell r="C122" t="str">
            <v>MA</v>
          </cell>
          <cell r="D122" t="str">
            <v>BANCO DE MADERA PARA CAPILLA CON RESPALDAR Y APOYO DE RODILLA 250 X 100</v>
          </cell>
          <cell r="E122" t="str">
            <v>MA</v>
          </cell>
          <cell r="F122" t="str">
            <v>EQ</v>
          </cell>
          <cell r="G122" t="e">
            <v>#NAME?</v>
          </cell>
          <cell r="H122" t="e">
            <v>#NAME?</v>
          </cell>
        </row>
        <row r="123">
          <cell r="A123" t="str">
            <v>M-30</v>
          </cell>
          <cell r="C123" t="str">
            <v>MA</v>
          </cell>
          <cell r="D123" t="str">
            <v>BANCO DE MADERA PARA VESTUARIO</v>
          </cell>
          <cell r="E123" t="str">
            <v>MA</v>
          </cell>
          <cell r="F123" t="str">
            <v>EQ</v>
          </cell>
          <cell r="G123" t="e">
            <v>#NAME?</v>
          </cell>
          <cell r="H123" t="e">
            <v>#NAME?</v>
          </cell>
          <cell r="I123" t="e">
            <v>#NAME?</v>
          </cell>
        </row>
        <row r="124">
          <cell r="A124" t="str">
            <v>BA-19A</v>
          </cell>
          <cell r="C124" t="str">
            <v>MA</v>
          </cell>
          <cell r="D124" t="str">
            <v>BANDEJA ACRILICA SIMPLE PARA ESCRITORIO</v>
          </cell>
          <cell r="E124" t="str">
            <v>MA</v>
          </cell>
          <cell r="F124" t="str">
            <v>EQ</v>
          </cell>
          <cell r="H124" t="e">
            <v>#NAME?</v>
          </cell>
          <cell r="I124" t="e">
            <v>#NAME?</v>
          </cell>
        </row>
        <row r="125">
          <cell r="A125" t="str">
            <v>BA-3</v>
          </cell>
          <cell r="C125" t="str">
            <v>MA</v>
          </cell>
          <cell r="D125" t="str">
            <v>BANDEJA ACRILICA SIMPLE PARA ESCRITORIO</v>
          </cell>
          <cell r="E125" t="str">
            <v>MA</v>
          </cell>
          <cell r="F125" t="str">
            <v>EQ</v>
          </cell>
          <cell r="I125" t="e">
            <v>#NAME?</v>
          </cell>
        </row>
        <row r="126">
          <cell r="A126" t="str">
            <v>BA-19</v>
          </cell>
          <cell r="C126" t="str">
            <v>MA</v>
          </cell>
          <cell r="D126" t="str">
            <v>BANDEJA METALICA SIMPLE PARA ESCRITORIO</v>
          </cell>
          <cell r="E126" t="str">
            <v>MA</v>
          </cell>
          <cell r="F126" t="str">
            <v>EQ</v>
          </cell>
          <cell r="G126" t="e">
            <v>#NAME?</v>
          </cell>
          <cell r="H126" t="e">
            <v>#NAME?</v>
          </cell>
          <cell r="I126" t="e">
            <v>#NAME?</v>
          </cell>
        </row>
        <row r="127">
          <cell r="A127" t="str">
            <v>IQ-100</v>
          </cell>
          <cell r="C127" t="str">
            <v>LAB</v>
          </cell>
          <cell r="D127" t="str">
            <v>BANDEJA PORTA LAMINAS</v>
          </cell>
          <cell r="E127" t="str">
            <v>L</v>
          </cell>
          <cell r="F127" t="str">
            <v>EQ</v>
          </cell>
          <cell r="G127" t="e">
            <v>#NAME?</v>
          </cell>
          <cell r="H127" t="e">
            <v>#NAME?</v>
          </cell>
          <cell r="I127" t="e">
            <v>#NAME?</v>
          </cell>
        </row>
        <row r="128">
          <cell r="A128" t="str">
            <v>IQ-101</v>
          </cell>
          <cell r="C128" t="str">
            <v>LAB</v>
          </cell>
          <cell r="D128" t="str">
            <v>BANDEJAS DE ACERO INOXIDABLE</v>
          </cell>
          <cell r="E128" t="str">
            <v>L</v>
          </cell>
          <cell r="F128" t="str">
            <v>EQ</v>
          </cell>
          <cell r="G128" t="e">
            <v>#NAME?</v>
          </cell>
          <cell r="H128" t="e">
            <v>#NAME?</v>
          </cell>
          <cell r="I128" t="e">
            <v>#NAME?</v>
          </cell>
        </row>
        <row r="129">
          <cell r="A129" t="str">
            <v>Z-102</v>
          </cell>
          <cell r="C129" t="str">
            <v>INF</v>
          </cell>
          <cell r="D129" t="str">
            <v>BANDEJAS METÁLICAS PARA RACK 19"</v>
          </cell>
          <cell r="E129" t="str">
            <v>C</v>
          </cell>
          <cell r="F129" t="str">
            <v>OC</v>
          </cell>
          <cell r="G129" t="e">
            <v>#NAME?</v>
          </cell>
          <cell r="H129" t="e">
            <v>#NAME?</v>
          </cell>
          <cell r="I129" t="e">
            <v>#NAME?</v>
          </cell>
        </row>
        <row r="130">
          <cell r="A130" t="str">
            <v>L-16</v>
          </cell>
          <cell r="C130" t="str">
            <v>LAB</v>
          </cell>
          <cell r="D130" t="str">
            <v xml:space="preserve">BAÑO MARIA (10 A 15 LT) </v>
          </cell>
          <cell r="E130" t="str">
            <v>L</v>
          </cell>
          <cell r="F130" t="str">
            <v>EQ</v>
          </cell>
          <cell r="G130" t="e">
            <v>#NAME?</v>
          </cell>
          <cell r="H130" t="e">
            <v>#NAME?</v>
          </cell>
          <cell r="I130" t="e">
            <v>#NAME?</v>
          </cell>
        </row>
        <row r="131">
          <cell r="A131" t="str">
            <v>L-16A</v>
          </cell>
          <cell r="C131" t="str">
            <v>LAB</v>
          </cell>
          <cell r="D131" t="str">
            <v>BAÑO MARIA 40 LITROS</v>
          </cell>
          <cell r="E131" t="str">
            <v>L</v>
          </cell>
          <cell r="F131" t="str">
            <v>EQ</v>
          </cell>
          <cell r="G131" t="e">
            <v>#NAME?</v>
          </cell>
          <cell r="H131" t="e">
            <v>#NAME?</v>
          </cell>
          <cell r="I131" t="e">
            <v>#NAME?</v>
          </cell>
        </row>
        <row r="132">
          <cell r="A132" t="str">
            <v>L-14A</v>
          </cell>
          <cell r="C132" t="str">
            <v>LAB</v>
          </cell>
          <cell r="D132" t="str">
            <v>BAÑO MARIA CALOR SECO  TUBOS 13 X 100</v>
          </cell>
          <cell r="E132" t="str">
            <v>L</v>
          </cell>
          <cell r="F132" t="str">
            <v>EQ</v>
          </cell>
          <cell r="G132" t="e">
            <v>#NAME?</v>
          </cell>
          <cell r="H132" t="e">
            <v>#NAME?</v>
          </cell>
          <cell r="I132" t="e">
            <v>#NAME?</v>
          </cell>
        </row>
        <row r="133">
          <cell r="A133" t="str">
            <v>L-103</v>
          </cell>
          <cell r="C133" t="str">
            <v>LAB</v>
          </cell>
          <cell r="D133" t="str">
            <v>BAÑO MARÍA DE 20 A 25  LITROS</v>
          </cell>
          <cell r="E133" t="str">
            <v>L</v>
          </cell>
          <cell r="F133" t="str">
            <v>EQ</v>
          </cell>
          <cell r="G133" t="e">
            <v>#NAME?</v>
          </cell>
          <cell r="H133" t="e">
            <v>#NAME?</v>
          </cell>
          <cell r="I133" t="e">
            <v>#NAME?</v>
          </cell>
        </row>
        <row r="134">
          <cell r="A134" t="str">
            <v>X-6</v>
          </cell>
          <cell r="C134" t="str">
            <v>EM</v>
          </cell>
          <cell r="D134" t="str">
            <v>BAÑO MARÍA DE 5 POZAS CON DOBLE PLATEO</v>
          </cell>
          <cell r="E134" t="str">
            <v>EM</v>
          </cell>
          <cell r="F134" t="str">
            <v>EQ</v>
          </cell>
          <cell r="G134" t="e">
            <v>#NAME?</v>
          </cell>
          <cell r="H134" t="e">
            <v>#NAME?</v>
          </cell>
        </row>
        <row r="135">
          <cell r="A135" t="str">
            <v>S-11B</v>
          </cell>
          <cell r="C135" t="str">
            <v>NUT</v>
          </cell>
          <cell r="D135" t="str">
            <v>BAÑO MARÍA PARA BIBERONES AUTOMÁTICO</v>
          </cell>
          <cell r="E135" t="str">
            <v>E</v>
          </cell>
          <cell r="F135" t="str">
            <v>EQ</v>
          </cell>
          <cell r="G135" t="e">
            <v>#NAME?</v>
          </cell>
          <cell r="H135" t="e">
            <v>#NAME?</v>
          </cell>
          <cell r="I135" t="e">
            <v>#NAME?</v>
          </cell>
        </row>
        <row r="136">
          <cell r="A136" t="str">
            <v>L-14</v>
          </cell>
          <cell r="C136" t="str">
            <v>LAB</v>
          </cell>
          <cell r="D136" t="str">
            <v>BAÑO MARIA SECO TIPO PELTIER 4 RACKS (1.8 Kw.)</v>
          </cell>
          <cell r="E136" t="str">
            <v>L</v>
          </cell>
          <cell r="F136" t="str">
            <v>EQ</v>
          </cell>
          <cell r="G136" t="e">
            <v>#NAME?</v>
          </cell>
          <cell r="H136" t="e">
            <v>#NAME?</v>
          </cell>
          <cell r="I136" t="e">
            <v>#NAME?</v>
          </cell>
        </row>
        <row r="137">
          <cell r="A137" t="str">
            <v>H-12</v>
          </cell>
          <cell r="C137" t="str">
            <v>SAN</v>
          </cell>
          <cell r="D137" t="str">
            <v>BARRA CROMADA DE APOYO PARA DISCAPACITADOS</v>
          </cell>
          <cell r="E137" t="str">
            <v>OC</v>
          </cell>
          <cell r="F137" t="str">
            <v>OC</v>
          </cell>
          <cell r="G137" t="e">
            <v>#NAME?</v>
          </cell>
          <cell r="H137" t="e">
            <v>#NAME?</v>
          </cell>
          <cell r="I137" t="e">
            <v>#NAME?</v>
          </cell>
        </row>
        <row r="138">
          <cell r="A138" t="str">
            <v>H-6</v>
          </cell>
          <cell r="C138" t="str">
            <v>SAN</v>
          </cell>
          <cell r="D138" t="str">
            <v>BARRA CROMADA PARA CORTINAS</v>
          </cell>
          <cell r="E138" t="str">
            <v>OC</v>
          </cell>
          <cell r="F138" t="str">
            <v>OC</v>
          </cell>
          <cell r="G138" t="e">
            <v>#NAME?</v>
          </cell>
          <cell r="H138" t="e">
            <v>#NAME?</v>
          </cell>
          <cell r="I138" t="e">
            <v>#NAME?</v>
          </cell>
        </row>
        <row r="139">
          <cell r="A139" t="str">
            <v>E-27</v>
          </cell>
          <cell r="C139" t="str">
            <v>MF</v>
          </cell>
          <cell r="D139" t="str">
            <v>BARRA PARALELAS PARA ADULTO</v>
          </cell>
          <cell r="E139" t="str">
            <v>C</v>
          </cell>
          <cell r="F139" t="str">
            <v>EQ</v>
          </cell>
          <cell r="G139" t="e">
            <v>#NAME?</v>
          </cell>
          <cell r="H139" t="e">
            <v>#NAME?</v>
          </cell>
          <cell r="I139" t="e">
            <v>#NAME?</v>
          </cell>
        </row>
        <row r="140">
          <cell r="A140" t="str">
            <v>E-28</v>
          </cell>
          <cell r="C140" t="str">
            <v>MF</v>
          </cell>
          <cell r="D140" t="str">
            <v>BARRA PARALELAS PARA NIÑOS</v>
          </cell>
          <cell r="E140" t="str">
            <v>C</v>
          </cell>
          <cell r="F140" t="str">
            <v>EQ</v>
          </cell>
          <cell r="G140" t="e">
            <v>#NAME?</v>
          </cell>
          <cell r="H140" t="e">
            <v>#NAME?</v>
          </cell>
          <cell r="I140" t="e">
            <v>#NAME?</v>
          </cell>
        </row>
        <row r="141">
          <cell r="A141" t="str">
            <v>E-36</v>
          </cell>
          <cell r="C141" t="str">
            <v>MF</v>
          </cell>
          <cell r="D141" t="str">
            <v>BARRA SUECA</v>
          </cell>
          <cell r="E141" t="str">
            <v>R</v>
          </cell>
          <cell r="F141" t="str">
            <v>EQ</v>
          </cell>
          <cell r="G141" t="e">
            <v>#NAME?</v>
          </cell>
          <cell r="H141" t="e">
            <v>#NAME?</v>
          </cell>
          <cell r="I141" t="e">
            <v>#NAME?</v>
          </cell>
        </row>
        <row r="142">
          <cell r="A142" t="str">
            <v>BAS-1</v>
          </cell>
          <cell r="C142" t="str">
            <v>MC</v>
          </cell>
          <cell r="D142" t="str">
            <v>BASTONES</v>
          </cell>
          <cell r="E142" t="str">
            <v>MC</v>
          </cell>
          <cell r="F142" t="str">
            <v>EQ</v>
          </cell>
          <cell r="G142" t="e">
            <v>#NAME?</v>
          </cell>
          <cell r="H142" t="e">
            <v>#NAME?</v>
          </cell>
          <cell r="I142" t="e">
            <v>#NAME?</v>
          </cell>
        </row>
        <row r="143">
          <cell r="A143" t="str">
            <v>BAT-100</v>
          </cell>
          <cell r="C143" t="str">
            <v>EM</v>
          </cell>
          <cell r="D143" t="str">
            <v>BATERIA  DE LIBRE  MANTENIMIENTO</v>
          </cell>
          <cell r="E143" t="str">
            <v>EM</v>
          </cell>
          <cell r="F143" t="str">
            <v>EQ</v>
          </cell>
          <cell r="G143" t="e">
            <v>#NAME?</v>
          </cell>
          <cell r="H143" t="e">
            <v>#NAME?</v>
          </cell>
        </row>
        <row r="144">
          <cell r="A144" t="str">
            <v>XC-01</v>
          </cell>
          <cell r="C144" t="str">
            <v>EM</v>
          </cell>
          <cell r="D144" t="str">
            <v>BATERIA DE FILTROS</v>
          </cell>
          <cell r="E144" t="str">
            <v>EM</v>
          </cell>
          <cell r="F144" t="str">
            <v>OC</v>
          </cell>
          <cell r="G144" t="e">
            <v>#NAME?</v>
          </cell>
          <cell r="H144" t="e">
            <v>#NAME?</v>
          </cell>
        </row>
        <row r="145">
          <cell r="A145" t="str">
            <v>E-116</v>
          </cell>
          <cell r="C145" t="str">
            <v>MF</v>
          </cell>
          <cell r="D145" t="str">
            <v>BATERÍA DE TEST PERUANO DE CRECIMIENTO Y DESARROLLO</v>
          </cell>
          <cell r="E145" t="str">
            <v>R</v>
          </cell>
          <cell r="F145" t="str">
            <v>EQ</v>
          </cell>
          <cell r="G145" t="e">
            <v>#NAME?</v>
          </cell>
          <cell r="H145" t="e">
            <v>#NAME?</v>
          </cell>
          <cell r="I145" t="e">
            <v>#NAME?</v>
          </cell>
        </row>
        <row r="146">
          <cell r="A146" t="str">
            <v>X-13</v>
          </cell>
          <cell r="C146" t="str">
            <v>NUT</v>
          </cell>
          <cell r="D146" t="str">
            <v xml:space="preserve">BATIDORA INDUSTRIAL </v>
          </cell>
          <cell r="E146" t="str">
            <v>E</v>
          </cell>
          <cell r="F146" t="str">
            <v>EQ</v>
          </cell>
          <cell r="G146" t="e">
            <v>#NAME?</v>
          </cell>
          <cell r="H146" t="e">
            <v>#NAME?</v>
          </cell>
          <cell r="I146" t="e">
            <v>#NAME?</v>
          </cell>
        </row>
        <row r="147">
          <cell r="A147" t="str">
            <v>X-30A</v>
          </cell>
          <cell r="C147" t="str">
            <v>NUT</v>
          </cell>
          <cell r="D147" t="str">
            <v>BATIDORA INDUSTRIAL 40LTS</v>
          </cell>
          <cell r="E147" t="str">
            <v>E</v>
          </cell>
          <cell r="F147" t="str">
            <v>EQ</v>
          </cell>
          <cell r="G147" t="e">
            <v>#NAME?</v>
          </cell>
          <cell r="H147" t="e">
            <v>#NAME?</v>
          </cell>
          <cell r="I147" t="e">
            <v>#NAME?</v>
          </cell>
        </row>
        <row r="148">
          <cell r="A148" t="str">
            <v>A-15</v>
          </cell>
          <cell r="C148" t="str">
            <v>SAN</v>
          </cell>
          <cell r="D148" t="str">
            <v>BEBEDERO DE PEDESTAL DE ACERO INOXIDABLE</v>
          </cell>
          <cell r="E148" t="str">
            <v>OC</v>
          </cell>
          <cell r="F148" t="str">
            <v>OC</v>
          </cell>
          <cell r="G148" t="e">
            <v>#NAME?</v>
          </cell>
          <cell r="H148" t="e">
            <v>#NAME?</v>
          </cell>
          <cell r="I148" t="e">
            <v>#NAME?</v>
          </cell>
        </row>
        <row r="149">
          <cell r="A149" t="str">
            <v>E-29</v>
          </cell>
          <cell r="C149" t="str">
            <v>MF</v>
          </cell>
          <cell r="D149" t="str">
            <v xml:space="preserve">BICICLETA ERGOMÉTRICA, ADULTO </v>
          </cell>
          <cell r="E149" t="str">
            <v>R</v>
          </cell>
          <cell r="F149" t="str">
            <v>EQ</v>
          </cell>
          <cell r="G149" t="e">
            <v>#NAME?</v>
          </cell>
          <cell r="H149" t="e">
            <v>#NAME?</v>
          </cell>
          <cell r="I149" t="e">
            <v>#NAME?</v>
          </cell>
        </row>
        <row r="150">
          <cell r="A150" t="str">
            <v>E-29A</v>
          </cell>
          <cell r="C150" t="str">
            <v>MF</v>
          </cell>
          <cell r="D150" t="str">
            <v xml:space="preserve">BICICLETA ERGOMÉTRICA, PEDIÁTRICA </v>
          </cell>
          <cell r="E150" t="str">
            <v>R</v>
          </cell>
          <cell r="F150" t="str">
            <v>EQ</v>
          </cell>
          <cell r="G150" t="e">
            <v>#NAME?</v>
          </cell>
          <cell r="H150" t="e">
            <v>#NAME?</v>
          </cell>
          <cell r="I150" t="e">
            <v>#NAME?</v>
          </cell>
        </row>
        <row r="151">
          <cell r="A151" t="str">
            <v>S-97B</v>
          </cell>
          <cell r="C151" t="str">
            <v>LAB</v>
          </cell>
          <cell r="D151" t="str">
            <v>BIDESTILADOR DE AGUA 4 LITROS/H</v>
          </cell>
          <cell r="E151" t="str">
            <v>L</v>
          </cell>
          <cell r="F151" t="str">
            <v>EQ</v>
          </cell>
          <cell r="G151" t="e">
            <v>#NAME?</v>
          </cell>
          <cell r="H151" t="e">
            <v>#NAME?</v>
          </cell>
          <cell r="I151" t="e">
            <v>#NAME?</v>
          </cell>
        </row>
        <row r="152">
          <cell r="A152" t="str">
            <v>S-97</v>
          </cell>
          <cell r="C152" t="str">
            <v>LAB</v>
          </cell>
          <cell r="D152" t="str">
            <v>BIDESTILADOR DE AGUA 8 LITROS/H</v>
          </cell>
          <cell r="E152" t="str">
            <v>L</v>
          </cell>
          <cell r="F152" t="str">
            <v>EQ</v>
          </cell>
          <cell r="G152" t="e">
            <v>#NAME?</v>
          </cell>
          <cell r="H152" t="e">
            <v>#NAME?</v>
          </cell>
          <cell r="I152" t="e">
            <v>#NAME?</v>
          </cell>
        </row>
        <row r="153">
          <cell r="A153" t="str">
            <v>L-35C</v>
          </cell>
          <cell r="C153" t="str">
            <v>LAB</v>
          </cell>
          <cell r="D153" t="str">
            <v xml:space="preserve">BILIRRUBINOMETRO </v>
          </cell>
          <cell r="E153" t="str">
            <v>B</v>
          </cell>
          <cell r="F153" t="str">
            <v>EQ</v>
          </cell>
        </row>
        <row r="154">
          <cell r="A154" t="str">
            <v>MA-52</v>
          </cell>
          <cell r="C154" t="str">
            <v>MC</v>
          </cell>
          <cell r="D154" t="str">
            <v>BIOMBO DE ACERO INOXIDABLE DE 2 CUERPOS</v>
          </cell>
          <cell r="E154" t="str">
            <v>MC</v>
          </cell>
          <cell r="F154" t="str">
            <v>EQ</v>
          </cell>
          <cell r="G154" t="e">
            <v>#NAME?</v>
          </cell>
          <cell r="H154" t="e">
            <v>#NAME?</v>
          </cell>
          <cell r="I154" t="e">
            <v>#NAME?</v>
          </cell>
        </row>
        <row r="155">
          <cell r="A155" t="str">
            <v>MA-52A</v>
          </cell>
          <cell r="C155" t="str">
            <v>MC</v>
          </cell>
          <cell r="D155" t="str">
            <v>BIOMBO METALICO DE 2 CUERPOS</v>
          </cell>
          <cell r="E155" t="str">
            <v>MC</v>
          </cell>
          <cell r="F155" t="str">
            <v>EQ</v>
          </cell>
          <cell r="G155" t="e">
            <v>#NAME?</v>
          </cell>
          <cell r="H155" t="e">
            <v>#NAME?</v>
          </cell>
          <cell r="I155" t="e">
            <v>#NAME?</v>
          </cell>
        </row>
        <row r="156">
          <cell r="A156" t="str">
            <v>MA-52C</v>
          </cell>
          <cell r="C156" t="str">
            <v>MC</v>
          </cell>
          <cell r="D156" t="str">
            <v>BIOMBO METÁLICO DE 3 CUERPOS</v>
          </cell>
          <cell r="E156" t="str">
            <v>MC</v>
          </cell>
          <cell r="F156" t="str">
            <v>EQ</v>
          </cell>
          <cell r="G156" t="e">
            <v>#NAME?</v>
          </cell>
          <cell r="H156" t="e">
            <v>#NAME?</v>
          </cell>
          <cell r="I156" t="e">
            <v>#NAME?</v>
          </cell>
        </row>
        <row r="157">
          <cell r="A157" t="str">
            <v>EM-63</v>
          </cell>
          <cell r="C157" t="str">
            <v>LAB</v>
          </cell>
          <cell r="D157" t="str">
            <v>BOLSA PERFUSORA</v>
          </cell>
          <cell r="E157" t="str">
            <v>L</v>
          </cell>
          <cell r="F157" t="str">
            <v>EQ</v>
          </cell>
          <cell r="G157" t="e">
            <v>#NAME?</v>
          </cell>
          <cell r="H157" t="e">
            <v>#NAME?</v>
          </cell>
          <cell r="I157" t="e">
            <v>#NAME?</v>
          </cell>
        </row>
        <row r="158">
          <cell r="A158" t="str">
            <v>CF-100</v>
          </cell>
          <cell r="C158" t="str">
            <v>EM</v>
          </cell>
          <cell r="D158" t="str">
            <v>BOMBA DE AGUA 5 HP/CU. PLANTA DE BOMBEOS</v>
          </cell>
          <cell r="E158" t="str">
            <v>E</v>
          </cell>
          <cell r="F158" t="str">
            <v>EQ</v>
          </cell>
          <cell r="H158" t="e">
            <v>#NAME?</v>
          </cell>
        </row>
        <row r="159">
          <cell r="A159" t="str">
            <v>CF-7a</v>
          </cell>
          <cell r="C159" t="str">
            <v>EM</v>
          </cell>
          <cell r="D159" t="str">
            <v>BOMBA DE AGUA BLANDA</v>
          </cell>
          <cell r="E159" t="str">
            <v>EM</v>
          </cell>
          <cell r="F159" t="str">
            <v>OC</v>
          </cell>
          <cell r="G159" t="e">
            <v>#NAME?</v>
          </cell>
          <cell r="H159" t="e">
            <v>#NAME?</v>
          </cell>
        </row>
        <row r="160">
          <cell r="A160" t="str">
            <v>CF-8C</v>
          </cell>
          <cell r="C160" t="str">
            <v>EM</v>
          </cell>
          <cell r="D160" t="str">
            <v>BOMBA DE AGUA CONTRA INCENDIO</v>
          </cell>
          <cell r="E160" t="str">
            <v>EM</v>
          </cell>
          <cell r="F160" t="str">
            <v>OC</v>
          </cell>
          <cell r="G160" t="e">
            <v>#NAME?</v>
          </cell>
          <cell r="H160" t="e">
            <v>#NAME?</v>
          </cell>
        </row>
        <row r="161">
          <cell r="A161" t="str">
            <v>CF-100A</v>
          </cell>
          <cell r="C161" t="str">
            <v>EM</v>
          </cell>
          <cell r="D161" t="str">
            <v>BOMBA DE AGUA DURA</v>
          </cell>
          <cell r="E161" t="str">
            <v>EM</v>
          </cell>
          <cell r="F161" t="str">
            <v>OC</v>
          </cell>
          <cell r="G161" t="e">
            <v>#NAME?</v>
          </cell>
          <cell r="H161" t="e">
            <v>#NAME?</v>
          </cell>
          <cell r="I161" t="e">
            <v>#NAME?</v>
          </cell>
        </row>
        <row r="162">
          <cell r="A162" t="str">
            <v>EM-53</v>
          </cell>
          <cell r="C162" t="str">
            <v>USV</v>
          </cell>
          <cell r="D162" t="str">
            <v>BOMBA DE INFUSIÓN DE 1 CANAL</v>
          </cell>
          <cell r="E162" t="str">
            <v>B</v>
          </cell>
          <cell r="F162" t="str">
            <v>EQ</v>
          </cell>
          <cell r="G162" t="e">
            <v>#NAME?</v>
          </cell>
          <cell r="H162" t="e">
            <v>#NAME?</v>
          </cell>
          <cell r="I162" t="e">
            <v>#NAME?</v>
          </cell>
        </row>
        <row r="163">
          <cell r="A163" t="str">
            <v>EM-53B</v>
          </cell>
          <cell r="C163" t="str">
            <v>USV</v>
          </cell>
          <cell r="D163" t="str">
            <v>BOMBA DE INFUSIÓN DE 2 CANALES</v>
          </cell>
          <cell r="E163" t="str">
            <v>B</v>
          </cell>
          <cell r="F163" t="str">
            <v>EQ</v>
          </cell>
          <cell r="G163" t="e">
            <v>#NAME?</v>
          </cell>
          <cell r="H163" t="e">
            <v>#NAME?</v>
          </cell>
          <cell r="I163" t="e">
            <v>#NAME?</v>
          </cell>
        </row>
        <row r="164">
          <cell r="A164" t="str">
            <v>EM-58A</v>
          </cell>
          <cell r="C164" t="str">
            <v>USV</v>
          </cell>
          <cell r="D164" t="str">
            <v>BOMBA DE INFUSION DE JERINGA</v>
          </cell>
          <cell r="E164" t="str">
            <v>MA</v>
          </cell>
          <cell r="F164" t="str">
            <v>EQ</v>
          </cell>
          <cell r="G164" t="e">
            <v>#NAME?</v>
          </cell>
          <cell r="H164" t="e">
            <v>#NAME?</v>
          </cell>
          <cell r="I164" t="e">
            <v>#NAME?</v>
          </cell>
        </row>
        <row r="165">
          <cell r="A165" t="str">
            <v>EM-53A</v>
          </cell>
          <cell r="C165" t="str">
            <v>USV</v>
          </cell>
          <cell r="D165" t="str">
            <v>BOMBA DE INFUSIÓN ENTERAL</v>
          </cell>
          <cell r="E165" t="str">
            <v>B</v>
          </cell>
          <cell r="F165" t="str">
            <v>EQ</v>
          </cell>
          <cell r="G165" t="e">
            <v>#NAME?</v>
          </cell>
          <cell r="H165" t="e">
            <v>#NAME?</v>
          </cell>
          <cell r="I165" t="e">
            <v>#NAME?</v>
          </cell>
        </row>
        <row r="166">
          <cell r="A166" t="str">
            <v>T-49</v>
          </cell>
          <cell r="C166" t="str">
            <v>MAN</v>
          </cell>
          <cell r="D166" t="str">
            <v>BOMBA HIDROSTATICA MANUAL</v>
          </cell>
          <cell r="E166" t="str">
            <v>E</v>
          </cell>
          <cell r="F166" t="str">
            <v>EQ</v>
          </cell>
          <cell r="G166" t="e">
            <v>#NAME?</v>
          </cell>
          <cell r="H166" t="e">
            <v>#NAME?</v>
          </cell>
          <cell r="I166" t="e">
            <v>#NAME?</v>
          </cell>
        </row>
        <row r="167">
          <cell r="A167" t="str">
            <v>CF-8a</v>
          </cell>
          <cell r="C167" t="str">
            <v>EM</v>
          </cell>
          <cell r="D167" t="str">
            <v>BOMBA JOCKEY ACI</v>
          </cell>
          <cell r="E167" t="str">
            <v xml:space="preserve">EM </v>
          </cell>
          <cell r="F167" t="str">
            <v>OC</v>
          </cell>
          <cell r="G167" t="e">
            <v>#NAME?</v>
          </cell>
          <cell r="H167" t="e">
            <v>#NAME?</v>
          </cell>
        </row>
        <row r="168">
          <cell r="A168" t="str">
            <v>CF-101</v>
          </cell>
          <cell r="C168" t="str">
            <v>EM</v>
          </cell>
          <cell r="D168" t="str">
            <v>BOMBA MANUAL (ALIMENTACIÓN DE COMBUSTIBLE)</v>
          </cell>
          <cell r="E168" t="str">
            <v>EM</v>
          </cell>
          <cell r="F168" t="str">
            <v>OC</v>
          </cell>
          <cell r="H168" t="e">
            <v>#NAME?</v>
          </cell>
          <cell r="I168" t="e">
            <v>#NAME?</v>
          </cell>
        </row>
        <row r="169">
          <cell r="A169" t="str">
            <v>CF-7b</v>
          </cell>
          <cell r="C169" t="str">
            <v>EM</v>
          </cell>
          <cell r="D169" t="str">
            <v>BOMBAS DE AGUA CALIENTE</v>
          </cell>
          <cell r="E169" t="str">
            <v xml:space="preserve">EM </v>
          </cell>
          <cell r="F169" t="str">
            <v>OC</v>
          </cell>
        </row>
        <row r="170">
          <cell r="A170" t="str">
            <v>B-50</v>
          </cell>
          <cell r="C170" t="str">
            <v>SAN</v>
          </cell>
          <cell r="D170" t="str">
            <v>BOTADERO CLINICO DE CERAMICA VITRIFICADA CON LAVADOR DE CHATAS AGUA FRIA Y CALIENTE</v>
          </cell>
          <cell r="E170" t="str">
            <v>OC</v>
          </cell>
          <cell r="F170" t="str">
            <v>OC</v>
          </cell>
          <cell r="G170" t="e">
            <v>#NAME?</v>
          </cell>
          <cell r="H170" t="e">
            <v>#NAME?</v>
          </cell>
          <cell r="I170" t="e">
            <v>#NAME?</v>
          </cell>
        </row>
        <row r="171">
          <cell r="A171" t="str">
            <v>B-67</v>
          </cell>
          <cell r="C171" t="str">
            <v>SAN</v>
          </cell>
          <cell r="D171" t="str">
            <v>BOTADERO DE MATERIAL REVESTIDO EN CERAMICA DE DOS POZAS, ALTA Y BAJA, AGUA FRIA</v>
          </cell>
          <cell r="E171" t="str">
            <v>OC</v>
          </cell>
          <cell r="F171" t="str">
            <v>OC</v>
          </cell>
          <cell r="G171" t="e">
            <v>#NAME?</v>
          </cell>
          <cell r="H171" t="e">
            <v>#NAME?</v>
          </cell>
          <cell r="I171" t="e">
            <v>#NAME?</v>
          </cell>
        </row>
        <row r="172">
          <cell r="A172" t="str">
            <v>EM-76A</v>
          </cell>
          <cell r="C172" t="str">
            <v>OPT</v>
          </cell>
          <cell r="D172" t="str">
            <v xml:space="preserve">BRONCOFIBROSCOPIO PEDIATRICO </v>
          </cell>
          <cell r="E172" t="str">
            <v>B</v>
          </cell>
          <cell r="F172" t="str">
            <v>EQ</v>
          </cell>
          <cell r="G172" t="e">
            <v>#NAME?</v>
          </cell>
          <cell r="H172" t="e">
            <v>#NAME?</v>
          </cell>
          <cell r="I172" t="e">
            <v>#NAME?</v>
          </cell>
        </row>
        <row r="173">
          <cell r="A173" t="str">
            <v>MC-21</v>
          </cell>
          <cell r="C173" t="str">
            <v>MA</v>
          </cell>
          <cell r="D173" t="str">
            <v>BUTACA DE 3 CUERPOS DE ASIENTO MÚLTIPLES</v>
          </cell>
          <cell r="E173" t="str">
            <v>MA</v>
          </cell>
          <cell r="F173" t="str">
            <v>EQ</v>
          </cell>
          <cell r="G173" t="e">
            <v>#NAME?</v>
          </cell>
          <cell r="H173" t="e">
            <v>#NAME?</v>
          </cell>
          <cell r="I173" t="e">
            <v>#NAME?</v>
          </cell>
        </row>
        <row r="174">
          <cell r="A174" t="str">
            <v>MC-59E</v>
          </cell>
          <cell r="C174" t="str">
            <v>MA</v>
          </cell>
          <cell r="D174" t="str">
            <v>BUTACA METALICA DE 2 CUERPOS</v>
          </cell>
          <cell r="E174" t="str">
            <v>MA</v>
          </cell>
          <cell r="F174" t="str">
            <v>EQ</v>
          </cell>
          <cell r="G174" t="e">
            <v>#NAME?</v>
          </cell>
          <cell r="H174" t="e">
            <v>#NAME?</v>
          </cell>
          <cell r="I174" t="e">
            <v>#NAME?</v>
          </cell>
        </row>
        <row r="175">
          <cell r="A175" t="str">
            <v>MC-59F</v>
          </cell>
          <cell r="C175" t="str">
            <v>MA</v>
          </cell>
          <cell r="D175" t="str">
            <v>BUTACA METALICA DE 3 CUERPOS</v>
          </cell>
          <cell r="E175" t="str">
            <v>MA</v>
          </cell>
          <cell r="F175" t="str">
            <v>EQ</v>
          </cell>
          <cell r="G175" t="e">
            <v>#NAME?</v>
          </cell>
          <cell r="H175" t="e">
            <v>#NAME?</v>
          </cell>
          <cell r="I175" t="e">
            <v>#NAME?</v>
          </cell>
        </row>
        <row r="176">
          <cell r="A176" t="str">
            <v>MC-59G</v>
          </cell>
          <cell r="C176" t="str">
            <v>MA</v>
          </cell>
          <cell r="D176" t="str">
            <v>BUTACA METALICA DE 4 CUERPOS</v>
          </cell>
          <cell r="E176" t="str">
            <v>MA</v>
          </cell>
          <cell r="F176" t="str">
            <v>EQ</v>
          </cell>
          <cell r="G176" t="e">
            <v>#NAME?</v>
          </cell>
          <cell r="H176" t="e">
            <v>#NAME?</v>
          </cell>
          <cell r="I176" t="e">
            <v>#NAME?</v>
          </cell>
        </row>
        <row r="177">
          <cell r="A177" t="str">
            <v>EM-63A</v>
          </cell>
          <cell r="C177" t="str">
            <v>DX</v>
          </cell>
          <cell r="D177" t="str">
            <v>CABINA AUDIOMETRICA</v>
          </cell>
          <cell r="E177" t="str">
            <v>B</v>
          </cell>
          <cell r="F177" t="str">
            <v>EQ</v>
          </cell>
          <cell r="G177" t="e">
            <v>#NAME?</v>
          </cell>
          <cell r="H177" t="e">
            <v>#NAME?</v>
          </cell>
          <cell r="I177" t="e">
            <v>#NAME?</v>
          </cell>
        </row>
        <row r="178">
          <cell r="A178" t="str">
            <v>L-78</v>
          </cell>
          <cell r="C178" t="str">
            <v>LAB</v>
          </cell>
          <cell r="D178" t="str">
            <v>CABINA DE FLUJO LAMINAR</v>
          </cell>
          <cell r="E178" t="str">
            <v>L</v>
          </cell>
          <cell r="F178" t="str">
            <v>EQ</v>
          </cell>
          <cell r="G178" t="e">
            <v>#NAME?</v>
          </cell>
          <cell r="H178" t="e">
            <v>#NAME?</v>
          </cell>
          <cell r="I178" t="e">
            <v>#NAME?</v>
          </cell>
        </row>
        <row r="179">
          <cell r="A179" t="str">
            <v>L-78A</v>
          </cell>
          <cell r="C179" t="str">
            <v>LAB</v>
          </cell>
          <cell r="D179" t="str">
            <v xml:space="preserve">CABINA DE FLUJO LAMINAR HORIZONTAL </v>
          </cell>
          <cell r="E179" t="str">
            <v>L</v>
          </cell>
          <cell r="F179" t="str">
            <v>EQ</v>
          </cell>
          <cell r="G179" t="e">
            <v>#NAME?</v>
          </cell>
          <cell r="H179" t="e">
            <v>#NAME?</v>
          </cell>
          <cell r="I179" t="e">
            <v>#NAME?</v>
          </cell>
        </row>
        <row r="180">
          <cell r="A180" t="str">
            <v>L-78D</v>
          </cell>
          <cell r="C180" t="str">
            <v>LAB</v>
          </cell>
          <cell r="D180" t="str">
            <v>CABINA DE FLUJO LAMINAR VERTICAL (4 PIES TIPO A/B3)</v>
          </cell>
          <cell r="E180" t="str">
            <v>L</v>
          </cell>
          <cell r="F180" t="str">
            <v>EQ</v>
          </cell>
          <cell r="G180" t="e">
            <v>#NAME?</v>
          </cell>
          <cell r="H180" t="e">
            <v>#NAME?</v>
          </cell>
          <cell r="I180" t="e">
            <v>#NAME?</v>
          </cell>
        </row>
        <row r="181">
          <cell r="A181" t="str">
            <v>L-78C</v>
          </cell>
          <cell r="C181" t="str">
            <v>LAB</v>
          </cell>
          <cell r="D181" t="str">
            <v>CABINA DE FLUJO LAMINAR VERTICAL (4 PIES TIPO A/B3) RODABLE O CON MESA CON RUEDAS (1.5 Kw.)</v>
          </cell>
          <cell r="E181" t="str">
            <v>L</v>
          </cell>
          <cell r="F181" t="str">
            <v>EQ</v>
          </cell>
          <cell r="G181" t="e">
            <v>#NAME?</v>
          </cell>
          <cell r="H181" t="e">
            <v>#NAME?</v>
          </cell>
          <cell r="I181" t="e">
            <v>#NAME?</v>
          </cell>
        </row>
        <row r="182">
          <cell r="A182" t="str">
            <v>L-78B</v>
          </cell>
          <cell r="C182" t="str">
            <v>LAB</v>
          </cell>
          <cell r="D182" t="str">
            <v>CABINA EXTRACTORA DE GASES (2 Kw.)</v>
          </cell>
          <cell r="E182" t="str">
            <v>L</v>
          </cell>
          <cell r="F182" t="str">
            <v>EQ</v>
          </cell>
          <cell r="G182" t="e">
            <v>#NAME?</v>
          </cell>
          <cell r="H182" t="e">
            <v>#NAME?</v>
          </cell>
          <cell r="I182" t="e">
            <v>#NAME?</v>
          </cell>
        </row>
        <row r="183">
          <cell r="A183" t="str">
            <v>U-17</v>
          </cell>
          <cell r="C183" t="str">
            <v>OFT</v>
          </cell>
          <cell r="D183" t="str">
            <v>CAJA DE LUNAS CON MONTURA DE PRUEBAS</v>
          </cell>
          <cell r="E183" t="str">
            <v>C</v>
          </cell>
          <cell r="F183" t="str">
            <v>EQ</v>
          </cell>
          <cell r="G183" t="e">
            <v>#NAME?</v>
          </cell>
          <cell r="H183" t="e">
            <v>#NAME?</v>
          </cell>
          <cell r="I183" t="e">
            <v>#NAME?</v>
          </cell>
        </row>
        <row r="184">
          <cell r="A184" t="str">
            <v>RC-203</v>
          </cell>
          <cell r="C184" t="str">
            <v>NUT</v>
          </cell>
          <cell r="D184" t="str">
            <v>CAJA DE MANDO PARA CAMARA FRIGORIFICA DE CARNES</v>
          </cell>
          <cell r="E184" t="str">
            <v>EM</v>
          </cell>
          <cell r="F184" t="str">
            <v>OC</v>
          </cell>
        </row>
        <row r="185">
          <cell r="A185" t="str">
            <v>RC-403</v>
          </cell>
          <cell r="C185" t="str">
            <v>NUT</v>
          </cell>
          <cell r="D185" t="str">
            <v>CAJA DE MANDO PARA CAMARA FRIGORIFICA DE LACTEOS</v>
          </cell>
          <cell r="E185" t="str">
            <v>EM</v>
          </cell>
          <cell r="F185" t="str">
            <v>OC</v>
          </cell>
        </row>
        <row r="186">
          <cell r="A186" t="str">
            <v>RC-603</v>
          </cell>
          <cell r="C186" t="str">
            <v>NUT</v>
          </cell>
          <cell r="D186" t="str">
            <v>CAJA DE MANDO PARA CAMARA FRIGORIFICA DE PESCADO</v>
          </cell>
          <cell r="E186" t="str">
            <v>EM</v>
          </cell>
          <cell r="F186" t="str">
            <v>OC</v>
          </cell>
        </row>
        <row r="187">
          <cell r="A187" t="str">
            <v>RC-303</v>
          </cell>
          <cell r="C187" t="str">
            <v>NUT</v>
          </cell>
          <cell r="D187" t="str">
            <v>CAJA DE MANDO PARA CAMARA FRIGORIFICA DE VERDURAS</v>
          </cell>
          <cell r="E187" t="str">
            <v>EM</v>
          </cell>
          <cell r="F187" t="str">
            <v>OC</v>
          </cell>
        </row>
        <row r="188">
          <cell r="A188" t="str">
            <v>OF-20</v>
          </cell>
          <cell r="C188" t="str">
            <v>OFT</v>
          </cell>
          <cell r="D188" t="str">
            <v>CAJA DE OPTOTIPOS (CARTILLA DE LECTURA)</v>
          </cell>
          <cell r="E188" t="str">
            <v>C</v>
          </cell>
          <cell r="F188" t="str">
            <v>EQ</v>
          </cell>
          <cell r="G188" t="e">
            <v>#NAME?</v>
          </cell>
          <cell r="H188" t="e">
            <v>#NAME?</v>
          </cell>
        </row>
        <row r="189">
          <cell r="A189" t="str">
            <v>CF-102</v>
          </cell>
          <cell r="C189" t="str">
            <v>EM</v>
          </cell>
          <cell r="D189" t="str">
            <v>CAJA FUERTE CON CLAVE TIPO RELOJ</v>
          </cell>
          <cell r="E189" t="str">
            <v>E</v>
          </cell>
          <cell r="F189" t="str">
            <v>EQ</v>
          </cell>
          <cell r="G189" t="e">
            <v>#NAME?</v>
          </cell>
          <cell r="H189" t="e">
            <v>#NAME?</v>
          </cell>
          <cell r="I189" t="e">
            <v>#NAME?</v>
          </cell>
        </row>
        <row r="190">
          <cell r="A190" t="str">
            <v>O-11</v>
          </cell>
          <cell r="C190" t="str">
            <v>INF</v>
          </cell>
          <cell r="D190" t="str">
            <v>CAJA REGISTRADORA</v>
          </cell>
          <cell r="E190" t="str">
            <v>INF</v>
          </cell>
          <cell r="F190" t="str">
            <v>EQ</v>
          </cell>
          <cell r="G190" t="e">
            <v>#NAME?</v>
          </cell>
          <cell r="H190" t="e">
            <v>#NAME?</v>
          </cell>
        </row>
        <row r="191">
          <cell r="A191" t="str">
            <v>Z-149</v>
          </cell>
          <cell r="C191" t="str">
            <v>INF</v>
          </cell>
          <cell r="D191" t="str">
            <v>CAJA REGISTRADORA DIGITAL</v>
          </cell>
          <cell r="E191" t="str">
            <v>INF</v>
          </cell>
          <cell r="F191" t="str">
            <v>EQ</v>
          </cell>
          <cell r="G191" t="e">
            <v>#NAME?</v>
          </cell>
          <cell r="H191" t="e">
            <v>#NAME?</v>
          </cell>
          <cell r="I191" t="e">
            <v>#NAME?</v>
          </cell>
        </row>
        <row r="192">
          <cell r="A192" t="str">
            <v>R-100A</v>
          </cell>
          <cell r="C192" t="str">
            <v>LAB</v>
          </cell>
          <cell r="D192" t="str">
            <v>CAJA TRANSPORTADORA DE 13 A 20 LITROS DE CAPACIDAD PARA VACUNAS</v>
          </cell>
          <cell r="E192" t="str">
            <v>B</v>
          </cell>
          <cell r="F192" t="str">
            <v>EQ</v>
          </cell>
          <cell r="H192" t="e">
            <v>#NAME?</v>
          </cell>
        </row>
        <row r="193">
          <cell r="A193" t="str">
            <v>R-100B</v>
          </cell>
          <cell r="C193" t="str">
            <v>LAB</v>
          </cell>
          <cell r="D193" t="str">
            <v>CAJA TRANSPORTADORA DE 21 A 30 LITROS DE CAPACIDAD PARA VACUNAS</v>
          </cell>
          <cell r="E193" t="str">
            <v>B</v>
          </cell>
          <cell r="F193" t="str">
            <v>EQ</v>
          </cell>
          <cell r="H193" t="e">
            <v>#NAME?</v>
          </cell>
          <cell r="I193" t="e">
            <v>#NAME?</v>
          </cell>
        </row>
        <row r="194">
          <cell r="A194" t="str">
            <v>R-100</v>
          </cell>
          <cell r="C194" t="str">
            <v>LAB</v>
          </cell>
          <cell r="D194" t="str">
            <v>CAJA TRANSPORTADORA DE 8 A 21 LITROS DE CAPACIDAD PARA VACUNAS</v>
          </cell>
          <cell r="E194" t="str">
            <v>B</v>
          </cell>
          <cell r="F194" t="str">
            <v>EQ</v>
          </cell>
          <cell r="H194" t="e">
            <v>#NAME?</v>
          </cell>
          <cell r="I194" t="e">
            <v>#NAME?</v>
          </cell>
        </row>
        <row r="195">
          <cell r="A195" t="str">
            <v>K-124</v>
          </cell>
          <cell r="C195" t="str">
            <v>MC</v>
          </cell>
          <cell r="D195" t="str">
            <v>CAJETINES DE ALMACENAMIENTO MÚLTIPLE PARA DOSIS UNITARIA</v>
          </cell>
          <cell r="E195" t="str">
            <v>MC</v>
          </cell>
          <cell r="F195" t="str">
            <v>EQ</v>
          </cell>
          <cell r="G195" t="e">
            <v>#NAME?</v>
          </cell>
          <cell r="H195" t="e">
            <v>#NAME?</v>
          </cell>
          <cell r="I195" t="e">
            <v>#NAME?</v>
          </cell>
        </row>
        <row r="196">
          <cell r="A196" t="str">
            <v>K-122</v>
          </cell>
          <cell r="C196" t="str">
            <v>MC</v>
          </cell>
          <cell r="D196" t="str">
            <v>CAJETINES DE DOSIS UNITARIA</v>
          </cell>
          <cell r="E196" t="str">
            <v>MC</v>
          </cell>
          <cell r="F196" t="str">
            <v>EQ</v>
          </cell>
          <cell r="G196" t="e">
            <v>#NAME?</v>
          </cell>
          <cell r="H196" t="e">
            <v>#NAME?</v>
          </cell>
          <cell r="I196" t="e">
            <v>#NAME?</v>
          </cell>
        </row>
        <row r="197">
          <cell r="A197" t="str">
            <v>O-8</v>
          </cell>
          <cell r="C197" t="str">
            <v>C</v>
          </cell>
          <cell r="D197" t="str">
            <v>CALCULADORA ELECTRONICA CON WINCHA</v>
          </cell>
          <cell r="E197" t="str">
            <v>C</v>
          </cell>
          <cell r="F197" t="str">
            <v>EQ</v>
          </cell>
          <cell r="G197" t="e">
            <v>#NAME?</v>
          </cell>
          <cell r="H197" t="e">
            <v>#NAME?</v>
          </cell>
          <cell r="I197" t="e">
            <v>#NAME?</v>
          </cell>
        </row>
        <row r="198">
          <cell r="A198" t="str">
            <v>CF-102AX</v>
          </cell>
          <cell r="C198" t="str">
            <v>EM</v>
          </cell>
          <cell r="D198" t="str">
            <v xml:space="preserve">CALDERO 100 BTU </v>
          </cell>
          <cell r="E198" t="str">
            <v>E</v>
          </cell>
          <cell r="F198" t="str">
            <v>EQ</v>
          </cell>
          <cell r="H198" t="e">
            <v>#NAME?</v>
          </cell>
          <cell r="I198" t="e">
            <v>#NAME?</v>
          </cell>
        </row>
        <row r="199">
          <cell r="A199" t="str">
            <v>CF-190</v>
          </cell>
          <cell r="C199" t="str">
            <v>EM</v>
          </cell>
          <cell r="D199" t="str">
            <v xml:space="preserve">CALDERO 30 BTU </v>
          </cell>
          <cell r="E199" t="str">
            <v>E</v>
          </cell>
          <cell r="F199" t="str">
            <v>EQ</v>
          </cell>
          <cell r="H199" t="e">
            <v>#NAME?</v>
          </cell>
          <cell r="I199" t="e">
            <v>#NAME?</v>
          </cell>
        </row>
        <row r="200">
          <cell r="A200" t="str">
            <v>CF-102E</v>
          </cell>
          <cell r="C200" t="str">
            <v>EM</v>
          </cell>
          <cell r="D200" t="str">
            <v>CALDERO PIROTUBULAR DE 100 BHP MINIMO</v>
          </cell>
          <cell r="E200" t="str">
            <v>EM</v>
          </cell>
          <cell r="F200" t="str">
            <v>OC</v>
          </cell>
          <cell r="G200" t="e">
            <v>#NAME?</v>
          </cell>
          <cell r="H200" t="e">
            <v>#NAME?</v>
          </cell>
          <cell r="I200" t="e">
            <v>#NAME?</v>
          </cell>
        </row>
        <row r="201">
          <cell r="A201" t="str">
            <v>CF-102G</v>
          </cell>
          <cell r="C201" t="str">
            <v>EM</v>
          </cell>
          <cell r="D201" t="str">
            <v>CALDERO PIROTUBULAR DE 30 BHP MINIMO</v>
          </cell>
          <cell r="E201" t="str">
            <v>EM</v>
          </cell>
          <cell r="F201" t="str">
            <v>OC</v>
          </cell>
          <cell r="G201" t="e">
            <v>#NAME?</v>
          </cell>
          <cell r="H201" t="e">
            <v>#NAME?</v>
          </cell>
          <cell r="I201" t="e">
            <v>#NAME?</v>
          </cell>
        </row>
        <row r="202">
          <cell r="A202" t="str">
            <v>CF-102H</v>
          </cell>
          <cell r="C202" t="str">
            <v>EM</v>
          </cell>
          <cell r="D202" t="str">
            <v>CALDERO PIROTUBULAR DE 50 BHP MINIMO</v>
          </cell>
          <cell r="E202" t="str">
            <v>EM</v>
          </cell>
          <cell r="F202" t="str">
            <v>OC</v>
          </cell>
          <cell r="G202" t="e">
            <v>#NAME?</v>
          </cell>
          <cell r="H202" t="e">
            <v>#NAME?</v>
          </cell>
          <cell r="I202" t="e">
            <v>#NAME?</v>
          </cell>
        </row>
        <row r="203">
          <cell r="A203" t="str">
            <v>S-13A</v>
          </cell>
          <cell r="C203" t="str">
            <v>C</v>
          </cell>
          <cell r="D203" t="str">
            <v>CALENTADOR CORPORAL</v>
          </cell>
          <cell r="E203" t="str">
            <v>B</v>
          </cell>
          <cell r="F203" t="str">
            <v>EQ</v>
          </cell>
          <cell r="G203" t="e">
            <v>#NAME?</v>
          </cell>
          <cell r="H203" t="e">
            <v>#NAME?</v>
          </cell>
          <cell r="I203" t="e">
            <v>#NAME?</v>
          </cell>
        </row>
        <row r="204">
          <cell r="A204" t="str">
            <v>CF-4D</v>
          </cell>
          <cell r="C204" t="str">
            <v>EST</v>
          </cell>
          <cell r="D204" t="str">
            <v>CALENTADOR DE AGUA 1000 LITROS</v>
          </cell>
          <cell r="E204" t="str">
            <v>E</v>
          </cell>
          <cell r="F204" t="str">
            <v>EQ</v>
          </cell>
          <cell r="G204" t="e">
            <v>#NAME?</v>
          </cell>
          <cell r="H204" t="e">
            <v>#NAME?</v>
          </cell>
          <cell r="I204" t="e">
            <v>#NAME?</v>
          </cell>
        </row>
        <row r="205">
          <cell r="A205" t="str">
            <v>CF-4a</v>
          </cell>
          <cell r="C205" t="str">
            <v>CF</v>
          </cell>
          <cell r="D205" t="str">
            <v>CALENTADOR DE AGUA 1500 LTS</v>
          </cell>
          <cell r="E205" t="str">
            <v>EM</v>
          </cell>
          <cell r="F205" t="str">
            <v>OC</v>
          </cell>
          <cell r="G205" t="e">
            <v>#NAME?</v>
          </cell>
          <cell r="H205" t="e">
            <v>#NAME?</v>
          </cell>
          <cell r="I205" t="e">
            <v>#NAME?</v>
          </cell>
        </row>
        <row r="206">
          <cell r="A206" t="str">
            <v>S-13</v>
          </cell>
          <cell r="C206" t="str">
            <v>C</v>
          </cell>
          <cell r="D206" t="str">
            <v xml:space="preserve">CALENTADOR PARA SANGRE/SOLUCIONES </v>
          </cell>
          <cell r="E206" t="str">
            <v>B</v>
          </cell>
          <cell r="F206" t="str">
            <v>EQ</v>
          </cell>
          <cell r="G206" t="e">
            <v>#NAME?</v>
          </cell>
          <cell r="H206" t="e">
            <v>#NAME?</v>
          </cell>
        </row>
        <row r="207">
          <cell r="A207" t="str">
            <v>CF-4</v>
          </cell>
          <cell r="C207" t="str">
            <v>CF</v>
          </cell>
          <cell r="D207" t="str">
            <v>CALENTADORES DE AGUA</v>
          </cell>
          <cell r="E207" t="str">
            <v>EM</v>
          </cell>
          <cell r="F207" t="str">
            <v>OC</v>
          </cell>
          <cell r="G207" t="e">
            <v>#NAME?</v>
          </cell>
          <cell r="H207" t="e">
            <v>#NAME?</v>
          </cell>
          <cell r="I207" t="e">
            <v>#NAME?</v>
          </cell>
        </row>
        <row r="208">
          <cell r="A208" t="str">
            <v>CC-25</v>
          </cell>
          <cell r="C208" t="str">
            <v>MC</v>
          </cell>
          <cell r="D208" t="str">
            <v>CAMA CAMILLA MULTIPROPÓSITO</v>
          </cell>
          <cell r="E208" t="str">
            <v>MC</v>
          </cell>
          <cell r="F208" t="str">
            <v>EQ</v>
          </cell>
          <cell r="G208" t="e">
            <v>#NAME?</v>
          </cell>
          <cell r="H208" t="e">
            <v>#NAME?</v>
          </cell>
        </row>
        <row r="209">
          <cell r="A209" t="str">
            <v>CC-25B</v>
          </cell>
          <cell r="C209" t="str">
            <v>MC</v>
          </cell>
          <cell r="D209" t="str">
            <v>CAMA CAMILLA MULTIPROPÓSITO PEDIATRICO</v>
          </cell>
          <cell r="E209" t="str">
            <v>MC</v>
          </cell>
          <cell r="F209" t="str">
            <v>EQ</v>
          </cell>
          <cell r="G209" t="e">
            <v>#NAME?</v>
          </cell>
          <cell r="H209" t="e">
            <v>#NAME?</v>
          </cell>
          <cell r="I209" t="e">
            <v>#NAME?</v>
          </cell>
        </row>
        <row r="210">
          <cell r="A210" t="str">
            <v>CC-25C</v>
          </cell>
          <cell r="C210" t="str">
            <v>MC</v>
          </cell>
          <cell r="D210" t="str">
            <v>CAMA CAMILLA MULTIPROPÓSITO TIPO UCI</v>
          </cell>
          <cell r="E210" t="str">
            <v>MC</v>
          </cell>
          <cell r="F210" t="str">
            <v>EQ</v>
          </cell>
          <cell r="G210" t="e">
            <v>#NAME?</v>
          </cell>
          <cell r="H210" t="e">
            <v>#NAME?</v>
          </cell>
          <cell r="I210" t="e">
            <v>#NAME?</v>
          </cell>
        </row>
        <row r="211">
          <cell r="A211" t="str">
            <v>CC-14B</v>
          </cell>
          <cell r="C211" t="str">
            <v>MC</v>
          </cell>
          <cell r="D211" t="str">
            <v>CAMA CAMILLA PARA RESONANCIA MAGNETICA , SIN PARTES METALICAS</v>
          </cell>
          <cell r="E211" t="str">
            <v>MC</v>
          </cell>
          <cell r="F211" t="str">
            <v>EQ</v>
          </cell>
          <cell r="G211" t="e">
            <v>#NAME?</v>
          </cell>
          <cell r="H211" t="e">
            <v>#NAME?</v>
          </cell>
          <cell r="I211" t="e">
            <v>#NAME?</v>
          </cell>
        </row>
        <row r="212">
          <cell r="A212" t="str">
            <v>CC-6</v>
          </cell>
          <cell r="C212" t="str">
            <v>MC</v>
          </cell>
          <cell r="D212" t="str">
            <v xml:space="preserve">CAMA CLÍNICA RODABLE PARA ADULTOS </v>
          </cell>
          <cell r="E212" t="str">
            <v>MC</v>
          </cell>
          <cell r="F212" t="str">
            <v>EQ</v>
          </cell>
          <cell r="G212" t="e">
            <v>#NAME?</v>
          </cell>
          <cell r="H212" t="e">
            <v>#NAME?</v>
          </cell>
          <cell r="I212" t="e">
            <v>#NAME?</v>
          </cell>
        </row>
        <row r="213">
          <cell r="A213" t="str">
            <v>CC-5</v>
          </cell>
          <cell r="C213" t="str">
            <v>MC</v>
          </cell>
          <cell r="D213" t="str">
            <v xml:space="preserve">CAMA CLÍNICA RODABLE PARA NIÑOS ESCOLARES </v>
          </cell>
          <cell r="E213" t="str">
            <v>MC</v>
          </cell>
          <cell r="F213" t="str">
            <v>EQ</v>
          </cell>
          <cell r="G213" t="e">
            <v>#NAME?</v>
          </cell>
          <cell r="H213" t="e">
            <v>#NAME?</v>
          </cell>
          <cell r="I213" t="e">
            <v>#NAME?</v>
          </cell>
        </row>
        <row r="214">
          <cell r="A214" t="str">
            <v>CC-3</v>
          </cell>
          <cell r="C214" t="str">
            <v>MC</v>
          </cell>
          <cell r="D214" t="str">
            <v xml:space="preserve">CAMA CUNA METÁLICA RODABLE CON BARANDAS </v>
          </cell>
          <cell r="E214" t="str">
            <v>MC</v>
          </cell>
          <cell r="F214" t="str">
            <v>EQ</v>
          </cell>
          <cell r="G214" t="e">
            <v>#NAME?</v>
          </cell>
          <cell r="H214" t="e">
            <v>#NAME?</v>
          </cell>
          <cell r="I214" t="e">
            <v>#NAME?</v>
          </cell>
        </row>
        <row r="215">
          <cell r="A215" t="str">
            <v>CC-12</v>
          </cell>
          <cell r="C215" t="str">
            <v>MC</v>
          </cell>
          <cell r="D215" t="str">
            <v>CAMA DE 1 1/2  PLAZA PARA RESIDENTE</v>
          </cell>
          <cell r="E215" t="str">
            <v>MC</v>
          </cell>
          <cell r="F215" t="str">
            <v>EQ</v>
          </cell>
          <cell r="G215" t="e">
            <v>#NAME?</v>
          </cell>
          <cell r="H215" t="e">
            <v>#NAME?</v>
          </cell>
          <cell r="I215" t="e">
            <v>#NAME?</v>
          </cell>
        </row>
        <row r="216">
          <cell r="A216" t="str">
            <v>CC-12G</v>
          </cell>
          <cell r="C216" t="str">
            <v>MC</v>
          </cell>
          <cell r="D216" t="str">
            <v>CAMA DE 1 PLAZA PARA RESIDENTE</v>
          </cell>
          <cell r="E216" t="str">
            <v>MC</v>
          </cell>
          <cell r="F216" t="str">
            <v>EQ</v>
          </cell>
          <cell r="G216" t="e">
            <v>#NAME?</v>
          </cell>
          <cell r="H216" t="e">
            <v>#NAME?</v>
          </cell>
          <cell r="I216" t="e">
            <v>#NAME?</v>
          </cell>
        </row>
        <row r="217">
          <cell r="A217" t="str">
            <v>MV-100</v>
          </cell>
          <cell r="C217" t="str">
            <v>MC</v>
          </cell>
          <cell r="D217" t="str">
            <v>CAMA DE MADERA DE 1 1/2 PLAZA CON COLCHÓN</v>
          </cell>
          <cell r="E217" t="str">
            <v>MC</v>
          </cell>
          <cell r="F217" t="str">
            <v>EQ</v>
          </cell>
          <cell r="H217" t="e">
            <v>#NAME?</v>
          </cell>
        </row>
        <row r="218">
          <cell r="A218" t="str">
            <v>MV-100A</v>
          </cell>
          <cell r="C218" t="str">
            <v>MC</v>
          </cell>
          <cell r="D218" t="str">
            <v>CAMA DE METAL DE 1 1/2 PLAZA CON COLCHÓN</v>
          </cell>
          <cell r="E218" t="str">
            <v>MC</v>
          </cell>
          <cell r="F218" t="str">
            <v>EQ</v>
          </cell>
          <cell r="H218" t="e">
            <v>#NAME?</v>
          </cell>
          <cell r="I218" t="e">
            <v>#NAME?</v>
          </cell>
        </row>
        <row r="219">
          <cell r="A219" t="str">
            <v>MV-100B</v>
          </cell>
          <cell r="C219" t="str">
            <v>MC</v>
          </cell>
          <cell r="D219" t="str">
            <v>CAMA DE METAL DE 2 PLAZAS CON COLCHÓN</v>
          </cell>
          <cell r="E219" t="str">
            <v>MC</v>
          </cell>
          <cell r="F219" t="str">
            <v>EQ</v>
          </cell>
          <cell r="H219" t="e">
            <v>#NAME?</v>
          </cell>
          <cell r="I219" t="e">
            <v>#NAME?</v>
          </cell>
        </row>
        <row r="220">
          <cell r="A220" t="str">
            <v>CC-9</v>
          </cell>
          <cell r="C220" t="str">
            <v>MC</v>
          </cell>
          <cell r="D220" t="str">
            <v>CAMA METÁLICA RODABLE PARA RECUPERACIÓN</v>
          </cell>
          <cell r="E220" t="str">
            <v>MC</v>
          </cell>
          <cell r="F220" t="str">
            <v>EQ</v>
          </cell>
          <cell r="G220" t="e">
            <v>#NAME?</v>
          </cell>
          <cell r="H220" t="e">
            <v>#NAME?</v>
          </cell>
          <cell r="I220" t="e">
            <v>#NAME?</v>
          </cell>
        </row>
        <row r="221">
          <cell r="A221" t="str">
            <v>CC-9A</v>
          </cell>
          <cell r="C221" t="str">
            <v>MC</v>
          </cell>
          <cell r="D221" t="str">
            <v>CAMA METALICA RODABLE, PARA OBSERVACION CON BARANDAS</v>
          </cell>
          <cell r="E221" t="str">
            <v>MC</v>
          </cell>
          <cell r="F221" t="str">
            <v>EQ</v>
          </cell>
          <cell r="G221" t="e">
            <v>#NAME?</v>
          </cell>
          <cell r="H221" t="e">
            <v>#NAME?</v>
          </cell>
          <cell r="I221" t="e">
            <v>#NAME?</v>
          </cell>
        </row>
        <row r="222">
          <cell r="A222" t="str">
            <v>CC-7</v>
          </cell>
          <cell r="C222" t="str">
            <v>MC</v>
          </cell>
          <cell r="D222" t="str">
            <v>CAMA METALICA RODABLE, PARA PARTOS,</v>
          </cell>
          <cell r="E222" t="str">
            <v>MC</v>
          </cell>
          <cell r="F222" t="str">
            <v>EQ</v>
          </cell>
          <cell r="G222" t="e">
            <v>#NAME?</v>
          </cell>
          <cell r="H222" t="e">
            <v>#NAME?</v>
          </cell>
          <cell r="I222" t="e">
            <v>#NAME?</v>
          </cell>
        </row>
        <row r="223">
          <cell r="A223" t="str">
            <v>CC-26</v>
          </cell>
          <cell r="C223" t="str">
            <v>MC</v>
          </cell>
          <cell r="D223" t="str">
            <v>CAMA SOFA</v>
          </cell>
          <cell r="E223" t="str">
            <v>MC</v>
          </cell>
          <cell r="F223" t="str">
            <v>EQ</v>
          </cell>
          <cell r="H223" t="e">
            <v>#NAME?</v>
          </cell>
          <cell r="I223" t="e">
            <v>#NAME?</v>
          </cell>
        </row>
        <row r="224">
          <cell r="A224" t="str">
            <v>RC-703</v>
          </cell>
          <cell r="C224" t="str">
            <v>EM</v>
          </cell>
          <cell r="D224" t="str">
            <v xml:space="preserve">CÁMARA DE CONSERVACIÓN DE CADÁVERES, 6 CUERPOS ( 6 Kw. APROX.) </v>
          </cell>
          <cell r="E224" t="str">
            <v>E</v>
          </cell>
          <cell r="F224" t="str">
            <v>EQ</v>
          </cell>
          <cell r="G224" t="e">
            <v>#NAME?</v>
          </cell>
          <cell r="H224" t="e">
            <v>#NAME?</v>
          </cell>
          <cell r="I224" t="e">
            <v>#NAME?</v>
          </cell>
        </row>
        <row r="225">
          <cell r="A225" t="str">
            <v>L-8</v>
          </cell>
          <cell r="C225" t="str">
            <v>LAB</v>
          </cell>
          <cell r="D225" t="str">
            <v>CÁMARA DE NEUBAUER</v>
          </cell>
          <cell r="E225" t="str">
            <v>L</v>
          </cell>
          <cell r="F225" t="str">
            <v>EQ</v>
          </cell>
          <cell r="G225" t="e">
            <v>#NAME?</v>
          </cell>
          <cell r="H225" t="e">
            <v>#NAME?</v>
          </cell>
          <cell r="I225" t="e">
            <v>#NAME?</v>
          </cell>
        </row>
        <row r="226">
          <cell r="A226" t="str">
            <v>L-8B</v>
          </cell>
          <cell r="C226" t="str">
            <v>LAB</v>
          </cell>
          <cell r="D226" t="str">
            <v>CÁMARA DE RECUENTO NAGEOTTE</v>
          </cell>
          <cell r="E226" t="str">
            <v>L</v>
          </cell>
          <cell r="F226" t="str">
            <v>EQ</v>
          </cell>
          <cell r="G226" t="e">
            <v>#NAME?</v>
          </cell>
          <cell r="H226" t="e">
            <v>#NAME?</v>
          </cell>
          <cell r="I226" t="e">
            <v>#NAME?</v>
          </cell>
        </row>
        <row r="227">
          <cell r="A227" t="str">
            <v>Z-103B</v>
          </cell>
          <cell r="C227" t="str">
            <v>INF</v>
          </cell>
          <cell r="D227" t="str">
            <v>CAMARA DE VIDEO IP MOVIL INTERIOR TIPO DOMO</v>
          </cell>
          <cell r="E227" t="str">
            <v>INF</v>
          </cell>
          <cell r="F227" t="str">
            <v>OC</v>
          </cell>
          <cell r="G227" t="e">
            <v>#NAME?</v>
          </cell>
          <cell r="H227" t="e">
            <v>#NAME?</v>
          </cell>
          <cell r="I227" t="e">
            <v>#NAME?</v>
          </cell>
        </row>
        <row r="228">
          <cell r="A228" t="str">
            <v>RC-701</v>
          </cell>
          <cell r="C228" t="str">
            <v>EM</v>
          </cell>
          <cell r="D228" t="str">
            <v>CÁMARA FRIGORÍFICA PARA 2 CADAVERES</v>
          </cell>
          <cell r="E228" t="str">
            <v>E</v>
          </cell>
          <cell r="F228" t="str">
            <v>EQ</v>
          </cell>
          <cell r="G228" t="e">
            <v>#NAME?</v>
          </cell>
          <cell r="H228" t="e">
            <v>#NAME?</v>
          </cell>
        </row>
        <row r="229">
          <cell r="A229" t="str">
            <v>L-119</v>
          </cell>
          <cell r="C229" t="str">
            <v>EM</v>
          </cell>
          <cell r="D229" t="str">
            <v>CÁMARA HIPERBÁRICA</v>
          </cell>
          <cell r="E229" t="str">
            <v>E</v>
          </cell>
          <cell r="F229" t="str">
            <v>EQ</v>
          </cell>
          <cell r="G229" t="e">
            <v>#NAME?</v>
          </cell>
          <cell r="H229" t="e">
            <v>#NAME?</v>
          </cell>
          <cell r="I229" t="e">
            <v>#NAME?</v>
          </cell>
        </row>
        <row r="230">
          <cell r="A230" t="str">
            <v>U-24B</v>
          </cell>
          <cell r="C230" t="str">
            <v>OFT</v>
          </cell>
          <cell r="D230" t="str">
            <v>CAMARA RETINAL</v>
          </cell>
          <cell r="E230" t="str">
            <v>B</v>
          </cell>
          <cell r="F230" t="str">
            <v>EQ</v>
          </cell>
          <cell r="G230" t="e">
            <v>#NAME?</v>
          </cell>
          <cell r="H230" t="e">
            <v>#NAME?</v>
          </cell>
          <cell r="I230" t="e">
            <v>#NAME?</v>
          </cell>
        </row>
        <row r="231">
          <cell r="A231" t="str">
            <v>CC-24</v>
          </cell>
          <cell r="C231" t="str">
            <v>MC</v>
          </cell>
          <cell r="D231" t="str">
            <v>CAMILLA DE ACERO INOXIDABLE PARA EXAMEN Y CURACIONES PARA MÚLTIPLES USOS</v>
          </cell>
          <cell r="E231" t="str">
            <v>MC</v>
          </cell>
          <cell r="F231" t="str">
            <v>EQ</v>
          </cell>
          <cell r="G231" t="e">
            <v>#NAME?</v>
          </cell>
          <cell r="H231" t="e">
            <v>#NAME?</v>
          </cell>
          <cell r="I231" t="e">
            <v>#NAME?</v>
          </cell>
        </row>
        <row r="232">
          <cell r="A232" t="str">
            <v>CC-17</v>
          </cell>
          <cell r="C232" t="str">
            <v>MC</v>
          </cell>
          <cell r="D232" t="str">
            <v xml:space="preserve">CAMILLA METALICA RODABLE CON FAJA DE TRANSFERENCIA </v>
          </cell>
          <cell r="E232" t="str">
            <v>MC</v>
          </cell>
          <cell r="F232" t="str">
            <v>EQ</v>
          </cell>
          <cell r="G232" t="e">
            <v>#NAME?</v>
          </cell>
          <cell r="H232" t="e">
            <v>#NAME?</v>
          </cell>
          <cell r="I232" t="e">
            <v>#NAME?</v>
          </cell>
        </row>
        <row r="233">
          <cell r="A233" t="str">
            <v>CC-16</v>
          </cell>
          <cell r="C233" t="str">
            <v>MC</v>
          </cell>
          <cell r="D233" t="str">
            <v>CAMILLA METÁLICA RODABLE PARA TRANSPORTE DE CADÁVERES</v>
          </cell>
          <cell r="E233" t="str">
            <v>MC</v>
          </cell>
          <cell r="F233" t="str">
            <v>EQ</v>
          </cell>
          <cell r="G233" t="e">
            <v>#NAME?</v>
          </cell>
          <cell r="H233" t="e">
            <v>#NAME?</v>
          </cell>
          <cell r="I233" t="e">
            <v>#NAME?</v>
          </cell>
        </row>
        <row r="234">
          <cell r="A234" t="str">
            <v>CC-14</v>
          </cell>
          <cell r="C234" t="str">
            <v>MC</v>
          </cell>
          <cell r="D234" t="str">
            <v>CAMILLA METALICA SOBRE BASTIDOR RODABLE</v>
          </cell>
          <cell r="E234" t="str">
            <v>MC</v>
          </cell>
          <cell r="F234" t="str">
            <v>EQ</v>
          </cell>
          <cell r="G234" t="e">
            <v>#NAME?</v>
          </cell>
          <cell r="H234" t="e">
            <v>#NAME?</v>
          </cell>
          <cell r="I234" t="e">
            <v>#NAME?</v>
          </cell>
        </row>
        <row r="235">
          <cell r="A235" t="str">
            <v>CC-13C</v>
          </cell>
          <cell r="C235" t="str">
            <v>MC</v>
          </cell>
          <cell r="D235" t="str">
            <v>CAMILLA PARA PARTO VERTICAL</v>
          </cell>
          <cell r="E235" t="str">
            <v>MC</v>
          </cell>
          <cell r="F235" t="str">
            <v>EQ</v>
          </cell>
          <cell r="G235" t="e">
            <v>#NAME?</v>
          </cell>
          <cell r="H235" t="e">
            <v>#NAME?</v>
          </cell>
          <cell r="I235" t="e">
            <v>#NAME?</v>
          </cell>
        </row>
        <row r="236">
          <cell r="A236" t="str">
            <v>CC-13</v>
          </cell>
          <cell r="C236" t="str">
            <v>MC</v>
          </cell>
          <cell r="D236" t="str">
            <v>CAMILLA PARA UCI ELECTRICA</v>
          </cell>
          <cell r="E236" t="str">
            <v>MC</v>
          </cell>
          <cell r="F236" t="str">
            <v>EQ</v>
          </cell>
          <cell r="G236" t="e">
            <v>#NAME?</v>
          </cell>
          <cell r="H236" t="e">
            <v>#NAME?</v>
          </cell>
          <cell r="I236" t="e">
            <v>#NAME?</v>
          </cell>
        </row>
        <row r="237">
          <cell r="A237" t="str">
            <v>MA-77A</v>
          </cell>
          <cell r="C237" t="str">
            <v>MC</v>
          </cell>
          <cell r="D237" t="str">
            <v>CAMILLA PLEGABLE PARA HEMODONACION</v>
          </cell>
          <cell r="E237" t="str">
            <v>MC</v>
          </cell>
          <cell r="F237" t="str">
            <v>EQ</v>
          </cell>
          <cell r="G237" t="e">
            <v>#NAME?</v>
          </cell>
          <cell r="H237" t="e">
            <v>#NAME?</v>
          </cell>
          <cell r="I237" t="e">
            <v>#NAME?</v>
          </cell>
        </row>
        <row r="238">
          <cell r="A238" t="str">
            <v>AM-4</v>
          </cell>
          <cell r="C238" t="str">
            <v>TRT</v>
          </cell>
          <cell r="D238" t="str">
            <v xml:space="preserve">CAMIONETA PICK UP 4 X 4, DOBLE CABINA </v>
          </cell>
          <cell r="E238" t="str">
            <v>E</v>
          </cell>
          <cell r="F238" t="str">
            <v>EQ</v>
          </cell>
          <cell r="G238" t="e">
            <v>#NAME?</v>
          </cell>
          <cell r="H238" t="e">
            <v>#NAME?</v>
          </cell>
          <cell r="I238" t="e">
            <v>#NAME?</v>
          </cell>
        </row>
        <row r="239">
          <cell r="A239" t="str">
            <v>K-119a</v>
          </cell>
          <cell r="C239" t="str">
            <v>NUT</v>
          </cell>
          <cell r="D239" t="str">
            <v>CAMPANA EXTRACTORA CENTRAL TIPO ISLA DE 3400X2400X400MM EQUIPADA</v>
          </cell>
          <cell r="E239" t="str">
            <v>E</v>
          </cell>
          <cell r="F239" t="str">
            <v>EQ</v>
          </cell>
          <cell r="G239" t="e">
            <v>#NAME?</v>
          </cell>
          <cell r="H239" t="e">
            <v>#NAME?</v>
          </cell>
          <cell r="I239" t="e">
            <v>#NAME?</v>
          </cell>
        </row>
        <row r="240">
          <cell r="A240" t="str">
            <v>Z-31</v>
          </cell>
          <cell r="C240" t="str">
            <v>NUT</v>
          </cell>
          <cell r="D240" t="str">
            <v>CAMPANA EXTRACTORA DE VAHOS</v>
          </cell>
          <cell r="E240" t="str">
            <v>EM</v>
          </cell>
          <cell r="F240" t="str">
            <v>OC</v>
          </cell>
          <cell r="G240" t="e">
            <v>#NAME?</v>
          </cell>
          <cell r="H240" t="e">
            <v>#NAME?</v>
          </cell>
          <cell r="I240" t="e">
            <v>#NAME?</v>
          </cell>
        </row>
        <row r="241">
          <cell r="A241" t="str">
            <v>X-39</v>
          </cell>
          <cell r="C241" t="str">
            <v>NUT</v>
          </cell>
          <cell r="D241" t="str">
            <v xml:space="preserve">CAMPANA EXTRACTORA PARA COCINA </v>
          </cell>
          <cell r="E241" t="str">
            <v>E</v>
          </cell>
          <cell r="F241" t="str">
            <v>EQ</v>
          </cell>
          <cell r="G241" t="e">
            <v>#NAME?</v>
          </cell>
          <cell r="H241" t="e">
            <v>#NAME?</v>
          </cell>
        </row>
        <row r="242">
          <cell r="A242" t="str">
            <v>U-19C</v>
          </cell>
          <cell r="C242" t="str">
            <v>OFT</v>
          </cell>
          <cell r="D242" t="str">
            <v>CAMPIMETRO COMPUTARIZADO</v>
          </cell>
          <cell r="E242" t="str">
            <v>B</v>
          </cell>
          <cell r="F242" t="str">
            <v>EQ</v>
          </cell>
          <cell r="G242" t="e">
            <v>#NAME?</v>
          </cell>
          <cell r="H242" t="e">
            <v>#NAME?</v>
          </cell>
          <cell r="I242" t="e">
            <v>#NAME?</v>
          </cell>
        </row>
        <row r="243">
          <cell r="A243" t="str">
            <v>G-8</v>
          </cell>
          <cell r="C243" t="str">
            <v>SAN</v>
          </cell>
          <cell r="D243" t="str">
            <v>CANALETA CON REJILLA Y SUMIDERO PARA DESAGUE</v>
          </cell>
          <cell r="E243" t="str">
            <v>OC</v>
          </cell>
          <cell r="F243" t="str">
            <v>OC</v>
          </cell>
          <cell r="G243" t="e">
            <v>#NAME?</v>
          </cell>
          <cell r="H243" t="e">
            <v>#NAME?</v>
          </cell>
          <cell r="I243" t="e">
            <v>#NAME?</v>
          </cell>
        </row>
        <row r="244">
          <cell r="A244" t="str">
            <v>L-201</v>
          </cell>
          <cell r="C244" t="str">
            <v>LAB</v>
          </cell>
          <cell r="D244" t="str">
            <v>CANASTILLA PARA TRANSPORTE DE MUESTRAS</v>
          </cell>
          <cell r="E244" t="str">
            <v>L</v>
          </cell>
          <cell r="F244" t="str">
            <v>EQ</v>
          </cell>
          <cell r="G244" t="e">
            <v>#NAME?</v>
          </cell>
          <cell r="H244" t="e">
            <v>#NAME?</v>
          </cell>
          <cell r="I244" t="e">
            <v>#NAME?</v>
          </cell>
        </row>
        <row r="245">
          <cell r="A245" t="str">
            <v>L-203</v>
          </cell>
          <cell r="C245" t="str">
            <v>LAB</v>
          </cell>
          <cell r="D245" t="str">
            <v>CANASTILLA PARA TUBOS DE LABORATORIO</v>
          </cell>
          <cell r="E245" t="str">
            <v>L</v>
          </cell>
          <cell r="F245" t="str">
            <v>EQ</v>
          </cell>
          <cell r="G245" t="e">
            <v>#NAME?</v>
          </cell>
          <cell r="H245" t="e">
            <v>#NAME?</v>
          </cell>
          <cell r="I245" t="e">
            <v>#NAME?</v>
          </cell>
        </row>
        <row r="246">
          <cell r="A246" t="str">
            <v>L-202A</v>
          </cell>
          <cell r="C246" t="str">
            <v>LAB</v>
          </cell>
          <cell r="D246" t="str">
            <v>CANASTILLAS DE COLORACIÓN DE 20 LÁMINAS</v>
          </cell>
          <cell r="E246" t="str">
            <v>L</v>
          </cell>
          <cell r="F246" t="str">
            <v>EQ</v>
          </cell>
          <cell r="G246" t="e">
            <v>#NAME?</v>
          </cell>
          <cell r="H246" t="e">
            <v>#NAME?</v>
          </cell>
          <cell r="I246" t="e">
            <v>#NAME?</v>
          </cell>
        </row>
        <row r="247">
          <cell r="A247" t="str">
            <v>EM-29</v>
          </cell>
          <cell r="C247" t="str">
            <v>MO</v>
          </cell>
          <cell r="D247" t="str">
            <v>CAPNÓGRAFO</v>
          </cell>
          <cell r="E247" t="str">
            <v>B</v>
          </cell>
          <cell r="F247" t="str">
            <v>EQ</v>
          </cell>
          <cell r="G247" t="e">
            <v>#NAME?</v>
          </cell>
          <cell r="H247" t="e">
            <v>#NAME?</v>
          </cell>
          <cell r="I247" t="e">
            <v>#NAME?</v>
          </cell>
        </row>
        <row r="248">
          <cell r="A248" t="str">
            <v>L-26</v>
          </cell>
          <cell r="C248" t="str">
            <v>LAB</v>
          </cell>
          <cell r="D248" t="str">
            <v xml:space="preserve">CARIOTIPADOR AUTOMÁTICO CON MICROSCOPIO </v>
          </cell>
          <cell r="E248" t="str">
            <v>L</v>
          </cell>
          <cell r="F248" t="str">
            <v>EQ</v>
          </cell>
          <cell r="G248" t="e">
            <v>#NAME?</v>
          </cell>
          <cell r="H248" t="e">
            <v>#NAME?</v>
          </cell>
          <cell r="I248" t="e">
            <v>#NAME?</v>
          </cell>
        </row>
        <row r="249">
          <cell r="A249" t="str">
            <v>MC-28A</v>
          </cell>
          <cell r="C249" t="str">
            <v>MA</v>
          </cell>
          <cell r="D249" t="str">
            <v xml:space="preserve">CARPETAS UNIPERSONALES PARA AULA, NIÑOS </v>
          </cell>
          <cell r="E249" t="str">
            <v>MA</v>
          </cell>
          <cell r="F249" t="str">
            <v>EQ</v>
          </cell>
          <cell r="G249" t="e">
            <v>#NAME?</v>
          </cell>
          <cell r="H249" t="e">
            <v>#NAME?</v>
          </cell>
          <cell r="I249" t="e">
            <v>#NAME?</v>
          </cell>
        </row>
        <row r="250">
          <cell r="A250" t="str">
            <v>MC-28</v>
          </cell>
          <cell r="C250" t="str">
            <v>MA</v>
          </cell>
          <cell r="D250" t="str">
            <v>CARPETAS UNIPERSONALES PARA AULA, TABLERO REBATIBLE</v>
          </cell>
          <cell r="E250" t="str">
            <v>MA</v>
          </cell>
          <cell r="F250" t="str">
            <v>EQ</v>
          </cell>
          <cell r="G250" t="e">
            <v>#NAME?</v>
          </cell>
          <cell r="H250" t="e">
            <v>#NAME?</v>
          </cell>
          <cell r="I250" t="e">
            <v>#NAME?</v>
          </cell>
        </row>
        <row r="251">
          <cell r="A251" t="str">
            <v>X-17</v>
          </cell>
          <cell r="C251" t="str">
            <v>NUT</v>
          </cell>
          <cell r="D251" t="str">
            <v>CARRITOS PARA CUBIERTOS Y BANDEJAS</v>
          </cell>
          <cell r="E251" t="str">
            <v>MC</v>
          </cell>
          <cell r="F251" t="str">
            <v>EQ</v>
          </cell>
          <cell r="G251" t="e">
            <v>#NAME?</v>
          </cell>
          <cell r="H251" t="e">
            <v>#NAME?</v>
          </cell>
          <cell r="I251" t="e">
            <v>#NAME?</v>
          </cell>
        </row>
        <row r="252">
          <cell r="A252" t="str">
            <v>K-200</v>
          </cell>
          <cell r="C252" t="str">
            <v>NUT</v>
          </cell>
          <cell r="D252" t="str">
            <v>CARRO DE ACERO INOXIDABLE PARA CARGA</v>
          </cell>
          <cell r="E252" t="str">
            <v>MC</v>
          </cell>
          <cell r="F252" t="str">
            <v>EQ</v>
          </cell>
          <cell r="H252" t="e">
            <v>#NAME?</v>
          </cell>
          <cell r="I252" t="e">
            <v>#NAME?</v>
          </cell>
        </row>
        <row r="253">
          <cell r="A253" t="str">
            <v>KF-1</v>
          </cell>
          <cell r="C253" t="str">
            <v>MC</v>
          </cell>
          <cell r="D253" t="str">
            <v>CARRO DISTRIBUIDOR DE MEDICAMENTOS</v>
          </cell>
          <cell r="E253" t="str">
            <v>MC</v>
          </cell>
          <cell r="F253" t="str">
            <v>EQ</v>
          </cell>
          <cell r="G253" t="e">
            <v>#NAME?</v>
          </cell>
          <cell r="H253" t="e">
            <v>#NAME?</v>
          </cell>
          <cell r="I253" t="e">
            <v>#NAME?</v>
          </cell>
        </row>
        <row r="254">
          <cell r="A254" t="str">
            <v>MA-45</v>
          </cell>
          <cell r="C254" t="str">
            <v>MC</v>
          </cell>
          <cell r="D254" t="str">
            <v>CARRO METALICO FICHERO PARA 20 PORTA HISTORIAS CLINICAS</v>
          </cell>
          <cell r="E254" t="str">
            <v>MC</v>
          </cell>
          <cell r="F254" t="str">
            <v>EQ</v>
          </cell>
          <cell r="G254" t="e">
            <v>#NAME?</v>
          </cell>
          <cell r="H254" t="e">
            <v>#NAME?</v>
          </cell>
          <cell r="I254" t="e">
            <v>#NAME?</v>
          </cell>
        </row>
        <row r="255">
          <cell r="A255" t="str">
            <v>MA-46</v>
          </cell>
          <cell r="C255" t="str">
            <v>MC</v>
          </cell>
          <cell r="D255" t="str">
            <v>CARRO METALICO FICHERO PARA 32 PORTA HISTORIAS CLINICAS</v>
          </cell>
          <cell r="E255" t="str">
            <v>MC</v>
          </cell>
          <cell r="F255" t="str">
            <v>EQ</v>
          </cell>
          <cell r="G255" t="e">
            <v>#NAME?</v>
          </cell>
          <cell r="H255" t="e">
            <v>#NAME?</v>
          </cell>
          <cell r="I255" t="e">
            <v>#NAME?</v>
          </cell>
        </row>
        <row r="256">
          <cell r="A256" t="str">
            <v>K-111</v>
          </cell>
          <cell r="C256" t="str">
            <v>MC</v>
          </cell>
          <cell r="D256" t="str">
            <v>CARRO PARA EL TRANSPORTE DE DESECHOS</v>
          </cell>
          <cell r="E256" t="str">
            <v>MC</v>
          </cell>
          <cell r="F256" t="str">
            <v>EQ</v>
          </cell>
          <cell r="G256" t="e">
            <v>#NAME?</v>
          </cell>
          <cell r="H256" t="e">
            <v>#NAME?</v>
          </cell>
          <cell r="I256" t="e">
            <v>#NAME?</v>
          </cell>
        </row>
        <row r="257">
          <cell r="A257" t="str">
            <v>K-106</v>
          </cell>
          <cell r="C257" t="str">
            <v>MC</v>
          </cell>
          <cell r="D257" t="str">
            <v>CARRO PARA EL TRANSPORTE DE MATERIAL ESTÉRIL</v>
          </cell>
          <cell r="E257" t="str">
            <v>MC</v>
          </cell>
          <cell r="F257" t="str">
            <v>EQ</v>
          </cell>
          <cell r="G257" t="e">
            <v>#NAME?</v>
          </cell>
          <cell r="H257" t="e">
            <v>#NAME?</v>
          </cell>
          <cell r="I257" t="e">
            <v>#NAME?</v>
          </cell>
        </row>
        <row r="258">
          <cell r="A258" t="str">
            <v>K-105</v>
          </cell>
          <cell r="C258" t="str">
            <v>MC</v>
          </cell>
          <cell r="D258" t="str">
            <v>CARRO PARA EL TRANSPORTE PESADO</v>
          </cell>
          <cell r="E258" t="str">
            <v>MC</v>
          </cell>
          <cell r="F258" t="str">
            <v>EQ</v>
          </cell>
          <cell r="G258" t="e">
            <v>#NAME?</v>
          </cell>
          <cell r="H258" t="e">
            <v>#NAME?</v>
          </cell>
          <cell r="I258" t="e">
            <v>#NAME?</v>
          </cell>
        </row>
        <row r="259">
          <cell r="A259" t="str">
            <v>K-120</v>
          </cell>
          <cell r="C259" t="str">
            <v>MC</v>
          </cell>
          <cell r="D259" t="str">
            <v>CARRO PARA TRANSPORTE DE DOSIS UNITARIA</v>
          </cell>
          <cell r="E259" t="str">
            <v>MC</v>
          </cell>
          <cell r="F259" t="str">
            <v>EQ</v>
          </cell>
          <cell r="G259" t="e">
            <v>#NAME?</v>
          </cell>
          <cell r="H259" t="e">
            <v>#NAME?</v>
          </cell>
          <cell r="I259" t="e">
            <v>#NAME?</v>
          </cell>
        </row>
        <row r="260">
          <cell r="A260" t="str">
            <v>AM-3</v>
          </cell>
          <cell r="C260" t="str">
            <v>TRT</v>
          </cell>
          <cell r="D260" t="str">
            <v>CARRO PARA TRANSPORTE DE PERSONAL, TIPO LAND ROVER</v>
          </cell>
          <cell r="E260" t="str">
            <v>E</v>
          </cell>
          <cell r="F260" t="str">
            <v>EQ</v>
          </cell>
          <cell r="H260" t="e">
            <v>#NAME?</v>
          </cell>
          <cell r="I260" t="e">
            <v>#NAME?</v>
          </cell>
        </row>
        <row r="261">
          <cell r="A261" t="str">
            <v>LI-4</v>
          </cell>
          <cell r="C261" t="str">
            <v>MC</v>
          </cell>
          <cell r="D261" t="str">
            <v>CARRO PARA UTILES DE LIMPIEZA</v>
          </cell>
          <cell r="E261" t="str">
            <v>MC</v>
          </cell>
          <cell r="F261" t="str">
            <v>EQ</v>
          </cell>
          <cell r="G261" t="e">
            <v>#NAME?</v>
          </cell>
          <cell r="H261" t="e">
            <v>#NAME?</v>
          </cell>
          <cell r="I261" t="e">
            <v>#NAME?</v>
          </cell>
        </row>
        <row r="262">
          <cell r="A262" t="str">
            <v>K-113</v>
          </cell>
          <cell r="C262" t="str">
            <v>NUT</v>
          </cell>
          <cell r="D262" t="str">
            <v>CARRO PORTA CILINDRO DE RESTOS DE COMIDA</v>
          </cell>
          <cell r="E262" t="str">
            <v>MC</v>
          </cell>
          <cell r="F262" t="str">
            <v>EQ</v>
          </cell>
          <cell r="I262" t="e">
            <v>#NAME?</v>
          </cell>
        </row>
        <row r="263">
          <cell r="A263" t="str">
            <v>K-115</v>
          </cell>
          <cell r="C263" t="str">
            <v>MC</v>
          </cell>
          <cell r="D263" t="str">
            <v>CARRO TÉRMICO PARA TRANSPORTE DE BANDEJAS</v>
          </cell>
          <cell r="E263" t="str">
            <v>MC</v>
          </cell>
          <cell r="F263" t="str">
            <v>EQ</v>
          </cell>
          <cell r="G263" t="e">
            <v>#NAME?</v>
          </cell>
          <cell r="H263" t="e">
            <v>#NAME?</v>
          </cell>
        </row>
        <row r="264">
          <cell r="A264" t="str">
            <v>Z-104</v>
          </cell>
          <cell r="C264" t="str">
            <v>INF</v>
          </cell>
          <cell r="D264" t="str">
            <v>CENTRAL DE DETECCIÓN Y ALARMA DE INCENDIOS</v>
          </cell>
          <cell r="E264" t="str">
            <v>INF</v>
          </cell>
          <cell r="F264" t="str">
            <v>OC</v>
          </cell>
        </row>
        <row r="265">
          <cell r="A265" t="str">
            <v>CU-1A</v>
          </cell>
          <cell r="C265" t="str">
            <v>MO</v>
          </cell>
          <cell r="D265" t="str">
            <v>CENTRAL DE MONITOREO (4 Kw) CON 10 MONITORES DE 8 PARAMETROS (CU-5)</v>
          </cell>
          <cell r="E265" t="str">
            <v>B</v>
          </cell>
          <cell r="F265" t="str">
            <v>EQ</v>
          </cell>
          <cell r="G265" t="e">
            <v>#NAME?</v>
          </cell>
          <cell r="H265" t="e">
            <v>#NAME?</v>
          </cell>
        </row>
        <row r="266">
          <cell r="A266" t="str">
            <v>CU-1F</v>
          </cell>
          <cell r="C266" t="str">
            <v>MO</v>
          </cell>
          <cell r="D266" t="str">
            <v>CENTRAL DE MONITOREO (4 Kw) CON 2 MONITORES DE 8 PARAMETROS (CU-5) Y 4 DE 6 PARAMETROS (CU-3)</v>
          </cell>
          <cell r="E266" t="str">
            <v>B</v>
          </cell>
          <cell r="F266" t="str">
            <v>EQ</v>
          </cell>
          <cell r="G266" t="e">
            <v>#NAME?</v>
          </cell>
          <cell r="H266" t="e">
            <v>#NAME?</v>
          </cell>
        </row>
        <row r="267">
          <cell r="A267" t="str">
            <v>CU-1B</v>
          </cell>
          <cell r="C267" t="str">
            <v>MO</v>
          </cell>
          <cell r="D267" t="str">
            <v>CENTRAL DE MONITOREO (4 Kw) CON 6 MONITORES DE 8 P. NEONATAL (CU-5a) Y 2 DE 7 P. NEONATAL (CU-4a)</v>
          </cell>
          <cell r="E267" t="str">
            <v>B</v>
          </cell>
          <cell r="F267" t="str">
            <v>EQ</v>
          </cell>
          <cell r="G267" t="e">
            <v>#NAME?</v>
          </cell>
          <cell r="H267" t="e">
            <v>#NAME?</v>
          </cell>
          <cell r="I267" t="e">
            <v>#NAME?</v>
          </cell>
        </row>
        <row r="268">
          <cell r="A268" t="str">
            <v>CU-1D</v>
          </cell>
          <cell r="C268" t="str">
            <v>MO</v>
          </cell>
          <cell r="D268" t="str">
            <v>CENTRAL DE MONITOREO (4 Kw) CON 7 MONITORES DE 8 PARAM.(CU-5) Y 2 DE 8 PARAM. NEONATAL (CU-5a)</v>
          </cell>
          <cell r="E268" t="str">
            <v>B</v>
          </cell>
          <cell r="F268" t="str">
            <v>EQ</v>
          </cell>
          <cell r="G268" t="e">
            <v>#NAME?</v>
          </cell>
          <cell r="H268" t="e">
            <v>#NAME?</v>
          </cell>
          <cell r="I268" t="e">
            <v>#NAME?</v>
          </cell>
        </row>
        <row r="269">
          <cell r="A269" t="str">
            <v>CU-1E</v>
          </cell>
          <cell r="C269" t="str">
            <v>MO</v>
          </cell>
          <cell r="D269" t="str">
            <v>CENTRAL DE MONITOREO (4 Kw) CON 8 MONITORES DE 8 PARAM.(CU-5) Y 2 DE 8 PARAM. NEONATAL (CU-5a)</v>
          </cell>
          <cell r="E269" t="str">
            <v>B</v>
          </cell>
          <cell r="F269" t="str">
            <v>EQ</v>
          </cell>
          <cell r="G269" t="e">
            <v>#NAME?</v>
          </cell>
          <cell r="H269" t="e">
            <v>#NAME?</v>
          </cell>
          <cell r="I269" t="e">
            <v>#NAME?</v>
          </cell>
        </row>
        <row r="270">
          <cell r="A270" t="str">
            <v>CU-1C</v>
          </cell>
          <cell r="C270" t="str">
            <v>MO</v>
          </cell>
          <cell r="D270" t="str">
            <v>CENTRAL DE MONITOREO (4 Kw) CON 9 MONITORES DE 6 PARAMETROS (CU-3)</v>
          </cell>
          <cell r="E270" t="str">
            <v>B</v>
          </cell>
          <cell r="F270" t="str">
            <v>EQ</v>
          </cell>
          <cell r="G270" t="e">
            <v>#NAME?</v>
          </cell>
          <cell r="H270" t="e">
            <v>#NAME?</v>
          </cell>
          <cell r="I270" t="e">
            <v>#NAME?</v>
          </cell>
        </row>
        <row r="271">
          <cell r="A271" t="str">
            <v>Z-105</v>
          </cell>
          <cell r="C271" t="str">
            <v>INF</v>
          </cell>
          <cell r="D271" t="str">
            <v>CENTRAL DE SONIDO Y PERIFONEO</v>
          </cell>
          <cell r="E271" t="str">
            <v>INF</v>
          </cell>
          <cell r="F271" t="str">
            <v>OC</v>
          </cell>
          <cell r="I271" t="e">
            <v>#NAME?</v>
          </cell>
        </row>
        <row r="272">
          <cell r="A272" t="str">
            <v>Z-106</v>
          </cell>
          <cell r="C272" t="str">
            <v>INF</v>
          </cell>
          <cell r="D272" t="str">
            <v>CENTRAL DE TELEFONÍA IP</v>
          </cell>
          <cell r="E272" t="str">
            <v>INF</v>
          </cell>
          <cell r="F272" t="str">
            <v>OC</v>
          </cell>
          <cell r="I272" t="e">
            <v>#NAME?</v>
          </cell>
        </row>
        <row r="273">
          <cell r="A273" t="str">
            <v>I-44</v>
          </cell>
          <cell r="C273" t="str">
            <v>COM</v>
          </cell>
          <cell r="D273" t="str">
            <v>CENTRAL TELEFONICA</v>
          </cell>
          <cell r="E273" t="str">
            <v>COM</v>
          </cell>
          <cell r="F273" t="str">
            <v>EQ</v>
          </cell>
          <cell r="G273" t="e">
            <v>#NAME?</v>
          </cell>
          <cell r="H273" t="e">
            <v>#NAME?</v>
          </cell>
          <cell r="I273" t="e">
            <v>#NAME?</v>
          </cell>
        </row>
        <row r="274">
          <cell r="A274" t="str">
            <v>L-18A</v>
          </cell>
          <cell r="C274" t="str">
            <v>LAB</v>
          </cell>
          <cell r="D274" t="str">
            <v>CENTRIFUGA  DE INMUNOHEMATOLOGIA</v>
          </cell>
          <cell r="E274" t="str">
            <v>COM</v>
          </cell>
          <cell r="F274" t="str">
            <v>EQ</v>
          </cell>
          <cell r="G274" t="e">
            <v>#NAME?</v>
          </cell>
          <cell r="H274" t="e">
            <v>#NAME?</v>
          </cell>
          <cell r="I274" t="e">
            <v>#NAME?</v>
          </cell>
        </row>
        <row r="275">
          <cell r="A275" t="str">
            <v>L-18</v>
          </cell>
          <cell r="C275" t="str">
            <v>LAB</v>
          </cell>
          <cell r="D275" t="str">
            <v>CENTRIFUGA  UNIVERSAL PARA 24 TUBOS</v>
          </cell>
          <cell r="E275" t="str">
            <v>COM</v>
          </cell>
          <cell r="F275" t="str">
            <v>EQ</v>
          </cell>
          <cell r="G275" t="e">
            <v>#NAME?</v>
          </cell>
          <cell r="H275" t="e">
            <v>#NAME?</v>
          </cell>
          <cell r="I275" t="e">
            <v>#NAME?</v>
          </cell>
        </row>
        <row r="276">
          <cell r="A276" t="str">
            <v>L-5A</v>
          </cell>
          <cell r="C276" t="str">
            <v>LAB</v>
          </cell>
          <cell r="D276" t="str">
            <v>CENTRIFUGA DE ANGULO FIJO (MICROCENTRIFUGA)</v>
          </cell>
          <cell r="E276" t="str">
            <v>COM</v>
          </cell>
          <cell r="F276" t="str">
            <v>EQ</v>
          </cell>
          <cell r="G276" t="e">
            <v>#NAME?</v>
          </cell>
          <cell r="H276" t="e">
            <v>#NAME?</v>
          </cell>
          <cell r="I276" t="e">
            <v>#NAME?</v>
          </cell>
        </row>
        <row r="277">
          <cell r="A277" t="str">
            <v>L-5B</v>
          </cell>
          <cell r="C277" t="str">
            <v>LAB</v>
          </cell>
          <cell r="D277" t="str">
            <v xml:space="preserve">CENTRIFUGA DE LAVADO DE GLOBULOS ROJOS </v>
          </cell>
          <cell r="E277" t="str">
            <v>COM</v>
          </cell>
          <cell r="F277" t="str">
            <v>EQ</v>
          </cell>
          <cell r="G277" t="e">
            <v>#NAME?</v>
          </cell>
          <cell r="H277" t="e">
            <v>#NAME?</v>
          </cell>
          <cell r="I277" t="e">
            <v>#NAME?</v>
          </cell>
        </row>
        <row r="278">
          <cell r="A278" t="str">
            <v>L-7</v>
          </cell>
          <cell r="C278" t="str">
            <v>LAB</v>
          </cell>
          <cell r="D278" t="str">
            <v>CENTRIFUGA DE MESA (24 TUBOS)</v>
          </cell>
          <cell r="E278" t="str">
            <v>COM</v>
          </cell>
          <cell r="F278" t="str">
            <v>EQ</v>
          </cell>
          <cell r="G278" t="e">
            <v>#NAME?</v>
          </cell>
          <cell r="H278" t="e">
            <v>#NAME?</v>
          </cell>
          <cell r="I278" t="e">
            <v>#NAME?</v>
          </cell>
        </row>
        <row r="279">
          <cell r="A279" t="str">
            <v>L-6A</v>
          </cell>
          <cell r="C279" t="str">
            <v>LAB</v>
          </cell>
          <cell r="D279" t="str">
            <v>CENTRIFUGA DE MESA PARA TUBOS CONICOS</v>
          </cell>
          <cell r="E279" t="str">
            <v>COM</v>
          </cell>
          <cell r="F279" t="str">
            <v>EQ</v>
          </cell>
          <cell r="G279" t="e">
            <v>#NAME?</v>
          </cell>
          <cell r="H279" t="e">
            <v>#NAME?</v>
          </cell>
          <cell r="I279" t="e">
            <v>#NAME?</v>
          </cell>
        </row>
        <row r="280">
          <cell r="A280" t="str">
            <v>LA-22A</v>
          </cell>
          <cell r="C280" t="str">
            <v>LAV</v>
          </cell>
          <cell r="D280" t="str">
            <v>CENTRÍFUGA EXPRIMIDORA DE ROPA, TIPO INDUSTRIAL, 30 KG  (5 Kw)</v>
          </cell>
          <cell r="E280" t="str">
            <v>COM</v>
          </cell>
          <cell r="F280" t="str">
            <v>EQ</v>
          </cell>
          <cell r="G280" t="e">
            <v>#NAME?</v>
          </cell>
          <cell r="H280" t="e">
            <v>#NAME?</v>
          </cell>
          <cell r="I280" t="e">
            <v>#NAME?</v>
          </cell>
        </row>
        <row r="281">
          <cell r="A281" t="str">
            <v>L-6</v>
          </cell>
          <cell r="C281" t="str">
            <v>LAB</v>
          </cell>
          <cell r="D281" t="str">
            <v>CENTRIFUGA PARA 12 TUBOS</v>
          </cell>
          <cell r="E281" t="str">
            <v>COM</v>
          </cell>
          <cell r="F281" t="str">
            <v>EQ</v>
          </cell>
          <cell r="G281" t="e">
            <v>#NAME?</v>
          </cell>
          <cell r="H281" t="e">
            <v>#NAME?</v>
          </cell>
          <cell r="I281" t="e">
            <v>#NAME?</v>
          </cell>
        </row>
        <row r="282">
          <cell r="A282" t="str">
            <v>L-7</v>
          </cell>
          <cell r="C282" t="str">
            <v>LAB</v>
          </cell>
          <cell r="D282" t="str">
            <v>CENTRÍFUGA PARA 24 TUBOS</v>
          </cell>
          <cell r="E282" t="str">
            <v>COM</v>
          </cell>
          <cell r="F282" t="str">
            <v>EQ</v>
          </cell>
          <cell r="G282" t="e">
            <v>#NAME?</v>
          </cell>
          <cell r="H282" t="e">
            <v>#NAME?</v>
          </cell>
          <cell r="I282" t="e">
            <v>#NAME?</v>
          </cell>
        </row>
        <row r="283">
          <cell r="A283" t="str">
            <v>L-5</v>
          </cell>
          <cell r="C283" t="str">
            <v>LAB</v>
          </cell>
          <cell r="D283" t="str">
            <v>CENTRIFUGA PARA MICROHEMATOCRITO</v>
          </cell>
          <cell r="E283" t="str">
            <v>COM</v>
          </cell>
          <cell r="F283" t="str">
            <v>EQ</v>
          </cell>
          <cell r="G283" t="e">
            <v>#NAME?</v>
          </cell>
          <cell r="H283" t="e">
            <v>#NAME?</v>
          </cell>
          <cell r="I283" t="e">
            <v>#NAME?</v>
          </cell>
        </row>
        <row r="284">
          <cell r="A284" t="str">
            <v>L-9a</v>
          </cell>
          <cell r="C284" t="str">
            <v>LAB</v>
          </cell>
          <cell r="D284" t="str">
            <v>CENTRIFUGA PARA SEROLOGÍA DE SOBREMESA</v>
          </cell>
          <cell r="E284" t="str">
            <v>INF</v>
          </cell>
          <cell r="F284" t="str">
            <v>EQ</v>
          </cell>
          <cell r="G284" t="e">
            <v>#NAME?</v>
          </cell>
          <cell r="H284" t="e">
            <v>#NAME?</v>
          </cell>
          <cell r="I284" t="e">
            <v>#NAME?</v>
          </cell>
        </row>
        <row r="285">
          <cell r="A285" t="str">
            <v>L-11</v>
          </cell>
          <cell r="C285" t="str">
            <v>LAB</v>
          </cell>
          <cell r="D285" t="str">
            <v xml:space="preserve">CENTRIFUGA REFRIGERADA DE PIE </v>
          </cell>
          <cell r="E285" t="str">
            <v>COM</v>
          </cell>
          <cell r="F285" t="str">
            <v>EQ</v>
          </cell>
          <cell r="G285" t="e">
            <v>#NAME?</v>
          </cell>
          <cell r="H285" t="e">
            <v>#NAME?</v>
          </cell>
          <cell r="I285" t="e">
            <v>#NAME?</v>
          </cell>
        </row>
        <row r="286">
          <cell r="A286" t="str">
            <v>L-11A</v>
          </cell>
          <cell r="C286" t="str">
            <v>LAB</v>
          </cell>
          <cell r="D286" t="str">
            <v>CENTRIFUGA REFRIGERADA DE PIE PARA BANCO DE SANGRE</v>
          </cell>
          <cell r="E286" t="str">
            <v>COM</v>
          </cell>
          <cell r="F286" t="str">
            <v>EQ</v>
          </cell>
          <cell r="G286" t="e">
            <v>#NAME?</v>
          </cell>
          <cell r="H286" t="e">
            <v>#NAME?</v>
          </cell>
          <cell r="I286" t="e">
            <v>#NAME?</v>
          </cell>
        </row>
        <row r="287">
          <cell r="A287" t="str">
            <v>L-124</v>
          </cell>
          <cell r="C287" t="str">
            <v>LAB</v>
          </cell>
          <cell r="D287" t="str">
            <v>CENTRIFUGA UNIVERSAL PARA 8 TUBOS</v>
          </cell>
          <cell r="E287" t="str">
            <v>COM</v>
          </cell>
          <cell r="F287" t="str">
            <v>EQ</v>
          </cell>
          <cell r="G287" t="e">
            <v>#NAME?</v>
          </cell>
          <cell r="H287" t="e">
            <v>#NAME?</v>
          </cell>
          <cell r="I287" t="e">
            <v>#NAME?</v>
          </cell>
        </row>
        <row r="288">
          <cell r="A288" t="str">
            <v>Z-804</v>
          </cell>
          <cell r="C288" t="str">
            <v>COM</v>
          </cell>
          <cell r="D288" t="str">
            <v>CHALECO DE EXTRICACION PARA ADULTO Y PEDIATRICO</v>
          </cell>
          <cell r="E288" t="str">
            <v>COM</v>
          </cell>
          <cell r="F288" t="str">
            <v>EQ</v>
          </cell>
          <cell r="G288" t="e">
            <v>#NAME?</v>
          </cell>
          <cell r="H288" t="e">
            <v>#NAME?</v>
          </cell>
          <cell r="I288" t="e">
            <v>#NAME?</v>
          </cell>
        </row>
        <row r="289">
          <cell r="A289" t="str">
            <v>D-8B</v>
          </cell>
          <cell r="C289" t="str">
            <v>MC</v>
          </cell>
          <cell r="D289" t="str">
            <v>CHATA DE ACERO INOXIDABLE</v>
          </cell>
          <cell r="E289" t="str">
            <v>MC</v>
          </cell>
          <cell r="F289" t="str">
            <v>EQ</v>
          </cell>
          <cell r="G289" t="e">
            <v>#NAME?</v>
          </cell>
          <cell r="H289" t="e">
            <v>#NAME?</v>
          </cell>
          <cell r="I289" t="e">
            <v>#NAME?</v>
          </cell>
        </row>
        <row r="290">
          <cell r="A290" t="str">
            <v>D-8D</v>
          </cell>
          <cell r="C290" t="str">
            <v>MC</v>
          </cell>
          <cell r="D290" t="str">
            <v>CHATAS DE ACERO INOXIDABLE PEDIATRICO</v>
          </cell>
          <cell r="E290" t="str">
            <v>MC</v>
          </cell>
          <cell r="F290" t="str">
            <v>EQ</v>
          </cell>
          <cell r="G290" t="e">
            <v>#NAME?</v>
          </cell>
          <cell r="H290" t="e">
            <v>#NAME?</v>
          </cell>
          <cell r="I290" t="e">
            <v>#NAME?</v>
          </cell>
        </row>
        <row r="291">
          <cell r="A291" t="str">
            <v>MP-2</v>
          </cell>
          <cell r="C291" t="str">
            <v>MA</v>
          </cell>
          <cell r="D291" t="str">
            <v>CILINDRO DE PLASTICO CON TAPA VAIVEN</v>
          </cell>
          <cell r="E291" t="str">
            <v>COM</v>
          </cell>
          <cell r="F291" t="str">
            <v>EQ</v>
          </cell>
          <cell r="G291" t="e">
            <v>#NAME?</v>
          </cell>
          <cell r="H291" t="e">
            <v>#NAME?</v>
          </cell>
          <cell r="I291" t="e">
            <v>#NAME?</v>
          </cell>
        </row>
        <row r="292">
          <cell r="A292" t="str">
            <v>LI-8</v>
          </cell>
          <cell r="C292" t="str">
            <v>MC</v>
          </cell>
          <cell r="D292" t="str">
            <v>CILINDRO METALICO RODABLE CON TAPA PARA BASURA</v>
          </cell>
          <cell r="E292" t="str">
            <v>COM</v>
          </cell>
          <cell r="F292" t="str">
            <v>EQ</v>
          </cell>
          <cell r="G292" t="e">
            <v>#NAME?</v>
          </cell>
          <cell r="H292" t="e">
            <v>#NAME?</v>
          </cell>
          <cell r="I292" t="e">
            <v>#NAME?</v>
          </cell>
        </row>
        <row r="293">
          <cell r="A293" t="str">
            <v>P-6</v>
          </cell>
          <cell r="C293" t="str">
            <v>MA</v>
          </cell>
          <cell r="D293" t="str">
            <v>CILINDRO PARA DESPERDICIO DE COMIDA</v>
          </cell>
          <cell r="E293" t="str">
            <v>COM</v>
          </cell>
          <cell r="F293" t="str">
            <v>EQ</v>
          </cell>
          <cell r="G293" t="e">
            <v>#NAME?</v>
          </cell>
          <cell r="H293" t="e">
            <v>#NAME?</v>
          </cell>
          <cell r="I293" t="e">
            <v>#NAME?</v>
          </cell>
        </row>
        <row r="294">
          <cell r="A294" t="str">
            <v>P-4</v>
          </cell>
          <cell r="C294" t="str">
            <v>MA</v>
          </cell>
          <cell r="D294" t="str">
            <v>CILINDRO PARA DESPERDICIO DE COMIDA RODABLE</v>
          </cell>
          <cell r="E294" t="str">
            <v>COM</v>
          </cell>
          <cell r="F294" t="str">
            <v>EQ</v>
          </cell>
          <cell r="G294" t="e">
            <v>#NAME?</v>
          </cell>
          <cell r="H294" t="e">
            <v>#NAME?</v>
          </cell>
          <cell r="I294" t="e">
            <v>#NAME?</v>
          </cell>
        </row>
        <row r="295">
          <cell r="A295" t="str">
            <v>E-117</v>
          </cell>
          <cell r="C295" t="str">
            <v>MF</v>
          </cell>
          <cell r="D295" t="str">
            <v>CIRCUITO DE PSICOMOTRICIDAD</v>
          </cell>
          <cell r="E295" t="str">
            <v>COM</v>
          </cell>
          <cell r="F295" t="str">
            <v>EQ</v>
          </cell>
          <cell r="G295" t="e">
            <v>#NAME?</v>
          </cell>
          <cell r="H295" t="e">
            <v>#NAME?</v>
          </cell>
        </row>
        <row r="296">
          <cell r="A296" t="str">
            <v>EM-113A</v>
          </cell>
          <cell r="C296" t="str">
            <v>OPT</v>
          </cell>
          <cell r="D296" t="str">
            <v>CISTOSCOPIO ADULTO</v>
          </cell>
          <cell r="E296" t="str">
            <v>B</v>
          </cell>
          <cell r="F296" t="str">
            <v>EQ</v>
          </cell>
          <cell r="G296" t="e">
            <v>#NAME?</v>
          </cell>
          <cell r="H296" t="e">
            <v>#NAME?</v>
          </cell>
          <cell r="I296" t="e">
            <v>#NAME?</v>
          </cell>
        </row>
        <row r="297">
          <cell r="A297" t="str">
            <v>EM-113B</v>
          </cell>
          <cell r="C297" t="str">
            <v>OPT</v>
          </cell>
          <cell r="D297" t="str">
            <v>CISTOSCOPIO PEDIATRICO</v>
          </cell>
          <cell r="E297" t="str">
            <v>B</v>
          </cell>
          <cell r="F297" t="str">
            <v>EQ</v>
          </cell>
          <cell r="G297" t="e">
            <v>#NAME?</v>
          </cell>
          <cell r="H297" t="e">
            <v>#NAME?</v>
          </cell>
          <cell r="I297" t="e">
            <v>#NAME?</v>
          </cell>
        </row>
        <row r="298">
          <cell r="A298" t="str">
            <v>INST-109</v>
          </cell>
          <cell r="C298" t="str">
            <v>OPT</v>
          </cell>
          <cell r="D298" t="str">
            <v xml:space="preserve">CISTOURETROSCOPIO 11 CHARR </v>
          </cell>
          <cell r="E298" t="str">
            <v>COM</v>
          </cell>
          <cell r="F298" t="str">
            <v>EQ</v>
          </cell>
          <cell r="G298" t="e">
            <v>#NAME?</v>
          </cell>
          <cell r="H298" t="e">
            <v>#NAME?</v>
          </cell>
          <cell r="I298" t="e">
            <v>#NAME?</v>
          </cell>
        </row>
        <row r="299">
          <cell r="A299" t="str">
            <v>INST-110</v>
          </cell>
          <cell r="C299" t="str">
            <v>OPT</v>
          </cell>
          <cell r="D299" t="str">
            <v xml:space="preserve">CISTOURETROSCOPIO 17 CHARR CON ÓPTICA 30 º </v>
          </cell>
          <cell r="E299" t="str">
            <v>COM</v>
          </cell>
          <cell r="F299" t="str">
            <v>EQ</v>
          </cell>
          <cell r="G299" t="e">
            <v>#NAME?</v>
          </cell>
          <cell r="H299" t="e">
            <v>#NAME?</v>
          </cell>
          <cell r="I299" t="e">
            <v>#NAME?</v>
          </cell>
        </row>
        <row r="300">
          <cell r="A300" t="str">
            <v>INST-108</v>
          </cell>
          <cell r="C300" t="str">
            <v>OPT</v>
          </cell>
          <cell r="D300" t="str">
            <v xml:space="preserve">CISTOURETROTOMO QUIRÚRGICO PEDIÁTRICO 12 CHARR </v>
          </cell>
          <cell r="E300" t="str">
            <v>COM</v>
          </cell>
          <cell r="F300" t="str">
            <v>EQ</v>
          </cell>
          <cell r="G300" t="e">
            <v>#NAME?</v>
          </cell>
          <cell r="H300" t="e">
            <v>#NAME?</v>
          </cell>
          <cell r="I300" t="e">
            <v>#NAME?</v>
          </cell>
        </row>
        <row r="301">
          <cell r="A301" t="str">
            <v>INST-108A</v>
          </cell>
          <cell r="C301" t="str">
            <v>OPT</v>
          </cell>
          <cell r="D301" t="str">
            <v xml:space="preserve">CISTOURETROTOMO QUIRÚRGICO PEDIÁTRICO 7.5 CHARR </v>
          </cell>
          <cell r="E301" t="str">
            <v>COM</v>
          </cell>
          <cell r="F301" t="str">
            <v>EQ</v>
          </cell>
          <cell r="G301" t="e">
            <v>#NAME?</v>
          </cell>
          <cell r="H301" t="e">
            <v>#NAME?</v>
          </cell>
          <cell r="I301" t="e">
            <v>#NAME?</v>
          </cell>
        </row>
        <row r="302">
          <cell r="A302" t="str">
            <v>L-9</v>
          </cell>
          <cell r="C302" t="str">
            <v>LAB</v>
          </cell>
          <cell r="D302" t="str">
            <v xml:space="preserve">CITOCENTRÍFUGA </v>
          </cell>
          <cell r="E302" t="str">
            <v>COM</v>
          </cell>
          <cell r="F302" t="str">
            <v>EQ</v>
          </cell>
          <cell r="G302" t="e">
            <v>#NAME?</v>
          </cell>
          <cell r="H302" t="e">
            <v>#NAME?</v>
          </cell>
          <cell r="I302" t="e">
            <v>#NAME?</v>
          </cell>
        </row>
        <row r="303">
          <cell r="A303" t="str">
            <v>L-91</v>
          </cell>
          <cell r="C303" t="str">
            <v>LAB</v>
          </cell>
          <cell r="D303" t="str">
            <v xml:space="preserve">CITÓMETRO DE FLUJO </v>
          </cell>
          <cell r="E303" t="str">
            <v>L</v>
          </cell>
          <cell r="F303" t="str">
            <v>EQ</v>
          </cell>
          <cell r="G303" t="e">
            <v>#NAME?</v>
          </cell>
          <cell r="H303" t="e">
            <v>#NAME?</v>
          </cell>
          <cell r="I303" t="e">
            <v>#NAME?</v>
          </cell>
        </row>
        <row r="304">
          <cell r="A304" t="str">
            <v>INST-21</v>
          </cell>
          <cell r="C304" t="str">
            <v>ORT</v>
          </cell>
          <cell r="D304" t="str">
            <v>CIZALLA PARA CORTAR YESO</v>
          </cell>
          <cell r="E304" t="str">
            <v>COM</v>
          </cell>
          <cell r="F304" t="str">
            <v>EQ</v>
          </cell>
          <cell r="G304" t="e">
            <v>#NAME?</v>
          </cell>
          <cell r="H304" t="e">
            <v>#NAME?</v>
          </cell>
          <cell r="I304" t="e">
            <v>#NAME?</v>
          </cell>
        </row>
        <row r="305">
          <cell r="A305" t="str">
            <v>L-129</v>
          </cell>
          <cell r="C305" t="str">
            <v>LAB</v>
          </cell>
          <cell r="D305" t="str">
            <v xml:space="preserve">COAGULOMETRO AUTOMATIZADO </v>
          </cell>
          <cell r="E305" t="str">
            <v>L</v>
          </cell>
          <cell r="F305" t="str">
            <v>EQ</v>
          </cell>
          <cell r="G305" t="e">
            <v>#NAME?</v>
          </cell>
          <cell r="H305" t="e">
            <v>#NAME?</v>
          </cell>
          <cell r="I305" t="e">
            <v>#NAME?</v>
          </cell>
        </row>
        <row r="306">
          <cell r="A306" t="str">
            <v>CU-16A</v>
          </cell>
          <cell r="C306" t="str">
            <v>MC</v>
          </cell>
          <cell r="D306" t="str">
            <v xml:space="preserve">COCHE DE PARO </v>
          </cell>
          <cell r="E306" t="str">
            <v>MC</v>
          </cell>
          <cell r="F306" t="str">
            <v>EQ</v>
          </cell>
          <cell r="G306" t="e">
            <v>#NAME?</v>
          </cell>
          <cell r="H306" t="e">
            <v>#NAME?</v>
          </cell>
          <cell r="I306" t="e">
            <v>#NAME?</v>
          </cell>
        </row>
        <row r="307">
          <cell r="A307" t="str">
            <v>CU-16</v>
          </cell>
          <cell r="C307" t="str">
            <v>MC</v>
          </cell>
          <cell r="D307" t="str">
            <v>COCHE DE PARO EQUIPADO</v>
          </cell>
          <cell r="E307" t="str">
            <v>MC</v>
          </cell>
          <cell r="F307" t="str">
            <v>EQ</v>
          </cell>
          <cell r="G307" t="e">
            <v>#NAME?</v>
          </cell>
          <cell r="H307" t="e">
            <v>#NAME?</v>
          </cell>
          <cell r="I307" t="e">
            <v>#NAME?</v>
          </cell>
        </row>
        <row r="308">
          <cell r="A308" t="str">
            <v>MA-60C</v>
          </cell>
          <cell r="C308" t="str">
            <v>MC</v>
          </cell>
          <cell r="D308" t="str">
            <v>COCHE DE REANIMACIÓN</v>
          </cell>
          <cell r="E308" t="str">
            <v>MC</v>
          </cell>
          <cell r="F308" t="str">
            <v>EQ</v>
          </cell>
          <cell r="G308" t="e">
            <v>#NAME?</v>
          </cell>
          <cell r="H308" t="e">
            <v>#NAME?</v>
          </cell>
          <cell r="I308" t="e">
            <v>#NAME?</v>
          </cell>
        </row>
        <row r="309">
          <cell r="A309" t="str">
            <v>CU-17</v>
          </cell>
          <cell r="C309" t="str">
            <v>MC</v>
          </cell>
          <cell r="D309" t="str">
            <v>COCHE DE TRANSPORTE</v>
          </cell>
          <cell r="E309" t="str">
            <v>MC</v>
          </cell>
          <cell r="F309" t="str">
            <v>EQ</v>
          </cell>
          <cell r="G309" t="e">
            <v>#NAME?</v>
          </cell>
          <cell r="H309" t="e">
            <v>#NAME?</v>
          </cell>
          <cell r="I309" t="e">
            <v>#NAME?</v>
          </cell>
        </row>
        <row r="310">
          <cell r="A310" t="str">
            <v>K-205</v>
          </cell>
          <cell r="C310" t="str">
            <v>MC</v>
          </cell>
          <cell r="D310" t="str">
            <v>COCHE DE TRANSPORTE DE BALONES</v>
          </cell>
          <cell r="E310" t="str">
            <v>MC</v>
          </cell>
          <cell r="F310" t="str">
            <v>EQ</v>
          </cell>
          <cell r="G310" t="e">
            <v>#NAME?</v>
          </cell>
          <cell r="H310" t="e">
            <v>#NAME?</v>
          </cell>
          <cell r="I310" t="e">
            <v>#NAME?</v>
          </cell>
        </row>
        <row r="311">
          <cell r="A311" t="str">
            <v>K-106</v>
          </cell>
          <cell r="C311" t="str">
            <v>MC</v>
          </cell>
          <cell r="D311" t="str">
            <v xml:space="preserve">COCHE DE TRANSPORTE PARA MATERIAL ESTÉRIL </v>
          </cell>
          <cell r="E311" t="str">
            <v>MC</v>
          </cell>
          <cell r="F311" t="str">
            <v>EQ</v>
          </cell>
          <cell r="G311" t="e">
            <v>#NAME?</v>
          </cell>
          <cell r="H311" t="e">
            <v>#NAME?</v>
          </cell>
          <cell r="I311" t="e">
            <v>#NAME?</v>
          </cell>
        </row>
        <row r="312">
          <cell r="A312" t="str">
            <v>CU-18</v>
          </cell>
          <cell r="C312" t="str">
            <v>MC</v>
          </cell>
          <cell r="D312" t="str">
            <v>COCHE ESCURRIDOR DE 3 NIVELES</v>
          </cell>
          <cell r="E312" t="str">
            <v>MC</v>
          </cell>
          <cell r="F312" t="str">
            <v>EQ</v>
          </cell>
          <cell r="G312" t="e">
            <v>#NAME?</v>
          </cell>
          <cell r="H312" t="e">
            <v>#NAME?</v>
          </cell>
          <cell r="I312" t="e">
            <v>#NAME?</v>
          </cell>
        </row>
        <row r="313">
          <cell r="A313" t="str">
            <v>K-102</v>
          </cell>
          <cell r="C313" t="str">
            <v>MC</v>
          </cell>
          <cell r="D313" t="str">
            <v>COCHE METÁLICO DE CURACIONES RODABLE</v>
          </cell>
          <cell r="E313" t="str">
            <v>MC</v>
          </cell>
          <cell r="F313" t="str">
            <v>EQ</v>
          </cell>
          <cell r="G313" t="e">
            <v>#NAME?</v>
          </cell>
          <cell r="H313" t="e">
            <v>#NAME?</v>
          </cell>
          <cell r="I313" t="e">
            <v>#NAME?</v>
          </cell>
        </row>
        <row r="314">
          <cell r="A314" t="str">
            <v>CU-16B</v>
          </cell>
          <cell r="C314" t="str">
            <v>MC</v>
          </cell>
          <cell r="D314" t="str">
            <v>COCHE PARA INTUBACION DIFICIL</v>
          </cell>
          <cell r="E314" t="str">
            <v>MC</v>
          </cell>
          <cell r="F314" t="str">
            <v>EQ</v>
          </cell>
          <cell r="G314" t="e">
            <v>#NAME?</v>
          </cell>
          <cell r="H314" t="e">
            <v>#NAME?</v>
          </cell>
          <cell r="I314" t="e">
            <v>#NAME?</v>
          </cell>
        </row>
        <row r="315">
          <cell r="A315" t="str">
            <v>K-104</v>
          </cell>
          <cell r="C315" t="str">
            <v>MC</v>
          </cell>
          <cell r="D315" t="str">
            <v>COCHE PARA TRANSPORTE DE ROPA LIMPIA</v>
          </cell>
          <cell r="E315" t="str">
            <v>MC</v>
          </cell>
          <cell r="F315" t="str">
            <v>EQ</v>
          </cell>
          <cell r="G315" t="e">
            <v>#NAME?</v>
          </cell>
          <cell r="H315" t="e">
            <v>#NAME?</v>
          </cell>
          <cell r="I315" t="e">
            <v>#NAME?</v>
          </cell>
        </row>
        <row r="316">
          <cell r="A316" t="str">
            <v>K-103</v>
          </cell>
          <cell r="C316" t="str">
            <v>MC</v>
          </cell>
          <cell r="D316" t="str">
            <v>COCHE PARA TRANSPORTE DE ROPA SUCIA</v>
          </cell>
          <cell r="E316" t="str">
            <v>MC</v>
          </cell>
          <cell r="F316" t="str">
            <v>EQ</v>
          </cell>
          <cell r="G316" t="e">
            <v>#NAME?</v>
          </cell>
          <cell r="H316" t="e">
            <v>#NAME?</v>
          </cell>
          <cell r="I316" t="e">
            <v>#NAME?</v>
          </cell>
        </row>
        <row r="317">
          <cell r="A317" t="str">
            <v>K-115</v>
          </cell>
          <cell r="C317" t="str">
            <v>MC</v>
          </cell>
          <cell r="D317" t="str">
            <v xml:space="preserve">COCHE PORTA CUBIERTOS, DE ACERO INOXIDABLE </v>
          </cell>
          <cell r="E317" t="str">
            <v>MC</v>
          </cell>
          <cell r="F317" t="str">
            <v>EQ</v>
          </cell>
          <cell r="G317" t="e">
            <v>#NAME?</v>
          </cell>
          <cell r="H317" t="e">
            <v>#NAME?</v>
          </cell>
          <cell r="I317" t="e">
            <v>#NAME?</v>
          </cell>
        </row>
        <row r="318">
          <cell r="A318" t="str">
            <v>K-109</v>
          </cell>
          <cell r="C318" t="str">
            <v>MC</v>
          </cell>
          <cell r="D318" t="str">
            <v xml:space="preserve">COCHE REPARTIDOR DE ALIMENTOS EN BANDEJAS DE ACERO INOX. </v>
          </cell>
          <cell r="E318" t="str">
            <v>MC</v>
          </cell>
          <cell r="F318" t="str">
            <v>EQ</v>
          </cell>
          <cell r="G318" t="e">
            <v>#NAME?</v>
          </cell>
          <cell r="H318" t="e">
            <v>#NAME?</v>
          </cell>
          <cell r="I318" t="e">
            <v>#NAME?</v>
          </cell>
        </row>
        <row r="319">
          <cell r="A319" t="str">
            <v>K-101</v>
          </cell>
          <cell r="C319" t="str">
            <v>NUT</v>
          </cell>
          <cell r="D319" t="str">
            <v xml:space="preserve">COCHE TÉRMICO TRANSPORTADOR DE ALIMENTOS </v>
          </cell>
          <cell r="E319" t="str">
            <v>MC</v>
          </cell>
          <cell r="F319" t="str">
            <v>EQ</v>
          </cell>
          <cell r="G319" t="e">
            <v>#NAME?</v>
          </cell>
          <cell r="H319" t="e">
            <v>#NAME?</v>
          </cell>
          <cell r="I319" t="e">
            <v>#NAME?</v>
          </cell>
        </row>
        <row r="320">
          <cell r="A320" t="str">
            <v>K-23</v>
          </cell>
          <cell r="C320" t="str">
            <v>NUT</v>
          </cell>
          <cell r="D320" t="str">
            <v>COCINA A GAS PROPANO DE 4 HORNILLAS Y HORNO</v>
          </cell>
          <cell r="E320" t="str">
            <v>E</v>
          </cell>
          <cell r="F320" t="str">
            <v>EQ</v>
          </cell>
          <cell r="G320" t="e">
            <v>#NAME?</v>
          </cell>
          <cell r="H320" t="e">
            <v>#NAME?</v>
          </cell>
          <cell r="I320" t="e">
            <v>#NAME?</v>
          </cell>
        </row>
        <row r="321">
          <cell r="A321" t="str">
            <v>K-2</v>
          </cell>
          <cell r="C321" t="str">
            <v>NUT</v>
          </cell>
          <cell r="D321" t="str">
            <v>COCINA ELECTRICA DE DOS HORNILLAS DE MESA</v>
          </cell>
          <cell r="E321" t="str">
            <v>E</v>
          </cell>
          <cell r="F321" t="str">
            <v>EQ</v>
          </cell>
          <cell r="G321" t="e">
            <v>#NAME?</v>
          </cell>
          <cell r="H321" t="e">
            <v>#NAME?</v>
          </cell>
          <cell r="I321" t="e">
            <v>#NAME?</v>
          </cell>
        </row>
        <row r="322">
          <cell r="A322" t="str">
            <v>K-1</v>
          </cell>
          <cell r="C322" t="str">
            <v>NUT</v>
          </cell>
          <cell r="D322" t="str">
            <v>COCINA ELÉCTRICA DE UNA HORNILLA DE MESA</v>
          </cell>
          <cell r="E322" t="str">
            <v>E</v>
          </cell>
          <cell r="F322" t="str">
            <v>EQ</v>
          </cell>
          <cell r="G322" t="e">
            <v>#NAME?</v>
          </cell>
          <cell r="H322" t="e">
            <v>#NAME?</v>
          </cell>
          <cell r="I322" t="e">
            <v>#NAME?</v>
          </cell>
        </row>
        <row r="323">
          <cell r="A323" t="str">
            <v>K-25A</v>
          </cell>
          <cell r="C323" t="str">
            <v>NUT</v>
          </cell>
          <cell r="D323" t="str">
            <v>COCINA INDUSTRIAL  DE 4 HORNILLAS Y HORNO A GAS</v>
          </cell>
          <cell r="E323" t="str">
            <v>EM</v>
          </cell>
          <cell r="F323" t="str">
            <v>EQ</v>
          </cell>
          <cell r="G323" t="e">
            <v>#NAME?</v>
          </cell>
          <cell r="H323" t="e">
            <v>#NAME?</v>
          </cell>
        </row>
        <row r="324">
          <cell r="A324" t="str">
            <v>K-29</v>
          </cell>
          <cell r="C324" t="str">
            <v>NUT</v>
          </cell>
          <cell r="D324" t="str">
            <v xml:space="preserve">COCINA INDUSTRIAL DE 6 HORNILLAS HORNO Y PLANCHA </v>
          </cell>
          <cell r="E324" t="str">
            <v>E</v>
          </cell>
          <cell r="F324" t="str">
            <v>EQ</v>
          </cell>
          <cell r="G324" t="e">
            <v>#NAME?</v>
          </cell>
          <cell r="H324" t="e">
            <v>#NAME?</v>
          </cell>
          <cell r="I324" t="e">
            <v>#NAME?</v>
          </cell>
        </row>
        <row r="325">
          <cell r="A325" t="str">
            <v>K-51a</v>
          </cell>
          <cell r="C325" t="str">
            <v>NUT</v>
          </cell>
          <cell r="D325" t="str">
            <v>COCINA MURAL A GAS DE 8 HORNILLAS DE 800X900X900MM</v>
          </cell>
          <cell r="E325" t="str">
            <v>E</v>
          </cell>
          <cell r="F325" t="str">
            <v>EQ</v>
          </cell>
          <cell r="G325" t="e">
            <v>#NAME?</v>
          </cell>
          <cell r="H325" t="e">
            <v>#NAME?</v>
          </cell>
          <cell r="I325" t="e">
            <v>#NAME?</v>
          </cell>
        </row>
        <row r="326">
          <cell r="A326" t="str">
            <v>EM-26</v>
          </cell>
          <cell r="C326" t="str">
            <v>C</v>
          </cell>
          <cell r="D326" t="str">
            <v>COLCHON NEUMATICO</v>
          </cell>
          <cell r="E326" t="str">
            <v>C</v>
          </cell>
          <cell r="F326" t="str">
            <v>EQ</v>
          </cell>
          <cell r="G326" t="e">
            <v>#NAME?</v>
          </cell>
          <cell r="H326" t="e">
            <v>#NAME?</v>
          </cell>
          <cell r="I326" t="e">
            <v>#NAME?</v>
          </cell>
        </row>
        <row r="327">
          <cell r="A327" t="str">
            <v>E-37</v>
          </cell>
          <cell r="C327" t="str">
            <v>MC</v>
          </cell>
          <cell r="D327" t="str">
            <v>COLCHONETA  2.0 X O.80 MTS</v>
          </cell>
          <cell r="E327" t="str">
            <v>C</v>
          </cell>
          <cell r="F327" t="str">
            <v>EQ</v>
          </cell>
          <cell r="H327" t="e">
            <v>#NAME?</v>
          </cell>
          <cell r="I327" t="e">
            <v>#NAME?</v>
          </cell>
        </row>
        <row r="328">
          <cell r="A328" t="str">
            <v>E-37A</v>
          </cell>
          <cell r="C328" t="str">
            <v>MF</v>
          </cell>
          <cell r="D328" t="str">
            <v>COLCHONETAS PARA EJERCICIOS</v>
          </cell>
          <cell r="E328" t="str">
            <v>R</v>
          </cell>
          <cell r="F328" t="str">
            <v>EQ</v>
          </cell>
          <cell r="G328" t="e">
            <v>#NAME?</v>
          </cell>
          <cell r="H328" t="e">
            <v>#NAME?</v>
          </cell>
          <cell r="I328" t="e">
            <v>#NAME?</v>
          </cell>
        </row>
        <row r="329">
          <cell r="A329" t="str">
            <v>L-67</v>
          </cell>
          <cell r="C329" t="str">
            <v>LAB</v>
          </cell>
          <cell r="D329" t="str">
            <v>COLOREADOR AUTOMATICO DE TEJIDOS</v>
          </cell>
          <cell r="E329" t="str">
            <v>E</v>
          </cell>
          <cell r="F329" t="str">
            <v>EQ</v>
          </cell>
          <cell r="G329" t="e">
            <v>#NAME?</v>
          </cell>
          <cell r="H329" t="e">
            <v>#NAME?</v>
          </cell>
          <cell r="I329" t="e">
            <v>#NAME?</v>
          </cell>
        </row>
        <row r="330">
          <cell r="A330" t="str">
            <v>CU-7</v>
          </cell>
          <cell r="C330" t="str">
            <v>EM</v>
          </cell>
          <cell r="D330" t="str">
            <v>COLUMNA DE GASES E INSTALACIONES (2 O, 2 V, 2 AC, 1 ON, 6 TOMAC. DOBLES, RACK, DATA, ESCAPE GASES)</v>
          </cell>
          <cell r="E330" t="str">
            <v>B</v>
          </cell>
          <cell r="F330" t="str">
            <v>EQ</v>
          </cell>
          <cell r="G330" t="e">
            <v>#NAME?</v>
          </cell>
          <cell r="H330" t="e">
            <v>#NAME?</v>
          </cell>
          <cell r="I330" t="e">
            <v>#NAME?</v>
          </cell>
        </row>
        <row r="331">
          <cell r="A331" t="str">
            <v>CU-8</v>
          </cell>
          <cell r="C331" t="str">
            <v>EM</v>
          </cell>
          <cell r="D331" t="str">
            <v>COLUMNA DE GASES E INSTALACIONES (2 O, 2 V, 2 AC, 6 TOMAC. DOBLES, RACK, DATA</v>
          </cell>
          <cell r="E331" t="str">
            <v>B</v>
          </cell>
          <cell r="F331" t="str">
            <v>EQ</v>
          </cell>
          <cell r="G331" t="e">
            <v>#NAME?</v>
          </cell>
          <cell r="H331" t="e">
            <v>#NAME?</v>
          </cell>
          <cell r="I331" t="e">
            <v>#NAME?</v>
          </cell>
        </row>
        <row r="332">
          <cell r="A332" t="str">
            <v>CU-8A</v>
          </cell>
          <cell r="C332" t="str">
            <v>EM</v>
          </cell>
          <cell r="D332" t="str">
            <v>COLUMNA DE GASES E INSTALACIONES (2 O, 2 V, 2 AC, 6 TOMAC. DOBLES, RACK, DATA, ESCAPE GASES</v>
          </cell>
          <cell r="E332" t="str">
            <v>B</v>
          </cell>
          <cell r="F332" t="str">
            <v>EQ</v>
          </cell>
          <cell r="G332" t="e">
            <v>#NAME?</v>
          </cell>
          <cell r="H332" t="e">
            <v>#NAME?</v>
          </cell>
          <cell r="I332" t="e">
            <v>#NAME?</v>
          </cell>
        </row>
        <row r="333">
          <cell r="A333" t="str">
            <v>E-48</v>
          </cell>
          <cell r="C333" t="str">
            <v>MF</v>
          </cell>
          <cell r="D333" t="str">
            <v>COMPRESAS CALIENTES</v>
          </cell>
          <cell r="E333" t="str">
            <v>R</v>
          </cell>
          <cell r="F333" t="str">
            <v>EQ</v>
          </cell>
          <cell r="G333" t="e">
            <v>#NAME?</v>
          </cell>
          <cell r="H333" t="e">
            <v>#NAME?</v>
          </cell>
          <cell r="I333" t="e">
            <v>#NAME?</v>
          </cell>
        </row>
        <row r="334">
          <cell r="A334" t="str">
            <v>T-23A</v>
          </cell>
          <cell r="C334" t="str">
            <v>EM</v>
          </cell>
          <cell r="D334" t="str">
            <v>COMPRESOR DE AIRE COMPRIMIDO, CAP. APROX. 25 GLS.</v>
          </cell>
          <cell r="E334" t="str">
            <v>E</v>
          </cell>
          <cell r="F334" t="str">
            <v>EQ</v>
          </cell>
          <cell r="H334" t="e">
            <v>#NAME?</v>
          </cell>
          <cell r="I334" t="e">
            <v>#NAME?</v>
          </cell>
        </row>
        <row r="335">
          <cell r="A335" t="str">
            <v>T-23</v>
          </cell>
          <cell r="C335" t="str">
            <v>EM</v>
          </cell>
          <cell r="D335" t="str">
            <v>COMPRESOR DE AIRE COMPRIMIDO, CAP. APROX. 55 GLS.</v>
          </cell>
          <cell r="E335" t="str">
            <v>E</v>
          </cell>
          <cell r="F335" t="str">
            <v>EQ</v>
          </cell>
          <cell r="H335" t="e">
            <v>#NAME?</v>
          </cell>
          <cell r="I335" t="e">
            <v>#NAME?</v>
          </cell>
        </row>
        <row r="336">
          <cell r="A336" t="str">
            <v>RC-201</v>
          </cell>
          <cell r="C336" t="str">
            <v>NUT</v>
          </cell>
          <cell r="D336" t="str">
            <v>COMPRESOR PARA CAMARA FRIGORIFICA DE CARNES</v>
          </cell>
          <cell r="E336" t="str">
            <v>EM</v>
          </cell>
          <cell r="F336" t="str">
            <v>OC</v>
          </cell>
        </row>
        <row r="337">
          <cell r="A337" t="str">
            <v>RC-401</v>
          </cell>
          <cell r="C337" t="str">
            <v>NUT</v>
          </cell>
          <cell r="D337" t="str">
            <v>COMPRESOR PARA CAMARA FRIGORIFICA DE LACTEOS</v>
          </cell>
          <cell r="E337" t="str">
            <v>EM</v>
          </cell>
          <cell r="F337" t="str">
            <v>OC</v>
          </cell>
        </row>
        <row r="338">
          <cell r="A338" t="str">
            <v>RC-601</v>
          </cell>
          <cell r="C338" t="str">
            <v>NUT</v>
          </cell>
          <cell r="D338" t="str">
            <v>COMPRESOR PARA CAMARA FRIGORIFICA DE PESCADO</v>
          </cell>
          <cell r="E338" t="str">
            <v>EM</v>
          </cell>
          <cell r="F338" t="str">
            <v>OC</v>
          </cell>
        </row>
        <row r="339">
          <cell r="A339" t="str">
            <v>RC-301</v>
          </cell>
          <cell r="C339" t="str">
            <v>NUT</v>
          </cell>
          <cell r="D339" t="str">
            <v>COMPRESOR PARA CAMARA FRIGORIFICA DE VERDURAS</v>
          </cell>
          <cell r="E339" t="str">
            <v>EM</v>
          </cell>
          <cell r="F339" t="str">
            <v>OC</v>
          </cell>
        </row>
        <row r="340">
          <cell r="A340" t="str">
            <v>CP-100</v>
          </cell>
          <cell r="C340" t="str">
            <v>EM</v>
          </cell>
          <cell r="D340" t="str">
            <v>COMPRESORA DE AIRE MEDICINAL</v>
          </cell>
          <cell r="E340" t="str">
            <v>EM</v>
          </cell>
          <cell r="F340" t="str">
            <v>OC</v>
          </cell>
        </row>
        <row r="341">
          <cell r="A341" t="str">
            <v>CP-101</v>
          </cell>
          <cell r="C341" t="str">
            <v>EM</v>
          </cell>
          <cell r="D341" t="str">
            <v>COMPRESORAS DE AIRE</v>
          </cell>
          <cell r="E341" t="str">
            <v>EM</v>
          </cell>
          <cell r="F341" t="str">
            <v>OC</v>
          </cell>
        </row>
        <row r="342">
          <cell r="A342" t="str">
            <v>O-17</v>
          </cell>
          <cell r="C342" t="str">
            <v>INF</v>
          </cell>
          <cell r="D342" t="str">
            <v>COMPUTADORA PERSONAL</v>
          </cell>
          <cell r="E342" t="str">
            <v>INF</v>
          </cell>
          <cell r="F342" t="str">
            <v>EQ</v>
          </cell>
          <cell r="G342" t="e">
            <v>#NAME?</v>
          </cell>
          <cell r="H342" t="e">
            <v>#NAME?</v>
          </cell>
        </row>
        <row r="343">
          <cell r="A343" t="str">
            <v>Z-107B</v>
          </cell>
          <cell r="C343" t="str">
            <v>INF</v>
          </cell>
          <cell r="D343" t="str">
            <v>COMPUTADORA PORTATIL</v>
          </cell>
          <cell r="E343" t="str">
            <v>INF</v>
          </cell>
          <cell r="F343" t="str">
            <v>EQ</v>
          </cell>
          <cell r="H343" t="e">
            <v>#NAME?</v>
          </cell>
          <cell r="I343" t="e">
            <v>#NAME?</v>
          </cell>
        </row>
        <row r="344">
          <cell r="A344" t="str">
            <v>L-24A</v>
          </cell>
          <cell r="C344" t="str">
            <v>LAB</v>
          </cell>
          <cell r="D344" t="str">
            <v xml:space="preserve">CONECTOR DE TUBULADURA ELÉCTRICO </v>
          </cell>
          <cell r="E344" t="str">
            <v>L</v>
          </cell>
          <cell r="F344" t="str">
            <v>EQ</v>
          </cell>
          <cell r="G344" t="e">
            <v>#NAME?</v>
          </cell>
          <cell r="H344" t="e">
            <v>#NAME?</v>
          </cell>
          <cell r="I344" t="e">
            <v>#NAME?</v>
          </cell>
        </row>
        <row r="345">
          <cell r="A345" t="str">
            <v>R-103G</v>
          </cell>
          <cell r="C345" t="str">
            <v>EM</v>
          </cell>
          <cell r="D345" t="str">
            <v>CONGELADOR ELÉCTRICO A COMPRESIÓN  DE 100 A 150 LITROS</v>
          </cell>
          <cell r="E345" t="str">
            <v>E</v>
          </cell>
          <cell r="F345" t="str">
            <v>EQ</v>
          </cell>
          <cell r="H345" t="e">
            <v>#NAME?</v>
          </cell>
          <cell r="I345" t="e">
            <v>#NAME?</v>
          </cell>
        </row>
        <row r="346">
          <cell r="A346" t="str">
            <v>R-103E</v>
          </cell>
          <cell r="C346" t="str">
            <v>EM</v>
          </cell>
          <cell r="D346" t="str">
            <v>CONGELADOR ELÉCTRICO A COMPRESIÓN  DE 70 A 100 LITROS</v>
          </cell>
          <cell r="E346" t="str">
            <v>E</v>
          </cell>
          <cell r="F346" t="str">
            <v>EQ</v>
          </cell>
          <cell r="H346" t="e">
            <v>#NAME?</v>
          </cell>
          <cell r="I346" t="e">
            <v>#NAME?</v>
          </cell>
        </row>
        <row r="347">
          <cell r="A347" t="str">
            <v>R-103</v>
          </cell>
          <cell r="C347" t="str">
            <v>EM</v>
          </cell>
          <cell r="D347" t="str">
            <v>CONGELADOR ELÉCTRICO A COMPRESIÓN  DE 70 A 200 LITROS</v>
          </cell>
          <cell r="E347" t="str">
            <v>E</v>
          </cell>
          <cell r="F347" t="str">
            <v>EQ</v>
          </cell>
          <cell r="H347" t="e">
            <v>#NAME?</v>
          </cell>
          <cell r="I347" t="e">
            <v>#NAME?</v>
          </cell>
        </row>
        <row r="348">
          <cell r="A348" t="str">
            <v>R-103H</v>
          </cell>
          <cell r="C348" t="str">
            <v>EM</v>
          </cell>
          <cell r="D348" t="str">
            <v>CONGELADOR ELÉCTRICO DE 150 A 200 LITROS</v>
          </cell>
          <cell r="E348" t="str">
            <v>E</v>
          </cell>
          <cell r="F348" t="str">
            <v>EQ</v>
          </cell>
          <cell r="H348" t="e">
            <v>#NAME?</v>
          </cell>
          <cell r="I348" t="e">
            <v>#NAME?</v>
          </cell>
        </row>
        <row r="349">
          <cell r="A349" t="str">
            <v>R-6</v>
          </cell>
          <cell r="C349" t="str">
            <v>EM</v>
          </cell>
          <cell r="D349" t="str">
            <v>CONGELADOR ELÉCTRICO DE 20 P3.</v>
          </cell>
          <cell r="E349" t="str">
            <v>EM</v>
          </cell>
          <cell r="F349" t="str">
            <v>EQ</v>
          </cell>
          <cell r="I349" t="e">
            <v>#NAME?</v>
          </cell>
        </row>
        <row r="350">
          <cell r="A350" t="str">
            <v>R-6</v>
          </cell>
          <cell r="C350" t="str">
            <v>LAB</v>
          </cell>
          <cell r="D350" t="str">
            <v>CONGELADOR ELÉCTRICO DE 20 P3.</v>
          </cell>
          <cell r="E350" t="str">
            <v>L</v>
          </cell>
          <cell r="F350" t="str">
            <v>EQ</v>
          </cell>
          <cell r="G350" t="e">
            <v>#NAME?</v>
          </cell>
          <cell r="H350" t="e">
            <v>#NAME?</v>
          </cell>
        </row>
        <row r="351">
          <cell r="A351" t="str">
            <v>L-107</v>
          </cell>
          <cell r="C351" t="str">
            <v>LAB</v>
          </cell>
          <cell r="D351" t="str">
            <v>CONGELADORA ( VERTICAL)  DE -30ºC.  650  LTS.</v>
          </cell>
          <cell r="E351" t="str">
            <v>L</v>
          </cell>
          <cell r="F351" t="str">
            <v>EQ</v>
          </cell>
          <cell r="G351" t="e">
            <v>#NAME?</v>
          </cell>
          <cell r="H351" t="e">
            <v>#NAME?</v>
          </cell>
          <cell r="I351" t="e">
            <v>#NAME?</v>
          </cell>
        </row>
        <row r="352">
          <cell r="A352" t="str">
            <v>R-5b</v>
          </cell>
          <cell r="C352" t="str">
            <v>LAB</v>
          </cell>
          <cell r="D352" t="str">
            <v>CONGELADORA DE -30° C.</v>
          </cell>
          <cell r="E352" t="str">
            <v>L</v>
          </cell>
          <cell r="F352" t="str">
            <v>EQ</v>
          </cell>
          <cell r="G352" t="e">
            <v>#NAME?</v>
          </cell>
          <cell r="H352" t="e">
            <v>#NAME?</v>
          </cell>
          <cell r="I352" t="e">
            <v>#NAME?</v>
          </cell>
        </row>
        <row r="353">
          <cell r="A353" t="str">
            <v>R-5a</v>
          </cell>
          <cell r="C353" t="str">
            <v>LAB</v>
          </cell>
          <cell r="D353" t="str">
            <v>CONGELADORA DE PLASMA -70ºC</v>
          </cell>
          <cell r="E353" t="str">
            <v>L</v>
          </cell>
          <cell r="F353" t="str">
            <v>EQ</v>
          </cell>
          <cell r="G353" t="e">
            <v>#NAME?</v>
          </cell>
          <cell r="H353" t="e">
            <v>#NAME?</v>
          </cell>
          <cell r="I353" t="e">
            <v>#NAME?</v>
          </cell>
        </row>
        <row r="354">
          <cell r="A354" t="str">
            <v>R-5</v>
          </cell>
          <cell r="C354" t="str">
            <v>LAB</v>
          </cell>
          <cell r="D354" t="str">
            <v>CONGELADORA VERTICAL DE 15 PIES CUBICOS (1.2 Kw.)</v>
          </cell>
          <cell r="E354" t="str">
            <v>L</v>
          </cell>
          <cell r="F354" t="str">
            <v>EQ</v>
          </cell>
          <cell r="G354" t="e">
            <v>#NAME?</v>
          </cell>
          <cell r="H354" t="e">
            <v>#NAME?</v>
          </cell>
          <cell r="I354" t="e">
            <v>#NAME?</v>
          </cell>
        </row>
        <row r="355">
          <cell r="A355" t="str">
            <v>R-5A</v>
          </cell>
          <cell r="C355" t="str">
            <v>LAB</v>
          </cell>
          <cell r="D355" t="str">
            <v>CONGELADORA VERTICAL DE -70°C  DOBLE PUERTA 650 LTS.</v>
          </cell>
          <cell r="E355" t="str">
            <v>L</v>
          </cell>
          <cell r="F355" t="str">
            <v>EQ</v>
          </cell>
          <cell r="G355" t="e">
            <v>#NAME?</v>
          </cell>
          <cell r="H355" t="e">
            <v>#NAME?</v>
          </cell>
        </row>
        <row r="356">
          <cell r="A356" t="str">
            <v>MC-59</v>
          </cell>
          <cell r="C356" t="str">
            <v>MC</v>
          </cell>
          <cell r="D356" t="str">
            <v>CONJUNTO DE BUTACAS DE 3 UNIDADES</v>
          </cell>
          <cell r="E356" t="str">
            <v>MC</v>
          </cell>
          <cell r="F356" t="str">
            <v>EQ</v>
          </cell>
          <cell r="I356" t="e">
            <v>#NAME?</v>
          </cell>
        </row>
        <row r="357">
          <cell r="A357" t="str">
            <v>R-39E</v>
          </cell>
          <cell r="C357" t="str">
            <v>LAB</v>
          </cell>
          <cell r="D357" t="str">
            <v>CONSERVADOR DE MEDICAMENTOS</v>
          </cell>
          <cell r="E357" t="str">
            <v>L</v>
          </cell>
          <cell r="F357" t="str">
            <v>EQ</v>
          </cell>
          <cell r="G357" t="e">
            <v>#NAME?</v>
          </cell>
          <cell r="H357" t="e">
            <v>#NAME?</v>
          </cell>
          <cell r="I357" t="e">
            <v>#NAME?</v>
          </cell>
        </row>
        <row r="358">
          <cell r="A358" t="str">
            <v>K-35</v>
          </cell>
          <cell r="C358" t="str">
            <v>NUT</v>
          </cell>
          <cell r="D358" t="str">
            <v>CONSERVADORA DE ALIMENTOS  DE 04 PUERTAS</v>
          </cell>
          <cell r="E358" t="str">
            <v>E</v>
          </cell>
          <cell r="F358" t="str">
            <v>EQ</v>
          </cell>
          <cell r="H358" t="e">
            <v>#NAME?</v>
          </cell>
          <cell r="I358" t="e">
            <v>#NAME?</v>
          </cell>
        </row>
        <row r="359">
          <cell r="A359" t="str">
            <v>R-40</v>
          </cell>
          <cell r="C359" t="str">
            <v>LAB</v>
          </cell>
          <cell r="D359" t="str">
            <v>CONSERVADORA DE BOLSAS DE SANGRE</v>
          </cell>
          <cell r="E359" t="str">
            <v>L</v>
          </cell>
          <cell r="F359" t="str">
            <v>EQ</v>
          </cell>
          <cell r="H359" t="e">
            <v>#NAME?</v>
          </cell>
          <cell r="I359" t="e">
            <v>#NAME?</v>
          </cell>
        </row>
        <row r="360">
          <cell r="A360" t="str">
            <v>R-40A</v>
          </cell>
          <cell r="C360" t="str">
            <v>LAB</v>
          </cell>
          <cell r="D360" t="str">
            <v>CONSERVADORA DE BOLSAS DE SANGRE DE +2 A +6 °C</v>
          </cell>
          <cell r="E360" t="str">
            <v>L</v>
          </cell>
          <cell r="F360" t="str">
            <v>EQ</v>
          </cell>
          <cell r="H360" t="e">
            <v>#NAME?</v>
          </cell>
          <cell r="I360" t="e">
            <v>#NAME?</v>
          </cell>
        </row>
        <row r="361">
          <cell r="A361" t="str">
            <v>R-39B</v>
          </cell>
          <cell r="C361" t="str">
            <v>LAB</v>
          </cell>
          <cell r="D361" t="str">
            <v>CONSERVADORES PARA  VACUNAS DE 300 A 400 LTS.  2° A 8° C.</v>
          </cell>
          <cell r="E361" t="str">
            <v>L</v>
          </cell>
          <cell r="F361" t="str">
            <v>EQ</v>
          </cell>
          <cell r="G361" t="e">
            <v>#NAME?</v>
          </cell>
          <cell r="H361" t="e">
            <v>#NAME?</v>
          </cell>
          <cell r="I361" t="e">
            <v>#NAME?</v>
          </cell>
        </row>
        <row r="362">
          <cell r="A362" t="str">
            <v>R-39A</v>
          </cell>
          <cell r="C362" t="str">
            <v>LAB</v>
          </cell>
          <cell r="D362" t="str">
            <v>CONSERVADORES VERTICALES PARA REACTIVOS DE 350 A 400 LTS.  2° A 8° C.</v>
          </cell>
          <cell r="E362" t="str">
            <v>L</v>
          </cell>
          <cell r="F362" t="str">
            <v>EQ</v>
          </cell>
          <cell r="G362" t="e">
            <v>#NAME?</v>
          </cell>
          <cell r="H362" t="e">
            <v>#NAME?</v>
          </cell>
          <cell r="I362" t="e">
            <v>#NAME?</v>
          </cell>
        </row>
        <row r="363">
          <cell r="A363" t="str">
            <v>L-71</v>
          </cell>
          <cell r="C363" t="str">
            <v>LAB</v>
          </cell>
          <cell r="D363" t="str">
            <v xml:space="preserve">CONTADOR DE CÉLULAS </v>
          </cell>
          <cell r="E363" t="str">
            <v>L</v>
          </cell>
          <cell r="F363" t="str">
            <v>EQ</v>
          </cell>
          <cell r="H363" t="e">
            <v>#NAME?</v>
          </cell>
          <cell r="I363" t="e">
            <v>#NAME?</v>
          </cell>
        </row>
        <row r="364">
          <cell r="A364" t="str">
            <v>L-72</v>
          </cell>
          <cell r="C364" t="str">
            <v>LAB</v>
          </cell>
          <cell r="D364" t="str">
            <v>CONTADOR DIGITAL DE CÉLULAS SANGUÍNEAS</v>
          </cell>
          <cell r="E364" t="str">
            <v>L</v>
          </cell>
          <cell r="F364" t="str">
            <v>EQ</v>
          </cell>
          <cell r="G364" t="e">
            <v>#NAME?</v>
          </cell>
          <cell r="H364" t="e">
            <v>#NAME?</v>
          </cell>
          <cell r="I364" t="e">
            <v>#NAME?</v>
          </cell>
        </row>
        <row r="365">
          <cell r="A365" t="str">
            <v>BAT-101</v>
          </cell>
          <cell r="C365" t="str">
            <v>EM</v>
          </cell>
          <cell r="D365" t="str">
            <v>CONVERTIDOR DE CC A CA  PARA CELDA FOTOVOLTAICA</v>
          </cell>
          <cell r="E365" t="str">
            <v>EM</v>
          </cell>
          <cell r="F365" t="str">
            <v>EQ</v>
          </cell>
          <cell r="I365" t="e">
            <v>#NAME?</v>
          </cell>
        </row>
        <row r="366">
          <cell r="A366" t="str">
            <v>L-124C</v>
          </cell>
          <cell r="C366" t="str">
            <v>LAB</v>
          </cell>
          <cell r="D366" t="str">
            <v>COOLER PARA TRANSPORTE DE UNIDADES (25 UNIDADES)</v>
          </cell>
          <cell r="E366" t="str">
            <v>L</v>
          </cell>
          <cell r="F366" t="str">
            <v>EQ</v>
          </cell>
          <cell r="G366" t="e">
            <v>#NAME?</v>
          </cell>
          <cell r="H366" t="e">
            <v>#NAME?</v>
          </cell>
        </row>
        <row r="367">
          <cell r="A367" t="str">
            <v>L-124D</v>
          </cell>
          <cell r="C367" t="str">
            <v>FAR</v>
          </cell>
          <cell r="D367" t="str">
            <v>COOLER PARA TRANSPORTE DE VACUNAS</v>
          </cell>
          <cell r="E367" t="str">
            <v>L</v>
          </cell>
          <cell r="F367" t="str">
            <v>EQ</v>
          </cell>
          <cell r="G367" t="e">
            <v>#NAME?</v>
          </cell>
          <cell r="H367" t="e">
            <v>#NAME?</v>
          </cell>
          <cell r="I367" t="e">
            <v>#NAME?</v>
          </cell>
        </row>
        <row r="368">
          <cell r="A368" t="str">
            <v>T-35</v>
          </cell>
          <cell r="C368" t="str">
            <v>MAN</v>
          </cell>
          <cell r="D368" t="str">
            <v>CORTADORA DE MAYOLICA</v>
          </cell>
          <cell r="E368" t="str">
            <v>E</v>
          </cell>
          <cell r="F368" t="str">
            <v>EQ</v>
          </cell>
          <cell r="G368" t="e">
            <v>#NAME?</v>
          </cell>
          <cell r="H368" t="e">
            <v>#NAME?</v>
          </cell>
          <cell r="I368" t="e">
            <v>#NAME?</v>
          </cell>
        </row>
        <row r="369">
          <cell r="A369" t="str">
            <v>T-13</v>
          </cell>
          <cell r="C369" t="str">
            <v>MAN</v>
          </cell>
          <cell r="D369" t="str">
            <v xml:space="preserve">CORTADORA DE MAYÓLICA CON DISCO DIAMANTADO </v>
          </cell>
          <cell r="E369" t="str">
            <v>E</v>
          </cell>
          <cell r="F369" t="str">
            <v>EQ</v>
          </cell>
          <cell r="G369" t="e">
            <v>#NAME?</v>
          </cell>
          <cell r="H369" t="e">
            <v>#NAME?</v>
          </cell>
          <cell r="I369" t="e">
            <v>#NAME?</v>
          </cell>
        </row>
        <row r="370">
          <cell r="A370" t="str">
            <v>X-29B</v>
          </cell>
          <cell r="C370" t="str">
            <v>NUT</v>
          </cell>
          <cell r="D370" t="str">
            <v>CORTADORA DE PAPAS SEMI INDUSTRIAL</v>
          </cell>
          <cell r="E370" t="str">
            <v>E</v>
          </cell>
          <cell r="F370" t="str">
            <v>EQ</v>
          </cell>
          <cell r="G370" t="e">
            <v>#NAME?</v>
          </cell>
          <cell r="H370" t="e">
            <v>#NAME?</v>
          </cell>
          <cell r="I370" t="e">
            <v>#NAME?</v>
          </cell>
        </row>
        <row r="371">
          <cell r="A371" t="str">
            <v>S-57</v>
          </cell>
          <cell r="C371" t="str">
            <v>EST</v>
          </cell>
          <cell r="D371" t="str">
            <v>CORTADORA ELECTRICA DE GASAS</v>
          </cell>
          <cell r="E371" t="str">
            <v>E</v>
          </cell>
          <cell r="F371" t="str">
            <v>EQ</v>
          </cell>
          <cell r="G371" t="e">
            <v>#NAME?</v>
          </cell>
          <cell r="H371" t="e">
            <v>#NAME?</v>
          </cell>
          <cell r="I371" t="e">
            <v>#NAME?</v>
          </cell>
        </row>
        <row r="372">
          <cell r="A372" t="str">
            <v>Z-108</v>
          </cell>
          <cell r="C372" t="str">
            <v>OBR</v>
          </cell>
          <cell r="D372" t="str">
            <v>CORTAFUEGOS (FIREWALL)</v>
          </cell>
          <cell r="E372" t="str">
            <v>OB</v>
          </cell>
          <cell r="F372" t="str">
            <v>OC</v>
          </cell>
          <cell r="I372" t="e">
            <v>#NAME?</v>
          </cell>
        </row>
        <row r="373">
          <cell r="A373" t="str">
            <v>H-25</v>
          </cell>
          <cell r="C373" t="str">
            <v>SAN</v>
          </cell>
          <cell r="D373" t="str">
            <v>CORTINA DE LINO PLASTIFICADO INCLUYE RIEL</v>
          </cell>
          <cell r="E373" t="str">
            <v>OC</v>
          </cell>
          <cell r="F373" t="str">
            <v>OC</v>
          </cell>
          <cell r="G373" t="e">
            <v>#NAME?</v>
          </cell>
          <cell r="H373" t="e">
            <v>#NAME?</v>
          </cell>
        </row>
        <row r="374">
          <cell r="A374" t="str">
            <v>EM-97</v>
          </cell>
          <cell r="C374" t="str">
            <v>QX</v>
          </cell>
          <cell r="D374" t="str">
            <v xml:space="preserve">CRANEÓTOMO ELÉCTRICO </v>
          </cell>
          <cell r="E374" t="str">
            <v>B</v>
          </cell>
          <cell r="F374" t="str">
            <v>EQ</v>
          </cell>
          <cell r="G374" t="e">
            <v>#NAME?</v>
          </cell>
          <cell r="H374" t="e">
            <v>#NAME?</v>
          </cell>
          <cell r="I374" t="e">
            <v>#NAME?</v>
          </cell>
        </row>
        <row r="375">
          <cell r="A375" t="str">
            <v>EM-97A</v>
          </cell>
          <cell r="C375" t="str">
            <v>QX</v>
          </cell>
          <cell r="D375" t="str">
            <v xml:space="preserve">CRANEÓTOMO NEUMÁTICO </v>
          </cell>
          <cell r="E375" t="str">
            <v>B</v>
          </cell>
          <cell r="F375" t="str">
            <v>EQ</v>
          </cell>
          <cell r="G375" t="e">
            <v>#NAME?</v>
          </cell>
          <cell r="H375" t="e">
            <v>#NAME?</v>
          </cell>
          <cell r="I375" t="e">
            <v>#NAME?</v>
          </cell>
        </row>
        <row r="376">
          <cell r="A376" t="str">
            <v>MC-6</v>
          </cell>
          <cell r="C376" t="str">
            <v>MA</v>
          </cell>
          <cell r="D376" t="str">
            <v>CREDENZA METALICA DE 180 X 50 CM</v>
          </cell>
          <cell r="E376" t="str">
            <v>MA</v>
          </cell>
          <cell r="F376" t="str">
            <v>EQ</v>
          </cell>
          <cell r="G376" t="e">
            <v>#NAME?</v>
          </cell>
          <cell r="H376" t="e">
            <v>#NAME?</v>
          </cell>
          <cell r="I376" t="e">
            <v>#NAME?</v>
          </cell>
        </row>
        <row r="377">
          <cell r="A377" t="str">
            <v>L-89A</v>
          </cell>
          <cell r="C377" t="str">
            <v>LAB</v>
          </cell>
          <cell r="D377" t="str">
            <v>CRIOPRESERVADOR 1.5 Kw.</v>
          </cell>
          <cell r="E377" t="str">
            <v>L</v>
          </cell>
          <cell r="F377" t="str">
            <v>EQ</v>
          </cell>
          <cell r="G377" t="e">
            <v>#NAME?</v>
          </cell>
          <cell r="H377" t="e">
            <v>#NAME?</v>
          </cell>
          <cell r="I377" t="e">
            <v>#NAME?</v>
          </cell>
        </row>
        <row r="378">
          <cell r="A378" t="str">
            <v>L-42</v>
          </cell>
          <cell r="C378" t="str">
            <v>LAB</v>
          </cell>
          <cell r="D378" t="str">
            <v>CRIOSTATO PARA CORTES POR CONGELACION</v>
          </cell>
          <cell r="E378" t="str">
            <v>L</v>
          </cell>
          <cell r="F378" t="str">
            <v>EQ</v>
          </cell>
          <cell r="G378" t="e">
            <v>#NAME?</v>
          </cell>
          <cell r="H378" t="e">
            <v>#NAME?</v>
          </cell>
          <cell r="I378" t="e">
            <v>#NAME?</v>
          </cell>
        </row>
        <row r="379">
          <cell r="A379" t="str">
            <v>L-92</v>
          </cell>
          <cell r="C379" t="str">
            <v>LAB</v>
          </cell>
          <cell r="D379" t="str">
            <v>CROMATÓGRAFO DE GAS</v>
          </cell>
          <cell r="E379" t="str">
            <v>L</v>
          </cell>
          <cell r="F379" t="str">
            <v>EQ</v>
          </cell>
          <cell r="G379" t="e">
            <v>#NAME?</v>
          </cell>
          <cell r="H379" t="e">
            <v>#NAME?</v>
          </cell>
          <cell r="I379" t="e">
            <v>#NAME?</v>
          </cell>
        </row>
        <row r="380">
          <cell r="A380" t="str">
            <v>L-93</v>
          </cell>
          <cell r="C380" t="str">
            <v>LAB</v>
          </cell>
          <cell r="D380" t="str">
            <v xml:space="preserve">CROMATÓGRAFO DE LIQUIDO DE ALTA PERFORMANCE </v>
          </cell>
          <cell r="E380" t="str">
            <v>L</v>
          </cell>
          <cell r="F380" t="str">
            <v>EQ</v>
          </cell>
          <cell r="G380" t="e">
            <v>#NAME?</v>
          </cell>
          <cell r="H380" t="e">
            <v>#NAME?</v>
          </cell>
          <cell r="I380" t="e">
            <v>#NAME?</v>
          </cell>
        </row>
        <row r="381">
          <cell r="A381" t="str">
            <v>L-70</v>
          </cell>
          <cell r="C381" t="str">
            <v>LAB</v>
          </cell>
          <cell r="D381" t="str">
            <v xml:space="preserve">CRONÓMETRO X 1 HORA 3 TIEMPOS </v>
          </cell>
          <cell r="E381" t="str">
            <v>L</v>
          </cell>
          <cell r="F381" t="str">
            <v>EQ</v>
          </cell>
          <cell r="G381" t="e">
            <v>#NAME?</v>
          </cell>
          <cell r="H381" t="e">
            <v>#NAME?</v>
          </cell>
          <cell r="I381" t="e">
            <v>#NAME?</v>
          </cell>
        </row>
        <row r="382">
          <cell r="A382" t="str">
            <v>AC-2</v>
          </cell>
          <cell r="C382" t="str">
            <v>INST</v>
          </cell>
          <cell r="D382" t="str">
            <v>CUBETA RECTÁNGULAR DE ACERO INOXIDABLE CON TAPA</v>
          </cell>
          <cell r="E382" t="str">
            <v>I</v>
          </cell>
          <cell r="F382" t="str">
            <v>EQ</v>
          </cell>
          <cell r="G382" t="e">
            <v>#NAME?</v>
          </cell>
          <cell r="H382" t="e">
            <v>#NAME?</v>
          </cell>
          <cell r="I382" t="e">
            <v>#NAME?</v>
          </cell>
        </row>
        <row r="383">
          <cell r="A383" t="str">
            <v>L-67</v>
          </cell>
          <cell r="C383" t="str">
            <v>LAB</v>
          </cell>
          <cell r="D383" t="str">
            <v>CUBETAS PARA COLORACIÓN</v>
          </cell>
          <cell r="E383" t="str">
            <v>L</v>
          </cell>
          <cell r="F383" t="str">
            <v>EQ</v>
          </cell>
          <cell r="G383" t="e">
            <v>#NAME?</v>
          </cell>
          <cell r="H383" t="e">
            <v>#NAME?</v>
          </cell>
          <cell r="I383" t="e">
            <v>#NAME?</v>
          </cell>
        </row>
        <row r="384">
          <cell r="A384" t="str">
            <v>D-7</v>
          </cell>
          <cell r="C384" t="str">
            <v>MC</v>
          </cell>
          <cell r="D384" t="str">
            <v>CUBO DE ACERO INOXIDABLE PARA DESPERDICIOS TAPA ACCIONADA A PEDAL</v>
          </cell>
          <cell r="E384" t="str">
            <v>MC</v>
          </cell>
          <cell r="F384" t="str">
            <v>EQ</v>
          </cell>
          <cell r="G384" t="e">
            <v>#NAME?</v>
          </cell>
          <cell r="H384" t="e">
            <v>#NAME?</v>
          </cell>
          <cell r="I384" t="e">
            <v>#NAME?</v>
          </cell>
        </row>
        <row r="385">
          <cell r="A385" t="str">
            <v>CC-1A</v>
          </cell>
          <cell r="C385" t="str">
            <v>MC</v>
          </cell>
          <cell r="D385" t="str">
            <v>CUNA ACRILICA RODABLE</v>
          </cell>
          <cell r="E385" t="str">
            <v>MC</v>
          </cell>
          <cell r="F385" t="str">
            <v>EQ</v>
          </cell>
          <cell r="G385" t="e">
            <v>#NAME?</v>
          </cell>
          <cell r="H385" t="e">
            <v>#NAME?</v>
          </cell>
          <cell r="I385" t="e">
            <v>#NAME?</v>
          </cell>
        </row>
        <row r="386">
          <cell r="A386" t="str">
            <v>CC-2A</v>
          </cell>
          <cell r="C386" t="str">
            <v>MC</v>
          </cell>
          <cell r="D386" t="str">
            <v xml:space="preserve">CUNA DE CALOR RADIANTE </v>
          </cell>
          <cell r="E386" t="str">
            <v>MC</v>
          </cell>
          <cell r="F386" t="str">
            <v>EQ</v>
          </cell>
          <cell r="G386" t="e">
            <v>#NAME?</v>
          </cell>
          <cell r="H386" t="e">
            <v>#NAME?</v>
          </cell>
          <cell r="I386" t="e">
            <v>#NAME?</v>
          </cell>
        </row>
        <row r="387">
          <cell r="A387" t="str">
            <v>CC-1</v>
          </cell>
          <cell r="C387" t="str">
            <v>MC</v>
          </cell>
          <cell r="D387" t="str">
            <v>CUNA METÁLICA CON ARMARIO RODANTE, PARA RECIÉN NACIDOS</v>
          </cell>
          <cell r="E387" t="str">
            <v>MC</v>
          </cell>
          <cell r="F387" t="str">
            <v>EQ</v>
          </cell>
          <cell r="G387" t="e">
            <v>#NAME?</v>
          </cell>
          <cell r="H387" t="e">
            <v>#NAME?</v>
          </cell>
          <cell r="I387" t="e">
            <v>#NAME?</v>
          </cell>
        </row>
        <row r="388">
          <cell r="A388" t="str">
            <v>RX-30</v>
          </cell>
          <cell r="C388" t="str">
            <v>IMAG</v>
          </cell>
          <cell r="D388" t="str">
            <v>DENSITOMETRO OSEO</v>
          </cell>
          <cell r="E388" t="str">
            <v>B</v>
          </cell>
          <cell r="F388" t="str">
            <v>EQ</v>
          </cell>
          <cell r="H388" t="e">
            <v>#NAME?</v>
          </cell>
        </row>
        <row r="389">
          <cell r="A389" t="str">
            <v>RX-30A</v>
          </cell>
          <cell r="C389" t="str">
            <v>IMAG</v>
          </cell>
          <cell r="D389" t="str">
            <v>DENSITOMETRO OSEO DE CUERPO ENTERO</v>
          </cell>
          <cell r="E389" t="str">
            <v>B</v>
          </cell>
          <cell r="F389" t="str">
            <v>EQ</v>
          </cell>
          <cell r="H389" t="e">
            <v>#NAME?</v>
          </cell>
          <cell r="I389" t="e">
            <v>#NAME?</v>
          </cell>
        </row>
        <row r="390">
          <cell r="A390" t="str">
            <v>CP-103</v>
          </cell>
          <cell r="C390" t="str">
            <v>OBR</v>
          </cell>
          <cell r="D390" t="str">
            <v>DEPOSITO DE SAL</v>
          </cell>
          <cell r="E390" t="str">
            <v>OB</v>
          </cell>
          <cell r="F390" t="str">
            <v>OC</v>
          </cell>
          <cell r="I390" t="e">
            <v>#NAME?</v>
          </cell>
        </row>
        <row r="391">
          <cell r="A391" t="str">
            <v>EM-65B</v>
          </cell>
          <cell r="C391" t="str">
            <v>QX</v>
          </cell>
          <cell r="D391" t="str">
            <v>DERMÁTOMO ELECTRICO</v>
          </cell>
          <cell r="E391" t="str">
            <v>B</v>
          </cell>
          <cell r="F391" t="str">
            <v>EQ</v>
          </cell>
          <cell r="G391" t="e">
            <v>#NAME?</v>
          </cell>
          <cell r="H391" t="e">
            <v>#NAME?</v>
          </cell>
          <cell r="I391" t="e">
            <v>#NAME?</v>
          </cell>
        </row>
        <row r="392">
          <cell r="A392" t="str">
            <v>EM-65A</v>
          </cell>
          <cell r="C392" t="str">
            <v>QX</v>
          </cell>
          <cell r="D392" t="str">
            <v>DERMÁTOMO NEUMÁTICO</v>
          </cell>
          <cell r="E392" t="str">
            <v>B</v>
          </cell>
          <cell r="F392" t="str">
            <v>EQ</v>
          </cell>
          <cell r="G392" t="e">
            <v>#NAME?</v>
          </cell>
          <cell r="H392" t="e">
            <v>#NAME?</v>
          </cell>
          <cell r="I392" t="e">
            <v>#NAME?</v>
          </cell>
        </row>
        <row r="393">
          <cell r="A393" t="str">
            <v>EM-65C</v>
          </cell>
          <cell r="C393" t="str">
            <v>QX</v>
          </cell>
          <cell r="D393" t="str">
            <v>DERMATOSCOPIO</v>
          </cell>
          <cell r="E393" t="str">
            <v>B</v>
          </cell>
          <cell r="F393" t="str">
            <v>EQ</v>
          </cell>
          <cell r="H393" t="e">
            <v>#NAME?</v>
          </cell>
          <cell r="I393" t="e">
            <v>#NAME?</v>
          </cell>
        </row>
        <row r="394">
          <cell r="A394" t="str">
            <v>T-36A</v>
          </cell>
          <cell r="C394" t="str">
            <v>MAN</v>
          </cell>
          <cell r="D394" t="str">
            <v>DESATORADOR PORTATIL</v>
          </cell>
          <cell r="E394" t="str">
            <v>E</v>
          </cell>
          <cell r="F394" t="str">
            <v>EQ</v>
          </cell>
          <cell r="G394" t="e">
            <v>#NAME?</v>
          </cell>
          <cell r="H394" t="e">
            <v>#NAME?</v>
          </cell>
          <cell r="I394" t="e">
            <v>#NAME?</v>
          </cell>
        </row>
        <row r="395">
          <cell r="A395" t="str">
            <v>T-16</v>
          </cell>
          <cell r="C395" t="str">
            <v>MAN</v>
          </cell>
          <cell r="D395" t="str">
            <v xml:space="preserve">DESATORADORA ELÉCTRICO-MOTOR PORTÁTIL </v>
          </cell>
          <cell r="E395" t="str">
            <v>E</v>
          </cell>
          <cell r="F395" t="str">
            <v>EQ</v>
          </cell>
          <cell r="G395" t="e">
            <v>#NAME?</v>
          </cell>
          <cell r="H395" t="e">
            <v>#NAME?</v>
          </cell>
          <cell r="I395" t="e">
            <v>#NAME?</v>
          </cell>
        </row>
        <row r="396">
          <cell r="A396" t="str">
            <v>L-15</v>
          </cell>
          <cell r="C396" t="str">
            <v>LAB</v>
          </cell>
          <cell r="D396" t="str">
            <v>DESCONGELADOR DE PLASMA 1</v>
          </cell>
          <cell r="E396" t="str">
            <v>L</v>
          </cell>
          <cell r="F396" t="str">
            <v>EQ</v>
          </cell>
          <cell r="G396" t="e">
            <v>#NAME?</v>
          </cell>
          <cell r="H396" t="e">
            <v>#NAME?</v>
          </cell>
          <cell r="I396" t="e">
            <v>#NAME?</v>
          </cell>
        </row>
        <row r="397">
          <cell r="A397" t="str">
            <v>EM-27A</v>
          </cell>
          <cell r="C397" t="str">
            <v>QX</v>
          </cell>
          <cell r="D397" t="str">
            <v>DESFIBRILADOR AUTOMATICO EXTERNO (DEA)</v>
          </cell>
          <cell r="E397" t="str">
            <v>C</v>
          </cell>
          <cell r="F397" t="str">
            <v>EQ</v>
          </cell>
          <cell r="G397">
            <v>1</v>
          </cell>
          <cell r="H397" t="e">
            <v>#NAME?</v>
          </cell>
          <cell r="I397" t="e">
            <v>#NAME?</v>
          </cell>
        </row>
        <row r="398">
          <cell r="A398" t="str">
            <v>EM-27</v>
          </cell>
          <cell r="C398" t="str">
            <v>QX</v>
          </cell>
          <cell r="D398" t="str">
            <v>DESFIBRILADOR CON MONITOR Y PALETAS EXTERNAS</v>
          </cell>
          <cell r="E398" t="str">
            <v>C</v>
          </cell>
          <cell r="F398" t="str">
            <v>EQ</v>
          </cell>
          <cell r="G398" t="e">
            <v>#NAME?</v>
          </cell>
          <cell r="H398" t="e">
            <v>#NAME?</v>
          </cell>
          <cell r="I398" t="e">
            <v>#NAME?</v>
          </cell>
        </row>
        <row r="399">
          <cell r="A399" t="str">
            <v>S-54</v>
          </cell>
          <cell r="C399" t="str">
            <v>EST</v>
          </cell>
          <cell r="D399" t="str">
            <v>DESINFECTADOR (DESCONTAMINADORA) DE INSTRUMENTOS ULTRASÓNICOS</v>
          </cell>
          <cell r="E399" t="str">
            <v>B</v>
          </cell>
          <cell r="F399" t="str">
            <v>EQ</v>
          </cell>
          <cell r="G399" t="e">
            <v>#NAME?</v>
          </cell>
          <cell r="H399" t="e">
            <v>#NAME?</v>
          </cell>
          <cell r="I399" t="e">
            <v>#NAME?</v>
          </cell>
        </row>
        <row r="400">
          <cell r="A400" t="str">
            <v>S-78</v>
          </cell>
          <cell r="C400" t="str">
            <v>B</v>
          </cell>
          <cell r="D400" t="str">
            <v>DESINFECTOR AUTOMATICO DE ENDOSCOPIOS</v>
          </cell>
          <cell r="E400" t="str">
            <v>E</v>
          </cell>
          <cell r="F400" t="str">
            <v>EQ</v>
          </cell>
          <cell r="G400" t="e">
            <v>#NAME?</v>
          </cell>
          <cell r="H400" t="e">
            <v>#NAME?</v>
          </cell>
          <cell r="I400" t="e">
            <v>#NAME?</v>
          </cell>
        </row>
        <row r="401">
          <cell r="A401" t="str">
            <v>S-19</v>
          </cell>
          <cell r="C401" t="str">
            <v>LAB</v>
          </cell>
          <cell r="D401" t="str">
            <v xml:space="preserve">DESIONIZADOR DE AGUA, 4 LTS/HR (1.5 Kw) </v>
          </cell>
          <cell r="E401" t="str">
            <v>L</v>
          </cell>
          <cell r="F401" t="str">
            <v>EQ</v>
          </cell>
          <cell r="G401" t="e">
            <v>#NAME?</v>
          </cell>
          <cell r="H401" t="e">
            <v>#NAME?</v>
          </cell>
          <cell r="I401" t="e">
            <v>#NAME?</v>
          </cell>
        </row>
        <row r="402">
          <cell r="A402" t="str">
            <v>U-39</v>
          </cell>
          <cell r="C402" t="str">
            <v>OD</v>
          </cell>
          <cell r="D402" t="str">
            <v>DESTARTARIZADOR ULTRASONICO</v>
          </cell>
          <cell r="E402" t="str">
            <v>B</v>
          </cell>
          <cell r="F402" t="str">
            <v>EQ</v>
          </cell>
          <cell r="G402" t="e">
            <v>#NAME?</v>
          </cell>
          <cell r="H402" t="e">
            <v>#NAME?</v>
          </cell>
          <cell r="I402" t="e">
            <v>#NAME?</v>
          </cell>
        </row>
        <row r="403">
          <cell r="A403" t="str">
            <v>S-17A</v>
          </cell>
          <cell r="C403" t="str">
            <v>LAB</v>
          </cell>
          <cell r="D403" t="str">
            <v>DESTILADOR DE AGUA 10 LPH</v>
          </cell>
          <cell r="E403" t="str">
            <v>C</v>
          </cell>
          <cell r="F403" t="str">
            <v>EQ</v>
          </cell>
          <cell r="G403" t="e">
            <v>#NAME?</v>
          </cell>
          <cell r="H403" t="e">
            <v>#NAME?</v>
          </cell>
          <cell r="I403" t="e">
            <v>#NAME?</v>
          </cell>
        </row>
        <row r="404">
          <cell r="A404" t="str">
            <v>L-111</v>
          </cell>
          <cell r="C404" t="str">
            <v>UAP</v>
          </cell>
          <cell r="D404" t="str">
            <v>DESTRUCTOR DE AGUJAS HIPODERMICAS</v>
          </cell>
          <cell r="E404" t="str">
            <v>B</v>
          </cell>
          <cell r="F404" t="str">
            <v>EQ</v>
          </cell>
          <cell r="G404" t="e">
            <v>#NAME?</v>
          </cell>
          <cell r="H404" t="e">
            <v>#NAME?</v>
          </cell>
          <cell r="I404" t="e">
            <v>#NAME?</v>
          </cell>
        </row>
        <row r="405">
          <cell r="A405" t="str">
            <v>EM-35</v>
          </cell>
          <cell r="C405" t="str">
            <v>US</v>
          </cell>
          <cell r="D405" t="str">
            <v>DETECTOR DE LATIDOS FETALES</v>
          </cell>
          <cell r="E405" t="str">
            <v>B</v>
          </cell>
          <cell r="F405" t="str">
            <v>EQ</v>
          </cell>
          <cell r="G405" t="e">
            <v>#NAME?</v>
          </cell>
          <cell r="H405" t="e">
            <v>#NAME?</v>
          </cell>
          <cell r="I405" t="e">
            <v>#NAME?</v>
          </cell>
        </row>
        <row r="406">
          <cell r="A406" t="str">
            <v>EM-35A</v>
          </cell>
          <cell r="C406" t="str">
            <v>US</v>
          </cell>
          <cell r="D406" t="str">
            <v>DETECTOR DE LATIDOS FETALES DE MESA</v>
          </cell>
          <cell r="E406" t="str">
            <v>B</v>
          </cell>
          <cell r="F406" t="str">
            <v>EQ</v>
          </cell>
          <cell r="G406" t="e">
            <v>#NAME?</v>
          </cell>
          <cell r="H406" t="e">
            <v>#NAME?</v>
          </cell>
          <cell r="I406" t="e">
            <v>#NAME?</v>
          </cell>
        </row>
        <row r="407">
          <cell r="A407" t="str">
            <v>U-22A</v>
          </cell>
          <cell r="C407" t="str">
            <v>DX</v>
          </cell>
          <cell r="D407" t="str">
            <v>DIAPASON</v>
          </cell>
          <cell r="E407" t="str">
            <v>C</v>
          </cell>
          <cell r="F407" t="str">
            <v>EQ</v>
          </cell>
          <cell r="G407" t="e">
            <v>#NAME?</v>
          </cell>
          <cell r="H407" t="e">
            <v>#NAME?</v>
          </cell>
          <cell r="I407" t="e">
            <v>#NAME?</v>
          </cell>
        </row>
        <row r="408">
          <cell r="A408" t="str">
            <v>RX-100</v>
          </cell>
          <cell r="C408" t="str">
            <v>IMAG</v>
          </cell>
          <cell r="D408" t="str">
            <v>DIGITALIZADOR DE PELÍCULAS RADIOGRÁFICAS</v>
          </cell>
          <cell r="E408" t="str">
            <v>B</v>
          </cell>
          <cell r="F408" t="str">
            <v>EQ</v>
          </cell>
          <cell r="G408" t="e">
            <v>#NAME?</v>
          </cell>
          <cell r="H408" t="e">
            <v>#NAME?</v>
          </cell>
          <cell r="I408" t="e">
            <v>#NAME?</v>
          </cell>
        </row>
        <row r="409">
          <cell r="A409" t="str">
            <v>O-100</v>
          </cell>
          <cell r="C409" t="str">
            <v>INF</v>
          </cell>
          <cell r="D409" t="str">
            <v>DISCO DURO EXTERNO 500 GB</v>
          </cell>
          <cell r="E409" t="str">
            <v>INF</v>
          </cell>
          <cell r="F409" t="str">
            <v>EQ</v>
          </cell>
          <cell r="H409" t="e">
            <v>#NAME?</v>
          </cell>
          <cell r="I409" t="e">
            <v>#NAME?</v>
          </cell>
        </row>
        <row r="410">
          <cell r="A410" t="str">
            <v>H-20</v>
          </cell>
          <cell r="C410" t="str">
            <v>SAN</v>
          </cell>
          <cell r="D410" t="str">
            <v>DISPENSADOR DE ACERO INOXIDABLE CON RECIPIENTE PARA ALCOHOL RODABLE</v>
          </cell>
          <cell r="E410" t="str">
            <v>OC</v>
          </cell>
          <cell r="F410" t="str">
            <v>OC</v>
          </cell>
          <cell r="G410" t="e">
            <v>#NAME?</v>
          </cell>
          <cell r="H410" t="e">
            <v>#NAME?</v>
          </cell>
          <cell r="I410" t="e">
            <v>#NAME?</v>
          </cell>
        </row>
        <row r="411">
          <cell r="A411" t="str">
            <v>H-19</v>
          </cell>
          <cell r="C411" t="str">
            <v>SAN</v>
          </cell>
          <cell r="D411" t="str">
            <v>DISPENSADOR DE ESCOBILLAS</v>
          </cell>
          <cell r="E411" t="str">
            <v>OC</v>
          </cell>
          <cell r="F411" t="str">
            <v>OC</v>
          </cell>
          <cell r="G411" t="e">
            <v>#NAME?</v>
          </cell>
          <cell r="H411" t="e">
            <v>#NAME?</v>
          </cell>
        </row>
        <row r="412">
          <cell r="A412" t="str">
            <v>H-10</v>
          </cell>
          <cell r="C412" t="str">
            <v>SAN</v>
          </cell>
          <cell r="D412" t="str">
            <v>DISPENSADOR DE TOALLAS DE PAPEL</v>
          </cell>
          <cell r="E412" t="str">
            <v>OC</v>
          </cell>
          <cell r="F412" t="str">
            <v>OC</v>
          </cell>
          <cell r="G412" t="e">
            <v>#NAME?</v>
          </cell>
          <cell r="H412" t="e">
            <v>#NAME?</v>
          </cell>
        </row>
        <row r="413">
          <cell r="A413" t="str">
            <v>Z-109</v>
          </cell>
          <cell r="C413" t="str">
            <v>INF</v>
          </cell>
          <cell r="D413" t="str">
            <v>DISPOSITIVO DE ALIMENTACIÓN ELÉCTRICA ININTERRUMPIDA (UPS)</v>
          </cell>
          <cell r="E413" t="str">
            <v>INF</v>
          </cell>
          <cell r="F413" t="str">
            <v>EQ</v>
          </cell>
        </row>
        <row r="414">
          <cell r="A414" t="str">
            <v>Z-110A</v>
          </cell>
          <cell r="C414" t="str">
            <v>INF</v>
          </cell>
          <cell r="D414" t="str">
            <v>DISTRIBUIDOR DE VIDEO DE 12 PUERTOS RG6 A 1GHZ</v>
          </cell>
          <cell r="E414" t="str">
            <v>INF</v>
          </cell>
          <cell r="F414" t="str">
            <v>EQ</v>
          </cell>
        </row>
        <row r="415">
          <cell r="A415" t="str">
            <v>Z-110B</v>
          </cell>
          <cell r="C415" t="str">
            <v>INF</v>
          </cell>
          <cell r="D415" t="str">
            <v xml:space="preserve">DISTRIBUIDOR DE VIDEO DE 24 PUERTOS RG6 A 1GHZ </v>
          </cell>
          <cell r="E415" t="str">
            <v>INF</v>
          </cell>
          <cell r="F415" t="str">
            <v>EQ</v>
          </cell>
          <cell r="I415" t="e">
            <v>#NAME?</v>
          </cell>
        </row>
        <row r="416">
          <cell r="A416" t="str">
            <v>EM-34</v>
          </cell>
          <cell r="C416" t="str">
            <v>US</v>
          </cell>
          <cell r="D416" t="str">
            <v>DOPPLER FETAL PORTÁTIL</v>
          </cell>
          <cell r="E416" t="str">
            <v>B</v>
          </cell>
          <cell r="F416" t="str">
            <v>EQ</v>
          </cell>
          <cell r="G416" t="e">
            <v>#NAME?</v>
          </cell>
          <cell r="H416" t="e">
            <v>#NAME?</v>
          </cell>
          <cell r="I416" t="e">
            <v>#NAME?</v>
          </cell>
        </row>
        <row r="417">
          <cell r="A417" t="str">
            <v>EM-80</v>
          </cell>
          <cell r="C417" t="str">
            <v>US</v>
          </cell>
          <cell r="D417" t="str">
            <v>DOPPLER TRANSCRANEAL PORTATIL</v>
          </cell>
          <cell r="E417" t="str">
            <v>B</v>
          </cell>
          <cell r="F417" t="str">
            <v>EQ</v>
          </cell>
          <cell r="G417" t="e">
            <v>#NAME?</v>
          </cell>
          <cell r="H417" t="e">
            <v>#NAME?</v>
          </cell>
          <cell r="I417" t="e">
            <v>#NAME?</v>
          </cell>
        </row>
        <row r="418">
          <cell r="A418" t="str">
            <v>EM-81</v>
          </cell>
          <cell r="C418" t="str">
            <v>US</v>
          </cell>
          <cell r="D418" t="str">
            <v>DOPPLER VASCULAR PORTATIL</v>
          </cell>
          <cell r="E418" t="str">
            <v>B</v>
          </cell>
          <cell r="F418" t="str">
            <v>EQ</v>
          </cell>
          <cell r="G418" t="e">
            <v>#NAME?</v>
          </cell>
          <cell r="H418" t="e">
            <v>#NAME?</v>
          </cell>
          <cell r="I418" t="e">
            <v>#NAME?</v>
          </cell>
        </row>
        <row r="419">
          <cell r="A419" t="str">
            <v>DOS-100</v>
          </cell>
          <cell r="C419" t="str">
            <v>CF</v>
          </cell>
          <cell r="D419" t="str">
            <v>DOSIFICADOR DE PRODUCTOS QUIMICOS PARA CALDEROS</v>
          </cell>
          <cell r="E419" t="str">
            <v>EM</v>
          </cell>
          <cell r="F419" t="str">
            <v>OC</v>
          </cell>
          <cell r="I419" t="e">
            <v>#NAME?</v>
          </cell>
        </row>
        <row r="420">
          <cell r="A420" t="str">
            <v>EM-93A</v>
          </cell>
          <cell r="C420" t="str">
            <v>USV</v>
          </cell>
          <cell r="D420" t="str">
            <v xml:space="preserve">ECMO (MODULO DE CENTRIFUGA + INTERCAMBIADOR DE CALOR) </v>
          </cell>
          <cell r="E420" t="str">
            <v>B</v>
          </cell>
          <cell r="F420" t="str">
            <v>EQ</v>
          </cell>
          <cell r="G420" t="e">
            <v>#NAME?</v>
          </cell>
          <cell r="H420" t="e">
            <v>#NAME?</v>
          </cell>
          <cell r="I420" t="e">
            <v>#NAME?</v>
          </cell>
        </row>
        <row r="421">
          <cell r="A421" t="str">
            <v>EM-37A</v>
          </cell>
          <cell r="C421" t="str">
            <v>US</v>
          </cell>
          <cell r="D421" t="str">
            <v>ECOCARDIOGRAFO + TEE</v>
          </cell>
          <cell r="E421" t="str">
            <v>B</v>
          </cell>
          <cell r="F421" t="str">
            <v>EQ</v>
          </cell>
          <cell r="G421" t="e">
            <v>#NAME?</v>
          </cell>
          <cell r="H421" t="e">
            <v>#NAME?</v>
          </cell>
          <cell r="I421" t="e">
            <v>#NAME?</v>
          </cell>
        </row>
        <row r="422">
          <cell r="A422" t="str">
            <v>EM-37</v>
          </cell>
          <cell r="C422" t="str">
            <v>US</v>
          </cell>
          <cell r="D422" t="str">
            <v>ECOCARDIOGRAFO DOPPLER</v>
          </cell>
          <cell r="E422" t="str">
            <v>B</v>
          </cell>
          <cell r="F422" t="str">
            <v>EQ</v>
          </cell>
          <cell r="G422" t="e">
            <v>#NAME?</v>
          </cell>
          <cell r="H422" t="e">
            <v>#NAME?</v>
          </cell>
          <cell r="I422" t="e">
            <v>#NAME?</v>
          </cell>
        </row>
        <row r="423">
          <cell r="A423" t="str">
            <v>EM-38</v>
          </cell>
          <cell r="C423" t="str">
            <v>US</v>
          </cell>
          <cell r="D423" t="str">
            <v xml:space="preserve">ECÓGRAFO DOPPLER COLOR </v>
          </cell>
          <cell r="E423" t="str">
            <v>B</v>
          </cell>
          <cell r="F423" t="str">
            <v>EQ</v>
          </cell>
          <cell r="G423" t="e">
            <v>#NAME?</v>
          </cell>
          <cell r="H423" t="e">
            <v>#NAME?</v>
          </cell>
          <cell r="I423" t="e">
            <v>#NAME?</v>
          </cell>
        </row>
        <row r="424">
          <cell r="A424" t="str">
            <v>EM-38B</v>
          </cell>
          <cell r="C424" t="str">
            <v>US</v>
          </cell>
          <cell r="D424" t="str">
            <v>ECÓGRAFO DOPPLER COLOR  4D</v>
          </cell>
          <cell r="E424" t="str">
            <v>B</v>
          </cell>
          <cell r="F424" t="str">
            <v>EQ</v>
          </cell>
          <cell r="G424" t="e">
            <v>#NAME?</v>
          </cell>
          <cell r="H424" t="e">
            <v>#NAME?</v>
          </cell>
          <cell r="I424" t="e">
            <v>#NAME?</v>
          </cell>
        </row>
        <row r="425">
          <cell r="A425" t="str">
            <v>EM-38A</v>
          </cell>
          <cell r="C425" t="str">
            <v>US</v>
          </cell>
          <cell r="D425" t="str">
            <v>ECÓGRAFO DOPPLER COLOR CON TRANSDUCTOR TRANSFONTANELAR</v>
          </cell>
          <cell r="E425" t="str">
            <v>B</v>
          </cell>
          <cell r="F425" t="str">
            <v>EQ</v>
          </cell>
          <cell r="G425" t="e">
            <v>#NAME?</v>
          </cell>
          <cell r="H425" t="e">
            <v>#NAME?</v>
          </cell>
          <cell r="I425" t="e">
            <v>#NAME?</v>
          </cell>
        </row>
        <row r="426">
          <cell r="A426" t="str">
            <v>EM-55B</v>
          </cell>
          <cell r="C426" t="str">
            <v>US</v>
          </cell>
          <cell r="D426" t="str">
            <v>ECÓGRAFO INTRAOPERATORIO</v>
          </cell>
          <cell r="E426" t="str">
            <v>B</v>
          </cell>
          <cell r="F426" t="str">
            <v>EQ</v>
          </cell>
          <cell r="G426" t="e">
            <v>#NAME?</v>
          </cell>
          <cell r="H426" t="e">
            <v>#NAME?</v>
          </cell>
          <cell r="I426" t="e">
            <v>#NAME?</v>
          </cell>
        </row>
        <row r="427">
          <cell r="A427" t="str">
            <v>EM-55</v>
          </cell>
          <cell r="C427" t="str">
            <v>US</v>
          </cell>
          <cell r="D427" t="str">
            <v>ECÓGRAFO MULTIPROPÓSITO</v>
          </cell>
          <cell r="E427" t="str">
            <v>B</v>
          </cell>
          <cell r="F427" t="str">
            <v>EQ</v>
          </cell>
          <cell r="G427" t="e">
            <v>#NAME?</v>
          </cell>
          <cell r="H427" t="e">
            <v>#NAME?</v>
          </cell>
          <cell r="I427" t="e">
            <v>#NAME?</v>
          </cell>
        </row>
        <row r="428">
          <cell r="A428" t="str">
            <v>EM-55A</v>
          </cell>
          <cell r="C428" t="str">
            <v>US</v>
          </cell>
          <cell r="D428" t="str">
            <v>ECÓGRAFO OBSTETRICO</v>
          </cell>
          <cell r="E428" t="str">
            <v>B</v>
          </cell>
          <cell r="F428" t="str">
            <v>EQ</v>
          </cell>
          <cell r="G428" t="e">
            <v>#NAME?</v>
          </cell>
          <cell r="H428" t="e">
            <v>#NAME?</v>
          </cell>
          <cell r="I428" t="e">
            <v>#NAME?</v>
          </cell>
        </row>
        <row r="429">
          <cell r="A429" t="str">
            <v>U-19B</v>
          </cell>
          <cell r="C429" t="str">
            <v>OFT</v>
          </cell>
          <cell r="D429" t="str">
            <v>ECOGRAFO OFTALMOLOGICO</v>
          </cell>
          <cell r="E429" t="str">
            <v>B</v>
          </cell>
          <cell r="F429" t="str">
            <v>EQ</v>
          </cell>
          <cell r="G429" t="e">
            <v>#NAME?</v>
          </cell>
          <cell r="H429" t="e">
            <v>#NAME?</v>
          </cell>
          <cell r="I429" t="e">
            <v>#NAME?</v>
          </cell>
        </row>
        <row r="430">
          <cell r="A430" t="str">
            <v>EM-37B</v>
          </cell>
          <cell r="C430" t="str">
            <v>US</v>
          </cell>
          <cell r="D430" t="str">
            <v>ECOGRAFO PORTATIL</v>
          </cell>
          <cell r="E430" t="str">
            <v>B</v>
          </cell>
          <cell r="F430" t="str">
            <v>EQ</v>
          </cell>
          <cell r="G430" t="e">
            <v>#NAME?</v>
          </cell>
          <cell r="H430" t="e">
            <v>#NAME?</v>
          </cell>
          <cell r="I430" t="e">
            <v>#NAME?</v>
          </cell>
        </row>
        <row r="431">
          <cell r="A431" t="str">
            <v>EM-37C</v>
          </cell>
          <cell r="C431" t="str">
            <v>US</v>
          </cell>
          <cell r="D431" t="str">
            <v>ECOGRAFO PORTATIL CON DOPPLER</v>
          </cell>
          <cell r="E431" t="str">
            <v>B</v>
          </cell>
          <cell r="F431" t="str">
            <v>EQ</v>
          </cell>
          <cell r="G431" t="e">
            <v>#NAME?</v>
          </cell>
          <cell r="H431" t="e">
            <v>#NAME?</v>
          </cell>
          <cell r="I431" t="e">
            <v>#NAME?</v>
          </cell>
        </row>
        <row r="432">
          <cell r="A432" t="str">
            <v>I-30</v>
          </cell>
          <cell r="C432" t="str">
            <v>INF</v>
          </cell>
          <cell r="D432" t="str">
            <v>ECRAN DE PARED ENROLLABLE</v>
          </cell>
          <cell r="E432" t="str">
            <v>INF</v>
          </cell>
          <cell r="F432" t="str">
            <v>EQ</v>
          </cell>
          <cell r="G432" t="e">
            <v>#NAME?</v>
          </cell>
          <cell r="H432" t="e">
            <v>#NAME?</v>
          </cell>
          <cell r="I432" t="e">
            <v>#NAME?</v>
          </cell>
        </row>
        <row r="433">
          <cell r="A433" t="str">
            <v>I-30A</v>
          </cell>
          <cell r="C433" t="str">
            <v>INF</v>
          </cell>
          <cell r="D433" t="str">
            <v>ECRAN DE PARED 2.44 x 3.05 ml.</v>
          </cell>
          <cell r="E433" t="str">
            <v>INF</v>
          </cell>
          <cell r="F433" t="str">
            <v>EQ</v>
          </cell>
          <cell r="G433" t="e">
            <v>#NAME?</v>
          </cell>
          <cell r="H433" t="e">
            <v>#NAME?</v>
          </cell>
          <cell r="I433" t="e">
            <v>#NAME?</v>
          </cell>
        </row>
        <row r="434">
          <cell r="A434" t="str">
            <v>I-30B</v>
          </cell>
          <cell r="C434" t="str">
            <v>INF</v>
          </cell>
          <cell r="D434" t="str">
            <v>ECRAN ENROLLABLE 125 X 125 CMS. CON SOPORTE METÁLICO</v>
          </cell>
          <cell r="E434" t="str">
            <v>INF</v>
          </cell>
          <cell r="F434" t="str">
            <v>EQ</v>
          </cell>
          <cell r="H434" t="e">
            <v>#NAME?</v>
          </cell>
          <cell r="I434" t="e">
            <v>#NAME?</v>
          </cell>
        </row>
        <row r="435">
          <cell r="A435" t="str">
            <v>EM-32a</v>
          </cell>
          <cell r="C435" t="str">
            <v>QX</v>
          </cell>
          <cell r="D435" t="str">
            <v>ELECTROBISTURÍ  MONOPOLAR / BIPOLAR DIGITAL</v>
          </cell>
          <cell r="E435" t="str">
            <v>B</v>
          </cell>
          <cell r="F435" t="str">
            <v>EQ</v>
          </cell>
          <cell r="G435" t="e">
            <v>#NAME?</v>
          </cell>
          <cell r="H435" t="e">
            <v>#NAME?</v>
          </cell>
          <cell r="I435" t="e">
            <v>#NAME?</v>
          </cell>
        </row>
        <row r="436">
          <cell r="A436" t="str">
            <v>EM-32b</v>
          </cell>
          <cell r="C436" t="str">
            <v>QX</v>
          </cell>
          <cell r="D436" t="str">
            <v>ELECTROBISTURÍ  MONOPOLAR / BIPOLAR DIGITAL CON LIGADURA DE VASOS</v>
          </cell>
          <cell r="E436" t="str">
            <v>B</v>
          </cell>
          <cell r="F436" t="str">
            <v>EQ</v>
          </cell>
          <cell r="G436" t="e">
            <v>#NAME?</v>
          </cell>
          <cell r="H436" t="e">
            <v>#NAME?</v>
          </cell>
          <cell r="I436" t="e">
            <v>#NAME?</v>
          </cell>
        </row>
        <row r="437">
          <cell r="A437" t="str">
            <v>EM-32C</v>
          </cell>
          <cell r="C437" t="str">
            <v>QX</v>
          </cell>
          <cell r="D437" t="str">
            <v>ELECTROBISTURÍ  MONOPOLAR / BIPOLAR DIGITAL CON PINZA HEMOSTATICA DE VASOS</v>
          </cell>
          <cell r="E437" t="str">
            <v>B</v>
          </cell>
          <cell r="F437" t="str">
            <v>EQ</v>
          </cell>
          <cell r="G437" t="e">
            <v>#NAME?</v>
          </cell>
          <cell r="H437" t="e">
            <v>#NAME?</v>
          </cell>
          <cell r="I437" t="e">
            <v>#NAME?</v>
          </cell>
        </row>
        <row r="438">
          <cell r="A438" t="str">
            <v>EM-32D</v>
          </cell>
          <cell r="C438" t="str">
            <v>QX</v>
          </cell>
          <cell r="D438" t="str">
            <v>ELECTROBISTURÍ  PARA ENDOSCOPIA A GAS ARGON</v>
          </cell>
          <cell r="E438" t="str">
            <v>B</v>
          </cell>
          <cell r="F438" t="str">
            <v>EQ</v>
          </cell>
          <cell r="G438" t="e">
            <v>#NAME?</v>
          </cell>
          <cell r="H438" t="e">
            <v>#NAME?</v>
          </cell>
          <cell r="I438" t="e">
            <v>#NAME?</v>
          </cell>
        </row>
        <row r="439">
          <cell r="A439" t="str">
            <v>EM-11</v>
          </cell>
          <cell r="C439" t="str">
            <v>QX</v>
          </cell>
          <cell r="D439" t="str">
            <v>ELECTROBISTURI MONO BIPOLAR POTENCIA MEDIA</v>
          </cell>
          <cell r="E439" t="str">
            <v>B</v>
          </cell>
          <cell r="F439" t="str">
            <v>EQ</v>
          </cell>
          <cell r="G439" t="e">
            <v>#NAME?</v>
          </cell>
          <cell r="H439" t="e">
            <v>#NAME?</v>
          </cell>
          <cell r="I439" t="e">
            <v>#NAME?</v>
          </cell>
        </row>
        <row r="440">
          <cell r="A440" t="str">
            <v>CP-105</v>
          </cell>
          <cell r="C440" t="str">
            <v>CF</v>
          </cell>
          <cell r="D440" t="str">
            <v>ELECTROBOMBA DE VACIO</v>
          </cell>
          <cell r="E440" t="str">
            <v>EM</v>
          </cell>
          <cell r="F440" t="str">
            <v>OC</v>
          </cell>
          <cell r="I440" t="e">
            <v>#NAME?</v>
          </cell>
        </row>
        <row r="441">
          <cell r="A441" t="str">
            <v>T-40</v>
          </cell>
          <cell r="C441" t="str">
            <v>EM</v>
          </cell>
          <cell r="D441" t="str">
            <v>ELECTROBOMBA SUMERGIBLE</v>
          </cell>
          <cell r="E441" t="str">
            <v>E</v>
          </cell>
          <cell r="F441" t="str">
            <v>EQ</v>
          </cell>
          <cell r="G441" t="e">
            <v>#NAME?</v>
          </cell>
          <cell r="H441" t="e">
            <v>#NAME?</v>
          </cell>
          <cell r="I441" t="e">
            <v>#NAME?</v>
          </cell>
        </row>
        <row r="442">
          <cell r="A442" t="str">
            <v>TR-08</v>
          </cell>
          <cell r="C442" t="str">
            <v>EM</v>
          </cell>
          <cell r="D442" t="str">
            <v>ELECTROBOMBA SUMERGIBLE DE 1.5 HP PARA DESAGUAR</v>
          </cell>
          <cell r="E442" t="str">
            <v>E</v>
          </cell>
          <cell r="F442" t="str">
            <v>EQ</v>
          </cell>
          <cell r="G442" t="e">
            <v>#NAME?</v>
          </cell>
          <cell r="H442" t="e">
            <v>#NAME?</v>
          </cell>
        </row>
        <row r="443">
          <cell r="A443" t="str">
            <v>EM-6</v>
          </cell>
          <cell r="C443" t="str">
            <v>DX</v>
          </cell>
          <cell r="D443" t="str">
            <v>ELECTROCARDIOGRAFO DE 03 CANALES</v>
          </cell>
          <cell r="E443" t="str">
            <v>B</v>
          </cell>
          <cell r="F443" t="str">
            <v>EQ</v>
          </cell>
          <cell r="G443" t="e">
            <v>#NAME?</v>
          </cell>
          <cell r="H443" t="e">
            <v>#NAME?</v>
          </cell>
          <cell r="I443" t="e">
            <v>#NAME?</v>
          </cell>
        </row>
        <row r="444">
          <cell r="A444" t="str">
            <v>EM-9</v>
          </cell>
          <cell r="C444" t="str">
            <v>QX</v>
          </cell>
          <cell r="D444" t="str">
            <v xml:space="preserve">ELECTROCAUTERIO MONOPOLAR Y BIPOLAR </v>
          </cell>
          <cell r="E444" t="str">
            <v>B</v>
          </cell>
          <cell r="F444" t="str">
            <v>EQ</v>
          </cell>
          <cell r="G444" t="e">
            <v>#NAME?</v>
          </cell>
          <cell r="H444" t="e">
            <v>#NAME?</v>
          </cell>
          <cell r="I444" t="e">
            <v>#NAME?</v>
          </cell>
        </row>
        <row r="445">
          <cell r="A445" t="str">
            <v>EM-10A</v>
          </cell>
          <cell r="C445" t="str">
            <v>QX</v>
          </cell>
          <cell r="D445" t="str">
            <v>ELECTROCOAGULADOR DE GAS ARGON</v>
          </cell>
          <cell r="E445" t="str">
            <v>B</v>
          </cell>
          <cell r="F445" t="str">
            <v>EQ</v>
          </cell>
          <cell r="G445" t="e">
            <v>#NAME?</v>
          </cell>
          <cell r="H445" t="e">
            <v>#NAME?</v>
          </cell>
          <cell r="I445" t="e">
            <v>#NAME?</v>
          </cell>
        </row>
        <row r="446">
          <cell r="A446" t="str">
            <v>EM-67</v>
          </cell>
          <cell r="C446" t="str">
            <v>DX</v>
          </cell>
          <cell r="D446" t="str">
            <v xml:space="preserve">ELECTROENCEFALÓGRAFO </v>
          </cell>
          <cell r="E446" t="str">
            <v>B</v>
          </cell>
          <cell r="F446" t="str">
            <v>EQ</v>
          </cell>
          <cell r="G446" t="e">
            <v>#NAME?</v>
          </cell>
          <cell r="H446" t="e">
            <v>#NAME?</v>
          </cell>
          <cell r="I446" t="e">
            <v>#NAME?</v>
          </cell>
        </row>
        <row r="447">
          <cell r="A447" t="str">
            <v>EM-67B</v>
          </cell>
          <cell r="C447" t="str">
            <v>DX</v>
          </cell>
          <cell r="D447" t="str">
            <v>ELECTROENCEFALÓGRAFO + POTENCIALES EVOCADOS</v>
          </cell>
          <cell r="E447" t="str">
            <v>COM</v>
          </cell>
          <cell r="F447" t="str">
            <v>EQ</v>
          </cell>
          <cell r="G447" t="str">
            <v>0</v>
          </cell>
          <cell r="H447" t="e">
            <v>#NAME?</v>
          </cell>
          <cell r="I447" t="e">
            <v>#NAME?</v>
          </cell>
        </row>
        <row r="448">
          <cell r="A448" t="str">
            <v>EM-67A</v>
          </cell>
          <cell r="C448" t="str">
            <v>DX</v>
          </cell>
          <cell r="D448" t="str">
            <v>ELECTROENCEFALÓGRAFO PORTATIL</v>
          </cell>
          <cell r="E448" t="str">
            <v>B</v>
          </cell>
          <cell r="F448" t="str">
            <v>EQ</v>
          </cell>
          <cell r="G448" t="e">
            <v>#NAME?</v>
          </cell>
          <cell r="H448" t="e">
            <v>#NAME?</v>
          </cell>
          <cell r="I448" t="e">
            <v>#NAME?</v>
          </cell>
        </row>
        <row r="449">
          <cell r="A449" t="str">
            <v>EM-69</v>
          </cell>
          <cell r="C449" t="str">
            <v>MO</v>
          </cell>
          <cell r="D449" t="str">
            <v xml:space="preserve">ELECTRONISTAGMOGRAFO </v>
          </cell>
          <cell r="E449" t="str">
            <v>B</v>
          </cell>
          <cell r="F449" t="str">
            <v>EQ</v>
          </cell>
          <cell r="G449" t="e">
            <v>#NAME?</v>
          </cell>
          <cell r="H449" t="e">
            <v>#NAME?</v>
          </cell>
          <cell r="I449" t="e">
            <v>#NAME?</v>
          </cell>
        </row>
        <row r="450">
          <cell r="A450" t="str">
            <v>E-39A</v>
          </cell>
          <cell r="C450" t="str">
            <v>MF</v>
          </cell>
          <cell r="D450" t="str">
            <v>ELIPTICA</v>
          </cell>
          <cell r="E450" t="str">
            <v>C</v>
          </cell>
          <cell r="F450" t="str">
            <v>EQ</v>
          </cell>
          <cell r="G450" t="e">
            <v>#NAME?</v>
          </cell>
          <cell r="H450" t="e">
            <v>#NAME?</v>
          </cell>
          <cell r="I450" t="e">
            <v>#NAME?</v>
          </cell>
        </row>
        <row r="451">
          <cell r="A451" t="str">
            <v>S-14</v>
          </cell>
          <cell r="C451" t="str">
            <v>C</v>
          </cell>
          <cell r="D451" t="str">
            <v>ENCAPSULADORA SEMIAUTOMATICA DE BAJA CAPACIDAD</v>
          </cell>
          <cell r="E451" t="str">
            <v>C</v>
          </cell>
          <cell r="F451" t="str">
            <v>EQ</v>
          </cell>
          <cell r="G451" t="e">
            <v>#NAME?</v>
          </cell>
          <cell r="H451" t="e">
            <v>#NAME?</v>
          </cell>
          <cell r="I451" t="e">
            <v>#NAME?</v>
          </cell>
        </row>
        <row r="452">
          <cell r="A452" t="str">
            <v>I-105A</v>
          </cell>
          <cell r="C452" t="str">
            <v>COM</v>
          </cell>
          <cell r="D452" t="str">
            <v>EQUIPO  DE MEGAFONO  PARA PERIFONEO</v>
          </cell>
          <cell r="E452" t="str">
            <v>COM</v>
          </cell>
          <cell r="F452" t="str">
            <v>EQ</v>
          </cell>
          <cell r="H452" t="e">
            <v>#NAME?</v>
          </cell>
          <cell r="I452" t="e">
            <v>#NAME?</v>
          </cell>
        </row>
        <row r="453">
          <cell r="A453" t="str">
            <v>L-82</v>
          </cell>
          <cell r="C453" t="str">
            <v>LAB</v>
          </cell>
          <cell r="D453" t="str">
            <v>EQUIPO AUTOMAT. -ELISA  (DISP, LAV, INCUB, LECTOR , DATA,TIRAS/MICROPLACAS DE ELISA)(CESION EN USO)</v>
          </cell>
          <cell r="E453" t="str">
            <v>L</v>
          </cell>
          <cell r="F453" t="str">
            <v>EQ</v>
          </cell>
          <cell r="G453" t="e">
            <v>#NAME?</v>
          </cell>
          <cell r="H453" t="e">
            <v>#NAME?</v>
          </cell>
          <cell r="I453" t="e">
            <v>#NAME?</v>
          </cell>
        </row>
        <row r="454">
          <cell r="A454" t="str">
            <v>E-63</v>
          </cell>
          <cell r="C454" t="str">
            <v>UAP</v>
          </cell>
          <cell r="D454" t="str">
            <v>EQUIPO CALENTADOR CORPORAL PORTÁTIL</v>
          </cell>
          <cell r="E454" t="str">
            <v>B</v>
          </cell>
          <cell r="F454" t="str">
            <v>EQ</v>
          </cell>
          <cell r="G454" t="e">
            <v>#NAME?</v>
          </cell>
          <cell r="H454" t="e">
            <v>#NAME?</v>
          </cell>
          <cell r="I454" t="e">
            <v>#NAME?</v>
          </cell>
        </row>
        <row r="455">
          <cell r="A455" t="str">
            <v>E-64</v>
          </cell>
          <cell r="C455" t="str">
            <v>UAP</v>
          </cell>
          <cell r="D455" t="str">
            <v>EQUIPO CALENTADOR DE FLUIDOS</v>
          </cell>
          <cell r="E455" t="str">
            <v>B</v>
          </cell>
          <cell r="F455" t="str">
            <v>EQ</v>
          </cell>
          <cell r="G455" t="e">
            <v>#NAME?</v>
          </cell>
          <cell r="H455" t="e">
            <v>#NAME?</v>
          </cell>
          <cell r="I455" t="e">
            <v>#NAME?</v>
          </cell>
        </row>
        <row r="456">
          <cell r="A456" t="str">
            <v>AA-06</v>
          </cell>
          <cell r="C456" t="str">
            <v>EM</v>
          </cell>
          <cell r="D456" t="str">
            <v>EQUIPO CHILLER  (SISTEMA DE AGUA HELADA)</v>
          </cell>
          <cell r="F456" t="str">
            <v>OC</v>
          </cell>
          <cell r="I456" t="e">
            <v>#NAME?</v>
          </cell>
        </row>
        <row r="457">
          <cell r="A457" t="str">
            <v>CP-106</v>
          </cell>
          <cell r="C457" t="str">
            <v>EM</v>
          </cell>
          <cell r="D457" t="str">
            <v>EQUIPO CLORADOR AL VACIO</v>
          </cell>
          <cell r="E457" t="str">
            <v>EM</v>
          </cell>
          <cell r="F457" t="str">
            <v>OC</v>
          </cell>
        </row>
        <row r="458">
          <cell r="A458" t="str">
            <v>COMP-1</v>
          </cell>
          <cell r="C458" t="str">
            <v>EM</v>
          </cell>
          <cell r="D458" t="str">
            <v>EQUIPO COMPACTADOR DE RESIDUOS SOLIDOS</v>
          </cell>
          <cell r="E458" t="str">
            <v>EM</v>
          </cell>
          <cell r="F458" t="str">
            <v>EQ</v>
          </cell>
          <cell r="I458" t="e">
            <v>#NAME?</v>
          </cell>
        </row>
        <row r="459">
          <cell r="A459" t="str">
            <v>S-63a</v>
          </cell>
          <cell r="C459" t="str">
            <v>EM</v>
          </cell>
          <cell r="D459" t="str">
            <v>EQUIPO CON PISTOLA PARA LAVADO  DE COCHES  (A VAPOR)</v>
          </cell>
          <cell r="E459" t="str">
            <v>C</v>
          </cell>
          <cell r="F459" t="str">
            <v>EQ</v>
          </cell>
          <cell r="G459" t="e">
            <v>#NAME?</v>
          </cell>
          <cell r="H459" t="e">
            <v>#NAME?</v>
          </cell>
        </row>
        <row r="460">
          <cell r="A460" t="str">
            <v>EM-21</v>
          </cell>
          <cell r="C460" t="str">
            <v>C</v>
          </cell>
          <cell r="D460" t="str">
            <v>EQUIPO CPAP</v>
          </cell>
          <cell r="E460" t="str">
            <v>B</v>
          </cell>
          <cell r="F460" t="str">
            <v>EQ</v>
          </cell>
          <cell r="G460" t="e">
            <v>#NAME?</v>
          </cell>
          <cell r="H460" t="e">
            <v>#NAME?</v>
          </cell>
        </row>
        <row r="461">
          <cell r="A461" t="str">
            <v>L-54</v>
          </cell>
          <cell r="C461" t="str">
            <v>LAB</v>
          </cell>
          <cell r="D461" t="str">
            <v>EQUIPO DE AFERESIS</v>
          </cell>
          <cell r="E461" t="str">
            <v>L</v>
          </cell>
          <cell r="F461" t="str">
            <v>EQ</v>
          </cell>
          <cell r="G461" t="e">
            <v>#NAME?</v>
          </cell>
          <cell r="H461" t="e">
            <v>#NAME?</v>
          </cell>
          <cell r="I461" t="e">
            <v>#NAME?</v>
          </cell>
        </row>
        <row r="462">
          <cell r="A462" t="str">
            <v>EM-52a</v>
          </cell>
          <cell r="C462" t="str">
            <v>CF</v>
          </cell>
          <cell r="D462" t="str">
            <v>EQUIPO DE TRATAMIENTO DE AGUA POR OSMOSIS INVERSA DE 100 LITROS</v>
          </cell>
          <cell r="E462" t="str">
            <v>CF</v>
          </cell>
          <cell r="F462" t="str">
            <v>OC</v>
          </cell>
        </row>
        <row r="463">
          <cell r="A463" t="str">
            <v>AA-03</v>
          </cell>
          <cell r="C463" t="str">
            <v>EM</v>
          </cell>
          <cell r="D463" t="str">
            <v>EQUIPO DE AIRE ACONDICIONADO CON BOMBA DE CALOR</v>
          </cell>
          <cell r="E463" t="str">
            <v>E</v>
          </cell>
          <cell r="F463" t="str">
            <v>EQ</v>
          </cell>
          <cell r="H463" t="e">
            <v>#NAME?</v>
          </cell>
          <cell r="I463" t="e">
            <v>#NAME?</v>
          </cell>
        </row>
        <row r="464">
          <cell r="A464" t="str">
            <v>AA-01</v>
          </cell>
          <cell r="C464" t="str">
            <v>EM</v>
          </cell>
          <cell r="D464" t="str">
            <v>EQUIPO DE AIRE ACONDICIONADO TIPO CONSOLA</v>
          </cell>
          <cell r="E464" t="str">
            <v>E</v>
          </cell>
          <cell r="F464" t="str">
            <v>EQ</v>
          </cell>
          <cell r="H464" t="e">
            <v>#NAME?</v>
          </cell>
          <cell r="I464" t="e">
            <v>#NAME?</v>
          </cell>
        </row>
        <row r="465">
          <cell r="A465" t="str">
            <v>AA-05</v>
          </cell>
          <cell r="C465" t="str">
            <v>EM</v>
          </cell>
          <cell r="D465" t="str">
            <v>EQUIPO DE AIRE ACONDICIONADO TIPO PAQUETE</v>
          </cell>
          <cell r="E465" t="str">
            <v>E</v>
          </cell>
          <cell r="F465" t="str">
            <v>EQ</v>
          </cell>
          <cell r="H465" t="e">
            <v>#NAME?</v>
          </cell>
          <cell r="I465" t="e">
            <v>#NAME?</v>
          </cell>
        </row>
        <row r="466">
          <cell r="A466" t="str">
            <v>AA-02</v>
          </cell>
          <cell r="C466" t="str">
            <v>EM</v>
          </cell>
          <cell r="D466" t="str">
            <v>EQUIPO DE AIRE ACONDICIONADO TIPO SPLIT FRIO/CALOR</v>
          </cell>
          <cell r="E466" t="str">
            <v>E</v>
          </cell>
          <cell r="F466" t="str">
            <v>EQ</v>
          </cell>
          <cell r="H466" t="e">
            <v>#NAME?</v>
          </cell>
          <cell r="I466" t="e">
            <v>#NAME?</v>
          </cell>
        </row>
        <row r="467">
          <cell r="A467" t="str">
            <v>AA-04</v>
          </cell>
          <cell r="C467" t="str">
            <v>EM</v>
          </cell>
          <cell r="D467" t="str">
            <v>EQUIPO DE AIRE ACONDICIONADO TIPO SPLIT PARA DUCTO</v>
          </cell>
          <cell r="E467" t="str">
            <v>E</v>
          </cell>
          <cell r="F467" t="str">
            <v>EQ</v>
          </cell>
          <cell r="H467" t="e">
            <v>#NAME?</v>
          </cell>
          <cell r="I467" t="e">
            <v>#NAME?</v>
          </cell>
        </row>
        <row r="468">
          <cell r="A468" t="str">
            <v>I-23</v>
          </cell>
          <cell r="C468" t="str">
            <v>COM</v>
          </cell>
          <cell r="D468" t="str">
            <v>EQUIPO DE AMPLIFICACIÓN MICRÓFONO DE MESA Y 4 PARLANTES</v>
          </cell>
          <cell r="E468" t="str">
            <v>COM</v>
          </cell>
          <cell r="F468" t="str">
            <v>EQ</v>
          </cell>
          <cell r="G468" t="e">
            <v>#NAME?</v>
          </cell>
          <cell r="H468" t="e">
            <v>#NAME?</v>
          </cell>
          <cell r="I468" t="e">
            <v>#NAME?</v>
          </cell>
        </row>
        <row r="469">
          <cell r="A469" t="str">
            <v>RX-40</v>
          </cell>
          <cell r="C469" t="str">
            <v>IMAG</v>
          </cell>
          <cell r="D469" t="str">
            <v>EQUIPO DE CAMARA GAMMA</v>
          </cell>
          <cell r="E469" t="str">
            <v>COM</v>
          </cell>
          <cell r="F469" t="str">
            <v>EQ</v>
          </cell>
          <cell r="G469" t="e">
            <v>#NAME?</v>
          </cell>
          <cell r="H469" t="e">
            <v>#NAME?</v>
          </cell>
          <cell r="I469" t="e">
            <v>#NAME?</v>
          </cell>
        </row>
        <row r="470">
          <cell r="A470" t="str">
            <v>EM-105A</v>
          </cell>
          <cell r="C470" t="str">
            <v>OPT</v>
          </cell>
          <cell r="D470" t="str">
            <v>EQUIPO DE CIRUGÍA LAPAROSCÓPICA NEONATAL  CON TORRE ( 1 Kw.)</v>
          </cell>
          <cell r="E470" t="str">
            <v>B</v>
          </cell>
          <cell r="F470" t="str">
            <v>EQ</v>
          </cell>
          <cell r="G470" t="e">
            <v>#NAME?</v>
          </cell>
          <cell r="H470" t="e">
            <v>#NAME?</v>
          </cell>
          <cell r="I470" t="e">
            <v>#NAME?</v>
          </cell>
        </row>
        <row r="471">
          <cell r="A471" t="str">
            <v>EM-13</v>
          </cell>
          <cell r="C471" t="str">
            <v>QX</v>
          </cell>
          <cell r="D471" t="str">
            <v xml:space="preserve">EQUIPO DE CIRUGÍA RADIOFRECUENCIA </v>
          </cell>
          <cell r="E471" t="str">
            <v>B</v>
          </cell>
          <cell r="F471" t="str">
            <v>EQ</v>
          </cell>
          <cell r="G471" t="e">
            <v>#NAME?</v>
          </cell>
          <cell r="H471" t="e">
            <v>#NAME?</v>
          </cell>
          <cell r="I471" t="e">
            <v>#NAME?</v>
          </cell>
        </row>
        <row r="472">
          <cell r="A472" t="str">
            <v>L-67</v>
          </cell>
          <cell r="C472" t="str">
            <v>LAB</v>
          </cell>
          <cell r="D472" t="str">
            <v xml:space="preserve">EQUIPO DE COLORACIÓN AUTOMÁTICA DE TEJIDOS </v>
          </cell>
          <cell r="E472" t="str">
            <v>L</v>
          </cell>
          <cell r="F472" t="str">
            <v>EQ</v>
          </cell>
          <cell r="G472" t="e">
            <v>#NAME?</v>
          </cell>
          <cell r="H472" t="e">
            <v>#NAME?</v>
          </cell>
          <cell r="I472" t="e">
            <v>#NAME?</v>
          </cell>
        </row>
        <row r="473">
          <cell r="A473" t="str">
            <v>L-90</v>
          </cell>
          <cell r="C473" t="str">
            <v>LAB</v>
          </cell>
          <cell r="D473" t="str">
            <v xml:space="preserve">EQUIPO DE ELECTROFORESIS </v>
          </cell>
          <cell r="E473" t="str">
            <v>L</v>
          </cell>
          <cell r="F473" t="str">
            <v>EQ</v>
          </cell>
          <cell r="G473" t="e">
            <v>#NAME?</v>
          </cell>
          <cell r="H473" t="e">
            <v>#NAME?</v>
          </cell>
          <cell r="I473" t="e">
            <v>#NAME?</v>
          </cell>
        </row>
        <row r="474">
          <cell r="A474" t="str">
            <v>E-8</v>
          </cell>
          <cell r="C474" t="str">
            <v>MF</v>
          </cell>
          <cell r="D474" t="str">
            <v>EQUIPO DE ELECTROTERAPIA DE CORRIENTES MULTIPLES</v>
          </cell>
          <cell r="E474" t="str">
            <v>C</v>
          </cell>
          <cell r="F474" t="str">
            <v>EQ</v>
          </cell>
          <cell r="G474" t="e">
            <v>#NAME?</v>
          </cell>
          <cell r="H474" t="e">
            <v>#NAME?</v>
          </cell>
          <cell r="I474" t="e">
            <v>#NAME?</v>
          </cell>
        </row>
        <row r="475">
          <cell r="A475" t="str">
            <v>RX-25A</v>
          </cell>
          <cell r="C475" t="str">
            <v>IMAG</v>
          </cell>
          <cell r="D475" t="str">
            <v xml:space="preserve">EQUIPO DE ESTEREOTAXIA </v>
          </cell>
          <cell r="E475" t="str">
            <v>B</v>
          </cell>
          <cell r="F475" t="str">
            <v>EQ</v>
          </cell>
          <cell r="G475" t="e">
            <v>#NAME?</v>
          </cell>
          <cell r="H475" t="e">
            <v>#NAME?</v>
          </cell>
          <cell r="I475" t="e">
            <v>#NAME?</v>
          </cell>
        </row>
        <row r="476">
          <cell r="A476" t="str">
            <v>U-14</v>
          </cell>
          <cell r="C476" t="str">
            <v>LAB</v>
          </cell>
          <cell r="D476" t="str">
            <v>EQUIPO DE FOTOPOLIMERIZACION</v>
          </cell>
          <cell r="E476" t="str">
            <v>L</v>
          </cell>
          <cell r="F476" t="str">
            <v>EQ</v>
          </cell>
          <cell r="G476" t="e">
            <v>#NAME?</v>
          </cell>
          <cell r="H476" t="e">
            <v>#NAME?</v>
          </cell>
          <cell r="I476" t="e">
            <v>#NAME?</v>
          </cell>
        </row>
        <row r="477">
          <cell r="A477" t="str">
            <v>EM-40</v>
          </cell>
          <cell r="C477" t="str">
            <v>LX</v>
          </cell>
          <cell r="D477" t="str">
            <v>EQUIPO DE FOTOTERAPIA</v>
          </cell>
          <cell r="E477" t="str">
            <v>B</v>
          </cell>
          <cell r="F477" t="str">
            <v>EQ</v>
          </cell>
          <cell r="G477" t="e">
            <v>#NAME?</v>
          </cell>
          <cell r="H477" t="e">
            <v>#NAME?</v>
          </cell>
          <cell r="I477" t="e">
            <v>#NAME?</v>
          </cell>
        </row>
        <row r="478">
          <cell r="A478" t="str">
            <v>E-80</v>
          </cell>
          <cell r="C478" t="str">
            <v>EM</v>
          </cell>
          <cell r="D478" t="str">
            <v xml:space="preserve">EQUIPO DE OSMOSIS INVERSA, PROD. 20 GLS./HORA 3 Kw) </v>
          </cell>
          <cell r="E478" t="str">
            <v>E</v>
          </cell>
          <cell r="F478" t="str">
            <v>EQ</v>
          </cell>
          <cell r="G478" t="e">
            <v>#NAME?</v>
          </cell>
          <cell r="H478" t="e">
            <v>#NAME?</v>
          </cell>
          <cell r="I478" t="e">
            <v>#NAME?</v>
          </cell>
        </row>
        <row r="479">
          <cell r="A479" t="str">
            <v>T-36B</v>
          </cell>
          <cell r="C479" t="str">
            <v>MAN</v>
          </cell>
          <cell r="D479" t="str">
            <v>EQUIPO DE OXICORTE</v>
          </cell>
          <cell r="E479" t="str">
            <v>E</v>
          </cell>
          <cell r="F479" t="str">
            <v>EQ</v>
          </cell>
          <cell r="G479" t="e">
            <v>#NAME?</v>
          </cell>
          <cell r="H479" t="e">
            <v>#NAME?</v>
          </cell>
          <cell r="I479" t="e">
            <v>#NAME?</v>
          </cell>
        </row>
        <row r="480">
          <cell r="A480" t="str">
            <v>OX-3</v>
          </cell>
          <cell r="C480" t="str">
            <v>C</v>
          </cell>
          <cell r="D480" t="str">
            <v xml:space="preserve">EQUIPO DE OXIGENOTERAPIA </v>
          </cell>
          <cell r="E480" t="str">
            <v>C</v>
          </cell>
          <cell r="F480" t="str">
            <v>EQ</v>
          </cell>
          <cell r="G480" t="e">
            <v>#NAME?</v>
          </cell>
          <cell r="H480" t="e">
            <v>#NAME?</v>
          </cell>
          <cell r="I480" t="e">
            <v>#NAME?</v>
          </cell>
        </row>
        <row r="481">
          <cell r="A481" t="str">
            <v>VA-2</v>
          </cell>
          <cell r="C481" t="str">
            <v>C</v>
          </cell>
          <cell r="D481" t="str">
            <v>EQUIPO DE OXIGENOTERAPIA RODABLE</v>
          </cell>
          <cell r="E481" t="str">
            <v>C</v>
          </cell>
          <cell r="F481" t="str">
            <v>EQ</v>
          </cell>
          <cell r="G481" t="e">
            <v>#NAME?</v>
          </cell>
          <cell r="H481" t="e">
            <v>#NAME?</v>
          </cell>
          <cell r="I481" t="e">
            <v>#NAME?</v>
          </cell>
        </row>
        <row r="482">
          <cell r="A482" t="str">
            <v>L-87A</v>
          </cell>
          <cell r="C482" t="str">
            <v>LAB</v>
          </cell>
          <cell r="D482" t="str">
            <v xml:space="preserve">EQUIPO DE PCR A TIEMPO REAL </v>
          </cell>
          <cell r="E482" t="str">
            <v>L</v>
          </cell>
          <cell r="F482" t="str">
            <v>EQ</v>
          </cell>
          <cell r="G482" t="e">
            <v>#NAME?</v>
          </cell>
          <cell r="H482" t="e">
            <v>#NAME?</v>
          </cell>
          <cell r="I482" t="e">
            <v>#NAME?</v>
          </cell>
        </row>
        <row r="483">
          <cell r="A483" t="str">
            <v>E-350</v>
          </cell>
          <cell r="C483" t="str">
            <v>LAB</v>
          </cell>
          <cell r="D483" t="str">
            <v>EQUIPO DE PERFIL CARDIACO - QUIMICA SECA</v>
          </cell>
          <cell r="E483" t="str">
            <v>COM</v>
          </cell>
          <cell r="F483" t="str">
            <v>EQ</v>
          </cell>
          <cell r="G483" t="e">
            <v>#NAME?</v>
          </cell>
          <cell r="H483" t="e">
            <v>#NAME?</v>
          </cell>
          <cell r="I483" t="e">
            <v>#NAME?</v>
          </cell>
        </row>
        <row r="484">
          <cell r="A484" t="str">
            <v>E-351</v>
          </cell>
          <cell r="C484" t="str">
            <v>LAB</v>
          </cell>
          <cell r="D484" t="str">
            <v>EQUIPO DE PERFIL LIPIDICO - QUIMICA SECA</v>
          </cell>
          <cell r="E484" t="str">
            <v>COM</v>
          </cell>
          <cell r="F484" t="str">
            <v>EQ</v>
          </cell>
          <cell r="G484" t="e">
            <v>#NAME?</v>
          </cell>
          <cell r="H484" t="e">
            <v>#NAME?</v>
          </cell>
          <cell r="I484" t="e">
            <v>#NAME?</v>
          </cell>
        </row>
        <row r="485">
          <cell r="A485" t="str">
            <v>EM-48</v>
          </cell>
          <cell r="C485" t="str">
            <v>LAB</v>
          </cell>
          <cell r="D485" t="str">
            <v>EQUIPO DE PLASMAFERESIS</v>
          </cell>
          <cell r="E485" t="str">
            <v>L</v>
          </cell>
          <cell r="F485" t="str">
            <v>EQ</v>
          </cell>
          <cell r="G485" t="e">
            <v>#NAME?</v>
          </cell>
          <cell r="H485" t="e">
            <v>#NAME?</v>
          </cell>
          <cell r="I485" t="e">
            <v>#NAME?</v>
          </cell>
        </row>
        <row r="486">
          <cell r="A486" t="str">
            <v>I-16</v>
          </cell>
          <cell r="C486" t="str">
            <v>COM</v>
          </cell>
          <cell r="D486" t="str">
            <v>EQUIPO DE RADIOCOMUNICACIÓN HF</v>
          </cell>
          <cell r="E486" t="str">
            <v>COM</v>
          </cell>
          <cell r="F486" t="str">
            <v>EQ</v>
          </cell>
          <cell r="G486" t="e">
            <v>#NAME?</v>
          </cell>
          <cell r="H486" t="e">
            <v>#NAME?</v>
          </cell>
          <cell r="I486" t="e">
            <v>#NAME?</v>
          </cell>
        </row>
        <row r="487">
          <cell r="A487" t="str">
            <v>I-54</v>
          </cell>
          <cell r="C487" t="str">
            <v>COM</v>
          </cell>
          <cell r="D487" t="str">
            <v>EQUIPO DE RADIOCOMUNICACIÓN VHF</v>
          </cell>
          <cell r="E487" t="str">
            <v>COM</v>
          </cell>
          <cell r="F487" t="str">
            <v>EQ</v>
          </cell>
          <cell r="G487" t="e">
            <v>#NAME?</v>
          </cell>
          <cell r="H487" t="e">
            <v>#NAME?</v>
          </cell>
          <cell r="I487" t="e">
            <v>#NAME?</v>
          </cell>
        </row>
        <row r="488">
          <cell r="A488" t="str">
            <v>E-13</v>
          </cell>
          <cell r="C488" t="str">
            <v>MF</v>
          </cell>
          <cell r="D488" t="str">
            <v>EQUIPO DE RADIOFRECUENCIA</v>
          </cell>
          <cell r="E488" t="str">
            <v>COM</v>
          </cell>
          <cell r="F488" t="str">
            <v>EQ</v>
          </cell>
          <cell r="G488" t="e">
            <v>#NAME?</v>
          </cell>
          <cell r="H488" t="e">
            <v>#NAME?</v>
          </cell>
          <cell r="I488" t="e">
            <v>#NAME?</v>
          </cell>
        </row>
        <row r="489">
          <cell r="A489" t="str">
            <v>RX-20</v>
          </cell>
          <cell r="C489" t="str">
            <v>IMAG</v>
          </cell>
          <cell r="D489" t="str">
            <v>EQUIPO DE RAYOS X  DIGITAL</v>
          </cell>
          <cell r="E489" t="str">
            <v>COM</v>
          </cell>
          <cell r="F489" t="str">
            <v>EQ</v>
          </cell>
          <cell r="G489" t="e">
            <v>#NAME?</v>
          </cell>
          <cell r="H489" t="e">
            <v>#NAME?</v>
          </cell>
          <cell r="I489" t="e">
            <v>#NAME?</v>
          </cell>
        </row>
        <row r="490">
          <cell r="A490" t="str">
            <v>RX-26</v>
          </cell>
          <cell r="C490" t="str">
            <v>IMAG</v>
          </cell>
          <cell r="D490" t="str">
            <v xml:space="preserve">EQUIPO DE RAYOS X DENTAL RODABLE DIGITAL </v>
          </cell>
          <cell r="E490" t="str">
            <v>COM</v>
          </cell>
          <cell r="F490" t="str">
            <v>EQ</v>
          </cell>
          <cell r="G490" t="e">
            <v>#NAME?</v>
          </cell>
          <cell r="H490" t="e">
            <v>#NAME?</v>
          </cell>
          <cell r="I490" t="e">
            <v>#NAME?</v>
          </cell>
        </row>
        <row r="491">
          <cell r="A491" t="str">
            <v>RX-20A</v>
          </cell>
          <cell r="C491" t="str">
            <v>IMAG</v>
          </cell>
          <cell r="D491" t="str">
            <v xml:space="preserve">EQUIPO DE RAYOS X DIGITAL CON FLUOROSCOPIA </v>
          </cell>
          <cell r="E491" t="str">
            <v>COM</v>
          </cell>
          <cell r="F491" t="str">
            <v>EQ</v>
          </cell>
          <cell r="G491" t="e">
            <v>#NAME?</v>
          </cell>
          <cell r="H491" t="e">
            <v>#NAME?</v>
          </cell>
          <cell r="I491" t="e">
            <v>#NAME?</v>
          </cell>
        </row>
        <row r="492">
          <cell r="A492" t="str">
            <v>RX-4</v>
          </cell>
          <cell r="C492" t="str">
            <v>IMAG</v>
          </cell>
          <cell r="D492" t="str">
            <v>EQUIPO DE RAYOS X ESTACIONARIO - NO DIGITAL (POTENCIA MEDIA)</v>
          </cell>
          <cell r="E492" t="str">
            <v>COM</v>
          </cell>
          <cell r="F492" t="str">
            <v>EQ</v>
          </cell>
          <cell r="G492" t="e">
            <v>#NAME?</v>
          </cell>
          <cell r="H492" t="e">
            <v>#NAME?</v>
          </cell>
          <cell r="I492" t="e">
            <v>#NAME?</v>
          </cell>
        </row>
        <row r="493">
          <cell r="A493" t="str">
            <v>RX-28A</v>
          </cell>
          <cell r="C493" t="str">
            <v>IMAG</v>
          </cell>
          <cell r="D493" t="str">
            <v xml:space="preserve">EQUIPO DE RAYOS X RODABLE  DIGITAL </v>
          </cell>
          <cell r="E493" t="str">
            <v>COM</v>
          </cell>
          <cell r="F493" t="str">
            <v>EQ</v>
          </cell>
          <cell r="G493" t="e">
            <v>#NAME?</v>
          </cell>
          <cell r="H493" t="e">
            <v>#NAME?</v>
          </cell>
          <cell r="I493" t="e">
            <v>#NAME?</v>
          </cell>
        </row>
        <row r="494">
          <cell r="A494" t="str">
            <v>RX-28</v>
          </cell>
          <cell r="C494" t="str">
            <v>IMAG</v>
          </cell>
          <cell r="D494" t="str">
            <v>EQUIPO DE RAYOS X RODABLE - POTENCIA MEDIA</v>
          </cell>
          <cell r="E494" t="str">
            <v>COM</v>
          </cell>
          <cell r="F494" t="str">
            <v>EQ</v>
          </cell>
          <cell r="G494" t="e">
            <v>#NAME?</v>
          </cell>
          <cell r="H494" t="e">
            <v>#NAME?</v>
          </cell>
          <cell r="I494" t="e">
            <v>#NAME?</v>
          </cell>
        </row>
        <row r="495">
          <cell r="A495" t="str">
            <v>EM-94A</v>
          </cell>
          <cell r="C495" t="str">
            <v>QX</v>
          </cell>
          <cell r="D495" t="str">
            <v>EQUIPO DE RECUPERACION SANGUINEA</v>
          </cell>
          <cell r="E495" t="str">
            <v>INF</v>
          </cell>
          <cell r="F495" t="str">
            <v>EQ</v>
          </cell>
          <cell r="G495" t="e">
            <v>#NAME?</v>
          </cell>
          <cell r="H495" t="e">
            <v>#NAME?</v>
          </cell>
          <cell r="I495" t="e">
            <v>#NAME?</v>
          </cell>
        </row>
        <row r="496">
          <cell r="A496" t="str">
            <v>I-39A</v>
          </cell>
          <cell r="C496" t="str">
            <v>COM</v>
          </cell>
          <cell r="D496" t="str">
            <v>EQUIPO DE SONIDO</v>
          </cell>
          <cell r="E496" t="str">
            <v>COM</v>
          </cell>
          <cell r="F496" t="str">
            <v>EQ</v>
          </cell>
          <cell r="G496" t="e">
            <v>#NAME?</v>
          </cell>
          <cell r="H496" t="e">
            <v>#NAME?</v>
          </cell>
          <cell r="I496" t="e">
            <v>#NAME?</v>
          </cell>
        </row>
        <row r="497">
          <cell r="A497" t="str">
            <v>I-39B</v>
          </cell>
          <cell r="C497" t="str">
            <v>COM</v>
          </cell>
          <cell r="D497" t="str">
            <v>EQUIPO DE SONIDO CON 02 MICROFONOS INALAMBRICOS</v>
          </cell>
          <cell r="E497" t="str">
            <v>COM</v>
          </cell>
          <cell r="F497" t="str">
            <v>EQ</v>
          </cell>
          <cell r="G497" t="e">
            <v>#NAME?</v>
          </cell>
          <cell r="H497" t="e">
            <v>#NAME?</v>
          </cell>
          <cell r="I497" t="e">
            <v>#NAME?</v>
          </cell>
        </row>
        <row r="498">
          <cell r="A498" t="str">
            <v>E-6C</v>
          </cell>
          <cell r="C498" t="str">
            <v>MF</v>
          </cell>
          <cell r="D498" t="str">
            <v xml:space="preserve">EQUIPO DE TENS </v>
          </cell>
          <cell r="E498" t="str">
            <v>COM</v>
          </cell>
          <cell r="F498" t="str">
            <v>EQ</v>
          </cell>
          <cell r="G498" t="e">
            <v>#NAME?</v>
          </cell>
          <cell r="H498" t="e">
            <v>#NAME?</v>
          </cell>
          <cell r="I498" t="e">
            <v>#NAME?</v>
          </cell>
        </row>
        <row r="499">
          <cell r="A499" t="str">
            <v>E-6B</v>
          </cell>
          <cell r="C499" t="str">
            <v>MF</v>
          </cell>
          <cell r="D499" t="str">
            <v>EQUIPO DE TERAPIA COMBINADA</v>
          </cell>
          <cell r="E499" t="str">
            <v>COM</v>
          </cell>
          <cell r="F499" t="str">
            <v>EQ</v>
          </cell>
          <cell r="G499" t="e">
            <v>#NAME?</v>
          </cell>
          <cell r="H499" t="e">
            <v>#NAME?</v>
          </cell>
          <cell r="I499" t="e">
            <v>#NAME?</v>
          </cell>
        </row>
        <row r="500">
          <cell r="A500" t="str">
            <v>E-7</v>
          </cell>
          <cell r="C500" t="str">
            <v>MF</v>
          </cell>
          <cell r="D500" t="str">
            <v>EQUIPO DE TERAPIA CON ONDA CORTA</v>
          </cell>
          <cell r="E500" t="str">
            <v>COM</v>
          </cell>
          <cell r="F500" t="str">
            <v>EQ</v>
          </cell>
          <cell r="G500" t="e">
            <v>#NAME?</v>
          </cell>
          <cell r="H500" t="e">
            <v>#NAME?</v>
          </cell>
          <cell r="I500" t="e">
            <v>#NAME?</v>
          </cell>
        </row>
        <row r="501">
          <cell r="A501" t="str">
            <v>E-11</v>
          </cell>
          <cell r="C501" t="str">
            <v>MF</v>
          </cell>
          <cell r="D501" t="str">
            <v>EQUIPO DE TERAPIA CON ULTRASONIDO</v>
          </cell>
          <cell r="E501" t="str">
            <v>COM</v>
          </cell>
          <cell r="F501" t="str">
            <v>EQ</v>
          </cell>
          <cell r="G501" t="e">
            <v>#NAME?</v>
          </cell>
          <cell r="H501" t="e">
            <v>#NAME?</v>
          </cell>
          <cell r="I501" t="e">
            <v>#NAME?</v>
          </cell>
        </row>
        <row r="502">
          <cell r="A502" t="str">
            <v>EM-52B</v>
          </cell>
          <cell r="C502" t="str">
            <v>EM</v>
          </cell>
          <cell r="D502" t="str">
            <v>EQUIPO DE TRATAMIENTO DE AGUA POR OSMOSIS INVERSA DE 150 LITROS</v>
          </cell>
          <cell r="E502" t="str">
            <v>EM</v>
          </cell>
          <cell r="F502" t="str">
            <v>OC</v>
          </cell>
          <cell r="I502" t="e">
            <v>#NAME?</v>
          </cell>
        </row>
        <row r="503">
          <cell r="A503" t="str">
            <v>EM-94</v>
          </cell>
          <cell r="C503" t="str">
            <v>DX</v>
          </cell>
          <cell r="D503" t="str">
            <v xml:space="preserve">EQUIPO DE URODINAMIA </v>
          </cell>
          <cell r="E503" t="str">
            <v>COM</v>
          </cell>
          <cell r="F503" t="str">
            <v>EQ</v>
          </cell>
          <cell r="G503" t="e">
            <v>#NAME?</v>
          </cell>
          <cell r="H503" t="e">
            <v>#NAME?</v>
          </cell>
          <cell r="I503" t="e">
            <v>#NAME?</v>
          </cell>
        </row>
        <row r="504">
          <cell r="A504" t="str">
            <v>AA-07</v>
          </cell>
          <cell r="C504" t="str">
            <v>EM</v>
          </cell>
          <cell r="D504" t="str">
            <v>EQUIPO DE VENTILACION Y EXTRACCION DE AIRE</v>
          </cell>
          <cell r="E504" t="str">
            <v>EM</v>
          </cell>
          <cell r="F504" t="str">
            <v>OC</v>
          </cell>
        </row>
        <row r="505">
          <cell r="A505" t="str">
            <v>E-352</v>
          </cell>
          <cell r="C505" t="str">
            <v>LAB</v>
          </cell>
          <cell r="D505" t="str">
            <v xml:space="preserve">EQUIPO DETECTOR  CONSUMO DE DROGAS </v>
          </cell>
          <cell r="E505" t="str">
            <v>COM</v>
          </cell>
          <cell r="F505" t="str">
            <v>EQ</v>
          </cell>
          <cell r="G505" t="e">
            <v>#NAME?</v>
          </cell>
          <cell r="H505" t="e">
            <v>#NAME?</v>
          </cell>
        </row>
        <row r="506">
          <cell r="A506" t="str">
            <v>E-354</v>
          </cell>
          <cell r="C506" t="str">
            <v>LAB</v>
          </cell>
          <cell r="D506" t="str">
            <v xml:space="preserve">EQUIPO DETECTOR DE ALCOHOL </v>
          </cell>
          <cell r="E506" t="str">
            <v>COM</v>
          </cell>
          <cell r="F506" t="str">
            <v>EQ</v>
          </cell>
          <cell r="G506" t="e">
            <v>#NAME?</v>
          </cell>
          <cell r="H506" t="e">
            <v>#NAME?</v>
          </cell>
          <cell r="I506" t="e">
            <v>#NAME?</v>
          </cell>
        </row>
        <row r="507">
          <cell r="A507" t="str">
            <v>E-353</v>
          </cell>
          <cell r="C507" t="str">
            <v>LAB</v>
          </cell>
          <cell r="D507" t="str">
            <v>EQUIPO DETECTOR DE ORGANOS FOSFORADOS</v>
          </cell>
          <cell r="E507" t="str">
            <v>COM</v>
          </cell>
          <cell r="F507" t="str">
            <v>EQ</v>
          </cell>
          <cell r="G507" t="e">
            <v>#NAME?</v>
          </cell>
          <cell r="H507" t="e">
            <v>#NAME?</v>
          </cell>
          <cell r="I507" t="e">
            <v>#NAME?</v>
          </cell>
        </row>
        <row r="508">
          <cell r="A508" t="str">
            <v>T-21</v>
          </cell>
          <cell r="C508" t="str">
            <v>MAN</v>
          </cell>
          <cell r="D508" t="str">
            <v>EQUIPO ELECTRICO PARA PINTAR CON PULVERIZADOR</v>
          </cell>
          <cell r="E508" t="str">
            <v>COM</v>
          </cell>
          <cell r="F508" t="str">
            <v>EQ</v>
          </cell>
          <cell r="G508" t="e">
            <v>#NAME?</v>
          </cell>
          <cell r="H508" t="e">
            <v>#NAME?</v>
          </cell>
          <cell r="I508" t="e">
            <v>#NAME?</v>
          </cell>
        </row>
        <row r="509">
          <cell r="A509" t="str">
            <v>T-20</v>
          </cell>
          <cell r="C509" t="str">
            <v>MAN</v>
          </cell>
          <cell r="D509" t="str">
            <v>EQUIPO ELECTRICO PARA SOLDAR</v>
          </cell>
          <cell r="E509" t="str">
            <v>COM</v>
          </cell>
          <cell r="F509" t="str">
            <v>EQ</v>
          </cell>
          <cell r="G509" t="e">
            <v>#NAME?</v>
          </cell>
          <cell r="H509" t="e">
            <v>#NAME?</v>
          </cell>
          <cell r="I509" t="e">
            <v>#NAME?</v>
          </cell>
        </row>
        <row r="510">
          <cell r="A510" t="str">
            <v>FAR-10</v>
          </cell>
          <cell r="C510" t="str">
            <v>FA</v>
          </cell>
          <cell r="D510" t="str">
            <v>EQUIPO ENCAPSULADOR DE  MEDICAMENTOS</v>
          </cell>
          <cell r="E510" t="str">
            <v>COM</v>
          </cell>
          <cell r="F510" t="str">
            <v>EQ</v>
          </cell>
          <cell r="G510" t="e">
            <v>#NAME?</v>
          </cell>
          <cell r="H510" t="e">
            <v>#NAME?</v>
          </cell>
          <cell r="I510" t="e">
            <v>#NAME?</v>
          </cell>
        </row>
        <row r="511">
          <cell r="A511" t="str">
            <v>FAR-11</v>
          </cell>
          <cell r="C511" t="str">
            <v>FA</v>
          </cell>
          <cell r="D511" t="str">
            <v>EQUIPO ENVASADORA DE  MEDICAMENTOS</v>
          </cell>
          <cell r="E511" t="str">
            <v>COM</v>
          </cell>
          <cell r="F511" t="str">
            <v>EQ</v>
          </cell>
          <cell r="G511" t="e">
            <v>#NAME?</v>
          </cell>
          <cell r="H511" t="e">
            <v>#NAME?</v>
          </cell>
          <cell r="I511" t="e">
            <v>#NAME?</v>
          </cell>
        </row>
        <row r="512">
          <cell r="A512" t="str">
            <v>L-106A</v>
          </cell>
          <cell r="C512" t="str">
            <v>LAB</v>
          </cell>
          <cell r="D512" t="str">
            <v>EQUIPO HEMOCULTIVO BACTEC (CESION EN USO)</v>
          </cell>
          <cell r="E512" t="str">
            <v>COM</v>
          </cell>
          <cell r="F512" t="str">
            <v>EQ</v>
          </cell>
          <cell r="G512" t="e">
            <v>#NAME?</v>
          </cell>
          <cell r="H512" t="e">
            <v>#NAME?</v>
          </cell>
          <cell r="I512" t="e">
            <v>#NAME?</v>
          </cell>
        </row>
        <row r="513">
          <cell r="A513" t="str">
            <v>CF-103E</v>
          </cell>
          <cell r="C513" t="str">
            <v>EM</v>
          </cell>
          <cell r="D513" t="str">
            <v>EQUIPO HIDRONEUMATICO PARA AGUA CALIENTE</v>
          </cell>
          <cell r="E513" t="str">
            <v>EM</v>
          </cell>
          <cell r="F513" t="str">
            <v>OC</v>
          </cell>
          <cell r="I513" t="e">
            <v>#NAME?</v>
          </cell>
        </row>
        <row r="514">
          <cell r="A514" t="str">
            <v>EQ-2</v>
          </cell>
          <cell r="C514" t="str">
            <v>EST</v>
          </cell>
          <cell r="D514" t="str">
            <v>EQUIPO LAVADOR TUBULADURAS</v>
          </cell>
          <cell r="E514" t="str">
            <v>COM</v>
          </cell>
          <cell r="F514" t="str">
            <v>EQ</v>
          </cell>
          <cell r="G514" t="e">
            <v>#NAME?</v>
          </cell>
          <cell r="H514" t="e">
            <v>#NAME?</v>
          </cell>
        </row>
        <row r="515">
          <cell r="A515" t="str">
            <v>MU-1</v>
          </cell>
          <cell r="C515" t="str">
            <v>MAN</v>
          </cell>
          <cell r="D515" t="str">
            <v>EQUIPO MULTIESTER</v>
          </cell>
          <cell r="E515" t="str">
            <v>COM</v>
          </cell>
          <cell r="F515" t="str">
            <v>EQ</v>
          </cell>
          <cell r="G515" t="e">
            <v>#NAME?</v>
          </cell>
          <cell r="H515" t="e">
            <v>#NAME?</v>
          </cell>
          <cell r="I515" t="e">
            <v>#NAME?</v>
          </cell>
        </row>
        <row r="516">
          <cell r="A516" t="str">
            <v>T-14</v>
          </cell>
          <cell r="C516" t="str">
            <v>MAN</v>
          </cell>
          <cell r="D516" t="str">
            <v xml:space="preserve">EQUIPO OXICORTE </v>
          </cell>
          <cell r="E516" t="str">
            <v>E</v>
          </cell>
          <cell r="F516" t="str">
            <v>EQ</v>
          </cell>
          <cell r="G516" t="e">
            <v>#NAME?</v>
          </cell>
          <cell r="H516" t="e">
            <v>#NAME?</v>
          </cell>
          <cell r="I516" t="e">
            <v>#NAME?</v>
          </cell>
        </row>
        <row r="517">
          <cell r="A517" t="str">
            <v>E-13a</v>
          </cell>
          <cell r="C517" t="str">
            <v>MF</v>
          </cell>
          <cell r="D517" t="str">
            <v>EQUIPO PARA TRACCIÓN CERVICAL Y LUMBAR + CAMILLA</v>
          </cell>
          <cell r="E517" t="str">
            <v>C</v>
          </cell>
          <cell r="F517" t="str">
            <v>EQ</v>
          </cell>
          <cell r="G517" t="e">
            <v>#NAME?</v>
          </cell>
          <cell r="H517" t="e">
            <v>#NAME?</v>
          </cell>
          <cell r="I517" t="e">
            <v>#NAME?</v>
          </cell>
        </row>
        <row r="518">
          <cell r="A518" t="str">
            <v>EM-42E</v>
          </cell>
          <cell r="C518" t="str">
            <v>LAB</v>
          </cell>
          <cell r="D518" t="str">
            <v>EQUIPO PORTATIL DE PERFIL LIPIDICO</v>
          </cell>
          <cell r="E518" t="str">
            <v>E</v>
          </cell>
          <cell r="F518" t="str">
            <v>EQ</v>
          </cell>
          <cell r="I518" t="e">
            <v>#NAME?</v>
          </cell>
        </row>
        <row r="519">
          <cell r="A519" t="str">
            <v>RX-31</v>
          </cell>
          <cell r="C519" t="str">
            <v>IMAG</v>
          </cell>
          <cell r="D519" t="str">
            <v>EQUIPOS DE IMPRESIÓN DE RX- SECA</v>
          </cell>
          <cell r="E519" t="str">
            <v>INF</v>
          </cell>
          <cell r="F519" t="str">
            <v>EQ</v>
          </cell>
          <cell r="G519" t="e">
            <v>#NAME?</v>
          </cell>
          <cell r="H519" t="e">
            <v>#NAME?</v>
          </cell>
        </row>
        <row r="520">
          <cell r="A520" t="str">
            <v>E-28A</v>
          </cell>
          <cell r="C520" t="str">
            <v>MF</v>
          </cell>
          <cell r="D520" t="str">
            <v>ERGOMETRO</v>
          </cell>
          <cell r="E520" t="str">
            <v>C</v>
          </cell>
          <cell r="F520" t="str">
            <v>EQ</v>
          </cell>
          <cell r="G520" t="e">
            <v>#NAME?</v>
          </cell>
          <cell r="H520" t="e">
            <v>#NAME?</v>
          </cell>
          <cell r="I520" t="e">
            <v>#NAME?</v>
          </cell>
        </row>
        <row r="521">
          <cell r="A521" t="str">
            <v>E-32</v>
          </cell>
          <cell r="C521" t="str">
            <v>MF</v>
          </cell>
          <cell r="D521" t="str">
            <v>ESCALERA COMBINADA CON RAMPA</v>
          </cell>
          <cell r="E521" t="str">
            <v>C</v>
          </cell>
          <cell r="F521" t="str">
            <v>EQ</v>
          </cell>
          <cell r="G521" t="e">
            <v>#NAME?</v>
          </cell>
          <cell r="H521" t="e">
            <v>#NAME?</v>
          </cell>
          <cell r="I521" t="e">
            <v>#NAME?</v>
          </cell>
        </row>
        <row r="522">
          <cell r="A522" t="str">
            <v>T-100</v>
          </cell>
          <cell r="C522" t="str">
            <v>MA</v>
          </cell>
          <cell r="D522" t="str">
            <v>ESCALERA DE ACERO INOXIDABLE DE 2 PASOS.</v>
          </cell>
          <cell r="E522" t="str">
            <v>MA</v>
          </cell>
          <cell r="F522" t="str">
            <v>EQ</v>
          </cell>
          <cell r="G522" t="e">
            <v>#NAME?</v>
          </cell>
          <cell r="H522" t="e">
            <v>#NAME?</v>
          </cell>
          <cell r="I522" t="e">
            <v>#NAME?</v>
          </cell>
        </row>
        <row r="523">
          <cell r="A523" t="str">
            <v>T-25</v>
          </cell>
          <cell r="C523" t="str">
            <v>MA</v>
          </cell>
          <cell r="D523" t="str">
            <v>ESCALERA DE ALUMINIO DE 3 PASOS.</v>
          </cell>
          <cell r="E523" t="str">
            <v>MA</v>
          </cell>
          <cell r="F523" t="str">
            <v>EQ</v>
          </cell>
          <cell r="G523" t="e">
            <v>#NAME?</v>
          </cell>
          <cell r="H523" t="e">
            <v>#NAME?</v>
          </cell>
          <cell r="I523" t="e">
            <v>#NAME?</v>
          </cell>
        </row>
        <row r="524">
          <cell r="A524" t="str">
            <v>T-26</v>
          </cell>
          <cell r="C524" t="str">
            <v>MA</v>
          </cell>
          <cell r="D524" t="str">
            <v>ESCALERA DE ALUMINIO DE 4 PASOS</v>
          </cell>
          <cell r="E524" t="str">
            <v>MA</v>
          </cell>
          <cell r="F524" t="str">
            <v>EQ</v>
          </cell>
          <cell r="G524" t="e">
            <v>#NAME?</v>
          </cell>
          <cell r="H524" t="e">
            <v>#NAME?</v>
          </cell>
          <cell r="I524" t="e">
            <v>#NAME?</v>
          </cell>
        </row>
        <row r="525">
          <cell r="A525" t="str">
            <v>T-28</v>
          </cell>
          <cell r="C525" t="str">
            <v>MA</v>
          </cell>
          <cell r="D525" t="str">
            <v>ESCALERA DE ALUMINIO TIPO TIJERA DE 06 PASOS</v>
          </cell>
          <cell r="E525" t="str">
            <v>MA</v>
          </cell>
          <cell r="F525" t="str">
            <v>EQ</v>
          </cell>
          <cell r="G525" t="e">
            <v>#NAME?</v>
          </cell>
          <cell r="H525" t="e">
            <v>#NAME?</v>
          </cell>
          <cell r="I525" t="e">
            <v>#NAME?</v>
          </cell>
        </row>
        <row r="526">
          <cell r="A526" t="str">
            <v>T-30</v>
          </cell>
          <cell r="C526" t="str">
            <v>MC</v>
          </cell>
          <cell r="D526" t="str">
            <v>ESCALERA DE MADERA TIPO TIJERA DE 6 PASOS</v>
          </cell>
          <cell r="E526" t="str">
            <v>C</v>
          </cell>
          <cell r="F526" t="str">
            <v>EQ</v>
          </cell>
          <cell r="I526" t="e">
            <v>#NAME?</v>
          </cell>
        </row>
        <row r="527">
          <cell r="A527" t="str">
            <v>E-28B</v>
          </cell>
          <cell r="C527" t="str">
            <v>MF</v>
          </cell>
          <cell r="D527" t="str">
            <v>ESCALERA PARA DEDOS</v>
          </cell>
          <cell r="E527" t="str">
            <v>C</v>
          </cell>
          <cell r="F527" t="str">
            <v>EQ</v>
          </cell>
          <cell r="G527" t="e">
            <v>#NAME?</v>
          </cell>
          <cell r="H527" t="e">
            <v>#NAME?</v>
          </cell>
          <cell r="I527" t="e">
            <v>#NAME?</v>
          </cell>
        </row>
        <row r="528">
          <cell r="A528" t="str">
            <v>E-36a</v>
          </cell>
          <cell r="C528" t="str">
            <v>MF</v>
          </cell>
          <cell r="D528" t="str">
            <v>ESCALERA SUECA</v>
          </cell>
          <cell r="E528" t="str">
            <v>C</v>
          </cell>
          <cell r="F528" t="str">
            <v>EQ</v>
          </cell>
          <cell r="G528" t="e">
            <v>#NAME?</v>
          </cell>
          <cell r="H528" t="e">
            <v>#NAME?</v>
          </cell>
          <cell r="I528" t="e">
            <v>#NAME?</v>
          </cell>
        </row>
        <row r="529">
          <cell r="A529" t="str">
            <v>MA-48</v>
          </cell>
          <cell r="C529" t="str">
            <v>MC</v>
          </cell>
          <cell r="D529" t="str">
            <v>ESCALINATA METÁLICA 2 PELDAÑOS</v>
          </cell>
          <cell r="E529" t="str">
            <v>MC</v>
          </cell>
          <cell r="F529" t="str">
            <v>EQ</v>
          </cell>
          <cell r="G529" t="e">
            <v>#NAME?</v>
          </cell>
          <cell r="H529" t="e">
            <v>#NAME?</v>
          </cell>
        </row>
        <row r="530">
          <cell r="A530" t="str">
            <v>MA-47</v>
          </cell>
          <cell r="C530" t="str">
            <v>MC</v>
          </cell>
          <cell r="D530" t="str">
            <v>ESCALINATA METÁLICA DE 1 PELDAÑO</v>
          </cell>
          <cell r="E530" t="str">
            <v>MC</v>
          </cell>
          <cell r="F530" t="str">
            <v>EQ</v>
          </cell>
          <cell r="G530" t="e">
            <v>#NAME?</v>
          </cell>
          <cell r="H530" t="e">
            <v>#NAME?</v>
          </cell>
          <cell r="I530" t="e">
            <v>#NAME?</v>
          </cell>
        </row>
        <row r="531">
          <cell r="A531" t="str">
            <v>MC-4</v>
          </cell>
          <cell r="C531" t="str">
            <v>MA</v>
          </cell>
          <cell r="D531" t="str">
            <v>ESCRITORIO METALICO DE 2 CAJONES</v>
          </cell>
          <cell r="E531" t="str">
            <v>MA</v>
          </cell>
          <cell r="F531" t="str">
            <v>EQ</v>
          </cell>
          <cell r="G531" t="e">
            <v>#NAME?</v>
          </cell>
          <cell r="H531" t="e">
            <v>#NAME?</v>
          </cell>
          <cell r="I531" t="e">
            <v>#NAME?</v>
          </cell>
        </row>
        <row r="532">
          <cell r="A532" t="str">
            <v>MC-3</v>
          </cell>
          <cell r="C532" t="str">
            <v>MA</v>
          </cell>
          <cell r="D532" t="str">
            <v>ESCRITORIO METÁLICO DE 3 CAJONES</v>
          </cell>
          <cell r="E532" t="str">
            <v>MA</v>
          </cell>
          <cell r="F532" t="str">
            <v>EQ</v>
          </cell>
          <cell r="G532" t="e">
            <v>#NAME?</v>
          </cell>
          <cell r="H532" t="e">
            <v>#NAME?</v>
          </cell>
          <cell r="I532" t="e">
            <v>#NAME?</v>
          </cell>
        </row>
        <row r="533">
          <cell r="A533" t="str">
            <v>MC-2</v>
          </cell>
          <cell r="C533" t="str">
            <v>MA</v>
          </cell>
          <cell r="D533" t="str">
            <v>ESCRITORIO METÁLICO DE 4 CAJONES</v>
          </cell>
          <cell r="E533" t="str">
            <v>MA</v>
          </cell>
          <cell r="F533" t="str">
            <v>EQ</v>
          </cell>
          <cell r="G533" t="e">
            <v>#NAME?</v>
          </cell>
          <cell r="H533" t="e">
            <v>#NAME?</v>
          </cell>
          <cell r="I533" t="e">
            <v>#NAME?</v>
          </cell>
        </row>
        <row r="534">
          <cell r="A534" t="str">
            <v>MC-1</v>
          </cell>
          <cell r="C534" t="str">
            <v>MA</v>
          </cell>
          <cell r="D534" t="str">
            <v>ESCRITORIO METÁLICO DE 7 CAJONES</v>
          </cell>
          <cell r="E534" t="str">
            <v>MA</v>
          </cell>
          <cell r="F534" t="str">
            <v>EQ</v>
          </cell>
          <cell r="G534" t="e">
            <v>#NAME?</v>
          </cell>
          <cell r="H534" t="e">
            <v>#NAME?</v>
          </cell>
          <cell r="I534" t="e">
            <v>#NAME?</v>
          </cell>
        </row>
        <row r="535">
          <cell r="A535" t="str">
            <v>MC-2A</v>
          </cell>
          <cell r="C535" t="str">
            <v>MA</v>
          </cell>
          <cell r="D535" t="str">
            <v xml:space="preserve">ESCRITORIO MODULAR EN "L" </v>
          </cell>
          <cell r="E535" t="str">
            <v>MA</v>
          </cell>
          <cell r="F535" t="str">
            <v>EQ</v>
          </cell>
          <cell r="G535" t="e">
            <v>#NAME?</v>
          </cell>
          <cell r="H535" t="e">
            <v>#NAME?</v>
          </cell>
          <cell r="I535" t="e">
            <v>#NAME?</v>
          </cell>
        </row>
        <row r="536">
          <cell r="A536" t="str">
            <v>T-9</v>
          </cell>
          <cell r="C536" t="str">
            <v>MAN</v>
          </cell>
          <cell r="D536" t="str">
            <v>ESMERIL ELECTRICO DE MESA</v>
          </cell>
          <cell r="E536" t="str">
            <v>E</v>
          </cell>
          <cell r="F536" t="str">
            <v>EQ</v>
          </cell>
          <cell r="G536" t="e">
            <v>#NAME?</v>
          </cell>
          <cell r="H536" t="e">
            <v>#NAME?</v>
          </cell>
          <cell r="I536" t="e">
            <v>#NAME?</v>
          </cell>
        </row>
        <row r="537">
          <cell r="A537" t="str">
            <v>L-35</v>
          </cell>
          <cell r="C537" t="str">
            <v>LAB</v>
          </cell>
          <cell r="D537" t="str">
            <v xml:space="preserve">ESPECTROFOTÓMETRO </v>
          </cell>
          <cell r="E537" t="str">
            <v>L</v>
          </cell>
          <cell r="F537" t="str">
            <v>EQ</v>
          </cell>
          <cell r="G537" t="e">
            <v>#NAME?</v>
          </cell>
          <cell r="H537" t="e">
            <v>#NAME?</v>
          </cell>
          <cell r="I537" t="e">
            <v>#NAME?</v>
          </cell>
        </row>
        <row r="538">
          <cell r="A538" t="str">
            <v>L-35A</v>
          </cell>
          <cell r="C538" t="str">
            <v>LAB</v>
          </cell>
          <cell r="D538" t="str">
            <v xml:space="preserve">ESPECTROFOTOMETRO DE BARRIDO AUTOMATICO PARA ADN, ARN Y PROTEINAS </v>
          </cell>
          <cell r="E538" t="str">
            <v>L</v>
          </cell>
          <cell r="F538" t="str">
            <v>EQ</v>
          </cell>
          <cell r="G538" t="e">
            <v>#NAME?</v>
          </cell>
          <cell r="H538" t="e">
            <v>#NAME?</v>
          </cell>
          <cell r="I538" t="e">
            <v>#NAME?</v>
          </cell>
        </row>
        <row r="539">
          <cell r="A539" t="str">
            <v>L-35B</v>
          </cell>
          <cell r="C539" t="str">
            <v>LAB</v>
          </cell>
          <cell r="D539" t="str">
            <v xml:space="preserve">ESPECTROFOTÓMETRO UV </v>
          </cell>
          <cell r="E539" t="str">
            <v>L</v>
          </cell>
          <cell r="F539" t="str">
            <v>EQ</v>
          </cell>
          <cell r="G539" t="e">
            <v>#NAME?</v>
          </cell>
          <cell r="H539" t="e">
            <v>#NAME?</v>
          </cell>
          <cell r="I539" t="e">
            <v>#NAME?</v>
          </cell>
        </row>
        <row r="540">
          <cell r="A540" t="str">
            <v>L-133</v>
          </cell>
          <cell r="C540" t="str">
            <v>LAB</v>
          </cell>
          <cell r="D540" t="str">
            <v xml:space="preserve">ESPECTROMETRO DE MASAS EN TANDEM </v>
          </cell>
          <cell r="E540" t="str">
            <v>L</v>
          </cell>
          <cell r="F540" t="str">
            <v>EQ</v>
          </cell>
          <cell r="G540" t="e">
            <v>#NAME?</v>
          </cell>
          <cell r="H540" t="e">
            <v>#NAME?</v>
          </cell>
          <cell r="I540" t="e">
            <v>#NAME?</v>
          </cell>
        </row>
        <row r="541">
          <cell r="A541" t="str">
            <v>OTO-14</v>
          </cell>
          <cell r="C541" t="str">
            <v>OTO</v>
          </cell>
          <cell r="D541" t="str">
            <v>ESPECULOS NASALES ADULTOS, NIÑOS</v>
          </cell>
          <cell r="E541" t="str">
            <v>I</v>
          </cell>
          <cell r="F541" t="str">
            <v>EQ</v>
          </cell>
          <cell r="G541" t="e">
            <v>#NAME?</v>
          </cell>
          <cell r="H541" t="e">
            <v>#NAME?</v>
          </cell>
          <cell r="I541" t="e">
            <v>#NAME?</v>
          </cell>
        </row>
        <row r="542">
          <cell r="A542" t="str">
            <v>H-1</v>
          </cell>
          <cell r="C542" t="str">
            <v>SAN</v>
          </cell>
          <cell r="D542" t="str">
            <v>ESPEJO ADOSADO CON MARCO METALICO</v>
          </cell>
          <cell r="E542" t="str">
            <v>OC</v>
          </cell>
          <cell r="F542" t="str">
            <v>OC</v>
          </cell>
          <cell r="G542" t="e">
            <v>#NAME?</v>
          </cell>
          <cell r="H542" t="e">
            <v>#NAME?</v>
          </cell>
          <cell r="I542" t="e">
            <v>#NAME?</v>
          </cell>
        </row>
        <row r="543">
          <cell r="A543" t="str">
            <v>E-107</v>
          </cell>
          <cell r="C543" t="str">
            <v>MF</v>
          </cell>
          <cell r="D543" t="str">
            <v>ESPEJO DE PARED</v>
          </cell>
          <cell r="E543" t="str">
            <v>C</v>
          </cell>
          <cell r="F543" t="str">
            <v>EQ</v>
          </cell>
          <cell r="G543" t="e">
            <v>#NAME?</v>
          </cell>
          <cell r="H543" t="e">
            <v>#NAME?</v>
          </cell>
          <cell r="I543" t="e">
            <v>#NAME?</v>
          </cell>
        </row>
        <row r="544">
          <cell r="A544" t="str">
            <v>E-26</v>
          </cell>
          <cell r="C544" t="str">
            <v>MF</v>
          </cell>
          <cell r="D544" t="str">
            <v>ESPEJO POSTURAL</v>
          </cell>
          <cell r="E544" t="str">
            <v>C</v>
          </cell>
          <cell r="F544" t="str">
            <v>EQ</v>
          </cell>
          <cell r="G544" t="e">
            <v>#NAME?</v>
          </cell>
          <cell r="H544" t="e">
            <v>#NAME?</v>
          </cell>
          <cell r="I544" t="e">
            <v>#NAME?</v>
          </cell>
        </row>
        <row r="545">
          <cell r="A545" t="str">
            <v>EM-41A</v>
          </cell>
          <cell r="C545" t="str">
            <v>DX</v>
          </cell>
          <cell r="D545" t="str">
            <v>ESPIROMETRO COMPUTARIZADO</v>
          </cell>
          <cell r="E545" t="str">
            <v>B</v>
          </cell>
          <cell r="F545" t="str">
            <v>EQ</v>
          </cell>
          <cell r="G545" t="e">
            <v>#NAME?</v>
          </cell>
          <cell r="H545" t="e">
            <v>#NAME?</v>
          </cell>
          <cell r="I545" t="e">
            <v>#NAME?</v>
          </cell>
        </row>
        <row r="546">
          <cell r="A546" t="str">
            <v>EM-66</v>
          </cell>
          <cell r="C546" t="str">
            <v>DX</v>
          </cell>
          <cell r="D546" t="str">
            <v>ESPIROMETRO PORTATIL</v>
          </cell>
          <cell r="E546" t="str">
            <v>B</v>
          </cell>
          <cell r="F546" t="str">
            <v>EQ</v>
          </cell>
          <cell r="G546" t="e">
            <v>#NAME?</v>
          </cell>
          <cell r="H546" t="e">
            <v>#NAME?</v>
          </cell>
          <cell r="I546" t="e">
            <v>#NAME?</v>
          </cell>
        </row>
        <row r="547">
          <cell r="A547" t="str">
            <v>O-17B</v>
          </cell>
          <cell r="C547" t="str">
            <v>INF</v>
          </cell>
          <cell r="D547" t="str">
            <v>ESTACION DE DIAGNOSTICO Y MONITOR ESPECIAL PARA EL SISTEMA PACS</v>
          </cell>
          <cell r="E547" t="str">
            <v>INF</v>
          </cell>
          <cell r="F547" t="str">
            <v>EQ</v>
          </cell>
          <cell r="G547" t="e">
            <v>#NAME?</v>
          </cell>
          <cell r="H547" t="e">
            <v>#NAME?</v>
          </cell>
          <cell r="I547" t="e">
            <v>#NAME?</v>
          </cell>
        </row>
        <row r="548">
          <cell r="A548" t="str">
            <v>O-17C</v>
          </cell>
          <cell r="C548" t="str">
            <v>INF</v>
          </cell>
          <cell r="D548" t="str">
            <v>ESTACION DE DIAGNOSTICO Y MONITOR ESPECIAL PARA EL SISTEMA RIS PACS</v>
          </cell>
          <cell r="E548" t="str">
            <v>INF</v>
          </cell>
          <cell r="F548" t="str">
            <v>EQ</v>
          </cell>
          <cell r="G548" t="e">
            <v>#NAME?</v>
          </cell>
          <cell r="H548" t="e">
            <v>#NAME?</v>
          </cell>
          <cell r="I548" t="e">
            <v>#NAME?</v>
          </cell>
        </row>
        <row r="549">
          <cell r="A549" t="str">
            <v>Z-148F</v>
          </cell>
          <cell r="C549" t="str">
            <v>INF</v>
          </cell>
          <cell r="D549" t="str">
            <v>ESTACION DE LLAMADA DE ENFERMERA</v>
          </cell>
          <cell r="E549" t="str">
            <v>INF</v>
          </cell>
          <cell r="I549" t="e">
            <v>#NAME?</v>
          </cell>
        </row>
        <row r="550">
          <cell r="A550" t="str">
            <v>Z-111</v>
          </cell>
          <cell r="C550" t="str">
            <v>INF</v>
          </cell>
          <cell r="D550" t="str">
            <v>ESTACIÓN DE MONITOREO</v>
          </cell>
          <cell r="E550" t="str">
            <v>INF</v>
          </cell>
          <cell r="I550" t="e">
            <v>#NAME?</v>
          </cell>
        </row>
        <row r="551">
          <cell r="A551" t="str">
            <v>O-17A</v>
          </cell>
          <cell r="C551" t="str">
            <v>INF</v>
          </cell>
          <cell r="D551" t="str">
            <v>ESTACION DE VISUALIZACION PARA EL SISTEMA RIS PACS</v>
          </cell>
          <cell r="E551" t="str">
            <v>INF</v>
          </cell>
          <cell r="F551" t="str">
            <v>EQ</v>
          </cell>
          <cell r="G551" t="e">
            <v>#NAME?</v>
          </cell>
          <cell r="H551" t="e">
            <v>#NAME?</v>
          </cell>
        </row>
        <row r="552">
          <cell r="A552" t="str">
            <v>CF-103Z</v>
          </cell>
          <cell r="C552" t="str">
            <v>CF</v>
          </cell>
          <cell r="D552" t="str">
            <v>ESTACION REDUCTORA PARA CALENTADOR 100/15 PSI CON REGULADOR DE TEMPERATURA</v>
          </cell>
          <cell r="E552" t="str">
            <v>EM</v>
          </cell>
          <cell r="F552" t="str">
            <v>OC</v>
          </cell>
          <cell r="G552" t="e">
            <v>#NAME?</v>
          </cell>
          <cell r="H552" t="e">
            <v>#NAME?</v>
          </cell>
        </row>
        <row r="553">
          <cell r="A553" t="str">
            <v>CF-103X</v>
          </cell>
          <cell r="C553" t="str">
            <v>EST</v>
          </cell>
          <cell r="D553" t="str">
            <v>ESTACION REDUCTORA PARA CENTRAL DE ESTERILIZACION 100/50PSI</v>
          </cell>
          <cell r="E553" t="str">
            <v>EM</v>
          </cell>
          <cell r="F553" t="str">
            <v>OC</v>
          </cell>
          <cell r="G553" t="e">
            <v>#NAME?</v>
          </cell>
          <cell r="H553" t="e">
            <v>#NAME?</v>
          </cell>
          <cell r="I553" t="e">
            <v>#NAME?</v>
          </cell>
        </row>
        <row r="554">
          <cell r="A554" t="str">
            <v>CF-103Y</v>
          </cell>
          <cell r="C554" t="str">
            <v>NUT</v>
          </cell>
          <cell r="D554" t="str">
            <v>ESTACION REDUCTORA PARA NUTRICION DE 100/15 PSI</v>
          </cell>
          <cell r="E554" t="str">
            <v>EM</v>
          </cell>
          <cell r="F554" t="str">
            <v>OC</v>
          </cell>
          <cell r="G554" t="e">
            <v>#NAME?</v>
          </cell>
          <cell r="H554" t="e">
            <v>#NAME?</v>
          </cell>
          <cell r="I554" t="e">
            <v>#NAME?</v>
          </cell>
        </row>
        <row r="555">
          <cell r="A555" t="str">
            <v>CF-110K</v>
          </cell>
          <cell r="C555" t="str">
            <v>EM</v>
          </cell>
          <cell r="D555" t="str">
            <v>ESTACION REDUCTORA Y MEDICION DE GAS</v>
          </cell>
          <cell r="E555" t="str">
            <v>EM</v>
          </cell>
          <cell r="F555" t="str">
            <v>OC</v>
          </cell>
          <cell r="G555" t="e">
            <v>#NAME?</v>
          </cell>
          <cell r="H555" t="e">
            <v>#NAME?</v>
          </cell>
          <cell r="I555" t="e">
            <v>#NAME?</v>
          </cell>
        </row>
        <row r="556">
          <cell r="A556" t="str">
            <v>MA-100</v>
          </cell>
          <cell r="C556" t="str">
            <v>MA</v>
          </cell>
          <cell r="D556" t="str">
            <v>ESTANTE DE ACERO INOXIDABLE</v>
          </cell>
          <cell r="E556" t="str">
            <v>MA</v>
          </cell>
          <cell r="F556" t="str">
            <v>EQ</v>
          </cell>
          <cell r="G556" t="e">
            <v>#NAME?</v>
          </cell>
          <cell r="H556" t="e">
            <v>#NAME?</v>
          </cell>
          <cell r="I556" t="e">
            <v>#NAME?</v>
          </cell>
        </row>
        <row r="557">
          <cell r="A557" t="str">
            <v>M-10</v>
          </cell>
          <cell r="C557" t="str">
            <v>MA</v>
          </cell>
          <cell r="D557" t="str">
            <v>ESTANTE METÁLICO CON ÁNGULOS RANURADOS 0.45 MTS. DE PROFUNDIDAD</v>
          </cell>
          <cell r="E557" t="str">
            <v>MA</v>
          </cell>
          <cell r="F557" t="str">
            <v>EQ</v>
          </cell>
          <cell r="H557" t="e">
            <v>#NAME?</v>
          </cell>
          <cell r="I557" t="e">
            <v>#NAME?</v>
          </cell>
        </row>
        <row r="558">
          <cell r="A558" t="str">
            <v>M-15</v>
          </cell>
          <cell r="C558" t="str">
            <v>MA</v>
          </cell>
          <cell r="D558" t="str">
            <v>ESTANTE PARA COLGAR, DE MADERA TIPO CAJÓN</v>
          </cell>
          <cell r="E558" t="str">
            <v>MA</v>
          </cell>
          <cell r="F558" t="str">
            <v>EQ</v>
          </cell>
          <cell r="G558" t="e">
            <v>#NAME?</v>
          </cell>
          <cell r="H558" t="e">
            <v>#NAME?</v>
          </cell>
          <cell r="I558" t="e">
            <v>#NAME?</v>
          </cell>
        </row>
        <row r="559">
          <cell r="A559" t="str">
            <v>M-8</v>
          </cell>
          <cell r="C559" t="str">
            <v>MA</v>
          </cell>
          <cell r="D559" t="str">
            <v>ESTANTERÍA DE ÁNGULOS RANURADOS DE 0.45 FONDO X 0.90 ANCHO X 2.40 MTS. DE ALTO Y  05 ANAQUELES</v>
          </cell>
          <cell r="E559" t="str">
            <v>MA</v>
          </cell>
          <cell r="F559" t="str">
            <v>EQ</v>
          </cell>
          <cell r="G559" t="e">
            <v>#NAME?</v>
          </cell>
          <cell r="H559" t="e">
            <v>#NAME?</v>
          </cell>
          <cell r="I559" t="e">
            <v>#NAME?</v>
          </cell>
        </row>
        <row r="560">
          <cell r="A560" t="str">
            <v>M-9A</v>
          </cell>
          <cell r="C560" t="str">
            <v>MA</v>
          </cell>
          <cell r="D560" t="str">
            <v>ESTANTERIA DE MADERA RECUBIERTA EN MELAMINE .45 FONDO PARA LIBROS (SALA DE LECTURA)</v>
          </cell>
          <cell r="E560" t="str">
            <v>MA</v>
          </cell>
          <cell r="F560" t="str">
            <v>EQ</v>
          </cell>
          <cell r="G560" t="e">
            <v>#NAME?</v>
          </cell>
          <cell r="H560" t="e">
            <v>#NAME?</v>
          </cell>
          <cell r="I560" t="e">
            <v>#NAME?</v>
          </cell>
        </row>
        <row r="561">
          <cell r="A561" t="str">
            <v>M-9B</v>
          </cell>
          <cell r="C561" t="str">
            <v>MA</v>
          </cell>
          <cell r="D561" t="str">
            <v>ESTANTERIA DE MADERA RECUBIERTA EN MELAMINE CON PUERTAS DE VIDRIO P. MEDIATECA (CDs y DVDs)</v>
          </cell>
          <cell r="E561" t="str">
            <v>MA</v>
          </cell>
          <cell r="F561" t="str">
            <v>EQ</v>
          </cell>
          <cell r="G561" t="e">
            <v>#NAME?</v>
          </cell>
          <cell r="H561" t="e">
            <v>#NAME?</v>
          </cell>
          <cell r="I561" t="e">
            <v>#NAME?</v>
          </cell>
        </row>
        <row r="562">
          <cell r="A562" t="str">
            <v>M-61</v>
          </cell>
          <cell r="C562" t="str">
            <v>MA</v>
          </cell>
          <cell r="D562" t="str">
            <v>ESTANTERÍA ESPECIAL SIMPLE PARA MATERIAL ESTÉRIL</v>
          </cell>
          <cell r="E562" t="str">
            <v>MA</v>
          </cell>
          <cell r="F562" t="str">
            <v>EQ</v>
          </cell>
          <cell r="G562" t="e">
            <v>#NAME?</v>
          </cell>
          <cell r="H562" t="e">
            <v>#NAME?</v>
          </cell>
        </row>
        <row r="563">
          <cell r="A563" t="str">
            <v>MA-30E</v>
          </cell>
          <cell r="C563" t="str">
            <v>MA</v>
          </cell>
          <cell r="D563" t="str">
            <v>ESTANTERÍA METÁLICA DE ACERO INOXIDABLE PARA MEDICAMENTOS, DE 90 X 26 CMS.</v>
          </cell>
          <cell r="E563" t="str">
            <v>MA</v>
          </cell>
          <cell r="F563" t="str">
            <v>EQ</v>
          </cell>
          <cell r="G563" t="e">
            <v>#NAME?</v>
          </cell>
          <cell r="H563" t="e">
            <v>#NAME?</v>
          </cell>
        </row>
        <row r="564">
          <cell r="A564" t="str">
            <v>M-8K</v>
          </cell>
          <cell r="C564" t="str">
            <v>MA</v>
          </cell>
          <cell r="D564" t="str">
            <v>ESTANTERIA METALICA DE ANGULOS RANURADOS DE 01 CUERPOS 04 ANAQUELES</v>
          </cell>
          <cell r="E564" t="str">
            <v>MA</v>
          </cell>
          <cell r="F564" t="str">
            <v>EQ</v>
          </cell>
        </row>
        <row r="565">
          <cell r="A565" t="str">
            <v>M-8D</v>
          </cell>
          <cell r="C565" t="str">
            <v>MA</v>
          </cell>
          <cell r="D565" t="str">
            <v>ESTANTERIA METALICA DE ANGULOS RANURADOS DE 02 CUERPOS 05 ANAQUELES</v>
          </cell>
          <cell r="E565" t="str">
            <v>MA</v>
          </cell>
          <cell r="F565" t="str">
            <v>EQ</v>
          </cell>
          <cell r="G565" t="e">
            <v>#NAME?</v>
          </cell>
          <cell r="H565" t="e">
            <v>#NAME?</v>
          </cell>
          <cell r="I565" t="e">
            <v>#NAME?</v>
          </cell>
        </row>
        <row r="566">
          <cell r="A566" t="str">
            <v>M-8I</v>
          </cell>
          <cell r="C566" t="str">
            <v>MA</v>
          </cell>
          <cell r="D566" t="str">
            <v>ESTANTERIA METALICA DE ANGULOS RANURADOS DE 02 CUERPOS 05 ANAQUELES PARA CAMARA FRIA</v>
          </cell>
          <cell r="E566" t="str">
            <v>MA</v>
          </cell>
          <cell r="F566" t="str">
            <v>EQ</v>
          </cell>
          <cell r="G566" t="e">
            <v>#NAME?</v>
          </cell>
          <cell r="H566" t="e">
            <v>#NAME?</v>
          </cell>
          <cell r="I566" t="e">
            <v>#NAME?</v>
          </cell>
        </row>
        <row r="567">
          <cell r="A567" t="str">
            <v>M-8B</v>
          </cell>
          <cell r="C567" t="str">
            <v>MA</v>
          </cell>
          <cell r="D567" t="str">
            <v>ESTANTERIA METALICA DE ANGULOS RANURADOS DE 03 CUERPOS 04 ANAQUELES</v>
          </cell>
          <cell r="E567" t="str">
            <v>MA</v>
          </cell>
          <cell r="F567" t="str">
            <v>EQ</v>
          </cell>
          <cell r="G567" t="e">
            <v>#NAME?</v>
          </cell>
          <cell r="H567" t="e">
            <v>#NAME?</v>
          </cell>
          <cell r="I567" t="e">
            <v>#NAME?</v>
          </cell>
        </row>
        <row r="568">
          <cell r="A568" t="str">
            <v>M-8A</v>
          </cell>
          <cell r="C568" t="str">
            <v>MA</v>
          </cell>
          <cell r="D568" t="str">
            <v>ESTANTERÍA METÁLICA DE ÁNGULOS RANURADOS DE  02 CUERPOS 04 ANAQUELES</v>
          </cell>
          <cell r="E568" t="str">
            <v>MA</v>
          </cell>
          <cell r="F568" t="str">
            <v>EQ</v>
          </cell>
          <cell r="I568" t="e">
            <v>#NAME?</v>
          </cell>
        </row>
        <row r="569">
          <cell r="A569" t="str">
            <v>M-62</v>
          </cell>
          <cell r="C569" t="str">
            <v>MA</v>
          </cell>
          <cell r="D569" t="str">
            <v>ESTANTERÍA METÁLICA ESPECIAL DOBLE PARA MATERIAL ESTÉRIL</v>
          </cell>
          <cell r="E569" t="str">
            <v>MA</v>
          </cell>
          <cell r="F569" t="str">
            <v>EQ</v>
          </cell>
          <cell r="G569" t="e">
            <v>#NAME?</v>
          </cell>
          <cell r="H569" t="e">
            <v>#NAME?</v>
          </cell>
          <cell r="I569" t="e">
            <v>#NAME?</v>
          </cell>
        </row>
        <row r="570">
          <cell r="A570" t="str">
            <v>M-23</v>
          </cell>
          <cell r="C570" t="str">
            <v>MA</v>
          </cell>
          <cell r="D570" t="str">
            <v>ESTANTERIA METALICA PARA HISTORIAS CLINICAS UN CUERPO</v>
          </cell>
          <cell r="E570" t="str">
            <v>MA</v>
          </cell>
          <cell r="F570" t="str">
            <v>EQ</v>
          </cell>
          <cell r="G570" t="e">
            <v>#NAME?</v>
          </cell>
          <cell r="H570" t="e">
            <v>#NAME?</v>
          </cell>
          <cell r="I570" t="e">
            <v>#NAME?</v>
          </cell>
        </row>
        <row r="571">
          <cell r="A571" t="str">
            <v>MA-30</v>
          </cell>
          <cell r="C571" t="str">
            <v>MA</v>
          </cell>
          <cell r="D571" t="str">
            <v>ESTANTERÍA METÁLICA PARA MEDICAMENTOS, DE 90 X 26 CMS.</v>
          </cell>
          <cell r="E571" t="str">
            <v>MA</v>
          </cell>
          <cell r="F571" t="str">
            <v>EQ</v>
          </cell>
          <cell r="H571" t="e">
            <v>#NAME?</v>
          </cell>
          <cell r="I571" t="e">
            <v>#NAME?</v>
          </cell>
        </row>
        <row r="572">
          <cell r="A572" t="str">
            <v>M-23B</v>
          </cell>
          <cell r="C572" t="str">
            <v>MA</v>
          </cell>
          <cell r="D572" t="str">
            <v>ESTANTERIA METÁLICA PARA PLACAS DE RAYOS X</v>
          </cell>
          <cell r="E572" t="str">
            <v>MA</v>
          </cell>
          <cell r="F572" t="str">
            <v>EQ</v>
          </cell>
          <cell r="G572" t="e">
            <v>#NAME?</v>
          </cell>
          <cell r="H572" t="e">
            <v>#NAME?</v>
          </cell>
          <cell r="I572" t="e">
            <v>#NAME?</v>
          </cell>
        </row>
        <row r="573">
          <cell r="A573" t="str">
            <v>MA-6</v>
          </cell>
          <cell r="C573" t="str">
            <v>MC</v>
          </cell>
          <cell r="D573" t="str">
            <v>ESTANTERÍAS DE ACERO INOXIDABLE, 0.80 ML.X 2.10 DE 3 DIVISIONES</v>
          </cell>
          <cell r="E573" t="str">
            <v>MC</v>
          </cell>
          <cell r="F573" t="str">
            <v>EQ</v>
          </cell>
          <cell r="G573" t="e">
            <v>#NAME?</v>
          </cell>
          <cell r="H573" t="e">
            <v>#NAME?</v>
          </cell>
          <cell r="I573" t="e">
            <v>#NAME?</v>
          </cell>
        </row>
        <row r="574">
          <cell r="A574" t="str">
            <v>MA-6A</v>
          </cell>
          <cell r="C574" t="str">
            <v>MC</v>
          </cell>
          <cell r="D574" t="str">
            <v>ESTANTERÍAS DE ACERO INOXIDABLE, 0.80 ML.X 2.10 DE 5 DIVISIONES</v>
          </cell>
          <cell r="E574" t="str">
            <v>MC</v>
          </cell>
          <cell r="F574" t="str">
            <v>EQ</v>
          </cell>
          <cell r="G574" t="e">
            <v>#NAME?</v>
          </cell>
          <cell r="H574" t="e">
            <v>#NAME?</v>
          </cell>
          <cell r="I574" t="e">
            <v>#NAME?</v>
          </cell>
        </row>
        <row r="575">
          <cell r="A575" t="str">
            <v>M-9a</v>
          </cell>
          <cell r="C575" t="str">
            <v>MA</v>
          </cell>
          <cell r="D575" t="str">
            <v>ESTANTERÍAS DE MADERA C/ MELAMINE EN TABLEROS, 0.45 ML. ANCHO, 2.10 ML. ALTO</v>
          </cell>
          <cell r="E575" t="str">
            <v>MA</v>
          </cell>
          <cell r="F575" t="str">
            <v>EQ</v>
          </cell>
          <cell r="G575" t="e">
            <v>#NAME?</v>
          </cell>
          <cell r="H575" t="e">
            <v>#NAME?</v>
          </cell>
          <cell r="I575" t="e">
            <v>#NAME?</v>
          </cell>
        </row>
        <row r="576">
          <cell r="A576" t="str">
            <v>CU-10A</v>
          </cell>
          <cell r="C576" t="str">
            <v>EM</v>
          </cell>
          <cell r="D576" t="str">
            <v xml:space="preserve">ESTATIVA DE TECHO CON 01 COLUMNAS (GASES, 2 O, 2 V, 2 AC, 6 TOMAC. DOBLES, RACK, DATA, ESCAPE GASES) </v>
          </cell>
          <cell r="E576" t="str">
            <v>B</v>
          </cell>
          <cell r="F576" t="str">
            <v>EQ</v>
          </cell>
          <cell r="G576" t="e">
            <v>#NAME?</v>
          </cell>
          <cell r="H576" t="e">
            <v>#NAME?</v>
          </cell>
          <cell r="I576" t="e">
            <v>#NAME?</v>
          </cell>
        </row>
        <row r="577">
          <cell r="A577" t="str">
            <v>CU-10B</v>
          </cell>
          <cell r="C577" t="str">
            <v>EM</v>
          </cell>
          <cell r="D577" t="str">
            <v xml:space="preserve">ESTATIVA DE TECHO CON 01 COLUMNAS PARA EQUIPOS ( 6 TOMAC. DOBLES, RACK, DATA, PORTASUEROS) </v>
          </cell>
          <cell r="E577" t="str">
            <v>B</v>
          </cell>
          <cell r="F577" t="str">
            <v>EQ</v>
          </cell>
          <cell r="G577" t="e">
            <v>#NAME?</v>
          </cell>
          <cell r="H577" t="e">
            <v>#NAME?</v>
          </cell>
          <cell r="I577" t="e">
            <v>#NAME?</v>
          </cell>
        </row>
        <row r="578">
          <cell r="A578" t="str">
            <v>CU-10</v>
          </cell>
          <cell r="C578" t="str">
            <v>EM</v>
          </cell>
          <cell r="D578" t="str">
            <v>ESTATIVA DE TECHO CON 02 COLUMNAS (GASES, 2 O, 2 V, 2 AC, 6 TOMAC. DOBLES, RACK, DATA, ESCAPE GASES) Y EQUIPOS (6 TOMAC. DOBLES, RACK, DATA, PORTASUEROS)</v>
          </cell>
          <cell r="E578" t="str">
            <v>B</v>
          </cell>
          <cell r="F578" t="str">
            <v>EQ</v>
          </cell>
          <cell r="G578" t="e">
            <v>#NAME?</v>
          </cell>
          <cell r="H578" t="e">
            <v>#NAME?</v>
          </cell>
          <cell r="I578" t="e">
            <v>#NAME?</v>
          </cell>
        </row>
        <row r="579">
          <cell r="A579" t="str">
            <v>E-70</v>
          </cell>
          <cell r="C579" t="str">
            <v>LAB</v>
          </cell>
          <cell r="D579" t="str">
            <v>ESTEREOSCOPIO</v>
          </cell>
          <cell r="E579" t="str">
            <v>L</v>
          </cell>
          <cell r="F579" t="str">
            <v>EQ</v>
          </cell>
          <cell r="G579" t="e">
            <v>#NAME?</v>
          </cell>
          <cell r="H579" t="e">
            <v>#NAME?</v>
          </cell>
          <cell r="I579" t="e">
            <v>#NAME?</v>
          </cell>
        </row>
        <row r="580">
          <cell r="A580" t="str">
            <v>S-11A</v>
          </cell>
          <cell r="C580" t="str">
            <v>EST</v>
          </cell>
          <cell r="D580" t="str">
            <v>ESTERILIZADOR A VAPOR  DE RED, DOBLE PUERTA  CAP. APROX. 250 a 300 LT</v>
          </cell>
          <cell r="E580" t="str">
            <v>E</v>
          </cell>
          <cell r="F580" t="str">
            <v>EQ</v>
          </cell>
          <cell r="G580" t="e">
            <v>#NAME?</v>
          </cell>
          <cell r="H580" t="e">
            <v>#NAME?</v>
          </cell>
          <cell r="I580" t="e">
            <v>#NAME?</v>
          </cell>
        </row>
        <row r="581">
          <cell r="A581" t="str">
            <v>S-6</v>
          </cell>
          <cell r="C581" t="str">
            <v>EST</v>
          </cell>
          <cell r="D581" t="str">
            <v>ESTERILIZADOR CON GENERADOR ELECTRICO DE VAPOR 20 - 25 LT</v>
          </cell>
          <cell r="E581" t="str">
            <v>E</v>
          </cell>
          <cell r="F581" t="str">
            <v>EQ</v>
          </cell>
          <cell r="G581" t="e">
            <v>#NAME?</v>
          </cell>
          <cell r="H581" t="e">
            <v>#NAME?</v>
          </cell>
        </row>
        <row r="582">
          <cell r="A582" t="str">
            <v>S-8A</v>
          </cell>
          <cell r="C582" t="str">
            <v>EST</v>
          </cell>
          <cell r="D582" t="str">
            <v>ESTERILIZADOR CON GENERADOR ELECTRICO DE VAPOR 30 - 40 LT</v>
          </cell>
          <cell r="E582" t="str">
            <v>E</v>
          </cell>
          <cell r="F582" t="str">
            <v>EQ</v>
          </cell>
          <cell r="G582" t="e">
            <v>#NAME?</v>
          </cell>
          <cell r="H582" t="e">
            <v>#NAME?</v>
          </cell>
        </row>
        <row r="583">
          <cell r="A583" t="str">
            <v>S-8</v>
          </cell>
          <cell r="C583" t="str">
            <v>EST</v>
          </cell>
          <cell r="D583" t="str">
            <v>ESTERILIZADOR CON GENERADOR ELECTRICO DE VAPOR 40 - 50 LT</v>
          </cell>
          <cell r="E583" t="str">
            <v>E</v>
          </cell>
          <cell r="F583" t="str">
            <v>EQ</v>
          </cell>
          <cell r="G583" t="e">
            <v>#NAME?</v>
          </cell>
          <cell r="H583" t="e">
            <v>#NAME?</v>
          </cell>
          <cell r="I583" t="e">
            <v>#NAME?</v>
          </cell>
        </row>
        <row r="584">
          <cell r="A584" t="str">
            <v>S-9</v>
          </cell>
          <cell r="C584" t="str">
            <v>EST</v>
          </cell>
          <cell r="D584" t="str">
            <v>ESTERILIZADOR CON GENERADOR ELÉCTRICO DE VAPOR 70 - 80 LT</v>
          </cell>
          <cell r="E584" t="str">
            <v>E</v>
          </cell>
          <cell r="F584" t="str">
            <v>EQ</v>
          </cell>
          <cell r="G584" t="e">
            <v>#NAME?</v>
          </cell>
          <cell r="H584" t="e">
            <v>#NAME?</v>
          </cell>
          <cell r="I584" t="e">
            <v>#NAME?</v>
          </cell>
        </row>
        <row r="585">
          <cell r="A585" t="str">
            <v>S-24A</v>
          </cell>
          <cell r="C585" t="str">
            <v>EST</v>
          </cell>
          <cell r="D585" t="str">
            <v>ESTERILIZADOR CON GENERADOR ELECTRICO DE VAPOR DE 20 A 30 LITROS</v>
          </cell>
          <cell r="E585" t="str">
            <v>B</v>
          </cell>
          <cell r="F585" t="str">
            <v>EQ</v>
          </cell>
          <cell r="G585" t="e">
            <v>#NAME?</v>
          </cell>
          <cell r="H585" t="e">
            <v>#NAME?</v>
          </cell>
          <cell r="I585" t="e">
            <v>#NAME?</v>
          </cell>
        </row>
        <row r="586">
          <cell r="A586" t="str">
            <v>S-10A</v>
          </cell>
          <cell r="C586" t="str">
            <v>EST</v>
          </cell>
          <cell r="D586" t="str">
            <v>ESTERILIZADOR CON GENERADOR ELECTRICO DE VAPOR, DOS PUERTAS</v>
          </cell>
          <cell r="E586" t="str">
            <v>E</v>
          </cell>
          <cell r="F586" t="str">
            <v>EQ</v>
          </cell>
          <cell r="G586" t="e">
            <v>#NAME?</v>
          </cell>
          <cell r="H586" t="e">
            <v>#NAME?</v>
          </cell>
          <cell r="I586" t="e">
            <v>#NAME?</v>
          </cell>
        </row>
        <row r="587">
          <cell r="A587" t="str">
            <v>S-27</v>
          </cell>
          <cell r="C587" t="str">
            <v>MA</v>
          </cell>
          <cell r="D587" t="str">
            <v>ESTERILIZADOR DE AIRE CALIENTE DE 50 LTS.</v>
          </cell>
          <cell r="E587" t="str">
            <v>B</v>
          </cell>
          <cell r="F587" t="str">
            <v>EQ</v>
          </cell>
          <cell r="H587" t="e">
            <v>#NAME?</v>
          </cell>
          <cell r="I587" t="e">
            <v>#NAME?</v>
          </cell>
        </row>
        <row r="588">
          <cell r="A588" t="str">
            <v>EST-X01</v>
          </cell>
          <cell r="C588" t="str">
            <v>EST</v>
          </cell>
          <cell r="D588" t="str">
            <v xml:space="preserve">ESTERILIZADOR DE BAJA TEMPERATURA - PERÓXIDO DE HIDROGENO 100 LITROS MINIMO. </v>
          </cell>
          <cell r="E588" t="str">
            <v>B</v>
          </cell>
          <cell r="F588" t="str">
            <v>EQ</v>
          </cell>
          <cell r="G588" t="e">
            <v>#NAME?</v>
          </cell>
          <cell r="H588" t="e">
            <v>#NAME?</v>
          </cell>
          <cell r="I588" t="e">
            <v>#NAME?</v>
          </cell>
        </row>
        <row r="589">
          <cell r="A589" t="str">
            <v>S-40</v>
          </cell>
          <cell r="C589" t="str">
            <v>EST</v>
          </cell>
          <cell r="D589" t="str">
            <v>ESTERILIZADOR DE BAJA TEMPERATURA - PERÓXIDO DE HIDROGENO ó PLASMA CON DOBLE PUERTA</v>
          </cell>
          <cell r="E589" t="str">
            <v>B</v>
          </cell>
          <cell r="F589" t="str">
            <v>EQ</v>
          </cell>
          <cell r="G589" t="e">
            <v>#NAME?</v>
          </cell>
          <cell r="H589" t="e">
            <v>#NAME?</v>
          </cell>
          <cell r="I589" t="e">
            <v>#NAME?</v>
          </cell>
        </row>
        <row r="590">
          <cell r="A590" t="str">
            <v>EST-X02</v>
          </cell>
          <cell r="C590" t="str">
            <v>EST</v>
          </cell>
          <cell r="D590" t="str">
            <v>ESTERILIZADOR DE BAJA TEMPERATURA - PERÓXIDO DE HIDROGENO PLASMA CON DOBLE PUERTA 100 LITROS MINIMO</v>
          </cell>
          <cell r="E590" t="str">
            <v>B</v>
          </cell>
          <cell r="F590" t="str">
            <v>EQ</v>
          </cell>
          <cell r="G590" t="e">
            <v>#NAME?</v>
          </cell>
          <cell r="H590" t="e">
            <v>#NAME?</v>
          </cell>
        </row>
        <row r="591">
          <cell r="A591" t="str">
            <v>S-23</v>
          </cell>
          <cell r="C591" t="str">
            <v>EST</v>
          </cell>
          <cell r="D591" t="str">
            <v>ESTERILIZADOR DE BAJA TEMPERATURA CON OXIDO DE ETILENO (15 AMP.)</v>
          </cell>
          <cell r="E591" t="str">
            <v>E</v>
          </cell>
          <cell r="F591" t="str">
            <v>EQ</v>
          </cell>
          <cell r="G591" t="e">
            <v>#NAME?</v>
          </cell>
          <cell r="H591" t="e">
            <v>#NAME?</v>
          </cell>
          <cell r="I591" t="e">
            <v>#NAME?</v>
          </cell>
        </row>
        <row r="592">
          <cell r="A592" t="str">
            <v>S-71</v>
          </cell>
          <cell r="C592" t="str">
            <v>EST</v>
          </cell>
          <cell r="D592" t="str">
            <v>ESTERILIZADOR DE BIBERONES</v>
          </cell>
          <cell r="E592" t="str">
            <v>E</v>
          </cell>
          <cell r="F592" t="str">
            <v>EQ</v>
          </cell>
          <cell r="G592" t="e">
            <v>#NAME?</v>
          </cell>
          <cell r="H592" t="e">
            <v>#NAME?</v>
          </cell>
          <cell r="I592" t="e">
            <v>#NAME?</v>
          </cell>
        </row>
        <row r="593">
          <cell r="A593" t="str">
            <v>S-21</v>
          </cell>
          <cell r="C593" t="str">
            <v>EST</v>
          </cell>
          <cell r="D593" t="str">
            <v>ESTERILIZADOR DE CALOR HUMEDO DE 40 A 50 LITROS</v>
          </cell>
          <cell r="E593" t="str">
            <v>B</v>
          </cell>
          <cell r="F593" t="str">
            <v>EQ</v>
          </cell>
          <cell r="G593" t="e">
            <v>#NAME?</v>
          </cell>
          <cell r="H593" t="e">
            <v>#NAME?</v>
          </cell>
          <cell r="I593" t="e">
            <v>#NAME?</v>
          </cell>
        </row>
        <row r="594">
          <cell r="A594" t="str">
            <v>S-20</v>
          </cell>
          <cell r="C594" t="str">
            <v>EST</v>
          </cell>
          <cell r="D594" t="str">
            <v>ESTERILIZADOR DE CALOR HUMEDO DE 50 A 60 LITROS</v>
          </cell>
          <cell r="E594" t="str">
            <v>B</v>
          </cell>
          <cell r="F594" t="str">
            <v>EQ</v>
          </cell>
          <cell r="G594" t="e">
            <v>#NAME?</v>
          </cell>
          <cell r="H594" t="e">
            <v>#NAME?</v>
          </cell>
          <cell r="I594" t="e">
            <v>#NAME?</v>
          </cell>
        </row>
        <row r="595">
          <cell r="A595" t="str">
            <v>S-50</v>
          </cell>
          <cell r="C595" t="str">
            <v>EST</v>
          </cell>
          <cell r="D595" t="str">
            <v>ESTERILIZADOR DE CALOR HUMEDO DE 60 A 80 LITROS</v>
          </cell>
          <cell r="E595" t="str">
            <v>B</v>
          </cell>
          <cell r="F595" t="str">
            <v>EQ</v>
          </cell>
          <cell r="G595" t="e">
            <v>#NAME?</v>
          </cell>
          <cell r="H595" t="e">
            <v>#NAME?</v>
          </cell>
          <cell r="I595" t="e">
            <v>#NAME?</v>
          </cell>
        </row>
        <row r="596">
          <cell r="A596" t="str">
            <v>S-4</v>
          </cell>
          <cell r="C596" t="str">
            <v>EST</v>
          </cell>
          <cell r="D596" t="str">
            <v>ESTERILIZADOR ELÉCTRICO DE BIBERONES 30 A 55LTS</v>
          </cell>
          <cell r="E596" t="str">
            <v>B</v>
          </cell>
          <cell r="F596" t="str">
            <v>EQ</v>
          </cell>
          <cell r="G596" t="e">
            <v>#NAME?</v>
          </cell>
          <cell r="H596" t="e">
            <v>#NAME?</v>
          </cell>
          <cell r="I596" t="e">
            <v>#NAME?</v>
          </cell>
        </row>
        <row r="597">
          <cell r="A597" t="str">
            <v>DX-102</v>
          </cell>
          <cell r="C597" t="str">
            <v>DX</v>
          </cell>
          <cell r="D597" t="str">
            <v>ESTETOSCOPIO  NEONATAL</v>
          </cell>
          <cell r="E597" t="str">
            <v>C</v>
          </cell>
          <cell r="F597" t="str">
            <v>EQ</v>
          </cell>
          <cell r="G597" t="e">
            <v>#NAME?</v>
          </cell>
          <cell r="H597" t="e">
            <v>#NAME?</v>
          </cell>
          <cell r="I597" t="e">
            <v>#NAME?</v>
          </cell>
        </row>
        <row r="598">
          <cell r="A598" t="str">
            <v>DX-100</v>
          </cell>
          <cell r="C598" t="str">
            <v>DX</v>
          </cell>
          <cell r="D598" t="str">
            <v>ESTETOSCOPIO ADULTO</v>
          </cell>
          <cell r="E598" t="str">
            <v>C</v>
          </cell>
          <cell r="F598" t="str">
            <v>EQ</v>
          </cell>
          <cell r="G598" t="e">
            <v>#NAME?</v>
          </cell>
          <cell r="H598" t="e">
            <v>#NAME?</v>
          </cell>
          <cell r="I598" t="e">
            <v>#NAME?</v>
          </cell>
        </row>
        <row r="599">
          <cell r="A599" t="str">
            <v>DX-104</v>
          </cell>
          <cell r="C599" t="str">
            <v>DX</v>
          </cell>
          <cell r="D599" t="str">
            <v>ESTETOSCOPIO ADULTO PEDIÁTRICO</v>
          </cell>
          <cell r="E599" t="str">
            <v>C</v>
          </cell>
          <cell r="F599" t="str">
            <v>EQ</v>
          </cell>
          <cell r="G599" t="e">
            <v>#NAME?</v>
          </cell>
          <cell r="H599" t="e">
            <v>#NAME?</v>
          </cell>
          <cell r="I599" t="e">
            <v>#NAME?</v>
          </cell>
        </row>
        <row r="600">
          <cell r="A600" t="str">
            <v>DX-106</v>
          </cell>
          <cell r="C600" t="str">
            <v>DX</v>
          </cell>
          <cell r="D600" t="str">
            <v>ESTETOSCOPIO PEDIÁTRICO</v>
          </cell>
          <cell r="E600" t="str">
            <v>C</v>
          </cell>
          <cell r="F600" t="str">
            <v>EQ</v>
          </cell>
          <cell r="G600" t="e">
            <v>#NAME?</v>
          </cell>
          <cell r="H600" t="e">
            <v>#NAME?</v>
          </cell>
          <cell r="I600" t="e">
            <v>#NAME?</v>
          </cell>
        </row>
        <row r="601">
          <cell r="A601" t="str">
            <v>E-12</v>
          </cell>
          <cell r="C601" t="str">
            <v>MF</v>
          </cell>
          <cell r="D601" t="str">
            <v>ESTIMULADOR NERVIOSO TRANSCUTANEO  (TENS)</v>
          </cell>
          <cell r="E601" t="str">
            <v>B</v>
          </cell>
          <cell r="F601" t="str">
            <v>EQ</v>
          </cell>
          <cell r="G601" t="e">
            <v>#NAME?</v>
          </cell>
          <cell r="H601" t="e">
            <v>#NAME?</v>
          </cell>
          <cell r="I601" t="e">
            <v>#NAME?</v>
          </cell>
        </row>
        <row r="602">
          <cell r="A602" t="str">
            <v>L-12</v>
          </cell>
          <cell r="C602" t="str">
            <v>LAB</v>
          </cell>
          <cell r="D602" t="str">
            <v>ESTUFA (50 LITROS) - 2 Kw.</v>
          </cell>
          <cell r="E602" t="str">
            <v>L</v>
          </cell>
          <cell r="F602" t="str">
            <v>EQ</v>
          </cell>
          <cell r="G602" t="e">
            <v>#NAME?</v>
          </cell>
          <cell r="H602" t="e">
            <v>#NAME?</v>
          </cell>
          <cell r="I602" t="e">
            <v>#NAME?</v>
          </cell>
        </row>
        <row r="603">
          <cell r="A603" t="str">
            <v>U-50b</v>
          </cell>
          <cell r="C603" t="str">
            <v>EM</v>
          </cell>
          <cell r="D603" t="str">
            <v>ESTUFA CALENTADOR DE AMBIENTE</v>
          </cell>
          <cell r="E603" t="str">
            <v>E</v>
          </cell>
          <cell r="F603" t="str">
            <v>EQ</v>
          </cell>
          <cell r="H603" t="e">
            <v>#NAME?</v>
          </cell>
          <cell r="I603" t="e">
            <v>#NAME?</v>
          </cell>
        </row>
        <row r="604">
          <cell r="A604" t="str">
            <v>EST-04</v>
          </cell>
          <cell r="C604" t="str">
            <v>LAB</v>
          </cell>
          <cell r="D604" t="str">
            <v>ESTUFA DE 15 LITROS</v>
          </cell>
          <cell r="E604" t="str">
            <v>L</v>
          </cell>
          <cell r="F604" t="str">
            <v>EQ</v>
          </cell>
          <cell r="G604" t="e">
            <v>#NAME?</v>
          </cell>
          <cell r="H604" t="e">
            <v>#NAME?</v>
          </cell>
          <cell r="I604" t="e">
            <v>#NAME?</v>
          </cell>
        </row>
        <row r="605">
          <cell r="A605" t="str">
            <v>RC-202</v>
          </cell>
          <cell r="C605" t="str">
            <v>NUT</v>
          </cell>
          <cell r="D605" t="str">
            <v>EVAPORADOR PARA CAMARA FRIGORIFICA DE CARNES</v>
          </cell>
          <cell r="E605" t="str">
            <v>EM</v>
          </cell>
          <cell r="F605" t="str">
            <v>OC</v>
          </cell>
          <cell r="I605" t="e">
            <v>#NAME?</v>
          </cell>
        </row>
        <row r="606">
          <cell r="A606" t="str">
            <v>RC-402</v>
          </cell>
          <cell r="C606" t="str">
            <v>NUT</v>
          </cell>
          <cell r="D606" t="str">
            <v>EVAPORADOR PARA CAMARA FRIGORIFICA DE LACTEOS</v>
          </cell>
          <cell r="E606" t="str">
            <v>EM</v>
          </cell>
          <cell r="F606" t="str">
            <v>OC</v>
          </cell>
        </row>
        <row r="607">
          <cell r="A607" t="str">
            <v>RC-602</v>
          </cell>
          <cell r="C607" t="str">
            <v>NUT</v>
          </cell>
          <cell r="D607" t="str">
            <v>EVAPORADOR PARA CAMARA FRIGORIFICA DE PESCADO</v>
          </cell>
          <cell r="E607" t="str">
            <v>EM</v>
          </cell>
          <cell r="F607" t="str">
            <v>OC</v>
          </cell>
        </row>
        <row r="608">
          <cell r="A608" t="str">
            <v>RC-302</v>
          </cell>
          <cell r="C608" t="str">
            <v>NUT</v>
          </cell>
          <cell r="D608" t="str">
            <v>EVAPORADOR PARA CAMARA FRIGORIFICA DE VERDURAS</v>
          </cell>
          <cell r="E608" t="str">
            <v>EM</v>
          </cell>
          <cell r="F608" t="str">
            <v>OC</v>
          </cell>
        </row>
        <row r="609">
          <cell r="A609" t="str">
            <v>X-2</v>
          </cell>
          <cell r="C609" t="str">
            <v>NUT</v>
          </cell>
          <cell r="D609" t="str">
            <v xml:space="preserve">EXPRIMIDORES DE JUGOS, SEMI INDUSTRIAL, DE ACERO INOXIDABLE </v>
          </cell>
          <cell r="E609" t="str">
            <v>E</v>
          </cell>
          <cell r="F609" t="str">
            <v>EQ</v>
          </cell>
          <cell r="G609" t="e">
            <v>#NAME?</v>
          </cell>
          <cell r="H609" t="e">
            <v>#NAME?</v>
          </cell>
        </row>
        <row r="610">
          <cell r="A610" t="str">
            <v>Z-112A</v>
          </cell>
          <cell r="C610" t="str">
            <v>MC</v>
          </cell>
          <cell r="D610" t="str">
            <v>EXTINGUIDOR CONTRA INCENDIOS HALOGENADOS O CO2  DE 2 KG.</v>
          </cell>
          <cell r="E610" t="str">
            <v>MC</v>
          </cell>
          <cell r="F610" t="str">
            <v>EQ</v>
          </cell>
          <cell r="I610" t="e">
            <v>#NAME?</v>
          </cell>
        </row>
        <row r="611">
          <cell r="A611" t="str">
            <v>Z-112B</v>
          </cell>
          <cell r="C611" t="str">
            <v>MC</v>
          </cell>
          <cell r="D611" t="str">
            <v>EXTINGUIDOR CONTRA INCENDIOS HALOGENADOS O CO2  DE 6 KG.</v>
          </cell>
          <cell r="E611" t="str">
            <v>MC</v>
          </cell>
          <cell r="F611" t="str">
            <v>EQ</v>
          </cell>
        </row>
        <row r="612">
          <cell r="A612" t="str">
            <v>E-17</v>
          </cell>
          <cell r="C612" t="str">
            <v>C</v>
          </cell>
          <cell r="D612" t="str">
            <v>EXTINGUIDOR CONTRA INCENDIOS, CAP. 12 KGS.</v>
          </cell>
          <cell r="E612" t="str">
            <v>C</v>
          </cell>
          <cell r="F612" t="str">
            <v>EQ</v>
          </cell>
          <cell r="H612" t="e">
            <v>#NAME?</v>
          </cell>
          <cell r="I612" t="e">
            <v>#NAME?</v>
          </cell>
        </row>
        <row r="613">
          <cell r="A613" t="str">
            <v>E-15A</v>
          </cell>
          <cell r="C613" t="str">
            <v>C</v>
          </cell>
          <cell r="D613" t="str">
            <v>EXTINGUIDOR CONTRA INCENDIOS, CAP. 12 LIBRAS.</v>
          </cell>
          <cell r="E613" t="str">
            <v>C</v>
          </cell>
          <cell r="F613" t="str">
            <v>EQ</v>
          </cell>
          <cell r="H613" t="e">
            <v>#NAME?</v>
          </cell>
        </row>
        <row r="614">
          <cell r="A614" t="str">
            <v>E-17B</v>
          </cell>
          <cell r="C614" t="str">
            <v>MAN</v>
          </cell>
          <cell r="D614" t="str">
            <v>EXTINTOR DE ACETATO DE POTASIO</v>
          </cell>
          <cell r="E614" t="str">
            <v>E</v>
          </cell>
          <cell r="F614" t="str">
            <v>EQ</v>
          </cell>
          <cell r="G614" t="e">
            <v>#NAME?</v>
          </cell>
          <cell r="H614" t="e">
            <v>#NAME?</v>
          </cell>
          <cell r="I614" t="e">
            <v>#NAME?</v>
          </cell>
        </row>
        <row r="615">
          <cell r="A615" t="str">
            <v>E-16</v>
          </cell>
          <cell r="C615" t="str">
            <v>MAN</v>
          </cell>
          <cell r="D615" t="str">
            <v xml:space="preserve">EXTINTOR DE AGUA </v>
          </cell>
          <cell r="E615" t="str">
            <v>E</v>
          </cell>
          <cell r="F615" t="str">
            <v>EQ</v>
          </cell>
          <cell r="G615" t="e">
            <v>#NAME?</v>
          </cell>
          <cell r="H615" t="e">
            <v>#NAME?</v>
          </cell>
          <cell r="I615" t="e">
            <v>#NAME?</v>
          </cell>
        </row>
        <row r="616">
          <cell r="A616" t="str">
            <v>EX-10</v>
          </cell>
          <cell r="C616" t="str">
            <v>MAN</v>
          </cell>
          <cell r="D616" t="str">
            <v>EXTINTOR DE AGUA DE 2.5 GALONES</v>
          </cell>
          <cell r="E616" t="str">
            <v>E</v>
          </cell>
          <cell r="F616" t="str">
            <v>EQ</v>
          </cell>
          <cell r="I616" t="e">
            <v>#NAME?</v>
          </cell>
        </row>
        <row r="617">
          <cell r="A617" t="str">
            <v>E-17A</v>
          </cell>
          <cell r="C617" t="str">
            <v>MAN</v>
          </cell>
          <cell r="D617" t="str">
            <v>EXTINTOR DE AGUA DESTILADA</v>
          </cell>
          <cell r="E617" t="str">
            <v>E</v>
          </cell>
          <cell r="F617" t="str">
            <v>EQ</v>
          </cell>
          <cell r="G617" t="e">
            <v>#NAME?</v>
          </cell>
          <cell r="H617" t="e">
            <v>#NAME?</v>
          </cell>
          <cell r="I617" t="e">
            <v>#NAME?</v>
          </cell>
        </row>
        <row r="618">
          <cell r="A618" t="str">
            <v>E-17</v>
          </cell>
          <cell r="C618" t="str">
            <v>MAN</v>
          </cell>
          <cell r="D618" t="str">
            <v>EXTINTOR DE CO2</v>
          </cell>
          <cell r="E618" t="str">
            <v>E</v>
          </cell>
          <cell r="F618" t="str">
            <v>EQ</v>
          </cell>
          <cell r="G618" t="e">
            <v>#NAME?</v>
          </cell>
          <cell r="H618" t="e">
            <v>#NAME?</v>
          </cell>
          <cell r="I618" t="e">
            <v>#NAME?</v>
          </cell>
        </row>
        <row r="619">
          <cell r="A619" t="str">
            <v>E-17C</v>
          </cell>
          <cell r="C619" t="str">
            <v>MAN</v>
          </cell>
          <cell r="D619" t="str">
            <v>EXTINTOR DE CO2 DE 12 KG</v>
          </cell>
          <cell r="E619" t="str">
            <v>E</v>
          </cell>
          <cell r="F619" t="str">
            <v>EQ</v>
          </cell>
          <cell r="G619" t="e">
            <v>#NAME?</v>
          </cell>
          <cell r="H619" t="e">
            <v>#NAME?</v>
          </cell>
        </row>
        <row r="620">
          <cell r="A620" t="str">
            <v>E-15</v>
          </cell>
          <cell r="C620" t="str">
            <v>C</v>
          </cell>
          <cell r="D620" t="str">
            <v xml:space="preserve">EXTINTOR DE INCENDIOS DE POLVO QUIMICO SECO </v>
          </cell>
          <cell r="E620" t="str">
            <v>E</v>
          </cell>
          <cell r="F620" t="str">
            <v>EQ</v>
          </cell>
          <cell r="G620" t="e">
            <v>#NAME?</v>
          </cell>
          <cell r="H620" t="e">
            <v>#NAME?</v>
          </cell>
          <cell r="I620" t="e">
            <v>#NAME?</v>
          </cell>
        </row>
        <row r="621">
          <cell r="A621" t="str">
            <v>EX-4</v>
          </cell>
          <cell r="C621" t="str">
            <v>MAN</v>
          </cell>
          <cell r="D621" t="str">
            <v>EXTINTOR DE POLVO QUÍMICO SECO DE 12KG</v>
          </cell>
          <cell r="E621" t="str">
            <v>E</v>
          </cell>
          <cell r="F621" t="str">
            <v>EQ</v>
          </cell>
          <cell r="G621" t="e">
            <v>#NAME?</v>
          </cell>
          <cell r="H621" t="e">
            <v>#NAME?</v>
          </cell>
        </row>
        <row r="622">
          <cell r="A622" t="str">
            <v>L-87C</v>
          </cell>
          <cell r="C622" t="str">
            <v>LAB</v>
          </cell>
          <cell r="D622" t="str">
            <v>EXTRACTOR DE DNA (DE MESA)</v>
          </cell>
          <cell r="E622" t="str">
            <v>L</v>
          </cell>
          <cell r="F622" t="str">
            <v>EQ</v>
          </cell>
          <cell r="G622" t="e">
            <v>#NAME?</v>
          </cell>
          <cell r="H622" t="e">
            <v>#NAME?</v>
          </cell>
          <cell r="I622" t="e">
            <v>#NAME?</v>
          </cell>
        </row>
        <row r="623">
          <cell r="A623" t="str">
            <v>EM-X05</v>
          </cell>
          <cell r="C623" t="str">
            <v>MAN</v>
          </cell>
          <cell r="D623" t="str">
            <v>EXTRACTORES AXIALES</v>
          </cell>
          <cell r="E623" t="str">
            <v>E</v>
          </cell>
          <cell r="F623" t="str">
            <v>EQ</v>
          </cell>
          <cell r="G623" t="e">
            <v>#NAME?</v>
          </cell>
          <cell r="H623" t="e">
            <v>#NAME?</v>
          </cell>
        </row>
        <row r="624">
          <cell r="A624" t="str">
            <v>OF-06</v>
          </cell>
          <cell r="C624" t="str">
            <v>OFT</v>
          </cell>
          <cell r="D624" t="str">
            <v xml:space="preserve">FACOEMULSIFICADOR + VITREOFAGO </v>
          </cell>
          <cell r="E624" t="str">
            <v>B</v>
          </cell>
          <cell r="F624" t="str">
            <v>EQ</v>
          </cell>
          <cell r="G624" t="e">
            <v>#NAME?</v>
          </cell>
          <cell r="H624" t="e">
            <v>#NAME?</v>
          </cell>
        </row>
        <row r="625">
          <cell r="A625" t="str">
            <v>EM-28</v>
          </cell>
          <cell r="C625" t="str">
            <v>DX</v>
          </cell>
          <cell r="D625" t="str">
            <v>FAJA ERGOMETRICA CON MONITOR</v>
          </cell>
          <cell r="E625" t="str">
            <v>B</v>
          </cell>
          <cell r="F625" t="str">
            <v>EQ</v>
          </cell>
          <cell r="G625" t="e">
            <v>#NAME?</v>
          </cell>
          <cell r="H625" t="e">
            <v>#NAME?</v>
          </cell>
        </row>
        <row r="626">
          <cell r="A626" t="str">
            <v>Z-803</v>
          </cell>
          <cell r="C626" t="str">
            <v>COM</v>
          </cell>
          <cell r="D626" t="str">
            <v>FERULA NEUMANTICA DE MIEMBROS  INFERIORES</v>
          </cell>
          <cell r="E626" t="str">
            <v>COM</v>
          </cell>
          <cell r="F626" t="str">
            <v>EQ</v>
          </cell>
          <cell r="G626" t="e">
            <v>#NAME?</v>
          </cell>
          <cell r="H626" t="e">
            <v>#NAME?</v>
          </cell>
          <cell r="I626" t="e">
            <v>#NAME?</v>
          </cell>
        </row>
        <row r="627">
          <cell r="A627" t="str">
            <v>Z-802</v>
          </cell>
          <cell r="C627" t="str">
            <v>COM</v>
          </cell>
          <cell r="D627" t="str">
            <v>FERULA NEUMANTICA DE MIEMBROS  SUPERIORES</v>
          </cell>
          <cell r="E627" t="str">
            <v>COM</v>
          </cell>
          <cell r="F627" t="str">
            <v>EQ</v>
          </cell>
          <cell r="G627" t="e">
            <v>#NAME?</v>
          </cell>
          <cell r="H627" t="e">
            <v>#NAME?</v>
          </cell>
          <cell r="I627" t="e">
            <v>#NAME?</v>
          </cell>
        </row>
        <row r="628">
          <cell r="A628" t="str">
            <v>MA-44</v>
          </cell>
          <cell r="C628" t="str">
            <v>MC</v>
          </cell>
          <cell r="D628" t="str">
            <v>FICHERO DE APLIQUE MURAL PARA 10 PORTA HISTORIAS CLINICAS</v>
          </cell>
          <cell r="E628" t="str">
            <v>MC</v>
          </cell>
          <cell r="F628" t="str">
            <v>EQ</v>
          </cell>
          <cell r="G628" t="e">
            <v>#NAME?</v>
          </cell>
          <cell r="H628" t="e">
            <v>#NAME?</v>
          </cell>
          <cell r="I628" t="e">
            <v>#NAME?</v>
          </cell>
        </row>
        <row r="629">
          <cell r="A629" t="str">
            <v>CF-35D</v>
          </cell>
          <cell r="C629" t="str">
            <v>EM</v>
          </cell>
          <cell r="D629" t="str">
            <v>FILTRO ACTIVO ELIMINADOR DE ARMONICOS EN REDES ELÉCTRICAS</v>
          </cell>
          <cell r="E629" t="str">
            <v>EM</v>
          </cell>
          <cell r="F629" t="str">
            <v>OC</v>
          </cell>
          <cell r="G629" t="e">
            <v>#NAME?</v>
          </cell>
          <cell r="H629" t="e">
            <v>#NAME?</v>
          </cell>
          <cell r="I629" t="e">
            <v>#NAME?</v>
          </cell>
        </row>
        <row r="630">
          <cell r="A630" t="str">
            <v>L-102</v>
          </cell>
          <cell r="C630" t="str">
            <v>LAB</v>
          </cell>
          <cell r="D630" t="str">
            <v xml:space="preserve">FLOTADOR DE TEJIDOS </v>
          </cell>
          <cell r="E630" t="str">
            <v>L</v>
          </cell>
          <cell r="F630" t="str">
            <v>EQ</v>
          </cell>
          <cell r="G630" t="e">
            <v>#NAME?</v>
          </cell>
          <cell r="H630" t="e">
            <v>#NAME?</v>
          </cell>
          <cell r="I630" t="e">
            <v>#NAME?</v>
          </cell>
        </row>
        <row r="631">
          <cell r="A631" t="str">
            <v>EM-47A</v>
          </cell>
          <cell r="C631" t="str">
            <v>UAP</v>
          </cell>
          <cell r="D631" t="str">
            <v>FLUJÓMETRO  PORTÁTIL INC. BALON DE O2</v>
          </cell>
          <cell r="E631" t="str">
            <v>C</v>
          </cell>
          <cell r="F631" t="str">
            <v>EQ</v>
          </cell>
          <cell r="G631" t="e">
            <v>#NAME?</v>
          </cell>
          <cell r="H631" t="e">
            <v>#NAME?</v>
          </cell>
          <cell r="I631" t="e">
            <v>#NAME?</v>
          </cell>
        </row>
        <row r="632">
          <cell r="A632" t="str">
            <v>EM-47</v>
          </cell>
          <cell r="C632" t="str">
            <v>UAP</v>
          </cell>
          <cell r="D632" t="str">
            <v>FLUJÓMETRO CON HUMIDIFICADOR PARA LA RED DE OXÍGENO</v>
          </cell>
          <cell r="E632" t="str">
            <v>C</v>
          </cell>
          <cell r="F632" t="str">
            <v>EQ</v>
          </cell>
          <cell r="G632" t="e">
            <v>#NAME?</v>
          </cell>
          <cell r="H632" t="e">
            <v>#NAME?</v>
          </cell>
        </row>
        <row r="633">
          <cell r="A633" t="str">
            <v>EM-47E</v>
          </cell>
          <cell r="C633" t="str">
            <v>UAP</v>
          </cell>
          <cell r="D633" t="str">
            <v>FLUJÓMETRO PARA AUTOGENERADOR DE OXIGENO</v>
          </cell>
          <cell r="E633" t="str">
            <v>C</v>
          </cell>
          <cell r="F633" t="str">
            <v>EQ</v>
          </cell>
          <cell r="G633" t="e">
            <v>#NAME?</v>
          </cell>
          <cell r="H633" t="e">
            <v>#NAME?</v>
          </cell>
        </row>
        <row r="634">
          <cell r="A634" t="str">
            <v>L-95</v>
          </cell>
          <cell r="C634" t="str">
            <v>LAB</v>
          </cell>
          <cell r="D634" t="str">
            <v>FLUOROMETRO</v>
          </cell>
          <cell r="E634" t="str">
            <v>L</v>
          </cell>
          <cell r="F634" t="str">
            <v>EQ</v>
          </cell>
          <cell r="G634" t="e">
            <v>#NAME?</v>
          </cell>
          <cell r="H634" t="e">
            <v>#NAME?</v>
          </cell>
          <cell r="I634" t="e">
            <v>#NAME?</v>
          </cell>
        </row>
        <row r="635">
          <cell r="A635" t="str">
            <v>O-15</v>
          </cell>
          <cell r="C635" t="str">
            <v>INF</v>
          </cell>
          <cell r="D635" t="str">
            <v>FOTOCOPIADORA ELÉCTRICA TIPO CONSOLA.</v>
          </cell>
          <cell r="E635" t="str">
            <v>INF</v>
          </cell>
          <cell r="F635" t="str">
            <v>EQ</v>
          </cell>
          <cell r="G635" t="e">
            <v>#NAME?</v>
          </cell>
          <cell r="H635" t="e">
            <v>#NAME?</v>
          </cell>
          <cell r="I635" t="e">
            <v>#NAME?</v>
          </cell>
        </row>
        <row r="636">
          <cell r="A636" t="str">
            <v>L-38</v>
          </cell>
          <cell r="C636" t="str">
            <v>LAB</v>
          </cell>
          <cell r="D636" t="str">
            <v>FOTOMETRO AUTOMATIZADO 100 PBS/H  (CESION EN USO)</v>
          </cell>
          <cell r="E636" t="str">
            <v>L</v>
          </cell>
          <cell r="F636" t="str">
            <v>EQ</v>
          </cell>
          <cell r="G636" t="e">
            <v>#NAME?</v>
          </cell>
          <cell r="H636" t="e">
            <v>#NAME?</v>
          </cell>
          <cell r="I636" t="e">
            <v>#NAME?</v>
          </cell>
        </row>
        <row r="637">
          <cell r="A637" t="str">
            <v>X-18</v>
          </cell>
          <cell r="C637" t="str">
            <v>NUT</v>
          </cell>
          <cell r="D637" t="str">
            <v>FREIDORA DE PAPAS A GAS</v>
          </cell>
          <cell r="E637" t="str">
            <v>E</v>
          </cell>
          <cell r="F637" t="str">
            <v>EQ</v>
          </cell>
          <cell r="G637" t="e">
            <v>#NAME?</v>
          </cell>
          <cell r="H637" t="e">
            <v>#NAME?</v>
          </cell>
          <cell r="I637" t="e">
            <v>#NAME?</v>
          </cell>
        </row>
        <row r="638">
          <cell r="A638" t="str">
            <v>DX-20</v>
          </cell>
          <cell r="C638" t="str">
            <v>DX</v>
          </cell>
          <cell r="D638" t="str">
            <v>FRONTOLUZ</v>
          </cell>
          <cell r="E638" t="str">
            <v>C</v>
          </cell>
          <cell r="F638" t="str">
            <v>EQ</v>
          </cell>
          <cell r="G638" t="e">
            <v>#NAME?</v>
          </cell>
          <cell r="H638" t="e">
            <v>#NAME?</v>
          </cell>
          <cell r="I638" t="e">
            <v>#NAME?</v>
          </cell>
        </row>
        <row r="639">
          <cell r="A639" t="str">
            <v>CF-35X</v>
          </cell>
          <cell r="C639" t="str">
            <v>EM</v>
          </cell>
          <cell r="D639" t="str">
            <v>GABINETE E INTERRUPTORES AUTOMATICOS</v>
          </cell>
          <cell r="E639" t="str">
            <v>EM</v>
          </cell>
          <cell r="F639" t="str">
            <v>OC</v>
          </cell>
          <cell r="G639" t="e">
            <v>#NAME?</v>
          </cell>
          <cell r="H639" t="e">
            <v>#NAME?</v>
          </cell>
          <cell r="I639" t="e">
            <v>#NAME?</v>
          </cell>
        </row>
        <row r="640">
          <cell r="A640" t="str">
            <v>Z-113A</v>
          </cell>
          <cell r="C640" t="str">
            <v>INF</v>
          </cell>
          <cell r="D640" t="str">
            <v>GABINETE METÁLICO DE PARED 18 U (INCLUYE  KIT VENTILACIÓN, BARRA DE ATERRAMIENTO Y REGLETA DE ALIMENTACIÓN)</v>
          </cell>
          <cell r="E640" t="str">
            <v>INF</v>
          </cell>
          <cell r="F640" t="str">
            <v>EQ</v>
          </cell>
          <cell r="G640" t="e">
            <v>#NAME?</v>
          </cell>
          <cell r="H640" t="e">
            <v>#NAME?</v>
          </cell>
          <cell r="I640" t="e">
            <v>#NAME?</v>
          </cell>
        </row>
        <row r="641">
          <cell r="A641" t="str">
            <v>Z-113B</v>
          </cell>
          <cell r="C641" t="str">
            <v>INF</v>
          </cell>
          <cell r="D641" t="str">
            <v xml:space="preserve">GABINETE METÁLICO DE PISO (INCLUYE  KIT VENTILACIÓN, BARRA DE ATERRAMIENTO Y REGLETA DE ALIMENTACIÓN) </v>
          </cell>
          <cell r="E641" t="str">
            <v>INF</v>
          </cell>
          <cell r="F641" t="str">
            <v>EQ</v>
          </cell>
          <cell r="G641" t="e">
            <v>#NAME?</v>
          </cell>
          <cell r="H641" t="e">
            <v>#NAME?</v>
          </cell>
          <cell r="I641" t="e">
            <v>#NAME?</v>
          </cell>
        </row>
        <row r="642">
          <cell r="A642" t="str">
            <v>CF-35A</v>
          </cell>
          <cell r="C642" t="str">
            <v>EM</v>
          </cell>
          <cell r="D642" t="str">
            <v>GABINETE Y TRANSFORMADOR DE POTENCIA</v>
          </cell>
          <cell r="E642" t="str">
            <v>EM</v>
          </cell>
          <cell r="F642" t="str">
            <v>OC</v>
          </cell>
          <cell r="I642" t="e">
            <v>#NAME?</v>
          </cell>
        </row>
        <row r="643">
          <cell r="A643" t="str">
            <v>GA-300</v>
          </cell>
          <cell r="C643" t="str">
            <v>EM</v>
          </cell>
          <cell r="D643" t="str">
            <v>GATA HIDRAULICA TIPO LAGARTO</v>
          </cell>
          <cell r="E643" t="str">
            <v>EM</v>
          </cell>
          <cell r="F643" t="str">
            <v>EQ</v>
          </cell>
          <cell r="G643" t="e">
            <v>#NAME?</v>
          </cell>
          <cell r="H643" t="e">
            <v>#NAME?</v>
          </cell>
        </row>
        <row r="644">
          <cell r="A644" t="str">
            <v>EM-42</v>
          </cell>
          <cell r="C644" t="str">
            <v>DX</v>
          </cell>
          <cell r="D644" t="str">
            <v xml:space="preserve">GLUCÓMETRO PORTÁTIL </v>
          </cell>
          <cell r="E644" t="str">
            <v>B</v>
          </cell>
          <cell r="F644" t="str">
            <v>EQ</v>
          </cell>
          <cell r="G644" t="e">
            <v>#NAME?</v>
          </cell>
          <cell r="H644" t="e">
            <v>#NAME?</v>
          </cell>
        </row>
        <row r="645">
          <cell r="A645" t="str">
            <v>U-24A</v>
          </cell>
          <cell r="C645" t="str">
            <v>DX</v>
          </cell>
          <cell r="D645" t="str">
            <v>GONIOSCOPIO</v>
          </cell>
          <cell r="E645" t="str">
            <v>C</v>
          </cell>
          <cell r="F645" t="str">
            <v>EQ</v>
          </cell>
          <cell r="G645" t="e">
            <v>#NAME?</v>
          </cell>
          <cell r="H645" t="e">
            <v>#NAME?</v>
          </cell>
        </row>
        <row r="646">
          <cell r="A646" t="str">
            <v>K-73B</v>
          </cell>
          <cell r="C646" t="str">
            <v>NUT</v>
          </cell>
          <cell r="D646" t="str">
            <v xml:space="preserve">GRUPO DE COCCIÓN DE 3 MARMITAS 10,15, 20 LITROS </v>
          </cell>
          <cell r="E646" t="str">
            <v>E</v>
          </cell>
          <cell r="F646" t="str">
            <v>EQ</v>
          </cell>
          <cell r="G646" t="e">
            <v>#NAME?</v>
          </cell>
          <cell r="H646" t="e">
            <v>#NAME?</v>
          </cell>
          <cell r="I646" t="e">
            <v>#NAME?</v>
          </cell>
        </row>
        <row r="647">
          <cell r="A647" t="str">
            <v>K-73</v>
          </cell>
          <cell r="C647" t="str">
            <v>NUT</v>
          </cell>
          <cell r="D647" t="str">
            <v xml:space="preserve">GRUPO DE COCCIÓN DE 3 MARMITAS,30,50, 60 LITROS </v>
          </cell>
          <cell r="E647" t="str">
            <v>E</v>
          </cell>
          <cell r="F647" t="str">
            <v>EQ</v>
          </cell>
          <cell r="G647" t="e">
            <v>#NAME?</v>
          </cell>
          <cell r="H647" t="e">
            <v>#NAME?</v>
          </cell>
          <cell r="I647" t="e">
            <v>#NAME?</v>
          </cell>
        </row>
        <row r="648">
          <cell r="A648" t="str">
            <v>K-73a</v>
          </cell>
          <cell r="C648" t="str">
            <v>NUT</v>
          </cell>
          <cell r="D648" t="str">
            <v>GRUPO DE COCCION MARMITAS  DE 20/40/60 LITROS</v>
          </cell>
          <cell r="E648" t="str">
            <v>EM</v>
          </cell>
          <cell r="F648" t="str">
            <v>OC</v>
          </cell>
          <cell r="I648" t="e">
            <v>#NAME?</v>
          </cell>
        </row>
        <row r="649">
          <cell r="A649" t="str">
            <v>GE-100</v>
          </cell>
          <cell r="C649" t="str">
            <v>CF</v>
          </cell>
          <cell r="D649" t="str">
            <v>GRUPO ELECTROGENO</v>
          </cell>
          <cell r="E649" t="str">
            <v>EM</v>
          </cell>
          <cell r="F649" t="str">
            <v>OC</v>
          </cell>
          <cell r="I649" t="e">
            <v>#NAME?</v>
          </cell>
        </row>
        <row r="650">
          <cell r="A650" t="str">
            <v>CF-500X</v>
          </cell>
          <cell r="C650" t="str">
            <v>CF</v>
          </cell>
          <cell r="D650" t="str">
            <v>GRUPO ELECTROGENO DE 08 A 10 KW</v>
          </cell>
          <cell r="E650" t="str">
            <v>EM</v>
          </cell>
          <cell r="F650" t="str">
            <v>EQ</v>
          </cell>
          <cell r="G650" t="e">
            <v>#NAME?</v>
          </cell>
          <cell r="H650" t="e">
            <v>#NAME?</v>
          </cell>
        </row>
        <row r="651">
          <cell r="A651" t="str">
            <v>CF-501X</v>
          </cell>
          <cell r="C651" t="str">
            <v>CF</v>
          </cell>
          <cell r="D651" t="str">
            <v>GRUPO ELECTROGENO DE 15 A 20 KW</v>
          </cell>
          <cell r="E651" t="str">
            <v>EM</v>
          </cell>
          <cell r="F651" t="str">
            <v>OC</v>
          </cell>
          <cell r="G651" t="e">
            <v>#NAME?</v>
          </cell>
          <cell r="H651" t="e">
            <v>#NAME?</v>
          </cell>
        </row>
        <row r="652">
          <cell r="A652" t="str">
            <v>CF-502X</v>
          </cell>
          <cell r="C652" t="str">
            <v>CF</v>
          </cell>
          <cell r="D652" t="str">
            <v>GRUPO ELECTROGENO DE 25 A 30 KW</v>
          </cell>
          <cell r="E652" t="str">
            <v>EM</v>
          </cell>
          <cell r="F652" t="str">
            <v>EQ</v>
          </cell>
          <cell r="G652" t="e">
            <v>#NAME?</v>
          </cell>
          <cell r="H652" t="e">
            <v>#NAME?</v>
          </cell>
          <cell r="I652" t="e">
            <v>#NAME?</v>
          </cell>
        </row>
        <row r="653">
          <cell r="A653" t="str">
            <v>CF-19B</v>
          </cell>
          <cell r="C653" t="str">
            <v>CF</v>
          </cell>
          <cell r="D653" t="str">
            <v>GRUPOS ELECTRÓGENOS 80/100 KVA</v>
          </cell>
          <cell r="E653" t="str">
            <v>EM</v>
          </cell>
          <cell r="F653" t="str">
            <v>OC</v>
          </cell>
          <cell r="I653" t="e">
            <v>#NAME?</v>
          </cell>
        </row>
        <row r="654">
          <cell r="A654" t="str">
            <v>J-14</v>
          </cell>
          <cell r="C654" t="str">
            <v>C</v>
          </cell>
          <cell r="D654" t="str">
            <v>GUILLOTINA DE MESA ACCIONAMIENTO MANUAL</v>
          </cell>
          <cell r="E654" t="str">
            <v>C</v>
          </cell>
          <cell r="F654" t="str">
            <v>EQ</v>
          </cell>
          <cell r="G654" t="e">
            <v>#NAME?</v>
          </cell>
          <cell r="H654" t="e">
            <v>#NAME?</v>
          </cell>
        </row>
        <row r="655">
          <cell r="A655" t="str">
            <v>L-51</v>
          </cell>
          <cell r="C655" t="str">
            <v>LAB</v>
          </cell>
          <cell r="D655" t="str">
            <v>HEMOBASCULA DIGITAL PROGRAMABLE, CON MESA BAJA</v>
          </cell>
          <cell r="E655" t="str">
            <v>L</v>
          </cell>
          <cell r="F655" t="str">
            <v>EQ</v>
          </cell>
          <cell r="G655" t="e">
            <v>#NAME?</v>
          </cell>
          <cell r="H655" t="e">
            <v>#NAME?</v>
          </cell>
          <cell r="I655" t="e">
            <v>#NAME?</v>
          </cell>
        </row>
        <row r="656">
          <cell r="A656" t="str">
            <v>L-142A</v>
          </cell>
          <cell r="C656" t="str">
            <v>LAB</v>
          </cell>
          <cell r="D656" t="str">
            <v>HEMOGLOBINOMETRO</v>
          </cell>
          <cell r="E656" t="str">
            <v>L</v>
          </cell>
          <cell r="F656" t="str">
            <v>EQ</v>
          </cell>
          <cell r="G656" t="e">
            <v>#NAME?</v>
          </cell>
          <cell r="H656" t="e">
            <v>#NAME?</v>
          </cell>
          <cell r="I656" t="e">
            <v>#NAME?</v>
          </cell>
        </row>
        <row r="657">
          <cell r="A657" t="str">
            <v>HER-02</v>
          </cell>
          <cell r="C657" t="str">
            <v>MAN</v>
          </cell>
          <cell r="D657" t="str">
            <v>HERRAMIENTA PARA GASFITERO</v>
          </cell>
          <cell r="E657" t="str">
            <v>C</v>
          </cell>
          <cell r="F657" t="str">
            <v>EQ</v>
          </cell>
          <cell r="I657" t="e">
            <v>#NAME?</v>
          </cell>
        </row>
        <row r="658">
          <cell r="A658" t="str">
            <v>HER-03</v>
          </cell>
          <cell r="C658" t="str">
            <v>MAN</v>
          </cell>
          <cell r="D658" t="str">
            <v>HERRAMIENTAS PARA CARPINTERO</v>
          </cell>
          <cell r="E658" t="str">
            <v>C</v>
          </cell>
          <cell r="F658" t="str">
            <v>EQ</v>
          </cell>
          <cell r="I658" t="e">
            <v>#NAME?</v>
          </cell>
        </row>
        <row r="659">
          <cell r="A659" t="str">
            <v>HER-04</v>
          </cell>
          <cell r="C659" t="str">
            <v>MAN</v>
          </cell>
          <cell r="D659" t="str">
            <v>HERRAMIENTAS PARA ELECTRICISTAS</v>
          </cell>
          <cell r="E659" t="str">
            <v>C</v>
          </cell>
          <cell r="F659" t="str">
            <v>EQ</v>
          </cell>
        </row>
        <row r="660">
          <cell r="A660" t="str">
            <v>HER-01</v>
          </cell>
          <cell r="C660" t="str">
            <v>MAN</v>
          </cell>
          <cell r="D660" t="str">
            <v>HERRAMIENTAS PARA ELECTRONICA</v>
          </cell>
          <cell r="E660" t="str">
            <v>C</v>
          </cell>
          <cell r="F660" t="str">
            <v>EQ</v>
          </cell>
        </row>
        <row r="661">
          <cell r="A661" t="str">
            <v>HER-05</v>
          </cell>
          <cell r="C661" t="str">
            <v>MAN</v>
          </cell>
          <cell r="D661" t="str">
            <v>HERRAMIENTAS PARA JARDINERO</v>
          </cell>
          <cell r="E661" t="str">
            <v>C</v>
          </cell>
          <cell r="F661" t="str">
            <v>EQ</v>
          </cell>
        </row>
        <row r="662">
          <cell r="A662" t="str">
            <v>HER-06</v>
          </cell>
          <cell r="C662" t="str">
            <v>MAN</v>
          </cell>
          <cell r="D662" t="str">
            <v>HERRAMIENTAS PARA MECANICA</v>
          </cell>
          <cell r="E662" t="str">
            <v>C</v>
          </cell>
          <cell r="F662" t="str">
            <v>EQ</v>
          </cell>
        </row>
        <row r="663">
          <cell r="A663" t="str">
            <v>HER-07</v>
          </cell>
          <cell r="C663" t="str">
            <v>MAN</v>
          </cell>
          <cell r="D663" t="str">
            <v>HERRAMIENTAS PARA PINTOR</v>
          </cell>
          <cell r="E663" t="str">
            <v>C</v>
          </cell>
          <cell r="F663" t="str">
            <v>EQ</v>
          </cell>
        </row>
        <row r="664">
          <cell r="A664" t="str">
            <v>X-3</v>
          </cell>
          <cell r="C664" t="str">
            <v>NUT</v>
          </cell>
          <cell r="D664" t="str">
            <v>HERVIDOR DE AGUA</v>
          </cell>
          <cell r="E664" t="str">
            <v>E</v>
          </cell>
          <cell r="F664" t="str">
            <v>EQ</v>
          </cell>
          <cell r="G664" t="e">
            <v>#NAME?</v>
          </cell>
          <cell r="H664" t="e">
            <v>#NAME?</v>
          </cell>
        </row>
        <row r="665">
          <cell r="A665" t="str">
            <v>L-70K</v>
          </cell>
          <cell r="C665" t="str">
            <v>LAB</v>
          </cell>
          <cell r="D665" t="str">
            <v>HIGROMETRO</v>
          </cell>
          <cell r="E665" t="str">
            <v>L</v>
          </cell>
          <cell r="F665" t="str">
            <v>EQ</v>
          </cell>
          <cell r="G665" t="e">
            <v>#NAME?</v>
          </cell>
          <cell r="H665" t="e">
            <v>#NAME?</v>
          </cell>
        </row>
        <row r="666">
          <cell r="A666" t="str">
            <v>L-70A</v>
          </cell>
          <cell r="C666" t="str">
            <v>LAB</v>
          </cell>
          <cell r="D666" t="str">
            <v>HIGROTERMOMETRO</v>
          </cell>
          <cell r="E666" t="str">
            <v>L</v>
          </cell>
          <cell r="F666" t="str">
            <v>EQ</v>
          </cell>
          <cell r="G666" t="e">
            <v>#NAME?</v>
          </cell>
          <cell r="H666" t="e">
            <v>#NAME?</v>
          </cell>
          <cell r="I666" t="e">
            <v>#NAME?</v>
          </cell>
        </row>
        <row r="667">
          <cell r="A667" t="str">
            <v>EM-7</v>
          </cell>
          <cell r="C667" t="str">
            <v>MO</v>
          </cell>
          <cell r="D667" t="str">
            <v>HOLTER DIGITAL</v>
          </cell>
          <cell r="E667" t="str">
            <v>B</v>
          </cell>
          <cell r="F667" t="str">
            <v>EQ</v>
          </cell>
          <cell r="G667" t="e">
            <v>#NAME?</v>
          </cell>
          <cell r="H667" t="e">
            <v>#NAME?</v>
          </cell>
          <cell r="I667" t="e">
            <v>#NAME?</v>
          </cell>
        </row>
        <row r="668">
          <cell r="A668" t="str">
            <v>EM-79F</v>
          </cell>
          <cell r="C668" t="str">
            <v>MO</v>
          </cell>
          <cell r="D668" t="str">
            <v>HOLTER DIGITAL</v>
          </cell>
          <cell r="E668" t="str">
            <v>B</v>
          </cell>
          <cell r="F668" t="str">
            <v>EQ</v>
          </cell>
          <cell r="G668" t="e">
            <v>#NAME?</v>
          </cell>
          <cell r="H668" t="e">
            <v>#NAME?</v>
          </cell>
          <cell r="I668" t="e">
            <v>#NAME?</v>
          </cell>
        </row>
        <row r="669">
          <cell r="A669" t="str">
            <v>EM-7B</v>
          </cell>
          <cell r="C669" t="str">
            <v>MO</v>
          </cell>
          <cell r="D669" t="str">
            <v>HOLTER DIGITAL + SISTEMA MAPA</v>
          </cell>
          <cell r="E669" t="str">
            <v>B</v>
          </cell>
          <cell r="F669" t="str">
            <v>EQ</v>
          </cell>
          <cell r="G669" t="e">
            <v>#NAME?</v>
          </cell>
          <cell r="H669" t="e">
            <v>#NAME?</v>
          </cell>
          <cell r="I669" t="e">
            <v>#NAME?</v>
          </cell>
        </row>
        <row r="670">
          <cell r="A670" t="str">
            <v>K-92a</v>
          </cell>
          <cell r="C670" t="str">
            <v>NUT</v>
          </cell>
          <cell r="D670" t="str">
            <v xml:space="preserve">HORNO A GAS </v>
          </cell>
          <cell r="E670" t="str">
            <v>E</v>
          </cell>
          <cell r="F670" t="str">
            <v>EQ</v>
          </cell>
          <cell r="G670" t="e">
            <v>#NAME?</v>
          </cell>
          <cell r="H670" t="e">
            <v>#NAME?</v>
          </cell>
          <cell r="I670" t="e">
            <v>#NAME?</v>
          </cell>
        </row>
        <row r="671">
          <cell r="A671" t="str">
            <v>K-34</v>
          </cell>
          <cell r="C671" t="str">
            <v>NUT</v>
          </cell>
          <cell r="D671" t="str">
            <v xml:space="preserve">HORNO A GAS, DE 4 BANDEJAS MÍNIMO, PARA REPOSTERO </v>
          </cell>
          <cell r="E671" t="str">
            <v>E</v>
          </cell>
          <cell r="F671" t="str">
            <v>EQ</v>
          </cell>
          <cell r="G671" t="e">
            <v>#NAME?</v>
          </cell>
          <cell r="H671" t="e">
            <v>#NAME?</v>
          </cell>
          <cell r="I671" t="e">
            <v>#NAME?</v>
          </cell>
        </row>
        <row r="672">
          <cell r="A672" t="str">
            <v>K-130</v>
          </cell>
          <cell r="C672" t="str">
            <v>NUT</v>
          </cell>
          <cell r="D672" t="str">
            <v>HORNO COMBINADO A GAS CON 10 BANDEJAS</v>
          </cell>
          <cell r="E672" t="str">
            <v>E</v>
          </cell>
          <cell r="F672" t="str">
            <v>EQ</v>
          </cell>
          <cell r="G672" t="e">
            <v>#NAME?</v>
          </cell>
          <cell r="H672" t="e">
            <v>#NAME?</v>
          </cell>
          <cell r="I672" t="e">
            <v>#NAME?</v>
          </cell>
        </row>
        <row r="673">
          <cell r="A673" t="str">
            <v>X-70</v>
          </cell>
          <cell r="C673" t="str">
            <v>NUT</v>
          </cell>
          <cell r="D673" t="str">
            <v xml:space="preserve">HORNO MICROONDAS </v>
          </cell>
          <cell r="E673" t="str">
            <v>E</v>
          </cell>
          <cell r="F673" t="str">
            <v>EQ</v>
          </cell>
          <cell r="G673" t="e">
            <v>#NAME?</v>
          </cell>
          <cell r="H673" t="e">
            <v>#NAME?</v>
          </cell>
          <cell r="I673" t="e">
            <v>#NAME?</v>
          </cell>
        </row>
        <row r="674">
          <cell r="A674" t="str">
            <v>X-43</v>
          </cell>
          <cell r="C674" t="str">
            <v>NUT</v>
          </cell>
          <cell r="D674" t="str">
            <v>HORNO MICROONDAS CON PANEL DIGITAL</v>
          </cell>
          <cell r="E674" t="str">
            <v>E</v>
          </cell>
          <cell r="F674" t="str">
            <v>EQ</v>
          </cell>
          <cell r="G674" t="e">
            <v>#NAME?</v>
          </cell>
          <cell r="H674" t="e">
            <v>#NAME?</v>
          </cell>
          <cell r="I674" t="e">
            <v>#NAME?</v>
          </cell>
        </row>
        <row r="675">
          <cell r="A675" t="str">
            <v>HV-1</v>
          </cell>
          <cell r="C675" t="str">
            <v>NUT</v>
          </cell>
          <cell r="D675" t="str">
            <v xml:space="preserve">HORNO VAPORIZADOR PARA ALIMENTOS </v>
          </cell>
          <cell r="E675" t="str">
            <v>E</v>
          </cell>
          <cell r="F675" t="str">
            <v>EQ</v>
          </cell>
          <cell r="G675" t="e">
            <v>#NAME?</v>
          </cell>
          <cell r="H675" t="e">
            <v>#NAME?</v>
          </cell>
        </row>
        <row r="676">
          <cell r="A676" t="str">
            <v>O-27</v>
          </cell>
          <cell r="C676" t="str">
            <v>INF</v>
          </cell>
          <cell r="D676" t="str">
            <v>IMPRESORA</v>
          </cell>
          <cell r="E676" t="str">
            <v>INF</v>
          </cell>
          <cell r="F676" t="str">
            <v>EQ</v>
          </cell>
          <cell r="G676" t="e">
            <v>#NAME?</v>
          </cell>
          <cell r="H676" t="e">
            <v>#NAME?</v>
          </cell>
        </row>
        <row r="677">
          <cell r="A677" t="str">
            <v>O-27a</v>
          </cell>
          <cell r="C677" t="str">
            <v>INF</v>
          </cell>
          <cell r="D677" t="str">
            <v>IMPRESORA (LÁSER B/N)</v>
          </cell>
          <cell r="E677" t="str">
            <v>INF</v>
          </cell>
          <cell r="F677" t="str">
            <v>EQ</v>
          </cell>
          <cell r="G677" t="e">
            <v>#NAME?</v>
          </cell>
          <cell r="H677" t="e">
            <v>#NAME?</v>
          </cell>
        </row>
        <row r="678">
          <cell r="A678" t="str">
            <v>Z-147B</v>
          </cell>
          <cell r="C678" t="str">
            <v>INF</v>
          </cell>
          <cell r="D678" t="str">
            <v>IMPRESORA LASER ALTA DEMANDA</v>
          </cell>
          <cell r="E678" t="str">
            <v>INF</v>
          </cell>
          <cell r="F678" t="str">
            <v>EQ</v>
          </cell>
          <cell r="G678" t="e">
            <v>#NAME?</v>
          </cell>
          <cell r="H678" t="e">
            <v>#NAME?</v>
          </cell>
          <cell r="I678" t="e">
            <v>#NAME?</v>
          </cell>
        </row>
        <row r="679">
          <cell r="A679" t="str">
            <v>Z-103A</v>
          </cell>
          <cell r="C679" t="str">
            <v>INF</v>
          </cell>
          <cell r="D679" t="str">
            <v>CAMARA DE VIDEO IP FIJA INTERIOR TIPO DOMO</v>
          </cell>
          <cell r="E679" t="str">
            <v>INF</v>
          </cell>
          <cell r="F679" t="str">
            <v>EQ</v>
          </cell>
          <cell r="G679" t="e">
            <v>#NAME?</v>
          </cell>
          <cell r="H679" t="e">
            <v>#NAME?</v>
          </cell>
          <cell r="I679" t="e">
            <v>#NAME?</v>
          </cell>
        </row>
        <row r="680">
          <cell r="A680" t="str">
            <v>Z-103B</v>
          </cell>
          <cell r="C680" t="str">
            <v>INF</v>
          </cell>
          <cell r="D680" t="str">
            <v>CAMARA DE VIDEO IP MOVIL INTERIOR TIPO DOMO</v>
          </cell>
          <cell r="E680" t="str">
            <v>INF</v>
          </cell>
          <cell r="F680" t="str">
            <v>EQ</v>
          </cell>
          <cell r="G680" t="e">
            <v>#NAME?</v>
          </cell>
          <cell r="H680" t="e">
            <v>#NAME?</v>
          </cell>
        </row>
        <row r="681">
          <cell r="A681" t="str">
            <v>Z-147A</v>
          </cell>
          <cell r="C681" t="str">
            <v>INF</v>
          </cell>
          <cell r="D681" t="str">
            <v>IMPRESORA LASER BAJA DEMANDA</v>
          </cell>
          <cell r="E681" t="str">
            <v>INF</v>
          </cell>
          <cell r="F681" t="str">
            <v>EQ</v>
          </cell>
          <cell r="G681" t="e">
            <v>#NAME?</v>
          </cell>
          <cell r="H681" t="e">
            <v>#NAME?</v>
          </cell>
        </row>
        <row r="682">
          <cell r="A682" t="str">
            <v>O-35</v>
          </cell>
          <cell r="C682" t="str">
            <v>INF</v>
          </cell>
          <cell r="D682" t="str">
            <v>IMPRESORA LASER MULTIFUNCIONAL</v>
          </cell>
          <cell r="E682" t="str">
            <v>INF</v>
          </cell>
          <cell r="F682" t="str">
            <v>EQ</v>
          </cell>
          <cell r="G682" t="e">
            <v>#NAME?</v>
          </cell>
          <cell r="H682" t="e">
            <v>#NAME?</v>
          </cell>
        </row>
        <row r="683">
          <cell r="A683" t="str">
            <v>O-36</v>
          </cell>
          <cell r="C683" t="str">
            <v>INF</v>
          </cell>
          <cell r="D683" t="str">
            <v>IMPRESORA TICKETERA</v>
          </cell>
          <cell r="E683" t="str">
            <v>INF</v>
          </cell>
          <cell r="F683" t="str">
            <v>EQ</v>
          </cell>
          <cell r="G683" t="e">
            <v>#NAME?</v>
          </cell>
          <cell r="H683" t="e">
            <v>#NAME?</v>
          </cell>
        </row>
        <row r="684">
          <cell r="A684" t="str">
            <v>IN-1</v>
          </cell>
          <cell r="C684" t="str">
            <v>EM</v>
          </cell>
          <cell r="D684" t="str">
            <v>INCINERADOR A GAS DE 15 KG/H</v>
          </cell>
          <cell r="E684" t="str">
            <v>E</v>
          </cell>
          <cell r="F684" t="str">
            <v>EQ</v>
          </cell>
          <cell r="H684" t="e">
            <v>#NAME?</v>
          </cell>
          <cell r="I684" t="e">
            <v>#NAME?</v>
          </cell>
        </row>
        <row r="685">
          <cell r="A685" t="str">
            <v>L-4a</v>
          </cell>
          <cell r="C685" t="str">
            <v>LAB</v>
          </cell>
          <cell r="D685" t="str">
            <v>INCUBADORA  DE MICROBIOLOGÍA CO2</v>
          </cell>
          <cell r="E685" t="str">
            <v>L</v>
          </cell>
          <cell r="F685" t="str">
            <v>EQ</v>
          </cell>
          <cell r="G685" t="e">
            <v>#NAME?</v>
          </cell>
          <cell r="H685" t="e">
            <v>#NAME?</v>
          </cell>
          <cell r="I685" t="e">
            <v>#NAME?</v>
          </cell>
        </row>
        <row r="686">
          <cell r="A686" t="str">
            <v>L-3A</v>
          </cell>
          <cell r="C686" t="str">
            <v>LAB</v>
          </cell>
          <cell r="D686" t="str">
            <v>INCUBADORA  DE MICROBIOLOGÍA DE 30 A 40 LITROS</v>
          </cell>
          <cell r="E686" t="str">
            <v>L</v>
          </cell>
          <cell r="F686" t="str">
            <v>EQ</v>
          </cell>
          <cell r="G686" t="e">
            <v>#NAME?</v>
          </cell>
          <cell r="H686" t="e">
            <v>#NAME?</v>
          </cell>
          <cell r="I686" t="e">
            <v>#NAME?</v>
          </cell>
        </row>
        <row r="687">
          <cell r="A687" t="str">
            <v>L-3</v>
          </cell>
          <cell r="C687" t="str">
            <v>LAB</v>
          </cell>
          <cell r="D687" t="str">
            <v>INCUBADORA  DE MICROBIOLOGÍA DE 40 A 60 LITROS</v>
          </cell>
          <cell r="E687" t="str">
            <v>L</v>
          </cell>
          <cell r="F687" t="str">
            <v>EQ</v>
          </cell>
          <cell r="G687" t="e">
            <v>#NAME?</v>
          </cell>
          <cell r="H687" t="e">
            <v>#NAME?</v>
          </cell>
          <cell r="I687" t="e">
            <v>#NAME?</v>
          </cell>
        </row>
        <row r="688">
          <cell r="A688" t="str">
            <v>CI-3</v>
          </cell>
          <cell r="C688" t="str">
            <v>USV</v>
          </cell>
          <cell r="D688" t="str">
            <v>INCUBADORA ABIERTA TIPO UCI</v>
          </cell>
          <cell r="E688" t="str">
            <v>B</v>
          </cell>
          <cell r="F688" t="str">
            <v>EQ</v>
          </cell>
          <cell r="G688" t="e">
            <v>#NAME?</v>
          </cell>
          <cell r="H688" t="e">
            <v>#NAME?</v>
          </cell>
          <cell r="I688" t="e">
            <v>#NAME?</v>
          </cell>
        </row>
        <row r="689">
          <cell r="A689" t="str">
            <v>CI-2</v>
          </cell>
          <cell r="C689" t="str">
            <v>USV</v>
          </cell>
          <cell r="D689" t="str">
            <v>INCUBADORA DE TRANSPORTE</v>
          </cell>
          <cell r="E689" t="str">
            <v>B</v>
          </cell>
          <cell r="F689" t="str">
            <v>EQ</v>
          </cell>
          <cell r="G689" t="e">
            <v>#NAME?</v>
          </cell>
          <cell r="H689" t="e">
            <v>#NAME?</v>
          </cell>
          <cell r="I689" t="e">
            <v>#NAME?</v>
          </cell>
        </row>
        <row r="690">
          <cell r="A690" t="str">
            <v>CI-1</v>
          </cell>
          <cell r="C690" t="str">
            <v>USV</v>
          </cell>
          <cell r="D690" t="str">
            <v xml:space="preserve">INCUBADORA ESTÁNDAR </v>
          </cell>
          <cell r="E690" t="str">
            <v>B</v>
          </cell>
          <cell r="F690" t="str">
            <v>EQ</v>
          </cell>
          <cell r="G690" t="e">
            <v>#NAME?</v>
          </cell>
          <cell r="H690" t="e">
            <v>#NAME?</v>
          </cell>
          <cell r="I690" t="e">
            <v>#NAME?</v>
          </cell>
        </row>
        <row r="691">
          <cell r="A691" t="str">
            <v>CI-8</v>
          </cell>
          <cell r="C691" t="str">
            <v>USV</v>
          </cell>
          <cell r="D691" t="str">
            <v xml:space="preserve">INCUBADORA PARA UCI </v>
          </cell>
          <cell r="E691" t="str">
            <v>B</v>
          </cell>
          <cell r="F691" t="str">
            <v>EQ</v>
          </cell>
          <cell r="G691" t="e">
            <v>#NAME?</v>
          </cell>
          <cell r="H691" t="e">
            <v>#NAME?</v>
          </cell>
          <cell r="I691" t="e">
            <v>#NAME?</v>
          </cell>
        </row>
        <row r="692">
          <cell r="A692" t="str">
            <v>C-1</v>
          </cell>
          <cell r="C692" t="str">
            <v>SAN</v>
          </cell>
          <cell r="D692" t="str">
            <v>INODORO DE LOZA CON VALVULA FLUXOMETRICA</v>
          </cell>
          <cell r="E692" t="str">
            <v>OC</v>
          </cell>
          <cell r="F692" t="str">
            <v>OC</v>
          </cell>
          <cell r="G692" t="e">
            <v>#NAME?</v>
          </cell>
          <cell r="H692" t="e">
            <v>#NAME?</v>
          </cell>
          <cell r="I692" t="e">
            <v>#NAME?</v>
          </cell>
        </row>
        <row r="693">
          <cell r="A693" t="str">
            <v>C-1A</v>
          </cell>
          <cell r="C693" t="str">
            <v>SAN</v>
          </cell>
          <cell r="D693" t="str">
            <v>INODORO DE LOZA CON VALVULA FLUXOMETRICA CON BASE DE 10 CM. PARA DISCAPACITADOS</v>
          </cell>
          <cell r="E693" t="str">
            <v>OC</v>
          </cell>
          <cell r="F693" t="str">
            <v>OC</v>
          </cell>
          <cell r="G693" t="e">
            <v>#NAME?</v>
          </cell>
          <cell r="H693" t="e">
            <v>#NAME?</v>
          </cell>
          <cell r="I693" t="e">
            <v>#NAME?</v>
          </cell>
        </row>
        <row r="694">
          <cell r="A694" t="str">
            <v>I-102</v>
          </cell>
          <cell r="C694" t="str">
            <v>INF</v>
          </cell>
          <cell r="D694" t="str">
            <v>INTERCOMUNICADOR</v>
          </cell>
          <cell r="E694" t="str">
            <v>INF</v>
          </cell>
          <cell r="F694" t="str">
            <v>EQ</v>
          </cell>
          <cell r="H694" t="e">
            <v>#NAME?</v>
          </cell>
          <cell r="I694" t="e">
            <v>#NAME?</v>
          </cell>
        </row>
        <row r="695">
          <cell r="A695" t="str">
            <v>H-4</v>
          </cell>
          <cell r="C695" t="str">
            <v>SAN</v>
          </cell>
          <cell r="D695" t="str">
            <v>JABONERA CROMADA CON DISPENSADOR PARA JABÓN LIQUIDO</v>
          </cell>
          <cell r="E695" t="str">
            <v>OC</v>
          </cell>
          <cell r="F695" t="str">
            <v>OC</v>
          </cell>
          <cell r="G695" t="e">
            <v>#NAME?</v>
          </cell>
          <cell r="H695" t="e">
            <v>#NAME?</v>
          </cell>
          <cell r="I695" t="e">
            <v>#NAME?</v>
          </cell>
        </row>
        <row r="696">
          <cell r="A696" t="str">
            <v>WL-102</v>
          </cell>
          <cell r="C696" t="str">
            <v>VAR</v>
          </cell>
          <cell r="D696" t="str">
            <v>JUEGO DE  03 LAVATORIOS DE  5, 8 y 12 LITROS</v>
          </cell>
          <cell r="E696" t="str">
            <v>E</v>
          </cell>
          <cell r="F696" t="str">
            <v>EQ</v>
          </cell>
          <cell r="G696" t="e">
            <v>#NAME?</v>
          </cell>
          <cell r="H696" t="e">
            <v>#NAME?</v>
          </cell>
          <cell r="I696" t="e">
            <v>#NAME?</v>
          </cell>
        </row>
        <row r="697">
          <cell r="A697" t="str">
            <v>T-36</v>
          </cell>
          <cell r="C697" t="str">
            <v>MAN</v>
          </cell>
          <cell r="D697" t="str">
            <v xml:space="preserve">JUEGO DE HERRAMIENTAS </v>
          </cell>
          <cell r="E697" t="str">
            <v>E</v>
          </cell>
          <cell r="F697" t="str">
            <v>EQ</v>
          </cell>
          <cell r="G697" t="e">
            <v>#NAME?</v>
          </cell>
          <cell r="H697" t="e">
            <v>#NAME?</v>
          </cell>
          <cell r="I697" t="e">
            <v>#NAME?</v>
          </cell>
        </row>
        <row r="698">
          <cell r="A698" t="str">
            <v>X-71</v>
          </cell>
          <cell r="C698" t="str">
            <v>NUT</v>
          </cell>
          <cell r="D698" t="str">
            <v>JUEGO DE MENAJERÍA</v>
          </cell>
          <cell r="E698" t="str">
            <v>E</v>
          </cell>
          <cell r="F698" t="str">
            <v>EQ</v>
          </cell>
          <cell r="G698" t="e">
            <v>#NAME?</v>
          </cell>
          <cell r="H698" t="e">
            <v>#NAME?</v>
          </cell>
          <cell r="I698" t="e">
            <v>#NAME?</v>
          </cell>
        </row>
        <row r="699">
          <cell r="A699" t="str">
            <v>E-50</v>
          </cell>
          <cell r="C699" t="str">
            <v>MF</v>
          </cell>
          <cell r="D699" t="str">
            <v>JUEGO DE PESAS (MANGUERAS) 2 A 10 KG.</v>
          </cell>
          <cell r="E699" t="str">
            <v>C</v>
          </cell>
          <cell r="F699" t="str">
            <v>EQ</v>
          </cell>
          <cell r="G699" t="e">
            <v>#NAME?</v>
          </cell>
          <cell r="H699" t="e">
            <v>#NAME?</v>
          </cell>
          <cell r="I699" t="e">
            <v>#NAME?</v>
          </cell>
        </row>
        <row r="700">
          <cell r="A700" t="str">
            <v>E-60</v>
          </cell>
          <cell r="C700" t="str">
            <v>MF</v>
          </cell>
          <cell r="D700" t="str">
            <v>JUGUETES DE ESTIMULACIÓN COGNITIVA Y COORDINACIÓN VISOMOTORA</v>
          </cell>
          <cell r="E700" t="str">
            <v>C</v>
          </cell>
          <cell r="F700" t="str">
            <v>EQ</v>
          </cell>
          <cell r="G700" t="e">
            <v>#NAME?</v>
          </cell>
          <cell r="H700" t="e">
            <v>#NAME?</v>
          </cell>
          <cell r="I700" t="e">
            <v>#NAME?</v>
          </cell>
        </row>
        <row r="701">
          <cell r="A701" t="str">
            <v>E-100</v>
          </cell>
          <cell r="C701" t="str">
            <v>MF</v>
          </cell>
          <cell r="D701" t="str">
            <v>KIT DE ALZAS DE 0.5 HASTA 5 CMS</v>
          </cell>
          <cell r="E701" t="str">
            <v>C</v>
          </cell>
          <cell r="F701" t="str">
            <v>EQ</v>
          </cell>
          <cell r="G701" t="e">
            <v>#NAME?</v>
          </cell>
          <cell r="H701" t="e">
            <v>#NAME?</v>
          </cell>
          <cell r="I701" t="e">
            <v>#NAME?</v>
          </cell>
        </row>
        <row r="702">
          <cell r="A702" t="str">
            <v>E-101</v>
          </cell>
          <cell r="C702" t="str">
            <v>MF</v>
          </cell>
          <cell r="D702" t="str">
            <v>KIT DE BANDAS ELÁSTICAS</v>
          </cell>
          <cell r="E702" t="str">
            <v>C</v>
          </cell>
          <cell r="F702" t="str">
            <v>EQ</v>
          </cell>
          <cell r="G702" t="e">
            <v>#NAME?</v>
          </cell>
          <cell r="H702" t="e">
            <v>#NAME?</v>
          </cell>
          <cell r="I702" t="e">
            <v>#NAME?</v>
          </cell>
        </row>
        <row r="703">
          <cell r="A703" t="str">
            <v>N-21</v>
          </cell>
          <cell r="C703" t="str">
            <v>LX</v>
          </cell>
          <cell r="D703" t="str">
            <v xml:space="preserve">LÁMPARA CIALÍTICA DE TECHO DE INTENSIDAD ALTA  </v>
          </cell>
          <cell r="E703" t="str">
            <v>E</v>
          </cell>
          <cell r="F703" t="str">
            <v>EQ</v>
          </cell>
          <cell r="G703" t="e">
            <v>#NAME?</v>
          </cell>
          <cell r="H703" t="e">
            <v>#NAME?</v>
          </cell>
          <cell r="I703" t="e">
            <v>#NAME?</v>
          </cell>
        </row>
        <row r="704">
          <cell r="A704" t="str">
            <v>N-12B</v>
          </cell>
          <cell r="C704" t="str">
            <v>LX</v>
          </cell>
          <cell r="D704" t="str">
            <v xml:space="preserve">LÁMPARA CIALÍTICA DE TECHO DE INTENSIDAD ALTA  CON CÁMARA DE VIDEO </v>
          </cell>
          <cell r="E704" t="str">
            <v>B</v>
          </cell>
          <cell r="F704" t="str">
            <v>EQ</v>
          </cell>
          <cell r="G704" t="e">
            <v>#NAME?</v>
          </cell>
          <cell r="H704" t="e">
            <v>#NAME?</v>
          </cell>
          <cell r="I704" t="e">
            <v>#NAME?</v>
          </cell>
        </row>
        <row r="705">
          <cell r="A705" t="str">
            <v>N-11</v>
          </cell>
          <cell r="C705" t="str">
            <v>LX</v>
          </cell>
          <cell r="D705" t="str">
            <v>LÁMPARA CIALITICA DE TECHO SIMPLE</v>
          </cell>
          <cell r="E705" t="str">
            <v>B</v>
          </cell>
          <cell r="F705" t="str">
            <v>EQ</v>
          </cell>
          <cell r="G705" t="e">
            <v>#NAME?</v>
          </cell>
          <cell r="H705" t="e">
            <v>#NAME?</v>
          </cell>
          <cell r="I705" t="e">
            <v>#NAME?</v>
          </cell>
        </row>
        <row r="706">
          <cell r="A706" t="str">
            <v>N-5A</v>
          </cell>
          <cell r="C706" t="str">
            <v>LX</v>
          </cell>
          <cell r="D706" t="str">
            <v xml:space="preserve">LÁMPARA DE EXAMEN CLÍNICO </v>
          </cell>
          <cell r="E706" t="str">
            <v>E</v>
          </cell>
          <cell r="F706" t="str">
            <v>EQ</v>
          </cell>
          <cell r="G706" t="e">
            <v>#NAME?</v>
          </cell>
          <cell r="H706" t="e">
            <v>#NAME?</v>
          </cell>
          <cell r="I706" t="e">
            <v>#NAME?</v>
          </cell>
        </row>
        <row r="707">
          <cell r="A707" t="str">
            <v>U-19</v>
          </cell>
          <cell r="C707" t="str">
            <v>OFT</v>
          </cell>
          <cell r="D707" t="str">
            <v>LÁMPARA DE HENDIDURA</v>
          </cell>
          <cell r="E707" t="str">
            <v>B</v>
          </cell>
          <cell r="F707" t="str">
            <v>EQ</v>
          </cell>
          <cell r="G707" t="e">
            <v>#NAME?</v>
          </cell>
          <cell r="H707" t="e">
            <v>#NAME?</v>
          </cell>
          <cell r="I707" t="e">
            <v>#NAME?</v>
          </cell>
        </row>
        <row r="708">
          <cell r="A708" t="str">
            <v>U-19G</v>
          </cell>
          <cell r="C708" t="str">
            <v>OFT</v>
          </cell>
          <cell r="D708" t="str">
            <v>LÁMPARA DE HENDIDURA CON TONOMETRO DE APLANACION</v>
          </cell>
          <cell r="E708" t="str">
            <v>B</v>
          </cell>
          <cell r="F708" t="str">
            <v>EQ</v>
          </cell>
          <cell r="G708" t="e">
            <v>#NAME?</v>
          </cell>
          <cell r="H708" t="e">
            <v>#NAME?</v>
          </cell>
          <cell r="I708" t="e">
            <v>#NAME?</v>
          </cell>
        </row>
        <row r="709">
          <cell r="A709" t="str">
            <v>U-19D</v>
          </cell>
          <cell r="C709" t="str">
            <v>OFT</v>
          </cell>
          <cell r="D709" t="str">
            <v>LAMPARA DE HENDIDURA PORTATIL</v>
          </cell>
          <cell r="E709" t="str">
            <v>B</v>
          </cell>
          <cell r="F709" t="str">
            <v>EQ</v>
          </cell>
          <cell r="G709" t="e">
            <v>#NAME?</v>
          </cell>
          <cell r="H709" t="e">
            <v>#NAME?</v>
          </cell>
          <cell r="I709" t="e">
            <v>#NAME?</v>
          </cell>
        </row>
        <row r="710">
          <cell r="A710" t="str">
            <v>U-5</v>
          </cell>
          <cell r="C710" t="str">
            <v>OD</v>
          </cell>
          <cell r="D710" t="str">
            <v>LAMPARA DE LUZ HALOGENA DENTAL</v>
          </cell>
          <cell r="E710" t="str">
            <v>B</v>
          </cell>
          <cell r="F710" t="str">
            <v>EQ</v>
          </cell>
          <cell r="H710" t="e">
            <v>#NAME?</v>
          </cell>
          <cell r="I710" t="e">
            <v>#NAME?</v>
          </cell>
        </row>
        <row r="711">
          <cell r="A711" t="str">
            <v>N-5</v>
          </cell>
          <cell r="C711" t="str">
            <v>LX</v>
          </cell>
          <cell r="D711" t="str">
            <v>LAMPARA DE RECONOCIMIENTO CON CUELLO DE GANSO</v>
          </cell>
          <cell r="E711" t="str">
            <v>C</v>
          </cell>
          <cell r="F711" t="str">
            <v>EQ</v>
          </cell>
          <cell r="G711" t="e">
            <v>#NAME?</v>
          </cell>
          <cell r="H711" t="e">
            <v>#NAME?</v>
          </cell>
          <cell r="I711" t="e">
            <v>#NAME?</v>
          </cell>
        </row>
        <row r="712">
          <cell r="A712" t="str">
            <v>J-17</v>
          </cell>
          <cell r="C712" t="str">
            <v>C</v>
          </cell>
          <cell r="D712" t="str">
            <v>LÁMPARA DE SEGURIDAD CON FILTRO PARDO ADOSADO A LA PARED</v>
          </cell>
          <cell r="E712" t="str">
            <v>C</v>
          </cell>
          <cell r="F712" t="str">
            <v>EQ</v>
          </cell>
          <cell r="G712" t="e">
            <v>#NAME?</v>
          </cell>
          <cell r="H712" t="e">
            <v>#NAME?</v>
          </cell>
          <cell r="I712" t="e">
            <v>#NAME?</v>
          </cell>
        </row>
        <row r="713">
          <cell r="A713" t="str">
            <v>E-9</v>
          </cell>
          <cell r="C713" t="str">
            <v>LX</v>
          </cell>
          <cell r="D713" t="str">
            <v>LÁMPARA DE TERAPIA RAYOS INFRARROJOS</v>
          </cell>
          <cell r="E713" t="str">
            <v>B</v>
          </cell>
          <cell r="F713" t="str">
            <v>EQ</v>
          </cell>
          <cell r="G713" t="e">
            <v>#NAME?</v>
          </cell>
          <cell r="H713" t="e">
            <v>#NAME?</v>
          </cell>
          <cell r="I713" t="e">
            <v>#NAME?</v>
          </cell>
        </row>
        <row r="714">
          <cell r="A714" t="str">
            <v>E-10</v>
          </cell>
          <cell r="C714" t="str">
            <v>LX</v>
          </cell>
          <cell r="D714" t="str">
            <v>LÁMPARA DE TERAPIA RAYOS ULTRAVIOLETAS</v>
          </cell>
          <cell r="E714" t="str">
            <v>B</v>
          </cell>
          <cell r="F714" t="str">
            <v>EQ</v>
          </cell>
          <cell r="G714" t="e">
            <v>#NAME?</v>
          </cell>
          <cell r="H714" t="e">
            <v>#NAME?</v>
          </cell>
          <cell r="I714" t="e">
            <v>#NAME?</v>
          </cell>
        </row>
        <row r="715">
          <cell r="A715" t="str">
            <v>N-21</v>
          </cell>
          <cell r="C715" t="str">
            <v>LX</v>
          </cell>
          <cell r="D715" t="str">
            <v>LÁMPARA QUIRÚRGICA DE TECHO DE INTENSIDAD ALTA</v>
          </cell>
          <cell r="E715" t="str">
            <v>B</v>
          </cell>
          <cell r="F715" t="str">
            <v>EQ</v>
          </cell>
          <cell r="G715" t="e">
            <v>#NAME?</v>
          </cell>
          <cell r="H715" t="e">
            <v>#NAME?</v>
          </cell>
          <cell r="I715" t="e">
            <v>#NAME?</v>
          </cell>
        </row>
        <row r="716">
          <cell r="A716" t="str">
            <v>N-12</v>
          </cell>
          <cell r="C716" t="str">
            <v>LX</v>
          </cell>
          <cell r="D716" t="str">
            <v>LÁMPARA QUIRÚRGICA DE TECHO DE INTENSIDAD MEDIA</v>
          </cell>
          <cell r="E716" t="str">
            <v>B</v>
          </cell>
          <cell r="F716" t="str">
            <v>EQ</v>
          </cell>
          <cell r="G716" t="e">
            <v>#NAME?</v>
          </cell>
          <cell r="H716" t="e">
            <v>#NAME?</v>
          </cell>
          <cell r="I716" t="e">
            <v>#NAME?</v>
          </cell>
        </row>
        <row r="717">
          <cell r="A717" t="str">
            <v>N-10</v>
          </cell>
          <cell r="C717" t="str">
            <v>LX</v>
          </cell>
          <cell r="D717" t="str">
            <v>LÁMPARA QUIRÚRGICA RODABLE</v>
          </cell>
          <cell r="E717" t="str">
            <v>B</v>
          </cell>
          <cell r="F717" t="str">
            <v>EQ</v>
          </cell>
          <cell r="G717" t="e">
            <v>#NAME?</v>
          </cell>
          <cell r="H717" t="e">
            <v>#NAME?</v>
          </cell>
          <cell r="I717" t="e">
            <v>#NAME?</v>
          </cell>
        </row>
        <row r="718">
          <cell r="A718" t="str">
            <v>N-13a</v>
          </cell>
          <cell r="C718" t="str">
            <v>LX</v>
          </cell>
          <cell r="D718" t="str">
            <v>LÁMPARA QURURGICA PORTÁTIL</v>
          </cell>
          <cell r="E718" t="str">
            <v>B</v>
          </cell>
          <cell r="F718" t="str">
            <v>EQ</v>
          </cell>
          <cell r="G718" t="e">
            <v>#NAME?</v>
          </cell>
          <cell r="H718" t="e">
            <v>#NAME?</v>
          </cell>
          <cell r="I718" t="e">
            <v>#NAME?</v>
          </cell>
        </row>
        <row r="719">
          <cell r="A719" t="str">
            <v>DX-12</v>
          </cell>
          <cell r="C719" t="str">
            <v>DX</v>
          </cell>
          <cell r="D719" t="str">
            <v>LARINGOSCOPIO ADULTO -  PEDIÁTRICO</v>
          </cell>
          <cell r="E719" t="str">
            <v>C</v>
          </cell>
          <cell r="F719" t="str">
            <v>EQ</v>
          </cell>
          <cell r="G719" t="e">
            <v>#NAME?</v>
          </cell>
          <cell r="H719" t="e">
            <v>#NAME?</v>
          </cell>
          <cell r="I719" t="e">
            <v>#NAME?</v>
          </cell>
        </row>
        <row r="720">
          <cell r="A720" t="str">
            <v>DX-18</v>
          </cell>
          <cell r="C720" t="str">
            <v>DX</v>
          </cell>
          <cell r="D720" t="str">
            <v>LARINGOSCOPIO NEONATAL</v>
          </cell>
          <cell r="E720" t="str">
            <v>C</v>
          </cell>
          <cell r="F720" t="str">
            <v>EQ</v>
          </cell>
          <cell r="G720" t="e">
            <v>#NAME?</v>
          </cell>
          <cell r="H720" t="e">
            <v>#NAME?</v>
          </cell>
          <cell r="I720" t="e">
            <v>#NAME?</v>
          </cell>
        </row>
        <row r="721">
          <cell r="A721" t="str">
            <v>DX-53</v>
          </cell>
          <cell r="C721" t="str">
            <v>DX</v>
          </cell>
          <cell r="D721" t="str">
            <v>LARINGOSCOPIO PEDIÁTRICO</v>
          </cell>
          <cell r="E721" t="str">
            <v>C</v>
          </cell>
          <cell r="F721" t="str">
            <v>EQ</v>
          </cell>
          <cell r="G721" t="e">
            <v>#NAME?</v>
          </cell>
          <cell r="H721" t="e">
            <v>#NAME?</v>
          </cell>
          <cell r="I721" t="e">
            <v>#NAME?</v>
          </cell>
        </row>
        <row r="722">
          <cell r="A722" t="str">
            <v>DX-51</v>
          </cell>
          <cell r="C722" t="str">
            <v>DX</v>
          </cell>
          <cell r="D722" t="str">
            <v>LARINGOSCOPIO PEDIÁTRICO - NEONATAL</v>
          </cell>
          <cell r="E722" t="str">
            <v>C</v>
          </cell>
          <cell r="F722" t="str">
            <v>EQ</v>
          </cell>
          <cell r="G722" t="e">
            <v>#NAME?</v>
          </cell>
          <cell r="H722" t="e">
            <v>#NAME?</v>
          </cell>
          <cell r="I722" t="e">
            <v>#NAME?</v>
          </cell>
        </row>
        <row r="723">
          <cell r="A723" t="str">
            <v>U-24C</v>
          </cell>
          <cell r="C723" t="str">
            <v>OFT</v>
          </cell>
          <cell r="D723" t="str">
            <v>LASER DE DIODO PARA OFTALMOLOGIA</v>
          </cell>
          <cell r="E723" t="str">
            <v>B</v>
          </cell>
          <cell r="F723" t="str">
            <v>EQ</v>
          </cell>
          <cell r="G723" t="e">
            <v>#NAME?</v>
          </cell>
          <cell r="H723" t="e">
            <v>#NAME?</v>
          </cell>
          <cell r="I723" t="e">
            <v>#NAME?</v>
          </cell>
        </row>
        <row r="724">
          <cell r="A724" t="str">
            <v>U-25A</v>
          </cell>
          <cell r="C724" t="str">
            <v>OFT</v>
          </cell>
          <cell r="D724" t="str">
            <v xml:space="preserve">LÁSER, DE ND:YAG/DIÓXIDO DE CARBONO, PARA CIRUGÍA ( 1Kw.) </v>
          </cell>
          <cell r="E724" t="str">
            <v>B</v>
          </cell>
          <cell r="F724" t="str">
            <v>EQ</v>
          </cell>
          <cell r="G724" t="e">
            <v>#NAME?</v>
          </cell>
          <cell r="H724" t="e">
            <v>#NAME?</v>
          </cell>
          <cell r="I724" t="e">
            <v>#NAME?</v>
          </cell>
        </row>
        <row r="725">
          <cell r="A725" t="str">
            <v>B-23A</v>
          </cell>
          <cell r="C725" t="str">
            <v>SAN</v>
          </cell>
          <cell r="D725" t="str">
            <v>LAVADERO DE ACERO INOXIDABLE DOS POZAS APROX. 1.34 X .68 , AGUA F. Y C.</v>
          </cell>
          <cell r="E725" t="str">
            <v>OC</v>
          </cell>
          <cell r="F725" t="str">
            <v>OC</v>
          </cell>
          <cell r="G725" t="e">
            <v>#NAME?</v>
          </cell>
          <cell r="H725" t="e">
            <v>#NAME?</v>
          </cell>
          <cell r="I725" t="e">
            <v>#NAME?</v>
          </cell>
        </row>
        <row r="726">
          <cell r="A726" t="str">
            <v>B-14A</v>
          </cell>
          <cell r="C726" t="str">
            <v>SAN</v>
          </cell>
          <cell r="D726" t="str">
            <v>LAVADERO DE ACERO INOXIDABLE DOS POZAS APROX. 1.50 X .68 PARA OLLAS, AGUA F. Y C. CON TRITURADOR DE DESPERDICIOS EN POZA LADO DERECHO</v>
          </cell>
          <cell r="E726" t="str">
            <v>OC</v>
          </cell>
          <cell r="F726" t="str">
            <v>OC</v>
          </cell>
          <cell r="G726" t="e">
            <v>#NAME?</v>
          </cell>
          <cell r="H726" t="e">
            <v>#NAME?</v>
          </cell>
          <cell r="I726" t="e">
            <v>#NAME?</v>
          </cell>
        </row>
        <row r="727">
          <cell r="A727" t="str">
            <v>B-14</v>
          </cell>
          <cell r="C727" t="str">
            <v>SAN</v>
          </cell>
          <cell r="D727" t="str">
            <v>LAVADERO DE ACERO INOXIDABLE DOS POZAS Y DOS ESCURRIDEROS APROX. 19" X 74", AGUA F. Y C.</v>
          </cell>
          <cell r="E727" t="str">
            <v>OC</v>
          </cell>
          <cell r="F727" t="str">
            <v>OC</v>
          </cell>
          <cell r="G727" t="e">
            <v>#NAME?</v>
          </cell>
          <cell r="H727" t="e">
            <v>#NAME?</v>
          </cell>
          <cell r="I727" t="e">
            <v>#NAME?</v>
          </cell>
        </row>
        <row r="728">
          <cell r="A728" t="str">
            <v>B-12A</v>
          </cell>
          <cell r="C728" t="str">
            <v>SAN</v>
          </cell>
          <cell r="D728" t="str">
            <v>LAVADERO DE ACERO INOXIDABLE DOS POZAS Y ESCURRIDERO APROX. 21" X 54", AGUA F. Y C.</v>
          </cell>
          <cell r="E728" t="str">
            <v>OC</v>
          </cell>
          <cell r="F728" t="str">
            <v>OC</v>
          </cell>
          <cell r="G728" t="e">
            <v>#NAME?</v>
          </cell>
          <cell r="H728" t="e">
            <v>#NAME?</v>
          </cell>
          <cell r="I728" t="e">
            <v>#NAME?</v>
          </cell>
        </row>
        <row r="729">
          <cell r="A729" t="str">
            <v>B-102</v>
          </cell>
          <cell r="C729" t="str">
            <v>SAN</v>
          </cell>
          <cell r="D729" t="str">
            <v>LAVADERO DE ACERO INOXIDABLE PARA CIRUJANO DE DOS POZAS, GRIFO CON SENSOR A PRESION TEMPORIZADO DISPENSADOR PARA JABON LIQUIDO Y LUZ INCORPORADA.</v>
          </cell>
          <cell r="E729" t="str">
            <v>OC</v>
          </cell>
          <cell r="F729" t="str">
            <v>OC</v>
          </cell>
          <cell r="G729" t="e">
            <v>#NAME?</v>
          </cell>
          <cell r="H729" t="e">
            <v>#NAME?</v>
          </cell>
          <cell r="I729" t="e">
            <v>#NAME?</v>
          </cell>
        </row>
        <row r="730">
          <cell r="A730" t="str">
            <v>B-1</v>
          </cell>
          <cell r="C730" t="str">
            <v>SAN</v>
          </cell>
          <cell r="D730" t="str">
            <v>LAVADERO DE ACERO INOXIDABLE UNA POZA APROX. 20" X 18" AGUA FRIA</v>
          </cell>
          <cell r="E730" t="str">
            <v>OC</v>
          </cell>
          <cell r="F730" t="str">
            <v>OC</v>
          </cell>
          <cell r="G730" t="e">
            <v>#NAME?</v>
          </cell>
          <cell r="H730" t="e">
            <v>#NAME?</v>
          </cell>
          <cell r="I730" t="e">
            <v>#NAME?</v>
          </cell>
        </row>
        <row r="731">
          <cell r="A731" t="str">
            <v>B-1A</v>
          </cell>
          <cell r="C731" t="str">
            <v>SAN</v>
          </cell>
          <cell r="D731" t="str">
            <v>LAVADERO DE ACERO INOXIDABLE UNA POZA APROX. 20" X 18" AGUA FRIA Y CALIENTE</v>
          </cell>
          <cell r="E731" t="str">
            <v>OC</v>
          </cell>
          <cell r="F731" t="str">
            <v>OC</v>
          </cell>
          <cell r="G731" t="e">
            <v>#NAME?</v>
          </cell>
          <cell r="H731" t="e">
            <v>#NAME?</v>
          </cell>
          <cell r="I731" t="e">
            <v>#NAME?</v>
          </cell>
        </row>
        <row r="732">
          <cell r="A732" t="str">
            <v>B-1B</v>
          </cell>
          <cell r="C732" t="str">
            <v>SAN</v>
          </cell>
          <cell r="D732" t="str">
            <v>LAVADERO DE ACERO INOXIDABLE UNA POZA APROX. 24" X 18" FONDO 22" AGUA FRIA Y CALIENTE</v>
          </cell>
          <cell r="E732" t="str">
            <v>OC</v>
          </cell>
          <cell r="F732" t="str">
            <v>OC</v>
          </cell>
          <cell r="G732" t="e">
            <v>#NAME?</v>
          </cell>
          <cell r="H732" t="e">
            <v>#NAME?</v>
          </cell>
          <cell r="I732" t="e">
            <v>#NAME?</v>
          </cell>
        </row>
        <row r="733">
          <cell r="A733" t="str">
            <v>B-41</v>
          </cell>
          <cell r="C733" t="str">
            <v>SAN</v>
          </cell>
          <cell r="D733" t="str">
            <v xml:space="preserve">LAVADERO DE CERÁMICA VITRIFICADA 18" X 22" CON 1 POZA </v>
          </cell>
          <cell r="E733" t="str">
            <v>OC</v>
          </cell>
          <cell r="F733" t="str">
            <v>OC</v>
          </cell>
          <cell r="G733" t="e">
            <v>#NAME?</v>
          </cell>
          <cell r="H733" t="e">
            <v>#NAME?</v>
          </cell>
          <cell r="I733" t="e">
            <v>#NAME?</v>
          </cell>
        </row>
        <row r="734">
          <cell r="A734" t="str">
            <v>B-45</v>
          </cell>
          <cell r="C734" t="str">
            <v>SAN</v>
          </cell>
          <cell r="D734" t="str">
            <v>LAVADERO DE CERAMICA VITRIFICADA 22" x 25" CON TRAMPA DE YESO, AGUA FRIA</v>
          </cell>
          <cell r="E734" t="str">
            <v>OC</v>
          </cell>
          <cell r="F734" t="str">
            <v>OC</v>
          </cell>
          <cell r="G734" t="e">
            <v>#NAME?</v>
          </cell>
          <cell r="H734" t="e">
            <v>#NAME?</v>
          </cell>
          <cell r="I734" t="e">
            <v>#NAME?</v>
          </cell>
        </row>
        <row r="735">
          <cell r="A735" t="str">
            <v>B-63</v>
          </cell>
          <cell r="C735" t="str">
            <v>SAN</v>
          </cell>
          <cell r="D735" t="str">
            <v>LAVADERO DE MATERIAL REVESTIDO CON CERAMICA, DE 1 POZA APROX. 340 X 50 X 90 CMS. A. F.</v>
          </cell>
          <cell r="E735" t="str">
            <v>OC</v>
          </cell>
          <cell r="F735" t="str">
            <v>OC</v>
          </cell>
          <cell r="G735" t="e">
            <v>#NAME?</v>
          </cell>
          <cell r="H735" t="e">
            <v>#NAME?</v>
          </cell>
          <cell r="I735" t="e">
            <v>#NAME?</v>
          </cell>
        </row>
        <row r="736">
          <cell r="A736" t="str">
            <v>L-83a</v>
          </cell>
          <cell r="C736" t="str">
            <v>LAB</v>
          </cell>
          <cell r="D736" t="str">
            <v>LAVADOR DE MICROPLACAS DE ELISA</v>
          </cell>
          <cell r="E736" t="str">
            <v>L</v>
          </cell>
          <cell r="F736" t="str">
            <v>EQ</v>
          </cell>
          <cell r="G736" t="e">
            <v>#NAME?</v>
          </cell>
          <cell r="H736" t="e">
            <v>#NAME?</v>
          </cell>
          <cell r="I736" t="e">
            <v>#NAME?</v>
          </cell>
        </row>
        <row r="737">
          <cell r="A737" t="str">
            <v>S-77</v>
          </cell>
          <cell r="C737" t="str">
            <v>EST</v>
          </cell>
          <cell r="D737" t="str">
            <v xml:space="preserve">LAVADOR ULTRASONICO DE INSTRUMENTAL QUIRÚRGICO </v>
          </cell>
          <cell r="E737" t="str">
            <v>C</v>
          </cell>
          <cell r="F737" t="str">
            <v>EQ</v>
          </cell>
          <cell r="G737" t="e">
            <v>#NAME?</v>
          </cell>
          <cell r="H737" t="e">
            <v>#NAME?</v>
          </cell>
          <cell r="I737" t="e">
            <v>#NAME?</v>
          </cell>
        </row>
        <row r="738">
          <cell r="A738" t="str">
            <v>X-12A</v>
          </cell>
          <cell r="C738" t="str">
            <v>NUT</v>
          </cell>
          <cell r="D738" t="str">
            <v xml:space="preserve">LAVADORA  INDUSTRIAL DE VAJILLAS ELECTRICA </v>
          </cell>
          <cell r="E738" t="str">
            <v>E</v>
          </cell>
          <cell r="F738" t="str">
            <v>EQ</v>
          </cell>
          <cell r="G738" t="e">
            <v>#NAME?</v>
          </cell>
          <cell r="H738" t="e">
            <v>#NAME?</v>
          </cell>
          <cell r="I738" t="e">
            <v>#NAME?</v>
          </cell>
        </row>
        <row r="739">
          <cell r="A739" t="str">
            <v>S-7</v>
          </cell>
          <cell r="C739" t="str">
            <v>EM</v>
          </cell>
          <cell r="D739" t="str">
            <v xml:space="preserve">LAVADORA AUTOMÁTICA DE CHATAS  </v>
          </cell>
          <cell r="E739" t="str">
            <v>E</v>
          </cell>
          <cell r="F739" t="str">
            <v>EQ</v>
          </cell>
          <cell r="G739" t="e">
            <v>#NAME?</v>
          </cell>
          <cell r="H739" t="e">
            <v>#NAME?</v>
          </cell>
          <cell r="I739" t="e">
            <v>#NAME?</v>
          </cell>
        </row>
        <row r="740">
          <cell r="A740" t="str">
            <v>LA-1</v>
          </cell>
          <cell r="C740" t="str">
            <v>EM</v>
          </cell>
          <cell r="D740" t="str">
            <v>LAVADORA CENTRIFUGA 20 KG</v>
          </cell>
          <cell r="E740" t="str">
            <v>E</v>
          </cell>
          <cell r="F740" t="str">
            <v>OC</v>
          </cell>
          <cell r="G740" t="e">
            <v>#NAME?</v>
          </cell>
          <cell r="H740" t="e">
            <v>#NAME?</v>
          </cell>
          <cell r="I740" t="e">
            <v>#NAME?</v>
          </cell>
        </row>
        <row r="741">
          <cell r="A741" t="str">
            <v>LA-8</v>
          </cell>
          <cell r="C741" t="str">
            <v>LAV</v>
          </cell>
          <cell r="D741" t="str">
            <v>LAVADORA CENTRIFUGA AUTOMÁTICA DE 2 PUERTAS (BARRERA SANITARIA),  INDUSTRIAL 100 KG (5 Kw)</v>
          </cell>
          <cell r="E741" t="str">
            <v>E</v>
          </cell>
          <cell r="F741" t="str">
            <v>EQ</v>
          </cell>
          <cell r="G741" t="e">
            <v>#NAME?</v>
          </cell>
          <cell r="H741" t="e">
            <v>#NAME?</v>
          </cell>
          <cell r="I741" t="e">
            <v>#NAME?</v>
          </cell>
        </row>
        <row r="742">
          <cell r="A742" t="str">
            <v>LA-7</v>
          </cell>
          <cell r="C742" t="str">
            <v>LAV</v>
          </cell>
          <cell r="D742" t="str">
            <v xml:space="preserve">LAVADORA CENTRIFUGA AUTOMÁTICA DE 2 PUERTAS (BARRERA SANITARIA),  INDUSTRIAL 50KG </v>
          </cell>
          <cell r="E742" t="str">
            <v>E</v>
          </cell>
          <cell r="F742" t="str">
            <v>EQ</v>
          </cell>
          <cell r="G742" t="e">
            <v>#NAME?</v>
          </cell>
          <cell r="H742" t="e">
            <v>#NAME?</v>
          </cell>
        </row>
        <row r="743">
          <cell r="A743" t="str">
            <v>LA-7A</v>
          </cell>
          <cell r="C743" t="str">
            <v>LAV</v>
          </cell>
          <cell r="D743" t="str">
            <v xml:space="preserve">LAVADORA CENTRIFUGA AUTOMÁTICA DE 2 PUERTAS (BARRERA SANITARIA),  INDUSTRIAL 80KG </v>
          </cell>
          <cell r="E743" t="str">
            <v>E</v>
          </cell>
          <cell r="F743" t="str">
            <v>EQ</v>
          </cell>
          <cell r="G743" t="e">
            <v>#NAME?</v>
          </cell>
          <cell r="H743" t="e">
            <v>#NAME?</v>
          </cell>
        </row>
        <row r="744">
          <cell r="A744" t="str">
            <v>S-62</v>
          </cell>
          <cell r="C744" t="str">
            <v>EST</v>
          </cell>
          <cell r="D744" t="str">
            <v>LAVADORA DESCONTAMINADORA A VAPOR DE INSTRUMENTOS Y MATERIALES</v>
          </cell>
          <cell r="E744" t="str">
            <v>E</v>
          </cell>
          <cell r="F744" t="str">
            <v>EQ</v>
          </cell>
          <cell r="G744" t="e">
            <v>#NAME?</v>
          </cell>
          <cell r="H744" t="e">
            <v>#NAME?</v>
          </cell>
          <cell r="I744" t="e">
            <v>#NAME?</v>
          </cell>
        </row>
        <row r="745">
          <cell r="A745" t="str">
            <v>S-62A</v>
          </cell>
          <cell r="C745" t="str">
            <v>EST</v>
          </cell>
          <cell r="D745" t="str">
            <v xml:space="preserve">LAVADORA DESCONTAMINADORA CON GEN. ELECTR. DE VAPOR DE INSTRUMENTOS Y MATERIALES </v>
          </cell>
          <cell r="E745" t="str">
            <v>E</v>
          </cell>
          <cell r="F745" t="str">
            <v>EQ</v>
          </cell>
          <cell r="G745" t="e">
            <v>#NAME?</v>
          </cell>
          <cell r="H745" t="e">
            <v>#NAME?</v>
          </cell>
          <cell r="I745" t="e">
            <v>#NAME?</v>
          </cell>
        </row>
        <row r="746">
          <cell r="A746" t="str">
            <v>S-49a</v>
          </cell>
          <cell r="C746" t="str">
            <v>EM</v>
          </cell>
          <cell r="D746" t="str">
            <v>LAVADORA DESINFECTORA CON GENERADOR ELECTRICO DE VAPOR ( 80 A 120 LT)</v>
          </cell>
          <cell r="E746" t="str">
            <v>E</v>
          </cell>
          <cell r="F746" t="str">
            <v>OC</v>
          </cell>
          <cell r="G746" t="e">
            <v>#NAME?</v>
          </cell>
          <cell r="H746" t="e">
            <v>#NAME?</v>
          </cell>
          <cell r="I746" t="e">
            <v>#NAME?</v>
          </cell>
        </row>
        <row r="747">
          <cell r="A747" t="str">
            <v>B-16a</v>
          </cell>
          <cell r="C747" t="str">
            <v>SAN</v>
          </cell>
          <cell r="D747" t="str">
            <v>LAVAMANOS MURAL CON MANDO  A PEDAL DE 600X650X850MM</v>
          </cell>
          <cell r="E747" t="str">
            <v>OC</v>
          </cell>
          <cell r="F747" t="str">
            <v>OC</v>
          </cell>
          <cell r="G747" t="e">
            <v>#NAME?</v>
          </cell>
          <cell r="H747" t="e">
            <v>#NAME?</v>
          </cell>
        </row>
        <row r="748">
          <cell r="A748" t="str">
            <v>A-2A</v>
          </cell>
          <cell r="C748" t="str">
            <v>SAN</v>
          </cell>
          <cell r="D748" t="str">
            <v>LAVATORIO DE LOSA VITRIFICADA CON GRIFERIA CONTROL DE CODO Y MUÑECA AGUA F. Y C.</v>
          </cell>
          <cell r="E748" t="str">
            <v>OC</v>
          </cell>
          <cell r="F748" t="str">
            <v>EQ</v>
          </cell>
          <cell r="G748" t="e">
            <v>#NAME?</v>
          </cell>
          <cell r="H748" t="e">
            <v>#NAME?</v>
          </cell>
          <cell r="I748" t="e">
            <v>#NAME?</v>
          </cell>
        </row>
        <row r="749">
          <cell r="A749" t="str">
            <v>A-2</v>
          </cell>
          <cell r="C749" t="str">
            <v>SAN</v>
          </cell>
          <cell r="D749" t="str">
            <v>LAVATORIO DE LOSA VITRIFICADA CON GRIFERIA CONTROL DE CODO Y MUÑECA AGUA FRIA</v>
          </cell>
          <cell r="E749" t="str">
            <v>OC</v>
          </cell>
          <cell r="F749" t="str">
            <v>OC</v>
          </cell>
          <cell r="G749" t="e">
            <v>#NAME?</v>
          </cell>
          <cell r="H749" t="e">
            <v>#NAME?</v>
          </cell>
          <cell r="I749" t="e">
            <v>#NAME?</v>
          </cell>
        </row>
        <row r="750">
          <cell r="A750" t="str">
            <v>A-3A</v>
          </cell>
          <cell r="C750" t="str">
            <v>SAN</v>
          </cell>
          <cell r="D750" t="str">
            <v>LAVATORIO DE LOSA VITRIFICADA CON GRIFERIA CONTROL DE MANO AGUA F. Y C.</v>
          </cell>
          <cell r="E750" t="str">
            <v>OC</v>
          </cell>
          <cell r="F750" t="str">
            <v>EQ</v>
          </cell>
          <cell r="G750" t="e">
            <v>#NAME?</v>
          </cell>
          <cell r="H750" t="e">
            <v>#NAME?</v>
          </cell>
          <cell r="I750" t="e">
            <v>#NAME?</v>
          </cell>
        </row>
        <row r="751">
          <cell r="A751" t="str">
            <v>A-3</v>
          </cell>
          <cell r="C751" t="str">
            <v>SAN</v>
          </cell>
          <cell r="D751" t="str">
            <v>LAVATORIO DE LOSA VITRIFICADA CON GRIFERIA CONTROL DE MANO AGUA FRIA</v>
          </cell>
          <cell r="E751" t="str">
            <v>OC</v>
          </cell>
          <cell r="F751" t="str">
            <v>OC</v>
          </cell>
          <cell r="G751" t="e">
            <v>#NAME?</v>
          </cell>
          <cell r="H751" t="e">
            <v>#NAME?</v>
          </cell>
          <cell r="I751" t="e">
            <v>#NAME?</v>
          </cell>
        </row>
        <row r="752">
          <cell r="A752" t="str">
            <v>A-2B</v>
          </cell>
          <cell r="C752" t="str">
            <v>OB</v>
          </cell>
          <cell r="D752" t="str">
            <v>LAVATORIO DE LOSA VITRIFICADA CON GRIFERIA CONTROL DE PIE AGUA F. Y C.</v>
          </cell>
          <cell r="E752" t="str">
            <v>OB</v>
          </cell>
          <cell r="F752" t="str">
            <v>OC</v>
          </cell>
          <cell r="G752" t="e">
            <v>#NAME?</v>
          </cell>
          <cell r="H752" t="e">
            <v>#NAME?</v>
          </cell>
          <cell r="I752" t="e">
            <v>#NAME?</v>
          </cell>
        </row>
        <row r="753">
          <cell r="A753" t="str">
            <v>A-2B</v>
          </cell>
          <cell r="C753" t="str">
            <v>SAN</v>
          </cell>
          <cell r="D753" t="str">
            <v>LAVATORIO DE LOSA VITRIFICADA CON GRIFERIA CONTROL DE PIE AGUA F. Y C.</v>
          </cell>
          <cell r="E753" t="str">
            <v>OC</v>
          </cell>
          <cell r="F753" t="str">
            <v>EQ</v>
          </cell>
          <cell r="G753" t="e">
            <v>#NAME?</v>
          </cell>
          <cell r="H753" t="e">
            <v>#NAME?</v>
          </cell>
          <cell r="I753" t="e">
            <v>#NAME?</v>
          </cell>
        </row>
        <row r="754">
          <cell r="A754" t="str">
            <v>L-83</v>
          </cell>
          <cell r="C754" t="str">
            <v>LAB</v>
          </cell>
          <cell r="D754" t="str">
            <v>LECTOR DE ELISA</v>
          </cell>
          <cell r="E754" t="str">
            <v>L</v>
          </cell>
          <cell r="F754" t="str">
            <v>EQ</v>
          </cell>
          <cell r="G754" t="e">
            <v>#NAME?</v>
          </cell>
          <cell r="H754" t="e">
            <v>#NAME?</v>
          </cell>
          <cell r="I754" t="e">
            <v>#NAME?</v>
          </cell>
        </row>
        <row r="755">
          <cell r="A755" t="str">
            <v>L-85</v>
          </cell>
          <cell r="C755" t="str">
            <v>LAB</v>
          </cell>
          <cell r="D755" t="str">
            <v>LECTOR DE ELISA CON LAVADOR DE MICROPLACAS</v>
          </cell>
          <cell r="E755" t="str">
            <v>L</v>
          </cell>
          <cell r="F755" t="str">
            <v>EQ</v>
          </cell>
          <cell r="G755" t="e">
            <v>#NAME?</v>
          </cell>
          <cell r="H755" t="e">
            <v>#NAME?</v>
          </cell>
          <cell r="I755" t="e">
            <v>#NAME?</v>
          </cell>
        </row>
        <row r="756">
          <cell r="A756" t="str">
            <v>T-38</v>
          </cell>
          <cell r="C756" t="str">
            <v>MAN</v>
          </cell>
          <cell r="D756" t="str">
            <v xml:space="preserve">LECTORA DE CÓDIGO DE BARRAS </v>
          </cell>
          <cell r="E756" t="str">
            <v>E</v>
          </cell>
          <cell r="F756" t="str">
            <v>EQ</v>
          </cell>
          <cell r="G756" t="e">
            <v>#NAME?</v>
          </cell>
          <cell r="H756" t="e">
            <v>#NAME?</v>
          </cell>
          <cell r="I756" t="e">
            <v>#NAME?</v>
          </cell>
        </row>
        <row r="757">
          <cell r="A757" t="str">
            <v>U-21</v>
          </cell>
          <cell r="C757" t="str">
            <v>OFT</v>
          </cell>
          <cell r="D757" t="str">
            <v>LENSOMETRO</v>
          </cell>
          <cell r="E757" t="str">
            <v>B</v>
          </cell>
          <cell r="F757" t="str">
            <v>EQ</v>
          </cell>
          <cell r="G757" t="e">
            <v>#NAME?</v>
          </cell>
          <cell r="H757" t="e">
            <v>#NAME?</v>
          </cell>
          <cell r="I757" t="e">
            <v>#NAME?</v>
          </cell>
        </row>
        <row r="758">
          <cell r="A758" t="str">
            <v>Z-114</v>
          </cell>
          <cell r="C758" t="str">
            <v>INF</v>
          </cell>
          <cell r="D758" t="str">
            <v>LICENCIAS DE SERVIDOR, CLIENTES Y BASE DE DATOS</v>
          </cell>
          <cell r="E758" t="str">
            <v>INF</v>
          </cell>
          <cell r="F758" t="str">
            <v>OC</v>
          </cell>
          <cell r="G758" t="e">
            <v>#NAME?</v>
          </cell>
          <cell r="H758" t="e">
            <v>#NAME?</v>
          </cell>
          <cell r="I758" t="e">
            <v>#NAME?</v>
          </cell>
        </row>
        <row r="759">
          <cell r="A759" t="str">
            <v>X-1</v>
          </cell>
          <cell r="C759" t="str">
            <v>NUT</v>
          </cell>
          <cell r="D759" t="str">
            <v>LICUADORA ELECTRICA 2000 CC</v>
          </cell>
          <cell r="E759" t="str">
            <v>E</v>
          </cell>
          <cell r="F759" t="str">
            <v>EQ</v>
          </cell>
          <cell r="G759" t="e">
            <v>#NAME?</v>
          </cell>
          <cell r="H759" t="e">
            <v>#NAME?</v>
          </cell>
          <cell r="I759" t="e">
            <v>#NAME?</v>
          </cell>
        </row>
        <row r="760">
          <cell r="A760" t="str">
            <v>X-30</v>
          </cell>
          <cell r="C760" t="str">
            <v>NUT</v>
          </cell>
          <cell r="D760" t="str">
            <v>LICUADORA ELECTRICA SEMIINDUSTRIAL, 20 LITROS</v>
          </cell>
          <cell r="E760" t="str">
            <v>E</v>
          </cell>
          <cell r="F760" t="str">
            <v>EQ</v>
          </cell>
          <cell r="G760" t="e">
            <v>#NAME?</v>
          </cell>
          <cell r="H760" t="e">
            <v>#NAME?</v>
          </cell>
        </row>
        <row r="761">
          <cell r="A761" t="str">
            <v>X-30b</v>
          </cell>
          <cell r="C761" t="str">
            <v>NUT</v>
          </cell>
          <cell r="D761" t="str">
            <v>LICUADORA INDUSTRIAL DE 20 LITROS</v>
          </cell>
          <cell r="E761" t="str">
            <v>EM</v>
          </cell>
          <cell r="F761" t="str">
            <v>EQ</v>
          </cell>
          <cell r="G761" t="e">
            <v>#NAME?</v>
          </cell>
          <cell r="I761" t="e">
            <v>#NAME?</v>
          </cell>
        </row>
        <row r="762">
          <cell r="A762" t="str">
            <v>I-107</v>
          </cell>
          <cell r="C762" t="str">
            <v>C</v>
          </cell>
          <cell r="D762" t="str">
            <v>LINTERNA GRANDE</v>
          </cell>
          <cell r="E762" t="str">
            <v>C</v>
          </cell>
          <cell r="F762" t="str">
            <v>EQ</v>
          </cell>
          <cell r="H762" t="e">
            <v>#NAME?</v>
          </cell>
          <cell r="I762" t="e">
            <v>#NAME?</v>
          </cell>
        </row>
        <row r="763">
          <cell r="A763" t="str">
            <v>DX-11</v>
          </cell>
          <cell r="C763" t="str">
            <v>DX</v>
          </cell>
          <cell r="D763" t="str">
            <v>LINTERNA PARA EXAMEN CLINICO</v>
          </cell>
          <cell r="E763" t="str">
            <v>C</v>
          </cell>
          <cell r="F763" t="str">
            <v>EQ</v>
          </cell>
          <cell r="G763" t="e">
            <v>#NAME?</v>
          </cell>
          <cell r="H763" t="e">
            <v>#NAME?</v>
          </cell>
        </row>
        <row r="764">
          <cell r="A764" t="str">
            <v>L-94</v>
          </cell>
          <cell r="C764" t="str">
            <v>LAB</v>
          </cell>
          <cell r="D764" t="str">
            <v>LIOFILIZADORA DE CASCADA AL VACIO</v>
          </cell>
          <cell r="E764" t="str">
            <v>L</v>
          </cell>
          <cell r="F764" t="str">
            <v>EQ</v>
          </cell>
          <cell r="G764" t="e">
            <v>#NAME?</v>
          </cell>
          <cell r="H764" t="e">
            <v>#NAME?</v>
          </cell>
          <cell r="I764" t="e">
            <v>#NAME?</v>
          </cell>
        </row>
        <row r="765">
          <cell r="A765" t="str">
            <v>LU-1</v>
          </cell>
          <cell r="C765" t="str">
            <v>EST</v>
          </cell>
          <cell r="D765" t="str">
            <v>LUMINÓMETRO</v>
          </cell>
          <cell r="E765" t="str">
            <v>C</v>
          </cell>
          <cell r="F765" t="str">
            <v>EQ</v>
          </cell>
          <cell r="G765" t="e">
            <v>#NAME?</v>
          </cell>
          <cell r="H765" t="e">
            <v>#NAME?</v>
          </cell>
          <cell r="I765" t="e">
            <v>#NAME?</v>
          </cell>
        </row>
        <row r="766">
          <cell r="A766" t="str">
            <v>LU-2</v>
          </cell>
          <cell r="C766" t="str">
            <v>EST</v>
          </cell>
          <cell r="D766" t="str">
            <v>LUPA 030 CM. PARA INSPECCIÓN VISUAL DE MATERIAL EMPOTRADO Y PLEGABLE</v>
          </cell>
          <cell r="E766" t="str">
            <v>C</v>
          </cell>
          <cell r="F766" t="str">
            <v>EQ</v>
          </cell>
          <cell r="G766" t="e">
            <v>#NAME?</v>
          </cell>
          <cell r="H766" t="e">
            <v>#NAME?</v>
          </cell>
        </row>
        <row r="767">
          <cell r="A767" t="str">
            <v>T-42</v>
          </cell>
          <cell r="C767" t="str">
            <v>MAN</v>
          </cell>
          <cell r="D767" t="str">
            <v xml:space="preserve">LUXÓMETRO </v>
          </cell>
          <cell r="E767" t="str">
            <v>E</v>
          </cell>
          <cell r="F767" t="str">
            <v>EQ</v>
          </cell>
          <cell r="G767" t="e">
            <v>#NAME?</v>
          </cell>
          <cell r="H767" t="e">
            <v>#NAME?</v>
          </cell>
          <cell r="I767" t="e">
            <v>#NAME?</v>
          </cell>
        </row>
        <row r="768">
          <cell r="A768" t="str">
            <v>Z-148E</v>
          </cell>
          <cell r="C768" t="str">
            <v>INF</v>
          </cell>
          <cell r="D768" t="str">
            <v>LUZ DE INDICACIÓN DE LLAMADA DE ENFERMERA</v>
          </cell>
          <cell r="E768" t="str">
            <v>INF</v>
          </cell>
          <cell r="F768" t="str">
            <v>OC</v>
          </cell>
          <cell r="I768" t="e">
            <v>#NAME?</v>
          </cell>
        </row>
        <row r="769">
          <cell r="A769" t="str">
            <v>E-58</v>
          </cell>
          <cell r="C769" t="str">
            <v>MF</v>
          </cell>
          <cell r="D769" t="str">
            <v>MAGNETOTERAPIA</v>
          </cell>
          <cell r="E769" t="str">
            <v>C</v>
          </cell>
          <cell r="F769" t="str">
            <v>EQ</v>
          </cell>
          <cell r="G769" t="e">
            <v>#NAME?</v>
          </cell>
          <cell r="H769" t="e">
            <v>#NAME?</v>
          </cell>
          <cell r="I769" t="e">
            <v>#NAME?</v>
          </cell>
        </row>
        <row r="770">
          <cell r="A770" t="str">
            <v>T-50A</v>
          </cell>
          <cell r="C770" t="str">
            <v>MAN</v>
          </cell>
          <cell r="D770" t="str">
            <v>MALETIN DE HERRAMIENTAS</v>
          </cell>
          <cell r="E770" t="str">
            <v>E</v>
          </cell>
          <cell r="F770" t="str">
            <v>EQ</v>
          </cell>
          <cell r="G770" t="e">
            <v>#NAME?</v>
          </cell>
          <cell r="H770" t="e">
            <v>#NAME?</v>
          </cell>
          <cell r="I770" t="e">
            <v>#NAME?</v>
          </cell>
        </row>
        <row r="771">
          <cell r="A771" t="str">
            <v>T-37</v>
          </cell>
          <cell r="C771" t="str">
            <v>MAN</v>
          </cell>
          <cell r="D771" t="str">
            <v xml:space="preserve">MALETÍN DE HERRAMIENTAS PARA TÉCNICO SANITARIO </v>
          </cell>
          <cell r="E771" t="str">
            <v>E</v>
          </cell>
          <cell r="F771" t="str">
            <v>EQ</v>
          </cell>
          <cell r="G771" t="e">
            <v>#NAME?</v>
          </cell>
          <cell r="H771" t="e">
            <v>#NAME?</v>
          </cell>
          <cell r="I771" t="e">
            <v>#NAME?</v>
          </cell>
        </row>
        <row r="772">
          <cell r="A772" t="str">
            <v>DX-61B</v>
          </cell>
          <cell r="C772" t="str">
            <v>C</v>
          </cell>
          <cell r="D772" t="str">
            <v>MALETÍN DE REANIMACIÓN  NEONATAL</v>
          </cell>
          <cell r="E772" t="str">
            <v>C</v>
          </cell>
          <cell r="F772" t="str">
            <v>EQ</v>
          </cell>
          <cell r="G772" t="e">
            <v>#NAME?</v>
          </cell>
          <cell r="H772" t="e">
            <v>#NAME?</v>
          </cell>
          <cell r="I772" t="e">
            <v>#NAME?</v>
          </cell>
        </row>
        <row r="773">
          <cell r="A773" t="str">
            <v>DX-20B</v>
          </cell>
          <cell r="C773" t="str">
            <v>USV</v>
          </cell>
          <cell r="D773" t="str">
            <v xml:space="preserve">MALETÍN DE REANIMACIÓN ADULTO </v>
          </cell>
          <cell r="E773" t="str">
            <v>C</v>
          </cell>
          <cell r="F773" t="str">
            <v>EQ</v>
          </cell>
          <cell r="G773" t="e">
            <v>#NAME?</v>
          </cell>
          <cell r="H773" t="e">
            <v>#NAME?</v>
          </cell>
          <cell r="I773" t="e">
            <v>#NAME?</v>
          </cell>
        </row>
        <row r="774">
          <cell r="A774" t="str">
            <v>DX-20A</v>
          </cell>
          <cell r="C774" t="str">
            <v>USV</v>
          </cell>
          <cell r="D774" t="str">
            <v>MALETÍN DE REANIMACIÓN ADULTO PEDIÁTRICO</v>
          </cell>
          <cell r="E774" t="str">
            <v>C</v>
          </cell>
          <cell r="F774" t="str">
            <v>EQ</v>
          </cell>
          <cell r="G774" t="e">
            <v>#NAME?</v>
          </cell>
          <cell r="H774" t="e">
            <v>#NAME?</v>
          </cell>
          <cell r="I774" t="e">
            <v>#NAME?</v>
          </cell>
        </row>
        <row r="775">
          <cell r="A775" t="str">
            <v>RX-21</v>
          </cell>
          <cell r="C775" t="str">
            <v>IMAG</v>
          </cell>
          <cell r="D775" t="str">
            <v>MAMOGRAFO DIGITAL</v>
          </cell>
          <cell r="E775" t="str">
            <v>B</v>
          </cell>
          <cell r="F775" t="str">
            <v>EQ</v>
          </cell>
          <cell r="G775" t="e">
            <v>#NAME?</v>
          </cell>
          <cell r="H775" t="e">
            <v>#NAME?</v>
          </cell>
          <cell r="I775" t="e">
            <v>#NAME?</v>
          </cell>
        </row>
        <row r="776">
          <cell r="A776" t="str">
            <v>RX-21A</v>
          </cell>
          <cell r="C776" t="str">
            <v>IMAG</v>
          </cell>
          <cell r="D776" t="str">
            <v>MAMOGRAFO DIGITAL CON ESTEROTAXIA</v>
          </cell>
          <cell r="E776" t="str">
            <v>B</v>
          </cell>
          <cell r="F776" t="str">
            <v>EQ</v>
          </cell>
          <cell r="G776" t="e">
            <v>#NAME?</v>
          </cell>
          <cell r="H776" t="e">
            <v>#NAME?</v>
          </cell>
          <cell r="I776" t="e">
            <v>#NAME?</v>
          </cell>
        </row>
        <row r="777">
          <cell r="A777" t="str">
            <v>E-62</v>
          </cell>
          <cell r="C777" t="str">
            <v>MF</v>
          </cell>
          <cell r="D777" t="str">
            <v>MANCUERNAS</v>
          </cell>
          <cell r="E777" t="str">
            <v>C</v>
          </cell>
          <cell r="F777" t="str">
            <v>EQ</v>
          </cell>
          <cell r="G777" t="e">
            <v>#NAME?</v>
          </cell>
          <cell r="H777" t="e">
            <v>#NAME?</v>
          </cell>
          <cell r="I777" t="e">
            <v>#NAME?</v>
          </cell>
        </row>
        <row r="778">
          <cell r="A778" t="str">
            <v>RX-03</v>
          </cell>
          <cell r="C778" t="str">
            <v>IMAG</v>
          </cell>
          <cell r="D778" t="str">
            <v>MANDIL EMPLOMADO</v>
          </cell>
          <cell r="E778" t="str">
            <v>B</v>
          </cell>
          <cell r="F778" t="str">
            <v>EQ</v>
          </cell>
          <cell r="G778" t="e">
            <v>#NAME?</v>
          </cell>
          <cell r="H778" t="e">
            <v>#NAME?</v>
          </cell>
          <cell r="I778" t="e">
            <v>#NAME?</v>
          </cell>
        </row>
        <row r="779">
          <cell r="A779" t="str">
            <v>RX-03B</v>
          </cell>
          <cell r="C779" t="str">
            <v>IMAG</v>
          </cell>
          <cell r="D779" t="str">
            <v>MANDIL EMPLOMADO  + PROTECTOR CERVICAL</v>
          </cell>
          <cell r="E779" t="str">
            <v>B</v>
          </cell>
          <cell r="F779" t="str">
            <v>EQ</v>
          </cell>
          <cell r="G779" t="e">
            <v>#NAME?</v>
          </cell>
          <cell r="H779" t="e">
            <v>#NAME?</v>
          </cell>
          <cell r="I779" t="e">
            <v>#NAME?</v>
          </cell>
        </row>
        <row r="780">
          <cell r="A780" t="str">
            <v>RX-03A</v>
          </cell>
          <cell r="C780" t="str">
            <v>IMAG</v>
          </cell>
          <cell r="D780" t="str">
            <v>MANDIL EMPLOMADO CON PROTECTOR GONADAL + PROTECTOR CERVICAL</v>
          </cell>
          <cell r="E780" t="str">
            <v>B</v>
          </cell>
          <cell r="F780" t="str">
            <v>EQ</v>
          </cell>
          <cell r="G780" t="e">
            <v>#NAME?</v>
          </cell>
          <cell r="H780" t="e">
            <v>#NAME?</v>
          </cell>
          <cell r="I780" t="e">
            <v>#NAME?</v>
          </cell>
        </row>
        <row r="781">
          <cell r="A781" t="str">
            <v>EM-X08</v>
          </cell>
          <cell r="C781" t="str">
            <v>EM</v>
          </cell>
          <cell r="D781" t="str">
            <v>MANIFOLD CON TABLERO AUTOMÁTICO DE OXIDO NITROSO</v>
          </cell>
          <cell r="E781" t="str">
            <v>EM</v>
          </cell>
          <cell r="F781" t="str">
            <v>OC</v>
          </cell>
          <cell r="I781" t="e">
            <v>#NAME?</v>
          </cell>
        </row>
        <row r="782">
          <cell r="A782" t="str">
            <v>EM-X09</v>
          </cell>
          <cell r="C782" t="str">
            <v>EM</v>
          </cell>
          <cell r="D782" t="str">
            <v>MANIFOLD CON TABLERO AUTOMÁTICO DE OXIGENO MEDICINAL</v>
          </cell>
          <cell r="E782" t="str">
            <v>EM</v>
          </cell>
          <cell r="F782" t="str">
            <v>OC</v>
          </cell>
        </row>
        <row r="783">
          <cell r="A783" t="str">
            <v>CF-103</v>
          </cell>
          <cell r="C783" t="str">
            <v>EM</v>
          </cell>
          <cell r="D783" t="str">
            <v xml:space="preserve">MANIFOLD DE VAPOR CON REGULADORES, CABECERO DE VAPOR Y DISTRIBUCIÓN DE VAPOR </v>
          </cell>
          <cell r="E783" t="str">
            <v>E</v>
          </cell>
          <cell r="F783" t="str">
            <v>EQ</v>
          </cell>
          <cell r="H783" t="e">
            <v>#NAME?</v>
          </cell>
        </row>
        <row r="784">
          <cell r="A784" t="str">
            <v>EM-3</v>
          </cell>
          <cell r="C784" t="str">
            <v>USV</v>
          </cell>
          <cell r="D784" t="str">
            <v>MAQUINA DE ANESTESIA  CON MONITOREO COMPLETO</v>
          </cell>
          <cell r="E784" t="str">
            <v>B</v>
          </cell>
          <cell r="F784" t="str">
            <v>EQ</v>
          </cell>
          <cell r="G784" t="e">
            <v>#NAME?</v>
          </cell>
          <cell r="H784" t="e">
            <v>#NAME?</v>
          </cell>
          <cell r="I784" t="e">
            <v>#NAME?</v>
          </cell>
        </row>
        <row r="785">
          <cell r="A785" t="str">
            <v>EM-2B</v>
          </cell>
          <cell r="C785" t="str">
            <v>USV</v>
          </cell>
          <cell r="D785" t="str">
            <v>MÁQUINA DE ANESTESIA 3 GASES CON MONITOREO BÁSICO</v>
          </cell>
          <cell r="E785" t="str">
            <v>B</v>
          </cell>
          <cell r="F785" t="str">
            <v>EQ</v>
          </cell>
          <cell r="G785" t="e">
            <v>#NAME?</v>
          </cell>
          <cell r="H785" t="e">
            <v>#NAME?</v>
          </cell>
          <cell r="I785" t="e">
            <v>#NAME?</v>
          </cell>
        </row>
        <row r="786">
          <cell r="A786" t="str">
            <v>EM-2</v>
          </cell>
          <cell r="C786" t="str">
            <v>USV</v>
          </cell>
          <cell r="D786" t="str">
            <v>MAQUINA DE ANESTESIA CON MONITOREO BASICO</v>
          </cell>
          <cell r="E786" t="str">
            <v>B</v>
          </cell>
          <cell r="F786" t="str">
            <v>EQ</v>
          </cell>
          <cell r="G786" t="e">
            <v>#NAME?</v>
          </cell>
          <cell r="H786" t="e">
            <v>#NAME?</v>
          </cell>
          <cell r="I786" t="e">
            <v>#NAME?</v>
          </cell>
        </row>
        <row r="787">
          <cell r="A787" t="str">
            <v>EM-93</v>
          </cell>
          <cell r="C787" t="str">
            <v>USV</v>
          </cell>
          <cell r="D787" t="str">
            <v xml:space="preserve">MÁQUINA DE ASISTENCIA CIRCULATORIA, CON BALÓN INTRAAÓRTICO </v>
          </cell>
          <cell r="E787" t="str">
            <v>B</v>
          </cell>
          <cell r="F787" t="str">
            <v>EQ</v>
          </cell>
          <cell r="G787" t="e">
            <v>#NAME?</v>
          </cell>
          <cell r="H787" t="e">
            <v>#NAME?</v>
          </cell>
          <cell r="I787" t="e">
            <v>#NAME?</v>
          </cell>
        </row>
        <row r="788">
          <cell r="A788" t="str">
            <v>EM-92</v>
          </cell>
          <cell r="C788" t="str">
            <v>USV</v>
          </cell>
          <cell r="D788" t="str">
            <v xml:space="preserve">MÁQUINA DE CIRCULACIÓN EXTRACORPÓREA (1.2 Kw.) </v>
          </cell>
          <cell r="E788" t="str">
            <v>B</v>
          </cell>
          <cell r="F788" t="str">
            <v>EQ</v>
          </cell>
          <cell r="G788" t="e">
            <v>#NAME?</v>
          </cell>
          <cell r="H788" t="e">
            <v>#NAME?</v>
          </cell>
          <cell r="I788" t="e">
            <v>#NAME?</v>
          </cell>
        </row>
        <row r="789">
          <cell r="A789" t="str">
            <v>T-39A</v>
          </cell>
          <cell r="C789" t="str">
            <v>EST</v>
          </cell>
          <cell r="D789" t="str">
            <v xml:space="preserve">MAQUINA DE CORTAR GASAS </v>
          </cell>
          <cell r="E789" t="str">
            <v>E</v>
          </cell>
          <cell r="F789" t="str">
            <v>EQ</v>
          </cell>
          <cell r="G789" t="e">
            <v>#NAME?</v>
          </cell>
          <cell r="H789" t="e">
            <v>#NAME?</v>
          </cell>
          <cell r="I789" t="e">
            <v>#NAME?</v>
          </cell>
        </row>
        <row r="790">
          <cell r="A790" t="str">
            <v>Z-10</v>
          </cell>
          <cell r="C790" t="str">
            <v>LAV</v>
          </cell>
          <cell r="D790" t="str">
            <v>MÁQUINA DE COSER ELÉCTRICA COSTURA RECTA Y ZIGZAG</v>
          </cell>
          <cell r="E790" t="str">
            <v>EM</v>
          </cell>
          <cell r="F790" t="str">
            <v>EQ</v>
          </cell>
          <cell r="G790" t="e">
            <v>#NAME?</v>
          </cell>
          <cell r="H790" t="e">
            <v>#NAME?</v>
          </cell>
          <cell r="I790" t="e">
            <v>#NAME?</v>
          </cell>
        </row>
        <row r="791">
          <cell r="A791" t="str">
            <v>Z-17</v>
          </cell>
          <cell r="C791" t="str">
            <v>LAV</v>
          </cell>
          <cell r="D791" t="str">
            <v>MAQUINA DE COSER ELECTRICA TIPO SEMIINDUSTRIAL</v>
          </cell>
          <cell r="E791" t="str">
            <v>EM</v>
          </cell>
          <cell r="F791" t="str">
            <v>EQ</v>
          </cell>
          <cell r="G791" t="e">
            <v>#NAME?</v>
          </cell>
          <cell r="H791" t="e">
            <v>#NAME?</v>
          </cell>
          <cell r="I791" t="e">
            <v>#NAME?</v>
          </cell>
        </row>
        <row r="792">
          <cell r="A792" t="str">
            <v>Z-11</v>
          </cell>
          <cell r="C792" t="str">
            <v>LAV</v>
          </cell>
          <cell r="D792" t="str">
            <v>MÁQUINA DE COSER, ELECTRICA, INDUSTRIAL</v>
          </cell>
          <cell r="E792" t="str">
            <v>EM</v>
          </cell>
          <cell r="F792" t="str">
            <v>EQ</v>
          </cell>
          <cell r="G792" t="e">
            <v>#NAME?</v>
          </cell>
          <cell r="H792" t="e">
            <v>#NAME?</v>
          </cell>
          <cell r="I792" t="e">
            <v>#NAME?</v>
          </cell>
        </row>
        <row r="793">
          <cell r="A793" t="str">
            <v>X-4A</v>
          </cell>
          <cell r="C793" t="str">
            <v>LAV</v>
          </cell>
          <cell r="D793" t="str">
            <v>MÁQUINA ELÉCTRICA PELADORA DE PAPAS</v>
          </cell>
          <cell r="E793" t="str">
            <v>EM</v>
          </cell>
          <cell r="F793" t="str">
            <v>EQ</v>
          </cell>
          <cell r="G793" t="e">
            <v>#NAME?</v>
          </cell>
          <cell r="H793" t="e">
            <v>#NAME?</v>
          </cell>
        </row>
        <row r="794">
          <cell r="A794" t="str">
            <v>S-59</v>
          </cell>
          <cell r="C794" t="str">
            <v>EST</v>
          </cell>
          <cell r="D794" t="str">
            <v xml:space="preserve">MÁQUINA EMPACADORA AL VACIO, CON CÁMARA DE 43 X43 X 16 CM </v>
          </cell>
          <cell r="E794" t="str">
            <v>E</v>
          </cell>
          <cell r="F794" t="str">
            <v>EQ</v>
          </cell>
          <cell r="G794" t="e">
            <v>#NAME?</v>
          </cell>
          <cell r="H794" t="e">
            <v>#NAME?</v>
          </cell>
          <cell r="I794" t="e">
            <v>#NAME?</v>
          </cell>
        </row>
        <row r="795">
          <cell r="A795" t="str">
            <v>X-12</v>
          </cell>
          <cell r="C795" t="str">
            <v>NUT</v>
          </cell>
          <cell r="D795" t="str">
            <v>MAQUINA LAVADORA DE VAJILLAS Y CHAROLAS A GAS</v>
          </cell>
          <cell r="E795" t="str">
            <v>E</v>
          </cell>
          <cell r="F795" t="str">
            <v>EQ</v>
          </cell>
          <cell r="G795" t="e">
            <v>#NAME?</v>
          </cell>
          <cell r="H795" t="e">
            <v>#NAME?</v>
          </cell>
        </row>
        <row r="796">
          <cell r="A796" t="str">
            <v>LI-2</v>
          </cell>
          <cell r="C796" t="str">
            <v>MAN</v>
          </cell>
          <cell r="D796" t="str">
            <v>MÁQUINA LUSTRADORA ELÉCTRICA TIPO INDUSTRIAL, ESCOBILLA DE 16 PULG DE DIÁMETRO</v>
          </cell>
          <cell r="E796" t="str">
            <v>E</v>
          </cell>
          <cell r="F796" t="str">
            <v>EQ</v>
          </cell>
          <cell r="G796" t="e">
            <v>#NAME?</v>
          </cell>
          <cell r="I796" t="e">
            <v>#NAME?</v>
          </cell>
        </row>
        <row r="797">
          <cell r="A797" t="str">
            <v>LI-12</v>
          </cell>
          <cell r="C797" t="str">
            <v>EM</v>
          </cell>
          <cell r="D797" t="str">
            <v>MÁQUINA LUSTRADORA TIPO INDUSTRIAL CON ESCOBILLA</v>
          </cell>
          <cell r="E797" t="str">
            <v>E</v>
          </cell>
          <cell r="F797" t="str">
            <v>EQ</v>
          </cell>
          <cell r="G797" t="e">
            <v>#NAME?</v>
          </cell>
          <cell r="H797" t="e">
            <v>#NAME?</v>
          </cell>
          <cell r="I797" t="e">
            <v>#NAME?</v>
          </cell>
        </row>
        <row r="798">
          <cell r="A798" t="str">
            <v>X-9</v>
          </cell>
          <cell r="C798" t="str">
            <v>NUT</v>
          </cell>
          <cell r="D798" t="str">
            <v xml:space="preserve">MAQUINA MOLEDORA DE CARNE </v>
          </cell>
          <cell r="E798" t="str">
            <v>E</v>
          </cell>
          <cell r="F798" t="str">
            <v>EQ</v>
          </cell>
          <cell r="G798" t="e">
            <v>#NAME?</v>
          </cell>
          <cell r="H798" t="e">
            <v>#NAME?</v>
          </cell>
          <cell r="I798" t="e">
            <v>#NAME?</v>
          </cell>
        </row>
        <row r="799">
          <cell r="A799" t="str">
            <v>LA-42</v>
          </cell>
          <cell r="C799" t="str">
            <v>LAV</v>
          </cell>
          <cell r="D799" t="str">
            <v>MÁQUINA PLANCHADORA INDUSTRIAL 25 KG/HR, TIPO PRENSA 2</v>
          </cell>
          <cell r="E799" t="str">
            <v>E</v>
          </cell>
          <cell r="F799" t="str">
            <v>EQ</v>
          </cell>
          <cell r="G799" t="e">
            <v>#NAME?</v>
          </cell>
          <cell r="H799" t="e">
            <v>#NAME?</v>
          </cell>
        </row>
        <row r="800">
          <cell r="A800" t="str">
            <v>K-65</v>
          </cell>
          <cell r="C800" t="str">
            <v>NUT</v>
          </cell>
          <cell r="D800" t="str">
            <v xml:space="preserve">MARMITA DE VAPOR, BASCULANTE 300 LITROS </v>
          </cell>
          <cell r="E800" t="str">
            <v>E</v>
          </cell>
          <cell r="F800" t="str">
            <v>EQ</v>
          </cell>
          <cell r="G800" t="e">
            <v>#NAME?</v>
          </cell>
          <cell r="H800" t="e">
            <v>#NAME?</v>
          </cell>
          <cell r="I800" t="e">
            <v>#NAME?</v>
          </cell>
        </row>
        <row r="801">
          <cell r="A801" t="str">
            <v>K-61A</v>
          </cell>
          <cell r="C801" t="str">
            <v>NUT</v>
          </cell>
          <cell r="D801" t="str">
            <v>MARMITA DIRECTA A GAS DE 100 LTS DE 900X900X850MM</v>
          </cell>
          <cell r="E801" t="str">
            <v>EM</v>
          </cell>
          <cell r="F801" t="str">
            <v>OC</v>
          </cell>
          <cell r="G801" t="e">
            <v>#NAME?</v>
          </cell>
          <cell r="H801" t="e">
            <v>#NAME?</v>
          </cell>
          <cell r="I801" t="e">
            <v>#NAME?</v>
          </cell>
        </row>
        <row r="802">
          <cell r="A802" t="str">
            <v>K-61D</v>
          </cell>
          <cell r="C802" t="str">
            <v>NUT</v>
          </cell>
          <cell r="D802" t="str">
            <v>MARMITA VOLCABLE  DE 50 LITROS MINIMO</v>
          </cell>
          <cell r="E802" t="str">
            <v>EM</v>
          </cell>
          <cell r="F802" t="str">
            <v>OC</v>
          </cell>
          <cell r="G802" t="e">
            <v>#NAME?</v>
          </cell>
          <cell r="H802" t="e">
            <v>#NAME?</v>
          </cell>
          <cell r="I802" t="e">
            <v>#NAME?</v>
          </cell>
        </row>
        <row r="803">
          <cell r="A803" t="str">
            <v>K-62A</v>
          </cell>
          <cell r="C803" t="str">
            <v>NUT</v>
          </cell>
          <cell r="D803" t="str">
            <v>MARMITA VOLCABLE DE 100 LITROS</v>
          </cell>
          <cell r="E803" t="str">
            <v>EM</v>
          </cell>
          <cell r="F803" t="str">
            <v>OC</v>
          </cell>
          <cell r="G803" t="e">
            <v>#NAME?</v>
          </cell>
          <cell r="H803" t="e">
            <v>#NAME?</v>
          </cell>
          <cell r="I803" t="e">
            <v>#NAME?</v>
          </cell>
        </row>
        <row r="804">
          <cell r="A804" t="str">
            <v>K-62</v>
          </cell>
          <cell r="C804" t="str">
            <v>NUT</v>
          </cell>
          <cell r="D804" t="str">
            <v>MARMITA VOLCABLE DE 150 LITROS</v>
          </cell>
          <cell r="E804" t="str">
            <v>EM</v>
          </cell>
          <cell r="F804" t="str">
            <v>OC</v>
          </cell>
          <cell r="G804" t="e">
            <v>#NAME?</v>
          </cell>
          <cell r="H804" t="e">
            <v>#NAME?</v>
          </cell>
        </row>
        <row r="805">
          <cell r="A805" t="str">
            <v>K-61E</v>
          </cell>
          <cell r="C805" t="str">
            <v>NUT</v>
          </cell>
          <cell r="D805" t="str">
            <v xml:space="preserve">MARMITA VOLCABLE DE 80 LITROS MINIMO </v>
          </cell>
          <cell r="E805" t="str">
            <v>EM</v>
          </cell>
          <cell r="F805" t="str">
            <v>OC</v>
          </cell>
        </row>
        <row r="806">
          <cell r="A806" t="str">
            <v>DX-20E</v>
          </cell>
          <cell r="C806" t="str">
            <v>MC</v>
          </cell>
          <cell r="D806" t="str">
            <v>MALETÍN DE ATENCION MEDICA</v>
          </cell>
          <cell r="E806" t="str">
            <v>MC</v>
          </cell>
          <cell r="F806" t="str">
            <v>EQ</v>
          </cell>
        </row>
        <row r="807">
          <cell r="A807" t="str">
            <v>M-79</v>
          </cell>
          <cell r="C807" t="str">
            <v>DX</v>
          </cell>
          <cell r="D807" t="str">
            <v>MARTILLO DE REFLEJOS</v>
          </cell>
          <cell r="E807" t="str">
            <v>C</v>
          </cell>
          <cell r="F807" t="str">
            <v>EQ</v>
          </cell>
          <cell r="G807" t="e">
            <v>#NAME?</v>
          </cell>
          <cell r="H807" t="e">
            <v>#NAME?</v>
          </cell>
        </row>
        <row r="808">
          <cell r="A808" t="str">
            <v>E-38c</v>
          </cell>
          <cell r="C808" t="str">
            <v>MF</v>
          </cell>
          <cell r="D808" t="str">
            <v>MASAJEADOR FACIAL A PILAS</v>
          </cell>
          <cell r="E808" t="str">
            <v>C</v>
          </cell>
          <cell r="F808" t="str">
            <v>EQ</v>
          </cell>
          <cell r="G808" t="e">
            <v>#NAME?</v>
          </cell>
          <cell r="H808" t="e">
            <v>#NAME?</v>
          </cell>
        </row>
        <row r="809">
          <cell r="A809" t="str">
            <v>EM-201</v>
          </cell>
          <cell r="C809" t="str">
            <v>C</v>
          </cell>
          <cell r="D809" t="str">
            <v>MÁSCARA LARINGEA ADULTO PEDIATRICO</v>
          </cell>
          <cell r="I809" t="e">
            <v>#NAME?</v>
          </cell>
        </row>
        <row r="810">
          <cell r="A810" t="str">
            <v>O-13</v>
          </cell>
          <cell r="C810" t="str">
            <v>C</v>
          </cell>
          <cell r="D810" t="str">
            <v>MC-2</v>
          </cell>
          <cell r="E810" t="str">
            <v>C</v>
          </cell>
          <cell r="F810" t="str">
            <v>EQ</v>
          </cell>
          <cell r="H810" t="e">
            <v>#NAME?</v>
          </cell>
          <cell r="I810" t="e">
            <v>#NAME?</v>
          </cell>
        </row>
        <row r="811">
          <cell r="A811" t="str">
            <v>TM-3</v>
          </cell>
          <cell r="C811" t="str">
            <v>EM</v>
          </cell>
          <cell r="D811" t="str">
            <v xml:space="preserve">TOMA MURAL (O,V,3 TOMACORRIENTES DOBLES, RACK MONITOR </v>
          </cell>
          <cell r="E811" t="str">
            <v>E</v>
          </cell>
          <cell r="F811" t="str">
            <v>EQ</v>
          </cell>
          <cell r="G811" t="e">
            <v>#NAME?</v>
          </cell>
          <cell r="H811" t="e">
            <v>#NAME?</v>
          </cell>
        </row>
        <row r="812">
          <cell r="A812" t="str">
            <v>L-10</v>
          </cell>
          <cell r="C812" t="str">
            <v>LAB</v>
          </cell>
          <cell r="D812" t="str">
            <v>MECHERO BUNSEN</v>
          </cell>
          <cell r="E812" t="str">
            <v>L</v>
          </cell>
          <cell r="F812" t="str">
            <v>EQ</v>
          </cell>
          <cell r="G812" t="e">
            <v>#NAME?</v>
          </cell>
          <cell r="H812" t="e">
            <v>#NAME?</v>
          </cell>
          <cell r="I812" t="e">
            <v>#NAME?</v>
          </cell>
        </row>
        <row r="813">
          <cell r="A813" t="str">
            <v>T-41</v>
          </cell>
          <cell r="C813" t="str">
            <v>MAN</v>
          </cell>
          <cell r="D813" t="str">
            <v xml:space="preserve">MEDIDOR DE PRESIÓN DE GASES MEDICINALES </v>
          </cell>
          <cell r="E813" t="str">
            <v>E</v>
          </cell>
          <cell r="F813" t="str">
            <v>EQ</v>
          </cell>
          <cell r="G813" t="e">
            <v>#NAME?</v>
          </cell>
          <cell r="H813" t="e">
            <v>#NAME?</v>
          </cell>
          <cell r="I813" t="e">
            <v>#NAME?</v>
          </cell>
        </row>
        <row r="814">
          <cell r="A814" t="str">
            <v>MG-101</v>
          </cell>
          <cell r="C814" t="str">
            <v>MAN</v>
          </cell>
          <cell r="D814" t="str">
            <v>MEGAFONO PORTATIL COMPLETO</v>
          </cell>
          <cell r="E814" t="str">
            <v>E</v>
          </cell>
          <cell r="F814" t="str">
            <v>EQ</v>
          </cell>
          <cell r="G814" t="e">
            <v>#NAME?</v>
          </cell>
          <cell r="H814" t="e">
            <v>#NAME?</v>
          </cell>
          <cell r="I814" t="e">
            <v>#NAME?</v>
          </cell>
        </row>
        <row r="815">
          <cell r="A815" t="str">
            <v>T-43</v>
          </cell>
          <cell r="C815" t="str">
            <v>MAN</v>
          </cell>
          <cell r="D815" t="str">
            <v xml:space="preserve">MEGÓMETRO </v>
          </cell>
          <cell r="E815" t="str">
            <v>E</v>
          </cell>
          <cell r="F815" t="str">
            <v>EQ</v>
          </cell>
          <cell r="G815" t="e">
            <v>#NAME?</v>
          </cell>
          <cell r="H815" t="e">
            <v>#NAME?</v>
          </cell>
          <cell r="I815" t="e">
            <v>#NAME?</v>
          </cell>
        </row>
        <row r="816">
          <cell r="A816" t="str">
            <v>MM-3</v>
          </cell>
          <cell r="C816" t="str">
            <v>MC</v>
          </cell>
          <cell r="D816" t="str">
            <v>MESA (DIVAN) PARA EXAMENES GINECO OBSTETRICOS</v>
          </cell>
          <cell r="E816" t="str">
            <v>MC</v>
          </cell>
          <cell r="F816" t="str">
            <v>EQ</v>
          </cell>
          <cell r="G816" t="e">
            <v>#NAME?</v>
          </cell>
          <cell r="H816" t="e">
            <v>#NAME?</v>
          </cell>
        </row>
        <row r="817">
          <cell r="A817" t="str">
            <v>MM-2</v>
          </cell>
          <cell r="C817" t="str">
            <v>MC</v>
          </cell>
          <cell r="D817" t="str">
            <v>MESA (DIVÁN) PARA EXÁMENES Y CURACIONES</v>
          </cell>
          <cell r="E817" t="str">
            <v>MC</v>
          </cell>
          <cell r="F817" t="str">
            <v>EQ</v>
          </cell>
          <cell r="G817" t="e">
            <v>#NAME?</v>
          </cell>
          <cell r="H817" t="e">
            <v>#NAME?</v>
          </cell>
          <cell r="I817" t="e">
            <v>#NAME?</v>
          </cell>
        </row>
        <row r="818">
          <cell r="A818" t="str">
            <v>MM-2A</v>
          </cell>
          <cell r="C818" t="str">
            <v>MC</v>
          </cell>
          <cell r="D818" t="str">
            <v>MESA (DIVAN) PARA EXAMENES Y CURACIONES PEDIATRICA</v>
          </cell>
          <cell r="E818" t="str">
            <v>MC</v>
          </cell>
          <cell r="F818" t="str">
            <v>EQ</v>
          </cell>
          <cell r="G818" t="e">
            <v>#NAME?</v>
          </cell>
          <cell r="H818" t="e">
            <v>#NAME?</v>
          </cell>
          <cell r="I818" t="e">
            <v>#NAME?</v>
          </cell>
        </row>
        <row r="819">
          <cell r="A819" t="str">
            <v>MM-1</v>
          </cell>
          <cell r="C819" t="str">
            <v>MC</v>
          </cell>
          <cell r="D819" t="str">
            <v>MESA (DIVAN) PARA INYECTABLES O DESCANSO</v>
          </cell>
          <cell r="E819" t="str">
            <v>MC</v>
          </cell>
          <cell r="F819" t="str">
            <v>EQ</v>
          </cell>
          <cell r="G819" t="e">
            <v>#NAME?</v>
          </cell>
          <cell r="H819" t="e">
            <v>#NAME?</v>
          </cell>
          <cell r="I819" t="e">
            <v>#NAME?</v>
          </cell>
        </row>
        <row r="820">
          <cell r="A820" t="str">
            <v>MA-40</v>
          </cell>
          <cell r="C820" t="str">
            <v>MC</v>
          </cell>
          <cell r="D820" t="str">
            <v>MESA ANGULAR PARA INSTRUMENTAL</v>
          </cell>
          <cell r="E820" t="str">
            <v>MC</v>
          </cell>
          <cell r="F820" t="str">
            <v>EQ</v>
          </cell>
          <cell r="G820" t="e">
            <v>#NAME?</v>
          </cell>
          <cell r="H820" t="e">
            <v>#NAME?</v>
          </cell>
          <cell r="I820" t="e">
            <v>#NAME?</v>
          </cell>
        </row>
        <row r="821">
          <cell r="A821" t="str">
            <v>MC-70a</v>
          </cell>
          <cell r="C821" t="str">
            <v>MA</v>
          </cell>
          <cell r="D821" t="str">
            <v>MESA AUXILIAR PARA OFICINA</v>
          </cell>
          <cell r="E821" t="str">
            <v>MA</v>
          </cell>
          <cell r="F821" t="str">
            <v>EQ</v>
          </cell>
          <cell r="G821" t="e">
            <v>#NAME?</v>
          </cell>
          <cell r="H821" t="e">
            <v>#NAME?</v>
          </cell>
          <cell r="I821" t="e">
            <v>#NAME?</v>
          </cell>
        </row>
        <row r="822">
          <cell r="A822" t="str">
            <v>K-96</v>
          </cell>
          <cell r="C822" t="str">
            <v>NUT</v>
          </cell>
          <cell r="D822" t="str">
            <v xml:space="preserve">MESA CALIENTE PARA 6 TABLAS, PARA SERVIDO DE ALIMENTOS (1 Kw.) </v>
          </cell>
          <cell r="E822" t="str">
            <v>E</v>
          </cell>
          <cell r="F822" t="str">
            <v>EQ</v>
          </cell>
          <cell r="G822" t="e">
            <v>#NAME?</v>
          </cell>
          <cell r="H822" t="e">
            <v>#NAME?</v>
          </cell>
          <cell r="I822" t="e">
            <v>#NAME?</v>
          </cell>
        </row>
        <row r="823">
          <cell r="A823" t="str">
            <v>MA-12A</v>
          </cell>
          <cell r="C823" t="str">
            <v>MC</v>
          </cell>
          <cell r="D823" t="str">
            <v>MESA DE ACERO INOXIDABLE RODABLE PARA MULTIPLES USOS</v>
          </cell>
          <cell r="E823" t="str">
            <v>MC</v>
          </cell>
          <cell r="F823" t="str">
            <v>EQ</v>
          </cell>
          <cell r="G823" t="e">
            <v>#NAME?</v>
          </cell>
          <cell r="H823" t="e">
            <v>#NAME?</v>
          </cell>
          <cell r="I823" t="e">
            <v>#NAME?</v>
          </cell>
        </row>
        <row r="824">
          <cell r="A824" t="str">
            <v>MA-19</v>
          </cell>
          <cell r="C824" t="str">
            <v>MC</v>
          </cell>
          <cell r="D824" t="str">
            <v>MESA DE CAMA PARA COMER RODABLE</v>
          </cell>
          <cell r="E824" t="str">
            <v>MC</v>
          </cell>
          <cell r="F824" t="str">
            <v>EQ</v>
          </cell>
          <cell r="G824" t="e">
            <v>#NAME?</v>
          </cell>
          <cell r="H824" t="e">
            <v>#NAME?</v>
          </cell>
          <cell r="I824" t="e">
            <v>#NAME?</v>
          </cell>
        </row>
        <row r="825">
          <cell r="A825" t="str">
            <v>MK-4</v>
          </cell>
          <cell r="C825" t="str">
            <v>MA</v>
          </cell>
          <cell r="D825" t="str">
            <v>MESA DE COMEDOR PARA 4 PERSONAS</v>
          </cell>
          <cell r="E825" t="str">
            <v>MC</v>
          </cell>
          <cell r="F825" t="str">
            <v>EQ</v>
          </cell>
          <cell r="G825" t="e">
            <v>#NAME?</v>
          </cell>
          <cell r="H825" t="e">
            <v>#NAME?</v>
          </cell>
          <cell r="I825" t="e">
            <v>#NAME?</v>
          </cell>
        </row>
        <row r="826">
          <cell r="A826" t="str">
            <v>MK-4A</v>
          </cell>
          <cell r="C826" t="str">
            <v>MA</v>
          </cell>
          <cell r="D826" t="str">
            <v>MESA DE COMEDOR PARA 8 PERSONAS (0.70 x 2.40)</v>
          </cell>
          <cell r="E826" t="str">
            <v>MA</v>
          </cell>
          <cell r="F826" t="str">
            <v>EQ</v>
          </cell>
          <cell r="G826" t="e">
            <v>#NAME?</v>
          </cell>
          <cell r="H826" t="e">
            <v>#NAME?</v>
          </cell>
          <cell r="I826" t="e">
            <v>#NAME?</v>
          </cell>
        </row>
        <row r="827">
          <cell r="A827" t="str">
            <v>MM-9A</v>
          </cell>
          <cell r="C827" t="str">
            <v>MC</v>
          </cell>
          <cell r="D827" t="str">
            <v>MESA DE EXPLORACION PROCTOLOGICA</v>
          </cell>
          <cell r="E827" t="str">
            <v>B</v>
          </cell>
          <cell r="F827" t="str">
            <v>EQ</v>
          </cell>
          <cell r="G827" t="e">
            <v>#NAME?</v>
          </cell>
          <cell r="H827" t="e">
            <v>#NAME?</v>
          </cell>
          <cell r="I827" t="e">
            <v>#NAME?</v>
          </cell>
        </row>
        <row r="828">
          <cell r="A828" t="str">
            <v>MC-42E</v>
          </cell>
          <cell r="C828" t="str">
            <v>MA</v>
          </cell>
          <cell r="D828" t="str">
            <v>MESA DE MADERA DE TRABAJO DE 240 X 120 CM.</v>
          </cell>
          <cell r="E828" t="str">
            <v>MA</v>
          </cell>
          <cell r="F828" t="str">
            <v>EQ</v>
          </cell>
          <cell r="G828" t="e">
            <v>#NAME?</v>
          </cell>
          <cell r="H828" t="e">
            <v>#NAME?</v>
          </cell>
          <cell r="I828" t="e">
            <v>#NAME?</v>
          </cell>
        </row>
        <row r="829">
          <cell r="A829" t="str">
            <v>M-26</v>
          </cell>
          <cell r="C829" t="str">
            <v>MA</v>
          </cell>
          <cell r="D829" t="str">
            <v>MESA DE MADERA PARA LAVANDERIA</v>
          </cell>
          <cell r="E829" t="str">
            <v>MA</v>
          </cell>
          <cell r="F829" t="str">
            <v>EQ</v>
          </cell>
          <cell r="G829" t="e">
            <v>#NAME?</v>
          </cell>
          <cell r="H829" t="e">
            <v>#NAME?</v>
          </cell>
          <cell r="I829" t="e">
            <v>#NAME?</v>
          </cell>
        </row>
        <row r="830">
          <cell r="A830" t="str">
            <v>MC-57A</v>
          </cell>
          <cell r="C830" t="str">
            <v>MA</v>
          </cell>
          <cell r="D830" t="str">
            <v>MESA DE MADERA PARA MÚLTIPLES USOS</v>
          </cell>
          <cell r="E830" t="str">
            <v>MA</v>
          </cell>
          <cell r="F830" t="str">
            <v>EQ</v>
          </cell>
          <cell r="H830" t="e">
            <v>#NAME?</v>
          </cell>
          <cell r="I830" t="e">
            <v>#NAME?</v>
          </cell>
        </row>
        <row r="831">
          <cell r="A831" t="str">
            <v>MK-14</v>
          </cell>
          <cell r="C831" t="str">
            <v>MA</v>
          </cell>
          <cell r="D831" t="str">
            <v>MESA DE MADERA PARA NIÑOS</v>
          </cell>
          <cell r="E831" t="str">
            <v>MA</v>
          </cell>
          <cell r="F831" t="str">
            <v>EQ</v>
          </cell>
          <cell r="G831" t="e">
            <v>#NAME?</v>
          </cell>
          <cell r="H831" t="e">
            <v>#NAME?</v>
          </cell>
          <cell r="I831" t="e">
            <v>#NAME?</v>
          </cell>
        </row>
        <row r="832">
          <cell r="A832" t="str">
            <v>MC-42B</v>
          </cell>
          <cell r="C832" t="str">
            <v>MA</v>
          </cell>
          <cell r="D832" t="str">
            <v>MESA DE MADERA PARA REUNIONES DE 240 X 120 CM.</v>
          </cell>
          <cell r="E832" t="str">
            <v>MA</v>
          </cell>
          <cell r="F832" t="str">
            <v>EQ</v>
          </cell>
          <cell r="G832" t="e">
            <v>#NAME?</v>
          </cell>
          <cell r="H832" t="e">
            <v>#NAME?</v>
          </cell>
          <cell r="I832" t="e">
            <v>#NAME?</v>
          </cell>
        </row>
        <row r="833">
          <cell r="A833" t="str">
            <v>M-24</v>
          </cell>
          <cell r="C833" t="str">
            <v>MA</v>
          </cell>
          <cell r="D833" t="str">
            <v>MESA DE MADERA Y BANCO DE TRABAJO PARA TALLERES.</v>
          </cell>
          <cell r="E833" t="str">
            <v>MA</v>
          </cell>
          <cell r="F833" t="str">
            <v>EQ</v>
          </cell>
          <cell r="H833" t="e">
            <v>#NAME?</v>
          </cell>
          <cell r="I833" t="e">
            <v>#NAME?</v>
          </cell>
        </row>
        <row r="834">
          <cell r="A834" t="str">
            <v>B-71</v>
          </cell>
          <cell r="C834" t="str">
            <v>SAN</v>
          </cell>
          <cell r="D834" t="str">
            <v>MESA DE MAYOLICA CON REBORDE Y SUMIDERO PARA ANIMALES MEDIANOS .80 X 1.20</v>
          </cell>
          <cell r="E834" t="str">
            <v>OC</v>
          </cell>
          <cell r="F834" t="str">
            <v>EQ</v>
          </cell>
          <cell r="G834" t="e">
            <v>#NAME?</v>
          </cell>
          <cell r="H834" t="e">
            <v>#NAME?</v>
          </cell>
          <cell r="I834" t="e">
            <v>#NAME?</v>
          </cell>
        </row>
        <row r="835">
          <cell r="A835" t="str">
            <v>B-70</v>
          </cell>
          <cell r="C835" t="str">
            <v>SAN</v>
          </cell>
          <cell r="D835" t="str">
            <v>MESA DE MAYOLICA CON REBORDE Y SUMIDERO PARA ANIMALES PEQUEÑOS .60 X .80</v>
          </cell>
          <cell r="E835" t="str">
            <v>OC</v>
          </cell>
          <cell r="F835" t="str">
            <v>EQ</v>
          </cell>
          <cell r="G835" t="e">
            <v>#NAME?</v>
          </cell>
          <cell r="H835" t="e">
            <v>#NAME?</v>
          </cell>
          <cell r="I835" t="e">
            <v>#NAME?</v>
          </cell>
        </row>
        <row r="836">
          <cell r="A836" t="str">
            <v>MM-10</v>
          </cell>
          <cell r="C836" t="str">
            <v>MC</v>
          </cell>
          <cell r="D836" t="str">
            <v>MESA DE NECROPSIAS INCLUYE TRITURADOR</v>
          </cell>
          <cell r="E836" t="str">
            <v>MC</v>
          </cell>
          <cell r="F836" t="str">
            <v>EQ</v>
          </cell>
          <cell r="G836" t="e">
            <v>#NAME?</v>
          </cell>
          <cell r="H836" t="e">
            <v>#NAME?</v>
          </cell>
          <cell r="I836" t="e">
            <v>#NAME?</v>
          </cell>
        </row>
        <row r="837">
          <cell r="A837" t="str">
            <v>MA-17</v>
          </cell>
          <cell r="C837" t="str">
            <v>MC</v>
          </cell>
          <cell r="D837" t="str">
            <v>MESA DE NOCHE DE HOSPITALIZACIÓN</v>
          </cell>
          <cell r="E837" t="str">
            <v>MC</v>
          </cell>
          <cell r="F837" t="str">
            <v>EQ</v>
          </cell>
          <cell r="G837" t="e">
            <v>#NAME?</v>
          </cell>
          <cell r="H837" t="e">
            <v>#NAME?</v>
          </cell>
          <cell r="I837" t="e">
            <v>#NAME?</v>
          </cell>
        </row>
        <row r="838">
          <cell r="A838" t="str">
            <v>MM-7B</v>
          </cell>
          <cell r="C838" t="str">
            <v>MC</v>
          </cell>
          <cell r="D838" t="str">
            <v>MESA DE OPERACIONES HIDRÁULICA/ELECTRICA</v>
          </cell>
          <cell r="E838" t="str">
            <v>B</v>
          </cell>
          <cell r="F838" t="str">
            <v>EQ</v>
          </cell>
          <cell r="G838" t="e">
            <v>#NAME?</v>
          </cell>
          <cell r="H838" t="e">
            <v>#NAME?</v>
          </cell>
          <cell r="I838" t="e">
            <v>#NAME?</v>
          </cell>
        </row>
        <row r="839">
          <cell r="A839" t="str">
            <v>MM-7C</v>
          </cell>
          <cell r="C839" t="str">
            <v>MC</v>
          </cell>
          <cell r="D839" t="str">
            <v>MESA DE OPERACIONES HIDRÁULICA/ELECTRICA TRAUMATOLOGICA</v>
          </cell>
          <cell r="E839" t="str">
            <v>B</v>
          </cell>
          <cell r="F839" t="str">
            <v>EQ</v>
          </cell>
          <cell r="G839" t="e">
            <v>#NAME?</v>
          </cell>
          <cell r="H839" t="e">
            <v>#NAME?</v>
          </cell>
          <cell r="I839" t="e">
            <v>#NAME?</v>
          </cell>
        </row>
        <row r="840">
          <cell r="A840" t="str">
            <v>MM-7</v>
          </cell>
          <cell r="C840" t="str">
            <v>MC</v>
          </cell>
          <cell r="D840" t="str">
            <v>MESA DE OPERACIONES MECÁNICA/HIDRÁULICA</v>
          </cell>
          <cell r="E840" t="str">
            <v>B</v>
          </cell>
          <cell r="F840" t="str">
            <v>EQ</v>
          </cell>
          <cell r="G840" t="e">
            <v>#NAME?</v>
          </cell>
          <cell r="H840" t="e">
            <v>#NAME?</v>
          </cell>
          <cell r="I840" t="e">
            <v>#NAME?</v>
          </cell>
        </row>
        <row r="841">
          <cell r="A841" t="str">
            <v>MM-9</v>
          </cell>
          <cell r="C841" t="str">
            <v>MC</v>
          </cell>
          <cell r="D841" t="str">
            <v>MESA DE PARTOS</v>
          </cell>
          <cell r="E841" t="str">
            <v>B</v>
          </cell>
          <cell r="F841" t="str">
            <v>EQ</v>
          </cell>
          <cell r="G841" t="e">
            <v>#NAME?</v>
          </cell>
          <cell r="H841" t="e">
            <v>#NAME?</v>
          </cell>
          <cell r="I841" t="e">
            <v>#NAME?</v>
          </cell>
        </row>
        <row r="842">
          <cell r="A842" t="str">
            <v>MC-41</v>
          </cell>
          <cell r="C842" t="str">
            <v>MA</v>
          </cell>
          <cell r="D842" t="str">
            <v xml:space="preserve">MESA DE REUNIONES DE 100 X 100 CM. </v>
          </cell>
          <cell r="E842" t="str">
            <v>MA</v>
          </cell>
          <cell r="F842" t="str">
            <v>EQ</v>
          </cell>
          <cell r="G842" t="e">
            <v>#NAME?</v>
          </cell>
          <cell r="H842" t="e">
            <v>#NAME?</v>
          </cell>
          <cell r="I842" t="e">
            <v>#NAME?</v>
          </cell>
        </row>
        <row r="843">
          <cell r="A843" t="str">
            <v>MC-40</v>
          </cell>
          <cell r="C843" t="str">
            <v>MA</v>
          </cell>
          <cell r="D843" t="str">
            <v xml:space="preserve">MESA DE REUNIONES DE 90 X 180 CM. </v>
          </cell>
          <cell r="E843" t="str">
            <v>MA</v>
          </cell>
          <cell r="F843" t="str">
            <v>EQ</v>
          </cell>
          <cell r="G843" t="e">
            <v>#NAME?</v>
          </cell>
          <cell r="H843" t="e">
            <v>#NAME?</v>
          </cell>
          <cell r="I843" t="e">
            <v>#NAME?</v>
          </cell>
        </row>
        <row r="844">
          <cell r="A844" t="str">
            <v>MA-7C</v>
          </cell>
          <cell r="C844" t="str">
            <v>MC</v>
          </cell>
          <cell r="D844" t="str">
            <v>MESA DE TRABAJO DE ACERO INOXIDABLE DE 1.00X2.00 MTS</v>
          </cell>
          <cell r="E844" t="str">
            <v>B</v>
          </cell>
          <cell r="F844" t="str">
            <v>EQ</v>
          </cell>
          <cell r="G844" t="e">
            <v>#NAME?</v>
          </cell>
          <cell r="H844" t="e">
            <v>#NAME?</v>
          </cell>
          <cell r="I844" t="e">
            <v>#NAME?</v>
          </cell>
        </row>
        <row r="845">
          <cell r="A845" t="str">
            <v>MA-7A</v>
          </cell>
          <cell r="C845" t="str">
            <v>MC</v>
          </cell>
          <cell r="D845" t="str">
            <v>MESA DE TRABAJO DE ACERO INOXIDABLE DE 140 X 70CM</v>
          </cell>
          <cell r="E845" t="str">
            <v>MC</v>
          </cell>
          <cell r="F845" t="str">
            <v>EQ</v>
          </cell>
          <cell r="G845" t="e">
            <v>#NAME?</v>
          </cell>
          <cell r="H845" t="e">
            <v>#NAME?</v>
          </cell>
          <cell r="I845" t="e">
            <v>#NAME?</v>
          </cell>
        </row>
        <row r="846">
          <cell r="A846" t="str">
            <v>M-74a</v>
          </cell>
          <cell r="C846" t="str">
            <v>MA</v>
          </cell>
          <cell r="D846" t="str">
            <v>MESA DE TRABAJO DE MADERA 1.40 x 0.70 MT</v>
          </cell>
          <cell r="E846" t="str">
            <v>MA</v>
          </cell>
          <cell r="F846" t="str">
            <v>EQ</v>
          </cell>
          <cell r="G846" t="e">
            <v>#NAME?</v>
          </cell>
          <cell r="H846" t="e">
            <v>#NAME?</v>
          </cell>
          <cell r="I846" t="e">
            <v>#NAME?</v>
          </cell>
        </row>
        <row r="847">
          <cell r="A847" t="str">
            <v>M-44a</v>
          </cell>
          <cell r="C847" t="str">
            <v>MA</v>
          </cell>
          <cell r="D847" t="str">
            <v>MESA DE TRABAJO MURAL C/REPISA INFERIOR DE 2000X600X900MM</v>
          </cell>
          <cell r="E847" t="str">
            <v>MA</v>
          </cell>
          <cell r="F847" t="str">
            <v>EQ</v>
          </cell>
          <cell r="G847" t="e">
            <v>#NAME?</v>
          </cell>
          <cell r="H847" t="e">
            <v>#NAME?</v>
          </cell>
          <cell r="I847" t="e">
            <v>#NAME?</v>
          </cell>
        </row>
        <row r="848">
          <cell r="A848" t="str">
            <v>M-44b</v>
          </cell>
          <cell r="C848" t="str">
            <v>MA</v>
          </cell>
          <cell r="D848" t="str">
            <v>MESA DE TRABAJO MURAL C/REPISA INFERIOR DE 2000X600X900MM</v>
          </cell>
          <cell r="E848" t="str">
            <v>MA</v>
          </cell>
          <cell r="F848" t="str">
            <v>EQ</v>
          </cell>
          <cell r="G848" t="e">
            <v>#NAME?</v>
          </cell>
          <cell r="H848" t="e">
            <v>#NAME?</v>
          </cell>
          <cell r="I848" t="e">
            <v>#NAME?</v>
          </cell>
        </row>
        <row r="849">
          <cell r="A849" t="str">
            <v>M-25</v>
          </cell>
          <cell r="C849" t="str">
            <v>MA</v>
          </cell>
          <cell r="D849" t="str">
            <v>MESA DE TRABAJO PARA TALLERES CON CAJONES DE .80 ANCHO, MODULOS DE .90</v>
          </cell>
          <cell r="E849" t="str">
            <v>MA</v>
          </cell>
          <cell r="F849" t="str">
            <v>EQ</v>
          </cell>
          <cell r="G849" t="e">
            <v>#NAME?</v>
          </cell>
          <cell r="H849" t="e">
            <v>#NAME?</v>
          </cell>
          <cell r="I849" t="e">
            <v>#NAME?</v>
          </cell>
        </row>
        <row r="850">
          <cell r="A850" t="str">
            <v>M-24</v>
          </cell>
          <cell r="C850" t="str">
            <v>MA</v>
          </cell>
          <cell r="D850" t="str">
            <v>MESA DE TRABAJO PARA TALLERES DE .80 ANCHO, MODULOS DE .90</v>
          </cell>
          <cell r="E850" t="str">
            <v>MA</v>
          </cell>
          <cell r="F850" t="str">
            <v>EQ</v>
          </cell>
          <cell r="G850" t="e">
            <v>#NAME?</v>
          </cell>
          <cell r="H850" t="e">
            <v>#NAME?</v>
          </cell>
          <cell r="I850" t="e">
            <v>#NAME?</v>
          </cell>
        </row>
        <row r="851">
          <cell r="A851" t="str">
            <v>MA-9A</v>
          </cell>
          <cell r="C851" t="str">
            <v>MC</v>
          </cell>
          <cell r="D851" t="str">
            <v xml:space="preserve">MESA DE TRABAJO, DE ACERO INOXIDABLE, 200 X 90 CMS. </v>
          </cell>
          <cell r="E851" t="str">
            <v>MC</v>
          </cell>
          <cell r="F851" t="str">
            <v>EQ</v>
          </cell>
          <cell r="G851" t="e">
            <v>#NAME?</v>
          </cell>
          <cell r="H851" t="e">
            <v>#NAME?</v>
          </cell>
          <cell r="I851" t="e">
            <v>#NAME?</v>
          </cell>
        </row>
        <row r="852">
          <cell r="A852" t="str">
            <v>MA-7</v>
          </cell>
          <cell r="C852" t="str">
            <v>MC</v>
          </cell>
          <cell r="D852" t="str">
            <v xml:space="preserve">MESA DE TRABAJO, METÁLICA, 140 X 70 CMS. </v>
          </cell>
          <cell r="E852" t="str">
            <v>MC</v>
          </cell>
          <cell r="F852" t="str">
            <v>EQ</v>
          </cell>
          <cell r="G852" t="e">
            <v>#NAME?</v>
          </cell>
          <cell r="H852" t="e">
            <v>#NAME?</v>
          </cell>
          <cell r="I852" t="e">
            <v>#NAME?</v>
          </cell>
        </row>
        <row r="853">
          <cell r="A853" t="str">
            <v>MM-12</v>
          </cell>
          <cell r="C853" t="str">
            <v>MC</v>
          </cell>
          <cell r="D853" t="str">
            <v>MESA DIVAN DE MADERA</v>
          </cell>
          <cell r="E853" t="str">
            <v>MC</v>
          </cell>
          <cell r="F853" t="str">
            <v>EQ</v>
          </cell>
          <cell r="G853" t="e">
            <v>#NAME?</v>
          </cell>
          <cell r="H853" t="e">
            <v>#NAME?</v>
          </cell>
          <cell r="I853" t="e">
            <v>#NAME?</v>
          </cell>
        </row>
        <row r="854">
          <cell r="A854" t="str">
            <v>MM-4</v>
          </cell>
          <cell r="C854" t="str">
            <v>MC</v>
          </cell>
          <cell r="D854" t="str">
            <v>MESA ESPECIAL PARA TÓPICO</v>
          </cell>
          <cell r="E854" t="str">
            <v>MC</v>
          </cell>
          <cell r="F854" t="str">
            <v>EQ</v>
          </cell>
          <cell r="G854" t="e">
            <v>#NAME?</v>
          </cell>
          <cell r="H854" t="e">
            <v>#NAME?</v>
          </cell>
          <cell r="I854" t="e">
            <v>#NAME?</v>
          </cell>
        </row>
        <row r="855">
          <cell r="A855" t="str">
            <v>MM-4A</v>
          </cell>
          <cell r="C855" t="str">
            <v>MC</v>
          </cell>
          <cell r="D855" t="str">
            <v>MESA ESPECIAL PARA TÓPICO GINECO-OBSTÉTRICO</v>
          </cell>
          <cell r="E855" t="str">
            <v>MC</v>
          </cell>
          <cell r="F855" t="str">
            <v>EQ</v>
          </cell>
          <cell r="G855" t="e">
            <v>#NAME?</v>
          </cell>
          <cell r="H855" t="e">
            <v>#NAME?</v>
          </cell>
          <cell r="I855" t="e">
            <v>#NAME?</v>
          </cell>
        </row>
        <row r="856">
          <cell r="A856" t="str">
            <v>GI-1</v>
          </cell>
          <cell r="C856" t="str">
            <v>MA</v>
          </cell>
          <cell r="D856" t="str">
            <v>MESA METALICA  HEXAGONAL PARA NIÑOS</v>
          </cell>
          <cell r="E856" t="str">
            <v>MA</v>
          </cell>
          <cell r="F856" t="str">
            <v>EQ</v>
          </cell>
          <cell r="G856" t="e">
            <v>#NAME?</v>
          </cell>
          <cell r="H856" t="e">
            <v>#NAME?</v>
          </cell>
          <cell r="I856" t="e">
            <v>#NAME?</v>
          </cell>
        </row>
        <row r="857">
          <cell r="A857" t="str">
            <v>MA-39</v>
          </cell>
          <cell r="C857" t="str">
            <v>MC</v>
          </cell>
          <cell r="D857" t="str">
            <v>MESA METALICA  TIPO MAYO</v>
          </cell>
          <cell r="E857" t="str">
            <v>MC</v>
          </cell>
          <cell r="F857" t="str">
            <v>EQ</v>
          </cell>
          <cell r="G857" t="e">
            <v>#NAME?</v>
          </cell>
          <cell r="H857" t="e">
            <v>#NAME?</v>
          </cell>
          <cell r="I857" t="e">
            <v>#NAME?</v>
          </cell>
        </row>
        <row r="858">
          <cell r="A858" t="str">
            <v>MA-40</v>
          </cell>
          <cell r="C858" t="str">
            <v>MC</v>
          </cell>
          <cell r="D858" t="str">
            <v>MESA METALICA ANGULAR PARA INSTRUMENTOS</v>
          </cell>
          <cell r="E858" t="str">
            <v>MC</v>
          </cell>
          <cell r="F858" t="str">
            <v>EQ</v>
          </cell>
          <cell r="G858" t="e">
            <v>#NAME?</v>
          </cell>
          <cell r="H858" t="e">
            <v>#NAME?</v>
          </cell>
          <cell r="I858" t="e">
            <v>#NAME?</v>
          </cell>
        </row>
        <row r="859">
          <cell r="A859" t="str">
            <v>MA-9B</v>
          </cell>
          <cell r="C859" t="str">
            <v>MC</v>
          </cell>
          <cell r="D859" t="str">
            <v>MESA METÁLICA DE ACERO INOXIDABLE</v>
          </cell>
          <cell r="E859" t="str">
            <v>MC</v>
          </cell>
          <cell r="F859" t="str">
            <v>EQ</v>
          </cell>
          <cell r="G859" t="e">
            <v>#NAME?</v>
          </cell>
          <cell r="H859" t="e">
            <v>#NAME?</v>
          </cell>
          <cell r="I859" t="e">
            <v>#NAME?</v>
          </cell>
        </row>
        <row r="860">
          <cell r="A860" t="str">
            <v>MC-31</v>
          </cell>
          <cell r="C860" t="str">
            <v>MA</v>
          </cell>
          <cell r="D860" t="str">
            <v>MESA METALICA DE CENTRO</v>
          </cell>
          <cell r="E860" t="str">
            <v>MA</v>
          </cell>
          <cell r="F860" t="str">
            <v>EQ</v>
          </cell>
          <cell r="G860" t="e">
            <v>#NAME?</v>
          </cell>
          <cell r="H860" t="e">
            <v>#NAME?</v>
          </cell>
          <cell r="I860" t="e">
            <v>#NAME?</v>
          </cell>
        </row>
        <row r="861">
          <cell r="A861" t="str">
            <v>MA-17</v>
          </cell>
          <cell r="C861" t="str">
            <v>MC</v>
          </cell>
          <cell r="D861" t="str">
            <v>MESA METÁLICA DE NOCHE PARA HOSPITALIZACIÓN</v>
          </cell>
          <cell r="E861" t="str">
            <v>MC</v>
          </cell>
          <cell r="F861" t="str">
            <v>EQ</v>
          </cell>
          <cell r="G861" t="e">
            <v>#NAME?</v>
          </cell>
          <cell r="H861" t="e">
            <v>#NAME?</v>
          </cell>
          <cell r="I861" t="e">
            <v>#NAME?</v>
          </cell>
        </row>
        <row r="862">
          <cell r="A862" t="str">
            <v>MK-4B</v>
          </cell>
          <cell r="C862" t="str">
            <v>MA</v>
          </cell>
          <cell r="D862" t="str">
            <v xml:space="preserve">MESA METÁLICA DE REUNIONES PARA 4 PERSONAS </v>
          </cell>
          <cell r="E862" t="str">
            <v>MA</v>
          </cell>
          <cell r="F862" t="str">
            <v>EQ</v>
          </cell>
          <cell r="G862" t="e">
            <v>#NAME?</v>
          </cell>
          <cell r="H862" t="e">
            <v>#NAME?</v>
          </cell>
          <cell r="I862" t="e">
            <v>#NAME?</v>
          </cell>
        </row>
        <row r="863">
          <cell r="A863" t="str">
            <v>MC-57</v>
          </cell>
          <cell r="C863" t="str">
            <v>MA</v>
          </cell>
          <cell r="D863" t="str">
            <v xml:space="preserve">MESA METÁLICA DE USO MÚLTIPLE DE 90 X 45 CM. </v>
          </cell>
          <cell r="E863" t="str">
            <v>MA</v>
          </cell>
          <cell r="F863" t="str">
            <v>EQ</v>
          </cell>
          <cell r="G863" t="e">
            <v>#NAME?</v>
          </cell>
          <cell r="H863" t="e">
            <v>#NAME?</v>
          </cell>
          <cell r="I863" t="e">
            <v>#NAME?</v>
          </cell>
        </row>
        <row r="864">
          <cell r="A864" t="str">
            <v>MC-30</v>
          </cell>
          <cell r="C864" t="str">
            <v>MA</v>
          </cell>
          <cell r="D864" t="str">
            <v>MESA METALICA ESQUINERA</v>
          </cell>
          <cell r="E864" t="str">
            <v>MA</v>
          </cell>
          <cell r="F864" t="str">
            <v>EQ</v>
          </cell>
          <cell r="G864" t="e">
            <v>#NAME?</v>
          </cell>
          <cell r="H864" t="e">
            <v>#NAME?</v>
          </cell>
          <cell r="I864" t="e">
            <v>#NAME?</v>
          </cell>
        </row>
        <row r="865">
          <cell r="A865" t="str">
            <v>MA-1</v>
          </cell>
          <cell r="C865" t="str">
            <v>MA</v>
          </cell>
          <cell r="D865" t="str">
            <v>MESA METALICA PARA CIRUGIA VETERINARIA</v>
          </cell>
          <cell r="E865" t="str">
            <v>MA</v>
          </cell>
          <cell r="F865" t="str">
            <v>EQ</v>
          </cell>
          <cell r="G865" t="e">
            <v>#NAME?</v>
          </cell>
          <cell r="H865" t="e">
            <v>#NAME?</v>
          </cell>
          <cell r="I865" t="e">
            <v>#NAME?</v>
          </cell>
        </row>
        <row r="866">
          <cell r="A866" t="str">
            <v>MA-42</v>
          </cell>
          <cell r="C866" t="str">
            <v>MC</v>
          </cell>
          <cell r="D866" t="str">
            <v>MESA METÁLICA PARA EXÁMENES Y CAMBIAR PAÑALES</v>
          </cell>
          <cell r="E866" t="str">
            <v>MC</v>
          </cell>
          <cell r="F866" t="str">
            <v>EQ</v>
          </cell>
          <cell r="G866" t="e">
            <v>#NAME?</v>
          </cell>
          <cell r="H866" t="e">
            <v>#NAME?</v>
          </cell>
          <cell r="I866" t="e">
            <v>#NAME?</v>
          </cell>
        </row>
        <row r="867">
          <cell r="A867" t="str">
            <v>MA-42A</v>
          </cell>
          <cell r="C867" t="str">
            <v>MC</v>
          </cell>
          <cell r="D867" t="str">
            <v>MESA METALICA PARA EXAMENES Y CAMBIAR PAÑALES, CON TALLIMETRO</v>
          </cell>
          <cell r="E867" t="str">
            <v>MC</v>
          </cell>
          <cell r="F867" t="str">
            <v>EQ</v>
          </cell>
          <cell r="G867" t="e">
            <v>#NAME?</v>
          </cell>
          <cell r="H867" t="e">
            <v>#NAME?</v>
          </cell>
          <cell r="I867" t="e">
            <v>#NAME?</v>
          </cell>
        </row>
        <row r="868">
          <cell r="A868" t="str">
            <v>MC-41</v>
          </cell>
          <cell r="C868" t="str">
            <v>MA</v>
          </cell>
          <cell r="D868" t="str">
            <v>MESA METÁLICA PARA REUNIONES 200X100 MTS</v>
          </cell>
          <cell r="E868" t="str">
            <v>MA</v>
          </cell>
          <cell r="F868" t="str">
            <v>EQ</v>
          </cell>
          <cell r="H868" t="e">
            <v>#NAME?</v>
          </cell>
          <cell r="I868" t="e">
            <v>#NAME?</v>
          </cell>
        </row>
        <row r="869">
          <cell r="A869" t="str">
            <v>MA-56</v>
          </cell>
          <cell r="C869" t="str">
            <v>MC</v>
          </cell>
          <cell r="D869" t="str">
            <v>MESA METÁLICA RODABLE DE USO MÚLTIPLE CON DOS TABLEROS</v>
          </cell>
          <cell r="E869" t="str">
            <v>MC</v>
          </cell>
          <cell r="F869" t="str">
            <v>EQ</v>
          </cell>
          <cell r="G869" t="e">
            <v>#NAME?</v>
          </cell>
          <cell r="H869" t="e">
            <v>#NAME?</v>
          </cell>
          <cell r="I869" t="e">
            <v>#NAME?</v>
          </cell>
        </row>
        <row r="870">
          <cell r="A870" t="str">
            <v>MA-50</v>
          </cell>
          <cell r="C870" t="str">
            <v>MC</v>
          </cell>
          <cell r="D870" t="str">
            <v>MESA METÁLICA RODABLE PARA ANESTESISTA</v>
          </cell>
          <cell r="E870" t="str">
            <v>MC</v>
          </cell>
          <cell r="F870" t="str">
            <v>EQ</v>
          </cell>
          <cell r="G870" t="e">
            <v>#NAME?</v>
          </cell>
          <cell r="H870" t="e">
            <v>#NAME?</v>
          </cell>
          <cell r="I870" t="e">
            <v>#NAME?</v>
          </cell>
        </row>
        <row r="871">
          <cell r="A871" t="str">
            <v>MA-37A</v>
          </cell>
          <cell r="C871" t="str">
            <v>MC</v>
          </cell>
          <cell r="D871" t="str">
            <v>MESA METÁLICA RODABLE PARA CURACIONES DE ACERO INOXIDABLE</v>
          </cell>
          <cell r="E871" t="str">
            <v>MC</v>
          </cell>
          <cell r="F871" t="str">
            <v>EQ</v>
          </cell>
          <cell r="G871" t="e">
            <v>#NAME?</v>
          </cell>
          <cell r="H871" t="e">
            <v>#NAME?</v>
          </cell>
          <cell r="I871" t="e">
            <v>#NAME?</v>
          </cell>
        </row>
        <row r="872">
          <cell r="A872" t="str">
            <v>MA-37</v>
          </cell>
          <cell r="C872" t="str">
            <v>MC</v>
          </cell>
          <cell r="D872" t="str">
            <v>MESA METÁLICA RODABLE PARA CURACIONES CON TABLERO</v>
          </cell>
          <cell r="E872" t="str">
            <v>MC</v>
          </cell>
          <cell r="F872" t="str">
            <v>EQ</v>
          </cell>
          <cell r="G872" t="e">
            <v>#NAME?</v>
          </cell>
          <cell r="H872" t="e">
            <v>#NAME?</v>
          </cell>
          <cell r="I872" t="e">
            <v>#NAME?</v>
          </cell>
        </row>
        <row r="873">
          <cell r="A873" t="str">
            <v>MA-12</v>
          </cell>
          <cell r="C873" t="str">
            <v>MC</v>
          </cell>
          <cell r="D873" t="str">
            <v>MESA METÁLICA RODABLE PARA MÚLTIPLES USOS</v>
          </cell>
          <cell r="E873" t="str">
            <v>MC</v>
          </cell>
          <cell r="F873" t="str">
            <v>EQ</v>
          </cell>
          <cell r="G873" t="e">
            <v>#NAME?</v>
          </cell>
          <cell r="H873" t="e">
            <v>#NAME?</v>
          </cell>
          <cell r="I873" t="e">
            <v>#NAME?</v>
          </cell>
        </row>
        <row r="874">
          <cell r="A874" t="str">
            <v>MA-12A</v>
          </cell>
          <cell r="C874" t="str">
            <v>MC</v>
          </cell>
          <cell r="D874" t="str">
            <v>MESA DE ACERO INOXIDABLE RODABLE PARA MULTIPLES USOS</v>
          </cell>
          <cell r="E874" t="str">
            <v>MC</v>
          </cell>
          <cell r="F874" t="str">
            <v>EQ</v>
          </cell>
          <cell r="G874" t="e">
            <v>#NAME?</v>
          </cell>
          <cell r="H874" t="e">
            <v>#NAME?</v>
          </cell>
          <cell r="I874" t="e">
            <v>#NAME?</v>
          </cell>
        </row>
        <row r="875">
          <cell r="A875" t="str">
            <v>MA-39</v>
          </cell>
          <cell r="C875" t="str">
            <v>MC</v>
          </cell>
          <cell r="D875" t="str">
            <v>MESA METÁLICA, RODABLE TIPO MAYO, PARA ENTREGA DE INSTRUMENTOS.</v>
          </cell>
          <cell r="E875" t="str">
            <v>MC</v>
          </cell>
          <cell r="F875" t="str">
            <v>EQ</v>
          </cell>
          <cell r="G875" t="e">
            <v>#NAME?</v>
          </cell>
          <cell r="H875" t="e">
            <v>#NAME?</v>
          </cell>
          <cell r="I875" t="e">
            <v>#NAME?</v>
          </cell>
        </row>
        <row r="876">
          <cell r="A876" t="str">
            <v>MM-10A</v>
          </cell>
          <cell r="C876" t="str">
            <v>MC</v>
          </cell>
          <cell r="D876" t="str">
            <v>MESA PARA AUTOPSIA</v>
          </cell>
          <cell r="E876" t="str">
            <v>MC</v>
          </cell>
          <cell r="F876" t="str">
            <v>EQ</v>
          </cell>
          <cell r="G876" t="e">
            <v>#NAME?</v>
          </cell>
          <cell r="H876" t="e">
            <v>#NAME?</v>
          </cell>
          <cell r="I876" t="e">
            <v>#NAME?</v>
          </cell>
        </row>
        <row r="877">
          <cell r="A877" t="str">
            <v>MM-5</v>
          </cell>
          <cell r="C877" t="str">
            <v>MC</v>
          </cell>
          <cell r="D877" t="str">
            <v>MESA PARA CADAVERES</v>
          </cell>
          <cell r="E877" t="str">
            <v>MC</v>
          </cell>
          <cell r="F877" t="str">
            <v>EQ</v>
          </cell>
          <cell r="G877" t="e">
            <v>#NAME?</v>
          </cell>
          <cell r="H877" t="e">
            <v>#NAME?</v>
          </cell>
          <cell r="I877" t="e">
            <v>#NAME?</v>
          </cell>
        </row>
        <row r="878">
          <cell r="A878" t="str">
            <v>MK-4C</v>
          </cell>
          <cell r="C878" t="str">
            <v>MA</v>
          </cell>
          <cell r="D878" t="str">
            <v>MESA PARA CAFETERÍA METÁLICA</v>
          </cell>
          <cell r="E878" t="str">
            <v>MA</v>
          </cell>
          <cell r="F878" t="str">
            <v>EQ</v>
          </cell>
          <cell r="G878" t="e">
            <v>#NAME?</v>
          </cell>
          <cell r="H878" t="e">
            <v>#NAME?</v>
          </cell>
          <cell r="I878" t="e">
            <v>#NAME?</v>
          </cell>
        </row>
        <row r="879">
          <cell r="A879" t="str">
            <v>M-21</v>
          </cell>
          <cell r="C879" t="str">
            <v>NUT</v>
          </cell>
          <cell r="D879" t="str">
            <v>MESA PARA COCINA 1.50X0.60M</v>
          </cell>
          <cell r="E879" t="str">
            <v>MC</v>
          </cell>
          <cell r="F879" t="str">
            <v>EQ</v>
          </cell>
          <cell r="G879" t="e">
            <v>#NAME?</v>
          </cell>
          <cell r="H879" t="e">
            <v>#NAME?</v>
          </cell>
          <cell r="I879" t="e">
            <v>#NAME?</v>
          </cell>
        </row>
        <row r="880">
          <cell r="A880" t="str">
            <v>E-43</v>
          </cell>
          <cell r="C880" t="str">
            <v>MF</v>
          </cell>
          <cell r="D880" t="str">
            <v>MESA PARA MASAJES</v>
          </cell>
          <cell r="E880" t="str">
            <v>C</v>
          </cell>
          <cell r="F880" t="str">
            <v>EQ</v>
          </cell>
          <cell r="G880" t="e">
            <v>#NAME?</v>
          </cell>
          <cell r="H880" t="e">
            <v>#NAME?</v>
          </cell>
        </row>
        <row r="881">
          <cell r="A881" t="str">
            <v>MC-42</v>
          </cell>
          <cell r="C881" t="str">
            <v>MA</v>
          </cell>
          <cell r="D881" t="str">
            <v>MESA PARA REUNIONES DE 240 X 110 CM.</v>
          </cell>
          <cell r="E881" t="str">
            <v>MA</v>
          </cell>
          <cell r="F881" t="str">
            <v>EQ</v>
          </cell>
          <cell r="G881" t="e">
            <v>#NAME?</v>
          </cell>
          <cell r="H881" t="e">
            <v>#NAME?</v>
          </cell>
          <cell r="I881" t="e">
            <v>#NAME?</v>
          </cell>
        </row>
        <row r="882">
          <cell r="A882" t="str">
            <v>MC-8</v>
          </cell>
          <cell r="C882" t="str">
            <v>MA</v>
          </cell>
          <cell r="D882" t="str">
            <v>MESA PARA TELEFONO</v>
          </cell>
          <cell r="E882" t="str">
            <v>MA</v>
          </cell>
          <cell r="F882" t="str">
            <v>EQ</v>
          </cell>
          <cell r="G882" t="e">
            <v>#NAME?</v>
          </cell>
          <cell r="H882" t="e">
            <v>#NAME?</v>
          </cell>
          <cell r="I882" t="e">
            <v>#NAME?</v>
          </cell>
        </row>
        <row r="883">
          <cell r="A883" t="str">
            <v>M-9</v>
          </cell>
          <cell r="C883" t="str">
            <v>MA</v>
          </cell>
          <cell r="D883" t="str">
            <v>MESA PARA TRABAJO DE  1.00 X 2.00 MTS</v>
          </cell>
          <cell r="E883" t="str">
            <v>MA</v>
          </cell>
          <cell r="F883" t="str">
            <v>EQ</v>
          </cell>
          <cell r="H883" t="e">
            <v>#NAME?</v>
          </cell>
          <cell r="I883" t="e">
            <v>#NAME?</v>
          </cell>
        </row>
        <row r="884">
          <cell r="A884" t="str">
            <v>MM-02A</v>
          </cell>
          <cell r="C884" t="str">
            <v>MC</v>
          </cell>
          <cell r="D884" t="str">
            <v>MESA PEDIÁTRICA CON TALLÍMETRO</v>
          </cell>
          <cell r="E884" t="str">
            <v>MC</v>
          </cell>
          <cell r="F884" t="str">
            <v>EQ</v>
          </cell>
          <cell r="G884" t="e">
            <v>#NAME?</v>
          </cell>
          <cell r="H884" t="e">
            <v>#NAME?</v>
          </cell>
          <cell r="I884" t="e">
            <v>#NAME?</v>
          </cell>
        </row>
        <row r="885">
          <cell r="A885" t="str">
            <v>MA-37A</v>
          </cell>
          <cell r="C885" t="str">
            <v>MC</v>
          </cell>
          <cell r="D885" t="str">
            <v>MESA RODABLE DE ACERO INOXIDABLE PARA CURACIONES</v>
          </cell>
          <cell r="E885" t="str">
            <v>MC</v>
          </cell>
          <cell r="F885" t="str">
            <v>EQ</v>
          </cell>
          <cell r="G885" t="e">
            <v>#NAME?</v>
          </cell>
          <cell r="H885" t="e">
            <v>#NAME?</v>
          </cell>
          <cell r="I885" t="e">
            <v>#NAME?</v>
          </cell>
        </row>
        <row r="886">
          <cell r="A886" t="str">
            <v>MA-19</v>
          </cell>
          <cell r="C886" t="str">
            <v>MC</v>
          </cell>
          <cell r="D886" t="str">
            <v>MESA RODABLE METÁLICA PARA COMIDA PACIENTE</v>
          </cell>
          <cell r="E886" t="str">
            <v>MC</v>
          </cell>
          <cell r="F886" t="str">
            <v>EQ</v>
          </cell>
          <cell r="G886" t="e">
            <v>#NAME?</v>
          </cell>
          <cell r="H886" t="e">
            <v>#NAME?</v>
          </cell>
          <cell r="I886" t="e">
            <v>#NAME?</v>
          </cell>
        </row>
        <row r="887">
          <cell r="A887" t="str">
            <v>MA-60</v>
          </cell>
          <cell r="C887" t="str">
            <v>MC</v>
          </cell>
          <cell r="D887" t="str">
            <v>MESITA METÁLICA PARA TANQUE DE COMPRESAS</v>
          </cell>
          <cell r="E887" t="str">
            <v>MC</v>
          </cell>
          <cell r="F887" t="str">
            <v>EQ</v>
          </cell>
          <cell r="G887" t="e">
            <v>#NAME?</v>
          </cell>
          <cell r="H887" t="e">
            <v>#NAME?</v>
          </cell>
          <cell r="I887" t="e">
            <v>#NAME?</v>
          </cell>
        </row>
        <row r="888">
          <cell r="A888" t="str">
            <v>I-23</v>
          </cell>
          <cell r="C888" t="str">
            <v>INF</v>
          </cell>
          <cell r="D888" t="str">
            <v>MICRÓFONO DE MESA</v>
          </cell>
          <cell r="E888" t="str">
            <v>INF</v>
          </cell>
          <cell r="F888" t="str">
            <v>EQ</v>
          </cell>
          <cell r="H888" t="e">
            <v>#NAME?</v>
          </cell>
          <cell r="I888" t="e">
            <v>#NAME?</v>
          </cell>
        </row>
        <row r="889">
          <cell r="A889" t="str">
            <v>L-84B</v>
          </cell>
          <cell r="C889" t="str">
            <v>LAB</v>
          </cell>
          <cell r="D889" t="str">
            <v>MICROPIPETA 3 MEDIDAS</v>
          </cell>
          <cell r="E889" t="str">
            <v>L</v>
          </cell>
          <cell r="F889" t="str">
            <v>EQ</v>
          </cell>
          <cell r="G889" t="e">
            <v>#NAME?</v>
          </cell>
          <cell r="H889" t="e">
            <v>#NAME?</v>
          </cell>
          <cell r="I889" t="e">
            <v>#NAME?</v>
          </cell>
        </row>
        <row r="890">
          <cell r="A890" t="str">
            <v>L-22A</v>
          </cell>
          <cell r="C890" t="str">
            <v>OPT</v>
          </cell>
          <cell r="D890" t="str">
            <v>MICROSCOPIO BINOCULAR CON CAMARA DE VIDEO</v>
          </cell>
          <cell r="E890" t="str">
            <v>B</v>
          </cell>
          <cell r="F890" t="str">
            <v>EQ</v>
          </cell>
          <cell r="G890" t="e">
            <v>#NAME?</v>
          </cell>
          <cell r="H890" t="e">
            <v>#NAME?</v>
          </cell>
          <cell r="I890" t="e">
            <v>#NAME?</v>
          </cell>
        </row>
        <row r="891">
          <cell r="A891" t="str">
            <v>L-20</v>
          </cell>
          <cell r="C891" t="str">
            <v>OPT</v>
          </cell>
          <cell r="D891" t="str">
            <v>MICROSCOPIO BINOCULAR CON CAMPO OSCURO</v>
          </cell>
          <cell r="E891" t="str">
            <v>B</v>
          </cell>
          <cell r="F891" t="str">
            <v>EQ</v>
          </cell>
          <cell r="G891" t="e">
            <v>#NAME?</v>
          </cell>
          <cell r="H891" t="e">
            <v>#NAME?</v>
          </cell>
          <cell r="I891" t="e">
            <v>#NAME?</v>
          </cell>
        </row>
        <row r="892">
          <cell r="A892" t="str">
            <v>L-22</v>
          </cell>
          <cell r="C892" t="str">
            <v>OPT</v>
          </cell>
          <cell r="D892" t="str">
            <v>MICROSCOPIO BINOCULAR ESTÁNDAR</v>
          </cell>
          <cell r="E892" t="str">
            <v>B</v>
          </cell>
          <cell r="F892" t="str">
            <v>EQ</v>
          </cell>
          <cell r="G892" t="e">
            <v>#NAME?</v>
          </cell>
          <cell r="H892" t="e">
            <v>#NAME?</v>
          </cell>
          <cell r="I892" t="e">
            <v>#NAME?</v>
          </cell>
        </row>
        <row r="893">
          <cell r="A893" t="str">
            <v>L-21</v>
          </cell>
          <cell r="C893" t="str">
            <v>OPT</v>
          </cell>
          <cell r="D893" t="str">
            <v xml:space="preserve">MICROSCOPIO BINOCULAR INVERTIDO </v>
          </cell>
          <cell r="E893" t="str">
            <v>B</v>
          </cell>
          <cell r="F893" t="str">
            <v>EQ</v>
          </cell>
          <cell r="G893" t="e">
            <v>#NAME?</v>
          </cell>
          <cell r="H893" t="e">
            <v>#NAME?</v>
          </cell>
          <cell r="I893" t="e">
            <v>#NAME?</v>
          </cell>
        </row>
        <row r="894">
          <cell r="A894" t="str">
            <v>L-23B</v>
          </cell>
          <cell r="C894" t="str">
            <v>OPT</v>
          </cell>
          <cell r="D894" t="str">
            <v>MICROSCOPIO BINOCULAR PARA DOCENCIA</v>
          </cell>
          <cell r="E894" t="str">
            <v>B</v>
          </cell>
          <cell r="F894" t="str">
            <v>EQ</v>
          </cell>
          <cell r="G894" t="e">
            <v>#NAME?</v>
          </cell>
          <cell r="H894" t="e">
            <v>#NAME?</v>
          </cell>
          <cell r="I894" t="e">
            <v>#NAME?</v>
          </cell>
        </row>
        <row r="895">
          <cell r="A895" t="str">
            <v>L-85</v>
          </cell>
          <cell r="C895" t="str">
            <v>OPT</v>
          </cell>
          <cell r="D895" t="str">
            <v xml:space="preserve">MICROSCOPIO BINOCULAR, DE FLUORESCENCIA </v>
          </cell>
          <cell r="E895" t="str">
            <v>B</v>
          </cell>
          <cell r="F895" t="str">
            <v>EQ</v>
          </cell>
          <cell r="G895" t="e">
            <v>#NAME?</v>
          </cell>
          <cell r="H895" t="e">
            <v>#NAME?</v>
          </cell>
          <cell r="I895" t="e">
            <v>#NAME?</v>
          </cell>
        </row>
        <row r="896">
          <cell r="A896" t="str">
            <v>L-27</v>
          </cell>
          <cell r="C896" t="str">
            <v>OPT</v>
          </cell>
          <cell r="D896" t="str">
            <v xml:space="preserve">MICROSCOPIO CON LUZ POLARIZADA </v>
          </cell>
          <cell r="E896" t="str">
            <v>B</v>
          </cell>
          <cell r="F896" t="str">
            <v>EQ</v>
          </cell>
          <cell r="G896" t="e">
            <v>#NAME?</v>
          </cell>
          <cell r="H896" t="e">
            <v>#NAME?</v>
          </cell>
          <cell r="I896" t="e">
            <v>#NAME?</v>
          </cell>
        </row>
        <row r="897">
          <cell r="A897" t="str">
            <v>L-24</v>
          </cell>
          <cell r="C897" t="str">
            <v>OPT</v>
          </cell>
          <cell r="D897" t="str">
            <v>MICROSCOPIO DE INMUNOFLUORESCENCIA</v>
          </cell>
          <cell r="E897" t="str">
            <v>B</v>
          </cell>
          <cell r="F897" t="str">
            <v>EQ</v>
          </cell>
          <cell r="G897" t="e">
            <v>#NAME?</v>
          </cell>
          <cell r="H897" t="e">
            <v>#NAME?</v>
          </cell>
          <cell r="I897" t="e">
            <v>#NAME?</v>
          </cell>
        </row>
        <row r="898">
          <cell r="A898" t="str">
            <v>EM-60C</v>
          </cell>
          <cell r="C898" t="str">
            <v>OPT</v>
          </cell>
          <cell r="D898" t="str">
            <v xml:space="preserve">MICROSCOPIO DE RECONOCIMIENTO, PARA OTORRINOLARINGOLOGÍA </v>
          </cell>
          <cell r="E898" t="str">
            <v>B</v>
          </cell>
          <cell r="F898" t="str">
            <v>EQ</v>
          </cell>
          <cell r="G898" t="e">
            <v>#NAME?</v>
          </cell>
          <cell r="H898" t="e">
            <v>#NAME?</v>
          </cell>
          <cell r="I898" t="e">
            <v>#NAME?</v>
          </cell>
        </row>
        <row r="899">
          <cell r="A899" t="str">
            <v>EM-61A</v>
          </cell>
          <cell r="C899" t="str">
            <v>OPT</v>
          </cell>
          <cell r="D899" t="str">
            <v xml:space="preserve">MICROSCOPIO DOCENTE DE MICROCIRUGÍA </v>
          </cell>
          <cell r="E899" t="str">
            <v>B</v>
          </cell>
          <cell r="F899" t="str">
            <v>EQ</v>
          </cell>
          <cell r="G899" t="e">
            <v>#NAME?</v>
          </cell>
          <cell r="H899" t="e">
            <v>#NAME?</v>
          </cell>
          <cell r="I899" t="e">
            <v>#NAME?</v>
          </cell>
        </row>
        <row r="900">
          <cell r="A900" t="str">
            <v>L-134</v>
          </cell>
          <cell r="C900" t="str">
            <v>OPT</v>
          </cell>
          <cell r="D900" t="str">
            <v xml:space="preserve">MICROSCOPIO ELECTRÓNICO </v>
          </cell>
          <cell r="E900" t="str">
            <v>B</v>
          </cell>
          <cell r="F900" t="str">
            <v>EQ</v>
          </cell>
          <cell r="G900" t="e">
            <v>#NAME?</v>
          </cell>
          <cell r="H900" t="e">
            <v>#NAME?</v>
          </cell>
          <cell r="I900" t="e">
            <v>#NAME?</v>
          </cell>
        </row>
        <row r="901">
          <cell r="A901" t="str">
            <v>OTO-16</v>
          </cell>
          <cell r="C901" t="str">
            <v>OTO</v>
          </cell>
          <cell r="D901" t="str">
            <v>MICROSCOPIO OTOLOGICO</v>
          </cell>
          <cell r="E901" t="str">
            <v>I</v>
          </cell>
          <cell r="F901" t="str">
            <v>EQ</v>
          </cell>
          <cell r="G901" t="e">
            <v>#NAME?</v>
          </cell>
          <cell r="H901" t="e">
            <v>#NAME?</v>
          </cell>
          <cell r="I901" t="e">
            <v>#NAME?</v>
          </cell>
        </row>
        <row r="902">
          <cell r="A902" t="str">
            <v>EM-61</v>
          </cell>
          <cell r="C902" t="str">
            <v>OPT</v>
          </cell>
          <cell r="D902" t="str">
            <v xml:space="preserve">MICROSCOPIO QUIRÚRGICO DE MICROCIRUGÍA </v>
          </cell>
          <cell r="E902" t="str">
            <v>B</v>
          </cell>
          <cell r="F902" t="str">
            <v>EQ</v>
          </cell>
          <cell r="G902" t="e">
            <v>#NAME?</v>
          </cell>
          <cell r="H902" t="e">
            <v>#NAME?</v>
          </cell>
          <cell r="I902" t="e">
            <v>#NAME?</v>
          </cell>
        </row>
        <row r="903">
          <cell r="A903" t="str">
            <v>EM-60</v>
          </cell>
          <cell r="C903" t="str">
            <v>OPT</v>
          </cell>
          <cell r="D903" t="str">
            <v>MICROSCOPIO QUIRÚRGICO, PARA CIRUGIA PLASTICA</v>
          </cell>
          <cell r="E903" t="str">
            <v>B</v>
          </cell>
          <cell r="F903" t="str">
            <v>EQ</v>
          </cell>
          <cell r="G903" t="e">
            <v>#NAME?</v>
          </cell>
          <cell r="H903" t="e">
            <v>#NAME?</v>
          </cell>
          <cell r="I903" t="e">
            <v>#NAME?</v>
          </cell>
        </row>
        <row r="904">
          <cell r="A904" t="str">
            <v>EM-98</v>
          </cell>
          <cell r="C904" t="str">
            <v>OPT</v>
          </cell>
          <cell r="D904" t="str">
            <v xml:space="preserve">MICROSCOPIO QUIRÚRGICO, PARA NEUROCIRUGÍA </v>
          </cell>
          <cell r="E904" t="str">
            <v>B</v>
          </cell>
          <cell r="F904" t="str">
            <v>EQ</v>
          </cell>
          <cell r="G904" t="e">
            <v>#NAME?</v>
          </cell>
          <cell r="H904" t="e">
            <v>#NAME?</v>
          </cell>
          <cell r="I904" t="e">
            <v>#NAME?</v>
          </cell>
        </row>
        <row r="905">
          <cell r="A905" t="str">
            <v>EM-60A</v>
          </cell>
          <cell r="C905" t="str">
            <v>OPT</v>
          </cell>
          <cell r="D905" t="str">
            <v xml:space="preserve">MICROSCOPIO QUIRÚRGICO, PARA OFTALMOLOGÍA </v>
          </cell>
          <cell r="E905" t="str">
            <v>B</v>
          </cell>
          <cell r="F905" t="str">
            <v>EQ</v>
          </cell>
          <cell r="G905" t="e">
            <v>#NAME?</v>
          </cell>
          <cell r="H905" t="e">
            <v>#NAME?</v>
          </cell>
          <cell r="I905" t="e">
            <v>#NAME?</v>
          </cell>
        </row>
        <row r="906">
          <cell r="A906" t="str">
            <v>EM-60B</v>
          </cell>
          <cell r="C906" t="str">
            <v>OPT</v>
          </cell>
          <cell r="D906" t="str">
            <v xml:space="preserve">MICROSCOPIO QUIRÚRGICO, PARA OTORRINOLARINGOLOGÍA </v>
          </cell>
          <cell r="E906" t="str">
            <v>B</v>
          </cell>
          <cell r="F906" t="str">
            <v>EQ</v>
          </cell>
          <cell r="G906" t="e">
            <v>#NAME?</v>
          </cell>
          <cell r="H906" t="e">
            <v>#NAME?</v>
          </cell>
          <cell r="I906" t="e">
            <v>#NAME?</v>
          </cell>
        </row>
        <row r="907">
          <cell r="A907" t="str">
            <v>L-30A</v>
          </cell>
          <cell r="C907" t="str">
            <v>OPT</v>
          </cell>
          <cell r="D907" t="str">
            <v>MICROSCOPIO TRINOCULAR</v>
          </cell>
          <cell r="E907" t="str">
            <v>B</v>
          </cell>
          <cell r="F907" t="str">
            <v>EQ</v>
          </cell>
          <cell r="G907" t="e">
            <v>#NAME?</v>
          </cell>
          <cell r="H907" t="e">
            <v>#NAME?</v>
          </cell>
          <cell r="I907" t="e">
            <v>#NAME?</v>
          </cell>
        </row>
        <row r="908">
          <cell r="A908" t="str">
            <v>L-30B</v>
          </cell>
          <cell r="C908" t="str">
            <v>OPT</v>
          </cell>
          <cell r="D908" t="str">
            <v xml:space="preserve">MICROSCOPIO TRINOCULAR CON CÁMARA DIGITAL </v>
          </cell>
          <cell r="E908" t="str">
            <v>B</v>
          </cell>
          <cell r="F908" t="str">
            <v>EQ</v>
          </cell>
          <cell r="G908" t="e">
            <v>#NAME?</v>
          </cell>
          <cell r="H908" t="e">
            <v>#NAME?</v>
          </cell>
          <cell r="I908" t="e">
            <v>#NAME?</v>
          </cell>
        </row>
        <row r="909">
          <cell r="A909" t="str">
            <v>L-30E</v>
          </cell>
          <cell r="C909" t="str">
            <v>OPT</v>
          </cell>
          <cell r="D909" t="str">
            <v>MICROSCOPIO TRINOCULAR DE CAMPO CLARO CON CAMARA DIGITAL</v>
          </cell>
          <cell r="E909" t="str">
            <v>B</v>
          </cell>
          <cell r="F909" t="str">
            <v>EQ</v>
          </cell>
          <cell r="G909" t="e">
            <v>#NAME?</v>
          </cell>
          <cell r="H909" t="e">
            <v>#NAME?</v>
          </cell>
          <cell r="I909" t="e">
            <v>#NAME?</v>
          </cell>
        </row>
        <row r="910">
          <cell r="A910" t="str">
            <v>L-30C</v>
          </cell>
          <cell r="C910" t="str">
            <v>OPT</v>
          </cell>
          <cell r="D910" t="str">
            <v>MICROSCOPIO TRINOCULAR, CON FLUORESCENCIA</v>
          </cell>
          <cell r="E910" t="str">
            <v>B</v>
          </cell>
          <cell r="F910" t="str">
            <v>EQ</v>
          </cell>
          <cell r="G910" t="e">
            <v>#NAME?</v>
          </cell>
          <cell r="H910" t="e">
            <v>#NAME?</v>
          </cell>
          <cell r="I910" t="e">
            <v>#NAME?</v>
          </cell>
        </row>
        <row r="911">
          <cell r="A911" t="str">
            <v>L-33</v>
          </cell>
          <cell r="C911" t="str">
            <v>LAB</v>
          </cell>
          <cell r="D911" t="str">
            <v xml:space="preserve">MICRÓTOMO EN CORTE DE PARAFINA AUTOMÁTICO </v>
          </cell>
          <cell r="E911" t="str">
            <v>L</v>
          </cell>
          <cell r="F911" t="str">
            <v>EQ</v>
          </cell>
          <cell r="G911" t="e">
            <v>#NAME?</v>
          </cell>
          <cell r="H911" t="e">
            <v>#NAME?</v>
          </cell>
          <cell r="I911" t="e">
            <v>#NAME?</v>
          </cell>
        </row>
        <row r="912">
          <cell r="A912" t="str">
            <v>L-41B</v>
          </cell>
          <cell r="C912" t="str">
            <v>LAB</v>
          </cell>
          <cell r="D912" t="str">
            <v>MICROTOMO POR ROTACION</v>
          </cell>
          <cell r="E912" t="str">
            <v>L</v>
          </cell>
          <cell r="F912" t="str">
            <v>EQ</v>
          </cell>
          <cell r="G912" t="e">
            <v>#NAME?</v>
          </cell>
          <cell r="H912" t="e">
            <v>#NAME?</v>
          </cell>
          <cell r="I912" t="e">
            <v>#NAME?</v>
          </cell>
        </row>
        <row r="913">
          <cell r="A913" t="str">
            <v>L-41A</v>
          </cell>
          <cell r="C913" t="str">
            <v>LAB</v>
          </cell>
          <cell r="D913" t="str">
            <v>MICRTOMO POR CONGELACION</v>
          </cell>
          <cell r="E913" t="str">
            <v>L</v>
          </cell>
          <cell r="F913" t="str">
            <v>EQ</v>
          </cell>
          <cell r="G913" t="e">
            <v>#NAME?</v>
          </cell>
          <cell r="H913" t="e">
            <v>#NAME?</v>
          </cell>
          <cell r="I913" t="e">
            <v>#NAME?</v>
          </cell>
        </row>
        <row r="914">
          <cell r="A914" t="str">
            <v>E-56</v>
          </cell>
          <cell r="C914" t="str">
            <v>MF</v>
          </cell>
          <cell r="D914" t="str">
            <v>MINIGIMNASIO</v>
          </cell>
          <cell r="E914" t="str">
            <v>C</v>
          </cell>
          <cell r="F914" t="str">
            <v>EQ</v>
          </cell>
          <cell r="G914" t="e">
            <v>#NAME?</v>
          </cell>
          <cell r="H914" t="e">
            <v>#NAME?</v>
          </cell>
          <cell r="I914" t="e">
            <v>#NAME?</v>
          </cell>
        </row>
        <row r="915">
          <cell r="A915" t="str">
            <v>Z-148A</v>
          </cell>
          <cell r="C915" t="str">
            <v>INF</v>
          </cell>
          <cell r="D915" t="str">
            <v>MODULO DE COMUNICACIÓN LLAMADA DE ENFERMERA</v>
          </cell>
          <cell r="E915" t="str">
            <v>INF</v>
          </cell>
          <cell r="F915" t="str">
            <v>OC</v>
          </cell>
          <cell r="I915" t="e">
            <v>#NAME?</v>
          </cell>
        </row>
        <row r="916">
          <cell r="A916" t="str">
            <v>M-47a</v>
          </cell>
          <cell r="C916" t="str">
            <v>MA</v>
          </cell>
          <cell r="D916" t="str">
            <v>MODULO NEUTRO DE APOYO DE 800X900X900MM</v>
          </cell>
          <cell r="E916" t="str">
            <v>MA</v>
          </cell>
          <cell r="F916" t="str">
            <v>EQ</v>
          </cell>
          <cell r="G916" t="e">
            <v>#NAME?</v>
          </cell>
          <cell r="H916" t="e">
            <v>#NAME?</v>
          </cell>
          <cell r="I916" t="e">
            <v>#NAME?</v>
          </cell>
        </row>
        <row r="917">
          <cell r="A917" t="str">
            <v>M-77</v>
          </cell>
          <cell r="C917" t="str">
            <v>MA</v>
          </cell>
          <cell r="D917" t="str">
            <v>MODULO PARA COMPUTO</v>
          </cell>
          <cell r="E917" t="str">
            <v>MA</v>
          </cell>
          <cell r="F917" t="str">
            <v>EQ</v>
          </cell>
          <cell r="G917" t="e">
            <v>#NAME?</v>
          </cell>
          <cell r="H917" t="e">
            <v>#NAME?</v>
          </cell>
        </row>
        <row r="918">
          <cell r="A918" t="str">
            <v>X-9A</v>
          </cell>
          <cell r="C918" t="str">
            <v>NUT</v>
          </cell>
          <cell r="D918" t="str">
            <v>MOLEDORA DE GRANOS</v>
          </cell>
          <cell r="E918" t="str">
            <v>E</v>
          </cell>
          <cell r="F918" t="str">
            <v>EQ</v>
          </cell>
          <cell r="G918" t="e">
            <v>#NAME?</v>
          </cell>
          <cell r="H918" t="e">
            <v>#NAME?</v>
          </cell>
          <cell r="I918" t="e">
            <v>#NAME?</v>
          </cell>
        </row>
        <row r="919">
          <cell r="A919" t="str">
            <v>X-9C</v>
          </cell>
          <cell r="C919" t="str">
            <v>NUT</v>
          </cell>
          <cell r="D919" t="str">
            <v xml:space="preserve">MOLEDORA ELECTRICA DE CARNE </v>
          </cell>
          <cell r="E919" t="str">
            <v>E</v>
          </cell>
          <cell r="F919" t="str">
            <v>EQ</v>
          </cell>
          <cell r="G919" t="e">
            <v>#NAME?</v>
          </cell>
          <cell r="H919" t="e">
            <v>#NAME?</v>
          </cell>
          <cell r="I919" t="e">
            <v>#NAME?</v>
          </cell>
        </row>
        <row r="920">
          <cell r="A920" t="str">
            <v>P-8</v>
          </cell>
          <cell r="C920" t="str">
            <v>NUT</v>
          </cell>
          <cell r="D920" t="str">
            <v xml:space="preserve">MOLINO DE CUCHILLAS PARA TRITURACIÓN POR CORTE, DE HUESO Y TEJIDOS (1.5 Kw.) </v>
          </cell>
          <cell r="E920" t="str">
            <v>E</v>
          </cell>
          <cell r="F920" t="str">
            <v>EQ</v>
          </cell>
          <cell r="G920" t="e">
            <v>#NAME?</v>
          </cell>
          <cell r="H920" t="e">
            <v>#NAME?</v>
          </cell>
          <cell r="I920" t="e">
            <v>#NAME?</v>
          </cell>
        </row>
        <row r="921">
          <cell r="A921" t="str">
            <v>CU-21A</v>
          </cell>
          <cell r="C921" t="str">
            <v>MO</v>
          </cell>
          <cell r="D921" t="str">
            <v xml:space="preserve">MONITOR  NEONATAL DE FUNCIONES VITALES DE 7 PARÁMETROS </v>
          </cell>
          <cell r="E921" t="str">
            <v>B</v>
          </cell>
          <cell r="F921" t="str">
            <v>EQ</v>
          </cell>
          <cell r="G921" t="e">
            <v>#NAME?</v>
          </cell>
          <cell r="H921" t="e">
            <v>#NAME?</v>
          </cell>
        </row>
        <row r="922">
          <cell r="A922" t="str">
            <v>O-101a</v>
          </cell>
          <cell r="C922" t="str">
            <v>INF</v>
          </cell>
          <cell r="D922" t="str">
            <v>MONITOR DE ALTA RESOLUCION</v>
          </cell>
          <cell r="E922" t="str">
            <v>INF</v>
          </cell>
          <cell r="F922" t="str">
            <v>EQ</v>
          </cell>
          <cell r="H922" t="e">
            <v>#NAME?</v>
          </cell>
          <cell r="I922" t="e">
            <v>#NAME?</v>
          </cell>
        </row>
        <row r="923">
          <cell r="A923" t="str">
            <v>CU-25</v>
          </cell>
          <cell r="C923" t="str">
            <v>MO</v>
          </cell>
          <cell r="D923" t="str">
            <v>MONITOR DE FUNCIONES VITALES DE 5 PARÁMETROS</v>
          </cell>
          <cell r="E923" t="str">
            <v>B</v>
          </cell>
          <cell r="F923" t="str">
            <v>EQ</v>
          </cell>
          <cell r="G923" t="e">
            <v>#NAME?</v>
          </cell>
          <cell r="H923" t="e">
            <v>#NAME?</v>
          </cell>
          <cell r="I923" t="e">
            <v>#NAME?</v>
          </cell>
        </row>
        <row r="924">
          <cell r="A924" t="str">
            <v>CU-26</v>
          </cell>
          <cell r="C924" t="str">
            <v>MO</v>
          </cell>
          <cell r="D924" t="str">
            <v>MONITOR DE FUNCIONES VITALES DE 6 PARÁMETROS</v>
          </cell>
          <cell r="E924" t="str">
            <v>B</v>
          </cell>
          <cell r="F924" t="str">
            <v>EQ</v>
          </cell>
          <cell r="G924" t="e">
            <v>#NAME?</v>
          </cell>
          <cell r="H924" t="e">
            <v>#NAME?</v>
          </cell>
          <cell r="I924" t="e">
            <v>#NAME?</v>
          </cell>
        </row>
        <row r="925">
          <cell r="A925" t="str">
            <v>CU-21</v>
          </cell>
          <cell r="C925" t="str">
            <v>MO</v>
          </cell>
          <cell r="D925" t="str">
            <v>MONITOR DE FUNCIONES VITALES DE 7 PARÁMETROS</v>
          </cell>
          <cell r="E925" t="str">
            <v>B</v>
          </cell>
          <cell r="F925" t="str">
            <v>EQ</v>
          </cell>
          <cell r="G925" t="e">
            <v>#NAME?</v>
          </cell>
          <cell r="H925" t="e">
            <v>#NAME?</v>
          </cell>
          <cell r="I925" t="e">
            <v>#NAME?</v>
          </cell>
        </row>
        <row r="926">
          <cell r="A926" t="str">
            <v>CU-20</v>
          </cell>
          <cell r="C926" t="str">
            <v>MO</v>
          </cell>
          <cell r="D926" t="str">
            <v>MONITOR DE GASTO CARDIACO</v>
          </cell>
          <cell r="E926" t="str">
            <v>B</v>
          </cell>
          <cell r="F926" t="str">
            <v>EQ</v>
          </cell>
          <cell r="G926" t="e">
            <v>#NAME?</v>
          </cell>
          <cell r="H926" t="e">
            <v>#NAME?</v>
          </cell>
          <cell r="I926" t="e">
            <v>#NAME?</v>
          </cell>
        </row>
        <row r="927">
          <cell r="A927" t="str">
            <v>EM-79C</v>
          </cell>
          <cell r="C927" t="str">
            <v>MO</v>
          </cell>
          <cell r="D927" t="str">
            <v>MONITOR DE OXIMETRIA BULBO YUGULAR</v>
          </cell>
          <cell r="E927" t="str">
            <v>B</v>
          </cell>
          <cell r="F927" t="str">
            <v>EQ</v>
          </cell>
          <cell r="G927" t="e">
            <v>#NAME?</v>
          </cell>
          <cell r="H927" t="e">
            <v>#NAME?</v>
          </cell>
          <cell r="I927" t="e">
            <v>#NAME?</v>
          </cell>
        </row>
        <row r="928">
          <cell r="A928" t="str">
            <v>EM-79B</v>
          </cell>
          <cell r="C928" t="str">
            <v>MO</v>
          </cell>
          <cell r="D928" t="str">
            <v>MONITOR DE OXIMETRIA CEREBRAL NO INVASIVO</v>
          </cell>
          <cell r="E928" t="str">
            <v>B</v>
          </cell>
          <cell r="F928" t="str">
            <v>EQ</v>
          </cell>
          <cell r="G928" t="e">
            <v>#NAME?</v>
          </cell>
          <cell r="H928" t="e">
            <v>#NAME?</v>
          </cell>
          <cell r="I928" t="e">
            <v>#NAME?</v>
          </cell>
        </row>
        <row r="929">
          <cell r="A929" t="str">
            <v>EM-144</v>
          </cell>
          <cell r="C929" t="str">
            <v>MO</v>
          </cell>
          <cell r="D929" t="str">
            <v>MONITOR DE PRESIÓN INTRA-ABDOMINAL</v>
          </cell>
          <cell r="E929" t="str">
            <v>B</v>
          </cell>
          <cell r="F929" t="str">
            <v>EQ</v>
          </cell>
          <cell r="G929" t="e">
            <v>#NAME?</v>
          </cell>
          <cell r="H929" t="e">
            <v>#NAME?</v>
          </cell>
          <cell r="I929" t="e">
            <v>#NAME?</v>
          </cell>
        </row>
        <row r="930">
          <cell r="A930" t="str">
            <v>EM-79</v>
          </cell>
          <cell r="C930" t="str">
            <v>MO</v>
          </cell>
          <cell r="D930" t="str">
            <v xml:space="preserve">MONITOR DE PRESIÓN INTRACRANEAL </v>
          </cell>
          <cell r="E930" t="str">
            <v>B</v>
          </cell>
          <cell r="F930" t="str">
            <v>EQ</v>
          </cell>
          <cell r="G930" t="e">
            <v>#NAME?</v>
          </cell>
          <cell r="H930" t="e">
            <v>#NAME?</v>
          </cell>
          <cell r="I930" t="e">
            <v>#NAME?</v>
          </cell>
        </row>
        <row r="931">
          <cell r="A931" t="str">
            <v>CU-9A</v>
          </cell>
          <cell r="C931" t="str">
            <v>MO</v>
          </cell>
          <cell r="D931" t="str">
            <v>MONITOR DE PRESIÓN INTRACRANEAL + OXIMETRIA CEREBRAL</v>
          </cell>
          <cell r="E931" t="str">
            <v>B</v>
          </cell>
          <cell r="F931" t="str">
            <v>EQ</v>
          </cell>
          <cell r="G931" t="e">
            <v>#NAME?</v>
          </cell>
          <cell r="H931" t="e">
            <v>#NAME?</v>
          </cell>
          <cell r="I931" t="e">
            <v>#NAME?</v>
          </cell>
        </row>
        <row r="932">
          <cell r="A932" t="str">
            <v>CU-9</v>
          </cell>
          <cell r="C932" t="str">
            <v>MO</v>
          </cell>
          <cell r="D932" t="str">
            <v>MONITOR DE PRESIÓN INTRACRANEAL PORTATIL</v>
          </cell>
          <cell r="E932" t="str">
            <v>B</v>
          </cell>
          <cell r="F932" t="str">
            <v>EQ</v>
          </cell>
          <cell r="G932" t="e">
            <v>#NAME?</v>
          </cell>
          <cell r="H932" t="e">
            <v>#NAME?</v>
          </cell>
          <cell r="I932" t="e">
            <v>#NAME?</v>
          </cell>
        </row>
        <row r="933">
          <cell r="A933" t="str">
            <v>CU-28</v>
          </cell>
          <cell r="C933" t="str">
            <v>MO</v>
          </cell>
          <cell r="D933" t="str">
            <v>MONITOR DE TRANSPORTE DE 5 PARAMETROS</v>
          </cell>
          <cell r="E933" t="str">
            <v>B</v>
          </cell>
          <cell r="F933" t="str">
            <v>EQ</v>
          </cell>
          <cell r="G933" t="e">
            <v>#NAME?</v>
          </cell>
          <cell r="H933" t="e">
            <v>#NAME?</v>
          </cell>
          <cell r="I933" t="e">
            <v>#NAME?</v>
          </cell>
        </row>
        <row r="934">
          <cell r="A934" t="str">
            <v>CU-30</v>
          </cell>
          <cell r="C934" t="str">
            <v>MO</v>
          </cell>
          <cell r="D934" t="str">
            <v>MONITOR DEL ESTADO HIPNÓTICO</v>
          </cell>
          <cell r="E934" t="str">
            <v>B</v>
          </cell>
          <cell r="F934" t="str">
            <v>EQ</v>
          </cell>
          <cell r="G934" t="e">
            <v>#NAME?</v>
          </cell>
          <cell r="H934" t="e">
            <v>#NAME?</v>
          </cell>
          <cell r="I934" t="e">
            <v>#NAME?</v>
          </cell>
        </row>
        <row r="935">
          <cell r="A935" t="str">
            <v>EM-27b</v>
          </cell>
          <cell r="C935" t="str">
            <v>MO</v>
          </cell>
          <cell r="D935" t="str">
            <v>MONITOR DESFIBRILADOR BIFASICO</v>
          </cell>
          <cell r="E935" t="str">
            <v>B</v>
          </cell>
          <cell r="F935" t="str">
            <v>EQ</v>
          </cell>
          <cell r="G935" t="e">
            <v>#NAME?</v>
          </cell>
          <cell r="H935" t="e">
            <v>#NAME?</v>
          </cell>
          <cell r="I935" t="e">
            <v>#NAME?</v>
          </cell>
        </row>
        <row r="936">
          <cell r="A936" t="str">
            <v>CU-20A</v>
          </cell>
          <cell r="C936" t="str">
            <v>MO</v>
          </cell>
          <cell r="D936" t="str">
            <v>MONITOR ESOFAGICO DE GASTO CARDIACO</v>
          </cell>
          <cell r="E936" t="str">
            <v>B</v>
          </cell>
          <cell r="F936" t="str">
            <v>EQ</v>
          </cell>
          <cell r="G936" t="e">
            <v>#NAME?</v>
          </cell>
          <cell r="H936" t="e">
            <v>#NAME?</v>
          </cell>
          <cell r="I936" t="e">
            <v>#NAME?</v>
          </cell>
        </row>
        <row r="937">
          <cell r="A937" t="str">
            <v>EM-14</v>
          </cell>
          <cell r="C937" t="str">
            <v>MO</v>
          </cell>
          <cell r="D937" t="str">
            <v>MONITOR FETAL</v>
          </cell>
          <cell r="E937" t="str">
            <v>B</v>
          </cell>
          <cell r="F937" t="str">
            <v>EQ</v>
          </cell>
          <cell r="G937" t="e">
            <v>#NAME?</v>
          </cell>
          <cell r="H937" t="e">
            <v>#NAME?</v>
          </cell>
          <cell r="I937" t="e">
            <v>#NAME?</v>
          </cell>
        </row>
        <row r="938">
          <cell r="A938" t="str">
            <v>EM-14A</v>
          </cell>
          <cell r="C938" t="str">
            <v>MO</v>
          </cell>
          <cell r="D938" t="str">
            <v>MONITOR FETAL GEMELAR</v>
          </cell>
          <cell r="E938" t="str">
            <v>B</v>
          </cell>
          <cell r="F938" t="str">
            <v>EQ</v>
          </cell>
          <cell r="G938" t="e">
            <v>#NAME?</v>
          </cell>
          <cell r="H938" t="e">
            <v>#NAME?</v>
          </cell>
          <cell r="I938" t="e">
            <v>#NAME?</v>
          </cell>
        </row>
        <row r="939">
          <cell r="A939" t="str">
            <v>Z-115A</v>
          </cell>
          <cell r="C939" t="str">
            <v>INF</v>
          </cell>
          <cell r="D939" t="str">
            <v>MONITOR LED 15"</v>
          </cell>
          <cell r="E939" t="str">
            <v>INF</v>
          </cell>
          <cell r="F939" t="str">
            <v>EQ</v>
          </cell>
          <cell r="I939" t="e">
            <v>#NAME?</v>
          </cell>
        </row>
        <row r="940">
          <cell r="A940" t="str">
            <v>Z-115B</v>
          </cell>
          <cell r="C940" t="str">
            <v>INF</v>
          </cell>
          <cell r="D940" t="str">
            <v>MONITOR LED 32" FULL HD</v>
          </cell>
          <cell r="E940" t="str">
            <v>INF</v>
          </cell>
          <cell r="F940" t="str">
            <v>EQ</v>
          </cell>
          <cell r="I940" t="e">
            <v>#NAME?</v>
          </cell>
        </row>
        <row r="941">
          <cell r="A941" t="str">
            <v>Z-115C</v>
          </cell>
          <cell r="C941" t="str">
            <v>INF</v>
          </cell>
          <cell r="D941" t="str">
            <v>MONITOR LED 42" FULL HD</v>
          </cell>
          <cell r="E941" t="str">
            <v>INF</v>
          </cell>
          <cell r="F941" t="str">
            <v>EQ</v>
          </cell>
        </row>
        <row r="942">
          <cell r="A942" t="str">
            <v>EM-70</v>
          </cell>
          <cell r="C942" t="str">
            <v>MO</v>
          </cell>
          <cell r="D942" t="str">
            <v>MONITOR MATERNO FETAL</v>
          </cell>
          <cell r="E942" t="str">
            <v>B</v>
          </cell>
          <cell r="F942" t="str">
            <v>EQ</v>
          </cell>
          <cell r="G942" t="e">
            <v>#NAME?</v>
          </cell>
          <cell r="H942" t="e">
            <v>#NAME?</v>
          </cell>
        </row>
        <row r="943">
          <cell r="A943" t="str">
            <v>EM-67</v>
          </cell>
          <cell r="C943" t="str">
            <v>MO</v>
          </cell>
          <cell r="D943" t="str">
            <v>MONITOR NEUROMUSCULAR</v>
          </cell>
          <cell r="E943" t="str">
            <v>B</v>
          </cell>
          <cell r="F943" t="str">
            <v>EQ</v>
          </cell>
          <cell r="G943" t="e">
            <v>#NAME?</v>
          </cell>
          <cell r="H943" t="e">
            <v>#NAME?</v>
          </cell>
        </row>
        <row r="944">
          <cell r="A944" t="str">
            <v>O-101</v>
          </cell>
          <cell r="C944" t="str">
            <v>INF</v>
          </cell>
          <cell r="D944" t="str">
            <v>MONITOR PARA SERVIDOR</v>
          </cell>
          <cell r="E944" t="str">
            <v>INF</v>
          </cell>
          <cell r="F944" t="str">
            <v>EQ</v>
          </cell>
          <cell r="H944" t="e">
            <v>#NAME?</v>
          </cell>
          <cell r="I944" t="e">
            <v>#NAME?</v>
          </cell>
        </row>
        <row r="945">
          <cell r="A945" t="str">
            <v>R-106</v>
          </cell>
          <cell r="C945" t="str">
            <v>INF</v>
          </cell>
          <cell r="D945" t="str">
            <v xml:space="preserve">MONITORES DE REGISTROS DE TEMPERATURA </v>
          </cell>
          <cell r="E945" t="str">
            <v>INF</v>
          </cell>
          <cell r="F945" t="str">
            <v>EQ</v>
          </cell>
          <cell r="H945" t="e">
            <v>#NAME?</v>
          </cell>
          <cell r="I945" t="e">
            <v>#NAME?</v>
          </cell>
        </row>
        <row r="946">
          <cell r="A946" t="str">
            <v>M-41</v>
          </cell>
          <cell r="C946" t="str">
            <v>MJ</v>
          </cell>
          <cell r="D946" t="str">
            <v>MOSTRADOR CON 8 CAJONES, TABLERO DE ACERO INOXIDABLE</v>
          </cell>
          <cell r="E946" t="str">
            <v>MF</v>
          </cell>
          <cell r="F946" t="str">
            <v>EQ</v>
          </cell>
          <cell r="G946" t="e">
            <v>#NAME?</v>
          </cell>
          <cell r="H946" t="e">
            <v>#NAME?</v>
          </cell>
          <cell r="I946" t="e">
            <v>#NAME?</v>
          </cell>
        </row>
        <row r="947">
          <cell r="A947" t="str">
            <v>M-4B</v>
          </cell>
          <cell r="C947" t="str">
            <v>MJ</v>
          </cell>
          <cell r="D947" t="str">
            <v>MOSTRADOR CON CAJONES ABIERTO ABAJO SIN RESPALDO (ZOCALO) 1.20 ALT.</v>
          </cell>
          <cell r="E947" t="str">
            <v>MF</v>
          </cell>
          <cell r="F947" t="str">
            <v>EQ</v>
          </cell>
          <cell r="G947" t="e">
            <v>#NAME?</v>
          </cell>
          <cell r="H947" t="e">
            <v>#NAME?</v>
          </cell>
          <cell r="I947" t="e">
            <v>#NAME?</v>
          </cell>
        </row>
        <row r="948">
          <cell r="A948" t="str">
            <v>M-38</v>
          </cell>
          <cell r="C948" t="str">
            <v>MJ</v>
          </cell>
          <cell r="D948" t="str">
            <v>MOSTRADOR CON CAJONES ABIERTO ABAJO, TABLERO DE ACERO INOXIDABLE</v>
          </cell>
          <cell r="E948" t="str">
            <v>MF</v>
          </cell>
          <cell r="F948" t="str">
            <v>EQ</v>
          </cell>
          <cell r="G948" t="e">
            <v>#NAME?</v>
          </cell>
          <cell r="H948" t="e">
            <v>#NAME?</v>
          </cell>
          <cell r="I948" t="e">
            <v>#NAME?</v>
          </cell>
        </row>
        <row r="949">
          <cell r="A949" t="str">
            <v>M-90</v>
          </cell>
          <cell r="C949" t="str">
            <v>MJ</v>
          </cell>
          <cell r="D949" t="str">
            <v>MOSTRADOR CON CAJONES Y ABIERTO ABAJO  DE ACERO INOXIDABLE</v>
          </cell>
          <cell r="E949" t="str">
            <v>MF</v>
          </cell>
          <cell r="F949" t="str">
            <v>EQ</v>
          </cell>
          <cell r="G949" t="e">
            <v>#NAME?</v>
          </cell>
          <cell r="H949" t="e">
            <v>#NAME?</v>
          </cell>
          <cell r="I949" t="e">
            <v>#NAME?</v>
          </cell>
        </row>
        <row r="950">
          <cell r="A950" t="str">
            <v>M-6</v>
          </cell>
          <cell r="C950" t="str">
            <v>MJ</v>
          </cell>
          <cell r="D950" t="str">
            <v>MOSTRADOR CON CAJONES Y PUERTAS</v>
          </cell>
          <cell r="E950" t="str">
            <v>MF</v>
          </cell>
          <cell r="F950" t="str">
            <v>EQ</v>
          </cell>
          <cell r="G950" t="e">
            <v>#NAME?</v>
          </cell>
          <cell r="H950" t="e">
            <v>#NAME?</v>
          </cell>
          <cell r="I950" t="e">
            <v>#NAME?</v>
          </cell>
        </row>
        <row r="951">
          <cell r="A951" t="str">
            <v>M-6a</v>
          </cell>
          <cell r="C951" t="str">
            <v>MJ</v>
          </cell>
          <cell r="D951" t="str">
            <v>MOSTRADOR CON CAJONES Y PUERTAS, CON TABLERO DE ACERO INOXIDABLE</v>
          </cell>
          <cell r="E951" t="str">
            <v>MF</v>
          </cell>
          <cell r="F951" t="str">
            <v>EQ</v>
          </cell>
          <cell r="G951" t="e">
            <v>#NAME?</v>
          </cell>
          <cell r="H951" t="e">
            <v>#NAME?</v>
          </cell>
          <cell r="I951" t="e">
            <v>#NAME?</v>
          </cell>
        </row>
        <row r="952">
          <cell r="A952" t="str">
            <v>M-4A</v>
          </cell>
          <cell r="C952" t="str">
            <v>MJ</v>
          </cell>
          <cell r="D952" t="str">
            <v>MOSTRADOR CON PORTA TECLADO ABIERTO ABAJO</v>
          </cell>
          <cell r="E952" t="str">
            <v>MF</v>
          </cell>
          <cell r="F952" t="str">
            <v>EQ</v>
          </cell>
          <cell r="G952" t="e">
            <v>#NAME?</v>
          </cell>
          <cell r="H952" t="e">
            <v>#NAME?</v>
          </cell>
          <cell r="I952" t="e">
            <v>#NAME?</v>
          </cell>
        </row>
        <row r="953">
          <cell r="A953" t="str">
            <v>M-65</v>
          </cell>
          <cell r="C953" t="str">
            <v>MJ</v>
          </cell>
          <cell r="D953" t="str">
            <v xml:space="preserve">MOSTRADOR DE .60, .70 ANCHO ACERO.INOX. CON RESPALDO 10 CM. ABIERTO ABAJO </v>
          </cell>
          <cell r="E953" t="str">
            <v>MF</v>
          </cell>
          <cell r="F953" t="str">
            <v>EQ</v>
          </cell>
          <cell r="G953" t="e">
            <v>#NAME?</v>
          </cell>
          <cell r="H953" t="e">
            <v>#NAME?</v>
          </cell>
          <cell r="I953" t="e">
            <v>#NAME?</v>
          </cell>
        </row>
        <row r="954">
          <cell r="A954" t="str">
            <v>M-63X</v>
          </cell>
          <cell r="C954" t="str">
            <v>MJ</v>
          </cell>
          <cell r="D954" t="str">
            <v xml:space="preserve">MOSTRADOR DE .60, .70 ANCHO ACERO.INOX. PARA EMPOTRAR LAVADERO CON RESPALDO 10 CM. ABIERTO ABAJO </v>
          </cell>
          <cell r="E954" t="str">
            <v>MF</v>
          </cell>
          <cell r="F954" t="str">
            <v>EQ</v>
          </cell>
          <cell r="G954" t="e">
            <v>#NAME?</v>
          </cell>
          <cell r="H954" t="e">
            <v>#NAME?</v>
          </cell>
          <cell r="I954" t="e">
            <v>#NAME?</v>
          </cell>
        </row>
        <row r="955">
          <cell r="A955" t="str">
            <v>M-82A</v>
          </cell>
          <cell r="C955" t="str">
            <v>MJ</v>
          </cell>
          <cell r="D955" t="str">
            <v>MOSTRADOR DE ATENCION AL PUBLICO DE DOS NIVELES CON VIDRIO, CAJONES, ABIERTO ABAJO</v>
          </cell>
          <cell r="E955" t="str">
            <v>MF</v>
          </cell>
          <cell r="F955" t="str">
            <v>EQ</v>
          </cell>
          <cell r="G955" t="e">
            <v>#NAME?</v>
          </cell>
          <cell r="H955" t="e">
            <v>#NAME?</v>
          </cell>
          <cell r="I955" t="e">
            <v>#NAME?</v>
          </cell>
        </row>
        <row r="956">
          <cell r="A956" t="str">
            <v>M-82</v>
          </cell>
          <cell r="C956" t="str">
            <v>MJ</v>
          </cell>
          <cell r="D956" t="str">
            <v xml:space="preserve">MOSTRADOR DE ATENCION AL PUBLICO DE DOS NIVELES CON VIDRIO, PORTA TECLADO, ABIERTO ABAJO  </v>
          </cell>
          <cell r="E956" t="str">
            <v>MF</v>
          </cell>
          <cell r="F956" t="str">
            <v>EQ</v>
          </cell>
          <cell r="G956" t="e">
            <v>#NAME?</v>
          </cell>
          <cell r="H956" t="e">
            <v>#NAME?</v>
          </cell>
          <cell r="I956" t="e">
            <v>#NAME?</v>
          </cell>
        </row>
        <row r="957">
          <cell r="A957" t="str">
            <v>M-42</v>
          </cell>
          <cell r="C957" t="str">
            <v>MJ</v>
          </cell>
          <cell r="D957" t="str">
            <v>MOSTRADOR DE ESTACION DE ENFERMERAS DE DOS NIVELES CON CAJONES Y ABIERTO ABAJO</v>
          </cell>
          <cell r="E957" t="str">
            <v>MF</v>
          </cell>
          <cell r="F957" t="str">
            <v>EQ</v>
          </cell>
          <cell r="G957" t="e">
            <v>#NAME?</v>
          </cell>
          <cell r="H957" t="e">
            <v>#NAME?</v>
          </cell>
          <cell r="I957" t="e">
            <v>#NAME?</v>
          </cell>
        </row>
        <row r="958">
          <cell r="A958" t="str">
            <v>M-42A</v>
          </cell>
          <cell r="C958" t="str">
            <v>MJ</v>
          </cell>
          <cell r="D958" t="str">
            <v>MOSTRADOR DE ESTACION DE ENFERMERAS DE DOS NIVELES CON PORTA TECLADO Y ABIERTO ABAJO</v>
          </cell>
          <cell r="E958" t="str">
            <v>MF</v>
          </cell>
          <cell r="F958" t="str">
            <v>EQ</v>
          </cell>
          <cell r="G958" t="e">
            <v>#NAME?</v>
          </cell>
          <cell r="H958" t="e">
            <v>#NAME?</v>
          </cell>
          <cell r="I958" t="e">
            <v>#NAME?</v>
          </cell>
        </row>
        <row r="959">
          <cell r="A959" t="str">
            <v>M-6</v>
          </cell>
          <cell r="C959" t="str">
            <v>MJ</v>
          </cell>
          <cell r="D959" t="str">
            <v>MOSTRADOR DE MADERA CON CAJONES DIVISIONES ABAJO Y PUERTA</v>
          </cell>
          <cell r="E959" t="str">
            <v>MF</v>
          </cell>
          <cell r="F959" t="str">
            <v>EQ</v>
          </cell>
          <cell r="G959" t="e">
            <v>#NAME?</v>
          </cell>
          <cell r="H959" t="e">
            <v>#NAME?</v>
          </cell>
          <cell r="I959" t="e">
            <v>#NAME?</v>
          </cell>
        </row>
        <row r="960">
          <cell r="A960" t="str">
            <v>M-4b</v>
          </cell>
          <cell r="C960" t="str">
            <v>MJ</v>
          </cell>
          <cell r="D960" t="str">
            <v>MOSTRADOR DE MADERA CON CAJONES Y ABIERTO ABAJO</v>
          </cell>
          <cell r="E960" t="str">
            <v>MF</v>
          </cell>
          <cell r="F960" t="str">
            <v>EQ</v>
          </cell>
          <cell r="G960" t="e">
            <v>#NAME?</v>
          </cell>
          <cell r="H960" t="e">
            <v>#NAME?</v>
          </cell>
          <cell r="I960" t="e">
            <v>#NAME?</v>
          </cell>
        </row>
        <row r="961">
          <cell r="A961" t="str">
            <v>M-38</v>
          </cell>
          <cell r="C961" t="str">
            <v>MJ</v>
          </cell>
          <cell r="D961" t="str">
            <v>MOSTRADOR DE MADERA CON CAJONES Y ABIERTO ABAJO, TABLERO DE ACERO INOX</v>
          </cell>
          <cell r="E961" t="str">
            <v>MF</v>
          </cell>
          <cell r="F961" t="str">
            <v>EQ</v>
          </cell>
          <cell r="G961" t="e">
            <v>#NAME?</v>
          </cell>
          <cell r="H961" t="e">
            <v>#NAME?</v>
          </cell>
          <cell r="I961" t="e">
            <v>#NAME?</v>
          </cell>
        </row>
        <row r="962">
          <cell r="A962" t="str">
            <v>M- 3</v>
          </cell>
          <cell r="C962" t="str">
            <v>MJ</v>
          </cell>
          <cell r="D962" t="str">
            <v>MOSTRADOR DE MADERA PARA EMPOTRAR LAVADERO</v>
          </cell>
          <cell r="E962" t="str">
            <v>MF</v>
          </cell>
          <cell r="F962" t="str">
            <v>EQ</v>
          </cell>
          <cell r="G962" t="e">
            <v>#NAME?</v>
          </cell>
          <cell r="H962" t="e">
            <v>#NAME?</v>
          </cell>
          <cell r="I962" t="e">
            <v>#NAME?</v>
          </cell>
        </row>
        <row r="963">
          <cell r="A963" t="str">
            <v>M-3</v>
          </cell>
          <cell r="C963" t="str">
            <v>MJ</v>
          </cell>
          <cell r="D963" t="str">
            <v>MOSTRADOR PARA EMPOTRAR LAVADERO CON PUERTAS</v>
          </cell>
          <cell r="E963" t="str">
            <v>MF</v>
          </cell>
          <cell r="F963" t="str">
            <v>EQ</v>
          </cell>
          <cell r="G963" t="e">
            <v>#NAME?</v>
          </cell>
          <cell r="H963" t="e">
            <v>#NAME?</v>
          </cell>
          <cell r="I963" t="e">
            <v>#NAME?</v>
          </cell>
        </row>
        <row r="964">
          <cell r="A964" t="str">
            <v>M-39</v>
          </cell>
          <cell r="C964" t="str">
            <v>MJ</v>
          </cell>
          <cell r="D964" t="str">
            <v>MOSTRADOR PARA EMPOTRAR LAVADERO CON PUERTAS, TABLERO DE ACERO INOXIDABLE</v>
          </cell>
          <cell r="E964" t="str">
            <v>MF</v>
          </cell>
          <cell r="F964" t="str">
            <v>EQ</v>
          </cell>
          <cell r="G964" t="e">
            <v>#NAME?</v>
          </cell>
          <cell r="H964" t="e">
            <v>#NAME?</v>
          </cell>
          <cell r="I964" t="e">
            <v>#NAME?</v>
          </cell>
        </row>
        <row r="965">
          <cell r="A965" t="str">
            <v>M-3a</v>
          </cell>
          <cell r="C965" t="str">
            <v>MJ</v>
          </cell>
          <cell r="D965" t="str">
            <v>MOSTRADOR PARA EMPOTRAR LAVADERO CON TABLERO DE ACERO INOXIDABLE</v>
          </cell>
          <cell r="E965" t="str">
            <v>MF</v>
          </cell>
          <cell r="F965" t="str">
            <v>EQ</v>
          </cell>
          <cell r="G965" t="e">
            <v>#NAME?</v>
          </cell>
          <cell r="H965" t="e">
            <v>#NAME?</v>
          </cell>
          <cell r="I965" t="e">
            <v>#NAME?</v>
          </cell>
        </row>
        <row r="966">
          <cell r="A966" t="str">
            <v>M-85</v>
          </cell>
          <cell r="C966" t="str">
            <v>MA</v>
          </cell>
          <cell r="D966" t="str">
            <v>MUEBLE DE ANGULOS RANURADOS PARA OLLAS</v>
          </cell>
          <cell r="E966" t="str">
            <v>MA</v>
          </cell>
          <cell r="F966" t="str">
            <v>EQ</v>
          </cell>
          <cell r="G966" t="e">
            <v>#NAME?</v>
          </cell>
          <cell r="H966" t="e">
            <v>#NAME?</v>
          </cell>
          <cell r="I966" t="e">
            <v>#NAME?</v>
          </cell>
        </row>
        <row r="967">
          <cell r="A967" t="str">
            <v>M-54</v>
          </cell>
          <cell r="C967" t="str">
            <v>MA</v>
          </cell>
          <cell r="D967" t="str">
            <v>MUEBLE DE MADERA CON DIVISIONES ARRIBA, CAJONES Y DIVISION ABAJO CON PUERTA CORREDIZA</v>
          </cell>
          <cell r="E967" t="str">
            <v>MA</v>
          </cell>
          <cell r="F967" t="str">
            <v>EQ</v>
          </cell>
          <cell r="G967" t="e">
            <v>#NAME?</v>
          </cell>
          <cell r="H967" t="e">
            <v>#NAME?</v>
          </cell>
          <cell r="I967" t="e">
            <v>#NAME?</v>
          </cell>
        </row>
        <row r="968">
          <cell r="A968" t="str">
            <v>M-42</v>
          </cell>
          <cell r="C968" t="str">
            <v>MA</v>
          </cell>
          <cell r="D968" t="str">
            <v>MUEBLE DE MADERA CON MESA SUPERIOR E INFERIOR</v>
          </cell>
          <cell r="E968" t="str">
            <v>MA</v>
          </cell>
          <cell r="F968" t="str">
            <v>EQ</v>
          </cell>
          <cell r="G968" t="e">
            <v>#NAME?</v>
          </cell>
          <cell r="H968" t="e">
            <v>#NAME?</v>
          </cell>
          <cell r="I968" t="e">
            <v>#NAME?</v>
          </cell>
        </row>
        <row r="969">
          <cell r="A969" t="str">
            <v>M-82</v>
          </cell>
          <cell r="C969" t="str">
            <v>MA</v>
          </cell>
          <cell r="D969" t="str">
            <v>MUEBLE DE MADERA CON MOSTRADOR SUPERIOR E INFERIOR, CON MAMPOSTERÍA</v>
          </cell>
          <cell r="E969" t="str">
            <v>MA</v>
          </cell>
          <cell r="F969" t="str">
            <v>EQ</v>
          </cell>
          <cell r="G969" t="e">
            <v>#NAME?</v>
          </cell>
          <cell r="H969" t="e">
            <v>#NAME?</v>
          </cell>
          <cell r="I969" t="e">
            <v>#NAME?</v>
          </cell>
        </row>
        <row r="970">
          <cell r="A970" t="str">
            <v>M-36</v>
          </cell>
          <cell r="C970" t="str">
            <v>MA</v>
          </cell>
          <cell r="D970" t="str">
            <v>MUEBLE DE MADERA PARA ATENCION AL PUBLICO 80 cm. ALTURA</v>
          </cell>
          <cell r="E970" t="str">
            <v>MA</v>
          </cell>
          <cell r="F970" t="str">
            <v>EQ</v>
          </cell>
          <cell r="G970" t="e">
            <v>#NAME?</v>
          </cell>
          <cell r="H970" t="e">
            <v>#NAME?</v>
          </cell>
          <cell r="I970" t="e">
            <v>#NAME?</v>
          </cell>
        </row>
        <row r="971">
          <cell r="A971" t="str">
            <v>M-36A</v>
          </cell>
          <cell r="C971" t="str">
            <v>MA</v>
          </cell>
          <cell r="D971" t="str">
            <v>MUEBLE DE MADERA PARA CUIDADOS INTENSIVOS</v>
          </cell>
          <cell r="E971" t="str">
            <v>MA</v>
          </cell>
          <cell r="F971" t="str">
            <v>EQ</v>
          </cell>
          <cell r="G971" t="e">
            <v>#NAME?</v>
          </cell>
          <cell r="H971" t="e">
            <v>#NAME?</v>
          </cell>
          <cell r="I971" t="e">
            <v>#NAME?</v>
          </cell>
        </row>
        <row r="972">
          <cell r="A972" t="str">
            <v>M-44</v>
          </cell>
          <cell r="C972" t="str">
            <v>MA</v>
          </cell>
          <cell r="D972" t="str">
            <v>MUEBLE DE MADERA TIPO BAR CON MESA ALTA Y BAJA</v>
          </cell>
          <cell r="E972" t="str">
            <v>MA</v>
          </cell>
          <cell r="F972" t="str">
            <v>EQ</v>
          </cell>
          <cell r="G972" t="e">
            <v>#NAME?</v>
          </cell>
          <cell r="H972" t="e">
            <v>#NAME?</v>
          </cell>
          <cell r="I972" t="e">
            <v>#NAME?</v>
          </cell>
        </row>
        <row r="973">
          <cell r="A973" t="str">
            <v>M-77A</v>
          </cell>
          <cell r="C973" t="str">
            <v>MA</v>
          </cell>
          <cell r="D973" t="str">
            <v>MUEBLE MODULAR PARA COMPUTADORA</v>
          </cell>
          <cell r="E973" t="str">
            <v>MA</v>
          </cell>
          <cell r="F973" t="str">
            <v>EQ</v>
          </cell>
          <cell r="G973" t="e">
            <v>#NAME?</v>
          </cell>
          <cell r="H973" t="e">
            <v>#NAME?</v>
          </cell>
          <cell r="I973" t="e">
            <v>#NAME?</v>
          </cell>
        </row>
        <row r="974">
          <cell r="A974" t="str">
            <v>M-11</v>
          </cell>
          <cell r="C974" t="str">
            <v>MA</v>
          </cell>
          <cell r="D974" t="str">
            <v>MUEBLE PARA COLGAR CON PUERTAS DE VIDRIO</v>
          </cell>
          <cell r="E974" t="str">
            <v>MA</v>
          </cell>
          <cell r="F974" t="str">
            <v>EQ</v>
          </cell>
          <cell r="G974" t="e">
            <v>#NAME?</v>
          </cell>
          <cell r="H974" t="e">
            <v>#NAME?</v>
          </cell>
          <cell r="I974" t="e">
            <v>#NAME?</v>
          </cell>
        </row>
        <row r="975">
          <cell r="A975" t="str">
            <v>M-11A</v>
          </cell>
          <cell r="C975" t="str">
            <v>MA</v>
          </cell>
          <cell r="D975" t="str">
            <v>MUEBLE PARA COLGAR CON PUERTAS DE VIDRIO, SIN PARTES METALICAS</v>
          </cell>
          <cell r="E975" t="str">
            <v>MA</v>
          </cell>
          <cell r="F975" t="str">
            <v>EQ</v>
          </cell>
          <cell r="G975" t="e">
            <v>#NAME?</v>
          </cell>
          <cell r="H975" t="e">
            <v>#NAME?</v>
          </cell>
          <cell r="I975" t="e">
            <v>#NAME?</v>
          </cell>
        </row>
        <row r="976">
          <cell r="A976" t="str">
            <v>M-11</v>
          </cell>
          <cell r="C976" t="str">
            <v>MA</v>
          </cell>
          <cell r="D976" t="str">
            <v>MUEBLE REPOSTERO ALTO</v>
          </cell>
          <cell r="E976" t="str">
            <v>MA</v>
          </cell>
          <cell r="F976" t="str">
            <v>EQ</v>
          </cell>
          <cell r="G976" t="e">
            <v>#NAME?</v>
          </cell>
          <cell r="H976" t="e">
            <v>#NAME?</v>
          </cell>
          <cell r="I976" t="e">
            <v>#NAME?</v>
          </cell>
        </row>
        <row r="977">
          <cell r="A977" t="str">
            <v>E-39</v>
          </cell>
          <cell r="C977" t="str">
            <v>MF</v>
          </cell>
          <cell r="D977" t="str">
            <v>MULETAS</v>
          </cell>
          <cell r="E977" t="str">
            <v>C</v>
          </cell>
          <cell r="F977" t="str">
            <v>EQ</v>
          </cell>
          <cell r="G977" t="e">
            <v>#NAME?</v>
          </cell>
          <cell r="H977" t="e">
            <v>#NAME?</v>
          </cell>
          <cell r="I977" t="e">
            <v>#NAME?</v>
          </cell>
        </row>
        <row r="978">
          <cell r="A978" t="str">
            <v>E-105</v>
          </cell>
          <cell r="C978" t="str">
            <v>MF</v>
          </cell>
          <cell r="D978" t="str">
            <v>MULETAS ANDADORES Y BACHAS</v>
          </cell>
          <cell r="E978" t="str">
            <v>C</v>
          </cell>
          <cell r="F978" t="str">
            <v>EQ</v>
          </cell>
          <cell r="G978" t="e">
            <v>#NAME?</v>
          </cell>
          <cell r="H978" t="e">
            <v>#NAME?</v>
          </cell>
          <cell r="I978" t="e">
            <v>#NAME?</v>
          </cell>
        </row>
        <row r="979">
          <cell r="A979" t="str">
            <v>T-47A</v>
          </cell>
          <cell r="C979" t="str">
            <v>MAN</v>
          </cell>
          <cell r="D979" t="str">
            <v xml:space="preserve">MULTÍMETRO ANALÓGICO </v>
          </cell>
          <cell r="E979" t="str">
            <v>E</v>
          </cell>
          <cell r="F979" t="str">
            <v>EQ</v>
          </cell>
          <cell r="G979" t="e">
            <v>#NAME?</v>
          </cell>
          <cell r="H979" t="e">
            <v>#NAME?</v>
          </cell>
          <cell r="I979" t="e">
            <v>#NAME?</v>
          </cell>
        </row>
        <row r="980">
          <cell r="A980" t="str">
            <v>T-47</v>
          </cell>
          <cell r="C980" t="str">
            <v>MAN</v>
          </cell>
          <cell r="D980" t="str">
            <v xml:space="preserve">MULTÍMETRO DIGITAL </v>
          </cell>
          <cell r="E980" t="str">
            <v>E</v>
          </cell>
          <cell r="F980" t="str">
            <v>EQ</v>
          </cell>
          <cell r="G980" t="e">
            <v>#NAME?</v>
          </cell>
          <cell r="H980" t="e">
            <v>#NAME?</v>
          </cell>
          <cell r="I980" t="e">
            <v>#NAME?</v>
          </cell>
        </row>
        <row r="981">
          <cell r="A981" t="str">
            <v>EM-20</v>
          </cell>
          <cell r="C981" t="str">
            <v>C</v>
          </cell>
          <cell r="D981" t="str">
            <v>NEBULIZADOR</v>
          </cell>
          <cell r="E981" t="str">
            <v>C</v>
          </cell>
          <cell r="F981" t="str">
            <v>EQ</v>
          </cell>
          <cell r="G981" t="e">
            <v>#NAME?</v>
          </cell>
          <cell r="H981" t="e">
            <v>#NAME?</v>
          </cell>
          <cell r="I981" t="e">
            <v>#NAME?</v>
          </cell>
        </row>
        <row r="982">
          <cell r="A982" t="str">
            <v>EM-20A</v>
          </cell>
          <cell r="C982" t="str">
            <v>C</v>
          </cell>
          <cell r="D982" t="str">
            <v xml:space="preserve">NEBULIZADOR ULTRASÓNICO </v>
          </cell>
          <cell r="E982" t="str">
            <v>B</v>
          </cell>
          <cell r="F982" t="str">
            <v>EQ</v>
          </cell>
          <cell r="G982" t="e">
            <v>#NAME?</v>
          </cell>
          <cell r="H982" t="e">
            <v>#NAME?</v>
          </cell>
          <cell r="I982" t="e">
            <v>#NAME?</v>
          </cell>
        </row>
        <row r="983">
          <cell r="A983" t="str">
            <v>N-2</v>
          </cell>
          <cell r="C983" t="str">
            <v>MC</v>
          </cell>
          <cell r="D983" t="str">
            <v>NEGATOSCOPIO DE 2 CAMPOS</v>
          </cell>
          <cell r="E983" t="str">
            <v>MC</v>
          </cell>
          <cell r="F983" t="str">
            <v>EQ</v>
          </cell>
          <cell r="G983" t="e">
            <v>#NAME?</v>
          </cell>
          <cell r="H983" t="e">
            <v>#NAME?</v>
          </cell>
          <cell r="I983" t="e">
            <v>#NAME?</v>
          </cell>
        </row>
        <row r="984">
          <cell r="A984" t="str">
            <v>N-23</v>
          </cell>
          <cell r="C984" t="str">
            <v>C</v>
          </cell>
          <cell r="D984" t="str">
            <v>NEGATOSCOPIO DE MASTOGRAFÍA</v>
          </cell>
          <cell r="E984" t="str">
            <v>C</v>
          </cell>
          <cell r="F984" t="str">
            <v>EQ</v>
          </cell>
          <cell r="G984" t="e">
            <v>#NAME?</v>
          </cell>
          <cell r="H984" t="e">
            <v>#NAME?</v>
          </cell>
          <cell r="I984" t="e">
            <v>#NAME?</v>
          </cell>
        </row>
        <row r="985">
          <cell r="A985" t="str">
            <v>N-4</v>
          </cell>
          <cell r="C985" t="str">
            <v>C</v>
          </cell>
          <cell r="D985" t="str">
            <v xml:space="preserve">NEGATOSCOPIO METÁLICO DE 4 CAMPOS </v>
          </cell>
          <cell r="E985" t="str">
            <v>C</v>
          </cell>
          <cell r="F985" t="str">
            <v>EQ</v>
          </cell>
          <cell r="G985" t="e">
            <v>#NAME?</v>
          </cell>
          <cell r="H985" t="e">
            <v>#NAME?</v>
          </cell>
          <cell r="I985" t="e">
            <v>#NAME?</v>
          </cell>
        </row>
        <row r="986">
          <cell r="A986" t="str">
            <v>U-23</v>
          </cell>
          <cell r="C986" t="str">
            <v>OFT</v>
          </cell>
          <cell r="D986" t="str">
            <v>OFTALMORETINOSCOPIO</v>
          </cell>
          <cell r="E986" t="str">
            <v>B</v>
          </cell>
          <cell r="F986" t="str">
            <v>EQ</v>
          </cell>
          <cell r="G986" t="e">
            <v>#NAME?</v>
          </cell>
          <cell r="H986" t="e">
            <v>#NAME?</v>
          </cell>
          <cell r="I986" t="e">
            <v>#NAME?</v>
          </cell>
        </row>
        <row r="987">
          <cell r="A987" t="str">
            <v>U-18</v>
          </cell>
          <cell r="C987" t="str">
            <v>OFT</v>
          </cell>
          <cell r="D987" t="str">
            <v>OFTALMOSCOPIO DIRECTO</v>
          </cell>
          <cell r="E987" t="str">
            <v>B</v>
          </cell>
          <cell r="F987" t="str">
            <v>EQ</v>
          </cell>
          <cell r="G987" t="e">
            <v>#NAME?</v>
          </cell>
          <cell r="H987" t="e">
            <v>#NAME?</v>
          </cell>
          <cell r="I987" t="e">
            <v>#NAME?</v>
          </cell>
        </row>
        <row r="988">
          <cell r="A988" t="str">
            <v>U-20</v>
          </cell>
          <cell r="C988" t="str">
            <v>OFT</v>
          </cell>
          <cell r="D988" t="str">
            <v>OFTALMOSCOPIO INDIRECTO</v>
          </cell>
          <cell r="E988" t="str">
            <v>B</v>
          </cell>
          <cell r="F988" t="str">
            <v>EQ</v>
          </cell>
          <cell r="G988" t="e">
            <v>#NAME?</v>
          </cell>
          <cell r="H988" t="e">
            <v>#NAME?</v>
          </cell>
          <cell r="I988" t="e">
            <v>#NAME?</v>
          </cell>
        </row>
        <row r="989">
          <cell r="A989" t="str">
            <v>Z-116</v>
          </cell>
          <cell r="C989" t="str">
            <v>INF</v>
          </cell>
          <cell r="D989" t="str">
            <v>OPERADORA TELEFÓNICA</v>
          </cell>
          <cell r="E989" t="str">
            <v>INF</v>
          </cell>
          <cell r="F989" t="str">
            <v>EQ</v>
          </cell>
          <cell r="I989" t="e">
            <v>#NAME?</v>
          </cell>
        </row>
        <row r="990">
          <cell r="A990" t="str">
            <v>Z-117</v>
          </cell>
          <cell r="C990" t="str">
            <v>INF</v>
          </cell>
          <cell r="D990" t="str">
            <v>ORDENADOR DE CABLES 2U</v>
          </cell>
          <cell r="E990" t="str">
            <v>INF</v>
          </cell>
          <cell r="F990" t="str">
            <v>EQ</v>
          </cell>
          <cell r="I990" t="e">
            <v>#NAME?</v>
          </cell>
        </row>
        <row r="991">
          <cell r="A991" t="str">
            <v>T-46</v>
          </cell>
          <cell r="C991" t="str">
            <v>MAN</v>
          </cell>
          <cell r="D991" t="str">
            <v xml:space="preserve">OSCILOSCOPIO DIGITAL </v>
          </cell>
          <cell r="E991" t="str">
            <v>E</v>
          </cell>
          <cell r="F991" t="str">
            <v>EQ</v>
          </cell>
          <cell r="G991" t="e">
            <v>#NAME?</v>
          </cell>
          <cell r="H991" t="e">
            <v>#NAME?</v>
          </cell>
        </row>
        <row r="992">
          <cell r="A992" t="str">
            <v>L-17</v>
          </cell>
          <cell r="C992" t="str">
            <v>LAB</v>
          </cell>
          <cell r="D992" t="str">
            <v xml:space="preserve">OSMÓMETRO </v>
          </cell>
          <cell r="E992" t="str">
            <v>L</v>
          </cell>
          <cell r="F992" t="str">
            <v>EQ</v>
          </cell>
          <cell r="G992" t="e">
            <v>#NAME?</v>
          </cell>
          <cell r="H992" t="e">
            <v>#NAME?</v>
          </cell>
        </row>
        <row r="993">
          <cell r="A993" t="str">
            <v>U-22B</v>
          </cell>
          <cell r="C993" t="str">
            <v>OTO</v>
          </cell>
          <cell r="D993" t="str">
            <v>OTOSCOPIO</v>
          </cell>
          <cell r="E993" t="str">
            <v>B</v>
          </cell>
          <cell r="F993" t="str">
            <v>EQ</v>
          </cell>
          <cell r="G993" t="e">
            <v>#NAME?</v>
          </cell>
          <cell r="H993" t="e">
            <v>#NAME?</v>
          </cell>
          <cell r="I993" t="e">
            <v>#NAME?</v>
          </cell>
        </row>
        <row r="994">
          <cell r="A994" t="str">
            <v>U-22D</v>
          </cell>
          <cell r="C994" t="str">
            <v>OTO</v>
          </cell>
          <cell r="D994" t="str">
            <v>OTOSCOPIO ADULTO</v>
          </cell>
          <cell r="E994" t="str">
            <v>B</v>
          </cell>
          <cell r="F994" t="str">
            <v>EQ</v>
          </cell>
          <cell r="G994" t="e">
            <v>#NAME?</v>
          </cell>
          <cell r="H994" t="e">
            <v>#NAME?</v>
          </cell>
          <cell r="I994" t="e">
            <v>#NAME?</v>
          </cell>
        </row>
        <row r="995">
          <cell r="A995" t="str">
            <v>U-22C</v>
          </cell>
          <cell r="C995" t="str">
            <v>OTO</v>
          </cell>
          <cell r="D995" t="str">
            <v>OTOSCOPIO PEDIATRICO</v>
          </cell>
          <cell r="E995" t="str">
            <v>B</v>
          </cell>
          <cell r="F995" t="str">
            <v>EQ</v>
          </cell>
          <cell r="G995" t="e">
            <v>#NAME?</v>
          </cell>
          <cell r="H995" t="e">
            <v>#NAME?</v>
          </cell>
          <cell r="I995" t="e">
            <v>#NAME?</v>
          </cell>
        </row>
        <row r="996">
          <cell r="A996" t="str">
            <v>A-8</v>
          </cell>
          <cell r="C996" t="str">
            <v>SAN</v>
          </cell>
          <cell r="D996" t="str">
            <v>OVALIN DE LOZA VITRIFICADA DE SOBREPONER, GRIFERIA CONTROL DE CODO O MUÑECA AGUA FRIA</v>
          </cell>
          <cell r="E996" t="str">
            <v>OC</v>
          </cell>
          <cell r="F996" t="str">
            <v>EQ</v>
          </cell>
          <cell r="G996" t="e">
            <v>#NAME?</v>
          </cell>
          <cell r="H996" t="e">
            <v>#NAME?</v>
          </cell>
          <cell r="I996" t="e">
            <v>#NAME?</v>
          </cell>
        </row>
        <row r="997">
          <cell r="A997" t="str">
            <v>T-56</v>
          </cell>
          <cell r="C997" t="str">
            <v>MAN</v>
          </cell>
          <cell r="D997" t="str">
            <v xml:space="preserve">OXIMETRO AMBIENTAL </v>
          </cell>
          <cell r="E997" t="str">
            <v>E</v>
          </cell>
          <cell r="F997" t="str">
            <v>EQ</v>
          </cell>
          <cell r="G997" t="e">
            <v>#NAME?</v>
          </cell>
          <cell r="H997" t="e">
            <v>#NAME?</v>
          </cell>
          <cell r="I997" t="e">
            <v>#NAME?</v>
          </cell>
        </row>
        <row r="998">
          <cell r="A998" t="str">
            <v>Z-118</v>
          </cell>
          <cell r="C998" t="str">
            <v>INF</v>
          </cell>
          <cell r="D998" t="str">
            <v>PACK TECLADO + MOUSE</v>
          </cell>
          <cell r="E998" t="str">
            <v>INF</v>
          </cell>
          <cell r="F998" t="str">
            <v>EQ</v>
          </cell>
        </row>
        <row r="999">
          <cell r="A999" t="str">
            <v>M-63</v>
          </cell>
          <cell r="C999" t="str">
            <v>MAN</v>
          </cell>
          <cell r="D999" t="str">
            <v>PANEL PARA COLOCAR HERRAMIENTAS</v>
          </cell>
          <cell r="E999" t="str">
            <v>E</v>
          </cell>
          <cell r="F999" t="str">
            <v>EQ</v>
          </cell>
          <cell r="H999" t="e">
            <v>#NAME?</v>
          </cell>
          <cell r="I999" t="e">
            <v>#NAME?</v>
          </cell>
        </row>
        <row r="1000">
          <cell r="A1000" t="str">
            <v>DX-130</v>
          </cell>
          <cell r="C1000" t="str">
            <v>DX</v>
          </cell>
          <cell r="D1000" t="str">
            <v>PANTOSCOPIO</v>
          </cell>
          <cell r="E1000" t="str">
            <v>C</v>
          </cell>
          <cell r="F1000" t="str">
            <v>EQ</v>
          </cell>
          <cell r="G1000" t="e">
            <v>#NAME?</v>
          </cell>
          <cell r="H1000" t="e">
            <v>#NAME?</v>
          </cell>
          <cell r="I1000" t="e">
            <v>#NAME?</v>
          </cell>
        </row>
        <row r="1001">
          <cell r="A1001" t="str">
            <v>DX-132</v>
          </cell>
          <cell r="C1001" t="str">
            <v>DX</v>
          </cell>
          <cell r="D1001" t="str">
            <v>PANTOSCOPIO  PEDIÁTRICO</v>
          </cell>
          <cell r="E1001" t="str">
            <v>C</v>
          </cell>
          <cell r="F1001" t="str">
            <v>EQ</v>
          </cell>
          <cell r="G1001" t="e">
            <v>#NAME?</v>
          </cell>
          <cell r="H1001" t="e">
            <v>#NAME?</v>
          </cell>
          <cell r="I1001" t="e">
            <v>#NAME?</v>
          </cell>
        </row>
        <row r="1002">
          <cell r="A1002" t="str">
            <v>INST-3</v>
          </cell>
          <cell r="C1002" t="str">
            <v>C</v>
          </cell>
          <cell r="D1002" t="str">
            <v>PAPAGAYO</v>
          </cell>
          <cell r="E1002" t="str">
            <v>C</v>
          </cell>
          <cell r="F1002" t="str">
            <v>EQ</v>
          </cell>
          <cell r="G1002" t="e">
            <v>#NAME?</v>
          </cell>
          <cell r="H1002" t="e">
            <v>#NAME?</v>
          </cell>
          <cell r="I1002" t="e">
            <v>#NAME?</v>
          </cell>
        </row>
        <row r="1003">
          <cell r="A1003" t="str">
            <v>D-8C</v>
          </cell>
          <cell r="C1003" t="str">
            <v>MC</v>
          </cell>
          <cell r="D1003" t="str">
            <v>PAPAGAYO DE ACERO INOXIDABLE</v>
          </cell>
          <cell r="E1003" t="str">
            <v>MC</v>
          </cell>
          <cell r="F1003" t="str">
            <v>EQ</v>
          </cell>
          <cell r="G1003" t="e">
            <v>#NAME?</v>
          </cell>
          <cell r="H1003" t="e">
            <v>#NAME?</v>
          </cell>
          <cell r="I1003" t="e">
            <v>#NAME?</v>
          </cell>
        </row>
        <row r="1004">
          <cell r="A1004" t="str">
            <v>D-8E</v>
          </cell>
          <cell r="C1004" t="str">
            <v>MC</v>
          </cell>
          <cell r="D1004" t="str">
            <v>PAPAGAYO DE ACERO INOXIDABLE PEDIATRICO</v>
          </cell>
          <cell r="E1004" t="str">
            <v>MC</v>
          </cell>
          <cell r="F1004" t="str">
            <v>EQ</v>
          </cell>
          <cell r="G1004" t="e">
            <v>#NAME?</v>
          </cell>
          <cell r="H1004" t="e">
            <v>#NAME?</v>
          </cell>
          <cell r="I1004" t="e">
            <v>#NAME?</v>
          </cell>
        </row>
        <row r="1005">
          <cell r="A1005" t="str">
            <v>MC-16a</v>
          </cell>
          <cell r="C1005" t="str">
            <v>MA</v>
          </cell>
          <cell r="D1005" t="str">
            <v>PAPELERA DE ACERO INOXIDABLE  CON TAPA Y  VENTANA ABATIBLE ACCIONAMIENTO A PEDAL</v>
          </cell>
          <cell r="E1005" t="str">
            <v>MA</v>
          </cell>
          <cell r="F1005" t="str">
            <v>EQ</v>
          </cell>
          <cell r="G1005" t="e">
            <v>#NAME?</v>
          </cell>
          <cell r="H1005" t="e">
            <v>#NAME?</v>
          </cell>
          <cell r="I1005" t="e">
            <v>#NAME?</v>
          </cell>
        </row>
        <row r="1006">
          <cell r="A1006" t="str">
            <v>MC-32</v>
          </cell>
          <cell r="C1006" t="str">
            <v>MA</v>
          </cell>
          <cell r="D1006" t="str">
            <v>PAPELERA DE ACERO INOXIDABLE DE FORMA CILINDRICA</v>
          </cell>
          <cell r="E1006" t="str">
            <v>MA</v>
          </cell>
          <cell r="F1006" t="str">
            <v>EQ</v>
          </cell>
          <cell r="G1006" t="e">
            <v>#NAME?</v>
          </cell>
          <cell r="H1006" t="e">
            <v>#NAME?</v>
          </cell>
          <cell r="I1006" t="e">
            <v>#NAME?</v>
          </cell>
        </row>
        <row r="1007">
          <cell r="A1007" t="str">
            <v>M-70</v>
          </cell>
          <cell r="C1007" t="str">
            <v>MA</v>
          </cell>
          <cell r="D1007" t="str">
            <v>PAPELERA DE MADERA</v>
          </cell>
          <cell r="E1007" t="str">
            <v>MA</v>
          </cell>
          <cell r="F1007" t="str">
            <v>EQ</v>
          </cell>
          <cell r="G1007" t="e">
            <v>#NAME?</v>
          </cell>
          <cell r="H1007" t="e">
            <v>#NAME?</v>
          </cell>
          <cell r="I1007" t="e">
            <v>#NAME?</v>
          </cell>
        </row>
        <row r="1008">
          <cell r="A1008" t="str">
            <v>MP-1</v>
          </cell>
          <cell r="C1008" t="str">
            <v>MA</v>
          </cell>
          <cell r="D1008" t="str">
            <v>PAPELERA DE PLASTICO CON TAPA Y VENTANA BATIBLE</v>
          </cell>
          <cell r="E1008" t="str">
            <v>MA</v>
          </cell>
          <cell r="F1008" t="str">
            <v>EQ</v>
          </cell>
          <cell r="G1008" t="e">
            <v>#NAME?</v>
          </cell>
          <cell r="H1008" t="e">
            <v>#NAME?</v>
          </cell>
          <cell r="I1008" t="e">
            <v>#NAME?</v>
          </cell>
        </row>
        <row r="1009">
          <cell r="A1009" t="str">
            <v>MC-16</v>
          </cell>
          <cell r="C1009" t="str">
            <v>MA</v>
          </cell>
          <cell r="D1009" t="str">
            <v>PAPELERA METÁLICA DE PISO</v>
          </cell>
          <cell r="E1009" t="str">
            <v>MA</v>
          </cell>
          <cell r="F1009" t="str">
            <v>EQ</v>
          </cell>
          <cell r="G1009" t="e">
            <v>#NAME?</v>
          </cell>
          <cell r="H1009" t="e">
            <v>#NAME?</v>
          </cell>
          <cell r="I1009" t="e">
            <v>#NAME?</v>
          </cell>
        </row>
        <row r="1010">
          <cell r="A1010" t="str">
            <v>MP-1</v>
          </cell>
          <cell r="C1010" t="str">
            <v>MA</v>
          </cell>
          <cell r="D1010" t="str">
            <v>PAPELERA PLÁSTICA TAPA DE VENTANA ABATIBLE PARA DESPERDICIOS ACCIONADA A PEDAL</v>
          </cell>
          <cell r="E1010" t="str">
            <v>MA</v>
          </cell>
          <cell r="F1010" t="str">
            <v>EQ</v>
          </cell>
          <cell r="G1010" t="e">
            <v>#NAME?</v>
          </cell>
          <cell r="H1010" t="e">
            <v>#NAME?</v>
          </cell>
          <cell r="I1010" t="e">
            <v>#NAME?</v>
          </cell>
        </row>
        <row r="1011">
          <cell r="A1011" t="str">
            <v>U-20A</v>
          </cell>
          <cell r="C1011" t="str">
            <v>OFT</v>
          </cell>
          <cell r="D1011" t="str">
            <v>PAQUIMETRO</v>
          </cell>
          <cell r="E1011" t="str">
            <v>B</v>
          </cell>
          <cell r="F1011" t="str">
            <v>EQ</v>
          </cell>
          <cell r="G1011" t="e">
            <v>#NAME?</v>
          </cell>
          <cell r="H1011" t="e">
            <v>#NAME?</v>
          </cell>
          <cell r="I1011" t="e">
            <v>#NAME?</v>
          </cell>
        </row>
        <row r="1012">
          <cell r="A1012" t="str">
            <v>PM-100</v>
          </cell>
          <cell r="C1012" t="str">
            <v>MAN</v>
          </cell>
          <cell r="D1012" t="str">
            <v>PARIHUELAS PARA DESPOSITO DE SAL MADERA</v>
          </cell>
          <cell r="E1012" t="str">
            <v>C</v>
          </cell>
          <cell r="F1012" t="str">
            <v>EQ</v>
          </cell>
          <cell r="G1012" t="e">
            <v>#NAME?</v>
          </cell>
          <cell r="H1012" t="e">
            <v>#NAME?</v>
          </cell>
        </row>
        <row r="1013">
          <cell r="A1013" t="str">
            <v>Z-119A</v>
          </cell>
          <cell r="C1013" t="str">
            <v>INF</v>
          </cell>
          <cell r="D1013" t="str">
            <v>PATCH CORD  DE FIBRA ÓPTICA DE 1 M. - (*) Dos Patch Cord por cada Patch Panel.</v>
          </cell>
          <cell r="E1013" t="str">
            <v>INF</v>
          </cell>
          <cell r="F1013" t="str">
            <v>EQ</v>
          </cell>
          <cell r="G1013" t="e">
            <v>#NAME?</v>
          </cell>
          <cell r="H1013" t="e">
            <v>#NAME?</v>
          </cell>
        </row>
        <row r="1014">
          <cell r="A1014" t="str">
            <v>Z-119B</v>
          </cell>
          <cell r="C1014" t="str">
            <v>INF</v>
          </cell>
          <cell r="D1014" t="str">
            <v>PATCH CORD UTP DE 1 M. CATEGORÍA 6A MINIMO</v>
          </cell>
          <cell r="E1014" t="str">
            <v>INF</v>
          </cell>
          <cell r="F1014" t="str">
            <v>EQ</v>
          </cell>
          <cell r="G1014" t="e">
            <v>#NAME?</v>
          </cell>
          <cell r="H1014" t="e">
            <v>#NAME?</v>
          </cell>
        </row>
        <row r="1015">
          <cell r="A1015" t="str">
            <v>Z-119C</v>
          </cell>
          <cell r="C1015" t="str">
            <v>INF</v>
          </cell>
          <cell r="D1015" t="str">
            <v>PATCH CORD UTP DE 3 M. CATEGORÍA 6A MINIMO</v>
          </cell>
          <cell r="E1015" t="str">
            <v>INF</v>
          </cell>
          <cell r="F1015" t="str">
            <v>EQ</v>
          </cell>
          <cell r="G1015" t="e">
            <v>#NAME?</v>
          </cell>
          <cell r="H1015" t="e">
            <v>#NAME?</v>
          </cell>
        </row>
        <row r="1016">
          <cell r="A1016" t="str">
            <v>Z-120A</v>
          </cell>
          <cell r="C1016" t="str">
            <v>INF</v>
          </cell>
          <cell r="D1016" t="str">
            <v>PATCH PANEL 16 PUERTOS RJ45 CATEGORÍA 6A MINIMO</v>
          </cell>
          <cell r="E1016" t="str">
            <v>INF</v>
          </cell>
          <cell r="F1016" t="str">
            <v>EQ</v>
          </cell>
          <cell r="G1016" t="e">
            <v>#NAME?</v>
          </cell>
          <cell r="H1016" t="e">
            <v>#NAME?</v>
          </cell>
        </row>
        <row r="1017">
          <cell r="A1017" t="str">
            <v>Z-120B</v>
          </cell>
          <cell r="C1017" t="str">
            <v>INF</v>
          </cell>
          <cell r="D1017" t="str">
            <v>PATCH PANEL 2 PUERTOS RJ45 CATEGORÍA 6A MINIMO</v>
          </cell>
          <cell r="E1017" t="str">
            <v>INF</v>
          </cell>
          <cell r="F1017" t="str">
            <v>EQ</v>
          </cell>
          <cell r="G1017" t="e">
            <v>#NAME?</v>
          </cell>
          <cell r="H1017" t="e">
            <v>#NAME?</v>
          </cell>
        </row>
        <row r="1018">
          <cell r="A1018" t="str">
            <v>Z-120C</v>
          </cell>
          <cell r="C1018" t="str">
            <v>INF</v>
          </cell>
          <cell r="D1018" t="str">
            <v>PATCH PANEL 24 PUERTOS RJ45 CATEGORÍA 6A MINIMO</v>
          </cell>
          <cell r="E1018" t="str">
            <v>INF</v>
          </cell>
          <cell r="F1018" t="str">
            <v>EQ</v>
          </cell>
          <cell r="G1018" t="e">
            <v>#NAME?</v>
          </cell>
          <cell r="H1018" t="e">
            <v>#NAME?</v>
          </cell>
        </row>
        <row r="1019">
          <cell r="A1019" t="str">
            <v>Z-120D</v>
          </cell>
          <cell r="C1019" t="str">
            <v>INF</v>
          </cell>
          <cell r="D1019" t="str">
            <v>PATCH PANEL 8 PUERTOS RJ45 CATEGORÍA 6A MINIMO</v>
          </cell>
          <cell r="E1019" t="str">
            <v>INF</v>
          </cell>
          <cell r="F1019" t="str">
            <v>EQ</v>
          </cell>
          <cell r="G1019" t="e">
            <v>#NAME?</v>
          </cell>
          <cell r="H1019" t="e">
            <v>#NAME?</v>
          </cell>
        </row>
        <row r="1020">
          <cell r="A1020" t="str">
            <v>Z-120E</v>
          </cell>
          <cell r="C1020" t="str">
            <v>INF</v>
          </cell>
          <cell r="D1020" t="str">
            <v xml:space="preserve">PATCH PANEL DE FIBRA ÓPTICA (INCLUYE BANDEJA) </v>
          </cell>
          <cell r="E1020" t="str">
            <v>INF</v>
          </cell>
          <cell r="F1020" t="str">
            <v>EQ</v>
          </cell>
          <cell r="G1020" t="e">
            <v>#NAME?</v>
          </cell>
          <cell r="H1020" t="e">
            <v>#NAME?</v>
          </cell>
        </row>
        <row r="1021">
          <cell r="A1021" t="str">
            <v>Z-148D</v>
          </cell>
          <cell r="C1021" t="str">
            <v>INF</v>
          </cell>
          <cell r="D1021" t="str">
            <v>PEDAL DE LLAMADA ENFERMERA</v>
          </cell>
          <cell r="E1021" t="str">
            <v>INF</v>
          </cell>
          <cell r="F1021" t="str">
            <v>EQ</v>
          </cell>
          <cell r="G1021" t="e">
            <v>#NAME?</v>
          </cell>
          <cell r="H1021" t="e">
            <v>#NAME?</v>
          </cell>
        </row>
        <row r="1022">
          <cell r="A1022" t="str">
            <v>X-4</v>
          </cell>
          <cell r="C1022" t="str">
            <v>NUT</v>
          </cell>
          <cell r="D1022" t="str">
            <v xml:space="preserve">PELADORA DE PAPAS, ELÉCTRICA, DE 10 KG./CARGA (2 HP) </v>
          </cell>
          <cell r="E1022" t="str">
            <v>E</v>
          </cell>
          <cell r="F1022" t="str">
            <v>EQ</v>
          </cell>
          <cell r="G1022" t="e">
            <v>#NAME?</v>
          </cell>
          <cell r="H1022" t="e">
            <v>#NAME?</v>
          </cell>
          <cell r="I1022" t="e">
            <v>#NAME?</v>
          </cell>
        </row>
        <row r="1023">
          <cell r="A1023" t="str">
            <v>MA-31</v>
          </cell>
          <cell r="C1023" t="str">
            <v>MC</v>
          </cell>
          <cell r="D1023" t="str">
            <v>PELDAÑO METALICO PARA SALA DE OPERACIONES</v>
          </cell>
          <cell r="E1023" t="str">
            <v>MC</v>
          </cell>
          <cell r="F1023" t="str">
            <v>EQ</v>
          </cell>
          <cell r="G1023" t="e">
            <v>#NAME?</v>
          </cell>
          <cell r="H1023" t="e">
            <v>#NAME?</v>
          </cell>
          <cell r="I1023" t="e">
            <v>#NAME?</v>
          </cell>
        </row>
        <row r="1024">
          <cell r="A1024" t="str">
            <v>P-21</v>
          </cell>
          <cell r="C1024" t="str">
            <v>MF</v>
          </cell>
          <cell r="D1024" t="str">
            <v>PELOTA TERAPÉUTICAS DE BOBATH</v>
          </cell>
          <cell r="E1024" t="str">
            <v>C</v>
          </cell>
          <cell r="F1024" t="str">
            <v>EQ</v>
          </cell>
          <cell r="G1024" t="e">
            <v>#NAME?</v>
          </cell>
          <cell r="H1024" t="e">
            <v>#NAME?</v>
          </cell>
          <cell r="I1024" t="e">
            <v>#NAME?</v>
          </cell>
        </row>
        <row r="1025">
          <cell r="A1025" t="str">
            <v>E-109A</v>
          </cell>
          <cell r="C1025" t="str">
            <v>MF</v>
          </cell>
          <cell r="D1025" t="str">
            <v>PELOTAS TERAPÉUTICA BOBATH</v>
          </cell>
          <cell r="E1025" t="str">
            <v>C</v>
          </cell>
          <cell r="F1025" t="str">
            <v>EQ</v>
          </cell>
          <cell r="G1025">
            <v>1</v>
          </cell>
          <cell r="H1025" t="e">
            <v>#NAME?</v>
          </cell>
          <cell r="I1025" t="e">
            <v>#NAME?</v>
          </cell>
        </row>
        <row r="1026">
          <cell r="A1026" t="str">
            <v>E-106</v>
          </cell>
          <cell r="C1026" t="str">
            <v>MF</v>
          </cell>
          <cell r="D1026" t="str">
            <v>PELVÍMETRO</v>
          </cell>
          <cell r="E1026" t="str">
            <v>C</v>
          </cell>
          <cell r="F1026" t="str">
            <v>EQ</v>
          </cell>
          <cell r="G1026" t="e">
            <v>#NAME?</v>
          </cell>
          <cell r="H1026" t="e">
            <v>#NAME?</v>
          </cell>
          <cell r="I1026" t="e">
            <v>#NAME?</v>
          </cell>
        </row>
        <row r="1027">
          <cell r="A1027" t="str">
            <v>MC-34</v>
          </cell>
          <cell r="C1027" t="str">
            <v>MA</v>
          </cell>
          <cell r="D1027" t="str">
            <v>PERCHA METÁLICA DE PARED CON 4 GANCHOS</v>
          </cell>
          <cell r="E1027" t="str">
            <v>MA</v>
          </cell>
          <cell r="F1027" t="str">
            <v>EQ</v>
          </cell>
          <cell r="G1027" t="e">
            <v>#NAME?</v>
          </cell>
          <cell r="H1027" t="e">
            <v>#NAME?</v>
          </cell>
          <cell r="I1027" t="e">
            <v>#NAME?</v>
          </cell>
        </row>
        <row r="1028">
          <cell r="A1028" t="str">
            <v>MC-33</v>
          </cell>
          <cell r="C1028" t="str">
            <v>MA</v>
          </cell>
          <cell r="D1028" t="str">
            <v>PERCHERO DE PIE</v>
          </cell>
          <cell r="E1028" t="str">
            <v>MA</v>
          </cell>
          <cell r="F1028" t="str">
            <v>EQ</v>
          </cell>
          <cell r="G1028" t="e">
            <v>#NAME?</v>
          </cell>
          <cell r="H1028" t="e">
            <v>#NAME?</v>
          </cell>
          <cell r="I1028" t="e">
            <v>#NAME?</v>
          </cell>
        </row>
        <row r="1029">
          <cell r="A1029" t="str">
            <v>EM-46B</v>
          </cell>
          <cell r="C1029" t="str">
            <v>EM</v>
          </cell>
          <cell r="D1029" t="str">
            <v>PERFORADOR A BATERIA PARA TRAUMATOLOGIA</v>
          </cell>
          <cell r="E1029" t="str">
            <v>C</v>
          </cell>
          <cell r="F1029" t="str">
            <v>EQ</v>
          </cell>
          <cell r="G1029" t="e">
            <v>#NAME?</v>
          </cell>
          <cell r="H1029" t="e">
            <v>#NAME?</v>
          </cell>
          <cell r="I1029" t="e">
            <v>#NAME?</v>
          </cell>
        </row>
        <row r="1030">
          <cell r="A1030" t="str">
            <v>TR-02</v>
          </cell>
          <cell r="C1030" t="str">
            <v>EM</v>
          </cell>
          <cell r="D1030" t="str">
            <v xml:space="preserve">PERFORADOR ELÉCTRICO </v>
          </cell>
          <cell r="E1030" t="str">
            <v>C</v>
          </cell>
          <cell r="F1030" t="str">
            <v>EQ</v>
          </cell>
          <cell r="G1030" t="e">
            <v>#NAME?</v>
          </cell>
          <cell r="H1030" t="e">
            <v>#NAME?</v>
          </cell>
          <cell r="I1030" t="e">
            <v>#NAME?</v>
          </cell>
        </row>
        <row r="1031">
          <cell r="A1031" t="str">
            <v>L-46</v>
          </cell>
          <cell r="C1031" t="str">
            <v>LAB</v>
          </cell>
          <cell r="D1031" t="str">
            <v>PH METRO DIGITAL</v>
          </cell>
          <cell r="E1031" t="str">
            <v>L</v>
          </cell>
          <cell r="F1031" t="str">
            <v>EQ</v>
          </cell>
          <cell r="G1031" t="e">
            <v>#NAME?</v>
          </cell>
          <cell r="H1031" t="e">
            <v>#NAME?</v>
          </cell>
          <cell r="I1031" t="e">
            <v>#NAME?</v>
          </cell>
        </row>
        <row r="1032">
          <cell r="A1032" t="str">
            <v>PC-1</v>
          </cell>
          <cell r="C1032" t="str">
            <v>MC</v>
          </cell>
          <cell r="D1032" t="str">
            <v>PIE DE CAMA</v>
          </cell>
          <cell r="E1032" t="str">
            <v>MA</v>
          </cell>
          <cell r="F1032" t="str">
            <v>EQ</v>
          </cell>
          <cell r="H1032" t="e">
            <v>#NAME?</v>
          </cell>
          <cell r="I1032" t="e">
            <v>#NAME?</v>
          </cell>
        </row>
        <row r="1033">
          <cell r="A1033" t="str">
            <v>T-32</v>
          </cell>
          <cell r="C1033" t="str">
            <v>MAN</v>
          </cell>
          <cell r="D1033" t="str">
            <v xml:space="preserve">PINZA AMPERIMÉTRICA </v>
          </cell>
          <cell r="E1033" t="str">
            <v>E</v>
          </cell>
          <cell r="F1033" t="str">
            <v>EQ</v>
          </cell>
          <cell r="G1033" t="e">
            <v>#NAME?</v>
          </cell>
          <cell r="H1033" t="e">
            <v>#NAME?</v>
          </cell>
          <cell r="I1033" t="e">
            <v>#NAME?</v>
          </cell>
        </row>
        <row r="1034">
          <cell r="A1034" t="str">
            <v>P-23</v>
          </cell>
          <cell r="C1034" t="str">
            <v>LAB</v>
          </cell>
          <cell r="D1034" t="str">
            <v>PIPETA AUTOMÁTICA   10  - 100  UL.</v>
          </cell>
          <cell r="E1034" t="str">
            <v>L</v>
          </cell>
          <cell r="F1034" t="str">
            <v>EQ</v>
          </cell>
          <cell r="G1034" t="e">
            <v>#NAME?</v>
          </cell>
          <cell r="H1034" t="e">
            <v>#NAME?</v>
          </cell>
          <cell r="I1034" t="e">
            <v>#NAME?</v>
          </cell>
        </row>
        <row r="1035">
          <cell r="A1035" t="str">
            <v>P-24</v>
          </cell>
          <cell r="C1035" t="str">
            <v>LAB</v>
          </cell>
          <cell r="D1035" t="str">
            <v>PIPETA AUTOMÁTICA  5O - 200 UL.</v>
          </cell>
          <cell r="E1035" t="str">
            <v>L</v>
          </cell>
          <cell r="F1035" t="str">
            <v>EQ</v>
          </cell>
          <cell r="G1035" t="e">
            <v>#NAME?</v>
          </cell>
          <cell r="H1035" t="e">
            <v>#NAME?</v>
          </cell>
          <cell r="I1035" t="e">
            <v>#NAME?</v>
          </cell>
        </row>
        <row r="1036">
          <cell r="A1036" t="str">
            <v>P-25</v>
          </cell>
          <cell r="C1036" t="str">
            <v>LAB</v>
          </cell>
          <cell r="D1036" t="str">
            <v>PIPETA AUTOMÁTICA 200 - 1000 UL.</v>
          </cell>
          <cell r="E1036" t="str">
            <v>L</v>
          </cell>
          <cell r="F1036" t="str">
            <v>EQ</v>
          </cell>
          <cell r="G1036" t="e">
            <v>#NAME?</v>
          </cell>
          <cell r="H1036" t="e">
            <v>#NAME?</v>
          </cell>
          <cell r="I1036" t="e">
            <v>#NAME?</v>
          </cell>
        </row>
        <row r="1037">
          <cell r="A1037" t="str">
            <v>P-22</v>
          </cell>
          <cell r="C1037" t="str">
            <v>LAB</v>
          </cell>
          <cell r="D1037" t="str">
            <v>PIPETA AUTOMÁTICA 5 - 50 UL.</v>
          </cell>
          <cell r="E1037" t="str">
            <v>L</v>
          </cell>
          <cell r="F1037" t="str">
            <v>EQ</v>
          </cell>
          <cell r="G1037" t="e">
            <v>#NAME?</v>
          </cell>
          <cell r="H1037" t="e">
            <v>#NAME?</v>
          </cell>
          <cell r="I1037" t="e">
            <v>#NAME?</v>
          </cell>
        </row>
        <row r="1038">
          <cell r="A1038" t="str">
            <v>L-84B</v>
          </cell>
          <cell r="C1038" t="str">
            <v>LAB</v>
          </cell>
          <cell r="D1038" t="str">
            <v>PIPETAS AUTOMÁTICAS 3 MEDIDAS</v>
          </cell>
          <cell r="E1038" t="str">
            <v>L</v>
          </cell>
          <cell r="F1038" t="str">
            <v>EQ</v>
          </cell>
          <cell r="G1038" t="e">
            <v>#NAME?</v>
          </cell>
          <cell r="H1038" t="e">
            <v>#NAME?</v>
          </cell>
          <cell r="I1038" t="e">
            <v>#NAME?</v>
          </cell>
        </row>
        <row r="1039">
          <cell r="A1039" t="str">
            <v>L-96</v>
          </cell>
          <cell r="C1039" t="str">
            <v>LAB</v>
          </cell>
          <cell r="D1039" t="str">
            <v>PIPETEADOR AUTOMÁTICO</v>
          </cell>
          <cell r="E1039" t="str">
            <v>L</v>
          </cell>
          <cell r="F1039" t="str">
            <v>EQ</v>
          </cell>
          <cell r="G1039" t="e">
            <v>#NAME?</v>
          </cell>
          <cell r="H1039" t="e">
            <v>#NAME?</v>
          </cell>
          <cell r="I1039" t="e">
            <v>#NAME?</v>
          </cell>
        </row>
        <row r="1040">
          <cell r="A1040" t="str">
            <v>E-39X</v>
          </cell>
          <cell r="C1040" t="str">
            <v>MF</v>
          </cell>
          <cell r="D1040" t="str">
            <v>PISTA DE MARCHA</v>
          </cell>
          <cell r="E1040" t="str">
            <v>C</v>
          </cell>
          <cell r="F1040" t="str">
            <v>EQ</v>
          </cell>
          <cell r="G1040" t="e">
            <v>#NAME?</v>
          </cell>
          <cell r="H1040" t="e">
            <v>#NAME?</v>
          </cell>
          <cell r="I1040" t="e">
            <v>#NAME?</v>
          </cell>
        </row>
        <row r="1041">
          <cell r="A1041" t="str">
            <v>S-65B</v>
          </cell>
          <cell r="C1041" t="str">
            <v>EM</v>
          </cell>
          <cell r="D1041" t="str">
            <v>PISTOLAS DE CRIOTERAPIA</v>
          </cell>
          <cell r="E1041" t="str">
            <v>E</v>
          </cell>
          <cell r="F1041" t="str">
            <v>EQ</v>
          </cell>
          <cell r="G1041" t="e">
            <v>#NAME?</v>
          </cell>
          <cell r="H1041" t="e">
            <v>#NAME?</v>
          </cell>
          <cell r="I1041" t="e">
            <v>#NAME?</v>
          </cell>
        </row>
        <row r="1042">
          <cell r="A1042" t="str">
            <v>S-63</v>
          </cell>
          <cell r="C1042" t="str">
            <v>EM</v>
          </cell>
          <cell r="D1042" t="str">
            <v xml:space="preserve">PISTOLAS DE PRESIÓN DE AGUA FRIA Y CALIENTE (AC) </v>
          </cell>
          <cell r="E1042" t="str">
            <v>C</v>
          </cell>
          <cell r="F1042" t="str">
            <v>EQ</v>
          </cell>
          <cell r="G1042" t="e">
            <v>#NAME?</v>
          </cell>
          <cell r="H1042" t="e">
            <v>#NAME?</v>
          </cell>
          <cell r="I1042" t="e">
            <v>#NAME?</v>
          </cell>
        </row>
        <row r="1043">
          <cell r="A1043" t="str">
            <v>S-64</v>
          </cell>
          <cell r="C1043" t="str">
            <v>EM</v>
          </cell>
          <cell r="D1043" t="str">
            <v>PISTOLAS DE PRESIÓN DE AIRE (AC)</v>
          </cell>
          <cell r="E1043" t="str">
            <v>C</v>
          </cell>
          <cell r="F1043" t="str">
            <v>EQ</v>
          </cell>
          <cell r="G1043" t="e">
            <v>#NAME?</v>
          </cell>
          <cell r="H1043" t="e">
            <v>#NAME?</v>
          </cell>
          <cell r="I1043" t="e">
            <v>#NAME?</v>
          </cell>
        </row>
        <row r="1044">
          <cell r="A1044" t="str">
            <v>MC-44</v>
          </cell>
          <cell r="C1044" t="str">
            <v>MA</v>
          </cell>
          <cell r="D1044" t="str">
            <v>PIZARRA ACRÍLICA  DE 1.50 X 1.00  ADOSADO A PARED</v>
          </cell>
          <cell r="E1044" t="str">
            <v>MA</v>
          </cell>
          <cell r="F1044" t="str">
            <v>EQ</v>
          </cell>
          <cell r="G1044" t="e">
            <v>#NAME?</v>
          </cell>
          <cell r="H1044" t="e">
            <v>#NAME?</v>
          </cell>
          <cell r="I1044" t="e">
            <v>#NAME?</v>
          </cell>
        </row>
        <row r="1045">
          <cell r="A1045" t="str">
            <v>M-76c</v>
          </cell>
          <cell r="C1045" t="str">
            <v>MA</v>
          </cell>
          <cell r="D1045" t="str">
            <v>PIZARRA ACRÍLICA  DE 1.50 X 1.00 CON ATRIL</v>
          </cell>
          <cell r="E1045" t="str">
            <v>MA</v>
          </cell>
          <cell r="F1045" t="str">
            <v>EQ</v>
          </cell>
          <cell r="G1045" t="e">
            <v>#NAME?</v>
          </cell>
          <cell r="H1045" t="e">
            <v>#NAME?</v>
          </cell>
          <cell r="I1045" t="e">
            <v>#NAME?</v>
          </cell>
        </row>
        <row r="1046">
          <cell r="A1046" t="str">
            <v>M-76a</v>
          </cell>
          <cell r="C1046" t="str">
            <v>MA</v>
          </cell>
          <cell r="D1046" t="str">
            <v>PIZARRA ACRÍLICA DE CON ATRIL 1.50 X 1.00</v>
          </cell>
          <cell r="E1046" t="str">
            <v>MA</v>
          </cell>
          <cell r="F1046" t="str">
            <v>EQ</v>
          </cell>
          <cell r="G1046" t="e">
            <v>#NAME?</v>
          </cell>
          <cell r="H1046" t="e">
            <v>#NAME?</v>
          </cell>
          <cell r="I1046" t="e">
            <v>#NAME?</v>
          </cell>
        </row>
        <row r="1047">
          <cell r="A1047" t="str">
            <v>MC-44A</v>
          </cell>
          <cell r="C1047" t="str">
            <v>MA</v>
          </cell>
          <cell r="D1047" t="str">
            <v>PIZARRA ACRILICA DE PARED 1.5m x 1.5m</v>
          </cell>
          <cell r="E1047" t="str">
            <v>MA</v>
          </cell>
          <cell r="F1047" t="str">
            <v>EQ</v>
          </cell>
          <cell r="G1047" t="e">
            <v>#NAME?</v>
          </cell>
          <cell r="H1047" t="e">
            <v>#NAME?</v>
          </cell>
          <cell r="I1047" t="e">
            <v>#NAME?</v>
          </cell>
        </row>
        <row r="1048">
          <cell r="A1048" t="str">
            <v>MC-44b</v>
          </cell>
          <cell r="C1048" t="str">
            <v>MA</v>
          </cell>
          <cell r="D1048" t="str">
            <v>PIZARRA DE CORCHO  DE 1.50 X 1.00 MTS</v>
          </cell>
          <cell r="E1048" t="str">
            <v>MA</v>
          </cell>
          <cell r="F1048" t="str">
            <v>EQ</v>
          </cell>
          <cell r="G1048" t="e">
            <v>#NAME?</v>
          </cell>
          <cell r="H1048" t="e">
            <v>#NAME?</v>
          </cell>
          <cell r="I1048" t="e">
            <v>#NAME?</v>
          </cell>
        </row>
        <row r="1049">
          <cell r="A1049" t="str">
            <v>Z-12</v>
          </cell>
          <cell r="C1049" t="str">
            <v>LAV</v>
          </cell>
          <cell r="D1049" t="str">
            <v xml:space="preserve">PLANCHA ELECTRICA DE MANO </v>
          </cell>
          <cell r="E1049" t="str">
            <v>E</v>
          </cell>
          <cell r="F1049" t="str">
            <v>EQ</v>
          </cell>
          <cell r="G1049" t="e">
            <v>#NAME?</v>
          </cell>
          <cell r="H1049" t="e">
            <v>#NAME?</v>
          </cell>
          <cell r="I1049" t="e">
            <v>#NAME?</v>
          </cell>
        </row>
        <row r="1050">
          <cell r="A1050" t="str">
            <v>K-30a</v>
          </cell>
          <cell r="C1050" t="str">
            <v>LAV</v>
          </cell>
          <cell r="D1050" t="str">
            <v>PLANCHA LISA A GAS C/BASE DE 1000X900X900MM</v>
          </cell>
          <cell r="E1050" t="str">
            <v>E</v>
          </cell>
          <cell r="F1050" t="str">
            <v>EQ</v>
          </cell>
          <cell r="G1050" t="e">
            <v>#NAME?</v>
          </cell>
          <cell r="H1050" t="e">
            <v>#NAME?</v>
          </cell>
          <cell r="I1050" t="e">
            <v>#NAME?</v>
          </cell>
        </row>
        <row r="1051">
          <cell r="A1051" t="str">
            <v>K-30b</v>
          </cell>
          <cell r="C1051" t="str">
            <v>LAV</v>
          </cell>
          <cell r="D1051" t="str">
            <v>PLANCHA RAYADA A GAS C/BASE DE 1000X900X900MM</v>
          </cell>
          <cell r="E1051" t="str">
            <v>E</v>
          </cell>
          <cell r="F1051" t="str">
            <v>EQ</v>
          </cell>
          <cell r="G1051" t="e">
            <v>#NAME?</v>
          </cell>
          <cell r="H1051" t="e">
            <v>#NAME?</v>
          </cell>
          <cell r="I1051" t="e">
            <v>#NAME?</v>
          </cell>
        </row>
        <row r="1052">
          <cell r="A1052" t="str">
            <v>LA-51</v>
          </cell>
          <cell r="C1052" t="str">
            <v>LAV</v>
          </cell>
          <cell r="D1052" t="str">
            <v>PLANCHADORA DE RODILLOS DE 100 KG/HR A VAPOR</v>
          </cell>
          <cell r="E1052" t="str">
            <v>E</v>
          </cell>
          <cell r="F1052" t="str">
            <v>EQ</v>
          </cell>
          <cell r="G1052" t="e">
            <v>#NAME?</v>
          </cell>
          <cell r="H1052" t="e">
            <v>#NAME?</v>
          </cell>
          <cell r="I1052" t="e">
            <v>#NAME?</v>
          </cell>
        </row>
        <row r="1053">
          <cell r="A1053" t="str">
            <v>LA-56</v>
          </cell>
          <cell r="C1053" t="str">
            <v>LAV</v>
          </cell>
          <cell r="D1053" t="str">
            <v xml:space="preserve">PLANCHADORA DE SABANAS 25 KG/HORA </v>
          </cell>
          <cell r="E1053" t="str">
            <v>E</v>
          </cell>
          <cell r="F1053" t="str">
            <v>EQ</v>
          </cell>
          <cell r="G1053" t="e">
            <v>#NAME?</v>
          </cell>
          <cell r="H1053" t="e">
            <v>#NAME?</v>
          </cell>
          <cell r="I1053" t="e">
            <v>#NAME?</v>
          </cell>
        </row>
        <row r="1054">
          <cell r="A1054" t="str">
            <v>LA-56B</v>
          </cell>
          <cell r="C1054" t="str">
            <v>LAV</v>
          </cell>
          <cell r="D1054" t="str">
            <v xml:space="preserve">PLANCHADORA DE SABANAS 50 KG/HORA </v>
          </cell>
          <cell r="E1054" t="str">
            <v>E</v>
          </cell>
          <cell r="F1054" t="str">
            <v>OC</v>
          </cell>
          <cell r="I1054" t="e">
            <v>#NAME?</v>
          </cell>
        </row>
        <row r="1055">
          <cell r="A1055" t="str">
            <v>E-32</v>
          </cell>
          <cell r="C1055" t="str">
            <v>MF</v>
          </cell>
          <cell r="D1055" t="str">
            <v xml:space="preserve">PLATAFORMA CON ESCALERA Y RAMPA </v>
          </cell>
          <cell r="E1055" t="str">
            <v>C</v>
          </cell>
          <cell r="F1055" t="str">
            <v>EQ</v>
          </cell>
          <cell r="G1055" t="e">
            <v>#NAME?</v>
          </cell>
          <cell r="H1055" t="e">
            <v>#NAME?</v>
          </cell>
          <cell r="I1055" t="e">
            <v>#NAME?</v>
          </cell>
        </row>
        <row r="1056">
          <cell r="A1056" t="str">
            <v>EM-64</v>
          </cell>
          <cell r="C1056" t="str">
            <v>MO</v>
          </cell>
          <cell r="D1056" t="str">
            <v xml:space="preserve">PLETISMOGRAFO </v>
          </cell>
          <cell r="E1056" t="str">
            <v>E</v>
          </cell>
          <cell r="F1056" t="str">
            <v>EQ</v>
          </cell>
          <cell r="G1056" t="e">
            <v>#NAME?</v>
          </cell>
          <cell r="H1056" t="e">
            <v>#NAME?</v>
          </cell>
        </row>
        <row r="1057">
          <cell r="A1057" t="str">
            <v>E-108</v>
          </cell>
          <cell r="C1057" t="str">
            <v>MF</v>
          </cell>
          <cell r="D1057" t="str">
            <v>PODOSCOPIO</v>
          </cell>
          <cell r="E1057" t="str">
            <v>C</v>
          </cell>
          <cell r="F1057" t="str">
            <v>EQ</v>
          </cell>
          <cell r="G1057" t="e">
            <v>#NAME?</v>
          </cell>
          <cell r="H1057" t="e">
            <v>#NAME?</v>
          </cell>
          <cell r="I1057" t="e">
            <v>#NAME?</v>
          </cell>
        </row>
        <row r="1058">
          <cell r="A1058" t="str">
            <v>E-35</v>
          </cell>
          <cell r="C1058" t="str">
            <v>MF</v>
          </cell>
          <cell r="D1058" t="str">
            <v>POLEA CON CONTRAPESAS , SET DE PESAS</v>
          </cell>
          <cell r="E1058" t="str">
            <v>C</v>
          </cell>
          <cell r="F1058" t="str">
            <v>EQ</v>
          </cell>
          <cell r="G1058" t="e">
            <v>#NAME?</v>
          </cell>
          <cell r="H1058" t="e">
            <v>#NAME?</v>
          </cell>
          <cell r="I1058" t="e">
            <v>#NAME?</v>
          </cell>
        </row>
        <row r="1059">
          <cell r="A1059" t="str">
            <v>D-2A</v>
          </cell>
          <cell r="C1059" t="str">
            <v>MC</v>
          </cell>
          <cell r="D1059" t="str">
            <v>PORTA BALDE DE ACERO INOXIDABLE RODABLE CON BALDE DE ACERO INOXIDABLE</v>
          </cell>
          <cell r="E1059" t="str">
            <v>MC</v>
          </cell>
          <cell r="F1059" t="str">
            <v>EQ</v>
          </cell>
          <cell r="G1059" t="e">
            <v>#NAME?</v>
          </cell>
          <cell r="H1059" t="e">
            <v>#NAME?</v>
          </cell>
          <cell r="I1059" t="e">
            <v>#NAME?</v>
          </cell>
        </row>
        <row r="1060">
          <cell r="A1060" t="str">
            <v>D-10</v>
          </cell>
          <cell r="C1060" t="str">
            <v>MC</v>
          </cell>
          <cell r="D1060" t="str">
            <v>PORTA BOLSA Y SONDAS METÁLICO RODABLE</v>
          </cell>
          <cell r="E1060" t="str">
            <v>MC</v>
          </cell>
          <cell r="F1060" t="str">
            <v>EQ</v>
          </cell>
          <cell r="G1060" t="e">
            <v>#NAME?</v>
          </cell>
          <cell r="H1060" t="e">
            <v>#NAME?</v>
          </cell>
          <cell r="I1060" t="e">
            <v>#NAME?</v>
          </cell>
        </row>
        <row r="1061">
          <cell r="A1061" t="str">
            <v>D-4</v>
          </cell>
          <cell r="C1061" t="str">
            <v>MC</v>
          </cell>
          <cell r="D1061" t="str">
            <v>PORTA LAVATORIO DOBLE METÁLICO RODABLE INC. LAVATORIO DE ACERO INOXIDABLE</v>
          </cell>
          <cell r="E1061" t="str">
            <v>MC</v>
          </cell>
          <cell r="F1061" t="str">
            <v>EQ</v>
          </cell>
          <cell r="G1061" t="e">
            <v>#NAME?</v>
          </cell>
          <cell r="H1061" t="e">
            <v>#NAME?</v>
          </cell>
          <cell r="I1061" t="e">
            <v>#NAME?</v>
          </cell>
        </row>
        <row r="1062">
          <cell r="A1062" t="str">
            <v>H-8</v>
          </cell>
          <cell r="C1062" t="str">
            <v>SAN</v>
          </cell>
          <cell r="D1062" t="str">
            <v>PORTA ROLLO DE PAPEL HIGIÉNICO DE LOZA</v>
          </cell>
          <cell r="E1062" t="str">
            <v>OC</v>
          </cell>
          <cell r="F1062" t="str">
            <v>OC</v>
          </cell>
          <cell r="G1062" t="e">
            <v>#NAME?</v>
          </cell>
          <cell r="H1062" t="e">
            <v>#NAME?</v>
          </cell>
          <cell r="I1062" t="e">
            <v>#NAME?</v>
          </cell>
        </row>
        <row r="1063">
          <cell r="A1063" t="str">
            <v>D-1</v>
          </cell>
          <cell r="C1063" t="str">
            <v>MC</v>
          </cell>
          <cell r="D1063" t="str">
            <v>PORTABOLSA METALICA RODABLE, PARA ROPA SUCIA</v>
          </cell>
          <cell r="E1063" t="str">
            <v>MC</v>
          </cell>
          <cell r="F1063" t="str">
            <v>EQ</v>
          </cell>
          <cell r="G1063" t="e">
            <v>#NAME?</v>
          </cell>
          <cell r="H1063" t="e">
            <v>#NAME?</v>
          </cell>
          <cell r="I1063" t="e">
            <v>#NAME?</v>
          </cell>
        </row>
        <row r="1064">
          <cell r="A1064" t="str">
            <v>D-17</v>
          </cell>
          <cell r="C1064" t="str">
            <v>MC</v>
          </cell>
          <cell r="D1064" t="str">
            <v>PORTABOLSA PARA BOTAS SUCIAS</v>
          </cell>
          <cell r="E1064" t="str">
            <v>MC</v>
          </cell>
          <cell r="F1064" t="str">
            <v>EQ</v>
          </cell>
          <cell r="G1064" t="e">
            <v>#NAME?</v>
          </cell>
          <cell r="H1064" t="e">
            <v>#NAME?</v>
          </cell>
          <cell r="I1064" t="e">
            <v>#NAME?</v>
          </cell>
        </row>
        <row r="1065">
          <cell r="A1065" t="str">
            <v>D-8</v>
          </cell>
          <cell r="C1065" t="str">
            <v>MC</v>
          </cell>
          <cell r="D1065" t="str">
            <v xml:space="preserve">PORTACHATAS Y PAPAGAYOS DE PARED </v>
          </cell>
          <cell r="E1065" t="str">
            <v>MC</v>
          </cell>
          <cell r="F1065" t="str">
            <v>EQ</v>
          </cell>
          <cell r="G1065" t="e">
            <v>#NAME?</v>
          </cell>
          <cell r="H1065" t="e">
            <v>#NAME?</v>
          </cell>
          <cell r="I1065" t="e">
            <v>#NAME?</v>
          </cell>
        </row>
        <row r="1066">
          <cell r="A1066" t="str">
            <v>D-4B</v>
          </cell>
          <cell r="C1066" t="str">
            <v>MC</v>
          </cell>
          <cell r="D1066" t="str">
            <v>PORTALAVATORIO DOBLE DE ACERO INOXIDABLE RODABLE CON GABINETES</v>
          </cell>
          <cell r="E1066" t="str">
            <v>MC</v>
          </cell>
          <cell r="F1066" t="str">
            <v>EQ</v>
          </cell>
          <cell r="G1066" t="e">
            <v>#NAME?</v>
          </cell>
          <cell r="H1066" t="e">
            <v>#NAME?</v>
          </cell>
          <cell r="I1066" t="e">
            <v>#NAME?</v>
          </cell>
        </row>
        <row r="1067">
          <cell r="A1067" t="str">
            <v>D-3</v>
          </cell>
          <cell r="C1067" t="str">
            <v>MC</v>
          </cell>
          <cell r="D1067" t="str">
            <v>PORTALAVATORIO SIMPLE METÁLICO RODABLE, INCLUYE LAVATORIO DE ACERO INOX.</v>
          </cell>
          <cell r="E1067" t="str">
            <v>MC</v>
          </cell>
          <cell r="F1067" t="str">
            <v>EQ</v>
          </cell>
          <cell r="G1067" t="e">
            <v>#NAME?</v>
          </cell>
          <cell r="H1067" t="e">
            <v>#NAME?</v>
          </cell>
          <cell r="I1067" t="e">
            <v>#NAME?</v>
          </cell>
        </row>
        <row r="1068">
          <cell r="A1068" t="str">
            <v>D-9</v>
          </cell>
          <cell r="C1068" t="str">
            <v>MC</v>
          </cell>
          <cell r="D1068" t="str">
            <v>PORTASUERO METALICO RODABLE</v>
          </cell>
          <cell r="E1068" t="str">
            <v>MC</v>
          </cell>
          <cell r="F1068" t="str">
            <v>EQ</v>
          </cell>
          <cell r="G1068" t="e">
            <v>#NAME?</v>
          </cell>
          <cell r="H1068" t="e">
            <v>#NAME?</v>
          </cell>
          <cell r="I1068" t="e">
            <v>#NAME?</v>
          </cell>
        </row>
        <row r="1069">
          <cell r="A1069" t="str">
            <v>EM-68a</v>
          </cell>
          <cell r="C1069" t="str">
            <v>DX</v>
          </cell>
          <cell r="D1069" t="str">
            <v>POTENCIALES EVOCADOS AUDITIVOS</v>
          </cell>
          <cell r="E1069" t="str">
            <v>B</v>
          </cell>
          <cell r="F1069" t="str">
            <v>EQ</v>
          </cell>
          <cell r="G1069" t="e">
            <v>#NAME?</v>
          </cell>
          <cell r="H1069" t="e">
            <v>#NAME?</v>
          </cell>
          <cell r="I1069" t="e">
            <v>#NAME?</v>
          </cell>
        </row>
        <row r="1070">
          <cell r="A1070" t="str">
            <v>EM-68</v>
          </cell>
          <cell r="C1070" t="str">
            <v>DX</v>
          </cell>
          <cell r="D1070" t="str">
            <v>POTENCIALES EVOCADOS AUDITIVOS Y VISUALES</v>
          </cell>
          <cell r="E1070" t="str">
            <v>B</v>
          </cell>
          <cell r="F1070" t="str">
            <v>EQ</v>
          </cell>
          <cell r="G1070" t="e">
            <v>#NAME?</v>
          </cell>
          <cell r="H1070" t="e">
            <v>#NAME?</v>
          </cell>
          <cell r="I1070" t="e">
            <v>#NAME?</v>
          </cell>
        </row>
        <row r="1071">
          <cell r="A1071" t="str">
            <v>L-46</v>
          </cell>
          <cell r="C1071" t="str">
            <v>LAB</v>
          </cell>
          <cell r="D1071" t="str">
            <v>POTENCIÓMETRO</v>
          </cell>
          <cell r="E1071" t="str">
            <v>L</v>
          </cell>
          <cell r="F1071" t="str">
            <v>EQ</v>
          </cell>
          <cell r="G1071" t="e">
            <v>#NAME?</v>
          </cell>
          <cell r="H1071" t="e">
            <v>#NAME?</v>
          </cell>
        </row>
        <row r="1072">
          <cell r="A1072" t="str">
            <v>L-46</v>
          </cell>
          <cell r="C1072" t="str">
            <v>LAB</v>
          </cell>
          <cell r="D1072" t="str">
            <v>POTENCIOMETRO DIGITAL</v>
          </cell>
          <cell r="E1072" t="str">
            <v>L</v>
          </cell>
          <cell r="F1072" t="str">
            <v>EQ</v>
          </cell>
          <cell r="G1072" t="e">
            <v>#NAME?</v>
          </cell>
          <cell r="H1072" t="e">
            <v>#NAME?</v>
          </cell>
          <cell r="I1072" t="e">
            <v>#NAME?</v>
          </cell>
        </row>
        <row r="1073">
          <cell r="A1073" t="str">
            <v>B-72</v>
          </cell>
          <cell r="C1073" t="str">
            <v>SAN</v>
          </cell>
          <cell r="D1073" t="str">
            <v xml:space="preserve">POZA PARA LAVAR ANIMALES DE 80 X 120 CON REBORDE DE 30  </v>
          </cell>
          <cell r="E1073" t="str">
            <v>OC</v>
          </cell>
          <cell r="F1073" t="str">
            <v>EQ</v>
          </cell>
          <cell r="G1073" t="e">
            <v>#NAME?</v>
          </cell>
          <cell r="H1073" t="e">
            <v>#NAME?</v>
          </cell>
          <cell r="I1073" t="e">
            <v>#NAME?</v>
          </cell>
        </row>
        <row r="1074">
          <cell r="A1074" t="str">
            <v>G-7</v>
          </cell>
          <cell r="C1074" t="str">
            <v>SAN</v>
          </cell>
          <cell r="D1074" t="str">
            <v>POZA PARA PURGA</v>
          </cell>
          <cell r="E1074" t="str">
            <v>OC</v>
          </cell>
          <cell r="F1074" t="str">
            <v>EQ</v>
          </cell>
          <cell r="G1074" t="e">
            <v>#NAME?</v>
          </cell>
          <cell r="H1074" t="e">
            <v>#NAME?</v>
          </cell>
          <cell r="I1074" t="e">
            <v>#NAME?</v>
          </cell>
        </row>
        <row r="1075">
          <cell r="A1075" t="str">
            <v>LA-42B</v>
          </cell>
          <cell r="C1075" t="str">
            <v>EM</v>
          </cell>
          <cell r="D1075" t="str">
            <v>PRENSA INDUSTRIAL DE 20 KG/HORA</v>
          </cell>
          <cell r="E1075" t="str">
            <v>EM</v>
          </cell>
          <cell r="F1075" t="str">
            <v>EQ</v>
          </cell>
          <cell r="I1075" t="e">
            <v>#NAME?</v>
          </cell>
        </row>
        <row r="1076">
          <cell r="A1076" t="str">
            <v>X-29A</v>
          </cell>
          <cell r="C1076" t="str">
            <v>NUT</v>
          </cell>
          <cell r="D1076" t="str">
            <v>PRENSADORA DE PAPAS INDUSTRIAL</v>
          </cell>
          <cell r="E1076" t="str">
            <v>E</v>
          </cell>
          <cell r="F1076" t="str">
            <v>EQ</v>
          </cell>
          <cell r="G1076" t="e">
            <v>#NAME?</v>
          </cell>
          <cell r="H1076" t="e">
            <v>#NAME?</v>
          </cell>
          <cell r="I1076" t="e">
            <v>#NAME?</v>
          </cell>
        </row>
        <row r="1077">
          <cell r="A1077" t="str">
            <v>J-5</v>
          </cell>
          <cell r="C1077" t="str">
            <v>IMAG</v>
          </cell>
          <cell r="D1077" t="str">
            <v>PROCESADOR AUTOMÁTICO DE PELÍCULAS - MEDIANA CAPACIDAD</v>
          </cell>
          <cell r="E1077" t="str">
            <v>C</v>
          </cell>
          <cell r="F1077" t="str">
            <v>EQ</v>
          </cell>
          <cell r="G1077" t="e">
            <v>#NAME?</v>
          </cell>
          <cell r="H1077" t="e">
            <v>#NAME?</v>
          </cell>
          <cell r="I1077" t="e">
            <v>#NAME?</v>
          </cell>
        </row>
        <row r="1078">
          <cell r="A1078" t="str">
            <v>L-40</v>
          </cell>
          <cell r="C1078" t="str">
            <v>LAB</v>
          </cell>
          <cell r="D1078" t="str">
            <v xml:space="preserve">PROCESADOR AUTOMATICO DE TEJIDOS </v>
          </cell>
          <cell r="E1078" t="str">
            <v>L</v>
          </cell>
          <cell r="F1078" t="str">
            <v>EQ</v>
          </cell>
          <cell r="G1078" t="e">
            <v>#NAME?</v>
          </cell>
          <cell r="H1078" t="e">
            <v>#NAME?</v>
          </cell>
          <cell r="I1078" t="e">
            <v>#NAME?</v>
          </cell>
        </row>
        <row r="1079">
          <cell r="A1079" t="str">
            <v>X-29</v>
          </cell>
          <cell r="C1079" t="str">
            <v>NUT</v>
          </cell>
          <cell r="D1079" t="str">
            <v>PROCESADOR DE ALIMENTOS</v>
          </cell>
          <cell r="E1079" t="str">
            <v>E</v>
          </cell>
          <cell r="F1079" t="str">
            <v>EQ</v>
          </cell>
          <cell r="G1079" t="e">
            <v>#NAME?</v>
          </cell>
          <cell r="H1079" t="e">
            <v>#NAME?</v>
          </cell>
          <cell r="I1079" t="e">
            <v>#NAME?</v>
          </cell>
        </row>
        <row r="1080">
          <cell r="A1080" t="str">
            <v>X-29F</v>
          </cell>
          <cell r="C1080" t="str">
            <v>NUT</v>
          </cell>
          <cell r="D1080" t="str">
            <v>PROCESADOR ELECTRICO DE ALIMENTOS</v>
          </cell>
          <cell r="E1080" t="str">
            <v>EM</v>
          </cell>
          <cell r="F1080" t="str">
            <v>EQ</v>
          </cell>
          <cell r="I1080" t="e">
            <v>#NAME?</v>
          </cell>
        </row>
        <row r="1081">
          <cell r="A1081" t="str">
            <v>J-2</v>
          </cell>
          <cell r="C1081" t="str">
            <v>IMAG</v>
          </cell>
          <cell r="D1081" t="str">
            <v>PROCESADORA  AUTOMÁTICA PARA PELÍCULAS DENTALES</v>
          </cell>
          <cell r="E1081" t="str">
            <v>C</v>
          </cell>
          <cell r="F1081" t="str">
            <v>EQ</v>
          </cell>
          <cell r="G1081" t="e">
            <v>#NAME?</v>
          </cell>
          <cell r="H1081" t="e">
            <v>#NAME?</v>
          </cell>
          <cell r="I1081" t="e">
            <v>#NAME?</v>
          </cell>
        </row>
        <row r="1082">
          <cell r="A1082" t="str">
            <v>EM-90A</v>
          </cell>
          <cell r="C1082" t="str">
            <v>OPT</v>
          </cell>
          <cell r="D1082" t="str">
            <v xml:space="preserve">PROCTOSIGMOIDOSCOPIO </v>
          </cell>
          <cell r="E1082" t="str">
            <v>B</v>
          </cell>
          <cell r="F1082" t="str">
            <v>EQ</v>
          </cell>
          <cell r="G1082" t="e">
            <v>#NAME?</v>
          </cell>
          <cell r="H1082" t="e">
            <v>#NAME?</v>
          </cell>
        </row>
        <row r="1083">
          <cell r="A1083" t="str">
            <v>EM-90B</v>
          </cell>
          <cell r="C1083" t="str">
            <v>OPT</v>
          </cell>
          <cell r="D1083" t="str">
            <v>PROCTOSIGMOIDOSCOPIO ADULTO PEDIATRICO</v>
          </cell>
          <cell r="E1083" t="str">
            <v>B</v>
          </cell>
          <cell r="F1083" t="str">
            <v>EQ</v>
          </cell>
          <cell r="G1083" t="e">
            <v>#NAME?</v>
          </cell>
          <cell r="H1083" t="e">
            <v>#NAME?</v>
          </cell>
          <cell r="I1083" t="e">
            <v>#NAME?</v>
          </cell>
        </row>
        <row r="1084">
          <cell r="A1084" t="str">
            <v>U-64</v>
          </cell>
          <cell r="C1084" t="str">
            <v>OFT</v>
          </cell>
          <cell r="D1084" t="str">
            <v>PROYECTOR DE OPTOTIPOS</v>
          </cell>
          <cell r="E1084" t="str">
            <v>C</v>
          </cell>
          <cell r="F1084" t="str">
            <v>EQ</v>
          </cell>
          <cell r="G1084" t="e">
            <v>#NAME?</v>
          </cell>
          <cell r="H1084" t="e">
            <v>#NAME?</v>
          </cell>
          <cell r="I1084" t="e">
            <v>#NAME?</v>
          </cell>
        </row>
        <row r="1085">
          <cell r="A1085" t="str">
            <v>I-25</v>
          </cell>
          <cell r="C1085" t="str">
            <v>INF</v>
          </cell>
          <cell r="D1085" t="str">
            <v>PROYECTOR MULTIMEDIA</v>
          </cell>
          <cell r="E1085" t="str">
            <v>INF</v>
          </cell>
          <cell r="F1085" t="str">
            <v>EQ</v>
          </cell>
          <cell r="G1085" t="e">
            <v>#NAME?</v>
          </cell>
          <cell r="H1085" t="e">
            <v>#NAME?</v>
          </cell>
          <cell r="I1085" t="e">
            <v>#NAME?</v>
          </cell>
        </row>
        <row r="1086">
          <cell r="A1086" t="str">
            <v>I-25A</v>
          </cell>
          <cell r="C1086" t="str">
            <v>INF</v>
          </cell>
          <cell r="D1086" t="str">
            <v xml:space="preserve">PROYECTOR MULTIMEDIA  CON TARJETA RED INALAMBRICA PARA TECHO CON RACK </v>
          </cell>
          <cell r="E1086" t="str">
            <v>INF</v>
          </cell>
          <cell r="F1086" t="str">
            <v>EQ</v>
          </cell>
          <cell r="G1086" t="e">
            <v>#NAME?</v>
          </cell>
          <cell r="H1086" t="e">
            <v>#NAME?</v>
          </cell>
          <cell r="I1086" t="e">
            <v>#NAME?</v>
          </cell>
        </row>
        <row r="1087">
          <cell r="A1087" t="str">
            <v>EM-83A</v>
          </cell>
          <cell r="C1087" t="str">
            <v>DX</v>
          </cell>
          <cell r="D1087" t="str">
            <v>PULSOXIMETRO - PEDIATRICO/NEONATAL</v>
          </cell>
          <cell r="E1087" t="str">
            <v>B</v>
          </cell>
          <cell r="F1087" t="str">
            <v>EQ</v>
          </cell>
          <cell r="G1087" t="e">
            <v>#NAME?</v>
          </cell>
          <cell r="H1087" t="e">
            <v>#NAME?</v>
          </cell>
          <cell r="I1087" t="e">
            <v>#NAME?</v>
          </cell>
        </row>
        <row r="1088">
          <cell r="A1088" t="str">
            <v>EM-83</v>
          </cell>
          <cell r="C1088" t="str">
            <v>DX</v>
          </cell>
          <cell r="D1088" t="str">
            <v>PULSOXIMETRO ADULTO</v>
          </cell>
          <cell r="E1088" t="str">
            <v>B</v>
          </cell>
          <cell r="F1088" t="str">
            <v>EQ</v>
          </cell>
          <cell r="G1088" t="e">
            <v>#NAME?</v>
          </cell>
          <cell r="H1088" t="e">
            <v>#NAME?</v>
          </cell>
          <cell r="I1088" t="e">
            <v>#NAME?</v>
          </cell>
        </row>
        <row r="1089">
          <cell r="A1089" t="str">
            <v>EM-85</v>
          </cell>
          <cell r="C1089" t="str">
            <v>DX</v>
          </cell>
          <cell r="D1089" t="str">
            <v>PULSOXIMETRO ADULTO/PEDIÁTRICO</v>
          </cell>
          <cell r="E1089" t="str">
            <v>B</v>
          </cell>
          <cell r="F1089" t="str">
            <v>EQ</v>
          </cell>
          <cell r="G1089" t="e">
            <v>#NAME?</v>
          </cell>
          <cell r="H1089" t="e">
            <v>#NAME?</v>
          </cell>
          <cell r="I1089" t="e">
            <v>#NAME?</v>
          </cell>
        </row>
        <row r="1090">
          <cell r="A1090" t="str">
            <v>L-39</v>
          </cell>
          <cell r="C1090" t="str">
            <v>LAB</v>
          </cell>
          <cell r="D1090" t="str">
            <v>PURIFICADOR DE AGUA</v>
          </cell>
          <cell r="E1090" t="str">
            <v>B</v>
          </cell>
          <cell r="F1090" t="str">
            <v>EQ</v>
          </cell>
          <cell r="G1090" t="e">
            <v>#NAME?</v>
          </cell>
          <cell r="H1090" t="e">
            <v>#NAME?</v>
          </cell>
          <cell r="I1090" t="e">
            <v>#NAME?</v>
          </cell>
        </row>
        <row r="1091">
          <cell r="A1091" t="str">
            <v>I-36A</v>
          </cell>
          <cell r="C1091" t="str">
            <v>INF</v>
          </cell>
          <cell r="D1091" t="str">
            <v>RACK DE PARED PARA TV DE 21"</v>
          </cell>
          <cell r="E1091" t="str">
            <v>INF</v>
          </cell>
          <cell r="F1091" t="str">
            <v>EQ</v>
          </cell>
          <cell r="G1091" t="e">
            <v>#NAME?</v>
          </cell>
          <cell r="H1091" t="e">
            <v>#NAME?</v>
          </cell>
          <cell r="I1091" t="e">
            <v>#NAME?</v>
          </cell>
        </row>
        <row r="1092">
          <cell r="A1092" t="str">
            <v>I-38A</v>
          </cell>
          <cell r="C1092" t="str">
            <v>INF</v>
          </cell>
          <cell r="D1092" t="str">
            <v>RACK DE PARED PARA TV DE 32"</v>
          </cell>
          <cell r="E1092" t="str">
            <v>INF</v>
          </cell>
          <cell r="F1092" t="str">
            <v>EQ</v>
          </cell>
          <cell r="G1092" t="e">
            <v>#NAME?</v>
          </cell>
          <cell r="H1092" t="e">
            <v>#NAME?</v>
          </cell>
          <cell r="I1092" t="e">
            <v>#NAME?</v>
          </cell>
        </row>
        <row r="1093">
          <cell r="A1093" t="str">
            <v>CE-1</v>
          </cell>
          <cell r="C1093" t="str">
            <v>C</v>
          </cell>
          <cell r="D1093" t="str">
            <v>RACK MOVIL PARA CAJAS E INSTRUMENTAL</v>
          </cell>
          <cell r="E1093" t="str">
            <v>C</v>
          </cell>
          <cell r="F1093" t="str">
            <v>EQ</v>
          </cell>
          <cell r="G1093" t="e">
            <v>#NAME?</v>
          </cell>
          <cell r="H1093" t="e">
            <v>#NAME?</v>
          </cell>
          <cell r="I1093" t="e">
            <v>#NAME?</v>
          </cell>
        </row>
        <row r="1094">
          <cell r="A1094" t="str">
            <v>KC-120</v>
          </cell>
          <cell r="C1094" t="str">
            <v>EST</v>
          </cell>
          <cell r="D1094" t="str">
            <v>RACK MOVIL PARA CAJAS E INSTRUMENTAL</v>
          </cell>
          <cell r="E1094" t="str">
            <v>MC</v>
          </cell>
          <cell r="F1094" t="str">
            <v>EQ</v>
          </cell>
          <cell r="G1094" t="e">
            <v>#NAME?</v>
          </cell>
          <cell r="H1094" t="e">
            <v>#NAME?</v>
          </cell>
          <cell r="I1094" t="e">
            <v>#NAME?</v>
          </cell>
        </row>
        <row r="1095">
          <cell r="A1095" t="str">
            <v>RM-3</v>
          </cell>
          <cell r="C1095" t="str">
            <v>EST</v>
          </cell>
          <cell r="D1095" t="str">
            <v>RACK MURAL PARA CESTAS</v>
          </cell>
          <cell r="E1095" t="str">
            <v>MC</v>
          </cell>
          <cell r="F1095" t="str">
            <v>EQ</v>
          </cell>
          <cell r="I1095" t="e">
            <v>#REF!</v>
          </cell>
        </row>
        <row r="1096">
          <cell r="A1096" t="str">
            <v>KC-120</v>
          </cell>
          <cell r="C1096" t="str">
            <v>EST</v>
          </cell>
          <cell r="D1096" t="str">
            <v>RACK MOVIL PARA CAJAS E INSTRUMENTAL</v>
          </cell>
          <cell r="E1096" t="str">
            <v>MC</v>
          </cell>
          <cell r="F1096" t="str">
            <v>EQ</v>
          </cell>
          <cell r="G1096" t="e">
            <v>#NAME?</v>
          </cell>
          <cell r="H1096" t="e">
            <v>#NAME?</v>
          </cell>
          <cell r="I1096" t="e">
            <v>#NAME?</v>
          </cell>
        </row>
        <row r="1097">
          <cell r="A1097" t="str">
            <v>RM-2</v>
          </cell>
          <cell r="C1097" t="str">
            <v>EST</v>
          </cell>
          <cell r="D1097" t="str">
            <v>RACK MÓVIL PARA CESTAS</v>
          </cell>
          <cell r="E1097" t="str">
            <v>MC</v>
          </cell>
          <cell r="F1097" t="str">
            <v>EQ</v>
          </cell>
          <cell r="I1097" t="e">
            <v>#NAME?</v>
          </cell>
        </row>
        <row r="1098">
          <cell r="A1098" t="str">
            <v>I-16</v>
          </cell>
          <cell r="C1098" t="str">
            <v>COM</v>
          </cell>
          <cell r="D1098" t="str">
            <v>RADIO (TRANSRECEPTOR TIPO H-F)</v>
          </cell>
          <cell r="E1098" t="str">
            <v>COM</v>
          </cell>
          <cell r="F1098" t="str">
            <v>EQ</v>
          </cell>
          <cell r="H1098" t="e">
            <v>#NAME?</v>
          </cell>
          <cell r="I1098" t="e">
            <v>#NAME?</v>
          </cell>
        </row>
        <row r="1099">
          <cell r="A1099" t="str">
            <v>Z-132B</v>
          </cell>
          <cell r="C1099" t="str">
            <v>INF</v>
          </cell>
          <cell r="D1099" t="str">
            <v>RADIO RECEPTOR VHF/HF MOVIL</v>
          </cell>
          <cell r="E1099" t="str">
            <v>E</v>
          </cell>
          <cell r="F1099" t="str">
            <v>EQ</v>
          </cell>
        </row>
        <row r="1100">
          <cell r="A1100" t="str">
            <v>I-103</v>
          </cell>
          <cell r="C1100" t="str">
            <v>COM</v>
          </cell>
          <cell r="D1100" t="str">
            <v>RADIO RECEPTOR Y REPRODUCTOR DE CDS</v>
          </cell>
          <cell r="E1100" t="str">
            <v>COM</v>
          </cell>
          <cell r="F1100" t="str">
            <v>EQ</v>
          </cell>
          <cell r="H1100" t="e">
            <v>#NAME?</v>
          </cell>
        </row>
        <row r="1101">
          <cell r="A1101" t="str">
            <v>RED-104</v>
          </cell>
          <cell r="C1101" t="str">
            <v>EM</v>
          </cell>
          <cell r="D1101" t="str">
            <v>RED DE AIRE COMPRIMIDO INDUSTRIAL CON VALVULAS Y ACCESORIOS</v>
          </cell>
          <cell r="E1101" t="str">
            <v>EM</v>
          </cell>
          <cell r="F1101" t="str">
            <v>OC</v>
          </cell>
          <cell r="G1101" t="e">
            <v>#NAME?</v>
          </cell>
          <cell r="H1101" t="e">
            <v>#NAME?</v>
          </cell>
          <cell r="I1101" t="e">
            <v>#NAME?</v>
          </cell>
        </row>
        <row r="1102">
          <cell r="A1102" t="str">
            <v>RED-103</v>
          </cell>
          <cell r="C1102" t="str">
            <v>EM</v>
          </cell>
          <cell r="D1102" t="str">
            <v>RED DE AIRE MEDICINAL CON VALVULAS Y ACCESORIOS</v>
          </cell>
          <cell r="E1102" t="str">
            <v>EM</v>
          </cell>
          <cell r="F1102" t="str">
            <v>OC</v>
          </cell>
          <cell r="G1102" t="e">
            <v>#NAME?</v>
          </cell>
          <cell r="H1102" t="e">
            <v>#NAME?</v>
          </cell>
          <cell r="I1102" t="e">
            <v>#NAME?</v>
          </cell>
        </row>
        <row r="1103">
          <cell r="A1103" t="str">
            <v>BAT-104</v>
          </cell>
          <cell r="C1103" t="str">
            <v>EM</v>
          </cell>
          <cell r="D1103" t="str">
            <v>RED DE ALIIMENCION ELECTRICA DUCTOS, CABLES Y CAJAS</v>
          </cell>
          <cell r="E1103" t="str">
            <v>EM</v>
          </cell>
          <cell r="F1103" t="str">
            <v>EQ</v>
          </cell>
          <cell r="I1103" t="e">
            <v>#NAME?</v>
          </cell>
        </row>
        <row r="1104">
          <cell r="A1104" t="str">
            <v>RED-102</v>
          </cell>
          <cell r="C1104" t="str">
            <v>EM</v>
          </cell>
          <cell r="D1104" t="str">
            <v>RED DE OXIDO NITROSO CON VALVULAS Y ACCESORIOS</v>
          </cell>
          <cell r="E1104" t="str">
            <v>EM</v>
          </cell>
          <cell r="F1104" t="str">
            <v>OC</v>
          </cell>
          <cell r="G1104" t="e">
            <v>#NAME?</v>
          </cell>
          <cell r="H1104" t="e">
            <v>#NAME?</v>
          </cell>
          <cell r="I1104" t="e">
            <v>#NAME?</v>
          </cell>
        </row>
        <row r="1105">
          <cell r="A1105" t="str">
            <v>RED-101</v>
          </cell>
          <cell r="C1105" t="str">
            <v>EM</v>
          </cell>
          <cell r="D1105" t="str">
            <v>RED DE OXIGENO CON VALVULAS Y ACCESORIOS</v>
          </cell>
          <cell r="E1105" t="str">
            <v>EM</v>
          </cell>
          <cell r="F1105" t="str">
            <v>OC</v>
          </cell>
          <cell r="G1105" t="e">
            <v>#NAME?</v>
          </cell>
          <cell r="H1105" t="e">
            <v>#NAME?</v>
          </cell>
        </row>
        <row r="1106">
          <cell r="A1106" t="str">
            <v>RED-100</v>
          </cell>
          <cell r="C1106" t="str">
            <v>EM</v>
          </cell>
          <cell r="D1106" t="str">
            <v>RED DE VACIO CON VALVULAS Y ACCESORIOS</v>
          </cell>
          <cell r="E1106" t="str">
            <v>EM</v>
          </cell>
          <cell r="F1106" t="str">
            <v>OC</v>
          </cell>
          <cell r="G1106" t="e">
            <v>#NAME?</v>
          </cell>
          <cell r="H1106" t="e">
            <v>#NAME?</v>
          </cell>
          <cell r="I1106" t="e">
            <v>#NAME?</v>
          </cell>
        </row>
        <row r="1107">
          <cell r="A1107" t="str">
            <v>FAR-12</v>
          </cell>
          <cell r="C1107" t="str">
            <v>C</v>
          </cell>
          <cell r="D1107" t="str">
            <v>RE-ENVASADOR DE FÁRMACOS LIQUIDAS</v>
          </cell>
          <cell r="E1107" t="str">
            <v>C</v>
          </cell>
          <cell r="F1107" t="str">
            <v>EQ</v>
          </cell>
          <cell r="G1107" t="e">
            <v>#NAME?</v>
          </cell>
          <cell r="H1107" t="e">
            <v>#NAME?</v>
          </cell>
          <cell r="I1107" t="e">
            <v>#NAME?</v>
          </cell>
        </row>
        <row r="1108">
          <cell r="A1108" t="str">
            <v>FAR-10A</v>
          </cell>
          <cell r="C1108" t="str">
            <v>C</v>
          </cell>
          <cell r="D1108" t="str">
            <v>RE-ENVASADOR DE FÁRMACOS SÓLIDOS</v>
          </cell>
          <cell r="E1108" t="str">
            <v>C</v>
          </cell>
          <cell r="F1108" t="str">
            <v>EQ</v>
          </cell>
          <cell r="G1108" t="e">
            <v>#NAME?</v>
          </cell>
          <cell r="H1108" t="e">
            <v>#NAME?</v>
          </cell>
          <cell r="I1108" t="e">
            <v>#NAME?</v>
          </cell>
        </row>
        <row r="1109">
          <cell r="A1109" t="str">
            <v>L-113</v>
          </cell>
          <cell r="C1109" t="str">
            <v>OFT</v>
          </cell>
          <cell r="D1109" t="str">
            <v xml:space="preserve">REFRACTÓMETRO DIGITAL </v>
          </cell>
          <cell r="E1109" t="str">
            <v>B</v>
          </cell>
          <cell r="F1109" t="str">
            <v>EQ</v>
          </cell>
          <cell r="G1109" t="e">
            <v>#NAME?</v>
          </cell>
          <cell r="H1109" t="e">
            <v>#NAME?</v>
          </cell>
          <cell r="I1109" t="e">
            <v>#NAME?</v>
          </cell>
        </row>
        <row r="1110">
          <cell r="A1110" t="str">
            <v>R-22C</v>
          </cell>
          <cell r="C1110" t="str">
            <v>EM</v>
          </cell>
          <cell r="D1110" t="str">
            <v>REFRIGERADOR ELÉCTRICO A COMPRESIÓN DE 60 A 110 LITROS</v>
          </cell>
          <cell r="E1110" t="str">
            <v>E</v>
          </cell>
          <cell r="F1110" t="str">
            <v>EQ</v>
          </cell>
          <cell r="H1110" t="e">
            <v>#NAME?</v>
          </cell>
          <cell r="I1110" t="e">
            <v>#NAME?</v>
          </cell>
        </row>
        <row r="1111">
          <cell r="A1111" t="str">
            <v>R-19A</v>
          </cell>
          <cell r="C1111" t="str">
            <v>LAB</v>
          </cell>
          <cell r="D1111" t="str">
            <v>REFRIGERADOR PARA BANCO DE SANGRE 200 A 228 BOLSAS, +4°C</v>
          </cell>
          <cell r="E1111" t="str">
            <v>L</v>
          </cell>
          <cell r="F1111" t="str">
            <v>EQ</v>
          </cell>
          <cell r="G1111" t="e">
            <v>#NAME?</v>
          </cell>
          <cell r="H1111" t="e">
            <v>#NAME?</v>
          </cell>
          <cell r="I1111" t="e">
            <v>#NAME?</v>
          </cell>
        </row>
        <row r="1112">
          <cell r="A1112" t="str">
            <v>L-18a</v>
          </cell>
          <cell r="C1112" t="str">
            <v>LAB</v>
          </cell>
          <cell r="D1112" t="str">
            <v>REFRIGERADORA DE +4°C DE 400 LITROS</v>
          </cell>
          <cell r="E1112" t="str">
            <v>L</v>
          </cell>
          <cell r="F1112" t="str">
            <v>EQ</v>
          </cell>
          <cell r="G1112" t="e">
            <v>#NAME?</v>
          </cell>
          <cell r="H1112" t="e">
            <v>#NAME?</v>
          </cell>
          <cell r="I1112" t="e">
            <v>#NAME?</v>
          </cell>
        </row>
        <row r="1113">
          <cell r="A1113" t="str">
            <v>R-22</v>
          </cell>
          <cell r="C1113" t="str">
            <v>LAB</v>
          </cell>
          <cell r="D1113" t="str">
            <v>REFRIGERADORA DE 04 PIES CUBICOS</v>
          </cell>
          <cell r="E1113" t="str">
            <v>L</v>
          </cell>
          <cell r="F1113" t="str">
            <v>EQ</v>
          </cell>
          <cell r="G1113" t="e">
            <v>#NAME?</v>
          </cell>
          <cell r="H1113" t="e">
            <v>#NAME?</v>
          </cell>
          <cell r="I1113" t="e">
            <v>#NAME?</v>
          </cell>
        </row>
        <row r="1114">
          <cell r="A1114" t="str">
            <v>R-26</v>
          </cell>
          <cell r="C1114" t="str">
            <v>LAB</v>
          </cell>
          <cell r="D1114" t="str">
            <v>REFRIGERADORA DE 12 PIES CUBICOS</v>
          </cell>
          <cell r="E1114" t="str">
            <v>L</v>
          </cell>
          <cell r="F1114" t="str">
            <v>EQ</v>
          </cell>
          <cell r="G1114" t="e">
            <v>#NAME?</v>
          </cell>
          <cell r="H1114" t="e">
            <v>#NAME?</v>
          </cell>
          <cell r="I1114" t="e">
            <v>#NAME?</v>
          </cell>
        </row>
        <row r="1115">
          <cell r="A1115" t="str">
            <v>R-46</v>
          </cell>
          <cell r="C1115" t="str">
            <v>NUT</v>
          </cell>
          <cell r="D1115" t="str">
            <v>REFRIGERADORA DE 1500 LTS</v>
          </cell>
          <cell r="E1115" t="str">
            <v>EM</v>
          </cell>
          <cell r="F1115" t="str">
            <v>EQ</v>
          </cell>
          <cell r="I1115" t="e">
            <v>#NAME?</v>
          </cell>
        </row>
        <row r="1116">
          <cell r="A1116" t="str">
            <v>R-29</v>
          </cell>
          <cell r="C1116" t="str">
            <v>LAB</v>
          </cell>
          <cell r="D1116" t="str">
            <v>REFRIGERADORA DE 20 PIES CUBICOS (1.2 Kw.)</v>
          </cell>
          <cell r="E1116" t="str">
            <v>L</v>
          </cell>
          <cell r="F1116" t="str">
            <v>EQ</v>
          </cell>
          <cell r="G1116" t="e">
            <v>#NAME?</v>
          </cell>
          <cell r="H1116" t="e">
            <v>#NAME?</v>
          </cell>
          <cell r="I1116" t="e">
            <v>#NAME?</v>
          </cell>
        </row>
        <row r="1117">
          <cell r="A1117" t="str">
            <v>R-XX1</v>
          </cell>
          <cell r="C1117" t="str">
            <v>NUT</v>
          </cell>
          <cell r="D1117" t="str">
            <v>REFRIGERADORA DE CAPACIDAD  60 A 110 LITROS CON SISTEMA  FOTOVOLTAICO Ó AEROGENERADOR</v>
          </cell>
          <cell r="E1117" t="str">
            <v>EM</v>
          </cell>
          <cell r="F1117" t="str">
            <v>EQ</v>
          </cell>
        </row>
        <row r="1118">
          <cell r="A1118" t="str">
            <v>R-24</v>
          </cell>
          <cell r="C1118" t="str">
            <v>LAB</v>
          </cell>
          <cell r="D1118" t="str">
            <v>REFRIGERADORA ELÉCTRICA DE 10 P3.</v>
          </cell>
          <cell r="E1118" t="str">
            <v>L</v>
          </cell>
          <cell r="F1118" t="str">
            <v>EQ</v>
          </cell>
          <cell r="G1118" t="e">
            <v>#NAME?</v>
          </cell>
          <cell r="H1118" t="e">
            <v>#NAME?</v>
          </cell>
        </row>
        <row r="1119">
          <cell r="A1119" t="str">
            <v>R-22A</v>
          </cell>
          <cell r="C1119" t="str">
            <v>LAB</v>
          </cell>
          <cell r="D1119" t="str">
            <v xml:space="preserve">REFRIGERADORA ELÉCTRICA DE 3.8 P3 </v>
          </cell>
          <cell r="E1119" t="str">
            <v>L</v>
          </cell>
          <cell r="F1119" t="str">
            <v>EQ</v>
          </cell>
          <cell r="G1119" t="e">
            <v>#NAME?</v>
          </cell>
          <cell r="H1119" t="e">
            <v>#NAME?</v>
          </cell>
        </row>
        <row r="1120">
          <cell r="A1120" t="str">
            <v>R-35</v>
          </cell>
          <cell r="C1120" t="str">
            <v>NUT</v>
          </cell>
          <cell r="D1120" t="str">
            <v>REFRIGERADORA ELECTRICA DE 70 PIES CUBICOS</v>
          </cell>
          <cell r="E1120" t="str">
            <v>EM</v>
          </cell>
          <cell r="F1120" t="str">
            <v>EQ</v>
          </cell>
          <cell r="I1120" t="e">
            <v>#NAME?</v>
          </cell>
        </row>
        <row r="1121">
          <cell r="A1121" t="str">
            <v>R-37</v>
          </cell>
          <cell r="C1121" t="str">
            <v>LAB</v>
          </cell>
          <cell r="D1121" t="str">
            <v xml:space="preserve">REFRIGERADORA PARA BANCO DE SANGRE, 50 BOLSAS PORTÁTIL </v>
          </cell>
          <cell r="E1121" t="str">
            <v>L</v>
          </cell>
          <cell r="F1121" t="str">
            <v>EQ</v>
          </cell>
          <cell r="G1121" t="e">
            <v>#NAME?</v>
          </cell>
          <cell r="H1121" t="e">
            <v>#NAME?</v>
          </cell>
          <cell r="I1121" t="e">
            <v>#NAME?</v>
          </cell>
        </row>
        <row r="1122">
          <cell r="A1122" t="str">
            <v>R-38A</v>
          </cell>
          <cell r="C1122" t="str">
            <v>LAB</v>
          </cell>
          <cell r="D1122" t="str">
            <v>REFRIGERADORA PARA BOLSAS DE SANGRE</v>
          </cell>
          <cell r="E1122" t="str">
            <v>L</v>
          </cell>
          <cell r="F1122" t="str">
            <v>EQ</v>
          </cell>
          <cell r="G1122" t="e">
            <v>#NAME?</v>
          </cell>
          <cell r="H1122" t="e">
            <v>#NAME?</v>
          </cell>
          <cell r="I1122" t="e">
            <v>#NAME?</v>
          </cell>
        </row>
        <row r="1123">
          <cell r="A1123" t="str">
            <v>R-27B</v>
          </cell>
          <cell r="C1123" t="str">
            <v>LAB</v>
          </cell>
          <cell r="D1123" t="str">
            <v>REFRIGERADORA PARA LABORATORIO (15 A 25 PIES 3)(1.2 Kw.)</v>
          </cell>
          <cell r="E1123" t="str">
            <v>L</v>
          </cell>
          <cell r="F1123" t="str">
            <v>EQ</v>
          </cell>
          <cell r="G1123" t="e">
            <v>#NAME?</v>
          </cell>
          <cell r="H1123" t="e">
            <v>#NAME?</v>
          </cell>
          <cell r="I1123" t="e">
            <v>#NAME?</v>
          </cell>
        </row>
        <row r="1124">
          <cell r="A1124" t="str">
            <v>R-27</v>
          </cell>
          <cell r="C1124" t="str">
            <v>LAB</v>
          </cell>
          <cell r="D1124" t="str">
            <v>REFRIGERADORA PARA LABORATORIO DE 14 PIES CÚBICOS</v>
          </cell>
          <cell r="E1124" t="str">
            <v>L</v>
          </cell>
          <cell r="F1124" t="str">
            <v>EQ</v>
          </cell>
          <cell r="G1124" t="e">
            <v>#NAME?</v>
          </cell>
          <cell r="H1124" t="e">
            <v>#NAME?</v>
          </cell>
          <cell r="I1124" t="e">
            <v>#NAME?</v>
          </cell>
        </row>
        <row r="1125">
          <cell r="A1125" t="str">
            <v>R-27C</v>
          </cell>
          <cell r="C1125" t="str">
            <v>FAR</v>
          </cell>
          <cell r="D1125" t="str">
            <v>REFRIGERADORA PARA MEDICAMENTOS</v>
          </cell>
          <cell r="E1125" t="str">
            <v>L</v>
          </cell>
          <cell r="F1125" t="str">
            <v>EQ</v>
          </cell>
          <cell r="G1125" t="e">
            <v>#NAME?</v>
          </cell>
          <cell r="H1125" t="e">
            <v>#NAME?</v>
          </cell>
          <cell r="I1125" t="e">
            <v>#NAME?</v>
          </cell>
        </row>
        <row r="1126">
          <cell r="A1126" t="str">
            <v>R-38</v>
          </cell>
          <cell r="C1126" t="str">
            <v>LAB</v>
          </cell>
          <cell r="D1126" t="str">
            <v xml:space="preserve">REFRIGERADORA PARA UNIDADES  DE SANGRE 500 BOLSAS. (6 BANDEJAS DESLIZABLES) </v>
          </cell>
          <cell r="E1126" t="str">
            <v>L</v>
          </cell>
          <cell r="F1126" t="str">
            <v>EQ</v>
          </cell>
          <cell r="G1126" t="e">
            <v>#NAME?</v>
          </cell>
          <cell r="H1126" t="e">
            <v>#NAME?</v>
          </cell>
          <cell r="I1126" t="e">
            <v>#NAME?</v>
          </cell>
        </row>
        <row r="1127">
          <cell r="A1127" t="str">
            <v>Z-121</v>
          </cell>
          <cell r="C1127" t="str">
            <v>INF</v>
          </cell>
          <cell r="D1127" t="str">
            <v xml:space="preserve">REGLETA TELEFÓNICA 25 PARES </v>
          </cell>
          <cell r="E1127" t="str">
            <v>INF</v>
          </cell>
          <cell r="F1127" t="str">
            <v>OC</v>
          </cell>
          <cell r="I1127" t="e">
            <v>#NAME?</v>
          </cell>
        </row>
        <row r="1128">
          <cell r="A1128" t="str">
            <v>O-24</v>
          </cell>
          <cell r="C1128" t="str">
            <v>INF</v>
          </cell>
          <cell r="D1128" t="str">
            <v>RELOJ CRONOMETRO DE PARED</v>
          </cell>
          <cell r="E1128" t="str">
            <v>INF</v>
          </cell>
          <cell r="F1128" t="str">
            <v>EQ</v>
          </cell>
          <cell r="G1128" t="e">
            <v>#NAME?</v>
          </cell>
          <cell r="H1128" t="e">
            <v>#NAME?</v>
          </cell>
        </row>
        <row r="1129">
          <cell r="A1129" t="str">
            <v>Z-122C</v>
          </cell>
          <cell r="C1129" t="str">
            <v>INF</v>
          </cell>
          <cell r="D1129" t="str">
            <v>RELOJ CRONOMETRO DE PARED.</v>
          </cell>
          <cell r="E1129" t="str">
            <v>INF</v>
          </cell>
          <cell r="F1129" t="str">
            <v>OC</v>
          </cell>
        </row>
        <row r="1130">
          <cell r="A1130" t="str">
            <v>L-70D</v>
          </cell>
          <cell r="C1130" t="str">
            <v>LAB</v>
          </cell>
          <cell r="D1130" t="str">
            <v>RELOJ CRONOMETRO PARA LABORATORIO</v>
          </cell>
          <cell r="E1130" t="str">
            <v>L</v>
          </cell>
          <cell r="F1130" t="str">
            <v>EQ</v>
          </cell>
          <cell r="G1130" t="e">
            <v>#NAME?</v>
          </cell>
          <cell r="H1130" t="e">
            <v>#NAME?</v>
          </cell>
          <cell r="I1130" t="e">
            <v>#NAME?</v>
          </cell>
        </row>
        <row r="1131">
          <cell r="A1131" t="str">
            <v>L-70C</v>
          </cell>
          <cell r="C1131" t="str">
            <v>LAB</v>
          </cell>
          <cell r="D1131" t="str">
            <v>RELOJ DE LABORATORIO CON ALARMA</v>
          </cell>
          <cell r="E1131" t="str">
            <v>L</v>
          </cell>
          <cell r="F1131" t="str">
            <v>EQ</v>
          </cell>
          <cell r="G1131" t="e">
            <v>#NAME?</v>
          </cell>
          <cell r="H1131" t="e">
            <v>#NAME?</v>
          </cell>
          <cell r="I1131" t="e">
            <v>#NAME?</v>
          </cell>
        </row>
        <row r="1132">
          <cell r="A1132" t="str">
            <v>O-20A</v>
          </cell>
          <cell r="C1132" t="str">
            <v>INF</v>
          </cell>
          <cell r="D1132" t="str">
            <v>RELOJ DE PARED DE 2 ESFERAS</v>
          </cell>
          <cell r="E1132" t="str">
            <v>INF</v>
          </cell>
          <cell r="F1132" t="str">
            <v>EQ</v>
          </cell>
          <cell r="G1132" t="e">
            <v>#NAME?</v>
          </cell>
          <cell r="H1132" t="e">
            <v>#NAME?</v>
          </cell>
          <cell r="I1132" t="e">
            <v>#NAME?</v>
          </cell>
        </row>
        <row r="1133">
          <cell r="A1133" t="str">
            <v>J-19</v>
          </cell>
          <cell r="C1133" t="str">
            <v>C</v>
          </cell>
          <cell r="D1133" t="str">
            <v>RELOJ DE SEÑALES LUMINOSAS DE MESA PARA CUARTO OSCURO</v>
          </cell>
          <cell r="E1133" t="str">
            <v>C</v>
          </cell>
          <cell r="F1133" t="str">
            <v>EQ</v>
          </cell>
          <cell r="G1133" t="e">
            <v>#NAME?</v>
          </cell>
          <cell r="H1133" t="e">
            <v>#NAME?</v>
          </cell>
          <cell r="I1133" t="e">
            <v>#NAME?</v>
          </cell>
        </row>
        <row r="1134">
          <cell r="A1134" t="str">
            <v>O-20</v>
          </cell>
          <cell r="C1134" t="str">
            <v>INF</v>
          </cell>
          <cell r="D1134" t="str">
            <v>RELOJ DE UNA ESFERA DE PARED.</v>
          </cell>
          <cell r="E1134" t="str">
            <v>INF</v>
          </cell>
          <cell r="F1134" t="str">
            <v>EQ</v>
          </cell>
          <cell r="G1134" t="e">
            <v>#NAME?</v>
          </cell>
          <cell r="H1134" t="e">
            <v>#NAME?</v>
          </cell>
        </row>
        <row r="1135">
          <cell r="A1135" t="str">
            <v>Z-122A</v>
          </cell>
          <cell r="C1135" t="str">
            <v>INF</v>
          </cell>
          <cell r="D1135" t="str">
            <v>RELOJ DE UNA ESFERA DE PARED.</v>
          </cell>
          <cell r="E1135" t="str">
            <v>INF</v>
          </cell>
          <cell r="F1135" t="str">
            <v>OC</v>
          </cell>
        </row>
        <row r="1136">
          <cell r="A1136" t="str">
            <v>Z-123</v>
          </cell>
          <cell r="C1136" t="str">
            <v>INF</v>
          </cell>
          <cell r="D1136" t="str">
            <v>RELOJ PATRÓN</v>
          </cell>
          <cell r="E1136" t="str">
            <v>INF</v>
          </cell>
          <cell r="F1136" t="str">
            <v>OC</v>
          </cell>
        </row>
        <row r="1137">
          <cell r="A1137" t="str">
            <v>Z-124</v>
          </cell>
          <cell r="C1137" t="str">
            <v>INF</v>
          </cell>
          <cell r="D1137" t="str">
            <v>REPRODUCTOR BLU RAY</v>
          </cell>
          <cell r="E1137" t="str">
            <v>INF</v>
          </cell>
          <cell r="F1137" t="str">
            <v>EQ</v>
          </cell>
          <cell r="I1137" t="e">
            <v>#NAME?</v>
          </cell>
        </row>
        <row r="1138">
          <cell r="A1138" t="str">
            <v>I-26</v>
          </cell>
          <cell r="C1138" t="str">
            <v>INF</v>
          </cell>
          <cell r="D1138" t="str">
            <v>REPRODUCTOR DE DVD</v>
          </cell>
          <cell r="E1138" t="str">
            <v>INF</v>
          </cell>
          <cell r="F1138" t="str">
            <v>EQ</v>
          </cell>
          <cell r="G1138" t="e">
            <v>#NAME?</v>
          </cell>
          <cell r="H1138" t="e">
            <v>#NAME?</v>
          </cell>
          <cell r="I1138" t="e">
            <v>#NAME?</v>
          </cell>
        </row>
        <row r="1139">
          <cell r="A1139" t="str">
            <v>EM-555A</v>
          </cell>
          <cell r="C1139" t="str">
            <v>IMAG</v>
          </cell>
          <cell r="D1139" t="str">
            <v xml:space="preserve">RESONADOR MAGNÉTICO DE  3.0 TESLA </v>
          </cell>
          <cell r="E1139" t="str">
            <v>B</v>
          </cell>
          <cell r="F1139" t="str">
            <v>EQ</v>
          </cell>
          <cell r="G1139" t="e">
            <v>#NAME?</v>
          </cell>
          <cell r="H1139" t="e">
            <v>#NAME?</v>
          </cell>
          <cell r="I1139" t="e">
            <v>#NAME?</v>
          </cell>
        </row>
        <row r="1140">
          <cell r="A1140" t="str">
            <v>EM-555</v>
          </cell>
          <cell r="C1140" t="str">
            <v>IMAG</v>
          </cell>
          <cell r="D1140" t="str">
            <v xml:space="preserve">RESONADOR MAGNÉTICO DE 1,5 TESLA </v>
          </cell>
          <cell r="E1140" t="str">
            <v>B</v>
          </cell>
          <cell r="F1140" t="str">
            <v>EQ</v>
          </cell>
          <cell r="G1140" t="e">
            <v>#NAME?</v>
          </cell>
          <cell r="H1140" t="e">
            <v>#NAME?</v>
          </cell>
          <cell r="I1140" t="e">
            <v>#NAME?</v>
          </cell>
        </row>
        <row r="1141">
          <cell r="A1141" t="str">
            <v>DX-30</v>
          </cell>
          <cell r="C1141" t="str">
            <v>USV</v>
          </cell>
          <cell r="D1141" t="str">
            <v>RESUCITADOR MANUAL ADULTO</v>
          </cell>
          <cell r="E1141" t="str">
            <v>C</v>
          </cell>
          <cell r="F1141" t="str">
            <v>EQ</v>
          </cell>
          <cell r="G1141" t="e">
            <v>#NAME?</v>
          </cell>
          <cell r="H1141" t="e">
            <v>#NAME?</v>
          </cell>
          <cell r="I1141" t="e">
            <v>#NAME?</v>
          </cell>
        </row>
        <row r="1142">
          <cell r="A1142" t="str">
            <v>DX-32</v>
          </cell>
          <cell r="C1142" t="str">
            <v>USV</v>
          </cell>
          <cell r="D1142" t="str">
            <v>RESUCITADOR MANUAL ADULTO PEDIÁTRICO</v>
          </cell>
          <cell r="E1142" t="str">
            <v>C</v>
          </cell>
          <cell r="F1142" t="str">
            <v>EQ</v>
          </cell>
          <cell r="G1142" t="e">
            <v>#NAME?</v>
          </cell>
          <cell r="H1142" t="e">
            <v>#NAME?</v>
          </cell>
          <cell r="I1142" t="e">
            <v>#NAME?</v>
          </cell>
        </row>
        <row r="1143">
          <cell r="A1143" t="str">
            <v>EM-22C</v>
          </cell>
          <cell r="C1143" t="str">
            <v>USV</v>
          </cell>
          <cell r="D1143" t="str">
            <v>RESUCITADOR MANUAL ADULTO, PEDIÁTRICO Y NEONATAL</v>
          </cell>
          <cell r="E1143" t="str">
            <v>C</v>
          </cell>
          <cell r="F1143" t="str">
            <v>EQ</v>
          </cell>
          <cell r="G1143" t="e">
            <v>#NAME?</v>
          </cell>
          <cell r="H1143" t="e">
            <v>#NAME?</v>
          </cell>
          <cell r="I1143" t="e">
            <v>#NAME?</v>
          </cell>
        </row>
        <row r="1144">
          <cell r="A1144" t="str">
            <v>DX-36</v>
          </cell>
          <cell r="C1144" t="str">
            <v>USV</v>
          </cell>
          <cell r="D1144" t="str">
            <v>RESUCITADOR MANUAL NEONATAL</v>
          </cell>
          <cell r="E1144" t="str">
            <v>C</v>
          </cell>
          <cell r="F1144" t="str">
            <v>EQ</v>
          </cell>
          <cell r="G1144" t="e">
            <v>#NAME?</v>
          </cell>
          <cell r="H1144" t="e">
            <v>#NAME?</v>
          </cell>
          <cell r="I1144" t="e">
            <v>#NAME?</v>
          </cell>
        </row>
        <row r="1145">
          <cell r="A1145" t="str">
            <v>DX-34</v>
          </cell>
          <cell r="C1145" t="str">
            <v>USV</v>
          </cell>
          <cell r="D1145" t="str">
            <v>RESUCITADOR MANUAL PEDIÁTRICO</v>
          </cell>
          <cell r="E1145" t="str">
            <v>C</v>
          </cell>
          <cell r="F1145" t="str">
            <v>EQ</v>
          </cell>
          <cell r="G1145" t="e">
            <v>#NAME?</v>
          </cell>
          <cell r="H1145" t="e">
            <v>#NAME?</v>
          </cell>
          <cell r="I1145" t="e">
            <v>#NAME?</v>
          </cell>
        </row>
        <row r="1146">
          <cell r="A1146" t="str">
            <v>DX-38</v>
          </cell>
          <cell r="C1146" t="str">
            <v>USV</v>
          </cell>
          <cell r="D1146" t="str">
            <v>RESUCITADOR MANUAL PEDIÁTRICO /NEONATAL</v>
          </cell>
          <cell r="E1146" t="str">
            <v>C</v>
          </cell>
          <cell r="F1146" t="str">
            <v>EQ</v>
          </cell>
          <cell r="G1146" t="e">
            <v>#NAME?</v>
          </cell>
          <cell r="H1146" t="e">
            <v>#NAME?</v>
          </cell>
          <cell r="I1146" t="e">
            <v>#NAME?</v>
          </cell>
        </row>
        <row r="1147">
          <cell r="A1147" t="str">
            <v>EM-101</v>
          </cell>
          <cell r="C1147" t="str">
            <v>DX</v>
          </cell>
          <cell r="D1147" t="str">
            <v>RINOLARINGOFIBROSCOPIO</v>
          </cell>
          <cell r="E1147" t="str">
            <v>B</v>
          </cell>
          <cell r="F1147" t="str">
            <v>EQ</v>
          </cell>
          <cell r="G1147" t="e">
            <v>#NAME?</v>
          </cell>
          <cell r="H1147" t="e">
            <v>#NAME?</v>
          </cell>
          <cell r="I1147" t="e">
            <v>#NAME?</v>
          </cell>
        </row>
        <row r="1148">
          <cell r="A1148" t="str">
            <v>EM-101A</v>
          </cell>
          <cell r="C1148" t="str">
            <v>DX</v>
          </cell>
          <cell r="D1148" t="str">
            <v>RINOSCOPIO ADULTO</v>
          </cell>
          <cell r="E1148" t="str">
            <v>B</v>
          </cell>
          <cell r="F1148" t="str">
            <v>EQ</v>
          </cell>
          <cell r="G1148" t="e">
            <v>#NAME?</v>
          </cell>
          <cell r="H1148" t="e">
            <v>#NAME?</v>
          </cell>
          <cell r="I1148" t="e">
            <v>#NAME?</v>
          </cell>
        </row>
        <row r="1149">
          <cell r="A1149" t="str">
            <v>EM-101B</v>
          </cell>
          <cell r="C1149" t="str">
            <v>DX</v>
          </cell>
          <cell r="D1149" t="str">
            <v>RINOSCOPIO PEDIATRICO</v>
          </cell>
          <cell r="E1149" t="str">
            <v>B</v>
          </cell>
          <cell r="F1149" t="str">
            <v>EQ</v>
          </cell>
          <cell r="G1149" t="e">
            <v>#NAME?</v>
          </cell>
          <cell r="H1149" t="e">
            <v>#NAME?</v>
          </cell>
          <cell r="I1149" t="e">
            <v>#NAME?</v>
          </cell>
        </row>
        <row r="1150">
          <cell r="A1150" t="str">
            <v>MV-11</v>
          </cell>
          <cell r="C1150" t="str">
            <v>MA</v>
          </cell>
          <cell r="D1150" t="str">
            <v>ROPERO PARA RESIDENTES</v>
          </cell>
          <cell r="E1150" t="str">
            <v>MA</v>
          </cell>
          <cell r="F1150" t="str">
            <v>EQ</v>
          </cell>
          <cell r="H1150" t="e">
            <v>#NAME?</v>
          </cell>
          <cell r="I1150" t="e">
            <v>#NAME?</v>
          </cell>
        </row>
        <row r="1151">
          <cell r="A1151" t="str">
            <v>L-50</v>
          </cell>
          <cell r="C1151" t="str">
            <v>LAB</v>
          </cell>
          <cell r="D1151" t="str">
            <v xml:space="preserve">ROTADOR DE PLACAS </v>
          </cell>
          <cell r="E1151" t="str">
            <v>L</v>
          </cell>
          <cell r="F1151" t="str">
            <v>EQ</v>
          </cell>
          <cell r="G1151" t="e">
            <v>#NAME?</v>
          </cell>
          <cell r="H1151" t="e">
            <v>#NAME?</v>
          </cell>
          <cell r="I1151" t="e">
            <v>#NAME?</v>
          </cell>
        </row>
        <row r="1152">
          <cell r="A1152" t="str">
            <v>RB-1A</v>
          </cell>
          <cell r="C1152" t="str">
            <v>LAB</v>
          </cell>
          <cell r="D1152" t="str">
            <v xml:space="preserve">ROTADOR DE PLAQUETAS </v>
          </cell>
          <cell r="E1152" t="str">
            <v>L</v>
          </cell>
          <cell r="F1152" t="str">
            <v>EQ</v>
          </cell>
          <cell r="G1152" t="e">
            <v>#NAME?</v>
          </cell>
          <cell r="H1152" t="e">
            <v>#NAME?</v>
          </cell>
          <cell r="I1152" t="e">
            <v>#NAME?</v>
          </cell>
        </row>
        <row r="1153">
          <cell r="A1153" t="str">
            <v>RB-1</v>
          </cell>
          <cell r="C1153" t="str">
            <v>LAB</v>
          </cell>
          <cell r="D1153" t="str">
            <v>ROTADOR DE PLAQUETAS ATEMPERADA</v>
          </cell>
          <cell r="E1153" t="str">
            <v>L</v>
          </cell>
          <cell r="F1153" t="str">
            <v>EQ</v>
          </cell>
          <cell r="G1153" t="e">
            <v>#NAME?</v>
          </cell>
          <cell r="H1153" t="e">
            <v>#NAME?</v>
          </cell>
          <cell r="I1153" t="e">
            <v>#NAME?</v>
          </cell>
        </row>
        <row r="1154">
          <cell r="A1154" t="str">
            <v>L-105A</v>
          </cell>
          <cell r="C1154" t="str">
            <v>LAB</v>
          </cell>
          <cell r="D1154" t="str">
            <v>ROTADOR SEROLOGICO</v>
          </cell>
          <cell r="E1154" t="str">
            <v>L</v>
          </cell>
          <cell r="F1154" t="str">
            <v>EQ</v>
          </cell>
          <cell r="G1154" t="e">
            <v>#NAME?</v>
          </cell>
          <cell r="H1154" t="e">
            <v>#NAME?</v>
          </cell>
          <cell r="I1154" t="e">
            <v>#NAME?</v>
          </cell>
        </row>
        <row r="1155">
          <cell r="A1155" t="str">
            <v>E-34</v>
          </cell>
          <cell r="C1155" t="str">
            <v>MF</v>
          </cell>
          <cell r="D1155" t="str">
            <v>RUEDA DE MARINO CON MANIVELA PARA EJERCICIOS DE HOMBRO</v>
          </cell>
          <cell r="E1155" t="str">
            <v>C</v>
          </cell>
          <cell r="F1155" t="str">
            <v>EQ</v>
          </cell>
          <cell r="G1155" t="e">
            <v>#NAME?</v>
          </cell>
          <cell r="H1155" t="e">
            <v>#NAME?</v>
          </cell>
          <cell r="I1155" t="e">
            <v>#NAME?</v>
          </cell>
        </row>
        <row r="1156">
          <cell r="A1156" t="str">
            <v>AC</v>
          </cell>
          <cell r="C1156" t="str">
            <v>SAL</v>
          </cell>
          <cell r="D1156" t="str">
            <v>SALIDA DE AIRE COMPRIMIDO</v>
          </cell>
          <cell r="E1156" t="str">
            <v>OC</v>
          </cell>
          <cell r="F1156" t="str">
            <v>OC</v>
          </cell>
          <cell r="G1156" t="e">
            <v>#NAME?</v>
          </cell>
          <cell r="H1156" t="e">
            <v>#NAME?</v>
          </cell>
          <cell r="I1156" t="e">
            <v>#NAME?</v>
          </cell>
        </row>
        <row r="1157">
          <cell r="A1157" t="str">
            <v>ON</v>
          </cell>
          <cell r="C1157" t="str">
            <v>SAL</v>
          </cell>
          <cell r="D1157" t="str">
            <v>SALIDA DE OXIDO NITROSO</v>
          </cell>
          <cell r="E1157" t="str">
            <v>OC</v>
          </cell>
          <cell r="F1157" t="str">
            <v>OC</v>
          </cell>
          <cell r="G1157" t="e">
            <v>#NAME?</v>
          </cell>
          <cell r="H1157" t="e">
            <v>#NAME?</v>
          </cell>
          <cell r="I1157" t="e">
            <v>#NAME?</v>
          </cell>
        </row>
        <row r="1158">
          <cell r="A1158" t="str">
            <v>X-34</v>
          </cell>
          <cell r="C1158" t="str">
            <v>NUT</v>
          </cell>
          <cell r="D1158" t="str">
            <v>SANDWICHERA</v>
          </cell>
          <cell r="E1158" t="str">
            <v>E</v>
          </cell>
          <cell r="F1158" t="str">
            <v>EQ</v>
          </cell>
          <cell r="G1158" t="e">
            <v>#NAME?</v>
          </cell>
          <cell r="H1158" t="e">
            <v>#NAME?</v>
          </cell>
          <cell r="I1158" t="e">
            <v>#NAME?</v>
          </cell>
        </row>
        <row r="1159">
          <cell r="A1159" t="str">
            <v>X-36</v>
          </cell>
          <cell r="C1159" t="str">
            <v>NUT</v>
          </cell>
          <cell r="D1159" t="str">
            <v>SARTEN VOLCABLE A GAS</v>
          </cell>
          <cell r="E1159" t="str">
            <v>E</v>
          </cell>
          <cell r="F1159" t="str">
            <v>EQ</v>
          </cell>
          <cell r="G1159" t="e">
            <v>#NAME?</v>
          </cell>
          <cell r="H1159" t="e">
            <v>#NAME?</v>
          </cell>
          <cell r="I1159" t="e">
            <v>#NAME?</v>
          </cell>
        </row>
        <row r="1160">
          <cell r="A1160" t="str">
            <v>K-80</v>
          </cell>
          <cell r="C1160" t="str">
            <v>NUT</v>
          </cell>
          <cell r="D1160" t="str">
            <v>SARTÉN VOLCABLE A GAS DE 85 LTS</v>
          </cell>
          <cell r="E1160" t="str">
            <v>E</v>
          </cell>
          <cell r="F1160" t="str">
            <v>EQ</v>
          </cell>
          <cell r="G1160" t="e">
            <v>#NAME?</v>
          </cell>
          <cell r="H1160" t="e">
            <v>#NAME?</v>
          </cell>
          <cell r="I1160" t="e">
            <v>#NAME?</v>
          </cell>
        </row>
        <row r="1161">
          <cell r="A1161" t="str">
            <v>X-81</v>
          </cell>
          <cell r="C1161" t="str">
            <v>NUT</v>
          </cell>
          <cell r="D1161" t="str">
            <v>SARTEN VOLCABLE A GAS O ELECTRICA</v>
          </cell>
          <cell r="E1161" t="str">
            <v>C</v>
          </cell>
          <cell r="F1161" t="str">
            <v>EQ</v>
          </cell>
          <cell r="I1161" t="e">
            <v>#NAME?</v>
          </cell>
        </row>
        <row r="1162">
          <cell r="A1162" t="str">
            <v>EM-X15</v>
          </cell>
          <cell r="C1162" t="str">
            <v>CG</v>
          </cell>
          <cell r="D1162" t="str">
            <v>SECADORA</v>
          </cell>
          <cell r="E1162" t="str">
            <v>CG</v>
          </cell>
          <cell r="F1162" t="str">
            <v>OC</v>
          </cell>
          <cell r="I1162" t="e">
            <v>#NAME?</v>
          </cell>
        </row>
        <row r="1163">
          <cell r="A1163" t="str">
            <v>L-36</v>
          </cell>
          <cell r="C1163" t="str">
            <v>LAB</v>
          </cell>
          <cell r="D1163" t="str">
            <v xml:space="preserve">SECADORA DE LAMINA  </v>
          </cell>
          <cell r="E1163" t="str">
            <v>L</v>
          </cell>
          <cell r="F1163" t="str">
            <v>EQ</v>
          </cell>
          <cell r="G1163" t="e">
            <v>#NAME?</v>
          </cell>
          <cell r="H1163" t="e">
            <v>#NAME?</v>
          </cell>
          <cell r="I1163" t="e">
            <v>#NAME?</v>
          </cell>
        </row>
        <row r="1164">
          <cell r="A1164" t="str">
            <v>S-51</v>
          </cell>
          <cell r="C1164" t="str">
            <v>EST</v>
          </cell>
          <cell r="D1164" t="str">
            <v xml:space="preserve">SECADORA DE MATERIAL 1.5 Kw. </v>
          </cell>
          <cell r="E1164" t="str">
            <v>C</v>
          </cell>
          <cell r="F1164" t="str">
            <v>EQ</v>
          </cell>
          <cell r="G1164" t="e">
            <v>#NAME?</v>
          </cell>
          <cell r="H1164" t="e">
            <v>#NAME?</v>
          </cell>
        </row>
        <row r="1165">
          <cell r="A1165" t="str">
            <v>LA-35a</v>
          </cell>
          <cell r="C1165" t="str">
            <v>LAV</v>
          </cell>
          <cell r="D1165" t="str">
            <v>SECADORA DE ROPA 12 KG</v>
          </cell>
          <cell r="E1165" t="str">
            <v>EM</v>
          </cell>
          <cell r="F1165" t="str">
            <v>EQ</v>
          </cell>
          <cell r="I1165" t="e">
            <v>#NAME?</v>
          </cell>
        </row>
        <row r="1166">
          <cell r="A1166" t="str">
            <v>LA-35</v>
          </cell>
          <cell r="C1166" t="str">
            <v>LAV</v>
          </cell>
          <cell r="D1166" t="str">
            <v xml:space="preserve">SECADORA DE ROPA AUTOMÁTICA A VAPOR (50KG) </v>
          </cell>
          <cell r="E1166" t="str">
            <v>E</v>
          </cell>
          <cell r="F1166" t="str">
            <v>EQ</v>
          </cell>
          <cell r="G1166" t="e">
            <v>#NAME?</v>
          </cell>
          <cell r="H1166" t="e">
            <v>#NAME?</v>
          </cell>
        </row>
        <row r="1167">
          <cell r="A1167" t="str">
            <v>LA-34</v>
          </cell>
          <cell r="C1167" t="str">
            <v>LAV</v>
          </cell>
          <cell r="D1167" t="str">
            <v>SECADORA DE ROPA AUTOMÁTICA A VAPOR 25KG  (3.5 Kw)</v>
          </cell>
          <cell r="E1167" t="str">
            <v>E</v>
          </cell>
          <cell r="F1167" t="str">
            <v>EQ</v>
          </cell>
          <cell r="G1167" t="e">
            <v>#NAME?</v>
          </cell>
          <cell r="H1167" t="e">
            <v>#NAME?</v>
          </cell>
        </row>
        <row r="1168">
          <cell r="A1168" t="str">
            <v>SE-1</v>
          </cell>
          <cell r="C1168" t="str">
            <v>EST</v>
          </cell>
          <cell r="D1168" t="str">
            <v>SECADORA DE TUBOS CORRUGADOS</v>
          </cell>
          <cell r="E1168" t="str">
            <v>C</v>
          </cell>
          <cell r="F1168" t="str">
            <v>EQ</v>
          </cell>
          <cell r="G1168" t="e">
            <v>#NAME?</v>
          </cell>
          <cell r="H1168" t="e">
            <v>#NAME?</v>
          </cell>
          <cell r="I1168" t="e">
            <v>#NAME?</v>
          </cell>
        </row>
        <row r="1169">
          <cell r="A1169" t="str">
            <v>S-52</v>
          </cell>
          <cell r="C1169" t="str">
            <v>LAB</v>
          </cell>
          <cell r="D1169" t="str">
            <v xml:space="preserve">SECADORA DE TUBULADURAS (1.5 Kw) </v>
          </cell>
          <cell r="E1169" t="str">
            <v>L</v>
          </cell>
          <cell r="F1169" t="str">
            <v>EQ</v>
          </cell>
          <cell r="G1169" t="e">
            <v>#NAME?</v>
          </cell>
          <cell r="H1169" t="e">
            <v>#NAME?</v>
          </cell>
          <cell r="I1169" t="e">
            <v>#NAME?</v>
          </cell>
        </row>
        <row r="1170">
          <cell r="A1170" t="str">
            <v>L-87B</v>
          </cell>
          <cell r="C1170" t="str">
            <v>LAB</v>
          </cell>
          <cell r="D1170" t="str">
            <v>SECUENCIADOR</v>
          </cell>
          <cell r="E1170" t="str">
            <v>L</v>
          </cell>
          <cell r="F1170" t="str">
            <v>EQ</v>
          </cell>
          <cell r="G1170" t="e">
            <v>#NAME?</v>
          </cell>
          <cell r="H1170" t="e">
            <v>#NAME?</v>
          </cell>
          <cell r="I1170" t="e">
            <v>#NAME?</v>
          </cell>
        </row>
        <row r="1171">
          <cell r="A1171" t="str">
            <v>L-24</v>
          </cell>
          <cell r="C1171" t="str">
            <v>LAB</v>
          </cell>
          <cell r="D1171" t="str">
            <v xml:space="preserve">SELLADOR DE TUBULADURA ELÉCTRICO </v>
          </cell>
          <cell r="E1171" t="str">
            <v>C</v>
          </cell>
          <cell r="F1171" t="str">
            <v>EQ</v>
          </cell>
          <cell r="G1171" t="e">
            <v>#NAME?</v>
          </cell>
          <cell r="H1171" t="e">
            <v>#NAME?</v>
          </cell>
          <cell r="I1171" t="e">
            <v>#NAME?</v>
          </cell>
        </row>
        <row r="1172">
          <cell r="A1172" t="str">
            <v>L-24B</v>
          </cell>
          <cell r="C1172" t="str">
            <v>LAB</v>
          </cell>
          <cell r="D1172" t="str">
            <v xml:space="preserve">SELLADOR DE TUBULADURA ELÉCTRICO PORTATIL </v>
          </cell>
          <cell r="E1172" t="str">
            <v>L</v>
          </cell>
          <cell r="F1172" t="str">
            <v>EQ</v>
          </cell>
          <cell r="G1172" t="e">
            <v>#NAME?</v>
          </cell>
          <cell r="H1172" t="e">
            <v>#NAME?</v>
          </cell>
          <cell r="I1172" t="e">
            <v>#NAME?</v>
          </cell>
        </row>
        <row r="1173">
          <cell r="A1173" t="str">
            <v>SE-2</v>
          </cell>
          <cell r="C1173" t="str">
            <v>EST</v>
          </cell>
          <cell r="D1173" t="str">
            <v>SELLADORA AUTOMÁTICA PARA MANGAS MIXTAS C/IMP.</v>
          </cell>
          <cell r="E1173" t="str">
            <v>C</v>
          </cell>
          <cell r="F1173" t="str">
            <v>EQ</v>
          </cell>
          <cell r="G1173" t="e">
            <v>#NAME?</v>
          </cell>
          <cell r="H1173" t="e">
            <v>#NAME?</v>
          </cell>
          <cell r="I1173" t="e">
            <v>#NAME?</v>
          </cell>
        </row>
        <row r="1174">
          <cell r="A1174" t="str">
            <v>S-58A</v>
          </cell>
          <cell r="C1174" t="str">
            <v>EST</v>
          </cell>
          <cell r="D1174" t="str">
            <v>SELLADORA DE BOLSAS</v>
          </cell>
          <cell r="E1174" t="str">
            <v>C</v>
          </cell>
          <cell r="F1174" t="str">
            <v>EQ</v>
          </cell>
          <cell r="G1174" t="e">
            <v>#NAME?</v>
          </cell>
          <cell r="H1174" t="e">
            <v>#NAME?</v>
          </cell>
          <cell r="I1174" t="e">
            <v>#NAME?</v>
          </cell>
        </row>
        <row r="1175">
          <cell r="A1175" t="str">
            <v>SW-100</v>
          </cell>
          <cell r="C1175" t="str">
            <v>INF</v>
          </cell>
          <cell r="D1175" t="str">
            <v>SWITCH KWM 1X4</v>
          </cell>
          <cell r="E1175" t="str">
            <v>INF</v>
          </cell>
          <cell r="F1175" t="str">
            <v>EQ</v>
          </cell>
        </row>
        <row r="1176">
          <cell r="A1176" t="str">
            <v>S-58</v>
          </cell>
          <cell r="C1176" t="str">
            <v>EST</v>
          </cell>
          <cell r="D1176" t="str">
            <v>SELLADORA DE MANGA CONTINUA CON MICROPROCESADOR E IMPRESO</v>
          </cell>
          <cell r="E1176" t="str">
            <v>C</v>
          </cell>
          <cell r="F1176" t="str">
            <v>EQ</v>
          </cell>
          <cell r="G1176" t="e">
            <v>#NAME?</v>
          </cell>
          <cell r="H1176" t="e">
            <v>#NAME?</v>
          </cell>
          <cell r="I1176" t="e">
            <v>#NAME?</v>
          </cell>
        </row>
        <row r="1177">
          <cell r="A1177" t="str">
            <v>L-124A</v>
          </cell>
          <cell r="C1177" t="str">
            <v>LAB</v>
          </cell>
          <cell r="D1177" t="str">
            <v>SELLADORA DE TUBULADURA</v>
          </cell>
          <cell r="E1177" t="str">
            <v>L</v>
          </cell>
          <cell r="F1177" t="str">
            <v>EQ</v>
          </cell>
          <cell r="G1177" t="e">
            <v>#NAME?</v>
          </cell>
          <cell r="H1177" t="e">
            <v>#NAME?</v>
          </cell>
          <cell r="I1177" t="e">
            <v>#NAME?</v>
          </cell>
        </row>
        <row r="1178">
          <cell r="A1178" t="str">
            <v>Z-146A</v>
          </cell>
          <cell r="C1178" t="str">
            <v>INF</v>
          </cell>
          <cell r="D1178" t="str">
            <v>SENSOR DE HUMO</v>
          </cell>
          <cell r="E1178" t="str">
            <v>INF</v>
          </cell>
          <cell r="F1178" t="str">
            <v>OC</v>
          </cell>
          <cell r="I1178" t="e">
            <v>#NAME?</v>
          </cell>
        </row>
        <row r="1179">
          <cell r="A1179" t="str">
            <v>Z-146B</v>
          </cell>
          <cell r="C1179" t="str">
            <v>INF</v>
          </cell>
          <cell r="D1179" t="str">
            <v>SENSOR DE TEMPERATURA</v>
          </cell>
          <cell r="E1179" t="str">
            <v>INF</v>
          </cell>
          <cell r="F1179" t="str">
            <v>OC</v>
          </cell>
        </row>
        <row r="1180">
          <cell r="A1180" t="str">
            <v>SP-1</v>
          </cell>
          <cell r="C1180" t="str">
            <v>LAB</v>
          </cell>
          <cell r="D1180" t="str">
            <v>SEPARADOR DE PLASMA</v>
          </cell>
          <cell r="E1180" t="str">
            <v>L</v>
          </cell>
          <cell r="F1180" t="str">
            <v>EQ</v>
          </cell>
          <cell r="G1180" t="e">
            <v>#NAME?</v>
          </cell>
          <cell r="H1180" t="e">
            <v>#NAME?</v>
          </cell>
        </row>
        <row r="1181">
          <cell r="A1181" t="str">
            <v>O-103</v>
          </cell>
          <cell r="C1181" t="str">
            <v>INF</v>
          </cell>
          <cell r="D1181" t="str">
            <v>SERVIDOR</v>
          </cell>
          <cell r="E1181" t="str">
            <v>INF</v>
          </cell>
          <cell r="F1181" t="str">
            <v>EQ</v>
          </cell>
          <cell r="H1181" t="e">
            <v>#NAME?</v>
          </cell>
        </row>
        <row r="1182">
          <cell r="A1182" t="str">
            <v>Z-125A</v>
          </cell>
          <cell r="C1182" t="str">
            <v>INF</v>
          </cell>
          <cell r="D1182" t="str">
            <v xml:space="preserve">SERVIDOR </v>
          </cell>
          <cell r="E1182" t="str">
            <v>INF</v>
          </cell>
          <cell r="F1182" t="str">
            <v>OC</v>
          </cell>
        </row>
        <row r="1183">
          <cell r="A1183" t="str">
            <v>Z-125B</v>
          </cell>
          <cell r="C1183" t="str">
            <v>INF</v>
          </cell>
          <cell r="D1183" t="str">
            <v xml:space="preserve">SERVIDOR (INCLUYE ALMACENAMIENTO INTERNO) </v>
          </cell>
          <cell r="E1183" t="str">
            <v>INF</v>
          </cell>
          <cell r="F1183" t="str">
            <v>OC</v>
          </cell>
        </row>
        <row r="1184">
          <cell r="A1184" t="str">
            <v>Z-125C</v>
          </cell>
          <cell r="C1184" t="str">
            <v>INF</v>
          </cell>
          <cell r="D1184" t="str">
            <v>SERVIDOR DE VIDEO VIGILANCIA</v>
          </cell>
          <cell r="E1184" t="str">
            <v>INF</v>
          </cell>
          <cell r="F1184" t="str">
            <v>OC</v>
          </cell>
        </row>
        <row r="1185">
          <cell r="A1185" t="str">
            <v>Z-125D</v>
          </cell>
          <cell r="C1185" t="str">
            <v>INF</v>
          </cell>
          <cell r="D1185" t="str">
            <v>SERVIDOR DEL SISTEMA DE LLAMADA DE ENFERMERAS</v>
          </cell>
          <cell r="E1185" t="str">
            <v>INF</v>
          </cell>
          <cell r="F1185" t="str">
            <v>OC</v>
          </cell>
        </row>
        <row r="1186">
          <cell r="A1186" t="str">
            <v>Z-125E</v>
          </cell>
          <cell r="C1186" t="str">
            <v>INF</v>
          </cell>
          <cell r="D1186" t="str">
            <v>SERVIDOR SISTEMA DE GESTIÓN DE IMÁGENES MEDICAS</v>
          </cell>
          <cell r="E1186" t="str">
            <v>INF</v>
          </cell>
          <cell r="F1186" t="str">
            <v>OC</v>
          </cell>
          <cell r="I1186" t="e">
            <v>#NAME?</v>
          </cell>
        </row>
        <row r="1187">
          <cell r="A1187" t="str">
            <v>S-103</v>
          </cell>
          <cell r="C1187" t="str">
            <v>MAN</v>
          </cell>
          <cell r="D1187" t="str">
            <v>SET CONFECCIÓN DE FÉRULAS (PISTOLA DE AIRE CALIENTE, TIJERAS, SIERRA, REMACHADOR)</v>
          </cell>
          <cell r="E1187" t="str">
            <v>E</v>
          </cell>
          <cell r="F1187" t="str">
            <v>EQ</v>
          </cell>
          <cell r="G1187" t="e">
            <v>#NAME?</v>
          </cell>
          <cell r="H1187" t="e">
            <v>#NAME?</v>
          </cell>
          <cell r="I1187" t="e">
            <v>#NAME?</v>
          </cell>
        </row>
        <row r="1188">
          <cell r="A1188" t="str">
            <v>E-61</v>
          </cell>
          <cell r="C1188" t="str">
            <v>MF</v>
          </cell>
          <cell r="D1188" t="str">
            <v>SET DE ACTIVIDADES FUNCIONALES (TABLERO INCLINADO, BOLSAS DE ARENA DIFERENTE PESO)</v>
          </cell>
          <cell r="E1188" t="str">
            <v>C</v>
          </cell>
          <cell r="F1188" t="str">
            <v>EQ</v>
          </cell>
          <cell r="G1188" t="e">
            <v>#NAME?</v>
          </cell>
          <cell r="H1188" t="e">
            <v>#NAME?</v>
          </cell>
          <cell r="I1188" t="e">
            <v>#NAME?</v>
          </cell>
        </row>
        <row r="1189">
          <cell r="A1189" t="str">
            <v>S-100</v>
          </cell>
          <cell r="C1189" t="str">
            <v>NUT</v>
          </cell>
          <cell r="D1189" t="str">
            <v>SET DE COCINA</v>
          </cell>
          <cell r="E1189" t="str">
            <v>E</v>
          </cell>
          <cell r="F1189" t="str">
            <v>EQ</v>
          </cell>
          <cell r="G1189" t="e">
            <v>#NAME?</v>
          </cell>
          <cell r="H1189" t="e">
            <v>#NAME?</v>
          </cell>
          <cell r="I1189" t="e">
            <v>#NAME?</v>
          </cell>
        </row>
        <row r="1190">
          <cell r="A1190" t="str">
            <v>Z-801</v>
          </cell>
          <cell r="C1190" t="str">
            <v>COM</v>
          </cell>
          <cell r="D1190" t="str">
            <v>SET DE COLLARIN  PARA POLITRAUMATIZADOS</v>
          </cell>
          <cell r="E1190" t="str">
            <v>COM</v>
          </cell>
          <cell r="F1190" t="str">
            <v>EQ</v>
          </cell>
          <cell r="G1190" t="e">
            <v>#NAME?</v>
          </cell>
          <cell r="H1190" t="e">
            <v>#NAME?</v>
          </cell>
          <cell r="I1190" t="e">
            <v>#NAME?</v>
          </cell>
        </row>
        <row r="1191">
          <cell r="A1191" t="str">
            <v>E-110</v>
          </cell>
          <cell r="C1191" t="str">
            <v>MF</v>
          </cell>
          <cell r="D1191" t="str">
            <v>SET DE COMPRESAS FRÍAS</v>
          </cell>
          <cell r="E1191" t="str">
            <v>C</v>
          </cell>
          <cell r="F1191" t="str">
            <v>EQ</v>
          </cell>
          <cell r="G1191" t="e">
            <v>#NAME?</v>
          </cell>
          <cell r="H1191" t="e">
            <v>#NAME?</v>
          </cell>
          <cell r="I1191" t="e">
            <v>#NAME?</v>
          </cell>
        </row>
        <row r="1192">
          <cell r="A1192" t="str">
            <v>CF-105</v>
          </cell>
          <cell r="C1192" t="str">
            <v>EM</v>
          </cell>
          <cell r="D1192" t="str">
            <v>SET DE CONTROL DE DUREZA DE AGUA</v>
          </cell>
          <cell r="E1192" t="str">
            <v>E</v>
          </cell>
          <cell r="F1192" t="str">
            <v>EQ</v>
          </cell>
          <cell r="H1192" t="e">
            <v>#NAME?</v>
          </cell>
          <cell r="I1192" t="e">
            <v>#NAME?</v>
          </cell>
        </row>
        <row r="1193">
          <cell r="A1193" t="str">
            <v>INST-124</v>
          </cell>
          <cell r="C1193" t="str">
            <v>INST</v>
          </cell>
          <cell r="D1193" t="str">
            <v>SET DE EQUIPO DE TORACOTOMIA</v>
          </cell>
          <cell r="E1193" t="str">
            <v>I</v>
          </cell>
          <cell r="F1193" t="str">
            <v>EQ</v>
          </cell>
          <cell r="G1193" t="e">
            <v>#NAME?</v>
          </cell>
          <cell r="H1193" t="e">
            <v>#NAME?</v>
          </cell>
          <cell r="I1193" t="e">
            <v>#NAME?</v>
          </cell>
        </row>
        <row r="1194">
          <cell r="A1194" t="str">
            <v>OTO-15</v>
          </cell>
          <cell r="C1194" t="str">
            <v>OTO</v>
          </cell>
          <cell r="D1194" t="str">
            <v xml:space="preserve">SET DE ESPECULOS OTICOS HARTMAN </v>
          </cell>
          <cell r="E1194" t="str">
            <v>I</v>
          </cell>
          <cell r="F1194" t="str">
            <v>EQ</v>
          </cell>
          <cell r="G1194" t="e">
            <v>#NAME?</v>
          </cell>
          <cell r="H1194" t="e">
            <v>#NAME?</v>
          </cell>
          <cell r="I1194" t="e">
            <v>#NAME?</v>
          </cell>
        </row>
        <row r="1195">
          <cell r="A1195" t="str">
            <v>OTO-12</v>
          </cell>
          <cell r="C1195" t="str">
            <v>OTO</v>
          </cell>
          <cell r="D1195" t="str">
            <v>SET DE ESPEJOS LARINGEOS</v>
          </cell>
          <cell r="E1195" t="str">
            <v>I</v>
          </cell>
          <cell r="F1195" t="str">
            <v>EQ</v>
          </cell>
          <cell r="G1195" t="e">
            <v>#NAME?</v>
          </cell>
          <cell r="H1195" t="e">
            <v>#NAME?</v>
          </cell>
          <cell r="I1195" t="e">
            <v>#NAME?</v>
          </cell>
        </row>
        <row r="1196">
          <cell r="A1196" t="str">
            <v>E-38b</v>
          </cell>
          <cell r="C1196" t="str">
            <v>MF</v>
          </cell>
          <cell r="D1196" t="str">
            <v>SET DE ESTIMULACIÓN LINGÜÍSTICA</v>
          </cell>
          <cell r="E1196" t="str">
            <v>C</v>
          </cell>
          <cell r="F1196" t="str">
            <v>EQ</v>
          </cell>
          <cell r="G1196" t="e">
            <v>#NAME?</v>
          </cell>
          <cell r="H1196" t="e">
            <v>#NAME?</v>
          </cell>
          <cell r="I1196" t="e">
            <v>#NAME?</v>
          </cell>
        </row>
        <row r="1197">
          <cell r="A1197" t="str">
            <v>E-111</v>
          </cell>
          <cell r="C1197" t="str">
            <v>MF</v>
          </cell>
          <cell r="D1197" t="str">
            <v>SET DE GONIÓMETRO</v>
          </cell>
          <cell r="E1197" t="str">
            <v>C</v>
          </cell>
          <cell r="F1197" t="str">
            <v>EQ</v>
          </cell>
          <cell r="G1197" t="e">
            <v>#NAME?</v>
          </cell>
          <cell r="H1197" t="e">
            <v>#NAME?</v>
          </cell>
          <cell r="I1197" t="e">
            <v>#NAME?</v>
          </cell>
        </row>
        <row r="1198">
          <cell r="A1198" t="str">
            <v>CF-107</v>
          </cell>
          <cell r="C1198" t="str">
            <v>MAN</v>
          </cell>
          <cell r="D1198" t="str">
            <v>SET DE HERRAMIENTAS ELÉCTRICAS Y MECÁNICAS</v>
          </cell>
          <cell r="E1198" t="str">
            <v>E</v>
          </cell>
          <cell r="F1198" t="str">
            <v>EQ</v>
          </cell>
          <cell r="H1198" t="e">
            <v>#NAME?</v>
          </cell>
          <cell r="I1198" t="e">
            <v>#NAME?</v>
          </cell>
        </row>
        <row r="1199">
          <cell r="A1199" t="str">
            <v>Z-126</v>
          </cell>
          <cell r="C1199" t="str">
            <v>MAN</v>
          </cell>
          <cell r="D1199" t="str">
            <v>SET DE HERRAMIENTAS PARA SOPORTE INFORMÁTICO</v>
          </cell>
          <cell r="E1199" t="str">
            <v>E</v>
          </cell>
          <cell r="F1199" t="str">
            <v>EQ</v>
          </cell>
          <cell r="H1199" t="e">
            <v>#NAME?</v>
          </cell>
          <cell r="I1199" t="e">
            <v>#NAME?</v>
          </cell>
        </row>
        <row r="1200">
          <cell r="A1200" t="str">
            <v>INST-111</v>
          </cell>
          <cell r="C1200" t="str">
            <v>INST</v>
          </cell>
          <cell r="D1200" t="str">
            <v>SET DE INSTRUMENTAL DE COLPOSCOPIA</v>
          </cell>
          <cell r="E1200" t="str">
            <v>I</v>
          </cell>
          <cell r="F1200" t="str">
            <v>EÇ</v>
          </cell>
          <cell r="I1200" t="e">
            <v>#NAME?</v>
          </cell>
        </row>
        <row r="1201">
          <cell r="A1201" t="str">
            <v>INST-69A</v>
          </cell>
          <cell r="C1201" t="str">
            <v>INST</v>
          </cell>
          <cell r="D1201" t="str">
            <v>SET DE INSTRUMENTAL PARA CLAVIJADO PARA TIBIA TIPO CERROJO AO</v>
          </cell>
          <cell r="E1201" t="str">
            <v>I</v>
          </cell>
          <cell r="F1201" t="str">
            <v>EQ</v>
          </cell>
          <cell r="G1201" t="e">
            <v>#NAME?</v>
          </cell>
          <cell r="H1201" t="e">
            <v>#NAME?</v>
          </cell>
          <cell r="I1201" t="e">
            <v>#NAME?</v>
          </cell>
        </row>
        <row r="1202">
          <cell r="A1202" t="str">
            <v>IQ-09</v>
          </cell>
          <cell r="C1202" t="str">
            <v>INST</v>
          </cell>
          <cell r="D1202" t="str">
            <v>SET DE INSTRUMENTAL PARA ODONTOLOGÍA</v>
          </cell>
          <cell r="E1202" t="str">
            <v>I</v>
          </cell>
          <cell r="F1202" t="str">
            <v>EQ</v>
          </cell>
          <cell r="G1202" t="e">
            <v>#NAME?</v>
          </cell>
          <cell r="H1202" t="e">
            <v>#NAME?</v>
          </cell>
        </row>
        <row r="1203">
          <cell r="A1203" t="str">
            <v>IQ-001</v>
          </cell>
          <cell r="C1203" t="str">
            <v>INST</v>
          </cell>
          <cell r="D1203" t="str">
            <v>SET DE INSTRUMENTAL PARA RETIRAR PUNTOS</v>
          </cell>
          <cell r="E1203" t="str">
            <v>I</v>
          </cell>
          <cell r="F1203" t="str">
            <v>EQ</v>
          </cell>
          <cell r="H1203" t="e">
            <v>#NAME?</v>
          </cell>
          <cell r="I1203" t="e">
            <v>#NAME?</v>
          </cell>
        </row>
        <row r="1204">
          <cell r="A1204" t="str">
            <v>INST-41A</v>
          </cell>
          <cell r="C1204" t="str">
            <v>INST</v>
          </cell>
          <cell r="D1204" t="str">
            <v>SET DE INSTRUMENTAL PARA SUTURA</v>
          </cell>
          <cell r="E1204" t="str">
            <v>I</v>
          </cell>
          <cell r="F1204" t="str">
            <v>EQ</v>
          </cell>
          <cell r="G1204" t="e">
            <v>#NAME?</v>
          </cell>
          <cell r="H1204" t="e">
            <v>#NAME?</v>
          </cell>
          <cell r="I1204" t="e">
            <v>#NAME?</v>
          </cell>
        </row>
        <row r="1205">
          <cell r="A1205" t="str">
            <v>K-204</v>
          </cell>
          <cell r="C1205" t="str">
            <v>NUT</v>
          </cell>
          <cell r="D1205" t="str">
            <v>SET DE MENAJE HOSPITALARIO</v>
          </cell>
          <cell r="E1205" t="str">
            <v>E</v>
          </cell>
          <cell r="F1205" t="str">
            <v>EQ</v>
          </cell>
          <cell r="G1205" t="e">
            <v>#NAME?</v>
          </cell>
          <cell r="H1205" t="e">
            <v>#NAME?</v>
          </cell>
          <cell r="I1205" t="e">
            <v>#NAME?</v>
          </cell>
        </row>
        <row r="1206">
          <cell r="A1206" t="str">
            <v>E-109</v>
          </cell>
          <cell r="C1206" t="str">
            <v>MF</v>
          </cell>
          <cell r="D1206" t="str">
            <v>SET DE PELOTAS TERAPÉUTICAS (BOBATH, PILATES Y OTRAS)</v>
          </cell>
          <cell r="E1206" t="str">
            <v>C</v>
          </cell>
          <cell r="F1206" t="str">
            <v>EQ</v>
          </cell>
          <cell r="G1206" t="e">
            <v>#NAME?</v>
          </cell>
          <cell r="H1206" t="e">
            <v>#NAME?</v>
          </cell>
          <cell r="I1206" t="e">
            <v>#NAME?</v>
          </cell>
        </row>
        <row r="1207">
          <cell r="A1207" t="str">
            <v>E-35a</v>
          </cell>
          <cell r="C1207" t="str">
            <v>MF</v>
          </cell>
          <cell r="D1207" t="str">
            <v>SET DE PESAS</v>
          </cell>
          <cell r="E1207" t="str">
            <v>C</v>
          </cell>
          <cell r="F1207" t="str">
            <v>EQ</v>
          </cell>
          <cell r="G1207" t="e">
            <v>#NAME?</v>
          </cell>
          <cell r="H1207" t="e">
            <v>#NAME?</v>
          </cell>
          <cell r="I1207" t="e">
            <v>#NAME?</v>
          </cell>
        </row>
        <row r="1208">
          <cell r="A1208" t="str">
            <v>OTO-13</v>
          </cell>
          <cell r="C1208" t="str">
            <v>OTO</v>
          </cell>
          <cell r="D1208" t="str">
            <v>SET DE PINZAS NASALES</v>
          </cell>
          <cell r="E1208" t="str">
            <v>I</v>
          </cell>
          <cell r="F1208" t="str">
            <v>EQ</v>
          </cell>
          <cell r="G1208" t="e">
            <v>#NAME?</v>
          </cell>
          <cell r="H1208" t="e">
            <v>#NAME?</v>
          </cell>
          <cell r="I1208" t="e">
            <v>#NAME?</v>
          </cell>
        </row>
        <row r="1209">
          <cell r="A1209" t="str">
            <v>OFT-20</v>
          </cell>
          <cell r="C1209" t="str">
            <v>OFT</v>
          </cell>
          <cell r="D1209" t="str">
            <v>SET DE RETINOPLASTIAS</v>
          </cell>
          <cell r="E1209" t="str">
            <v>I</v>
          </cell>
          <cell r="F1209" t="str">
            <v>EQ</v>
          </cell>
          <cell r="G1209" t="e">
            <v>#NAME?</v>
          </cell>
          <cell r="H1209" t="e">
            <v>#NAME?</v>
          </cell>
          <cell r="I1209" t="e">
            <v>#NAME?</v>
          </cell>
        </row>
        <row r="1210">
          <cell r="A1210" t="str">
            <v>OFT-18</v>
          </cell>
          <cell r="C1210" t="str">
            <v>OFT</v>
          </cell>
          <cell r="D1210" t="str">
            <v>SET DE RETIRO DE PUNTOS CIRUGIA POLO POSTERIOR</v>
          </cell>
          <cell r="E1210" t="str">
            <v>I</v>
          </cell>
          <cell r="F1210" t="str">
            <v>EQ</v>
          </cell>
          <cell r="G1210" t="e">
            <v>#NAME?</v>
          </cell>
          <cell r="H1210" t="e">
            <v>#NAME?</v>
          </cell>
          <cell r="I1210" t="e">
            <v>#NAME?</v>
          </cell>
        </row>
        <row r="1211">
          <cell r="A1211" t="str">
            <v>AC-3</v>
          </cell>
          <cell r="C1211" t="str">
            <v>C</v>
          </cell>
          <cell r="D1211" t="str">
            <v>SET DE RIÑONERAS DE ACERO QUIRURGICO</v>
          </cell>
          <cell r="E1211" t="str">
            <v>C</v>
          </cell>
          <cell r="F1211" t="str">
            <v>EQ</v>
          </cell>
          <cell r="G1211" t="e">
            <v>#NAME?</v>
          </cell>
          <cell r="H1211" t="e">
            <v>#NAME?</v>
          </cell>
          <cell r="I1211" t="e">
            <v>#NAME?</v>
          </cell>
        </row>
        <row r="1212">
          <cell r="A1212" t="str">
            <v>MV-107</v>
          </cell>
          <cell r="C1212" t="str">
            <v>MEN</v>
          </cell>
          <cell r="D1212" t="str">
            <v>SET DE ROPA DE CAMA</v>
          </cell>
          <cell r="E1212" t="str">
            <v>C</v>
          </cell>
          <cell r="F1212" t="str">
            <v>EQ</v>
          </cell>
          <cell r="H1212" t="e">
            <v>#NAME?</v>
          </cell>
          <cell r="I1212" t="e">
            <v>#NAME?</v>
          </cell>
        </row>
        <row r="1213">
          <cell r="A1213" t="str">
            <v>AC-1</v>
          </cell>
          <cell r="C1213" t="str">
            <v>C</v>
          </cell>
          <cell r="D1213" t="str">
            <v>SET DE TAMBORES DE ACERO QUIRURGICO</v>
          </cell>
          <cell r="E1213" t="str">
            <v>C</v>
          </cell>
          <cell r="F1213" t="str">
            <v>EQ</v>
          </cell>
          <cell r="G1213" t="e">
            <v>#NAME?</v>
          </cell>
          <cell r="H1213" t="e">
            <v>#NAME?</v>
          </cell>
          <cell r="I1213" t="e">
            <v>#NAME?</v>
          </cell>
        </row>
        <row r="1214">
          <cell r="A1214" t="str">
            <v>INST-300</v>
          </cell>
          <cell r="C1214" t="str">
            <v>INST</v>
          </cell>
          <cell r="D1214" t="str">
            <v>SET DE TOMA DE MUESTRAS GINECO OBSTETRICOS</v>
          </cell>
          <cell r="E1214" t="str">
            <v>I</v>
          </cell>
          <cell r="F1214" t="str">
            <v>EQ</v>
          </cell>
          <cell r="G1214" t="e">
            <v>#NAME?</v>
          </cell>
          <cell r="H1214" t="e">
            <v>#NAME?</v>
          </cell>
          <cell r="I1214" t="e">
            <v>#NAME?</v>
          </cell>
        </row>
        <row r="1215">
          <cell r="A1215" t="str">
            <v>OFT-19</v>
          </cell>
          <cell r="C1215" t="str">
            <v>OFT</v>
          </cell>
          <cell r="D1215" t="str">
            <v>SET EQUIPO DE RETIRO DE PUNTOS SEGMENTO ANTERIOR</v>
          </cell>
          <cell r="E1215" t="str">
            <v>I</v>
          </cell>
          <cell r="F1215" t="str">
            <v>EQ</v>
          </cell>
          <cell r="G1215" t="e">
            <v>#NAME?</v>
          </cell>
          <cell r="H1215" t="e">
            <v>#NAME?</v>
          </cell>
          <cell r="I1215" t="e">
            <v>#NAME?</v>
          </cell>
        </row>
        <row r="1216">
          <cell r="A1216" t="str">
            <v>S-102</v>
          </cell>
          <cell r="C1216" t="str">
            <v>MAN</v>
          </cell>
          <cell r="D1216" t="str">
            <v>SET HERRAMIENTAS PARA CARPINTERÍA, MECÁNICA, GASFITERÍA.</v>
          </cell>
          <cell r="E1216" t="str">
            <v>E</v>
          </cell>
          <cell r="F1216" t="str">
            <v>EQ</v>
          </cell>
          <cell r="G1216" t="e">
            <v>#NAME?</v>
          </cell>
          <cell r="H1216" t="e">
            <v>#NAME?</v>
          </cell>
          <cell r="I1216" t="e">
            <v>#NAME?</v>
          </cell>
        </row>
        <row r="1217">
          <cell r="A1217" t="str">
            <v>INST-92</v>
          </cell>
          <cell r="C1217" t="str">
            <v>INST</v>
          </cell>
          <cell r="D1217" t="str">
            <v>SET INSTRUMENTAL CARDIOVASCULAR ADULTO</v>
          </cell>
          <cell r="E1217" t="str">
            <v>I</v>
          </cell>
          <cell r="F1217" t="str">
            <v>EQ</v>
          </cell>
          <cell r="G1217" t="e">
            <v>#NAME?</v>
          </cell>
          <cell r="H1217" t="e">
            <v>#NAME?</v>
          </cell>
          <cell r="I1217" t="e">
            <v>#NAME?</v>
          </cell>
        </row>
        <row r="1218">
          <cell r="A1218" t="str">
            <v>INST-89</v>
          </cell>
          <cell r="C1218" t="str">
            <v>INST</v>
          </cell>
          <cell r="D1218" t="str">
            <v>SET INSTRUMENTAL CARDIOVASCULAR BASICA CORONARIA</v>
          </cell>
          <cell r="E1218" t="str">
            <v>I</v>
          </cell>
          <cell r="F1218" t="str">
            <v>EQ</v>
          </cell>
          <cell r="G1218" t="e">
            <v>#NAME?</v>
          </cell>
          <cell r="H1218" t="e">
            <v>#NAME?</v>
          </cell>
          <cell r="I1218" t="e">
            <v>#NAME?</v>
          </cell>
        </row>
        <row r="1219">
          <cell r="A1219" t="str">
            <v>INST-90</v>
          </cell>
          <cell r="C1219" t="str">
            <v>INST</v>
          </cell>
          <cell r="D1219" t="str">
            <v>SET INSTRUMENTAL CARDIOVASCULAR NEONATAL</v>
          </cell>
          <cell r="E1219" t="str">
            <v>I</v>
          </cell>
          <cell r="F1219" t="str">
            <v>EQ</v>
          </cell>
          <cell r="G1219" t="e">
            <v>#NAME?</v>
          </cell>
          <cell r="H1219" t="e">
            <v>#NAME?</v>
          </cell>
          <cell r="I1219" t="e">
            <v>#NAME?</v>
          </cell>
        </row>
        <row r="1220">
          <cell r="A1220" t="str">
            <v>INST-91</v>
          </cell>
          <cell r="C1220" t="str">
            <v>INST</v>
          </cell>
          <cell r="D1220" t="str">
            <v>SET INSTRUMENTAL CARDIOVASCULAR PEDIATRICO</v>
          </cell>
          <cell r="E1220" t="str">
            <v>I</v>
          </cell>
          <cell r="F1220" t="str">
            <v>EQ</v>
          </cell>
          <cell r="G1220" t="e">
            <v>#NAME?</v>
          </cell>
          <cell r="H1220" t="e">
            <v>#NAME?</v>
          </cell>
          <cell r="I1220" t="e">
            <v>#NAME?</v>
          </cell>
        </row>
        <row r="1221">
          <cell r="A1221" t="str">
            <v>INST-34</v>
          </cell>
          <cell r="C1221" t="str">
            <v>INST</v>
          </cell>
          <cell r="D1221" t="str">
            <v>SET INSTRUMENTAL COMPLEMENTARIO DE CIRUGIA UROLOGICA PEDIATRICA</v>
          </cell>
          <cell r="E1221" t="str">
            <v>I</v>
          </cell>
          <cell r="F1221" t="str">
            <v>EQ</v>
          </cell>
          <cell r="G1221" t="e">
            <v>#NAME?</v>
          </cell>
          <cell r="H1221" t="e">
            <v>#NAME?</v>
          </cell>
          <cell r="I1221" t="e">
            <v>#NAME?</v>
          </cell>
        </row>
        <row r="1222">
          <cell r="A1222" t="str">
            <v>INST-76</v>
          </cell>
          <cell r="C1222" t="str">
            <v>INST</v>
          </cell>
          <cell r="D1222" t="str">
            <v>SET INSTRUMENTAL COMPLEMENTARIO DE OSTEOSINTESIS DE PELVIS</v>
          </cell>
          <cell r="E1222" t="str">
            <v>I</v>
          </cell>
          <cell r="F1222" t="str">
            <v>EQ</v>
          </cell>
          <cell r="G1222" t="e">
            <v>#NAME?</v>
          </cell>
          <cell r="H1222" t="e">
            <v>#NAME?</v>
          </cell>
          <cell r="I1222" t="e">
            <v>#NAME?</v>
          </cell>
        </row>
        <row r="1223">
          <cell r="A1223" t="str">
            <v>INST-79</v>
          </cell>
          <cell r="C1223" t="str">
            <v>INST</v>
          </cell>
          <cell r="D1223" t="str">
            <v>SET INSTRUMENTAL COMPLEMENTARIO DE PINZAS PARA HUESO</v>
          </cell>
          <cell r="E1223" t="str">
            <v>I</v>
          </cell>
          <cell r="F1223" t="str">
            <v>EQ</v>
          </cell>
          <cell r="G1223" t="e">
            <v>#NAME?</v>
          </cell>
          <cell r="H1223" t="e">
            <v>#NAME?</v>
          </cell>
          <cell r="I1223" t="e">
            <v>#NAME?</v>
          </cell>
        </row>
        <row r="1224">
          <cell r="A1224" t="str">
            <v>INST-80</v>
          </cell>
          <cell r="C1224" t="str">
            <v>INST</v>
          </cell>
          <cell r="D1224" t="str">
            <v>SET INSTRUMENTAL COMPLEMENTARIO DE TRAUMATOLOGIA CERCLAJE OSEO</v>
          </cell>
          <cell r="E1224" t="str">
            <v>I</v>
          </cell>
          <cell r="F1224" t="str">
            <v>EQ</v>
          </cell>
          <cell r="G1224" t="e">
            <v>#NAME?</v>
          </cell>
          <cell r="H1224" t="e">
            <v>#NAME?</v>
          </cell>
          <cell r="I1224" t="e">
            <v>#NAME?</v>
          </cell>
        </row>
        <row r="1225">
          <cell r="A1225" t="str">
            <v>INST-69</v>
          </cell>
          <cell r="C1225" t="str">
            <v>INST</v>
          </cell>
          <cell r="D1225" t="str">
            <v>SET INSTRUMENTAL COMPLEMENTARIO DE TRAUMATOLOGIA PLACAS ANGULADAS</v>
          </cell>
          <cell r="E1225" t="str">
            <v>I</v>
          </cell>
          <cell r="F1225" t="str">
            <v>EQ</v>
          </cell>
          <cell r="G1225" t="e">
            <v>#NAME?</v>
          </cell>
          <cell r="H1225" t="e">
            <v>#NAME?</v>
          </cell>
          <cell r="I1225" t="e">
            <v>#NAME?</v>
          </cell>
        </row>
        <row r="1226">
          <cell r="A1226" t="str">
            <v>INST-70</v>
          </cell>
          <cell r="C1226" t="str">
            <v>INST</v>
          </cell>
          <cell r="D1226" t="str">
            <v>SET INSTRUMENTAL COMPLEMENTARIO DE TRAUMATOLOGIA TORNILLOS CANULADOS</v>
          </cell>
          <cell r="E1226" t="str">
            <v>I</v>
          </cell>
          <cell r="F1226" t="str">
            <v>EQ</v>
          </cell>
          <cell r="G1226" t="e">
            <v>#NAME?</v>
          </cell>
          <cell r="H1226" t="e">
            <v>#NAME?</v>
          </cell>
          <cell r="I1226" t="e">
            <v>#NAME?</v>
          </cell>
        </row>
        <row r="1227">
          <cell r="A1227" t="str">
            <v>INST-81</v>
          </cell>
          <cell r="C1227" t="str">
            <v>INST</v>
          </cell>
          <cell r="D1227" t="str">
            <v>SET INSTRUMENTAL COMPLEMENTARIO PARA EXTRACCION DE CEMENTO OSEO</v>
          </cell>
          <cell r="E1227" t="str">
            <v>I</v>
          </cell>
          <cell r="F1227" t="str">
            <v>EQ</v>
          </cell>
          <cell r="G1227" t="e">
            <v>#NAME?</v>
          </cell>
          <cell r="H1227" t="e">
            <v>#NAME?</v>
          </cell>
          <cell r="I1227" t="e">
            <v>#NAME?</v>
          </cell>
        </row>
        <row r="1228">
          <cell r="A1228" t="str">
            <v>INST-74A</v>
          </cell>
          <cell r="C1228" t="str">
            <v>INST</v>
          </cell>
          <cell r="D1228" t="str">
            <v>SET INSTRUMENTAL COMPLEMENTARIO PARA EXTRACCION DE SEGMENTO OSEO</v>
          </cell>
          <cell r="E1228" t="str">
            <v>I</v>
          </cell>
          <cell r="F1228" t="str">
            <v>EQ</v>
          </cell>
          <cell r="G1228" t="e">
            <v>#NAME?</v>
          </cell>
          <cell r="H1228" t="e">
            <v>#NAME?</v>
          </cell>
          <cell r="I1228" t="e">
            <v>#NAME?</v>
          </cell>
        </row>
        <row r="1229">
          <cell r="A1229" t="str">
            <v>INST-111X</v>
          </cell>
          <cell r="C1229" t="str">
            <v>INST</v>
          </cell>
          <cell r="D1229" t="str">
            <v xml:space="preserve">SET INSTRUMENTAL CRANEOFACIAL </v>
          </cell>
          <cell r="E1229" t="str">
            <v>I</v>
          </cell>
          <cell r="F1229" t="str">
            <v>EQ</v>
          </cell>
          <cell r="G1229" t="e">
            <v>#NAME?</v>
          </cell>
          <cell r="H1229" t="e">
            <v>#NAME?</v>
          </cell>
          <cell r="I1229" t="e">
            <v>#NAME?</v>
          </cell>
        </row>
        <row r="1230">
          <cell r="A1230" t="str">
            <v>OTO-5</v>
          </cell>
          <cell r="C1230" t="str">
            <v>OTO</v>
          </cell>
          <cell r="D1230" t="str">
            <v>SET INSTRUMENTAL DE ADENOAMIGDALECTOMIA PEDIATRICO</v>
          </cell>
          <cell r="E1230" t="str">
            <v>I</v>
          </cell>
          <cell r="F1230" t="str">
            <v>EQ</v>
          </cell>
          <cell r="G1230" t="e">
            <v>#NAME?</v>
          </cell>
          <cell r="H1230" t="e">
            <v>#NAME?</v>
          </cell>
          <cell r="I1230" t="e">
            <v>#NAME?</v>
          </cell>
        </row>
        <row r="1231">
          <cell r="A1231" t="str">
            <v>OTO-2</v>
          </cell>
          <cell r="C1231" t="str">
            <v>OTO</v>
          </cell>
          <cell r="D1231" t="str">
            <v>SET INSTRUMENTAL DE AMIGDALECTOMIA ADOLESCENTE</v>
          </cell>
          <cell r="E1231" t="str">
            <v>I</v>
          </cell>
          <cell r="F1231" t="str">
            <v>EQ</v>
          </cell>
          <cell r="G1231" t="e">
            <v>#NAME?</v>
          </cell>
          <cell r="H1231" t="e">
            <v>#NAME?</v>
          </cell>
          <cell r="I1231" t="e">
            <v>#NAME?</v>
          </cell>
        </row>
        <row r="1232">
          <cell r="A1232" t="str">
            <v>OTO-11</v>
          </cell>
          <cell r="C1232" t="str">
            <v>OTO</v>
          </cell>
          <cell r="D1232" t="str">
            <v>SET INSTRUMENTAL DE AMIGDALECTOMIA ADULTO</v>
          </cell>
          <cell r="E1232" t="str">
            <v>I</v>
          </cell>
          <cell r="F1232" t="str">
            <v>EQ</v>
          </cell>
          <cell r="G1232" t="e">
            <v>#NAME?</v>
          </cell>
          <cell r="H1232" t="e">
            <v>#NAME?</v>
          </cell>
          <cell r="I1232" t="e">
            <v>#NAME?</v>
          </cell>
        </row>
        <row r="1233">
          <cell r="A1233" t="str">
            <v>INST-19</v>
          </cell>
          <cell r="C1233" t="str">
            <v>INST</v>
          </cell>
          <cell r="D1233" t="str">
            <v>SET INSTRUMENTAL DE APENDICECTOMIA</v>
          </cell>
          <cell r="E1233" t="str">
            <v>I</v>
          </cell>
          <cell r="F1233" t="str">
            <v>EQ</v>
          </cell>
          <cell r="G1233" t="e">
            <v>#NAME?</v>
          </cell>
          <cell r="H1233" t="e">
            <v>#NAME?</v>
          </cell>
          <cell r="I1233" t="e">
            <v>#NAME?</v>
          </cell>
        </row>
        <row r="1234">
          <cell r="A1234" t="str">
            <v>INST-47</v>
          </cell>
          <cell r="C1234" t="str">
            <v>INST</v>
          </cell>
          <cell r="D1234" t="str">
            <v>SET INSTRUMENTAL DE ARTRODESIS CERVICAL DE CLOWARD</v>
          </cell>
          <cell r="E1234" t="str">
            <v>I</v>
          </cell>
          <cell r="F1234" t="str">
            <v>EQ</v>
          </cell>
          <cell r="G1234" t="e">
            <v>#NAME?</v>
          </cell>
          <cell r="H1234" t="e">
            <v>#NAME?</v>
          </cell>
          <cell r="I1234" t="e">
            <v>#NAME?</v>
          </cell>
        </row>
        <row r="1235">
          <cell r="A1235" t="str">
            <v>INST-102</v>
          </cell>
          <cell r="C1235" t="str">
            <v>INST</v>
          </cell>
          <cell r="D1235" t="str">
            <v xml:space="preserve">SET INSTRUMENTAL DE AUTOPSIAS </v>
          </cell>
          <cell r="E1235" t="str">
            <v>I</v>
          </cell>
          <cell r="F1235" t="str">
            <v>EQ</v>
          </cell>
          <cell r="G1235" t="e">
            <v>#NAME?</v>
          </cell>
          <cell r="H1235" t="e">
            <v>#NAME?</v>
          </cell>
          <cell r="I1235" t="e">
            <v>#NAME?</v>
          </cell>
        </row>
        <row r="1236">
          <cell r="A1236" t="str">
            <v>OFT-3</v>
          </cell>
          <cell r="C1236" t="str">
            <v>OFT</v>
          </cell>
          <cell r="D1236" t="str">
            <v>SET INSTRUMENTAL DE BAJA VISION 1</v>
          </cell>
          <cell r="E1236" t="str">
            <v>I</v>
          </cell>
          <cell r="F1236" t="str">
            <v>EQ</v>
          </cell>
          <cell r="G1236" t="e">
            <v>#NAME?</v>
          </cell>
          <cell r="H1236" t="e">
            <v>#NAME?</v>
          </cell>
          <cell r="I1236" t="e">
            <v>#NAME?</v>
          </cell>
        </row>
        <row r="1237">
          <cell r="A1237" t="str">
            <v>OFT-13</v>
          </cell>
          <cell r="C1237" t="str">
            <v>OFT</v>
          </cell>
          <cell r="D1237" t="str">
            <v>SET INSTRUMENTAL DE CATARATA</v>
          </cell>
          <cell r="E1237" t="str">
            <v>I</v>
          </cell>
          <cell r="F1237" t="str">
            <v>EQ</v>
          </cell>
          <cell r="G1237" t="e">
            <v>#NAME?</v>
          </cell>
          <cell r="H1237" t="e">
            <v>#NAME?</v>
          </cell>
          <cell r="I1237" t="e">
            <v>#NAME?</v>
          </cell>
        </row>
        <row r="1238">
          <cell r="A1238" t="str">
            <v>INST-25A</v>
          </cell>
          <cell r="C1238" t="str">
            <v>INST</v>
          </cell>
          <cell r="D1238" t="str">
            <v>SET INSTRUMENTAL DE CATETERIZACION VENOSA CENTRAL (FLEBOTOMIA)</v>
          </cell>
          <cell r="E1238" t="str">
            <v>I</v>
          </cell>
          <cell r="F1238" t="str">
            <v>EQ</v>
          </cell>
          <cell r="G1238" t="e">
            <v>#NAME?</v>
          </cell>
          <cell r="H1238" t="e">
            <v>#NAME?</v>
          </cell>
          <cell r="I1238" t="e">
            <v>#NAME?</v>
          </cell>
        </row>
        <row r="1239">
          <cell r="A1239" t="str">
            <v>OFT-10</v>
          </cell>
          <cell r="C1239" t="str">
            <v>OFT</v>
          </cell>
          <cell r="D1239" t="str">
            <v>SET INSTRUMENTAL DE CHALAZION</v>
          </cell>
          <cell r="E1239" t="str">
            <v>I</v>
          </cell>
          <cell r="F1239" t="str">
            <v>EQ</v>
          </cell>
          <cell r="G1239" t="e">
            <v>#NAME?</v>
          </cell>
          <cell r="H1239" t="e">
            <v>#NAME?</v>
          </cell>
          <cell r="I1239" t="e">
            <v>#NAME?</v>
          </cell>
        </row>
        <row r="1240">
          <cell r="A1240" t="str">
            <v>INST-99</v>
          </cell>
          <cell r="C1240" t="str">
            <v>INST</v>
          </cell>
          <cell r="D1240" t="str">
            <v>SET INSTRUMENTAL DE CIRUGIA CRANEO-MAXILO FACIAL-RECONSTRUCTIVA</v>
          </cell>
          <cell r="E1240" t="str">
            <v>I</v>
          </cell>
          <cell r="F1240" t="str">
            <v>EQ</v>
          </cell>
          <cell r="G1240" t="e">
            <v>#NAME?</v>
          </cell>
          <cell r="H1240" t="e">
            <v>#NAME?</v>
          </cell>
          <cell r="I1240" t="e">
            <v>#NAME?</v>
          </cell>
        </row>
        <row r="1241">
          <cell r="A1241" t="str">
            <v>INST-59</v>
          </cell>
          <cell r="C1241" t="str">
            <v>INST</v>
          </cell>
          <cell r="D1241" t="str">
            <v>SET INSTRUMENTAL DE CIRUGIA DE COLUMNA</v>
          </cell>
          <cell r="E1241" t="str">
            <v>I</v>
          </cell>
          <cell r="F1241" t="str">
            <v>EQ</v>
          </cell>
          <cell r="G1241" t="e">
            <v>#NAME?</v>
          </cell>
          <cell r="H1241" t="e">
            <v>#NAME?</v>
          </cell>
          <cell r="I1241" t="e">
            <v>#NAME?</v>
          </cell>
        </row>
        <row r="1242">
          <cell r="A1242" t="str">
            <v>INST-88</v>
          </cell>
          <cell r="C1242" t="str">
            <v>INST</v>
          </cell>
          <cell r="D1242" t="str">
            <v>SET INSTRUMENTAL DE CIRUGIA DE MAMA</v>
          </cell>
          <cell r="E1242" t="str">
            <v>I</v>
          </cell>
          <cell r="F1242" t="str">
            <v>EQ</v>
          </cell>
          <cell r="G1242" t="e">
            <v>#NAME?</v>
          </cell>
          <cell r="H1242" t="e">
            <v>#NAME?</v>
          </cell>
          <cell r="I1242" t="e">
            <v>#NAME?</v>
          </cell>
        </row>
        <row r="1243">
          <cell r="A1243" t="str">
            <v>INST-63</v>
          </cell>
          <cell r="C1243" t="str">
            <v>INST</v>
          </cell>
          <cell r="D1243" t="str">
            <v>SET INSTRUMENTAL DE CIRUGIA DE MANOS</v>
          </cell>
          <cell r="E1243" t="str">
            <v>I</v>
          </cell>
          <cell r="F1243" t="str">
            <v>EQ</v>
          </cell>
          <cell r="G1243" t="e">
            <v>#NAME?</v>
          </cell>
          <cell r="H1243" t="e">
            <v>#NAME?</v>
          </cell>
          <cell r="I1243" t="e">
            <v>#NAME?</v>
          </cell>
        </row>
        <row r="1244">
          <cell r="A1244" t="str">
            <v>INST-97</v>
          </cell>
          <cell r="C1244" t="str">
            <v>INST</v>
          </cell>
          <cell r="D1244" t="str">
            <v>SET INSTRUMENTAL DE CIRUGIA DE PARTES BLANDAS</v>
          </cell>
          <cell r="E1244" t="str">
            <v>I</v>
          </cell>
          <cell r="F1244" t="str">
            <v>EQ</v>
          </cell>
          <cell r="G1244" t="e">
            <v>#NAME?</v>
          </cell>
          <cell r="H1244" t="e">
            <v>#NAME?</v>
          </cell>
          <cell r="I1244" t="e">
            <v>#NAME?</v>
          </cell>
        </row>
        <row r="1245">
          <cell r="A1245" t="str">
            <v>IQ-11</v>
          </cell>
          <cell r="C1245" t="str">
            <v>OD</v>
          </cell>
          <cell r="D1245" t="str">
            <v>SET INSTRUMENTAL DE CIRUGIA DENTAL</v>
          </cell>
          <cell r="E1245" t="str">
            <v>I</v>
          </cell>
          <cell r="F1245" t="str">
            <v>EQ</v>
          </cell>
          <cell r="G1245" t="e">
            <v>#NAME?</v>
          </cell>
          <cell r="H1245" t="e">
            <v>#NAME?</v>
          </cell>
          <cell r="I1245" t="e">
            <v>#NAME?</v>
          </cell>
        </row>
        <row r="1246">
          <cell r="A1246" t="str">
            <v>INST-38A</v>
          </cell>
          <cell r="C1246" t="str">
            <v>INST</v>
          </cell>
          <cell r="D1246" t="str">
            <v xml:space="preserve">SET INSTRUMENTAL DE CIRUGIA ENDOSCOPICA </v>
          </cell>
          <cell r="E1246" t="str">
            <v>I</v>
          </cell>
          <cell r="F1246" t="str">
            <v>EQ</v>
          </cell>
          <cell r="G1246" t="e">
            <v>#NAME?</v>
          </cell>
          <cell r="H1246" t="e">
            <v>#NAME?</v>
          </cell>
          <cell r="I1246" t="e">
            <v>#NAME?</v>
          </cell>
        </row>
        <row r="1247">
          <cell r="A1247" t="str">
            <v>INST-39</v>
          </cell>
          <cell r="C1247" t="str">
            <v>INST</v>
          </cell>
          <cell r="D1247" t="str">
            <v>SET INSTRUMENTAL DE CIRUGIA ENDOSCOPICA ADOLESCENTE</v>
          </cell>
          <cell r="E1247" t="str">
            <v>I</v>
          </cell>
          <cell r="F1247" t="str">
            <v>EQ</v>
          </cell>
          <cell r="G1247" t="e">
            <v>#NAME?</v>
          </cell>
          <cell r="H1247" t="e">
            <v>#NAME?</v>
          </cell>
          <cell r="I1247" t="e">
            <v>#NAME?</v>
          </cell>
        </row>
        <row r="1248">
          <cell r="A1248" t="str">
            <v>OTO-7</v>
          </cell>
          <cell r="C1248" t="str">
            <v>OTO</v>
          </cell>
          <cell r="D1248" t="str">
            <v>SET INSTRUMENTAL DE CIRUGIA ENDOSCOPICA NASO SINUSAL</v>
          </cell>
          <cell r="E1248" t="str">
            <v>I</v>
          </cell>
          <cell r="F1248" t="str">
            <v>EQ</v>
          </cell>
          <cell r="G1248" t="e">
            <v>#NAME?</v>
          </cell>
          <cell r="H1248" t="e">
            <v>#NAME?</v>
          </cell>
          <cell r="I1248" t="e">
            <v>#NAME?</v>
          </cell>
        </row>
        <row r="1249">
          <cell r="A1249" t="str">
            <v>INST-38B</v>
          </cell>
          <cell r="C1249" t="str">
            <v>INST</v>
          </cell>
          <cell r="D1249" t="str">
            <v>SET INSTRUMENTAL DE CIRUGIA ENDOSCOPICA PEDIATRICA</v>
          </cell>
          <cell r="E1249" t="str">
            <v>I</v>
          </cell>
          <cell r="F1249" t="str">
            <v>EQ</v>
          </cell>
          <cell r="G1249" t="e">
            <v>#NAME?</v>
          </cell>
          <cell r="H1249" t="e">
            <v>#NAME?</v>
          </cell>
          <cell r="I1249" t="e">
            <v>#NAME?</v>
          </cell>
        </row>
        <row r="1250">
          <cell r="A1250" t="str">
            <v>INST-62</v>
          </cell>
          <cell r="C1250" t="str">
            <v>INST</v>
          </cell>
          <cell r="D1250" t="str">
            <v>SET INSTRUMENTAL DE CIRUGIA HIPOFISIS</v>
          </cell>
          <cell r="E1250" t="str">
            <v>I</v>
          </cell>
          <cell r="F1250" t="str">
            <v>EQ</v>
          </cell>
          <cell r="G1250" t="e">
            <v>#NAME?</v>
          </cell>
          <cell r="H1250" t="e">
            <v>#NAME?</v>
          </cell>
          <cell r="I1250" t="e">
            <v>#NAME?</v>
          </cell>
        </row>
        <row r="1251">
          <cell r="A1251" t="str">
            <v>INST-20</v>
          </cell>
          <cell r="C1251" t="str">
            <v>INST</v>
          </cell>
          <cell r="D1251" t="str">
            <v>SET INSTRUMENTAL DE CIRUGIA LAPAROSCOPICA</v>
          </cell>
          <cell r="E1251" t="str">
            <v>I</v>
          </cell>
          <cell r="F1251" t="str">
            <v>EQ</v>
          </cell>
          <cell r="G1251" t="e">
            <v>#NAME?</v>
          </cell>
          <cell r="H1251" t="e">
            <v>#NAME?</v>
          </cell>
          <cell r="I1251" t="e">
            <v>#NAME?</v>
          </cell>
        </row>
        <row r="1252">
          <cell r="A1252" t="str">
            <v>INST-21</v>
          </cell>
          <cell r="C1252" t="str">
            <v>INST</v>
          </cell>
          <cell r="D1252" t="str">
            <v>SET INSTRUMENTAL DE CIRUGIA LAPAROSCOPICA NEONATAL</v>
          </cell>
          <cell r="E1252" t="str">
            <v>I</v>
          </cell>
          <cell r="F1252" t="str">
            <v>EQ</v>
          </cell>
          <cell r="G1252" t="e">
            <v>#NAME?</v>
          </cell>
          <cell r="H1252" t="e">
            <v>#NAME?</v>
          </cell>
          <cell r="I1252" t="e">
            <v>#NAME?</v>
          </cell>
        </row>
        <row r="1253">
          <cell r="A1253" t="str">
            <v>INST-18</v>
          </cell>
          <cell r="C1253" t="str">
            <v>INST</v>
          </cell>
          <cell r="D1253" t="str">
            <v>SET INSTRUMENTAL DE CIRUGIA MAYOR</v>
          </cell>
          <cell r="E1253" t="str">
            <v>I</v>
          </cell>
          <cell r="F1253" t="str">
            <v>EQ</v>
          </cell>
          <cell r="G1253" t="e">
            <v>#NAME?</v>
          </cell>
          <cell r="H1253" t="e">
            <v>#NAME?</v>
          </cell>
          <cell r="I1253" t="e">
            <v>#NAME?</v>
          </cell>
        </row>
        <row r="1254">
          <cell r="A1254" t="str">
            <v>INST-17</v>
          </cell>
          <cell r="C1254" t="str">
            <v>INST</v>
          </cell>
          <cell r="D1254" t="str">
            <v>SET INSTRUMENTAL DE CIRUGIA MENOR</v>
          </cell>
          <cell r="E1254" t="str">
            <v>I</v>
          </cell>
          <cell r="F1254" t="str">
            <v>EQ</v>
          </cell>
          <cell r="G1254" t="e">
            <v>#NAME?</v>
          </cell>
          <cell r="H1254" t="e">
            <v>#NAME?</v>
          </cell>
          <cell r="I1254" t="e">
            <v>#NAME?</v>
          </cell>
        </row>
        <row r="1255">
          <cell r="A1255" t="str">
            <v>INST-64</v>
          </cell>
          <cell r="C1255" t="str">
            <v>INST</v>
          </cell>
          <cell r="D1255" t="str">
            <v>SET INSTRUMENTAL DE CIRUGIA MENOR DE TRAUMATOLOGIA</v>
          </cell>
          <cell r="E1255" t="str">
            <v>I</v>
          </cell>
          <cell r="F1255" t="str">
            <v>EQ</v>
          </cell>
          <cell r="G1255" t="e">
            <v>#NAME?</v>
          </cell>
          <cell r="H1255" t="e">
            <v>#NAME?</v>
          </cell>
          <cell r="I1255" t="e">
            <v>#NAME?</v>
          </cell>
        </row>
        <row r="1256">
          <cell r="A1256" t="str">
            <v>INST-35</v>
          </cell>
          <cell r="C1256" t="str">
            <v>INST</v>
          </cell>
          <cell r="D1256" t="str">
            <v>SET INSTRUMENTAL DE CIRUGIA MENOR DE UROLOGIA</v>
          </cell>
          <cell r="E1256" t="str">
            <v>I</v>
          </cell>
          <cell r="F1256" t="str">
            <v>EQ</v>
          </cell>
          <cell r="G1256" t="e">
            <v>#NAME?</v>
          </cell>
          <cell r="H1256" t="e">
            <v>#NAME?</v>
          </cell>
          <cell r="I1256" t="e">
            <v>#NAME?</v>
          </cell>
        </row>
        <row r="1257">
          <cell r="A1257" t="str">
            <v>INST-29</v>
          </cell>
          <cell r="C1257" t="str">
            <v>INST</v>
          </cell>
          <cell r="D1257" t="str">
            <v>SET INSTRUMENTAL DE CIRUGIA PEDIATRICA ESCOLAR</v>
          </cell>
          <cell r="E1257" t="str">
            <v>I</v>
          </cell>
          <cell r="F1257" t="str">
            <v>EQ</v>
          </cell>
          <cell r="G1257" t="e">
            <v>#NAME?</v>
          </cell>
          <cell r="H1257" t="e">
            <v>#NAME?</v>
          </cell>
          <cell r="I1257" t="e">
            <v>#NAME?</v>
          </cell>
        </row>
        <row r="1258">
          <cell r="A1258" t="str">
            <v>INST-28</v>
          </cell>
          <cell r="C1258" t="str">
            <v>INST</v>
          </cell>
          <cell r="D1258" t="str">
            <v>SET INSTRUMENTAL DE CIRUGIA PEDIATRICA LACTANTE</v>
          </cell>
          <cell r="E1258" t="str">
            <v>I</v>
          </cell>
          <cell r="F1258" t="str">
            <v>EQ</v>
          </cell>
          <cell r="G1258" t="e">
            <v>#NAME?</v>
          </cell>
          <cell r="H1258" t="e">
            <v>#NAME?</v>
          </cell>
          <cell r="I1258" t="e">
            <v>#NAME?</v>
          </cell>
        </row>
        <row r="1259">
          <cell r="A1259" t="str">
            <v>INST-27</v>
          </cell>
          <cell r="C1259" t="str">
            <v>INST</v>
          </cell>
          <cell r="D1259" t="str">
            <v>SET INSTRUMENTAL DE CIRUGIA PEDIATRICA NEONATAL</v>
          </cell>
          <cell r="E1259" t="str">
            <v>I</v>
          </cell>
          <cell r="F1259" t="str">
            <v>EQ</v>
          </cell>
          <cell r="G1259" t="e">
            <v>#NAME?</v>
          </cell>
          <cell r="H1259" t="e">
            <v>#NAME?</v>
          </cell>
          <cell r="I1259" t="e">
            <v>#NAME?</v>
          </cell>
        </row>
        <row r="1260">
          <cell r="A1260" t="str">
            <v>INST-30</v>
          </cell>
          <cell r="C1260" t="str">
            <v>INST</v>
          </cell>
          <cell r="D1260" t="str">
            <v>SET INSTRUMENTAL DE CIRUGIA PEDIATRICA PRE ESCOLAR</v>
          </cell>
          <cell r="E1260" t="str">
            <v>I</v>
          </cell>
          <cell r="F1260" t="str">
            <v>EQ</v>
          </cell>
          <cell r="G1260" t="e">
            <v>#NAME?</v>
          </cell>
          <cell r="H1260" t="e">
            <v>#NAME?</v>
          </cell>
          <cell r="I1260" t="e">
            <v>#NAME?</v>
          </cell>
        </row>
        <row r="1261">
          <cell r="A1261" t="str">
            <v>INST-103</v>
          </cell>
          <cell r="C1261" t="str">
            <v>INST</v>
          </cell>
          <cell r="D1261" t="str">
            <v xml:space="preserve">SET INSTRUMENTAL DE CIRUGÍA PLÁSTICA I </v>
          </cell>
          <cell r="E1261" t="str">
            <v>I</v>
          </cell>
          <cell r="F1261" t="str">
            <v>EQ</v>
          </cell>
          <cell r="G1261" t="e">
            <v>#NAME?</v>
          </cell>
          <cell r="H1261" t="e">
            <v>#NAME?</v>
          </cell>
          <cell r="I1261" t="e">
            <v>#NAME?</v>
          </cell>
        </row>
        <row r="1262">
          <cell r="A1262" t="str">
            <v>INST-104</v>
          </cell>
          <cell r="C1262" t="str">
            <v>INST</v>
          </cell>
          <cell r="D1262" t="str">
            <v xml:space="preserve">SET INSTRUMENTAL DE CIRUGÍA PLÁSTICA II </v>
          </cell>
          <cell r="E1262" t="str">
            <v>I</v>
          </cell>
          <cell r="F1262" t="str">
            <v>EQ</v>
          </cell>
          <cell r="G1262" t="e">
            <v>#NAME?</v>
          </cell>
          <cell r="H1262" t="e">
            <v>#NAME?</v>
          </cell>
          <cell r="I1262" t="e">
            <v>#NAME?</v>
          </cell>
        </row>
        <row r="1263">
          <cell r="A1263" t="str">
            <v>INST-105</v>
          </cell>
          <cell r="C1263" t="str">
            <v>INST</v>
          </cell>
          <cell r="D1263" t="str">
            <v xml:space="preserve">SET INSTRUMENTAL DE CIRUGÍA PLÁSTICA III </v>
          </cell>
          <cell r="E1263" t="str">
            <v>I</v>
          </cell>
          <cell r="F1263" t="str">
            <v>EQ</v>
          </cell>
          <cell r="G1263" t="e">
            <v>#NAME?</v>
          </cell>
          <cell r="H1263" t="e">
            <v>#NAME?</v>
          </cell>
          <cell r="I1263" t="e">
            <v>#NAME?</v>
          </cell>
        </row>
        <row r="1264">
          <cell r="A1264" t="str">
            <v>INST-106</v>
          </cell>
          <cell r="C1264" t="str">
            <v>INST</v>
          </cell>
          <cell r="D1264" t="str">
            <v xml:space="preserve">SET INSTRUMENTAL DE CIRUGÍA RECONSTRUCTIVA </v>
          </cell>
          <cell r="E1264" t="str">
            <v>I</v>
          </cell>
          <cell r="F1264" t="str">
            <v>EQ</v>
          </cell>
          <cell r="G1264" t="e">
            <v>#NAME?</v>
          </cell>
          <cell r="H1264" t="e">
            <v>#NAME?</v>
          </cell>
          <cell r="I1264" t="e">
            <v>#NAME?</v>
          </cell>
        </row>
        <row r="1265">
          <cell r="A1265" t="str">
            <v>OFT-7</v>
          </cell>
          <cell r="C1265" t="str">
            <v>OFT</v>
          </cell>
          <cell r="D1265" t="str">
            <v>SET INSTRUMENTAL DE CIRUGIA RECONSTRUCTIVA PARA PARPADOS</v>
          </cell>
          <cell r="E1265" t="str">
            <v>I</v>
          </cell>
          <cell r="F1265" t="str">
            <v>EQ</v>
          </cell>
          <cell r="G1265" t="e">
            <v>#NAME?</v>
          </cell>
          <cell r="H1265" t="e">
            <v>#NAME?</v>
          </cell>
          <cell r="I1265" t="e">
            <v>#NAME?</v>
          </cell>
        </row>
        <row r="1266">
          <cell r="A1266" t="str">
            <v>INST-107</v>
          </cell>
          <cell r="C1266" t="str">
            <v>INST</v>
          </cell>
          <cell r="D1266" t="str">
            <v xml:space="preserve">SET INSTRUMENTAL DE CIRUGÍA RECONSTRUCTIVA PEDIÁTRICA </v>
          </cell>
          <cell r="E1266" t="str">
            <v>I</v>
          </cell>
          <cell r="F1266" t="str">
            <v>EQ</v>
          </cell>
          <cell r="G1266" t="e">
            <v>#NAME?</v>
          </cell>
          <cell r="H1266" t="e">
            <v>#NAME?</v>
          </cell>
          <cell r="I1266" t="e">
            <v>#NAME?</v>
          </cell>
        </row>
        <row r="1267">
          <cell r="A1267" t="str">
            <v>INST-85</v>
          </cell>
          <cell r="C1267" t="str">
            <v>INST</v>
          </cell>
          <cell r="D1267" t="str">
            <v>SET INSTRUMENTAL DE CIRUGIA VULVO VAGINAL</v>
          </cell>
          <cell r="E1267" t="str">
            <v>I</v>
          </cell>
          <cell r="F1267" t="str">
            <v>EQ</v>
          </cell>
          <cell r="G1267" t="e">
            <v>#NAME?</v>
          </cell>
          <cell r="H1267" t="e">
            <v>#NAME?</v>
          </cell>
          <cell r="I1267" t="e">
            <v>#NAME?</v>
          </cell>
        </row>
        <row r="1268">
          <cell r="A1268" t="str">
            <v>INST-98</v>
          </cell>
          <cell r="C1268" t="str">
            <v>INST</v>
          </cell>
          <cell r="D1268" t="str">
            <v>SET INSTRUMENTAL DE CIRUGIAS FINAS</v>
          </cell>
          <cell r="E1268" t="str">
            <v>I</v>
          </cell>
          <cell r="F1268" t="str">
            <v>EQ</v>
          </cell>
          <cell r="G1268" t="e">
            <v>#NAME?</v>
          </cell>
          <cell r="H1268" t="e">
            <v>#NAME?</v>
          </cell>
          <cell r="I1268" t="e">
            <v>#NAME?</v>
          </cell>
        </row>
        <row r="1269">
          <cell r="A1269" t="str">
            <v>INST-22</v>
          </cell>
          <cell r="C1269" t="str">
            <v>INST</v>
          </cell>
          <cell r="D1269" t="str">
            <v>SET INSTRUMENTAL DE COLICESTEOTOMIA Y VIAS BILIARES</v>
          </cell>
          <cell r="E1269" t="str">
            <v>I</v>
          </cell>
          <cell r="F1269" t="str">
            <v>EQ</v>
          </cell>
          <cell r="G1269" t="e">
            <v>#NAME?</v>
          </cell>
          <cell r="H1269" t="e">
            <v>#NAME?</v>
          </cell>
          <cell r="I1269" t="e">
            <v>#NAME?</v>
          </cell>
        </row>
        <row r="1270">
          <cell r="A1270" t="str">
            <v>INST-48</v>
          </cell>
          <cell r="C1270" t="str">
            <v>INST</v>
          </cell>
          <cell r="D1270" t="str">
            <v>SET INSTRUMENTAL DE CRANEOTOMIA</v>
          </cell>
          <cell r="E1270" t="str">
            <v>I</v>
          </cell>
          <cell r="F1270" t="str">
            <v>EQ</v>
          </cell>
          <cell r="G1270" t="e">
            <v>#NAME?</v>
          </cell>
          <cell r="H1270" t="e">
            <v>#NAME?</v>
          </cell>
          <cell r="I1270" t="e">
            <v>#NAME?</v>
          </cell>
        </row>
        <row r="1271">
          <cell r="A1271" t="str">
            <v>INST-56</v>
          </cell>
          <cell r="C1271" t="str">
            <v>INST</v>
          </cell>
          <cell r="D1271" t="str">
            <v>SET INSTRUMENTAL DE CRANEOTOMIA HIPOFISIS</v>
          </cell>
          <cell r="E1271" t="str">
            <v>I</v>
          </cell>
          <cell r="F1271" t="str">
            <v>EQ</v>
          </cell>
          <cell r="G1271" t="e">
            <v>#NAME?</v>
          </cell>
          <cell r="H1271" t="e">
            <v>#NAME?</v>
          </cell>
          <cell r="I1271" t="e">
            <v>#NAME?</v>
          </cell>
        </row>
        <row r="1272">
          <cell r="A1272" t="str">
            <v>INST-55</v>
          </cell>
          <cell r="C1272" t="str">
            <v>INST</v>
          </cell>
          <cell r="D1272" t="str">
            <v>SET INSTRUMENTAL DE CRANEOTOMIA PARA CIRUGIA NEUROVASCULAR</v>
          </cell>
          <cell r="E1272" t="str">
            <v>I</v>
          </cell>
          <cell r="F1272" t="str">
            <v>EQ</v>
          </cell>
          <cell r="G1272" t="e">
            <v>#NAME?</v>
          </cell>
          <cell r="H1272" t="e">
            <v>#NAME?</v>
          </cell>
          <cell r="I1272" t="e">
            <v>#NAME?</v>
          </cell>
        </row>
        <row r="1273">
          <cell r="A1273" t="str">
            <v>INST-50</v>
          </cell>
          <cell r="C1273" t="str">
            <v>INST</v>
          </cell>
          <cell r="D1273" t="str">
            <v>SET INSTRUMENTAL DE CRANEOTOMIA PARA FOSA POSTERIOR</v>
          </cell>
          <cell r="E1273" t="str">
            <v>I</v>
          </cell>
          <cell r="F1273" t="str">
            <v>EQ</v>
          </cell>
          <cell r="G1273" t="e">
            <v>#NAME?</v>
          </cell>
          <cell r="H1273" t="e">
            <v>#NAME?</v>
          </cell>
          <cell r="I1273" t="e">
            <v>#NAME?</v>
          </cell>
        </row>
        <row r="1274">
          <cell r="A1274" t="str">
            <v>INST-46</v>
          </cell>
          <cell r="C1274" t="str">
            <v>INST</v>
          </cell>
          <cell r="D1274" t="str">
            <v>SET INSTRUMENTAL DE CRANEOTOMIA SUBOCCIPITAL</v>
          </cell>
          <cell r="E1274" t="str">
            <v>I</v>
          </cell>
          <cell r="F1274" t="str">
            <v>EQ</v>
          </cell>
          <cell r="G1274" t="e">
            <v>#NAME?</v>
          </cell>
          <cell r="H1274" t="e">
            <v>#NAME?</v>
          </cell>
          <cell r="I1274" t="e">
            <v>#NAME?</v>
          </cell>
        </row>
        <row r="1275">
          <cell r="A1275" t="str">
            <v>INST-501</v>
          </cell>
          <cell r="C1275" t="str">
            <v>INST</v>
          </cell>
          <cell r="D1275" t="str">
            <v>SET INSTRUMENTAL DE CRIOTERAPIA Y CONO LEEP</v>
          </cell>
          <cell r="E1275" t="str">
            <v>I</v>
          </cell>
          <cell r="F1275" t="str">
            <v>EQ</v>
          </cell>
          <cell r="G1275" t="e">
            <v>#NAME?</v>
          </cell>
          <cell r="H1275" t="e">
            <v>#NAME?</v>
          </cell>
          <cell r="I1275" t="e">
            <v>#NAME?</v>
          </cell>
        </row>
        <row r="1276">
          <cell r="A1276" t="str">
            <v>IQ-12</v>
          </cell>
          <cell r="C1276" t="str">
            <v>INST</v>
          </cell>
          <cell r="D1276" t="str">
            <v>SET INSTRUMENTAL DE CURACIONES</v>
          </cell>
          <cell r="E1276" t="str">
            <v>I</v>
          </cell>
          <cell r="F1276" t="str">
            <v>EQ</v>
          </cell>
          <cell r="G1276" t="e">
            <v>#NAME?</v>
          </cell>
          <cell r="H1276" t="e">
            <v>#NAME?</v>
          </cell>
          <cell r="I1276" t="e">
            <v>#NAME?</v>
          </cell>
        </row>
        <row r="1277">
          <cell r="A1277" t="str">
            <v>INST-9</v>
          </cell>
          <cell r="C1277" t="str">
            <v>INST</v>
          </cell>
          <cell r="D1277" t="str">
            <v>SET INSTRUMENTAL DE CURACIONES PEDIATRICO</v>
          </cell>
          <cell r="E1277" t="str">
            <v>I</v>
          </cell>
          <cell r="F1277" t="str">
            <v>EQ</v>
          </cell>
          <cell r="G1277" t="e">
            <v>#NAME?</v>
          </cell>
          <cell r="H1277" t="e">
            <v>#NAME?</v>
          </cell>
          <cell r="I1277" t="e">
            <v>#NAME?</v>
          </cell>
        </row>
        <row r="1278">
          <cell r="A1278" t="str">
            <v>OFT-4</v>
          </cell>
          <cell r="C1278" t="str">
            <v>OFT</v>
          </cell>
          <cell r="D1278" t="str">
            <v>SET INSTRUMENTAL DE DACRIOSTORINOSTOMIA</v>
          </cell>
          <cell r="E1278" t="str">
            <v>I</v>
          </cell>
          <cell r="F1278" t="str">
            <v>EQ</v>
          </cell>
          <cell r="G1278" t="e">
            <v>#NAME?</v>
          </cell>
          <cell r="H1278" t="e">
            <v>#NAME?</v>
          </cell>
          <cell r="I1278" t="e">
            <v>#NAME?</v>
          </cell>
        </row>
        <row r="1279">
          <cell r="A1279" t="str">
            <v>INST-26</v>
          </cell>
          <cell r="C1279" t="str">
            <v>INST</v>
          </cell>
          <cell r="D1279" t="str">
            <v>SET INSTRUMENTAL DE DEBRIDACION Y LIMPIEZA QUIRURGICA</v>
          </cell>
          <cell r="E1279" t="str">
            <v>I</v>
          </cell>
          <cell r="F1279" t="str">
            <v>EQ</v>
          </cell>
          <cell r="G1279" t="e">
            <v>#NAME?</v>
          </cell>
          <cell r="H1279" t="e">
            <v>#NAME?</v>
          </cell>
          <cell r="I1279" t="e">
            <v>#NAME?</v>
          </cell>
        </row>
        <row r="1280">
          <cell r="A1280" t="str">
            <v>INST-57</v>
          </cell>
          <cell r="C1280" t="str">
            <v>INST</v>
          </cell>
          <cell r="D1280" t="str">
            <v>SET INSTRUMENTAL DE DERIVACION VENTRICULO PERITONEAL</v>
          </cell>
          <cell r="E1280" t="str">
            <v>I</v>
          </cell>
          <cell r="F1280" t="str">
            <v>EQ</v>
          </cell>
          <cell r="G1280" t="e">
            <v>#NAME?</v>
          </cell>
          <cell r="H1280" t="e">
            <v>#NAME?</v>
          </cell>
          <cell r="I1280" t="e">
            <v>#NAME?</v>
          </cell>
        </row>
        <row r="1281">
          <cell r="A1281" t="str">
            <v>INST-112</v>
          </cell>
          <cell r="C1281" t="str">
            <v>INST</v>
          </cell>
          <cell r="D1281" t="str">
            <v xml:space="preserve">SET INSTRUMENTAL DE DILATADORES DE BENUIQUE </v>
          </cell>
          <cell r="E1281" t="str">
            <v>I</v>
          </cell>
          <cell r="F1281" t="str">
            <v>EQ</v>
          </cell>
          <cell r="G1281" t="e">
            <v>#NAME?</v>
          </cell>
          <cell r="H1281" t="e">
            <v>#NAME?</v>
          </cell>
          <cell r="I1281" t="e">
            <v>#NAME?</v>
          </cell>
        </row>
        <row r="1282">
          <cell r="A1282" t="str">
            <v>INST-113</v>
          </cell>
          <cell r="C1282" t="str">
            <v>INST</v>
          </cell>
          <cell r="D1282" t="str">
            <v xml:space="preserve">SET INSTRUMENTAL DE DISGENESIAS AURICULARES </v>
          </cell>
          <cell r="E1282" t="str">
            <v>I</v>
          </cell>
          <cell r="F1282" t="str">
            <v>EQ</v>
          </cell>
          <cell r="G1282" t="e">
            <v>#NAME?</v>
          </cell>
          <cell r="H1282" t="e">
            <v>#NAME?</v>
          </cell>
          <cell r="I1282" t="e">
            <v>#NAME?</v>
          </cell>
        </row>
        <row r="1283">
          <cell r="A1283" t="str">
            <v>INST-114</v>
          </cell>
          <cell r="C1283" t="str">
            <v>INST</v>
          </cell>
          <cell r="D1283" t="str">
            <v xml:space="preserve">SET INSTRUMENTAL DE DISTRACCIÓN ÓSEA </v>
          </cell>
          <cell r="E1283" t="str">
            <v>I</v>
          </cell>
          <cell r="F1283" t="str">
            <v>EQ</v>
          </cell>
          <cell r="G1283" t="e">
            <v>#NAME?</v>
          </cell>
          <cell r="H1283" t="e">
            <v>#NAME?</v>
          </cell>
          <cell r="I1283" t="e">
            <v>#NAME?</v>
          </cell>
        </row>
        <row r="1284">
          <cell r="A1284" t="str">
            <v>INST-74</v>
          </cell>
          <cell r="C1284" t="str">
            <v>INST</v>
          </cell>
          <cell r="D1284" t="str">
            <v xml:space="preserve">SET INSTRUMENTAL DE ENCLAVIJADO PARA FEMUR TIPO CERROJO </v>
          </cell>
          <cell r="E1284" t="str">
            <v>I</v>
          </cell>
          <cell r="F1284" t="str">
            <v>EQ</v>
          </cell>
          <cell r="G1284" t="e">
            <v>#NAME?</v>
          </cell>
          <cell r="H1284" t="e">
            <v>#NAME?</v>
          </cell>
          <cell r="I1284" t="e">
            <v>#NAME?</v>
          </cell>
        </row>
        <row r="1285">
          <cell r="A1285" t="str">
            <v>INST-73</v>
          </cell>
          <cell r="C1285" t="str">
            <v>INST</v>
          </cell>
          <cell r="D1285" t="str">
            <v>SET INSTRUMENTAL DE ENCLAVIJADO PARA FEMUR TIPO CERROJO AO</v>
          </cell>
          <cell r="E1285" t="str">
            <v>I</v>
          </cell>
          <cell r="F1285" t="str">
            <v>EQ</v>
          </cell>
          <cell r="G1285" t="e">
            <v>#NAME?</v>
          </cell>
          <cell r="H1285" t="e">
            <v>#NAME?</v>
          </cell>
          <cell r="I1285" t="e">
            <v>#NAME?</v>
          </cell>
        </row>
        <row r="1286">
          <cell r="A1286" t="str">
            <v>INST-72</v>
          </cell>
          <cell r="C1286" t="str">
            <v>INST</v>
          </cell>
          <cell r="D1286" t="str">
            <v>SET INSTRUMENTAL DE ENCLAVIJADO PARA TIBIA TIPO CERROJO AO</v>
          </cell>
          <cell r="E1286" t="str">
            <v>I</v>
          </cell>
          <cell r="F1286" t="str">
            <v>EQ</v>
          </cell>
          <cell r="G1286" t="e">
            <v>#NAME?</v>
          </cell>
          <cell r="H1286" t="e">
            <v>#NAME?</v>
          </cell>
          <cell r="I1286" t="e">
            <v>#NAME?</v>
          </cell>
        </row>
        <row r="1287">
          <cell r="A1287" t="str">
            <v>OFT-5</v>
          </cell>
          <cell r="C1287" t="str">
            <v>OFT</v>
          </cell>
          <cell r="D1287" t="str">
            <v>SET INSTRUMENTAL DE ENUCLEACION</v>
          </cell>
          <cell r="E1287" t="str">
            <v>I</v>
          </cell>
          <cell r="F1287" t="str">
            <v>EQ</v>
          </cell>
          <cell r="G1287" t="e">
            <v>#NAME?</v>
          </cell>
          <cell r="H1287" t="e">
            <v>#NAME?</v>
          </cell>
          <cell r="I1287" t="e">
            <v>#NAME?</v>
          </cell>
        </row>
        <row r="1288">
          <cell r="A1288" t="str">
            <v>OFT-16</v>
          </cell>
          <cell r="C1288" t="str">
            <v>OFT</v>
          </cell>
          <cell r="D1288" t="str">
            <v>SET INSTRUMENTAL DE ESTRABISMO</v>
          </cell>
          <cell r="E1288" t="str">
            <v>I</v>
          </cell>
          <cell r="F1288" t="str">
            <v>EQ</v>
          </cell>
          <cell r="G1288" t="e">
            <v>#NAME?</v>
          </cell>
          <cell r="H1288" t="e">
            <v>#NAME?</v>
          </cell>
          <cell r="I1288" t="e">
            <v>#NAME?</v>
          </cell>
        </row>
        <row r="1289">
          <cell r="A1289" t="str">
            <v>IQ-21</v>
          </cell>
          <cell r="C1289" t="str">
            <v>INST</v>
          </cell>
          <cell r="D1289" t="str">
            <v>SET INSTRUMENTAL DE EXTRACCIÓN DE CUERPO EXTRAÑO</v>
          </cell>
          <cell r="E1289" t="str">
            <v>I</v>
          </cell>
          <cell r="F1289" t="str">
            <v>EQ</v>
          </cell>
          <cell r="G1289" t="e">
            <v>#NAME?</v>
          </cell>
          <cell r="H1289" t="e">
            <v>#NAME?</v>
          </cell>
          <cell r="I1289" t="e">
            <v>#NAME?</v>
          </cell>
        </row>
        <row r="1290">
          <cell r="A1290" t="str">
            <v>INST-35</v>
          </cell>
          <cell r="C1290" t="str">
            <v>INST</v>
          </cell>
          <cell r="D1290" t="str">
            <v>SET INSTRUMENTAL DE FLEBOTOMIA</v>
          </cell>
          <cell r="E1290" t="str">
            <v>I</v>
          </cell>
          <cell r="F1290" t="str">
            <v>EQ</v>
          </cell>
          <cell r="G1290" t="e">
            <v>#NAME?</v>
          </cell>
          <cell r="H1290" t="e">
            <v>#NAME?</v>
          </cell>
          <cell r="I1290" t="e">
            <v>#NAME?</v>
          </cell>
        </row>
        <row r="1291">
          <cell r="A1291" t="str">
            <v>INST-23</v>
          </cell>
          <cell r="C1291" t="str">
            <v>INST</v>
          </cell>
          <cell r="D1291" t="str">
            <v>SET INSTRUMENTAL DE GASTRECTOMIA</v>
          </cell>
          <cell r="E1291" t="str">
            <v>I</v>
          </cell>
          <cell r="F1291" t="str">
            <v>EQ</v>
          </cell>
          <cell r="G1291" t="e">
            <v>#NAME?</v>
          </cell>
          <cell r="H1291" t="e">
            <v>#NAME?</v>
          </cell>
          <cell r="I1291" t="e">
            <v>#NAME?</v>
          </cell>
        </row>
        <row r="1292">
          <cell r="A1292" t="str">
            <v>OFT-14</v>
          </cell>
          <cell r="C1292" t="str">
            <v>OFT</v>
          </cell>
          <cell r="D1292" t="str">
            <v xml:space="preserve">SET INSTRUMENTAL DE GLAUCOMA </v>
          </cell>
          <cell r="E1292" t="str">
            <v>I</v>
          </cell>
          <cell r="F1292" t="str">
            <v>EQ</v>
          </cell>
          <cell r="G1292" t="e">
            <v>#NAME?</v>
          </cell>
          <cell r="H1292" t="e">
            <v>#NAME?</v>
          </cell>
          <cell r="I1292" t="e">
            <v>#NAME?</v>
          </cell>
        </row>
        <row r="1293">
          <cell r="A1293" t="str">
            <v>INST-60</v>
          </cell>
          <cell r="C1293" t="str">
            <v>INST</v>
          </cell>
          <cell r="D1293" t="str">
            <v>SET INSTRUMENTAL DE HIDROCEFALIA</v>
          </cell>
          <cell r="E1293" t="str">
            <v>I</v>
          </cell>
          <cell r="F1293" t="str">
            <v>EQ</v>
          </cell>
          <cell r="G1293" t="e">
            <v>#NAME?</v>
          </cell>
          <cell r="H1293" t="e">
            <v>#NAME?</v>
          </cell>
          <cell r="I1293" t="e">
            <v>#NAME?</v>
          </cell>
        </row>
        <row r="1294">
          <cell r="A1294" t="str">
            <v>INST-36</v>
          </cell>
          <cell r="C1294" t="str">
            <v>INST</v>
          </cell>
          <cell r="D1294" t="str">
            <v>SET INSTRUMENTAL DE HIPOSPADIAS</v>
          </cell>
          <cell r="E1294" t="str">
            <v>I</v>
          </cell>
          <cell r="F1294" t="str">
            <v>EQ</v>
          </cell>
          <cell r="G1294" t="e">
            <v>#NAME?</v>
          </cell>
          <cell r="H1294" t="e">
            <v>#NAME?</v>
          </cell>
          <cell r="I1294" t="e">
            <v>#NAME?</v>
          </cell>
        </row>
        <row r="1295">
          <cell r="A1295" t="str">
            <v>INST-82</v>
          </cell>
          <cell r="C1295" t="str">
            <v>INST</v>
          </cell>
          <cell r="D1295" t="str">
            <v>SET INSTRUMENTAL DE INSERCION Y RETIRO DE DIU</v>
          </cell>
          <cell r="E1295" t="str">
            <v>I</v>
          </cell>
          <cell r="F1295" t="str">
            <v>EQ</v>
          </cell>
          <cell r="G1295" t="e">
            <v>#NAME?</v>
          </cell>
          <cell r="H1295" t="e">
            <v>#NAME?</v>
          </cell>
          <cell r="I1295" t="e">
            <v>#NAME?</v>
          </cell>
        </row>
        <row r="1296">
          <cell r="A1296" t="str">
            <v>INST-115</v>
          </cell>
          <cell r="C1296" t="str">
            <v>INST</v>
          </cell>
          <cell r="D1296" t="str">
            <v xml:space="preserve">SET INSTRUMENTAL DE LABIO </v>
          </cell>
          <cell r="E1296" t="str">
            <v>I</v>
          </cell>
          <cell r="F1296" t="str">
            <v>EQ</v>
          </cell>
          <cell r="G1296" t="e">
            <v>#NAME?</v>
          </cell>
          <cell r="H1296" t="e">
            <v>#NAME?</v>
          </cell>
          <cell r="I1296" t="e">
            <v>#NAME?</v>
          </cell>
        </row>
        <row r="1297">
          <cell r="A1297" t="str">
            <v>INST-40</v>
          </cell>
          <cell r="C1297" t="str">
            <v>INST</v>
          </cell>
          <cell r="D1297" t="str">
            <v>SET INSTRUMENTAL DE LAMINECTOMIA</v>
          </cell>
          <cell r="E1297" t="str">
            <v>I</v>
          </cell>
          <cell r="F1297" t="str">
            <v>EQ</v>
          </cell>
          <cell r="G1297" t="e">
            <v>#NAME?</v>
          </cell>
          <cell r="H1297" t="e">
            <v>#NAME?</v>
          </cell>
          <cell r="I1297" t="e">
            <v>#NAME?</v>
          </cell>
        </row>
        <row r="1298">
          <cell r="A1298" t="str">
            <v>INST-41</v>
          </cell>
          <cell r="C1298" t="str">
            <v>INST</v>
          </cell>
          <cell r="D1298" t="str">
            <v>SET INSTRUMENTAL DE LAMINECTOMIA LUMBAR</v>
          </cell>
          <cell r="E1298" t="str">
            <v>I</v>
          </cell>
          <cell r="F1298" t="str">
            <v>EQ</v>
          </cell>
          <cell r="G1298" t="e">
            <v>#NAME?</v>
          </cell>
          <cell r="H1298" t="e">
            <v>#NAME?</v>
          </cell>
          <cell r="I1298" t="e">
            <v>#NAME?</v>
          </cell>
        </row>
        <row r="1299">
          <cell r="A1299" t="str">
            <v>INST-83</v>
          </cell>
          <cell r="C1299" t="str">
            <v>INST</v>
          </cell>
          <cell r="D1299" t="str">
            <v>SET INSTRUMENTAL DE LAPARATOMIA CESAREA</v>
          </cell>
          <cell r="E1299" t="str">
            <v>I</v>
          </cell>
          <cell r="F1299" t="str">
            <v>EQ</v>
          </cell>
          <cell r="G1299" t="e">
            <v>#NAME?</v>
          </cell>
          <cell r="H1299" t="e">
            <v>#NAME?</v>
          </cell>
          <cell r="I1299" t="e">
            <v>#NAME?</v>
          </cell>
        </row>
        <row r="1300">
          <cell r="A1300" t="str">
            <v>INST-84</v>
          </cell>
          <cell r="C1300" t="str">
            <v>INST</v>
          </cell>
          <cell r="D1300" t="str">
            <v>SET INSTRUMENTAL DE LEGRADO UTERINO</v>
          </cell>
          <cell r="E1300" t="str">
            <v>I</v>
          </cell>
          <cell r="F1300" t="str">
            <v>EQ</v>
          </cell>
          <cell r="G1300" t="e">
            <v>#NAME?</v>
          </cell>
          <cell r="H1300" t="e">
            <v>#NAME?</v>
          </cell>
          <cell r="I1300" t="e">
            <v>#NAME?</v>
          </cell>
        </row>
        <row r="1301">
          <cell r="A1301" t="str">
            <v>INST-32</v>
          </cell>
          <cell r="C1301" t="str">
            <v>INST</v>
          </cell>
          <cell r="D1301" t="str">
            <v>SET INSTRUMENTAL DE MALFORMACIONES ANO RECTALES</v>
          </cell>
          <cell r="E1301" t="str">
            <v>I</v>
          </cell>
          <cell r="F1301" t="str">
            <v>EQ</v>
          </cell>
          <cell r="G1301" t="e">
            <v>#NAME?</v>
          </cell>
          <cell r="H1301" t="e">
            <v>#NAME?</v>
          </cell>
          <cell r="I1301" t="e">
            <v>#NAME?</v>
          </cell>
        </row>
        <row r="1302">
          <cell r="A1302" t="str">
            <v>INST-42</v>
          </cell>
          <cell r="C1302" t="str">
            <v>INST</v>
          </cell>
          <cell r="D1302" t="str">
            <v>SET INSTRUMENTAL DE MICRO NEUROCIRUGIA</v>
          </cell>
          <cell r="E1302" t="str">
            <v>I</v>
          </cell>
          <cell r="F1302" t="str">
            <v>EQ</v>
          </cell>
          <cell r="G1302" t="e">
            <v>#NAME?</v>
          </cell>
          <cell r="H1302" t="e">
            <v>#NAME?</v>
          </cell>
          <cell r="I1302" t="e">
            <v>#NAME?</v>
          </cell>
        </row>
        <row r="1303">
          <cell r="A1303" t="str">
            <v>INST-61A</v>
          </cell>
          <cell r="C1303" t="str">
            <v>INST</v>
          </cell>
          <cell r="D1303" t="str">
            <v xml:space="preserve">SET INSTRUMENTAL DE MICROCIRUGIA </v>
          </cell>
          <cell r="E1303" t="str">
            <v>I</v>
          </cell>
          <cell r="F1303" t="str">
            <v>EQ</v>
          </cell>
          <cell r="G1303" t="e">
            <v>#NAME?</v>
          </cell>
          <cell r="H1303" t="e">
            <v>#NAME?</v>
          </cell>
          <cell r="I1303" t="e">
            <v>#NAME?</v>
          </cell>
        </row>
        <row r="1304">
          <cell r="A1304" t="str">
            <v>INST-52</v>
          </cell>
          <cell r="C1304" t="str">
            <v>INST</v>
          </cell>
          <cell r="D1304" t="str">
            <v>SET INSTRUMENTAL DE MICROCIRUGIA CRANEO</v>
          </cell>
          <cell r="E1304" t="str">
            <v>I</v>
          </cell>
          <cell r="F1304" t="str">
            <v>EQ</v>
          </cell>
          <cell r="G1304" t="e">
            <v>#NAME?</v>
          </cell>
          <cell r="H1304" t="e">
            <v>#NAME?</v>
          </cell>
          <cell r="I1304" t="e">
            <v>#NAME?</v>
          </cell>
        </row>
        <row r="1305">
          <cell r="A1305" t="str">
            <v>INST-49</v>
          </cell>
          <cell r="C1305" t="str">
            <v>INST</v>
          </cell>
          <cell r="D1305" t="str">
            <v>SET INSTRUMENTAL DE MICROCIRUGIA DE COLUMNA</v>
          </cell>
          <cell r="E1305" t="str">
            <v>I</v>
          </cell>
          <cell r="F1305" t="str">
            <v>EQ</v>
          </cell>
          <cell r="G1305" t="e">
            <v>#NAME?</v>
          </cell>
          <cell r="H1305" t="e">
            <v>#NAME?</v>
          </cell>
          <cell r="I1305" t="e">
            <v>#NAME?</v>
          </cell>
        </row>
        <row r="1306">
          <cell r="A1306" t="str">
            <v>INST-43</v>
          </cell>
          <cell r="C1306" t="str">
            <v>INST</v>
          </cell>
          <cell r="D1306" t="str">
            <v>SET INSTRUMENTAL DE MICROCIRUGIA DE NERVIO PERIFERICO</v>
          </cell>
          <cell r="E1306" t="str">
            <v>I</v>
          </cell>
          <cell r="F1306" t="str">
            <v>EQ</v>
          </cell>
          <cell r="G1306" t="e">
            <v>#NAME?</v>
          </cell>
          <cell r="H1306" t="e">
            <v>#NAME?</v>
          </cell>
          <cell r="I1306" t="e">
            <v>#NAME?</v>
          </cell>
        </row>
        <row r="1307">
          <cell r="A1307" t="str">
            <v>OTO-10</v>
          </cell>
          <cell r="C1307" t="str">
            <v>OTO</v>
          </cell>
          <cell r="D1307" t="str">
            <v>SET INSTRUMENTAL DE MICROCIRUGIA DE OIDO</v>
          </cell>
          <cell r="E1307" t="str">
            <v>I</v>
          </cell>
          <cell r="F1307" t="str">
            <v>EQ</v>
          </cell>
          <cell r="G1307" t="e">
            <v>#NAME?</v>
          </cell>
          <cell r="H1307" t="e">
            <v>#NAME?</v>
          </cell>
          <cell r="I1307" t="e">
            <v>#NAME?</v>
          </cell>
        </row>
        <row r="1308">
          <cell r="A1308" t="str">
            <v>OTO-9</v>
          </cell>
          <cell r="C1308" t="str">
            <v>OTO</v>
          </cell>
          <cell r="D1308" t="str">
            <v>SET INSTRUMENTAL DE MICROCIRUGIA LARINGEA NIÑOS ADOLESCENTES</v>
          </cell>
          <cell r="E1308" t="str">
            <v>I</v>
          </cell>
          <cell r="F1308" t="str">
            <v>EQ</v>
          </cell>
          <cell r="G1308" t="e">
            <v>#NAME?</v>
          </cell>
          <cell r="H1308" t="e">
            <v>#NAME?</v>
          </cell>
          <cell r="I1308" t="e">
            <v>#NAME?</v>
          </cell>
        </row>
        <row r="1309">
          <cell r="A1309" t="str">
            <v>INST-58</v>
          </cell>
          <cell r="C1309" t="str">
            <v>INST</v>
          </cell>
          <cell r="D1309" t="str">
            <v>SET INSTRUMENTAL DE MICROCIRUGIA PARA TUMORES</v>
          </cell>
          <cell r="E1309" t="str">
            <v>I</v>
          </cell>
          <cell r="F1309" t="str">
            <v>EQ</v>
          </cell>
          <cell r="G1309" t="e">
            <v>#NAME?</v>
          </cell>
          <cell r="H1309" t="e">
            <v>#NAME?</v>
          </cell>
          <cell r="I1309" t="e">
            <v>#NAME?</v>
          </cell>
        </row>
        <row r="1310">
          <cell r="A1310" t="str">
            <v>INST-61</v>
          </cell>
          <cell r="C1310" t="str">
            <v>INST</v>
          </cell>
          <cell r="D1310" t="str">
            <v>SET INSTRUMENTAL DE MICROCIRUGIA VASCULAR</v>
          </cell>
          <cell r="E1310" t="str">
            <v>I</v>
          </cell>
          <cell r="F1310" t="str">
            <v>EQ</v>
          </cell>
          <cell r="G1310" t="e">
            <v>#NAME?</v>
          </cell>
          <cell r="H1310" t="e">
            <v>#NAME?</v>
          </cell>
          <cell r="I1310" t="e">
            <v>#NAME?</v>
          </cell>
        </row>
        <row r="1311">
          <cell r="A1311" t="str">
            <v>OFT-15</v>
          </cell>
          <cell r="C1311" t="str">
            <v>OFT</v>
          </cell>
          <cell r="D1311" t="str">
            <v>SET INSTRUMENTAL DE OCULOPLASTIAS</v>
          </cell>
          <cell r="E1311" t="str">
            <v>I</v>
          </cell>
          <cell r="F1311" t="str">
            <v>EQ</v>
          </cell>
          <cell r="G1311" t="e">
            <v>#NAME?</v>
          </cell>
          <cell r="H1311" t="e">
            <v>#NAME?</v>
          </cell>
          <cell r="I1311" t="e">
            <v>#NAME?</v>
          </cell>
        </row>
        <row r="1312">
          <cell r="A1312" t="str">
            <v>INST-96</v>
          </cell>
          <cell r="C1312" t="str">
            <v>INST</v>
          </cell>
          <cell r="D1312" t="str">
            <v>SET INSTRUMENTAL DE OSTEOSINTESIS AO PARA MAXILO FACIAL</v>
          </cell>
          <cell r="E1312" t="str">
            <v>I</v>
          </cell>
          <cell r="F1312" t="str">
            <v>EQ</v>
          </cell>
          <cell r="G1312" t="e">
            <v>#NAME?</v>
          </cell>
          <cell r="H1312" t="e">
            <v>#NAME?</v>
          </cell>
          <cell r="I1312" t="e">
            <v>#NAME?</v>
          </cell>
        </row>
        <row r="1313">
          <cell r="A1313" t="str">
            <v>INST-77</v>
          </cell>
          <cell r="C1313" t="str">
            <v>INST</v>
          </cell>
          <cell r="D1313" t="str">
            <v>SET INSTRUMENTAL DE OSTEOSINTESIS PARA MINI FRAGMENTOS</v>
          </cell>
          <cell r="E1313" t="str">
            <v>I</v>
          </cell>
          <cell r="F1313" t="str">
            <v>EQ</v>
          </cell>
          <cell r="G1313" t="e">
            <v>#NAME?</v>
          </cell>
          <cell r="H1313" t="e">
            <v>#NAME?</v>
          </cell>
          <cell r="I1313" t="e">
            <v>#NAME?</v>
          </cell>
        </row>
        <row r="1314">
          <cell r="A1314" t="str">
            <v>INST-78</v>
          </cell>
          <cell r="C1314" t="str">
            <v>INST</v>
          </cell>
          <cell r="D1314" t="str">
            <v>SET INSTRUMENTAL DE OSTEOSINTESIS PARA PEQUEÑOS FRAGMENTOS</v>
          </cell>
          <cell r="E1314" t="str">
            <v>I</v>
          </cell>
          <cell r="F1314" t="str">
            <v>EQ</v>
          </cell>
          <cell r="G1314" t="e">
            <v>#NAME?</v>
          </cell>
          <cell r="H1314" t="e">
            <v>#NAME?</v>
          </cell>
          <cell r="I1314" t="e">
            <v>#NAME?</v>
          </cell>
        </row>
        <row r="1315">
          <cell r="A1315" t="str">
            <v>INST-75</v>
          </cell>
          <cell r="C1315" t="str">
            <v>INST</v>
          </cell>
          <cell r="D1315" t="str">
            <v>SET INSTRUMENTAL DE OSTEOSINTESIS SISTEMA AO PARA TORNILLO</v>
          </cell>
          <cell r="E1315" t="str">
            <v>I</v>
          </cell>
          <cell r="F1315" t="str">
            <v>EQ</v>
          </cell>
          <cell r="G1315" t="e">
            <v>#NAME?</v>
          </cell>
          <cell r="H1315" t="e">
            <v>#NAME?</v>
          </cell>
          <cell r="I1315" t="e">
            <v>#NAME?</v>
          </cell>
        </row>
        <row r="1316">
          <cell r="A1316" t="str">
            <v>INST-117</v>
          </cell>
          <cell r="C1316" t="str">
            <v>INST</v>
          </cell>
          <cell r="D1316" t="str">
            <v xml:space="preserve">SET INSTRUMENTAL DE PALADAR </v>
          </cell>
          <cell r="E1316" t="str">
            <v>I</v>
          </cell>
          <cell r="F1316" t="str">
            <v>EQ</v>
          </cell>
          <cell r="G1316" t="e">
            <v>#NAME?</v>
          </cell>
          <cell r="H1316" t="e">
            <v>#NAME?</v>
          </cell>
          <cell r="I1316" t="e">
            <v>#NAME?</v>
          </cell>
        </row>
        <row r="1317">
          <cell r="A1317" t="str">
            <v>INST-24</v>
          </cell>
          <cell r="C1317" t="str">
            <v>INST</v>
          </cell>
          <cell r="D1317" t="str">
            <v>SET INSTRUMENTAL DE PARACENTESIS</v>
          </cell>
          <cell r="E1317" t="str">
            <v>I</v>
          </cell>
          <cell r="F1317" t="str">
            <v>EQ</v>
          </cell>
          <cell r="G1317" t="e">
            <v>#NAME?</v>
          </cell>
          <cell r="H1317" t="e">
            <v>#NAME?</v>
          </cell>
          <cell r="I1317" t="e">
            <v>#NAME?</v>
          </cell>
        </row>
        <row r="1318">
          <cell r="A1318" t="str">
            <v>INST-86</v>
          </cell>
          <cell r="C1318" t="str">
            <v>INST</v>
          </cell>
          <cell r="D1318" t="str">
            <v>SET INSTRUMENTAL DE PARTO</v>
          </cell>
          <cell r="E1318" t="str">
            <v>I</v>
          </cell>
          <cell r="F1318" t="str">
            <v>EQ</v>
          </cell>
          <cell r="G1318" t="e">
            <v>#NAME?</v>
          </cell>
          <cell r="H1318" t="e">
            <v>#NAME?</v>
          </cell>
          <cell r="I1318" t="e">
            <v>#NAME?</v>
          </cell>
        </row>
        <row r="1319">
          <cell r="A1319" t="str">
            <v>IQ-04</v>
          </cell>
          <cell r="C1319" t="str">
            <v>INST</v>
          </cell>
          <cell r="D1319" t="str">
            <v>SET INSTRUMENTAL DE PEQUEÑAS INTERVENCIONES QUIRÚRGICAS</v>
          </cell>
          <cell r="E1319" t="str">
            <v>I</v>
          </cell>
          <cell r="F1319" t="str">
            <v>EQ</v>
          </cell>
          <cell r="G1319" t="e">
            <v>#NAME?</v>
          </cell>
          <cell r="H1319" t="e">
            <v>#NAME?</v>
          </cell>
          <cell r="I1319" t="e">
            <v>#NAME?</v>
          </cell>
        </row>
        <row r="1320">
          <cell r="A1320" t="str">
            <v>INST-31</v>
          </cell>
          <cell r="C1320" t="str">
            <v>INST</v>
          </cell>
          <cell r="D1320" t="str">
            <v>SET INSTRUMENTAL DE PILOROMIOTOMIA</v>
          </cell>
          <cell r="E1320" t="str">
            <v>I</v>
          </cell>
          <cell r="F1320" t="str">
            <v>EQ</v>
          </cell>
          <cell r="G1320" t="e">
            <v>#NAME?</v>
          </cell>
          <cell r="H1320" t="e">
            <v>#NAME?</v>
          </cell>
          <cell r="I1320" t="e">
            <v>#NAME?</v>
          </cell>
        </row>
        <row r="1321">
          <cell r="A1321" t="str">
            <v>INST-118</v>
          </cell>
          <cell r="C1321" t="str">
            <v>INST</v>
          </cell>
          <cell r="D1321" t="str">
            <v xml:space="preserve">SET INSTRUMENTAL DE PLASTÍAS </v>
          </cell>
          <cell r="E1321" t="str">
            <v>I</v>
          </cell>
          <cell r="F1321" t="str">
            <v>EQ</v>
          </cell>
          <cell r="G1321" t="e">
            <v>#NAME?</v>
          </cell>
          <cell r="H1321" t="e">
            <v>#NAME?</v>
          </cell>
          <cell r="I1321" t="e">
            <v>#NAME?</v>
          </cell>
        </row>
        <row r="1322">
          <cell r="A1322" t="str">
            <v>OTO-3</v>
          </cell>
          <cell r="C1322" t="str">
            <v>OTO</v>
          </cell>
          <cell r="D1322" t="str">
            <v>SET INSTRUMENTAL DE POLIPOS NASALES</v>
          </cell>
          <cell r="E1322" t="str">
            <v>I</v>
          </cell>
          <cell r="F1322" t="str">
            <v>EQ</v>
          </cell>
          <cell r="G1322" t="e">
            <v>#NAME?</v>
          </cell>
          <cell r="H1322" t="e">
            <v>#NAME?</v>
          </cell>
          <cell r="I1322" t="e">
            <v>#NAME?</v>
          </cell>
        </row>
        <row r="1323">
          <cell r="A1323" t="str">
            <v>OFT-6</v>
          </cell>
          <cell r="C1323" t="str">
            <v>OFT</v>
          </cell>
          <cell r="D1323" t="str">
            <v>SET INSTRUMENTAL DE PTERIGION</v>
          </cell>
          <cell r="E1323" t="str">
            <v>I</v>
          </cell>
          <cell r="F1323" t="str">
            <v>EQ</v>
          </cell>
          <cell r="G1323" t="e">
            <v>#NAME?</v>
          </cell>
          <cell r="H1323" t="e">
            <v>#NAME?</v>
          </cell>
          <cell r="I1323" t="e">
            <v>#NAME?</v>
          </cell>
        </row>
        <row r="1324">
          <cell r="A1324" t="str">
            <v>INST-11</v>
          </cell>
          <cell r="C1324" t="str">
            <v>INST</v>
          </cell>
          <cell r="D1324" t="str">
            <v>SET INSTRUMENTAL DE PUNCION LUMBAR</v>
          </cell>
          <cell r="E1324" t="str">
            <v>I</v>
          </cell>
          <cell r="F1324" t="str">
            <v>EQ</v>
          </cell>
          <cell r="G1324" t="e">
            <v>#NAME?</v>
          </cell>
          <cell r="H1324" t="e">
            <v>#NAME?</v>
          </cell>
          <cell r="I1324" t="e">
            <v>#NAME?</v>
          </cell>
        </row>
        <row r="1325">
          <cell r="A1325" t="str">
            <v>INST-119</v>
          </cell>
          <cell r="C1325" t="str">
            <v>INST</v>
          </cell>
          <cell r="D1325" t="str">
            <v xml:space="preserve">SET INSTRUMENTAL DE QUEMADOS I </v>
          </cell>
          <cell r="E1325" t="str">
            <v>I</v>
          </cell>
          <cell r="F1325" t="str">
            <v>EQ</v>
          </cell>
          <cell r="G1325" t="e">
            <v>#NAME?</v>
          </cell>
          <cell r="H1325" t="e">
            <v>#NAME?</v>
          </cell>
          <cell r="I1325" t="e">
            <v>#NAME?</v>
          </cell>
        </row>
        <row r="1326">
          <cell r="A1326" t="str">
            <v>INST-87</v>
          </cell>
          <cell r="C1326" t="str">
            <v>INST</v>
          </cell>
          <cell r="D1326" t="str">
            <v>SET INSTRUMENTAL DE QUISTECTOMIA</v>
          </cell>
          <cell r="E1326" t="str">
            <v>I</v>
          </cell>
          <cell r="F1326" t="str">
            <v>EQ</v>
          </cell>
          <cell r="G1326" t="e">
            <v>#NAME?</v>
          </cell>
          <cell r="H1326" t="e">
            <v>#NAME?</v>
          </cell>
          <cell r="I1326" t="e">
            <v>#NAME?</v>
          </cell>
        </row>
        <row r="1327">
          <cell r="A1327" t="str">
            <v>OTO-6</v>
          </cell>
          <cell r="C1327" t="str">
            <v>OTO</v>
          </cell>
          <cell r="D1327" t="str">
            <v>SET INSTRUMENTAL DE REDUCCION INCRUENTA DE FRACTURA DE HUESOS NASALES</v>
          </cell>
          <cell r="E1327" t="str">
            <v>I</v>
          </cell>
          <cell r="F1327" t="str">
            <v>EQ</v>
          </cell>
          <cell r="G1327" t="e">
            <v>#NAME?</v>
          </cell>
          <cell r="H1327" t="e">
            <v>#NAME?</v>
          </cell>
          <cell r="I1327" t="e">
            <v>#NAME?</v>
          </cell>
        </row>
        <row r="1328">
          <cell r="A1328" t="str">
            <v>OTO-8</v>
          </cell>
          <cell r="C1328" t="str">
            <v>OTO</v>
          </cell>
          <cell r="D1328" t="str">
            <v>SET INSTRUMENTAL DE SENOS PARA NASALES</v>
          </cell>
          <cell r="E1328" t="str">
            <v>I</v>
          </cell>
          <cell r="F1328" t="str">
            <v>EQ</v>
          </cell>
          <cell r="G1328" t="e">
            <v>#NAME?</v>
          </cell>
          <cell r="H1328" t="e">
            <v>#NAME?</v>
          </cell>
          <cell r="I1328" t="e">
            <v>#NAME?</v>
          </cell>
        </row>
        <row r="1329">
          <cell r="A1329" t="str">
            <v>OTO-1</v>
          </cell>
          <cell r="C1329" t="str">
            <v>OTO</v>
          </cell>
          <cell r="D1329" t="str">
            <v>SET INSTRUMENTAL DE SEPTORRINOPLASTIA</v>
          </cell>
          <cell r="E1329" t="str">
            <v>I</v>
          </cell>
          <cell r="F1329" t="str">
            <v>EQ</v>
          </cell>
          <cell r="G1329" t="e">
            <v>#NAME?</v>
          </cell>
          <cell r="H1329" t="e">
            <v>#NAME?</v>
          </cell>
          <cell r="I1329" t="e">
            <v>#NAME?</v>
          </cell>
        </row>
        <row r="1330">
          <cell r="A1330" t="str">
            <v>INST-44</v>
          </cell>
          <cell r="C1330" t="str">
            <v>INST</v>
          </cell>
          <cell r="D1330" t="str">
            <v>SET INSTRUMENTAL DE SISTEMA DE CABLE DE FIJACION  COLUMNA CERVICAL</v>
          </cell>
          <cell r="E1330" t="str">
            <v>I</v>
          </cell>
          <cell r="F1330" t="str">
            <v>EQ</v>
          </cell>
          <cell r="G1330" t="e">
            <v>#NAME?</v>
          </cell>
          <cell r="H1330" t="e">
            <v>#NAME?</v>
          </cell>
          <cell r="I1330" t="e">
            <v>#NAME?</v>
          </cell>
        </row>
        <row r="1331">
          <cell r="A1331" t="str">
            <v>INST-16</v>
          </cell>
          <cell r="C1331" t="str">
            <v>INST</v>
          </cell>
          <cell r="D1331" t="str">
            <v>SET INSTRUMENTAL DE SUTURAS</v>
          </cell>
          <cell r="E1331" t="str">
            <v>I</v>
          </cell>
          <cell r="F1331" t="str">
            <v>EQ</v>
          </cell>
          <cell r="G1331" t="e">
            <v>#NAME?</v>
          </cell>
          <cell r="H1331" t="e">
            <v>#NAME?</v>
          </cell>
          <cell r="I1331" t="e">
            <v>#NAME?</v>
          </cell>
        </row>
        <row r="1332">
          <cell r="A1332" t="str">
            <v>OTO-3A</v>
          </cell>
          <cell r="C1332" t="str">
            <v>OTO</v>
          </cell>
          <cell r="D1332" t="str">
            <v>SET INSTRUMENTAL DE TABIQUE NASAL</v>
          </cell>
          <cell r="E1332" t="str">
            <v>I</v>
          </cell>
          <cell r="F1332" t="str">
            <v>EQ</v>
          </cell>
          <cell r="G1332" t="e">
            <v>#NAME?</v>
          </cell>
          <cell r="H1332" t="e">
            <v>#NAME?</v>
          </cell>
          <cell r="I1332" t="e">
            <v>#NAME?</v>
          </cell>
        </row>
        <row r="1333">
          <cell r="A1333" t="str">
            <v>INST-95</v>
          </cell>
          <cell r="C1333" t="str">
            <v>INST</v>
          </cell>
          <cell r="D1333" t="str">
            <v>SET INSTRUMENTAL DE TIROIDECTOMIA</v>
          </cell>
          <cell r="E1333" t="str">
            <v>I</v>
          </cell>
          <cell r="F1333" t="str">
            <v>EQ</v>
          </cell>
          <cell r="G1333" t="e">
            <v>#NAME?</v>
          </cell>
          <cell r="H1333" t="e">
            <v>#NAME?</v>
          </cell>
          <cell r="I1333" t="e">
            <v>#NAME?</v>
          </cell>
        </row>
        <row r="1334">
          <cell r="A1334" t="str">
            <v>INST-93</v>
          </cell>
          <cell r="C1334" t="str">
            <v>INST</v>
          </cell>
          <cell r="D1334" t="str">
            <v>SET INSTRUMENTAL DE TORAX</v>
          </cell>
          <cell r="E1334" t="str">
            <v>I</v>
          </cell>
          <cell r="F1334" t="str">
            <v>EQ</v>
          </cell>
          <cell r="G1334" t="e">
            <v>#NAME?</v>
          </cell>
          <cell r="H1334" t="e">
            <v>#NAME?</v>
          </cell>
          <cell r="I1334" t="e">
            <v>#NAME?</v>
          </cell>
        </row>
        <row r="1335">
          <cell r="A1335" t="str">
            <v>OTO-4</v>
          </cell>
          <cell r="C1335" t="str">
            <v>OTO</v>
          </cell>
          <cell r="D1335" t="str">
            <v>SET INSTRUMENTAL DE TRAQUEOSTOMIA</v>
          </cell>
          <cell r="E1335" t="str">
            <v>I</v>
          </cell>
          <cell r="F1335" t="str">
            <v>EQ</v>
          </cell>
          <cell r="G1335" t="e">
            <v>#NAME?</v>
          </cell>
          <cell r="H1335" t="e">
            <v>#NAME?</v>
          </cell>
          <cell r="I1335" t="e">
            <v>#NAME?</v>
          </cell>
        </row>
        <row r="1336">
          <cell r="A1336" t="str">
            <v>OFT-9</v>
          </cell>
          <cell r="C1336" t="str">
            <v>OFT</v>
          </cell>
          <cell r="D1336" t="str">
            <v>SET INSTRUMENTAL DE TRASPLANTE DE CORNEA</v>
          </cell>
          <cell r="E1336" t="str">
            <v>I</v>
          </cell>
          <cell r="F1336" t="str">
            <v>EQ</v>
          </cell>
          <cell r="G1336" t="e">
            <v>#NAME?</v>
          </cell>
          <cell r="H1336" t="e">
            <v>#NAME?</v>
          </cell>
          <cell r="I1336" t="e">
            <v>#NAME?</v>
          </cell>
        </row>
        <row r="1337">
          <cell r="A1337" t="str">
            <v>IQ-29</v>
          </cell>
          <cell r="C1337" t="str">
            <v>INST</v>
          </cell>
          <cell r="D1337" t="str">
            <v>SET INSTRUMENTAL DE TRAUMATOLOGIA AVANZADO</v>
          </cell>
          <cell r="E1337" t="str">
            <v>I</v>
          </cell>
          <cell r="F1337" t="str">
            <v>EQ</v>
          </cell>
          <cell r="G1337" t="e">
            <v>#NAME?</v>
          </cell>
          <cell r="H1337" t="e">
            <v>#NAME?</v>
          </cell>
          <cell r="I1337" t="e">
            <v>#NAME?</v>
          </cell>
        </row>
        <row r="1338">
          <cell r="A1338" t="str">
            <v>IQ-25</v>
          </cell>
          <cell r="C1338" t="str">
            <v>INST</v>
          </cell>
          <cell r="D1338" t="str">
            <v>SET INSTRUMENTAL DE TRAUMATOLOGIA BÁSICO</v>
          </cell>
          <cell r="E1338" t="str">
            <v>I</v>
          </cell>
          <cell r="F1338" t="str">
            <v>EQ</v>
          </cell>
          <cell r="G1338" t="e">
            <v>#NAME?</v>
          </cell>
          <cell r="H1338" t="e">
            <v>#NAME?</v>
          </cell>
          <cell r="I1338" t="e">
            <v>#NAME?</v>
          </cell>
        </row>
        <row r="1339">
          <cell r="A1339" t="str">
            <v>INST-65</v>
          </cell>
          <cell r="C1339" t="str">
            <v>INST</v>
          </cell>
          <cell r="D1339" t="str">
            <v>SET INSTRUMENTAL DE TRAUMATOLOGIA NIVEL II</v>
          </cell>
          <cell r="E1339" t="str">
            <v>I</v>
          </cell>
          <cell r="F1339" t="str">
            <v>EQ</v>
          </cell>
          <cell r="G1339" t="e">
            <v>#NAME?</v>
          </cell>
          <cell r="H1339" t="e">
            <v>#NAME?</v>
          </cell>
          <cell r="I1339" t="e">
            <v>#NAME?</v>
          </cell>
        </row>
        <row r="1340">
          <cell r="A1340" t="str">
            <v>INST-67</v>
          </cell>
          <cell r="C1340" t="str">
            <v>INST</v>
          </cell>
          <cell r="D1340" t="str">
            <v>SET INSTRUMENTAL DE TRAUMATOLOGIA NIVEL IV-III</v>
          </cell>
          <cell r="E1340" t="str">
            <v>I</v>
          </cell>
          <cell r="F1340" t="str">
            <v>EQ</v>
          </cell>
          <cell r="G1340" t="e">
            <v>#NAME?</v>
          </cell>
          <cell r="H1340" t="e">
            <v>#NAME?</v>
          </cell>
          <cell r="I1340" t="e">
            <v>#NAME?</v>
          </cell>
        </row>
        <row r="1341">
          <cell r="A1341" t="str">
            <v>INST-68</v>
          </cell>
          <cell r="C1341" t="str">
            <v>INST</v>
          </cell>
          <cell r="D1341" t="str">
            <v>SET INSTRUMENTAL DE TRAUMATOLOGIA Y ORTOPEDIA PEDIATRICA NIVEL IV</v>
          </cell>
          <cell r="E1341" t="str">
            <v>I</v>
          </cell>
          <cell r="F1341" t="str">
            <v>EQ</v>
          </cell>
          <cell r="G1341" t="e">
            <v>#NAME?</v>
          </cell>
          <cell r="H1341" t="e">
            <v>#NAME?</v>
          </cell>
          <cell r="I1341" t="e">
            <v>#NAME?</v>
          </cell>
        </row>
        <row r="1342">
          <cell r="A1342" t="str">
            <v>INST-53</v>
          </cell>
          <cell r="C1342" t="str">
            <v>INST</v>
          </cell>
          <cell r="D1342" t="str">
            <v>SET INSTRUMENTAL DE TUMORES</v>
          </cell>
          <cell r="E1342" t="str">
            <v>I</v>
          </cell>
          <cell r="F1342" t="str">
            <v>EQ</v>
          </cell>
          <cell r="G1342" t="e">
            <v>#NAME?</v>
          </cell>
          <cell r="H1342" t="e">
            <v>#NAME?</v>
          </cell>
          <cell r="I1342" t="e">
            <v>#NAME?</v>
          </cell>
        </row>
        <row r="1343">
          <cell r="A1343" t="str">
            <v>INST-33</v>
          </cell>
          <cell r="C1343" t="str">
            <v>INST</v>
          </cell>
          <cell r="D1343" t="str">
            <v>SET INSTRUMENTAL DE UROLOGIA</v>
          </cell>
          <cell r="E1343" t="str">
            <v>I</v>
          </cell>
          <cell r="F1343" t="str">
            <v>EQ</v>
          </cell>
          <cell r="G1343" t="e">
            <v>#NAME?</v>
          </cell>
          <cell r="H1343" t="e">
            <v>#NAME?</v>
          </cell>
          <cell r="I1343" t="e">
            <v>#NAME?</v>
          </cell>
        </row>
        <row r="1344">
          <cell r="A1344" t="str">
            <v>OFT-17</v>
          </cell>
          <cell r="C1344" t="str">
            <v>OFT</v>
          </cell>
          <cell r="D1344" t="str">
            <v>SET INSTRUMENTAL DE VIAS LACRIMALES</v>
          </cell>
          <cell r="E1344" t="str">
            <v>I</v>
          </cell>
          <cell r="F1344" t="str">
            <v>EQ</v>
          </cell>
          <cell r="G1344" t="e">
            <v>#NAME?</v>
          </cell>
          <cell r="H1344" t="e">
            <v>#NAME?</v>
          </cell>
          <cell r="I1344" t="e">
            <v>#NAME?</v>
          </cell>
        </row>
        <row r="1345">
          <cell r="A1345" t="str">
            <v>OFT-8</v>
          </cell>
          <cell r="C1345" t="str">
            <v>OFT</v>
          </cell>
          <cell r="D1345" t="str">
            <v>SET INSTRUMENTAL DE VITRECTOMIA</v>
          </cell>
          <cell r="E1345" t="str">
            <v>I</v>
          </cell>
          <cell r="F1345" t="str">
            <v>EQ</v>
          </cell>
          <cell r="G1345" t="e">
            <v>#NAME?</v>
          </cell>
          <cell r="H1345" t="e">
            <v>#NAME?</v>
          </cell>
          <cell r="I1345" t="e">
            <v>#NAME?</v>
          </cell>
        </row>
        <row r="1346">
          <cell r="A1346" t="str">
            <v>INST-54</v>
          </cell>
          <cell r="C1346" t="str">
            <v>INST</v>
          </cell>
          <cell r="D1346" t="str">
            <v>SET INSTRUMENTAL ESPINAL,CERVICAL Y LUMBAR</v>
          </cell>
          <cell r="E1346" t="str">
            <v>I</v>
          </cell>
          <cell r="F1346" t="str">
            <v>EQ</v>
          </cell>
          <cell r="G1346" t="e">
            <v>#NAME?</v>
          </cell>
          <cell r="H1346" t="e">
            <v>#NAME?</v>
          </cell>
          <cell r="I1346" t="e">
            <v>#NAME?</v>
          </cell>
        </row>
        <row r="1347">
          <cell r="A1347" t="str">
            <v>IQ-11A</v>
          </cell>
          <cell r="C1347" t="str">
            <v>OD</v>
          </cell>
          <cell r="D1347" t="str">
            <v>SET INSTRUMENTAL PARA  CURACION DENTAL</v>
          </cell>
          <cell r="E1347" t="str">
            <v>I</v>
          </cell>
          <cell r="F1347" t="str">
            <v>EQ</v>
          </cell>
          <cell r="G1347">
            <v>1</v>
          </cell>
          <cell r="H1347" t="e">
            <v>#NAME?</v>
          </cell>
          <cell r="I1347" t="e">
            <v>#NAME?</v>
          </cell>
        </row>
        <row r="1348">
          <cell r="A1348" t="str">
            <v>INST-308</v>
          </cell>
          <cell r="C1348" t="str">
            <v>GIN</v>
          </cell>
          <cell r="D1348" t="str">
            <v>SET INSTRUMENTAL PARA  LAPARASCOPIA GINECO-OBSTETRICA</v>
          </cell>
          <cell r="E1348" t="str">
            <v>I</v>
          </cell>
          <cell r="F1348" t="str">
            <v>EQ</v>
          </cell>
          <cell r="G1348" t="e">
            <v>#NAME?</v>
          </cell>
          <cell r="H1348" t="e">
            <v>#NAME?</v>
          </cell>
          <cell r="I1348" t="e">
            <v>#NAME?</v>
          </cell>
        </row>
        <row r="1349">
          <cell r="A1349" t="str">
            <v>INST-33A</v>
          </cell>
          <cell r="C1349" t="str">
            <v>INST</v>
          </cell>
          <cell r="D1349" t="str">
            <v>SET INSTRUMENTAL PARA APENDICETOMIA</v>
          </cell>
          <cell r="E1349" t="str">
            <v>I</v>
          </cell>
          <cell r="F1349" t="str">
            <v>EQ</v>
          </cell>
          <cell r="G1349" t="e">
            <v>#NAME?</v>
          </cell>
          <cell r="H1349" t="e">
            <v>#NAME?</v>
          </cell>
          <cell r="I1349" t="e">
            <v>#NAME?</v>
          </cell>
        </row>
        <row r="1350">
          <cell r="A1350" t="str">
            <v>INST-307</v>
          </cell>
          <cell r="C1350" t="str">
            <v>TRAU</v>
          </cell>
          <cell r="D1350" t="str">
            <v>SET INSTRUMENTAL PARA ARTROSCOPIA ENDOSCOPICA</v>
          </cell>
          <cell r="E1350" t="str">
            <v>I</v>
          </cell>
          <cell r="F1350" t="str">
            <v>EQ</v>
          </cell>
          <cell r="G1350" t="e">
            <v>#NAME?</v>
          </cell>
          <cell r="H1350" t="e">
            <v>#NAME?</v>
          </cell>
          <cell r="I1350" t="e">
            <v>#NAME?</v>
          </cell>
        </row>
        <row r="1351">
          <cell r="A1351" t="str">
            <v>INST-201</v>
          </cell>
          <cell r="C1351" t="str">
            <v>INST</v>
          </cell>
          <cell r="D1351" t="str">
            <v>SET INSTRUMENTAL PARA ATENCION DE PARTO</v>
          </cell>
          <cell r="E1351" t="str">
            <v>I</v>
          </cell>
          <cell r="F1351" t="str">
            <v>EQ</v>
          </cell>
          <cell r="G1351" t="e">
            <v>#NAME?</v>
          </cell>
          <cell r="H1351" t="e">
            <v>#NAME?</v>
          </cell>
          <cell r="I1351" t="e">
            <v>#NAME?</v>
          </cell>
        </row>
        <row r="1352">
          <cell r="A1352" t="str">
            <v>INST-120</v>
          </cell>
          <cell r="C1352" t="str">
            <v>INST</v>
          </cell>
          <cell r="D1352" t="str">
            <v>SET INSTRUMENTAL PARA BIOPSIA DE MIOCARDIO</v>
          </cell>
          <cell r="E1352" t="str">
            <v>I</v>
          </cell>
          <cell r="F1352" t="str">
            <v>EQ</v>
          </cell>
          <cell r="G1352" t="e">
            <v>#NAME?</v>
          </cell>
          <cell r="H1352" t="e">
            <v>#NAME?</v>
          </cell>
          <cell r="I1352" t="e">
            <v>#NAME?</v>
          </cell>
        </row>
        <row r="1353">
          <cell r="A1353" t="str">
            <v>INST-54A</v>
          </cell>
          <cell r="C1353" t="str">
            <v>INST</v>
          </cell>
          <cell r="D1353" t="str">
            <v>SET INSTRUMENTAL PARA CATARATA</v>
          </cell>
          <cell r="E1353" t="str">
            <v>I</v>
          </cell>
          <cell r="F1353" t="str">
            <v>EQ</v>
          </cell>
          <cell r="G1353" t="e">
            <v>#NAME?</v>
          </cell>
          <cell r="H1353" t="e">
            <v>#NAME?</v>
          </cell>
          <cell r="I1353" t="e">
            <v>#NAME?</v>
          </cell>
        </row>
        <row r="1354">
          <cell r="A1354" t="str">
            <v>INST-208</v>
          </cell>
          <cell r="C1354" t="str">
            <v>INST</v>
          </cell>
          <cell r="D1354" t="str">
            <v>SET INSTRUMENTAL PARA CESAREA</v>
          </cell>
          <cell r="E1354" t="str">
            <v>I</v>
          </cell>
          <cell r="F1354" t="str">
            <v>EQ</v>
          </cell>
          <cell r="G1354" t="e">
            <v>#NAME?</v>
          </cell>
          <cell r="H1354" t="e">
            <v>#NAME?</v>
          </cell>
          <cell r="I1354" t="e">
            <v>#NAME?</v>
          </cell>
        </row>
        <row r="1355">
          <cell r="A1355" t="str">
            <v>INST-304</v>
          </cell>
          <cell r="C1355" t="str">
            <v>URO</v>
          </cell>
          <cell r="D1355" t="str">
            <v>SET INSTRUMENTAL PARA CIRCUNSICION</v>
          </cell>
          <cell r="E1355" t="str">
            <v>I</v>
          </cell>
          <cell r="F1355" t="str">
            <v>EQ</v>
          </cell>
          <cell r="G1355" t="e">
            <v>#NAME?</v>
          </cell>
          <cell r="H1355" t="e">
            <v>#NAME?</v>
          </cell>
          <cell r="I1355" t="e">
            <v>#NAME?</v>
          </cell>
        </row>
        <row r="1356">
          <cell r="A1356" t="str">
            <v>INST-400</v>
          </cell>
          <cell r="C1356" t="str">
            <v>INST</v>
          </cell>
          <cell r="D1356" t="str">
            <v>SET INSTRUMENTAL PARA CIRUGIA DENTAL</v>
          </cell>
          <cell r="E1356" t="str">
            <v>I</v>
          </cell>
          <cell r="F1356" t="str">
            <v>EQ</v>
          </cell>
          <cell r="G1356" t="e">
            <v>#NAME?</v>
          </cell>
          <cell r="H1356" t="e">
            <v>#NAME?</v>
          </cell>
          <cell r="I1356" t="e">
            <v>#NAME?</v>
          </cell>
        </row>
        <row r="1357">
          <cell r="A1357" t="str">
            <v>INST-32A</v>
          </cell>
          <cell r="C1357" t="str">
            <v>INST</v>
          </cell>
          <cell r="D1357" t="str">
            <v>SET INSTRUMENTAL PARA CIRUGIA MAYOR</v>
          </cell>
          <cell r="E1357" t="str">
            <v>I</v>
          </cell>
          <cell r="F1357" t="str">
            <v>EQ</v>
          </cell>
          <cell r="G1357" t="e">
            <v>#NAME?</v>
          </cell>
          <cell r="H1357" t="e">
            <v>#NAME?</v>
          </cell>
          <cell r="I1357" t="e">
            <v>#NAME?</v>
          </cell>
        </row>
        <row r="1358">
          <cell r="A1358" t="str">
            <v>INST-16</v>
          </cell>
          <cell r="C1358" t="str">
            <v>INST</v>
          </cell>
          <cell r="D1358" t="str">
            <v>SET INSTRUMENTAL PARA CIRUGIA MENOR</v>
          </cell>
          <cell r="E1358" t="str">
            <v>I</v>
          </cell>
          <cell r="F1358" t="str">
            <v>EQ</v>
          </cell>
          <cell r="G1358" t="e">
            <v>#NAME?</v>
          </cell>
          <cell r="H1358" t="e">
            <v>#NAME?</v>
          </cell>
          <cell r="I1358" t="e">
            <v>#NAME?</v>
          </cell>
        </row>
        <row r="1359">
          <cell r="A1359" t="str">
            <v>INST-25B</v>
          </cell>
          <cell r="C1359" t="str">
            <v>INST</v>
          </cell>
          <cell r="D1359" t="str">
            <v>SET INSTRUMENTAL PARA CIRUGIA MENOR TRAUMATOLOGICA</v>
          </cell>
          <cell r="E1359" t="str">
            <v>I</v>
          </cell>
          <cell r="F1359" t="str">
            <v>EQ</v>
          </cell>
          <cell r="G1359" t="e">
            <v>#NAME?</v>
          </cell>
          <cell r="H1359" t="e">
            <v>#NAME?</v>
          </cell>
          <cell r="I1359" t="e">
            <v>#NAME?</v>
          </cell>
        </row>
        <row r="1360">
          <cell r="A1360" t="str">
            <v>INST-12</v>
          </cell>
          <cell r="C1360" t="str">
            <v>INST</v>
          </cell>
          <cell r="D1360" t="str">
            <v>SET INSTRUMENTAL PARA CURACIONES</v>
          </cell>
          <cell r="E1360" t="str">
            <v>I</v>
          </cell>
          <cell r="F1360" t="str">
            <v>EQ</v>
          </cell>
          <cell r="G1360" t="e">
            <v>#NAME?</v>
          </cell>
          <cell r="H1360" t="e">
            <v>#NAME?</v>
          </cell>
          <cell r="I1360" t="e">
            <v>#NAME?</v>
          </cell>
        </row>
        <row r="1361">
          <cell r="A1361" t="str">
            <v>INST-55A</v>
          </cell>
          <cell r="C1361" t="str">
            <v>INST</v>
          </cell>
          <cell r="D1361" t="str">
            <v>SET INSTRUMENTAL PARA DACRIOCISTOROSTOMIA</v>
          </cell>
          <cell r="E1361" t="str">
            <v>I</v>
          </cell>
          <cell r="F1361" t="str">
            <v>EQ</v>
          </cell>
          <cell r="G1361" t="e">
            <v>#NAME?</v>
          </cell>
          <cell r="H1361" t="e">
            <v>#NAME?</v>
          </cell>
          <cell r="I1361" t="e">
            <v>#NAME?</v>
          </cell>
        </row>
        <row r="1362">
          <cell r="A1362" t="str">
            <v>INST-401</v>
          </cell>
          <cell r="C1362" t="str">
            <v>OD</v>
          </cell>
          <cell r="D1362" t="str">
            <v>SET INSTRUMENTAL PARA DIAGNOSTICO ODONTOLOGICO</v>
          </cell>
          <cell r="E1362" t="str">
            <v>I</v>
          </cell>
          <cell r="F1362" t="str">
            <v>EQ</v>
          </cell>
          <cell r="G1362" t="e">
            <v>#NAME?</v>
          </cell>
          <cell r="H1362" t="e">
            <v>#NAME?</v>
          </cell>
          <cell r="I1362" t="e">
            <v>#NAME?</v>
          </cell>
        </row>
        <row r="1363">
          <cell r="A1363" t="str">
            <v>INST-72A</v>
          </cell>
          <cell r="C1363" t="str">
            <v>INST</v>
          </cell>
          <cell r="D1363" t="str">
            <v>SET INSTRUMENTAL PARA ENCLAVIJADO PARA FEMUR TIPO CERROJO AO</v>
          </cell>
          <cell r="E1363" t="str">
            <v>I</v>
          </cell>
          <cell r="F1363" t="str">
            <v>EQ</v>
          </cell>
          <cell r="G1363" t="e">
            <v>#NAME?</v>
          </cell>
          <cell r="H1363" t="e">
            <v>#NAME?</v>
          </cell>
          <cell r="I1363" t="e">
            <v>#NAME?</v>
          </cell>
        </row>
        <row r="1364">
          <cell r="A1364" t="str">
            <v>INST-402</v>
          </cell>
          <cell r="C1364" t="str">
            <v>OD</v>
          </cell>
          <cell r="D1364" t="str">
            <v>SET INSTRUMENTAL PARA ENDODONCIA</v>
          </cell>
          <cell r="E1364" t="str">
            <v>I</v>
          </cell>
          <cell r="F1364" t="str">
            <v>EQ</v>
          </cell>
          <cell r="G1364" t="e">
            <v>#NAME?</v>
          </cell>
          <cell r="H1364" t="e">
            <v>#NAME?</v>
          </cell>
          <cell r="I1364" t="e">
            <v>#NAME?</v>
          </cell>
        </row>
        <row r="1365">
          <cell r="A1365" t="str">
            <v>INST-58A</v>
          </cell>
          <cell r="C1365" t="str">
            <v>INST</v>
          </cell>
          <cell r="D1365" t="str">
            <v>SET INSTRUMENTAL PARA ENUCLEACION</v>
          </cell>
          <cell r="E1365" t="str">
            <v>I</v>
          </cell>
          <cell r="F1365" t="str">
            <v>EQ</v>
          </cell>
          <cell r="G1365" t="e">
            <v>#NAME?</v>
          </cell>
          <cell r="H1365" t="e">
            <v>#NAME?</v>
          </cell>
          <cell r="I1365" t="e">
            <v>#NAME?</v>
          </cell>
        </row>
        <row r="1366">
          <cell r="A1366" t="str">
            <v>INST-205</v>
          </cell>
          <cell r="C1366" t="str">
            <v>INST</v>
          </cell>
          <cell r="D1366" t="str">
            <v>SET INSTRUMENTAL PARA EPISIOTOMIA</v>
          </cell>
          <cell r="E1366" t="str">
            <v>I</v>
          </cell>
          <cell r="F1366" t="str">
            <v>EQ</v>
          </cell>
          <cell r="G1366" t="e">
            <v>#NAME?</v>
          </cell>
          <cell r="H1366" t="e">
            <v>#NAME?</v>
          </cell>
          <cell r="I1366" t="e">
            <v>#NAME?</v>
          </cell>
        </row>
        <row r="1367">
          <cell r="A1367" t="str">
            <v>INST-59A</v>
          </cell>
          <cell r="C1367" t="str">
            <v>INST</v>
          </cell>
          <cell r="D1367" t="str">
            <v>SET INSTRUMENTAL PARA ESTRABISMO</v>
          </cell>
          <cell r="E1367" t="str">
            <v>I</v>
          </cell>
          <cell r="F1367" t="str">
            <v>EQ</v>
          </cell>
          <cell r="G1367" t="e">
            <v>#NAME?</v>
          </cell>
          <cell r="H1367" t="e">
            <v>#NAME?</v>
          </cell>
          <cell r="I1367" t="e">
            <v>#NAME?</v>
          </cell>
        </row>
        <row r="1368">
          <cell r="A1368" t="str">
            <v>INST-7</v>
          </cell>
          <cell r="C1368" t="str">
            <v>INST</v>
          </cell>
          <cell r="D1368" t="str">
            <v>SET INSTRUMENTAL PARA EXAMEN GINECOLOGICO I</v>
          </cell>
          <cell r="E1368" t="str">
            <v>I</v>
          </cell>
          <cell r="F1368" t="str">
            <v>EQ</v>
          </cell>
          <cell r="G1368" t="e">
            <v>#NAME?</v>
          </cell>
          <cell r="H1368" t="e">
            <v>#NAME?</v>
          </cell>
          <cell r="I1368" t="e">
            <v>#NAME?</v>
          </cell>
        </row>
        <row r="1369">
          <cell r="A1369" t="str">
            <v>INST-8</v>
          </cell>
          <cell r="C1369" t="str">
            <v>INST</v>
          </cell>
          <cell r="D1369" t="str">
            <v>SET INSTRUMENTAL PARA EXAMEN GINECOLOGICO II</v>
          </cell>
          <cell r="E1369" t="str">
            <v>I</v>
          </cell>
          <cell r="F1369" t="str">
            <v>EQ</v>
          </cell>
          <cell r="G1369" t="e">
            <v>#NAME?</v>
          </cell>
          <cell r="H1369" t="e">
            <v>#NAME?</v>
          </cell>
          <cell r="I1369" t="e">
            <v>#NAME?</v>
          </cell>
        </row>
        <row r="1370">
          <cell r="A1370" t="str">
            <v>INST-403</v>
          </cell>
          <cell r="C1370" t="str">
            <v>INST</v>
          </cell>
          <cell r="D1370" t="str">
            <v>SET INSTRUMENTAL PARA EXODONCIA</v>
          </cell>
          <cell r="E1370" t="str">
            <v>I</v>
          </cell>
          <cell r="F1370" t="str">
            <v>EQ</v>
          </cell>
          <cell r="G1370" t="e">
            <v>#NAME?</v>
          </cell>
          <cell r="H1370" t="e">
            <v>#NAME?</v>
          </cell>
          <cell r="I1370" t="e">
            <v>#NAME?</v>
          </cell>
        </row>
        <row r="1371">
          <cell r="A1371" t="str">
            <v>INST-302</v>
          </cell>
          <cell r="C1371" t="str">
            <v>URO</v>
          </cell>
          <cell r="D1371" t="str">
            <v>SET INSTRUMENTAL PARA EXPLORACION VESICAL</v>
          </cell>
          <cell r="E1371" t="str">
            <v>I</v>
          </cell>
          <cell r="F1371" t="str">
            <v>EQ</v>
          </cell>
          <cell r="G1371" t="e">
            <v>#NAME?</v>
          </cell>
          <cell r="H1371" t="e">
            <v>#NAME?</v>
          </cell>
          <cell r="I1371" t="e">
            <v>#NAME?</v>
          </cell>
        </row>
        <row r="1372">
          <cell r="A1372" t="str">
            <v>INST-60A</v>
          </cell>
          <cell r="C1372" t="str">
            <v>INST</v>
          </cell>
          <cell r="D1372" t="str">
            <v>SET INSTRUMENTAL PARA GLAUCOMA</v>
          </cell>
          <cell r="E1372" t="str">
            <v>I</v>
          </cell>
          <cell r="F1372" t="str">
            <v>EQ</v>
          </cell>
          <cell r="G1372" t="e">
            <v>#NAME?</v>
          </cell>
          <cell r="H1372" t="e">
            <v>#NAME?</v>
          </cell>
          <cell r="I1372" t="e">
            <v>#NAME?</v>
          </cell>
        </row>
        <row r="1373">
          <cell r="A1373" t="str">
            <v>INST-34</v>
          </cell>
          <cell r="C1373" t="str">
            <v>INST</v>
          </cell>
          <cell r="D1373" t="str">
            <v>SET INSTRUMENTAL PARA HISTERECTOMIA</v>
          </cell>
          <cell r="E1373" t="str">
            <v>I</v>
          </cell>
          <cell r="F1373" t="str">
            <v>EQ</v>
          </cell>
          <cell r="G1373" t="e">
            <v>#NAME?</v>
          </cell>
          <cell r="H1373" t="e">
            <v>#NAME?</v>
          </cell>
          <cell r="I1373" t="e">
            <v>#NAME?</v>
          </cell>
        </row>
        <row r="1374">
          <cell r="A1374" t="str">
            <v>INST-204</v>
          </cell>
          <cell r="C1374" t="str">
            <v>INST</v>
          </cell>
          <cell r="D1374" t="str">
            <v>SET INSTRUMENTAL PARA INSERCION DE DIU</v>
          </cell>
          <cell r="E1374" t="str">
            <v>I</v>
          </cell>
          <cell r="F1374" t="str">
            <v>EQ</v>
          </cell>
          <cell r="G1374" t="e">
            <v>#NAME?</v>
          </cell>
          <cell r="H1374" t="e">
            <v>#NAME?</v>
          </cell>
          <cell r="I1374" t="e">
            <v>#NAME?</v>
          </cell>
        </row>
        <row r="1375">
          <cell r="A1375" t="str">
            <v>INST-306</v>
          </cell>
          <cell r="C1375" t="str">
            <v>CIR</v>
          </cell>
          <cell r="D1375" t="str">
            <v>SET INSTRUMENTAL PARA LAPARATOMIA EXPLORATORIA</v>
          </cell>
          <cell r="E1375" t="str">
            <v>I</v>
          </cell>
          <cell r="F1375" t="str">
            <v>EQ</v>
          </cell>
          <cell r="G1375" t="e">
            <v>#NAME?</v>
          </cell>
          <cell r="H1375" t="e">
            <v>#NAME?</v>
          </cell>
          <cell r="I1375" t="e">
            <v>#NAME?</v>
          </cell>
        </row>
        <row r="1376">
          <cell r="A1376" t="str">
            <v>INST-51</v>
          </cell>
          <cell r="C1376" t="str">
            <v>INST</v>
          </cell>
          <cell r="D1376" t="str">
            <v>SET INSTRUMENTAL PARA LAPAROSCOPIA QUIRURGICA</v>
          </cell>
          <cell r="E1376" t="str">
            <v>I</v>
          </cell>
          <cell r="F1376" t="str">
            <v>EQ</v>
          </cell>
          <cell r="G1376" t="e">
            <v>#NAME?</v>
          </cell>
          <cell r="H1376" t="e">
            <v>#NAME?</v>
          </cell>
          <cell r="I1376" t="e">
            <v>#NAME?</v>
          </cell>
        </row>
        <row r="1377">
          <cell r="A1377" t="str">
            <v>INST-206</v>
          </cell>
          <cell r="C1377" t="str">
            <v>INST</v>
          </cell>
          <cell r="D1377" t="str">
            <v>SET INSTRUMENTAL PARA LEGRADO UTERINO</v>
          </cell>
          <cell r="E1377" t="str">
            <v>I</v>
          </cell>
          <cell r="F1377" t="str">
            <v>EQ</v>
          </cell>
          <cell r="G1377" t="e">
            <v>#NAME?</v>
          </cell>
          <cell r="H1377" t="e">
            <v>#NAME?</v>
          </cell>
          <cell r="I1377" t="e">
            <v>#NAME?</v>
          </cell>
        </row>
        <row r="1378">
          <cell r="A1378" t="str">
            <v>OFT-11</v>
          </cell>
          <cell r="C1378" t="str">
            <v>OFT</v>
          </cell>
          <cell r="D1378" t="str">
            <v>SET INSTRUMENTAL PARA MICROCIRUGIA OCULAR</v>
          </cell>
          <cell r="E1378" t="str">
            <v>I</v>
          </cell>
          <cell r="F1378" t="str">
            <v>EQ</v>
          </cell>
          <cell r="G1378" t="e">
            <v>#NAME?</v>
          </cell>
          <cell r="H1378" t="e">
            <v>#NAME?</v>
          </cell>
          <cell r="I1378" t="e">
            <v>#NAME?</v>
          </cell>
        </row>
        <row r="1379">
          <cell r="A1379" t="str">
            <v>INST-301</v>
          </cell>
          <cell r="C1379" t="str">
            <v>URO</v>
          </cell>
          <cell r="D1379" t="str">
            <v>SET INSTRUMENTAL PARA NEFRECTOMIA</v>
          </cell>
          <cell r="E1379" t="str">
            <v>I</v>
          </cell>
          <cell r="F1379" t="str">
            <v>EQ</v>
          </cell>
          <cell r="G1379" t="e">
            <v>#NAME?</v>
          </cell>
          <cell r="H1379" t="e">
            <v>#NAME?</v>
          </cell>
          <cell r="I1379" t="e">
            <v>#NAME?</v>
          </cell>
        </row>
        <row r="1380">
          <cell r="A1380" t="str">
            <v>INST-303</v>
          </cell>
          <cell r="C1380" t="str">
            <v>URO</v>
          </cell>
          <cell r="D1380" t="str">
            <v>SET INSTRUMENTAL PARA ORQUIECTOMIA</v>
          </cell>
          <cell r="E1380" t="str">
            <v>I</v>
          </cell>
          <cell r="F1380" t="str">
            <v>EQ</v>
          </cell>
          <cell r="G1380" t="e">
            <v>#NAME?</v>
          </cell>
          <cell r="H1380" t="e">
            <v>#NAME?</v>
          </cell>
          <cell r="I1380" t="e">
            <v>#NAME?</v>
          </cell>
        </row>
        <row r="1381">
          <cell r="A1381" t="str">
            <v>INST-73A</v>
          </cell>
          <cell r="C1381" t="str">
            <v>INST</v>
          </cell>
          <cell r="D1381" t="str">
            <v>SET INSTRUMENTAL PARA OSTEOSINTESIS PARA PEQUÑOS Y GRANDES FRAGMENTOS</v>
          </cell>
          <cell r="E1381" t="str">
            <v>I</v>
          </cell>
          <cell r="F1381" t="str">
            <v>EQ</v>
          </cell>
          <cell r="G1381" t="e">
            <v>#NAME?</v>
          </cell>
          <cell r="H1381" t="e">
            <v>#NAME?</v>
          </cell>
          <cell r="I1381" t="e">
            <v>#NAME?</v>
          </cell>
        </row>
        <row r="1382">
          <cell r="A1382" t="str">
            <v>INST-70A</v>
          </cell>
          <cell r="C1382" t="str">
            <v>INST</v>
          </cell>
          <cell r="D1382" t="str">
            <v>SET INSTRUMENTAL PARA OSTEOSINTESIS SISTEMA AO PARA TORNILLO</v>
          </cell>
          <cell r="E1382" t="str">
            <v>I</v>
          </cell>
          <cell r="F1382" t="str">
            <v>EQ</v>
          </cell>
          <cell r="G1382" t="e">
            <v>#NAME?</v>
          </cell>
          <cell r="H1382" t="e">
            <v>#NAME?</v>
          </cell>
          <cell r="I1382" t="e">
            <v>#NAME?</v>
          </cell>
        </row>
        <row r="1383">
          <cell r="A1383" t="str">
            <v>INST-13</v>
          </cell>
          <cell r="C1383" t="str">
            <v>INST</v>
          </cell>
          <cell r="D1383" t="str">
            <v>SET INSTRUMENTAL PARA PEQUEÑAS INTERVENCIONES QUIRURGICAS</v>
          </cell>
          <cell r="E1383" t="str">
            <v>I</v>
          </cell>
          <cell r="F1383" t="str">
            <v>EQ</v>
          </cell>
          <cell r="G1383" t="e">
            <v>#NAME?</v>
          </cell>
          <cell r="H1383" t="e">
            <v>#NAME?</v>
          </cell>
          <cell r="I1383" t="e">
            <v>#NAME?</v>
          </cell>
        </row>
        <row r="1384">
          <cell r="A1384" t="str">
            <v>INST-300A</v>
          </cell>
          <cell r="C1384" t="str">
            <v>URO</v>
          </cell>
          <cell r="D1384" t="str">
            <v>SET INSTRUMENTAL PARA PROSTACTECTOMIA</v>
          </cell>
          <cell r="E1384" t="str">
            <v>I</v>
          </cell>
          <cell r="F1384" t="str">
            <v>EQ</v>
          </cell>
          <cell r="G1384" t="e">
            <v>#NAME?</v>
          </cell>
          <cell r="H1384" t="e">
            <v>#NAME?</v>
          </cell>
          <cell r="I1384" t="e">
            <v>#NAME?</v>
          </cell>
        </row>
        <row r="1385">
          <cell r="A1385" t="str">
            <v>INST-14</v>
          </cell>
          <cell r="C1385" t="str">
            <v>INST</v>
          </cell>
          <cell r="D1385" t="str">
            <v>SET INSTRUMENTAL PARA PUNCION LUMBAR</v>
          </cell>
          <cell r="E1385" t="str">
            <v>I</v>
          </cell>
          <cell r="F1385" t="str">
            <v>EQ</v>
          </cell>
          <cell r="G1385" t="e">
            <v>#NAME?</v>
          </cell>
          <cell r="H1385" t="e">
            <v>#NAME?</v>
          </cell>
          <cell r="I1385" t="e">
            <v>#NAME?</v>
          </cell>
        </row>
        <row r="1386">
          <cell r="A1386" t="str">
            <v>INST-63A</v>
          </cell>
          <cell r="C1386" t="str">
            <v>INST</v>
          </cell>
          <cell r="D1386" t="str">
            <v>SET INSTRUMENTAL PARA RETIRO DE PUNTO DE CAMARA ANTERIOR</v>
          </cell>
          <cell r="E1386" t="str">
            <v>I</v>
          </cell>
          <cell r="F1386" t="str">
            <v>EQ</v>
          </cell>
          <cell r="G1386" t="e">
            <v>#NAME?</v>
          </cell>
          <cell r="H1386" t="e">
            <v>#NAME?</v>
          </cell>
          <cell r="I1386" t="e">
            <v>#NAME?</v>
          </cell>
        </row>
        <row r="1387">
          <cell r="A1387" t="str">
            <v>INST-207</v>
          </cell>
          <cell r="C1387" t="str">
            <v>INST</v>
          </cell>
          <cell r="D1387" t="str">
            <v>SET INSTRUMENTAL PARA REVISION DE CUELLO UTERINO</v>
          </cell>
          <cell r="E1387" t="str">
            <v>I</v>
          </cell>
          <cell r="F1387" t="str">
            <v>EQ</v>
          </cell>
          <cell r="G1387" t="e">
            <v>#NAME?</v>
          </cell>
          <cell r="H1387" t="e">
            <v>#NAME?</v>
          </cell>
          <cell r="I1387" t="e">
            <v>#NAME?</v>
          </cell>
        </row>
        <row r="1388">
          <cell r="A1388" t="str">
            <v>IQ-31</v>
          </cell>
          <cell r="C1388" t="str">
            <v>INST</v>
          </cell>
          <cell r="D1388" t="str">
            <v>SET INSTRUMENTAL PARA TORACOCENTESIS</v>
          </cell>
          <cell r="E1388" t="str">
            <v>I</v>
          </cell>
          <cell r="F1388" t="str">
            <v>EQ</v>
          </cell>
          <cell r="G1388" t="e">
            <v>#NAME?</v>
          </cell>
          <cell r="H1388" t="e">
            <v>#NAME?</v>
          </cell>
          <cell r="I1388" t="e">
            <v>#NAME?</v>
          </cell>
        </row>
        <row r="1389">
          <cell r="A1389" t="str">
            <v>INST-71</v>
          </cell>
          <cell r="C1389" t="str">
            <v>INST</v>
          </cell>
          <cell r="D1389" t="str">
            <v>SET INSTRUMENTAL PARA TUBO PLACA CON TORNILLO DE COMPRESION DINAMICA</v>
          </cell>
          <cell r="E1389" t="str">
            <v>I</v>
          </cell>
          <cell r="F1389" t="str">
            <v>EQ</v>
          </cell>
          <cell r="G1389" t="e">
            <v>#NAME?</v>
          </cell>
          <cell r="H1389" t="e">
            <v>#NAME?</v>
          </cell>
          <cell r="I1389" t="e">
            <v>#NAME?</v>
          </cell>
        </row>
        <row r="1390">
          <cell r="A1390" t="str">
            <v>INST-305</v>
          </cell>
          <cell r="C1390" t="str">
            <v>URO</v>
          </cell>
          <cell r="D1390" t="str">
            <v>SET INSTRUMENTAL PARA VASECTOMIA</v>
          </cell>
          <cell r="E1390" t="str">
            <v>I</v>
          </cell>
          <cell r="F1390" t="str">
            <v>EQ</v>
          </cell>
          <cell r="G1390" t="e">
            <v>#NAME?</v>
          </cell>
          <cell r="H1390" t="e">
            <v>#NAME?</v>
          </cell>
          <cell r="I1390" t="e">
            <v>#NAME?</v>
          </cell>
        </row>
        <row r="1391">
          <cell r="A1391" t="str">
            <v>INST-37</v>
          </cell>
          <cell r="C1391" t="str">
            <v>INST</v>
          </cell>
          <cell r="D1391" t="str">
            <v>SET INSTRUMENTAL REUSABLE PARA CIRUGIA LAPAROSCOPICA</v>
          </cell>
          <cell r="E1391" t="str">
            <v>I</v>
          </cell>
          <cell r="F1391" t="str">
            <v>EQ</v>
          </cell>
          <cell r="G1391" t="e">
            <v>#NAME?</v>
          </cell>
          <cell r="H1391" t="e">
            <v>#NAME?</v>
          </cell>
          <cell r="I1391" t="e">
            <v>#NAME?</v>
          </cell>
        </row>
        <row r="1392">
          <cell r="A1392" t="str">
            <v>INST-45</v>
          </cell>
          <cell r="C1392" t="str">
            <v>INST</v>
          </cell>
          <cell r="D1392" t="str">
            <v>SET INSTRUMENTAL TIPO ROTHON (TITANIUM)</v>
          </cell>
          <cell r="E1392" t="str">
            <v>I</v>
          </cell>
          <cell r="F1392" t="str">
            <v>EQ</v>
          </cell>
          <cell r="G1392" t="e">
            <v>#NAME?</v>
          </cell>
          <cell r="H1392" t="e">
            <v>#NAME?</v>
          </cell>
          <cell r="I1392" t="e">
            <v>#NAME?</v>
          </cell>
        </row>
        <row r="1393">
          <cell r="A1393" t="str">
            <v>INST-94</v>
          </cell>
          <cell r="C1393" t="str">
            <v>INST</v>
          </cell>
          <cell r="D1393" t="str">
            <v xml:space="preserve">SET INSTRUMENTAL VASCULAR </v>
          </cell>
          <cell r="E1393" t="str">
            <v>I</v>
          </cell>
          <cell r="F1393" t="str">
            <v>EQ</v>
          </cell>
          <cell r="G1393" t="e">
            <v>#NAME?</v>
          </cell>
          <cell r="H1393" t="e">
            <v>#NAME?</v>
          </cell>
          <cell r="I1393" t="e">
            <v>#NAME?</v>
          </cell>
        </row>
        <row r="1394">
          <cell r="A1394" t="str">
            <v>INST-25</v>
          </cell>
          <cell r="C1394" t="str">
            <v>INST</v>
          </cell>
          <cell r="D1394" t="str">
            <v>SET INSTRUMENTAL VASCULAR ADICIONAL</v>
          </cell>
          <cell r="E1394" t="str">
            <v>I</v>
          </cell>
          <cell r="F1394" t="str">
            <v>EQ</v>
          </cell>
          <cell r="G1394" t="e">
            <v>#NAME?</v>
          </cell>
          <cell r="H1394" t="e">
            <v>#NAME?</v>
          </cell>
          <cell r="I1394" t="e">
            <v>#NAME?</v>
          </cell>
        </row>
        <row r="1395">
          <cell r="A1395" t="str">
            <v>IQ-38</v>
          </cell>
          <cell r="C1395" t="str">
            <v>EM</v>
          </cell>
          <cell r="D1395" t="str">
            <v>SET PARA RETIRO DE YESO</v>
          </cell>
          <cell r="E1395" t="str">
            <v>C</v>
          </cell>
          <cell r="F1395" t="str">
            <v>EQ</v>
          </cell>
          <cell r="G1395" t="e">
            <v>#NAME?</v>
          </cell>
          <cell r="H1395" t="e">
            <v>#NAME?</v>
          </cell>
          <cell r="I1395" t="e">
            <v>#NAME?</v>
          </cell>
        </row>
        <row r="1396">
          <cell r="A1396" t="str">
            <v>EM-50B</v>
          </cell>
          <cell r="C1396" t="str">
            <v>EM</v>
          </cell>
          <cell r="D1396" t="str">
            <v>SIERRA ELÉCTRICA CIRCULAR PARA CORTAR  HUESO</v>
          </cell>
          <cell r="E1396" t="str">
            <v>C</v>
          </cell>
          <cell r="F1396" t="str">
            <v>EQ</v>
          </cell>
          <cell r="G1396" t="e">
            <v>#NAME?</v>
          </cell>
          <cell r="H1396" t="e">
            <v>#NAME?</v>
          </cell>
          <cell r="I1396" t="e">
            <v>#NAME?</v>
          </cell>
        </row>
        <row r="1397">
          <cell r="A1397" t="str">
            <v>X-15</v>
          </cell>
          <cell r="C1397" t="str">
            <v>NUT</v>
          </cell>
          <cell r="D1397" t="str">
            <v>SIERRA ELÉCTRICA PARA CORTAR CARNE</v>
          </cell>
          <cell r="E1397" t="str">
            <v>E</v>
          </cell>
          <cell r="F1397" t="str">
            <v>EQ</v>
          </cell>
          <cell r="G1397" t="e">
            <v>#NAME?</v>
          </cell>
          <cell r="H1397" t="e">
            <v>#NAME?</v>
          </cell>
          <cell r="I1397" t="e">
            <v>#NAME?</v>
          </cell>
        </row>
        <row r="1398">
          <cell r="A1398" t="str">
            <v>EM-50</v>
          </cell>
          <cell r="C1398" t="str">
            <v>EM</v>
          </cell>
          <cell r="D1398" t="str">
            <v>SIERRA ELÉCTRICA PARA CORTAR YESO</v>
          </cell>
          <cell r="E1398" t="str">
            <v>C</v>
          </cell>
          <cell r="F1398" t="str">
            <v>EQ</v>
          </cell>
          <cell r="G1398" t="e">
            <v>#NAME?</v>
          </cell>
          <cell r="H1398" t="e">
            <v>#NAME?</v>
          </cell>
          <cell r="I1398" t="e">
            <v>#NAME?</v>
          </cell>
        </row>
        <row r="1399">
          <cell r="A1399" t="str">
            <v>TR-04</v>
          </cell>
          <cell r="C1399" t="str">
            <v>EM</v>
          </cell>
          <cell r="D1399" t="str">
            <v>SIERRA NEUMÁTICA OSCILANTE</v>
          </cell>
          <cell r="E1399" t="str">
            <v>C</v>
          </cell>
          <cell r="F1399" t="str">
            <v>EQ</v>
          </cell>
          <cell r="G1399" t="e">
            <v>#NAME?</v>
          </cell>
          <cell r="H1399" t="e">
            <v>#NAME?</v>
          </cell>
          <cell r="I1399" t="e">
            <v>#NAME?</v>
          </cell>
        </row>
        <row r="1400">
          <cell r="A1400" t="str">
            <v>EM-50A</v>
          </cell>
          <cell r="C1400" t="str">
            <v>EM</v>
          </cell>
          <cell r="D1400" t="str">
            <v>SIERRA PARA CORTAR HUESO</v>
          </cell>
          <cell r="E1400" t="str">
            <v>C</v>
          </cell>
          <cell r="F1400" t="str">
            <v>EQ</v>
          </cell>
          <cell r="G1400" t="e">
            <v>#NAME?</v>
          </cell>
          <cell r="H1400" t="e">
            <v>#NAME?</v>
          </cell>
          <cell r="I1400" t="e">
            <v>#NAME?</v>
          </cell>
        </row>
        <row r="1401">
          <cell r="A1401" t="str">
            <v>TR-06</v>
          </cell>
          <cell r="C1401" t="str">
            <v>EM</v>
          </cell>
          <cell r="D1401" t="str">
            <v>SIERRA SIN FIN, DE ACERO QUIRÚRGICO  1.2 Kw</v>
          </cell>
          <cell r="E1401" t="str">
            <v>C</v>
          </cell>
          <cell r="F1401" t="str">
            <v>EQ</v>
          </cell>
          <cell r="G1401" t="e">
            <v>#NAME?</v>
          </cell>
          <cell r="H1401" t="e">
            <v>#NAME?</v>
          </cell>
          <cell r="I1401" t="e">
            <v>#NAME?</v>
          </cell>
        </row>
        <row r="1402">
          <cell r="A1402" t="str">
            <v>MA-59A</v>
          </cell>
          <cell r="C1402" t="str">
            <v>MC</v>
          </cell>
          <cell r="D1402" t="str">
            <v>SILLA DE ACERO INOXIDABLE, GIRATORIA, RODABLE CON ASIENTO ALTO</v>
          </cell>
          <cell r="E1402" t="str">
            <v>MC</v>
          </cell>
          <cell r="F1402" t="str">
            <v>EQ</v>
          </cell>
          <cell r="G1402" t="e">
            <v>#NAME?</v>
          </cell>
          <cell r="H1402" t="e">
            <v>#NAME?</v>
          </cell>
          <cell r="I1402" t="e">
            <v>#NAME?</v>
          </cell>
        </row>
        <row r="1403">
          <cell r="A1403" t="str">
            <v>MV-105</v>
          </cell>
          <cell r="C1403" t="str">
            <v>MA</v>
          </cell>
          <cell r="D1403" t="str">
            <v>SILLA DE MADERA</v>
          </cell>
          <cell r="E1403" t="str">
            <v>MA</v>
          </cell>
          <cell r="F1403" t="str">
            <v>EQ</v>
          </cell>
          <cell r="H1403" t="e">
            <v>#NAME?</v>
          </cell>
          <cell r="I1403" t="e">
            <v>#NAME?</v>
          </cell>
        </row>
        <row r="1404">
          <cell r="A1404" t="str">
            <v>MK-12</v>
          </cell>
          <cell r="C1404" t="str">
            <v>MA</v>
          </cell>
          <cell r="D1404" t="str">
            <v>SILLA DE MADERA PARA NIÑOS</v>
          </cell>
          <cell r="E1404" t="str">
            <v>MA</v>
          </cell>
          <cell r="F1404" t="str">
            <v>EQ</v>
          </cell>
          <cell r="G1404" t="e">
            <v>#NAME?</v>
          </cell>
          <cell r="H1404" t="e">
            <v>#NAME?</v>
          </cell>
          <cell r="I1404" t="e">
            <v>#NAME?</v>
          </cell>
        </row>
        <row r="1405">
          <cell r="A1405" t="str">
            <v>CC-15</v>
          </cell>
          <cell r="C1405" t="str">
            <v>MC</v>
          </cell>
          <cell r="D1405" t="str">
            <v>SILLA DE RUEDAS ESTÁNDAR</v>
          </cell>
          <cell r="E1405" t="str">
            <v>MC</v>
          </cell>
          <cell r="F1405" t="str">
            <v>EQ</v>
          </cell>
          <cell r="G1405" t="e">
            <v>#NAME?</v>
          </cell>
          <cell r="H1405" t="e">
            <v>#NAME?</v>
          </cell>
          <cell r="I1405" t="e">
            <v>#NAME?</v>
          </cell>
        </row>
        <row r="1406">
          <cell r="A1406" t="str">
            <v>CC-15A</v>
          </cell>
          <cell r="C1406" t="str">
            <v>MC</v>
          </cell>
          <cell r="D1406" t="str">
            <v xml:space="preserve">SILLA DE RUEDAS, PEDIÁTRICA </v>
          </cell>
          <cell r="E1406" t="str">
            <v>MC</v>
          </cell>
          <cell r="F1406" t="str">
            <v>EQ</v>
          </cell>
          <cell r="G1406" t="e">
            <v>#NAME?</v>
          </cell>
          <cell r="H1406" t="e">
            <v>#NAME?</v>
          </cell>
          <cell r="I1406" t="e">
            <v>#NAME?</v>
          </cell>
        </row>
        <row r="1407">
          <cell r="A1407" t="str">
            <v>MA-16</v>
          </cell>
          <cell r="C1407" t="str">
            <v>MC</v>
          </cell>
          <cell r="D1407" t="str">
            <v>SILLA ESPECIAL PARA TOMA DE MUESTRAS</v>
          </cell>
          <cell r="E1407" t="str">
            <v>MC</v>
          </cell>
          <cell r="F1407" t="str">
            <v>EQ</v>
          </cell>
          <cell r="G1407" t="e">
            <v>#NAME?</v>
          </cell>
          <cell r="H1407" t="e">
            <v>#NAME?</v>
          </cell>
          <cell r="I1407" t="e">
            <v>#NAME?</v>
          </cell>
        </row>
        <row r="1408">
          <cell r="A1408" t="str">
            <v>MC-17</v>
          </cell>
          <cell r="C1408" t="str">
            <v>MA</v>
          </cell>
          <cell r="D1408" t="str">
            <v>SILLA METÁLICA APILABLE</v>
          </cell>
          <cell r="E1408" t="str">
            <v>MA</v>
          </cell>
          <cell r="F1408" t="str">
            <v>EQ</v>
          </cell>
          <cell r="G1408" t="e">
            <v>#NAME?</v>
          </cell>
          <cell r="H1408" t="e">
            <v>#NAME?</v>
          </cell>
          <cell r="I1408" t="e">
            <v>#NAME?</v>
          </cell>
        </row>
        <row r="1409">
          <cell r="A1409" t="str">
            <v>GI-2</v>
          </cell>
          <cell r="C1409" t="str">
            <v>MA</v>
          </cell>
          <cell r="D1409" t="str">
            <v>SILLA METALICA CON PORTABRAZOS PARA NIÑOS</v>
          </cell>
          <cell r="E1409" t="str">
            <v>MA</v>
          </cell>
          <cell r="F1409" t="str">
            <v>EQ</v>
          </cell>
          <cell r="G1409" t="e">
            <v>#NAME?</v>
          </cell>
          <cell r="H1409" t="e">
            <v>#NAME?</v>
          </cell>
          <cell r="I1409" t="e">
            <v>#NAME?</v>
          </cell>
        </row>
        <row r="1410">
          <cell r="A1410" t="str">
            <v>MC-37</v>
          </cell>
          <cell r="C1410" t="str">
            <v>MA</v>
          </cell>
          <cell r="D1410" t="str">
            <v>SILLA METALICA CONFORTABLE GIRATORIA RODABLE</v>
          </cell>
          <cell r="E1410" t="str">
            <v>MA</v>
          </cell>
          <cell r="F1410" t="str">
            <v>EQ</v>
          </cell>
          <cell r="G1410" t="e">
            <v>#NAME?</v>
          </cell>
          <cell r="H1410" t="e">
            <v>#NAME?</v>
          </cell>
          <cell r="I1410" t="e">
            <v>#NAME?</v>
          </cell>
        </row>
        <row r="1411">
          <cell r="A1411" t="str">
            <v>MC-38A</v>
          </cell>
          <cell r="C1411" t="str">
            <v>MA</v>
          </cell>
          <cell r="D1411" t="str">
            <v>SILLA METÁLICA CONFORTABLE, GIRATORIA, RODABLE, CON BRAZOS</v>
          </cell>
          <cell r="E1411" t="str">
            <v>MA</v>
          </cell>
          <cell r="F1411" t="str">
            <v>EQ</v>
          </cell>
          <cell r="G1411" t="e">
            <v>#NAME?</v>
          </cell>
          <cell r="H1411" t="e">
            <v>#NAME?</v>
          </cell>
          <cell r="I1411" t="e">
            <v>#NAME?</v>
          </cell>
        </row>
        <row r="1412">
          <cell r="A1412" t="str">
            <v>MA-32</v>
          </cell>
          <cell r="C1412" t="str">
            <v>MA</v>
          </cell>
          <cell r="D1412" t="str">
            <v xml:space="preserve">SILLA METALICA GIRATORIA CONFORTABLE PARA SALA OPERACIONES </v>
          </cell>
          <cell r="E1412" t="str">
            <v>MA</v>
          </cell>
          <cell r="F1412" t="str">
            <v>EQ</v>
          </cell>
          <cell r="G1412" t="e">
            <v>#NAME?</v>
          </cell>
          <cell r="H1412" t="e">
            <v>#NAME?</v>
          </cell>
          <cell r="I1412" t="e">
            <v>#NAME?</v>
          </cell>
        </row>
        <row r="1413">
          <cell r="A1413" t="str">
            <v>MC-19</v>
          </cell>
          <cell r="C1413" t="str">
            <v>MA</v>
          </cell>
          <cell r="D1413" t="str">
            <v>SILLA METÁLICA GIRATORIA RODABLE</v>
          </cell>
          <cell r="E1413" t="str">
            <v>MA</v>
          </cell>
          <cell r="F1413" t="str">
            <v>EQ</v>
          </cell>
          <cell r="G1413" t="e">
            <v>#NAME?</v>
          </cell>
          <cell r="H1413" t="e">
            <v>#NAME?</v>
          </cell>
          <cell r="I1413" t="e">
            <v>#NAME?</v>
          </cell>
        </row>
        <row r="1414">
          <cell r="A1414" t="str">
            <v>MC-18</v>
          </cell>
          <cell r="C1414" t="str">
            <v>MA</v>
          </cell>
          <cell r="D1414" t="str">
            <v>SILLA METÁLICA GIRATORIA RODABLE CON ASIENTO ALTO</v>
          </cell>
          <cell r="E1414" t="str">
            <v>MA</v>
          </cell>
          <cell r="F1414" t="str">
            <v>EQ</v>
          </cell>
          <cell r="G1414" t="e">
            <v>#NAME?</v>
          </cell>
          <cell r="H1414" t="e">
            <v>#NAME?</v>
          </cell>
          <cell r="I1414" t="e">
            <v>#NAME?</v>
          </cell>
        </row>
        <row r="1415">
          <cell r="A1415" t="str">
            <v>MC-35</v>
          </cell>
          <cell r="C1415" t="str">
            <v>MA</v>
          </cell>
          <cell r="D1415" t="str">
            <v>SILLA METÁLICA GIRATORIA RODABLE CON BRAZOS</v>
          </cell>
          <cell r="E1415" t="str">
            <v>MA</v>
          </cell>
          <cell r="F1415" t="str">
            <v>EQ</v>
          </cell>
          <cell r="G1415" t="e">
            <v>#NAME?</v>
          </cell>
          <cell r="H1415" t="e">
            <v>#NAME?</v>
          </cell>
          <cell r="I1415" t="e">
            <v>#NAME?</v>
          </cell>
        </row>
        <row r="1416">
          <cell r="A1416" t="str">
            <v>MC-19A</v>
          </cell>
          <cell r="C1416" t="str">
            <v>MA</v>
          </cell>
          <cell r="D1416" t="str">
            <v>SILLA METALICA GIRATORIA RODABLE, SIN PARTES METALICAS</v>
          </cell>
          <cell r="E1416" t="str">
            <v>MA</v>
          </cell>
          <cell r="F1416" t="str">
            <v>EQ</v>
          </cell>
          <cell r="G1416" t="e">
            <v>#NAME?</v>
          </cell>
          <cell r="H1416" t="e">
            <v>#NAME?</v>
          </cell>
          <cell r="I1416" t="e">
            <v>#NAME?</v>
          </cell>
        </row>
        <row r="1417">
          <cell r="A1417" t="str">
            <v>GI-3</v>
          </cell>
          <cell r="C1417" t="str">
            <v>MA</v>
          </cell>
          <cell r="D1417" t="str">
            <v>SILLA METALICA PARA NIÑOS</v>
          </cell>
          <cell r="E1417" t="str">
            <v>MA</v>
          </cell>
          <cell r="F1417" t="str">
            <v>EQ</v>
          </cell>
          <cell r="G1417" t="e">
            <v>#NAME?</v>
          </cell>
          <cell r="H1417" t="e">
            <v>#NAME?</v>
          </cell>
          <cell r="I1417" t="e">
            <v>#NAME?</v>
          </cell>
        </row>
        <row r="1418">
          <cell r="A1418" t="str">
            <v>MK-7</v>
          </cell>
          <cell r="C1418" t="str">
            <v>MA</v>
          </cell>
          <cell r="D1418" t="str">
            <v>SILLA PARA CAFETERÍA METÁLICA</v>
          </cell>
          <cell r="E1418" t="str">
            <v>MA</v>
          </cell>
          <cell r="F1418" t="str">
            <v>EQ</v>
          </cell>
          <cell r="G1418" t="e">
            <v>#NAME?</v>
          </cell>
          <cell r="H1418" t="e">
            <v>#NAME?</v>
          </cell>
          <cell r="I1418" t="e">
            <v>#NAME?</v>
          </cell>
        </row>
        <row r="1419">
          <cell r="A1419" t="str">
            <v>MK-7A</v>
          </cell>
          <cell r="C1419" t="str">
            <v>MA</v>
          </cell>
          <cell r="D1419" t="str">
            <v>SILLA PARA COMEDOR</v>
          </cell>
          <cell r="E1419" t="str">
            <v>MA</v>
          </cell>
          <cell r="F1419" t="str">
            <v>EQ</v>
          </cell>
          <cell r="G1419" t="e">
            <v>#NAME?</v>
          </cell>
          <cell r="H1419" t="e">
            <v>#NAME?</v>
          </cell>
          <cell r="I1419" t="e">
            <v>#NAME?</v>
          </cell>
        </row>
        <row r="1420">
          <cell r="A1420" t="str">
            <v>MK-7K</v>
          </cell>
          <cell r="C1420" t="str">
            <v>MA</v>
          </cell>
          <cell r="D1420" t="str">
            <v>SILLA PARA MESA DE COMEDOR</v>
          </cell>
          <cell r="E1420" t="str">
            <v>MA</v>
          </cell>
          <cell r="F1420" t="str">
            <v>EQ</v>
          </cell>
          <cell r="G1420" t="e">
            <v>#NAME?</v>
          </cell>
          <cell r="H1420" t="e">
            <v>#NAME?</v>
          </cell>
          <cell r="I1420" t="e">
            <v>#NAME?</v>
          </cell>
        </row>
        <row r="1421">
          <cell r="A1421" t="str">
            <v>E-25</v>
          </cell>
          <cell r="C1421" t="str">
            <v>MF</v>
          </cell>
          <cell r="D1421" t="str">
            <v>SILLA PARA TRATAMIENTOS DE HIDROTERAPIA</v>
          </cell>
          <cell r="E1421" t="str">
            <v>C</v>
          </cell>
          <cell r="F1421" t="str">
            <v>EQ</v>
          </cell>
          <cell r="G1421" t="e">
            <v>#NAME?</v>
          </cell>
          <cell r="H1421" t="e">
            <v>#NAME?</v>
          </cell>
          <cell r="I1421" t="e">
            <v>#NAME?</v>
          </cell>
        </row>
        <row r="1422">
          <cell r="A1422" t="str">
            <v>MC-55</v>
          </cell>
          <cell r="C1422" t="str">
            <v>MA</v>
          </cell>
          <cell r="D1422" t="str">
            <v>SILLON CONFORTABLE RECLINABLE PARA REPOSO</v>
          </cell>
          <cell r="E1422" t="str">
            <v>MA</v>
          </cell>
          <cell r="F1422" t="str">
            <v>EQ</v>
          </cell>
          <cell r="G1422" t="e">
            <v>#NAME?</v>
          </cell>
          <cell r="H1422" t="e">
            <v>#NAME?</v>
          </cell>
          <cell r="I1422" t="e">
            <v>#NAME?</v>
          </cell>
        </row>
        <row r="1423">
          <cell r="A1423" t="str">
            <v>MA-77</v>
          </cell>
          <cell r="C1423" t="str">
            <v>MC</v>
          </cell>
          <cell r="D1423" t="str">
            <v>SILLÓN ESPECIAL PARA HEMODONACION</v>
          </cell>
          <cell r="E1423" t="str">
            <v>MC</v>
          </cell>
          <cell r="F1423" t="str">
            <v>EQ</v>
          </cell>
          <cell r="G1423" t="e">
            <v>#NAME?</v>
          </cell>
          <cell r="H1423" t="e">
            <v>#NAME?</v>
          </cell>
          <cell r="I1423" t="e">
            <v>#NAME?</v>
          </cell>
        </row>
        <row r="1424">
          <cell r="A1424" t="str">
            <v>MC-38</v>
          </cell>
          <cell r="C1424" t="str">
            <v>MA</v>
          </cell>
          <cell r="D1424" t="str">
            <v>SILLÓN METÁLICO CONFORTABLE GIRATORIO RODABLE C/ BRAZOS</v>
          </cell>
          <cell r="E1424" t="str">
            <v>MA</v>
          </cell>
          <cell r="F1424" t="str">
            <v>EQ</v>
          </cell>
          <cell r="G1424" t="e">
            <v>#NAME?</v>
          </cell>
          <cell r="H1424" t="e">
            <v>#NAME?</v>
          </cell>
          <cell r="I1424" t="e">
            <v>#NAME?</v>
          </cell>
        </row>
        <row r="1425">
          <cell r="A1425" t="str">
            <v>MC-20</v>
          </cell>
          <cell r="C1425" t="str">
            <v>MA</v>
          </cell>
          <cell r="D1425" t="str">
            <v>SILLÓN METÁLICO GIRATORIO RODABLE CON BRAZOS</v>
          </cell>
          <cell r="E1425" t="str">
            <v>MA</v>
          </cell>
          <cell r="F1425" t="str">
            <v>EQ</v>
          </cell>
          <cell r="G1425" t="e">
            <v>#NAME?</v>
          </cell>
          <cell r="H1425" t="e">
            <v>#NAME?</v>
          </cell>
          <cell r="I1425" t="e">
            <v>#NAME?</v>
          </cell>
        </row>
        <row r="1426">
          <cell r="A1426" t="str">
            <v>MC-25</v>
          </cell>
          <cell r="C1426" t="str">
            <v>MA</v>
          </cell>
          <cell r="D1426" t="str">
            <v>SILLÓN METÁLICO SEMI CONFORTABLE CON BRAZOS UNIPERSONAL</v>
          </cell>
          <cell r="E1426" t="str">
            <v>MA</v>
          </cell>
          <cell r="F1426" t="str">
            <v>EQ</v>
          </cell>
          <cell r="G1426" t="e">
            <v>#NAME?</v>
          </cell>
          <cell r="H1426" t="e">
            <v>#NAME?</v>
          </cell>
          <cell r="I1426" t="e">
            <v>#NAME?</v>
          </cell>
        </row>
        <row r="1427">
          <cell r="A1427" t="str">
            <v>MC-23</v>
          </cell>
          <cell r="C1427" t="str">
            <v>MA</v>
          </cell>
          <cell r="D1427" t="str">
            <v>SILLON METALICO SEMICONFORTABLE SIN PORTABRAZOS 2 CUERPOS</v>
          </cell>
          <cell r="E1427" t="str">
            <v>MA</v>
          </cell>
          <cell r="F1427" t="str">
            <v>EQ</v>
          </cell>
          <cell r="G1427" t="e">
            <v>#NAME?</v>
          </cell>
          <cell r="H1427" t="e">
            <v>#NAME?</v>
          </cell>
          <cell r="I1427" t="e">
            <v>#NAME?</v>
          </cell>
        </row>
        <row r="1428">
          <cell r="A1428" t="str">
            <v>MC-24</v>
          </cell>
          <cell r="C1428" t="str">
            <v>MA</v>
          </cell>
          <cell r="D1428" t="str">
            <v>SILLON METALICO SEMICONFORTABLE SIN PORTABRAZOS 3 CUERPOS</v>
          </cell>
          <cell r="E1428" t="str">
            <v>MA</v>
          </cell>
          <cell r="F1428" t="str">
            <v>EQ</v>
          </cell>
          <cell r="G1428" t="e">
            <v>#NAME?</v>
          </cell>
          <cell r="H1428" t="e">
            <v>#NAME?</v>
          </cell>
          <cell r="I1428" t="e">
            <v>#NAME?</v>
          </cell>
        </row>
        <row r="1429">
          <cell r="A1429" t="str">
            <v>MA-62</v>
          </cell>
          <cell r="C1429" t="str">
            <v>MC</v>
          </cell>
          <cell r="D1429" t="str">
            <v>SILLÓN PARA EXTRACCIÓN DE SANGRE</v>
          </cell>
          <cell r="E1429" t="str">
            <v>MC</v>
          </cell>
          <cell r="F1429" t="str">
            <v>EQ</v>
          </cell>
          <cell r="G1429" t="e">
            <v>#NAME?</v>
          </cell>
          <cell r="H1429" t="e">
            <v>#NAME?</v>
          </cell>
          <cell r="I1429" t="e">
            <v>#NAME?</v>
          </cell>
        </row>
        <row r="1430">
          <cell r="A1430" t="str">
            <v>U-26A</v>
          </cell>
          <cell r="C1430" t="str">
            <v>OFT</v>
          </cell>
          <cell r="D1430" t="str">
            <v>SILLON PARA OTORRINOLARINGOLOGIA</v>
          </cell>
          <cell r="E1430" t="str">
            <v>MA</v>
          </cell>
          <cell r="F1430" t="str">
            <v>EQ</v>
          </cell>
          <cell r="G1430" t="e">
            <v>#NAME?</v>
          </cell>
          <cell r="H1430" t="e">
            <v>#NAME?</v>
          </cell>
          <cell r="I1430" t="e">
            <v>#NAME?</v>
          </cell>
        </row>
        <row r="1431">
          <cell r="A1431" t="str">
            <v>U-12</v>
          </cell>
          <cell r="C1431" t="str">
            <v>OFT</v>
          </cell>
          <cell r="D1431" t="str">
            <v>SILLON PARA TRATAMIENTO DE OFTALMOLOGIA</v>
          </cell>
          <cell r="E1431" t="str">
            <v>MA</v>
          </cell>
          <cell r="F1431" t="str">
            <v>EQ</v>
          </cell>
          <cell r="G1431" t="e">
            <v>#NAME?</v>
          </cell>
          <cell r="H1431" t="e">
            <v>#NAME?</v>
          </cell>
          <cell r="I1431" t="e">
            <v>#NAME?</v>
          </cell>
        </row>
        <row r="1432">
          <cell r="A1432" t="str">
            <v>MC-22</v>
          </cell>
          <cell r="C1432" t="str">
            <v>MA</v>
          </cell>
          <cell r="D1432" t="str">
            <v>SILLON SEMICONFORTABLE SIN PORTABRAZOS UNIPERSONAL</v>
          </cell>
          <cell r="E1432" t="str">
            <v>MA</v>
          </cell>
          <cell r="F1432" t="str">
            <v>EQ</v>
          </cell>
          <cell r="G1432" t="e">
            <v>#NAME?</v>
          </cell>
          <cell r="H1432" t="e">
            <v>#NAME?</v>
          </cell>
          <cell r="I1432" t="e">
            <v>#NAME?</v>
          </cell>
        </row>
        <row r="1433">
          <cell r="A1433" t="str">
            <v>T-50</v>
          </cell>
          <cell r="C1433" t="str">
            <v>MAN</v>
          </cell>
          <cell r="D1433" t="str">
            <v xml:space="preserve">SIMULADOR DE ECG </v>
          </cell>
          <cell r="E1433" t="str">
            <v>E</v>
          </cell>
          <cell r="F1433" t="str">
            <v>EQ</v>
          </cell>
          <cell r="G1433" t="e">
            <v>#NAME?</v>
          </cell>
          <cell r="H1433" t="e">
            <v>#NAME?</v>
          </cell>
          <cell r="I1433" t="e">
            <v>#NAME?</v>
          </cell>
        </row>
        <row r="1434">
          <cell r="A1434" t="str">
            <v>T-55</v>
          </cell>
          <cell r="C1434" t="str">
            <v>C</v>
          </cell>
          <cell r="D1434" t="str">
            <v>SIMULADORES-MANIQUIES DE ENTRENAMIENTO PARA INTUBACIÓN 3</v>
          </cell>
          <cell r="E1434" t="str">
            <v>C</v>
          </cell>
          <cell r="F1434" t="str">
            <v>EQ</v>
          </cell>
          <cell r="G1434" t="e">
            <v>#NAME?</v>
          </cell>
          <cell r="H1434" t="e">
            <v>#NAME?</v>
          </cell>
          <cell r="I1434" t="e">
            <v>#NAME?</v>
          </cell>
        </row>
        <row r="1435">
          <cell r="A1435" t="str">
            <v>T-55A</v>
          </cell>
          <cell r="C1435" t="str">
            <v>C</v>
          </cell>
          <cell r="D1435" t="str">
            <v>SIMULADORES-MANIQUIES DE ENTRENAMIENTO PARA RCP 3</v>
          </cell>
          <cell r="E1435" t="str">
            <v>C</v>
          </cell>
          <cell r="F1435" t="str">
            <v>EQ</v>
          </cell>
          <cell r="G1435" t="e">
            <v>#NAME?</v>
          </cell>
          <cell r="H1435" t="e">
            <v>#NAME?</v>
          </cell>
          <cell r="I1435" t="e">
            <v>#NAME?</v>
          </cell>
        </row>
        <row r="1436">
          <cell r="A1436" t="str">
            <v>CF-35</v>
          </cell>
          <cell r="C1436" t="str">
            <v>EM</v>
          </cell>
          <cell r="D1436" t="str">
            <v>SISTEMA ABLANDAMIENTO DE AGUA (TANQUE SALMUERA, MÁS 1 FILTRO Y 1 ABLANDADOR)</v>
          </cell>
          <cell r="E1436" t="str">
            <v>E</v>
          </cell>
          <cell r="F1436" t="str">
            <v>EQ</v>
          </cell>
          <cell r="H1436" t="e">
            <v>#NAME?</v>
          </cell>
          <cell r="I1436" t="e">
            <v>#NAME?</v>
          </cell>
        </row>
        <row r="1437">
          <cell r="A1437" t="str">
            <v>CF-35B</v>
          </cell>
          <cell r="C1437" t="str">
            <v>EM</v>
          </cell>
          <cell r="D1437" t="str">
            <v>SISTEMA ABLANDAMIENTO DE AGUA (TANQUE ZALMUERA MÁS 2 FILTROS Y 2 ABLANDADORES)</v>
          </cell>
          <cell r="E1437" t="str">
            <v>E</v>
          </cell>
          <cell r="F1437" t="str">
            <v>EQ</v>
          </cell>
          <cell r="H1437" t="e">
            <v>#NAME?</v>
          </cell>
          <cell r="I1437" t="e">
            <v>#NAME?</v>
          </cell>
        </row>
        <row r="1438">
          <cell r="A1438" t="str">
            <v>I-50</v>
          </cell>
          <cell r="C1438" t="str">
            <v>COM</v>
          </cell>
          <cell r="D1438" t="str">
            <v>SISTEMA DE ALARMA CONTRA INCENDIOS</v>
          </cell>
          <cell r="E1438" t="str">
            <v>COM</v>
          </cell>
          <cell r="F1438" t="str">
            <v>EQ</v>
          </cell>
          <cell r="G1438" t="e">
            <v>#NAME?</v>
          </cell>
          <cell r="H1438" t="e">
            <v>#NAME?</v>
          </cell>
          <cell r="I1438" t="e">
            <v>#NAME?</v>
          </cell>
        </row>
        <row r="1439">
          <cell r="A1439" t="str">
            <v>O-105</v>
          </cell>
          <cell r="C1439" t="str">
            <v>EM</v>
          </cell>
          <cell r="D1439" t="str">
            <v>SISTEMA DE ALIMENTACIÓN ININTERRUMPIDA Ó UPS</v>
          </cell>
          <cell r="E1439" t="str">
            <v>E</v>
          </cell>
          <cell r="F1439" t="str">
            <v>EQ</v>
          </cell>
          <cell r="H1439" t="e">
            <v>#NAME?</v>
          </cell>
          <cell r="I1439" t="e">
            <v>#NAME?</v>
          </cell>
        </row>
        <row r="1440">
          <cell r="A1440" t="str">
            <v>Z-127</v>
          </cell>
          <cell r="C1440" t="str">
            <v>INF</v>
          </cell>
          <cell r="D1440" t="str">
            <v>SISTEMA DE ALMACENAMIENTO CENTRALIZADO TIPO RAID - Para Datos y Videos</v>
          </cell>
          <cell r="E1440" t="str">
            <v>INF</v>
          </cell>
          <cell r="I1440" t="e">
            <v>#NAME?</v>
          </cell>
        </row>
        <row r="1441">
          <cell r="A1441" t="str">
            <v>I-48</v>
          </cell>
          <cell r="C1441" t="str">
            <v>INF</v>
          </cell>
          <cell r="D1441" t="str">
            <v xml:space="preserve">SISTEMA DE ARCHIVO Y COMUNICACIÓN DE IMÁGENES (RIS-PACS) </v>
          </cell>
          <cell r="E1441" t="str">
            <v>INF</v>
          </cell>
          <cell r="F1441" t="str">
            <v>EQ</v>
          </cell>
          <cell r="G1441" t="e">
            <v>#NAME?</v>
          </cell>
          <cell r="H1441" t="e">
            <v>#NAME?</v>
          </cell>
        </row>
        <row r="1442">
          <cell r="A1442" t="str">
            <v>I-49A</v>
          </cell>
          <cell r="C1442" t="str">
            <v>COM</v>
          </cell>
          <cell r="D1442" t="str">
            <v>SISTEMA DE CCTV CENTRO QUIRURGICO</v>
          </cell>
          <cell r="E1442" t="str">
            <v>COM</v>
          </cell>
          <cell r="F1442" t="str">
            <v>EQ</v>
          </cell>
          <cell r="G1442" t="e">
            <v>#NAME?</v>
          </cell>
          <cell r="H1442" t="e">
            <v>#NAME?</v>
          </cell>
        </row>
        <row r="1443">
          <cell r="A1443" t="str">
            <v>Z-128</v>
          </cell>
          <cell r="C1443" t="str">
            <v>INF</v>
          </cell>
          <cell r="D1443" t="str">
            <v>SISTEMA DE DETECCIÓN Y ALARMA DE INCENDIOS (*) Desarrollo Según Reglamento Nacional de Edificaciones</v>
          </cell>
          <cell r="E1443" t="str">
            <v>INF</v>
          </cell>
        </row>
        <row r="1444">
          <cell r="A1444" t="str">
            <v>MA-35D</v>
          </cell>
          <cell r="C1444" t="str">
            <v>MA</v>
          </cell>
          <cell r="D1444" t="str">
            <v>SISTEMA DE DIGITALIZACION Y ARCHIVO DE IMAGENES DIGITALES PACS/RIS</v>
          </cell>
          <cell r="E1444" t="str">
            <v>MA</v>
          </cell>
          <cell r="F1444" t="str">
            <v>EQ</v>
          </cell>
          <cell r="G1444" t="e">
            <v>#REF!</v>
          </cell>
          <cell r="H1444" t="e">
            <v>#REF!</v>
          </cell>
        </row>
        <row r="1445">
          <cell r="A1445" t="str">
            <v>RX-60</v>
          </cell>
          <cell r="C1445" t="str">
            <v>IMAG</v>
          </cell>
          <cell r="D1445" t="str">
            <v>SISTEMA DE DIGITALIZACION Y ARCHIVO DE IMAGENES DIGITALES PACS/RIS</v>
          </cell>
          <cell r="E1445" t="str">
            <v>INF</v>
          </cell>
          <cell r="F1445" t="str">
            <v>EQ</v>
          </cell>
          <cell r="G1445" t="e">
            <v>#NAME?</v>
          </cell>
          <cell r="H1445" t="e">
            <v>#NAME?</v>
          </cell>
        </row>
        <row r="1446">
          <cell r="A1446" t="str">
            <v>Z-129</v>
          </cell>
          <cell r="C1446" t="str">
            <v>INF</v>
          </cell>
          <cell r="D1446" t="str">
            <v>SISTEMA DE GESTIÓN DE IMÁGENES MEDICAS</v>
          </cell>
          <cell r="E1446" t="str">
            <v>INF</v>
          </cell>
          <cell r="I1446" t="e">
            <v>#NAME?</v>
          </cell>
        </row>
        <row r="1447">
          <cell r="A1447" t="str">
            <v>Z-130</v>
          </cell>
          <cell r="C1447" t="str">
            <v>INF</v>
          </cell>
          <cell r="D1447" t="str">
            <v>SISTEMA DE GESTIÓN EN SALUD (HIS/FARMACIA/HISTORIAS/ETC.)</v>
          </cell>
          <cell r="E1447" t="str">
            <v>INF</v>
          </cell>
          <cell r="I1447" t="e">
            <v>#NAME?</v>
          </cell>
        </row>
        <row r="1448">
          <cell r="A1448" t="str">
            <v>Z-150</v>
          </cell>
          <cell r="C1448" t="str">
            <v>INF</v>
          </cell>
          <cell r="D1448" t="str">
            <v>SISTEMA DE IDENTIFICACIÓN DE INSTRUMENTAL MÉDICO</v>
          </cell>
          <cell r="E1448" t="str">
            <v>INF</v>
          </cell>
          <cell r="I1448" t="e">
            <v>#NAME?</v>
          </cell>
        </row>
        <row r="1449">
          <cell r="A1449" t="str">
            <v>L-41</v>
          </cell>
          <cell r="C1449" t="str">
            <v>LAB</v>
          </cell>
          <cell r="D1449" t="str">
            <v xml:space="preserve">SISTEMA DE INCLUSIÓN  INTEGRADA  </v>
          </cell>
          <cell r="E1449" t="str">
            <v>L</v>
          </cell>
          <cell r="F1449" t="str">
            <v>EQ</v>
          </cell>
          <cell r="G1449" t="e">
            <v>#NAME?</v>
          </cell>
          <cell r="H1449" t="e">
            <v>#NAME?</v>
          </cell>
          <cell r="I1449" t="e">
            <v>#NAME?</v>
          </cell>
        </row>
        <row r="1450">
          <cell r="A1450" t="str">
            <v>Z-131</v>
          </cell>
          <cell r="C1450" t="str">
            <v>INF</v>
          </cell>
          <cell r="D1450" t="str">
            <v>SISTEMA DE LLAMADA DE ENFERMERAS</v>
          </cell>
          <cell r="E1450" t="str">
            <v>INF</v>
          </cell>
          <cell r="F1450" t="str">
            <v>OC</v>
          </cell>
          <cell r="I1450" t="e">
            <v>#NAME?</v>
          </cell>
        </row>
        <row r="1451">
          <cell r="A1451" t="str">
            <v>CLL-1</v>
          </cell>
          <cell r="C1451" t="str">
            <v>COM</v>
          </cell>
          <cell r="D1451" t="str">
            <v xml:space="preserve">SISTEMA DE LLAMADA DE ENFERMERAS </v>
          </cell>
          <cell r="E1451" t="str">
            <v>COM</v>
          </cell>
          <cell r="F1451" t="str">
            <v>EQ</v>
          </cell>
          <cell r="G1451" t="e">
            <v>#NAME?</v>
          </cell>
          <cell r="H1451" t="e">
            <v>#NAME?</v>
          </cell>
          <cell r="I1451" t="e">
            <v>#REF!</v>
          </cell>
        </row>
        <row r="1452">
          <cell r="A1452" t="str">
            <v>L-32</v>
          </cell>
          <cell r="C1452" t="str">
            <v>LAB</v>
          </cell>
          <cell r="D1452" t="str">
            <v>SISTEMA DE MONITOREO E IDENTIFICACION BACTERIANA (CESION EN USO)</v>
          </cell>
          <cell r="E1452" t="str">
            <v>L</v>
          </cell>
          <cell r="F1452" t="str">
            <v>EQ</v>
          </cell>
          <cell r="G1452" t="e">
            <v>#NAME?</v>
          </cell>
          <cell r="H1452" t="e">
            <v>#NAME?</v>
          </cell>
          <cell r="I1452" t="e">
            <v>#NAME?</v>
          </cell>
        </row>
        <row r="1453">
          <cell r="A1453" t="str">
            <v>BAT-103</v>
          </cell>
          <cell r="C1453" t="str">
            <v>EM</v>
          </cell>
          <cell r="D1453" t="str">
            <v>SISTEMA DE PANELES FOTOVOLTAICOS O GENERADOR EOLICO</v>
          </cell>
          <cell r="E1453" t="str">
            <v>EM</v>
          </cell>
          <cell r="F1453" t="str">
            <v>EQ</v>
          </cell>
          <cell r="I1453" t="e">
            <v>#REF!</v>
          </cell>
        </row>
        <row r="1454">
          <cell r="A1454" t="str">
            <v>I-105</v>
          </cell>
          <cell r="C1454" t="str">
            <v>COM</v>
          </cell>
          <cell r="D1454" t="str">
            <v>SISTEMA DE PERIFONEO</v>
          </cell>
          <cell r="E1454" t="str">
            <v>COM</v>
          </cell>
          <cell r="F1454" t="str">
            <v>EQ</v>
          </cell>
          <cell r="H1454" t="e">
            <v>#NAME?</v>
          </cell>
          <cell r="I1454" t="e">
            <v>#NAME?</v>
          </cell>
        </row>
        <row r="1455">
          <cell r="A1455" t="str">
            <v>Z-132A</v>
          </cell>
          <cell r="C1455" t="str">
            <v>INF</v>
          </cell>
          <cell r="D1455" t="str">
            <v>SISTEMA DE RADIO RECEPTOR VHF/HF</v>
          </cell>
          <cell r="E1455" t="str">
            <v>INF</v>
          </cell>
          <cell r="F1455" t="str">
            <v>EQ</v>
          </cell>
          <cell r="I1455" t="e">
            <v>#NAME?</v>
          </cell>
        </row>
        <row r="1456">
          <cell r="A1456" t="str">
            <v>I-46</v>
          </cell>
          <cell r="C1456" t="str">
            <v>COM</v>
          </cell>
          <cell r="D1456" t="str">
            <v xml:space="preserve">SISTEMA DE RELOJES </v>
          </cell>
          <cell r="E1456" t="str">
            <v>COM</v>
          </cell>
          <cell r="F1456" t="str">
            <v>EQ</v>
          </cell>
          <cell r="G1456" t="e">
            <v>#NAME?</v>
          </cell>
          <cell r="H1456" t="e">
            <v>#NAME?</v>
          </cell>
          <cell r="I1456" t="e">
            <v>#NAME?</v>
          </cell>
        </row>
        <row r="1457">
          <cell r="A1457" t="str">
            <v>Z-133</v>
          </cell>
          <cell r="C1457" t="str">
            <v>INF</v>
          </cell>
          <cell r="D1457" t="str">
            <v>SISTEMA DE RELOJES SINCRONIZADOS</v>
          </cell>
          <cell r="E1457" t="str">
            <v>INF</v>
          </cell>
          <cell r="F1457" t="str">
            <v>OC</v>
          </cell>
        </row>
        <row r="1458">
          <cell r="A1458" t="str">
            <v>I-49</v>
          </cell>
          <cell r="C1458" t="str">
            <v>COM</v>
          </cell>
          <cell r="D1458" t="str">
            <v>SISTEMA DE SEGURIDAD CON CCTV</v>
          </cell>
          <cell r="E1458" t="str">
            <v>COM</v>
          </cell>
          <cell r="F1458" t="str">
            <v>EQ</v>
          </cell>
          <cell r="G1458" t="e">
            <v>#NAME?</v>
          </cell>
          <cell r="H1458" t="e">
            <v>#NAME?</v>
          </cell>
          <cell r="I1458" t="e">
            <v>#NAME?</v>
          </cell>
        </row>
        <row r="1459">
          <cell r="A1459" t="str">
            <v>Z-134</v>
          </cell>
          <cell r="C1459" t="str">
            <v>INF</v>
          </cell>
          <cell r="D1459" t="str">
            <v>SISTEMA DE SISTEMA DE CONECTIVIDAD WIFI</v>
          </cell>
          <cell r="E1459" t="str">
            <v>INF</v>
          </cell>
          <cell r="F1459" t="str">
            <v>EQ</v>
          </cell>
        </row>
        <row r="1460">
          <cell r="A1460" t="str">
            <v>Z-135</v>
          </cell>
          <cell r="C1460" t="str">
            <v>INF</v>
          </cell>
          <cell r="D1460" t="str">
            <v>SISTEMA DE SONIDO Y PERIFONEO</v>
          </cell>
          <cell r="E1460" t="str">
            <v>INF</v>
          </cell>
          <cell r="F1460" t="str">
            <v>EQ</v>
          </cell>
        </row>
        <row r="1461">
          <cell r="A1461" t="str">
            <v>Z-136</v>
          </cell>
          <cell r="C1461" t="str">
            <v>INF</v>
          </cell>
          <cell r="D1461" t="str">
            <v>SISTEMA DE TELECONFERENCIA PUNTO A PUNTO</v>
          </cell>
          <cell r="E1461" t="str">
            <v>INF</v>
          </cell>
          <cell r="F1461" t="str">
            <v>EQ</v>
          </cell>
        </row>
        <row r="1462">
          <cell r="A1462" t="str">
            <v>Z-137</v>
          </cell>
          <cell r="C1462" t="str">
            <v>INF</v>
          </cell>
          <cell r="D1462" t="str">
            <v>SISTEMA DE TELEFONÍA IP</v>
          </cell>
          <cell r="E1462" t="str">
            <v>INF</v>
          </cell>
          <cell r="F1462" t="str">
            <v>EQ</v>
          </cell>
        </row>
        <row r="1463">
          <cell r="A1463" t="str">
            <v>Z-138</v>
          </cell>
          <cell r="C1463" t="str">
            <v>INF</v>
          </cell>
          <cell r="D1463" t="str">
            <v>SISTEMA DE TELEVISIÓN</v>
          </cell>
          <cell r="E1463" t="str">
            <v>INF</v>
          </cell>
          <cell r="F1463" t="str">
            <v>EQ</v>
          </cell>
        </row>
        <row r="1464">
          <cell r="A1464" t="str">
            <v>U-26</v>
          </cell>
          <cell r="C1464" t="str">
            <v>OFT</v>
          </cell>
          <cell r="D1464" t="str">
            <v xml:space="preserve">SISTEMA DE TOPOGRAFÍA DE LA CÓRNEA </v>
          </cell>
          <cell r="E1464" t="str">
            <v>B</v>
          </cell>
          <cell r="F1464" t="str">
            <v>EQ</v>
          </cell>
          <cell r="G1464" t="e">
            <v>#NAME?</v>
          </cell>
          <cell r="H1464" t="e">
            <v>#NAME?</v>
          </cell>
        </row>
        <row r="1465">
          <cell r="A1465" t="str">
            <v>I-48A</v>
          </cell>
          <cell r="C1465" t="str">
            <v>COM</v>
          </cell>
          <cell r="D1465" t="str">
            <v>SISTEMA DE TV CABLE</v>
          </cell>
          <cell r="E1465" t="str">
            <v>COM</v>
          </cell>
          <cell r="F1465" t="str">
            <v>EQ</v>
          </cell>
          <cell r="G1465" t="e">
            <v>#NAME?</v>
          </cell>
          <cell r="H1465" t="e">
            <v>#NAME?</v>
          </cell>
        </row>
        <row r="1466">
          <cell r="A1466" t="str">
            <v>I-53</v>
          </cell>
          <cell r="C1466" t="str">
            <v>COM</v>
          </cell>
          <cell r="D1466" t="str">
            <v>SISTEMA DE VIDEO CONFERENCIAS</v>
          </cell>
          <cell r="E1466" t="str">
            <v>COM</v>
          </cell>
          <cell r="F1466" t="str">
            <v>EQ</v>
          </cell>
          <cell r="G1466" t="e">
            <v>#NAME?</v>
          </cell>
          <cell r="H1466" t="e">
            <v>#NAME?</v>
          </cell>
        </row>
        <row r="1467">
          <cell r="A1467" t="str">
            <v>Z-139</v>
          </cell>
          <cell r="C1467" t="str">
            <v>INF</v>
          </cell>
          <cell r="D1467" t="str">
            <v>SISTEMA DE VIDEO VIGILANCIA</v>
          </cell>
          <cell r="E1467" t="str">
            <v>INF</v>
          </cell>
          <cell r="F1467" t="str">
            <v>EQ</v>
          </cell>
        </row>
        <row r="1468">
          <cell r="A1468" t="str">
            <v>I-52</v>
          </cell>
          <cell r="C1468" t="str">
            <v>COM</v>
          </cell>
          <cell r="D1468" t="str">
            <v>SISTEMA DE VOZ Y DATOS</v>
          </cell>
          <cell r="E1468" t="str">
            <v>COM</v>
          </cell>
          <cell r="F1468" t="str">
            <v>EQ</v>
          </cell>
          <cell r="G1468" t="e">
            <v>#NAME?</v>
          </cell>
          <cell r="H1468" t="e">
            <v>#NAME?</v>
          </cell>
          <cell r="I1468" t="e">
            <v>#NAME?</v>
          </cell>
        </row>
        <row r="1469">
          <cell r="A1469" t="str">
            <v>L-143</v>
          </cell>
          <cell r="C1469" t="str">
            <v>EM</v>
          </cell>
          <cell r="D1469" t="str">
            <v xml:space="preserve">SISTEMA ELECTRICO DE TRANSFERENCIA DE PACIENTES </v>
          </cell>
          <cell r="E1469" t="str">
            <v>E</v>
          </cell>
          <cell r="F1469" t="str">
            <v>EQ</v>
          </cell>
          <cell r="G1469" t="e">
            <v>#NAME?</v>
          </cell>
          <cell r="H1469" t="e">
            <v>#NAME?</v>
          </cell>
          <cell r="I1469" t="e">
            <v>#NAME?</v>
          </cell>
        </row>
        <row r="1470">
          <cell r="A1470" t="str">
            <v>L-143B</v>
          </cell>
          <cell r="C1470" t="str">
            <v>EM</v>
          </cell>
          <cell r="D1470" t="str">
            <v>SISTEMA ELECTRICO DE TRANSFERENCIA DE PACIENTES  CON CAMILLAS DE TRANSPORTE</v>
          </cell>
          <cell r="E1470" t="str">
            <v>E</v>
          </cell>
          <cell r="F1470" t="str">
            <v>EQ</v>
          </cell>
          <cell r="G1470" t="e">
            <v>#NAME?</v>
          </cell>
          <cell r="H1470" t="e">
            <v>#NAME?</v>
          </cell>
          <cell r="I1470" t="e">
            <v>#NAME?</v>
          </cell>
        </row>
        <row r="1471">
          <cell r="A1471" t="str">
            <v>R-110</v>
          </cell>
          <cell r="C1471" t="str">
            <v>COM</v>
          </cell>
          <cell r="D1471" t="str">
            <v xml:space="preserve">SISTEMA ELECTRÓNICO DE CONTROL DE TEMPERATURA Y ENERGÍA CON ALARMA </v>
          </cell>
          <cell r="E1471" t="str">
            <v>COM</v>
          </cell>
          <cell r="F1471" t="str">
            <v>EQ</v>
          </cell>
          <cell r="H1471" t="e">
            <v>#NAME?</v>
          </cell>
          <cell r="I1471" t="e">
            <v>#NAME?</v>
          </cell>
        </row>
        <row r="1472">
          <cell r="A1472" t="str">
            <v>INF-2</v>
          </cell>
          <cell r="C1472" t="str">
            <v>INF</v>
          </cell>
          <cell r="D1472" t="str">
            <v>SISTEMA INFORMATICO DE GESTION CLINICA - ALMACEN - FARMACIA</v>
          </cell>
          <cell r="E1472" t="str">
            <v>INF</v>
          </cell>
          <cell r="F1472" t="str">
            <v>EQ</v>
          </cell>
          <cell r="H1472" t="e">
            <v>#NAME?</v>
          </cell>
          <cell r="I1472" t="e">
            <v>#NAME?</v>
          </cell>
        </row>
        <row r="1473">
          <cell r="A1473" t="str">
            <v>INF-1</v>
          </cell>
          <cell r="C1473" t="str">
            <v>INF</v>
          </cell>
          <cell r="D1473" t="str">
            <v>SISTEMA INFORMATICO HOSPITALARIO -HIS</v>
          </cell>
          <cell r="E1473" t="str">
            <v>INF</v>
          </cell>
          <cell r="F1473" t="str">
            <v>EQ</v>
          </cell>
          <cell r="H1473" t="e">
            <v>#NAME?</v>
          </cell>
          <cell r="I1473" t="e">
            <v>#NAME?</v>
          </cell>
        </row>
        <row r="1474">
          <cell r="A1474" t="str">
            <v>INF-300</v>
          </cell>
          <cell r="C1474" t="str">
            <v>LAB</v>
          </cell>
          <cell r="D1474" t="str">
            <v>SISTEMA INTEGRAL DE TRAZABILIDAD DE INSTRUMENTAL QUIRURGICO</v>
          </cell>
          <cell r="E1474" t="str">
            <v>E</v>
          </cell>
          <cell r="F1474" t="str">
            <v>EQ</v>
          </cell>
          <cell r="G1474" t="e">
            <v>#NAME?</v>
          </cell>
          <cell r="H1474" t="e">
            <v>#NAME?</v>
          </cell>
          <cell r="I1474" t="e">
            <v>#NAME?</v>
          </cell>
        </row>
        <row r="1475">
          <cell r="A1475" t="str">
            <v>EM-7A</v>
          </cell>
          <cell r="C1475" t="str">
            <v>MO</v>
          </cell>
          <cell r="D1475" t="str">
            <v>SISTEMA MAPA (MONITOREO DE PRESION AMBULATORIA CONTINUA)</v>
          </cell>
          <cell r="E1475" t="str">
            <v>B</v>
          </cell>
          <cell r="F1475" t="str">
            <v>EQ</v>
          </cell>
          <cell r="G1475" t="e">
            <v>#NAME?</v>
          </cell>
          <cell r="H1475" t="e">
            <v>#NAME?</v>
          </cell>
          <cell r="I1475" t="e">
            <v>#NAME?</v>
          </cell>
        </row>
        <row r="1476">
          <cell r="A1476" t="str">
            <v>RX-8</v>
          </cell>
          <cell r="C1476" t="str">
            <v>IMAG</v>
          </cell>
          <cell r="D1476" t="str">
            <v xml:space="preserve">SISTEMA RADIOGRÁFICO DIGITAL </v>
          </cell>
          <cell r="E1476" t="str">
            <v>B</v>
          </cell>
          <cell r="F1476" t="str">
            <v>EQ</v>
          </cell>
          <cell r="G1476" t="e">
            <v>#NAME?</v>
          </cell>
          <cell r="H1476" t="e">
            <v>#NAME?</v>
          </cell>
          <cell r="I1476" t="e">
            <v>#NAME?</v>
          </cell>
        </row>
        <row r="1477">
          <cell r="A1477" t="str">
            <v>RX-9</v>
          </cell>
          <cell r="C1477" t="str">
            <v>IMAG</v>
          </cell>
          <cell r="D1477" t="str">
            <v>SISTEMA RADIOGRÁFICO DIGITAL CON FLUOROSCOPIA</v>
          </cell>
          <cell r="E1477" t="str">
            <v>B</v>
          </cell>
          <cell r="F1477" t="str">
            <v>EQ</v>
          </cell>
          <cell r="G1477" t="e">
            <v>#NAME?</v>
          </cell>
          <cell r="H1477" t="e">
            <v>#NAME?</v>
          </cell>
          <cell r="I1477" t="e">
            <v>#NAME?</v>
          </cell>
        </row>
        <row r="1478">
          <cell r="A1478" t="str">
            <v>RX-3A</v>
          </cell>
          <cell r="C1478" t="str">
            <v>IMAG</v>
          </cell>
          <cell r="D1478" t="str">
            <v>SISTEMA RADIOGRÁFICO/FLUOROSCÓPICO, DIGITAL ARCO EN C PARA USO GENERAL, ESTACIONARIO</v>
          </cell>
          <cell r="E1478" t="str">
            <v>B</v>
          </cell>
          <cell r="F1478" t="str">
            <v>EQ</v>
          </cell>
          <cell r="G1478" t="e">
            <v>#NAME?</v>
          </cell>
          <cell r="H1478" t="e">
            <v>#NAME?</v>
          </cell>
          <cell r="I1478" t="e">
            <v>#NAME?</v>
          </cell>
        </row>
        <row r="1479">
          <cell r="A1479" t="str">
            <v>RX-3</v>
          </cell>
          <cell r="C1479" t="str">
            <v>IMAG</v>
          </cell>
          <cell r="D1479" t="str">
            <v xml:space="preserve">SISTEMA RADIOGRÁFICO/FLUOROSCÓPICO, DIGITAL ARCO EN C PARA USO GENERAL, RODABLE </v>
          </cell>
          <cell r="E1479" t="str">
            <v>B</v>
          </cell>
          <cell r="F1479" t="str">
            <v>EQ</v>
          </cell>
          <cell r="G1479" t="e">
            <v>#NAME?</v>
          </cell>
          <cell r="H1479" t="e">
            <v>#NAME?</v>
          </cell>
          <cell r="I1479" t="e">
            <v>#NAME?</v>
          </cell>
        </row>
        <row r="1480">
          <cell r="A1480" t="str">
            <v>SO-11</v>
          </cell>
          <cell r="C1480" t="str">
            <v>COMP</v>
          </cell>
          <cell r="D1480" t="str">
            <v xml:space="preserve">SOGA GRUESA DE 05 METROS </v>
          </cell>
          <cell r="E1480" t="str">
            <v>COM</v>
          </cell>
          <cell r="F1480" t="str">
            <v>EQ</v>
          </cell>
          <cell r="H1480" t="e">
            <v>#NAME?</v>
          </cell>
          <cell r="I1480" t="e">
            <v>#NAME?</v>
          </cell>
        </row>
        <row r="1481">
          <cell r="A1481" t="str">
            <v>I-47</v>
          </cell>
          <cell r="C1481" t="str">
            <v>MA</v>
          </cell>
          <cell r="D1481" t="str">
            <v>SOPORTE PARA ROTAFOLIO</v>
          </cell>
          <cell r="E1481" t="str">
            <v>MA</v>
          </cell>
          <cell r="F1481" t="str">
            <v>EQ</v>
          </cell>
          <cell r="G1481" t="e">
            <v>#NAME?</v>
          </cell>
          <cell r="H1481" t="e">
            <v>#NAME?</v>
          </cell>
          <cell r="I1481" t="e">
            <v>#NAME?</v>
          </cell>
        </row>
        <row r="1482">
          <cell r="A1482" t="str">
            <v>G-1</v>
          </cell>
          <cell r="C1482" t="str">
            <v>SAN</v>
          </cell>
          <cell r="D1482" t="str">
            <v>SUMIDERO DE BRONCE CROMADO PARA DUCHA</v>
          </cell>
          <cell r="E1482" t="str">
            <v>OC</v>
          </cell>
          <cell r="F1482" t="str">
            <v>OC</v>
          </cell>
          <cell r="G1482" t="e">
            <v>#NAME?</v>
          </cell>
          <cell r="H1482" t="e">
            <v>#NAME?</v>
          </cell>
          <cell r="I1482" t="e">
            <v>#NAME?</v>
          </cell>
        </row>
        <row r="1483">
          <cell r="A1483" t="str">
            <v>Z-140A</v>
          </cell>
          <cell r="C1483" t="str">
            <v>INF</v>
          </cell>
          <cell r="D1483" t="str">
            <v>SWITCH DE 16 PUERTOS RJ45 10 GBPS + 2 PUERTOS PARA FIBRA ÓPTICA 10 GBPS ADMINISTRABLE - Para nivel de distribución, (*) Un Switch por cada Gabinete.</v>
          </cell>
          <cell r="E1483" t="str">
            <v>INF</v>
          </cell>
          <cell r="F1483" t="str">
            <v>EQ</v>
          </cell>
          <cell r="I1483" t="e">
            <v>#NAME?</v>
          </cell>
        </row>
        <row r="1484">
          <cell r="A1484" t="str">
            <v>Z-140B</v>
          </cell>
          <cell r="C1484" t="str">
            <v>INF</v>
          </cell>
          <cell r="D1484" t="str">
            <v>SWITCH DE 24 PUERTOS RJ45 1GBPS ADMINISTRABLE - (*) Un Switch por cada 24 puntos asistidos - nivel principal</v>
          </cell>
          <cell r="E1484" t="str">
            <v>INF</v>
          </cell>
          <cell r="F1484" t="str">
            <v>EQ</v>
          </cell>
          <cell r="I1484" t="e">
            <v>#NAME?</v>
          </cell>
        </row>
        <row r="1485">
          <cell r="A1485" t="str">
            <v>Z-140C</v>
          </cell>
          <cell r="C1485" t="str">
            <v>INF</v>
          </cell>
          <cell r="D1485" t="str">
            <v>SWITCH DE 24 PUERTOS RJ45 POE 1GBPS + 2 PUERTOS RJ45 10 GBPS ADMINISTRABLE - (*) Un Switch por cada 24 puntos asistidos - nivel borde</v>
          </cell>
          <cell r="E1485" t="str">
            <v>INF</v>
          </cell>
          <cell r="F1485" t="str">
            <v>EQ</v>
          </cell>
          <cell r="I1485" t="e">
            <v>#NAME?</v>
          </cell>
        </row>
        <row r="1486">
          <cell r="A1486" t="str">
            <v>Z-140D</v>
          </cell>
          <cell r="C1486" t="str">
            <v>INF</v>
          </cell>
          <cell r="D1486" t="str">
            <v>SWITCH DE 24 PUERTOS RJ45 POE 1GBPS + 2 PUERTOS RJ45 1GBPS ADMINISTRABLE - (*) Un Switch por cada 24 puntos asistidos - nivel borde</v>
          </cell>
          <cell r="E1486" t="str">
            <v>INF</v>
          </cell>
          <cell r="F1486" t="str">
            <v>EQ</v>
          </cell>
          <cell r="I1486" t="e">
            <v>#NAME?</v>
          </cell>
        </row>
        <row r="1487">
          <cell r="A1487" t="str">
            <v>Z-140E</v>
          </cell>
          <cell r="C1487" t="str">
            <v>INF</v>
          </cell>
          <cell r="D1487" t="str">
            <v>SWITCH DE 24 PUERTOS RJ45 POE 1GBPS ADMINISTRABLE</v>
          </cell>
          <cell r="E1487" t="str">
            <v>INF</v>
          </cell>
          <cell r="F1487" t="str">
            <v>EQ</v>
          </cell>
        </row>
        <row r="1488">
          <cell r="A1488" t="str">
            <v>Z-140F</v>
          </cell>
          <cell r="C1488" t="str">
            <v>INF</v>
          </cell>
          <cell r="D1488" t="str">
            <v>SWITCH DE 8 PUERTOS PARA FIBRA ÓPTICA A 10 GBPS + 24 PUERTOS RJ45 10 GBPS ADMINISTRABLE - (*) Puertos de acuerdo a enlaces de cableado troncal y equipos - nivel core</v>
          </cell>
          <cell r="E1488" t="str">
            <v>INF</v>
          </cell>
          <cell r="F1488" t="str">
            <v>EQ</v>
          </cell>
        </row>
        <row r="1489">
          <cell r="A1489" t="str">
            <v>Z-140G</v>
          </cell>
          <cell r="C1489" t="str">
            <v>INF</v>
          </cell>
          <cell r="D1489" t="str">
            <v>SWITCH DE 8 PUERTOS RJ45 1GBPS + 2 PUERTOS RJ45 1 GBPS ADMINISTRABLE - Para nivel de distribución</v>
          </cell>
          <cell r="E1489" t="str">
            <v>INF</v>
          </cell>
          <cell r="F1489" t="str">
            <v>EQ</v>
          </cell>
        </row>
        <row r="1490">
          <cell r="A1490" t="str">
            <v>Z-141B</v>
          </cell>
          <cell r="C1490" t="str">
            <v>INF</v>
          </cell>
          <cell r="D1490" t="str">
            <v>SWITCH KWM 1X8</v>
          </cell>
          <cell r="E1490" t="str">
            <v>INF</v>
          </cell>
          <cell r="F1490" t="str">
            <v>EQ</v>
          </cell>
        </row>
        <row r="1491">
          <cell r="A1491" t="str">
            <v>Z-8</v>
          </cell>
          <cell r="C1491" t="str">
            <v>LAV</v>
          </cell>
          <cell r="D1491" t="str">
            <v>TABLA DE PLANCHAR A MANO</v>
          </cell>
          <cell r="E1491" t="str">
            <v>E</v>
          </cell>
          <cell r="F1491" t="str">
            <v>EQ</v>
          </cell>
          <cell r="G1491" t="e">
            <v>#NAME?</v>
          </cell>
          <cell r="H1491" t="e">
            <v>#NAME?</v>
          </cell>
        </row>
        <row r="1492">
          <cell r="A1492" t="str">
            <v>Z-800</v>
          </cell>
          <cell r="C1492" t="str">
            <v>COM</v>
          </cell>
          <cell r="D1492" t="str">
            <v>TABLA DE TRANSPORTE DE  POLITRAUMATIZADO</v>
          </cell>
          <cell r="E1492" t="str">
            <v>E</v>
          </cell>
          <cell r="F1492" t="str">
            <v>EQ</v>
          </cell>
          <cell r="G1492" t="e">
            <v>#NAME?</v>
          </cell>
          <cell r="H1492" t="e">
            <v>#NAME?</v>
          </cell>
        </row>
        <row r="1493">
          <cell r="A1493" t="str">
            <v>TAB-102</v>
          </cell>
          <cell r="C1493" t="str">
            <v>EM</v>
          </cell>
          <cell r="D1493" t="str">
            <v>TABLERO DE BAJA TENSION CON SUPRESOR DE PICOS DE SOBREVOLTAJES</v>
          </cell>
          <cell r="E1493" t="str">
            <v>EM</v>
          </cell>
          <cell r="F1493" t="str">
            <v>OC</v>
          </cell>
        </row>
        <row r="1494">
          <cell r="A1494" t="str">
            <v>BAT-102</v>
          </cell>
          <cell r="C1494" t="str">
            <v>EM</v>
          </cell>
          <cell r="D1494" t="str">
            <v>TABLERO DE CONTROL PARA ENERGIA FOTOVOLTAICA</v>
          </cell>
          <cell r="E1494" t="str">
            <v>EM</v>
          </cell>
          <cell r="F1494" t="str">
            <v>EQ</v>
          </cell>
        </row>
        <row r="1495">
          <cell r="A1495" t="str">
            <v>TAB-103</v>
          </cell>
          <cell r="C1495" t="str">
            <v>EM</v>
          </cell>
          <cell r="D1495" t="str">
            <v>TABLERO DE TRANSFERENCIA AUTOMATICA</v>
          </cell>
          <cell r="E1495" t="str">
            <v>EM</v>
          </cell>
          <cell r="F1495" t="str">
            <v>OC</v>
          </cell>
          <cell r="I1495" t="e">
            <v>#NAME?</v>
          </cell>
        </row>
        <row r="1496">
          <cell r="A1496" t="str">
            <v>TAB-104</v>
          </cell>
          <cell r="C1496" t="str">
            <v>EM</v>
          </cell>
          <cell r="D1496" t="str">
            <v>TABLERO DE TRANSFERENCIA AUTOMATICA A MENOS DE 10 SEG.</v>
          </cell>
          <cell r="E1496" t="str">
            <v>EM</v>
          </cell>
          <cell r="F1496" t="str">
            <v>OC</v>
          </cell>
          <cell r="I1496" t="e">
            <v>#NAME?</v>
          </cell>
        </row>
        <row r="1497">
          <cell r="A1497" t="str">
            <v>CF-36C</v>
          </cell>
          <cell r="C1497" t="str">
            <v>EM</v>
          </cell>
          <cell r="D1497" t="str">
            <v xml:space="preserve">TABLERO ELÉCTRICO GENERAL </v>
          </cell>
          <cell r="E1497" t="str">
            <v>EM</v>
          </cell>
          <cell r="F1497" t="str">
            <v>OC</v>
          </cell>
          <cell r="I1497" t="e">
            <v>#NAME?</v>
          </cell>
        </row>
        <row r="1498">
          <cell r="A1498" t="str">
            <v>CF-36</v>
          </cell>
          <cell r="C1498" t="str">
            <v>EM</v>
          </cell>
          <cell r="D1498" t="str">
            <v>TABLERO ELÉCTRICO GENERAL CON TRANSFERENCIA AUTOMATICA</v>
          </cell>
          <cell r="E1498" t="str">
            <v>E</v>
          </cell>
          <cell r="F1498" t="str">
            <v>EQ</v>
          </cell>
          <cell r="H1498" t="e">
            <v>#NAME?</v>
          </cell>
        </row>
        <row r="1499">
          <cell r="A1499" t="str">
            <v>U-9</v>
          </cell>
          <cell r="C1499" t="str">
            <v>MC</v>
          </cell>
          <cell r="D1499" t="str">
            <v>TABURETE CON RESPALDO PARA DENTISTA</v>
          </cell>
          <cell r="E1499" t="str">
            <v>MC</v>
          </cell>
          <cell r="F1499" t="str">
            <v>EQ</v>
          </cell>
          <cell r="G1499" t="e">
            <v>#NAME?</v>
          </cell>
          <cell r="H1499" t="e">
            <v>#NAME?</v>
          </cell>
        </row>
        <row r="1500">
          <cell r="A1500" t="str">
            <v>MA-36a</v>
          </cell>
          <cell r="C1500" t="str">
            <v>MA</v>
          </cell>
          <cell r="D1500" t="str">
            <v>TABURETE DE ACERO INOXIDABLE  CON ASIENTO GIRATORIO RODABLE</v>
          </cell>
          <cell r="E1500" t="str">
            <v>MA</v>
          </cell>
          <cell r="F1500" t="str">
            <v>EQ</v>
          </cell>
          <cell r="G1500" t="e">
            <v>#NAME?</v>
          </cell>
          <cell r="H1500" t="e">
            <v>#NAME?</v>
          </cell>
          <cell r="I1500" t="e">
            <v>#NAME?</v>
          </cell>
        </row>
        <row r="1501">
          <cell r="A1501" t="str">
            <v>MA-33</v>
          </cell>
          <cell r="C1501" t="str">
            <v>MA</v>
          </cell>
          <cell r="D1501" t="str">
            <v>TABURETE DE ACERO INOXIDABLE GIRATORIO CON RESPALDO</v>
          </cell>
          <cell r="E1501" t="str">
            <v>MA</v>
          </cell>
          <cell r="F1501" t="str">
            <v>EQ</v>
          </cell>
          <cell r="G1501" t="e">
            <v>#NAME?</v>
          </cell>
          <cell r="H1501" t="e">
            <v>#NAME?</v>
          </cell>
        </row>
        <row r="1502">
          <cell r="A1502" t="str">
            <v>MA-35B</v>
          </cell>
          <cell r="C1502" t="str">
            <v>MA</v>
          </cell>
          <cell r="D1502" t="str">
            <v xml:space="preserve">TABURETE DE MADERA   DE 30 CM DE DIAMETRO  X 45 CMS DE ALTURA </v>
          </cell>
          <cell r="E1502" t="str">
            <v>MA</v>
          </cell>
          <cell r="F1502" t="str">
            <v>EQ</v>
          </cell>
          <cell r="G1502" t="e">
            <v>#NAME?</v>
          </cell>
          <cell r="H1502" t="e">
            <v>#NAME?</v>
          </cell>
        </row>
        <row r="1503">
          <cell r="A1503" t="str">
            <v>MA-34</v>
          </cell>
          <cell r="C1503" t="str">
            <v>MA</v>
          </cell>
          <cell r="D1503" t="str">
            <v>TABURETE METÁLICO ASIENTO GIRATORIO FIJO</v>
          </cell>
          <cell r="E1503" t="str">
            <v>MA</v>
          </cell>
          <cell r="F1503" t="str">
            <v>EQ</v>
          </cell>
          <cell r="G1503" t="e">
            <v>#NAME?</v>
          </cell>
          <cell r="H1503" t="e">
            <v>#NAME?</v>
          </cell>
        </row>
        <row r="1504">
          <cell r="A1504" t="str">
            <v>T-17</v>
          </cell>
          <cell r="C1504" t="str">
            <v>MAN</v>
          </cell>
          <cell r="D1504" t="str">
            <v>TABURETE METALICO CON ASIENTO DE MADERA PARA TALLER</v>
          </cell>
          <cell r="E1504" t="str">
            <v>E</v>
          </cell>
          <cell r="F1504" t="str">
            <v>EQ</v>
          </cell>
          <cell r="G1504" t="e">
            <v>#NAME?</v>
          </cell>
          <cell r="H1504" t="e">
            <v>#NAME?</v>
          </cell>
          <cell r="I1504" t="e">
            <v>#NAME?</v>
          </cell>
        </row>
        <row r="1505">
          <cell r="A1505" t="str">
            <v>MA-35</v>
          </cell>
          <cell r="C1505" t="str">
            <v>MC</v>
          </cell>
          <cell r="D1505" t="str">
            <v>TABURETE METÁLICO GIRATORIO RODABLE</v>
          </cell>
          <cell r="E1505" t="str">
            <v>MC</v>
          </cell>
          <cell r="F1505" t="str">
            <v>EQ</v>
          </cell>
          <cell r="I1505" t="e">
            <v>#NAME?</v>
          </cell>
        </row>
        <row r="1506">
          <cell r="A1506" t="str">
            <v>MA-33B</v>
          </cell>
          <cell r="C1506" t="str">
            <v>MA</v>
          </cell>
          <cell r="D1506" t="str">
            <v>TABURETE METÁLICO GIRATORIO RODABLE CON RESPALDAR PARA ANESTESIÓLOGO</v>
          </cell>
          <cell r="E1506" t="str">
            <v>MA</v>
          </cell>
          <cell r="F1506" t="str">
            <v>EQ</v>
          </cell>
          <cell r="G1506" t="e">
            <v>#NAME?</v>
          </cell>
          <cell r="H1506" t="e">
            <v>#NAME?</v>
          </cell>
          <cell r="I1506" t="e">
            <v>#NAME?</v>
          </cell>
        </row>
        <row r="1507">
          <cell r="A1507" t="str">
            <v>T-11</v>
          </cell>
          <cell r="C1507" t="str">
            <v>MAN</v>
          </cell>
          <cell r="D1507" t="str">
            <v>TALADRO ELECTRICO DE BANCO</v>
          </cell>
          <cell r="E1507" t="str">
            <v>E</v>
          </cell>
          <cell r="F1507" t="str">
            <v>EQ</v>
          </cell>
          <cell r="G1507" t="e">
            <v>#NAME?</v>
          </cell>
          <cell r="H1507" t="e">
            <v>#NAME?</v>
          </cell>
          <cell r="I1507" t="e">
            <v>#NAME?</v>
          </cell>
        </row>
        <row r="1508">
          <cell r="A1508" t="str">
            <v>T-11A</v>
          </cell>
          <cell r="C1508" t="str">
            <v>EC</v>
          </cell>
          <cell r="D1508" t="str">
            <v>TALADRO ELÉCTRICO DE MANO</v>
          </cell>
          <cell r="E1508" t="str">
            <v>E</v>
          </cell>
          <cell r="F1508" t="str">
            <v>EQ</v>
          </cell>
          <cell r="I1508" t="e">
            <v>#NAME?</v>
          </cell>
        </row>
        <row r="1509">
          <cell r="A1509" t="str">
            <v>CF-111</v>
          </cell>
          <cell r="C1509" t="str">
            <v>EM</v>
          </cell>
          <cell r="D1509" t="str">
            <v xml:space="preserve">TANQUE  DE PURGA  DESAGÜE ROMPE PRESIÓN DE VAPOR </v>
          </cell>
          <cell r="E1509" t="str">
            <v>E</v>
          </cell>
          <cell r="F1509" t="str">
            <v>EQ</v>
          </cell>
          <cell r="H1509" t="e">
            <v>#NAME?</v>
          </cell>
          <cell r="I1509" t="e">
            <v>#NAME?</v>
          </cell>
        </row>
        <row r="1510">
          <cell r="A1510" t="str">
            <v>CF-110A</v>
          </cell>
          <cell r="C1510" t="str">
            <v>CF</v>
          </cell>
          <cell r="D1510" t="str">
            <v>TANQUE CISTERNA  DE 1000 GALONES D2</v>
          </cell>
          <cell r="E1510" t="str">
            <v>EM</v>
          </cell>
          <cell r="F1510" t="str">
            <v>OC</v>
          </cell>
          <cell r="H1510" t="e">
            <v>#NAME?</v>
          </cell>
          <cell r="I1510" t="e">
            <v>#NAME?</v>
          </cell>
        </row>
        <row r="1511">
          <cell r="A1511" t="str">
            <v>CF-110R</v>
          </cell>
          <cell r="C1511" t="str">
            <v>EM</v>
          </cell>
          <cell r="D1511" t="str">
            <v>TANQUE CISTERNA  DE 1000 GALONES GLP ó GNC</v>
          </cell>
          <cell r="E1511" t="str">
            <v>EM</v>
          </cell>
          <cell r="F1511" t="str">
            <v>OC</v>
          </cell>
          <cell r="G1511" t="e">
            <v>#NAME?</v>
          </cell>
          <cell r="H1511" t="e">
            <v>#NAME?</v>
          </cell>
        </row>
        <row r="1512">
          <cell r="A1512" t="str">
            <v>CF-110B</v>
          </cell>
          <cell r="C1512" t="str">
            <v>CF</v>
          </cell>
          <cell r="D1512" t="str">
            <v>TANQUE CISTERNA  DE 2000 GALONES D2</v>
          </cell>
          <cell r="E1512" t="str">
            <v>EM</v>
          </cell>
          <cell r="F1512" t="str">
            <v>OC</v>
          </cell>
          <cell r="H1512" t="e">
            <v>#NAME?</v>
          </cell>
          <cell r="I1512" t="e">
            <v>#NAME?</v>
          </cell>
        </row>
        <row r="1513">
          <cell r="A1513" t="str">
            <v>CF-110B</v>
          </cell>
          <cell r="C1513" t="str">
            <v>EM</v>
          </cell>
          <cell r="D1513" t="str">
            <v>TANQUE CISTERNA  DE 2000 GALONES D2</v>
          </cell>
          <cell r="E1513" t="str">
            <v>EM</v>
          </cell>
          <cell r="F1513" t="str">
            <v>OC</v>
          </cell>
          <cell r="G1513" t="e">
            <v>#NAME?</v>
          </cell>
          <cell r="H1513" t="e">
            <v>#NAME?</v>
          </cell>
          <cell r="I1513" t="e">
            <v>#NAME?</v>
          </cell>
        </row>
        <row r="1514">
          <cell r="A1514" t="str">
            <v>CF-110C</v>
          </cell>
          <cell r="C1514" t="str">
            <v>EM</v>
          </cell>
          <cell r="D1514" t="str">
            <v>TANQUE CISTERNA  DE 2000 GALONES GLP ó GNC</v>
          </cell>
          <cell r="E1514" t="str">
            <v>EM</v>
          </cell>
          <cell r="F1514" t="str">
            <v>OC</v>
          </cell>
          <cell r="G1514" t="e">
            <v>#NAME?</v>
          </cell>
          <cell r="H1514" t="e">
            <v>#NAME?</v>
          </cell>
        </row>
        <row r="1515">
          <cell r="A1515" t="str">
            <v>CF-110W</v>
          </cell>
          <cell r="C1515" t="str">
            <v>EM</v>
          </cell>
          <cell r="D1515" t="str">
            <v>TANQUE CISTERNA  DE 700 GALONES GLP ó GNC</v>
          </cell>
          <cell r="E1515" t="str">
            <v>EM</v>
          </cell>
          <cell r="F1515" t="str">
            <v>OC</v>
          </cell>
          <cell r="G1515" t="e">
            <v>#NAME?</v>
          </cell>
          <cell r="H1515" t="e">
            <v>#NAME?</v>
          </cell>
          <cell r="I1515" t="e">
            <v>#NAME?</v>
          </cell>
        </row>
        <row r="1516">
          <cell r="A1516" t="str">
            <v>CF-110</v>
          </cell>
          <cell r="C1516" t="str">
            <v>EM</v>
          </cell>
          <cell r="D1516" t="str">
            <v>TANQUE CISTERNA DE PETRÓLEO DE 1000 GLS. O GAS EQUIVALENTE</v>
          </cell>
          <cell r="E1516" t="str">
            <v>E</v>
          </cell>
          <cell r="F1516" t="str">
            <v>OC</v>
          </cell>
          <cell r="H1516" t="e">
            <v>#NAME?</v>
          </cell>
          <cell r="I1516" t="e">
            <v>#NAME?</v>
          </cell>
        </row>
        <row r="1517">
          <cell r="A1517" t="str">
            <v>CF-16</v>
          </cell>
          <cell r="C1517" t="str">
            <v>EM</v>
          </cell>
          <cell r="D1517" t="str">
            <v xml:space="preserve">TANQUE DE  PETRÓLEO  DIARIO  PARA GRUPO ELECTRÓGENO  </v>
          </cell>
          <cell r="E1517" t="str">
            <v>E</v>
          </cell>
          <cell r="F1517" t="str">
            <v>OC</v>
          </cell>
          <cell r="H1517" t="e">
            <v>#NAME?</v>
          </cell>
          <cell r="I1517" t="e">
            <v>#NAME?</v>
          </cell>
        </row>
        <row r="1518">
          <cell r="A1518" t="str">
            <v>TX-300</v>
          </cell>
          <cell r="C1518" t="str">
            <v>EM</v>
          </cell>
          <cell r="D1518" t="str">
            <v>TANQUE DE AIRE COMPRIMIDO</v>
          </cell>
          <cell r="E1518" t="str">
            <v>EM</v>
          </cell>
          <cell r="F1518" t="str">
            <v>OC</v>
          </cell>
          <cell r="I1518" t="e">
            <v>#NAME?</v>
          </cell>
        </row>
        <row r="1519">
          <cell r="A1519" t="str">
            <v>TX-301</v>
          </cell>
          <cell r="C1519" t="str">
            <v>EM</v>
          </cell>
          <cell r="D1519" t="str">
            <v>TANQUE DE AIRE COMPRIMIDO MEDICINAL</v>
          </cell>
          <cell r="E1519" t="str">
            <v>EM</v>
          </cell>
          <cell r="F1519" t="str">
            <v>OC</v>
          </cell>
          <cell r="I1519" t="e">
            <v>#NAME?</v>
          </cell>
        </row>
        <row r="1520">
          <cell r="A1520" t="str">
            <v>E-6a</v>
          </cell>
          <cell r="C1520" t="str">
            <v>MF</v>
          </cell>
          <cell r="D1520" t="str">
            <v>TANQUE DE COMPRESAS CALIENTES</v>
          </cell>
          <cell r="E1520" t="str">
            <v>C</v>
          </cell>
          <cell r="F1520" t="str">
            <v>EQ</v>
          </cell>
          <cell r="G1520" t="e">
            <v>#NAME?</v>
          </cell>
          <cell r="H1520" t="e">
            <v>#NAME?</v>
          </cell>
          <cell r="I1520" t="e">
            <v>#NAME?</v>
          </cell>
        </row>
        <row r="1521">
          <cell r="A1521" t="str">
            <v>E-113</v>
          </cell>
          <cell r="C1521" t="str">
            <v>MF</v>
          </cell>
          <cell r="D1521" t="str">
            <v>TANQUE DE COMPRESAS FRÍAS</v>
          </cell>
          <cell r="E1521" t="str">
            <v>C</v>
          </cell>
          <cell r="F1521" t="str">
            <v>EQ</v>
          </cell>
          <cell r="G1521" t="e">
            <v>#NAME?</v>
          </cell>
          <cell r="H1521" t="e">
            <v>#NAME?</v>
          </cell>
          <cell r="I1521" t="e">
            <v>#NAME?</v>
          </cell>
        </row>
        <row r="1522">
          <cell r="A1522" t="str">
            <v>CF-8A</v>
          </cell>
          <cell r="C1522" t="str">
            <v>EM</v>
          </cell>
          <cell r="D1522" t="str">
            <v xml:space="preserve">TANQUE DE CONDENSADO </v>
          </cell>
          <cell r="E1522" t="str">
            <v>E</v>
          </cell>
          <cell r="F1522" t="str">
            <v>EQ</v>
          </cell>
          <cell r="H1522" t="e">
            <v>#NAME?</v>
          </cell>
          <cell r="I1522" t="e">
            <v>#NAME?</v>
          </cell>
        </row>
        <row r="1523">
          <cell r="A1523" t="str">
            <v>CF-8</v>
          </cell>
          <cell r="C1523" t="str">
            <v>EM</v>
          </cell>
          <cell r="D1523" t="str">
            <v>TANQUE DE CONDENSADO CON BOMBA</v>
          </cell>
          <cell r="E1523" t="str">
            <v>E</v>
          </cell>
          <cell r="F1523" t="str">
            <v>EQ</v>
          </cell>
          <cell r="H1523" t="e">
            <v>#NAME?</v>
          </cell>
          <cell r="I1523" t="e">
            <v>#NAME?</v>
          </cell>
        </row>
        <row r="1524">
          <cell r="A1524" t="str">
            <v>CF-18D</v>
          </cell>
          <cell r="C1524" t="str">
            <v>CF</v>
          </cell>
          <cell r="D1524" t="str">
            <v>TANQUE DE DIARIO DE PETROLEO</v>
          </cell>
          <cell r="E1524" t="str">
            <v>CF</v>
          </cell>
          <cell r="F1524" t="str">
            <v>OC</v>
          </cell>
        </row>
        <row r="1525">
          <cell r="A1525" t="str">
            <v>CF-18A</v>
          </cell>
          <cell r="C1525" t="str">
            <v>CF</v>
          </cell>
          <cell r="D1525" t="str">
            <v>TANQUE DE DIARIO DE PETROLEO PARA CALDEROS 100 GALONES</v>
          </cell>
          <cell r="E1525" t="str">
            <v>EM</v>
          </cell>
          <cell r="F1525" t="str">
            <v>OC</v>
          </cell>
        </row>
        <row r="1526">
          <cell r="A1526" t="str">
            <v>CF-18C</v>
          </cell>
          <cell r="C1526" t="str">
            <v>CF</v>
          </cell>
          <cell r="D1526" t="str">
            <v>TANQUE DE DIARIO DE PETROLEO PARA CALDEROS 50 GALONES</v>
          </cell>
          <cell r="E1526" t="str">
            <v>EM</v>
          </cell>
          <cell r="F1526" t="str">
            <v>OC</v>
          </cell>
          <cell r="I1526" t="e">
            <v>#NAME?</v>
          </cell>
        </row>
        <row r="1527">
          <cell r="A1527" t="str">
            <v>CF-18</v>
          </cell>
          <cell r="C1527" t="str">
            <v>CF</v>
          </cell>
          <cell r="D1527" t="str">
            <v>TANQUE DE DIARIO PARA COMBUSTIBLE DE CALDERO 120 GALONES</v>
          </cell>
          <cell r="E1527" t="str">
            <v>CF</v>
          </cell>
          <cell r="F1527" t="str">
            <v>OC</v>
          </cell>
          <cell r="I1527" t="e">
            <v>#NAME?</v>
          </cell>
        </row>
        <row r="1528">
          <cell r="A1528" t="str">
            <v>E-69</v>
          </cell>
          <cell r="C1528" t="str">
            <v>MF</v>
          </cell>
          <cell r="D1528" t="str">
            <v>TANQUE DE HIDROTERAPIA PARA MIEMBROS INFERIORES</v>
          </cell>
          <cell r="E1528" t="str">
            <v>C</v>
          </cell>
          <cell r="F1528" t="str">
            <v>EQ</v>
          </cell>
          <cell r="G1528" t="e">
            <v>#NAME?</v>
          </cell>
          <cell r="H1528" t="e">
            <v>#NAME?</v>
          </cell>
          <cell r="I1528" t="e">
            <v>#NAME?</v>
          </cell>
        </row>
        <row r="1529">
          <cell r="A1529" t="str">
            <v>E-68</v>
          </cell>
          <cell r="C1529" t="str">
            <v>MF</v>
          </cell>
          <cell r="D1529" t="str">
            <v>TANQUE DE HIDROTERAPIA PARA MIEMBROS SUPERIORES</v>
          </cell>
          <cell r="E1529" t="str">
            <v>C</v>
          </cell>
          <cell r="F1529" t="str">
            <v>EQ</v>
          </cell>
          <cell r="G1529" t="e">
            <v>#NAME?</v>
          </cell>
          <cell r="H1529" t="e">
            <v>#NAME?</v>
          </cell>
          <cell r="I1529" t="e">
            <v>#NAME?</v>
          </cell>
        </row>
        <row r="1530">
          <cell r="A1530" t="str">
            <v>L-89</v>
          </cell>
          <cell r="C1530" t="str">
            <v>LAB</v>
          </cell>
          <cell r="D1530" t="str">
            <v xml:space="preserve">TANQUE DE NITRÓGENO LÍQUIDO 480 Lts. APROX. 600 Kg. </v>
          </cell>
          <cell r="E1530" t="str">
            <v>L</v>
          </cell>
          <cell r="F1530" t="str">
            <v>EQ</v>
          </cell>
          <cell r="G1530" t="e">
            <v>#NAME?</v>
          </cell>
          <cell r="H1530" t="e">
            <v>#NAME?</v>
          </cell>
        </row>
        <row r="1531">
          <cell r="A1531" t="str">
            <v>E-6</v>
          </cell>
          <cell r="C1531" t="str">
            <v>E</v>
          </cell>
          <cell r="D1531" t="str">
            <v>TANQUE DE PARAFINA</v>
          </cell>
          <cell r="E1531" t="str">
            <v>E</v>
          </cell>
          <cell r="F1531" t="str">
            <v>EQ</v>
          </cell>
        </row>
        <row r="1532">
          <cell r="A1532" t="str">
            <v>TX-302</v>
          </cell>
          <cell r="C1532" t="str">
            <v>EM</v>
          </cell>
          <cell r="D1532" t="str">
            <v>TANQUE DE PETROLEO CON ELECTROBOMBAS DE PETROLEO</v>
          </cell>
          <cell r="E1532" t="str">
            <v>EM</v>
          </cell>
          <cell r="F1532" t="str">
            <v>EQ</v>
          </cell>
        </row>
        <row r="1533">
          <cell r="A1533" t="str">
            <v>J-3</v>
          </cell>
          <cell r="C1533" t="str">
            <v>IMAG</v>
          </cell>
          <cell r="D1533" t="str">
            <v>TANQUE DE REVELADO PARA PELÍCULAS RADIOGRÁFICAS</v>
          </cell>
          <cell r="E1533" t="str">
            <v>C</v>
          </cell>
          <cell r="F1533" t="str">
            <v>EQ</v>
          </cell>
          <cell r="G1533" t="e">
            <v>#NAME?</v>
          </cell>
          <cell r="H1533" t="e">
            <v>#NAME?</v>
          </cell>
        </row>
        <row r="1534">
          <cell r="A1534" t="str">
            <v>TX-303</v>
          </cell>
          <cell r="C1534" t="str">
            <v>EM</v>
          </cell>
          <cell r="D1534" t="str">
            <v>TANQUE DE VACÍO</v>
          </cell>
          <cell r="E1534" t="str">
            <v>EM</v>
          </cell>
          <cell r="F1534" t="str">
            <v>OC</v>
          </cell>
          <cell r="I1534" t="e">
            <v>#NAME?</v>
          </cell>
        </row>
        <row r="1535">
          <cell r="A1535" t="str">
            <v>E-4</v>
          </cell>
          <cell r="C1535" t="str">
            <v>MF</v>
          </cell>
          <cell r="D1535" t="str">
            <v>TANQUE HUBBARD /3Kw + 3Kw TECLE)</v>
          </cell>
          <cell r="E1535" t="str">
            <v>C</v>
          </cell>
          <cell r="F1535" t="str">
            <v>EQ</v>
          </cell>
          <cell r="G1535" t="e">
            <v>#NAME?</v>
          </cell>
          <cell r="H1535" t="e">
            <v>#NAME?</v>
          </cell>
          <cell r="I1535" t="e">
            <v>#NAME?</v>
          </cell>
        </row>
        <row r="1536">
          <cell r="A1536" t="str">
            <v>CF-112</v>
          </cell>
          <cell r="C1536" t="str">
            <v>EM</v>
          </cell>
          <cell r="D1536" t="str">
            <v>TANQUE SALMUERA</v>
          </cell>
          <cell r="E1536" t="str">
            <v>E</v>
          </cell>
          <cell r="F1536" t="str">
            <v>OC</v>
          </cell>
          <cell r="H1536" t="e">
            <v>#NAME?</v>
          </cell>
          <cell r="I1536" t="e">
            <v>#NAME?</v>
          </cell>
        </row>
        <row r="1537">
          <cell r="A1537" t="str">
            <v>MA-101</v>
          </cell>
          <cell r="C1537" t="str">
            <v>MA</v>
          </cell>
          <cell r="D1537" t="str">
            <v>TARIMA DE ACERO INOXIDABLE</v>
          </cell>
          <cell r="E1537" t="str">
            <v>MA</v>
          </cell>
          <cell r="F1537" t="str">
            <v>EQ</v>
          </cell>
          <cell r="G1537" t="e">
            <v>#NAME?</v>
          </cell>
          <cell r="H1537" t="e">
            <v>#NAME?</v>
          </cell>
          <cell r="I1537" t="e">
            <v>#NAME?</v>
          </cell>
        </row>
        <row r="1538">
          <cell r="A1538" t="str">
            <v>M-80</v>
          </cell>
          <cell r="C1538" t="str">
            <v>MA</v>
          </cell>
          <cell r="D1538" t="str">
            <v>TARIMA DE MADERA</v>
          </cell>
          <cell r="E1538" t="str">
            <v>MA</v>
          </cell>
          <cell r="F1538" t="str">
            <v>EQ</v>
          </cell>
          <cell r="H1538" t="e">
            <v>#NAME?</v>
          </cell>
          <cell r="I1538" t="e">
            <v>#NAME?</v>
          </cell>
        </row>
        <row r="1539">
          <cell r="A1539" t="str">
            <v>M-80</v>
          </cell>
          <cell r="C1539" t="str">
            <v>MF</v>
          </cell>
          <cell r="D1539" t="str">
            <v>TARIMA PARA COLCHONETA</v>
          </cell>
          <cell r="E1539" t="str">
            <v>C</v>
          </cell>
          <cell r="F1539" t="str">
            <v>EQ</v>
          </cell>
          <cell r="G1539" t="e">
            <v>#NAME?</v>
          </cell>
          <cell r="H1539" t="e">
            <v>#NAME?</v>
          </cell>
          <cell r="I1539" t="e">
            <v>#NAME?</v>
          </cell>
        </row>
        <row r="1540">
          <cell r="A1540" t="str">
            <v>O-19Z</v>
          </cell>
          <cell r="C1540" t="str">
            <v>INF</v>
          </cell>
          <cell r="D1540" t="str">
            <v>TARJETERO ELECTRONICO PARA CONTROL DE INGRESO</v>
          </cell>
          <cell r="E1540" t="str">
            <v>INF</v>
          </cell>
          <cell r="F1540" t="str">
            <v>EQ</v>
          </cell>
          <cell r="G1540" t="e">
            <v>#NAME?</v>
          </cell>
          <cell r="H1540" t="e">
            <v>#NAME?</v>
          </cell>
        </row>
        <row r="1541">
          <cell r="A1541" t="str">
            <v>TEL</v>
          </cell>
          <cell r="C1541" t="str">
            <v>COM</v>
          </cell>
          <cell r="D1541" t="str">
            <v>TELEFONO DE MESA</v>
          </cell>
          <cell r="E1541" t="str">
            <v>COM</v>
          </cell>
          <cell r="F1541" t="str">
            <v>EQ</v>
          </cell>
          <cell r="G1541" t="e">
            <v>#NAME?</v>
          </cell>
          <cell r="H1541" t="e">
            <v>#NAME?</v>
          </cell>
        </row>
        <row r="1542">
          <cell r="A1542" t="str">
            <v>TELP</v>
          </cell>
          <cell r="C1542" t="str">
            <v>COM</v>
          </cell>
          <cell r="D1542" t="str">
            <v>TELEFONO DE PARED</v>
          </cell>
          <cell r="E1542" t="str">
            <v>COM</v>
          </cell>
          <cell r="F1542" t="str">
            <v>EQ</v>
          </cell>
          <cell r="G1542" t="e">
            <v>#NAME?</v>
          </cell>
          <cell r="H1542" t="e">
            <v>#NAME?</v>
          </cell>
        </row>
        <row r="1543">
          <cell r="A1543" t="str">
            <v>Z-145A</v>
          </cell>
          <cell r="C1543" t="str">
            <v>INF</v>
          </cell>
          <cell r="D1543" t="str">
            <v>TELEFONO IP DE MESA USO GENERAL</v>
          </cell>
          <cell r="E1543" t="str">
            <v>INF</v>
          </cell>
          <cell r="F1543" t="str">
            <v>OC</v>
          </cell>
          <cell r="I1543" t="e">
            <v>#NAME?</v>
          </cell>
        </row>
        <row r="1544">
          <cell r="A1544" t="str">
            <v>Z-145B</v>
          </cell>
          <cell r="C1544" t="str">
            <v>INF</v>
          </cell>
          <cell r="D1544" t="str">
            <v>TELEFONO IP DE MESA USO GERENCIAL</v>
          </cell>
          <cell r="E1544" t="str">
            <v>INF</v>
          </cell>
          <cell r="F1544" t="str">
            <v>OC</v>
          </cell>
          <cell r="I1544" t="e">
            <v>#NAME?</v>
          </cell>
        </row>
        <row r="1545">
          <cell r="A1545" t="str">
            <v>Z-145C</v>
          </cell>
          <cell r="C1545" t="str">
            <v>INF</v>
          </cell>
          <cell r="D1545" t="str">
            <v>TELEFONO IP DE PARED USO GENERAL</v>
          </cell>
          <cell r="E1545" t="str">
            <v>INF</v>
          </cell>
          <cell r="F1545" t="str">
            <v>OC</v>
          </cell>
          <cell r="I1545" t="e">
            <v>#NAME?</v>
          </cell>
        </row>
        <row r="1546">
          <cell r="A1546" t="str">
            <v>TP</v>
          </cell>
          <cell r="C1546" t="str">
            <v>COM</v>
          </cell>
          <cell r="D1546" t="str">
            <v>TELEFONO PUBLICO</v>
          </cell>
          <cell r="E1546" t="str">
            <v>COM</v>
          </cell>
          <cell r="F1546" t="str">
            <v>EQ</v>
          </cell>
          <cell r="G1546" t="e">
            <v>#NAME?</v>
          </cell>
          <cell r="H1546" t="e">
            <v>#NAME?</v>
          </cell>
          <cell r="I1546" t="e">
            <v>#NAME?</v>
          </cell>
        </row>
        <row r="1547">
          <cell r="A1547" t="str">
            <v>I-36</v>
          </cell>
          <cell r="C1547" t="str">
            <v>INF</v>
          </cell>
          <cell r="D1547" t="str">
            <v>TELEVISOR PANTALLA PLANA DE 21" INC. RACK</v>
          </cell>
          <cell r="E1547" t="str">
            <v>INF</v>
          </cell>
          <cell r="F1547" t="str">
            <v>EQ</v>
          </cell>
          <cell r="G1547" t="e">
            <v>#NAME?</v>
          </cell>
          <cell r="H1547" t="e">
            <v>#NAME?</v>
          </cell>
        </row>
        <row r="1548">
          <cell r="A1548" t="str">
            <v>I-38</v>
          </cell>
          <cell r="C1548" t="str">
            <v>INF</v>
          </cell>
          <cell r="D1548" t="str">
            <v>TELEVISOR PANTALLA PLANA DE 32" INC.RACK</v>
          </cell>
          <cell r="E1548" t="str">
            <v>INF</v>
          </cell>
          <cell r="F1548" t="str">
            <v>EQ</v>
          </cell>
          <cell r="G1548" t="e">
            <v>#NAME?</v>
          </cell>
          <cell r="H1548" t="e">
            <v>#NAME?</v>
          </cell>
        </row>
        <row r="1549">
          <cell r="A1549" t="str">
            <v>I-40</v>
          </cell>
          <cell r="C1549" t="str">
            <v>INF</v>
          </cell>
          <cell r="D1549" t="str">
            <v>TELEVISOR PANTALLA PLANA DE 42" INC.RACK</v>
          </cell>
          <cell r="E1549" t="str">
            <v>INF</v>
          </cell>
          <cell r="F1549" t="str">
            <v>EQ</v>
          </cell>
          <cell r="G1549" t="e">
            <v>#NAME?</v>
          </cell>
          <cell r="H1549" t="e">
            <v>#NAME?</v>
          </cell>
        </row>
        <row r="1550">
          <cell r="A1550" t="str">
            <v>Z-142A</v>
          </cell>
          <cell r="C1550" t="str">
            <v>INF</v>
          </cell>
          <cell r="D1550" t="str">
            <v>TELEVISOR PANTALLA PLANA DE 42" INC.RACK</v>
          </cell>
          <cell r="E1550" t="str">
            <v>INF</v>
          </cell>
          <cell r="F1550" t="str">
            <v>EQ</v>
          </cell>
          <cell r="I1550" t="e">
            <v>#NAME?</v>
          </cell>
        </row>
        <row r="1551">
          <cell r="A1551" t="str">
            <v>Z-142C</v>
          </cell>
          <cell r="C1551" t="str">
            <v>INF</v>
          </cell>
          <cell r="D1551" t="str">
            <v>TELEVISOR PLATALLA PLANA 42" INCLUYE RACK</v>
          </cell>
          <cell r="E1551" t="str">
            <v>INF</v>
          </cell>
          <cell r="F1551" t="str">
            <v>EQ</v>
          </cell>
          <cell r="I1551" t="e">
            <v>#NAME?</v>
          </cell>
        </row>
        <row r="1552">
          <cell r="A1552" t="str">
            <v>T-44</v>
          </cell>
          <cell r="C1552" t="str">
            <v>MAN</v>
          </cell>
          <cell r="D1552" t="str">
            <v xml:space="preserve">TELURÓMETRO </v>
          </cell>
          <cell r="E1552" t="str">
            <v>E</v>
          </cell>
          <cell r="F1552" t="str">
            <v>EQ</v>
          </cell>
          <cell r="G1552" t="e">
            <v>#NAME?</v>
          </cell>
          <cell r="H1552" t="e">
            <v>#NAME?</v>
          </cell>
          <cell r="I1552" t="e">
            <v>#NAME?</v>
          </cell>
        </row>
        <row r="1553">
          <cell r="A1553" t="str">
            <v>DX-111</v>
          </cell>
          <cell r="C1553" t="str">
            <v>DX</v>
          </cell>
          <cell r="D1553" t="str">
            <v>TENSIÓMETRO ANEROIDE ADULTO</v>
          </cell>
          <cell r="E1553" t="str">
            <v>C</v>
          </cell>
          <cell r="F1553" t="str">
            <v>EQ</v>
          </cell>
          <cell r="G1553" t="e">
            <v>#NAME?</v>
          </cell>
          <cell r="H1553" t="e">
            <v>#NAME?</v>
          </cell>
          <cell r="I1553" t="e">
            <v>#NAME?</v>
          </cell>
        </row>
        <row r="1554">
          <cell r="A1554" t="str">
            <v>DX-111D</v>
          </cell>
          <cell r="C1554" t="str">
            <v>DX</v>
          </cell>
          <cell r="D1554" t="str">
            <v>TENSIÓMETRO ANEROIDE NEONATAL</v>
          </cell>
          <cell r="E1554" t="str">
            <v>C</v>
          </cell>
          <cell r="F1554" t="str">
            <v>EQ</v>
          </cell>
          <cell r="G1554" t="e">
            <v>#NAME?</v>
          </cell>
          <cell r="H1554" t="e">
            <v>#NAME?</v>
          </cell>
          <cell r="I1554" t="e">
            <v>#NAME?</v>
          </cell>
        </row>
        <row r="1555">
          <cell r="A1555" t="str">
            <v>DX-124</v>
          </cell>
          <cell r="C1555" t="str">
            <v>DX</v>
          </cell>
          <cell r="D1555" t="str">
            <v>TENSIÓMETRO ANEROIDE PEDIÁTRICO NEONATAL</v>
          </cell>
          <cell r="E1555" t="str">
            <v>C</v>
          </cell>
          <cell r="F1555" t="str">
            <v>EQ</v>
          </cell>
          <cell r="G1555" t="e">
            <v>#NAME?</v>
          </cell>
          <cell r="H1555" t="e">
            <v>#NAME?</v>
          </cell>
          <cell r="I1555" t="e">
            <v>#NAME?</v>
          </cell>
        </row>
        <row r="1556">
          <cell r="A1556" t="str">
            <v>DX-110</v>
          </cell>
          <cell r="C1556" t="str">
            <v>DX</v>
          </cell>
          <cell r="D1556" t="str">
            <v>TENSIÓMETRO ANEROIDE RODABLE ADULTO</v>
          </cell>
          <cell r="E1556" t="str">
            <v>C</v>
          </cell>
          <cell r="F1556" t="str">
            <v>EQ</v>
          </cell>
          <cell r="G1556" t="e">
            <v>#NAME?</v>
          </cell>
          <cell r="H1556" t="e">
            <v>#NAME?</v>
          </cell>
        </row>
        <row r="1557">
          <cell r="A1557" t="str">
            <v>DX-110A</v>
          </cell>
          <cell r="C1557" t="str">
            <v>DX</v>
          </cell>
          <cell r="D1557" t="str">
            <v>TENSIÓMETRO ANEROIDE RODABLE PEDIATRICO - NEONATAL</v>
          </cell>
          <cell r="E1557" t="str">
            <v>C</v>
          </cell>
          <cell r="F1557" t="str">
            <v>EQ</v>
          </cell>
          <cell r="G1557" t="e">
            <v>#NAME?</v>
          </cell>
          <cell r="H1557" t="e">
            <v>#NAME?</v>
          </cell>
        </row>
        <row r="1558">
          <cell r="A1558" t="str">
            <v>DX-111C</v>
          </cell>
          <cell r="C1558" t="str">
            <v>DX</v>
          </cell>
          <cell r="D1558" t="str">
            <v>TENSIOMETRO DIGITAL</v>
          </cell>
          <cell r="E1558" t="str">
            <v>C</v>
          </cell>
          <cell r="F1558" t="str">
            <v>EQ</v>
          </cell>
          <cell r="G1558" t="e">
            <v>#NAME?</v>
          </cell>
          <cell r="H1558" t="e">
            <v>#NAME?</v>
          </cell>
          <cell r="I1558" t="e">
            <v>#NAME?</v>
          </cell>
        </row>
        <row r="1559">
          <cell r="A1559" t="str">
            <v>R-111</v>
          </cell>
          <cell r="C1559" t="str">
            <v>LAB</v>
          </cell>
          <cell r="D1559" t="str">
            <v xml:space="preserve">TERMO PORTA VACUNAS </v>
          </cell>
          <cell r="E1559" t="str">
            <v>L</v>
          </cell>
          <cell r="F1559" t="str">
            <v>EQ</v>
          </cell>
          <cell r="H1559" t="e">
            <v>#NAME?</v>
          </cell>
          <cell r="I1559" t="e">
            <v>#NAME?</v>
          </cell>
        </row>
        <row r="1560">
          <cell r="A1560" t="str">
            <v>L-87</v>
          </cell>
          <cell r="C1560" t="str">
            <v>LAB</v>
          </cell>
          <cell r="D1560" t="str">
            <v xml:space="preserve">TERMOCICLADOR DE GRADIENTE </v>
          </cell>
          <cell r="E1560" t="str">
            <v>L</v>
          </cell>
          <cell r="F1560" t="str">
            <v>EQ</v>
          </cell>
          <cell r="G1560" t="e">
            <v>#NAME?</v>
          </cell>
          <cell r="H1560" t="e">
            <v>#NAME?</v>
          </cell>
          <cell r="I1560" t="e">
            <v>#NAME?</v>
          </cell>
        </row>
        <row r="1561">
          <cell r="A1561" t="str">
            <v>T-10C</v>
          </cell>
          <cell r="C1561" t="str">
            <v>C</v>
          </cell>
          <cell r="D1561" t="str">
            <v>TERMÓMETRO AMBIENTAL</v>
          </cell>
          <cell r="E1561" t="str">
            <v>C</v>
          </cell>
          <cell r="F1561" t="str">
            <v>EQ</v>
          </cell>
          <cell r="G1561" t="e">
            <v>#NAME?</v>
          </cell>
          <cell r="H1561" t="e">
            <v>#NAME?</v>
          </cell>
          <cell r="I1561" t="e">
            <v>#NAME?</v>
          </cell>
        </row>
        <row r="1562">
          <cell r="A1562" t="str">
            <v>T-10D</v>
          </cell>
          <cell r="C1562" t="str">
            <v>LAB</v>
          </cell>
          <cell r="D1562" t="str">
            <v>TERMOMETRO DE LABORATORIO DE -10 A + 100  0°C</v>
          </cell>
          <cell r="E1562" t="str">
            <v>L</v>
          </cell>
          <cell r="F1562" t="str">
            <v>EQ</v>
          </cell>
          <cell r="G1562" t="e">
            <v>#NAME?</v>
          </cell>
          <cell r="H1562" t="e">
            <v>#NAME?</v>
          </cell>
          <cell r="I1562" t="e">
            <v>#NAME?</v>
          </cell>
        </row>
        <row r="1563">
          <cell r="A1563" t="str">
            <v>T-10G</v>
          </cell>
          <cell r="C1563" t="str">
            <v>LAB</v>
          </cell>
          <cell r="D1563" t="str">
            <v>TERMOMETRO DE LABORATORIO DE -40 A + 10  0°C</v>
          </cell>
          <cell r="E1563" t="str">
            <v>L</v>
          </cell>
          <cell r="F1563" t="str">
            <v>EQ</v>
          </cell>
          <cell r="G1563" t="e">
            <v>#NAME?</v>
          </cell>
          <cell r="H1563" t="e">
            <v>#NAME?</v>
          </cell>
          <cell r="I1563" t="e">
            <v>#NAME?</v>
          </cell>
        </row>
        <row r="1564">
          <cell r="A1564" t="str">
            <v>T-10E</v>
          </cell>
          <cell r="C1564" t="str">
            <v>LAB</v>
          </cell>
          <cell r="D1564" t="str">
            <v>TERMOMETRO DE LABORATORIO DE -80 A + 10  0°C</v>
          </cell>
          <cell r="E1564" t="str">
            <v>L</v>
          </cell>
          <cell r="F1564" t="str">
            <v>EQ</v>
          </cell>
          <cell r="G1564" t="e">
            <v>#NAME?</v>
          </cell>
          <cell r="H1564" t="e">
            <v>#NAME?</v>
          </cell>
          <cell r="I1564" t="e">
            <v>#NAME?</v>
          </cell>
        </row>
        <row r="1565">
          <cell r="A1565" t="str">
            <v>L-122</v>
          </cell>
          <cell r="C1565" t="str">
            <v>C</v>
          </cell>
          <cell r="D1565" t="str">
            <v>TERMÓMETRO DIGITAL</v>
          </cell>
          <cell r="E1565" t="str">
            <v>C</v>
          </cell>
          <cell r="F1565" t="str">
            <v>EQ</v>
          </cell>
          <cell r="G1565" t="e">
            <v>#NAME?</v>
          </cell>
          <cell r="H1565" t="e">
            <v>#NAME?</v>
          </cell>
          <cell r="I1565" t="e">
            <v>#NAME?</v>
          </cell>
        </row>
        <row r="1566">
          <cell r="A1566" t="str">
            <v>R-114</v>
          </cell>
          <cell r="C1566" t="str">
            <v>LAB</v>
          </cell>
          <cell r="D1566" t="str">
            <v>TERMÓMETRO TRIANGULAR DE ALCOHOL COLOREADO</v>
          </cell>
          <cell r="E1566" t="str">
            <v>L</v>
          </cell>
          <cell r="F1566" t="str">
            <v>EQ</v>
          </cell>
          <cell r="H1566" t="e">
            <v>#NAME?</v>
          </cell>
          <cell r="I1566" t="e">
            <v>#NAME?</v>
          </cell>
        </row>
        <row r="1567">
          <cell r="A1567" t="str">
            <v>R-115</v>
          </cell>
          <cell r="C1567" t="str">
            <v>LAB</v>
          </cell>
          <cell r="D1567" t="str">
            <v xml:space="preserve">TERMÓMETRO VERTICAL DE ALCOHOL COLOREADO </v>
          </cell>
          <cell r="E1567" t="str">
            <v>L</v>
          </cell>
          <cell r="F1567" t="str">
            <v>EQ</v>
          </cell>
          <cell r="H1567" t="e">
            <v>#NAME?</v>
          </cell>
          <cell r="I1567" t="e">
            <v>#NAME?</v>
          </cell>
        </row>
        <row r="1568">
          <cell r="A1568" t="str">
            <v>Z-143</v>
          </cell>
          <cell r="C1568" t="str">
            <v>LAB</v>
          </cell>
          <cell r="D1568" t="str">
            <v>TERMÓMETRO/ HIGRÓMETRO DIGITAL</v>
          </cell>
          <cell r="E1568" t="str">
            <v>L</v>
          </cell>
          <cell r="F1568" t="str">
            <v>EQ</v>
          </cell>
          <cell r="H1568" t="e">
            <v>#NAME?</v>
          </cell>
          <cell r="I1568" t="e">
            <v>#NAME?</v>
          </cell>
        </row>
        <row r="1569">
          <cell r="A1569" t="str">
            <v>OFT-2</v>
          </cell>
          <cell r="C1569" t="str">
            <v>OFT</v>
          </cell>
          <cell r="D1569" t="str">
            <v>TEST DE COLORES 1</v>
          </cell>
          <cell r="E1569" t="str">
            <v>C</v>
          </cell>
          <cell r="F1569" t="str">
            <v>EQ</v>
          </cell>
          <cell r="G1569" t="e">
            <v>#NAME?</v>
          </cell>
          <cell r="H1569" t="e">
            <v>#NAME?</v>
          </cell>
          <cell r="I1569" t="e">
            <v>#NAME?</v>
          </cell>
        </row>
        <row r="1570">
          <cell r="A1570" t="str">
            <v>OFT-1</v>
          </cell>
          <cell r="C1570" t="str">
            <v>OFT</v>
          </cell>
          <cell r="D1570" t="str">
            <v>TEST DE LA MOSCA 1</v>
          </cell>
          <cell r="E1570" t="str">
            <v>C</v>
          </cell>
          <cell r="F1570" t="str">
            <v>EQ</v>
          </cell>
          <cell r="G1570" t="e">
            <v>#NAME?</v>
          </cell>
          <cell r="H1570" t="e">
            <v>#NAME?</v>
          </cell>
          <cell r="I1570" t="e">
            <v>#NAME?</v>
          </cell>
        </row>
        <row r="1571">
          <cell r="A1571" t="str">
            <v>TEST-3</v>
          </cell>
          <cell r="C1571" t="str">
            <v>LAB</v>
          </cell>
          <cell r="D1571" t="str">
            <v>TEST DEL ALIENTO</v>
          </cell>
          <cell r="E1571" t="str">
            <v>L</v>
          </cell>
          <cell r="F1571" t="str">
            <v>EQ</v>
          </cell>
          <cell r="H1571" t="e">
            <v>#NAME?</v>
          </cell>
          <cell r="I1571" t="e">
            <v>#NAME?</v>
          </cell>
        </row>
        <row r="1572">
          <cell r="A1572" t="str">
            <v>U-31</v>
          </cell>
          <cell r="C1572" t="str">
            <v>OD</v>
          </cell>
          <cell r="D1572" t="str">
            <v>TIMPANOMETRO</v>
          </cell>
          <cell r="E1572" t="str">
            <v>B</v>
          </cell>
          <cell r="F1572" t="str">
            <v>EQ</v>
          </cell>
          <cell r="G1572" t="e">
            <v>#NAME?</v>
          </cell>
          <cell r="H1572" t="e">
            <v>#NAME?</v>
          </cell>
          <cell r="I1572" t="e">
            <v>#NAME?</v>
          </cell>
        </row>
        <row r="1573">
          <cell r="A1573" t="str">
            <v>Z-148B</v>
          </cell>
          <cell r="C1573" t="str">
            <v>INF</v>
          </cell>
          <cell r="D1573" t="str">
            <v>TIRADOR CAMA LLAMADA ENFERMERA</v>
          </cell>
          <cell r="E1573" t="str">
            <v>INF</v>
          </cell>
          <cell r="F1573" t="str">
            <v>EQ</v>
          </cell>
        </row>
        <row r="1574">
          <cell r="A1574" t="str">
            <v>Z-148C</v>
          </cell>
          <cell r="C1574" t="str">
            <v>INF</v>
          </cell>
          <cell r="D1574" t="str">
            <v>TIRADOR BAÑO LLAMADA ENFERMERA</v>
          </cell>
          <cell r="E1574" t="str">
            <v>INF</v>
          </cell>
          <cell r="F1574" t="str">
            <v>EQ</v>
          </cell>
        </row>
        <row r="1575">
          <cell r="A1575" t="str">
            <v>MP-3a</v>
          </cell>
          <cell r="C1575" t="str">
            <v>C</v>
          </cell>
          <cell r="D1575" t="str">
            <v>TINA DE PLÁSTICO REFORZADO PARA BAÑO DE BEBES</v>
          </cell>
          <cell r="E1575" t="str">
            <v>C</v>
          </cell>
          <cell r="F1575" t="str">
            <v>EQ</v>
          </cell>
          <cell r="G1575" t="e">
            <v>#NAME?</v>
          </cell>
          <cell r="H1575" t="e">
            <v>#NAME?</v>
          </cell>
          <cell r="I1575" t="e">
            <v>#NAME?</v>
          </cell>
        </row>
        <row r="1576">
          <cell r="A1576" t="str">
            <v>H-3</v>
          </cell>
          <cell r="C1576" t="str">
            <v>SAN</v>
          </cell>
          <cell r="D1576" t="str">
            <v>TOALLERO DE GANCHO CROMADO</v>
          </cell>
          <cell r="E1576" t="str">
            <v>OC</v>
          </cell>
          <cell r="F1576" t="str">
            <v>EQ</v>
          </cell>
          <cell r="G1576" t="e">
            <v>#NAME?</v>
          </cell>
          <cell r="H1576" t="e">
            <v>#NAME?</v>
          </cell>
          <cell r="I1576" t="e">
            <v>#NAME?</v>
          </cell>
        </row>
        <row r="1577">
          <cell r="A1577" t="str">
            <v>TM-4</v>
          </cell>
          <cell r="C1577" t="str">
            <v>EM</v>
          </cell>
          <cell r="D1577" t="str">
            <v>TOMA MURAL (2O,2V,AC,ON, 4 TOMACORRIENTES DOBLES, 2 DATA, RACK MONITOR, ESCAPE GASES)</v>
          </cell>
          <cell r="E1577" t="str">
            <v>E</v>
          </cell>
          <cell r="F1577" t="str">
            <v>EQ</v>
          </cell>
          <cell r="G1577" t="e">
            <v>#NAME?</v>
          </cell>
          <cell r="H1577" t="e">
            <v>#NAME?</v>
          </cell>
          <cell r="I1577" t="e">
            <v>#NAME?</v>
          </cell>
        </row>
        <row r="1578">
          <cell r="A1578" t="str">
            <v>TM-1A</v>
          </cell>
          <cell r="C1578" t="str">
            <v>EM</v>
          </cell>
          <cell r="D1578" t="str">
            <v>TOMA MURAL (2O,V,2 TOMACORRIENTES DOBLES,  RACK MONITOR)</v>
          </cell>
          <cell r="E1578" t="str">
            <v>E</v>
          </cell>
          <cell r="F1578" t="str">
            <v>EQ</v>
          </cell>
          <cell r="G1578" t="e">
            <v>#NAME?</v>
          </cell>
          <cell r="H1578" t="e">
            <v>#NAME?</v>
          </cell>
          <cell r="I1578" t="e">
            <v>#NAME?</v>
          </cell>
        </row>
        <row r="1579">
          <cell r="A1579" t="str">
            <v>TM-2C</v>
          </cell>
          <cell r="C1579" t="str">
            <v>EM</v>
          </cell>
          <cell r="D1579" t="str">
            <v>TOMA MURAL (2O,V,AC,4 TOMACORRIENTES DOBLES, RACK MONITOR, DATA LLAMADA DE ENF.)</v>
          </cell>
          <cell r="E1579" t="str">
            <v>E</v>
          </cell>
          <cell r="F1579" t="str">
            <v>EQ</v>
          </cell>
          <cell r="G1579" t="e">
            <v>#NAME?</v>
          </cell>
          <cell r="H1579" t="e">
            <v>#NAME?</v>
          </cell>
          <cell r="I1579" t="e">
            <v>#NAME?</v>
          </cell>
        </row>
        <row r="1580">
          <cell r="A1580" t="str">
            <v>TM-1B</v>
          </cell>
          <cell r="C1580" t="str">
            <v>EM</v>
          </cell>
          <cell r="D1580" t="str">
            <v>TOMA MURAL (O,V,2 TOMACORRIENTES DOBLES)</v>
          </cell>
          <cell r="E1580" t="str">
            <v>E</v>
          </cell>
          <cell r="F1580" t="str">
            <v>EQ</v>
          </cell>
          <cell r="G1580" t="str">
            <v>0</v>
          </cell>
          <cell r="H1580" t="e">
            <v>#NAME?</v>
          </cell>
          <cell r="I1580" t="e">
            <v>#NAME?</v>
          </cell>
        </row>
        <row r="1581">
          <cell r="A1581" t="str">
            <v>TM-1C</v>
          </cell>
          <cell r="C1581" t="str">
            <v>EM</v>
          </cell>
          <cell r="D1581" t="str">
            <v>TOMA MURAL (O,V,2 TOMACORRIENTES DOBLES, DATA, LLAMADA ENF.)</v>
          </cell>
          <cell r="E1581" t="str">
            <v>E</v>
          </cell>
          <cell r="F1581" t="str">
            <v>EQ</v>
          </cell>
          <cell r="G1581" t="e">
            <v>#NAME?</v>
          </cell>
          <cell r="H1581" t="e">
            <v>#NAME?</v>
          </cell>
          <cell r="I1581" t="e">
            <v>#NAME?</v>
          </cell>
        </row>
        <row r="1582">
          <cell r="A1582" t="str">
            <v>TM-1</v>
          </cell>
          <cell r="C1582" t="str">
            <v>EM</v>
          </cell>
          <cell r="D1582" t="str">
            <v>TOMA MURAL (O,V,2 TOMACORRIENTES DOBLES, LLAMADA ENF.)</v>
          </cell>
          <cell r="E1582" t="str">
            <v>E</v>
          </cell>
          <cell r="F1582" t="str">
            <v>EQ</v>
          </cell>
          <cell r="G1582" t="e">
            <v>#NAME?</v>
          </cell>
          <cell r="H1582" t="e">
            <v>#NAME?</v>
          </cell>
          <cell r="I1582" t="e">
            <v>#NAME?</v>
          </cell>
        </row>
        <row r="1583">
          <cell r="A1583" t="str">
            <v>TM-3A</v>
          </cell>
          <cell r="C1583" t="str">
            <v>EM</v>
          </cell>
          <cell r="D1583" t="str">
            <v>TOMA MURAL (O,V,3 TOMACORRIENTES DOBLES, RACK MONITOR, DATA)</v>
          </cell>
          <cell r="E1583" t="str">
            <v>E</v>
          </cell>
          <cell r="F1583" t="str">
            <v>EQ</v>
          </cell>
          <cell r="G1583" t="e">
            <v>#NAME?</v>
          </cell>
          <cell r="H1583" t="e">
            <v>#NAME?</v>
          </cell>
          <cell r="I1583" t="e">
            <v>#NAME?</v>
          </cell>
        </row>
        <row r="1584">
          <cell r="A1584" t="str">
            <v>TM-2</v>
          </cell>
          <cell r="C1584" t="str">
            <v>EM</v>
          </cell>
          <cell r="D1584" t="str">
            <v>TOMA MURAL (O,V,AC,3 TOMACORRIENTES DOBLES, RACK MONITOR, DATA)</v>
          </cell>
          <cell r="E1584" t="str">
            <v>E</v>
          </cell>
          <cell r="F1584" t="str">
            <v>EQ</v>
          </cell>
          <cell r="G1584" t="e">
            <v>#NAME?</v>
          </cell>
          <cell r="H1584" t="e">
            <v>#NAME?</v>
          </cell>
          <cell r="I1584" t="e">
            <v>#NAME?</v>
          </cell>
        </row>
        <row r="1585">
          <cell r="A1585" t="str">
            <v>TM-2A</v>
          </cell>
          <cell r="C1585" t="str">
            <v>EM</v>
          </cell>
          <cell r="D1585" t="str">
            <v>TOMA MURAL (O,V,AC,3 TOMACORRIENTES DOBLES, RACK MONITOR, DATA, LLAMADA ENF.)</v>
          </cell>
          <cell r="E1585" t="str">
            <v>E</v>
          </cell>
          <cell r="F1585" t="str">
            <v>EQ</v>
          </cell>
          <cell r="G1585" t="e">
            <v>#NAME?</v>
          </cell>
          <cell r="H1585" t="e">
            <v>#NAME?</v>
          </cell>
          <cell r="I1585" t="e">
            <v>#NAME?</v>
          </cell>
        </row>
        <row r="1586">
          <cell r="A1586" t="str">
            <v>TM-2B</v>
          </cell>
          <cell r="C1586" t="str">
            <v>EM</v>
          </cell>
          <cell r="D1586" t="str">
            <v>TOMA MURAL (O,V,AC,3 TOMACORRIENTES DOBLES, RACK MONITOR, DATA,ESCAPE GASES.)</v>
          </cell>
          <cell r="E1586" t="str">
            <v>E</v>
          </cell>
          <cell r="F1586" t="str">
            <v>EQ</v>
          </cell>
          <cell r="G1586" t="e">
            <v>#NAME?</v>
          </cell>
          <cell r="H1586" t="e">
            <v>#NAME?</v>
          </cell>
          <cell r="I1586" t="e">
            <v>#NAME?</v>
          </cell>
        </row>
        <row r="1587">
          <cell r="A1587" t="str">
            <v>RX-15C</v>
          </cell>
          <cell r="C1587" t="str">
            <v>IMAG</v>
          </cell>
          <cell r="D1587" t="str">
            <v>TOMÓGRAFO COMPUTARIZAD- 32 CORTES</v>
          </cell>
          <cell r="E1587" t="str">
            <v>B</v>
          </cell>
          <cell r="F1587" t="str">
            <v>EQ</v>
          </cell>
          <cell r="G1587" t="e">
            <v>#NAME?</v>
          </cell>
          <cell r="H1587" t="e">
            <v>#NAME?</v>
          </cell>
          <cell r="I1587" t="e">
            <v>#NAME?</v>
          </cell>
        </row>
        <row r="1588">
          <cell r="A1588" t="str">
            <v>RX-15B</v>
          </cell>
          <cell r="C1588" t="str">
            <v>IMAG</v>
          </cell>
          <cell r="D1588" t="str">
            <v>TOMÓGRAFO COMPUTARIZADO - 16 CORTES</v>
          </cell>
          <cell r="E1588" t="str">
            <v>B</v>
          </cell>
          <cell r="F1588" t="str">
            <v>EQ</v>
          </cell>
          <cell r="G1588" t="e">
            <v>#NAME?</v>
          </cell>
          <cell r="H1588" t="e">
            <v>#NAME?</v>
          </cell>
          <cell r="I1588" t="e">
            <v>#NAME?</v>
          </cell>
        </row>
        <row r="1589">
          <cell r="A1589" t="str">
            <v>RX-15</v>
          </cell>
          <cell r="C1589" t="str">
            <v>IMAG</v>
          </cell>
          <cell r="D1589" t="str">
            <v xml:space="preserve">TOMÓGRAFO COMPUTARIZADO - 64 CORTES </v>
          </cell>
          <cell r="E1589" t="str">
            <v>B</v>
          </cell>
          <cell r="F1589" t="str">
            <v>EQ</v>
          </cell>
          <cell r="G1589" t="e">
            <v>#NAME?</v>
          </cell>
          <cell r="H1589" t="e">
            <v>#NAME?</v>
          </cell>
          <cell r="I1589" t="e">
            <v>#NAME?</v>
          </cell>
        </row>
        <row r="1590">
          <cell r="A1590" t="str">
            <v>U-22</v>
          </cell>
          <cell r="C1590" t="str">
            <v>OFT</v>
          </cell>
          <cell r="D1590" t="str">
            <v>TONÓMETRO  DE APLANACION</v>
          </cell>
          <cell r="E1590" t="str">
            <v>B</v>
          </cell>
          <cell r="F1590" t="str">
            <v>EQ</v>
          </cell>
          <cell r="G1590" t="e">
            <v>#NAME?</v>
          </cell>
          <cell r="H1590" t="e">
            <v>#NAME?</v>
          </cell>
          <cell r="I1590" t="e">
            <v>#NAME?</v>
          </cell>
        </row>
        <row r="1591">
          <cell r="A1591" t="str">
            <v>U-27</v>
          </cell>
          <cell r="C1591" t="str">
            <v>OFT</v>
          </cell>
          <cell r="D1591" t="str">
            <v xml:space="preserve">TONOMETRO DE GOLDMAN </v>
          </cell>
          <cell r="E1591" t="str">
            <v>B</v>
          </cell>
          <cell r="F1591" t="str">
            <v>EQ</v>
          </cell>
          <cell r="G1591" t="e">
            <v>#NAME?</v>
          </cell>
          <cell r="H1591" t="e">
            <v>#NAME?</v>
          </cell>
          <cell r="I1591" t="e">
            <v>#NAME?</v>
          </cell>
        </row>
        <row r="1592">
          <cell r="A1592" t="str">
            <v>T-19</v>
          </cell>
          <cell r="C1592" t="str">
            <v>MAN</v>
          </cell>
          <cell r="D1592" t="str">
            <v>TORNILLO DE BANCO</v>
          </cell>
          <cell r="E1592" t="str">
            <v>E</v>
          </cell>
          <cell r="F1592" t="str">
            <v>EQ</v>
          </cell>
          <cell r="G1592" t="e">
            <v>#NAME?</v>
          </cell>
          <cell r="H1592" t="e">
            <v>#NAME?</v>
          </cell>
          <cell r="I1592" t="e">
            <v>#NAME?</v>
          </cell>
        </row>
        <row r="1593">
          <cell r="A1593" t="str">
            <v>EM-105</v>
          </cell>
          <cell r="C1593" t="str">
            <v>OPT</v>
          </cell>
          <cell r="D1593" t="str">
            <v xml:space="preserve">TORRE  DE VIDEOCIRUGÍA LAPAROSCÓPICA </v>
          </cell>
          <cell r="E1593" t="str">
            <v>B</v>
          </cell>
          <cell r="F1593" t="str">
            <v>EQ</v>
          </cell>
          <cell r="G1593" t="e">
            <v>#NAME?</v>
          </cell>
          <cell r="H1593" t="e">
            <v>#NAME?</v>
          </cell>
          <cell r="I1593" t="e">
            <v>#NAME?</v>
          </cell>
        </row>
        <row r="1594">
          <cell r="A1594" t="str">
            <v>EM-105B</v>
          </cell>
          <cell r="C1594" t="str">
            <v>OPT</v>
          </cell>
          <cell r="D1594" t="str">
            <v xml:space="preserve">TORRE DE DE VIDEOCIRUGÍA  OBSTETRICA </v>
          </cell>
          <cell r="E1594" t="str">
            <v>B</v>
          </cell>
          <cell r="F1594" t="str">
            <v>EQ</v>
          </cell>
          <cell r="G1594" t="e">
            <v>#NAME?</v>
          </cell>
          <cell r="H1594" t="e">
            <v>#NAME?</v>
          </cell>
          <cell r="I1594" t="e">
            <v>#NAME?</v>
          </cell>
        </row>
        <row r="1595">
          <cell r="A1595" t="str">
            <v>EM-112</v>
          </cell>
          <cell r="C1595" t="str">
            <v>OPT</v>
          </cell>
          <cell r="D1595" t="str">
            <v>TORRE DE VIDEOCIRUGÍA  ARTROSCÓPICA</v>
          </cell>
          <cell r="E1595" t="str">
            <v>B</v>
          </cell>
          <cell r="F1595" t="str">
            <v>EQ</v>
          </cell>
          <cell r="G1595" t="e">
            <v>#NAME?</v>
          </cell>
          <cell r="H1595" t="e">
            <v>#NAME?</v>
          </cell>
          <cell r="I1595" t="e">
            <v>#NAME?</v>
          </cell>
        </row>
        <row r="1596">
          <cell r="A1596" t="str">
            <v>L-88A</v>
          </cell>
          <cell r="C1596" t="str">
            <v>LAB</v>
          </cell>
          <cell r="D1596" t="str">
            <v>TRANSILUMINADOR HORIZONTAL</v>
          </cell>
          <cell r="E1596" t="str">
            <v>L</v>
          </cell>
          <cell r="F1596" t="str">
            <v>EQ</v>
          </cell>
          <cell r="G1596" t="e">
            <v>#NAME?</v>
          </cell>
          <cell r="H1596" t="e">
            <v>#NAME?</v>
          </cell>
          <cell r="I1596" t="e">
            <v>#NAME?</v>
          </cell>
        </row>
        <row r="1597">
          <cell r="A1597" t="str">
            <v>L-88</v>
          </cell>
          <cell r="C1597" t="str">
            <v>LAB</v>
          </cell>
          <cell r="D1597" t="str">
            <v xml:space="preserve">TRANSILUMINADOR VERTICAL </v>
          </cell>
          <cell r="E1597" t="str">
            <v>L</v>
          </cell>
          <cell r="F1597" t="str">
            <v>EQ</v>
          </cell>
          <cell r="G1597" t="e">
            <v>#NAME?</v>
          </cell>
          <cell r="H1597" t="e">
            <v>#NAME?</v>
          </cell>
          <cell r="I1597" t="e">
            <v>#NAME?</v>
          </cell>
        </row>
        <row r="1598">
          <cell r="A1598" t="str">
            <v>TR-1</v>
          </cell>
          <cell r="C1598" t="str">
            <v>EM</v>
          </cell>
          <cell r="D1598" t="str">
            <v>TRITURADOR DE RESIDUOS SOLIDOS</v>
          </cell>
          <cell r="E1598" t="str">
            <v>E</v>
          </cell>
          <cell r="F1598" t="str">
            <v>EQ</v>
          </cell>
          <cell r="G1598" t="e">
            <v>#NAME?</v>
          </cell>
          <cell r="H1598" t="e">
            <v>#NAME?</v>
          </cell>
          <cell r="I1598" t="e">
            <v>#NAME?</v>
          </cell>
        </row>
        <row r="1599">
          <cell r="A1599" t="str">
            <v>Z-144</v>
          </cell>
          <cell r="C1599" t="str">
            <v>INF</v>
          </cell>
          <cell r="D1599" t="str">
            <v>TRANSFORMADOR DE AISLAMIENTO</v>
          </cell>
          <cell r="E1599" t="str">
            <v>INF</v>
          </cell>
          <cell r="F1599" t="str">
            <v>EQ</v>
          </cell>
        </row>
        <row r="1600">
          <cell r="A1600" t="str">
            <v>TR-101</v>
          </cell>
          <cell r="C1600" t="str">
            <v>EM</v>
          </cell>
          <cell r="D1600" t="str">
            <v>TRANSFORMADOR DE AISLAMIENTO VOLTAJE NOMINAL/VOLTAJE NOMINAL</v>
          </cell>
          <cell r="E1600" t="str">
            <v>EM</v>
          </cell>
          <cell r="F1600" t="str">
            <v>OC</v>
          </cell>
        </row>
        <row r="1601">
          <cell r="A1601" t="str">
            <v>TX-305</v>
          </cell>
          <cell r="C1601" t="str">
            <v>MC</v>
          </cell>
          <cell r="D1601" t="str">
            <v>TRONCO PARA CORTAR CARNE</v>
          </cell>
          <cell r="E1601" t="str">
            <v>MC</v>
          </cell>
          <cell r="F1601" t="str">
            <v>EQ</v>
          </cell>
        </row>
        <row r="1602">
          <cell r="A1602" t="str">
            <v>TX-306</v>
          </cell>
          <cell r="C1602" t="str">
            <v>MC</v>
          </cell>
          <cell r="D1602" t="str">
            <v>TUBO PARA COLGAR CARNE</v>
          </cell>
          <cell r="E1602" t="str">
            <v>MC</v>
          </cell>
          <cell r="F1602" t="str">
            <v>EQ</v>
          </cell>
        </row>
        <row r="1603">
          <cell r="A1603" t="str">
            <v>TX-307</v>
          </cell>
          <cell r="C1603" t="str">
            <v>EM</v>
          </cell>
          <cell r="D1603" t="str">
            <v>VENTILADORES AXIALES</v>
          </cell>
          <cell r="E1603" t="str">
            <v>EM</v>
          </cell>
          <cell r="F1603" t="str">
            <v>OC</v>
          </cell>
        </row>
        <row r="1604">
          <cell r="A1604" t="str">
            <v>TX-308</v>
          </cell>
          <cell r="C1604" t="str">
            <v>EM</v>
          </cell>
          <cell r="D1604" t="str">
            <v>VENTILADORES DE TECHO</v>
          </cell>
          <cell r="E1604" t="str">
            <v>EM</v>
          </cell>
          <cell r="F1604" t="str">
            <v>OC</v>
          </cell>
        </row>
        <row r="1605">
          <cell r="A1605" t="str">
            <v>H-7</v>
          </cell>
          <cell r="C1605" t="str">
            <v>SAN</v>
          </cell>
          <cell r="D1605" t="str">
            <v>TUBO PARA CORTINA DE DUCHA</v>
          </cell>
          <cell r="E1605" t="str">
            <v>OC</v>
          </cell>
          <cell r="F1605" t="str">
            <v>OC</v>
          </cell>
          <cell r="G1605" t="e">
            <v>#NAME?</v>
          </cell>
          <cell r="H1605" t="e">
            <v>#NAME?</v>
          </cell>
          <cell r="I1605" t="e">
            <v>#NAME?</v>
          </cell>
        </row>
        <row r="1606">
          <cell r="A1606" t="str">
            <v>L-43</v>
          </cell>
          <cell r="C1606" t="str">
            <v>LAB</v>
          </cell>
          <cell r="D1606" t="str">
            <v xml:space="preserve">TURBIDIMETRO </v>
          </cell>
          <cell r="E1606" t="str">
            <v>L</v>
          </cell>
          <cell r="F1606" t="str">
            <v>EQ</v>
          </cell>
          <cell r="G1606" t="e">
            <v>#NAME?</v>
          </cell>
          <cell r="H1606" t="e">
            <v>#NAME?</v>
          </cell>
          <cell r="I1606" t="e">
            <v>#NAME?</v>
          </cell>
        </row>
        <row r="1607">
          <cell r="A1607" t="str">
            <v>L-53</v>
          </cell>
          <cell r="C1607" t="str">
            <v>LAB</v>
          </cell>
          <cell r="D1607" t="str">
            <v xml:space="preserve">ULTRACENTRIFUGA REFRIGERADA DE MESA - MICROTUBOS  - 14,000 A 20,000 RPM </v>
          </cell>
          <cell r="E1607" t="str">
            <v>L</v>
          </cell>
          <cell r="F1607" t="str">
            <v>EQ</v>
          </cell>
          <cell r="G1607" t="e">
            <v>#NAME?</v>
          </cell>
          <cell r="H1607" t="e">
            <v>#NAME?</v>
          </cell>
          <cell r="I1607" t="e">
            <v>#NAME?</v>
          </cell>
        </row>
        <row r="1608">
          <cell r="A1608" t="str">
            <v>EM-46</v>
          </cell>
          <cell r="C1608" t="str">
            <v>UAP</v>
          </cell>
          <cell r="D1608" t="str">
            <v>UNIDAD DE ASPIRACIÓN PARA RED  DE VACÍO</v>
          </cell>
          <cell r="E1608" t="str">
            <v>C</v>
          </cell>
          <cell r="F1608" t="str">
            <v>EQ</v>
          </cell>
          <cell r="G1608" t="e">
            <v>#NAME?</v>
          </cell>
          <cell r="H1608" t="e">
            <v>#NAME?</v>
          </cell>
          <cell r="I1608" t="e">
            <v>#NAME?</v>
          </cell>
        </row>
        <row r="1609">
          <cell r="A1609" t="str">
            <v>CA-1</v>
          </cell>
          <cell r="C1609" t="str">
            <v>C</v>
          </cell>
          <cell r="D1609" t="str">
            <v xml:space="preserve">UNIDAD DE CALENTAMIENTO CORPORAL </v>
          </cell>
          <cell r="E1609" t="str">
            <v>B</v>
          </cell>
          <cell r="F1609" t="str">
            <v>EQ</v>
          </cell>
          <cell r="G1609" t="e">
            <v>#NAME?</v>
          </cell>
          <cell r="H1609" t="e">
            <v>#NAME?</v>
          </cell>
          <cell r="I1609" t="e">
            <v>#NAME?</v>
          </cell>
        </row>
        <row r="1610">
          <cell r="A1610" t="str">
            <v>O-26</v>
          </cell>
          <cell r="C1610" t="str">
            <v>INF</v>
          </cell>
          <cell r="D1610" t="str">
            <v>UNIDAD DE COMPUTADORA PERSONAL</v>
          </cell>
          <cell r="E1610" t="str">
            <v>INF</v>
          </cell>
          <cell r="F1610" t="str">
            <v>EQ</v>
          </cell>
          <cell r="G1610" t="e">
            <v>#NAME?</v>
          </cell>
          <cell r="H1610" t="e">
            <v>#NAME?</v>
          </cell>
          <cell r="I1610" t="e">
            <v>#NAME?</v>
          </cell>
        </row>
        <row r="1611">
          <cell r="A1611" t="str">
            <v>U-48</v>
          </cell>
          <cell r="C1611" t="str">
            <v>OFT</v>
          </cell>
          <cell r="D1611" t="str">
            <v>UNIDAD DE DIATERMIA OFTÁLMICA</v>
          </cell>
          <cell r="E1611" t="str">
            <v>B</v>
          </cell>
          <cell r="F1611" t="str">
            <v>EQ</v>
          </cell>
          <cell r="G1611" t="e">
            <v>#NAME?</v>
          </cell>
          <cell r="H1611" t="e">
            <v>#NAME?</v>
          </cell>
          <cell r="I1611" t="e">
            <v>#NAME?</v>
          </cell>
        </row>
        <row r="1612">
          <cell r="A1612" t="str">
            <v>EM-10</v>
          </cell>
          <cell r="C1612" t="str">
            <v>QX</v>
          </cell>
          <cell r="D1612" t="str">
            <v>UNIDAD DE ELECTROCIRUGÍA RODABLE</v>
          </cell>
          <cell r="E1612" t="str">
            <v>B</v>
          </cell>
          <cell r="F1612" t="str">
            <v>EQ</v>
          </cell>
          <cell r="G1612" t="e">
            <v>#NAME?</v>
          </cell>
          <cell r="H1612" t="e">
            <v>#NAME?</v>
          </cell>
          <cell r="I1612" t="e">
            <v>#NAME?</v>
          </cell>
        </row>
        <row r="1613">
          <cell r="A1613" t="str">
            <v>E-11</v>
          </cell>
          <cell r="C1613" t="str">
            <v>MF</v>
          </cell>
          <cell r="D1613" t="str">
            <v>UNIDAD DE TERAPIA  POR  ULTRASONIDO</v>
          </cell>
          <cell r="E1613" t="str">
            <v>C</v>
          </cell>
          <cell r="F1613" t="str">
            <v>EQ</v>
          </cell>
          <cell r="G1613" t="e">
            <v>#NAME?</v>
          </cell>
          <cell r="H1613" t="e">
            <v>#NAME?</v>
          </cell>
          <cell r="I1613" t="e">
            <v>#NAME?</v>
          </cell>
        </row>
        <row r="1614">
          <cell r="A1614" t="str">
            <v>U-4</v>
          </cell>
          <cell r="C1614" t="str">
            <v>OD</v>
          </cell>
          <cell r="D1614" t="str">
            <v>UNIDAD DENTAL COMPLETA</v>
          </cell>
          <cell r="E1614" t="str">
            <v>B</v>
          </cell>
          <cell r="F1614" t="str">
            <v>EQ</v>
          </cell>
          <cell r="G1614" t="e">
            <v>#NAME?</v>
          </cell>
          <cell r="H1614" t="e">
            <v>#NAME?</v>
          </cell>
          <cell r="I1614" t="e">
            <v>#NAME?</v>
          </cell>
        </row>
        <row r="1615">
          <cell r="A1615" t="str">
            <v>U-4A</v>
          </cell>
          <cell r="C1615" t="str">
            <v>OD</v>
          </cell>
          <cell r="D1615" t="str">
            <v>UNIDAD DENTAL PORTATIL  PARA CAMPAÑA</v>
          </cell>
          <cell r="E1615" t="str">
            <v>B</v>
          </cell>
          <cell r="F1615" t="str">
            <v>EQ</v>
          </cell>
          <cell r="I1615" t="e">
            <v>#NAME?</v>
          </cell>
        </row>
        <row r="1616">
          <cell r="A1616" t="str">
            <v>RX-1</v>
          </cell>
          <cell r="C1616" t="str">
            <v>IMAG</v>
          </cell>
          <cell r="D1616" t="str">
            <v>UNIDAD RADIOGRAFICA DIGITAL MOVIL, DE 200 MA</v>
          </cell>
          <cell r="E1616" t="str">
            <v>B</v>
          </cell>
          <cell r="F1616" t="str">
            <v>EQ</v>
          </cell>
          <cell r="G1616" t="e">
            <v>#NAME?</v>
          </cell>
          <cell r="H1616" t="e">
            <v>#NAME?</v>
          </cell>
          <cell r="I1616" t="e">
            <v>#NAME?</v>
          </cell>
        </row>
        <row r="1617">
          <cell r="A1617" t="str">
            <v>EM-46A</v>
          </cell>
          <cell r="C1617" t="str">
            <v>C</v>
          </cell>
          <cell r="D1617" t="str">
            <v>UNIDAD RODABLE DE SUCCION</v>
          </cell>
          <cell r="E1617" t="str">
            <v>C</v>
          </cell>
          <cell r="F1617" t="str">
            <v>EQ</v>
          </cell>
          <cell r="G1617" t="e">
            <v>#NAME?</v>
          </cell>
          <cell r="H1617" t="e">
            <v>#NAME?</v>
          </cell>
          <cell r="I1617" t="e">
            <v>#NAME?</v>
          </cell>
        </row>
        <row r="1618">
          <cell r="A1618" t="str">
            <v>UPS-2</v>
          </cell>
          <cell r="C1618" t="str">
            <v>EM</v>
          </cell>
          <cell r="D1618" t="str">
            <v>UPS DE 3 KVA</v>
          </cell>
          <cell r="E1618" t="str">
            <v>E</v>
          </cell>
          <cell r="F1618" t="str">
            <v>EQ</v>
          </cell>
          <cell r="G1618" t="e">
            <v>#NAME?</v>
          </cell>
          <cell r="H1618" t="e">
            <v>#NAME?</v>
          </cell>
          <cell r="I1618" t="e">
            <v>#NAME?</v>
          </cell>
        </row>
        <row r="1619">
          <cell r="A1619" t="str">
            <v>INST-122</v>
          </cell>
          <cell r="C1619" t="str">
            <v>OPT</v>
          </cell>
          <cell r="D1619" t="str">
            <v xml:space="preserve">URETERO ÓPTICO DE 17 CHARR </v>
          </cell>
          <cell r="E1619" t="str">
            <v>I</v>
          </cell>
          <cell r="F1619" t="str">
            <v>EQ</v>
          </cell>
          <cell r="G1619" t="e">
            <v>#NAME?</v>
          </cell>
          <cell r="H1619" t="e">
            <v>#NAME?</v>
          </cell>
          <cell r="I1619" t="e">
            <v>#NAME?</v>
          </cell>
        </row>
        <row r="1620">
          <cell r="A1620" t="str">
            <v>INST-123</v>
          </cell>
          <cell r="C1620" t="str">
            <v>OPT</v>
          </cell>
          <cell r="D1620" t="str">
            <v xml:space="preserve">URETERO RENOTOSCOPIO 7.5 CHARR </v>
          </cell>
          <cell r="E1620" t="str">
            <v>I</v>
          </cell>
          <cell r="F1620" t="str">
            <v>EQ</v>
          </cell>
          <cell r="G1620" t="e">
            <v>#NAME?</v>
          </cell>
          <cell r="H1620" t="e">
            <v>#NAME?</v>
          </cell>
          <cell r="I1620" t="e">
            <v>#NAME?</v>
          </cell>
        </row>
        <row r="1621">
          <cell r="A1621" t="str">
            <v>C-9</v>
          </cell>
          <cell r="C1621" t="str">
            <v>SAN</v>
          </cell>
          <cell r="D1621" t="str">
            <v>URINARIO DE LOZA CON VALVULA FLUXOMETRICA</v>
          </cell>
          <cell r="E1621" t="str">
            <v>OC</v>
          </cell>
          <cell r="F1621" t="str">
            <v>EQ</v>
          </cell>
          <cell r="G1621" t="e">
            <v>#NAME?</v>
          </cell>
          <cell r="H1621" t="e">
            <v>#NAME?</v>
          </cell>
        </row>
        <row r="1622">
          <cell r="A1622" t="str">
            <v>DX-45</v>
          </cell>
          <cell r="C1622" t="str">
            <v>DX</v>
          </cell>
          <cell r="D1622" t="str">
            <v xml:space="preserve">VAGINOSCOPIO DE FIBRA ÓPTICA </v>
          </cell>
          <cell r="E1622" t="str">
            <v>C</v>
          </cell>
          <cell r="F1622" t="str">
            <v>EQ</v>
          </cell>
          <cell r="G1622" t="e">
            <v>#NAME?</v>
          </cell>
          <cell r="H1622" t="e">
            <v>#NAME?</v>
          </cell>
          <cell r="I1622" t="e">
            <v>#NAME?</v>
          </cell>
        </row>
        <row r="1623">
          <cell r="A1623" t="str">
            <v>MV-106</v>
          </cell>
          <cell r="C1623" t="str">
            <v>MC</v>
          </cell>
          <cell r="D1623" t="str">
            <v>VELADOR DE MADERA</v>
          </cell>
          <cell r="E1623" t="str">
            <v>MC</v>
          </cell>
          <cell r="F1623" t="str">
            <v>EQ</v>
          </cell>
          <cell r="H1623" t="e">
            <v>#NAME?</v>
          </cell>
          <cell r="I1623" t="e">
            <v>#NAME?</v>
          </cell>
        </row>
        <row r="1624">
          <cell r="A1624" t="str">
            <v>MV-9</v>
          </cell>
          <cell r="C1624" t="str">
            <v>MC</v>
          </cell>
          <cell r="D1624" t="str">
            <v>VELADOR METALICO</v>
          </cell>
          <cell r="E1624" t="str">
            <v>MC</v>
          </cell>
          <cell r="F1624" t="str">
            <v>EQ</v>
          </cell>
          <cell r="G1624" t="e">
            <v>#NAME?</v>
          </cell>
          <cell r="H1624" t="e">
            <v>#NAME?</v>
          </cell>
          <cell r="I1624" t="e">
            <v>#NAME?</v>
          </cell>
        </row>
        <row r="1625">
          <cell r="A1625" t="str">
            <v>EM-19A</v>
          </cell>
          <cell r="C1625" t="str">
            <v>USV</v>
          </cell>
          <cell r="D1625" t="str">
            <v xml:space="preserve">VENTILADOR ADULTO - PEDIÁTRICO - NEONATAL </v>
          </cell>
          <cell r="E1625" t="str">
            <v>B</v>
          </cell>
          <cell r="F1625" t="str">
            <v>EQ</v>
          </cell>
          <cell r="G1625" t="e">
            <v>#NAME?</v>
          </cell>
          <cell r="H1625" t="e">
            <v>#NAME?</v>
          </cell>
          <cell r="I1625" t="e">
            <v>#NAME?</v>
          </cell>
        </row>
        <row r="1626">
          <cell r="A1626" t="str">
            <v>EM-17B</v>
          </cell>
          <cell r="C1626" t="str">
            <v>USV</v>
          </cell>
          <cell r="D1626" t="str">
            <v xml:space="preserve">VENTILADOR DE ALTA FRECUENCIA </v>
          </cell>
          <cell r="E1626" t="str">
            <v>B</v>
          </cell>
          <cell r="F1626" t="str">
            <v>EQ</v>
          </cell>
          <cell r="G1626" t="e">
            <v>#NAME?</v>
          </cell>
          <cell r="H1626" t="e">
            <v>#NAME?</v>
          </cell>
          <cell r="I1626" t="e">
            <v>#NAME?</v>
          </cell>
        </row>
        <row r="1627">
          <cell r="A1627" t="str">
            <v>EM-18</v>
          </cell>
          <cell r="C1627" t="str">
            <v>USV</v>
          </cell>
          <cell r="D1627" t="str">
            <v>VENTILADOR DE TRANSPORTE</v>
          </cell>
          <cell r="E1627" t="str">
            <v>B</v>
          </cell>
          <cell r="F1627" t="str">
            <v>EQ</v>
          </cell>
          <cell r="G1627" t="e">
            <v>#NAME?</v>
          </cell>
          <cell r="H1627" t="e">
            <v>#NAME?</v>
          </cell>
          <cell r="I1627" t="e">
            <v>#NAME?</v>
          </cell>
        </row>
        <row r="1628">
          <cell r="A1628" t="str">
            <v>EM-18A</v>
          </cell>
          <cell r="C1628" t="str">
            <v>USV</v>
          </cell>
          <cell r="D1628" t="str">
            <v xml:space="preserve">VENTILADOR DE TRANSPORTE NEONATAL </v>
          </cell>
          <cell r="E1628" t="str">
            <v>B</v>
          </cell>
          <cell r="F1628" t="str">
            <v>EQ</v>
          </cell>
          <cell r="G1628" t="e">
            <v>#NAME?</v>
          </cell>
          <cell r="H1628" t="e">
            <v>#NAME?</v>
          </cell>
          <cell r="I1628" t="e">
            <v>#NAME?</v>
          </cell>
        </row>
        <row r="1629">
          <cell r="A1629" t="str">
            <v>O-10</v>
          </cell>
          <cell r="C1629" t="str">
            <v>C</v>
          </cell>
          <cell r="D1629" t="str">
            <v>VENTILADOR ELÉCTRICO DE MESA</v>
          </cell>
          <cell r="E1629" t="str">
            <v>C</v>
          </cell>
          <cell r="F1629" t="str">
            <v>EQ</v>
          </cell>
          <cell r="G1629" t="e">
            <v>#NAME?</v>
          </cell>
          <cell r="H1629" t="e">
            <v>#NAME?</v>
          </cell>
          <cell r="I1629" t="e">
            <v>#NAME?</v>
          </cell>
        </row>
        <row r="1630">
          <cell r="A1630" t="str">
            <v>EM-51B</v>
          </cell>
          <cell r="C1630" t="str">
            <v>USV</v>
          </cell>
          <cell r="D1630" t="str">
            <v>VENTILADOR MECÁNICO ADULTO PEDIÁTRICO</v>
          </cell>
          <cell r="E1630" t="str">
            <v>B</v>
          </cell>
          <cell r="F1630" t="str">
            <v>EQ</v>
          </cell>
          <cell r="G1630" t="e">
            <v>#NAME?</v>
          </cell>
          <cell r="H1630" t="e">
            <v>#NAME?</v>
          </cell>
          <cell r="I1630" t="e">
            <v>#NAME?</v>
          </cell>
        </row>
        <row r="1631">
          <cell r="A1631" t="str">
            <v>EM-19</v>
          </cell>
          <cell r="C1631" t="str">
            <v>USV</v>
          </cell>
          <cell r="D1631" t="str">
            <v>VENTILADOR MECÁNICO NEONATAL</v>
          </cell>
          <cell r="E1631" t="str">
            <v>B</v>
          </cell>
          <cell r="F1631" t="str">
            <v>EQ</v>
          </cell>
          <cell r="G1631" t="e">
            <v>#NAME?</v>
          </cell>
          <cell r="H1631" t="e">
            <v>#NAME?</v>
          </cell>
          <cell r="I1631" t="e">
            <v>#NAME?</v>
          </cell>
        </row>
        <row r="1632">
          <cell r="A1632" t="str">
            <v>EM-17a</v>
          </cell>
          <cell r="C1632" t="str">
            <v>USV</v>
          </cell>
          <cell r="D1632" t="str">
            <v>VENTILADOR VOLUMÉTRICO ADULTO PEDIÁTRICO</v>
          </cell>
          <cell r="E1632" t="str">
            <v>B</v>
          </cell>
          <cell r="F1632" t="str">
            <v>EQ</v>
          </cell>
          <cell r="G1632" t="e">
            <v>#NAME?</v>
          </cell>
          <cell r="H1632" t="e">
            <v>#NAME?</v>
          </cell>
          <cell r="I1632" t="e">
            <v>#NAME?</v>
          </cell>
        </row>
        <row r="1633">
          <cell r="A1633" t="str">
            <v>EM-111B</v>
          </cell>
          <cell r="C1633" t="str">
            <v>OPT</v>
          </cell>
          <cell r="D1633" t="str">
            <v>VIDEO BRONCOSCOPIO</v>
          </cell>
          <cell r="E1633" t="str">
            <v>B</v>
          </cell>
          <cell r="F1633" t="str">
            <v>EQ</v>
          </cell>
          <cell r="G1633">
            <v>1</v>
          </cell>
          <cell r="H1633" t="e">
            <v>#NAME?</v>
          </cell>
          <cell r="I1633" t="e">
            <v>#NAME?</v>
          </cell>
        </row>
        <row r="1634">
          <cell r="A1634" t="str">
            <v>EM-111E</v>
          </cell>
          <cell r="C1634" t="str">
            <v>OPT</v>
          </cell>
          <cell r="D1634" t="str">
            <v>VIDEO BRONCOSCOPIO HD</v>
          </cell>
          <cell r="E1634" t="str">
            <v>B</v>
          </cell>
          <cell r="F1634" t="str">
            <v>EQ</v>
          </cell>
          <cell r="G1634">
            <v>1</v>
          </cell>
          <cell r="H1634" t="e">
            <v>#NAME?</v>
          </cell>
          <cell r="I1634" t="e">
            <v>#NAME?</v>
          </cell>
        </row>
        <row r="1635">
          <cell r="A1635" t="str">
            <v>EM-113</v>
          </cell>
          <cell r="C1635" t="str">
            <v>OPT</v>
          </cell>
          <cell r="D1635" t="str">
            <v>VIDEO CISTORESECTOSCOPIO</v>
          </cell>
          <cell r="E1635" t="str">
            <v>B</v>
          </cell>
          <cell r="F1635" t="str">
            <v>EQ</v>
          </cell>
          <cell r="G1635" t="e">
            <v>#NAME?</v>
          </cell>
          <cell r="H1635" t="e">
            <v>#NAME?</v>
          </cell>
          <cell r="I1635" t="e">
            <v>#NAME?</v>
          </cell>
        </row>
        <row r="1636">
          <cell r="A1636" t="str">
            <v>EM-111</v>
          </cell>
          <cell r="C1636" t="str">
            <v>OPT</v>
          </cell>
          <cell r="D1636" t="str">
            <v>VIDEO COLONOSCOPIO</v>
          </cell>
          <cell r="E1636" t="str">
            <v>B</v>
          </cell>
          <cell r="F1636" t="str">
            <v>EQ</v>
          </cell>
          <cell r="G1636" t="str">
            <v>0</v>
          </cell>
          <cell r="H1636" t="e">
            <v>#NAME?</v>
          </cell>
          <cell r="I1636" t="e">
            <v>#NAME?</v>
          </cell>
        </row>
        <row r="1637">
          <cell r="A1637" t="str">
            <v>EM-111D</v>
          </cell>
          <cell r="C1637" t="str">
            <v>OPT</v>
          </cell>
          <cell r="D1637" t="str">
            <v>VIDEO COLONOSCOPIO HD</v>
          </cell>
          <cell r="E1637" t="str">
            <v>B</v>
          </cell>
          <cell r="F1637" t="str">
            <v>EQ</v>
          </cell>
          <cell r="G1637" t="str">
            <v>0</v>
          </cell>
          <cell r="H1637" t="e">
            <v>#NAME?</v>
          </cell>
          <cell r="I1637" t="e">
            <v>#NAME?</v>
          </cell>
        </row>
        <row r="1638">
          <cell r="A1638" t="str">
            <v>EM-111C</v>
          </cell>
          <cell r="C1638" t="str">
            <v>OPT</v>
          </cell>
          <cell r="D1638" t="str">
            <v>VIDEO COLPOSCOPIO</v>
          </cell>
          <cell r="E1638" t="str">
            <v>B</v>
          </cell>
          <cell r="F1638" t="str">
            <v>EQ</v>
          </cell>
          <cell r="G1638">
            <v>1</v>
          </cell>
          <cell r="H1638" t="e">
            <v>#NAME?</v>
          </cell>
          <cell r="I1638" t="e">
            <v>#NAME?</v>
          </cell>
        </row>
        <row r="1639">
          <cell r="A1639" t="str">
            <v>EM-111A</v>
          </cell>
          <cell r="C1639" t="str">
            <v>OPT</v>
          </cell>
          <cell r="D1639" t="str">
            <v>VIDEO GASTRODUODENOSCOPIO</v>
          </cell>
          <cell r="E1639" t="str">
            <v>B</v>
          </cell>
          <cell r="F1639" t="str">
            <v>EQ</v>
          </cell>
          <cell r="G1639" t="str">
            <v>0</v>
          </cell>
          <cell r="H1639" t="e">
            <v>#NAME?</v>
          </cell>
          <cell r="I1639" t="e">
            <v>#NAME?</v>
          </cell>
        </row>
        <row r="1640">
          <cell r="A1640" t="str">
            <v>EM-111F</v>
          </cell>
          <cell r="C1640" t="str">
            <v>OPT</v>
          </cell>
          <cell r="D1640" t="str">
            <v>VIDEO GASTRODUODENOSCOPIO HD</v>
          </cell>
          <cell r="E1640" t="str">
            <v>B</v>
          </cell>
          <cell r="F1640" t="str">
            <v>EQ</v>
          </cell>
          <cell r="G1640" t="str">
            <v>0</v>
          </cell>
          <cell r="H1640" t="e">
            <v>#NAME?</v>
          </cell>
          <cell r="I1640" t="e">
            <v>#NAME?</v>
          </cell>
        </row>
        <row r="1641">
          <cell r="A1641" t="str">
            <v>EM-110</v>
          </cell>
          <cell r="C1641" t="str">
            <v>OPT</v>
          </cell>
          <cell r="D1641" t="str">
            <v xml:space="preserve">VIDEO GASTROSCOPIO </v>
          </cell>
          <cell r="E1641" t="str">
            <v>B</v>
          </cell>
          <cell r="F1641" t="str">
            <v>EQ</v>
          </cell>
          <cell r="G1641" t="e">
            <v>#NAME?</v>
          </cell>
          <cell r="H1641" t="e">
            <v>#NAME?</v>
          </cell>
          <cell r="I1641" t="e">
            <v>#NAME?</v>
          </cell>
        </row>
        <row r="1642">
          <cell r="A1642" t="str">
            <v>MA-28A</v>
          </cell>
          <cell r="C1642" t="str">
            <v>MC</v>
          </cell>
          <cell r="D1642" t="str">
            <v>VITRINA DE ACERO INOXIDABLE PARA INSTRUMENTAL O MATERIAL ESTERIL 104 x 45CM</v>
          </cell>
          <cell r="E1642" t="str">
            <v>MC</v>
          </cell>
          <cell r="F1642" t="str">
            <v>EQ</v>
          </cell>
          <cell r="G1642" t="e">
            <v>#NAME?</v>
          </cell>
          <cell r="H1642" t="e">
            <v>#NAME?</v>
          </cell>
          <cell r="I1642" t="e">
            <v>#NAME?</v>
          </cell>
        </row>
        <row r="1643">
          <cell r="A1643" t="str">
            <v>MA-28</v>
          </cell>
          <cell r="C1643" t="str">
            <v>MC</v>
          </cell>
          <cell r="D1643" t="str">
            <v>VITRINA DE ACERO INOXIDABLE PARA INSTRUMENTAL Y MATERIAL ESTÉRIL DE DOS CUERPOS</v>
          </cell>
          <cell r="E1643" t="str">
            <v>MC</v>
          </cell>
          <cell r="F1643" t="str">
            <v>EQ</v>
          </cell>
          <cell r="G1643" t="e">
            <v>#NAME?</v>
          </cell>
          <cell r="H1643" t="e">
            <v>#NAME?</v>
          </cell>
          <cell r="I1643" t="e">
            <v>#NAME?</v>
          </cell>
        </row>
        <row r="1644">
          <cell r="A1644" t="str">
            <v>MC-47</v>
          </cell>
          <cell r="C1644" t="str">
            <v>MA</v>
          </cell>
          <cell r="D1644" t="str">
            <v>VITRINA METÁLICA PARA ANUNCIOS CON PUERTAS CORREDIZAS DE VIDRIO</v>
          </cell>
          <cell r="E1644" t="str">
            <v>MA</v>
          </cell>
          <cell r="F1644" t="str">
            <v>EQ</v>
          </cell>
          <cell r="H1644" t="e">
            <v>#NAME?</v>
          </cell>
          <cell r="I1644" t="e">
            <v>#NAME?</v>
          </cell>
        </row>
        <row r="1645">
          <cell r="A1645" t="str">
            <v>MA-29</v>
          </cell>
          <cell r="C1645" t="str">
            <v>MC</v>
          </cell>
          <cell r="D1645" t="str">
            <v>VITRINA METÁLICA DE ACERO INOXIDABLE PARA INSTRUMENTOS O MATERIAL ESTÉRIL DE UN CUERPO</v>
          </cell>
          <cell r="E1645" t="str">
            <v>MC</v>
          </cell>
          <cell r="F1645" t="str">
            <v>EQ</v>
          </cell>
          <cell r="G1645" t="e">
            <v>#NAME?</v>
          </cell>
          <cell r="H1645" t="e">
            <v>#NAME?</v>
          </cell>
          <cell r="I1645" t="e">
            <v>#NAME?</v>
          </cell>
        </row>
        <row r="1646">
          <cell r="A1646" t="str">
            <v>MC-15</v>
          </cell>
          <cell r="C1646" t="str">
            <v>MA</v>
          </cell>
          <cell r="D1646" t="str">
            <v>VITRINA METALICA PARA LIBROS</v>
          </cell>
          <cell r="E1646" t="str">
            <v>MA</v>
          </cell>
          <cell r="F1646" t="str">
            <v>EQ</v>
          </cell>
          <cell r="G1646" t="e">
            <v>#NAME?</v>
          </cell>
          <cell r="H1646" t="e">
            <v>#NAME?</v>
          </cell>
          <cell r="I1646" t="e">
            <v>#NAME?</v>
          </cell>
        </row>
        <row r="1647">
          <cell r="A1647" t="str">
            <v>K-211</v>
          </cell>
          <cell r="C1647" t="str">
            <v>MC</v>
          </cell>
          <cell r="D1647" t="str">
            <v>VITRINA PARA PAN Y KEKES</v>
          </cell>
          <cell r="E1647" t="str">
            <v>MC</v>
          </cell>
          <cell r="F1647" t="str">
            <v>EQ</v>
          </cell>
          <cell r="G1647" t="e">
            <v>#NAME?</v>
          </cell>
          <cell r="H1647" t="e">
            <v>#NAME?</v>
          </cell>
          <cell r="I1647" t="e">
            <v>#NAME?</v>
          </cell>
        </row>
        <row r="1648">
          <cell r="A1648" t="str">
            <v>K-98</v>
          </cell>
          <cell r="C1648" t="str">
            <v>MC</v>
          </cell>
          <cell r="D1648" t="str">
            <v xml:space="preserve">VITRINA PARA EXHIBICION DE PLATOS FRIOS </v>
          </cell>
          <cell r="E1648" t="str">
            <v>MC</v>
          </cell>
          <cell r="F1648" t="str">
            <v>EQ</v>
          </cell>
        </row>
        <row r="1649">
          <cell r="A1649" t="str">
            <v>L-104</v>
          </cell>
          <cell r="C1649" t="str">
            <v>LAB</v>
          </cell>
          <cell r="D1649" t="str">
            <v>VORTEX</v>
          </cell>
          <cell r="E1649" t="str">
            <v>L</v>
          </cell>
          <cell r="F1649" t="str">
            <v>EQ</v>
          </cell>
          <cell r="G1649" t="e">
            <v>#NAME?</v>
          </cell>
          <cell r="H1649" t="e">
            <v>#NAME?</v>
          </cell>
          <cell r="I1649" t="e">
            <v>#NAME?</v>
          </cell>
        </row>
        <row r="1650">
          <cell r="A1650" t="str">
            <v>OF-03</v>
          </cell>
          <cell r="C1650" t="str">
            <v>OFT</v>
          </cell>
          <cell r="D1650" t="str">
            <v>YAG LASER</v>
          </cell>
          <cell r="E1650" t="str">
            <v>B</v>
          </cell>
          <cell r="F1650" t="str">
            <v>EQ</v>
          </cell>
          <cell r="G1650" t="e">
            <v>#NAME?</v>
          </cell>
          <cell r="H1650" t="e">
            <v>#NAME?</v>
          </cell>
          <cell r="I1650" t="e">
            <v>#NAME?</v>
          </cell>
        </row>
        <row r="1651">
          <cell r="I1651" t="e">
            <v>#NAME?</v>
          </cell>
        </row>
        <row r="1652">
          <cell r="I1652" t="e">
            <v>#NAME?</v>
          </cell>
        </row>
        <row r="1653">
          <cell r="I1653" t="e">
            <v>#NAME?</v>
          </cell>
        </row>
        <row r="1654">
          <cell r="I1654" t="e">
            <v>#NAME?</v>
          </cell>
        </row>
        <row r="1655">
          <cell r="D1655" t="str">
            <v xml:space="preserve">SISTEMA DE ARCHIVO Y COMUNICACIÓN DE IMÁGENES (RIS-PACS) </v>
          </cell>
          <cell r="E1655" t="str">
            <v>INF</v>
          </cell>
          <cell r="F1655" t="str">
            <v>EQ</v>
          </cell>
          <cell r="G1655" t="e">
            <v>#NAME?</v>
          </cell>
          <cell r="H1655" t="e">
            <v>#NAME?</v>
          </cell>
          <cell r="I1655" t="e">
            <v>#NAME?</v>
          </cell>
        </row>
        <row r="1656">
          <cell r="D1656" t="str">
            <v xml:space="preserve">SISTEMA DE ARCHIVO Y COMUNICACIÓN DE IMÁGENES (RIS-PACS) </v>
          </cell>
          <cell r="E1656" t="str">
            <v>MA</v>
          </cell>
          <cell r="F1656" t="str">
            <v>EQ</v>
          </cell>
          <cell r="G1656" t="e">
            <v>#REF!</v>
          </cell>
          <cell r="H1656" t="e">
            <v>#REF!</v>
          </cell>
          <cell r="I1656" t="e">
            <v>#NAME?</v>
          </cell>
        </row>
        <row r="1657">
          <cell r="E1657" t="str">
            <v>MA</v>
          </cell>
          <cell r="F1657" t="str">
            <v>EQ</v>
          </cell>
          <cell r="G1657" t="e">
            <v>#NAME?</v>
          </cell>
          <cell r="H1657" t="e">
            <v>#NAME?</v>
          </cell>
          <cell r="I1657" t="e">
            <v>#NAME?</v>
          </cell>
        </row>
      </sheetData>
      <sheetData sheetId="1">
        <row r="1">
          <cell r="A1" t="str">
            <v>COD</v>
          </cell>
        </row>
      </sheetData>
      <sheetData sheetId="2">
        <row r="1">
          <cell r="A1" t="str">
            <v>COD</v>
          </cell>
        </row>
      </sheetData>
      <sheetData sheetId="3">
        <row r="1">
          <cell r="A1" t="str">
            <v>COD</v>
          </cell>
        </row>
      </sheetData>
      <sheetData sheetId="4"/>
      <sheetData sheetId="5"/>
      <sheetData sheetId="6">
        <row r="1">
          <cell r="A1" t="str">
            <v>COD</v>
          </cell>
        </row>
      </sheetData>
      <sheetData sheetId="7">
        <row r="1">
          <cell r="A1" t="str">
            <v>COD</v>
          </cell>
        </row>
      </sheetData>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UPS"/>
      <sheetName val="UPSS FINAL"/>
      <sheetName val="COM II-1"/>
      <sheetName val="COM I-4"/>
      <sheetName val="COM I-3"/>
      <sheetName val="COM I-2"/>
      <sheetName val="COM I-1"/>
      <sheetName val="FINAL"/>
      <sheetName val="CLASIFICADOR"/>
      <sheetName val="CIEDANOS"/>
      <sheetName val="Hoja1"/>
      <sheetName val="F-05"/>
      <sheetName val="Z-4"/>
      <sheetName val="puni"/>
      <sheetName val="SENSIBILIDAD"/>
      <sheetName val="Infra"/>
      <sheetName val="Datos Generales"/>
      <sheetName val="Relacion de PU"/>
      <sheetName val="GENERAL"/>
      <sheetName val="Tablas"/>
      <sheetName val="Flota"/>
      <sheetName val="MAESTRO DE CLAVES FINAL"/>
      <sheetName val="xie"/>
    </sheetNames>
    <sheetDataSet>
      <sheetData sheetId="0"/>
      <sheetData sheetId="1"/>
      <sheetData sheetId="2"/>
      <sheetData sheetId="3"/>
      <sheetData sheetId="4"/>
      <sheetData sheetId="5"/>
      <sheetData sheetId="6"/>
      <sheetData sheetId="7">
        <row r="2">
          <cell r="A2" t="str">
            <v>MC-10</v>
          </cell>
          <cell r="B2" t="str">
            <v>ALM-001</v>
          </cell>
          <cell r="C2" t="str">
            <v>ARCHIVADOR METÁLICO DE 4 GAVETAS</v>
          </cell>
          <cell r="D2" t="str">
            <v>MA</v>
          </cell>
          <cell r="E2" t="str">
            <v>ALM</v>
          </cell>
          <cell r="F2" t="str">
            <v>E</v>
          </cell>
          <cell r="H2">
            <v>1</v>
          </cell>
          <cell r="I2" t="e">
            <v>#REF!</v>
          </cell>
          <cell r="J2">
            <v>2</v>
          </cell>
          <cell r="K2">
            <v>2</v>
          </cell>
          <cell r="L2">
            <v>2</v>
          </cell>
          <cell r="M2">
            <v>2</v>
          </cell>
          <cell r="N2">
            <v>2</v>
          </cell>
          <cell r="O2" t="e">
            <v>#REF!</v>
          </cell>
        </row>
        <row r="3">
          <cell r="B3" t="str">
            <v>ALM-002</v>
          </cell>
          <cell r="C3" t="str">
            <v>ARMARIO METALICO DE 2 PUERTAS</v>
          </cell>
          <cell r="D3" t="str">
            <v>MA</v>
          </cell>
          <cell r="E3" t="str">
            <v>ALM</v>
          </cell>
          <cell r="F3" t="str">
            <v>E</v>
          </cell>
          <cell r="H3">
            <v>1</v>
          </cell>
          <cell r="I3" t="e">
            <v>#REF!</v>
          </cell>
          <cell r="J3">
            <v>1</v>
          </cell>
          <cell r="K3">
            <v>1</v>
          </cell>
          <cell r="L3" t="str">
            <v>0</v>
          </cell>
          <cell r="M3" t="str">
            <v>0</v>
          </cell>
          <cell r="N3" t="str">
            <v>0</v>
          </cell>
          <cell r="O3" t="e">
            <v>#REF!</v>
          </cell>
        </row>
        <row r="4">
          <cell r="B4" t="str">
            <v>ALM-003</v>
          </cell>
          <cell r="C4" t="str">
            <v>ARMARIO METALICO DE UN CUERPO Y DOS COMPARTIMIENTOS</v>
          </cell>
          <cell r="D4" t="str">
            <v>MA</v>
          </cell>
          <cell r="E4" t="str">
            <v>ALM</v>
          </cell>
          <cell r="F4" t="str">
            <v>E</v>
          </cell>
          <cell r="H4">
            <v>1</v>
          </cell>
          <cell r="I4" t="e">
            <v>#REF!</v>
          </cell>
          <cell r="J4">
            <v>4</v>
          </cell>
          <cell r="K4">
            <v>4</v>
          </cell>
          <cell r="L4" t="str">
            <v>0</v>
          </cell>
          <cell r="M4" t="str">
            <v>0</v>
          </cell>
          <cell r="N4" t="str">
            <v>0</v>
          </cell>
          <cell r="O4" t="e">
            <v>#REF!</v>
          </cell>
        </row>
        <row r="5">
          <cell r="B5" t="str">
            <v>ALM-004</v>
          </cell>
          <cell r="C5" t="str">
            <v>ARMARIO PARA COLGAR DE MADERA DE 2 DIVISIONES Y PUERTAS CORREDIZAS</v>
          </cell>
          <cell r="D5" t="str">
            <v>MA</v>
          </cell>
          <cell r="E5" t="str">
            <v>ALM</v>
          </cell>
          <cell r="F5" t="str">
            <v>E</v>
          </cell>
          <cell r="H5" t="str">
            <v>0</v>
          </cell>
          <cell r="I5" t="e">
            <v>#REF!</v>
          </cell>
          <cell r="J5" t="str">
            <v>0</v>
          </cell>
          <cell r="K5" t="str">
            <v>0</v>
          </cell>
          <cell r="L5" t="str">
            <v>0</v>
          </cell>
          <cell r="M5" t="str">
            <v>0</v>
          </cell>
          <cell r="N5" t="str">
            <v>0</v>
          </cell>
          <cell r="O5" t="e">
            <v>#REF!</v>
          </cell>
        </row>
        <row r="6">
          <cell r="B6" t="str">
            <v>ALM-005</v>
          </cell>
          <cell r="C6" t="str">
            <v>ARMARIO PARA COLGAR ENDOSCOPIOS</v>
          </cell>
          <cell r="D6" t="str">
            <v>MA</v>
          </cell>
          <cell r="E6" t="str">
            <v>ALM</v>
          </cell>
          <cell r="F6" t="str">
            <v>E</v>
          </cell>
          <cell r="H6" t="str">
            <v>0</v>
          </cell>
          <cell r="I6" t="e">
            <v>#REF!</v>
          </cell>
          <cell r="J6" t="str">
            <v>0</v>
          </cell>
          <cell r="K6" t="str">
            <v>0</v>
          </cell>
          <cell r="L6" t="str">
            <v>0</v>
          </cell>
          <cell r="M6" t="str">
            <v>0</v>
          </cell>
          <cell r="N6" t="str">
            <v>0</v>
          </cell>
          <cell r="O6" t="e">
            <v>#REF!</v>
          </cell>
        </row>
        <row r="7">
          <cell r="B7" t="str">
            <v>ALM-006</v>
          </cell>
          <cell r="C7" t="str">
            <v>ESCALERA DE ALUMINIO DE 3 PASOS.</v>
          </cell>
          <cell r="D7" t="str">
            <v>MA</v>
          </cell>
          <cell r="E7" t="str">
            <v>ALM</v>
          </cell>
          <cell r="F7" t="str">
            <v>E</v>
          </cell>
          <cell r="H7">
            <v>1</v>
          </cell>
          <cell r="I7" t="e">
            <v>#REF!</v>
          </cell>
          <cell r="J7">
            <v>2</v>
          </cell>
          <cell r="K7">
            <v>1</v>
          </cell>
          <cell r="L7">
            <v>1</v>
          </cell>
          <cell r="M7" t="str">
            <v>0</v>
          </cell>
          <cell r="N7" t="str">
            <v>0</v>
          </cell>
          <cell r="O7" t="e">
            <v>#REF!</v>
          </cell>
        </row>
        <row r="8">
          <cell r="B8" t="str">
            <v>ALM-007</v>
          </cell>
          <cell r="C8" t="str">
            <v>ESCALERA DE ALUMINIO DE 4 PASOS</v>
          </cell>
          <cell r="D8" t="str">
            <v>MA</v>
          </cell>
          <cell r="E8" t="str">
            <v>ALM</v>
          </cell>
          <cell r="F8" t="str">
            <v>E</v>
          </cell>
          <cell r="H8" t="str">
            <v>0</v>
          </cell>
          <cell r="I8" t="e">
            <v>#REF!</v>
          </cell>
          <cell r="J8" t="str">
            <v>0</v>
          </cell>
          <cell r="K8" t="str">
            <v>0</v>
          </cell>
          <cell r="L8" t="str">
            <v>0</v>
          </cell>
          <cell r="M8" t="str">
            <v>0</v>
          </cell>
          <cell r="N8" t="str">
            <v>0</v>
          </cell>
          <cell r="O8" t="e">
            <v>#REF!</v>
          </cell>
        </row>
        <row r="9">
          <cell r="B9" t="str">
            <v>ALM-008</v>
          </cell>
          <cell r="C9" t="str">
            <v>ESCALERA DE ALUMINIO TIPO TIJERA DE 06 PASOS</v>
          </cell>
          <cell r="D9" t="str">
            <v>MA</v>
          </cell>
          <cell r="E9" t="str">
            <v>ALM</v>
          </cell>
          <cell r="F9" t="str">
            <v>E</v>
          </cell>
          <cell r="H9">
            <v>1</v>
          </cell>
          <cell r="I9" t="e">
            <v>#REF!</v>
          </cell>
          <cell r="J9" t="str">
            <v>0</v>
          </cell>
          <cell r="K9" t="str">
            <v>0</v>
          </cell>
          <cell r="L9" t="str">
            <v>0</v>
          </cell>
          <cell r="M9" t="str">
            <v>0</v>
          </cell>
          <cell r="N9" t="str">
            <v>0</v>
          </cell>
          <cell r="O9" t="e">
            <v>#REF!</v>
          </cell>
        </row>
        <row r="10">
          <cell r="B10" t="str">
            <v>ALM-009</v>
          </cell>
          <cell r="C10" t="str">
            <v>ESCALERA DE MADERA TIPO TIJERA DE 6 PASOS</v>
          </cell>
          <cell r="D10" t="str">
            <v>MA</v>
          </cell>
          <cell r="E10" t="str">
            <v>ALM</v>
          </cell>
          <cell r="F10" t="str">
            <v>E</v>
          </cell>
          <cell r="H10">
            <v>1</v>
          </cell>
          <cell r="I10" t="e">
            <v>#REF!</v>
          </cell>
          <cell r="J10" t="str">
            <v>0</v>
          </cell>
          <cell r="K10" t="str">
            <v>0</v>
          </cell>
          <cell r="L10" t="str">
            <v>0</v>
          </cell>
          <cell r="M10" t="str">
            <v>0</v>
          </cell>
          <cell r="N10" t="str">
            <v>0</v>
          </cell>
          <cell r="O10" t="e">
            <v>#REF!</v>
          </cell>
        </row>
        <row r="11">
          <cell r="B11" t="str">
            <v>ALM-010</v>
          </cell>
          <cell r="C11" t="str">
            <v>ESTANTE PARA COLGAR, DE MADERA TIPO CAJÓN</v>
          </cell>
          <cell r="D11" t="str">
            <v>MA</v>
          </cell>
          <cell r="E11" t="str">
            <v>ALM</v>
          </cell>
          <cell r="F11" t="str">
            <v>E</v>
          </cell>
          <cell r="H11" t="str">
            <v>0</v>
          </cell>
          <cell r="I11" t="e">
            <v>#REF!</v>
          </cell>
          <cell r="J11">
            <v>1</v>
          </cell>
          <cell r="K11" t="str">
            <v>0</v>
          </cell>
          <cell r="L11" t="str">
            <v>0</v>
          </cell>
          <cell r="M11" t="str">
            <v>0</v>
          </cell>
          <cell r="N11" t="str">
            <v>0</v>
          </cell>
          <cell r="O11" t="e">
            <v>#REF!</v>
          </cell>
        </row>
        <row r="12">
          <cell r="B12" t="str">
            <v>ALM-011</v>
          </cell>
          <cell r="C12" t="str">
            <v>ESTANTERIA DE MADERA RECUBIERTA EN MELAMINE PARA LIBROS (SALA DE LECTURA)</v>
          </cell>
          <cell r="D12" t="str">
            <v>MA</v>
          </cell>
          <cell r="E12" t="str">
            <v>ALM</v>
          </cell>
          <cell r="F12" t="str">
            <v>E</v>
          </cell>
          <cell r="H12" t="str">
            <v>0</v>
          </cell>
          <cell r="I12" t="e">
            <v>#REF!</v>
          </cell>
          <cell r="J12">
            <v>2</v>
          </cell>
          <cell r="K12" t="str">
            <v>0</v>
          </cell>
          <cell r="L12" t="str">
            <v>0</v>
          </cell>
          <cell r="M12" t="str">
            <v>0</v>
          </cell>
          <cell r="N12" t="str">
            <v>0</v>
          </cell>
          <cell r="O12" t="e">
            <v>#REF!</v>
          </cell>
        </row>
        <row r="13">
          <cell r="B13" t="str">
            <v>ALM-012</v>
          </cell>
          <cell r="C13" t="str">
            <v>ESTANTERÍA METÁLICA DE ÁNGULOS RANURADOS DE 01 CUERPO 05 ANAQUELES</v>
          </cell>
          <cell r="D13" t="str">
            <v>MA</v>
          </cell>
          <cell r="E13" t="str">
            <v>ALM</v>
          </cell>
          <cell r="F13" t="str">
            <v>E</v>
          </cell>
          <cell r="H13">
            <v>2</v>
          </cell>
          <cell r="I13" t="e">
            <v>#REF!</v>
          </cell>
          <cell r="J13">
            <v>4</v>
          </cell>
          <cell r="K13">
            <v>8</v>
          </cell>
          <cell r="L13">
            <v>6</v>
          </cell>
          <cell r="M13" t="str">
            <v>0</v>
          </cell>
          <cell r="N13">
            <v>6</v>
          </cell>
          <cell r="O13" t="e">
            <v>#REF!</v>
          </cell>
        </row>
        <row r="14">
          <cell r="B14" t="str">
            <v>ALM-013</v>
          </cell>
          <cell r="C14" t="str">
            <v>ESTANTERÍA METÁLICA DE ÁNGULOS RANURADOS DE 02 CUERPOS 04 ANAQUELES</v>
          </cell>
          <cell r="D14" t="str">
            <v>MA</v>
          </cell>
          <cell r="E14" t="str">
            <v>ALM</v>
          </cell>
          <cell r="F14" t="str">
            <v>E</v>
          </cell>
          <cell r="H14">
            <v>1</v>
          </cell>
          <cell r="I14" t="e">
            <v>#REF!</v>
          </cell>
          <cell r="J14" t="str">
            <v>0</v>
          </cell>
          <cell r="K14" t="str">
            <v>0</v>
          </cell>
          <cell r="L14" t="str">
            <v>0</v>
          </cell>
          <cell r="M14" t="str">
            <v>0</v>
          </cell>
          <cell r="N14" t="str">
            <v>0</v>
          </cell>
          <cell r="O14" t="e">
            <v>#REF!</v>
          </cell>
        </row>
        <row r="15">
          <cell r="B15" t="str">
            <v>ALM-014</v>
          </cell>
          <cell r="C15" t="str">
            <v>ESTANTERIA METALICA DE ANGULOS RANURADOS DE 03 CUERPOS 04 ANAQUELES</v>
          </cell>
          <cell r="D15" t="str">
            <v>MA</v>
          </cell>
          <cell r="E15" t="str">
            <v>ALM</v>
          </cell>
          <cell r="F15" t="str">
            <v>E</v>
          </cell>
          <cell r="H15">
            <v>4</v>
          </cell>
          <cell r="I15" t="e">
            <v>#REF!</v>
          </cell>
          <cell r="J15" t="str">
            <v>0</v>
          </cell>
          <cell r="K15" t="str">
            <v>0</v>
          </cell>
          <cell r="L15" t="str">
            <v>0</v>
          </cell>
          <cell r="M15" t="str">
            <v>0</v>
          </cell>
          <cell r="N15" t="str">
            <v>0</v>
          </cell>
          <cell r="O15" t="e">
            <v>#REF!</v>
          </cell>
        </row>
        <row r="16">
          <cell r="B16" t="str">
            <v>ALM-015</v>
          </cell>
          <cell r="C16" t="str">
            <v>ESTANTERÍA METÁLICA PARA MEDICAMENTOS  DE 90 X 26 CMS. DE ACERO INOXIDABLE</v>
          </cell>
          <cell r="D16" t="str">
            <v>MA</v>
          </cell>
          <cell r="E16" t="str">
            <v>ALM</v>
          </cell>
          <cell r="F16" t="str">
            <v>E</v>
          </cell>
          <cell r="H16">
            <v>3</v>
          </cell>
          <cell r="I16" t="e">
            <v>#REF!</v>
          </cell>
          <cell r="J16" t="str">
            <v>0</v>
          </cell>
          <cell r="K16" t="str">
            <v>0</v>
          </cell>
          <cell r="L16" t="str">
            <v>0</v>
          </cell>
          <cell r="M16" t="str">
            <v>0</v>
          </cell>
          <cell r="N16" t="str">
            <v>0</v>
          </cell>
          <cell r="O16" t="e">
            <v>#REF!</v>
          </cell>
        </row>
        <row r="17">
          <cell r="B17" t="str">
            <v>ALM-016</v>
          </cell>
          <cell r="C17" t="str">
            <v>ESTANTERÍA METÁLICA PARA MEDICAMENTOS DE 90 X 26 CMS.</v>
          </cell>
          <cell r="D17" t="str">
            <v>MA</v>
          </cell>
          <cell r="E17" t="str">
            <v>ALM</v>
          </cell>
          <cell r="F17" t="str">
            <v>E</v>
          </cell>
          <cell r="H17" t="str">
            <v>0</v>
          </cell>
          <cell r="I17" t="e">
            <v>#REF!</v>
          </cell>
          <cell r="J17" t="str">
            <v>0</v>
          </cell>
          <cell r="K17" t="str">
            <v>0</v>
          </cell>
          <cell r="L17" t="str">
            <v>0</v>
          </cell>
          <cell r="M17" t="str">
            <v>0</v>
          </cell>
          <cell r="N17" t="str">
            <v>0</v>
          </cell>
          <cell r="O17" t="e">
            <v>#REF!</v>
          </cell>
        </row>
        <row r="18">
          <cell r="B18" t="str">
            <v>ALM-017</v>
          </cell>
          <cell r="C18" t="str">
            <v>ESTANTERÍAS DE MADERA C/ MELAMINE EN TABLEROS, 0.45 ML. ANCHO, 2.10 ML. ALTO</v>
          </cell>
          <cell r="D18" t="str">
            <v>MA</v>
          </cell>
          <cell r="E18" t="str">
            <v>ALM</v>
          </cell>
          <cell r="F18" t="str">
            <v>E</v>
          </cell>
          <cell r="H18" t="str">
            <v>0</v>
          </cell>
          <cell r="I18" t="e">
            <v>#REF!</v>
          </cell>
          <cell r="J18">
            <v>2</v>
          </cell>
          <cell r="K18" t="str">
            <v>0</v>
          </cell>
          <cell r="L18" t="str">
            <v>0</v>
          </cell>
          <cell r="M18" t="str">
            <v>0</v>
          </cell>
          <cell r="N18" t="str">
            <v>0</v>
          </cell>
          <cell r="O18" t="e">
            <v>#REF!</v>
          </cell>
        </row>
        <row r="19">
          <cell r="B19" t="str">
            <v>ALM-018</v>
          </cell>
          <cell r="C19" t="str">
            <v>PERCHA METÁLICA DE PARED CON 4 GANCHOS</v>
          </cell>
          <cell r="D19" t="str">
            <v>MA</v>
          </cell>
          <cell r="E19" t="str">
            <v>ALM</v>
          </cell>
          <cell r="F19" t="str">
            <v>E</v>
          </cell>
          <cell r="H19">
            <v>1</v>
          </cell>
          <cell r="I19" t="e">
            <v>#REF!</v>
          </cell>
          <cell r="J19">
            <v>1</v>
          </cell>
          <cell r="K19">
            <v>1</v>
          </cell>
          <cell r="L19">
            <v>1</v>
          </cell>
          <cell r="M19">
            <v>1</v>
          </cell>
          <cell r="N19">
            <v>1</v>
          </cell>
          <cell r="O19" t="e">
            <v>#REF!</v>
          </cell>
        </row>
        <row r="20">
          <cell r="B20" t="str">
            <v>ALM-019</v>
          </cell>
          <cell r="C20" t="str">
            <v>PERCHERO DE PIE</v>
          </cell>
          <cell r="D20" t="str">
            <v>MA</v>
          </cell>
          <cell r="E20" t="str">
            <v>ALM</v>
          </cell>
          <cell r="F20" t="str">
            <v>E</v>
          </cell>
          <cell r="H20">
            <v>1</v>
          </cell>
          <cell r="I20" t="e">
            <v>#REF!</v>
          </cell>
          <cell r="J20" t="str">
            <v>0</v>
          </cell>
          <cell r="K20" t="str">
            <v>0</v>
          </cell>
          <cell r="L20" t="str">
            <v>0</v>
          </cell>
          <cell r="M20" t="str">
            <v>0</v>
          </cell>
          <cell r="N20" t="str">
            <v>0</v>
          </cell>
          <cell r="O20" t="e">
            <v>#REF!</v>
          </cell>
        </row>
        <row r="21">
          <cell r="B21" t="str">
            <v>ALM-020</v>
          </cell>
          <cell r="C21" t="str">
            <v>VITRINA METÁLICA DE ACERO INOXIDABLE PARA INSTRUMENTOS O MATERIAL ESTÉRIL DE UN CUERPO</v>
          </cell>
          <cell r="D21" t="str">
            <v>MC</v>
          </cell>
          <cell r="E21" t="str">
            <v>ALM</v>
          </cell>
          <cell r="F21" t="str">
            <v>E</v>
          </cell>
          <cell r="H21" t="str">
            <v>0</v>
          </cell>
          <cell r="I21" t="e">
            <v>#REF!</v>
          </cell>
          <cell r="J21">
            <v>1</v>
          </cell>
          <cell r="K21" t="str">
            <v>0</v>
          </cell>
          <cell r="L21" t="str">
            <v>0</v>
          </cell>
          <cell r="M21" t="str">
            <v>0</v>
          </cell>
          <cell r="N21" t="str">
            <v>0</v>
          </cell>
          <cell r="O21" t="e">
            <v>#REF!</v>
          </cell>
        </row>
        <row r="22">
          <cell r="B22" t="str">
            <v>ALM-021</v>
          </cell>
          <cell r="C22" t="str">
            <v>VITRINA METÁLICA PARA ANUNCIOS CON PUERTAS CORREDIZAS DE VIDRIO</v>
          </cell>
          <cell r="D22" t="str">
            <v>MA</v>
          </cell>
          <cell r="E22" t="str">
            <v>ALM</v>
          </cell>
          <cell r="F22" t="str">
            <v>E</v>
          </cell>
          <cell r="H22">
            <v>1</v>
          </cell>
          <cell r="I22" t="e">
            <v>#REF!</v>
          </cell>
          <cell r="J22">
            <v>1</v>
          </cell>
          <cell r="K22">
            <v>1</v>
          </cell>
          <cell r="L22">
            <v>1</v>
          </cell>
          <cell r="M22">
            <v>1</v>
          </cell>
          <cell r="N22">
            <v>1</v>
          </cell>
          <cell r="O22" t="e">
            <v>#REF!</v>
          </cell>
        </row>
        <row r="23">
          <cell r="B23" t="str">
            <v>ALM-022</v>
          </cell>
          <cell r="C23" t="str">
            <v>VITRINA METALICA PARA LIBROS</v>
          </cell>
          <cell r="D23" t="str">
            <v>MA</v>
          </cell>
          <cell r="E23" t="str">
            <v>ALM</v>
          </cell>
          <cell r="F23" t="str">
            <v>E</v>
          </cell>
          <cell r="H23">
            <v>1</v>
          </cell>
          <cell r="I23" t="e">
            <v>#REF!</v>
          </cell>
          <cell r="J23" t="str">
            <v>0</v>
          </cell>
          <cell r="K23" t="str">
            <v>0</v>
          </cell>
          <cell r="L23" t="str">
            <v>0</v>
          </cell>
          <cell r="M23" t="str">
            <v>0</v>
          </cell>
          <cell r="N23" t="str">
            <v>0</v>
          </cell>
          <cell r="O23" t="e">
            <v>#REF!</v>
          </cell>
        </row>
        <row r="24">
          <cell r="B24" t="str">
            <v>AM-001</v>
          </cell>
          <cell r="C24" t="str">
            <v>AGITADOR ELÉCTRICO PARA PIPETAS</v>
          </cell>
          <cell r="D24" t="str">
            <v>L</v>
          </cell>
          <cell r="E24" t="str">
            <v>AM</v>
          </cell>
          <cell r="F24" t="str">
            <v>E</v>
          </cell>
          <cell r="H24" t="str">
            <v>0</v>
          </cell>
          <cell r="I24" t="e">
            <v>#REF!</v>
          </cell>
          <cell r="J24" t="str">
            <v>0</v>
          </cell>
          <cell r="K24" t="str">
            <v>0</v>
          </cell>
          <cell r="L24" t="str">
            <v>0</v>
          </cell>
          <cell r="M24" t="str">
            <v>0</v>
          </cell>
          <cell r="N24" t="str">
            <v>0</v>
          </cell>
          <cell r="O24" t="e">
            <v>#REF!</v>
          </cell>
        </row>
        <row r="25">
          <cell r="B25" t="str">
            <v>AM-002</v>
          </cell>
          <cell r="C25" t="str">
            <v>BANDEJAS DE ACERO INOXIDABLE</v>
          </cell>
          <cell r="D25" t="str">
            <v>L</v>
          </cell>
          <cell r="E25" t="str">
            <v>AM</v>
          </cell>
          <cell r="F25" t="str">
            <v>E</v>
          </cell>
          <cell r="H25" t="str">
            <v>0</v>
          </cell>
          <cell r="I25" t="e">
            <v>#REF!</v>
          </cell>
          <cell r="J25">
            <v>2</v>
          </cell>
          <cell r="K25" t="str">
            <v>0</v>
          </cell>
          <cell r="L25" t="str">
            <v>0</v>
          </cell>
          <cell r="M25" t="str">
            <v>0</v>
          </cell>
          <cell r="N25" t="str">
            <v>0</v>
          </cell>
          <cell r="O25" t="e">
            <v>#REF!</v>
          </cell>
        </row>
        <row r="26">
          <cell r="B26" t="str">
            <v>AM-003</v>
          </cell>
          <cell r="C26" t="str">
            <v>CÁMARA DE NEUBAUER</v>
          </cell>
          <cell r="D26" t="str">
            <v>L</v>
          </cell>
          <cell r="E26" t="str">
            <v>AM</v>
          </cell>
          <cell r="F26" t="str">
            <v>E</v>
          </cell>
          <cell r="H26" t="str">
            <v>0</v>
          </cell>
          <cell r="I26" t="e">
            <v>#REF!</v>
          </cell>
          <cell r="J26" t="str">
            <v>0</v>
          </cell>
          <cell r="K26" t="str">
            <v>0</v>
          </cell>
          <cell r="L26" t="str">
            <v>0</v>
          </cell>
          <cell r="M26" t="str">
            <v>0</v>
          </cell>
          <cell r="N26" t="str">
            <v>0</v>
          </cell>
          <cell r="O26" t="e">
            <v>#REF!</v>
          </cell>
        </row>
        <row r="27">
          <cell r="B27" t="str">
            <v>AM-004</v>
          </cell>
          <cell r="C27" t="str">
            <v>CÁMARA DE RECUENTO NAGEOTTE</v>
          </cell>
          <cell r="D27" t="str">
            <v>L</v>
          </cell>
          <cell r="E27" t="str">
            <v>AM</v>
          </cell>
          <cell r="F27" t="str">
            <v>E</v>
          </cell>
          <cell r="H27" t="str">
            <v>0</v>
          </cell>
          <cell r="I27" t="e">
            <v>#REF!</v>
          </cell>
          <cell r="J27" t="str">
            <v>0</v>
          </cell>
          <cell r="K27" t="str">
            <v>0</v>
          </cell>
          <cell r="L27" t="str">
            <v>0</v>
          </cell>
          <cell r="M27" t="str">
            <v>0</v>
          </cell>
          <cell r="N27" t="str">
            <v>0</v>
          </cell>
          <cell r="O27" t="e">
            <v>#REF!</v>
          </cell>
        </row>
        <row r="28">
          <cell r="B28" t="str">
            <v>AM-005</v>
          </cell>
          <cell r="C28" t="str">
            <v>CANASTILLA PARA TRANSPORTE DE MUESTRAS</v>
          </cell>
          <cell r="D28" t="str">
            <v>L</v>
          </cell>
          <cell r="E28" t="str">
            <v>AM</v>
          </cell>
          <cell r="F28" t="str">
            <v>E</v>
          </cell>
          <cell r="H28" t="str">
            <v>0</v>
          </cell>
          <cell r="I28" t="e">
            <v>#REF!</v>
          </cell>
          <cell r="J28" t="str">
            <v>0</v>
          </cell>
          <cell r="K28" t="str">
            <v>0</v>
          </cell>
          <cell r="L28" t="str">
            <v>0</v>
          </cell>
          <cell r="M28" t="str">
            <v>0</v>
          </cell>
          <cell r="N28" t="str">
            <v>0</v>
          </cell>
          <cell r="O28" t="e">
            <v>#REF!</v>
          </cell>
        </row>
        <row r="29">
          <cell r="B29" t="str">
            <v>AM-006</v>
          </cell>
          <cell r="C29" t="str">
            <v>CANASTILLA PARA TUBOS DE LABORATORIO</v>
          </cell>
          <cell r="D29" t="str">
            <v>L</v>
          </cell>
          <cell r="E29" t="str">
            <v>AM</v>
          </cell>
          <cell r="F29" t="str">
            <v>E</v>
          </cell>
          <cell r="H29" t="str">
            <v>0</v>
          </cell>
          <cell r="I29" t="e">
            <v>#REF!</v>
          </cell>
          <cell r="J29" t="str">
            <v>0</v>
          </cell>
          <cell r="K29" t="str">
            <v>0</v>
          </cell>
          <cell r="L29" t="str">
            <v>0</v>
          </cell>
          <cell r="M29" t="str">
            <v>0</v>
          </cell>
          <cell r="N29" t="str">
            <v>0</v>
          </cell>
          <cell r="O29" t="e">
            <v>#REF!</v>
          </cell>
        </row>
        <row r="30">
          <cell r="B30" t="str">
            <v>AM-007</v>
          </cell>
          <cell r="C30" t="str">
            <v>CANASTILLAS DE COLORACIÓN DE 20 LÁMINAS</v>
          </cell>
          <cell r="D30" t="str">
            <v>L</v>
          </cell>
          <cell r="E30" t="str">
            <v>AM</v>
          </cell>
          <cell r="F30" t="str">
            <v>E</v>
          </cell>
          <cell r="H30" t="str">
            <v>0</v>
          </cell>
          <cell r="I30" t="e">
            <v>#REF!</v>
          </cell>
          <cell r="J30" t="str">
            <v>0</v>
          </cell>
          <cell r="K30" t="str">
            <v>0</v>
          </cell>
          <cell r="L30" t="str">
            <v>0</v>
          </cell>
          <cell r="M30" t="str">
            <v>0</v>
          </cell>
          <cell r="N30" t="str">
            <v>0</v>
          </cell>
          <cell r="O30" t="e">
            <v>#REF!</v>
          </cell>
        </row>
        <row r="31">
          <cell r="B31" t="str">
            <v>AM-008</v>
          </cell>
          <cell r="C31" t="str">
            <v>CHATA DE ACERO INOXIDABLE</v>
          </cell>
          <cell r="D31" t="str">
            <v>C</v>
          </cell>
          <cell r="E31" t="str">
            <v>AM</v>
          </cell>
          <cell r="F31" t="str">
            <v>E</v>
          </cell>
          <cell r="H31" t="str">
            <v>0</v>
          </cell>
          <cell r="I31" t="e">
            <v>#REF!</v>
          </cell>
          <cell r="J31">
            <v>10</v>
          </cell>
          <cell r="K31">
            <v>1</v>
          </cell>
          <cell r="L31" t="str">
            <v>0</v>
          </cell>
          <cell r="M31" t="str">
            <v>0</v>
          </cell>
          <cell r="N31" t="str">
            <v>0</v>
          </cell>
          <cell r="O31" t="e">
            <v>#REF!</v>
          </cell>
        </row>
        <row r="32">
          <cell r="B32" t="str">
            <v>AM-009</v>
          </cell>
          <cell r="C32" t="str">
            <v>CHATAS DE ACERO INOXIDABLE PEDIATRICO</v>
          </cell>
          <cell r="D32" t="str">
            <v>C</v>
          </cell>
          <cell r="E32" t="str">
            <v>AM</v>
          </cell>
          <cell r="F32" t="str">
            <v>E</v>
          </cell>
          <cell r="H32" t="str">
            <v>0</v>
          </cell>
          <cell r="I32" t="e">
            <v>#REF!</v>
          </cell>
          <cell r="J32">
            <v>5</v>
          </cell>
          <cell r="K32">
            <v>4</v>
          </cell>
          <cell r="L32" t="str">
            <v>0</v>
          </cell>
          <cell r="M32" t="str">
            <v>0</v>
          </cell>
          <cell r="N32" t="str">
            <v>0</v>
          </cell>
          <cell r="O32" t="e">
            <v>#REF!</v>
          </cell>
        </row>
        <row r="33">
          <cell r="B33" t="str">
            <v>AM-010</v>
          </cell>
          <cell r="C33" t="str">
            <v xml:space="preserve">CONTADOR DE CÉLULAS </v>
          </cell>
          <cell r="D33" t="str">
            <v>L</v>
          </cell>
          <cell r="E33" t="str">
            <v>AM</v>
          </cell>
          <cell r="F33" t="str">
            <v>E</v>
          </cell>
          <cell r="H33" t="str">
            <v>0</v>
          </cell>
          <cell r="I33" t="e">
            <v>#REF!</v>
          </cell>
          <cell r="J33" t="str">
            <v>0</v>
          </cell>
          <cell r="K33" t="str">
            <v>0</v>
          </cell>
          <cell r="L33" t="str">
            <v>0</v>
          </cell>
          <cell r="M33" t="str">
            <v>0</v>
          </cell>
          <cell r="N33" t="str">
            <v>0</v>
          </cell>
          <cell r="O33" t="e">
            <v>#REF!</v>
          </cell>
        </row>
        <row r="34">
          <cell r="B34" t="str">
            <v>AM-011</v>
          </cell>
          <cell r="C34" t="str">
            <v>CONTADOR DIGITAL DE CÉLULAS SANGUÍNEAS</v>
          </cell>
          <cell r="D34" t="str">
            <v>L</v>
          </cell>
          <cell r="E34" t="str">
            <v>AM</v>
          </cell>
          <cell r="F34" t="str">
            <v>E</v>
          </cell>
          <cell r="H34" t="str">
            <v>0</v>
          </cell>
          <cell r="I34" t="e">
            <v>#REF!</v>
          </cell>
          <cell r="J34" t="str">
            <v>0</v>
          </cell>
          <cell r="K34" t="str">
            <v>0</v>
          </cell>
          <cell r="L34" t="str">
            <v>0</v>
          </cell>
          <cell r="M34" t="str">
            <v>0</v>
          </cell>
          <cell r="N34" t="str">
            <v>0</v>
          </cell>
          <cell r="O34" t="e">
            <v>#REF!</v>
          </cell>
        </row>
        <row r="35">
          <cell r="B35" t="str">
            <v>AM-012</v>
          </cell>
          <cell r="C35" t="str">
            <v xml:space="preserve">CRONÓMETRO X 1 HORA 3 TIEMPOS </v>
          </cell>
          <cell r="D35" t="str">
            <v>L</v>
          </cell>
          <cell r="E35" t="str">
            <v>AM</v>
          </cell>
          <cell r="F35" t="str">
            <v>E</v>
          </cell>
          <cell r="H35" t="str">
            <v>0</v>
          </cell>
          <cell r="I35" t="e">
            <v>#REF!</v>
          </cell>
          <cell r="J35" t="str">
            <v>0</v>
          </cell>
          <cell r="K35" t="str">
            <v>0</v>
          </cell>
          <cell r="L35" t="str">
            <v>0</v>
          </cell>
          <cell r="M35" t="str">
            <v>0</v>
          </cell>
          <cell r="N35" t="str">
            <v>0</v>
          </cell>
          <cell r="O35" t="e">
            <v>#REF!</v>
          </cell>
        </row>
        <row r="36">
          <cell r="B36" t="str">
            <v>AM-013</v>
          </cell>
          <cell r="C36" t="str">
            <v>CUBETAS PARA COLORACIÓN</v>
          </cell>
          <cell r="D36" t="str">
            <v>L</v>
          </cell>
          <cell r="E36" t="str">
            <v>AM</v>
          </cell>
          <cell r="F36" t="str">
            <v>E</v>
          </cell>
          <cell r="H36" t="str">
            <v>0</v>
          </cell>
          <cell r="I36" t="e">
            <v>#REF!</v>
          </cell>
          <cell r="J36" t="str">
            <v>0</v>
          </cell>
          <cell r="K36" t="str">
            <v>0</v>
          </cell>
          <cell r="L36" t="str">
            <v>0</v>
          </cell>
          <cell r="M36" t="str">
            <v>0</v>
          </cell>
          <cell r="N36" t="str">
            <v>0</v>
          </cell>
          <cell r="O36" t="e">
            <v>#REF!</v>
          </cell>
        </row>
        <row r="37">
          <cell r="B37" t="str">
            <v>AM-014</v>
          </cell>
          <cell r="C37" t="str">
            <v>DIAPASON</v>
          </cell>
          <cell r="D37" t="str">
            <v>C</v>
          </cell>
          <cell r="E37" t="str">
            <v>AM</v>
          </cell>
          <cell r="F37" t="str">
            <v>E</v>
          </cell>
          <cell r="H37" t="str">
            <v>0</v>
          </cell>
          <cell r="I37" t="e">
            <v>#REF!</v>
          </cell>
          <cell r="J37" t="str">
            <v>0</v>
          </cell>
          <cell r="K37" t="str">
            <v>0</v>
          </cell>
          <cell r="L37" t="str">
            <v>0</v>
          </cell>
          <cell r="M37" t="str">
            <v>0</v>
          </cell>
          <cell r="N37" t="str">
            <v>0</v>
          </cell>
          <cell r="O37" t="e">
            <v>#REF!</v>
          </cell>
        </row>
        <row r="38">
          <cell r="B38" t="str">
            <v>AM-015</v>
          </cell>
          <cell r="C38" t="str">
            <v>ESTETOSCOPIO  NEONATAL</v>
          </cell>
          <cell r="D38" t="str">
            <v>C</v>
          </cell>
          <cell r="E38" t="str">
            <v>AM</v>
          </cell>
          <cell r="F38" t="str">
            <v>E</v>
          </cell>
          <cell r="H38" t="str">
            <v>0</v>
          </cell>
          <cell r="I38" t="e">
            <v>#REF!</v>
          </cell>
          <cell r="J38" t="str">
            <v>0</v>
          </cell>
          <cell r="K38" t="str">
            <v>0</v>
          </cell>
          <cell r="L38" t="str">
            <v>0</v>
          </cell>
          <cell r="M38" t="str">
            <v>0</v>
          </cell>
          <cell r="N38" t="str">
            <v>0</v>
          </cell>
          <cell r="O38" t="e">
            <v>#REF!</v>
          </cell>
        </row>
        <row r="39">
          <cell r="B39" t="str">
            <v>AM-016</v>
          </cell>
          <cell r="C39" t="str">
            <v>ESTETOSCOPIO ADULTO</v>
          </cell>
          <cell r="D39" t="str">
            <v>C</v>
          </cell>
          <cell r="E39" t="str">
            <v>AM</v>
          </cell>
          <cell r="F39" t="str">
            <v>E</v>
          </cell>
          <cell r="H39" t="str">
            <v>0</v>
          </cell>
          <cell r="I39" t="e">
            <v>#REF!</v>
          </cell>
          <cell r="J39" t="str">
            <v>0</v>
          </cell>
          <cell r="K39" t="str">
            <v>0</v>
          </cell>
          <cell r="L39" t="str">
            <v>0</v>
          </cell>
          <cell r="M39" t="str">
            <v>0</v>
          </cell>
          <cell r="N39" t="str">
            <v>0</v>
          </cell>
          <cell r="O39" t="e">
            <v>#REF!</v>
          </cell>
        </row>
        <row r="40">
          <cell r="B40" t="str">
            <v>AM-017</v>
          </cell>
          <cell r="C40" t="str">
            <v>ESTETOSCOPIO ADULTO PEDIÁTRICO</v>
          </cell>
          <cell r="D40" t="str">
            <v>C</v>
          </cell>
          <cell r="E40" t="str">
            <v>AM</v>
          </cell>
          <cell r="F40" t="str">
            <v>E</v>
          </cell>
          <cell r="H40" t="str">
            <v>0</v>
          </cell>
          <cell r="I40" t="e">
            <v>#REF!</v>
          </cell>
          <cell r="J40">
            <v>1</v>
          </cell>
          <cell r="K40">
            <v>3</v>
          </cell>
          <cell r="L40">
            <v>1</v>
          </cell>
          <cell r="M40">
            <v>1</v>
          </cell>
          <cell r="N40">
            <v>1</v>
          </cell>
          <cell r="O40" t="e">
            <v>#REF!</v>
          </cell>
        </row>
        <row r="41">
          <cell r="B41" t="str">
            <v>AM-018</v>
          </cell>
          <cell r="C41" t="str">
            <v>FRONTOLUZ</v>
          </cell>
          <cell r="D41" t="str">
            <v>C</v>
          </cell>
          <cell r="E41" t="str">
            <v>AM</v>
          </cell>
          <cell r="F41" t="str">
            <v>E</v>
          </cell>
          <cell r="H41" t="str">
            <v>0</v>
          </cell>
          <cell r="I41" t="e">
            <v>#REF!</v>
          </cell>
          <cell r="J41" t="str">
            <v>0</v>
          </cell>
          <cell r="K41" t="str">
            <v>0</v>
          </cell>
          <cell r="L41" t="str">
            <v>0</v>
          </cell>
          <cell r="M41" t="str">
            <v>0</v>
          </cell>
          <cell r="N41" t="str">
            <v>0</v>
          </cell>
          <cell r="O41" t="e">
            <v>#REF!</v>
          </cell>
        </row>
        <row r="42">
          <cell r="B42" t="str">
            <v>AM-019</v>
          </cell>
          <cell r="C42" t="str">
            <v>HIGROMETRO</v>
          </cell>
          <cell r="D42" t="str">
            <v>L</v>
          </cell>
          <cell r="E42" t="str">
            <v>AM</v>
          </cell>
          <cell r="F42" t="str">
            <v>E</v>
          </cell>
          <cell r="H42">
            <v>1</v>
          </cell>
          <cell r="I42" t="e">
            <v>#REF!</v>
          </cell>
          <cell r="J42" t="str">
            <v>0</v>
          </cell>
          <cell r="K42" t="str">
            <v>0</v>
          </cell>
          <cell r="L42" t="str">
            <v>0</v>
          </cell>
          <cell r="M42" t="str">
            <v>0</v>
          </cell>
          <cell r="N42" t="str">
            <v>0</v>
          </cell>
          <cell r="O42" t="e">
            <v>#REF!</v>
          </cell>
        </row>
        <row r="43">
          <cell r="B43" t="str">
            <v>AM-020</v>
          </cell>
          <cell r="C43" t="str">
            <v>JUEGO DE  03 LAVATORIOS DE  5, 8 y 12 LITROS</v>
          </cell>
          <cell r="D43" t="str">
            <v>C</v>
          </cell>
          <cell r="E43" t="str">
            <v>AM</v>
          </cell>
          <cell r="F43" t="str">
            <v>C</v>
          </cell>
          <cell r="H43">
            <v>1</v>
          </cell>
          <cell r="I43" t="e">
            <v>#REF!</v>
          </cell>
          <cell r="J43" t="str">
            <v>0</v>
          </cell>
          <cell r="K43" t="str">
            <v>0</v>
          </cell>
          <cell r="L43" t="str">
            <v>0</v>
          </cell>
          <cell r="M43" t="str">
            <v>0</v>
          </cell>
          <cell r="N43" t="str">
            <v>0</v>
          </cell>
          <cell r="O43" t="e">
            <v>#REF!</v>
          </cell>
        </row>
        <row r="44">
          <cell r="B44" t="str">
            <v>AM-021</v>
          </cell>
          <cell r="C44" t="str">
            <v>LARINGOSCOPIO ADULTO -  PEDIÁTRICO</v>
          </cell>
          <cell r="D44" t="str">
            <v>C</v>
          </cell>
          <cell r="E44" t="str">
            <v>AM</v>
          </cell>
          <cell r="F44" t="str">
            <v>E</v>
          </cell>
          <cell r="H44" t="str">
            <v>0</v>
          </cell>
          <cell r="I44" t="e">
            <v>#REF!</v>
          </cell>
          <cell r="J44" t="str">
            <v>0</v>
          </cell>
          <cell r="K44" t="str">
            <v>0</v>
          </cell>
          <cell r="L44" t="str">
            <v>0</v>
          </cell>
          <cell r="M44" t="str">
            <v>0</v>
          </cell>
          <cell r="N44" t="str">
            <v>0</v>
          </cell>
          <cell r="O44" t="e">
            <v>#REF!</v>
          </cell>
        </row>
        <row r="45">
          <cell r="B45" t="str">
            <v>AM-022</v>
          </cell>
          <cell r="C45" t="str">
            <v>LINTERNA PARA EXAMEN CLINICO</v>
          </cell>
          <cell r="D45" t="str">
            <v>C</v>
          </cell>
          <cell r="E45" t="str">
            <v>AM</v>
          </cell>
          <cell r="F45" t="str">
            <v>E</v>
          </cell>
          <cell r="H45" t="str">
            <v>0</v>
          </cell>
          <cell r="I45" t="e">
            <v>#REF!</v>
          </cell>
          <cell r="J45" t="str">
            <v>0</v>
          </cell>
          <cell r="K45" t="str">
            <v>0</v>
          </cell>
          <cell r="L45" t="str">
            <v>0</v>
          </cell>
          <cell r="M45" t="str">
            <v>0</v>
          </cell>
          <cell r="N45" t="str">
            <v>0</v>
          </cell>
          <cell r="O45" t="e">
            <v>#REF!</v>
          </cell>
        </row>
        <row r="46">
          <cell r="B46" t="str">
            <v>AM-023</v>
          </cell>
          <cell r="C46" t="str">
            <v>MARTILLO DE REFLEJOS</v>
          </cell>
          <cell r="D46" t="str">
            <v>C</v>
          </cell>
          <cell r="E46" t="str">
            <v>AM</v>
          </cell>
          <cell r="F46" t="str">
            <v>E</v>
          </cell>
          <cell r="H46" t="str">
            <v>0</v>
          </cell>
          <cell r="I46" t="e">
            <v>#REF!</v>
          </cell>
          <cell r="J46" t="str">
            <v>0</v>
          </cell>
          <cell r="K46" t="str">
            <v>0</v>
          </cell>
          <cell r="L46" t="str">
            <v>0</v>
          </cell>
          <cell r="M46" t="str">
            <v>0</v>
          </cell>
          <cell r="N46" t="str">
            <v>0</v>
          </cell>
          <cell r="O46" t="e">
            <v>#REF!</v>
          </cell>
        </row>
        <row r="47">
          <cell r="B47" t="str">
            <v>AM-024</v>
          </cell>
          <cell r="C47" t="str">
            <v>MÁSCARA LARINGEA ADULTO PEDIATRICO</v>
          </cell>
          <cell r="D47" t="str">
            <v>C</v>
          </cell>
          <cell r="E47" t="str">
            <v>AM</v>
          </cell>
          <cell r="F47" t="str">
            <v>C</v>
          </cell>
          <cell r="H47" t="str">
            <v>0</v>
          </cell>
          <cell r="I47" t="e">
            <v>#REF!</v>
          </cell>
          <cell r="J47" t="str">
            <v>0</v>
          </cell>
          <cell r="K47" t="str">
            <v>0</v>
          </cell>
          <cell r="L47" t="str">
            <v>0</v>
          </cell>
          <cell r="M47" t="str">
            <v>0</v>
          </cell>
          <cell r="N47" t="str">
            <v>0</v>
          </cell>
          <cell r="O47" t="e">
            <v>#REF!</v>
          </cell>
        </row>
        <row r="48">
          <cell r="B48" t="str">
            <v>AM-025</v>
          </cell>
          <cell r="C48" t="str">
            <v>MECHERO BUNSEN</v>
          </cell>
          <cell r="D48" t="str">
            <v>L</v>
          </cell>
          <cell r="E48" t="str">
            <v>AM</v>
          </cell>
          <cell r="F48" t="str">
            <v>E</v>
          </cell>
          <cell r="H48" t="str">
            <v>0</v>
          </cell>
          <cell r="I48" t="e">
            <v>#REF!</v>
          </cell>
          <cell r="J48">
            <v>1</v>
          </cell>
          <cell r="K48" t="str">
            <v>0</v>
          </cell>
          <cell r="L48" t="str">
            <v>0</v>
          </cell>
          <cell r="M48" t="str">
            <v>0</v>
          </cell>
          <cell r="N48" t="str">
            <v>0</v>
          </cell>
          <cell r="O48" t="e">
            <v>#REF!</v>
          </cell>
        </row>
        <row r="49">
          <cell r="B49" t="str">
            <v>AM-026</v>
          </cell>
          <cell r="C49" t="str">
            <v>MICROPIPETA 3 MEDIDAS</v>
          </cell>
          <cell r="D49" t="str">
            <v>L</v>
          </cell>
          <cell r="E49" t="str">
            <v>AM</v>
          </cell>
          <cell r="F49" t="str">
            <v>E</v>
          </cell>
          <cell r="H49" t="str">
            <v>0</v>
          </cell>
          <cell r="I49" t="e">
            <v>#REF!</v>
          </cell>
          <cell r="J49" t="str">
            <v>0</v>
          </cell>
          <cell r="K49" t="str">
            <v>0</v>
          </cell>
          <cell r="L49" t="str">
            <v>0</v>
          </cell>
          <cell r="M49" t="str">
            <v>0</v>
          </cell>
          <cell r="N49" t="str">
            <v>0</v>
          </cell>
          <cell r="O49" t="e">
            <v>#REF!</v>
          </cell>
        </row>
        <row r="50">
          <cell r="B50" t="str">
            <v>AM-027</v>
          </cell>
          <cell r="C50" t="str">
            <v>PANTOSCOPIO</v>
          </cell>
          <cell r="D50" t="str">
            <v>C</v>
          </cell>
          <cell r="E50" t="str">
            <v>AM</v>
          </cell>
          <cell r="F50" t="str">
            <v>E</v>
          </cell>
          <cell r="H50" t="str">
            <v>0</v>
          </cell>
          <cell r="I50" t="e">
            <v>#REF!</v>
          </cell>
          <cell r="J50">
            <v>1</v>
          </cell>
          <cell r="K50">
            <v>1</v>
          </cell>
          <cell r="L50" t="str">
            <v>0</v>
          </cell>
          <cell r="M50" t="str">
            <v>0</v>
          </cell>
          <cell r="N50" t="str">
            <v>0</v>
          </cell>
          <cell r="O50" t="e">
            <v>#REF!</v>
          </cell>
        </row>
        <row r="51">
          <cell r="B51" t="str">
            <v>AM-028</v>
          </cell>
          <cell r="C51" t="str">
            <v>PANTOSCOPIO  PEDIÁTRICO</v>
          </cell>
          <cell r="D51" t="str">
            <v>C</v>
          </cell>
          <cell r="E51" t="str">
            <v>AM</v>
          </cell>
          <cell r="F51" t="str">
            <v>E</v>
          </cell>
          <cell r="H51" t="str">
            <v>0</v>
          </cell>
          <cell r="I51" t="e">
            <v>#REF!</v>
          </cell>
          <cell r="J51" t="str">
            <v>0</v>
          </cell>
          <cell r="K51" t="str">
            <v>0</v>
          </cell>
          <cell r="L51" t="str">
            <v>0</v>
          </cell>
          <cell r="M51" t="str">
            <v>0</v>
          </cell>
          <cell r="N51" t="str">
            <v>0</v>
          </cell>
          <cell r="O51" t="e">
            <v>#REF!</v>
          </cell>
        </row>
        <row r="52">
          <cell r="B52" t="str">
            <v>AM-029</v>
          </cell>
          <cell r="C52" t="str">
            <v>PAPAGAYO</v>
          </cell>
          <cell r="D52" t="str">
            <v>C</v>
          </cell>
          <cell r="E52" t="str">
            <v>AM</v>
          </cell>
          <cell r="F52" t="str">
            <v>E</v>
          </cell>
          <cell r="H52" t="str">
            <v>0</v>
          </cell>
          <cell r="I52" t="e">
            <v>#REF!</v>
          </cell>
          <cell r="J52" t="str">
            <v>0</v>
          </cell>
          <cell r="K52" t="str">
            <v>0</v>
          </cell>
          <cell r="L52" t="str">
            <v>0</v>
          </cell>
          <cell r="M52" t="str">
            <v>0</v>
          </cell>
          <cell r="N52" t="str">
            <v>0</v>
          </cell>
          <cell r="O52" t="e">
            <v>#REF!</v>
          </cell>
        </row>
        <row r="53">
          <cell r="B53" t="str">
            <v>AM-030</v>
          </cell>
          <cell r="C53" t="str">
            <v>PAPAGAYO DE ACERO INOXIDABLE</v>
          </cell>
          <cell r="D53" t="str">
            <v>C</v>
          </cell>
          <cell r="E53" t="str">
            <v>AM</v>
          </cell>
          <cell r="F53" t="str">
            <v>E</v>
          </cell>
          <cell r="H53" t="str">
            <v>0</v>
          </cell>
          <cell r="I53" t="e">
            <v>#REF!</v>
          </cell>
          <cell r="J53">
            <v>10</v>
          </cell>
          <cell r="K53">
            <v>8</v>
          </cell>
          <cell r="L53" t="str">
            <v>0</v>
          </cell>
          <cell r="M53" t="str">
            <v>0</v>
          </cell>
          <cell r="N53" t="str">
            <v>0</v>
          </cell>
          <cell r="O53" t="e">
            <v>#REF!</v>
          </cell>
        </row>
        <row r="54">
          <cell r="B54" t="str">
            <v>AM-031</v>
          </cell>
          <cell r="C54" t="str">
            <v>PAPAGAYO DE ACERO INOXIDABLE PEDIATRICO</v>
          </cell>
          <cell r="D54" t="str">
            <v>C</v>
          </cell>
          <cell r="E54" t="str">
            <v>AM</v>
          </cell>
          <cell r="F54" t="str">
            <v>E</v>
          </cell>
          <cell r="H54" t="str">
            <v>0</v>
          </cell>
          <cell r="I54" t="e">
            <v>#REF!</v>
          </cell>
          <cell r="J54">
            <v>5</v>
          </cell>
          <cell r="K54">
            <v>4</v>
          </cell>
          <cell r="L54" t="str">
            <v>0</v>
          </cell>
          <cell r="M54" t="str">
            <v>0</v>
          </cell>
          <cell r="N54" t="str">
            <v>0</v>
          </cell>
          <cell r="O54" t="e">
            <v>#REF!</v>
          </cell>
        </row>
        <row r="55">
          <cell r="B55" t="str">
            <v>AM-032</v>
          </cell>
          <cell r="C55" t="str">
            <v>PH METRO DIGITAL</v>
          </cell>
          <cell r="D55" t="str">
            <v>L</v>
          </cell>
          <cell r="E55" t="str">
            <v>AM</v>
          </cell>
          <cell r="F55" t="str">
            <v>E</v>
          </cell>
          <cell r="H55" t="str">
            <v>0</v>
          </cell>
          <cell r="I55" t="e">
            <v>#REF!</v>
          </cell>
          <cell r="J55" t="str">
            <v>0</v>
          </cell>
          <cell r="K55" t="str">
            <v>0</v>
          </cell>
          <cell r="L55" t="str">
            <v>0</v>
          </cell>
          <cell r="M55" t="str">
            <v>0</v>
          </cell>
          <cell r="N55" t="str">
            <v>0</v>
          </cell>
          <cell r="O55" t="e">
            <v>#REF!</v>
          </cell>
        </row>
        <row r="56">
          <cell r="B56" t="str">
            <v>AM-033</v>
          </cell>
          <cell r="C56" t="str">
            <v>PIPETA AUTOMÁTICA 10  - 100  UL.</v>
          </cell>
          <cell r="D56" t="str">
            <v>L</v>
          </cell>
          <cell r="E56" t="str">
            <v>AM</v>
          </cell>
          <cell r="F56" t="str">
            <v>E</v>
          </cell>
          <cell r="H56" t="str">
            <v>0</v>
          </cell>
          <cell r="I56" t="e">
            <v>#REF!</v>
          </cell>
          <cell r="J56" t="str">
            <v>0</v>
          </cell>
          <cell r="K56" t="str">
            <v>0</v>
          </cell>
          <cell r="L56" t="str">
            <v>0</v>
          </cell>
          <cell r="M56" t="str">
            <v>0</v>
          </cell>
          <cell r="N56" t="str">
            <v>0</v>
          </cell>
          <cell r="O56" t="e">
            <v>#REF!</v>
          </cell>
        </row>
        <row r="57">
          <cell r="B57" t="str">
            <v>AM-034</v>
          </cell>
          <cell r="C57" t="str">
            <v>PIPETA AUTOMÁTICA 200 - 1000 UL.</v>
          </cell>
          <cell r="D57" t="str">
            <v>L</v>
          </cell>
          <cell r="E57" t="str">
            <v>AM</v>
          </cell>
          <cell r="F57" t="str">
            <v>E</v>
          </cell>
          <cell r="H57" t="str">
            <v>0</v>
          </cell>
          <cell r="I57" t="e">
            <v>#REF!</v>
          </cell>
          <cell r="J57" t="str">
            <v>0</v>
          </cell>
          <cell r="K57" t="str">
            <v>0</v>
          </cell>
          <cell r="L57" t="str">
            <v>0</v>
          </cell>
          <cell r="M57" t="str">
            <v>0</v>
          </cell>
          <cell r="N57" t="str">
            <v>0</v>
          </cell>
          <cell r="O57" t="e">
            <v>#REF!</v>
          </cell>
        </row>
        <row r="58">
          <cell r="B58" t="str">
            <v>AM-035</v>
          </cell>
          <cell r="C58" t="str">
            <v>PIPETA AUTOMÁTICA 5 - 50 UL.</v>
          </cell>
          <cell r="D58" t="str">
            <v>L</v>
          </cell>
          <cell r="E58" t="str">
            <v>AM</v>
          </cell>
          <cell r="F58" t="str">
            <v>E</v>
          </cell>
          <cell r="H58" t="str">
            <v>0</v>
          </cell>
          <cell r="I58" t="e">
            <v>#REF!</v>
          </cell>
          <cell r="J58" t="str">
            <v>0</v>
          </cell>
          <cell r="K58" t="str">
            <v>0</v>
          </cell>
          <cell r="L58" t="str">
            <v>0</v>
          </cell>
          <cell r="M58" t="str">
            <v>0</v>
          </cell>
          <cell r="N58" t="str">
            <v>0</v>
          </cell>
          <cell r="O58" t="e">
            <v>#REF!</v>
          </cell>
        </row>
        <row r="59">
          <cell r="B59" t="str">
            <v>AM-036</v>
          </cell>
          <cell r="C59" t="str">
            <v>PIPETA AUTOMÁTICA 5O - 200 UL.</v>
          </cell>
          <cell r="D59" t="str">
            <v>L</v>
          </cell>
          <cell r="E59" t="str">
            <v>AM</v>
          </cell>
          <cell r="F59" t="str">
            <v>E</v>
          </cell>
          <cell r="H59" t="str">
            <v>0</v>
          </cell>
          <cell r="I59" t="e">
            <v>#REF!</v>
          </cell>
          <cell r="J59" t="str">
            <v>0</v>
          </cell>
          <cell r="K59" t="str">
            <v>0</v>
          </cell>
          <cell r="L59" t="str">
            <v>0</v>
          </cell>
          <cell r="M59" t="str">
            <v>0</v>
          </cell>
          <cell r="N59" t="str">
            <v>0</v>
          </cell>
          <cell r="O59" t="e">
            <v>#REF!</v>
          </cell>
        </row>
        <row r="60">
          <cell r="B60" t="str">
            <v>AM-037</v>
          </cell>
          <cell r="C60" t="str">
            <v>PIPETAS AUTOMÁTICAS 3 MEDIDAS</v>
          </cell>
          <cell r="D60" t="str">
            <v>L</v>
          </cell>
          <cell r="E60" t="str">
            <v>AM</v>
          </cell>
          <cell r="F60" t="str">
            <v>E</v>
          </cell>
          <cell r="H60" t="str">
            <v>0</v>
          </cell>
          <cell r="I60" t="e">
            <v>#REF!</v>
          </cell>
          <cell r="J60" t="str">
            <v>0</v>
          </cell>
          <cell r="K60" t="str">
            <v>0</v>
          </cell>
          <cell r="L60" t="str">
            <v>0</v>
          </cell>
          <cell r="M60" t="str">
            <v>0</v>
          </cell>
          <cell r="N60" t="str">
            <v>0</v>
          </cell>
          <cell r="O60" t="e">
            <v>#REF!</v>
          </cell>
        </row>
        <row r="61">
          <cell r="B61" t="str">
            <v>AM-038</v>
          </cell>
          <cell r="C61" t="str">
            <v>PIPETEADOR AUTOMÁTICO</v>
          </cell>
          <cell r="D61" t="str">
            <v>L</v>
          </cell>
          <cell r="E61" t="str">
            <v>AM</v>
          </cell>
          <cell r="F61" t="str">
            <v>E</v>
          </cell>
          <cell r="H61" t="str">
            <v>0</v>
          </cell>
          <cell r="I61" t="e">
            <v>#REF!</v>
          </cell>
          <cell r="J61" t="str">
            <v>0</v>
          </cell>
          <cell r="K61" t="str">
            <v>0</v>
          </cell>
          <cell r="L61" t="str">
            <v>0</v>
          </cell>
          <cell r="M61" t="str">
            <v>0</v>
          </cell>
          <cell r="N61" t="str">
            <v>0</v>
          </cell>
          <cell r="O61" t="e">
            <v>#REF!</v>
          </cell>
        </row>
        <row r="62">
          <cell r="B62" t="str">
            <v>AM-039</v>
          </cell>
          <cell r="C62" t="str">
            <v xml:space="preserve">PORTACHATAS Y PAPAGAYOS DE PARED </v>
          </cell>
          <cell r="D62" t="str">
            <v>C</v>
          </cell>
          <cell r="E62" t="str">
            <v>AM</v>
          </cell>
          <cell r="F62" t="str">
            <v>E</v>
          </cell>
          <cell r="H62" t="str">
            <v>0</v>
          </cell>
          <cell r="I62" t="e">
            <v>#REF!</v>
          </cell>
          <cell r="J62">
            <v>1</v>
          </cell>
          <cell r="K62">
            <v>1</v>
          </cell>
          <cell r="L62" t="str">
            <v>0</v>
          </cell>
          <cell r="M62" t="str">
            <v>0</v>
          </cell>
          <cell r="N62" t="str">
            <v>0</v>
          </cell>
          <cell r="O62" t="e">
            <v>#REF!</v>
          </cell>
        </row>
        <row r="63">
          <cell r="B63" t="str">
            <v>AM-040</v>
          </cell>
          <cell r="C63" t="str">
            <v>RELOJ CRONOMETRO PARA LABORATORIO</v>
          </cell>
          <cell r="D63" t="str">
            <v>L</v>
          </cell>
          <cell r="E63" t="str">
            <v>AM</v>
          </cell>
          <cell r="F63" t="str">
            <v>E</v>
          </cell>
          <cell r="H63" t="str">
            <v>0</v>
          </cell>
          <cell r="I63" t="e">
            <v>#REF!</v>
          </cell>
          <cell r="J63" t="str">
            <v>0</v>
          </cell>
          <cell r="K63" t="str">
            <v>0</v>
          </cell>
          <cell r="L63" t="str">
            <v>0</v>
          </cell>
          <cell r="M63" t="str">
            <v>0</v>
          </cell>
          <cell r="N63" t="str">
            <v>0</v>
          </cell>
          <cell r="O63" t="e">
            <v>#REF!</v>
          </cell>
        </row>
        <row r="64">
          <cell r="B64" t="str">
            <v>AM-041</v>
          </cell>
          <cell r="C64" t="str">
            <v>RELOJ DE LABORATORIO CON ALARMA</v>
          </cell>
          <cell r="D64" t="str">
            <v>L</v>
          </cell>
          <cell r="E64" t="str">
            <v>AM</v>
          </cell>
          <cell r="F64" t="str">
            <v>E</v>
          </cell>
          <cell r="H64" t="str">
            <v>0</v>
          </cell>
          <cell r="I64" t="e">
            <v>#REF!</v>
          </cell>
          <cell r="J64" t="str">
            <v>0</v>
          </cell>
          <cell r="K64" t="str">
            <v>0</v>
          </cell>
          <cell r="L64" t="str">
            <v>0</v>
          </cell>
          <cell r="M64" t="str">
            <v>0</v>
          </cell>
          <cell r="N64" t="str">
            <v>0</v>
          </cell>
          <cell r="O64" t="e">
            <v>#REF!</v>
          </cell>
        </row>
        <row r="65">
          <cell r="B65" t="str">
            <v>AM-042</v>
          </cell>
          <cell r="C65" t="str">
            <v>SET DE RIÑONERAS DE ACERO QUIRURGICO</v>
          </cell>
          <cell r="D65" t="str">
            <v>C</v>
          </cell>
          <cell r="E65" t="str">
            <v>AM</v>
          </cell>
          <cell r="F65" t="str">
            <v>E</v>
          </cell>
          <cell r="H65" t="str">
            <v>0</v>
          </cell>
          <cell r="I65" t="e">
            <v>#REF!</v>
          </cell>
          <cell r="J65">
            <v>1</v>
          </cell>
          <cell r="K65">
            <v>1</v>
          </cell>
          <cell r="L65" t="str">
            <v>0</v>
          </cell>
          <cell r="M65" t="str">
            <v>0</v>
          </cell>
          <cell r="N65" t="str">
            <v>0</v>
          </cell>
          <cell r="O65" t="e">
            <v>#REF!</v>
          </cell>
        </row>
        <row r="66">
          <cell r="B66" t="str">
            <v>AM-043</v>
          </cell>
          <cell r="C66" t="str">
            <v>SET DE TAMBORES DE ACERO QUIRURGICO</v>
          </cell>
          <cell r="D66" t="str">
            <v>C</v>
          </cell>
          <cell r="E66" t="str">
            <v>AM</v>
          </cell>
          <cell r="F66" t="str">
            <v>E</v>
          </cell>
          <cell r="H66" t="str">
            <v>0</v>
          </cell>
          <cell r="I66" t="e">
            <v>#REF!</v>
          </cell>
          <cell r="J66">
            <v>1</v>
          </cell>
          <cell r="K66">
            <v>1</v>
          </cell>
          <cell r="L66" t="str">
            <v>0</v>
          </cell>
          <cell r="M66" t="str">
            <v>0</v>
          </cell>
          <cell r="N66" t="str">
            <v>0</v>
          </cell>
          <cell r="O66" t="e">
            <v>#REF!</v>
          </cell>
        </row>
        <row r="67">
          <cell r="B67" t="str">
            <v>AM-044</v>
          </cell>
          <cell r="C67" t="str">
            <v>TENSIÓMETRO ANEROIDE ADULTO</v>
          </cell>
          <cell r="D67" t="str">
            <v>C</v>
          </cell>
          <cell r="E67" t="str">
            <v>AM</v>
          </cell>
          <cell r="F67" t="str">
            <v>E</v>
          </cell>
          <cell r="H67" t="str">
            <v>0</v>
          </cell>
          <cell r="I67" t="e">
            <v>#REF!</v>
          </cell>
          <cell r="J67" t="str">
            <v>0</v>
          </cell>
          <cell r="K67" t="str">
            <v>0</v>
          </cell>
          <cell r="L67" t="str">
            <v>0</v>
          </cell>
          <cell r="M67" t="str">
            <v>0</v>
          </cell>
          <cell r="N67" t="str">
            <v>0</v>
          </cell>
          <cell r="O67" t="e">
            <v>#REF!</v>
          </cell>
        </row>
        <row r="68">
          <cell r="B68" t="str">
            <v>AM-045</v>
          </cell>
          <cell r="C68" t="str">
            <v>TENSIÓMETRO ANEROIDE NEONATAL</v>
          </cell>
          <cell r="D68" t="str">
            <v>C</v>
          </cell>
          <cell r="E68" t="str">
            <v>AM</v>
          </cell>
          <cell r="F68" t="str">
            <v>E</v>
          </cell>
          <cell r="H68" t="str">
            <v>0</v>
          </cell>
          <cell r="I68" t="e">
            <v>#REF!</v>
          </cell>
          <cell r="J68">
            <v>1</v>
          </cell>
          <cell r="K68" t="str">
            <v>0</v>
          </cell>
          <cell r="L68" t="str">
            <v>0</v>
          </cell>
          <cell r="M68" t="str">
            <v>0</v>
          </cell>
          <cell r="N68" t="str">
            <v>0</v>
          </cell>
          <cell r="O68" t="e">
            <v>#REF!</v>
          </cell>
        </row>
        <row r="69">
          <cell r="B69" t="str">
            <v>AM-046</v>
          </cell>
          <cell r="C69" t="str">
            <v>TENSIÓMETRO ANEROIDE PEDIÁTRICO NEONATAL</v>
          </cell>
          <cell r="D69" t="str">
            <v>C</v>
          </cell>
          <cell r="E69" t="str">
            <v>AM</v>
          </cell>
          <cell r="F69" t="str">
            <v>E</v>
          </cell>
          <cell r="H69" t="str">
            <v>0</v>
          </cell>
          <cell r="I69" t="e">
            <v>#REF!</v>
          </cell>
          <cell r="J69" t="str">
            <v>0</v>
          </cell>
          <cell r="K69" t="str">
            <v>0</v>
          </cell>
          <cell r="L69" t="str">
            <v>0</v>
          </cell>
          <cell r="M69" t="str">
            <v>0</v>
          </cell>
          <cell r="N69" t="str">
            <v>0</v>
          </cell>
          <cell r="O69" t="e">
            <v>#REF!</v>
          </cell>
        </row>
        <row r="70">
          <cell r="B70" t="str">
            <v>AM-047</v>
          </cell>
          <cell r="C70" t="str">
            <v>TENSIÓMETRO ANEROIDE RODABLE ADULTO</v>
          </cell>
          <cell r="D70" t="str">
            <v>C</v>
          </cell>
          <cell r="E70" t="str">
            <v>AM</v>
          </cell>
          <cell r="F70" t="str">
            <v>E</v>
          </cell>
          <cell r="H70" t="str">
            <v>0</v>
          </cell>
          <cell r="I70" t="e">
            <v>#REF!</v>
          </cell>
          <cell r="J70">
            <v>1</v>
          </cell>
          <cell r="K70">
            <v>2</v>
          </cell>
          <cell r="L70">
            <v>1</v>
          </cell>
          <cell r="M70">
            <v>1</v>
          </cell>
          <cell r="N70">
            <v>1</v>
          </cell>
          <cell r="O70" t="e">
            <v>#REF!</v>
          </cell>
        </row>
        <row r="71">
          <cell r="B71" t="str">
            <v>AM-048</v>
          </cell>
          <cell r="C71" t="str">
            <v>TENSIÓMETRO ANEROIDE RODABLE PEDIATRICO - NEONATAL</v>
          </cell>
          <cell r="D71" t="str">
            <v>C</v>
          </cell>
          <cell r="E71" t="str">
            <v>AM</v>
          </cell>
          <cell r="F71" t="str">
            <v>E</v>
          </cell>
          <cell r="H71" t="str">
            <v>0</v>
          </cell>
          <cell r="I71" t="e">
            <v>#REF!</v>
          </cell>
          <cell r="J71" t="str">
            <v>0</v>
          </cell>
          <cell r="K71" t="str">
            <v>0</v>
          </cell>
          <cell r="L71" t="str">
            <v>0</v>
          </cell>
          <cell r="M71" t="str">
            <v>0</v>
          </cell>
          <cell r="N71" t="str">
            <v>0</v>
          </cell>
          <cell r="O71" t="e">
            <v>#REF!</v>
          </cell>
        </row>
        <row r="72">
          <cell r="B72" t="str">
            <v>AM-049</v>
          </cell>
          <cell r="C72" t="str">
            <v>TERMÓMETRO AMBIENTAL</v>
          </cell>
          <cell r="D72" t="str">
            <v>C</v>
          </cell>
          <cell r="E72" t="str">
            <v>AM</v>
          </cell>
          <cell r="F72" t="str">
            <v>E</v>
          </cell>
          <cell r="H72">
            <v>1</v>
          </cell>
          <cell r="I72" t="e">
            <v>#REF!</v>
          </cell>
          <cell r="J72" t="str">
            <v>0</v>
          </cell>
          <cell r="K72" t="str">
            <v>0</v>
          </cell>
          <cell r="L72" t="str">
            <v>0</v>
          </cell>
          <cell r="M72" t="str">
            <v>0</v>
          </cell>
          <cell r="N72" t="str">
            <v>0</v>
          </cell>
          <cell r="O72" t="e">
            <v>#REF!</v>
          </cell>
        </row>
        <row r="73">
          <cell r="B73" t="str">
            <v>AM-050</v>
          </cell>
          <cell r="C73" t="str">
            <v>TERMOMETRO DE LABORATORIO DE -10 A + 100  0°C</v>
          </cell>
          <cell r="D73" t="str">
            <v>L</v>
          </cell>
          <cell r="E73" t="str">
            <v>AM</v>
          </cell>
          <cell r="F73" t="str">
            <v>E</v>
          </cell>
          <cell r="H73" t="str">
            <v>0</v>
          </cell>
          <cell r="I73" t="e">
            <v>#REF!</v>
          </cell>
          <cell r="J73" t="str">
            <v>0</v>
          </cell>
          <cell r="K73" t="str">
            <v>0</v>
          </cell>
          <cell r="L73" t="str">
            <v>0</v>
          </cell>
          <cell r="M73" t="str">
            <v>0</v>
          </cell>
          <cell r="N73" t="str">
            <v>0</v>
          </cell>
          <cell r="O73" t="e">
            <v>#REF!</v>
          </cell>
        </row>
        <row r="74">
          <cell r="B74" t="str">
            <v>AM-051</v>
          </cell>
          <cell r="C74" t="str">
            <v>TERMOMETRO DE LABORATORIO DE -40 A + 10  0°C</v>
          </cell>
          <cell r="D74" t="str">
            <v>L</v>
          </cell>
          <cell r="E74" t="str">
            <v>AM</v>
          </cell>
          <cell r="F74" t="str">
            <v>E</v>
          </cell>
          <cell r="H74" t="str">
            <v>0</v>
          </cell>
          <cell r="I74" t="e">
            <v>#REF!</v>
          </cell>
          <cell r="J74" t="str">
            <v>0</v>
          </cell>
          <cell r="K74" t="str">
            <v>0</v>
          </cell>
          <cell r="L74" t="str">
            <v>0</v>
          </cell>
          <cell r="M74" t="str">
            <v>0</v>
          </cell>
          <cell r="N74" t="str">
            <v>0</v>
          </cell>
          <cell r="O74" t="e">
            <v>#REF!</v>
          </cell>
        </row>
        <row r="75">
          <cell r="B75" t="str">
            <v>AM-052</v>
          </cell>
          <cell r="C75" t="str">
            <v>TERMOMETRO DE LABORATORIO DE -80 A + 10  0°C</v>
          </cell>
          <cell r="D75" t="str">
            <v>L</v>
          </cell>
          <cell r="E75" t="str">
            <v>AM</v>
          </cell>
          <cell r="F75" t="str">
            <v>E</v>
          </cell>
          <cell r="H75" t="str">
            <v>0</v>
          </cell>
          <cell r="I75" t="e">
            <v>#REF!</v>
          </cell>
          <cell r="J75" t="str">
            <v>0</v>
          </cell>
          <cell r="K75" t="str">
            <v>0</v>
          </cell>
          <cell r="L75" t="str">
            <v>0</v>
          </cell>
          <cell r="M75" t="str">
            <v>0</v>
          </cell>
          <cell r="N75" t="str">
            <v>0</v>
          </cell>
          <cell r="O75" t="e">
            <v>#REF!</v>
          </cell>
        </row>
        <row r="76">
          <cell r="B76" t="str">
            <v>AM-053</v>
          </cell>
          <cell r="C76" t="str">
            <v>TERMÓMETRO TRIANGULAR DE ALCOHOL COLOREADO</v>
          </cell>
          <cell r="D76" t="str">
            <v>L</v>
          </cell>
          <cell r="E76" t="str">
            <v>AM</v>
          </cell>
          <cell r="F76" t="str">
            <v>E</v>
          </cell>
          <cell r="H76">
            <v>1</v>
          </cell>
          <cell r="I76" t="e">
            <v>#REF!</v>
          </cell>
          <cell r="J76" t="str">
            <v>0</v>
          </cell>
          <cell r="K76" t="str">
            <v>0</v>
          </cell>
          <cell r="L76" t="str">
            <v>0</v>
          </cell>
          <cell r="M76" t="str">
            <v>0</v>
          </cell>
          <cell r="N76" t="str">
            <v>0</v>
          </cell>
          <cell r="O76" t="e">
            <v>#REF!</v>
          </cell>
        </row>
        <row r="77">
          <cell r="B77" t="str">
            <v>AM-054</v>
          </cell>
          <cell r="C77" t="str">
            <v xml:space="preserve">TERMÓMETRO VERTICAL DE ALCOHOL COLOREADO </v>
          </cell>
          <cell r="D77" t="str">
            <v>L</v>
          </cell>
          <cell r="E77" t="str">
            <v>AM</v>
          </cell>
          <cell r="F77" t="str">
            <v>E</v>
          </cell>
          <cell r="H77">
            <v>5</v>
          </cell>
          <cell r="I77" t="e">
            <v>#REF!</v>
          </cell>
          <cell r="J77" t="str">
            <v>0</v>
          </cell>
          <cell r="K77" t="str">
            <v>0</v>
          </cell>
          <cell r="L77" t="str">
            <v>0</v>
          </cell>
          <cell r="M77" t="str">
            <v>0</v>
          </cell>
          <cell r="N77" t="str">
            <v>0</v>
          </cell>
          <cell r="O77" t="e">
            <v>#REF!</v>
          </cell>
        </row>
        <row r="78">
          <cell r="B78" t="str">
            <v>AM-055</v>
          </cell>
          <cell r="C78" t="str">
            <v>TERMÓMETRO/ HIGRÓMETRO DIGITAL</v>
          </cell>
          <cell r="D78" t="str">
            <v>L</v>
          </cell>
          <cell r="E78" t="str">
            <v>AM</v>
          </cell>
          <cell r="F78" t="str">
            <v>E</v>
          </cell>
          <cell r="H78">
            <v>1</v>
          </cell>
          <cell r="I78" t="e">
            <v>#REF!</v>
          </cell>
          <cell r="J78" t="str">
            <v>0</v>
          </cell>
          <cell r="K78" t="str">
            <v>0</v>
          </cell>
          <cell r="L78" t="str">
            <v>0</v>
          </cell>
          <cell r="M78" t="str">
            <v>0</v>
          </cell>
          <cell r="N78" t="str">
            <v>0</v>
          </cell>
          <cell r="O78" t="e">
            <v>#REF!</v>
          </cell>
        </row>
        <row r="79">
          <cell r="B79" t="str">
            <v>AV-001</v>
          </cell>
          <cell r="C79" t="str">
            <v>ALARMA AUDIOVISUAL</v>
          </cell>
          <cell r="D79" t="str">
            <v>COM</v>
          </cell>
          <cell r="E79" t="str">
            <v>AV</v>
          </cell>
          <cell r="F79" t="str">
            <v>C</v>
          </cell>
          <cell r="H79">
            <v>1</v>
          </cell>
          <cell r="I79" t="e">
            <v>#REF!</v>
          </cell>
          <cell r="J79" t="str">
            <v>0</v>
          </cell>
          <cell r="K79" t="str">
            <v>0</v>
          </cell>
          <cell r="L79" t="str">
            <v>0</v>
          </cell>
          <cell r="M79" t="str">
            <v>0</v>
          </cell>
          <cell r="N79" t="str">
            <v>0</v>
          </cell>
          <cell r="O79" t="e">
            <v>#REF!</v>
          </cell>
        </row>
        <row r="80">
          <cell r="B80" t="str">
            <v>AV-002</v>
          </cell>
          <cell r="C80" t="str">
            <v>AMPLIFICADOR DE VIDEO A 1GHZ - Ingreso de señal de cable-televisión</v>
          </cell>
          <cell r="D80" t="str">
            <v>COM</v>
          </cell>
          <cell r="E80" t="str">
            <v>AV</v>
          </cell>
          <cell r="F80" t="str">
            <v>C</v>
          </cell>
          <cell r="H80">
            <v>1</v>
          </cell>
          <cell r="I80" t="e">
            <v>#REF!</v>
          </cell>
          <cell r="J80" t="str">
            <v>0</v>
          </cell>
          <cell r="K80" t="str">
            <v>0</v>
          </cell>
          <cell r="L80" t="str">
            <v>0</v>
          </cell>
          <cell r="M80" t="str">
            <v>0</v>
          </cell>
          <cell r="N80" t="str">
            <v>0</v>
          </cell>
          <cell r="O80" t="e">
            <v>#REF!</v>
          </cell>
        </row>
        <row r="81">
          <cell r="B81" t="str">
            <v>AV-003</v>
          </cell>
          <cell r="C81" t="str">
            <v>CAMARA DE VIDEO IP FIJA INTERIOR TIPO DOMO</v>
          </cell>
          <cell r="D81" t="str">
            <v>COM</v>
          </cell>
          <cell r="E81" t="str">
            <v>AV</v>
          </cell>
          <cell r="F81" t="str">
            <v>E</v>
          </cell>
          <cell r="H81">
            <v>1</v>
          </cell>
          <cell r="I81" t="e">
            <v>#REF!</v>
          </cell>
          <cell r="J81">
            <v>1</v>
          </cell>
          <cell r="K81">
            <v>1</v>
          </cell>
          <cell r="L81">
            <v>1</v>
          </cell>
          <cell r="M81" t="str">
            <v>0</v>
          </cell>
          <cell r="N81" t="str">
            <v>0</v>
          </cell>
          <cell r="O81" t="e">
            <v>#REF!</v>
          </cell>
        </row>
        <row r="82">
          <cell r="B82" t="str">
            <v>AV-004</v>
          </cell>
          <cell r="C82" t="str">
            <v>CAMARA DE VIDEO IP MOVIL INTERIOR TIPO DOMO</v>
          </cell>
          <cell r="D82" t="str">
            <v>COM</v>
          </cell>
          <cell r="E82" t="str">
            <v>AV</v>
          </cell>
          <cell r="F82" t="str">
            <v>E</v>
          </cell>
          <cell r="H82">
            <v>1</v>
          </cell>
          <cell r="I82" t="e">
            <v>#REF!</v>
          </cell>
          <cell r="J82" t="str">
            <v>0</v>
          </cell>
          <cell r="K82" t="str">
            <v>0</v>
          </cell>
          <cell r="L82" t="str">
            <v>0</v>
          </cell>
          <cell r="M82" t="str">
            <v>0</v>
          </cell>
          <cell r="N82" t="str">
            <v>0</v>
          </cell>
          <cell r="O82" t="e">
            <v>#REF!</v>
          </cell>
        </row>
        <row r="83">
          <cell r="B83" t="str">
            <v>AV-005</v>
          </cell>
          <cell r="C83" t="str">
            <v>CENTRAL DE SONIDO Y PERIFONEO</v>
          </cell>
          <cell r="D83" t="str">
            <v>COM</v>
          </cell>
          <cell r="E83" t="str">
            <v>AV</v>
          </cell>
          <cell r="F83" t="str">
            <v>C</v>
          </cell>
          <cell r="H83">
            <v>1</v>
          </cell>
          <cell r="I83" t="e">
            <v>#REF!</v>
          </cell>
          <cell r="J83" t="str">
            <v>0</v>
          </cell>
          <cell r="K83" t="str">
            <v>0</v>
          </cell>
          <cell r="L83" t="str">
            <v>0</v>
          </cell>
          <cell r="M83" t="str">
            <v>0</v>
          </cell>
          <cell r="N83" t="str">
            <v>0</v>
          </cell>
          <cell r="O83" t="e">
            <v>#REF!</v>
          </cell>
        </row>
        <row r="84">
          <cell r="B84" t="str">
            <v>AV-006</v>
          </cell>
          <cell r="C84" t="str">
            <v>DISTRIBUIDOR DE VIDEO DE 12 PUERTOS RG6 A 1GHZ</v>
          </cell>
          <cell r="D84" t="str">
            <v>COM</v>
          </cell>
          <cell r="E84" t="str">
            <v>AV</v>
          </cell>
          <cell r="F84" t="str">
            <v>E</v>
          </cell>
          <cell r="H84">
            <v>1</v>
          </cell>
          <cell r="I84" t="e">
            <v>#REF!</v>
          </cell>
          <cell r="J84" t="str">
            <v>0</v>
          </cell>
          <cell r="K84" t="str">
            <v>0</v>
          </cell>
          <cell r="L84" t="str">
            <v>0</v>
          </cell>
          <cell r="M84" t="str">
            <v>0</v>
          </cell>
          <cell r="N84" t="str">
            <v>0</v>
          </cell>
          <cell r="O84" t="e">
            <v>#REF!</v>
          </cell>
        </row>
        <row r="85">
          <cell r="B85" t="str">
            <v>AV-007</v>
          </cell>
          <cell r="C85" t="str">
            <v xml:space="preserve">DISTRIBUIDOR DE VIDEO DE 24 PUERTOS RG6 A 1GHZ </v>
          </cell>
          <cell r="D85" t="str">
            <v>COM</v>
          </cell>
          <cell r="E85" t="str">
            <v>AV</v>
          </cell>
          <cell r="F85" t="str">
            <v>E</v>
          </cell>
          <cell r="H85">
            <v>1</v>
          </cell>
          <cell r="I85" t="e">
            <v>#REF!</v>
          </cell>
          <cell r="J85" t="str">
            <v>0</v>
          </cell>
          <cell r="K85" t="str">
            <v>0</v>
          </cell>
          <cell r="L85" t="str">
            <v>0</v>
          </cell>
          <cell r="M85" t="str">
            <v>0</v>
          </cell>
          <cell r="N85" t="str">
            <v>0</v>
          </cell>
          <cell r="O85" t="e">
            <v>#REF!</v>
          </cell>
        </row>
        <row r="86">
          <cell r="B86" t="str">
            <v>AV-008</v>
          </cell>
          <cell r="C86" t="str">
            <v>EQUIPO  DE MEGAFONO  PARA PERIFONEO</v>
          </cell>
          <cell r="D86" t="str">
            <v>COM</v>
          </cell>
          <cell r="E86" t="str">
            <v>AV</v>
          </cell>
          <cell r="F86" t="str">
            <v>E</v>
          </cell>
          <cell r="H86">
            <v>1</v>
          </cell>
          <cell r="I86" t="e">
            <v>#REF!</v>
          </cell>
          <cell r="J86" t="str">
            <v>0</v>
          </cell>
          <cell r="K86" t="str">
            <v>0</v>
          </cell>
          <cell r="L86" t="str">
            <v>0</v>
          </cell>
          <cell r="M86" t="str">
            <v>0</v>
          </cell>
          <cell r="N86" t="str">
            <v>0</v>
          </cell>
          <cell r="O86" t="e">
            <v>#REF!</v>
          </cell>
        </row>
        <row r="87">
          <cell r="B87" t="str">
            <v>AV-009</v>
          </cell>
          <cell r="C87" t="str">
            <v>EQUIPO DE SONIDO</v>
          </cell>
          <cell r="D87" t="str">
            <v>COM</v>
          </cell>
          <cell r="E87" t="str">
            <v>AV</v>
          </cell>
          <cell r="F87" t="str">
            <v>E</v>
          </cell>
          <cell r="H87" t="str">
            <v>0</v>
          </cell>
          <cell r="I87" t="e">
            <v>#REF!</v>
          </cell>
          <cell r="J87" t="str">
            <v>0</v>
          </cell>
          <cell r="K87">
            <v>1</v>
          </cell>
          <cell r="L87" t="str">
            <v>0</v>
          </cell>
          <cell r="M87" t="str">
            <v>0</v>
          </cell>
          <cell r="N87" t="str">
            <v>0</v>
          </cell>
          <cell r="O87" t="e">
            <v>#REF!</v>
          </cell>
        </row>
        <row r="88">
          <cell r="B88" t="str">
            <v>AV-010</v>
          </cell>
          <cell r="C88" t="str">
            <v>EQUIPO DE SONIDO CON 02 MICROFONOS INALAMBRICOS</v>
          </cell>
          <cell r="D88" t="str">
            <v>COM</v>
          </cell>
          <cell r="E88" t="str">
            <v>AV</v>
          </cell>
          <cell r="F88" t="str">
            <v>E</v>
          </cell>
          <cell r="H88">
            <v>1</v>
          </cell>
          <cell r="I88" t="e">
            <v>#REF!</v>
          </cell>
          <cell r="J88" t="str">
            <v>0</v>
          </cell>
          <cell r="K88" t="str">
            <v>0</v>
          </cell>
          <cell r="L88" t="str">
            <v>0</v>
          </cell>
          <cell r="M88" t="str">
            <v>0</v>
          </cell>
          <cell r="N88" t="str">
            <v>0</v>
          </cell>
          <cell r="O88" t="e">
            <v>#REF!</v>
          </cell>
        </row>
        <row r="89">
          <cell r="B89" t="str">
            <v>AV-011</v>
          </cell>
          <cell r="C89" t="str">
            <v>EQUIPO DE VIDEO FILMADORA</v>
          </cell>
          <cell r="D89" t="str">
            <v>COM</v>
          </cell>
          <cell r="E89" t="str">
            <v>AV</v>
          </cell>
          <cell r="F89" t="str">
            <v>E</v>
          </cell>
          <cell r="H89" t="str">
            <v>0</v>
          </cell>
          <cell r="I89" t="e">
            <v>#REF!</v>
          </cell>
          <cell r="J89" t="str">
            <v>0</v>
          </cell>
          <cell r="K89" t="str">
            <v>0</v>
          </cell>
          <cell r="L89" t="str">
            <v>0</v>
          </cell>
          <cell r="M89" t="str">
            <v>0</v>
          </cell>
          <cell r="N89" t="str">
            <v>0</v>
          </cell>
          <cell r="O89" t="e">
            <v>#REF!</v>
          </cell>
        </row>
        <row r="90">
          <cell r="B90" t="str">
            <v>AV-012</v>
          </cell>
          <cell r="C90" t="str">
            <v>MEGAFONO PORTATIL COMPLETO</v>
          </cell>
          <cell r="D90" t="str">
            <v>COM</v>
          </cell>
          <cell r="E90" t="str">
            <v>AV</v>
          </cell>
          <cell r="F90" t="str">
            <v>E</v>
          </cell>
          <cell r="H90" t="str">
            <v>0</v>
          </cell>
          <cell r="I90" t="e">
            <v>#REF!</v>
          </cell>
          <cell r="J90" t="str">
            <v>0</v>
          </cell>
          <cell r="K90">
            <v>1</v>
          </cell>
          <cell r="L90" t="str">
            <v>0</v>
          </cell>
          <cell r="M90" t="str">
            <v>0</v>
          </cell>
          <cell r="N90" t="str">
            <v>0</v>
          </cell>
          <cell r="O90" t="e">
            <v>#REF!</v>
          </cell>
        </row>
        <row r="91">
          <cell r="B91" t="str">
            <v>AV-013</v>
          </cell>
          <cell r="C91" t="str">
            <v>MONITOR LED 15"</v>
          </cell>
          <cell r="D91" t="str">
            <v>COM</v>
          </cell>
          <cell r="E91" t="str">
            <v>AV</v>
          </cell>
          <cell r="F91" t="str">
            <v>E</v>
          </cell>
          <cell r="H91">
            <v>1</v>
          </cell>
          <cell r="I91" t="e">
            <v>#REF!</v>
          </cell>
          <cell r="J91" t="str">
            <v>0</v>
          </cell>
          <cell r="K91" t="str">
            <v>0</v>
          </cell>
          <cell r="L91" t="str">
            <v>0</v>
          </cell>
          <cell r="M91" t="str">
            <v>0</v>
          </cell>
          <cell r="N91" t="str">
            <v>0</v>
          </cell>
          <cell r="O91" t="e">
            <v>#REF!</v>
          </cell>
        </row>
        <row r="92">
          <cell r="B92" t="str">
            <v>AV-014</v>
          </cell>
          <cell r="C92" t="str">
            <v>MONITOR LED 32" FULL HD</v>
          </cell>
          <cell r="D92" t="str">
            <v>COM</v>
          </cell>
          <cell r="E92" t="str">
            <v>AV</v>
          </cell>
          <cell r="F92" t="str">
            <v>E</v>
          </cell>
          <cell r="H92">
            <v>1</v>
          </cell>
          <cell r="I92" t="e">
            <v>#REF!</v>
          </cell>
          <cell r="J92" t="str">
            <v>0</v>
          </cell>
          <cell r="K92" t="str">
            <v>0</v>
          </cell>
          <cell r="L92" t="str">
            <v>0</v>
          </cell>
          <cell r="M92" t="str">
            <v>0</v>
          </cell>
          <cell r="N92" t="str">
            <v>0</v>
          </cell>
          <cell r="O92" t="e">
            <v>#REF!</v>
          </cell>
        </row>
        <row r="93">
          <cell r="B93" t="str">
            <v>AV-015</v>
          </cell>
          <cell r="C93" t="str">
            <v>MONITOR LED 42" FULL HD</v>
          </cell>
          <cell r="D93" t="str">
            <v>COM</v>
          </cell>
          <cell r="E93" t="str">
            <v>AV</v>
          </cell>
          <cell r="F93" t="str">
            <v>E</v>
          </cell>
          <cell r="H93">
            <v>1</v>
          </cell>
          <cell r="I93" t="e">
            <v>#REF!</v>
          </cell>
          <cell r="J93" t="str">
            <v>0</v>
          </cell>
          <cell r="K93" t="str">
            <v>0</v>
          </cell>
          <cell r="L93" t="str">
            <v>0</v>
          </cell>
          <cell r="M93" t="str">
            <v>0</v>
          </cell>
          <cell r="N93" t="str">
            <v>0</v>
          </cell>
          <cell r="O93" t="e">
            <v>#REF!</v>
          </cell>
        </row>
        <row r="94">
          <cell r="B94" t="str">
            <v>AV-016</v>
          </cell>
          <cell r="C94" t="str">
            <v xml:space="preserve">PROYECTOR MULTIMEDIA  CON TARJETA RED INALAMBRICA PARA TECHO CON RACK </v>
          </cell>
          <cell r="D94" t="str">
            <v>COM</v>
          </cell>
          <cell r="E94" t="str">
            <v>AV</v>
          </cell>
          <cell r="F94" t="str">
            <v>E</v>
          </cell>
          <cell r="H94">
            <v>1</v>
          </cell>
          <cell r="I94" t="e">
            <v>#REF!</v>
          </cell>
          <cell r="J94">
            <v>1</v>
          </cell>
          <cell r="K94">
            <v>1</v>
          </cell>
          <cell r="L94">
            <v>1</v>
          </cell>
          <cell r="M94" t="str">
            <v>0</v>
          </cell>
          <cell r="N94" t="str">
            <v>0</v>
          </cell>
          <cell r="O94" t="e">
            <v>#REF!</v>
          </cell>
        </row>
        <row r="95">
          <cell r="B95" t="str">
            <v>AV-017</v>
          </cell>
          <cell r="C95" t="str">
            <v>REPRODUCTOR BLU RAY</v>
          </cell>
          <cell r="D95" t="str">
            <v>COM</v>
          </cell>
          <cell r="E95" t="str">
            <v>AV</v>
          </cell>
          <cell r="F95" t="str">
            <v>E</v>
          </cell>
          <cell r="H95">
            <v>1</v>
          </cell>
          <cell r="I95" t="e">
            <v>#REF!</v>
          </cell>
          <cell r="J95">
            <v>1</v>
          </cell>
          <cell r="K95">
            <v>1</v>
          </cell>
          <cell r="L95" t="str">
            <v>0</v>
          </cell>
          <cell r="M95" t="str">
            <v>0</v>
          </cell>
          <cell r="N95" t="str">
            <v>0</v>
          </cell>
          <cell r="O95" t="e">
            <v>#REF!</v>
          </cell>
        </row>
        <row r="96">
          <cell r="B96" t="str">
            <v>AV-018</v>
          </cell>
          <cell r="C96" t="str">
            <v>SISTEMA DE PERIFONEO</v>
          </cell>
          <cell r="D96" t="str">
            <v>COM</v>
          </cell>
          <cell r="E96" t="str">
            <v>AV</v>
          </cell>
          <cell r="F96" t="str">
            <v>E</v>
          </cell>
          <cell r="H96" t="str">
            <v>0</v>
          </cell>
          <cell r="I96" t="e">
            <v>#REF!</v>
          </cell>
          <cell r="J96" t="str">
            <v>0</v>
          </cell>
          <cell r="K96" t="str">
            <v>0</v>
          </cell>
          <cell r="L96" t="str">
            <v>0</v>
          </cell>
          <cell r="M96" t="str">
            <v>0</v>
          </cell>
          <cell r="N96" t="str">
            <v>0</v>
          </cell>
          <cell r="O96" t="e">
            <v>#REF!</v>
          </cell>
        </row>
        <row r="97">
          <cell r="B97" t="str">
            <v>AV-019</v>
          </cell>
          <cell r="C97" t="str">
            <v>SISTEMA DE SONIDO Y PERIFONEO</v>
          </cell>
          <cell r="D97" t="str">
            <v>COM</v>
          </cell>
          <cell r="E97" t="str">
            <v>AV</v>
          </cell>
          <cell r="F97" t="str">
            <v>E</v>
          </cell>
          <cell r="H97">
            <v>1</v>
          </cell>
          <cell r="I97" t="e">
            <v>#REF!</v>
          </cell>
          <cell r="J97" t="str">
            <v>0</v>
          </cell>
          <cell r="K97" t="str">
            <v>0</v>
          </cell>
          <cell r="L97" t="str">
            <v>0</v>
          </cell>
          <cell r="M97" t="str">
            <v>0</v>
          </cell>
          <cell r="N97" t="str">
            <v>0</v>
          </cell>
          <cell r="O97" t="e">
            <v>#REF!</v>
          </cell>
        </row>
        <row r="98">
          <cell r="B98" t="str">
            <v>AV-020</v>
          </cell>
          <cell r="C98" t="str">
            <v>SISTEMA DE TELECONFERENCIA PUNTO A PUNTO</v>
          </cell>
          <cell r="D98" t="str">
            <v>COM</v>
          </cell>
          <cell r="E98" t="str">
            <v>AV</v>
          </cell>
          <cell r="F98" t="str">
            <v>E</v>
          </cell>
          <cell r="H98">
            <v>1</v>
          </cell>
          <cell r="I98" t="e">
            <v>#REF!</v>
          </cell>
          <cell r="J98" t="str">
            <v>0</v>
          </cell>
          <cell r="K98" t="str">
            <v>0</v>
          </cell>
          <cell r="L98" t="str">
            <v>0</v>
          </cell>
          <cell r="M98" t="str">
            <v>0</v>
          </cell>
          <cell r="N98" t="str">
            <v>0</v>
          </cell>
          <cell r="O98" t="e">
            <v>#REF!</v>
          </cell>
        </row>
        <row r="99">
          <cell r="B99" t="str">
            <v>AV-021</v>
          </cell>
          <cell r="C99" t="str">
            <v>SISTEMA DE TELEVISIÓN</v>
          </cell>
          <cell r="D99" t="str">
            <v>COM</v>
          </cell>
          <cell r="E99" t="str">
            <v>AV</v>
          </cell>
          <cell r="F99" t="str">
            <v>E</v>
          </cell>
          <cell r="H99">
            <v>1</v>
          </cell>
          <cell r="I99" t="e">
            <v>#REF!</v>
          </cell>
          <cell r="J99" t="str">
            <v>0</v>
          </cell>
          <cell r="K99" t="str">
            <v>0</v>
          </cell>
          <cell r="L99" t="str">
            <v>0</v>
          </cell>
          <cell r="M99" t="str">
            <v>0</v>
          </cell>
          <cell r="N99" t="str">
            <v>0</v>
          </cell>
          <cell r="O99" t="e">
            <v>#REF!</v>
          </cell>
        </row>
        <row r="100">
          <cell r="B100" t="str">
            <v>AV-022</v>
          </cell>
          <cell r="C100" t="str">
            <v>SISTEMA DE VIDEO VIGILANCIA</v>
          </cell>
          <cell r="D100" t="str">
            <v>COM</v>
          </cell>
          <cell r="E100" t="str">
            <v>AV</v>
          </cell>
          <cell r="F100" t="str">
            <v>E</v>
          </cell>
          <cell r="H100">
            <v>1</v>
          </cell>
          <cell r="I100" t="e">
            <v>#REF!</v>
          </cell>
          <cell r="J100" t="str">
            <v>0</v>
          </cell>
          <cell r="K100" t="str">
            <v>0</v>
          </cell>
          <cell r="L100" t="str">
            <v>0</v>
          </cell>
          <cell r="M100" t="str">
            <v>0</v>
          </cell>
          <cell r="N100" t="str">
            <v>0</v>
          </cell>
          <cell r="O100" t="e">
            <v>#REF!</v>
          </cell>
        </row>
        <row r="101">
          <cell r="B101" t="str">
            <v>AV-023</v>
          </cell>
          <cell r="C101" t="str">
            <v>TELEVISOR LED SMART TV DE 32" APROX. INC.RACK</v>
          </cell>
          <cell r="D101" t="str">
            <v>COM</v>
          </cell>
          <cell r="E101" t="str">
            <v>AV</v>
          </cell>
          <cell r="F101" t="str">
            <v>E</v>
          </cell>
          <cell r="H101">
            <v>1</v>
          </cell>
          <cell r="I101" t="e">
            <v>#REF!</v>
          </cell>
          <cell r="J101">
            <v>1</v>
          </cell>
          <cell r="K101">
            <v>1</v>
          </cell>
          <cell r="L101">
            <v>1</v>
          </cell>
          <cell r="M101">
            <v>1</v>
          </cell>
          <cell r="N101">
            <v>1</v>
          </cell>
          <cell r="O101" t="e">
            <v>#REF!</v>
          </cell>
        </row>
        <row r="102">
          <cell r="B102" t="str">
            <v>AV-024</v>
          </cell>
          <cell r="C102" t="str">
            <v>TELEVISOR LED SMART TV DE 42" APROX. INC. RACK</v>
          </cell>
          <cell r="D102" t="str">
            <v>COM</v>
          </cell>
          <cell r="E102" t="str">
            <v>AV</v>
          </cell>
          <cell r="F102" t="str">
            <v>E</v>
          </cell>
          <cell r="H102">
            <v>1</v>
          </cell>
          <cell r="I102" t="e">
            <v>#REF!</v>
          </cell>
          <cell r="J102">
            <v>1</v>
          </cell>
          <cell r="K102">
            <v>1</v>
          </cell>
          <cell r="L102">
            <v>1</v>
          </cell>
          <cell r="M102" t="str">
            <v>0</v>
          </cell>
          <cell r="N102" t="str">
            <v>0</v>
          </cell>
          <cell r="O102" t="e">
            <v>#REF!</v>
          </cell>
        </row>
        <row r="103">
          <cell r="B103" t="str">
            <v>BIO-001</v>
          </cell>
          <cell r="C103" t="str">
            <v xml:space="preserve">AGITADOR ORBITAL </v>
          </cell>
          <cell r="D103" t="str">
            <v>L</v>
          </cell>
          <cell r="E103" t="str">
            <v>BIO</v>
          </cell>
          <cell r="F103" t="str">
            <v>E</v>
          </cell>
          <cell r="H103" t="str">
            <v>0</v>
          </cell>
          <cell r="I103" t="e">
            <v>#REF!</v>
          </cell>
          <cell r="J103" t="str">
            <v>0</v>
          </cell>
          <cell r="K103" t="str">
            <v>0</v>
          </cell>
          <cell r="L103" t="str">
            <v>0</v>
          </cell>
          <cell r="M103" t="str">
            <v>0</v>
          </cell>
          <cell r="N103" t="str">
            <v>0</v>
          </cell>
          <cell r="O103" t="e">
            <v>#REF!</v>
          </cell>
        </row>
        <row r="104">
          <cell r="B104" t="str">
            <v>BIO-002</v>
          </cell>
          <cell r="C104" t="str">
            <v>ANALIZADOR AUTOMATICO PARA MICROBIOLOGIA</v>
          </cell>
          <cell r="D104" t="str">
            <v>L</v>
          </cell>
          <cell r="E104" t="str">
            <v>BIO</v>
          </cell>
          <cell r="F104" t="str">
            <v>E</v>
          </cell>
          <cell r="H104" t="str">
            <v>0</v>
          </cell>
          <cell r="I104" t="e">
            <v>#REF!</v>
          </cell>
          <cell r="J104" t="str">
            <v>0</v>
          </cell>
          <cell r="K104" t="str">
            <v>0</v>
          </cell>
          <cell r="L104" t="str">
            <v>0</v>
          </cell>
          <cell r="M104" t="str">
            <v>0</v>
          </cell>
          <cell r="N104" t="str">
            <v>0</v>
          </cell>
          <cell r="O104" t="e">
            <v>#REF!</v>
          </cell>
        </row>
        <row r="105">
          <cell r="B105" t="str">
            <v>BIO-003</v>
          </cell>
          <cell r="C105" t="str">
            <v>ANALIZADOR BIOQUÍMICO AUTOMÁTIZADO</v>
          </cell>
          <cell r="D105" t="str">
            <v>L</v>
          </cell>
          <cell r="E105" t="str">
            <v>BIO</v>
          </cell>
          <cell r="F105" t="str">
            <v>E</v>
          </cell>
          <cell r="H105" t="str">
            <v>0</v>
          </cell>
          <cell r="I105" t="e">
            <v>#REF!</v>
          </cell>
          <cell r="J105" t="str">
            <v>0</v>
          </cell>
          <cell r="K105" t="str">
            <v>0</v>
          </cell>
          <cell r="L105" t="str">
            <v>0</v>
          </cell>
          <cell r="M105" t="str">
            <v>0</v>
          </cell>
          <cell r="N105" t="str">
            <v>0</v>
          </cell>
          <cell r="O105" t="e">
            <v>#REF!</v>
          </cell>
        </row>
        <row r="106">
          <cell r="B106" t="str">
            <v>BIO-004</v>
          </cell>
          <cell r="C106" t="str">
            <v>ANALIZADOR BIOQUÍMICO SEMI AUTOMÁTICO</v>
          </cell>
          <cell r="D106" t="str">
            <v>L</v>
          </cell>
          <cell r="E106" t="str">
            <v>BIO</v>
          </cell>
          <cell r="F106" t="str">
            <v>E</v>
          </cell>
          <cell r="H106" t="str">
            <v>0</v>
          </cell>
          <cell r="I106" t="e">
            <v>#REF!</v>
          </cell>
          <cell r="J106" t="str">
            <v>0</v>
          </cell>
          <cell r="K106" t="str">
            <v>0</v>
          </cell>
          <cell r="L106" t="str">
            <v>0</v>
          </cell>
          <cell r="M106" t="str">
            <v>0</v>
          </cell>
          <cell r="N106" t="str">
            <v>0</v>
          </cell>
          <cell r="O106" t="e">
            <v>#REF!</v>
          </cell>
        </row>
        <row r="107">
          <cell r="B107" t="str">
            <v>BIO-005</v>
          </cell>
          <cell r="C107" t="str">
            <v>ANALIZADOR DE ELECTROLÍTICOS Y GASES DE SANGRE PORTATIL</v>
          </cell>
          <cell r="D107" t="str">
            <v>L</v>
          </cell>
          <cell r="E107" t="str">
            <v>BIO</v>
          </cell>
          <cell r="F107" t="str">
            <v>E</v>
          </cell>
          <cell r="H107" t="str">
            <v>0</v>
          </cell>
          <cell r="I107" t="e">
            <v>#REF!</v>
          </cell>
          <cell r="J107" t="str">
            <v>0</v>
          </cell>
          <cell r="K107" t="str">
            <v>0</v>
          </cell>
          <cell r="L107" t="str">
            <v>0</v>
          </cell>
          <cell r="M107" t="str">
            <v>0</v>
          </cell>
          <cell r="N107" t="str">
            <v>0</v>
          </cell>
          <cell r="O107" t="e">
            <v>#REF!</v>
          </cell>
        </row>
        <row r="108">
          <cell r="B108" t="str">
            <v>BIO-006</v>
          </cell>
          <cell r="C108" t="str">
            <v xml:space="preserve">ANALIZADOR DE ELECTROLITOS Y GASES EN LA SANGRE </v>
          </cell>
          <cell r="D108" t="str">
            <v>L</v>
          </cell>
          <cell r="E108" t="str">
            <v>BIO</v>
          </cell>
          <cell r="F108" t="str">
            <v>E</v>
          </cell>
          <cell r="H108" t="str">
            <v>0</v>
          </cell>
          <cell r="I108" t="e">
            <v>#REF!</v>
          </cell>
          <cell r="J108" t="str">
            <v>0</v>
          </cell>
          <cell r="K108" t="str">
            <v>0</v>
          </cell>
          <cell r="L108" t="str">
            <v>0</v>
          </cell>
          <cell r="M108" t="str">
            <v>0</v>
          </cell>
          <cell r="N108" t="str">
            <v>0</v>
          </cell>
          <cell r="O108" t="e">
            <v>#REF!</v>
          </cell>
        </row>
        <row r="109">
          <cell r="B109" t="str">
            <v>BIO-007</v>
          </cell>
          <cell r="C109" t="str">
            <v xml:space="preserve">BAÑO MARIA (10 A 15 LT) </v>
          </cell>
          <cell r="D109" t="str">
            <v>L</v>
          </cell>
          <cell r="E109" t="str">
            <v>BIO</v>
          </cell>
          <cell r="F109" t="str">
            <v>E</v>
          </cell>
          <cell r="H109" t="str">
            <v>0</v>
          </cell>
          <cell r="I109" t="e">
            <v>#REF!</v>
          </cell>
          <cell r="J109" t="str">
            <v>0</v>
          </cell>
          <cell r="K109" t="str">
            <v>0</v>
          </cell>
          <cell r="L109" t="str">
            <v>0</v>
          </cell>
          <cell r="M109" t="str">
            <v>0</v>
          </cell>
          <cell r="N109" t="str">
            <v>0</v>
          </cell>
          <cell r="O109" t="e">
            <v>#REF!</v>
          </cell>
        </row>
        <row r="110">
          <cell r="B110" t="str">
            <v>BIO-008</v>
          </cell>
          <cell r="C110" t="str">
            <v>BAÑO MARÍA DE 20 A 25  LITROS</v>
          </cell>
          <cell r="D110" t="str">
            <v>L</v>
          </cell>
          <cell r="E110" t="str">
            <v>BIO</v>
          </cell>
          <cell r="F110" t="str">
            <v>E</v>
          </cell>
          <cell r="H110" t="str">
            <v>0</v>
          </cell>
          <cell r="I110" t="e">
            <v>#REF!</v>
          </cell>
          <cell r="J110">
            <v>1</v>
          </cell>
          <cell r="K110" t="str">
            <v>0</v>
          </cell>
          <cell r="L110" t="str">
            <v>0</v>
          </cell>
          <cell r="M110" t="str">
            <v>0</v>
          </cell>
          <cell r="N110" t="str">
            <v>0</v>
          </cell>
          <cell r="O110" t="e">
            <v>#REF!</v>
          </cell>
        </row>
        <row r="111">
          <cell r="B111" t="str">
            <v>BIO-009</v>
          </cell>
          <cell r="C111" t="str">
            <v>CABINA DE FLUJO LAMINAR</v>
          </cell>
          <cell r="D111" t="str">
            <v>L</v>
          </cell>
          <cell r="E111" t="str">
            <v>BIO</v>
          </cell>
          <cell r="F111" t="str">
            <v>E</v>
          </cell>
          <cell r="H111" t="str">
            <v>0</v>
          </cell>
          <cell r="I111" t="e">
            <v>#REF!</v>
          </cell>
          <cell r="J111" t="str">
            <v>0</v>
          </cell>
          <cell r="K111" t="str">
            <v>0</v>
          </cell>
          <cell r="L111" t="str">
            <v>0</v>
          </cell>
          <cell r="M111" t="str">
            <v>0</v>
          </cell>
          <cell r="N111" t="str">
            <v>0</v>
          </cell>
          <cell r="O111" t="e">
            <v>#REF!</v>
          </cell>
        </row>
        <row r="112">
          <cell r="B112" t="str">
            <v>BIO-010</v>
          </cell>
          <cell r="C112" t="str">
            <v xml:space="preserve">CABINA DE FLUJO LAMINAR HORIZONTAL </v>
          </cell>
          <cell r="D112" t="str">
            <v>L</v>
          </cell>
          <cell r="E112" t="str">
            <v>BIO</v>
          </cell>
          <cell r="F112" t="str">
            <v>E</v>
          </cell>
          <cell r="H112" t="str">
            <v>0</v>
          </cell>
          <cell r="I112" t="e">
            <v>#REF!</v>
          </cell>
          <cell r="J112" t="str">
            <v>0</v>
          </cell>
          <cell r="K112" t="str">
            <v>0</v>
          </cell>
          <cell r="L112" t="str">
            <v>0</v>
          </cell>
          <cell r="M112" t="str">
            <v>0</v>
          </cell>
          <cell r="N112" t="str">
            <v>0</v>
          </cell>
          <cell r="O112" t="e">
            <v>#REF!</v>
          </cell>
        </row>
        <row r="113">
          <cell r="B113" t="str">
            <v>BIO-011</v>
          </cell>
          <cell r="C113" t="str">
            <v xml:space="preserve">CITOCENTRÍFUGA </v>
          </cell>
          <cell r="D113" t="str">
            <v>L</v>
          </cell>
          <cell r="E113" t="str">
            <v>BIO</v>
          </cell>
          <cell r="F113" t="str">
            <v>E</v>
          </cell>
          <cell r="H113" t="str">
            <v>0</v>
          </cell>
          <cell r="I113" t="e">
            <v>#REF!</v>
          </cell>
          <cell r="J113" t="str">
            <v>0</v>
          </cell>
          <cell r="K113" t="str">
            <v>0</v>
          </cell>
          <cell r="L113" t="str">
            <v>0</v>
          </cell>
          <cell r="M113" t="str">
            <v>0</v>
          </cell>
          <cell r="N113" t="str">
            <v>0</v>
          </cell>
          <cell r="O113" t="e">
            <v>#REF!</v>
          </cell>
        </row>
        <row r="114">
          <cell r="B114" t="str">
            <v>BIO-012</v>
          </cell>
          <cell r="C114" t="str">
            <v>EQUIPO DE PERFIL CARDIACO - QUIMICA SECA</v>
          </cell>
          <cell r="D114" t="str">
            <v>L</v>
          </cell>
          <cell r="E114" t="str">
            <v>BIO</v>
          </cell>
          <cell r="F114" t="str">
            <v>E</v>
          </cell>
          <cell r="H114" t="str">
            <v>0</v>
          </cell>
          <cell r="I114" t="e">
            <v>#REF!</v>
          </cell>
          <cell r="J114" t="str">
            <v>0</v>
          </cell>
          <cell r="K114" t="str">
            <v>0</v>
          </cell>
          <cell r="L114" t="str">
            <v>0</v>
          </cell>
          <cell r="M114" t="str">
            <v>0</v>
          </cell>
          <cell r="N114" t="str">
            <v>0</v>
          </cell>
          <cell r="O114" t="e">
            <v>#REF!</v>
          </cell>
        </row>
        <row r="115">
          <cell r="B115" t="str">
            <v>BIO-013</v>
          </cell>
          <cell r="C115" t="str">
            <v>EQUIPO DE PERFIL LIPIDICO - QUIMICA SECA</v>
          </cell>
          <cell r="D115" t="str">
            <v>L</v>
          </cell>
          <cell r="E115" t="str">
            <v>BIO</v>
          </cell>
          <cell r="F115" t="str">
            <v>E</v>
          </cell>
          <cell r="H115" t="str">
            <v>0</v>
          </cell>
          <cell r="I115" t="e">
            <v>#REF!</v>
          </cell>
          <cell r="J115" t="str">
            <v>0</v>
          </cell>
          <cell r="K115" t="str">
            <v>0</v>
          </cell>
          <cell r="L115" t="str">
            <v>0</v>
          </cell>
          <cell r="M115" t="str">
            <v>0</v>
          </cell>
          <cell r="N115" t="str">
            <v>0</v>
          </cell>
          <cell r="O115" t="e">
            <v>#REF!</v>
          </cell>
        </row>
        <row r="116">
          <cell r="B116" t="str">
            <v>BIO-014</v>
          </cell>
          <cell r="C116" t="str">
            <v xml:space="preserve">EQUIPO DETECTOR  CONSUMO DE DROGAS </v>
          </cell>
          <cell r="D116" t="str">
            <v>L</v>
          </cell>
          <cell r="E116" t="str">
            <v>BIO</v>
          </cell>
          <cell r="F116" t="str">
            <v>E</v>
          </cell>
          <cell r="H116" t="str">
            <v>0</v>
          </cell>
          <cell r="I116" t="e">
            <v>#REF!</v>
          </cell>
          <cell r="J116" t="str">
            <v>0</v>
          </cell>
          <cell r="K116" t="str">
            <v>0</v>
          </cell>
          <cell r="L116" t="str">
            <v>0</v>
          </cell>
          <cell r="M116" t="str">
            <v>0</v>
          </cell>
          <cell r="N116" t="str">
            <v>0</v>
          </cell>
          <cell r="O116" t="e">
            <v>#REF!</v>
          </cell>
        </row>
        <row r="117">
          <cell r="B117" t="str">
            <v>BIO-015</v>
          </cell>
          <cell r="C117" t="str">
            <v xml:space="preserve">EQUIPO DETECTOR DE ALCOHOL </v>
          </cell>
          <cell r="D117" t="str">
            <v>L</v>
          </cell>
          <cell r="E117" t="str">
            <v>BIO</v>
          </cell>
          <cell r="F117" t="str">
            <v>E</v>
          </cell>
          <cell r="H117" t="str">
            <v>0</v>
          </cell>
          <cell r="I117" t="e">
            <v>#REF!</v>
          </cell>
          <cell r="J117" t="str">
            <v>0</v>
          </cell>
          <cell r="K117" t="str">
            <v>0</v>
          </cell>
          <cell r="L117" t="str">
            <v>0</v>
          </cell>
          <cell r="M117" t="str">
            <v>0</v>
          </cell>
          <cell r="N117" t="str">
            <v>0</v>
          </cell>
          <cell r="O117" t="e">
            <v>#REF!</v>
          </cell>
        </row>
        <row r="118">
          <cell r="B118" t="str">
            <v>BIO-016</v>
          </cell>
          <cell r="C118" t="str">
            <v>EQUIPO DETECTOR DE PROTEINURIA EN ORINA - QUIMICA SECA</v>
          </cell>
          <cell r="D118" t="str">
            <v>L</v>
          </cell>
          <cell r="E118" t="str">
            <v>BIO</v>
          </cell>
          <cell r="F118" t="str">
            <v>E</v>
          </cell>
          <cell r="H118" t="str">
            <v>0</v>
          </cell>
          <cell r="I118" t="e">
            <v>#REF!</v>
          </cell>
          <cell r="J118" t="str">
            <v>0</v>
          </cell>
          <cell r="K118" t="str">
            <v>0</v>
          </cell>
          <cell r="L118" t="str">
            <v>0</v>
          </cell>
          <cell r="M118" t="str">
            <v>0</v>
          </cell>
          <cell r="N118" t="str">
            <v>0</v>
          </cell>
          <cell r="O118" t="e">
            <v>#REF!</v>
          </cell>
        </row>
        <row r="119">
          <cell r="B119" t="str">
            <v>BIO-017</v>
          </cell>
          <cell r="C119" t="str">
            <v>EQUIPO PORTATIL DE PERFIL LIPIDICO</v>
          </cell>
          <cell r="D119" t="str">
            <v>L</v>
          </cell>
          <cell r="E119" t="str">
            <v>BIO</v>
          </cell>
          <cell r="F119" t="str">
            <v>E</v>
          </cell>
          <cell r="H119" t="str">
            <v>0</v>
          </cell>
          <cell r="I119" t="e">
            <v>#REF!</v>
          </cell>
          <cell r="J119" t="str">
            <v>0</v>
          </cell>
          <cell r="K119">
            <v>1</v>
          </cell>
          <cell r="L119" t="str">
            <v>0</v>
          </cell>
          <cell r="M119" t="str">
            <v>0</v>
          </cell>
          <cell r="N119" t="str">
            <v>0</v>
          </cell>
          <cell r="O119" t="e">
            <v>#REF!</v>
          </cell>
        </row>
        <row r="120">
          <cell r="B120" t="str">
            <v>BIO-018</v>
          </cell>
          <cell r="C120" t="str">
            <v xml:space="preserve">ESPECTROFOTÓMETRO </v>
          </cell>
          <cell r="D120" t="str">
            <v>L</v>
          </cell>
          <cell r="E120" t="str">
            <v>BIO</v>
          </cell>
          <cell r="F120" t="str">
            <v>E</v>
          </cell>
          <cell r="H120" t="str">
            <v>0</v>
          </cell>
          <cell r="I120" t="e">
            <v>#REF!</v>
          </cell>
          <cell r="J120" t="str">
            <v>0</v>
          </cell>
          <cell r="K120" t="str">
            <v>0</v>
          </cell>
          <cell r="L120" t="str">
            <v>0</v>
          </cell>
          <cell r="M120" t="str">
            <v>0</v>
          </cell>
          <cell r="N120" t="str">
            <v>0</v>
          </cell>
          <cell r="O120" t="e">
            <v>#REF!</v>
          </cell>
        </row>
        <row r="121">
          <cell r="B121" t="str">
            <v>BIO-019</v>
          </cell>
          <cell r="C121" t="str">
            <v xml:space="preserve">GLUCÓMETRO PORTÁTIL </v>
          </cell>
          <cell r="D121" t="str">
            <v>L</v>
          </cell>
          <cell r="E121" t="str">
            <v>BIO</v>
          </cell>
          <cell r="F121" t="str">
            <v>E</v>
          </cell>
          <cell r="H121" t="str">
            <v>0</v>
          </cell>
          <cell r="I121" t="e">
            <v>#REF!</v>
          </cell>
          <cell r="J121">
            <v>1</v>
          </cell>
          <cell r="K121">
            <v>2</v>
          </cell>
          <cell r="L121" t="str">
            <v>0</v>
          </cell>
          <cell r="M121" t="str">
            <v>0</v>
          </cell>
          <cell r="N121" t="str">
            <v>0</v>
          </cell>
          <cell r="O121" t="e">
            <v>#REF!</v>
          </cell>
        </row>
        <row r="122">
          <cell r="B122" t="str">
            <v>BIO-020</v>
          </cell>
          <cell r="C122" t="str">
            <v>INCUBADORA  DE MICROBIOLOGÍA CO2</v>
          </cell>
          <cell r="D122" t="str">
            <v>L</v>
          </cell>
          <cell r="E122" t="str">
            <v>BIO</v>
          </cell>
          <cell r="F122" t="str">
            <v>E</v>
          </cell>
          <cell r="H122" t="str">
            <v>0</v>
          </cell>
          <cell r="I122" t="e">
            <v>#REF!</v>
          </cell>
          <cell r="J122" t="str">
            <v>0</v>
          </cell>
          <cell r="K122" t="str">
            <v>0</v>
          </cell>
          <cell r="L122" t="str">
            <v>0</v>
          </cell>
          <cell r="M122" t="str">
            <v>0</v>
          </cell>
          <cell r="N122" t="str">
            <v>0</v>
          </cell>
          <cell r="O122" t="e">
            <v>#REF!</v>
          </cell>
        </row>
        <row r="123">
          <cell r="B123" t="str">
            <v>BIO-021</v>
          </cell>
          <cell r="C123" t="str">
            <v>INCUBADORA  DE MICROBIOLOGÍA DE 30 A 40 LITROS</v>
          </cell>
          <cell r="D123" t="str">
            <v>L</v>
          </cell>
          <cell r="E123" t="str">
            <v>BIO</v>
          </cell>
          <cell r="F123" t="str">
            <v>E</v>
          </cell>
          <cell r="H123" t="str">
            <v>0</v>
          </cell>
          <cell r="I123" t="e">
            <v>#REF!</v>
          </cell>
          <cell r="J123" t="str">
            <v>0</v>
          </cell>
          <cell r="K123" t="str">
            <v>0</v>
          </cell>
          <cell r="L123" t="str">
            <v>0</v>
          </cell>
          <cell r="M123" t="str">
            <v>0</v>
          </cell>
          <cell r="N123" t="str">
            <v>0</v>
          </cell>
          <cell r="O123" t="e">
            <v>#REF!</v>
          </cell>
        </row>
        <row r="124">
          <cell r="B124" t="str">
            <v>BIO-022</v>
          </cell>
          <cell r="C124" t="str">
            <v>INCUBADORA  DE MICROBIOLOGÍA DE 40 A 60 LITROS</v>
          </cell>
          <cell r="D124" t="str">
            <v>L</v>
          </cell>
          <cell r="E124" t="str">
            <v>BIO</v>
          </cell>
          <cell r="F124" t="str">
            <v>E</v>
          </cell>
          <cell r="H124" t="str">
            <v>0</v>
          </cell>
          <cell r="I124" t="e">
            <v>#REF!</v>
          </cell>
          <cell r="J124" t="str">
            <v>0</v>
          </cell>
          <cell r="K124" t="str">
            <v>0</v>
          </cell>
          <cell r="L124" t="str">
            <v>0</v>
          </cell>
          <cell r="M124" t="str">
            <v>0</v>
          </cell>
          <cell r="N124" t="str">
            <v>0</v>
          </cell>
          <cell r="O124" t="e">
            <v>#REF!</v>
          </cell>
        </row>
        <row r="125">
          <cell r="B125" t="str">
            <v>BIO-023</v>
          </cell>
          <cell r="C125" t="str">
            <v>POTENCIÓMETRO</v>
          </cell>
          <cell r="D125" t="str">
            <v>L</v>
          </cell>
          <cell r="E125" t="str">
            <v>BIO</v>
          </cell>
          <cell r="F125" t="str">
            <v>E</v>
          </cell>
          <cell r="H125" t="str">
            <v>0</v>
          </cell>
          <cell r="I125" t="e">
            <v>#REF!</v>
          </cell>
          <cell r="J125" t="str">
            <v>0</v>
          </cell>
          <cell r="K125" t="str">
            <v>0</v>
          </cell>
          <cell r="L125" t="str">
            <v>0</v>
          </cell>
          <cell r="M125" t="str">
            <v>0</v>
          </cell>
          <cell r="N125" t="str">
            <v>0</v>
          </cell>
          <cell r="O125" t="e">
            <v>#REF!</v>
          </cell>
        </row>
        <row r="126">
          <cell r="B126" t="str">
            <v>BIO-024</v>
          </cell>
          <cell r="C126" t="str">
            <v>POTENCIOMETRO DIGITAL</v>
          </cell>
          <cell r="D126" t="str">
            <v>L</v>
          </cell>
          <cell r="E126" t="str">
            <v>BIO</v>
          </cell>
          <cell r="F126" t="str">
            <v>E</v>
          </cell>
          <cell r="H126" t="str">
            <v>0</v>
          </cell>
          <cell r="I126" t="e">
            <v>#REF!</v>
          </cell>
          <cell r="J126" t="str">
            <v>0</v>
          </cell>
          <cell r="K126" t="str">
            <v>0</v>
          </cell>
          <cell r="L126" t="str">
            <v>0</v>
          </cell>
          <cell r="M126" t="str">
            <v>0</v>
          </cell>
          <cell r="N126" t="str">
            <v>0</v>
          </cell>
          <cell r="O126" t="e">
            <v>#REF!</v>
          </cell>
        </row>
        <row r="127">
          <cell r="B127" t="str">
            <v>BIO-025</v>
          </cell>
          <cell r="C127" t="str">
            <v xml:space="preserve">ROTADOR DE PLAQUETAS </v>
          </cell>
          <cell r="D127" t="str">
            <v>L</v>
          </cell>
          <cell r="E127" t="str">
            <v>BIO</v>
          </cell>
          <cell r="F127" t="str">
            <v>E</v>
          </cell>
          <cell r="H127" t="str">
            <v>0</v>
          </cell>
          <cell r="I127" t="e">
            <v>#REF!</v>
          </cell>
          <cell r="J127" t="str">
            <v>0</v>
          </cell>
          <cell r="K127" t="str">
            <v>0</v>
          </cell>
          <cell r="L127" t="str">
            <v>0</v>
          </cell>
          <cell r="M127" t="str">
            <v>0</v>
          </cell>
          <cell r="N127" t="str">
            <v>0</v>
          </cell>
          <cell r="O127" t="e">
            <v>#REF!</v>
          </cell>
        </row>
        <row r="128">
          <cell r="B128" t="str">
            <v>BIO-026</v>
          </cell>
          <cell r="C128" t="str">
            <v>ROTADOR SEROLOGICO</v>
          </cell>
          <cell r="D128" t="str">
            <v>L</v>
          </cell>
          <cell r="E128" t="str">
            <v>BIO</v>
          </cell>
          <cell r="F128" t="str">
            <v>E</v>
          </cell>
          <cell r="H128" t="str">
            <v>0</v>
          </cell>
          <cell r="I128" t="e">
            <v>#REF!</v>
          </cell>
          <cell r="J128" t="str">
            <v>0</v>
          </cell>
          <cell r="K128" t="str">
            <v>0</v>
          </cell>
          <cell r="L128" t="str">
            <v>0</v>
          </cell>
          <cell r="M128" t="str">
            <v>0</v>
          </cell>
          <cell r="N128" t="str">
            <v>0</v>
          </cell>
          <cell r="O128" t="e">
            <v>#REF!</v>
          </cell>
        </row>
        <row r="129">
          <cell r="B129" t="str">
            <v>BS-001</v>
          </cell>
          <cell r="C129" t="str">
            <v>AGITADOR PARA BOLSAS DE SANGRE</v>
          </cell>
          <cell r="D129" t="str">
            <v>L</v>
          </cell>
          <cell r="E129" t="str">
            <v>BS</v>
          </cell>
          <cell r="F129" t="str">
            <v>E</v>
          </cell>
          <cell r="H129" t="str">
            <v>0</v>
          </cell>
          <cell r="I129" t="e">
            <v>#REF!</v>
          </cell>
          <cell r="J129" t="str">
            <v>0</v>
          </cell>
          <cell r="K129" t="str">
            <v>0</v>
          </cell>
          <cell r="L129" t="str">
            <v>0</v>
          </cell>
          <cell r="M129" t="str">
            <v>0</v>
          </cell>
          <cell r="N129" t="str">
            <v>0</v>
          </cell>
          <cell r="O129" t="e">
            <v>#REF!</v>
          </cell>
        </row>
        <row r="130">
          <cell r="B130" t="str">
            <v>CB-001</v>
          </cell>
          <cell r="C130" t="str">
            <v>BOMBA MANUAL (ALIMENTACIÓN DE COMBUSTIBLE)</v>
          </cell>
          <cell r="D130" t="str">
            <v>E</v>
          </cell>
          <cell r="E130" t="str">
            <v>CB</v>
          </cell>
          <cell r="F130" t="str">
            <v>C</v>
          </cell>
          <cell r="H130">
            <v>1</v>
          </cell>
          <cell r="I130" t="e">
            <v>#REF!</v>
          </cell>
          <cell r="J130" t="str">
            <v>0</v>
          </cell>
          <cell r="K130" t="str">
            <v>0</v>
          </cell>
          <cell r="L130" t="str">
            <v>0</v>
          </cell>
          <cell r="M130" t="str">
            <v>0</v>
          </cell>
          <cell r="N130" t="str">
            <v>0</v>
          </cell>
          <cell r="O130" t="e">
            <v>#REF!</v>
          </cell>
        </row>
        <row r="131">
          <cell r="B131" t="str">
            <v>CB-002</v>
          </cell>
          <cell r="C131" t="str">
            <v>ESTACION REDUCTORA Y MEDICION DE GAS</v>
          </cell>
          <cell r="D131" t="str">
            <v>E</v>
          </cell>
          <cell r="E131" t="str">
            <v>CB</v>
          </cell>
          <cell r="F131" t="str">
            <v>C</v>
          </cell>
          <cell r="H131">
            <v>1</v>
          </cell>
          <cell r="I131" t="e">
            <v>#REF!</v>
          </cell>
          <cell r="J131" t="str">
            <v>0</v>
          </cell>
          <cell r="K131" t="str">
            <v>0</v>
          </cell>
          <cell r="L131" t="str">
            <v>0</v>
          </cell>
          <cell r="M131" t="str">
            <v>0</v>
          </cell>
          <cell r="N131" t="str">
            <v>0</v>
          </cell>
          <cell r="O131" t="e">
            <v>#REF!</v>
          </cell>
        </row>
        <row r="132">
          <cell r="B132" t="str">
            <v>CB-003</v>
          </cell>
          <cell r="C132" t="str">
            <v>TANQUE CISTERNA  DE 1000 GALONES D2</v>
          </cell>
          <cell r="D132" t="str">
            <v>E</v>
          </cell>
          <cell r="E132" t="str">
            <v>CB</v>
          </cell>
          <cell r="F132" t="str">
            <v>C</v>
          </cell>
          <cell r="H132">
            <v>1</v>
          </cell>
          <cell r="I132" t="e">
            <v>#REF!</v>
          </cell>
          <cell r="J132" t="str">
            <v>0</v>
          </cell>
          <cell r="K132" t="str">
            <v>0</v>
          </cell>
          <cell r="L132" t="str">
            <v>0</v>
          </cell>
          <cell r="M132" t="str">
            <v>0</v>
          </cell>
          <cell r="N132" t="str">
            <v>0</v>
          </cell>
          <cell r="O132" t="e">
            <v>#REF!</v>
          </cell>
        </row>
        <row r="133">
          <cell r="B133" t="str">
            <v>CB-004</v>
          </cell>
          <cell r="C133" t="str">
            <v>TANQUE CISTERNA  DE 1000 GALONES GLP ó GNC</v>
          </cell>
          <cell r="D133" t="str">
            <v>E</v>
          </cell>
          <cell r="E133" t="str">
            <v>CB</v>
          </cell>
          <cell r="F133" t="str">
            <v>C</v>
          </cell>
          <cell r="H133">
            <v>1</v>
          </cell>
          <cell r="I133" t="e">
            <v>#REF!</v>
          </cell>
          <cell r="J133" t="str">
            <v>0</v>
          </cell>
          <cell r="K133" t="str">
            <v>0</v>
          </cell>
          <cell r="L133" t="str">
            <v>0</v>
          </cell>
          <cell r="M133" t="str">
            <v>0</v>
          </cell>
          <cell r="N133" t="str">
            <v>0</v>
          </cell>
          <cell r="O133" t="e">
            <v>#REF!</v>
          </cell>
        </row>
        <row r="134">
          <cell r="B134" t="str">
            <v>CB-005</v>
          </cell>
          <cell r="C134" t="str">
            <v>TANQUE CISTERNA  DE 2000 GALONES D2</v>
          </cell>
          <cell r="D134" t="str">
            <v>E</v>
          </cell>
          <cell r="E134" t="str">
            <v>CB</v>
          </cell>
          <cell r="F134" t="str">
            <v>C</v>
          </cell>
          <cell r="H134">
            <v>1</v>
          </cell>
          <cell r="I134" t="e">
            <v>#REF!</v>
          </cell>
          <cell r="J134" t="str">
            <v>0</v>
          </cell>
          <cell r="K134" t="str">
            <v>0</v>
          </cell>
          <cell r="L134" t="str">
            <v>0</v>
          </cell>
          <cell r="M134" t="str">
            <v>0</v>
          </cell>
          <cell r="N134" t="str">
            <v>0</v>
          </cell>
          <cell r="O134" t="e">
            <v>#REF!</v>
          </cell>
        </row>
        <row r="135">
          <cell r="B135" t="str">
            <v>CB-006</v>
          </cell>
          <cell r="C135" t="str">
            <v>TANQUE CISTERNA  DE 2000 GALONES D2</v>
          </cell>
          <cell r="D135" t="str">
            <v>E</v>
          </cell>
          <cell r="E135" t="str">
            <v>CB</v>
          </cell>
          <cell r="F135" t="str">
            <v>C</v>
          </cell>
          <cell r="H135">
            <v>1</v>
          </cell>
          <cell r="I135" t="e">
            <v>#REF!</v>
          </cell>
          <cell r="J135" t="str">
            <v>0</v>
          </cell>
          <cell r="K135" t="str">
            <v>0</v>
          </cell>
          <cell r="L135" t="str">
            <v>0</v>
          </cell>
          <cell r="M135" t="str">
            <v>0</v>
          </cell>
          <cell r="N135" t="str">
            <v>0</v>
          </cell>
          <cell r="O135" t="e">
            <v>#REF!</v>
          </cell>
        </row>
        <row r="136">
          <cell r="B136" t="str">
            <v>CB-007</v>
          </cell>
          <cell r="C136" t="str">
            <v>TANQUE CISTERNA  DE 2000 GALONES GLP ó GNC</v>
          </cell>
          <cell r="D136" t="str">
            <v>E</v>
          </cell>
          <cell r="E136" t="str">
            <v>CB</v>
          </cell>
          <cell r="F136" t="str">
            <v>C</v>
          </cell>
          <cell r="H136">
            <v>1</v>
          </cell>
          <cell r="I136" t="e">
            <v>#REF!</v>
          </cell>
          <cell r="J136" t="str">
            <v>0</v>
          </cell>
          <cell r="K136" t="str">
            <v>0</v>
          </cell>
          <cell r="L136" t="str">
            <v>0</v>
          </cell>
          <cell r="M136" t="str">
            <v>0</v>
          </cell>
          <cell r="N136" t="str">
            <v>0</v>
          </cell>
          <cell r="O136" t="e">
            <v>#REF!</v>
          </cell>
        </row>
        <row r="137">
          <cell r="B137" t="str">
            <v>CB-008</v>
          </cell>
          <cell r="C137" t="str">
            <v>TANQUE CISTERNA  DE 700 GALONES GLP ó GNC</v>
          </cell>
          <cell r="D137" t="str">
            <v>E</v>
          </cell>
          <cell r="E137" t="str">
            <v>CB</v>
          </cell>
          <cell r="F137" t="str">
            <v>C</v>
          </cell>
          <cell r="H137">
            <v>1</v>
          </cell>
          <cell r="I137" t="e">
            <v>#REF!</v>
          </cell>
          <cell r="J137" t="str">
            <v>0</v>
          </cell>
          <cell r="K137" t="str">
            <v>0</v>
          </cell>
          <cell r="L137" t="str">
            <v>0</v>
          </cell>
          <cell r="M137" t="str">
            <v>0</v>
          </cell>
          <cell r="N137" t="str">
            <v>0</v>
          </cell>
          <cell r="O137" t="e">
            <v>#REF!</v>
          </cell>
        </row>
        <row r="138">
          <cell r="B138" t="str">
            <v>CB-009</v>
          </cell>
          <cell r="C138" t="str">
            <v>TANQUE CISTERNA DE PETRÓLEO DE 1000 GLS. O GAS EQUIVALENTE</v>
          </cell>
          <cell r="D138" t="str">
            <v>E</v>
          </cell>
          <cell r="E138" t="str">
            <v>CB</v>
          </cell>
          <cell r="F138" t="str">
            <v>C</v>
          </cell>
          <cell r="H138">
            <v>1</v>
          </cell>
          <cell r="I138" t="e">
            <v>#REF!</v>
          </cell>
          <cell r="J138" t="str">
            <v>0</v>
          </cell>
          <cell r="K138" t="str">
            <v>0</v>
          </cell>
          <cell r="L138" t="str">
            <v>0</v>
          </cell>
          <cell r="M138" t="str">
            <v>0</v>
          </cell>
          <cell r="N138" t="str">
            <v>0</v>
          </cell>
          <cell r="O138" t="e">
            <v>#REF!</v>
          </cell>
        </row>
        <row r="139">
          <cell r="B139" t="str">
            <v>CB-010</v>
          </cell>
          <cell r="C139" t="str">
            <v xml:space="preserve">TANQUE DE  PETRÓLEO  DIARIO  PARA GRUPO ELECTRÓGENO  </v>
          </cell>
          <cell r="D139" t="str">
            <v>E</v>
          </cell>
          <cell r="E139" t="str">
            <v>CB</v>
          </cell>
          <cell r="F139" t="str">
            <v>C</v>
          </cell>
          <cell r="H139">
            <v>1</v>
          </cell>
          <cell r="I139" t="e">
            <v>#REF!</v>
          </cell>
          <cell r="J139" t="str">
            <v>0</v>
          </cell>
          <cell r="K139" t="str">
            <v>0</v>
          </cell>
          <cell r="L139" t="str">
            <v>0</v>
          </cell>
          <cell r="M139" t="str">
            <v>0</v>
          </cell>
          <cell r="N139" t="str">
            <v>0</v>
          </cell>
          <cell r="O139" t="e">
            <v>#REF!</v>
          </cell>
        </row>
        <row r="140">
          <cell r="B140" t="str">
            <v>CB-011</v>
          </cell>
          <cell r="C140" t="str">
            <v>TANQUE DE DIARIO DE PETROLEO PARA CALDEROS 50 GALONES</v>
          </cell>
          <cell r="D140" t="str">
            <v>E</v>
          </cell>
          <cell r="E140" t="str">
            <v>CB</v>
          </cell>
          <cell r="F140" t="str">
            <v>C</v>
          </cell>
          <cell r="H140">
            <v>1</v>
          </cell>
          <cell r="I140" t="e">
            <v>#REF!</v>
          </cell>
          <cell r="J140" t="str">
            <v>0</v>
          </cell>
          <cell r="K140" t="str">
            <v>0</v>
          </cell>
          <cell r="L140" t="str">
            <v>0</v>
          </cell>
          <cell r="M140" t="str">
            <v>0</v>
          </cell>
          <cell r="N140" t="str">
            <v>0</v>
          </cell>
          <cell r="O140" t="e">
            <v>#REF!</v>
          </cell>
        </row>
        <row r="141">
          <cell r="B141" t="str">
            <v>CB-012</v>
          </cell>
          <cell r="C141" t="str">
            <v>TANQUE DE DIARIO PARA COMBUSTIBLE DE CALDERO 120 GALONES</v>
          </cell>
          <cell r="D141" t="str">
            <v>E</v>
          </cell>
          <cell r="E141" t="str">
            <v>CB</v>
          </cell>
          <cell r="F141" t="str">
            <v>C</v>
          </cell>
          <cell r="H141">
            <v>1</v>
          </cell>
          <cell r="I141" t="e">
            <v>#REF!</v>
          </cell>
          <cell r="J141" t="str">
            <v>0</v>
          </cell>
          <cell r="K141" t="str">
            <v>0</v>
          </cell>
          <cell r="L141" t="str">
            <v>0</v>
          </cell>
          <cell r="M141" t="str">
            <v>0</v>
          </cell>
          <cell r="N141" t="str">
            <v>0</v>
          </cell>
          <cell r="O141" t="e">
            <v>#REF!</v>
          </cell>
        </row>
        <row r="142">
          <cell r="B142" t="str">
            <v>CB-013</v>
          </cell>
          <cell r="C142" t="str">
            <v>TANQUE DE PETROLEO CON ELECTROBOMBAS DE PETROLEO</v>
          </cell>
          <cell r="D142" t="str">
            <v>E</v>
          </cell>
          <cell r="E142" t="str">
            <v>CB</v>
          </cell>
          <cell r="F142" t="str">
            <v>E</v>
          </cell>
          <cell r="H142">
            <v>1</v>
          </cell>
          <cell r="I142" t="e">
            <v>#REF!</v>
          </cell>
          <cell r="J142" t="str">
            <v>0</v>
          </cell>
          <cell r="K142" t="str">
            <v>0</v>
          </cell>
          <cell r="L142" t="str">
            <v>0</v>
          </cell>
          <cell r="M142" t="str">
            <v>0</v>
          </cell>
          <cell r="N142" t="str">
            <v>0</v>
          </cell>
          <cell r="O142" t="e">
            <v>#REF!</v>
          </cell>
        </row>
        <row r="143">
          <cell r="B143" t="str">
            <v>CIR-001</v>
          </cell>
          <cell r="C143" t="str">
            <v>SET DE INSTRUMENTAL PARA RETIRAR PUNTOS</v>
          </cell>
          <cell r="D143" t="str">
            <v>I</v>
          </cell>
          <cell r="E143" t="str">
            <v>CIR</v>
          </cell>
          <cell r="F143" t="str">
            <v>E</v>
          </cell>
          <cell r="H143" t="str">
            <v>0</v>
          </cell>
          <cell r="I143" t="e">
            <v>#REF!</v>
          </cell>
          <cell r="J143">
            <v>3</v>
          </cell>
          <cell r="K143" t="str">
            <v>0</v>
          </cell>
          <cell r="L143" t="str">
            <v>0</v>
          </cell>
          <cell r="M143" t="str">
            <v>0</v>
          </cell>
          <cell r="N143" t="str">
            <v>0</v>
          </cell>
          <cell r="O143" t="e">
            <v>#REF!</v>
          </cell>
        </row>
        <row r="144">
          <cell r="B144" t="str">
            <v>CIR-002</v>
          </cell>
          <cell r="C144" t="str">
            <v>SET DE INSTRUMENTAL PARA SUTURA</v>
          </cell>
          <cell r="D144" t="str">
            <v>I</v>
          </cell>
          <cell r="E144" t="str">
            <v>CIR</v>
          </cell>
          <cell r="F144" t="str">
            <v>E</v>
          </cell>
          <cell r="H144" t="str">
            <v>0</v>
          </cell>
          <cell r="I144" t="e">
            <v>#REF!</v>
          </cell>
          <cell r="J144">
            <v>3</v>
          </cell>
          <cell r="K144" t="str">
            <v>0</v>
          </cell>
          <cell r="L144" t="str">
            <v>0</v>
          </cell>
          <cell r="M144" t="str">
            <v>0</v>
          </cell>
          <cell r="N144" t="str">
            <v>0</v>
          </cell>
          <cell r="O144" t="e">
            <v>#REF!</v>
          </cell>
        </row>
        <row r="145">
          <cell r="B145" t="str">
            <v>CIR-003</v>
          </cell>
          <cell r="C145" t="str">
            <v>SET INSTRUMENTAL DE APENDICECTOMIA</v>
          </cell>
          <cell r="D145" t="str">
            <v>I</v>
          </cell>
          <cell r="E145" t="str">
            <v>CIR</v>
          </cell>
          <cell r="F145" t="str">
            <v>E</v>
          </cell>
          <cell r="H145" t="str">
            <v>0</v>
          </cell>
          <cell r="I145" t="e">
            <v>#REF!</v>
          </cell>
          <cell r="J145">
            <v>3</v>
          </cell>
          <cell r="K145" t="str">
            <v>0</v>
          </cell>
          <cell r="L145" t="str">
            <v>0</v>
          </cell>
          <cell r="M145" t="str">
            <v>0</v>
          </cell>
          <cell r="N145" t="str">
            <v>0</v>
          </cell>
          <cell r="O145" t="e">
            <v>#REF!</v>
          </cell>
        </row>
        <row r="146">
          <cell r="B146" t="str">
            <v>CIR-004</v>
          </cell>
          <cell r="C146" t="str">
            <v>SET INSTRUMENTAL DE CIRUGIA DE MAMA</v>
          </cell>
          <cell r="D146" t="str">
            <v>I</v>
          </cell>
          <cell r="E146" t="str">
            <v>CIR</v>
          </cell>
          <cell r="F146" t="str">
            <v>E</v>
          </cell>
          <cell r="H146" t="str">
            <v>0</v>
          </cell>
          <cell r="I146" t="e">
            <v>#REF!</v>
          </cell>
          <cell r="J146">
            <v>3</v>
          </cell>
          <cell r="K146" t="str">
            <v>0</v>
          </cell>
          <cell r="L146" t="str">
            <v>0</v>
          </cell>
          <cell r="M146" t="str">
            <v>0</v>
          </cell>
          <cell r="N146" t="str">
            <v>0</v>
          </cell>
          <cell r="O146" t="e">
            <v>#REF!</v>
          </cell>
        </row>
        <row r="147">
          <cell r="B147" t="str">
            <v>CIR-005</v>
          </cell>
          <cell r="C147" t="str">
            <v>SET INSTRUMENTAL DE CIRUGIA LAPAROSCOPICA</v>
          </cell>
          <cell r="D147" t="str">
            <v>I</v>
          </cell>
          <cell r="E147" t="str">
            <v>CIR</v>
          </cell>
          <cell r="F147" t="str">
            <v>E</v>
          </cell>
          <cell r="H147" t="str">
            <v>0</v>
          </cell>
          <cell r="I147" t="e">
            <v>#REF!</v>
          </cell>
          <cell r="J147">
            <v>3</v>
          </cell>
          <cell r="K147" t="str">
            <v>0</v>
          </cell>
          <cell r="L147" t="str">
            <v>0</v>
          </cell>
          <cell r="M147" t="str">
            <v>0</v>
          </cell>
          <cell r="N147" t="str">
            <v>0</v>
          </cell>
          <cell r="O147" t="e">
            <v>#REF!</v>
          </cell>
        </row>
        <row r="148">
          <cell r="B148" t="str">
            <v>CIR-006</v>
          </cell>
          <cell r="C148" t="str">
            <v>SET INSTRUMENTAL DE CIRUGIA MAYOR</v>
          </cell>
          <cell r="D148" t="str">
            <v>I</v>
          </cell>
          <cell r="E148" t="str">
            <v>CIR</v>
          </cell>
          <cell r="F148" t="str">
            <v>E</v>
          </cell>
          <cell r="H148" t="str">
            <v>0</v>
          </cell>
          <cell r="I148" t="e">
            <v>#REF!</v>
          </cell>
          <cell r="J148">
            <v>3</v>
          </cell>
          <cell r="K148" t="str">
            <v>0</v>
          </cell>
          <cell r="L148" t="str">
            <v>0</v>
          </cell>
          <cell r="M148" t="str">
            <v>0</v>
          </cell>
          <cell r="N148" t="str">
            <v>0</v>
          </cell>
          <cell r="O148" t="e">
            <v>#REF!</v>
          </cell>
        </row>
        <row r="149">
          <cell r="B149" t="str">
            <v>CIR-007</v>
          </cell>
          <cell r="C149" t="str">
            <v>SET INSTRUMENTAL DE CIRUGIA MENOR</v>
          </cell>
          <cell r="D149" t="str">
            <v>I</v>
          </cell>
          <cell r="E149" t="str">
            <v>CIR</v>
          </cell>
          <cell r="F149" t="str">
            <v>E</v>
          </cell>
          <cell r="H149" t="str">
            <v>0</v>
          </cell>
          <cell r="I149" t="e">
            <v>#REF!</v>
          </cell>
          <cell r="J149">
            <v>3</v>
          </cell>
          <cell r="K149" t="str">
            <v>0</v>
          </cell>
          <cell r="L149" t="str">
            <v>0</v>
          </cell>
          <cell r="M149" t="str">
            <v>0</v>
          </cell>
          <cell r="N149" t="str">
            <v>0</v>
          </cell>
          <cell r="O149" t="e">
            <v>#REF!</v>
          </cell>
        </row>
        <row r="150">
          <cell r="B150" t="str">
            <v>CIR-008</v>
          </cell>
          <cell r="C150" t="str">
            <v>SET INSTRUMENTAL DE CIRUGIA MENOR DE TRAUMATOLOGIA</v>
          </cell>
          <cell r="D150" t="str">
            <v>I</v>
          </cell>
          <cell r="E150" t="str">
            <v>CIR</v>
          </cell>
          <cell r="F150" t="str">
            <v>E</v>
          </cell>
          <cell r="H150" t="str">
            <v>0</v>
          </cell>
          <cell r="I150" t="e">
            <v>#REF!</v>
          </cell>
          <cell r="J150">
            <v>3</v>
          </cell>
          <cell r="K150" t="str">
            <v>0</v>
          </cell>
          <cell r="L150" t="str">
            <v>0</v>
          </cell>
          <cell r="M150" t="str">
            <v>0</v>
          </cell>
          <cell r="N150" t="str">
            <v>0</v>
          </cell>
          <cell r="O150" t="e">
            <v>#REF!</v>
          </cell>
        </row>
        <row r="151">
          <cell r="B151" t="str">
            <v>CIR-009</v>
          </cell>
          <cell r="C151" t="str">
            <v>SET INSTRUMENTAL DE CIRUGIA MENOR DE UROLOGIA</v>
          </cell>
          <cell r="D151" t="str">
            <v>I</v>
          </cell>
          <cell r="E151" t="str">
            <v>CIR</v>
          </cell>
          <cell r="F151" t="str">
            <v>E</v>
          </cell>
          <cell r="H151" t="str">
            <v>0</v>
          </cell>
          <cell r="I151" t="e">
            <v>#REF!</v>
          </cell>
          <cell r="J151">
            <v>3</v>
          </cell>
          <cell r="K151" t="str">
            <v>0</v>
          </cell>
          <cell r="L151" t="str">
            <v>0</v>
          </cell>
          <cell r="M151" t="str">
            <v>0</v>
          </cell>
          <cell r="N151" t="str">
            <v>0</v>
          </cell>
          <cell r="O151" t="e">
            <v>#REF!</v>
          </cell>
        </row>
        <row r="152">
          <cell r="B152" t="str">
            <v>CIR-010</v>
          </cell>
          <cell r="C152" t="str">
            <v>SET INSTRUMENTAL DE CIRUGIA PEDIATRICA ESCOLAR</v>
          </cell>
          <cell r="D152" t="str">
            <v>I</v>
          </cell>
          <cell r="E152" t="str">
            <v>CIR</v>
          </cell>
          <cell r="F152" t="str">
            <v>E</v>
          </cell>
          <cell r="H152" t="str">
            <v>0</v>
          </cell>
          <cell r="I152" t="e">
            <v>#REF!</v>
          </cell>
          <cell r="J152">
            <v>3</v>
          </cell>
          <cell r="K152" t="str">
            <v>0</v>
          </cell>
          <cell r="L152" t="str">
            <v>0</v>
          </cell>
          <cell r="M152" t="str">
            <v>0</v>
          </cell>
          <cell r="N152" t="str">
            <v>0</v>
          </cell>
          <cell r="O152" t="e">
            <v>#REF!</v>
          </cell>
        </row>
        <row r="153">
          <cell r="B153" t="str">
            <v>CIR-011</v>
          </cell>
          <cell r="C153" t="str">
            <v>SET INSTRUMENTAL DE COLICESTEOTOMIA Y VIAS BILIARES</v>
          </cell>
          <cell r="D153" t="str">
            <v>I</v>
          </cell>
          <cell r="E153" t="str">
            <v>CIR</v>
          </cell>
          <cell r="F153" t="str">
            <v>E</v>
          </cell>
          <cell r="H153" t="str">
            <v>0</v>
          </cell>
          <cell r="I153" t="e">
            <v>#REF!</v>
          </cell>
          <cell r="J153">
            <v>3</v>
          </cell>
          <cell r="K153" t="str">
            <v>0</v>
          </cell>
          <cell r="L153" t="str">
            <v>0</v>
          </cell>
          <cell r="M153" t="str">
            <v>0</v>
          </cell>
          <cell r="N153" t="str">
            <v>0</v>
          </cell>
          <cell r="O153" t="e">
            <v>#REF!</v>
          </cell>
        </row>
        <row r="154">
          <cell r="B154" t="str">
            <v>CIR-012</v>
          </cell>
          <cell r="C154" t="str">
            <v>SET INSTRUMENTAL DE CURACIONES</v>
          </cell>
          <cell r="D154" t="str">
            <v>I</v>
          </cell>
          <cell r="E154" t="str">
            <v>CIR</v>
          </cell>
          <cell r="F154" t="str">
            <v>E</v>
          </cell>
          <cell r="H154" t="str">
            <v>0</v>
          </cell>
          <cell r="I154" t="e">
            <v>#REF!</v>
          </cell>
          <cell r="J154">
            <v>12</v>
          </cell>
          <cell r="K154" t="str">
            <v>0</v>
          </cell>
          <cell r="L154" t="str">
            <v>0</v>
          </cell>
          <cell r="M154" t="str">
            <v>0</v>
          </cell>
          <cell r="N154" t="str">
            <v>0</v>
          </cell>
          <cell r="O154" t="e">
            <v>#REF!</v>
          </cell>
        </row>
        <row r="155">
          <cell r="B155" t="str">
            <v>CIR-013</v>
          </cell>
          <cell r="C155" t="str">
            <v>SET INSTRUMENTAL DE DEBRIDACION Y LIMPIEZA QUIRURGICA</v>
          </cell>
          <cell r="D155" t="str">
            <v>I</v>
          </cell>
          <cell r="E155" t="str">
            <v>CIR</v>
          </cell>
          <cell r="F155" t="str">
            <v>E</v>
          </cell>
          <cell r="H155" t="str">
            <v>0</v>
          </cell>
          <cell r="I155" t="e">
            <v>#REF!</v>
          </cell>
          <cell r="J155">
            <v>3</v>
          </cell>
          <cell r="K155" t="str">
            <v>0</v>
          </cell>
          <cell r="L155" t="str">
            <v>0</v>
          </cell>
          <cell r="M155" t="str">
            <v>0</v>
          </cell>
          <cell r="N155" t="str">
            <v>0</v>
          </cell>
          <cell r="O155" t="e">
            <v>#REF!</v>
          </cell>
        </row>
        <row r="156">
          <cell r="B156" t="str">
            <v>CIR-014</v>
          </cell>
          <cell r="C156" t="str">
            <v>SET INSTRUMENTAL DE DERIVACION VENTRICULO PERITONEAL</v>
          </cell>
          <cell r="D156" t="str">
            <v>I</v>
          </cell>
          <cell r="E156" t="str">
            <v>CIR</v>
          </cell>
          <cell r="F156" t="str">
            <v>E</v>
          </cell>
          <cell r="H156" t="str">
            <v>0</v>
          </cell>
          <cell r="I156" t="e">
            <v>#REF!</v>
          </cell>
          <cell r="J156">
            <v>3</v>
          </cell>
          <cell r="K156" t="str">
            <v>0</v>
          </cell>
          <cell r="L156" t="str">
            <v>0</v>
          </cell>
          <cell r="M156" t="str">
            <v>0</v>
          </cell>
          <cell r="N156" t="str">
            <v>0</v>
          </cell>
          <cell r="O156" t="e">
            <v>#REF!</v>
          </cell>
        </row>
        <row r="157">
          <cell r="B157" t="str">
            <v>CIR-015</v>
          </cell>
          <cell r="C157" t="str">
            <v>SET INSTRUMENTAL DE EXTRACCIÓN DE CUERPO EXTRAÑO</v>
          </cell>
          <cell r="D157" t="str">
            <v>I</v>
          </cell>
          <cell r="E157" t="str">
            <v>CIR</v>
          </cell>
          <cell r="F157" t="str">
            <v>E</v>
          </cell>
          <cell r="H157" t="str">
            <v>0</v>
          </cell>
          <cell r="I157" t="e">
            <v>#REF!</v>
          </cell>
          <cell r="J157">
            <v>6</v>
          </cell>
          <cell r="K157">
            <v>3</v>
          </cell>
          <cell r="L157" t="str">
            <v>0</v>
          </cell>
          <cell r="M157" t="str">
            <v>0</v>
          </cell>
          <cell r="N157" t="str">
            <v>0</v>
          </cell>
          <cell r="O157" t="e">
            <v>#REF!</v>
          </cell>
        </row>
        <row r="158">
          <cell r="B158" t="str">
            <v>CIR-016</v>
          </cell>
          <cell r="C158" t="str">
            <v>SET INSTRUMENTAL DE FLEBOTOMIA</v>
          </cell>
          <cell r="D158" t="str">
            <v>I</v>
          </cell>
          <cell r="E158" t="str">
            <v>CIR</v>
          </cell>
          <cell r="F158" t="str">
            <v>E</v>
          </cell>
          <cell r="H158" t="str">
            <v>0</v>
          </cell>
          <cell r="I158" t="e">
            <v>#REF!</v>
          </cell>
          <cell r="J158">
            <v>3</v>
          </cell>
          <cell r="K158" t="str">
            <v>0</v>
          </cell>
          <cell r="L158" t="str">
            <v>0</v>
          </cell>
          <cell r="M158" t="str">
            <v>0</v>
          </cell>
          <cell r="N158" t="str">
            <v>0</v>
          </cell>
          <cell r="O158" t="e">
            <v>#REF!</v>
          </cell>
        </row>
        <row r="159">
          <cell r="B159" t="str">
            <v>CIR-017</v>
          </cell>
          <cell r="C159" t="str">
            <v>SET INSTRUMENTAL DE GASTRECTOMIA</v>
          </cell>
          <cell r="D159" t="str">
            <v>I</v>
          </cell>
          <cell r="E159" t="str">
            <v>CIR</v>
          </cell>
          <cell r="F159" t="str">
            <v>E</v>
          </cell>
          <cell r="H159" t="str">
            <v>0</v>
          </cell>
          <cell r="I159" t="e">
            <v>#REF!</v>
          </cell>
          <cell r="J159">
            <v>3</v>
          </cell>
          <cell r="K159" t="str">
            <v>0</v>
          </cell>
          <cell r="L159" t="str">
            <v>0</v>
          </cell>
          <cell r="M159" t="str">
            <v>0</v>
          </cell>
          <cell r="N159" t="str">
            <v>0</v>
          </cell>
          <cell r="O159" t="e">
            <v>#REF!</v>
          </cell>
        </row>
        <row r="160">
          <cell r="B160" t="str">
            <v>CIR-018</v>
          </cell>
          <cell r="C160" t="str">
            <v>SET INSTRUMENTAL DE PEQUEÑAS INTERVENCIONES QUIRÚRGICAS</v>
          </cell>
          <cell r="D160" t="str">
            <v>I</v>
          </cell>
          <cell r="E160" t="str">
            <v>CIR</v>
          </cell>
          <cell r="F160" t="str">
            <v>E</v>
          </cell>
          <cell r="H160" t="str">
            <v>0</v>
          </cell>
          <cell r="I160" t="e">
            <v>#REF!</v>
          </cell>
          <cell r="J160">
            <v>3</v>
          </cell>
          <cell r="K160" t="str">
            <v>0</v>
          </cell>
          <cell r="L160" t="str">
            <v>0</v>
          </cell>
          <cell r="M160" t="str">
            <v>0</v>
          </cell>
          <cell r="N160" t="str">
            <v>0</v>
          </cell>
          <cell r="O160" t="e">
            <v>#REF!</v>
          </cell>
        </row>
        <row r="161">
          <cell r="B161" t="str">
            <v>CIR-019</v>
          </cell>
          <cell r="C161" t="str">
            <v>SET INSTRUMENTAL DE QUISTECTOMIA</v>
          </cell>
          <cell r="D161" t="str">
            <v>I</v>
          </cell>
          <cell r="E161" t="str">
            <v>CIR</v>
          </cell>
          <cell r="F161" t="str">
            <v>E</v>
          </cell>
          <cell r="H161" t="str">
            <v>0</v>
          </cell>
          <cell r="I161" t="e">
            <v>#REF!</v>
          </cell>
          <cell r="J161">
            <v>3</v>
          </cell>
          <cell r="K161" t="str">
            <v>0</v>
          </cell>
          <cell r="L161" t="str">
            <v>0</v>
          </cell>
          <cell r="M161" t="str">
            <v>0</v>
          </cell>
          <cell r="N161" t="str">
            <v>0</v>
          </cell>
          <cell r="O161" t="e">
            <v>#REF!</v>
          </cell>
        </row>
        <row r="162">
          <cell r="B162" t="str">
            <v>CIR-020</v>
          </cell>
          <cell r="C162" t="str">
            <v>SET INSTRUMENTAL DE SUTURAS</v>
          </cell>
          <cell r="D162" t="str">
            <v>I</v>
          </cell>
          <cell r="E162" t="str">
            <v>CIR</v>
          </cell>
          <cell r="F162" t="str">
            <v>E</v>
          </cell>
          <cell r="H162" t="str">
            <v>0</v>
          </cell>
          <cell r="I162" t="e">
            <v>#REF!</v>
          </cell>
          <cell r="J162">
            <v>12</v>
          </cell>
          <cell r="K162" t="str">
            <v>0</v>
          </cell>
          <cell r="L162" t="str">
            <v>0</v>
          </cell>
          <cell r="M162" t="str">
            <v>0</v>
          </cell>
          <cell r="N162" t="str">
            <v>0</v>
          </cell>
          <cell r="O162" t="e">
            <v>#REF!</v>
          </cell>
        </row>
        <row r="163">
          <cell r="B163" t="str">
            <v>CIR-021</v>
          </cell>
          <cell r="C163" t="str">
            <v>SET INSTRUMENTAL DE TORAX</v>
          </cell>
          <cell r="D163" t="str">
            <v>I</v>
          </cell>
          <cell r="E163" t="str">
            <v>CIR</v>
          </cell>
          <cell r="F163" t="str">
            <v>E</v>
          </cell>
          <cell r="H163" t="str">
            <v>0</v>
          </cell>
          <cell r="I163" t="e">
            <v>#REF!</v>
          </cell>
          <cell r="J163">
            <v>3</v>
          </cell>
          <cell r="K163" t="str">
            <v>0</v>
          </cell>
          <cell r="L163" t="str">
            <v>0</v>
          </cell>
          <cell r="M163" t="str">
            <v>0</v>
          </cell>
          <cell r="N163" t="str">
            <v>0</v>
          </cell>
          <cell r="O163" t="e">
            <v>#REF!</v>
          </cell>
        </row>
        <row r="164">
          <cell r="B164" t="str">
            <v>CIR-022</v>
          </cell>
          <cell r="C164" t="str">
            <v>SET INSTRUMENTAL PARA APENDICETOMIA</v>
          </cell>
          <cell r="D164" t="str">
            <v>I</v>
          </cell>
          <cell r="E164" t="str">
            <v>CIR</v>
          </cell>
          <cell r="F164" t="str">
            <v>E</v>
          </cell>
          <cell r="H164" t="str">
            <v>0</v>
          </cell>
          <cell r="I164" t="e">
            <v>#REF!</v>
          </cell>
          <cell r="J164">
            <v>3</v>
          </cell>
          <cell r="K164" t="str">
            <v>0</v>
          </cell>
          <cell r="L164" t="str">
            <v>0</v>
          </cell>
          <cell r="M164" t="str">
            <v>0</v>
          </cell>
          <cell r="N164" t="str">
            <v>0</v>
          </cell>
          <cell r="O164" t="e">
            <v>#REF!</v>
          </cell>
        </row>
        <row r="165">
          <cell r="B165" t="str">
            <v>CIR-023</v>
          </cell>
          <cell r="C165" t="str">
            <v>SET INSTRUMENTAL PARA CIRUGIA MENOR</v>
          </cell>
          <cell r="D165" t="str">
            <v>I</v>
          </cell>
          <cell r="E165" t="str">
            <v>CIR</v>
          </cell>
          <cell r="F165" t="str">
            <v>E</v>
          </cell>
          <cell r="H165" t="str">
            <v>0</v>
          </cell>
          <cell r="I165" t="e">
            <v>#REF!</v>
          </cell>
          <cell r="J165">
            <v>12</v>
          </cell>
          <cell r="K165" t="str">
            <v>0</v>
          </cell>
          <cell r="L165" t="str">
            <v>0</v>
          </cell>
          <cell r="M165" t="str">
            <v>0</v>
          </cell>
          <cell r="N165" t="str">
            <v>0</v>
          </cell>
          <cell r="O165" t="e">
            <v>#REF!</v>
          </cell>
        </row>
        <row r="166">
          <cell r="B166" t="str">
            <v>CIR-024</v>
          </cell>
          <cell r="C166" t="str">
            <v>SET INSTRUMENTAL PARA CURACIONES</v>
          </cell>
          <cell r="D166" t="str">
            <v>I</v>
          </cell>
          <cell r="E166" t="str">
            <v>CIR</v>
          </cell>
          <cell r="F166" t="str">
            <v>E</v>
          </cell>
          <cell r="H166" t="str">
            <v>0</v>
          </cell>
          <cell r="I166" t="e">
            <v>#REF!</v>
          </cell>
          <cell r="J166" t="str">
            <v>0</v>
          </cell>
          <cell r="K166">
            <v>3</v>
          </cell>
          <cell r="L166" t="str">
            <v>0</v>
          </cell>
          <cell r="M166" t="str">
            <v>0</v>
          </cell>
          <cell r="N166" t="str">
            <v>0</v>
          </cell>
          <cell r="O166" t="e">
            <v>#REF!</v>
          </cell>
        </row>
        <row r="167">
          <cell r="B167" t="str">
            <v>CIR-025</v>
          </cell>
          <cell r="C167" t="str">
            <v>SET INSTRUMENTAL PARA LAPARATOMIA EXPLORATORIA</v>
          </cell>
          <cell r="D167" t="str">
            <v>I</v>
          </cell>
          <cell r="E167" t="str">
            <v>CIR</v>
          </cell>
          <cell r="F167" t="str">
            <v>E</v>
          </cell>
          <cell r="H167" t="str">
            <v>0</v>
          </cell>
          <cell r="I167" t="e">
            <v>#REF!</v>
          </cell>
          <cell r="J167">
            <v>3</v>
          </cell>
          <cell r="K167" t="str">
            <v>0</v>
          </cell>
          <cell r="L167" t="str">
            <v>0</v>
          </cell>
          <cell r="M167" t="str">
            <v>0</v>
          </cell>
          <cell r="N167" t="str">
            <v>0</v>
          </cell>
          <cell r="O167" t="e">
            <v>#REF!</v>
          </cell>
        </row>
        <row r="168">
          <cell r="B168" t="str">
            <v>CIR-026</v>
          </cell>
          <cell r="C168" t="str">
            <v>SET INSTRUMENTAL PARA PEQUEÑAS INTERVENCIONES QUIRURGICAS</v>
          </cell>
          <cell r="D168" t="str">
            <v>I</v>
          </cell>
          <cell r="E168" t="str">
            <v>CIR</v>
          </cell>
          <cell r="F168" t="str">
            <v>E</v>
          </cell>
          <cell r="H168" t="str">
            <v>0</v>
          </cell>
          <cell r="I168" t="e">
            <v>#REF!</v>
          </cell>
          <cell r="J168">
            <v>3</v>
          </cell>
          <cell r="K168" t="str">
            <v>0</v>
          </cell>
          <cell r="L168" t="str">
            <v>0</v>
          </cell>
          <cell r="M168" t="str">
            <v>0</v>
          </cell>
          <cell r="N168" t="str">
            <v>0</v>
          </cell>
          <cell r="O168" t="e">
            <v>#REF!</v>
          </cell>
        </row>
        <row r="169">
          <cell r="B169" t="str">
            <v>CIR-027</v>
          </cell>
          <cell r="C169" t="str">
            <v xml:space="preserve">SET INSTRUMENTAL VASCULAR </v>
          </cell>
          <cell r="D169" t="str">
            <v>I</v>
          </cell>
          <cell r="E169" t="str">
            <v>CIR</v>
          </cell>
          <cell r="F169" t="str">
            <v>E</v>
          </cell>
          <cell r="H169" t="str">
            <v>0</v>
          </cell>
          <cell r="I169" t="e">
            <v>#REF!</v>
          </cell>
          <cell r="J169">
            <v>3</v>
          </cell>
          <cell r="K169" t="str">
            <v>0</v>
          </cell>
          <cell r="L169" t="str">
            <v>0</v>
          </cell>
          <cell r="M169" t="str">
            <v>0</v>
          </cell>
          <cell r="N169" t="str">
            <v>0</v>
          </cell>
          <cell r="O169" t="e">
            <v>#REF!</v>
          </cell>
        </row>
        <row r="170">
          <cell r="B170" t="str">
            <v>COM-001</v>
          </cell>
          <cell r="C170" t="str">
            <v>ACCESS POINT</v>
          </cell>
          <cell r="D170" t="str">
            <v>COM</v>
          </cell>
          <cell r="E170" t="str">
            <v>COM</v>
          </cell>
          <cell r="F170" t="str">
            <v>E</v>
          </cell>
          <cell r="H170">
            <v>1</v>
          </cell>
          <cell r="I170" t="e">
            <v>#REF!</v>
          </cell>
          <cell r="J170">
            <v>1</v>
          </cell>
          <cell r="K170">
            <v>1</v>
          </cell>
          <cell r="L170">
            <v>1</v>
          </cell>
          <cell r="M170" t="str">
            <v>0</v>
          </cell>
          <cell r="N170" t="str">
            <v>0</v>
          </cell>
          <cell r="O170" t="e">
            <v>#REF!</v>
          </cell>
        </row>
        <row r="171">
          <cell r="B171" t="str">
            <v>COM-002</v>
          </cell>
          <cell r="C171" t="str">
            <v>BANDEJAS METÁLICAS PARA RACK 19"</v>
          </cell>
          <cell r="D171" t="str">
            <v>COM</v>
          </cell>
          <cell r="E171" t="str">
            <v>COM</v>
          </cell>
          <cell r="F171" t="str">
            <v>C</v>
          </cell>
          <cell r="H171">
            <v>3</v>
          </cell>
          <cell r="I171" t="e">
            <v>#REF!</v>
          </cell>
          <cell r="J171" t="str">
            <v>0</v>
          </cell>
          <cell r="K171" t="str">
            <v>0</v>
          </cell>
          <cell r="L171" t="str">
            <v>0</v>
          </cell>
          <cell r="M171" t="str">
            <v>0</v>
          </cell>
          <cell r="N171" t="str">
            <v>0</v>
          </cell>
          <cell r="O171" t="e">
            <v>#REF!</v>
          </cell>
        </row>
        <row r="172">
          <cell r="B172" t="str">
            <v>COM-003</v>
          </cell>
          <cell r="C172" t="str">
            <v>CENTRAL DE TELEFONÍA IP</v>
          </cell>
          <cell r="D172" t="str">
            <v>COM</v>
          </cell>
          <cell r="E172" t="str">
            <v>COM</v>
          </cell>
          <cell r="F172" t="str">
            <v>C</v>
          </cell>
          <cell r="H172">
            <v>1</v>
          </cell>
          <cell r="I172" t="e">
            <v>#REF!</v>
          </cell>
          <cell r="J172" t="str">
            <v>0</v>
          </cell>
          <cell r="K172" t="str">
            <v>0</v>
          </cell>
          <cell r="L172" t="str">
            <v>0</v>
          </cell>
          <cell r="M172" t="str">
            <v>0</v>
          </cell>
          <cell r="N172" t="str">
            <v>0</v>
          </cell>
          <cell r="O172" t="e">
            <v>#REF!</v>
          </cell>
        </row>
        <row r="173">
          <cell r="B173" t="str">
            <v>COM-004</v>
          </cell>
          <cell r="C173" t="str">
            <v>GABINETE METÁLICO DE PARED 18 U (INCLUYE  KIT VENTILACIÓN, BARRA DE ATERRAMIENTO Y REGLETA DE ALIMENTACIÓN)</v>
          </cell>
          <cell r="D173" t="str">
            <v>COM</v>
          </cell>
          <cell r="E173" t="str">
            <v>COM</v>
          </cell>
          <cell r="F173" t="str">
            <v>E</v>
          </cell>
          <cell r="H173">
            <v>1</v>
          </cell>
          <cell r="I173" t="e">
            <v>#REF!</v>
          </cell>
          <cell r="J173" t="str">
            <v>0</v>
          </cell>
          <cell r="K173" t="str">
            <v>0</v>
          </cell>
          <cell r="L173" t="str">
            <v>0</v>
          </cell>
          <cell r="M173" t="str">
            <v>0</v>
          </cell>
          <cell r="N173" t="str">
            <v>0</v>
          </cell>
          <cell r="O173" t="e">
            <v>#REF!</v>
          </cell>
        </row>
        <row r="174">
          <cell r="B174" t="str">
            <v>COM-005</v>
          </cell>
          <cell r="C174" t="str">
            <v xml:space="preserve">GABINETE METÁLICO DE PISO (INCLUYE  KIT VENTILACIÓN, BARRA DE ATERRAMIENTO Y REGLETA DE ALIMENTACIÓN) </v>
          </cell>
          <cell r="D174" t="str">
            <v>COM</v>
          </cell>
          <cell r="E174" t="str">
            <v>COM</v>
          </cell>
          <cell r="F174" t="str">
            <v>E</v>
          </cell>
          <cell r="H174">
            <v>1</v>
          </cell>
          <cell r="I174" t="e">
            <v>#REF!</v>
          </cell>
          <cell r="J174" t="str">
            <v>0</v>
          </cell>
          <cell r="K174" t="str">
            <v>0</v>
          </cell>
          <cell r="L174" t="str">
            <v>0</v>
          </cell>
          <cell r="M174" t="str">
            <v>0</v>
          </cell>
          <cell r="N174" t="str">
            <v>0</v>
          </cell>
          <cell r="O174" t="e">
            <v>#REF!</v>
          </cell>
        </row>
        <row r="175">
          <cell r="B175" t="str">
            <v>COM-006</v>
          </cell>
          <cell r="C175" t="str">
            <v>ORDENADOR DE CABLES 2U</v>
          </cell>
          <cell r="D175" t="str">
            <v>COM</v>
          </cell>
          <cell r="E175" t="str">
            <v>COM</v>
          </cell>
          <cell r="F175" t="str">
            <v>E</v>
          </cell>
          <cell r="H175">
            <v>2</v>
          </cell>
          <cell r="I175" t="e">
            <v>#REF!</v>
          </cell>
          <cell r="J175" t="str">
            <v>0</v>
          </cell>
          <cell r="K175" t="str">
            <v>0</v>
          </cell>
          <cell r="L175" t="str">
            <v>0</v>
          </cell>
          <cell r="M175" t="str">
            <v>0</v>
          </cell>
          <cell r="N175" t="str">
            <v>0</v>
          </cell>
          <cell r="O175" t="e">
            <v>#REF!</v>
          </cell>
        </row>
        <row r="176">
          <cell r="B176" t="str">
            <v>COM-007</v>
          </cell>
          <cell r="C176" t="str">
            <v>PATCH CORD  DE FIBRA ÓPTICA DE 1 M. - (*) Dos Patch Cord por cada Patch Panel.</v>
          </cell>
          <cell r="D176" t="str">
            <v>COM</v>
          </cell>
          <cell r="E176" t="str">
            <v>COM</v>
          </cell>
          <cell r="F176" t="str">
            <v>E</v>
          </cell>
          <cell r="H176">
            <v>2</v>
          </cell>
          <cell r="I176" t="e">
            <v>#REF!</v>
          </cell>
          <cell r="J176" t="str">
            <v>0</v>
          </cell>
          <cell r="K176" t="str">
            <v>0</v>
          </cell>
          <cell r="L176" t="str">
            <v>0</v>
          </cell>
          <cell r="M176" t="str">
            <v>0</v>
          </cell>
          <cell r="N176" t="str">
            <v>0</v>
          </cell>
          <cell r="O176" t="e">
            <v>#REF!</v>
          </cell>
        </row>
        <row r="177">
          <cell r="B177" t="str">
            <v>COM-008</v>
          </cell>
          <cell r="C177" t="str">
            <v>PATCH CORD UTP DE 1 M. CATEGORÍA S/FTP</v>
          </cell>
          <cell r="D177" t="str">
            <v>COM</v>
          </cell>
          <cell r="E177" t="str">
            <v>COM</v>
          </cell>
          <cell r="F177" t="str">
            <v>E</v>
          </cell>
          <cell r="H177">
            <v>24</v>
          </cell>
          <cell r="I177" t="e">
            <v>#REF!</v>
          </cell>
          <cell r="J177" t="str">
            <v>0</v>
          </cell>
          <cell r="K177" t="str">
            <v>0</v>
          </cell>
          <cell r="L177" t="str">
            <v>0</v>
          </cell>
          <cell r="M177" t="str">
            <v>0</v>
          </cell>
          <cell r="N177" t="str">
            <v>0</v>
          </cell>
          <cell r="O177" t="e">
            <v>#REF!</v>
          </cell>
        </row>
        <row r="178">
          <cell r="B178" t="str">
            <v>COM-009</v>
          </cell>
          <cell r="C178" t="str">
            <v>PATCH CORD UTP DE 3 M. CATEGORÍA S/FTP</v>
          </cell>
          <cell r="D178" t="str">
            <v>COM</v>
          </cell>
          <cell r="E178" t="str">
            <v>COM</v>
          </cell>
          <cell r="F178" t="str">
            <v>E</v>
          </cell>
          <cell r="H178">
            <v>24</v>
          </cell>
          <cell r="I178" t="e">
            <v>#REF!</v>
          </cell>
          <cell r="J178" t="str">
            <v>0</v>
          </cell>
          <cell r="K178" t="str">
            <v>0</v>
          </cell>
          <cell r="L178" t="str">
            <v>0</v>
          </cell>
          <cell r="M178" t="str">
            <v>0</v>
          </cell>
          <cell r="N178" t="str">
            <v>0</v>
          </cell>
          <cell r="O178" t="e">
            <v>#REF!</v>
          </cell>
        </row>
        <row r="179">
          <cell r="B179" t="str">
            <v>COM-010</v>
          </cell>
          <cell r="C179" t="str">
            <v xml:space="preserve">PATCH PANEL 16 PUERTOS RJ45 CATEGORÍA S/FTP </v>
          </cell>
          <cell r="D179" t="str">
            <v>COM</v>
          </cell>
          <cell r="E179" t="str">
            <v>COM</v>
          </cell>
          <cell r="F179" t="str">
            <v>E</v>
          </cell>
          <cell r="H179">
            <v>1</v>
          </cell>
          <cell r="I179" t="e">
            <v>#REF!</v>
          </cell>
          <cell r="J179" t="str">
            <v>0</v>
          </cell>
          <cell r="K179" t="str">
            <v>0</v>
          </cell>
          <cell r="L179" t="str">
            <v>0</v>
          </cell>
          <cell r="M179" t="str">
            <v>0</v>
          </cell>
          <cell r="N179" t="str">
            <v>0</v>
          </cell>
          <cell r="O179" t="e">
            <v>#REF!</v>
          </cell>
        </row>
        <row r="180">
          <cell r="B180" t="str">
            <v>COM-011</v>
          </cell>
          <cell r="C180" t="str">
            <v>PATCH PANEL 2 PUERTOS RJ45 CATEGORÍA S/FTP</v>
          </cell>
          <cell r="D180" t="str">
            <v>COM</v>
          </cell>
          <cell r="E180" t="str">
            <v>COM</v>
          </cell>
          <cell r="F180" t="str">
            <v>E</v>
          </cell>
          <cell r="H180">
            <v>1</v>
          </cell>
          <cell r="I180" t="e">
            <v>#REF!</v>
          </cell>
          <cell r="J180" t="str">
            <v>0</v>
          </cell>
          <cell r="K180" t="str">
            <v>0</v>
          </cell>
          <cell r="L180" t="str">
            <v>0</v>
          </cell>
          <cell r="M180" t="str">
            <v>0</v>
          </cell>
          <cell r="N180" t="str">
            <v>0</v>
          </cell>
          <cell r="O180" t="e">
            <v>#REF!</v>
          </cell>
        </row>
        <row r="181">
          <cell r="B181" t="str">
            <v>COM-012</v>
          </cell>
          <cell r="C181" t="str">
            <v>PATCH PANEL 24 PUERTOS RJ45 CATEGORÍA S/FTP</v>
          </cell>
          <cell r="D181" t="str">
            <v>COM</v>
          </cell>
          <cell r="E181" t="str">
            <v>COM</v>
          </cell>
          <cell r="F181" t="str">
            <v>E</v>
          </cell>
          <cell r="H181">
            <v>1</v>
          </cell>
          <cell r="I181" t="e">
            <v>#REF!</v>
          </cell>
          <cell r="J181" t="str">
            <v>0</v>
          </cell>
          <cell r="K181" t="str">
            <v>0</v>
          </cell>
          <cell r="L181" t="str">
            <v>0</v>
          </cell>
          <cell r="M181" t="str">
            <v>0</v>
          </cell>
          <cell r="N181" t="str">
            <v>0</v>
          </cell>
          <cell r="O181" t="e">
            <v>#REF!</v>
          </cell>
        </row>
        <row r="182">
          <cell r="B182" t="str">
            <v>COM-013</v>
          </cell>
          <cell r="C182" t="str">
            <v>PATCH PANEL 8 PUERTOS RJ45 CATEGORÍA S/FTP</v>
          </cell>
          <cell r="D182" t="str">
            <v>COM</v>
          </cell>
          <cell r="E182" t="str">
            <v>COM</v>
          </cell>
          <cell r="F182" t="str">
            <v>E</v>
          </cell>
          <cell r="H182">
            <v>1</v>
          </cell>
          <cell r="I182" t="e">
            <v>#REF!</v>
          </cell>
          <cell r="J182" t="str">
            <v>0</v>
          </cell>
          <cell r="K182" t="str">
            <v>0</v>
          </cell>
          <cell r="L182" t="str">
            <v>0</v>
          </cell>
          <cell r="M182" t="str">
            <v>0</v>
          </cell>
          <cell r="N182" t="str">
            <v>0</v>
          </cell>
          <cell r="O182" t="e">
            <v>#REF!</v>
          </cell>
        </row>
        <row r="183">
          <cell r="B183" t="str">
            <v>COM-014</v>
          </cell>
          <cell r="C183" t="str">
            <v xml:space="preserve">PATCH PANEL DE FIBRA ÓPTICA (INCLUYE BANDEJA) </v>
          </cell>
          <cell r="D183" t="str">
            <v>COM</v>
          </cell>
          <cell r="E183" t="str">
            <v>COM</v>
          </cell>
          <cell r="F183" t="str">
            <v>E</v>
          </cell>
          <cell r="H183">
            <v>1</v>
          </cell>
          <cell r="I183" t="e">
            <v>#REF!</v>
          </cell>
          <cell r="J183" t="str">
            <v>0</v>
          </cell>
          <cell r="K183" t="str">
            <v>0</v>
          </cell>
          <cell r="L183" t="str">
            <v>0</v>
          </cell>
          <cell r="M183" t="str">
            <v>0</v>
          </cell>
          <cell r="N183" t="str">
            <v>0</v>
          </cell>
          <cell r="O183" t="e">
            <v>#REF!</v>
          </cell>
        </row>
        <row r="184">
          <cell r="B184" t="str">
            <v>COM-015</v>
          </cell>
          <cell r="C184" t="str">
            <v>RADIO RECEPTOR VHF/HF MOVIL</v>
          </cell>
          <cell r="D184" t="str">
            <v>COM</v>
          </cell>
          <cell r="E184" t="str">
            <v>COM</v>
          </cell>
          <cell r="F184" t="str">
            <v>E</v>
          </cell>
          <cell r="H184">
            <v>1</v>
          </cell>
          <cell r="I184" t="e">
            <v>#REF!</v>
          </cell>
          <cell r="J184">
            <v>1</v>
          </cell>
          <cell r="K184" t="str">
            <v>0</v>
          </cell>
          <cell r="L184" t="str">
            <v>0</v>
          </cell>
          <cell r="M184" t="str">
            <v>0</v>
          </cell>
          <cell r="N184" t="str">
            <v>0</v>
          </cell>
          <cell r="O184" t="e">
            <v>#REF!</v>
          </cell>
        </row>
        <row r="185">
          <cell r="B185" t="str">
            <v>COM-016</v>
          </cell>
          <cell r="C185" t="str">
            <v xml:space="preserve">REGLETA TELEFÓNICA 25 PARES </v>
          </cell>
          <cell r="D185" t="str">
            <v>COM</v>
          </cell>
          <cell r="E185" t="str">
            <v>COM</v>
          </cell>
          <cell r="F185" t="str">
            <v>E</v>
          </cell>
          <cell r="H185">
            <v>1</v>
          </cell>
          <cell r="I185" t="e">
            <v>#REF!</v>
          </cell>
          <cell r="J185" t="str">
            <v>0</v>
          </cell>
          <cell r="K185" t="str">
            <v>0</v>
          </cell>
          <cell r="L185" t="str">
            <v>0</v>
          </cell>
          <cell r="M185" t="str">
            <v>0</v>
          </cell>
          <cell r="N185" t="str">
            <v>0</v>
          </cell>
          <cell r="O185" t="e">
            <v>#REF!</v>
          </cell>
        </row>
        <row r="186">
          <cell r="B186" t="str">
            <v>COM-017</v>
          </cell>
          <cell r="C186" t="str">
            <v>SISTEMA DE RADIO RECEPTOR VHF/HF</v>
          </cell>
          <cell r="D186" t="str">
            <v>COM</v>
          </cell>
          <cell r="E186" t="str">
            <v>COM</v>
          </cell>
          <cell r="F186" t="str">
            <v>E</v>
          </cell>
          <cell r="H186">
            <v>1</v>
          </cell>
          <cell r="I186" t="e">
            <v>#REF!</v>
          </cell>
          <cell r="J186" t="str">
            <v>0</v>
          </cell>
          <cell r="K186" t="str">
            <v>0</v>
          </cell>
          <cell r="L186" t="str">
            <v>0</v>
          </cell>
          <cell r="M186" t="str">
            <v>0</v>
          </cell>
          <cell r="N186" t="str">
            <v>0</v>
          </cell>
          <cell r="O186" t="e">
            <v>#REF!</v>
          </cell>
        </row>
        <row r="187">
          <cell r="B187" t="str">
            <v>COM-018</v>
          </cell>
          <cell r="C187" t="str">
            <v>SISTEMA DE SISTEMA DE CONECTIVIDAD WIFI</v>
          </cell>
          <cell r="D187" t="str">
            <v>COM</v>
          </cell>
          <cell r="E187" t="str">
            <v>COM</v>
          </cell>
          <cell r="F187" t="str">
            <v>E</v>
          </cell>
          <cell r="H187">
            <v>1</v>
          </cell>
          <cell r="I187" t="e">
            <v>#REF!</v>
          </cell>
          <cell r="J187" t="str">
            <v>0</v>
          </cell>
          <cell r="K187" t="str">
            <v>0</v>
          </cell>
          <cell r="L187" t="str">
            <v>0</v>
          </cell>
          <cell r="M187" t="str">
            <v>0</v>
          </cell>
          <cell r="N187" t="str">
            <v>0</v>
          </cell>
          <cell r="O187" t="e">
            <v>#REF!</v>
          </cell>
        </row>
        <row r="188">
          <cell r="B188" t="str">
            <v>COM-019</v>
          </cell>
          <cell r="C188" t="str">
            <v xml:space="preserve">SISTEMA ELECTRÓNICO DE CONTROL DE TEMPERATURA Y ENERGÍA CON ALARMA </v>
          </cell>
          <cell r="D188" t="str">
            <v>COM</v>
          </cell>
          <cell r="E188" t="str">
            <v>COM</v>
          </cell>
          <cell r="F188" t="str">
            <v>E</v>
          </cell>
          <cell r="H188">
            <v>1</v>
          </cell>
          <cell r="I188" t="e">
            <v>#REF!</v>
          </cell>
          <cell r="J188" t="str">
            <v>0</v>
          </cell>
          <cell r="K188" t="str">
            <v>0</v>
          </cell>
          <cell r="L188" t="str">
            <v>0</v>
          </cell>
          <cell r="M188" t="str">
            <v>0</v>
          </cell>
          <cell r="N188" t="str">
            <v>0</v>
          </cell>
          <cell r="O188" t="e">
            <v>#REF!</v>
          </cell>
        </row>
        <row r="189">
          <cell r="B189" t="str">
            <v>COM-020</v>
          </cell>
          <cell r="C189" t="str">
            <v>SWITCH DE 16 PUERTOS RJ45 10 GBPS + 2 PUERTOS PARA FIBRA ÓPTICA 10 GBPS ADMINISTRABLE - Para nivel de distribución, (*) Un Switch por cada Gabinete.</v>
          </cell>
          <cell r="D189" t="str">
            <v>COM</v>
          </cell>
          <cell r="E189" t="str">
            <v>COM</v>
          </cell>
          <cell r="F189" t="str">
            <v>E</v>
          </cell>
          <cell r="H189">
            <v>1</v>
          </cell>
          <cell r="I189" t="e">
            <v>#REF!</v>
          </cell>
          <cell r="J189" t="str">
            <v>0</v>
          </cell>
          <cell r="K189" t="str">
            <v>0</v>
          </cell>
          <cell r="L189" t="str">
            <v>0</v>
          </cell>
          <cell r="M189" t="str">
            <v>0</v>
          </cell>
          <cell r="N189" t="str">
            <v>0</v>
          </cell>
          <cell r="O189" t="e">
            <v>#REF!</v>
          </cell>
        </row>
        <row r="190">
          <cell r="B190" t="str">
            <v>COM-021</v>
          </cell>
          <cell r="C190" t="str">
            <v>SWITCH DE 24 PUERTOS RJ45 1GBPS ADMINISTRABLE - (*) Un Switch por cada 24 puntos asistidos - nivel principal</v>
          </cell>
          <cell r="D190" t="str">
            <v>COM</v>
          </cell>
          <cell r="E190" t="str">
            <v>COM</v>
          </cell>
          <cell r="F190" t="str">
            <v>E</v>
          </cell>
          <cell r="H190">
            <v>1</v>
          </cell>
          <cell r="I190" t="e">
            <v>#REF!</v>
          </cell>
          <cell r="J190" t="str">
            <v>0</v>
          </cell>
          <cell r="K190" t="str">
            <v>0</v>
          </cell>
          <cell r="L190" t="str">
            <v>0</v>
          </cell>
          <cell r="M190" t="str">
            <v>0</v>
          </cell>
          <cell r="N190" t="str">
            <v>0</v>
          </cell>
          <cell r="O190" t="e">
            <v>#REF!</v>
          </cell>
        </row>
        <row r="191">
          <cell r="B191" t="str">
            <v>COM-022</v>
          </cell>
          <cell r="C191" t="str">
            <v>SWITCH DE 24 PUERTOS RJ45 POE 1GBPS + 2 PUERTOS RJ45 10 GBPS ADMINISTRABLE - (*) Un Switch por cada 24 puntos asistidos - nivel borde</v>
          </cell>
          <cell r="D191" t="str">
            <v>COM</v>
          </cell>
          <cell r="E191" t="str">
            <v>COM</v>
          </cell>
          <cell r="F191" t="str">
            <v>E</v>
          </cell>
          <cell r="H191">
            <v>1</v>
          </cell>
          <cell r="I191" t="e">
            <v>#REF!</v>
          </cell>
          <cell r="J191" t="str">
            <v>0</v>
          </cell>
          <cell r="K191" t="str">
            <v>0</v>
          </cell>
          <cell r="L191" t="str">
            <v>0</v>
          </cell>
          <cell r="M191" t="str">
            <v>0</v>
          </cell>
          <cell r="N191" t="str">
            <v>0</v>
          </cell>
          <cell r="O191" t="e">
            <v>#REF!</v>
          </cell>
        </row>
        <row r="192">
          <cell r="B192" t="str">
            <v>COM-023</v>
          </cell>
          <cell r="C192" t="str">
            <v>SWITCH DE 24 PUERTOS RJ45 POE 1GBPS + 2 PUERTOS RJ45 1GBPS ADMINISTRABLE - (*) Un Switch por cada 24 puntos asistidos - nivel borde</v>
          </cell>
          <cell r="D192" t="str">
            <v>COM</v>
          </cell>
          <cell r="E192" t="str">
            <v>COM</v>
          </cell>
          <cell r="F192" t="str">
            <v>E</v>
          </cell>
          <cell r="H192">
            <v>1</v>
          </cell>
          <cell r="I192" t="e">
            <v>#REF!</v>
          </cell>
          <cell r="J192" t="str">
            <v>0</v>
          </cell>
          <cell r="K192" t="str">
            <v>0</v>
          </cell>
          <cell r="L192" t="str">
            <v>0</v>
          </cell>
          <cell r="M192" t="str">
            <v>0</v>
          </cell>
          <cell r="N192" t="str">
            <v>0</v>
          </cell>
          <cell r="O192" t="e">
            <v>#REF!</v>
          </cell>
        </row>
        <row r="193">
          <cell r="B193" t="str">
            <v>COM-024</v>
          </cell>
          <cell r="C193" t="str">
            <v>SWITCH DE 24 PUERTOS RJ45 POE 1GBPS ADMINISTRABLE</v>
          </cell>
          <cell r="D193" t="str">
            <v>COM</v>
          </cell>
          <cell r="E193" t="str">
            <v>COM</v>
          </cell>
          <cell r="F193" t="str">
            <v>E</v>
          </cell>
          <cell r="H193">
            <v>1</v>
          </cell>
          <cell r="I193" t="e">
            <v>#REF!</v>
          </cell>
          <cell r="J193" t="str">
            <v>0</v>
          </cell>
          <cell r="K193" t="str">
            <v>0</v>
          </cell>
          <cell r="L193" t="str">
            <v>0</v>
          </cell>
          <cell r="M193" t="str">
            <v>0</v>
          </cell>
          <cell r="N193" t="str">
            <v>0</v>
          </cell>
          <cell r="O193" t="e">
            <v>#REF!</v>
          </cell>
        </row>
        <row r="194">
          <cell r="B194" t="str">
            <v>COM-025</v>
          </cell>
          <cell r="C194" t="str">
            <v>SWITCH DE 8 PUERTOS PARA FIBRA ÓPTICA A 10 GBPS + 24 PUERTOS RJ45 10 GBPS ADMINISTRABLE - (*) Puertos de acuerdo a enlaces de cableado troncal y equipos - nivel core</v>
          </cell>
          <cell r="D194" t="str">
            <v>COM</v>
          </cell>
          <cell r="E194" t="str">
            <v>COM</v>
          </cell>
          <cell r="F194" t="str">
            <v>E</v>
          </cell>
          <cell r="H194">
            <v>1</v>
          </cell>
          <cell r="I194" t="e">
            <v>#REF!</v>
          </cell>
          <cell r="J194" t="str">
            <v>0</v>
          </cell>
          <cell r="K194" t="str">
            <v>0</v>
          </cell>
          <cell r="L194" t="str">
            <v>0</v>
          </cell>
          <cell r="M194" t="str">
            <v>0</v>
          </cell>
          <cell r="N194" t="str">
            <v>0</v>
          </cell>
          <cell r="O194" t="e">
            <v>#REF!</v>
          </cell>
        </row>
        <row r="195">
          <cell r="B195" t="str">
            <v>COM-026</v>
          </cell>
          <cell r="C195" t="str">
            <v>SWITCH DE 8 PUERTOS RJ45 1GBPS + 2 PUERTOS RJ45 1 GBPS ADMINISTRABLE - Para nivel de distribución</v>
          </cell>
          <cell r="D195" t="str">
            <v>COM</v>
          </cell>
          <cell r="E195" t="str">
            <v>COM</v>
          </cell>
          <cell r="F195" t="str">
            <v>E</v>
          </cell>
          <cell r="H195">
            <v>1</v>
          </cell>
          <cell r="I195" t="e">
            <v>#REF!</v>
          </cell>
          <cell r="J195" t="str">
            <v>0</v>
          </cell>
          <cell r="K195" t="str">
            <v>0</v>
          </cell>
          <cell r="L195" t="str">
            <v>0</v>
          </cell>
          <cell r="M195" t="str">
            <v>0</v>
          </cell>
          <cell r="N195" t="str">
            <v>0</v>
          </cell>
          <cell r="O195" t="e">
            <v>#REF!</v>
          </cell>
        </row>
        <row r="196">
          <cell r="B196" t="str">
            <v>COM-027</v>
          </cell>
          <cell r="C196" t="str">
            <v>SWITCH KWM 1X4</v>
          </cell>
          <cell r="D196" t="str">
            <v>COM</v>
          </cell>
          <cell r="E196" t="str">
            <v>COM</v>
          </cell>
          <cell r="F196" t="str">
            <v>E</v>
          </cell>
          <cell r="H196">
            <v>1</v>
          </cell>
          <cell r="I196" t="e">
            <v>#REF!</v>
          </cell>
          <cell r="J196" t="str">
            <v>0</v>
          </cell>
          <cell r="K196" t="str">
            <v>0</v>
          </cell>
          <cell r="L196" t="str">
            <v>0</v>
          </cell>
          <cell r="M196" t="str">
            <v>0</v>
          </cell>
          <cell r="N196" t="str">
            <v>0</v>
          </cell>
          <cell r="O196" t="e">
            <v>#REF!</v>
          </cell>
        </row>
        <row r="197">
          <cell r="B197" t="str">
            <v>COM-028</v>
          </cell>
          <cell r="C197" t="str">
            <v>SWITCH KWM 1X8</v>
          </cell>
          <cell r="D197" t="str">
            <v>COM</v>
          </cell>
          <cell r="E197" t="str">
            <v>COM</v>
          </cell>
          <cell r="F197" t="str">
            <v>E</v>
          </cell>
          <cell r="H197">
            <v>2</v>
          </cell>
          <cell r="I197" t="e">
            <v>#REF!</v>
          </cell>
          <cell r="J197" t="str">
            <v>0</v>
          </cell>
          <cell r="K197" t="str">
            <v>0</v>
          </cell>
          <cell r="L197" t="str">
            <v>0</v>
          </cell>
          <cell r="M197" t="str">
            <v>0</v>
          </cell>
          <cell r="N197" t="str">
            <v>0</v>
          </cell>
          <cell r="O197" t="e">
            <v>#REF!</v>
          </cell>
        </row>
        <row r="198">
          <cell r="B198" t="str">
            <v>DX-001</v>
          </cell>
          <cell r="C198" t="str">
            <v xml:space="preserve">EQUIPO DE URODINAMIA </v>
          </cell>
          <cell r="D198" t="str">
            <v>B</v>
          </cell>
          <cell r="E198" t="str">
            <v>DX</v>
          </cell>
          <cell r="F198" t="str">
            <v>E</v>
          </cell>
          <cell r="H198" t="str">
            <v>0</v>
          </cell>
          <cell r="I198" t="e">
            <v>#REF!</v>
          </cell>
          <cell r="J198" t="str">
            <v>0</v>
          </cell>
          <cell r="K198" t="str">
            <v>0</v>
          </cell>
          <cell r="L198" t="str">
            <v>0</v>
          </cell>
          <cell r="M198" t="str">
            <v>0</v>
          </cell>
          <cell r="N198" t="str">
            <v>0</v>
          </cell>
          <cell r="O198" t="e">
            <v>#REF!</v>
          </cell>
        </row>
        <row r="199">
          <cell r="B199" t="str">
            <v>DX-002</v>
          </cell>
          <cell r="C199" t="str">
            <v>ESPIROMETRO COMPUTARIZADO</v>
          </cell>
          <cell r="D199" t="str">
            <v>B</v>
          </cell>
          <cell r="E199" t="str">
            <v>DX</v>
          </cell>
          <cell r="F199" t="str">
            <v>E</v>
          </cell>
          <cell r="H199" t="str">
            <v>0</v>
          </cell>
          <cell r="I199" t="e">
            <v>#REF!</v>
          </cell>
          <cell r="J199" t="str">
            <v>0</v>
          </cell>
          <cell r="K199" t="str">
            <v>0</v>
          </cell>
          <cell r="L199" t="str">
            <v>0</v>
          </cell>
          <cell r="M199" t="str">
            <v>0</v>
          </cell>
          <cell r="N199" t="str">
            <v>0</v>
          </cell>
          <cell r="O199" t="e">
            <v>#REF!</v>
          </cell>
        </row>
        <row r="200">
          <cell r="B200" t="str">
            <v>DX-003</v>
          </cell>
          <cell r="C200" t="str">
            <v>ESPIROMETRO PORTATIL</v>
          </cell>
          <cell r="D200" t="str">
            <v>B</v>
          </cell>
          <cell r="E200" t="str">
            <v>DX</v>
          </cell>
          <cell r="F200" t="str">
            <v>E</v>
          </cell>
          <cell r="H200" t="str">
            <v>0</v>
          </cell>
          <cell r="I200" t="e">
            <v>#REF!</v>
          </cell>
          <cell r="J200" t="str">
            <v>0</v>
          </cell>
          <cell r="K200" t="str">
            <v>0</v>
          </cell>
          <cell r="L200" t="str">
            <v>0</v>
          </cell>
          <cell r="M200" t="str">
            <v>0</v>
          </cell>
          <cell r="N200" t="str">
            <v>0</v>
          </cell>
          <cell r="O200" t="e">
            <v>#REF!</v>
          </cell>
        </row>
        <row r="201">
          <cell r="B201" t="str">
            <v>EC-001</v>
          </cell>
          <cell r="C201" t="str">
            <v>AIRE ACONDICIONADO TIPO PRECISIÓN</v>
          </cell>
          <cell r="D201" t="str">
            <v>E</v>
          </cell>
          <cell r="E201" t="str">
            <v>EC</v>
          </cell>
          <cell r="F201" t="str">
            <v>C</v>
          </cell>
          <cell r="H201">
            <v>1</v>
          </cell>
          <cell r="I201" t="e">
            <v>#REF!</v>
          </cell>
          <cell r="J201" t="str">
            <v>0</v>
          </cell>
          <cell r="K201" t="str">
            <v>0</v>
          </cell>
          <cell r="L201" t="str">
            <v>0</v>
          </cell>
          <cell r="M201" t="str">
            <v>0</v>
          </cell>
          <cell r="N201" t="str">
            <v>0</v>
          </cell>
          <cell r="O201" t="e">
            <v>#REF!</v>
          </cell>
        </row>
        <row r="202">
          <cell r="B202" t="str">
            <v>EC-002</v>
          </cell>
          <cell r="C202" t="str">
            <v>AIRE ACONDICIONADO TIPO SPLIT</v>
          </cell>
          <cell r="D202" t="str">
            <v>E</v>
          </cell>
          <cell r="E202" t="str">
            <v>EC</v>
          </cell>
          <cell r="F202" t="str">
            <v>C</v>
          </cell>
          <cell r="H202">
            <v>1</v>
          </cell>
          <cell r="I202" t="e">
            <v>#REF!</v>
          </cell>
          <cell r="J202" t="str">
            <v>0</v>
          </cell>
          <cell r="K202" t="str">
            <v>0</v>
          </cell>
          <cell r="L202" t="str">
            <v>0</v>
          </cell>
          <cell r="M202" t="str">
            <v>0</v>
          </cell>
          <cell r="N202" t="str">
            <v>0</v>
          </cell>
          <cell r="O202" t="e">
            <v>#REF!</v>
          </cell>
        </row>
        <row r="203">
          <cell r="B203" t="str">
            <v>EC-003</v>
          </cell>
          <cell r="C203" t="str">
            <v>EQUIPO DE AIRE ACONDICIONADO TIPO SPLIT FRIO/CALOR</v>
          </cell>
          <cell r="D203" t="str">
            <v>E</v>
          </cell>
          <cell r="E203" t="str">
            <v>EC</v>
          </cell>
          <cell r="F203" t="str">
            <v>E</v>
          </cell>
          <cell r="H203">
            <v>1</v>
          </cell>
          <cell r="I203" t="e">
            <v>#REF!</v>
          </cell>
          <cell r="J203" t="str">
            <v>0</v>
          </cell>
          <cell r="K203" t="str">
            <v>0</v>
          </cell>
          <cell r="L203" t="str">
            <v>0</v>
          </cell>
          <cell r="M203" t="str">
            <v>0</v>
          </cell>
          <cell r="N203" t="str">
            <v>0</v>
          </cell>
          <cell r="O203" t="e">
            <v>#REF!</v>
          </cell>
        </row>
        <row r="204">
          <cell r="B204" t="str">
            <v>EC-004</v>
          </cell>
          <cell r="C204" t="str">
            <v>EQUIPO DE VENTILACION Y EXTRACCION DE AIRE</v>
          </cell>
          <cell r="D204" t="str">
            <v>E</v>
          </cell>
          <cell r="E204" t="str">
            <v>EC</v>
          </cell>
          <cell r="F204" t="str">
            <v>C</v>
          </cell>
          <cell r="H204">
            <v>1</v>
          </cell>
          <cell r="I204" t="e">
            <v>#REF!</v>
          </cell>
          <cell r="J204" t="str">
            <v>0</v>
          </cell>
          <cell r="K204" t="str">
            <v>0</v>
          </cell>
          <cell r="L204" t="str">
            <v>0</v>
          </cell>
          <cell r="M204" t="str">
            <v>0</v>
          </cell>
          <cell r="N204" t="str">
            <v>0</v>
          </cell>
          <cell r="O204" t="e">
            <v>#REF!</v>
          </cell>
        </row>
        <row r="205">
          <cell r="B205" t="str">
            <v>EC-005</v>
          </cell>
          <cell r="C205" t="str">
            <v>ESTUFA CALENTADOR DE AMBIENTE</v>
          </cell>
          <cell r="D205" t="str">
            <v>E</v>
          </cell>
          <cell r="E205" t="str">
            <v>EC</v>
          </cell>
          <cell r="F205" t="str">
            <v>E</v>
          </cell>
          <cell r="H205" t="str">
            <v>0</v>
          </cell>
          <cell r="I205" t="e">
            <v>#REF!</v>
          </cell>
          <cell r="J205" t="str">
            <v>0</v>
          </cell>
          <cell r="K205" t="str">
            <v>0</v>
          </cell>
          <cell r="L205" t="str">
            <v>0</v>
          </cell>
          <cell r="M205" t="str">
            <v>0</v>
          </cell>
          <cell r="N205" t="str">
            <v>0</v>
          </cell>
          <cell r="O205" t="e">
            <v>#REF!</v>
          </cell>
        </row>
        <row r="206">
          <cell r="B206" t="str">
            <v>EC-006</v>
          </cell>
          <cell r="C206" t="str">
            <v>EXTRACTORES AXIALES</v>
          </cell>
          <cell r="D206" t="str">
            <v>E</v>
          </cell>
          <cell r="E206" t="str">
            <v>EC</v>
          </cell>
          <cell r="F206" t="str">
            <v>E</v>
          </cell>
          <cell r="H206">
            <v>2</v>
          </cell>
          <cell r="I206" t="e">
            <v>#REF!</v>
          </cell>
          <cell r="J206" t="str">
            <v>0</v>
          </cell>
          <cell r="K206" t="str">
            <v>0</v>
          </cell>
          <cell r="L206" t="str">
            <v>0</v>
          </cell>
          <cell r="M206" t="str">
            <v>0</v>
          </cell>
          <cell r="N206" t="str">
            <v>0</v>
          </cell>
          <cell r="O206" t="e">
            <v>#REF!</v>
          </cell>
        </row>
        <row r="207">
          <cell r="B207" t="str">
            <v>EC-007</v>
          </cell>
          <cell r="C207" t="str">
            <v>VENTILADORES AXIALES</v>
          </cell>
          <cell r="D207" t="str">
            <v>E</v>
          </cell>
          <cell r="E207" t="str">
            <v>EC</v>
          </cell>
          <cell r="F207" t="str">
            <v>C</v>
          </cell>
          <cell r="H207">
            <v>2</v>
          </cell>
          <cell r="I207" t="e">
            <v>#REF!</v>
          </cell>
          <cell r="J207" t="str">
            <v>0</v>
          </cell>
          <cell r="K207" t="str">
            <v>0</v>
          </cell>
          <cell r="L207" t="str">
            <v>0</v>
          </cell>
          <cell r="M207" t="str">
            <v>0</v>
          </cell>
          <cell r="N207" t="str">
            <v>0</v>
          </cell>
          <cell r="O207" t="e">
            <v>#REF!</v>
          </cell>
        </row>
        <row r="208">
          <cell r="B208" t="str">
            <v>EC-008</v>
          </cell>
          <cell r="C208" t="str">
            <v>VENTILADORES DE TECHO</v>
          </cell>
          <cell r="D208" t="str">
            <v>E</v>
          </cell>
          <cell r="E208" t="str">
            <v>EC</v>
          </cell>
          <cell r="F208" t="str">
            <v>C</v>
          </cell>
          <cell r="H208">
            <v>2</v>
          </cell>
          <cell r="I208" t="e">
            <v>#REF!</v>
          </cell>
          <cell r="J208" t="str">
            <v>0</v>
          </cell>
          <cell r="K208" t="str">
            <v>0</v>
          </cell>
          <cell r="L208" t="str">
            <v>0</v>
          </cell>
          <cell r="M208" t="str">
            <v>0</v>
          </cell>
          <cell r="N208" t="str">
            <v>0</v>
          </cell>
          <cell r="O208" t="e">
            <v>#REF!</v>
          </cell>
        </row>
        <row r="209">
          <cell r="B209" t="str">
            <v>EST-001</v>
          </cell>
          <cell r="C209" t="str">
            <v>ANAQUEL CERRADO DE ACERO INOXIDABLE CON 2 PUERTAS Y CON 3 DIVISIONES</v>
          </cell>
          <cell r="D209" t="str">
            <v>MC</v>
          </cell>
          <cell r="E209" t="str">
            <v>EST</v>
          </cell>
          <cell r="F209" t="str">
            <v>E</v>
          </cell>
          <cell r="H209" t="str">
            <v>0</v>
          </cell>
          <cell r="I209" t="e">
            <v>#REF!</v>
          </cell>
          <cell r="J209" t="str">
            <v>0</v>
          </cell>
          <cell r="K209" t="str">
            <v>0</v>
          </cell>
          <cell r="L209" t="str">
            <v>0</v>
          </cell>
          <cell r="M209" t="str">
            <v>0</v>
          </cell>
          <cell r="N209" t="str">
            <v>0</v>
          </cell>
          <cell r="O209" t="e">
            <v>#REF!</v>
          </cell>
        </row>
        <row r="210">
          <cell r="B210" t="str">
            <v>EST-002</v>
          </cell>
          <cell r="C210" t="str">
            <v>ARMARIO DE ACERO INOXIDABLE PARA INSTRUMENTAL DENTAL DE 2 CUERPOS</v>
          </cell>
          <cell r="D210" t="str">
            <v>MC</v>
          </cell>
          <cell r="E210" t="str">
            <v>EST</v>
          </cell>
          <cell r="F210" t="str">
            <v>E</v>
          </cell>
          <cell r="H210" t="str">
            <v>0</v>
          </cell>
          <cell r="I210" t="e">
            <v>#REF!</v>
          </cell>
          <cell r="J210" t="str">
            <v>0</v>
          </cell>
          <cell r="K210" t="str">
            <v>0</v>
          </cell>
          <cell r="L210" t="str">
            <v>0</v>
          </cell>
          <cell r="M210" t="str">
            <v>0</v>
          </cell>
          <cell r="N210" t="str">
            <v>0</v>
          </cell>
          <cell r="O210" t="e">
            <v>#REF!</v>
          </cell>
        </row>
        <row r="211">
          <cell r="B211" t="str">
            <v>EST-003</v>
          </cell>
          <cell r="C211" t="str">
            <v xml:space="preserve">AUTOCLAVE DE  50/60 LTS. VERTICAL, CON GENERADOR ELÉCTRICO DE VAPOR. </v>
          </cell>
          <cell r="D211" t="str">
            <v>E</v>
          </cell>
          <cell r="E211" t="str">
            <v>EST</v>
          </cell>
          <cell r="F211" t="str">
            <v>E</v>
          </cell>
          <cell r="H211" t="str">
            <v>0</v>
          </cell>
          <cell r="I211" t="e">
            <v>#REF!</v>
          </cell>
          <cell r="J211">
            <v>1</v>
          </cell>
          <cell r="K211" t="str">
            <v>0</v>
          </cell>
          <cell r="L211" t="str">
            <v>0</v>
          </cell>
          <cell r="M211" t="str">
            <v>0</v>
          </cell>
          <cell r="N211" t="str">
            <v>0</v>
          </cell>
          <cell r="O211" t="e">
            <v>#REF!</v>
          </cell>
        </row>
        <row r="212">
          <cell r="B212" t="str">
            <v>EST-004</v>
          </cell>
          <cell r="C212" t="str">
            <v xml:space="preserve">AUTOCLAVE DE 120 LITROS CON DOBLE PUERTA A VAPOR DE RED Y BARRERA SANITARIA </v>
          </cell>
          <cell r="D212" t="str">
            <v>E</v>
          </cell>
          <cell r="E212" t="str">
            <v>EST</v>
          </cell>
          <cell r="F212" t="str">
            <v>E</v>
          </cell>
          <cell r="H212">
            <v>1</v>
          </cell>
          <cell r="I212" t="e">
            <v>#REF!</v>
          </cell>
          <cell r="J212" t="str">
            <v>0</v>
          </cell>
          <cell r="K212" t="str">
            <v>0</v>
          </cell>
          <cell r="L212" t="str">
            <v>0</v>
          </cell>
          <cell r="M212" t="str">
            <v>0</v>
          </cell>
          <cell r="N212" t="str">
            <v>0</v>
          </cell>
          <cell r="O212" t="e">
            <v>#REF!</v>
          </cell>
        </row>
        <row r="213">
          <cell r="B213" t="str">
            <v>EST-005</v>
          </cell>
          <cell r="C213" t="str">
            <v>AUTOCLAVE DE 150/200 LITROS CON DOBLE PUERTA A VAPOR DE RED Y GENERADOR ELECTRICO DE VAPOR INCORPORADO CON BARRERA SANITARIA</v>
          </cell>
          <cell r="D213" t="str">
            <v>E</v>
          </cell>
          <cell r="E213" t="str">
            <v>EST</v>
          </cell>
          <cell r="F213" t="str">
            <v>E</v>
          </cell>
          <cell r="H213">
            <v>2</v>
          </cell>
          <cell r="I213" t="e">
            <v>#REF!</v>
          </cell>
          <cell r="J213" t="str">
            <v>0</v>
          </cell>
          <cell r="K213" t="str">
            <v>0</v>
          </cell>
          <cell r="L213" t="str">
            <v>0</v>
          </cell>
          <cell r="M213" t="str">
            <v>0</v>
          </cell>
          <cell r="N213" t="str">
            <v>0</v>
          </cell>
          <cell r="O213" t="e">
            <v>#REF!</v>
          </cell>
        </row>
        <row r="214">
          <cell r="B214" t="str">
            <v>EST-006</v>
          </cell>
          <cell r="C214" t="str">
            <v>AUTOCLAVE DE 250/300 LITROS CON DOBLE PUERTA A VAPOR DE RED Y GENERADOR ELECTRICO DE VAPOR INCORPORADO CON BARRERA SANITARIA</v>
          </cell>
          <cell r="D214" t="str">
            <v>E</v>
          </cell>
          <cell r="E214" t="str">
            <v>EST</v>
          </cell>
          <cell r="F214" t="str">
            <v>E</v>
          </cell>
          <cell r="H214">
            <v>2</v>
          </cell>
          <cell r="I214" t="e">
            <v>#REF!</v>
          </cell>
          <cell r="J214" t="str">
            <v>0</v>
          </cell>
          <cell r="K214" t="str">
            <v>0</v>
          </cell>
          <cell r="L214" t="str">
            <v>0</v>
          </cell>
          <cell r="M214" t="str">
            <v>0</v>
          </cell>
          <cell r="N214" t="str">
            <v>0</v>
          </cell>
          <cell r="O214" t="e">
            <v>#REF!</v>
          </cell>
        </row>
        <row r="215">
          <cell r="B215" t="str">
            <v>EST-007</v>
          </cell>
          <cell r="C215" t="str">
            <v>CARRO PARA EL TRANSPORTE DE MATERIAL ESTÉRIL</v>
          </cell>
          <cell r="D215" t="str">
            <v>MC</v>
          </cell>
          <cell r="E215" t="str">
            <v>EST</v>
          </cell>
          <cell r="F215" t="str">
            <v>E</v>
          </cell>
          <cell r="H215">
            <v>1</v>
          </cell>
          <cell r="I215" t="e">
            <v>#REF!</v>
          </cell>
          <cell r="J215" t="str">
            <v>0</v>
          </cell>
          <cell r="K215" t="str">
            <v>0</v>
          </cell>
          <cell r="L215" t="str">
            <v>0</v>
          </cell>
          <cell r="M215" t="str">
            <v>0</v>
          </cell>
          <cell r="N215" t="str">
            <v>0</v>
          </cell>
          <cell r="O215" t="e">
            <v>#REF!</v>
          </cell>
        </row>
        <row r="216">
          <cell r="B216" t="str">
            <v>EST-008</v>
          </cell>
          <cell r="C216" t="str">
            <v xml:space="preserve">COCHE DE TRANSPORTE PARA MATERIAL ESTÉRIL </v>
          </cell>
          <cell r="D216" t="str">
            <v>MC</v>
          </cell>
          <cell r="E216" t="str">
            <v>EST</v>
          </cell>
          <cell r="F216" t="str">
            <v>E</v>
          </cell>
          <cell r="H216">
            <v>1</v>
          </cell>
          <cell r="I216" t="e">
            <v>#REF!</v>
          </cell>
          <cell r="J216" t="str">
            <v>0</v>
          </cell>
          <cell r="K216" t="str">
            <v>0</v>
          </cell>
          <cell r="L216" t="str">
            <v>0</v>
          </cell>
          <cell r="M216" t="str">
            <v>0</v>
          </cell>
          <cell r="N216" t="str">
            <v>0</v>
          </cell>
          <cell r="O216" t="e">
            <v>#REF!</v>
          </cell>
        </row>
        <row r="217">
          <cell r="B217" t="str">
            <v>EST-009</v>
          </cell>
          <cell r="C217" t="str">
            <v>CORTADORA ELECTRICA DE GASAS</v>
          </cell>
          <cell r="D217" t="str">
            <v>E</v>
          </cell>
          <cell r="E217" t="str">
            <v>EST</v>
          </cell>
          <cell r="F217" t="str">
            <v>E</v>
          </cell>
          <cell r="H217">
            <v>1</v>
          </cell>
          <cell r="I217" t="e">
            <v>#REF!</v>
          </cell>
          <cell r="J217" t="str">
            <v>0</v>
          </cell>
          <cell r="K217" t="str">
            <v>0</v>
          </cell>
          <cell r="L217" t="str">
            <v>0</v>
          </cell>
          <cell r="M217" t="str">
            <v>0</v>
          </cell>
          <cell r="N217" t="str">
            <v>0</v>
          </cell>
          <cell r="O217" t="e">
            <v>#REF!</v>
          </cell>
        </row>
        <row r="218">
          <cell r="B218" t="str">
            <v>EST-010</v>
          </cell>
          <cell r="C218" t="str">
            <v>DESINFECTOR AUTOMATICO DE ENDOSCOPIOS</v>
          </cell>
          <cell r="D218" t="str">
            <v>E</v>
          </cell>
          <cell r="E218" t="str">
            <v>EST</v>
          </cell>
          <cell r="F218" t="str">
            <v>E</v>
          </cell>
          <cell r="H218" t="str">
            <v>0</v>
          </cell>
          <cell r="I218" t="e">
            <v>#REF!</v>
          </cell>
          <cell r="J218">
            <v>1</v>
          </cell>
          <cell r="K218" t="str">
            <v>0</v>
          </cell>
          <cell r="L218" t="str">
            <v>0</v>
          </cell>
          <cell r="M218" t="str">
            <v>0</v>
          </cell>
          <cell r="N218" t="str">
            <v>0</v>
          </cell>
          <cell r="O218" t="e">
            <v>#REF!</v>
          </cell>
        </row>
        <row r="219">
          <cell r="B219" t="str">
            <v>EST-011</v>
          </cell>
          <cell r="C219" t="str">
            <v>EQUIPO CON PISTOLA PARA LAVADO  DE COCHES  (A VAPOR)</v>
          </cell>
          <cell r="D219" t="str">
            <v>C</v>
          </cell>
          <cell r="E219" t="str">
            <v>EST</v>
          </cell>
          <cell r="F219" t="str">
            <v>E</v>
          </cell>
          <cell r="H219">
            <v>1</v>
          </cell>
          <cell r="I219" t="e">
            <v>#REF!</v>
          </cell>
          <cell r="J219" t="str">
            <v>0</v>
          </cell>
          <cell r="K219" t="str">
            <v>0</v>
          </cell>
          <cell r="L219" t="str">
            <v>0</v>
          </cell>
          <cell r="M219" t="str">
            <v>0</v>
          </cell>
          <cell r="N219" t="str">
            <v>0</v>
          </cell>
          <cell r="O219" t="e">
            <v>#REF!</v>
          </cell>
        </row>
        <row r="220">
          <cell r="B220" t="str">
            <v>EST-012</v>
          </cell>
          <cell r="C220" t="str">
            <v>ESCALERA DE ACERO INOXIDABLE DE 2 PASOS.</v>
          </cell>
          <cell r="D220" t="str">
            <v>MA</v>
          </cell>
          <cell r="E220" t="str">
            <v>EST</v>
          </cell>
          <cell r="F220" t="str">
            <v>E</v>
          </cell>
          <cell r="H220">
            <v>1</v>
          </cell>
          <cell r="I220" t="e">
            <v>#REF!</v>
          </cell>
          <cell r="J220" t="str">
            <v>0</v>
          </cell>
          <cell r="K220" t="str">
            <v>0</v>
          </cell>
          <cell r="L220" t="str">
            <v>0</v>
          </cell>
          <cell r="M220" t="str">
            <v>0</v>
          </cell>
          <cell r="N220" t="str">
            <v>0</v>
          </cell>
          <cell r="O220" t="e">
            <v>#REF!</v>
          </cell>
        </row>
        <row r="221">
          <cell r="B221" t="str">
            <v>EST-013</v>
          </cell>
          <cell r="C221" t="str">
            <v>ESTANTERÍAS DE ACERO INOXIDABLE, 0.80 ML.X 2.10 DE 3 DIVISIONES</v>
          </cell>
          <cell r="D221" t="str">
            <v>MC</v>
          </cell>
          <cell r="E221" t="str">
            <v>EST</v>
          </cell>
          <cell r="F221" t="str">
            <v>E</v>
          </cell>
          <cell r="H221">
            <v>2</v>
          </cell>
          <cell r="I221" t="e">
            <v>#REF!</v>
          </cell>
          <cell r="J221">
            <v>3</v>
          </cell>
          <cell r="K221">
            <v>1</v>
          </cell>
          <cell r="L221">
            <v>4</v>
          </cell>
          <cell r="M221" t="str">
            <v>0</v>
          </cell>
          <cell r="N221" t="str">
            <v>0</v>
          </cell>
          <cell r="O221" t="e">
            <v>#REF!</v>
          </cell>
        </row>
        <row r="222">
          <cell r="B222" t="str">
            <v>EST-014</v>
          </cell>
          <cell r="C222" t="str">
            <v>ESTANTERÍAS DE ACERO INOXIDABLE, 0.80 ML.X 2.10 DE 5 DIVISIONES</v>
          </cell>
          <cell r="D222" t="str">
            <v>MC</v>
          </cell>
          <cell r="E222" t="str">
            <v>EST</v>
          </cell>
          <cell r="F222" t="str">
            <v>E</v>
          </cell>
          <cell r="H222" t="str">
            <v>0</v>
          </cell>
          <cell r="I222" t="e">
            <v>#REF!</v>
          </cell>
          <cell r="J222" t="str">
            <v>0</v>
          </cell>
          <cell r="K222" t="str">
            <v>0</v>
          </cell>
          <cell r="L222" t="str">
            <v>0</v>
          </cell>
          <cell r="M222" t="str">
            <v>0</v>
          </cell>
          <cell r="N222" t="str">
            <v>0</v>
          </cell>
          <cell r="O222" t="e">
            <v>#REF!</v>
          </cell>
        </row>
        <row r="223">
          <cell r="B223" t="str">
            <v>EST-015</v>
          </cell>
          <cell r="C223" t="str">
            <v>ESTERILIZADOR CON GENERADOR ELECTRICO A VAPOR DE 20/30 LT</v>
          </cell>
          <cell r="D223" t="str">
            <v>E</v>
          </cell>
          <cell r="E223" t="str">
            <v>EST</v>
          </cell>
          <cell r="F223" t="str">
            <v>E</v>
          </cell>
          <cell r="H223" t="str">
            <v>0</v>
          </cell>
          <cell r="I223" t="e">
            <v>#REF!</v>
          </cell>
          <cell r="J223" t="str">
            <v>0</v>
          </cell>
          <cell r="K223" t="str">
            <v>0</v>
          </cell>
          <cell r="L223" t="str">
            <v>0</v>
          </cell>
          <cell r="M223" t="str">
            <v>0</v>
          </cell>
          <cell r="N223" t="str">
            <v>0</v>
          </cell>
          <cell r="O223" t="e">
            <v>#REF!</v>
          </cell>
        </row>
        <row r="224">
          <cell r="B224" t="str">
            <v>EST-016</v>
          </cell>
          <cell r="C224" t="str">
            <v>ESTERILIZADOR CON GENERADOR ELECTRICO A VAPOR DE 30/40 LT</v>
          </cell>
          <cell r="D224" t="str">
            <v>E</v>
          </cell>
          <cell r="E224" t="str">
            <v>EST</v>
          </cell>
          <cell r="F224" t="str">
            <v>E</v>
          </cell>
          <cell r="H224" t="str">
            <v>0</v>
          </cell>
          <cell r="I224" t="e">
            <v>#REF!</v>
          </cell>
          <cell r="J224">
            <v>1</v>
          </cell>
          <cell r="K224">
            <v>1</v>
          </cell>
          <cell r="L224" t="str">
            <v>0</v>
          </cell>
          <cell r="M224" t="str">
            <v>0</v>
          </cell>
          <cell r="N224" t="str">
            <v>0</v>
          </cell>
          <cell r="O224" t="e">
            <v>#REF!</v>
          </cell>
        </row>
        <row r="225">
          <cell r="B225" t="str">
            <v>EST-017</v>
          </cell>
          <cell r="C225" t="str">
            <v>ESTERILIZADOR CON GENERADOR ELECTRICO A VAPOR DE 30/55 LT. PARA BIBERONES</v>
          </cell>
          <cell r="D225" t="str">
            <v>E</v>
          </cell>
          <cell r="E225" t="str">
            <v>EST</v>
          </cell>
          <cell r="F225" t="str">
            <v>E</v>
          </cell>
          <cell r="H225">
            <v>1</v>
          </cell>
          <cell r="I225" t="e">
            <v>#REF!</v>
          </cell>
          <cell r="J225" t="str">
            <v>0</v>
          </cell>
          <cell r="K225" t="str">
            <v>0</v>
          </cell>
          <cell r="L225" t="str">
            <v>0</v>
          </cell>
          <cell r="M225" t="str">
            <v>0</v>
          </cell>
          <cell r="N225" t="str">
            <v>0</v>
          </cell>
          <cell r="O225" t="e">
            <v>#REF!</v>
          </cell>
        </row>
        <row r="226">
          <cell r="B226" t="str">
            <v>EST-018</v>
          </cell>
          <cell r="C226" t="str">
            <v>ESTERILIZADOR CON GENERADOR ELECTRICO A VAPOR DE 40/50 LT</v>
          </cell>
          <cell r="D226" t="str">
            <v>E</v>
          </cell>
          <cell r="E226" t="str">
            <v>EST</v>
          </cell>
          <cell r="F226" t="str">
            <v>E</v>
          </cell>
          <cell r="H226" t="str">
            <v>0</v>
          </cell>
          <cell r="I226" t="e">
            <v>#REF!</v>
          </cell>
          <cell r="J226">
            <v>1</v>
          </cell>
          <cell r="K226">
            <v>1</v>
          </cell>
          <cell r="L226" t="str">
            <v>0</v>
          </cell>
          <cell r="M226" t="str">
            <v>0</v>
          </cell>
          <cell r="N226" t="str">
            <v>0</v>
          </cell>
          <cell r="O226" t="e">
            <v>#REF!</v>
          </cell>
        </row>
        <row r="227">
          <cell r="B227" t="str">
            <v>EST-019</v>
          </cell>
          <cell r="C227" t="str">
            <v>ESTERILIZADOR CON GENERADOR ELECTRICO A VAPOR DE 70/80 LT.</v>
          </cell>
          <cell r="D227" t="str">
            <v>E</v>
          </cell>
          <cell r="E227" t="str">
            <v>EST</v>
          </cell>
          <cell r="F227" t="str">
            <v>E</v>
          </cell>
          <cell r="H227">
            <v>2</v>
          </cell>
          <cell r="I227" t="e">
            <v>#REF!</v>
          </cell>
          <cell r="J227" t="str">
            <v>0</v>
          </cell>
          <cell r="K227" t="str">
            <v>0</v>
          </cell>
          <cell r="L227" t="str">
            <v>0</v>
          </cell>
          <cell r="M227" t="str">
            <v>0</v>
          </cell>
          <cell r="N227" t="str">
            <v>0</v>
          </cell>
          <cell r="O227" t="e">
            <v>#REF!</v>
          </cell>
        </row>
        <row r="228">
          <cell r="B228" t="str">
            <v>EST-020</v>
          </cell>
          <cell r="C228" t="str">
            <v>ESTERILIZADOR DE BAJA TEMPERATURA - PERÓXIDO DE HIDROGENO 100 LT MINIMO CON DOBLE PUERTA CON BARRERA SANITARIA</v>
          </cell>
          <cell r="D228" t="str">
            <v>E</v>
          </cell>
          <cell r="E228" t="str">
            <v>EST</v>
          </cell>
          <cell r="F228" t="str">
            <v>E</v>
          </cell>
          <cell r="H228">
            <v>1</v>
          </cell>
          <cell r="I228" t="e">
            <v>#REF!</v>
          </cell>
          <cell r="J228" t="str">
            <v>0</v>
          </cell>
          <cell r="K228" t="str">
            <v>0</v>
          </cell>
          <cell r="L228" t="str">
            <v>0</v>
          </cell>
          <cell r="M228" t="str">
            <v>0</v>
          </cell>
          <cell r="N228" t="str">
            <v>0</v>
          </cell>
          <cell r="O228" t="e">
            <v>#REF!</v>
          </cell>
        </row>
        <row r="229">
          <cell r="B229" t="str">
            <v>EST-021</v>
          </cell>
          <cell r="C229" t="str">
            <v xml:space="preserve">ESTERILIZADOR DE BAJA TEMPERATURA - PERÓXIDO DE HIDROGENO 70 LT MINIMO. </v>
          </cell>
          <cell r="D229" t="str">
            <v>E</v>
          </cell>
          <cell r="E229" t="str">
            <v>EST</v>
          </cell>
          <cell r="F229" t="str">
            <v>E</v>
          </cell>
          <cell r="H229">
            <v>1</v>
          </cell>
          <cell r="I229" t="e">
            <v>#REF!</v>
          </cell>
          <cell r="J229" t="str">
            <v>0</v>
          </cell>
          <cell r="K229" t="str">
            <v>0</v>
          </cell>
          <cell r="L229" t="str">
            <v>0</v>
          </cell>
          <cell r="M229" t="str">
            <v>0</v>
          </cell>
          <cell r="N229" t="str">
            <v>0</v>
          </cell>
          <cell r="O229" t="e">
            <v>#REF!</v>
          </cell>
        </row>
        <row r="230">
          <cell r="B230" t="str">
            <v>EST-022</v>
          </cell>
          <cell r="C230" t="str">
            <v xml:space="preserve">LAVADOR ULTRASONICO DE INSTRUMENTAL QUIRÚRGICO </v>
          </cell>
          <cell r="D230" t="str">
            <v>C</v>
          </cell>
          <cell r="E230" t="str">
            <v>EST</v>
          </cell>
          <cell r="F230" t="str">
            <v>E</v>
          </cell>
          <cell r="H230">
            <v>1</v>
          </cell>
          <cell r="I230" t="e">
            <v>#REF!</v>
          </cell>
          <cell r="J230">
            <v>1</v>
          </cell>
          <cell r="K230" t="str">
            <v>0</v>
          </cell>
          <cell r="L230" t="str">
            <v>0</v>
          </cell>
          <cell r="M230" t="str">
            <v>0</v>
          </cell>
          <cell r="N230" t="str">
            <v>0</v>
          </cell>
          <cell r="O230" t="e">
            <v>#REF!</v>
          </cell>
        </row>
        <row r="231">
          <cell r="B231" t="str">
            <v>EST-023</v>
          </cell>
          <cell r="C231" t="str">
            <v xml:space="preserve">LAVADORA AUTOMÁTICA DE CHATAS  </v>
          </cell>
          <cell r="D231" t="str">
            <v>E</v>
          </cell>
          <cell r="E231" t="str">
            <v>EST</v>
          </cell>
          <cell r="F231" t="str">
            <v>E</v>
          </cell>
          <cell r="H231" t="str">
            <v>0</v>
          </cell>
          <cell r="I231" t="e">
            <v>#REF!</v>
          </cell>
          <cell r="J231">
            <v>1</v>
          </cell>
          <cell r="K231" t="str">
            <v>0</v>
          </cell>
          <cell r="L231" t="str">
            <v>0</v>
          </cell>
          <cell r="M231" t="str">
            <v>0</v>
          </cell>
          <cell r="N231" t="str">
            <v>0</v>
          </cell>
          <cell r="O231" t="e">
            <v>#REF!</v>
          </cell>
        </row>
        <row r="232">
          <cell r="B232" t="str">
            <v>EST-024</v>
          </cell>
          <cell r="C232" t="str">
            <v>LAVADORA DESINFECTORA CON GENERADOR ELECTRICO A VAPOR DE 80/120 LT.</v>
          </cell>
          <cell r="D232" t="str">
            <v>E</v>
          </cell>
          <cell r="E232" t="str">
            <v>EST</v>
          </cell>
          <cell r="F232" t="str">
            <v>C</v>
          </cell>
          <cell r="H232">
            <v>2</v>
          </cell>
          <cell r="I232" t="e">
            <v>#REF!</v>
          </cell>
          <cell r="J232" t="str">
            <v>0</v>
          </cell>
          <cell r="K232" t="str">
            <v>0</v>
          </cell>
          <cell r="L232" t="str">
            <v>0</v>
          </cell>
          <cell r="M232" t="str">
            <v>0</v>
          </cell>
          <cell r="N232" t="str">
            <v>0</v>
          </cell>
          <cell r="O232" t="e">
            <v>#REF!</v>
          </cell>
        </row>
        <row r="233">
          <cell r="B233" t="str">
            <v>EST-025</v>
          </cell>
          <cell r="C233" t="str">
            <v>MESA ANGULAR PARA INSTRUMENTAL</v>
          </cell>
          <cell r="D233" t="str">
            <v>MC</v>
          </cell>
          <cell r="E233" t="str">
            <v>EST</v>
          </cell>
          <cell r="F233" t="str">
            <v>E</v>
          </cell>
          <cell r="H233" t="str">
            <v>0</v>
          </cell>
          <cell r="I233" t="e">
            <v>#REF!</v>
          </cell>
          <cell r="J233" t="str">
            <v>0</v>
          </cell>
          <cell r="K233" t="str">
            <v>0</v>
          </cell>
          <cell r="L233" t="str">
            <v>0</v>
          </cell>
          <cell r="M233" t="str">
            <v>0</v>
          </cell>
          <cell r="N233" t="str">
            <v>0</v>
          </cell>
          <cell r="O233" t="e">
            <v>#REF!</v>
          </cell>
        </row>
        <row r="234">
          <cell r="B234" t="str">
            <v>EST-026</v>
          </cell>
          <cell r="C234" t="str">
            <v xml:space="preserve">PISTOLAS DE PRESIÓN DE AGUA FRIA Y CALIENTE (AC) </v>
          </cell>
          <cell r="D234" t="str">
            <v>C</v>
          </cell>
          <cell r="E234" t="str">
            <v>EST</v>
          </cell>
          <cell r="F234" t="str">
            <v>E</v>
          </cell>
          <cell r="H234" t="str">
            <v>0</v>
          </cell>
          <cell r="I234" t="e">
            <v>#REF!</v>
          </cell>
          <cell r="J234">
            <v>1</v>
          </cell>
          <cell r="K234" t="str">
            <v>0</v>
          </cell>
          <cell r="L234" t="str">
            <v>0</v>
          </cell>
          <cell r="M234" t="str">
            <v>0</v>
          </cell>
          <cell r="N234" t="str">
            <v>0</v>
          </cell>
          <cell r="O234" t="e">
            <v>#REF!</v>
          </cell>
        </row>
        <row r="235">
          <cell r="B235" t="str">
            <v>EST-027</v>
          </cell>
          <cell r="C235" t="str">
            <v>RACK MOVIL PARA CAJAS E INSTRUMENTAL</v>
          </cell>
          <cell r="D235" t="str">
            <v>MC</v>
          </cell>
          <cell r="E235" t="str">
            <v>EST</v>
          </cell>
          <cell r="F235" t="str">
            <v>E</v>
          </cell>
          <cell r="H235">
            <v>2</v>
          </cell>
          <cell r="I235" t="e">
            <v>#REF!</v>
          </cell>
          <cell r="J235" t="str">
            <v>0</v>
          </cell>
          <cell r="K235" t="str">
            <v>0</v>
          </cell>
          <cell r="L235" t="str">
            <v>0</v>
          </cell>
          <cell r="M235" t="str">
            <v>0</v>
          </cell>
          <cell r="N235" t="str">
            <v>0</v>
          </cell>
          <cell r="O235" t="e">
            <v>#REF!</v>
          </cell>
        </row>
        <row r="236">
          <cell r="B236" t="str">
            <v>EST-028</v>
          </cell>
          <cell r="C236" t="str">
            <v>RACK MÓVIL PARA CESTAS</v>
          </cell>
          <cell r="D236" t="str">
            <v>MC</v>
          </cell>
          <cell r="E236" t="str">
            <v>EST</v>
          </cell>
          <cell r="F236" t="str">
            <v>E</v>
          </cell>
          <cell r="H236">
            <v>2</v>
          </cell>
          <cell r="I236" t="e">
            <v>#REF!</v>
          </cell>
          <cell r="J236" t="str">
            <v>0</v>
          </cell>
          <cell r="K236" t="str">
            <v>0</v>
          </cell>
          <cell r="L236" t="str">
            <v>0</v>
          </cell>
          <cell r="M236" t="str">
            <v>0</v>
          </cell>
          <cell r="N236" t="str">
            <v>0</v>
          </cell>
          <cell r="O236" t="e">
            <v>#REF!</v>
          </cell>
        </row>
        <row r="237">
          <cell r="B237" t="str">
            <v>EST-029</v>
          </cell>
          <cell r="C237" t="str">
            <v>RACK MURAL PARA CESTAS</v>
          </cell>
          <cell r="D237" t="str">
            <v>MC</v>
          </cell>
          <cell r="E237" t="str">
            <v>EST</v>
          </cell>
          <cell r="F237" t="str">
            <v>E</v>
          </cell>
          <cell r="H237">
            <v>10</v>
          </cell>
          <cell r="I237" t="e">
            <v>#REF!</v>
          </cell>
          <cell r="J237" t="str">
            <v>0</v>
          </cell>
          <cell r="K237" t="str">
            <v>0</v>
          </cell>
          <cell r="L237" t="str">
            <v>0</v>
          </cell>
          <cell r="M237" t="str">
            <v>0</v>
          </cell>
          <cell r="N237" t="str">
            <v>0</v>
          </cell>
          <cell r="O237" t="e">
            <v>#REF!</v>
          </cell>
        </row>
        <row r="238">
          <cell r="B238" t="str">
            <v>EST-030</v>
          </cell>
          <cell r="C238" t="str">
            <v xml:space="preserve">SELLADOR DE TUBULADURA ELÉCTRICO </v>
          </cell>
          <cell r="D238" t="str">
            <v>E</v>
          </cell>
          <cell r="E238" t="str">
            <v>EST</v>
          </cell>
          <cell r="F238" t="str">
            <v>E</v>
          </cell>
          <cell r="H238" t="str">
            <v>0</v>
          </cell>
          <cell r="I238" t="e">
            <v>#REF!</v>
          </cell>
          <cell r="J238" t="str">
            <v>0</v>
          </cell>
          <cell r="K238" t="str">
            <v>0</v>
          </cell>
          <cell r="L238" t="str">
            <v>0</v>
          </cell>
          <cell r="M238" t="str">
            <v>0</v>
          </cell>
          <cell r="N238" t="str">
            <v>0</v>
          </cell>
          <cell r="O238" t="e">
            <v>#REF!</v>
          </cell>
        </row>
        <row r="239">
          <cell r="B239" t="str">
            <v>EST-031</v>
          </cell>
          <cell r="C239" t="str">
            <v>SELLADORA DE BOLSAS</v>
          </cell>
          <cell r="D239" t="str">
            <v>C</v>
          </cell>
          <cell r="E239" t="str">
            <v>EST</v>
          </cell>
          <cell r="F239" t="str">
            <v>E</v>
          </cell>
          <cell r="H239">
            <v>1</v>
          </cell>
          <cell r="I239" t="e">
            <v>#REF!</v>
          </cell>
          <cell r="J239" t="str">
            <v>0</v>
          </cell>
          <cell r="K239" t="str">
            <v>0</v>
          </cell>
          <cell r="L239" t="str">
            <v>0</v>
          </cell>
          <cell r="M239" t="str">
            <v>0</v>
          </cell>
          <cell r="N239" t="str">
            <v>0</v>
          </cell>
          <cell r="O239" t="e">
            <v>#REF!</v>
          </cell>
        </row>
        <row r="240">
          <cell r="B240" t="str">
            <v>EST-032</v>
          </cell>
          <cell r="C240" t="str">
            <v>SELLADORA DE MANGA CONTINUA CON MICROPROCESADOR E IMPRESO</v>
          </cell>
          <cell r="D240" t="str">
            <v>E</v>
          </cell>
          <cell r="E240" t="str">
            <v>EST</v>
          </cell>
          <cell r="F240" t="str">
            <v>E</v>
          </cell>
          <cell r="H240">
            <v>1</v>
          </cell>
          <cell r="I240" t="e">
            <v>#REF!</v>
          </cell>
          <cell r="J240" t="str">
            <v>0</v>
          </cell>
          <cell r="K240" t="str">
            <v>0</v>
          </cell>
          <cell r="L240" t="str">
            <v>0</v>
          </cell>
          <cell r="M240" t="str">
            <v>0</v>
          </cell>
          <cell r="N240" t="str">
            <v>0</v>
          </cell>
          <cell r="O240" t="e">
            <v>#REF!</v>
          </cell>
        </row>
        <row r="241">
          <cell r="B241" t="str">
            <v>EST-033</v>
          </cell>
          <cell r="C241" t="str">
            <v>SISTEMA INTEGRAL DE TRAZABILIDAD DE INSTRUMENTAL QUIRURGICO</v>
          </cell>
          <cell r="D241" t="str">
            <v>E</v>
          </cell>
          <cell r="E241" t="str">
            <v>EST</v>
          </cell>
          <cell r="F241" t="str">
            <v>E</v>
          </cell>
          <cell r="H241">
            <v>1</v>
          </cell>
          <cell r="I241" t="e">
            <v>#REF!</v>
          </cell>
          <cell r="J241" t="str">
            <v>0</v>
          </cell>
          <cell r="K241" t="str">
            <v>0</v>
          </cell>
          <cell r="L241" t="str">
            <v>0</v>
          </cell>
          <cell r="M241" t="str">
            <v>0</v>
          </cell>
          <cell r="N241" t="str">
            <v>0</v>
          </cell>
          <cell r="O241" t="e">
            <v>#REF!</v>
          </cell>
        </row>
        <row r="242">
          <cell r="B242" t="str">
            <v>EST-034</v>
          </cell>
          <cell r="C242" t="str">
            <v>VITRINA DE ACERO INOXIDABLE PARA INSTRUMENTAL O MATERIAL ESTERIL 104 x 45CM</v>
          </cell>
          <cell r="D242" t="str">
            <v>MC</v>
          </cell>
          <cell r="E242" t="str">
            <v>EST</v>
          </cell>
          <cell r="F242" t="str">
            <v>E</v>
          </cell>
          <cell r="H242">
            <v>1</v>
          </cell>
          <cell r="I242" t="e">
            <v>#REF!</v>
          </cell>
          <cell r="J242" t="str">
            <v>0</v>
          </cell>
          <cell r="K242">
            <v>1</v>
          </cell>
          <cell r="L242" t="str">
            <v>0</v>
          </cell>
          <cell r="M242" t="str">
            <v>0</v>
          </cell>
          <cell r="N242" t="str">
            <v>0</v>
          </cell>
          <cell r="O242" t="e">
            <v>#REF!</v>
          </cell>
        </row>
        <row r="243">
          <cell r="B243" t="str">
            <v>EST-035</v>
          </cell>
          <cell r="C243" t="str">
            <v>VITRINA DE ACERO INOXIDABLE PARA INSTRUMENTAL Y MATERIAL ESTÉRIL DE DOS CUERPOS</v>
          </cell>
          <cell r="D243" t="str">
            <v>MC</v>
          </cell>
          <cell r="E243" t="str">
            <v>EST</v>
          </cell>
          <cell r="F243" t="str">
            <v>E</v>
          </cell>
          <cell r="H243">
            <v>2</v>
          </cell>
          <cell r="I243" t="e">
            <v>#REF!</v>
          </cell>
          <cell r="J243">
            <v>1</v>
          </cell>
          <cell r="K243">
            <v>1</v>
          </cell>
          <cell r="L243">
            <v>1</v>
          </cell>
          <cell r="M243">
            <v>1</v>
          </cell>
          <cell r="N243" t="str">
            <v>0</v>
          </cell>
          <cell r="O243" t="e">
            <v>#REF!</v>
          </cell>
        </row>
        <row r="244">
          <cell r="B244" t="str">
            <v>FAR-001</v>
          </cell>
          <cell r="C244" t="str">
            <v>CAJETINES DE ALMACENAMIENTO MÚLTIPLE PARA DOSIS UNITARIA</v>
          </cell>
          <cell r="D244" t="str">
            <v>MC</v>
          </cell>
          <cell r="E244" t="str">
            <v>FAR</v>
          </cell>
          <cell r="F244" t="str">
            <v>E</v>
          </cell>
          <cell r="H244" t="str">
            <v>0</v>
          </cell>
          <cell r="I244" t="e">
            <v>#REF!</v>
          </cell>
          <cell r="J244" t="str">
            <v>0</v>
          </cell>
          <cell r="K244" t="str">
            <v>0</v>
          </cell>
          <cell r="L244" t="str">
            <v>0</v>
          </cell>
          <cell r="M244" t="str">
            <v>0</v>
          </cell>
          <cell r="N244" t="str">
            <v>0</v>
          </cell>
          <cell r="O244" t="e">
            <v>#REF!</v>
          </cell>
        </row>
        <row r="245">
          <cell r="B245" t="str">
            <v>FAR-002</v>
          </cell>
          <cell r="C245" t="str">
            <v>CAJETINES DE DOSIS UNITARIA</v>
          </cell>
          <cell r="D245" t="str">
            <v>MC</v>
          </cell>
          <cell r="E245" t="str">
            <v>FAR</v>
          </cell>
          <cell r="F245" t="str">
            <v>E</v>
          </cell>
          <cell r="H245" t="str">
            <v>0</v>
          </cell>
          <cell r="I245" t="e">
            <v>#REF!</v>
          </cell>
          <cell r="J245">
            <v>1</v>
          </cell>
          <cell r="K245" t="str">
            <v>0</v>
          </cell>
          <cell r="L245" t="str">
            <v>0</v>
          </cell>
          <cell r="M245" t="str">
            <v>0</v>
          </cell>
          <cell r="N245" t="str">
            <v>0</v>
          </cell>
          <cell r="O245" t="e">
            <v>#REF!</v>
          </cell>
        </row>
        <row r="246">
          <cell r="B246" t="str">
            <v>FAR-003</v>
          </cell>
          <cell r="C246" t="str">
            <v>CARRO DISTRIBUIDOR DE MEDICAMENTOS</v>
          </cell>
          <cell r="D246" t="str">
            <v>MC</v>
          </cell>
          <cell r="E246" t="str">
            <v>FAR</v>
          </cell>
          <cell r="F246" t="str">
            <v>E</v>
          </cell>
          <cell r="H246">
            <v>2</v>
          </cell>
          <cell r="I246" t="e">
            <v>#REF!</v>
          </cell>
          <cell r="J246" t="str">
            <v>0</v>
          </cell>
          <cell r="K246" t="str">
            <v>0</v>
          </cell>
          <cell r="L246" t="str">
            <v>0</v>
          </cell>
          <cell r="M246" t="str">
            <v>0</v>
          </cell>
          <cell r="N246" t="str">
            <v>0</v>
          </cell>
          <cell r="O246" t="e">
            <v>#REF!</v>
          </cell>
        </row>
        <row r="247">
          <cell r="B247" t="str">
            <v>FAR-004</v>
          </cell>
          <cell r="C247" t="str">
            <v>CARRO PARA TRANSPORTE DE DOSIS UNITARIA</v>
          </cell>
          <cell r="D247" t="str">
            <v>MC</v>
          </cell>
          <cell r="E247" t="str">
            <v>FAR</v>
          </cell>
          <cell r="F247" t="str">
            <v>E</v>
          </cell>
          <cell r="H247" t="str">
            <v>0</v>
          </cell>
          <cell r="I247" t="e">
            <v>#REF!</v>
          </cell>
          <cell r="J247">
            <v>1</v>
          </cell>
          <cell r="K247" t="str">
            <v>0</v>
          </cell>
          <cell r="L247" t="str">
            <v>0</v>
          </cell>
          <cell r="M247" t="str">
            <v>0</v>
          </cell>
          <cell r="N247" t="str">
            <v>0</v>
          </cell>
          <cell r="O247" t="e">
            <v>#REF!</v>
          </cell>
        </row>
        <row r="248">
          <cell r="B248" t="str">
            <v>FAR-005</v>
          </cell>
          <cell r="C248" t="str">
            <v>EQUIPO ENCAPSULADOR DE  MEDICAMENTOS</v>
          </cell>
          <cell r="D248" t="str">
            <v>C</v>
          </cell>
          <cell r="E248" t="str">
            <v>FAR</v>
          </cell>
          <cell r="F248" t="str">
            <v>E</v>
          </cell>
          <cell r="H248" t="str">
            <v>0</v>
          </cell>
          <cell r="I248" t="e">
            <v>#REF!</v>
          </cell>
          <cell r="J248" t="str">
            <v>0</v>
          </cell>
          <cell r="K248" t="str">
            <v>0</v>
          </cell>
          <cell r="L248" t="str">
            <v>0</v>
          </cell>
          <cell r="M248" t="str">
            <v>0</v>
          </cell>
          <cell r="N248" t="str">
            <v>0</v>
          </cell>
          <cell r="O248" t="e">
            <v>#REF!</v>
          </cell>
        </row>
        <row r="249">
          <cell r="B249" t="str">
            <v>FAR-006</v>
          </cell>
          <cell r="C249" t="str">
            <v>EQUIPO ENVASADORA DE  MEDICAMENTOS</v>
          </cell>
          <cell r="D249" t="str">
            <v>C</v>
          </cell>
          <cell r="E249" t="str">
            <v>FAR</v>
          </cell>
          <cell r="F249" t="str">
            <v>E</v>
          </cell>
          <cell r="H249" t="str">
            <v>0</v>
          </cell>
          <cell r="I249" t="e">
            <v>#REF!</v>
          </cell>
          <cell r="J249" t="str">
            <v>0</v>
          </cell>
          <cell r="K249" t="str">
            <v>0</v>
          </cell>
          <cell r="L249" t="str">
            <v>0</v>
          </cell>
          <cell r="M249" t="str">
            <v>0</v>
          </cell>
          <cell r="N249" t="str">
            <v>0</v>
          </cell>
          <cell r="O249" t="e">
            <v>#REF!</v>
          </cell>
        </row>
        <row r="250">
          <cell r="B250" t="str">
            <v>FAR-007</v>
          </cell>
          <cell r="C250" t="str">
            <v>RE-ENVASADOR DE FÁRMACOS LIQUIDAS</v>
          </cell>
          <cell r="D250" t="str">
            <v>C</v>
          </cell>
          <cell r="E250" t="str">
            <v>FAR</v>
          </cell>
          <cell r="F250" t="str">
            <v>E</v>
          </cell>
          <cell r="H250" t="str">
            <v>0</v>
          </cell>
          <cell r="I250" t="e">
            <v>#REF!</v>
          </cell>
          <cell r="J250" t="str">
            <v>0</v>
          </cell>
          <cell r="K250" t="str">
            <v>0</v>
          </cell>
          <cell r="L250" t="str">
            <v>0</v>
          </cell>
          <cell r="M250" t="str">
            <v>0</v>
          </cell>
          <cell r="N250" t="str">
            <v>0</v>
          </cell>
          <cell r="O250" t="e">
            <v>#REF!</v>
          </cell>
        </row>
        <row r="251">
          <cell r="B251" t="str">
            <v>GE-001</v>
          </cell>
          <cell r="C251" t="str">
            <v xml:space="preserve">BANCO AUTOMÁTICO DE CONDENSADORES </v>
          </cell>
          <cell r="D251" t="str">
            <v>E</v>
          </cell>
          <cell r="E251" t="str">
            <v>GE</v>
          </cell>
          <cell r="F251" t="str">
            <v>C</v>
          </cell>
          <cell r="H251">
            <v>1</v>
          </cell>
          <cell r="I251" t="e">
            <v>#REF!</v>
          </cell>
          <cell r="J251" t="str">
            <v>0</v>
          </cell>
          <cell r="K251" t="str">
            <v>0</v>
          </cell>
          <cell r="L251" t="str">
            <v>0</v>
          </cell>
          <cell r="M251" t="str">
            <v>0</v>
          </cell>
          <cell r="N251" t="str">
            <v>0</v>
          </cell>
          <cell r="O251" t="e">
            <v>#REF!</v>
          </cell>
        </row>
        <row r="252">
          <cell r="B252" t="str">
            <v>GE-002</v>
          </cell>
          <cell r="C252" t="str">
            <v>BATERIA  DE LIBRE  MANTENIMIENTO</v>
          </cell>
          <cell r="D252" t="str">
            <v>E</v>
          </cell>
          <cell r="E252" t="str">
            <v>GE</v>
          </cell>
          <cell r="F252" t="str">
            <v>E</v>
          </cell>
          <cell r="H252">
            <v>8</v>
          </cell>
          <cell r="I252" t="e">
            <v>#REF!</v>
          </cell>
          <cell r="J252" t="str">
            <v>0</v>
          </cell>
          <cell r="K252" t="str">
            <v>0</v>
          </cell>
          <cell r="L252" t="str">
            <v>0</v>
          </cell>
          <cell r="M252" t="str">
            <v>0</v>
          </cell>
          <cell r="N252" t="str">
            <v>0</v>
          </cell>
          <cell r="O252" t="e">
            <v>#REF!</v>
          </cell>
        </row>
        <row r="253">
          <cell r="B253" t="str">
            <v>GE-003</v>
          </cell>
          <cell r="C253" t="str">
            <v>CONVERTIDOR DE CC A CA  PARA CELDA FOTOVOLTAICA O ENERGIA EOLICA</v>
          </cell>
          <cell r="D253" t="str">
            <v>E</v>
          </cell>
          <cell r="E253" t="str">
            <v>GE</v>
          </cell>
          <cell r="F253" t="str">
            <v>E</v>
          </cell>
          <cell r="H253">
            <v>1</v>
          </cell>
          <cell r="I253" t="e">
            <v>#REF!</v>
          </cell>
          <cell r="J253" t="str">
            <v>0</v>
          </cell>
          <cell r="K253" t="str">
            <v>0</v>
          </cell>
          <cell r="L253" t="str">
            <v>0</v>
          </cell>
          <cell r="M253" t="str">
            <v>0</v>
          </cell>
          <cell r="N253" t="str">
            <v>0</v>
          </cell>
          <cell r="O253" t="e">
            <v>#REF!</v>
          </cell>
        </row>
        <row r="254">
          <cell r="B254" t="str">
            <v>GE-004</v>
          </cell>
          <cell r="C254" t="str">
            <v>FILTRO ACTIVO ELIMINADOR DE ARMONICOS EN REDES ELÉCTRICAS</v>
          </cell>
          <cell r="D254" t="str">
            <v>E</v>
          </cell>
          <cell r="E254" t="str">
            <v>GE</v>
          </cell>
          <cell r="F254" t="str">
            <v>C</v>
          </cell>
          <cell r="H254">
            <v>1</v>
          </cell>
          <cell r="I254" t="e">
            <v>#REF!</v>
          </cell>
          <cell r="J254" t="str">
            <v>0</v>
          </cell>
          <cell r="K254" t="str">
            <v>0</v>
          </cell>
          <cell r="L254" t="str">
            <v>0</v>
          </cell>
          <cell r="M254" t="str">
            <v>0</v>
          </cell>
          <cell r="N254" t="str">
            <v>0</v>
          </cell>
          <cell r="O254" t="e">
            <v>#REF!</v>
          </cell>
        </row>
        <row r="255">
          <cell r="B255" t="str">
            <v>GE-005</v>
          </cell>
          <cell r="C255" t="str">
            <v>GABINETE Y TRANSFORMADOR DE POTENCIA</v>
          </cell>
          <cell r="D255" t="str">
            <v>E</v>
          </cell>
          <cell r="E255" t="str">
            <v>GE</v>
          </cell>
          <cell r="F255" t="str">
            <v>C</v>
          </cell>
          <cell r="H255">
            <v>1</v>
          </cell>
          <cell r="I255" t="e">
            <v>#REF!</v>
          </cell>
          <cell r="J255" t="str">
            <v>0</v>
          </cell>
          <cell r="K255" t="str">
            <v>0</v>
          </cell>
          <cell r="L255" t="str">
            <v>0</v>
          </cell>
          <cell r="M255" t="str">
            <v>0</v>
          </cell>
          <cell r="N255" t="str">
            <v>0</v>
          </cell>
          <cell r="O255" t="e">
            <v>#REF!</v>
          </cell>
        </row>
        <row r="256">
          <cell r="B256" t="str">
            <v>GE-006</v>
          </cell>
          <cell r="C256" t="str">
            <v>GRUPO ELECTROGENO   20 KW</v>
          </cell>
          <cell r="D256" t="str">
            <v>E</v>
          </cell>
          <cell r="E256" t="str">
            <v>GE</v>
          </cell>
          <cell r="F256" t="str">
            <v>C</v>
          </cell>
          <cell r="H256">
            <v>1</v>
          </cell>
          <cell r="I256" t="e">
            <v>#REF!</v>
          </cell>
          <cell r="J256" t="str">
            <v>0</v>
          </cell>
          <cell r="K256" t="str">
            <v>0</v>
          </cell>
          <cell r="L256" t="str">
            <v>0</v>
          </cell>
          <cell r="M256" t="str">
            <v>0</v>
          </cell>
          <cell r="N256" t="str">
            <v>0</v>
          </cell>
          <cell r="O256" t="e">
            <v>#REF!</v>
          </cell>
        </row>
        <row r="257">
          <cell r="B257" t="str">
            <v>GE-007</v>
          </cell>
          <cell r="C257" t="str">
            <v>GRUPO ELECTROGENO 100 KW</v>
          </cell>
          <cell r="D257" t="str">
            <v>E</v>
          </cell>
          <cell r="E257" t="str">
            <v>GE</v>
          </cell>
          <cell r="F257" t="str">
            <v>E</v>
          </cell>
          <cell r="H257">
            <v>1</v>
          </cell>
          <cell r="I257" t="e">
            <v>#REF!</v>
          </cell>
          <cell r="J257" t="str">
            <v>0</v>
          </cell>
          <cell r="K257" t="str">
            <v>0</v>
          </cell>
          <cell r="L257" t="str">
            <v>0</v>
          </cell>
          <cell r="M257" t="str">
            <v>0</v>
          </cell>
          <cell r="N257" t="str">
            <v>0</v>
          </cell>
          <cell r="O257" t="e">
            <v>#REF!</v>
          </cell>
        </row>
        <row r="258">
          <cell r="B258" t="str">
            <v>GE-008</v>
          </cell>
          <cell r="C258" t="str">
            <v>GRUPO ELECTRÓGENO 150 KW</v>
          </cell>
          <cell r="D258" t="str">
            <v>E</v>
          </cell>
          <cell r="E258" t="str">
            <v>GE</v>
          </cell>
          <cell r="F258" t="str">
            <v>C</v>
          </cell>
          <cell r="H258">
            <v>2</v>
          </cell>
          <cell r="I258" t="e">
            <v>#REF!</v>
          </cell>
          <cell r="J258" t="str">
            <v>0</v>
          </cell>
          <cell r="K258" t="str">
            <v>0</v>
          </cell>
          <cell r="L258" t="str">
            <v>0</v>
          </cell>
          <cell r="M258" t="str">
            <v>0</v>
          </cell>
          <cell r="N258" t="str">
            <v>0</v>
          </cell>
          <cell r="O258" t="e">
            <v>#REF!</v>
          </cell>
        </row>
        <row r="259">
          <cell r="B259" t="str">
            <v>GE-009</v>
          </cell>
          <cell r="C259" t="str">
            <v>GRUPO ELECTROGENO 200 KW</v>
          </cell>
          <cell r="D259" t="str">
            <v>E</v>
          </cell>
          <cell r="E259" t="str">
            <v>GE</v>
          </cell>
          <cell r="F259" t="str">
            <v>C</v>
          </cell>
          <cell r="H259">
            <v>2</v>
          </cell>
          <cell r="I259" t="e">
            <v>#REF!</v>
          </cell>
          <cell r="J259" t="str">
            <v>0</v>
          </cell>
          <cell r="K259" t="str">
            <v>0</v>
          </cell>
          <cell r="L259" t="str">
            <v>0</v>
          </cell>
          <cell r="M259" t="str">
            <v>0</v>
          </cell>
          <cell r="N259" t="str">
            <v>0</v>
          </cell>
          <cell r="O259" t="e">
            <v>#REF!</v>
          </cell>
        </row>
        <row r="260">
          <cell r="B260" t="str">
            <v>GE-010</v>
          </cell>
          <cell r="C260" t="str">
            <v>GRUPO ELECTROGENO 300 KW</v>
          </cell>
          <cell r="D260" t="str">
            <v>E</v>
          </cell>
          <cell r="E260" t="str">
            <v>GE</v>
          </cell>
          <cell r="F260" t="str">
            <v>C</v>
          </cell>
          <cell r="H260">
            <v>2</v>
          </cell>
          <cell r="I260" t="e">
            <v>#REF!</v>
          </cell>
          <cell r="J260" t="str">
            <v>0</v>
          </cell>
          <cell r="K260" t="str">
            <v>0</v>
          </cell>
          <cell r="L260" t="str">
            <v>0</v>
          </cell>
          <cell r="M260" t="str">
            <v>0</v>
          </cell>
          <cell r="N260" t="str">
            <v>0</v>
          </cell>
          <cell r="O260" t="e">
            <v>#REF!</v>
          </cell>
        </row>
        <row r="261">
          <cell r="B261" t="str">
            <v>GE-011</v>
          </cell>
          <cell r="C261" t="str">
            <v>RED DE ALIMENTACION ELECTRICA DUCTOS, CABLES Y CAJAS</v>
          </cell>
          <cell r="D261" t="str">
            <v>E</v>
          </cell>
          <cell r="E261" t="str">
            <v>GE</v>
          </cell>
          <cell r="F261" t="str">
            <v>E</v>
          </cell>
          <cell r="H261">
            <v>1</v>
          </cell>
          <cell r="I261" t="e">
            <v>#REF!</v>
          </cell>
          <cell r="J261" t="str">
            <v>0</v>
          </cell>
          <cell r="K261" t="str">
            <v>0</v>
          </cell>
          <cell r="L261" t="str">
            <v>0</v>
          </cell>
          <cell r="M261" t="str">
            <v>0</v>
          </cell>
          <cell r="N261" t="str">
            <v>0</v>
          </cell>
          <cell r="O261" t="e">
            <v>#REF!</v>
          </cell>
        </row>
        <row r="262">
          <cell r="B262" t="str">
            <v>GE-012</v>
          </cell>
          <cell r="C262" t="str">
            <v>SISTEMA DE PANELES FOTOVOLTAICOS O GENERADOR EOLICO</v>
          </cell>
          <cell r="D262" t="str">
            <v>E</v>
          </cell>
          <cell r="E262" t="str">
            <v>GE</v>
          </cell>
          <cell r="F262" t="str">
            <v>E</v>
          </cell>
          <cell r="H262">
            <v>1</v>
          </cell>
          <cell r="I262" t="e">
            <v>#REF!</v>
          </cell>
          <cell r="J262" t="str">
            <v>0</v>
          </cell>
          <cell r="K262" t="str">
            <v>0</v>
          </cell>
          <cell r="L262" t="str">
            <v>0</v>
          </cell>
          <cell r="M262" t="str">
            <v>0</v>
          </cell>
          <cell r="N262" t="str">
            <v>0</v>
          </cell>
          <cell r="O262" t="e">
            <v>#REF!</v>
          </cell>
        </row>
        <row r="263">
          <cell r="B263" t="str">
            <v>GE-013</v>
          </cell>
          <cell r="C263" t="str">
            <v>TABLERO DE BAJA TENSION CON SUPRESOR DE PICOS DE SOBREVOLTAJES</v>
          </cell>
          <cell r="D263" t="str">
            <v>E</v>
          </cell>
          <cell r="E263" t="str">
            <v>GE</v>
          </cell>
          <cell r="F263" t="str">
            <v>C</v>
          </cell>
          <cell r="H263">
            <v>1</v>
          </cell>
          <cell r="I263" t="e">
            <v>#REF!</v>
          </cell>
          <cell r="J263" t="str">
            <v>0</v>
          </cell>
          <cell r="K263" t="str">
            <v>0</v>
          </cell>
          <cell r="L263" t="str">
            <v>0</v>
          </cell>
          <cell r="M263" t="str">
            <v>0</v>
          </cell>
          <cell r="N263" t="str">
            <v>0</v>
          </cell>
          <cell r="O263" t="e">
            <v>#REF!</v>
          </cell>
        </row>
        <row r="264">
          <cell r="B264" t="str">
            <v>GE-014</v>
          </cell>
          <cell r="C264" t="str">
            <v>TABLERO DE CONTROL PARA ENERGIA FOTOVOLTAICA O EOLICA</v>
          </cell>
          <cell r="D264" t="str">
            <v>E</v>
          </cell>
          <cell r="E264" t="str">
            <v>GE</v>
          </cell>
          <cell r="F264" t="str">
            <v>E</v>
          </cell>
          <cell r="H264">
            <v>1</v>
          </cell>
          <cell r="I264" t="e">
            <v>#REF!</v>
          </cell>
          <cell r="J264" t="str">
            <v>0</v>
          </cell>
          <cell r="K264" t="str">
            <v>0</v>
          </cell>
          <cell r="L264" t="str">
            <v>0</v>
          </cell>
          <cell r="M264" t="str">
            <v>0</v>
          </cell>
          <cell r="N264" t="str">
            <v>0</v>
          </cell>
          <cell r="O264" t="e">
            <v>#REF!</v>
          </cell>
        </row>
        <row r="265">
          <cell r="B265" t="str">
            <v>GE-015</v>
          </cell>
          <cell r="C265" t="str">
            <v>TABLERO DE TRANSFERENCIA AUTOMATICA A MENOS DE 10 SEG.</v>
          </cell>
          <cell r="D265" t="str">
            <v>E</v>
          </cell>
          <cell r="E265" t="str">
            <v>GE</v>
          </cell>
          <cell r="F265" t="str">
            <v>C</v>
          </cell>
          <cell r="H265">
            <v>1</v>
          </cell>
          <cell r="I265" t="e">
            <v>#REF!</v>
          </cell>
          <cell r="J265" t="str">
            <v>0</v>
          </cell>
          <cell r="K265" t="str">
            <v>0</v>
          </cell>
          <cell r="L265" t="str">
            <v>0</v>
          </cell>
          <cell r="M265" t="str">
            <v>0</v>
          </cell>
          <cell r="N265" t="str">
            <v>0</v>
          </cell>
          <cell r="O265" t="e">
            <v>#REF!</v>
          </cell>
        </row>
        <row r="266">
          <cell r="B266" t="str">
            <v>GE-016</v>
          </cell>
          <cell r="C266" t="str">
            <v xml:space="preserve">TABLERO ELÉCTRICO GENERAL </v>
          </cell>
          <cell r="D266" t="str">
            <v>E</v>
          </cell>
          <cell r="E266" t="str">
            <v>GE</v>
          </cell>
          <cell r="F266" t="str">
            <v>C</v>
          </cell>
          <cell r="H266">
            <v>1</v>
          </cell>
          <cell r="I266" t="e">
            <v>#REF!</v>
          </cell>
          <cell r="J266" t="str">
            <v>0</v>
          </cell>
          <cell r="K266" t="str">
            <v>0</v>
          </cell>
          <cell r="L266" t="str">
            <v>0</v>
          </cell>
          <cell r="M266" t="str">
            <v>0</v>
          </cell>
          <cell r="N266" t="str">
            <v>0</v>
          </cell>
          <cell r="O266" t="e">
            <v>#REF!</v>
          </cell>
        </row>
        <row r="267">
          <cell r="B267" t="str">
            <v>GE-017</v>
          </cell>
          <cell r="C267" t="str">
            <v>TRANSFORMADOR DE AISLAMIENTO - DATA CENTER</v>
          </cell>
          <cell r="D267" t="str">
            <v>E</v>
          </cell>
          <cell r="E267" t="str">
            <v>GE</v>
          </cell>
          <cell r="F267" t="str">
            <v>E</v>
          </cell>
          <cell r="H267">
            <v>1</v>
          </cell>
          <cell r="I267" t="e">
            <v>#REF!</v>
          </cell>
          <cell r="J267" t="str">
            <v>0</v>
          </cell>
          <cell r="K267" t="str">
            <v>0</v>
          </cell>
          <cell r="L267" t="str">
            <v>0</v>
          </cell>
          <cell r="M267" t="str">
            <v>0</v>
          </cell>
          <cell r="N267" t="str">
            <v>0</v>
          </cell>
          <cell r="O267" t="e">
            <v>#REF!</v>
          </cell>
        </row>
        <row r="268">
          <cell r="B268" t="str">
            <v>GE-018</v>
          </cell>
          <cell r="C268" t="str">
            <v>TRANSFORMADOR DE AISLAMIENTO VOLTAJE NOMINAL/VOLTAJE NOMINAL</v>
          </cell>
          <cell r="D268" t="str">
            <v>E</v>
          </cell>
          <cell r="E268" t="str">
            <v>GE</v>
          </cell>
          <cell r="F268" t="str">
            <v>C</v>
          </cell>
          <cell r="H268">
            <v>1</v>
          </cell>
          <cell r="I268" t="e">
            <v>#REF!</v>
          </cell>
          <cell r="J268" t="str">
            <v>0</v>
          </cell>
          <cell r="K268" t="str">
            <v>0</v>
          </cell>
          <cell r="L268" t="str">
            <v>0</v>
          </cell>
          <cell r="M268" t="str">
            <v>0</v>
          </cell>
          <cell r="N268" t="str">
            <v>0</v>
          </cell>
          <cell r="O268" t="e">
            <v>#REF!</v>
          </cell>
        </row>
        <row r="269">
          <cell r="B269" t="str">
            <v>GI-001</v>
          </cell>
          <cell r="C269" t="str">
            <v>COMPRESOR DE AIRE COMPRIMIDO, CAP. APROX. 25 GLS.</v>
          </cell>
          <cell r="D269" t="str">
            <v>E</v>
          </cell>
          <cell r="E269" t="str">
            <v>GI</v>
          </cell>
          <cell r="F269" t="str">
            <v>E</v>
          </cell>
          <cell r="H269">
            <v>1</v>
          </cell>
          <cell r="I269" t="e">
            <v>#REF!</v>
          </cell>
          <cell r="J269" t="str">
            <v>0</v>
          </cell>
          <cell r="K269" t="str">
            <v>0</v>
          </cell>
          <cell r="L269" t="str">
            <v>0</v>
          </cell>
          <cell r="M269" t="str">
            <v>0</v>
          </cell>
          <cell r="N269" t="str">
            <v>0</v>
          </cell>
          <cell r="O269" t="e">
            <v>#REF!</v>
          </cell>
        </row>
        <row r="270">
          <cell r="B270" t="str">
            <v>GI-002</v>
          </cell>
          <cell r="C270" t="str">
            <v>COMPRESOR DE AIRE COMPRIMIDO, CAP. APROX. 55 GLS.</v>
          </cell>
          <cell r="D270" t="str">
            <v>E</v>
          </cell>
          <cell r="E270" t="str">
            <v>GI</v>
          </cell>
          <cell r="F270" t="str">
            <v>E</v>
          </cell>
          <cell r="H270">
            <v>1</v>
          </cell>
          <cell r="I270" t="e">
            <v>#REF!</v>
          </cell>
          <cell r="J270" t="str">
            <v>0</v>
          </cell>
          <cell r="K270" t="str">
            <v>0</v>
          </cell>
          <cell r="L270" t="str">
            <v>0</v>
          </cell>
          <cell r="M270" t="str">
            <v>0</v>
          </cell>
          <cell r="N270" t="str">
            <v>0</v>
          </cell>
          <cell r="O270" t="e">
            <v>#REF!</v>
          </cell>
        </row>
        <row r="271">
          <cell r="B271" t="str">
            <v>GI-003</v>
          </cell>
          <cell r="C271" t="str">
            <v>COMPRESOR DE AIRE INDUSTRIAL</v>
          </cell>
          <cell r="D271" t="str">
            <v>E</v>
          </cell>
          <cell r="E271" t="str">
            <v>GI</v>
          </cell>
          <cell r="F271" t="str">
            <v>C</v>
          </cell>
          <cell r="H271">
            <v>2</v>
          </cell>
          <cell r="I271" t="e">
            <v>#REF!</v>
          </cell>
          <cell r="J271" t="str">
            <v>0</v>
          </cell>
          <cell r="K271" t="str">
            <v>0</v>
          </cell>
          <cell r="L271" t="str">
            <v>0</v>
          </cell>
          <cell r="M271" t="str">
            <v>0</v>
          </cell>
          <cell r="N271" t="str">
            <v>0</v>
          </cell>
          <cell r="O271" t="e">
            <v>#REF!</v>
          </cell>
        </row>
        <row r="272">
          <cell r="B272" t="str">
            <v>GI-004</v>
          </cell>
          <cell r="C272" t="str">
            <v>RED DE AIRE COMPRIMIDO INDUSTRIAL CON VALVULAS Y ACCESORIOS</v>
          </cell>
          <cell r="D272" t="str">
            <v>E</v>
          </cell>
          <cell r="E272" t="str">
            <v>GI</v>
          </cell>
          <cell r="F272" t="str">
            <v>C</v>
          </cell>
          <cell r="H272">
            <v>1</v>
          </cell>
          <cell r="I272" t="e">
            <v>#REF!</v>
          </cell>
          <cell r="J272" t="str">
            <v>0</v>
          </cell>
          <cell r="K272" t="str">
            <v>0</v>
          </cell>
          <cell r="L272" t="str">
            <v>0</v>
          </cell>
          <cell r="M272" t="str">
            <v>0</v>
          </cell>
          <cell r="N272" t="str">
            <v>0</v>
          </cell>
          <cell r="O272" t="e">
            <v>#REF!</v>
          </cell>
        </row>
        <row r="273">
          <cell r="B273" t="str">
            <v>GIN-001</v>
          </cell>
          <cell r="C273" t="str">
            <v>CAMILLA PARA PARTO VERTICAL</v>
          </cell>
          <cell r="D273" t="str">
            <v>MC</v>
          </cell>
          <cell r="E273" t="str">
            <v>GIN</v>
          </cell>
          <cell r="F273" t="str">
            <v>E</v>
          </cell>
          <cell r="H273" t="str">
            <v>0</v>
          </cell>
          <cell r="I273" t="e">
            <v>#REF!</v>
          </cell>
          <cell r="J273" t="str">
            <v>0</v>
          </cell>
          <cell r="K273" t="str">
            <v>0</v>
          </cell>
          <cell r="L273" t="str">
            <v>0</v>
          </cell>
          <cell r="M273" t="str">
            <v>0</v>
          </cell>
          <cell r="N273" t="str">
            <v>0</v>
          </cell>
          <cell r="O273" t="e">
            <v>#REF!</v>
          </cell>
        </row>
        <row r="274">
          <cell r="B274" t="str">
            <v>GIN-002</v>
          </cell>
          <cell r="C274" t="str">
            <v>MESA (DIVAN) PARA EXAMENES GINECO OBSTETRICOS</v>
          </cell>
          <cell r="D274" t="str">
            <v>MC</v>
          </cell>
          <cell r="E274" t="str">
            <v>GIN</v>
          </cell>
          <cell r="F274" t="str">
            <v>E</v>
          </cell>
          <cell r="H274" t="str">
            <v>0</v>
          </cell>
          <cell r="I274" t="e">
            <v>#REF!</v>
          </cell>
          <cell r="J274">
            <v>1</v>
          </cell>
          <cell r="K274">
            <v>1</v>
          </cell>
          <cell r="L274" t="str">
            <v>0</v>
          </cell>
          <cell r="M274" t="str">
            <v>0</v>
          </cell>
          <cell r="N274" t="str">
            <v>0</v>
          </cell>
          <cell r="O274" t="e">
            <v>#REF!</v>
          </cell>
        </row>
        <row r="275">
          <cell r="B275" t="str">
            <v>GIN-003</v>
          </cell>
          <cell r="C275" t="str">
            <v>MESA ESPECIAL PARA TÓPICO GINECO-OBSTÉTRICO</v>
          </cell>
          <cell r="D275" t="str">
            <v>MC</v>
          </cell>
          <cell r="E275" t="str">
            <v>GIN</v>
          </cell>
          <cell r="F275" t="str">
            <v>E</v>
          </cell>
          <cell r="H275" t="str">
            <v>0</v>
          </cell>
          <cell r="I275" t="e">
            <v>#REF!</v>
          </cell>
          <cell r="J275" t="str">
            <v>0</v>
          </cell>
          <cell r="K275" t="str">
            <v>0</v>
          </cell>
          <cell r="L275" t="str">
            <v>0</v>
          </cell>
          <cell r="M275" t="str">
            <v>0</v>
          </cell>
          <cell r="N275" t="str">
            <v>0</v>
          </cell>
          <cell r="O275" t="e">
            <v>#REF!</v>
          </cell>
        </row>
        <row r="276">
          <cell r="B276" t="str">
            <v>GIN-004</v>
          </cell>
          <cell r="C276" t="str">
            <v>SET DE INSTRUMENTAL DE COLPOSCOPIA</v>
          </cell>
          <cell r="D276" t="str">
            <v>I</v>
          </cell>
          <cell r="E276" t="str">
            <v>GIN</v>
          </cell>
          <cell r="F276" t="str">
            <v>E</v>
          </cell>
          <cell r="H276" t="str">
            <v>0</v>
          </cell>
          <cell r="I276" t="e">
            <v>#REF!</v>
          </cell>
          <cell r="J276">
            <v>3</v>
          </cell>
          <cell r="K276" t="str">
            <v>0</v>
          </cell>
          <cell r="L276" t="str">
            <v>0</v>
          </cell>
          <cell r="M276" t="str">
            <v>0</v>
          </cell>
          <cell r="N276" t="str">
            <v>0</v>
          </cell>
          <cell r="O276" t="e">
            <v>#REF!</v>
          </cell>
        </row>
        <row r="277">
          <cell r="B277" t="str">
            <v>GIN-005</v>
          </cell>
          <cell r="C277" t="str">
            <v>SET DE TOMA DE MUESTRAS GINECO OBSTETRICOS</v>
          </cell>
          <cell r="D277" t="str">
            <v>I</v>
          </cell>
          <cell r="E277" t="str">
            <v>GIN</v>
          </cell>
          <cell r="F277" t="str">
            <v>E</v>
          </cell>
          <cell r="H277" t="str">
            <v>0</v>
          </cell>
          <cell r="I277" t="e">
            <v>#REF!</v>
          </cell>
          <cell r="J277" t="str">
            <v>0</v>
          </cell>
          <cell r="K277" t="str">
            <v>0</v>
          </cell>
          <cell r="L277" t="str">
            <v>0</v>
          </cell>
          <cell r="M277" t="str">
            <v>0</v>
          </cell>
          <cell r="N277" t="str">
            <v>0</v>
          </cell>
          <cell r="O277" t="e">
            <v>#REF!</v>
          </cell>
        </row>
        <row r="278">
          <cell r="B278" t="str">
            <v>GIN-006</v>
          </cell>
          <cell r="C278" t="str">
            <v>SET INSTRUMENTAL DE CRIOTERAPIA Y CONO LEEP</v>
          </cell>
          <cell r="D278" t="str">
            <v>I</v>
          </cell>
          <cell r="E278" t="str">
            <v>GIN</v>
          </cell>
          <cell r="F278" t="str">
            <v>E</v>
          </cell>
          <cell r="H278" t="str">
            <v>0</v>
          </cell>
          <cell r="I278" t="e">
            <v>#REF!</v>
          </cell>
          <cell r="J278">
            <v>3</v>
          </cell>
          <cell r="K278" t="str">
            <v>0</v>
          </cell>
          <cell r="L278" t="str">
            <v>0</v>
          </cell>
          <cell r="M278" t="str">
            <v>0</v>
          </cell>
          <cell r="N278" t="str">
            <v>0</v>
          </cell>
          <cell r="O278" t="e">
            <v>#REF!</v>
          </cell>
        </row>
        <row r="279">
          <cell r="B279" t="str">
            <v>GIN-007</v>
          </cell>
          <cell r="C279" t="str">
            <v>SET INSTRUMENTAL DE INSERCION Y RETIRO DE DIU</v>
          </cell>
          <cell r="D279" t="str">
            <v>I</v>
          </cell>
          <cell r="E279" t="str">
            <v>GIN</v>
          </cell>
          <cell r="F279" t="str">
            <v>E</v>
          </cell>
          <cell r="H279" t="str">
            <v>0</v>
          </cell>
          <cell r="I279" t="e">
            <v>#REF!</v>
          </cell>
          <cell r="J279">
            <v>3</v>
          </cell>
          <cell r="K279" t="str">
            <v>0</v>
          </cell>
          <cell r="L279" t="str">
            <v>0</v>
          </cell>
          <cell r="M279" t="str">
            <v>0</v>
          </cell>
          <cell r="N279" t="str">
            <v>0</v>
          </cell>
          <cell r="O279" t="e">
            <v>#REF!</v>
          </cell>
        </row>
        <row r="280">
          <cell r="B280" t="str">
            <v>GIN-008</v>
          </cell>
          <cell r="C280" t="str">
            <v>SET INSTRUMENTAL DE LAPARATOMIA CESAREA</v>
          </cell>
          <cell r="D280" t="str">
            <v>I</v>
          </cell>
          <cell r="E280" t="str">
            <v>GIN</v>
          </cell>
          <cell r="F280" t="str">
            <v>E</v>
          </cell>
          <cell r="H280" t="str">
            <v>0</v>
          </cell>
          <cell r="I280" t="e">
            <v>#REF!</v>
          </cell>
          <cell r="J280">
            <v>6</v>
          </cell>
          <cell r="K280" t="str">
            <v>0</v>
          </cell>
          <cell r="L280" t="str">
            <v>0</v>
          </cell>
          <cell r="M280" t="str">
            <v>0</v>
          </cell>
          <cell r="N280" t="str">
            <v>0</v>
          </cell>
          <cell r="O280" t="e">
            <v>#REF!</v>
          </cell>
        </row>
        <row r="281">
          <cell r="B281" t="str">
            <v>GIN-009</v>
          </cell>
          <cell r="C281" t="str">
            <v>SET INSTRUMENTAL DE LEGRADO UTERINO</v>
          </cell>
          <cell r="D281" t="str">
            <v>I</v>
          </cell>
          <cell r="E281" t="str">
            <v>GIN</v>
          </cell>
          <cell r="F281" t="str">
            <v>E</v>
          </cell>
          <cell r="H281" t="str">
            <v>0</v>
          </cell>
          <cell r="I281" t="e">
            <v>#REF!</v>
          </cell>
          <cell r="J281">
            <v>4</v>
          </cell>
          <cell r="K281" t="str">
            <v>0</v>
          </cell>
          <cell r="L281" t="str">
            <v>0</v>
          </cell>
          <cell r="M281" t="str">
            <v>0</v>
          </cell>
          <cell r="N281" t="str">
            <v>0</v>
          </cell>
          <cell r="O281" t="e">
            <v>#REF!</v>
          </cell>
        </row>
        <row r="282">
          <cell r="B282" t="str">
            <v>GIN-010</v>
          </cell>
          <cell r="C282" t="str">
            <v>SET INSTRUMENTAL DE PARTO</v>
          </cell>
          <cell r="D282" t="str">
            <v>I</v>
          </cell>
          <cell r="E282" t="str">
            <v>GIN</v>
          </cell>
          <cell r="F282" t="str">
            <v>E</v>
          </cell>
          <cell r="H282" t="str">
            <v>0</v>
          </cell>
          <cell r="I282" t="e">
            <v>#REF!</v>
          </cell>
          <cell r="J282">
            <v>6</v>
          </cell>
          <cell r="K282" t="str">
            <v>0</v>
          </cell>
          <cell r="L282" t="str">
            <v>0</v>
          </cell>
          <cell r="M282" t="str">
            <v>0</v>
          </cell>
          <cell r="N282" t="str">
            <v>0</v>
          </cell>
          <cell r="O282" t="e">
            <v>#REF!</v>
          </cell>
        </row>
        <row r="283">
          <cell r="B283" t="str">
            <v>GIN-011</v>
          </cell>
          <cell r="C283" t="str">
            <v>SET INSTRUMENTAL PARA  LAPARASCOPIA GINECO-OBSTETRICA</v>
          </cell>
          <cell r="D283" t="str">
            <v>I</v>
          </cell>
          <cell r="E283" t="str">
            <v>GIN</v>
          </cell>
          <cell r="F283" t="str">
            <v>E</v>
          </cell>
          <cell r="H283" t="str">
            <v>0</v>
          </cell>
          <cell r="I283" t="e">
            <v>#REF!</v>
          </cell>
          <cell r="J283">
            <v>3</v>
          </cell>
          <cell r="K283" t="str">
            <v>0</v>
          </cell>
          <cell r="L283" t="str">
            <v>0</v>
          </cell>
          <cell r="M283" t="str">
            <v>0</v>
          </cell>
          <cell r="N283" t="str">
            <v>0</v>
          </cell>
          <cell r="O283" t="e">
            <v>#REF!</v>
          </cell>
        </row>
        <row r="284">
          <cell r="B284" t="str">
            <v>GIN-012</v>
          </cell>
          <cell r="C284" t="str">
            <v>SET INSTRUMENTAL PARA CESAREA</v>
          </cell>
          <cell r="D284" t="str">
            <v>I</v>
          </cell>
          <cell r="E284" t="str">
            <v>GIN</v>
          </cell>
          <cell r="F284" t="str">
            <v>E</v>
          </cell>
          <cell r="H284" t="str">
            <v>0</v>
          </cell>
          <cell r="I284" t="e">
            <v>#REF!</v>
          </cell>
          <cell r="J284">
            <v>6</v>
          </cell>
          <cell r="K284" t="str">
            <v>0</v>
          </cell>
          <cell r="L284" t="str">
            <v>0</v>
          </cell>
          <cell r="M284" t="str">
            <v>0</v>
          </cell>
          <cell r="N284" t="str">
            <v>0</v>
          </cell>
          <cell r="O284" t="e">
            <v>#REF!</v>
          </cell>
        </row>
        <row r="285">
          <cell r="B285" t="str">
            <v>GIN-013</v>
          </cell>
          <cell r="C285" t="str">
            <v>SET INSTRUMENTAL PARA EXAMEN GINECOLOGICO I</v>
          </cell>
          <cell r="D285" t="str">
            <v>I</v>
          </cell>
          <cell r="E285" t="str">
            <v>GIN</v>
          </cell>
          <cell r="F285" t="str">
            <v>E</v>
          </cell>
          <cell r="H285" t="str">
            <v>0</v>
          </cell>
          <cell r="I285" t="e">
            <v>#REF!</v>
          </cell>
          <cell r="J285">
            <v>6</v>
          </cell>
          <cell r="K285" t="str">
            <v>0</v>
          </cell>
          <cell r="L285" t="str">
            <v>0</v>
          </cell>
          <cell r="M285" t="str">
            <v>0</v>
          </cell>
          <cell r="N285" t="str">
            <v>0</v>
          </cell>
          <cell r="O285" t="e">
            <v>#REF!</v>
          </cell>
        </row>
        <row r="286">
          <cell r="B286" t="str">
            <v>GIN-014</v>
          </cell>
          <cell r="C286" t="str">
            <v>SET INSTRUMENTAL PARA EXAMEN GINECOLOGICO II</v>
          </cell>
          <cell r="D286" t="str">
            <v>I</v>
          </cell>
          <cell r="E286" t="str">
            <v>GIN</v>
          </cell>
          <cell r="F286" t="str">
            <v>E</v>
          </cell>
          <cell r="H286" t="str">
            <v>0</v>
          </cell>
          <cell r="I286" t="e">
            <v>#REF!</v>
          </cell>
          <cell r="J286">
            <v>6</v>
          </cell>
          <cell r="K286" t="str">
            <v>0</v>
          </cell>
          <cell r="L286" t="str">
            <v>0</v>
          </cell>
          <cell r="M286" t="str">
            <v>0</v>
          </cell>
          <cell r="N286" t="str">
            <v>0</v>
          </cell>
          <cell r="O286" t="e">
            <v>#REF!</v>
          </cell>
        </row>
        <row r="287">
          <cell r="B287" t="str">
            <v>GIN-015</v>
          </cell>
          <cell r="C287" t="str">
            <v>SET INSTRUMENTAL PARA REVISION DE CUELLO UTERINO</v>
          </cell>
          <cell r="D287" t="str">
            <v>I</v>
          </cell>
          <cell r="E287" t="str">
            <v>GIN</v>
          </cell>
          <cell r="F287" t="str">
            <v>E</v>
          </cell>
          <cell r="H287" t="str">
            <v>0</v>
          </cell>
          <cell r="I287" t="e">
            <v>#REF!</v>
          </cell>
          <cell r="J287">
            <v>6</v>
          </cell>
          <cell r="K287" t="str">
            <v>0</v>
          </cell>
          <cell r="L287" t="str">
            <v>0</v>
          </cell>
          <cell r="M287" t="str">
            <v>0</v>
          </cell>
          <cell r="N287" t="str">
            <v>0</v>
          </cell>
          <cell r="O287" t="e">
            <v>#REF!</v>
          </cell>
        </row>
        <row r="288">
          <cell r="B288" t="str">
            <v>GM-001</v>
          </cell>
          <cell r="C288" t="str">
            <v>AUTOGENERADOR DE OXIGENO MEDICINAL</v>
          </cell>
          <cell r="D288" t="str">
            <v>E</v>
          </cell>
          <cell r="E288" t="str">
            <v>GM</v>
          </cell>
          <cell r="F288" t="str">
            <v>E</v>
          </cell>
          <cell r="H288">
            <v>1</v>
          </cell>
          <cell r="I288" t="e">
            <v>#REF!</v>
          </cell>
          <cell r="J288" t="str">
            <v>0</v>
          </cell>
          <cell r="K288" t="str">
            <v>0</v>
          </cell>
          <cell r="L288" t="str">
            <v>0</v>
          </cell>
          <cell r="M288" t="str">
            <v>0</v>
          </cell>
          <cell r="N288" t="str">
            <v>0</v>
          </cell>
          <cell r="O288" t="e">
            <v>#REF!</v>
          </cell>
        </row>
        <row r="289">
          <cell r="B289" t="str">
            <v>GM-002</v>
          </cell>
          <cell r="C289" t="str">
            <v>BALONES DE OXIDO NITROSO</v>
          </cell>
          <cell r="D289" t="str">
            <v>C</v>
          </cell>
          <cell r="E289" t="str">
            <v>GM</v>
          </cell>
          <cell r="F289" t="str">
            <v>C</v>
          </cell>
          <cell r="H289">
            <v>2</v>
          </cell>
          <cell r="I289" t="e">
            <v>#REF!</v>
          </cell>
          <cell r="J289" t="str">
            <v>0</v>
          </cell>
          <cell r="K289" t="str">
            <v>0</v>
          </cell>
          <cell r="L289" t="str">
            <v>0</v>
          </cell>
          <cell r="M289" t="str">
            <v>0</v>
          </cell>
          <cell r="N289" t="str">
            <v>0</v>
          </cell>
          <cell r="O289" t="e">
            <v>#REF!</v>
          </cell>
        </row>
        <row r="290">
          <cell r="B290" t="str">
            <v>GM-003</v>
          </cell>
          <cell r="C290" t="str">
            <v>BALONES DE OXIGENO DE  10m3</v>
          </cell>
          <cell r="D290" t="str">
            <v>C</v>
          </cell>
          <cell r="E290" t="str">
            <v>GM</v>
          </cell>
          <cell r="F290" t="str">
            <v>C</v>
          </cell>
          <cell r="H290">
            <v>25</v>
          </cell>
          <cell r="I290" t="e">
            <v>#REF!</v>
          </cell>
          <cell r="J290" t="str">
            <v>0</v>
          </cell>
          <cell r="K290" t="str">
            <v>0</v>
          </cell>
          <cell r="L290" t="str">
            <v>0</v>
          </cell>
          <cell r="M290" t="str">
            <v>0</v>
          </cell>
          <cell r="N290" t="str">
            <v>0</v>
          </cell>
          <cell r="O290" t="e">
            <v>#REF!</v>
          </cell>
        </row>
        <row r="291">
          <cell r="B291" t="str">
            <v>GM-004</v>
          </cell>
          <cell r="C291" t="str">
            <v>BATERIA DE FILTROS DE GASES MEDICINALES</v>
          </cell>
          <cell r="D291" t="str">
            <v>E</v>
          </cell>
          <cell r="E291" t="str">
            <v>GM</v>
          </cell>
          <cell r="F291" t="str">
            <v>C</v>
          </cell>
          <cell r="H291">
            <v>2</v>
          </cell>
          <cell r="I291" t="e">
            <v>#REF!</v>
          </cell>
          <cell r="J291" t="str">
            <v>0</v>
          </cell>
          <cell r="K291" t="str">
            <v>0</v>
          </cell>
          <cell r="L291" t="str">
            <v>0</v>
          </cell>
          <cell r="M291" t="str">
            <v>0</v>
          </cell>
          <cell r="N291" t="str">
            <v>0</v>
          </cell>
          <cell r="O291" t="e">
            <v>#REF!</v>
          </cell>
        </row>
        <row r="292">
          <cell r="B292" t="str">
            <v>GM-005</v>
          </cell>
          <cell r="C292" t="str">
            <v>COCHE DE TRANSPORTE DE BALONES</v>
          </cell>
          <cell r="D292" t="str">
            <v>MC</v>
          </cell>
          <cell r="E292" t="str">
            <v>GM</v>
          </cell>
          <cell r="F292" t="str">
            <v>E</v>
          </cell>
          <cell r="H292">
            <v>1</v>
          </cell>
          <cell r="I292" t="e">
            <v>#REF!</v>
          </cell>
          <cell r="J292" t="str">
            <v>0</v>
          </cell>
          <cell r="K292" t="str">
            <v>0</v>
          </cell>
          <cell r="L292" t="str">
            <v>0</v>
          </cell>
          <cell r="M292" t="str">
            <v>0</v>
          </cell>
          <cell r="N292" t="str">
            <v>0</v>
          </cell>
          <cell r="O292" t="e">
            <v>#REF!</v>
          </cell>
        </row>
        <row r="293">
          <cell r="B293" t="str">
            <v>GM-006</v>
          </cell>
          <cell r="C293" t="str">
            <v>COMPRESORA DE AIRE MEDICINAL</v>
          </cell>
          <cell r="D293" t="str">
            <v>E</v>
          </cell>
          <cell r="E293" t="str">
            <v>GM</v>
          </cell>
          <cell r="F293" t="str">
            <v>C</v>
          </cell>
          <cell r="H293">
            <v>1</v>
          </cell>
          <cell r="I293" t="e">
            <v>#REF!</v>
          </cell>
          <cell r="J293" t="str">
            <v>0</v>
          </cell>
          <cell r="K293" t="str">
            <v>0</v>
          </cell>
          <cell r="L293" t="str">
            <v>0</v>
          </cell>
          <cell r="M293" t="str">
            <v>0</v>
          </cell>
          <cell r="N293" t="str">
            <v>0</v>
          </cell>
          <cell r="O293" t="e">
            <v>#REF!</v>
          </cell>
        </row>
        <row r="294">
          <cell r="B294" t="str">
            <v>GM-007</v>
          </cell>
          <cell r="C294" t="str">
            <v>ELECTROBOMBA DE VACIO</v>
          </cell>
          <cell r="D294" t="str">
            <v>E</v>
          </cell>
          <cell r="E294" t="str">
            <v>GM</v>
          </cell>
          <cell r="F294" t="str">
            <v>C</v>
          </cell>
          <cell r="H294">
            <v>2</v>
          </cell>
          <cell r="I294" t="e">
            <v>#REF!</v>
          </cell>
          <cell r="J294" t="str">
            <v>0</v>
          </cell>
          <cell r="K294" t="str">
            <v>0</v>
          </cell>
          <cell r="L294" t="str">
            <v>0</v>
          </cell>
          <cell r="M294" t="str">
            <v>0</v>
          </cell>
          <cell r="N294" t="str">
            <v>0</v>
          </cell>
          <cell r="O294" t="e">
            <v>#REF!</v>
          </cell>
        </row>
        <row r="295">
          <cell r="B295" t="str">
            <v>GM-008</v>
          </cell>
          <cell r="C295" t="str">
            <v>EQUIPO DE OXIGENOTERAPIA RODABLE</v>
          </cell>
          <cell r="D295" t="str">
            <v>C</v>
          </cell>
          <cell r="E295" t="str">
            <v>GM</v>
          </cell>
          <cell r="F295" t="str">
            <v>E</v>
          </cell>
          <cell r="H295" t="str">
            <v>0</v>
          </cell>
          <cell r="I295" t="e">
            <v>#REF!</v>
          </cell>
          <cell r="J295">
            <v>1</v>
          </cell>
          <cell r="K295" t="str">
            <v>0</v>
          </cell>
          <cell r="L295" t="str">
            <v>0</v>
          </cell>
          <cell r="M295" t="str">
            <v>0</v>
          </cell>
          <cell r="N295" t="str">
            <v>0</v>
          </cell>
          <cell r="O295" t="e">
            <v>#REF!</v>
          </cell>
        </row>
        <row r="296">
          <cell r="B296" t="str">
            <v>GM-009</v>
          </cell>
          <cell r="C296" t="str">
            <v>ESTATIVA DE TECHO CON 02 COLUMNAS (GASES, 2 O, 2 V, 2 AC, 6 TOMAC. DOBLES, RACK, DATA, ESCAPE GASES) Y EQUIPOS (6 TOMAC. DOBLES, RACK, DATA, PORTASUEROS)</v>
          </cell>
          <cell r="D296" t="str">
            <v>E</v>
          </cell>
          <cell r="E296" t="str">
            <v>GM</v>
          </cell>
          <cell r="F296" t="str">
            <v>E</v>
          </cell>
          <cell r="H296" t="str">
            <v>0</v>
          </cell>
          <cell r="I296" t="e">
            <v>#REF!</v>
          </cell>
          <cell r="J296" t="str">
            <v>0</v>
          </cell>
          <cell r="K296" t="str">
            <v>0</v>
          </cell>
          <cell r="L296" t="str">
            <v>0</v>
          </cell>
          <cell r="M296" t="str">
            <v>0</v>
          </cell>
          <cell r="N296" t="str">
            <v>0</v>
          </cell>
          <cell r="O296" t="e">
            <v>#REF!</v>
          </cell>
        </row>
        <row r="297">
          <cell r="B297" t="str">
            <v>GM-010</v>
          </cell>
          <cell r="C297" t="str">
            <v>MANIFOLD CON TABLERO AUTOMÁTICO DE OXIDO NITROSO</v>
          </cell>
          <cell r="D297" t="str">
            <v>E</v>
          </cell>
          <cell r="E297" t="str">
            <v>GM</v>
          </cell>
          <cell r="F297" t="str">
            <v>C</v>
          </cell>
          <cell r="H297">
            <v>1</v>
          </cell>
          <cell r="I297" t="e">
            <v>#REF!</v>
          </cell>
          <cell r="J297" t="str">
            <v>0</v>
          </cell>
          <cell r="K297" t="str">
            <v>0</v>
          </cell>
          <cell r="L297" t="str">
            <v>0</v>
          </cell>
          <cell r="M297" t="str">
            <v>0</v>
          </cell>
          <cell r="N297" t="str">
            <v>0</v>
          </cell>
          <cell r="O297" t="e">
            <v>#REF!</v>
          </cell>
        </row>
        <row r="298">
          <cell r="B298" t="str">
            <v>GM-011</v>
          </cell>
          <cell r="C298" t="str">
            <v>MANIFOLD CON TABLERO AUTOMÁTICO DE OXIGENO MEDICINAL</v>
          </cell>
          <cell r="D298" t="str">
            <v>E</v>
          </cell>
          <cell r="E298" t="str">
            <v>GM</v>
          </cell>
          <cell r="F298" t="str">
            <v>C</v>
          </cell>
          <cell r="H298">
            <v>1</v>
          </cell>
          <cell r="I298" t="e">
            <v>#REF!</v>
          </cell>
          <cell r="J298" t="str">
            <v>0</v>
          </cell>
          <cell r="K298" t="str">
            <v>0</v>
          </cell>
          <cell r="L298" t="str">
            <v>0</v>
          </cell>
          <cell r="M298" t="str">
            <v>0</v>
          </cell>
          <cell r="N298" t="str">
            <v>0</v>
          </cell>
          <cell r="O298" t="e">
            <v>#REF!</v>
          </cell>
        </row>
        <row r="299">
          <cell r="B299" t="str">
            <v>GM-012</v>
          </cell>
          <cell r="C299" t="str">
            <v>RED DE AIRE MEDICINAL CON VALVULAS Y ACCESORIOS</v>
          </cell>
          <cell r="D299" t="str">
            <v>E</v>
          </cell>
          <cell r="E299" t="str">
            <v>GM</v>
          </cell>
          <cell r="F299" t="str">
            <v>C</v>
          </cell>
          <cell r="H299">
            <v>1</v>
          </cell>
          <cell r="I299" t="e">
            <v>#REF!</v>
          </cell>
          <cell r="J299" t="str">
            <v>0</v>
          </cell>
          <cell r="K299" t="str">
            <v>0</v>
          </cell>
          <cell r="L299" t="str">
            <v>0</v>
          </cell>
          <cell r="M299" t="str">
            <v>0</v>
          </cell>
          <cell r="N299" t="str">
            <v>0</v>
          </cell>
          <cell r="O299" t="e">
            <v>#REF!</v>
          </cell>
        </row>
        <row r="300">
          <cell r="B300" t="str">
            <v>GM-013</v>
          </cell>
          <cell r="C300" t="str">
            <v>RED DE OXIDO NITROSO CON VALVULAS Y ACCESORIOS</v>
          </cell>
          <cell r="D300" t="str">
            <v>E</v>
          </cell>
          <cell r="E300" t="str">
            <v>GM</v>
          </cell>
          <cell r="F300" t="str">
            <v>C</v>
          </cell>
          <cell r="H300">
            <v>1</v>
          </cell>
          <cell r="I300" t="e">
            <v>#REF!</v>
          </cell>
          <cell r="J300" t="str">
            <v>0</v>
          </cell>
          <cell r="K300" t="str">
            <v>0</v>
          </cell>
          <cell r="L300" t="str">
            <v>0</v>
          </cell>
          <cell r="M300" t="str">
            <v>0</v>
          </cell>
          <cell r="N300" t="str">
            <v>0</v>
          </cell>
          <cell r="O300" t="e">
            <v>#REF!</v>
          </cell>
        </row>
        <row r="301">
          <cell r="B301" t="str">
            <v>GM-014</v>
          </cell>
          <cell r="C301" t="str">
            <v>RED DE OXIGENO CON VALVULAS Y ACCESORIOS</v>
          </cell>
          <cell r="D301" t="str">
            <v>E</v>
          </cell>
          <cell r="E301" t="str">
            <v>GM</v>
          </cell>
          <cell r="F301" t="str">
            <v>C</v>
          </cell>
          <cell r="H301">
            <v>1</v>
          </cell>
          <cell r="I301" t="e">
            <v>#REF!</v>
          </cell>
          <cell r="J301" t="str">
            <v>0</v>
          </cell>
          <cell r="K301" t="str">
            <v>0</v>
          </cell>
          <cell r="L301" t="str">
            <v>0</v>
          </cell>
          <cell r="M301" t="str">
            <v>0</v>
          </cell>
          <cell r="N301" t="str">
            <v>0</v>
          </cell>
          <cell r="O301" t="e">
            <v>#REF!</v>
          </cell>
        </row>
        <row r="302">
          <cell r="B302" t="str">
            <v>GM-015</v>
          </cell>
          <cell r="C302" t="str">
            <v>RED DE VACIO CON VALVULAS Y ACCESORIOS</v>
          </cell>
          <cell r="D302" t="str">
            <v>E</v>
          </cell>
          <cell r="E302" t="str">
            <v>GM</v>
          </cell>
          <cell r="F302" t="str">
            <v>C</v>
          </cell>
          <cell r="H302">
            <v>1</v>
          </cell>
          <cell r="I302" t="e">
            <v>#REF!</v>
          </cell>
          <cell r="J302" t="str">
            <v>0</v>
          </cell>
          <cell r="K302" t="str">
            <v>0</v>
          </cell>
          <cell r="L302" t="str">
            <v>0</v>
          </cell>
          <cell r="M302" t="str">
            <v>0</v>
          </cell>
          <cell r="N302" t="str">
            <v>0</v>
          </cell>
          <cell r="O302" t="e">
            <v>#REF!</v>
          </cell>
        </row>
        <row r="303">
          <cell r="B303" t="str">
            <v>GM-016</v>
          </cell>
          <cell r="C303" t="str">
            <v>TANQUE DE AIRE COMPRIMIDO</v>
          </cell>
          <cell r="D303" t="str">
            <v>E</v>
          </cell>
          <cell r="E303" t="str">
            <v>GM</v>
          </cell>
          <cell r="F303" t="str">
            <v>C</v>
          </cell>
          <cell r="H303">
            <v>1</v>
          </cell>
          <cell r="I303" t="e">
            <v>#REF!</v>
          </cell>
          <cell r="J303" t="str">
            <v>0</v>
          </cell>
          <cell r="K303" t="str">
            <v>0</v>
          </cell>
          <cell r="L303" t="str">
            <v>0</v>
          </cell>
          <cell r="M303" t="str">
            <v>0</v>
          </cell>
          <cell r="N303" t="str">
            <v>0</v>
          </cell>
          <cell r="O303" t="e">
            <v>#REF!</v>
          </cell>
        </row>
        <row r="304">
          <cell r="B304" t="str">
            <v>GM-017</v>
          </cell>
          <cell r="C304" t="str">
            <v>TANQUE DE AIRE COMPRIMIDO MEDICINAL</v>
          </cell>
          <cell r="D304" t="str">
            <v>E</v>
          </cell>
          <cell r="E304" t="str">
            <v>GM</v>
          </cell>
          <cell r="F304" t="str">
            <v>C</v>
          </cell>
          <cell r="H304">
            <v>1</v>
          </cell>
          <cell r="I304" t="e">
            <v>#REF!</v>
          </cell>
          <cell r="J304" t="str">
            <v>0</v>
          </cell>
          <cell r="K304" t="str">
            <v>0</v>
          </cell>
          <cell r="L304" t="str">
            <v>0</v>
          </cell>
          <cell r="M304" t="str">
            <v>0</v>
          </cell>
          <cell r="N304" t="str">
            <v>0</v>
          </cell>
          <cell r="O304" t="e">
            <v>#REF!</v>
          </cell>
        </row>
        <row r="305">
          <cell r="B305" t="str">
            <v>GM-018</v>
          </cell>
          <cell r="C305" t="str">
            <v>TANQUE DE VACÍO</v>
          </cell>
          <cell r="D305" t="str">
            <v>E</v>
          </cell>
          <cell r="E305" t="str">
            <v>GM</v>
          </cell>
          <cell r="F305" t="str">
            <v>C</v>
          </cell>
          <cell r="H305">
            <v>1</v>
          </cell>
          <cell r="I305" t="e">
            <v>#REF!</v>
          </cell>
          <cell r="J305" t="str">
            <v>0</v>
          </cell>
          <cell r="K305" t="str">
            <v>0</v>
          </cell>
          <cell r="L305" t="str">
            <v>0</v>
          </cell>
          <cell r="M305" t="str">
            <v>0</v>
          </cell>
          <cell r="N305" t="str">
            <v>0</v>
          </cell>
          <cell r="O305" t="e">
            <v>#REF!</v>
          </cell>
        </row>
        <row r="306">
          <cell r="B306" t="str">
            <v>GM-019</v>
          </cell>
          <cell r="C306" t="str">
            <v>TOMA MURAL (2O,V,AC,4 TOMACORRIENTES DOBLES, RACK MONITOR, DATA LLAMADA DE ENF.)</v>
          </cell>
          <cell r="D306" t="str">
            <v>E</v>
          </cell>
          <cell r="E306" t="str">
            <v>GM</v>
          </cell>
          <cell r="F306" t="str">
            <v>E</v>
          </cell>
          <cell r="H306" t="str">
            <v>0</v>
          </cell>
          <cell r="I306" t="e">
            <v>#REF!</v>
          </cell>
          <cell r="J306" t="str">
            <v>0</v>
          </cell>
          <cell r="K306" t="str">
            <v>0</v>
          </cell>
          <cell r="L306" t="str">
            <v>0</v>
          </cell>
          <cell r="M306" t="str">
            <v>0</v>
          </cell>
          <cell r="N306" t="str">
            <v>0</v>
          </cell>
          <cell r="O306" t="e">
            <v>#REF!</v>
          </cell>
        </row>
        <row r="307">
          <cell r="B307" t="str">
            <v>GM-020</v>
          </cell>
          <cell r="C307" t="str">
            <v>TOMA MURAL (O,V,2 TOMACORRIENTES DOBLES)</v>
          </cell>
          <cell r="D307" t="str">
            <v>E</v>
          </cell>
          <cell r="E307" t="str">
            <v>GM</v>
          </cell>
          <cell r="F307" t="str">
            <v>E</v>
          </cell>
          <cell r="H307" t="str">
            <v>0</v>
          </cell>
          <cell r="I307" t="e">
            <v>#REF!</v>
          </cell>
          <cell r="J307" t="str">
            <v>0</v>
          </cell>
          <cell r="K307" t="str">
            <v>0</v>
          </cell>
          <cell r="L307" t="str">
            <v>0</v>
          </cell>
          <cell r="M307" t="str">
            <v>0</v>
          </cell>
          <cell r="N307" t="str">
            <v>0</v>
          </cell>
          <cell r="O307" t="e">
            <v>#REF!</v>
          </cell>
        </row>
        <row r="308">
          <cell r="B308" t="str">
            <v>GM-021</v>
          </cell>
          <cell r="C308" t="str">
            <v>TOMA MURAL (O,V,2 TOMACORRIENTES DOBLES, DATA, LLAMADA ENF.)</v>
          </cell>
          <cell r="D308" t="str">
            <v>E</v>
          </cell>
          <cell r="E308" t="str">
            <v>GM</v>
          </cell>
          <cell r="F308" t="str">
            <v>E</v>
          </cell>
          <cell r="H308" t="str">
            <v>0</v>
          </cell>
          <cell r="I308" t="e">
            <v>#REF!</v>
          </cell>
          <cell r="J308" t="str">
            <v>0</v>
          </cell>
          <cell r="K308" t="str">
            <v>0</v>
          </cell>
          <cell r="L308" t="str">
            <v>0</v>
          </cell>
          <cell r="M308" t="str">
            <v>0</v>
          </cell>
          <cell r="N308" t="str">
            <v>0</v>
          </cell>
          <cell r="O308" t="e">
            <v>#REF!</v>
          </cell>
        </row>
        <row r="309">
          <cell r="B309" t="str">
            <v>GM-022</v>
          </cell>
          <cell r="C309" t="str">
            <v xml:space="preserve">TOMA MURAL (O,V,3 TOMACORRIENTES DOBLES, RACK MONITOR </v>
          </cell>
          <cell r="D309" t="str">
            <v>E</v>
          </cell>
          <cell r="E309" t="str">
            <v>GM</v>
          </cell>
          <cell r="F309" t="str">
            <v>E</v>
          </cell>
          <cell r="H309" t="str">
            <v>0</v>
          </cell>
          <cell r="I309" t="e">
            <v>#REF!</v>
          </cell>
          <cell r="J309" t="str">
            <v>0</v>
          </cell>
          <cell r="K309" t="str">
            <v>0</v>
          </cell>
          <cell r="L309" t="str">
            <v>0</v>
          </cell>
          <cell r="M309" t="str">
            <v>0</v>
          </cell>
          <cell r="N309" t="str">
            <v>0</v>
          </cell>
          <cell r="O309" t="e">
            <v>#REF!</v>
          </cell>
        </row>
        <row r="310">
          <cell r="B310" t="str">
            <v>GM-023</v>
          </cell>
          <cell r="C310" t="str">
            <v>TOMA MURAL (O,V,3 TOMACORRIENTES DOBLES, RACK MONITOR, DATA)</v>
          </cell>
          <cell r="D310" t="str">
            <v>E</v>
          </cell>
          <cell r="E310" t="str">
            <v>GM</v>
          </cell>
          <cell r="F310" t="str">
            <v>E</v>
          </cell>
          <cell r="H310" t="str">
            <v>0</v>
          </cell>
          <cell r="I310" t="e">
            <v>#REF!</v>
          </cell>
          <cell r="J310">
            <v>2</v>
          </cell>
          <cell r="K310">
            <v>2</v>
          </cell>
          <cell r="L310" t="str">
            <v>0</v>
          </cell>
          <cell r="M310" t="str">
            <v>0</v>
          </cell>
          <cell r="N310" t="str">
            <v>0</v>
          </cell>
          <cell r="O310" t="e">
            <v>#REF!</v>
          </cell>
        </row>
        <row r="311">
          <cell r="B311" t="str">
            <v>GM-024</v>
          </cell>
          <cell r="C311" t="str">
            <v>TOMA MURAL (O,V,AC,3 TOMACORRIENTES DOBLES, RACK MONITOR, DATA, LLAMADA ENF.)</v>
          </cell>
          <cell r="D311" t="str">
            <v>E</v>
          </cell>
          <cell r="E311" t="str">
            <v>GM</v>
          </cell>
          <cell r="F311" t="str">
            <v>E</v>
          </cell>
          <cell r="H311" t="str">
            <v>0</v>
          </cell>
          <cell r="I311" t="e">
            <v>#REF!</v>
          </cell>
          <cell r="J311" t="str">
            <v>0</v>
          </cell>
          <cell r="K311" t="str">
            <v>0</v>
          </cell>
          <cell r="L311" t="str">
            <v>0</v>
          </cell>
          <cell r="M311" t="str">
            <v>0</v>
          </cell>
          <cell r="N311" t="str">
            <v>0</v>
          </cell>
          <cell r="O311" t="e">
            <v>#REF!</v>
          </cell>
        </row>
        <row r="312">
          <cell r="B312" t="str">
            <v>GV-001</v>
          </cell>
          <cell r="C312" t="str">
            <v>BOMBA DE AGUA BLANDA</v>
          </cell>
          <cell r="D312" t="str">
            <v>E</v>
          </cell>
          <cell r="E312" t="str">
            <v>GV</v>
          </cell>
          <cell r="F312" t="str">
            <v>C</v>
          </cell>
          <cell r="H312">
            <v>2</v>
          </cell>
          <cell r="I312" t="e">
            <v>#REF!</v>
          </cell>
          <cell r="J312" t="str">
            <v>0</v>
          </cell>
          <cell r="K312" t="str">
            <v>0</v>
          </cell>
          <cell r="L312" t="str">
            <v>0</v>
          </cell>
          <cell r="M312" t="str">
            <v>0</v>
          </cell>
          <cell r="N312" t="str">
            <v>0</v>
          </cell>
          <cell r="O312" t="e">
            <v>#REF!</v>
          </cell>
        </row>
        <row r="313">
          <cell r="B313" t="str">
            <v>GV-002</v>
          </cell>
          <cell r="C313" t="str">
            <v>BOMBA DE AGUA CALIENTE</v>
          </cell>
          <cell r="D313" t="str">
            <v>E</v>
          </cell>
          <cell r="E313" t="str">
            <v>GV</v>
          </cell>
          <cell r="F313" t="str">
            <v>C</v>
          </cell>
          <cell r="H313">
            <v>2</v>
          </cell>
          <cell r="I313" t="e">
            <v>#REF!</v>
          </cell>
          <cell r="J313" t="str">
            <v>0</v>
          </cell>
          <cell r="K313" t="str">
            <v>0</v>
          </cell>
          <cell r="L313" t="str">
            <v>0</v>
          </cell>
          <cell r="M313" t="str">
            <v>0</v>
          </cell>
          <cell r="N313" t="str">
            <v>0</v>
          </cell>
          <cell r="O313" t="e">
            <v>#REF!</v>
          </cell>
        </row>
        <row r="314">
          <cell r="B314" t="str">
            <v>GV-003</v>
          </cell>
          <cell r="C314" t="str">
            <v>BOMBA DE AGUA DURA</v>
          </cell>
          <cell r="D314" t="str">
            <v>E</v>
          </cell>
          <cell r="E314" t="str">
            <v>GV</v>
          </cell>
          <cell r="F314" t="str">
            <v>C</v>
          </cell>
          <cell r="H314">
            <v>4</v>
          </cell>
          <cell r="I314" t="e">
            <v>#REF!</v>
          </cell>
          <cell r="J314" t="str">
            <v>0</v>
          </cell>
          <cell r="K314" t="str">
            <v>0</v>
          </cell>
          <cell r="L314" t="str">
            <v>0</v>
          </cell>
          <cell r="M314" t="str">
            <v>0</v>
          </cell>
          <cell r="N314" t="str">
            <v>0</v>
          </cell>
          <cell r="O314" t="e">
            <v>#REF!</v>
          </cell>
        </row>
        <row r="315">
          <cell r="B315" t="str">
            <v>GV-004</v>
          </cell>
          <cell r="C315" t="str">
            <v>CALDERA PIROTUBULAR DE 100 BHP MINIMO</v>
          </cell>
          <cell r="D315" t="str">
            <v>E</v>
          </cell>
          <cell r="E315" t="str">
            <v>GV</v>
          </cell>
          <cell r="F315" t="str">
            <v>C</v>
          </cell>
          <cell r="H315">
            <v>2</v>
          </cell>
          <cell r="I315" t="e">
            <v>#REF!</v>
          </cell>
          <cell r="J315" t="str">
            <v>0</v>
          </cell>
          <cell r="K315" t="str">
            <v>0</v>
          </cell>
          <cell r="L315" t="str">
            <v>0</v>
          </cell>
          <cell r="M315" t="str">
            <v>0</v>
          </cell>
          <cell r="N315" t="str">
            <v>0</v>
          </cell>
          <cell r="O315" t="e">
            <v>#REF!</v>
          </cell>
        </row>
        <row r="316">
          <cell r="B316" t="str">
            <v>GV-005</v>
          </cell>
          <cell r="C316" t="str">
            <v>CALDERA PIROTUBULAR DE 30 BHP MINIMO</v>
          </cell>
          <cell r="D316" t="str">
            <v>E</v>
          </cell>
          <cell r="E316" t="str">
            <v>GV</v>
          </cell>
          <cell r="F316" t="str">
            <v>C</v>
          </cell>
          <cell r="H316">
            <v>1</v>
          </cell>
          <cell r="I316" t="e">
            <v>#REF!</v>
          </cell>
          <cell r="J316" t="str">
            <v>0</v>
          </cell>
          <cell r="K316" t="str">
            <v>0</v>
          </cell>
          <cell r="L316" t="str">
            <v>0</v>
          </cell>
          <cell r="M316" t="str">
            <v>0</v>
          </cell>
          <cell r="N316" t="str">
            <v>0</v>
          </cell>
          <cell r="O316" t="e">
            <v>#REF!</v>
          </cell>
        </row>
        <row r="317">
          <cell r="B317" t="str">
            <v>GV-006</v>
          </cell>
          <cell r="C317" t="str">
            <v>CALDERA PIROTUBULAR DE 50 BHP MINIMO</v>
          </cell>
          <cell r="D317" t="str">
            <v>E</v>
          </cell>
          <cell r="E317" t="str">
            <v>GV</v>
          </cell>
          <cell r="F317" t="str">
            <v>C</v>
          </cell>
          <cell r="H317">
            <v>2</v>
          </cell>
          <cell r="I317" t="e">
            <v>#REF!</v>
          </cell>
          <cell r="J317" t="str">
            <v>0</v>
          </cell>
          <cell r="K317" t="str">
            <v>0</v>
          </cell>
          <cell r="L317" t="str">
            <v>0</v>
          </cell>
          <cell r="M317" t="str">
            <v>0</v>
          </cell>
          <cell r="N317" t="str">
            <v>0</v>
          </cell>
          <cell r="O317" t="e">
            <v>#REF!</v>
          </cell>
        </row>
        <row r="318">
          <cell r="B318" t="str">
            <v>GV-007</v>
          </cell>
          <cell r="C318" t="str">
            <v>CALENTADOR DE AGUA 1000 LT</v>
          </cell>
          <cell r="D318" t="str">
            <v>E</v>
          </cell>
          <cell r="E318" t="str">
            <v>GV</v>
          </cell>
          <cell r="F318" t="str">
            <v>E</v>
          </cell>
          <cell r="H318">
            <v>2</v>
          </cell>
          <cell r="I318" t="e">
            <v>#REF!</v>
          </cell>
          <cell r="J318" t="str">
            <v>0</v>
          </cell>
          <cell r="K318" t="str">
            <v>0</v>
          </cell>
          <cell r="L318" t="str">
            <v>0</v>
          </cell>
          <cell r="M318" t="str">
            <v>0</v>
          </cell>
          <cell r="N318" t="str">
            <v>0</v>
          </cell>
          <cell r="O318" t="e">
            <v>#REF!</v>
          </cell>
        </row>
        <row r="319">
          <cell r="B319" t="str">
            <v>GV-008</v>
          </cell>
          <cell r="C319" t="str">
            <v>CALENTADOR DE AGUA 1500 LT</v>
          </cell>
          <cell r="D319" t="str">
            <v>E</v>
          </cell>
          <cell r="E319" t="str">
            <v>GV</v>
          </cell>
          <cell r="F319" t="str">
            <v>C</v>
          </cell>
          <cell r="H319">
            <v>2</v>
          </cell>
          <cell r="I319" t="e">
            <v>#REF!</v>
          </cell>
          <cell r="J319" t="str">
            <v>0</v>
          </cell>
          <cell r="K319" t="str">
            <v>0</v>
          </cell>
          <cell r="L319" t="str">
            <v>0</v>
          </cell>
          <cell r="M319" t="str">
            <v>0</v>
          </cell>
          <cell r="N319" t="str">
            <v>0</v>
          </cell>
          <cell r="O319" t="e">
            <v>#REF!</v>
          </cell>
        </row>
        <row r="320">
          <cell r="B320" t="str">
            <v>GV-009</v>
          </cell>
          <cell r="C320" t="str">
            <v>CALENTADORES DE AGUA</v>
          </cell>
          <cell r="D320" t="str">
            <v>E</v>
          </cell>
          <cell r="E320" t="str">
            <v>GV</v>
          </cell>
          <cell r="F320" t="str">
            <v>C</v>
          </cell>
          <cell r="H320">
            <v>2</v>
          </cell>
          <cell r="I320" t="e">
            <v>#REF!</v>
          </cell>
          <cell r="J320" t="str">
            <v>0</v>
          </cell>
          <cell r="K320" t="str">
            <v>0</v>
          </cell>
          <cell r="L320" t="str">
            <v>0</v>
          </cell>
          <cell r="M320" t="str">
            <v>0</v>
          </cell>
          <cell r="N320" t="str">
            <v>0</v>
          </cell>
          <cell r="O320" t="e">
            <v>#REF!</v>
          </cell>
        </row>
        <row r="321">
          <cell r="B321" t="str">
            <v>GV-010</v>
          </cell>
          <cell r="C321" t="str">
            <v>DEPOSITO DE SAL</v>
          </cell>
          <cell r="D321" t="str">
            <v>E</v>
          </cell>
          <cell r="E321" t="str">
            <v>GV</v>
          </cell>
          <cell r="F321" t="str">
            <v>C</v>
          </cell>
          <cell r="H321">
            <v>1</v>
          </cell>
          <cell r="I321" t="e">
            <v>#REF!</v>
          </cell>
          <cell r="J321" t="str">
            <v>0</v>
          </cell>
          <cell r="K321" t="str">
            <v>0</v>
          </cell>
          <cell r="L321" t="str">
            <v>0</v>
          </cell>
          <cell r="M321" t="str">
            <v>0</v>
          </cell>
          <cell r="N321" t="str">
            <v>0</v>
          </cell>
          <cell r="O321" t="e">
            <v>#REF!</v>
          </cell>
        </row>
        <row r="322">
          <cell r="B322" t="str">
            <v>GV-011</v>
          </cell>
          <cell r="C322" t="str">
            <v>DOSIFICADOR DE PRODUCTOS QUIMICOS PARA CALDEROS</v>
          </cell>
          <cell r="D322" t="str">
            <v>E</v>
          </cell>
          <cell r="E322" t="str">
            <v>GV</v>
          </cell>
          <cell r="F322" t="str">
            <v>C</v>
          </cell>
          <cell r="H322">
            <v>1</v>
          </cell>
          <cell r="I322" t="e">
            <v>#REF!</v>
          </cell>
          <cell r="J322" t="str">
            <v>0</v>
          </cell>
          <cell r="K322" t="str">
            <v>0</v>
          </cell>
          <cell r="L322" t="str">
            <v>0</v>
          </cell>
          <cell r="M322" t="str">
            <v>0</v>
          </cell>
          <cell r="N322" t="str">
            <v>0</v>
          </cell>
          <cell r="O322" t="e">
            <v>#REF!</v>
          </cell>
        </row>
        <row r="323">
          <cell r="B323" t="str">
            <v>GV-012</v>
          </cell>
          <cell r="C323" t="str">
            <v>EQUIPO HIDRONEUMATICO PARA AGUA CALIENTE</v>
          </cell>
          <cell r="D323" t="str">
            <v>E</v>
          </cell>
          <cell r="E323" t="str">
            <v>GV</v>
          </cell>
          <cell r="F323" t="str">
            <v>C</v>
          </cell>
          <cell r="H323">
            <v>1</v>
          </cell>
          <cell r="I323" t="e">
            <v>#REF!</v>
          </cell>
          <cell r="J323" t="str">
            <v>0</v>
          </cell>
          <cell r="K323" t="str">
            <v>0</v>
          </cell>
          <cell r="L323" t="str">
            <v>0</v>
          </cell>
          <cell r="M323" t="str">
            <v>0</v>
          </cell>
          <cell r="N323" t="str">
            <v>0</v>
          </cell>
          <cell r="O323" t="e">
            <v>#REF!</v>
          </cell>
        </row>
        <row r="324">
          <cell r="B324" t="str">
            <v>GV-013</v>
          </cell>
          <cell r="C324" t="str">
            <v>ESTACION REDUCTORA PARA CALENTADOR 100/15 PSI CON REGULADOR DE TEMPERATURA</v>
          </cell>
          <cell r="D324" t="str">
            <v>E</v>
          </cell>
          <cell r="E324" t="str">
            <v>GV</v>
          </cell>
          <cell r="F324" t="str">
            <v>C</v>
          </cell>
          <cell r="H324">
            <v>1</v>
          </cell>
          <cell r="I324" t="e">
            <v>#REF!</v>
          </cell>
          <cell r="J324" t="str">
            <v>0</v>
          </cell>
          <cell r="K324" t="str">
            <v>0</v>
          </cell>
          <cell r="L324" t="str">
            <v>0</v>
          </cell>
          <cell r="M324" t="str">
            <v>0</v>
          </cell>
          <cell r="N324" t="str">
            <v>0</v>
          </cell>
          <cell r="O324" t="e">
            <v>#REF!</v>
          </cell>
        </row>
        <row r="325">
          <cell r="B325" t="str">
            <v>GV-014</v>
          </cell>
          <cell r="C325" t="str">
            <v>ESTACION REDUCTORA PARA CENTRAL DE ESTERILIZACION 100/50PSI</v>
          </cell>
          <cell r="D325" t="str">
            <v>E</v>
          </cell>
          <cell r="E325" t="str">
            <v>GV</v>
          </cell>
          <cell r="F325" t="str">
            <v>C</v>
          </cell>
          <cell r="H325">
            <v>1</v>
          </cell>
          <cell r="I325" t="e">
            <v>#REF!</v>
          </cell>
          <cell r="J325" t="str">
            <v>0</v>
          </cell>
          <cell r="K325" t="str">
            <v>0</v>
          </cell>
          <cell r="L325" t="str">
            <v>0</v>
          </cell>
          <cell r="M325" t="str">
            <v>0</v>
          </cell>
          <cell r="N325" t="str">
            <v>0</v>
          </cell>
          <cell r="O325" t="e">
            <v>#REF!</v>
          </cell>
        </row>
        <row r="326">
          <cell r="B326" t="str">
            <v>GV-015</v>
          </cell>
          <cell r="C326" t="str">
            <v>ESTACION REDUCTORA PARA NUTRICION DE 100/15 PSI</v>
          </cell>
          <cell r="D326" t="str">
            <v>E</v>
          </cell>
          <cell r="E326" t="str">
            <v>GV</v>
          </cell>
          <cell r="F326" t="str">
            <v>C</v>
          </cell>
          <cell r="H326">
            <v>1</v>
          </cell>
          <cell r="I326" t="e">
            <v>#REF!</v>
          </cell>
          <cell r="J326" t="str">
            <v>0</v>
          </cell>
          <cell r="K326" t="str">
            <v>0</v>
          </cell>
          <cell r="L326" t="str">
            <v>0</v>
          </cell>
          <cell r="M326" t="str">
            <v>0</v>
          </cell>
          <cell r="N326" t="str">
            <v>0</v>
          </cell>
          <cell r="O326" t="e">
            <v>#REF!</v>
          </cell>
        </row>
        <row r="327">
          <cell r="B327" t="str">
            <v>GV-016</v>
          </cell>
          <cell r="C327" t="str">
            <v xml:space="preserve">MANIFOLD DE VAPOR CON REGULADORES, CABECERO DE VAPOR Y DISTRIBUCIÓN DE VAPOR </v>
          </cell>
          <cell r="D327" t="str">
            <v>E</v>
          </cell>
          <cell r="E327" t="str">
            <v>GV</v>
          </cell>
          <cell r="F327" t="str">
            <v>E</v>
          </cell>
          <cell r="H327">
            <v>1</v>
          </cell>
          <cell r="I327" t="e">
            <v>#REF!</v>
          </cell>
          <cell r="J327" t="str">
            <v>0</v>
          </cell>
          <cell r="K327" t="str">
            <v>0</v>
          </cell>
          <cell r="L327" t="str">
            <v>0</v>
          </cell>
          <cell r="M327" t="str">
            <v>0</v>
          </cell>
          <cell r="N327" t="str">
            <v>0</v>
          </cell>
          <cell r="O327" t="e">
            <v>#REF!</v>
          </cell>
        </row>
        <row r="328">
          <cell r="B328" t="str">
            <v>GV-017</v>
          </cell>
          <cell r="C328" t="str">
            <v>SET DE CONTROL DE DUREZA DE AGUA</v>
          </cell>
          <cell r="D328" t="str">
            <v>E</v>
          </cell>
          <cell r="E328" t="str">
            <v>GV</v>
          </cell>
          <cell r="F328" t="str">
            <v>E</v>
          </cell>
          <cell r="H328">
            <v>1</v>
          </cell>
          <cell r="I328" t="e">
            <v>#REF!</v>
          </cell>
          <cell r="J328" t="str">
            <v>0</v>
          </cell>
          <cell r="K328" t="str">
            <v>0</v>
          </cell>
          <cell r="L328" t="str">
            <v>0</v>
          </cell>
          <cell r="M328" t="str">
            <v>0</v>
          </cell>
          <cell r="N328" t="str">
            <v>0</v>
          </cell>
          <cell r="O328" t="e">
            <v>#REF!</v>
          </cell>
        </row>
        <row r="329">
          <cell r="B329" t="str">
            <v>GV-018</v>
          </cell>
          <cell r="C329" t="str">
            <v>SISTEMA ABLANDAMIENTO DE AGUA (TANQUE SALMUERA, MÁS 1 FILTRO Y 1 ABLANDADOR)</v>
          </cell>
          <cell r="D329" t="str">
            <v>E</v>
          </cell>
          <cell r="E329" t="str">
            <v>GV</v>
          </cell>
          <cell r="F329" t="str">
            <v>E</v>
          </cell>
          <cell r="H329">
            <v>1</v>
          </cell>
          <cell r="I329" t="e">
            <v>#REF!</v>
          </cell>
          <cell r="J329" t="str">
            <v>0</v>
          </cell>
          <cell r="K329" t="str">
            <v>0</v>
          </cell>
          <cell r="L329" t="str">
            <v>0</v>
          </cell>
          <cell r="M329" t="str">
            <v>0</v>
          </cell>
          <cell r="N329" t="str">
            <v>0</v>
          </cell>
          <cell r="O329" t="e">
            <v>#REF!</v>
          </cell>
        </row>
        <row r="330">
          <cell r="B330" t="str">
            <v>GV-019</v>
          </cell>
          <cell r="C330" t="str">
            <v>SISTEMA ABLANDAMIENTO DE AGUA (TANQUE ZALMUERA MÁS 2 FILTROS Y 2 ABLANDADORES)</v>
          </cell>
          <cell r="D330" t="str">
            <v>E</v>
          </cell>
          <cell r="E330" t="str">
            <v>GV</v>
          </cell>
          <cell r="F330" t="str">
            <v>E</v>
          </cell>
          <cell r="H330">
            <v>1</v>
          </cell>
          <cell r="I330" t="e">
            <v>#REF!</v>
          </cell>
          <cell r="J330" t="str">
            <v>0</v>
          </cell>
          <cell r="K330" t="str">
            <v>0</v>
          </cell>
          <cell r="L330" t="str">
            <v>0</v>
          </cell>
          <cell r="M330" t="str">
            <v>0</v>
          </cell>
          <cell r="N330" t="str">
            <v>0</v>
          </cell>
          <cell r="O330" t="e">
            <v>#REF!</v>
          </cell>
        </row>
        <row r="331">
          <cell r="B331" t="str">
            <v>GV-020</v>
          </cell>
          <cell r="C331" t="str">
            <v xml:space="preserve">TANQUE DE CONDENSADO </v>
          </cell>
          <cell r="D331" t="str">
            <v>E</v>
          </cell>
          <cell r="E331" t="str">
            <v>GV</v>
          </cell>
          <cell r="F331" t="str">
            <v>E</v>
          </cell>
          <cell r="H331">
            <v>1</v>
          </cell>
          <cell r="I331" t="e">
            <v>#REF!</v>
          </cell>
          <cell r="J331" t="str">
            <v>0</v>
          </cell>
          <cell r="K331" t="str">
            <v>0</v>
          </cell>
          <cell r="L331" t="str">
            <v>0</v>
          </cell>
          <cell r="M331" t="str">
            <v>0</v>
          </cell>
          <cell r="N331" t="str">
            <v>0</v>
          </cell>
          <cell r="O331" t="e">
            <v>#REF!</v>
          </cell>
        </row>
        <row r="332">
          <cell r="B332" t="str">
            <v>GV-021</v>
          </cell>
          <cell r="C332" t="str">
            <v xml:space="preserve">TANQUE DE PURGA DESAGÜE ROMPE PRESIÓN DE VAPOR </v>
          </cell>
          <cell r="D332" t="str">
            <v>E</v>
          </cell>
          <cell r="E332" t="str">
            <v>GV</v>
          </cell>
          <cell r="F332" t="str">
            <v>E</v>
          </cell>
          <cell r="H332">
            <v>1</v>
          </cell>
          <cell r="I332" t="e">
            <v>#REF!</v>
          </cell>
          <cell r="J332" t="str">
            <v>0</v>
          </cell>
          <cell r="K332" t="str">
            <v>0</v>
          </cell>
          <cell r="L332" t="str">
            <v>0</v>
          </cell>
          <cell r="M332" t="str">
            <v>0</v>
          </cell>
          <cell r="N332" t="str">
            <v>0</v>
          </cell>
          <cell r="O332" t="e">
            <v>#REF!</v>
          </cell>
        </row>
        <row r="333">
          <cell r="B333" t="str">
            <v>GV-022</v>
          </cell>
          <cell r="C333" t="str">
            <v>TANQUE SALMUERA</v>
          </cell>
          <cell r="D333" t="str">
            <v>E</v>
          </cell>
          <cell r="E333" t="str">
            <v>GV</v>
          </cell>
          <cell r="F333" t="str">
            <v>C</v>
          </cell>
          <cell r="H333">
            <v>1</v>
          </cell>
          <cell r="I333" t="e">
            <v>#REF!</v>
          </cell>
          <cell r="J333" t="str">
            <v>0</v>
          </cell>
          <cell r="K333" t="str">
            <v>0</v>
          </cell>
          <cell r="L333" t="str">
            <v>0</v>
          </cell>
          <cell r="M333" t="str">
            <v>0</v>
          </cell>
          <cell r="N333" t="str">
            <v>0</v>
          </cell>
          <cell r="O333" t="e">
            <v>#REF!</v>
          </cell>
        </row>
        <row r="334">
          <cell r="B334" t="str">
            <v>HE-001</v>
          </cell>
          <cell r="C334" t="str">
            <v>AMOLADORA</v>
          </cell>
          <cell r="D334" t="str">
            <v>E</v>
          </cell>
          <cell r="E334" t="str">
            <v>HE</v>
          </cell>
          <cell r="F334" t="str">
            <v>E</v>
          </cell>
          <cell r="H334">
            <v>1</v>
          </cell>
          <cell r="I334" t="e">
            <v>#REF!</v>
          </cell>
          <cell r="J334" t="str">
            <v>0</v>
          </cell>
          <cell r="K334" t="str">
            <v>0</v>
          </cell>
          <cell r="L334" t="str">
            <v>0</v>
          </cell>
          <cell r="M334" t="str">
            <v>0</v>
          </cell>
          <cell r="N334" t="str">
            <v>0</v>
          </cell>
          <cell r="O334" t="e">
            <v>#REF!</v>
          </cell>
        </row>
        <row r="335">
          <cell r="B335" t="str">
            <v>HE-002</v>
          </cell>
          <cell r="C335" t="str">
            <v>ARGOLLA DE METAL O MADERA INSTALADA EN EL TECHO</v>
          </cell>
          <cell r="D335" t="str">
            <v>C</v>
          </cell>
          <cell r="E335" t="str">
            <v>HE</v>
          </cell>
          <cell r="F335" t="str">
            <v>E</v>
          </cell>
          <cell r="H335" t="str">
            <v>0</v>
          </cell>
          <cell r="I335" t="e">
            <v>#REF!</v>
          </cell>
          <cell r="J335" t="str">
            <v>0</v>
          </cell>
          <cell r="K335" t="str">
            <v>0</v>
          </cell>
          <cell r="L335" t="str">
            <v>0</v>
          </cell>
          <cell r="M335" t="str">
            <v>0</v>
          </cell>
          <cell r="N335" t="str">
            <v>0</v>
          </cell>
          <cell r="O335" t="e">
            <v>#REF!</v>
          </cell>
        </row>
        <row r="336">
          <cell r="B336" t="str">
            <v>HE-003</v>
          </cell>
          <cell r="C336" t="str">
            <v>BOMBA HIDROSTATICA MANUAL</v>
          </cell>
          <cell r="D336" t="str">
            <v>E</v>
          </cell>
          <cell r="E336" t="str">
            <v>HE</v>
          </cell>
          <cell r="F336" t="str">
            <v>E</v>
          </cell>
          <cell r="H336">
            <v>1</v>
          </cell>
          <cell r="I336" t="e">
            <v>#REF!</v>
          </cell>
          <cell r="J336" t="str">
            <v>0</v>
          </cell>
          <cell r="K336" t="str">
            <v>0</v>
          </cell>
          <cell r="L336" t="str">
            <v>0</v>
          </cell>
          <cell r="M336" t="str">
            <v>0</v>
          </cell>
          <cell r="N336" t="str">
            <v>0</v>
          </cell>
          <cell r="O336" t="e">
            <v>#REF!</v>
          </cell>
        </row>
        <row r="337">
          <cell r="B337" t="str">
            <v>HE-004</v>
          </cell>
          <cell r="C337" t="str">
            <v>CORTADORA DE MAYOLICA</v>
          </cell>
          <cell r="D337" t="str">
            <v>E</v>
          </cell>
          <cell r="E337" t="str">
            <v>HE</v>
          </cell>
          <cell r="F337" t="str">
            <v>E</v>
          </cell>
          <cell r="H337">
            <v>1</v>
          </cell>
          <cell r="I337" t="e">
            <v>#REF!</v>
          </cell>
          <cell r="J337" t="str">
            <v>0</v>
          </cell>
          <cell r="K337" t="str">
            <v>0</v>
          </cell>
          <cell r="L337" t="str">
            <v>0</v>
          </cell>
          <cell r="M337" t="str">
            <v>0</v>
          </cell>
          <cell r="N337" t="str">
            <v>0</v>
          </cell>
          <cell r="O337" t="e">
            <v>#REF!</v>
          </cell>
        </row>
        <row r="338">
          <cell r="B338" t="str">
            <v>HE-005</v>
          </cell>
          <cell r="C338" t="str">
            <v>DESATORADOR PORTATIL</v>
          </cell>
          <cell r="D338" t="str">
            <v>E</v>
          </cell>
          <cell r="E338" t="str">
            <v>HE</v>
          </cell>
          <cell r="F338" t="str">
            <v>E</v>
          </cell>
          <cell r="H338">
            <v>1</v>
          </cell>
          <cell r="I338" t="e">
            <v>#REF!</v>
          </cell>
          <cell r="J338" t="str">
            <v>0</v>
          </cell>
          <cell r="K338" t="str">
            <v>0</v>
          </cell>
          <cell r="L338" t="str">
            <v>0</v>
          </cell>
          <cell r="M338" t="str">
            <v>0</v>
          </cell>
          <cell r="N338" t="str">
            <v>0</v>
          </cell>
          <cell r="O338" t="e">
            <v>#REF!</v>
          </cell>
        </row>
        <row r="339">
          <cell r="B339" t="str">
            <v>HE-006</v>
          </cell>
          <cell r="C339" t="str">
            <v>ELECTROBOMBA SUMERGIBLE</v>
          </cell>
          <cell r="D339" t="str">
            <v>E</v>
          </cell>
          <cell r="E339" t="str">
            <v>HE</v>
          </cell>
          <cell r="F339" t="str">
            <v>E</v>
          </cell>
          <cell r="H339">
            <v>1</v>
          </cell>
          <cell r="I339" t="e">
            <v>#REF!</v>
          </cell>
          <cell r="J339" t="str">
            <v>0</v>
          </cell>
          <cell r="K339" t="str">
            <v>0</v>
          </cell>
          <cell r="L339" t="str">
            <v>0</v>
          </cell>
          <cell r="M339" t="str">
            <v>0</v>
          </cell>
          <cell r="N339" t="str">
            <v>0</v>
          </cell>
          <cell r="O339" t="e">
            <v>#REF!</v>
          </cell>
        </row>
        <row r="340">
          <cell r="B340" t="str">
            <v>HE-007</v>
          </cell>
          <cell r="C340" t="str">
            <v>EQUIPO ELECTRICO PARA PINTAR CON PULVERIZADOR</v>
          </cell>
          <cell r="D340" t="str">
            <v>E</v>
          </cell>
          <cell r="E340" t="str">
            <v>HE</v>
          </cell>
          <cell r="F340" t="str">
            <v>E</v>
          </cell>
          <cell r="H340">
            <v>1</v>
          </cell>
          <cell r="I340" t="e">
            <v>#REF!</v>
          </cell>
          <cell r="J340" t="str">
            <v>0</v>
          </cell>
          <cell r="K340" t="str">
            <v>0</v>
          </cell>
          <cell r="L340" t="str">
            <v>0</v>
          </cell>
          <cell r="M340" t="str">
            <v>0</v>
          </cell>
          <cell r="N340" t="str">
            <v>0</v>
          </cell>
          <cell r="O340" t="e">
            <v>#REF!</v>
          </cell>
        </row>
        <row r="341">
          <cell r="B341" t="str">
            <v>HE-008</v>
          </cell>
          <cell r="C341" t="str">
            <v>EQUIPO ELECTRICO PARA SOLDAR</v>
          </cell>
          <cell r="D341" t="str">
            <v>E</v>
          </cell>
          <cell r="E341" t="str">
            <v>HE</v>
          </cell>
          <cell r="F341" t="str">
            <v>E</v>
          </cell>
          <cell r="H341">
            <v>1</v>
          </cell>
          <cell r="I341" t="e">
            <v>#REF!</v>
          </cell>
          <cell r="J341" t="str">
            <v>0</v>
          </cell>
          <cell r="K341" t="str">
            <v>0</v>
          </cell>
          <cell r="L341" t="str">
            <v>0</v>
          </cell>
          <cell r="M341" t="str">
            <v>0</v>
          </cell>
          <cell r="N341" t="str">
            <v>0</v>
          </cell>
          <cell r="O341" t="e">
            <v>#REF!</v>
          </cell>
        </row>
        <row r="342">
          <cell r="B342" t="str">
            <v>HE-009</v>
          </cell>
          <cell r="C342" t="str">
            <v xml:space="preserve">EQUIPO OXICORTE </v>
          </cell>
          <cell r="D342" t="str">
            <v>E</v>
          </cell>
          <cell r="E342" t="str">
            <v>HE</v>
          </cell>
          <cell r="F342" t="str">
            <v>E</v>
          </cell>
          <cell r="H342">
            <v>1</v>
          </cell>
          <cell r="I342" t="e">
            <v>#REF!</v>
          </cell>
          <cell r="J342" t="str">
            <v>0</v>
          </cell>
          <cell r="K342" t="str">
            <v>0</v>
          </cell>
          <cell r="L342" t="str">
            <v>0</v>
          </cell>
          <cell r="M342" t="str">
            <v>0</v>
          </cell>
          <cell r="N342" t="str">
            <v>0</v>
          </cell>
          <cell r="O342" t="e">
            <v>#REF!</v>
          </cell>
        </row>
        <row r="343">
          <cell r="B343" t="str">
            <v>HE-010</v>
          </cell>
          <cell r="C343" t="str">
            <v>ESMERIL ELECTRICO DE MESA</v>
          </cell>
          <cell r="D343" t="str">
            <v>E</v>
          </cell>
          <cell r="E343" t="str">
            <v>HE</v>
          </cell>
          <cell r="F343" t="str">
            <v>E</v>
          </cell>
          <cell r="H343">
            <v>1</v>
          </cell>
          <cell r="I343" t="e">
            <v>#REF!</v>
          </cell>
          <cell r="J343" t="str">
            <v>0</v>
          </cell>
          <cell r="K343" t="str">
            <v>0</v>
          </cell>
          <cell r="L343" t="str">
            <v>0</v>
          </cell>
          <cell r="M343" t="str">
            <v>0</v>
          </cell>
          <cell r="N343" t="str">
            <v>0</v>
          </cell>
          <cell r="O343" t="e">
            <v>#REF!</v>
          </cell>
        </row>
        <row r="344">
          <cell r="B344" t="str">
            <v>HE-011</v>
          </cell>
          <cell r="C344" t="str">
            <v>HERRAMIENTA PARA GASFITERO</v>
          </cell>
          <cell r="D344" t="str">
            <v>E</v>
          </cell>
          <cell r="E344" t="str">
            <v>HE</v>
          </cell>
          <cell r="F344" t="str">
            <v>E</v>
          </cell>
          <cell r="H344">
            <v>1</v>
          </cell>
          <cell r="I344" t="e">
            <v>#REF!</v>
          </cell>
          <cell r="J344" t="str">
            <v>0</v>
          </cell>
          <cell r="K344" t="str">
            <v>0</v>
          </cell>
          <cell r="L344" t="str">
            <v>0</v>
          </cell>
          <cell r="M344" t="str">
            <v>0</v>
          </cell>
          <cell r="N344" t="str">
            <v>0</v>
          </cell>
          <cell r="O344" t="e">
            <v>#REF!</v>
          </cell>
        </row>
        <row r="345">
          <cell r="B345" t="str">
            <v>HE-012</v>
          </cell>
          <cell r="C345" t="str">
            <v>HERRAMIENTAS PARA CARPINTERO</v>
          </cell>
          <cell r="D345" t="str">
            <v>E</v>
          </cell>
          <cell r="E345" t="str">
            <v>HE</v>
          </cell>
          <cell r="F345" t="str">
            <v>E</v>
          </cell>
          <cell r="H345">
            <v>1</v>
          </cell>
          <cell r="I345" t="e">
            <v>#REF!</v>
          </cell>
          <cell r="J345" t="str">
            <v>0</v>
          </cell>
          <cell r="K345" t="str">
            <v>0</v>
          </cell>
          <cell r="L345" t="str">
            <v>0</v>
          </cell>
          <cell r="M345" t="str">
            <v>0</v>
          </cell>
          <cell r="N345" t="str">
            <v>0</v>
          </cell>
          <cell r="O345" t="e">
            <v>#REF!</v>
          </cell>
        </row>
        <row r="346">
          <cell r="B346" t="str">
            <v>HE-013</v>
          </cell>
          <cell r="C346" t="str">
            <v>HERRAMIENTAS PARA ELECTRICISTAS</v>
          </cell>
          <cell r="D346" t="str">
            <v>E</v>
          </cell>
          <cell r="E346" t="str">
            <v>HE</v>
          </cell>
          <cell r="F346" t="str">
            <v>E</v>
          </cell>
          <cell r="H346">
            <v>1</v>
          </cell>
          <cell r="I346" t="e">
            <v>#REF!</v>
          </cell>
          <cell r="J346" t="str">
            <v>0</v>
          </cell>
          <cell r="K346" t="str">
            <v>0</v>
          </cell>
          <cell r="L346" t="str">
            <v>0</v>
          </cell>
          <cell r="M346" t="str">
            <v>0</v>
          </cell>
          <cell r="N346" t="str">
            <v>0</v>
          </cell>
          <cell r="O346" t="e">
            <v>#REF!</v>
          </cell>
        </row>
        <row r="347">
          <cell r="B347" t="str">
            <v>HE-014</v>
          </cell>
          <cell r="C347" t="str">
            <v>HERRAMIENTAS PARA ELECTRONICA</v>
          </cell>
          <cell r="D347" t="str">
            <v>E</v>
          </cell>
          <cell r="E347" t="str">
            <v>HE</v>
          </cell>
          <cell r="F347" t="str">
            <v>E</v>
          </cell>
          <cell r="H347">
            <v>1</v>
          </cell>
          <cell r="I347" t="e">
            <v>#REF!</v>
          </cell>
          <cell r="J347" t="str">
            <v>0</v>
          </cell>
          <cell r="K347" t="str">
            <v>0</v>
          </cell>
          <cell r="L347" t="str">
            <v>0</v>
          </cell>
          <cell r="M347" t="str">
            <v>0</v>
          </cell>
          <cell r="N347" t="str">
            <v>0</v>
          </cell>
          <cell r="O347" t="e">
            <v>#REF!</v>
          </cell>
        </row>
        <row r="348">
          <cell r="B348" t="str">
            <v>HE-015</v>
          </cell>
          <cell r="C348" t="str">
            <v>HERRAMIENTAS PARA JARDINERO</v>
          </cell>
          <cell r="D348" t="str">
            <v>E</v>
          </cell>
          <cell r="E348" t="str">
            <v>HE</v>
          </cell>
          <cell r="F348" t="str">
            <v>E</v>
          </cell>
          <cell r="H348">
            <v>1</v>
          </cell>
          <cell r="I348" t="e">
            <v>#REF!</v>
          </cell>
          <cell r="J348" t="str">
            <v>0</v>
          </cell>
          <cell r="K348" t="str">
            <v>0</v>
          </cell>
          <cell r="L348" t="str">
            <v>0</v>
          </cell>
          <cell r="M348" t="str">
            <v>0</v>
          </cell>
          <cell r="N348" t="str">
            <v>0</v>
          </cell>
          <cell r="O348" t="e">
            <v>#REF!</v>
          </cell>
        </row>
        <row r="349">
          <cell r="B349" t="str">
            <v>HE-016</v>
          </cell>
          <cell r="C349" t="str">
            <v>HERRAMIENTAS PARA MECANICA</v>
          </cell>
          <cell r="D349" t="str">
            <v>E</v>
          </cell>
          <cell r="E349" t="str">
            <v>HE</v>
          </cell>
          <cell r="F349" t="str">
            <v>E</v>
          </cell>
          <cell r="H349">
            <v>1</v>
          </cell>
          <cell r="I349" t="e">
            <v>#REF!</v>
          </cell>
          <cell r="J349" t="str">
            <v>0</v>
          </cell>
          <cell r="K349" t="str">
            <v>0</v>
          </cell>
          <cell r="L349" t="str">
            <v>0</v>
          </cell>
          <cell r="M349" t="str">
            <v>0</v>
          </cell>
          <cell r="N349" t="str">
            <v>0</v>
          </cell>
          <cell r="O349" t="e">
            <v>#REF!</v>
          </cell>
        </row>
        <row r="350">
          <cell r="B350" t="str">
            <v>HE-017</v>
          </cell>
          <cell r="C350" t="str">
            <v>HERRAMIENTAS PARA PINTOR</v>
          </cell>
          <cell r="D350" t="str">
            <v>E</v>
          </cell>
          <cell r="E350" t="str">
            <v>HE</v>
          </cell>
          <cell r="F350" t="str">
            <v>E</v>
          </cell>
          <cell r="H350">
            <v>1</v>
          </cell>
          <cell r="I350" t="e">
            <v>#REF!</v>
          </cell>
          <cell r="J350" t="str">
            <v>0</v>
          </cell>
          <cell r="K350" t="str">
            <v>0</v>
          </cell>
          <cell r="L350" t="str">
            <v>0</v>
          </cell>
          <cell r="M350" t="str">
            <v>0</v>
          </cell>
          <cell r="N350" t="str">
            <v>0</v>
          </cell>
          <cell r="O350" t="e">
            <v>#REF!</v>
          </cell>
        </row>
        <row r="351">
          <cell r="B351" t="str">
            <v>HE-018</v>
          </cell>
          <cell r="C351" t="str">
            <v>LINTERNA GRANDE</v>
          </cell>
          <cell r="D351" t="str">
            <v>C</v>
          </cell>
          <cell r="E351" t="str">
            <v>HE</v>
          </cell>
          <cell r="F351" t="str">
            <v>E</v>
          </cell>
          <cell r="H351">
            <v>1</v>
          </cell>
          <cell r="I351" t="e">
            <v>#REF!</v>
          </cell>
          <cell r="J351" t="str">
            <v>0</v>
          </cell>
          <cell r="K351" t="str">
            <v>0</v>
          </cell>
          <cell r="L351" t="str">
            <v>0</v>
          </cell>
          <cell r="M351" t="str">
            <v>0</v>
          </cell>
          <cell r="N351" t="str">
            <v>0</v>
          </cell>
          <cell r="O351" t="e">
            <v>#REF!</v>
          </cell>
        </row>
        <row r="352">
          <cell r="B352" t="str">
            <v>HE-019</v>
          </cell>
          <cell r="C352" t="str">
            <v>MALETIN DE HERRAMIENTAS</v>
          </cell>
          <cell r="D352" t="str">
            <v>E</v>
          </cell>
          <cell r="E352" t="str">
            <v>HE</v>
          </cell>
          <cell r="F352" t="str">
            <v>E</v>
          </cell>
          <cell r="H352">
            <v>1</v>
          </cell>
          <cell r="I352" t="e">
            <v>#REF!</v>
          </cell>
          <cell r="J352" t="str">
            <v>0</v>
          </cell>
          <cell r="K352" t="str">
            <v>0</v>
          </cell>
          <cell r="L352" t="str">
            <v>0</v>
          </cell>
          <cell r="M352" t="str">
            <v>0</v>
          </cell>
          <cell r="N352" t="str">
            <v>0</v>
          </cell>
          <cell r="O352" t="e">
            <v>#REF!</v>
          </cell>
        </row>
        <row r="353">
          <cell r="B353" t="str">
            <v>HE-020</v>
          </cell>
          <cell r="C353" t="str">
            <v xml:space="preserve">MALETÍN DE HERRAMIENTAS PARA TÉCNICO SANITARIO </v>
          </cell>
          <cell r="D353" t="str">
            <v>E</v>
          </cell>
          <cell r="E353" t="str">
            <v>HE</v>
          </cell>
          <cell r="F353" t="str">
            <v>E</v>
          </cell>
          <cell r="H353">
            <v>1</v>
          </cell>
          <cell r="I353" t="e">
            <v>#REF!</v>
          </cell>
          <cell r="J353" t="str">
            <v>0</v>
          </cell>
          <cell r="K353" t="str">
            <v>0</v>
          </cell>
          <cell r="L353" t="str">
            <v>0</v>
          </cell>
          <cell r="M353" t="str">
            <v>0</v>
          </cell>
          <cell r="N353" t="str">
            <v>0</v>
          </cell>
          <cell r="O353" t="e">
            <v>#REF!</v>
          </cell>
        </row>
        <row r="354">
          <cell r="B354" t="str">
            <v>HE-021</v>
          </cell>
          <cell r="C354" t="str">
            <v>PANEL PARA COLOCAR HERRAMIENTAS</v>
          </cell>
          <cell r="D354" t="str">
            <v>E</v>
          </cell>
          <cell r="E354" t="str">
            <v>HE</v>
          </cell>
          <cell r="F354" t="str">
            <v>E</v>
          </cell>
          <cell r="H354">
            <v>1</v>
          </cell>
          <cell r="I354" t="e">
            <v>#REF!</v>
          </cell>
          <cell r="J354" t="str">
            <v>0</v>
          </cell>
          <cell r="K354" t="str">
            <v>0</v>
          </cell>
          <cell r="L354" t="str">
            <v>0</v>
          </cell>
          <cell r="M354" t="str">
            <v>0</v>
          </cell>
          <cell r="N354" t="str">
            <v>0</v>
          </cell>
          <cell r="O354" t="e">
            <v>#REF!</v>
          </cell>
        </row>
        <row r="355">
          <cell r="B355" t="str">
            <v>HE-022</v>
          </cell>
          <cell r="C355" t="str">
            <v>PARIHUELAS PARA DESPOSITO DE SAL MADERA</v>
          </cell>
          <cell r="D355" t="str">
            <v>C</v>
          </cell>
          <cell r="E355" t="str">
            <v>HE</v>
          </cell>
          <cell r="F355" t="str">
            <v>C</v>
          </cell>
          <cell r="H355">
            <v>4</v>
          </cell>
          <cell r="I355" t="e">
            <v>#REF!</v>
          </cell>
          <cell r="J355" t="str">
            <v>0</v>
          </cell>
          <cell r="K355" t="str">
            <v>0</v>
          </cell>
          <cell r="L355" t="str">
            <v>0</v>
          </cell>
          <cell r="M355" t="str">
            <v>0</v>
          </cell>
          <cell r="N355" t="str">
            <v>0</v>
          </cell>
          <cell r="O355" t="e">
            <v>#REF!</v>
          </cell>
        </row>
        <row r="356">
          <cell r="B356" t="str">
            <v>HE-023</v>
          </cell>
          <cell r="C356" t="str">
            <v>SET DE HERRAMIENTAS ELÉCTRICAS Y MECÁNICAS</v>
          </cell>
          <cell r="D356" t="str">
            <v>E</v>
          </cell>
          <cell r="E356" t="str">
            <v>HE</v>
          </cell>
          <cell r="F356" t="str">
            <v>E</v>
          </cell>
          <cell r="H356">
            <v>1</v>
          </cell>
          <cell r="I356" t="e">
            <v>#REF!</v>
          </cell>
          <cell r="J356" t="str">
            <v>0</v>
          </cell>
          <cell r="K356" t="str">
            <v>0</v>
          </cell>
          <cell r="L356" t="str">
            <v>0</v>
          </cell>
          <cell r="M356" t="str">
            <v>0</v>
          </cell>
          <cell r="N356" t="str">
            <v>0</v>
          </cell>
          <cell r="O356" t="e">
            <v>#REF!</v>
          </cell>
        </row>
        <row r="357">
          <cell r="B357" t="str">
            <v>HE-024</v>
          </cell>
          <cell r="C357" t="str">
            <v>SET DE HERRAMIENTAS PARA SOPORTE INFORMÁTICO</v>
          </cell>
          <cell r="D357" t="str">
            <v>E</v>
          </cell>
          <cell r="E357" t="str">
            <v>HE</v>
          </cell>
          <cell r="F357" t="str">
            <v>E</v>
          </cell>
          <cell r="H357">
            <v>1</v>
          </cell>
          <cell r="I357" t="e">
            <v>#REF!</v>
          </cell>
          <cell r="J357" t="str">
            <v>0</v>
          </cell>
          <cell r="K357" t="str">
            <v>0</v>
          </cell>
          <cell r="L357" t="str">
            <v>0</v>
          </cell>
          <cell r="M357" t="str">
            <v>0</v>
          </cell>
          <cell r="N357" t="str">
            <v>0</v>
          </cell>
          <cell r="O357" t="e">
            <v>#REF!</v>
          </cell>
        </row>
        <row r="358">
          <cell r="B358" t="str">
            <v>HE-025</v>
          </cell>
          <cell r="C358" t="str">
            <v xml:space="preserve">SOGA GRUESA DE 05 METROS </v>
          </cell>
          <cell r="D358" t="str">
            <v>C</v>
          </cell>
          <cell r="E358" t="str">
            <v>HE</v>
          </cell>
          <cell r="F358" t="str">
            <v>E</v>
          </cell>
          <cell r="H358" t="str">
            <v>0</v>
          </cell>
          <cell r="I358" t="e">
            <v>#REF!</v>
          </cell>
          <cell r="J358" t="str">
            <v>0</v>
          </cell>
          <cell r="K358" t="str">
            <v>0</v>
          </cell>
          <cell r="L358" t="str">
            <v>0</v>
          </cell>
          <cell r="M358" t="str">
            <v>0</v>
          </cell>
          <cell r="N358" t="str">
            <v>0</v>
          </cell>
          <cell r="O358" t="e">
            <v>#REF!</v>
          </cell>
        </row>
        <row r="359">
          <cell r="B359" t="str">
            <v>HE-026</v>
          </cell>
          <cell r="C359" t="str">
            <v>TABURETE METALICO CON ASIENTO DE MADERA PARA TALLER</v>
          </cell>
          <cell r="D359" t="str">
            <v>E</v>
          </cell>
          <cell r="E359" t="str">
            <v>HE</v>
          </cell>
          <cell r="F359" t="str">
            <v>E</v>
          </cell>
          <cell r="H359">
            <v>2</v>
          </cell>
          <cell r="I359" t="e">
            <v>#REF!</v>
          </cell>
          <cell r="J359" t="str">
            <v>0</v>
          </cell>
          <cell r="K359" t="str">
            <v>0</v>
          </cell>
          <cell r="L359" t="str">
            <v>0</v>
          </cell>
          <cell r="M359" t="str">
            <v>0</v>
          </cell>
          <cell r="N359" t="str">
            <v>0</v>
          </cell>
          <cell r="O359" t="e">
            <v>#REF!</v>
          </cell>
        </row>
        <row r="360">
          <cell r="B360" t="str">
            <v>HE-027</v>
          </cell>
          <cell r="C360" t="str">
            <v>TALADRO ELECTRICO DE BANCO</v>
          </cell>
          <cell r="D360" t="str">
            <v>E</v>
          </cell>
          <cell r="E360" t="str">
            <v>HE</v>
          </cell>
          <cell r="F360" t="str">
            <v>E</v>
          </cell>
          <cell r="H360">
            <v>1</v>
          </cell>
          <cell r="I360" t="e">
            <v>#REF!</v>
          </cell>
          <cell r="J360" t="str">
            <v>0</v>
          </cell>
          <cell r="K360" t="str">
            <v>0</v>
          </cell>
          <cell r="L360" t="str">
            <v>0</v>
          </cell>
          <cell r="M360" t="str">
            <v>0</v>
          </cell>
          <cell r="N360" t="str">
            <v>0</v>
          </cell>
          <cell r="O360" t="e">
            <v>#REF!</v>
          </cell>
        </row>
        <row r="361">
          <cell r="B361" t="str">
            <v>HE-028</v>
          </cell>
          <cell r="C361" t="str">
            <v>TALADRO ELÉCTRICO DE MANO</v>
          </cell>
          <cell r="D361" t="str">
            <v>E</v>
          </cell>
          <cell r="E361" t="str">
            <v>HE</v>
          </cell>
          <cell r="F361" t="str">
            <v>E</v>
          </cell>
          <cell r="H361">
            <v>1</v>
          </cell>
          <cell r="I361" t="e">
            <v>#REF!</v>
          </cell>
          <cell r="J361" t="str">
            <v>0</v>
          </cell>
          <cell r="K361" t="str">
            <v>0</v>
          </cell>
          <cell r="L361" t="str">
            <v>0</v>
          </cell>
          <cell r="M361" t="str">
            <v>0</v>
          </cell>
          <cell r="N361" t="str">
            <v>0</v>
          </cell>
          <cell r="O361" t="e">
            <v>#REF!</v>
          </cell>
        </row>
        <row r="362">
          <cell r="B362" t="str">
            <v>HE-029</v>
          </cell>
          <cell r="C362" t="str">
            <v>TORNILLO DE BANCO</v>
          </cell>
          <cell r="D362" t="str">
            <v>E</v>
          </cell>
          <cell r="E362" t="str">
            <v>HE</v>
          </cell>
          <cell r="F362" t="str">
            <v>E</v>
          </cell>
          <cell r="H362">
            <v>1</v>
          </cell>
          <cell r="I362" t="e">
            <v>#REF!</v>
          </cell>
          <cell r="J362" t="str">
            <v>0</v>
          </cell>
          <cell r="K362" t="str">
            <v>0</v>
          </cell>
          <cell r="L362" t="str">
            <v>0</v>
          </cell>
          <cell r="M362" t="str">
            <v>0</v>
          </cell>
          <cell r="N362" t="str">
            <v>0</v>
          </cell>
          <cell r="O362" t="e">
            <v>#REF!</v>
          </cell>
        </row>
        <row r="363">
          <cell r="B363" t="str">
            <v>HEM-001</v>
          </cell>
          <cell r="C363" t="str">
            <v>ANALIZADOR  HEMATOLÓGICO AUTOMÁTICO DE 03 EXTIRPES</v>
          </cell>
          <cell r="D363" t="str">
            <v>L</v>
          </cell>
          <cell r="E363" t="str">
            <v>HEM</v>
          </cell>
          <cell r="F363" t="str">
            <v>E</v>
          </cell>
          <cell r="H363" t="str">
            <v>0</v>
          </cell>
          <cell r="I363" t="e">
            <v>#REF!</v>
          </cell>
          <cell r="J363" t="str">
            <v>0</v>
          </cell>
          <cell r="K363" t="str">
            <v>0</v>
          </cell>
          <cell r="L363" t="str">
            <v>0</v>
          </cell>
          <cell r="M363" t="str">
            <v>0</v>
          </cell>
          <cell r="N363" t="str">
            <v>0</v>
          </cell>
          <cell r="O363" t="e">
            <v>#REF!</v>
          </cell>
        </row>
        <row r="364">
          <cell r="B364" t="str">
            <v>HEM-002</v>
          </cell>
          <cell r="C364" t="str">
            <v>ANALIZADOR AUTOMÁTICO DE COOMBS</v>
          </cell>
          <cell r="D364" t="str">
            <v>L</v>
          </cell>
          <cell r="E364" t="str">
            <v>HEM</v>
          </cell>
          <cell r="F364" t="str">
            <v>E</v>
          </cell>
          <cell r="H364" t="str">
            <v>0</v>
          </cell>
          <cell r="I364" t="e">
            <v>#REF!</v>
          </cell>
          <cell r="J364">
            <v>1</v>
          </cell>
          <cell r="K364" t="str">
            <v>0</v>
          </cell>
          <cell r="L364" t="str">
            <v>0</v>
          </cell>
          <cell r="M364" t="str">
            <v>0</v>
          </cell>
          <cell r="N364" t="str">
            <v>0</v>
          </cell>
          <cell r="O364" t="e">
            <v>#REF!</v>
          </cell>
        </row>
        <row r="365">
          <cell r="B365" t="str">
            <v>HEM-003</v>
          </cell>
          <cell r="C365" t="str">
            <v>ANALIZADORES AUTOMÁTICOS DE GRUPO SANGUÍNEO</v>
          </cell>
          <cell r="D365" t="str">
            <v>L</v>
          </cell>
          <cell r="E365" t="str">
            <v>HEM</v>
          </cell>
          <cell r="F365" t="str">
            <v>E</v>
          </cell>
          <cell r="H365" t="str">
            <v>0</v>
          </cell>
          <cell r="I365" t="e">
            <v>#REF!</v>
          </cell>
          <cell r="J365">
            <v>1</v>
          </cell>
          <cell r="K365" t="str">
            <v>0</v>
          </cell>
          <cell r="L365" t="str">
            <v>0</v>
          </cell>
          <cell r="M365" t="str">
            <v>0</v>
          </cell>
          <cell r="N365" t="str">
            <v>0</v>
          </cell>
          <cell r="O365" t="e">
            <v>#REF!</v>
          </cell>
        </row>
        <row r="366">
          <cell r="B366" t="str">
            <v>HEM-004</v>
          </cell>
          <cell r="C366" t="str">
            <v xml:space="preserve">BILIRRUBINOMETRO </v>
          </cell>
          <cell r="D366" t="str">
            <v>L</v>
          </cell>
          <cell r="E366" t="str">
            <v>HEM</v>
          </cell>
          <cell r="F366" t="str">
            <v>E</v>
          </cell>
          <cell r="H366" t="str">
            <v>0</v>
          </cell>
          <cell r="I366" t="e">
            <v>#REF!</v>
          </cell>
          <cell r="J366" t="str">
            <v>0</v>
          </cell>
          <cell r="K366" t="str">
            <v>0</v>
          </cell>
          <cell r="L366" t="str">
            <v>0</v>
          </cell>
          <cell r="M366" t="str">
            <v>0</v>
          </cell>
          <cell r="N366" t="str">
            <v>0</v>
          </cell>
          <cell r="O366" t="e">
            <v>#REF!</v>
          </cell>
        </row>
        <row r="367">
          <cell r="B367" t="str">
            <v>HEM-005</v>
          </cell>
          <cell r="C367" t="str">
            <v>CENTRIFUGA  UNIVERSAL PARA 24 TUBOS</v>
          </cell>
          <cell r="D367" t="str">
            <v>L</v>
          </cell>
          <cell r="E367" t="str">
            <v>HEM</v>
          </cell>
          <cell r="F367" t="str">
            <v>E</v>
          </cell>
          <cell r="H367" t="str">
            <v>0</v>
          </cell>
          <cell r="I367" t="e">
            <v>#REF!</v>
          </cell>
          <cell r="J367" t="str">
            <v>0</v>
          </cell>
          <cell r="K367" t="str">
            <v>0</v>
          </cell>
          <cell r="L367" t="str">
            <v>0</v>
          </cell>
          <cell r="M367" t="str">
            <v>0</v>
          </cell>
          <cell r="N367" t="str">
            <v>0</v>
          </cell>
          <cell r="O367" t="e">
            <v>#REF!</v>
          </cell>
        </row>
        <row r="368">
          <cell r="B368" t="str">
            <v>HEM-006</v>
          </cell>
          <cell r="C368" t="str">
            <v>CENTRIFUGA DE MESA (24 TUBOS)</v>
          </cell>
          <cell r="D368" t="str">
            <v>L</v>
          </cell>
          <cell r="E368" t="str">
            <v>HEM</v>
          </cell>
          <cell r="F368" t="str">
            <v>E</v>
          </cell>
          <cell r="H368" t="str">
            <v>0</v>
          </cell>
          <cell r="I368" t="e">
            <v>#REF!</v>
          </cell>
          <cell r="J368" t="str">
            <v>0</v>
          </cell>
          <cell r="K368" t="str">
            <v>0</v>
          </cell>
          <cell r="L368" t="str">
            <v>0</v>
          </cell>
          <cell r="M368" t="str">
            <v>0</v>
          </cell>
          <cell r="N368" t="str">
            <v>0</v>
          </cell>
          <cell r="O368" t="e">
            <v>#REF!</v>
          </cell>
        </row>
        <row r="369">
          <cell r="B369" t="str">
            <v>HEM-007</v>
          </cell>
          <cell r="C369" t="str">
            <v>CENTRIFUGA PARA 12 TUBOS</v>
          </cell>
          <cell r="D369" t="str">
            <v>L</v>
          </cell>
          <cell r="E369" t="str">
            <v>HEM</v>
          </cell>
          <cell r="F369" t="str">
            <v>E</v>
          </cell>
          <cell r="H369" t="str">
            <v>0</v>
          </cell>
          <cell r="I369" t="e">
            <v>#REF!</v>
          </cell>
          <cell r="J369" t="str">
            <v>0</v>
          </cell>
          <cell r="K369" t="str">
            <v>0</v>
          </cell>
          <cell r="L369" t="str">
            <v>0</v>
          </cell>
          <cell r="M369" t="str">
            <v>0</v>
          </cell>
          <cell r="N369" t="str">
            <v>0</v>
          </cell>
          <cell r="O369" t="e">
            <v>#REF!</v>
          </cell>
        </row>
        <row r="370">
          <cell r="B370" t="str">
            <v>HEM-008</v>
          </cell>
          <cell r="C370" t="str">
            <v>CENTRÍFUGA PARA 24 TUBOS</v>
          </cell>
          <cell r="D370" t="str">
            <v>L</v>
          </cell>
          <cell r="E370" t="str">
            <v>HEM</v>
          </cell>
          <cell r="F370" t="str">
            <v>E</v>
          </cell>
          <cell r="H370" t="str">
            <v>0</v>
          </cell>
          <cell r="I370" t="e">
            <v>#REF!</v>
          </cell>
          <cell r="J370" t="str">
            <v>0</v>
          </cell>
          <cell r="K370" t="str">
            <v>0</v>
          </cell>
          <cell r="L370" t="str">
            <v>0</v>
          </cell>
          <cell r="M370" t="str">
            <v>0</v>
          </cell>
          <cell r="N370" t="str">
            <v>0</v>
          </cell>
          <cell r="O370" t="e">
            <v>#REF!</v>
          </cell>
        </row>
        <row r="371">
          <cell r="B371" t="str">
            <v>HEM-009</v>
          </cell>
          <cell r="C371" t="str">
            <v>CENTRIFUGA PARA MICROHEMATOCRITO</v>
          </cell>
          <cell r="D371" t="str">
            <v>L</v>
          </cell>
          <cell r="E371" t="str">
            <v>HEM</v>
          </cell>
          <cell r="F371" t="str">
            <v>E</v>
          </cell>
          <cell r="H371" t="str">
            <v>0</v>
          </cell>
          <cell r="I371" t="e">
            <v>#REF!</v>
          </cell>
          <cell r="J371" t="str">
            <v>0</v>
          </cell>
          <cell r="K371" t="str">
            <v>0</v>
          </cell>
          <cell r="L371" t="str">
            <v>0</v>
          </cell>
          <cell r="M371" t="str">
            <v>0</v>
          </cell>
          <cell r="N371" t="str">
            <v>0</v>
          </cell>
          <cell r="O371" t="e">
            <v>#REF!</v>
          </cell>
        </row>
        <row r="372">
          <cell r="B372" t="str">
            <v>HEM-010</v>
          </cell>
          <cell r="C372" t="str">
            <v>CENTRIFUGA UNIVERSAL PARA 8 TUBOS</v>
          </cell>
          <cell r="D372" t="str">
            <v>L</v>
          </cell>
          <cell r="E372" t="str">
            <v>HEM</v>
          </cell>
          <cell r="F372" t="str">
            <v>E</v>
          </cell>
          <cell r="H372" t="str">
            <v>0</v>
          </cell>
          <cell r="I372" t="e">
            <v>#REF!</v>
          </cell>
          <cell r="J372">
            <v>1</v>
          </cell>
          <cell r="K372" t="str">
            <v>0</v>
          </cell>
          <cell r="L372" t="str">
            <v>0</v>
          </cell>
          <cell r="M372" t="str">
            <v>0</v>
          </cell>
          <cell r="N372" t="str">
            <v>0</v>
          </cell>
          <cell r="O372" t="e">
            <v>#REF!</v>
          </cell>
        </row>
        <row r="373">
          <cell r="B373" t="str">
            <v>HEM-011</v>
          </cell>
          <cell r="C373" t="str">
            <v xml:space="preserve">COAGULOMETRO AUTOMATIZADO </v>
          </cell>
          <cell r="D373" t="str">
            <v>L</v>
          </cell>
          <cell r="E373" t="str">
            <v>HEM</v>
          </cell>
          <cell r="F373" t="str">
            <v>E</v>
          </cell>
          <cell r="H373" t="str">
            <v>0</v>
          </cell>
          <cell r="I373" t="e">
            <v>#REF!</v>
          </cell>
          <cell r="J373" t="str">
            <v>0</v>
          </cell>
          <cell r="K373" t="str">
            <v>0</v>
          </cell>
          <cell r="L373" t="str">
            <v>0</v>
          </cell>
          <cell r="M373" t="str">
            <v>0</v>
          </cell>
          <cell r="N373" t="str">
            <v>0</v>
          </cell>
          <cell r="O373" t="e">
            <v>#REF!</v>
          </cell>
        </row>
        <row r="374">
          <cell r="B374" t="str">
            <v>HEM-012</v>
          </cell>
          <cell r="C374" t="str">
            <v>HEMOGLOBINOMETRO</v>
          </cell>
          <cell r="D374" t="str">
            <v>L</v>
          </cell>
          <cell r="E374" t="str">
            <v>HEM</v>
          </cell>
          <cell r="F374" t="str">
            <v>E</v>
          </cell>
          <cell r="H374" t="str">
            <v>0</v>
          </cell>
          <cell r="I374" t="e">
            <v>#REF!</v>
          </cell>
          <cell r="J374">
            <v>1</v>
          </cell>
          <cell r="K374">
            <v>1</v>
          </cell>
          <cell r="L374" t="str">
            <v>0</v>
          </cell>
          <cell r="M374" t="str">
            <v>0</v>
          </cell>
          <cell r="N374" t="str">
            <v>0</v>
          </cell>
          <cell r="O374" t="e">
            <v>#REF!</v>
          </cell>
        </row>
        <row r="375">
          <cell r="B375" t="str">
            <v>HOS-001</v>
          </cell>
          <cell r="C375" t="str">
            <v>BIOMBO DE ACERO INOXIDABLE DE 2 CUERPOS</v>
          </cell>
          <cell r="D375" t="str">
            <v>MC</v>
          </cell>
          <cell r="E375" t="str">
            <v>HOS</v>
          </cell>
          <cell r="F375" t="str">
            <v>E</v>
          </cell>
          <cell r="H375" t="str">
            <v>0</v>
          </cell>
          <cell r="I375" t="e">
            <v>#REF!</v>
          </cell>
          <cell r="J375" t="str">
            <v>0</v>
          </cell>
          <cell r="K375" t="str">
            <v>0</v>
          </cell>
          <cell r="L375" t="str">
            <v>0</v>
          </cell>
          <cell r="M375" t="str">
            <v>0</v>
          </cell>
          <cell r="N375" t="str">
            <v>0</v>
          </cell>
          <cell r="O375" t="e">
            <v>#REF!</v>
          </cell>
        </row>
        <row r="376">
          <cell r="B376" t="str">
            <v>HOS-002</v>
          </cell>
          <cell r="C376" t="str">
            <v>CAMA CAMILLA MULTIPROPÓSITO</v>
          </cell>
          <cell r="D376" t="str">
            <v>MC</v>
          </cell>
          <cell r="E376" t="str">
            <v>HOS</v>
          </cell>
          <cell r="F376" t="str">
            <v>E</v>
          </cell>
          <cell r="H376">
            <v>1</v>
          </cell>
          <cell r="I376" t="e">
            <v>#REF!</v>
          </cell>
          <cell r="J376">
            <v>3</v>
          </cell>
          <cell r="K376" t="str">
            <v>0</v>
          </cell>
          <cell r="L376" t="str">
            <v>0</v>
          </cell>
          <cell r="M376" t="str">
            <v>0</v>
          </cell>
          <cell r="N376" t="str">
            <v>0</v>
          </cell>
          <cell r="O376" t="e">
            <v>#REF!</v>
          </cell>
        </row>
        <row r="377">
          <cell r="B377" t="str">
            <v>HOS-003</v>
          </cell>
          <cell r="C377" t="str">
            <v>CAMA CAMILLA MULTIPROPÓSITO PEDIATRICO</v>
          </cell>
          <cell r="D377" t="str">
            <v>MC</v>
          </cell>
          <cell r="E377" t="str">
            <v>HOS</v>
          </cell>
          <cell r="F377" t="str">
            <v>E</v>
          </cell>
          <cell r="H377" t="str">
            <v>0</v>
          </cell>
          <cell r="I377" t="e">
            <v>#REF!</v>
          </cell>
          <cell r="J377" t="str">
            <v>0</v>
          </cell>
          <cell r="K377" t="str">
            <v>0</v>
          </cell>
          <cell r="L377" t="str">
            <v>0</v>
          </cell>
          <cell r="M377" t="str">
            <v>0</v>
          </cell>
          <cell r="N377" t="str">
            <v>0</v>
          </cell>
          <cell r="O377" t="e">
            <v>#REF!</v>
          </cell>
        </row>
        <row r="378">
          <cell r="B378" t="str">
            <v>HOS-004</v>
          </cell>
          <cell r="C378" t="str">
            <v>CAMA CAMILLA MULTIPROPÓSITO TIPO UCI</v>
          </cell>
          <cell r="D378" t="str">
            <v>MC</v>
          </cell>
          <cell r="E378" t="str">
            <v>HOS</v>
          </cell>
          <cell r="F378" t="str">
            <v>E</v>
          </cell>
          <cell r="H378" t="str">
            <v>0</v>
          </cell>
          <cell r="I378" t="e">
            <v>#REF!</v>
          </cell>
          <cell r="J378" t="str">
            <v>0</v>
          </cell>
          <cell r="K378" t="str">
            <v>0</v>
          </cell>
          <cell r="L378" t="str">
            <v>0</v>
          </cell>
          <cell r="M378" t="str">
            <v>0</v>
          </cell>
          <cell r="N378" t="str">
            <v>0</v>
          </cell>
          <cell r="O378" t="e">
            <v>#REF!</v>
          </cell>
        </row>
        <row r="379">
          <cell r="B379" t="str">
            <v>HOS-005</v>
          </cell>
          <cell r="C379" t="str">
            <v xml:space="preserve">CAMA CLÍNICA RODABLE PARA ADULTOS </v>
          </cell>
          <cell r="D379" t="str">
            <v>MC</v>
          </cell>
          <cell r="E379" t="str">
            <v>HOS</v>
          </cell>
          <cell r="F379" t="str">
            <v>E</v>
          </cell>
          <cell r="H379" t="str">
            <v>0</v>
          </cell>
          <cell r="I379" t="e">
            <v>#REF!</v>
          </cell>
          <cell r="J379" t="str">
            <v>0</v>
          </cell>
          <cell r="K379" t="str">
            <v>0</v>
          </cell>
          <cell r="L379" t="str">
            <v>0</v>
          </cell>
          <cell r="M379" t="str">
            <v>0</v>
          </cell>
          <cell r="N379" t="str">
            <v>0</v>
          </cell>
          <cell r="O379" t="e">
            <v>#REF!</v>
          </cell>
        </row>
        <row r="380">
          <cell r="B380" t="str">
            <v>HOS-006</v>
          </cell>
          <cell r="C380" t="str">
            <v xml:space="preserve">CAMA CLÍNICA RODABLE PARA NIÑOS ESCOLARES </v>
          </cell>
          <cell r="D380" t="str">
            <v>MC</v>
          </cell>
          <cell r="E380" t="str">
            <v>HOS</v>
          </cell>
          <cell r="F380" t="str">
            <v>E</v>
          </cell>
          <cell r="H380" t="str">
            <v>0</v>
          </cell>
          <cell r="I380" t="e">
            <v>#REF!</v>
          </cell>
          <cell r="J380" t="str">
            <v>0</v>
          </cell>
          <cell r="K380" t="str">
            <v>0</v>
          </cell>
          <cell r="L380" t="str">
            <v>0</v>
          </cell>
          <cell r="M380" t="str">
            <v>0</v>
          </cell>
          <cell r="N380" t="str">
            <v>0</v>
          </cell>
          <cell r="O380" t="e">
            <v>#REF!</v>
          </cell>
        </row>
        <row r="381">
          <cell r="B381" t="str">
            <v>HOS-007</v>
          </cell>
          <cell r="C381" t="str">
            <v xml:space="preserve">CAMA CUNA METÁLICA RODABLE CON BARANDAS </v>
          </cell>
          <cell r="D381" t="str">
            <v>MC</v>
          </cell>
          <cell r="E381" t="str">
            <v>HOS</v>
          </cell>
          <cell r="F381" t="str">
            <v>E</v>
          </cell>
          <cell r="H381" t="str">
            <v>0</v>
          </cell>
          <cell r="I381" t="e">
            <v>#REF!</v>
          </cell>
          <cell r="J381" t="str">
            <v>0</v>
          </cell>
          <cell r="K381" t="str">
            <v>0</v>
          </cell>
          <cell r="L381" t="str">
            <v>0</v>
          </cell>
          <cell r="M381" t="str">
            <v>0</v>
          </cell>
          <cell r="N381" t="str">
            <v>0</v>
          </cell>
          <cell r="O381" t="e">
            <v>#REF!</v>
          </cell>
        </row>
        <row r="382">
          <cell r="B382" t="str">
            <v>HOS-008</v>
          </cell>
          <cell r="C382" t="str">
            <v>CAMA DE 1 1/2  PLAZA PARA RESIDENTE</v>
          </cell>
          <cell r="D382" t="str">
            <v>MC</v>
          </cell>
          <cell r="E382" t="str">
            <v>HOS</v>
          </cell>
          <cell r="F382" t="str">
            <v>E</v>
          </cell>
          <cell r="H382" t="str">
            <v>0</v>
          </cell>
          <cell r="I382" t="e">
            <v>#REF!</v>
          </cell>
          <cell r="J382">
            <v>4</v>
          </cell>
          <cell r="K382" t="str">
            <v>0</v>
          </cell>
          <cell r="L382" t="str">
            <v>0</v>
          </cell>
          <cell r="M382" t="str">
            <v>0</v>
          </cell>
          <cell r="N382" t="str">
            <v>0</v>
          </cell>
          <cell r="O382" t="e">
            <v>#REF!</v>
          </cell>
        </row>
        <row r="383">
          <cell r="B383" t="str">
            <v>HOS-009</v>
          </cell>
          <cell r="C383" t="str">
            <v>CAMA DE 1 PLAZA PARA RESIDENTE</v>
          </cell>
          <cell r="D383" t="str">
            <v>MC</v>
          </cell>
          <cell r="E383" t="str">
            <v>HOS</v>
          </cell>
          <cell r="F383" t="str">
            <v>E</v>
          </cell>
          <cell r="H383">
            <v>1</v>
          </cell>
          <cell r="I383" t="e">
            <v>#REF!</v>
          </cell>
          <cell r="J383" t="str">
            <v>0</v>
          </cell>
          <cell r="K383" t="str">
            <v>0</v>
          </cell>
          <cell r="L383" t="str">
            <v>0</v>
          </cell>
          <cell r="M383" t="str">
            <v>0</v>
          </cell>
          <cell r="N383" t="str">
            <v>0</v>
          </cell>
          <cell r="O383" t="e">
            <v>#REF!</v>
          </cell>
        </row>
        <row r="384">
          <cell r="B384" t="str">
            <v>HOS-010</v>
          </cell>
          <cell r="C384" t="str">
            <v>CAMA DE METAL DE 1 1/2 PLAZA CON COLCHÓN</v>
          </cell>
          <cell r="D384" t="str">
            <v>MC</v>
          </cell>
          <cell r="E384" t="str">
            <v>HOS</v>
          </cell>
          <cell r="F384" t="str">
            <v>E</v>
          </cell>
          <cell r="H384">
            <v>1</v>
          </cell>
          <cell r="I384" t="e">
            <v>#REF!</v>
          </cell>
          <cell r="J384" t="str">
            <v>0</v>
          </cell>
          <cell r="K384" t="str">
            <v>0</v>
          </cell>
          <cell r="L384" t="str">
            <v>0</v>
          </cell>
          <cell r="M384" t="str">
            <v>0</v>
          </cell>
          <cell r="N384" t="str">
            <v>0</v>
          </cell>
          <cell r="O384" t="e">
            <v>#REF!</v>
          </cell>
        </row>
        <row r="385">
          <cell r="B385" t="str">
            <v>HOS-011</v>
          </cell>
          <cell r="C385" t="str">
            <v>CAMA DE METAL DE 2 PLAZAS CON COLCHÓN</v>
          </cell>
          <cell r="D385" t="str">
            <v>MC</v>
          </cell>
          <cell r="E385" t="str">
            <v>HOS</v>
          </cell>
          <cell r="F385" t="str">
            <v>E</v>
          </cell>
          <cell r="H385">
            <v>1</v>
          </cell>
          <cell r="I385" t="e">
            <v>#REF!</v>
          </cell>
          <cell r="J385" t="str">
            <v>0</v>
          </cell>
          <cell r="K385" t="str">
            <v>0</v>
          </cell>
          <cell r="L385" t="str">
            <v>0</v>
          </cell>
          <cell r="M385" t="str">
            <v>0</v>
          </cell>
          <cell r="N385" t="str">
            <v>0</v>
          </cell>
          <cell r="O385" t="e">
            <v>#REF!</v>
          </cell>
        </row>
        <row r="386">
          <cell r="B386" t="str">
            <v>HOS-012</v>
          </cell>
          <cell r="C386" t="str">
            <v>CAMA METÁLICA RODABLE PARA RECUPERACIÓN</v>
          </cell>
          <cell r="D386" t="str">
            <v>MC</v>
          </cell>
          <cell r="E386" t="str">
            <v>HOS</v>
          </cell>
          <cell r="F386" t="str">
            <v>E</v>
          </cell>
          <cell r="H386" t="str">
            <v>0</v>
          </cell>
          <cell r="I386" t="e">
            <v>#REF!</v>
          </cell>
          <cell r="J386">
            <v>2</v>
          </cell>
          <cell r="K386">
            <v>2</v>
          </cell>
          <cell r="L386" t="str">
            <v>0</v>
          </cell>
          <cell r="M386" t="str">
            <v>0</v>
          </cell>
          <cell r="N386" t="str">
            <v>0</v>
          </cell>
          <cell r="O386" t="e">
            <v>#REF!</v>
          </cell>
        </row>
        <row r="387">
          <cell r="B387" t="str">
            <v>HOS-013</v>
          </cell>
          <cell r="C387" t="str">
            <v>CAMA METALICA RODABLE, PARA OBSERVACION CON BARANDAS</v>
          </cell>
          <cell r="D387" t="str">
            <v>MC</v>
          </cell>
          <cell r="E387" t="str">
            <v>HOS</v>
          </cell>
          <cell r="F387" t="str">
            <v>E</v>
          </cell>
          <cell r="H387" t="str">
            <v>0</v>
          </cell>
          <cell r="I387" t="e">
            <v>#REF!</v>
          </cell>
          <cell r="J387" t="str">
            <v>0</v>
          </cell>
          <cell r="K387" t="str">
            <v>0</v>
          </cell>
          <cell r="L387" t="str">
            <v>0</v>
          </cell>
          <cell r="M387" t="str">
            <v>0</v>
          </cell>
          <cell r="N387" t="str">
            <v>0</v>
          </cell>
          <cell r="O387" t="e">
            <v>#REF!</v>
          </cell>
        </row>
        <row r="388">
          <cell r="B388" t="str">
            <v>HOS-014</v>
          </cell>
          <cell r="C388" t="str">
            <v>CAMA METALICA RODABLE, PARA PARTOS,</v>
          </cell>
          <cell r="D388" t="str">
            <v>MC</v>
          </cell>
          <cell r="E388" t="str">
            <v>HOS</v>
          </cell>
          <cell r="F388" t="str">
            <v>E</v>
          </cell>
          <cell r="H388" t="str">
            <v>0</v>
          </cell>
          <cell r="I388" t="e">
            <v>#REF!</v>
          </cell>
          <cell r="J388" t="str">
            <v>0</v>
          </cell>
          <cell r="K388" t="str">
            <v>0</v>
          </cell>
          <cell r="L388" t="str">
            <v>0</v>
          </cell>
          <cell r="M388" t="str">
            <v>0</v>
          </cell>
          <cell r="N388" t="str">
            <v>0</v>
          </cell>
          <cell r="O388" t="e">
            <v>#REF!</v>
          </cell>
        </row>
        <row r="389">
          <cell r="B389" t="str">
            <v>HOS-015</v>
          </cell>
          <cell r="C389" t="str">
            <v>CAMA SOFA</v>
          </cell>
          <cell r="D389" t="str">
            <v>MC</v>
          </cell>
          <cell r="E389" t="str">
            <v>HOS</v>
          </cell>
          <cell r="F389" t="str">
            <v>E</v>
          </cell>
          <cell r="H389" t="str">
            <v>0</v>
          </cell>
          <cell r="I389" t="e">
            <v>#REF!</v>
          </cell>
          <cell r="J389" t="str">
            <v>0</v>
          </cell>
          <cell r="K389" t="str">
            <v>0</v>
          </cell>
          <cell r="L389" t="str">
            <v>0</v>
          </cell>
          <cell r="M389" t="str">
            <v>0</v>
          </cell>
          <cell r="N389" t="str">
            <v>0</v>
          </cell>
          <cell r="O389" t="e">
            <v>#REF!</v>
          </cell>
        </row>
        <row r="390">
          <cell r="B390" t="str">
            <v>HOS-016</v>
          </cell>
          <cell r="C390" t="str">
            <v>CAMILLA METÁLICA RODABLE PARA TRANSPORTE DE CADÁVERES</v>
          </cell>
          <cell r="D390" t="str">
            <v>MC</v>
          </cell>
          <cell r="E390" t="str">
            <v>HOS</v>
          </cell>
          <cell r="F390" t="str">
            <v>E</v>
          </cell>
          <cell r="H390" t="str">
            <v>0</v>
          </cell>
          <cell r="I390" t="e">
            <v>#REF!</v>
          </cell>
          <cell r="J390">
            <v>1</v>
          </cell>
          <cell r="K390" t="str">
            <v>0</v>
          </cell>
          <cell r="L390" t="str">
            <v>0</v>
          </cell>
          <cell r="M390" t="str">
            <v>0</v>
          </cell>
          <cell r="N390" t="str">
            <v>0</v>
          </cell>
          <cell r="O390" t="e">
            <v>#REF!</v>
          </cell>
        </row>
        <row r="391">
          <cell r="B391" t="str">
            <v>HOS-017</v>
          </cell>
          <cell r="C391" t="str">
            <v>CAMILLA METALICA SOBRE BASTIDOR RODABLE</v>
          </cell>
          <cell r="D391" t="str">
            <v>MC</v>
          </cell>
          <cell r="E391" t="str">
            <v>HOS</v>
          </cell>
          <cell r="F391" t="str">
            <v>E</v>
          </cell>
          <cell r="H391" t="str">
            <v>0</v>
          </cell>
          <cell r="I391" t="e">
            <v>#REF!</v>
          </cell>
          <cell r="J391">
            <v>1</v>
          </cell>
          <cell r="K391">
            <v>1</v>
          </cell>
          <cell r="L391" t="str">
            <v>0</v>
          </cell>
          <cell r="M391" t="str">
            <v>0</v>
          </cell>
          <cell r="N391" t="str">
            <v>0</v>
          </cell>
          <cell r="O391" t="e">
            <v>#REF!</v>
          </cell>
        </row>
        <row r="392">
          <cell r="B392" t="str">
            <v>HOS-018</v>
          </cell>
          <cell r="C392" t="str">
            <v>CARRO METALICO FICHERO PARA 20 PORTA HISTORIAS CLINICAS</v>
          </cell>
          <cell r="D392" t="str">
            <v>MC</v>
          </cell>
          <cell r="E392" t="str">
            <v>HOS</v>
          </cell>
          <cell r="F392" t="str">
            <v>E</v>
          </cell>
          <cell r="H392" t="str">
            <v>0</v>
          </cell>
          <cell r="I392" t="e">
            <v>#REF!</v>
          </cell>
          <cell r="J392">
            <v>1</v>
          </cell>
          <cell r="K392">
            <v>1</v>
          </cell>
          <cell r="L392" t="str">
            <v>0</v>
          </cell>
          <cell r="M392" t="str">
            <v>0</v>
          </cell>
          <cell r="N392" t="str">
            <v>0</v>
          </cell>
          <cell r="O392" t="e">
            <v>#REF!</v>
          </cell>
        </row>
        <row r="393">
          <cell r="B393" t="str">
            <v>HOS-019</v>
          </cell>
          <cell r="C393" t="str">
            <v xml:space="preserve">COCHE DE PARO </v>
          </cell>
          <cell r="D393" t="str">
            <v>MC</v>
          </cell>
          <cell r="E393" t="str">
            <v>HOS</v>
          </cell>
          <cell r="F393" t="str">
            <v>E</v>
          </cell>
          <cell r="H393" t="str">
            <v>0</v>
          </cell>
          <cell r="I393" t="e">
            <v>#REF!</v>
          </cell>
          <cell r="J393" t="str">
            <v>0</v>
          </cell>
          <cell r="K393" t="str">
            <v>0</v>
          </cell>
          <cell r="L393" t="str">
            <v>0</v>
          </cell>
          <cell r="M393" t="str">
            <v>0</v>
          </cell>
          <cell r="N393" t="str">
            <v>0</v>
          </cell>
          <cell r="O393" t="e">
            <v>#REF!</v>
          </cell>
        </row>
        <row r="394">
          <cell r="B394" t="str">
            <v>HOS-020</v>
          </cell>
          <cell r="C394" t="str">
            <v>COCHE METÁLICO DE CURACIONES RODABLE</v>
          </cell>
          <cell r="D394" t="str">
            <v>MC</v>
          </cell>
          <cell r="E394" t="str">
            <v>HOS</v>
          </cell>
          <cell r="F394" t="str">
            <v>E</v>
          </cell>
          <cell r="H394" t="str">
            <v>0</v>
          </cell>
          <cell r="I394" t="e">
            <v>#REF!</v>
          </cell>
          <cell r="J394" t="str">
            <v>0</v>
          </cell>
          <cell r="K394" t="str">
            <v>0</v>
          </cell>
          <cell r="L394" t="str">
            <v>0</v>
          </cell>
          <cell r="M394" t="str">
            <v>0</v>
          </cell>
          <cell r="N394" t="str">
            <v>0</v>
          </cell>
          <cell r="O394" t="e">
            <v>#REF!</v>
          </cell>
        </row>
        <row r="395">
          <cell r="B395" t="str">
            <v>HOS-021</v>
          </cell>
          <cell r="C395" t="str">
            <v>CUNA ACRILICA RODABLE</v>
          </cell>
          <cell r="D395" t="str">
            <v>MC</v>
          </cell>
          <cell r="E395" t="str">
            <v>HOS</v>
          </cell>
          <cell r="F395" t="str">
            <v>E</v>
          </cell>
          <cell r="H395" t="str">
            <v>0</v>
          </cell>
          <cell r="I395" t="e">
            <v>#REF!</v>
          </cell>
          <cell r="J395">
            <v>6</v>
          </cell>
          <cell r="K395">
            <v>2</v>
          </cell>
          <cell r="L395" t="str">
            <v>0</v>
          </cell>
          <cell r="M395" t="str">
            <v>0</v>
          </cell>
          <cell r="N395" t="str">
            <v>0</v>
          </cell>
          <cell r="O395" t="e">
            <v>#REF!</v>
          </cell>
        </row>
        <row r="396">
          <cell r="B396" t="str">
            <v>HOS-022</v>
          </cell>
          <cell r="C396" t="str">
            <v>ESCALINATA METÁLICA 2 PELDAÑOS</v>
          </cell>
          <cell r="D396" t="str">
            <v>MC</v>
          </cell>
          <cell r="E396" t="str">
            <v>HOS</v>
          </cell>
          <cell r="F396" t="str">
            <v>E</v>
          </cell>
          <cell r="H396">
            <v>1</v>
          </cell>
          <cell r="I396" t="e">
            <v>#REF!</v>
          </cell>
          <cell r="J396">
            <v>1</v>
          </cell>
          <cell r="K396">
            <v>2</v>
          </cell>
          <cell r="L396">
            <v>1</v>
          </cell>
          <cell r="M396">
            <v>1</v>
          </cell>
          <cell r="N396">
            <v>1</v>
          </cell>
          <cell r="O396" t="e">
            <v>#REF!</v>
          </cell>
        </row>
        <row r="397">
          <cell r="B397" t="str">
            <v>HOS-023</v>
          </cell>
          <cell r="C397" t="str">
            <v>ESCALINATA METÁLICA DE 1 PELDAÑO</v>
          </cell>
          <cell r="D397" t="str">
            <v>MC</v>
          </cell>
          <cell r="E397" t="str">
            <v>HOS</v>
          </cell>
          <cell r="F397" t="str">
            <v>E</v>
          </cell>
          <cell r="H397" t="str">
            <v>0</v>
          </cell>
          <cell r="I397" t="e">
            <v>#REF!</v>
          </cell>
          <cell r="J397">
            <v>1</v>
          </cell>
          <cell r="K397" t="str">
            <v>0</v>
          </cell>
          <cell r="L397" t="str">
            <v>0</v>
          </cell>
          <cell r="M397" t="str">
            <v>0</v>
          </cell>
          <cell r="N397" t="str">
            <v>0</v>
          </cell>
          <cell r="O397" t="e">
            <v>#REF!</v>
          </cell>
        </row>
        <row r="398">
          <cell r="B398" t="str">
            <v>HOS-024</v>
          </cell>
          <cell r="C398" t="str">
            <v>MESA (DIVAN) DE MADERA</v>
          </cell>
          <cell r="D398" t="str">
            <v>MC</v>
          </cell>
          <cell r="E398" t="str">
            <v>HOS</v>
          </cell>
          <cell r="F398" t="str">
            <v>E</v>
          </cell>
          <cell r="H398" t="str">
            <v>0</v>
          </cell>
          <cell r="I398" t="e">
            <v>#REF!</v>
          </cell>
          <cell r="J398" t="str">
            <v>0</v>
          </cell>
          <cell r="K398" t="str">
            <v>0</v>
          </cell>
          <cell r="L398" t="str">
            <v>0</v>
          </cell>
          <cell r="M398" t="str">
            <v>0</v>
          </cell>
          <cell r="N398" t="str">
            <v>0</v>
          </cell>
          <cell r="O398" t="e">
            <v>#REF!</v>
          </cell>
        </row>
        <row r="399">
          <cell r="B399" t="str">
            <v>HOS-025</v>
          </cell>
          <cell r="C399" t="str">
            <v>MESA (DIVÁN) PARA EXÁMENES Y CURACIONES</v>
          </cell>
          <cell r="D399" t="str">
            <v>MC</v>
          </cell>
          <cell r="E399" t="str">
            <v>HOS</v>
          </cell>
          <cell r="F399" t="str">
            <v>E</v>
          </cell>
          <cell r="H399" t="str">
            <v>0</v>
          </cell>
          <cell r="I399" t="e">
            <v>#REF!</v>
          </cell>
          <cell r="J399">
            <v>1</v>
          </cell>
          <cell r="K399">
            <v>1</v>
          </cell>
          <cell r="L399">
            <v>1</v>
          </cell>
          <cell r="M399">
            <v>1</v>
          </cell>
          <cell r="N399">
            <v>1</v>
          </cell>
          <cell r="O399" t="e">
            <v>#REF!</v>
          </cell>
        </row>
        <row r="400">
          <cell r="B400" t="str">
            <v>HOS-026</v>
          </cell>
          <cell r="C400" t="str">
            <v>MESA DE ACERO INOXIDABLE RODABLE PARA MULTIPLES USOS</v>
          </cell>
          <cell r="D400" t="str">
            <v>MC</v>
          </cell>
          <cell r="E400" t="str">
            <v>HOS</v>
          </cell>
          <cell r="F400" t="str">
            <v>E</v>
          </cell>
          <cell r="H400">
            <v>1</v>
          </cell>
          <cell r="I400" t="e">
            <v>#REF!</v>
          </cell>
          <cell r="J400">
            <v>1</v>
          </cell>
          <cell r="K400">
            <v>2</v>
          </cell>
          <cell r="L400">
            <v>1</v>
          </cell>
          <cell r="M400">
            <v>1</v>
          </cell>
          <cell r="N400">
            <v>1</v>
          </cell>
          <cell r="O400" t="e">
            <v>#REF!</v>
          </cell>
        </row>
        <row r="401">
          <cell r="B401" t="str">
            <v>HOS-027</v>
          </cell>
          <cell r="C401" t="str">
            <v xml:space="preserve">MESA DE TRABAJO DE ACERO INOXIDABLE DE  2.00 X 0.90 MT. </v>
          </cell>
          <cell r="D401" t="str">
            <v>MC</v>
          </cell>
          <cell r="E401" t="str">
            <v>HOS</v>
          </cell>
          <cell r="F401" t="str">
            <v>E</v>
          </cell>
          <cell r="H401">
            <v>1</v>
          </cell>
          <cell r="I401" t="e">
            <v>#REF!</v>
          </cell>
          <cell r="J401" t="str">
            <v>0</v>
          </cell>
          <cell r="K401">
            <v>1</v>
          </cell>
          <cell r="L401" t="str">
            <v>0</v>
          </cell>
          <cell r="M401" t="str">
            <v>0</v>
          </cell>
          <cell r="N401" t="str">
            <v>0</v>
          </cell>
          <cell r="O401" t="e">
            <v>#REF!</v>
          </cell>
        </row>
        <row r="402">
          <cell r="B402" t="str">
            <v>HOS-028</v>
          </cell>
          <cell r="C402" t="str">
            <v>MESA DE TRABAJO DE ACERO INOXIDABLE DE 1.00 x 2.00 MT.</v>
          </cell>
          <cell r="D402" t="str">
            <v>MC</v>
          </cell>
          <cell r="E402" t="str">
            <v>HOS</v>
          </cell>
          <cell r="F402" t="str">
            <v>E</v>
          </cell>
          <cell r="H402">
            <v>1</v>
          </cell>
          <cell r="I402" t="e">
            <v>#REF!</v>
          </cell>
          <cell r="J402">
            <v>1</v>
          </cell>
          <cell r="K402" t="str">
            <v>0</v>
          </cell>
          <cell r="L402" t="str">
            <v>0</v>
          </cell>
          <cell r="M402" t="str">
            <v>0</v>
          </cell>
          <cell r="N402" t="str">
            <v>0</v>
          </cell>
          <cell r="O402" t="e">
            <v>#REF!</v>
          </cell>
        </row>
        <row r="403">
          <cell r="B403" t="str">
            <v>HOS-029</v>
          </cell>
          <cell r="C403" t="str">
            <v>MESA DE TRABAJO DE ACERO INOXIDABLE DE 1.40 x 0.70 MT.</v>
          </cell>
          <cell r="D403" t="str">
            <v>MC</v>
          </cell>
          <cell r="E403" t="str">
            <v>HOS</v>
          </cell>
          <cell r="F403" t="str">
            <v>E</v>
          </cell>
          <cell r="H403">
            <v>1</v>
          </cell>
          <cell r="I403" t="e">
            <v>#REF!</v>
          </cell>
          <cell r="J403" t="str">
            <v>0</v>
          </cell>
          <cell r="K403">
            <v>1</v>
          </cell>
          <cell r="L403" t="str">
            <v>0</v>
          </cell>
          <cell r="M403" t="str">
            <v>0</v>
          </cell>
          <cell r="N403" t="str">
            <v>0</v>
          </cell>
          <cell r="O403" t="e">
            <v>#REF!</v>
          </cell>
        </row>
        <row r="404">
          <cell r="B404" t="str">
            <v>HOS-030</v>
          </cell>
          <cell r="C404" t="str">
            <v xml:space="preserve">MESA DE TRABAJO METÁLICA, 140 X 70 CMS. </v>
          </cell>
          <cell r="D404" t="str">
            <v>MC</v>
          </cell>
          <cell r="E404" t="str">
            <v>HOS</v>
          </cell>
          <cell r="F404" t="str">
            <v>E</v>
          </cell>
          <cell r="H404">
            <v>1</v>
          </cell>
          <cell r="I404" t="e">
            <v>#REF!</v>
          </cell>
          <cell r="J404">
            <v>1</v>
          </cell>
          <cell r="K404" t="str">
            <v>0</v>
          </cell>
          <cell r="L404" t="str">
            <v>0</v>
          </cell>
          <cell r="M404" t="str">
            <v>0</v>
          </cell>
          <cell r="N404" t="str">
            <v>0</v>
          </cell>
          <cell r="O404" t="e">
            <v>#REF!</v>
          </cell>
        </row>
        <row r="405">
          <cell r="B405" t="str">
            <v>HOS-031</v>
          </cell>
          <cell r="C405" t="str">
            <v>MESA ESPECIAL PARA TÓPICO</v>
          </cell>
          <cell r="D405" t="str">
            <v>MC</v>
          </cell>
          <cell r="E405" t="str">
            <v>HOS</v>
          </cell>
          <cell r="F405" t="str">
            <v>E</v>
          </cell>
          <cell r="H405" t="str">
            <v>0</v>
          </cell>
          <cell r="I405" t="e">
            <v>#REF!</v>
          </cell>
          <cell r="J405" t="str">
            <v>0</v>
          </cell>
          <cell r="K405">
            <v>1</v>
          </cell>
          <cell r="L405" t="str">
            <v>0</v>
          </cell>
          <cell r="M405" t="str">
            <v>0</v>
          </cell>
          <cell r="N405" t="str">
            <v>0</v>
          </cell>
          <cell r="O405" t="e">
            <v>#REF!</v>
          </cell>
        </row>
        <row r="406">
          <cell r="B406" t="str">
            <v>HOS-032</v>
          </cell>
          <cell r="C406" t="str">
            <v>MESA METALICA ANGULAR PARA INSTRUMENTOS</v>
          </cell>
          <cell r="D406" t="str">
            <v>MC</v>
          </cell>
          <cell r="E406" t="str">
            <v>HOS</v>
          </cell>
          <cell r="F406" t="str">
            <v>E</v>
          </cell>
          <cell r="H406" t="str">
            <v>0</v>
          </cell>
          <cell r="I406" t="e">
            <v>#REF!</v>
          </cell>
          <cell r="J406" t="str">
            <v>0</v>
          </cell>
          <cell r="K406" t="str">
            <v>0</v>
          </cell>
          <cell r="L406" t="str">
            <v>0</v>
          </cell>
          <cell r="M406" t="str">
            <v>0</v>
          </cell>
          <cell r="N406" t="str">
            <v>0</v>
          </cell>
          <cell r="O406" t="e">
            <v>#REF!</v>
          </cell>
        </row>
        <row r="407">
          <cell r="B407" t="str">
            <v>HOS-033</v>
          </cell>
          <cell r="C407" t="str">
            <v>MESA METÁLICA DE NOCHE PARA HOSPITALIZACIÓN</v>
          </cell>
          <cell r="D407" t="str">
            <v>MC</v>
          </cell>
          <cell r="E407" t="str">
            <v>HOS</v>
          </cell>
          <cell r="F407" t="str">
            <v>E</v>
          </cell>
          <cell r="H407" t="str">
            <v>0</v>
          </cell>
          <cell r="I407" t="e">
            <v>#REF!</v>
          </cell>
          <cell r="J407" t="str">
            <v>0</v>
          </cell>
          <cell r="K407" t="str">
            <v>0</v>
          </cell>
          <cell r="L407" t="str">
            <v>0</v>
          </cell>
          <cell r="M407" t="str">
            <v>0</v>
          </cell>
          <cell r="N407" t="str">
            <v>0</v>
          </cell>
          <cell r="O407" t="e">
            <v>#REF!</v>
          </cell>
        </row>
        <row r="408">
          <cell r="B408" t="str">
            <v>HOS-034</v>
          </cell>
          <cell r="C408" t="str">
            <v>MESA METÁLICA PARA EXÁMENES Y CAMBIAR PAÑALES</v>
          </cell>
          <cell r="D408" t="str">
            <v>MC</v>
          </cell>
          <cell r="E408" t="str">
            <v>HOS</v>
          </cell>
          <cell r="F408" t="str">
            <v>E</v>
          </cell>
          <cell r="H408" t="str">
            <v>0</v>
          </cell>
          <cell r="I408" t="e">
            <v>#REF!</v>
          </cell>
          <cell r="J408">
            <v>2</v>
          </cell>
          <cell r="K408" t="str">
            <v>0</v>
          </cell>
          <cell r="L408" t="str">
            <v>0</v>
          </cell>
          <cell r="M408" t="str">
            <v>0</v>
          </cell>
          <cell r="N408" t="str">
            <v>0</v>
          </cell>
          <cell r="O408" t="e">
            <v>#REF!</v>
          </cell>
        </row>
        <row r="409">
          <cell r="B409" t="str">
            <v>HOS-035</v>
          </cell>
          <cell r="C409" t="str">
            <v>MESA METÁLICA RODABLE PARA CURACIONES CON TABLERO</v>
          </cell>
          <cell r="D409" t="str">
            <v>MC</v>
          </cell>
          <cell r="E409" t="str">
            <v>HOS</v>
          </cell>
          <cell r="F409" t="str">
            <v>E</v>
          </cell>
          <cell r="H409" t="str">
            <v>0</v>
          </cell>
          <cell r="I409" t="e">
            <v>#REF!</v>
          </cell>
          <cell r="J409">
            <v>1</v>
          </cell>
          <cell r="K409" t="str">
            <v>0</v>
          </cell>
          <cell r="L409" t="str">
            <v>0</v>
          </cell>
          <cell r="M409" t="str">
            <v>0</v>
          </cell>
          <cell r="N409" t="str">
            <v>0</v>
          </cell>
          <cell r="O409" t="e">
            <v>#REF!</v>
          </cell>
        </row>
        <row r="410">
          <cell r="B410" t="str">
            <v>HOS-036</v>
          </cell>
          <cell r="C410" t="str">
            <v>MESA METÁLICA RODABLE PARA CURACIONES DE ACERO INOXIDABLE</v>
          </cell>
          <cell r="D410" t="str">
            <v>MC</v>
          </cell>
          <cell r="E410" t="str">
            <v>HOS</v>
          </cell>
          <cell r="F410" t="str">
            <v>E</v>
          </cell>
          <cell r="H410" t="str">
            <v>0</v>
          </cell>
          <cell r="I410" t="e">
            <v>#REF!</v>
          </cell>
          <cell r="J410">
            <v>1</v>
          </cell>
          <cell r="K410">
            <v>1</v>
          </cell>
          <cell r="L410" t="str">
            <v>0</v>
          </cell>
          <cell r="M410" t="str">
            <v>0</v>
          </cell>
          <cell r="N410" t="str">
            <v>0</v>
          </cell>
          <cell r="O410" t="e">
            <v>#REF!</v>
          </cell>
        </row>
        <row r="411">
          <cell r="B411" t="str">
            <v>HOS-037</v>
          </cell>
          <cell r="C411" t="str">
            <v>MESA METÁLICA RODABLE PARA MÚLTIPLES USOS</v>
          </cell>
          <cell r="D411" t="str">
            <v>MC</v>
          </cell>
          <cell r="E411" t="str">
            <v>HOS</v>
          </cell>
          <cell r="F411" t="str">
            <v>E</v>
          </cell>
          <cell r="H411" t="str">
            <v>0</v>
          </cell>
          <cell r="I411" t="e">
            <v>#REF!</v>
          </cell>
          <cell r="J411">
            <v>1</v>
          </cell>
          <cell r="K411" t="str">
            <v>0</v>
          </cell>
          <cell r="L411" t="str">
            <v>0</v>
          </cell>
          <cell r="M411" t="str">
            <v>0</v>
          </cell>
          <cell r="N411" t="str">
            <v>0</v>
          </cell>
          <cell r="O411" t="e">
            <v>#REF!</v>
          </cell>
        </row>
        <row r="412">
          <cell r="B412" t="str">
            <v>HOS-038</v>
          </cell>
          <cell r="C412" t="str">
            <v>MESA METALICA TIPO MAYO</v>
          </cell>
          <cell r="D412" t="str">
            <v>MC</v>
          </cell>
          <cell r="E412" t="str">
            <v>HOS</v>
          </cell>
          <cell r="F412" t="str">
            <v>E</v>
          </cell>
          <cell r="H412" t="str">
            <v>0</v>
          </cell>
          <cell r="I412" t="e">
            <v>#REF!</v>
          </cell>
          <cell r="J412" t="str">
            <v>0</v>
          </cell>
          <cell r="K412" t="str">
            <v>0</v>
          </cell>
          <cell r="L412" t="str">
            <v>0</v>
          </cell>
          <cell r="M412" t="str">
            <v>0</v>
          </cell>
          <cell r="N412" t="str">
            <v>0</v>
          </cell>
          <cell r="O412" t="e">
            <v>#REF!</v>
          </cell>
        </row>
        <row r="413">
          <cell r="B413" t="str">
            <v>HOS-039</v>
          </cell>
          <cell r="C413" t="str">
            <v>MESA METÁLICA, RODABLE TIPO MAYO, PARA ENTREGA DE INSTRUMENTOS.</v>
          </cell>
          <cell r="D413" t="str">
            <v>MC</v>
          </cell>
          <cell r="E413" t="str">
            <v>HOS</v>
          </cell>
          <cell r="F413" t="str">
            <v>E</v>
          </cell>
          <cell r="H413" t="str">
            <v>0</v>
          </cell>
          <cell r="I413" t="e">
            <v>#REF!</v>
          </cell>
          <cell r="J413" t="str">
            <v>0</v>
          </cell>
          <cell r="K413" t="str">
            <v>0</v>
          </cell>
          <cell r="L413" t="str">
            <v>0</v>
          </cell>
          <cell r="M413" t="str">
            <v>0</v>
          </cell>
          <cell r="N413" t="str">
            <v>0</v>
          </cell>
          <cell r="O413" t="e">
            <v>#REF!</v>
          </cell>
        </row>
        <row r="414">
          <cell r="B414" t="str">
            <v>HOS-040</v>
          </cell>
          <cell r="C414" t="str">
            <v>MESA RODABLE DE ACERO INOXIDABLE PARA CURACIONES</v>
          </cell>
          <cell r="D414" t="str">
            <v>MC</v>
          </cell>
          <cell r="E414" t="str">
            <v>HOS</v>
          </cell>
          <cell r="F414" t="str">
            <v>E</v>
          </cell>
          <cell r="H414" t="str">
            <v>0</v>
          </cell>
          <cell r="I414" t="e">
            <v>#REF!</v>
          </cell>
          <cell r="J414">
            <v>1</v>
          </cell>
          <cell r="K414">
            <v>1</v>
          </cell>
          <cell r="L414" t="str">
            <v>0</v>
          </cell>
          <cell r="M414" t="str">
            <v>0</v>
          </cell>
          <cell r="N414" t="str">
            <v>0</v>
          </cell>
          <cell r="O414" t="e">
            <v>#REF!</v>
          </cell>
        </row>
        <row r="415">
          <cell r="B415" t="str">
            <v>HOS-041</v>
          </cell>
          <cell r="C415" t="str">
            <v>PORTALAVATORIO DOBLE DE ACERO INOXIDABLE RODABLE CON GABINETES</v>
          </cell>
          <cell r="D415" t="str">
            <v>MC</v>
          </cell>
          <cell r="E415" t="str">
            <v>HOS</v>
          </cell>
          <cell r="F415" t="str">
            <v>E</v>
          </cell>
          <cell r="H415" t="str">
            <v>0</v>
          </cell>
          <cell r="I415" t="e">
            <v>#REF!</v>
          </cell>
          <cell r="J415">
            <v>1</v>
          </cell>
          <cell r="K415" t="str">
            <v>0</v>
          </cell>
          <cell r="L415" t="str">
            <v>0</v>
          </cell>
          <cell r="M415" t="str">
            <v>0</v>
          </cell>
          <cell r="N415" t="str">
            <v>0</v>
          </cell>
          <cell r="O415" t="e">
            <v>#REF!</v>
          </cell>
        </row>
        <row r="416">
          <cell r="B416" t="str">
            <v>HOS-042</v>
          </cell>
          <cell r="C416" t="str">
            <v>PORTALAVATORIO SIMPLE METÁLICO RODABLE, INCLUYE LAVATORIO DE ACERO INOX.</v>
          </cell>
          <cell r="D416" t="str">
            <v>MC</v>
          </cell>
          <cell r="E416" t="str">
            <v>HOS</v>
          </cell>
          <cell r="F416" t="str">
            <v>E</v>
          </cell>
          <cell r="H416" t="str">
            <v>0</v>
          </cell>
          <cell r="I416" t="e">
            <v>#REF!</v>
          </cell>
          <cell r="J416" t="str">
            <v>0</v>
          </cell>
          <cell r="K416" t="str">
            <v>0</v>
          </cell>
          <cell r="L416" t="str">
            <v>0</v>
          </cell>
          <cell r="M416" t="str">
            <v>0</v>
          </cell>
          <cell r="N416" t="str">
            <v>0</v>
          </cell>
          <cell r="O416" t="e">
            <v>#REF!</v>
          </cell>
        </row>
        <row r="417">
          <cell r="B417" t="str">
            <v>HOS-043</v>
          </cell>
          <cell r="C417" t="str">
            <v>PORTASUERO METALICO RODABLE</v>
          </cell>
          <cell r="D417" t="str">
            <v>MC</v>
          </cell>
          <cell r="E417" t="str">
            <v>HOS</v>
          </cell>
          <cell r="F417" t="str">
            <v>E</v>
          </cell>
          <cell r="H417" t="str">
            <v>0</v>
          </cell>
          <cell r="I417" t="e">
            <v>#REF!</v>
          </cell>
          <cell r="J417">
            <v>1</v>
          </cell>
          <cell r="K417">
            <v>2</v>
          </cell>
          <cell r="L417">
            <v>1</v>
          </cell>
          <cell r="M417">
            <v>1</v>
          </cell>
          <cell r="N417" t="str">
            <v>0</v>
          </cell>
          <cell r="O417" t="e">
            <v>#REF!</v>
          </cell>
        </row>
        <row r="418">
          <cell r="B418" t="str">
            <v>HOS-044</v>
          </cell>
          <cell r="C418" t="str">
            <v>SILLA DE RUEDAS ESTÁNDAR</v>
          </cell>
          <cell r="D418" t="str">
            <v>MC</v>
          </cell>
          <cell r="E418" t="str">
            <v>HOS</v>
          </cell>
          <cell r="F418" t="str">
            <v>E</v>
          </cell>
          <cell r="H418" t="str">
            <v>0</v>
          </cell>
          <cell r="I418" t="e">
            <v>#REF!</v>
          </cell>
          <cell r="J418">
            <v>1</v>
          </cell>
          <cell r="K418">
            <v>2</v>
          </cell>
          <cell r="L418" t="str">
            <v>0</v>
          </cell>
          <cell r="M418" t="str">
            <v>0</v>
          </cell>
          <cell r="N418" t="str">
            <v>0</v>
          </cell>
          <cell r="O418" t="e">
            <v>#REF!</v>
          </cell>
        </row>
        <row r="419">
          <cell r="B419" t="str">
            <v>HOS-045</v>
          </cell>
          <cell r="C419" t="str">
            <v xml:space="preserve">SILLA DE RUEDAS, PEDIÁTRICA </v>
          </cell>
          <cell r="D419" t="str">
            <v>MC</v>
          </cell>
          <cell r="E419" t="str">
            <v>HOS</v>
          </cell>
          <cell r="F419" t="str">
            <v>E</v>
          </cell>
          <cell r="H419" t="str">
            <v>0</v>
          </cell>
          <cell r="I419" t="e">
            <v>#REF!</v>
          </cell>
          <cell r="J419">
            <v>1</v>
          </cell>
          <cell r="K419" t="str">
            <v>0</v>
          </cell>
          <cell r="L419" t="str">
            <v>0</v>
          </cell>
          <cell r="M419" t="str">
            <v>0</v>
          </cell>
          <cell r="N419" t="str">
            <v>0</v>
          </cell>
          <cell r="O419" t="e">
            <v>#REF!</v>
          </cell>
        </row>
        <row r="420">
          <cell r="B420" t="str">
            <v>HOS-046</v>
          </cell>
          <cell r="C420" t="str">
            <v>VELADOR METALICO</v>
          </cell>
          <cell r="D420" t="str">
            <v>MC</v>
          </cell>
          <cell r="E420" t="str">
            <v>HOS</v>
          </cell>
          <cell r="F420" t="str">
            <v>E</v>
          </cell>
          <cell r="H420">
            <v>1</v>
          </cell>
          <cell r="I420" t="e">
            <v>#REF!</v>
          </cell>
          <cell r="J420" t="str">
            <v>0</v>
          </cell>
          <cell r="K420">
            <v>2</v>
          </cell>
          <cell r="L420" t="str">
            <v>0</v>
          </cell>
          <cell r="M420" t="str">
            <v>0</v>
          </cell>
          <cell r="N420" t="str">
            <v>0</v>
          </cell>
          <cell r="O420" t="e">
            <v>#REF!</v>
          </cell>
        </row>
        <row r="421">
          <cell r="B421" t="str">
            <v>IMAG-001</v>
          </cell>
          <cell r="C421" t="str">
            <v>DIGITALIZADOR DE PELÍCULAS RADIOGRÁFICAS</v>
          </cell>
          <cell r="D421" t="str">
            <v>B</v>
          </cell>
          <cell r="E421" t="str">
            <v>IMAG</v>
          </cell>
          <cell r="F421" t="str">
            <v>E</v>
          </cell>
          <cell r="H421" t="str">
            <v>0</v>
          </cell>
          <cell r="I421" t="e">
            <v>#REF!</v>
          </cell>
          <cell r="J421" t="str">
            <v>0</v>
          </cell>
          <cell r="K421" t="str">
            <v>0</v>
          </cell>
          <cell r="L421" t="str">
            <v>0</v>
          </cell>
          <cell r="M421" t="str">
            <v>0</v>
          </cell>
          <cell r="N421" t="str">
            <v>0</v>
          </cell>
          <cell r="O421" t="e">
            <v>#REF!</v>
          </cell>
        </row>
        <row r="422">
          <cell r="B422" t="str">
            <v>IMAG-002</v>
          </cell>
          <cell r="C422" t="str">
            <v>EQUIPO DE RAYOS X  DIGITAL</v>
          </cell>
          <cell r="D422" t="str">
            <v>B</v>
          </cell>
          <cell r="E422" t="str">
            <v>IMAG</v>
          </cell>
          <cell r="F422" t="str">
            <v>E</v>
          </cell>
          <cell r="H422" t="str">
            <v>0</v>
          </cell>
          <cell r="I422" t="e">
            <v>#REF!</v>
          </cell>
          <cell r="J422" t="str">
            <v>0</v>
          </cell>
          <cell r="K422" t="str">
            <v>0</v>
          </cell>
          <cell r="L422" t="str">
            <v>0</v>
          </cell>
          <cell r="M422" t="str">
            <v>0</v>
          </cell>
          <cell r="N422" t="str">
            <v>0</v>
          </cell>
          <cell r="O422" t="e">
            <v>#REF!</v>
          </cell>
        </row>
        <row r="423">
          <cell r="B423" t="str">
            <v>IMAG-003</v>
          </cell>
          <cell r="C423" t="str">
            <v xml:space="preserve">EQUIPO DE RAYOS X DENTAL RODABLE DIGITAL </v>
          </cell>
          <cell r="D423" t="str">
            <v>B</v>
          </cell>
          <cell r="E423" t="str">
            <v>IMAG</v>
          </cell>
          <cell r="F423" t="str">
            <v>E</v>
          </cell>
          <cell r="H423" t="str">
            <v>0</v>
          </cell>
          <cell r="I423" t="e">
            <v>#REF!</v>
          </cell>
          <cell r="J423" t="str">
            <v>0</v>
          </cell>
          <cell r="K423" t="str">
            <v>0</v>
          </cell>
          <cell r="L423" t="str">
            <v>0</v>
          </cell>
          <cell r="M423" t="str">
            <v>0</v>
          </cell>
          <cell r="N423" t="str">
            <v>0</v>
          </cell>
          <cell r="O423" t="e">
            <v>#REF!</v>
          </cell>
        </row>
        <row r="424">
          <cell r="B424" t="str">
            <v>IMAG-004</v>
          </cell>
          <cell r="C424" t="str">
            <v xml:space="preserve">EQUIPO DE RAYOS X DIGITAL CON FLUOROSCOPIA </v>
          </cell>
          <cell r="D424" t="str">
            <v>B</v>
          </cell>
          <cell r="E424" t="str">
            <v>IMAG</v>
          </cell>
          <cell r="F424" t="str">
            <v>E</v>
          </cell>
          <cell r="H424" t="str">
            <v>0</v>
          </cell>
          <cell r="I424" t="e">
            <v>#REF!</v>
          </cell>
          <cell r="J424" t="str">
            <v>0</v>
          </cell>
          <cell r="K424" t="str">
            <v>0</v>
          </cell>
          <cell r="L424" t="str">
            <v>0</v>
          </cell>
          <cell r="M424" t="str">
            <v>0</v>
          </cell>
          <cell r="N424" t="str">
            <v>0</v>
          </cell>
          <cell r="O424" t="e">
            <v>#REF!</v>
          </cell>
        </row>
        <row r="425">
          <cell r="B425" t="str">
            <v>IMAG-005</v>
          </cell>
          <cell r="C425" t="str">
            <v>EQUIPO DE RAYOS X ESTACIONARIO - NO DIGITAL (POTENCIA MEDIA)</v>
          </cell>
          <cell r="D425" t="str">
            <v>B</v>
          </cell>
          <cell r="E425" t="str">
            <v>IMAG</v>
          </cell>
          <cell r="F425" t="str">
            <v>E</v>
          </cell>
          <cell r="H425" t="str">
            <v>0</v>
          </cell>
          <cell r="I425" t="e">
            <v>#REF!</v>
          </cell>
          <cell r="J425" t="str">
            <v>0</v>
          </cell>
          <cell r="K425" t="str">
            <v>0</v>
          </cell>
          <cell r="L425" t="str">
            <v>0</v>
          </cell>
          <cell r="M425" t="str">
            <v>0</v>
          </cell>
          <cell r="N425" t="str">
            <v>0</v>
          </cell>
          <cell r="O425" t="e">
            <v>#REF!</v>
          </cell>
        </row>
        <row r="426">
          <cell r="B426" t="str">
            <v>IMAG-006</v>
          </cell>
          <cell r="C426" t="str">
            <v xml:space="preserve">EQUIPO DE RAYOS X RODABLE  DIGITAL </v>
          </cell>
          <cell r="D426" t="str">
            <v>B</v>
          </cell>
          <cell r="E426" t="str">
            <v>IMAG</v>
          </cell>
          <cell r="F426" t="str">
            <v>E</v>
          </cell>
          <cell r="H426" t="str">
            <v>0</v>
          </cell>
          <cell r="I426" t="e">
            <v>#REF!</v>
          </cell>
          <cell r="J426">
            <v>1</v>
          </cell>
          <cell r="K426" t="str">
            <v>0</v>
          </cell>
          <cell r="L426" t="str">
            <v>0</v>
          </cell>
          <cell r="M426" t="str">
            <v>0</v>
          </cell>
          <cell r="N426" t="str">
            <v>0</v>
          </cell>
          <cell r="O426" t="e">
            <v>#REF!</v>
          </cell>
        </row>
        <row r="427">
          <cell r="B427" t="str">
            <v>IMAG-007</v>
          </cell>
          <cell r="C427" t="str">
            <v>EQUIPOS DE IMPRESIÓN DE RX- SECA</v>
          </cell>
          <cell r="D427" t="str">
            <v>B</v>
          </cell>
          <cell r="E427" t="str">
            <v>IMAG</v>
          </cell>
          <cell r="F427" t="str">
            <v>E</v>
          </cell>
          <cell r="H427" t="str">
            <v>0</v>
          </cell>
          <cell r="I427" t="e">
            <v>#REF!</v>
          </cell>
          <cell r="J427" t="str">
            <v>0</v>
          </cell>
          <cell r="K427" t="str">
            <v>0</v>
          </cell>
          <cell r="L427" t="str">
            <v>0</v>
          </cell>
          <cell r="M427" t="str">
            <v>0</v>
          </cell>
          <cell r="N427" t="str">
            <v>0</v>
          </cell>
          <cell r="O427" t="e">
            <v>#REF!</v>
          </cell>
        </row>
        <row r="428">
          <cell r="B428" t="str">
            <v>IMAG-008</v>
          </cell>
          <cell r="C428" t="str">
            <v>LÁMPARA DE SEGURIDAD CON FILTRO PARDO ADOSADO A LA PARED</v>
          </cell>
          <cell r="D428" t="str">
            <v>C</v>
          </cell>
          <cell r="E428" t="str">
            <v>IMAG</v>
          </cell>
          <cell r="F428" t="str">
            <v>E</v>
          </cell>
          <cell r="H428" t="str">
            <v>0</v>
          </cell>
          <cell r="I428" t="e">
            <v>#REF!</v>
          </cell>
          <cell r="J428" t="str">
            <v>0</v>
          </cell>
          <cell r="K428" t="str">
            <v>0</v>
          </cell>
          <cell r="L428" t="str">
            <v>0</v>
          </cell>
          <cell r="M428" t="str">
            <v>0</v>
          </cell>
          <cell r="N428" t="str">
            <v>0</v>
          </cell>
          <cell r="O428" t="e">
            <v>#REF!</v>
          </cell>
        </row>
        <row r="429">
          <cell r="B429" t="str">
            <v>IMAG-009</v>
          </cell>
          <cell r="C429" t="str">
            <v>MAMOGRAFO DIGITAL</v>
          </cell>
          <cell r="D429" t="str">
            <v>B</v>
          </cell>
          <cell r="E429" t="str">
            <v>IMAG</v>
          </cell>
          <cell r="F429" t="str">
            <v>E</v>
          </cell>
          <cell r="H429" t="str">
            <v>0</v>
          </cell>
          <cell r="I429" t="e">
            <v>#REF!</v>
          </cell>
          <cell r="J429" t="str">
            <v>0</v>
          </cell>
          <cell r="K429" t="str">
            <v>0</v>
          </cell>
          <cell r="L429" t="str">
            <v>0</v>
          </cell>
          <cell r="M429" t="str">
            <v>0</v>
          </cell>
          <cell r="N429" t="str">
            <v>0</v>
          </cell>
          <cell r="O429" t="e">
            <v>#REF!</v>
          </cell>
        </row>
        <row r="430">
          <cell r="B430" t="str">
            <v>IMAG-010</v>
          </cell>
          <cell r="C430" t="str">
            <v>MANDIL EMPLOMADO</v>
          </cell>
          <cell r="D430" t="str">
            <v>C</v>
          </cell>
          <cell r="E430" t="str">
            <v>IMAG</v>
          </cell>
          <cell r="F430" t="str">
            <v>E</v>
          </cell>
          <cell r="H430" t="str">
            <v>0</v>
          </cell>
          <cell r="I430" t="e">
            <v>#REF!</v>
          </cell>
          <cell r="J430" t="str">
            <v>0</v>
          </cell>
          <cell r="K430" t="str">
            <v>0</v>
          </cell>
          <cell r="L430" t="str">
            <v>0</v>
          </cell>
          <cell r="M430" t="str">
            <v>0</v>
          </cell>
          <cell r="N430" t="str">
            <v>0</v>
          </cell>
          <cell r="O430" t="e">
            <v>#REF!</v>
          </cell>
        </row>
        <row r="431">
          <cell r="B431" t="str">
            <v>IMAG-011</v>
          </cell>
          <cell r="C431" t="str">
            <v>MANDIL EMPLOMADO CON PROTECTOR GONADAL + PROTECTOR CERVICAL</v>
          </cell>
          <cell r="D431" t="str">
            <v>C</v>
          </cell>
          <cell r="E431" t="str">
            <v>IMAG</v>
          </cell>
          <cell r="F431" t="str">
            <v>E</v>
          </cell>
          <cell r="H431" t="str">
            <v>0</v>
          </cell>
          <cell r="I431" t="e">
            <v>#REF!</v>
          </cell>
          <cell r="J431" t="str">
            <v>0</v>
          </cell>
          <cell r="K431" t="str">
            <v>0</v>
          </cell>
          <cell r="L431" t="str">
            <v>0</v>
          </cell>
          <cell r="M431" t="str">
            <v>0</v>
          </cell>
          <cell r="N431" t="str">
            <v>0</v>
          </cell>
          <cell r="O431" t="e">
            <v>#REF!</v>
          </cell>
        </row>
        <row r="432">
          <cell r="B432" t="str">
            <v>IMAG-012</v>
          </cell>
          <cell r="C432" t="str">
            <v>NEGATOSCOPIO DE 2 CAMPOS</v>
          </cell>
          <cell r="D432" t="str">
            <v>C</v>
          </cell>
          <cell r="E432" t="str">
            <v>IMAG</v>
          </cell>
          <cell r="F432" t="str">
            <v>E</v>
          </cell>
          <cell r="H432" t="str">
            <v>0</v>
          </cell>
          <cell r="I432" t="e">
            <v>#REF!</v>
          </cell>
          <cell r="J432">
            <v>1</v>
          </cell>
          <cell r="K432">
            <v>1</v>
          </cell>
          <cell r="L432" t="str">
            <v>0</v>
          </cell>
          <cell r="M432" t="str">
            <v>0</v>
          </cell>
          <cell r="N432" t="str">
            <v>0</v>
          </cell>
          <cell r="O432" t="e">
            <v>#REF!</v>
          </cell>
        </row>
        <row r="433">
          <cell r="B433" t="str">
            <v>IMAG-013</v>
          </cell>
          <cell r="C433" t="str">
            <v>NEGATOSCOPIO DE MASTOGRAFÍA</v>
          </cell>
          <cell r="D433" t="str">
            <v>C</v>
          </cell>
          <cell r="E433" t="str">
            <v>IMAG</v>
          </cell>
          <cell r="F433" t="str">
            <v>E</v>
          </cell>
          <cell r="H433" t="str">
            <v>0</v>
          </cell>
          <cell r="I433" t="e">
            <v>#REF!</v>
          </cell>
          <cell r="J433" t="str">
            <v>0</v>
          </cell>
          <cell r="K433" t="str">
            <v>0</v>
          </cell>
          <cell r="L433" t="str">
            <v>0</v>
          </cell>
          <cell r="M433" t="str">
            <v>0</v>
          </cell>
          <cell r="N433" t="str">
            <v>0</v>
          </cell>
          <cell r="O433" t="e">
            <v>#REF!</v>
          </cell>
        </row>
        <row r="434">
          <cell r="B434" t="str">
            <v>IMAG-014</v>
          </cell>
          <cell r="C434" t="str">
            <v xml:space="preserve">NEGATOSCOPIO METÁLICO DE 4 CAMPOS </v>
          </cell>
          <cell r="D434" t="str">
            <v>C</v>
          </cell>
          <cell r="E434" t="str">
            <v>IMAG</v>
          </cell>
          <cell r="F434" t="str">
            <v>E</v>
          </cell>
          <cell r="H434" t="str">
            <v>0</v>
          </cell>
          <cell r="I434" t="e">
            <v>#REF!</v>
          </cell>
          <cell r="J434" t="str">
            <v>0</v>
          </cell>
          <cell r="K434" t="str">
            <v>0</v>
          </cell>
          <cell r="L434" t="str">
            <v>0</v>
          </cell>
          <cell r="M434" t="str">
            <v>0</v>
          </cell>
          <cell r="N434" t="str">
            <v>0</v>
          </cell>
          <cell r="O434" t="e">
            <v>#REF!</v>
          </cell>
        </row>
        <row r="435">
          <cell r="B435" t="str">
            <v>IMAG-015</v>
          </cell>
          <cell r="C435" t="str">
            <v>PROCESADOR AUTOMÁTICO DE PELÍCULAS - MEDIANA CAPACIDAD</v>
          </cell>
          <cell r="D435" t="str">
            <v>C</v>
          </cell>
          <cell r="E435" t="str">
            <v>IMAG</v>
          </cell>
          <cell r="F435" t="str">
            <v>E</v>
          </cell>
          <cell r="H435" t="str">
            <v>0</v>
          </cell>
          <cell r="I435" t="e">
            <v>#REF!</v>
          </cell>
          <cell r="J435" t="str">
            <v>0</v>
          </cell>
          <cell r="K435" t="str">
            <v>0</v>
          </cell>
          <cell r="L435" t="str">
            <v>0</v>
          </cell>
          <cell r="M435" t="str">
            <v>0</v>
          </cell>
          <cell r="N435" t="str">
            <v>0</v>
          </cell>
          <cell r="O435" t="e">
            <v>#REF!</v>
          </cell>
        </row>
        <row r="436">
          <cell r="B436" t="str">
            <v>INF-001</v>
          </cell>
          <cell r="C436" t="str">
            <v>ATRIL PARA EXPOSITOR</v>
          </cell>
          <cell r="D436" t="str">
            <v>MA</v>
          </cell>
          <cell r="E436" t="str">
            <v>INF</v>
          </cell>
          <cell r="F436" t="str">
            <v>E</v>
          </cell>
          <cell r="H436">
            <v>1</v>
          </cell>
          <cell r="I436" t="e">
            <v>#REF!</v>
          </cell>
          <cell r="J436" t="str">
            <v>0</v>
          </cell>
          <cell r="K436" t="str">
            <v>0</v>
          </cell>
          <cell r="L436" t="str">
            <v>0</v>
          </cell>
          <cell r="M436" t="str">
            <v>0</v>
          </cell>
          <cell r="N436" t="str">
            <v>0</v>
          </cell>
          <cell r="O436" t="e">
            <v>#REF!</v>
          </cell>
        </row>
        <row r="437">
          <cell r="B437" t="str">
            <v>INF-002</v>
          </cell>
          <cell r="C437" t="str">
            <v>CAJA REGISTRADORA DIGITAL</v>
          </cell>
          <cell r="D437" t="str">
            <v>COM</v>
          </cell>
          <cell r="E437" t="str">
            <v>INF</v>
          </cell>
          <cell r="F437" t="str">
            <v>E</v>
          </cell>
          <cell r="H437" t="str">
            <v>0</v>
          </cell>
          <cell r="I437" t="e">
            <v>#REF!</v>
          </cell>
          <cell r="J437">
            <v>1</v>
          </cell>
          <cell r="K437">
            <v>1</v>
          </cell>
          <cell r="L437">
            <v>1</v>
          </cell>
          <cell r="M437">
            <v>1</v>
          </cell>
          <cell r="N437">
            <v>1</v>
          </cell>
          <cell r="O437" t="e">
            <v>#REF!</v>
          </cell>
        </row>
        <row r="438">
          <cell r="B438" t="str">
            <v>INF-003</v>
          </cell>
          <cell r="C438" t="str">
            <v>COMPUTADORA PERSONAL</v>
          </cell>
          <cell r="D438" t="str">
            <v>COM</v>
          </cell>
          <cell r="E438" t="str">
            <v>INF</v>
          </cell>
          <cell r="F438" t="str">
            <v>E</v>
          </cell>
          <cell r="H438">
            <v>1</v>
          </cell>
          <cell r="I438" t="e">
            <v>#REF!</v>
          </cell>
          <cell r="J438">
            <v>1</v>
          </cell>
          <cell r="K438">
            <v>1</v>
          </cell>
          <cell r="L438">
            <v>1</v>
          </cell>
          <cell r="M438">
            <v>2</v>
          </cell>
          <cell r="N438">
            <v>1</v>
          </cell>
          <cell r="O438" t="e">
            <v>#REF!</v>
          </cell>
        </row>
        <row r="439">
          <cell r="B439" t="str">
            <v>INF-004</v>
          </cell>
          <cell r="C439" t="str">
            <v>COMPUTADORA PORTATIL</v>
          </cell>
          <cell r="D439" t="str">
            <v>COM</v>
          </cell>
          <cell r="E439" t="str">
            <v>INF</v>
          </cell>
          <cell r="F439" t="str">
            <v>E</v>
          </cell>
          <cell r="H439">
            <v>1</v>
          </cell>
          <cell r="I439" t="e">
            <v>#REF!</v>
          </cell>
          <cell r="J439">
            <v>1</v>
          </cell>
          <cell r="K439">
            <v>1</v>
          </cell>
          <cell r="L439">
            <v>1</v>
          </cell>
          <cell r="M439" t="str">
            <v>0</v>
          </cell>
          <cell r="N439" t="str">
            <v>0</v>
          </cell>
          <cell r="O439" t="e">
            <v>#REF!</v>
          </cell>
        </row>
        <row r="440">
          <cell r="B440" t="str">
            <v>INF-005</v>
          </cell>
          <cell r="C440" t="str">
            <v>CORTAFUEGOS (FIREWALL)</v>
          </cell>
          <cell r="D440" t="str">
            <v>COM</v>
          </cell>
          <cell r="E440" t="str">
            <v>INF</v>
          </cell>
          <cell r="F440" t="str">
            <v>C</v>
          </cell>
          <cell r="H440">
            <v>1</v>
          </cell>
          <cell r="I440" t="e">
            <v>#REF!</v>
          </cell>
          <cell r="J440" t="str">
            <v>0</v>
          </cell>
          <cell r="K440" t="str">
            <v>0</v>
          </cell>
          <cell r="L440" t="str">
            <v>0</v>
          </cell>
          <cell r="M440" t="str">
            <v>0</v>
          </cell>
          <cell r="N440" t="str">
            <v>0</v>
          </cell>
          <cell r="O440" t="e">
            <v>#REF!</v>
          </cell>
        </row>
        <row r="441">
          <cell r="B441" t="str">
            <v>INF-006</v>
          </cell>
          <cell r="C441" t="str">
            <v>DISPOSITIVO DE ALIMENTACIÓN ELÉCTRICA ININTERRUMPIDA (UPS)</v>
          </cell>
          <cell r="D441" t="str">
            <v>COM</v>
          </cell>
          <cell r="E441" t="str">
            <v>INF</v>
          </cell>
          <cell r="F441" t="str">
            <v>E</v>
          </cell>
          <cell r="H441">
            <v>1</v>
          </cell>
          <cell r="I441" t="e">
            <v>#REF!</v>
          </cell>
          <cell r="J441" t="str">
            <v>0</v>
          </cell>
          <cell r="K441" t="str">
            <v>0</v>
          </cell>
          <cell r="L441" t="str">
            <v>0</v>
          </cell>
          <cell r="M441" t="str">
            <v>0</v>
          </cell>
          <cell r="N441" t="str">
            <v>0</v>
          </cell>
          <cell r="O441" t="e">
            <v>#REF!</v>
          </cell>
        </row>
        <row r="442">
          <cell r="B442" t="str">
            <v>INF-007</v>
          </cell>
          <cell r="C442" t="str">
            <v>ECRAN DE PARED ENROLLABLE</v>
          </cell>
          <cell r="D442" t="str">
            <v>C</v>
          </cell>
          <cell r="E442" t="str">
            <v>INF</v>
          </cell>
          <cell r="F442" t="str">
            <v>E</v>
          </cell>
          <cell r="H442">
            <v>1</v>
          </cell>
          <cell r="I442" t="e">
            <v>#REF!</v>
          </cell>
          <cell r="J442">
            <v>1</v>
          </cell>
          <cell r="K442">
            <v>1</v>
          </cell>
          <cell r="L442">
            <v>1</v>
          </cell>
          <cell r="M442" t="str">
            <v>0</v>
          </cell>
          <cell r="N442" t="str">
            <v>0</v>
          </cell>
          <cell r="O442" t="e">
            <v>#REF!</v>
          </cell>
        </row>
        <row r="443">
          <cell r="B443" t="str">
            <v>INF-008</v>
          </cell>
          <cell r="C443" t="str">
            <v>EQUIPO DE CAMARA FOTOGRAFICA</v>
          </cell>
          <cell r="D443" t="str">
            <v>C</v>
          </cell>
          <cell r="E443" t="str">
            <v>INF</v>
          </cell>
          <cell r="F443" t="str">
            <v>E</v>
          </cell>
          <cell r="H443" t="str">
            <v>0</v>
          </cell>
          <cell r="I443" t="e">
            <v>#REF!</v>
          </cell>
          <cell r="J443" t="str">
            <v>0</v>
          </cell>
          <cell r="K443" t="str">
            <v>0</v>
          </cell>
          <cell r="L443" t="str">
            <v>0</v>
          </cell>
          <cell r="M443" t="str">
            <v>0</v>
          </cell>
          <cell r="N443" t="str">
            <v>0</v>
          </cell>
          <cell r="O443" t="e">
            <v>#REF!</v>
          </cell>
        </row>
        <row r="444">
          <cell r="B444" t="str">
            <v>INF-009</v>
          </cell>
          <cell r="C444" t="str">
            <v>ESTACION DE DIAGNOSTICO Y MONITOR ESPECIAL PARA EL SISTEMA PACS</v>
          </cell>
          <cell r="D444" t="str">
            <v>COM</v>
          </cell>
          <cell r="E444" t="str">
            <v>INF</v>
          </cell>
          <cell r="F444" t="str">
            <v>E</v>
          </cell>
          <cell r="H444" t="str">
            <v>0</v>
          </cell>
          <cell r="I444" t="e">
            <v>#REF!</v>
          </cell>
          <cell r="J444" t="str">
            <v>0</v>
          </cell>
          <cell r="K444" t="str">
            <v>0</v>
          </cell>
          <cell r="L444" t="str">
            <v>0</v>
          </cell>
          <cell r="M444" t="str">
            <v>0</v>
          </cell>
          <cell r="N444" t="str">
            <v>0</v>
          </cell>
          <cell r="O444" t="e">
            <v>#REF!</v>
          </cell>
        </row>
        <row r="445">
          <cell r="B445" t="str">
            <v>INF-010</v>
          </cell>
          <cell r="C445" t="str">
            <v>ESTACIÓN DE MONITOREO</v>
          </cell>
          <cell r="D445" t="str">
            <v>COM</v>
          </cell>
          <cell r="E445" t="str">
            <v>INF</v>
          </cell>
          <cell r="F445" t="str">
            <v>C</v>
          </cell>
          <cell r="H445">
            <v>1</v>
          </cell>
          <cell r="I445" t="e">
            <v>#REF!</v>
          </cell>
          <cell r="J445" t="str">
            <v>0</v>
          </cell>
          <cell r="K445" t="str">
            <v>0</v>
          </cell>
          <cell r="L445" t="str">
            <v>0</v>
          </cell>
          <cell r="M445" t="str">
            <v>0</v>
          </cell>
          <cell r="N445" t="str">
            <v>0</v>
          </cell>
          <cell r="O445" t="e">
            <v>#REF!</v>
          </cell>
        </row>
        <row r="446">
          <cell r="B446" t="str">
            <v>INF-011</v>
          </cell>
          <cell r="C446" t="str">
            <v>IMPRESORA LASER ALTA DEMANDA</v>
          </cell>
          <cell r="D446" t="str">
            <v>COM</v>
          </cell>
          <cell r="E446" t="str">
            <v>INF</v>
          </cell>
          <cell r="F446" t="str">
            <v>E</v>
          </cell>
          <cell r="H446">
            <v>1</v>
          </cell>
          <cell r="I446" t="e">
            <v>#REF!</v>
          </cell>
          <cell r="J446" t="str">
            <v>0</v>
          </cell>
          <cell r="K446" t="str">
            <v>0</v>
          </cell>
          <cell r="L446" t="str">
            <v>0</v>
          </cell>
          <cell r="M446" t="str">
            <v>0</v>
          </cell>
          <cell r="N446" t="str">
            <v>0</v>
          </cell>
          <cell r="O446" t="e">
            <v>#REF!</v>
          </cell>
        </row>
        <row r="447">
          <cell r="B447" t="str">
            <v>INF-012</v>
          </cell>
          <cell r="C447" t="str">
            <v>IMPRESORA LASER BAJA DEMANDA</v>
          </cell>
          <cell r="D447" t="str">
            <v>COM</v>
          </cell>
          <cell r="E447" t="str">
            <v>INF</v>
          </cell>
          <cell r="F447" t="str">
            <v>E</v>
          </cell>
          <cell r="H447">
            <v>1</v>
          </cell>
          <cell r="I447" t="e">
            <v>#REF!</v>
          </cell>
          <cell r="J447">
            <v>1</v>
          </cell>
          <cell r="K447">
            <v>1</v>
          </cell>
          <cell r="L447">
            <v>1</v>
          </cell>
          <cell r="M447">
            <v>1</v>
          </cell>
          <cell r="N447">
            <v>1</v>
          </cell>
          <cell r="O447" t="e">
            <v>#REF!</v>
          </cell>
        </row>
        <row r="448">
          <cell r="B448" t="str">
            <v>INF-013</v>
          </cell>
          <cell r="C448" t="str">
            <v>LICENCIAS DE SERVIDOR, CLIENTES Y BASE DE DATOS</v>
          </cell>
          <cell r="D448" t="str">
            <v>COM</v>
          </cell>
          <cell r="E448" t="str">
            <v>INF</v>
          </cell>
          <cell r="F448" t="str">
            <v>E</v>
          </cell>
          <cell r="H448">
            <v>1</v>
          </cell>
          <cell r="I448" t="e">
            <v>#REF!</v>
          </cell>
          <cell r="J448" t="str">
            <v>0</v>
          </cell>
          <cell r="K448" t="str">
            <v>0</v>
          </cell>
          <cell r="L448" t="str">
            <v>0</v>
          </cell>
          <cell r="M448" t="str">
            <v>0</v>
          </cell>
          <cell r="N448" t="str">
            <v>0</v>
          </cell>
          <cell r="O448" t="e">
            <v>#REF!</v>
          </cell>
        </row>
        <row r="449">
          <cell r="B449" t="str">
            <v>INF-014</v>
          </cell>
          <cell r="C449" t="str">
            <v xml:space="preserve">MONITORES DE REGISTROS DE TEMPERATURA </v>
          </cell>
          <cell r="D449" t="str">
            <v>COM</v>
          </cell>
          <cell r="E449" t="str">
            <v>INF</v>
          </cell>
          <cell r="F449" t="str">
            <v>E</v>
          </cell>
          <cell r="H449">
            <v>1</v>
          </cell>
          <cell r="I449" t="e">
            <v>#REF!</v>
          </cell>
          <cell r="J449" t="str">
            <v>0</v>
          </cell>
          <cell r="K449" t="str">
            <v>0</v>
          </cell>
          <cell r="L449" t="str">
            <v>0</v>
          </cell>
          <cell r="M449" t="str">
            <v>0</v>
          </cell>
          <cell r="N449" t="str">
            <v>0</v>
          </cell>
          <cell r="O449" t="e">
            <v>#REF!</v>
          </cell>
        </row>
        <row r="450">
          <cell r="B450" t="str">
            <v>INF-015</v>
          </cell>
          <cell r="C450" t="str">
            <v>PACK TECLADO + MOUSE</v>
          </cell>
          <cell r="D450" t="str">
            <v>COM</v>
          </cell>
          <cell r="E450" t="str">
            <v>INF</v>
          </cell>
          <cell r="F450" t="str">
            <v>E</v>
          </cell>
          <cell r="H450">
            <v>1</v>
          </cell>
          <cell r="I450" t="e">
            <v>#REF!</v>
          </cell>
          <cell r="J450" t="str">
            <v>0</v>
          </cell>
          <cell r="K450" t="str">
            <v>0</v>
          </cell>
          <cell r="L450" t="str">
            <v>0</v>
          </cell>
          <cell r="M450" t="str">
            <v>0</v>
          </cell>
          <cell r="N450" t="str">
            <v>0</v>
          </cell>
          <cell r="O450" t="e">
            <v>#REF!</v>
          </cell>
        </row>
        <row r="451">
          <cell r="B451" t="str">
            <v>INF-016</v>
          </cell>
          <cell r="C451" t="str">
            <v>SENSOR DE TEMPERATURA</v>
          </cell>
          <cell r="D451" t="str">
            <v>COM</v>
          </cell>
          <cell r="E451" t="str">
            <v>INF</v>
          </cell>
          <cell r="F451" t="str">
            <v>E</v>
          </cell>
          <cell r="H451">
            <v>1</v>
          </cell>
          <cell r="I451" t="e">
            <v>#REF!</v>
          </cell>
          <cell r="J451">
            <v>1</v>
          </cell>
          <cell r="K451">
            <v>1</v>
          </cell>
          <cell r="L451" t="str">
            <v>0</v>
          </cell>
          <cell r="M451" t="str">
            <v>0</v>
          </cell>
          <cell r="N451" t="str">
            <v>0</v>
          </cell>
          <cell r="O451" t="e">
            <v>#REF!</v>
          </cell>
        </row>
        <row r="452">
          <cell r="B452" t="str">
            <v>INF-017</v>
          </cell>
          <cell r="C452" t="str">
            <v xml:space="preserve">SERVIDOR </v>
          </cell>
          <cell r="D452" t="str">
            <v>COM</v>
          </cell>
          <cell r="E452" t="str">
            <v>INF</v>
          </cell>
          <cell r="F452" t="str">
            <v>E</v>
          </cell>
          <cell r="H452">
            <v>2</v>
          </cell>
          <cell r="I452" t="e">
            <v>#REF!</v>
          </cell>
          <cell r="J452" t="str">
            <v>0</v>
          </cell>
          <cell r="K452" t="str">
            <v>0</v>
          </cell>
          <cell r="L452" t="str">
            <v>0</v>
          </cell>
          <cell r="M452" t="str">
            <v>0</v>
          </cell>
          <cell r="N452" t="str">
            <v>0</v>
          </cell>
          <cell r="O452" t="e">
            <v>#REF!</v>
          </cell>
        </row>
        <row r="453">
          <cell r="B453" t="str">
            <v>INF-018</v>
          </cell>
          <cell r="C453" t="str">
            <v xml:space="preserve">SERVIDOR (INCLUYE ALMACENAMIENTO INTERNO) </v>
          </cell>
          <cell r="D453" t="str">
            <v>COM</v>
          </cell>
          <cell r="E453" t="str">
            <v>INF</v>
          </cell>
          <cell r="F453" t="str">
            <v>E</v>
          </cell>
          <cell r="H453">
            <v>1</v>
          </cell>
          <cell r="I453" t="e">
            <v>#REF!</v>
          </cell>
          <cell r="J453" t="str">
            <v>0</v>
          </cell>
          <cell r="K453" t="str">
            <v>0</v>
          </cell>
          <cell r="L453" t="str">
            <v>0</v>
          </cell>
          <cell r="M453" t="str">
            <v>0</v>
          </cell>
          <cell r="N453" t="str">
            <v>0</v>
          </cell>
          <cell r="O453" t="e">
            <v>#REF!</v>
          </cell>
        </row>
        <row r="454">
          <cell r="B454" t="str">
            <v>INF-019</v>
          </cell>
          <cell r="C454" t="str">
            <v>SERVIDOR DE VIDEO VIGILANCIA</v>
          </cell>
          <cell r="D454" t="str">
            <v>COM</v>
          </cell>
          <cell r="E454" t="str">
            <v>INF</v>
          </cell>
          <cell r="F454" t="str">
            <v>E</v>
          </cell>
          <cell r="H454">
            <v>1</v>
          </cell>
          <cell r="I454" t="e">
            <v>#REF!</v>
          </cell>
          <cell r="J454" t="str">
            <v>0</v>
          </cell>
          <cell r="K454" t="str">
            <v>0</v>
          </cell>
          <cell r="L454" t="str">
            <v>0</v>
          </cell>
          <cell r="M454" t="str">
            <v>0</v>
          </cell>
          <cell r="N454" t="str">
            <v>0</v>
          </cell>
          <cell r="O454" t="e">
            <v>#REF!</v>
          </cell>
        </row>
        <row r="455">
          <cell r="B455" t="str">
            <v>INF-020</v>
          </cell>
          <cell r="C455" t="str">
            <v>SERVIDOR SISTEMA DE GESTIÓN DE IMÁGENES MEDICAS</v>
          </cell>
          <cell r="D455" t="str">
            <v>COM</v>
          </cell>
          <cell r="E455" t="str">
            <v>INF</v>
          </cell>
          <cell r="F455" t="str">
            <v>E</v>
          </cell>
          <cell r="H455">
            <v>1</v>
          </cell>
          <cell r="I455" t="e">
            <v>#REF!</v>
          </cell>
          <cell r="J455" t="str">
            <v>0</v>
          </cell>
          <cell r="K455" t="str">
            <v>0</v>
          </cell>
          <cell r="L455" t="str">
            <v>0</v>
          </cell>
          <cell r="M455" t="str">
            <v>0</v>
          </cell>
          <cell r="N455" t="str">
            <v>0</v>
          </cell>
          <cell r="O455" t="e">
            <v>#REF!</v>
          </cell>
        </row>
        <row r="456">
          <cell r="B456" t="str">
            <v>INF-021</v>
          </cell>
          <cell r="C456" t="str">
            <v>SISTEMA DE ALMACENAMIENTO CENTRALIZADO TIPO RAID - Para Datos y Videos</v>
          </cell>
          <cell r="D456" t="str">
            <v>COM</v>
          </cell>
          <cell r="E456" t="str">
            <v>INF</v>
          </cell>
          <cell r="F456" t="str">
            <v>E</v>
          </cell>
          <cell r="H456">
            <v>1</v>
          </cell>
          <cell r="I456" t="e">
            <v>#REF!</v>
          </cell>
          <cell r="J456" t="str">
            <v>0</v>
          </cell>
          <cell r="K456" t="str">
            <v>0</v>
          </cell>
          <cell r="L456" t="str">
            <v>0</v>
          </cell>
          <cell r="M456" t="str">
            <v>0</v>
          </cell>
          <cell r="N456" t="str">
            <v>0</v>
          </cell>
          <cell r="O456" t="e">
            <v>#REF!</v>
          </cell>
        </row>
        <row r="457">
          <cell r="B457" t="str">
            <v>INF-022</v>
          </cell>
          <cell r="C457" t="str">
            <v xml:space="preserve">SISTEMA DE ARCHIVO Y COMUNICACIÓN DE IMÁGENES (RIS-PACS) </v>
          </cell>
          <cell r="D457" t="str">
            <v>COM</v>
          </cell>
          <cell r="E457" t="str">
            <v>INF</v>
          </cell>
          <cell r="F457" t="str">
            <v>E</v>
          </cell>
          <cell r="H457">
            <v>1</v>
          </cell>
          <cell r="I457" t="e">
            <v>#REF!</v>
          </cell>
          <cell r="J457" t="str">
            <v>0</v>
          </cell>
          <cell r="K457" t="str">
            <v>0</v>
          </cell>
          <cell r="L457" t="str">
            <v>0</v>
          </cell>
          <cell r="M457" t="str">
            <v>0</v>
          </cell>
          <cell r="N457" t="str">
            <v>0</v>
          </cell>
          <cell r="O457" t="e">
            <v>#REF!</v>
          </cell>
        </row>
        <row r="458">
          <cell r="B458" t="str">
            <v>INF-023</v>
          </cell>
          <cell r="C458" t="str">
            <v>SISTEMA DE IDENTIFICACIÓN DE INSTRUMENTAL MÉDICO</v>
          </cell>
          <cell r="D458" t="str">
            <v>COM</v>
          </cell>
          <cell r="E458" t="str">
            <v>INF</v>
          </cell>
          <cell r="F458" t="str">
            <v>E</v>
          </cell>
          <cell r="H458">
            <v>1</v>
          </cell>
          <cell r="I458" t="e">
            <v>#REF!</v>
          </cell>
          <cell r="J458" t="str">
            <v>0</v>
          </cell>
          <cell r="K458" t="str">
            <v>0</v>
          </cell>
          <cell r="L458" t="str">
            <v>0</v>
          </cell>
          <cell r="M458" t="str">
            <v>0</v>
          </cell>
          <cell r="N458" t="str">
            <v>0</v>
          </cell>
          <cell r="O458" t="e">
            <v>#REF!</v>
          </cell>
        </row>
        <row r="459">
          <cell r="B459" t="str">
            <v>INF-024</v>
          </cell>
          <cell r="C459" t="str">
            <v>SISTEMA DE INFORMACION HOSPITALARIA (HIS/LIS/RIS)</v>
          </cell>
          <cell r="D459" t="str">
            <v>COM</v>
          </cell>
          <cell r="E459" t="str">
            <v>INF</v>
          </cell>
          <cell r="F459" t="str">
            <v>E</v>
          </cell>
          <cell r="H459">
            <v>1</v>
          </cell>
          <cell r="I459" t="e">
            <v>#REF!</v>
          </cell>
          <cell r="J459" t="str">
            <v>0</v>
          </cell>
          <cell r="K459" t="str">
            <v>0</v>
          </cell>
          <cell r="L459" t="str">
            <v>0</v>
          </cell>
          <cell r="M459" t="str">
            <v>0</v>
          </cell>
          <cell r="N459" t="str">
            <v>0</v>
          </cell>
          <cell r="O459" t="e">
            <v>#REF!</v>
          </cell>
        </row>
        <row r="460">
          <cell r="B460" t="str">
            <v>INF-025</v>
          </cell>
          <cell r="C460" t="str">
            <v>SISTEMA DE RELOJES SINCRONIZADOS</v>
          </cell>
          <cell r="D460" t="str">
            <v>COM</v>
          </cell>
          <cell r="E460" t="str">
            <v>INF</v>
          </cell>
          <cell r="F460" t="str">
            <v>E</v>
          </cell>
          <cell r="H460">
            <v>1</v>
          </cell>
          <cell r="I460" t="e">
            <v>#REF!</v>
          </cell>
          <cell r="J460" t="str">
            <v>0</v>
          </cell>
          <cell r="K460" t="str">
            <v>0</v>
          </cell>
          <cell r="L460" t="str">
            <v>0</v>
          </cell>
          <cell r="M460" t="str">
            <v>0</v>
          </cell>
          <cell r="N460" t="str">
            <v>0</v>
          </cell>
          <cell r="O460" t="e">
            <v>#REF!</v>
          </cell>
        </row>
        <row r="461">
          <cell r="B461" t="str">
            <v>INM-001</v>
          </cell>
          <cell r="C461" t="str">
            <v>ANALIZADOR INMUNOLOGICO SEMI AUTOMATICO</v>
          </cell>
          <cell r="D461" t="str">
            <v>L</v>
          </cell>
          <cell r="E461" t="str">
            <v>INM</v>
          </cell>
          <cell r="F461" t="str">
            <v>E</v>
          </cell>
          <cell r="H461" t="str">
            <v>0</v>
          </cell>
          <cell r="I461" t="e">
            <v>#REF!</v>
          </cell>
          <cell r="J461" t="str">
            <v>0</v>
          </cell>
          <cell r="K461" t="str">
            <v>0</v>
          </cell>
          <cell r="L461" t="str">
            <v>0</v>
          </cell>
          <cell r="M461" t="str">
            <v>0</v>
          </cell>
          <cell r="N461" t="str">
            <v>0</v>
          </cell>
          <cell r="O461" t="e">
            <v>#REF!</v>
          </cell>
        </row>
        <row r="462">
          <cell r="B462" t="str">
            <v>INM-002</v>
          </cell>
          <cell r="C462" t="str">
            <v>CENTRIFUGA  DE INMUNOHEMATOLOGIA</v>
          </cell>
          <cell r="D462" t="str">
            <v>L</v>
          </cell>
          <cell r="E462" t="str">
            <v>INM</v>
          </cell>
          <cell r="F462" t="str">
            <v>E</v>
          </cell>
          <cell r="H462" t="str">
            <v>0</v>
          </cell>
          <cell r="I462" t="e">
            <v>#REF!</v>
          </cell>
          <cell r="J462" t="str">
            <v>0</v>
          </cell>
          <cell r="K462" t="str">
            <v>0</v>
          </cell>
          <cell r="L462" t="str">
            <v>0</v>
          </cell>
          <cell r="M462" t="str">
            <v>0</v>
          </cell>
          <cell r="N462" t="str">
            <v>0</v>
          </cell>
          <cell r="O462" t="e">
            <v>#REF!</v>
          </cell>
        </row>
        <row r="463">
          <cell r="B463" t="str">
            <v>INM-003</v>
          </cell>
          <cell r="C463" t="str">
            <v>LAVADOR DE MICROPLACAS DE ELISA</v>
          </cell>
          <cell r="D463" t="str">
            <v>L</v>
          </cell>
          <cell r="E463" t="str">
            <v>INM</v>
          </cell>
          <cell r="F463" t="str">
            <v>E</v>
          </cell>
          <cell r="H463" t="str">
            <v>0</v>
          </cell>
          <cell r="I463" t="e">
            <v>#REF!</v>
          </cell>
          <cell r="J463" t="str">
            <v>0</v>
          </cell>
          <cell r="K463" t="str">
            <v>0</v>
          </cell>
          <cell r="L463" t="str">
            <v>0</v>
          </cell>
          <cell r="M463" t="str">
            <v>0</v>
          </cell>
          <cell r="N463" t="str">
            <v>0</v>
          </cell>
          <cell r="O463" t="e">
            <v>#REF!</v>
          </cell>
        </row>
        <row r="464">
          <cell r="B464" t="str">
            <v>INM-004</v>
          </cell>
          <cell r="C464" t="str">
            <v>LECTOR DE ELISA</v>
          </cell>
          <cell r="D464" t="str">
            <v>L</v>
          </cell>
          <cell r="E464" t="str">
            <v>INM</v>
          </cell>
          <cell r="F464" t="str">
            <v>E</v>
          </cell>
          <cell r="H464" t="str">
            <v>0</v>
          </cell>
          <cell r="I464" t="e">
            <v>#REF!</v>
          </cell>
          <cell r="J464" t="str">
            <v>0</v>
          </cell>
          <cell r="K464" t="str">
            <v>0</v>
          </cell>
          <cell r="L464" t="str">
            <v>0</v>
          </cell>
          <cell r="M464" t="str">
            <v>0</v>
          </cell>
          <cell r="N464" t="str">
            <v>0</v>
          </cell>
          <cell r="O464" t="e">
            <v>#REF!</v>
          </cell>
        </row>
        <row r="465">
          <cell r="B465" t="str">
            <v>LAB-001</v>
          </cell>
          <cell r="C465" t="str">
            <v>SILLA ESPECIAL PARA TOMA DE MUESTRAS</v>
          </cell>
          <cell r="D465" t="str">
            <v>MC</v>
          </cell>
          <cell r="E465" t="str">
            <v>LAB</v>
          </cell>
          <cell r="F465" t="str">
            <v>E</v>
          </cell>
          <cell r="H465" t="str">
            <v>0</v>
          </cell>
          <cell r="I465" t="e">
            <v>#REF!</v>
          </cell>
          <cell r="J465" t="str">
            <v>0</v>
          </cell>
          <cell r="K465" t="str">
            <v>0</v>
          </cell>
          <cell r="L465" t="str">
            <v>0</v>
          </cell>
          <cell r="M465" t="str">
            <v>0</v>
          </cell>
          <cell r="N465" t="str">
            <v>0</v>
          </cell>
          <cell r="O465" t="e">
            <v>#REF!</v>
          </cell>
        </row>
        <row r="466">
          <cell r="B466" t="str">
            <v>LAB-002</v>
          </cell>
          <cell r="C466" t="str">
            <v>SILLÓN ESPECIAL PARA HEMODONACION</v>
          </cell>
          <cell r="D466" t="str">
            <v>MC</v>
          </cell>
          <cell r="E466" t="str">
            <v>LAB</v>
          </cell>
          <cell r="F466" t="str">
            <v>E</v>
          </cell>
          <cell r="H466" t="str">
            <v>0</v>
          </cell>
          <cell r="I466" t="e">
            <v>#REF!</v>
          </cell>
          <cell r="J466" t="str">
            <v>0</v>
          </cell>
          <cell r="K466" t="str">
            <v>0</v>
          </cell>
          <cell r="L466" t="str">
            <v>0</v>
          </cell>
          <cell r="M466" t="str">
            <v>0</v>
          </cell>
          <cell r="N466" t="str">
            <v>0</v>
          </cell>
          <cell r="O466" t="e">
            <v>#REF!</v>
          </cell>
        </row>
        <row r="467">
          <cell r="B467" t="str">
            <v>LAV-001</v>
          </cell>
          <cell r="C467" t="str">
            <v>COCHE PARA TRANSPORTE DE ROPA LIMPIA</v>
          </cell>
          <cell r="D467" t="str">
            <v>MC</v>
          </cell>
          <cell r="E467" t="str">
            <v>LAV</v>
          </cell>
          <cell r="F467" t="str">
            <v>E</v>
          </cell>
          <cell r="H467">
            <v>1</v>
          </cell>
          <cell r="I467" t="e">
            <v>#REF!</v>
          </cell>
          <cell r="J467">
            <v>1</v>
          </cell>
          <cell r="K467" t="str">
            <v>0</v>
          </cell>
          <cell r="L467" t="str">
            <v>0</v>
          </cell>
          <cell r="M467" t="str">
            <v>0</v>
          </cell>
          <cell r="N467" t="str">
            <v>0</v>
          </cell>
          <cell r="O467" t="e">
            <v>#REF!</v>
          </cell>
        </row>
        <row r="468">
          <cell r="B468" t="str">
            <v>LAV-002</v>
          </cell>
          <cell r="C468" t="str">
            <v>COCHE PARA TRANSPORTE DE ROPA SUCIA</v>
          </cell>
          <cell r="D468" t="str">
            <v>MC</v>
          </cell>
          <cell r="E468" t="str">
            <v>LAV</v>
          </cell>
          <cell r="F468" t="str">
            <v>E</v>
          </cell>
          <cell r="H468">
            <v>3</v>
          </cell>
          <cell r="I468" t="e">
            <v>#REF!</v>
          </cell>
          <cell r="J468">
            <v>1</v>
          </cell>
          <cell r="K468" t="str">
            <v>0</v>
          </cell>
          <cell r="L468" t="str">
            <v>0</v>
          </cell>
          <cell r="M468" t="str">
            <v>0</v>
          </cell>
          <cell r="N468" t="str">
            <v>0</v>
          </cell>
          <cell r="O468" t="e">
            <v>#REF!</v>
          </cell>
        </row>
        <row r="469">
          <cell r="B469" t="str">
            <v>LAV-003</v>
          </cell>
          <cell r="C469" t="str">
            <v>LAVADORA CENTRIFUGA 20 KG</v>
          </cell>
          <cell r="D469" t="str">
            <v>E</v>
          </cell>
          <cell r="E469" t="str">
            <v>LAV</v>
          </cell>
          <cell r="F469" t="str">
            <v>C</v>
          </cell>
          <cell r="H469">
            <v>2</v>
          </cell>
          <cell r="I469" t="e">
            <v>#REF!</v>
          </cell>
          <cell r="J469" t="str">
            <v>0</v>
          </cell>
          <cell r="K469" t="str">
            <v>0</v>
          </cell>
          <cell r="L469" t="str">
            <v>0</v>
          </cell>
          <cell r="M469" t="str">
            <v>0</v>
          </cell>
          <cell r="N469" t="str">
            <v>0</v>
          </cell>
          <cell r="O469" t="e">
            <v>#REF!</v>
          </cell>
        </row>
        <row r="470">
          <cell r="B470" t="str">
            <v>LAV-004</v>
          </cell>
          <cell r="C470" t="str">
            <v xml:space="preserve">LAVADORA CENTRIFUGA AUTOMÁTICA DE 2 PUERTAS (BARRERA SANITARIA),  INDUSTRIAL 50KG </v>
          </cell>
          <cell r="D470" t="str">
            <v>E</v>
          </cell>
          <cell r="E470" t="str">
            <v>LAV</v>
          </cell>
          <cell r="F470" t="str">
            <v>E</v>
          </cell>
          <cell r="H470">
            <v>2</v>
          </cell>
          <cell r="I470" t="e">
            <v>#REF!</v>
          </cell>
          <cell r="J470" t="str">
            <v>0</v>
          </cell>
          <cell r="K470" t="str">
            <v>0</v>
          </cell>
          <cell r="L470" t="str">
            <v>0</v>
          </cell>
          <cell r="M470" t="str">
            <v>0</v>
          </cell>
          <cell r="N470" t="str">
            <v>0</v>
          </cell>
          <cell r="O470" t="e">
            <v>#REF!</v>
          </cell>
        </row>
        <row r="471">
          <cell r="B471" t="str">
            <v>LAV-005</v>
          </cell>
          <cell r="C471" t="str">
            <v>MÁQUINA DE COSER ELÉCTRICA COSTURA RECTA Y ZIGZAG</v>
          </cell>
          <cell r="D471" t="str">
            <v>E</v>
          </cell>
          <cell r="E471" t="str">
            <v>LAV</v>
          </cell>
          <cell r="F471" t="str">
            <v>E</v>
          </cell>
          <cell r="H471">
            <v>2</v>
          </cell>
          <cell r="I471" t="e">
            <v>#REF!</v>
          </cell>
          <cell r="J471" t="str">
            <v>0</v>
          </cell>
          <cell r="K471" t="str">
            <v>0</v>
          </cell>
          <cell r="L471" t="str">
            <v>0</v>
          </cell>
          <cell r="M471" t="str">
            <v>0</v>
          </cell>
          <cell r="N471" t="str">
            <v>0</v>
          </cell>
          <cell r="O471" t="e">
            <v>#REF!</v>
          </cell>
        </row>
        <row r="472">
          <cell r="B472" t="str">
            <v>LAV-006</v>
          </cell>
          <cell r="C472" t="str">
            <v>MÁQUINA DE COSER, ELECTRICA, INDUSTRIAL</v>
          </cell>
          <cell r="D472" t="str">
            <v>E</v>
          </cell>
          <cell r="E472" t="str">
            <v>LAV</v>
          </cell>
          <cell r="F472" t="str">
            <v>E</v>
          </cell>
          <cell r="H472">
            <v>1</v>
          </cell>
          <cell r="I472" t="e">
            <v>#REF!</v>
          </cell>
          <cell r="J472" t="str">
            <v>0</v>
          </cell>
          <cell r="K472" t="str">
            <v>0</v>
          </cell>
          <cell r="L472" t="str">
            <v>0</v>
          </cell>
          <cell r="M472" t="str">
            <v>0</v>
          </cell>
          <cell r="N472" t="str">
            <v>0</v>
          </cell>
          <cell r="O472" t="e">
            <v>#REF!</v>
          </cell>
        </row>
        <row r="473">
          <cell r="B473" t="str">
            <v>LAV-007</v>
          </cell>
          <cell r="C473" t="str">
            <v xml:space="preserve">PLANCHA ELECTRICA DE MANO </v>
          </cell>
          <cell r="D473" t="str">
            <v>E</v>
          </cell>
          <cell r="E473" t="str">
            <v>LAV</v>
          </cell>
          <cell r="F473" t="str">
            <v>E</v>
          </cell>
          <cell r="H473">
            <v>1</v>
          </cell>
          <cell r="I473" t="e">
            <v>#REF!</v>
          </cell>
          <cell r="J473" t="str">
            <v>0</v>
          </cell>
          <cell r="K473" t="str">
            <v>0</v>
          </cell>
          <cell r="L473" t="str">
            <v>0</v>
          </cell>
          <cell r="M473" t="str">
            <v>0</v>
          </cell>
          <cell r="N473" t="str">
            <v>0</v>
          </cell>
          <cell r="O473" t="e">
            <v>#REF!</v>
          </cell>
        </row>
        <row r="474">
          <cell r="B474" t="str">
            <v>LAV-008</v>
          </cell>
          <cell r="C474" t="str">
            <v xml:space="preserve">PLANCHADORA DE SABANAS 25 KG/HORA </v>
          </cell>
          <cell r="D474" t="str">
            <v>E</v>
          </cell>
          <cell r="E474" t="str">
            <v>LAV</v>
          </cell>
          <cell r="F474" t="str">
            <v>E</v>
          </cell>
          <cell r="H474">
            <v>1</v>
          </cell>
          <cell r="I474" t="e">
            <v>#REF!</v>
          </cell>
          <cell r="J474" t="str">
            <v>0</v>
          </cell>
          <cell r="K474" t="str">
            <v>0</v>
          </cell>
          <cell r="L474" t="str">
            <v>0</v>
          </cell>
          <cell r="M474" t="str">
            <v>0</v>
          </cell>
          <cell r="N474" t="str">
            <v>0</v>
          </cell>
          <cell r="O474" t="e">
            <v>#REF!</v>
          </cell>
        </row>
        <row r="475">
          <cell r="B475" t="str">
            <v>LAV-009</v>
          </cell>
          <cell r="C475" t="str">
            <v xml:space="preserve">PLANCHADORA DE SABANAS 50 KG/HORA </v>
          </cell>
          <cell r="D475" t="str">
            <v>E</v>
          </cell>
          <cell r="E475" t="str">
            <v>LAV</v>
          </cell>
          <cell r="F475" t="str">
            <v>C</v>
          </cell>
          <cell r="H475">
            <v>1</v>
          </cell>
          <cell r="I475" t="e">
            <v>#REF!</v>
          </cell>
          <cell r="J475" t="str">
            <v>0</v>
          </cell>
          <cell r="K475" t="str">
            <v>0</v>
          </cell>
          <cell r="L475" t="str">
            <v>0</v>
          </cell>
          <cell r="M475" t="str">
            <v>0</v>
          </cell>
          <cell r="N475" t="str">
            <v>0</v>
          </cell>
          <cell r="O475" t="e">
            <v>#REF!</v>
          </cell>
        </row>
        <row r="476">
          <cell r="B476" t="str">
            <v>LAV-010</v>
          </cell>
          <cell r="C476" t="str">
            <v>PRENSA INDUSTRIAL DE 20 KG/HORA</v>
          </cell>
          <cell r="D476" t="str">
            <v>E</v>
          </cell>
          <cell r="E476" t="str">
            <v>LAV</v>
          </cell>
          <cell r="F476" t="str">
            <v>E</v>
          </cell>
          <cell r="H476">
            <v>1</v>
          </cell>
          <cell r="I476" t="e">
            <v>#REF!</v>
          </cell>
          <cell r="J476" t="str">
            <v>0</v>
          </cell>
          <cell r="K476" t="str">
            <v>0</v>
          </cell>
          <cell r="L476" t="str">
            <v>0</v>
          </cell>
          <cell r="M476" t="str">
            <v>0</v>
          </cell>
          <cell r="N476" t="str">
            <v>0</v>
          </cell>
          <cell r="O476" t="e">
            <v>#REF!</v>
          </cell>
        </row>
        <row r="477">
          <cell r="B477" t="str">
            <v>LAV-011</v>
          </cell>
          <cell r="C477" t="str">
            <v>SECADORA</v>
          </cell>
          <cell r="D477" t="str">
            <v>E</v>
          </cell>
          <cell r="E477" t="str">
            <v>LAV</v>
          </cell>
          <cell r="F477" t="str">
            <v>C</v>
          </cell>
          <cell r="H477">
            <v>1</v>
          </cell>
          <cell r="I477" t="e">
            <v>#REF!</v>
          </cell>
          <cell r="J477" t="str">
            <v>0</v>
          </cell>
          <cell r="K477" t="str">
            <v>0</v>
          </cell>
          <cell r="L477" t="str">
            <v>0</v>
          </cell>
          <cell r="M477" t="str">
            <v>0</v>
          </cell>
          <cell r="N477" t="str">
            <v>0</v>
          </cell>
          <cell r="O477" t="e">
            <v>#REF!</v>
          </cell>
        </row>
        <row r="478">
          <cell r="B478" t="str">
            <v>LAV-012</v>
          </cell>
          <cell r="C478" t="str">
            <v>SECADORA DE ROPA 12 KG</v>
          </cell>
          <cell r="D478" t="str">
            <v>E</v>
          </cell>
          <cell r="E478" t="str">
            <v>LAV</v>
          </cell>
          <cell r="F478" t="str">
            <v>E</v>
          </cell>
          <cell r="H478">
            <v>1</v>
          </cell>
          <cell r="I478" t="e">
            <v>#REF!</v>
          </cell>
          <cell r="J478" t="str">
            <v>0</v>
          </cell>
          <cell r="K478" t="str">
            <v>0</v>
          </cell>
          <cell r="L478" t="str">
            <v>0</v>
          </cell>
          <cell r="M478" t="str">
            <v>0</v>
          </cell>
          <cell r="N478" t="str">
            <v>0</v>
          </cell>
          <cell r="O478" t="e">
            <v>#REF!</v>
          </cell>
        </row>
        <row r="479">
          <cell r="B479" t="str">
            <v>LAV-013</v>
          </cell>
          <cell r="C479" t="str">
            <v xml:space="preserve">SECADORA DE ROPA AUTOMÁTICA A VAPOR (50KG) </v>
          </cell>
          <cell r="D479" t="str">
            <v>E</v>
          </cell>
          <cell r="E479" t="str">
            <v>LAV</v>
          </cell>
          <cell r="F479" t="str">
            <v>E</v>
          </cell>
          <cell r="H479">
            <v>2</v>
          </cell>
          <cell r="I479" t="e">
            <v>#REF!</v>
          </cell>
          <cell r="J479" t="str">
            <v>0</v>
          </cell>
          <cell r="K479" t="str">
            <v>0</v>
          </cell>
          <cell r="L479" t="str">
            <v>0</v>
          </cell>
          <cell r="M479" t="str">
            <v>0</v>
          </cell>
          <cell r="N479" t="str">
            <v>0</v>
          </cell>
          <cell r="O479" t="e">
            <v>#REF!</v>
          </cell>
        </row>
        <row r="480">
          <cell r="B480" t="str">
            <v>LAV-014</v>
          </cell>
          <cell r="C480" t="str">
            <v>TABLA DE PLANCHAR A MANO</v>
          </cell>
          <cell r="D480" t="str">
            <v>E</v>
          </cell>
          <cell r="E480" t="str">
            <v>LAV</v>
          </cell>
          <cell r="F480" t="str">
            <v>E</v>
          </cell>
          <cell r="H480">
            <v>1</v>
          </cell>
          <cell r="I480" t="e">
            <v>#REF!</v>
          </cell>
          <cell r="J480" t="str">
            <v>0</v>
          </cell>
          <cell r="K480" t="str">
            <v>0</v>
          </cell>
          <cell r="L480" t="str">
            <v>0</v>
          </cell>
          <cell r="M480" t="str">
            <v>0</v>
          </cell>
          <cell r="N480" t="str">
            <v>0</v>
          </cell>
          <cell r="O480" t="e">
            <v>#REF!</v>
          </cell>
        </row>
        <row r="481">
          <cell r="B481" t="str">
            <v>LIM-001</v>
          </cell>
          <cell r="C481" t="str">
            <v>CARRO PARA EL TRANSPORTE DE DESECHOS</v>
          </cell>
          <cell r="D481" t="str">
            <v>MC</v>
          </cell>
          <cell r="E481" t="str">
            <v>LIM</v>
          </cell>
          <cell r="F481" t="str">
            <v>E</v>
          </cell>
          <cell r="H481">
            <v>2</v>
          </cell>
          <cell r="I481" t="e">
            <v>#REF!</v>
          </cell>
          <cell r="J481">
            <v>1</v>
          </cell>
          <cell r="K481" t="str">
            <v>0</v>
          </cell>
          <cell r="L481" t="str">
            <v>0</v>
          </cell>
          <cell r="M481" t="str">
            <v>0</v>
          </cell>
          <cell r="N481" t="str">
            <v>0</v>
          </cell>
          <cell r="O481" t="e">
            <v>#REF!</v>
          </cell>
        </row>
        <row r="482">
          <cell r="B482" t="str">
            <v>LIM-002</v>
          </cell>
          <cell r="C482" t="str">
            <v>CARRO PARA UTILES DE LIMPIEZA</v>
          </cell>
          <cell r="D482" t="str">
            <v>MC</v>
          </cell>
          <cell r="E482" t="str">
            <v>LIM</v>
          </cell>
          <cell r="F482" t="str">
            <v>E</v>
          </cell>
          <cell r="H482">
            <v>1</v>
          </cell>
          <cell r="I482" t="e">
            <v>#REF!</v>
          </cell>
          <cell r="J482">
            <v>1</v>
          </cell>
          <cell r="K482">
            <v>1</v>
          </cell>
          <cell r="L482">
            <v>1</v>
          </cell>
          <cell r="M482">
            <v>1</v>
          </cell>
          <cell r="N482">
            <v>1</v>
          </cell>
          <cell r="O482" t="e">
            <v>#REF!</v>
          </cell>
        </row>
        <row r="483">
          <cell r="B483" t="str">
            <v>LIM-003</v>
          </cell>
          <cell r="C483" t="str">
            <v>CILINDRO DE PLASTICO CON TAPA VAIVEN</v>
          </cell>
          <cell r="D483" t="str">
            <v>MA</v>
          </cell>
          <cell r="E483" t="str">
            <v>LIM</v>
          </cell>
          <cell r="F483" t="str">
            <v>E</v>
          </cell>
          <cell r="H483">
            <v>2</v>
          </cell>
          <cell r="I483" t="e">
            <v>#REF!</v>
          </cell>
          <cell r="J483">
            <v>3</v>
          </cell>
          <cell r="K483">
            <v>3</v>
          </cell>
          <cell r="L483">
            <v>3</v>
          </cell>
          <cell r="M483" t="str">
            <v>0</v>
          </cell>
          <cell r="N483" t="str">
            <v>0</v>
          </cell>
          <cell r="O483" t="e">
            <v>#REF!</v>
          </cell>
        </row>
        <row r="484">
          <cell r="B484" t="str">
            <v>LIM-004</v>
          </cell>
          <cell r="C484" t="str">
            <v>CUBO DE ACERO INOXIDABLE PARA DESPERDICIOS TAPA ACCIONADA A PEDAL</v>
          </cell>
          <cell r="D484" t="str">
            <v>MC</v>
          </cell>
          <cell r="E484" t="str">
            <v>LIM</v>
          </cell>
          <cell r="F484" t="str">
            <v>E</v>
          </cell>
          <cell r="H484">
            <v>1</v>
          </cell>
          <cell r="I484" t="e">
            <v>#REF!</v>
          </cell>
          <cell r="J484">
            <v>1</v>
          </cell>
          <cell r="K484">
            <v>1</v>
          </cell>
          <cell r="L484">
            <v>1</v>
          </cell>
          <cell r="M484">
            <v>1</v>
          </cell>
          <cell r="N484">
            <v>1</v>
          </cell>
          <cell r="O484" t="e">
            <v>#REF!</v>
          </cell>
        </row>
        <row r="485">
          <cell r="B485" t="str">
            <v>LIM-005</v>
          </cell>
          <cell r="C485" t="str">
            <v>MÁQUINA LUSTRADORA TIPO INDUSTRIAL CON ESCOBILLA</v>
          </cell>
          <cell r="D485" t="str">
            <v>E</v>
          </cell>
          <cell r="E485" t="str">
            <v>LIM</v>
          </cell>
          <cell r="F485" t="str">
            <v>E</v>
          </cell>
          <cell r="H485">
            <v>1</v>
          </cell>
          <cell r="I485" t="e">
            <v>#REF!</v>
          </cell>
          <cell r="J485">
            <v>1</v>
          </cell>
          <cell r="K485">
            <v>1</v>
          </cell>
          <cell r="L485">
            <v>1</v>
          </cell>
          <cell r="M485">
            <v>1</v>
          </cell>
          <cell r="N485">
            <v>1</v>
          </cell>
          <cell r="O485" t="e">
            <v>#REF!</v>
          </cell>
        </row>
        <row r="486">
          <cell r="B486" t="str">
            <v>LIM-006</v>
          </cell>
          <cell r="C486" t="str">
            <v>PAPELERA DE ACERO INOXIDABLE  CON TAPA Y  VENTANA ABATIBLE ACCIONAMIENTO A PEDAL</v>
          </cell>
          <cell r="D486" t="str">
            <v>MA</v>
          </cell>
          <cell r="E486" t="str">
            <v>LIM</v>
          </cell>
          <cell r="F486" t="str">
            <v>E</v>
          </cell>
          <cell r="H486" t="str">
            <v>0</v>
          </cell>
          <cell r="I486" t="e">
            <v>#REF!</v>
          </cell>
          <cell r="J486" t="str">
            <v>0</v>
          </cell>
          <cell r="K486" t="str">
            <v>0</v>
          </cell>
          <cell r="L486" t="str">
            <v>0</v>
          </cell>
          <cell r="M486" t="str">
            <v>0</v>
          </cell>
          <cell r="N486" t="str">
            <v>0</v>
          </cell>
          <cell r="O486" t="e">
            <v>#REF!</v>
          </cell>
        </row>
        <row r="487">
          <cell r="B487" t="str">
            <v>LIM-007</v>
          </cell>
          <cell r="C487" t="str">
            <v>PAPELERA DE ACERO INOXIDABLE DE FORMA CILINDRICA</v>
          </cell>
          <cell r="D487" t="str">
            <v>MA</v>
          </cell>
          <cell r="E487" t="str">
            <v>LIM</v>
          </cell>
          <cell r="F487" t="str">
            <v>E</v>
          </cell>
          <cell r="H487">
            <v>2</v>
          </cell>
          <cell r="I487" t="e">
            <v>#REF!</v>
          </cell>
          <cell r="J487">
            <v>2</v>
          </cell>
          <cell r="K487">
            <v>2</v>
          </cell>
          <cell r="L487">
            <v>1</v>
          </cell>
          <cell r="M487">
            <v>1</v>
          </cell>
          <cell r="N487">
            <v>1</v>
          </cell>
          <cell r="O487" t="e">
            <v>#REF!</v>
          </cell>
        </row>
        <row r="488">
          <cell r="B488" t="str">
            <v>LIM-008</v>
          </cell>
          <cell r="C488" t="str">
            <v>PAPELERA DE PLASTICO CON TAPA Y VENTANA BATIBLE</v>
          </cell>
          <cell r="D488" t="str">
            <v>MA</v>
          </cell>
          <cell r="E488" t="str">
            <v>LIM</v>
          </cell>
          <cell r="F488" t="str">
            <v>E</v>
          </cell>
          <cell r="H488">
            <v>2</v>
          </cell>
          <cell r="I488" t="e">
            <v>#REF!</v>
          </cell>
          <cell r="J488">
            <v>1</v>
          </cell>
          <cell r="K488">
            <v>1</v>
          </cell>
          <cell r="L488">
            <v>1</v>
          </cell>
          <cell r="M488">
            <v>1</v>
          </cell>
          <cell r="N488">
            <v>1</v>
          </cell>
          <cell r="O488" t="e">
            <v>#REF!</v>
          </cell>
        </row>
        <row r="489">
          <cell r="B489" t="str">
            <v>LIM-009</v>
          </cell>
          <cell r="C489" t="str">
            <v>PAPELERA METÁLICA DE PISO</v>
          </cell>
          <cell r="D489" t="str">
            <v>MA</v>
          </cell>
          <cell r="E489" t="str">
            <v>LIM</v>
          </cell>
          <cell r="F489" t="str">
            <v>E</v>
          </cell>
          <cell r="H489">
            <v>1</v>
          </cell>
          <cell r="I489" t="e">
            <v>#REF!</v>
          </cell>
          <cell r="J489">
            <v>1</v>
          </cell>
          <cell r="K489">
            <v>1</v>
          </cell>
          <cell r="L489">
            <v>1</v>
          </cell>
          <cell r="M489">
            <v>1</v>
          </cell>
          <cell r="N489">
            <v>1</v>
          </cell>
          <cell r="O489" t="e">
            <v>#REF!</v>
          </cell>
        </row>
        <row r="490">
          <cell r="B490" t="str">
            <v>LIM-010</v>
          </cell>
          <cell r="C490" t="str">
            <v>PAPELERA PLÁSTICA TAPA DE VENTANA ABATIBLE PARA DESPERDICIOS ACCIONADA A PEDAL</v>
          </cell>
          <cell r="D490" t="str">
            <v>MA</v>
          </cell>
          <cell r="E490" t="str">
            <v>LIM</v>
          </cell>
          <cell r="F490" t="str">
            <v>E</v>
          </cell>
          <cell r="H490">
            <v>2</v>
          </cell>
          <cell r="I490" t="e">
            <v>#REF!</v>
          </cell>
          <cell r="J490">
            <v>1</v>
          </cell>
          <cell r="K490">
            <v>1</v>
          </cell>
          <cell r="L490">
            <v>1</v>
          </cell>
          <cell r="M490">
            <v>1</v>
          </cell>
          <cell r="N490">
            <v>1</v>
          </cell>
          <cell r="O490" t="e">
            <v>#REF!</v>
          </cell>
        </row>
        <row r="491">
          <cell r="B491" t="str">
            <v>LIM-011</v>
          </cell>
          <cell r="C491" t="str">
            <v>PORTA BALDE DE ACERO INOXIDABLE RODABLE CON BALDE DE ACERO INOXIDABLE</v>
          </cell>
          <cell r="D491" t="str">
            <v>MC</v>
          </cell>
          <cell r="E491" t="str">
            <v>LIM</v>
          </cell>
          <cell r="F491" t="str">
            <v>E</v>
          </cell>
          <cell r="H491" t="str">
            <v>0</v>
          </cell>
          <cell r="I491" t="e">
            <v>#REF!</v>
          </cell>
          <cell r="J491">
            <v>1</v>
          </cell>
          <cell r="K491" t="str">
            <v>0</v>
          </cell>
          <cell r="L491" t="str">
            <v>0</v>
          </cell>
          <cell r="M491" t="str">
            <v>0</v>
          </cell>
          <cell r="N491" t="str">
            <v>0</v>
          </cell>
          <cell r="O491" t="e">
            <v>#REF!</v>
          </cell>
        </row>
        <row r="492">
          <cell r="B492" t="str">
            <v>LIM-012</v>
          </cell>
          <cell r="C492" t="str">
            <v>PORTA LAVATORIO DOBLE METÁLICO RODABLE INC. LAVATORIO DE ACERO INOXIDABLE</v>
          </cell>
          <cell r="D492" t="str">
            <v>MC</v>
          </cell>
          <cell r="E492" t="str">
            <v>LIM</v>
          </cell>
          <cell r="F492" t="str">
            <v>E</v>
          </cell>
          <cell r="H492" t="str">
            <v>0</v>
          </cell>
          <cell r="I492" t="e">
            <v>#REF!</v>
          </cell>
          <cell r="J492" t="str">
            <v>0</v>
          </cell>
          <cell r="K492">
            <v>1</v>
          </cell>
          <cell r="L492" t="str">
            <v>0</v>
          </cell>
          <cell r="M492" t="str">
            <v>0</v>
          </cell>
          <cell r="N492" t="str">
            <v>0</v>
          </cell>
          <cell r="O492" t="e">
            <v>#REF!</v>
          </cell>
        </row>
        <row r="493">
          <cell r="B493" t="str">
            <v>LIM-013</v>
          </cell>
          <cell r="C493" t="str">
            <v>PORTABOLSA METALICA RODABLE, PARA ROPA SUCIA</v>
          </cell>
          <cell r="D493" t="str">
            <v>MC</v>
          </cell>
          <cell r="E493" t="str">
            <v>LIM</v>
          </cell>
          <cell r="F493" t="str">
            <v>E</v>
          </cell>
          <cell r="H493" t="str">
            <v>0</v>
          </cell>
          <cell r="I493" t="e">
            <v>#REF!</v>
          </cell>
          <cell r="J493">
            <v>1</v>
          </cell>
          <cell r="K493">
            <v>3</v>
          </cell>
          <cell r="L493" t="str">
            <v>0</v>
          </cell>
          <cell r="M493" t="str">
            <v>0</v>
          </cell>
          <cell r="N493" t="str">
            <v>0</v>
          </cell>
          <cell r="O493" t="e">
            <v>#REF!</v>
          </cell>
        </row>
        <row r="494">
          <cell r="B494" t="str">
            <v>LIM-014</v>
          </cell>
          <cell r="C494" t="str">
            <v>PORTABOLSA PARA BOTAS SUCIAS</v>
          </cell>
          <cell r="D494" t="str">
            <v>MC</v>
          </cell>
          <cell r="E494" t="str">
            <v>LIM</v>
          </cell>
          <cell r="F494" t="str">
            <v>E</v>
          </cell>
          <cell r="H494" t="str">
            <v>0</v>
          </cell>
          <cell r="I494" t="e">
            <v>#REF!</v>
          </cell>
          <cell r="J494">
            <v>1</v>
          </cell>
          <cell r="K494" t="str">
            <v>0</v>
          </cell>
          <cell r="L494" t="str">
            <v>0</v>
          </cell>
          <cell r="M494" t="str">
            <v>0</v>
          </cell>
          <cell r="N494" t="str">
            <v>0</v>
          </cell>
          <cell r="O494" t="e">
            <v>#REF!</v>
          </cell>
        </row>
        <row r="495">
          <cell r="B495" t="str">
            <v>LX-001</v>
          </cell>
          <cell r="C495" t="str">
            <v>EQUIPO DE FOTOTERAPIA</v>
          </cell>
          <cell r="D495" t="str">
            <v>B</v>
          </cell>
          <cell r="E495" t="str">
            <v>LX</v>
          </cell>
          <cell r="F495" t="str">
            <v>E</v>
          </cell>
          <cell r="H495" t="str">
            <v>0</v>
          </cell>
          <cell r="I495" t="e">
            <v>#REF!</v>
          </cell>
          <cell r="J495">
            <v>2</v>
          </cell>
          <cell r="K495">
            <v>1</v>
          </cell>
          <cell r="L495" t="str">
            <v>0</v>
          </cell>
          <cell r="M495" t="str">
            <v>0</v>
          </cell>
          <cell r="N495" t="str">
            <v>0</v>
          </cell>
          <cell r="O495" t="e">
            <v>#REF!</v>
          </cell>
        </row>
        <row r="496">
          <cell r="B496" t="str">
            <v>LX-002</v>
          </cell>
          <cell r="C496" t="str">
            <v xml:space="preserve">LÁMPARA DE EXAMEN CLÍNICO </v>
          </cell>
          <cell r="D496" t="str">
            <v>B</v>
          </cell>
          <cell r="E496" t="str">
            <v>LX</v>
          </cell>
          <cell r="F496" t="str">
            <v>E</v>
          </cell>
          <cell r="H496" t="str">
            <v>0</v>
          </cell>
          <cell r="I496" t="e">
            <v>#REF!</v>
          </cell>
          <cell r="J496" t="str">
            <v>0</v>
          </cell>
          <cell r="K496">
            <v>1</v>
          </cell>
          <cell r="L496" t="str">
            <v>0</v>
          </cell>
          <cell r="M496" t="str">
            <v>0</v>
          </cell>
          <cell r="N496" t="str">
            <v>0</v>
          </cell>
          <cell r="O496" t="e">
            <v>#REF!</v>
          </cell>
        </row>
        <row r="497">
          <cell r="B497" t="str">
            <v>LX-003</v>
          </cell>
          <cell r="C497" t="str">
            <v>LÁMPARA DE TERAPIA RAYOS INFRARROJOS</v>
          </cell>
          <cell r="D497" t="str">
            <v>B</v>
          </cell>
          <cell r="E497" t="str">
            <v>LX</v>
          </cell>
          <cell r="F497" t="str">
            <v>E</v>
          </cell>
          <cell r="H497" t="str">
            <v>0</v>
          </cell>
          <cell r="I497" t="e">
            <v>#REF!</v>
          </cell>
          <cell r="J497" t="str">
            <v>0</v>
          </cell>
          <cell r="K497" t="str">
            <v>0</v>
          </cell>
          <cell r="L497" t="str">
            <v>0</v>
          </cell>
          <cell r="M497" t="str">
            <v>0</v>
          </cell>
          <cell r="N497" t="str">
            <v>0</v>
          </cell>
          <cell r="O497" t="e">
            <v>#REF!</v>
          </cell>
        </row>
        <row r="498">
          <cell r="B498" t="str">
            <v>LX-004</v>
          </cell>
          <cell r="C498" t="str">
            <v>LÁMPARA DE TERAPIA RAYOS ULTRAVIOLETAS</v>
          </cell>
          <cell r="D498" t="str">
            <v>B</v>
          </cell>
          <cell r="E498" t="str">
            <v>LX</v>
          </cell>
          <cell r="F498" t="str">
            <v>E</v>
          </cell>
          <cell r="H498" t="str">
            <v>0</v>
          </cell>
          <cell r="I498" t="e">
            <v>#REF!</v>
          </cell>
          <cell r="J498" t="str">
            <v>0</v>
          </cell>
          <cell r="K498" t="str">
            <v>0</v>
          </cell>
          <cell r="L498" t="str">
            <v>0</v>
          </cell>
          <cell r="M498" t="str">
            <v>0</v>
          </cell>
          <cell r="N498" t="str">
            <v>0</v>
          </cell>
          <cell r="O498" t="e">
            <v>#REF!</v>
          </cell>
        </row>
        <row r="499">
          <cell r="B499" t="str">
            <v>LX-005</v>
          </cell>
          <cell r="C499" t="str">
            <v>LÁMPARA QUIRÚRGICA DE TECHO DE INTENSIDAD ALTA</v>
          </cell>
          <cell r="D499" t="str">
            <v>B</v>
          </cell>
          <cell r="E499" t="str">
            <v>LX</v>
          </cell>
          <cell r="F499" t="str">
            <v>E</v>
          </cell>
          <cell r="H499" t="str">
            <v>0</v>
          </cell>
          <cell r="I499" t="e">
            <v>#REF!</v>
          </cell>
          <cell r="J499" t="str">
            <v>0</v>
          </cell>
          <cell r="K499" t="str">
            <v>0</v>
          </cell>
          <cell r="L499" t="str">
            <v>0</v>
          </cell>
          <cell r="M499" t="str">
            <v>0</v>
          </cell>
          <cell r="N499" t="str">
            <v>0</v>
          </cell>
          <cell r="O499" t="e">
            <v>#REF!</v>
          </cell>
        </row>
        <row r="500">
          <cell r="B500" t="str">
            <v>LX-006</v>
          </cell>
          <cell r="C500" t="str">
            <v>LÁMPARA QUIRÚRGICA DE TECHO DE INTENSIDAD MEDIA</v>
          </cell>
          <cell r="D500" t="str">
            <v>B</v>
          </cell>
          <cell r="E500" t="str">
            <v>LX</v>
          </cell>
          <cell r="F500" t="str">
            <v>E</v>
          </cell>
          <cell r="H500" t="str">
            <v>0</v>
          </cell>
          <cell r="I500" t="e">
            <v>#REF!</v>
          </cell>
          <cell r="J500" t="str">
            <v>0</v>
          </cell>
          <cell r="K500" t="str">
            <v>0</v>
          </cell>
          <cell r="L500" t="str">
            <v>0</v>
          </cell>
          <cell r="M500" t="str">
            <v>0</v>
          </cell>
          <cell r="N500" t="str">
            <v>0</v>
          </cell>
          <cell r="O500" t="e">
            <v>#REF!</v>
          </cell>
        </row>
        <row r="501">
          <cell r="B501" t="str">
            <v>LX-007</v>
          </cell>
          <cell r="C501" t="str">
            <v>LÁMPARA QUIRURGICA DE TECHO SIMPLE</v>
          </cell>
          <cell r="D501" t="str">
            <v>B</v>
          </cell>
          <cell r="E501" t="str">
            <v>LX</v>
          </cell>
          <cell r="F501" t="str">
            <v>E</v>
          </cell>
          <cell r="H501" t="str">
            <v>0</v>
          </cell>
          <cell r="I501" t="e">
            <v>#REF!</v>
          </cell>
          <cell r="J501" t="str">
            <v>0</v>
          </cell>
          <cell r="K501" t="str">
            <v>0</v>
          </cell>
          <cell r="L501" t="str">
            <v>0</v>
          </cell>
          <cell r="M501" t="str">
            <v>0</v>
          </cell>
          <cell r="N501" t="str">
            <v>0</v>
          </cell>
          <cell r="O501" t="e">
            <v>#REF!</v>
          </cell>
        </row>
        <row r="502">
          <cell r="B502" t="str">
            <v>LX-008</v>
          </cell>
          <cell r="C502" t="str">
            <v>LÁMPARA QUIRÚRGICA RODABLE</v>
          </cell>
          <cell r="D502" t="str">
            <v>B</v>
          </cell>
          <cell r="E502" t="str">
            <v>LX</v>
          </cell>
          <cell r="F502" t="str">
            <v>E</v>
          </cell>
          <cell r="H502" t="str">
            <v>0</v>
          </cell>
          <cell r="I502" t="e">
            <v>#REF!</v>
          </cell>
          <cell r="J502">
            <v>1</v>
          </cell>
          <cell r="K502" t="str">
            <v>0</v>
          </cell>
          <cell r="L502" t="str">
            <v>0</v>
          </cell>
          <cell r="M502" t="str">
            <v>0</v>
          </cell>
          <cell r="N502" t="str">
            <v>0</v>
          </cell>
          <cell r="O502" t="e">
            <v>#REF!</v>
          </cell>
        </row>
        <row r="503">
          <cell r="B503" t="str">
            <v>MF-001</v>
          </cell>
          <cell r="C503" t="str">
            <v>ANDADOR</v>
          </cell>
          <cell r="D503" t="str">
            <v>C</v>
          </cell>
          <cell r="E503" t="str">
            <v>MF</v>
          </cell>
          <cell r="F503" t="str">
            <v>E</v>
          </cell>
          <cell r="H503" t="str">
            <v>0</v>
          </cell>
          <cell r="I503" t="e">
            <v>#REF!</v>
          </cell>
          <cell r="J503" t="str">
            <v>0</v>
          </cell>
          <cell r="K503" t="str">
            <v>0</v>
          </cell>
          <cell r="L503" t="str">
            <v>0</v>
          </cell>
          <cell r="M503" t="str">
            <v>0</v>
          </cell>
          <cell r="N503" t="str">
            <v>0</v>
          </cell>
          <cell r="O503" t="e">
            <v>#REF!</v>
          </cell>
        </row>
        <row r="504">
          <cell r="B504" t="str">
            <v>MF-002</v>
          </cell>
          <cell r="C504" t="str">
            <v>BARRA PARALELAS PARA ADULTO</v>
          </cell>
          <cell r="D504" t="str">
            <v>C</v>
          </cell>
          <cell r="E504" t="str">
            <v>MF</v>
          </cell>
          <cell r="F504" t="str">
            <v>E</v>
          </cell>
          <cell r="H504" t="str">
            <v>0</v>
          </cell>
          <cell r="I504" t="e">
            <v>#REF!</v>
          </cell>
          <cell r="J504" t="str">
            <v>0</v>
          </cell>
          <cell r="K504" t="str">
            <v>0</v>
          </cell>
          <cell r="L504" t="str">
            <v>0</v>
          </cell>
          <cell r="M504" t="str">
            <v>0</v>
          </cell>
          <cell r="N504" t="str">
            <v>0</v>
          </cell>
          <cell r="O504" t="e">
            <v>#REF!</v>
          </cell>
        </row>
        <row r="505">
          <cell r="B505" t="str">
            <v>MF-003</v>
          </cell>
          <cell r="C505" t="str">
            <v>BARRA PARALELAS PARA NIÑOS</v>
          </cell>
          <cell r="D505" t="str">
            <v>C</v>
          </cell>
          <cell r="E505" t="str">
            <v>MF</v>
          </cell>
          <cell r="F505" t="str">
            <v>E</v>
          </cell>
          <cell r="H505" t="str">
            <v>0</v>
          </cell>
          <cell r="I505" t="e">
            <v>#REF!</v>
          </cell>
          <cell r="J505" t="str">
            <v>0</v>
          </cell>
          <cell r="K505" t="str">
            <v>0</v>
          </cell>
          <cell r="L505" t="str">
            <v>0</v>
          </cell>
          <cell r="M505" t="str">
            <v>0</v>
          </cell>
          <cell r="N505" t="str">
            <v>0</v>
          </cell>
          <cell r="O505" t="e">
            <v>#REF!</v>
          </cell>
        </row>
        <row r="506">
          <cell r="B506" t="str">
            <v>MF-004</v>
          </cell>
          <cell r="C506" t="str">
            <v>BARRA SUECA</v>
          </cell>
          <cell r="D506" t="str">
            <v>C</v>
          </cell>
          <cell r="E506" t="str">
            <v>MF</v>
          </cell>
          <cell r="F506" t="str">
            <v>E</v>
          </cell>
          <cell r="H506" t="str">
            <v>0</v>
          </cell>
          <cell r="I506" t="e">
            <v>#REF!</v>
          </cell>
          <cell r="J506" t="str">
            <v>0</v>
          </cell>
          <cell r="K506" t="str">
            <v>0</v>
          </cell>
          <cell r="L506" t="str">
            <v>0</v>
          </cell>
          <cell r="M506" t="str">
            <v>0</v>
          </cell>
          <cell r="N506" t="str">
            <v>0</v>
          </cell>
          <cell r="O506" t="e">
            <v>#REF!</v>
          </cell>
        </row>
        <row r="507">
          <cell r="B507" t="str">
            <v>MF-005</v>
          </cell>
          <cell r="C507" t="str">
            <v>BASTONES</v>
          </cell>
          <cell r="D507" t="str">
            <v>MC</v>
          </cell>
          <cell r="E507" t="str">
            <v>MF</v>
          </cell>
          <cell r="F507" t="str">
            <v>E</v>
          </cell>
          <cell r="H507" t="str">
            <v>0</v>
          </cell>
          <cell r="I507" t="e">
            <v>#REF!</v>
          </cell>
          <cell r="J507" t="str">
            <v>0</v>
          </cell>
          <cell r="K507" t="str">
            <v>0</v>
          </cell>
          <cell r="L507" t="str">
            <v>0</v>
          </cell>
          <cell r="M507" t="str">
            <v>0</v>
          </cell>
          <cell r="N507" t="str">
            <v>0</v>
          </cell>
          <cell r="O507" t="e">
            <v>#REF!</v>
          </cell>
        </row>
        <row r="508">
          <cell r="B508" t="str">
            <v>MF-006</v>
          </cell>
          <cell r="C508" t="str">
            <v xml:space="preserve">BICICLETA ERGOMÉTRICA, ADULTO </v>
          </cell>
          <cell r="D508" t="str">
            <v>C</v>
          </cell>
          <cell r="E508" t="str">
            <v>MF</v>
          </cell>
          <cell r="F508" t="str">
            <v>E</v>
          </cell>
          <cell r="H508" t="str">
            <v>0</v>
          </cell>
          <cell r="I508" t="e">
            <v>#REF!</v>
          </cell>
          <cell r="J508" t="str">
            <v>0</v>
          </cell>
          <cell r="K508" t="str">
            <v>0</v>
          </cell>
          <cell r="L508" t="str">
            <v>0</v>
          </cell>
          <cell r="M508" t="str">
            <v>0</v>
          </cell>
          <cell r="N508" t="str">
            <v>0</v>
          </cell>
          <cell r="O508" t="e">
            <v>#REF!</v>
          </cell>
        </row>
        <row r="509">
          <cell r="B509" t="str">
            <v>MF-007</v>
          </cell>
          <cell r="C509" t="str">
            <v xml:space="preserve">BICICLETA ERGOMÉTRICA, PEDIÁTRICA </v>
          </cell>
          <cell r="D509" t="str">
            <v>C</v>
          </cell>
          <cell r="E509" t="str">
            <v>MF</v>
          </cell>
          <cell r="F509" t="str">
            <v>E</v>
          </cell>
          <cell r="H509" t="str">
            <v>0</v>
          </cell>
          <cell r="I509" t="e">
            <v>#REF!</v>
          </cell>
          <cell r="J509" t="str">
            <v>0</v>
          </cell>
          <cell r="K509" t="str">
            <v>0</v>
          </cell>
          <cell r="L509" t="str">
            <v>0</v>
          </cell>
          <cell r="M509" t="str">
            <v>0</v>
          </cell>
          <cell r="N509" t="str">
            <v>0</v>
          </cell>
          <cell r="O509" t="e">
            <v>#REF!</v>
          </cell>
        </row>
        <row r="510">
          <cell r="B510" t="str">
            <v>MF-008</v>
          </cell>
          <cell r="C510" t="str">
            <v>CIRCUITO DE PSICOMOTRICIDAD</v>
          </cell>
          <cell r="D510" t="str">
            <v>C</v>
          </cell>
          <cell r="E510" t="str">
            <v>MF</v>
          </cell>
          <cell r="F510" t="str">
            <v>E</v>
          </cell>
          <cell r="H510" t="str">
            <v>0</v>
          </cell>
          <cell r="I510" t="e">
            <v>#REF!</v>
          </cell>
          <cell r="J510" t="str">
            <v>0</v>
          </cell>
          <cell r="K510" t="str">
            <v>0</v>
          </cell>
          <cell r="L510" t="str">
            <v>0</v>
          </cell>
          <cell r="M510" t="str">
            <v>0</v>
          </cell>
          <cell r="N510" t="str">
            <v>0</v>
          </cell>
          <cell r="O510" t="e">
            <v>#REF!</v>
          </cell>
        </row>
        <row r="511">
          <cell r="B511" t="str">
            <v>MF-009</v>
          </cell>
          <cell r="C511" t="str">
            <v>COLCHONETA  2.0 X O.80 MTS</v>
          </cell>
          <cell r="D511" t="str">
            <v>C</v>
          </cell>
          <cell r="E511" t="str">
            <v>MF</v>
          </cell>
          <cell r="F511" t="str">
            <v>E</v>
          </cell>
          <cell r="H511" t="str">
            <v>0</v>
          </cell>
          <cell r="I511" t="e">
            <v>#REF!</v>
          </cell>
          <cell r="J511">
            <v>6</v>
          </cell>
          <cell r="K511">
            <v>6</v>
          </cell>
          <cell r="L511" t="str">
            <v>0</v>
          </cell>
          <cell r="M511" t="str">
            <v>0</v>
          </cell>
          <cell r="N511" t="str">
            <v>0</v>
          </cell>
          <cell r="O511" t="e">
            <v>#REF!</v>
          </cell>
        </row>
        <row r="512">
          <cell r="B512" t="str">
            <v>MF-010</v>
          </cell>
          <cell r="C512" t="str">
            <v>COMPRESAS CALIENTES</v>
          </cell>
          <cell r="D512" t="str">
            <v>C</v>
          </cell>
          <cell r="E512" t="str">
            <v>MF</v>
          </cell>
          <cell r="F512" t="str">
            <v>E</v>
          </cell>
          <cell r="H512" t="str">
            <v>0</v>
          </cell>
          <cell r="I512" t="e">
            <v>#REF!</v>
          </cell>
          <cell r="J512" t="str">
            <v>0</v>
          </cell>
          <cell r="K512" t="str">
            <v>0</v>
          </cell>
          <cell r="L512" t="str">
            <v>0</v>
          </cell>
          <cell r="M512" t="str">
            <v>0</v>
          </cell>
          <cell r="N512" t="str">
            <v>0</v>
          </cell>
          <cell r="O512" t="e">
            <v>#REF!</v>
          </cell>
        </row>
        <row r="513">
          <cell r="B513" t="str">
            <v>MF-011</v>
          </cell>
          <cell r="C513" t="str">
            <v xml:space="preserve">EQUIPO DE TENS </v>
          </cell>
          <cell r="D513" t="str">
            <v>B</v>
          </cell>
          <cell r="E513" t="str">
            <v>MF</v>
          </cell>
          <cell r="F513" t="str">
            <v>E</v>
          </cell>
          <cell r="H513" t="str">
            <v>0</v>
          </cell>
          <cell r="I513" t="e">
            <v>#REF!</v>
          </cell>
          <cell r="J513" t="str">
            <v>0</v>
          </cell>
          <cell r="K513" t="str">
            <v>0</v>
          </cell>
          <cell r="L513" t="str">
            <v>0</v>
          </cell>
          <cell r="M513" t="str">
            <v>0</v>
          </cell>
          <cell r="N513" t="str">
            <v>0</v>
          </cell>
          <cell r="O513" t="e">
            <v>#REF!</v>
          </cell>
        </row>
        <row r="514">
          <cell r="B514" t="str">
            <v>MF-012</v>
          </cell>
          <cell r="C514" t="str">
            <v>EQUIPO DE TERAPIA CON ONDA CORTA</v>
          </cell>
          <cell r="D514" t="str">
            <v>B</v>
          </cell>
          <cell r="E514" t="str">
            <v>MF</v>
          </cell>
          <cell r="F514" t="str">
            <v>E</v>
          </cell>
          <cell r="H514" t="str">
            <v>0</v>
          </cell>
          <cell r="I514" t="e">
            <v>#REF!</v>
          </cell>
          <cell r="J514" t="str">
            <v>0</v>
          </cell>
          <cell r="K514" t="str">
            <v>0</v>
          </cell>
          <cell r="L514" t="str">
            <v>0</v>
          </cell>
          <cell r="M514" t="str">
            <v>0</v>
          </cell>
          <cell r="N514" t="str">
            <v>0</v>
          </cell>
          <cell r="O514" t="e">
            <v>#REF!</v>
          </cell>
        </row>
        <row r="515">
          <cell r="B515" t="str">
            <v>MF-013</v>
          </cell>
          <cell r="C515" t="str">
            <v>EQUIPO DE TERAPIA CON ULTRASONIDO</v>
          </cell>
          <cell r="D515" t="str">
            <v>B</v>
          </cell>
          <cell r="E515" t="str">
            <v>MF</v>
          </cell>
          <cell r="F515" t="str">
            <v>E</v>
          </cell>
          <cell r="H515" t="str">
            <v>0</v>
          </cell>
          <cell r="I515" t="e">
            <v>#REF!</v>
          </cell>
          <cell r="J515" t="str">
            <v>0</v>
          </cell>
          <cell r="K515" t="str">
            <v>0</v>
          </cell>
          <cell r="L515" t="str">
            <v>0</v>
          </cell>
          <cell r="M515" t="str">
            <v>0</v>
          </cell>
          <cell r="N515" t="str">
            <v>0</v>
          </cell>
          <cell r="O515" t="e">
            <v>#REF!</v>
          </cell>
        </row>
        <row r="516">
          <cell r="B516" t="str">
            <v>MF-014</v>
          </cell>
          <cell r="C516" t="str">
            <v>ESCALERA COMBINADA CON RAMPA</v>
          </cell>
          <cell r="D516" t="str">
            <v>C</v>
          </cell>
          <cell r="E516" t="str">
            <v>MF</v>
          </cell>
          <cell r="F516" t="str">
            <v>E</v>
          </cell>
          <cell r="H516" t="str">
            <v>0</v>
          </cell>
          <cell r="I516" t="e">
            <v>#REF!</v>
          </cell>
          <cell r="J516" t="str">
            <v>0</v>
          </cell>
          <cell r="K516" t="str">
            <v>0</v>
          </cell>
          <cell r="L516" t="str">
            <v>0</v>
          </cell>
          <cell r="M516" t="str">
            <v>0</v>
          </cell>
          <cell r="N516" t="str">
            <v>0</v>
          </cell>
          <cell r="O516" t="e">
            <v>#REF!</v>
          </cell>
        </row>
        <row r="517">
          <cell r="B517" t="str">
            <v>MF-015</v>
          </cell>
          <cell r="C517" t="str">
            <v>ESCALERA SUECA</v>
          </cell>
          <cell r="D517" t="str">
            <v>C</v>
          </cell>
          <cell r="E517" t="str">
            <v>MF</v>
          </cell>
          <cell r="F517" t="str">
            <v>E</v>
          </cell>
          <cell r="H517" t="str">
            <v>0</v>
          </cell>
          <cell r="I517" t="e">
            <v>#REF!</v>
          </cell>
          <cell r="J517" t="str">
            <v>0</v>
          </cell>
          <cell r="K517" t="str">
            <v>0</v>
          </cell>
          <cell r="L517" t="str">
            <v>0</v>
          </cell>
          <cell r="M517" t="str">
            <v>0</v>
          </cell>
          <cell r="N517" t="str">
            <v>0</v>
          </cell>
          <cell r="O517" t="e">
            <v>#REF!</v>
          </cell>
        </row>
        <row r="518">
          <cell r="B518" t="str">
            <v>MF-016</v>
          </cell>
          <cell r="C518" t="str">
            <v>ESPEJO POSTURAL</v>
          </cell>
          <cell r="D518" t="str">
            <v>C</v>
          </cell>
          <cell r="E518" t="str">
            <v>MF</v>
          </cell>
          <cell r="F518" t="str">
            <v>E</v>
          </cell>
          <cell r="H518" t="str">
            <v>0</v>
          </cell>
          <cell r="I518" t="e">
            <v>#REF!</v>
          </cell>
          <cell r="J518" t="str">
            <v>0</v>
          </cell>
          <cell r="K518" t="str">
            <v>0</v>
          </cell>
          <cell r="L518" t="str">
            <v>0</v>
          </cell>
          <cell r="M518" t="str">
            <v>0</v>
          </cell>
          <cell r="N518" t="str">
            <v>0</v>
          </cell>
          <cell r="O518" t="e">
            <v>#REF!</v>
          </cell>
        </row>
        <row r="519">
          <cell r="B519" t="str">
            <v>MF-017</v>
          </cell>
          <cell r="C519" t="str">
            <v>ESTIMULADOR NERVIOSO TRANSCUTANEO  (TENS)</v>
          </cell>
          <cell r="D519" t="str">
            <v>B</v>
          </cell>
          <cell r="E519" t="str">
            <v>MF</v>
          </cell>
          <cell r="F519" t="str">
            <v>E</v>
          </cell>
          <cell r="H519" t="str">
            <v>0</v>
          </cell>
          <cell r="I519" t="e">
            <v>#REF!</v>
          </cell>
          <cell r="J519" t="str">
            <v>0</v>
          </cell>
          <cell r="K519" t="str">
            <v>0</v>
          </cell>
          <cell r="L519" t="str">
            <v>0</v>
          </cell>
          <cell r="M519" t="str">
            <v>0</v>
          </cell>
          <cell r="N519" t="str">
            <v>0</v>
          </cell>
          <cell r="O519" t="e">
            <v>#REF!</v>
          </cell>
        </row>
        <row r="520">
          <cell r="B520" t="str">
            <v>MF-018</v>
          </cell>
          <cell r="C520" t="str">
            <v>JUEGO DE PESAS (MANGUERAS) 2 A 10 KG.</v>
          </cell>
          <cell r="D520" t="str">
            <v>C</v>
          </cell>
          <cell r="E520" t="str">
            <v>MF</v>
          </cell>
          <cell r="F520" t="str">
            <v>E</v>
          </cell>
          <cell r="H520" t="str">
            <v>0</v>
          </cell>
          <cell r="I520" t="e">
            <v>#REF!</v>
          </cell>
          <cell r="J520" t="str">
            <v>0</v>
          </cell>
          <cell r="K520" t="str">
            <v>0</v>
          </cell>
          <cell r="L520" t="str">
            <v>0</v>
          </cell>
          <cell r="M520" t="str">
            <v>0</v>
          </cell>
          <cell r="N520" t="str">
            <v>0</v>
          </cell>
          <cell r="O520" t="e">
            <v>#REF!</v>
          </cell>
        </row>
        <row r="521">
          <cell r="B521" t="str">
            <v>MF-019</v>
          </cell>
          <cell r="C521" t="str">
            <v>JUGUETES DE ESTIMULACIÓN COGNITIVA Y COORDINACIÓN VISOMOTORA</v>
          </cell>
          <cell r="D521" t="str">
            <v>C</v>
          </cell>
          <cell r="E521" t="str">
            <v>MF</v>
          </cell>
          <cell r="F521" t="str">
            <v>E</v>
          </cell>
          <cell r="H521" t="str">
            <v>0</v>
          </cell>
          <cell r="I521" t="e">
            <v>#REF!</v>
          </cell>
          <cell r="J521">
            <v>3</v>
          </cell>
          <cell r="K521" t="str">
            <v>0</v>
          </cell>
          <cell r="L521" t="str">
            <v>0</v>
          </cell>
          <cell r="M521" t="str">
            <v>0</v>
          </cell>
          <cell r="N521" t="str">
            <v>0</v>
          </cell>
          <cell r="O521" t="e">
            <v>#REF!</v>
          </cell>
        </row>
        <row r="522">
          <cell r="B522" t="str">
            <v>MF-020</v>
          </cell>
          <cell r="C522" t="str">
            <v>KIT DE BANDAS ELÁSTICAS</v>
          </cell>
          <cell r="D522" t="str">
            <v>C</v>
          </cell>
          <cell r="E522" t="str">
            <v>MF</v>
          </cell>
          <cell r="F522" t="str">
            <v>E</v>
          </cell>
          <cell r="H522" t="str">
            <v>0</v>
          </cell>
          <cell r="I522" t="e">
            <v>#REF!</v>
          </cell>
          <cell r="J522" t="str">
            <v>0</v>
          </cell>
          <cell r="K522" t="str">
            <v>0</v>
          </cell>
          <cell r="L522" t="str">
            <v>0</v>
          </cell>
          <cell r="M522" t="str">
            <v>0</v>
          </cell>
          <cell r="N522" t="str">
            <v>0</v>
          </cell>
          <cell r="O522" t="e">
            <v>#REF!</v>
          </cell>
        </row>
        <row r="523">
          <cell r="B523" t="str">
            <v>MF-021</v>
          </cell>
          <cell r="C523" t="str">
            <v>MANCUERNAS</v>
          </cell>
          <cell r="D523" t="str">
            <v>C</v>
          </cell>
          <cell r="E523" t="str">
            <v>MF</v>
          </cell>
          <cell r="F523" t="str">
            <v>E</v>
          </cell>
          <cell r="H523" t="str">
            <v>0</v>
          </cell>
          <cell r="I523" t="e">
            <v>#REF!</v>
          </cell>
          <cell r="J523" t="str">
            <v>0</v>
          </cell>
          <cell r="K523" t="str">
            <v>0</v>
          </cell>
          <cell r="L523" t="str">
            <v>0</v>
          </cell>
          <cell r="M523" t="str">
            <v>0</v>
          </cell>
          <cell r="N523" t="str">
            <v>0</v>
          </cell>
          <cell r="O523" t="e">
            <v>#REF!</v>
          </cell>
        </row>
        <row r="524">
          <cell r="B524" t="str">
            <v>MF-022</v>
          </cell>
          <cell r="C524" t="str">
            <v>MESA PARA MASAJES</v>
          </cell>
          <cell r="D524" t="str">
            <v>C</v>
          </cell>
          <cell r="E524" t="str">
            <v>MF</v>
          </cell>
          <cell r="F524" t="str">
            <v>E</v>
          </cell>
          <cell r="H524" t="str">
            <v>0</v>
          </cell>
          <cell r="I524" t="e">
            <v>#REF!</v>
          </cell>
          <cell r="J524" t="str">
            <v>0</v>
          </cell>
          <cell r="K524" t="str">
            <v>0</v>
          </cell>
          <cell r="L524" t="str">
            <v>0</v>
          </cell>
          <cell r="M524" t="str">
            <v>0</v>
          </cell>
          <cell r="N524" t="str">
            <v>0</v>
          </cell>
          <cell r="O524" t="e">
            <v>#REF!</v>
          </cell>
        </row>
        <row r="525">
          <cell r="B525" t="str">
            <v>MF-023</v>
          </cell>
          <cell r="C525" t="str">
            <v>MESITA METÁLICA PARA TANQUE DE COMPRESAS</v>
          </cell>
          <cell r="D525" t="str">
            <v>MC</v>
          </cell>
          <cell r="E525" t="str">
            <v>MF</v>
          </cell>
          <cell r="F525" t="str">
            <v>E</v>
          </cell>
          <cell r="H525" t="str">
            <v>0</v>
          </cell>
          <cell r="I525" t="e">
            <v>#REF!</v>
          </cell>
          <cell r="J525" t="str">
            <v>0</v>
          </cell>
          <cell r="K525" t="str">
            <v>0</v>
          </cell>
          <cell r="L525" t="str">
            <v>0</v>
          </cell>
          <cell r="M525" t="str">
            <v>0</v>
          </cell>
          <cell r="N525" t="str">
            <v>0</v>
          </cell>
          <cell r="O525" t="e">
            <v>#REF!</v>
          </cell>
        </row>
        <row r="526">
          <cell r="B526" t="str">
            <v>MF-024</v>
          </cell>
          <cell r="C526" t="str">
            <v>MINIGIMNASIO</v>
          </cell>
          <cell r="D526" t="str">
            <v>C</v>
          </cell>
          <cell r="E526" t="str">
            <v>MF</v>
          </cell>
          <cell r="F526" t="str">
            <v>E</v>
          </cell>
          <cell r="H526" t="str">
            <v>0</v>
          </cell>
          <cell r="I526" t="e">
            <v>#REF!</v>
          </cell>
          <cell r="J526" t="str">
            <v>0</v>
          </cell>
          <cell r="K526" t="str">
            <v>0</v>
          </cell>
          <cell r="L526" t="str">
            <v>0</v>
          </cell>
          <cell r="M526" t="str">
            <v>0</v>
          </cell>
          <cell r="N526" t="str">
            <v>0</v>
          </cell>
          <cell r="O526" t="e">
            <v>#REF!</v>
          </cell>
        </row>
        <row r="527">
          <cell r="B527" t="str">
            <v>MF-025</v>
          </cell>
          <cell r="C527" t="str">
            <v>MULETAS</v>
          </cell>
          <cell r="D527" t="str">
            <v>C</v>
          </cell>
          <cell r="E527" t="str">
            <v>MF</v>
          </cell>
          <cell r="F527" t="str">
            <v>E</v>
          </cell>
          <cell r="H527" t="str">
            <v>0</v>
          </cell>
          <cell r="I527" t="e">
            <v>#REF!</v>
          </cell>
          <cell r="J527">
            <v>2</v>
          </cell>
          <cell r="K527" t="str">
            <v>0</v>
          </cell>
          <cell r="L527" t="str">
            <v>0</v>
          </cell>
          <cell r="M527" t="str">
            <v>0</v>
          </cell>
          <cell r="N527" t="str">
            <v>0</v>
          </cell>
          <cell r="O527" t="e">
            <v>#REF!</v>
          </cell>
        </row>
        <row r="528">
          <cell r="B528" t="str">
            <v>MF-026</v>
          </cell>
          <cell r="C528" t="str">
            <v>PELOTAS TERAPÉUTICA BOBATH</v>
          </cell>
          <cell r="D528" t="str">
            <v>C</v>
          </cell>
          <cell r="E528" t="str">
            <v>MF</v>
          </cell>
          <cell r="F528" t="str">
            <v>E</v>
          </cell>
          <cell r="H528" t="str">
            <v>0</v>
          </cell>
          <cell r="I528" t="e">
            <v>#REF!</v>
          </cell>
          <cell r="J528">
            <v>6</v>
          </cell>
          <cell r="K528" t="str">
            <v>0</v>
          </cell>
          <cell r="L528" t="str">
            <v>0</v>
          </cell>
          <cell r="M528" t="str">
            <v>0</v>
          </cell>
          <cell r="N528" t="str">
            <v>0</v>
          </cell>
          <cell r="O528" t="e">
            <v>#REF!</v>
          </cell>
        </row>
        <row r="529">
          <cell r="B529" t="str">
            <v>MF-027</v>
          </cell>
          <cell r="C529" t="str">
            <v xml:space="preserve">PLATAFORMA CON ESCALERA Y RAMPA </v>
          </cell>
          <cell r="D529" t="str">
            <v>C</v>
          </cell>
          <cell r="E529" t="str">
            <v>MF</v>
          </cell>
          <cell r="F529" t="str">
            <v>E</v>
          </cell>
          <cell r="H529" t="str">
            <v>0</v>
          </cell>
          <cell r="I529" t="e">
            <v>#REF!</v>
          </cell>
          <cell r="J529" t="str">
            <v>0</v>
          </cell>
          <cell r="K529" t="str">
            <v>0</v>
          </cell>
          <cell r="L529" t="str">
            <v>0</v>
          </cell>
          <cell r="M529" t="str">
            <v>0</v>
          </cell>
          <cell r="N529" t="str">
            <v>0</v>
          </cell>
          <cell r="O529" t="e">
            <v>#REF!</v>
          </cell>
        </row>
        <row r="530">
          <cell r="B530" t="str">
            <v>MF-028</v>
          </cell>
          <cell r="C530" t="str">
            <v>POLEA CON CONTRAPESAS , SET DE PESAS</v>
          </cell>
          <cell r="D530" t="str">
            <v>C</v>
          </cell>
          <cell r="E530" t="str">
            <v>MF</v>
          </cell>
          <cell r="F530" t="str">
            <v>E</v>
          </cell>
          <cell r="H530" t="str">
            <v>0</v>
          </cell>
          <cell r="I530" t="e">
            <v>#REF!</v>
          </cell>
          <cell r="J530" t="str">
            <v>0</v>
          </cell>
          <cell r="K530" t="str">
            <v>0</v>
          </cell>
          <cell r="L530" t="str">
            <v>0</v>
          </cell>
          <cell r="M530" t="str">
            <v>0</v>
          </cell>
          <cell r="N530" t="str">
            <v>0</v>
          </cell>
          <cell r="O530" t="e">
            <v>#REF!</v>
          </cell>
        </row>
        <row r="531">
          <cell r="B531" t="str">
            <v>MF-029</v>
          </cell>
          <cell r="C531" t="str">
            <v>RUEDA DE MARINO CON MANIVELA PARA EJERCICIOS DE HOMBRO</v>
          </cell>
          <cell r="D531" t="str">
            <v>C</v>
          </cell>
          <cell r="E531" t="str">
            <v>MF</v>
          </cell>
          <cell r="F531" t="str">
            <v>E</v>
          </cell>
          <cell r="H531" t="str">
            <v>0</v>
          </cell>
          <cell r="I531" t="e">
            <v>#REF!</v>
          </cell>
          <cell r="J531" t="str">
            <v>0</v>
          </cell>
          <cell r="K531" t="str">
            <v>0</v>
          </cell>
          <cell r="L531" t="str">
            <v>0</v>
          </cell>
          <cell r="M531" t="str">
            <v>0</v>
          </cell>
          <cell r="N531" t="str">
            <v>0</v>
          </cell>
          <cell r="O531" t="e">
            <v>#REF!</v>
          </cell>
        </row>
        <row r="532">
          <cell r="B532" t="str">
            <v>MF-030</v>
          </cell>
          <cell r="C532" t="str">
            <v>SET DE COMPRESAS FRÍAS</v>
          </cell>
          <cell r="D532" t="str">
            <v>C</v>
          </cell>
          <cell r="E532" t="str">
            <v>MF</v>
          </cell>
          <cell r="F532" t="str">
            <v>E</v>
          </cell>
          <cell r="H532" t="str">
            <v>0</v>
          </cell>
          <cell r="I532" t="e">
            <v>#REF!</v>
          </cell>
          <cell r="J532" t="str">
            <v>0</v>
          </cell>
          <cell r="K532" t="str">
            <v>0</v>
          </cell>
          <cell r="L532" t="str">
            <v>0</v>
          </cell>
          <cell r="M532" t="str">
            <v>0</v>
          </cell>
          <cell r="N532" t="str">
            <v>0</v>
          </cell>
          <cell r="O532" t="e">
            <v>#REF!</v>
          </cell>
        </row>
        <row r="533">
          <cell r="B533" t="str">
            <v>MF-031</v>
          </cell>
          <cell r="C533" t="str">
            <v>TANQUE DE COMPRESAS CALIENTES</v>
          </cell>
          <cell r="D533" t="str">
            <v>C</v>
          </cell>
          <cell r="E533" t="str">
            <v>MF</v>
          </cell>
          <cell r="F533" t="str">
            <v>E</v>
          </cell>
          <cell r="H533" t="str">
            <v>0</v>
          </cell>
          <cell r="I533" t="e">
            <v>#REF!</v>
          </cell>
          <cell r="J533" t="str">
            <v>0</v>
          </cell>
          <cell r="K533" t="str">
            <v>0</v>
          </cell>
          <cell r="L533" t="str">
            <v>0</v>
          </cell>
          <cell r="M533" t="str">
            <v>0</v>
          </cell>
          <cell r="N533" t="str">
            <v>0</v>
          </cell>
          <cell r="O533" t="e">
            <v>#REF!</v>
          </cell>
        </row>
        <row r="534">
          <cell r="B534" t="str">
            <v>MF-032</v>
          </cell>
          <cell r="C534" t="str">
            <v>TANQUE DE COMPRESAS FRÍAS</v>
          </cell>
          <cell r="D534" t="str">
            <v>C</v>
          </cell>
          <cell r="E534" t="str">
            <v>MF</v>
          </cell>
          <cell r="F534" t="str">
            <v>E</v>
          </cell>
          <cell r="H534" t="str">
            <v>0</v>
          </cell>
          <cell r="I534" t="e">
            <v>#REF!</v>
          </cell>
          <cell r="J534" t="str">
            <v>0</v>
          </cell>
          <cell r="K534" t="str">
            <v>0</v>
          </cell>
          <cell r="L534" t="str">
            <v>0</v>
          </cell>
          <cell r="M534" t="str">
            <v>0</v>
          </cell>
          <cell r="N534" t="str">
            <v>0</v>
          </cell>
          <cell r="O534" t="e">
            <v>#REF!</v>
          </cell>
        </row>
        <row r="535">
          <cell r="B535" t="str">
            <v>MF-033</v>
          </cell>
          <cell r="C535" t="str">
            <v>TANQUE DE HIDROTERAPIA PARA MIEMBROS INFERIORES</v>
          </cell>
          <cell r="D535" t="str">
            <v>E</v>
          </cell>
          <cell r="E535" t="str">
            <v>MF</v>
          </cell>
          <cell r="F535" t="str">
            <v>E</v>
          </cell>
          <cell r="H535" t="str">
            <v>0</v>
          </cell>
          <cell r="I535" t="e">
            <v>#REF!</v>
          </cell>
          <cell r="J535" t="str">
            <v>0</v>
          </cell>
          <cell r="K535" t="str">
            <v>0</v>
          </cell>
          <cell r="L535" t="str">
            <v>0</v>
          </cell>
          <cell r="M535" t="str">
            <v>0</v>
          </cell>
          <cell r="N535" t="str">
            <v>0</v>
          </cell>
          <cell r="O535" t="e">
            <v>#REF!</v>
          </cell>
        </row>
        <row r="536">
          <cell r="B536" t="str">
            <v>MF-034</v>
          </cell>
          <cell r="C536" t="str">
            <v>TANQUE DE HIDROTERAPIA PARA MIEMBROS SUPERIORES</v>
          </cell>
          <cell r="D536" t="str">
            <v>E</v>
          </cell>
          <cell r="E536" t="str">
            <v>MF</v>
          </cell>
          <cell r="F536" t="str">
            <v>E</v>
          </cell>
          <cell r="H536" t="str">
            <v>0</v>
          </cell>
          <cell r="I536" t="e">
            <v>#REF!</v>
          </cell>
          <cell r="J536" t="str">
            <v>0</v>
          </cell>
          <cell r="K536" t="str">
            <v>0</v>
          </cell>
          <cell r="L536" t="str">
            <v>0</v>
          </cell>
          <cell r="M536" t="str">
            <v>0</v>
          </cell>
          <cell r="N536" t="str">
            <v>0</v>
          </cell>
          <cell r="O536" t="e">
            <v>#REF!</v>
          </cell>
        </row>
        <row r="537">
          <cell r="B537" t="str">
            <v>MF-035</v>
          </cell>
          <cell r="C537" t="str">
            <v>TANQUE DE PARAFINA</v>
          </cell>
          <cell r="D537" t="str">
            <v>B</v>
          </cell>
          <cell r="E537" t="str">
            <v>MF</v>
          </cell>
          <cell r="F537" t="str">
            <v>E</v>
          </cell>
          <cell r="H537" t="str">
            <v>0</v>
          </cell>
          <cell r="I537" t="e">
            <v>#REF!</v>
          </cell>
          <cell r="J537" t="str">
            <v>0</v>
          </cell>
          <cell r="K537" t="str">
            <v>0</v>
          </cell>
          <cell r="L537" t="str">
            <v>0</v>
          </cell>
          <cell r="M537" t="str">
            <v>0</v>
          </cell>
          <cell r="N537" t="str">
            <v>0</v>
          </cell>
          <cell r="O537" t="e">
            <v>#REF!</v>
          </cell>
        </row>
        <row r="538">
          <cell r="B538" t="str">
            <v>MO-001</v>
          </cell>
          <cell r="C538" t="str">
            <v>ELECTROCARDIOGRAFO DE 03 CANALES</v>
          </cell>
          <cell r="D538" t="str">
            <v>B</v>
          </cell>
          <cell r="E538" t="str">
            <v>MO</v>
          </cell>
          <cell r="F538" t="str">
            <v>E</v>
          </cell>
          <cell r="H538" t="str">
            <v>0</v>
          </cell>
          <cell r="I538" t="e">
            <v>#REF!</v>
          </cell>
          <cell r="J538">
            <v>1</v>
          </cell>
          <cell r="K538" t="str">
            <v>0</v>
          </cell>
          <cell r="L538" t="str">
            <v>0</v>
          </cell>
          <cell r="M538" t="str">
            <v>0</v>
          </cell>
          <cell r="N538" t="str">
            <v>0</v>
          </cell>
          <cell r="O538" t="e">
            <v>#REF!</v>
          </cell>
        </row>
        <row r="539">
          <cell r="B539" t="str">
            <v>MO-002</v>
          </cell>
          <cell r="C539" t="str">
            <v>ELECTROENCEFALÓGRAFO + POTENCIALES EVOCADOS</v>
          </cell>
          <cell r="D539" t="str">
            <v>B</v>
          </cell>
          <cell r="E539" t="str">
            <v>MO</v>
          </cell>
          <cell r="F539" t="str">
            <v>E</v>
          </cell>
          <cell r="H539" t="str">
            <v>0</v>
          </cell>
          <cell r="I539" t="e">
            <v>#REF!</v>
          </cell>
          <cell r="J539" t="str">
            <v>0</v>
          </cell>
          <cell r="K539" t="str">
            <v>0</v>
          </cell>
          <cell r="L539" t="str">
            <v>0</v>
          </cell>
          <cell r="M539" t="str">
            <v>0</v>
          </cell>
          <cell r="N539" t="str">
            <v>0</v>
          </cell>
          <cell r="O539" t="e">
            <v>#REF!</v>
          </cell>
        </row>
        <row r="540">
          <cell r="B540" t="str">
            <v>MO-003</v>
          </cell>
          <cell r="C540" t="str">
            <v>FAJA ERGOMETRICA CON MONITOR</v>
          </cell>
          <cell r="D540" t="str">
            <v>B</v>
          </cell>
          <cell r="E540" t="str">
            <v>MO</v>
          </cell>
          <cell r="F540" t="str">
            <v>E</v>
          </cell>
          <cell r="H540" t="str">
            <v>0</v>
          </cell>
          <cell r="I540" t="e">
            <v>#REF!</v>
          </cell>
          <cell r="J540" t="str">
            <v>0</v>
          </cell>
          <cell r="K540" t="str">
            <v>0</v>
          </cell>
          <cell r="L540" t="str">
            <v>0</v>
          </cell>
          <cell r="M540" t="str">
            <v>0</v>
          </cell>
          <cell r="N540" t="str">
            <v>0</v>
          </cell>
          <cell r="O540" t="e">
            <v>#REF!</v>
          </cell>
        </row>
        <row r="541">
          <cell r="B541" t="str">
            <v>MO-004</v>
          </cell>
          <cell r="C541" t="str">
            <v>HOLTER DIGITAL</v>
          </cell>
          <cell r="D541" t="str">
            <v>B</v>
          </cell>
          <cell r="E541" t="str">
            <v>MO</v>
          </cell>
          <cell r="F541" t="str">
            <v>E</v>
          </cell>
          <cell r="H541" t="str">
            <v>0</v>
          </cell>
          <cell r="I541" t="e">
            <v>#REF!</v>
          </cell>
          <cell r="J541" t="str">
            <v>0</v>
          </cell>
          <cell r="K541" t="str">
            <v>0</v>
          </cell>
          <cell r="L541" t="str">
            <v>0</v>
          </cell>
          <cell r="M541" t="str">
            <v>0</v>
          </cell>
          <cell r="N541" t="str">
            <v>0</v>
          </cell>
          <cell r="O541" t="e">
            <v>#REF!</v>
          </cell>
        </row>
        <row r="542">
          <cell r="B542" t="str">
            <v>MO-005</v>
          </cell>
          <cell r="C542" t="str">
            <v>MONITOR DE FUNCIONES VITALES DE 5 PARÁMETROS</v>
          </cell>
          <cell r="D542" t="str">
            <v>B</v>
          </cell>
          <cell r="E542" t="str">
            <v>MO</v>
          </cell>
          <cell r="F542" t="str">
            <v>E</v>
          </cell>
          <cell r="H542" t="str">
            <v>0</v>
          </cell>
          <cell r="I542" t="e">
            <v>#REF!</v>
          </cell>
          <cell r="J542">
            <v>2</v>
          </cell>
          <cell r="K542" t="str">
            <v>0</v>
          </cell>
          <cell r="L542" t="str">
            <v>0</v>
          </cell>
          <cell r="M542" t="str">
            <v>0</v>
          </cell>
          <cell r="N542" t="str">
            <v>0</v>
          </cell>
          <cell r="O542" t="e">
            <v>#REF!</v>
          </cell>
        </row>
        <row r="543">
          <cell r="B543" t="str">
            <v>MO-006</v>
          </cell>
          <cell r="C543" t="str">
            <v>MONITOR DE FUNCIONES VITALES DE 5 PARÁMETROS DE TRANSPORTE</v>
          </cell>
          <cell r="D543" t="str">
            <v>B</v>
          </cell>
          <cell r="E543" t="str">
            <v>MO</v>
          </cell>
          <cell r="F543" t="str">
            <v>E</v>
          </cell>
          <cell r="H543" t="str">
            <v>0</v>
          </cell>
          <cell r="I543" t="e">
            <v>#REF!</v>
          </cell>
          <cell r="J543">
            <v>1</v>
          </cell>
          <cell r="K543">
            <v>1</v>
          </cell>
          <cell r="L543" t="str">
            <v>0</v>
          </cell>
          <cell r="M543" t="str">
            <v>0</v>
          </cell>
          <cell r="N543" t="str">
            <v>0</v>
          </cell>
          <cell r="O543" t="e">
            <v>#REF!</v>
          </cell>
        </row>
        <row r="544">
          <cell r="B544" t="str">
            <v>MO-007</v>
          </cell>
          <cell r="C544" t="str">
            <v>MONITOR DE FUNCIONES VITALES DE 6 PARÁMETROS</v>
          </cell>
          <cell r="D544" t="str">
            <v>B</v>
          </cell>
          <cell r="E544" t="str">
            <v>MO</v>
          </cell>
          <cell r="F544" t="str">
            <v>E</v>
          </cell>
          <cell r="H544" t="str">
            <v>0</v>
          </cell>
          <cell r="I544" t="e">
            <v>#REF!</v>
          </cell>
          <cell r="J544" t="str">
            <v>0</v>
          </cell>
          <cell r="K544" t="str">
            <v>0</v>
          </cell>
          <cell r="L544" t="str">
            <v>0</v>
          </cell>
          <cell r="M544" t="str">
            <v>0</v>
          </cell>
          <cell r="N544" t="str">
            <v>0</v>
          </cell>
          <cell r="O544" t="e">
            <v>#REF!</v>
          </cell>
        </row>
        <row r="545">
          <cell r="B545" t="str">
            <v>MO-008</v>
          </cell>
          <cell r="C545" t="str">
            <v>MONITOR DE FUNCIONES VITALES DE 7 PARÁMETROS</v>
          </cell>
          <cell r="D545" t="str">
            <v>B</v>
          </cell>
          <cell r="E545" t="str">
            <v>MO</v>
          </cell>
          <cell r="F545" t="str">
            <v>E</v>
          </cell>
          <cell r="H545" t="str">
            <v>0</v>
          </cell>
          <cell r="I545" t="e">
            <v>#REF!</v>
          </cell>
          <cell r="J545" t="str">
            <v>0</v>
          </cell>
          <cell r="K545" t="str">
            <v>0</v>
          </cell>
          <cell r="L545" t="str">
            <v>0</v>
          </cell>
          <cell r="M545" t="str">
            <v>0</v>
          </cell>
          <cell r="N545" t="str">
            <v>0</v>
          </cell>
          <cell r="O545" t="e">
            <v>#REF!</v>
          </cell>
        </row>
        <row r="546">
          <cell r="B546" t="str">
            <v>MO-009</v>
          </cell>
          <cell r="C546" t="str">
            <v>MONITOR DE FUNCIONES VITALES DE 7 PARÁMETROS - NEONATAL</v>
          </cell>
          <cell r="D546" t="str">
            <v>B</v>
          </cell>
          <cell r="E546" t="str">
            <v>MO</v>
          </cell>
          <cell r="F546" t="str">
            <v>E</v>
          </cell>
          <cell r="H546" t="str">
            <v>0</v>
          </cell>
          <cell r="I546" t="e">
            <v>#REF!</v>
          </cell>
          <cell r="J546" t="str">
            <v>0</v>
          </cell>
          <cell r="K546" t="str">
            <v>0</v>
          </cell>
          <cell r="L546" t="str">
            <v>0</v>
          </cell>
          <cell r="M546" t="str">
            <v>0</v>
          </cell>
          <cell r="N546" t="str">
            <v>0</v>
          </cell>
          <cell r="O546" t="e">
            <v>#REF!</v>
          </cell>
        </row>
        <row r="547">
          <cell r="B547" t="str">
            <v>MO-010</v>
          </cell>
          <cell r="C547" t="str">
            <v>MONITOR DE PRESIÓN INTRA-ABDOMINAL</v>
          </cell>
          <cell r="D547" t="str">
            <v>B</v>
          </cell>
          <cell r="E547" t="str">
            <v>MO</v>
          </cell>
          <cell r="F547" t="str">
            <v>E</v>
          </cell>
          <cell r="H547" t="str">
            <v>0</v>
          </cell>
          <cell r="I547" t="e">
            <v>#REF!</v>
          </cell>
          <cell r="J547">
            <v>1</v>
          </cell>
          <cell r="K547" t="str">
            <v>0</v>
          </cell>
          <cell r="L547" t="str">
            <v>0</v>
          </cell>
          <cell r="M547" t="str">
            <v>0</v>
          </cell>
          <cell r="N547" t="str">
            <v>0</v>
          </cell>
          <cell r="O547" t="e">
            <v>#REF!</v>
          </cell>
        </row>
        <row r="548">
          <cell r="B548" t="str">
            <v>MO-011</v>
          </cell>
          <cell r="C548" t="str">
            <v>MONITOR DE PRESIÓN INTRACRANEAL PORTATIL</v>
          </cell>
          <cell r="D548" t="str">
            <v>B</v>
          </cell>
          <cell r="E548" t="str">
            <v>MO</v>
          </cell>
          <cell r="F548" t="str">
            <v>E</v>
          </cell>
          <cell r="H548" t="str">
            <v>0</v>
          </cell>
          <cell r="I548" t="e">
            <v>#REF!</v>
          </cell>
          <cell r="J548">
            <v>1</v>
          </cell>
          <cell r="K548" t="str">
            <v>0</v>
          </cell>
          <cell r="L548" t="str">
            <v>0</v>
          </cell>
          <cell r="M548" t="str">
            <v>0</v>
          </cell>
          <cell r="N548" t="str">
            <v>0</v>
          </cell>
          <cell r="O548" t="e">
            <v>#REF!</v>
          </cell>
        </row>
        <row r="549">
          <cell r="B549" t="str">
            <v>MO-012</v>
          </cell>
          <cell r="C549" t="str">
            <v>MONITOR DEL ESTADO HIPNÓTICO</v>
          </cell>
          <cell r="D549" t="str">
            <v>B</v>
          </cell>
          <cell r="E549" t="str">
            <v>MO</v>
          </cell>
          <cell r="F549" t="str">
            <v>E</v>
          </cell>
          <cell r="H549" t="str">
            <v>0</v>
          </cell>
          <cell r="I549" t="e">
            <v>#REF!</v>
          </cell>
          <cell r="J549" t="str">
            <v>0</v>
          </cell>
          <cell r="K549" t="str">
            <v>0</v>
          </cell>
          <cell r="L549" t="str">
            <v>0</v>
          </cell>
          <cell r="M549" t="str">
            <v>0</v>
          </cell>
          <cell r="N549" t="str">
            <v>0</v>
          </cell>
          <cell r="O549" t="e">
            <v>#REF!</v>
          </cell>
        </row>
        <row r="550">
          <cell r="B550" t="str">
            <v>MO-013</v>
          </cell>
          <cell r="C550" t="str">
            <v>MONITOR ESOFAGICO DE GASTO CARDIACO</v>
          </cell>
          <cell r="D550" t="str">
            <v>B</v>
          </cell>
          <cell r="E550" t="str">
            <v>MO</v>
          </cell>
          <cell r="F550" t="str">
            <v>E</v>
          </cell>
          <cell r="H550" t="str">
            <v>0</v>
          </cell>
          <cell r="I550" t="e">
            <v>#REF!</v>
          </cell>
          <cell r="J550">
            <v>1</v>
          </cell>
          <cell r="K550" t="str">
            <v>0</v>
          </cell>
          <cell r="L550" t="str">
            <v>0</v>
          </cell>
          <cell r="M550" t="str">
            <v>0</v>
          </cell>
          <cell r="N550" t="str">
            <v>0</v>
          </cell>
          <cell r="O550" t="e">
            <v>#REF!</v>
          </cell>
        </row>
        <row r="551">
          <cell r="B551" t="str">
            <v>MO-014</v>
          </cell>
          <cell r="C551" t="str">
            <v>MONITOR FETAL</v>
          </cell>
          <cell r="D551" t="str">
            <v>B</v>
          </cell>
          <cell r="E551" t="str">
            <v>MO</v>
          </cell>
          <cell r="F551" t="str">
            <v>E</v>
          </cell>
          <cell r="H551" t="str">
            <v>0</v>
          </cell>
          <cell r="I551" t="e">
            <v>#REF!</v>
          </cell>
          <cell r="J551" t="str">
            <v>0</v>
          </cell>
          <cell r="K551" t="str">
            <v>0</v>
          </cell>
          <cell r="L551" t="str">
            <v>0</v>
          </cell>
          <cell r="M551" t="str">
            <v>0</v>
          </cell>
          <cell r="N551" t="str">
            <v>0</v>
          </cell>
          <cell r="O551" t="e">
            <v>#REF!</v>
          </cell>
        </row>
        <row r="552">
          <cell r="B552" t="str">
            <v>MO-015</v>
          </cell>
          <cell r="C552" t="str">
            <v>MONITOR FETAL GEMELAR</v>
          </cell>
          <cell r="D552" t="str">
            <v>B</v>
          </cell>
          <cell r="E552" t="str">
            <v>MO</v>
          </cell>
          <cell r="F552" t="str">
            <v>E</v>
          </cell>
          <cell r="H552" t="str">
            <v>0</v>
          </cell>
          <cell r="I552" t="e">
            <v>#REF!</v>
          </cell>
          <cell r="J552">
            <v>1</v>
          </cell>
          <cell r="K552" t="str">
            <v>0</v>
          </cell>
          <cell r="L552" t="str">
            <v>0</v>
          </cell>
          <cell r="M552" t="str">
            <v>0</v>
          </cell>
          <cell r="N552" t="str">
            <v>0</v>
          </cell>
          <cell r="O552" t="e">
            <v>#REF!</v>
          </cell>
        </row>
        <row r="553">
          <cell r="B553" t="str">
            <v>MO-016</v>
          </cell>
          <cell r="C553" t="str">
            <v>PULSOXIMETRO ADULTO/PEDIÁTRICO</v>
          </cell>
          <cell r="D553" t="str">
            <v>B</v>
          </cell>
          <cell r="E553" t="str">
            <v>MO</v>
          </cell>
          <cell r="F553" t="str">
            <v>E</v>
          </cell>
          <cell r="H553" t="str">
            <v>0</v>
          </cell>
          <cell r="I553" t="e">
            <v>#REF!</v>
          </cell>
          <cell r="J553">
            <v>1</v>
          </cell>
          <cell r="K553">
            <v>1</v>
          </cell>
          <cell r="L553">
            <v>1</v>
          </cell>
          <cell r="M553">
            <v>1</v>
          </cell>
          <cell r="N553" t="str">
            <v>0</v>
          </cell>
          <cell r="O553" t="e">
            <v>#REF!</v>
          </cell>
        </row>
        <row r="554">
          <cell r="B554" t="str">
            <v>MO-017</v>
          </cell>
          <cell r="C554" t="str">
            <v>SISTEMA MAPA (MONITOREO DE PRESION AMBULATORIA CONTINUA)</v>
          </cell>
          <cell r="D554" t="str">
            <v>B</v>
          </cell>
          <cell r="E554" t="str">
            <v>MO</v>
          </cell>
          <cell r="F554" t="str">
            <v>E</v>
          </cell>
          <cell r="H554" t="str">
            <v>0</v>
          </cell>
          <cell r="I554" t="e">
            <v>#REF!</v>
          </cell>
          <cell r="J554" t="str">
            <v>0</v>
          </cell>
          <cell r="K554" t="str">
            <v>0</v>
          </cell>
          <cell r="L554" t="str">
            <v>0</v>
          </cell>
          <cell r="M554" t="str">
            <v>0</v>
          </cell>
          <cell r="N554" t="str">
            <v>0</v>
          </cell>
          <cell r="O554" t="e">
            <v>#REF!</v>
          </cell>
        </row>
        <row r="555">
          <cell r="B555" t="str">
            <v>MOF-001</v>
          </cell>
          <cell r="C555" t="str">
            <v>BANCA ECUMENICA</v>
          </cell>
          <cell r="D555" t="str">
            <v>MA</v>
          </cell>
          <cell r="E555" t="str">
            <v>MOF</v>
          </cell>
          <cell r="F555" t="str">
            <v>E</v>
          </cell>
          <cell r="H555">
            <v>10</v>
          </cell>
          <cell r="I555" t="e">
            <v>#REF!</v>
          </cell>
          <cell r="J555" t="str">
            <v>0</v>
          </cell>
          <cell r="K555" t="str">
            <v>0</v>
          </cell>
          <cell r="L555" t="str">
            <v>0</v>
          </cell>
          <cell r="M555" t="str">
            <v>0</v>
          </cell>
          <cell r="N555" t="str">
            <v>0</v>
          </cell>
          <cell r="O555" t="e">
            <v>#REF!</v>
          </cell>
        </row>
        <row r="556">
          <cell r="B556" t="str">
            <v>MOF-002</v>
          </cell>
          <cell r="C556" t="str">
            <v>BANCO DE MADERA PARA VESTUARIO</v>
          </cell>
          <cell r="D556" t="str">
            <v>MA</v>
          </cell>
          <cell r="E556" t="str">
            <v>MOF</v>
          </cell>
          <cell r="F556" t="str">
            <v>E</v>
          </cell>
          <cell r="H556">
            <v>1</v>
          </cell>
          <cell r="I556" t="e">
            <v>#REF!</v>
          </cell>
          <cell r="J556">
            <v>2</v>
          </cell>
          <cell r="K556">
            <v>1</v>
          </cell>
          <cell r="L556" t="str">
            <v>0</v>
          </cell>
          <cell r="M556" t="str">
            <v>0</v>
          </cell>
          <cell r="N556" t="str">
            <v>0</v>
          </cell>
          <cell r="O556" t="e">
            <v>#REF!</v>
          </cell>
        </row>
        <row r="557">
          <cell r="B557" t="str">
            <v>MOF-003</v>
          </cell>
          <cell r="C557" t="str">
            <v>BANDEJA ACRILICA SIMPLE PARA ESCRITORIO</v>
          </cell>
          <cell r="D557" t="str">
            <v>MA</v>
          </cell>
          <cell r="E557" t="str">
            <v>MOF</v>
          </cell>
          <cell r="F557" t="str">
            <v>E</v>
          </cell>
          <cell r="H557">
            <v>1</v>
          </cell>
          <cell r="I557" t="e">
            <v>#REF!</v>
          </cell>
          <cell r="J557">
            <v>1</v>
          </cell>
          <cell r="K557">
            <v>1</v>
          </cell>
          <cell r="L557">
            <v>1</v>
          </cell>
          <cell r="M557">
            <v>1</v>
          </cell>
          <cell r="N557">
            <v>1</v>
          </cell>
          <cell r="O557" t="e">
            <v>#REF!</v>
          </cell>
        </row>
        <row r="558">
          <cell r="B558" t="str">
            <v>MOF-004</v>
          </cell>
          <cell r="C558" t="str">
            <v>BANDEJA METALICA SIMPLE PARA ESCRITORIO</v>
          </cell>
          <cell r="D558" t="str">
            <v>MA</v>
          </cell>
          <cell r="E558" t="str">
            <v>MOF</v>
          </cell>
          <cell r="F558" t="str">
            <v>E</v>
          </cell>
          <cell r="H558" t="str">
            <v>0</v>
          </cell>
          <cell r="I558" t="e">
            <v>#REF!</v>
          </cell>
          <cell r="J558" t="str">
            <v>0</v>
          </cell>
          <cell r="K558" t="str">
            <v>0</v>
          </cell>
          <cell r="L558" t="str">
            <v>0</v>
          </cell>
          <cell r="M558" t="str">
            <v>0</v>
          </cell>
          <cell r="N558" t="str">
            <v>0</v>
          </cell>
          <cell r="O558" t="e">
            <v>#REF!</v>
          </cell>
        </row>
        <row r="559">
          <cell r="B559" t="str">
            <v>MOF-005</v>
          </cell>
          <cell r="C559" t="str">
            <v>BUTACA METALICA DE 3 CUERPOS</v>
          </cell>
          <cell r="D559" t="str">
            <v>MA</v>
          </cell>
          <cell r="E559" t="str">
            <v>MOF</v>
          </cell>
          <cell r="F559" t="str">
            <v>E</v>
          </cell>
          <cell r="H559">
            <v>3</v>
          </cell>
          <cell r="I559" t="e">
            <v>#REF!</v>
          </cell>
          <cell r="J559">
            <v>6</v>
          </cell>
          <cell r="K559">
            <v>4</v>
          </cell>
          <cell r="L559">
            <v>4</v>
          </cell>
          <cell r="M559">
            <v>3</v>
          </cell>
          <cell r="N559">
            <v>3</v>
          </cell>
          <cell r="O559" t="e">
            <v>#REF!</v>
          </cell>
        </row>
        <row r="560">
          <cell r="B560" t="str">
            <v>MOF-006</v>
          </cell>
          <cell r="C560" t="str">
            <v>CAJA FUERTE CON CLAVE TIPO RELOJ</v>
          </cell>
          <cell r="D560" t="str">
            <v>MA</v>
          </cell>
          <cell r="E560" t="str">
            <v>MOF</v>
          </cell>
          <cell r="F560" t="str">
            <v>E</v>
          </cell>
          <cell r="H560" t="str">
            <v>0</v>
          </cell>
          <cell r="I560" t="e">
            <v>#REF!</v>
          </cell>
          <cell r="J560">
            <v>1</v>
          </cell>
          <cell r="K560">
            <v>1</v>
          </cell>
          <cell r="L560">
            <v>1</v>
          </cell>
          <cell r="M560">
            <v>1</v>
          </cell>
          <cell r="N560">
            <v>1</v>
          </cell>
          <cell r="O560" t="e">
            <v>#REF!</v>
          </cell>
        </row>
        <row r="561">
          <cell r="B561" t="str">
            <v>MOF-007</v>
          </cell>
          <cell r="C561" t="str">
            <v>CARPETAS UNIPERSONALES PARA AULA, TABLERO REBATIBLE</v>
          </cell>
          <cell r="D561" t="str">
            <v>MA</v>
          </cell>
          <cell r="E561" t="str">
            <v>MOF</v>
          </cell>
          <cell r="F561" t="str">
            <v>E</v>
          </cell>
          <cell r="H561">
            <v>10</v>
          </cell>
          <cell r="I561" t="e">
            <v>#REF!</v>
          </cell>
          <cell r="J561" t="str">
            <v>0</v>
          </cell>
          <cell r="K561" t="str">
            <v>0</v>
          </cell>
          <cell r="L561" t="str">
            <v>0</v>
          </cell>
          <cell r="M561" t="str">
            <v>0</v>
          </cell>
          <cell r="N561" t="str">
            <v>0</v>
          </cell>
          <cell r="O561" t="e">
            <v>#REF!</v>
          </cell>
        </row>
        <row r="562">
          <cell r="B562" t="str">
            <v>MOF-008</v>
          </cell>
          <cell r="C562" t="str">
            <v>CONJUNTO DE BUTACAS DE 3 UNIDADES</v>
          </cell>
          <cell r="D562" t="str">
            <v>MA</v>
          </cell>
          <cell r="E562" t="str">
            <v>MOF</v>
          </cell>
          <cell r="F562" t="str">
            <v>E</v>
          </cell>
          <cell r="H562">
            <v>1</v>
          </cell>
          <cell r="I562" t="e">
            <v>#REF!</v>
          </cell>
          <cell r="J562" t="str">
            <v>0</v>
          </cell>
          <cell r="K562" t="str">
            <v>0</v>
          </cell>
          <cell r="L562" t="str">
            <v>0</v>
          </cell>
          <cell r="M562" t="str">
            <v>0</v>
          </cell>
          <cell r="N562" t="str">
            <v>0</v>
          </cell>
          <cell r="O562" t="e">
            <v>#REF!</v>
          </cell>
        </row>
        <row r="563">
          <cell r="B563" t="str">
            <v>MOF-009</v>
          </cell>
          <cell r="C563" t="str">
            <v>CREDENZA METALICA DE 180 X 50 CM</v>
          </cell>
          <cell r="D563" t="str">
            <v>MA</v>
          </cell>
          <cell r="E563" t="str">
            <v>MOF</v>
          </cell>
          <cell r="F563" t="str">
            <v>E</v>
          </cell>
          <cell r="H563" t="str">
            <v>0</v>
          </cell>
          <cell r="I563" t="e">
            <v>#REF!</v>
          </cell>
          <cell r="J563">
            <v>1</v>
          </cell>
          <cell r="K563" t="str">
            <v>0</v>
          </cell>
          <cell r="L563" t="str">
            <v>0</v>
          </cell>
          <cell r="M563" t="str">
            <v>0</v>
          </cell>
          <cell r="N563" t="str">
            <v>0</v>
          </cell>
          <cell r="O563" t="e">
            <v>#REF!</v>
          </cell>
        </row>
        <row r="564">
          <cell r="B564" t="str">
            <v>MOF-010</v>
          </cell>
          <cell r="C564" t="str">
            <v>ESCRITORIO METALICO DE 2 CAJONES</v>
          </cell>
          <cell r="D564" t="str">
            <v>MA</v>
          </cell>
          <cell r="E564" t="str">
            <v>MOF</v>
          </cell>
          <cell r="F564" t="str">
            <v>E</v>
          </cell>
          <cell r="H564">
            <v>1</v>
          </cell>
          <cell r="I564" t="e">
            <v>#REF!</v>
          </cell>
          <cell r="J564">
            <v>1</v>
          </cell>
          <cell r="K564">
            <v>1</v>
          </cell>
          <cell r="L564">
            <v>1</v>
          </cell>
          <cell r="M564" t="str">
            <v>0</v>
          </cell>
          <cell r="N564" t="str">
            <v>0</v>
          </cell>
          <cell r="O564" t="e">
            <v>#REF!</v>
          </cell>
        </row>
        <row r="565">
          <cell r="B565" t="str">
            <v>MOF-011</v>
          </cell>
          <cell r="C565" t="str">
            <v>ESCRITORIO METÁLICO DE 3 CAJONES</v>
          </cell>
          <cell r="D565" t="str">
            <v>MA</v>
          </cell>
          <cell r="E565" t="str">
            <v>MOF</v>
          </cell>
          <cell r="F565" t="str">
            <v>E</v>
          </cell>
          <cell r="H565">
            <v>1</v>
          </cell>
          <cell r="I565" t="e">
            <v>#REF!</v>
          </cell>
          <cell r="J565">
            <v>1</v>
          </cell>
          <cell r="K565" t="str">
            <v>0</v>
          </cell>
          <cell r="L565" t="str">
            <v>0</v>
          </cell>
          <cell r="M565" t="str">
            <v>0</v>
          </cell>
          <cell r="N565" t="str">
            <v>0</v>
          </cell>
          <cell r="O565" t="e">
            <v>#REF!</v>
          </cell>
        </row>
        <row r="566">
          <cell r="B566" t="str">
            <v>MOF-012</v>
          </cell>
          <cell r="C566" t="str">
            <v>ESCRITORIO METÁLICO DE 4 CAJONES</v>
          </cell>
          <cell r="D566" t="str">
            <v>MA</v>
          </cell>
          <cell r="E566" t="str">
            <v>MOF</v>
          </cell>
          <cell r="F566" t="str">
            <v>E</v>
          </cell>
          <cell r="H566">
            <v>3</v>
          </cell>
          <cell r="I566" t="e">
            <v>#REF!</v>
          </cell>
          <cell r="J566">
            <v>1</v>
          </cell>
          <cell r="K566">
            <v>1</v>
          </cell>
          <cell r="L566">
            <v>1</v>
          </cell>
          <cell r="M566">
            <v>1</v>
          </cell>
          <cell r="N566">
            <v>1</v>
          </cell>
          <cell r="O566" t="e">
            <v>#REF!</v>
          </cell>
        </row>
        <row r="567">
          <cell r="B567" t="str">
            <v>MOF-013</v>
          </cell>
          <cell r="C567" t="str">
            <v>ESCRITORIO METÁLICO DE 7 CAJONES</v>
          </cell>
          <cell r="D567" t="str">
            <v>MA</v>
          </cell>
          <cell r="E567" t="str">
            <v>MOF</v>
          </cell>
          <cell r="F567" t="str">
            <v>E</v>
          </cell>
          <cell r="H567">
            <v>1</v>
          </cell>
          <cell r="I567" t="e">
            <v>#REF!</v>
          </cell>
          <cell r="J567">
            <v>1</v>
          </cell>
          <cell r="K567" t="str">
            <v>0</v>
          </cell>
          <cell r="L567" t="str">
            <v>0</v>
          </cell>
          <cell r="M567" t="str">
            <v>0</v>
          </cell>
          <cell r="N567" t="str">
            <v>0</v>
          </cell>
          <cell r="O567" t="e">
            <v>#REF!</v>
          </cell>
        </row>
        <row r="568">
          <cell r="B568" t="str">
            <v>MOF-014</v>
          </cell>
          <cell r="C568" t="str">
            <v>MESA AUXILIAR PARA OFICINA</v>
          </cell>
          <cell r="D568" t="str">
            <v>MA</v>
          </cell>
          <cell r="E568" t="str">
            <v>MOF</v>
          </cell>
          <cell r="F568" t="str">
            <v>E</v>
          </cell>
          <cell r="H568">
            <v>1</v>
          </cell>
          <cell r="I568" t="e">
            <v>#REF!</v>
          </cell>
          <cell r="J568" t="str">
            <v>0</v>
          </cell>
          <cell r="K568" t="str">
            <v>0</v>
          </cell>
          <cell r="L568" t="str">
            <v>0</v>
          </cell>
          <cell r="M568" t="str">
            <v>0</v>
          </cell>
          <cell r="N568" t="str">
            <v>0</v>
          </cell>
          <cell r="O568" t="e">
            <v>#REF!</v>
          </cell>
        </row>
        <row r="569">
          <cell r="B569" t="str">
            <v>MOF-015</v>
          </cell>
          <cell r="C569" t="str">
            <v>MESA DE MADERA DE TRABAJO DE 240 X 120 CM.</v>
          </cell>
          <cell r="D569" t="str">
            <v>MA</v>
          </cell>
          <cell r="E569" t="str">
            <v>MOF</v>
          </cell>
          <cell r="F569" t="str">
            <v>E</v>
          </cell>
          <cell r="H569">
            <v>1</v>
          </cell>
          <cell r="I569" t="e">
            <v>#REF!</v>
          </cell>
          <cell r="J569" t="str">
            <v>0</v>
          </cell>
          <cell r="K569" t="str">
            <v>0</v>
          </cell>
          <cell r="L569" t="str">
            <v>0</v>
          </cell>
          <cell r="M569" t="str">
            <v>0</v>
          </cell>
          <cell r="N569" t="str">
            <v>0</v>
          </cell>
          <cell r="O569" t="e">
            <v>#REF!</v>
          </cell>
        </row>
        <row r="570">
          <cell r="B570" t="str">
            <v>MOF-016</v>
          </cell>
          <cell r="C570" t="str">
            <v>MESA DE MADERA PARA LAVANDERIA</v>
          </cell>
          <cell r="D570" t="str">
            <v>MA</v>
          </cell>
          <cell r="E570" t="str">
            <v>MOF</v>
          </cell>
          <cell r="F570" t="str">
            <v>E</v>
          </cell>
          <cell r="H570">
            <v>2</v>
          </cell>
          <cell r="I570" t="e">
            <v>#REF!</v>
          </cell>
          <cell r="J570" t="str">
            <v>0</v>
          </cell>
          <cell r="K570" t="str">
            <v>0</v>
          </cell>
          <cell r="L570" t="str">
            <v>0</v>
          </cell>
          <cell r="M570" t="str">
            <v>0</v>
          </cell>
          <cell r="N570" t="str">
            <v>0</v>
          </cell>
          <cell r="O570" t="e">
            <v>#REF!</v>
          </cell>
        </row>
        <row r="571">
          <cell r="B571" t="str">
            <v>MOF-017</v>
          </cell>
          <cell r="C571" t="str">
            <v>MESA DE MADERA PARA MÚLTIPLES USOS</v>
          </cell>
          <cell r="D571" t="str">
            <v>MA</v>
          </cell>
          <cell r="E571" t="str">
            <v>MOF</v>
          </cell>
          <cell r="F571" t="str">
            <v>E</v>
          </cell>
          <cell r="H571">
            <v>1</v>
          </cell>
          <cell r="I571" t="e">
            <v>#REF!</v>
          </cell>
          <cell r="J571">
            <v>1</v>
          </cell>
          <cell r="K571" t="str">
            <v>0</v>
          </cell>
          <cell r="L571" t="str">
            <v>0</v>
          </cell>
          <cell r="M571" t="str">
            <v>0</v>
          </cell>
          <cell r="N571" t="str">
            <v>0</v>
          </cell>
          <cell r="O571" t="e">
            <v>#REF!</v>
          </cell>
        </row>
        <row r="572">
          <cell r="B572" t="str">
            <v>MOF-018</v>
          </cell>
          <cell r="C572" t="str">
            <v>MESA DE MADERA PARA NIÑOS</v>
          </cell>
          <cell r="D572" t="str">
            <v>MA</v>
          </cell>
          <cell r="E572" t="str">
            <v>MOF</v>
          </cell>
          <cell r="F572" t="str">
            <v>E</v>
          </cell>
          <cell r="H572" t="str">
            <v>0</v>
          </cell>
          <cell r="I572" t="e">
            <v>#REF!</v>
          </cell>
          <cell r="J572">
            <v>4</v>
          </cell>
          <cell r="K572" t="str">
            <v>0</v>
          </cell>
          <cell r="L572" t="str">
            <v>0</v>
          </cell>
          <cell r="M572" t="str">
            <v>0</v>
          </cell>
          <cell r="N572" t="str">
            <v>0</v>
          </cell>
          <cell r="O572" t="e">
            <v>#REF!</v>
          </cell>
        </row>
        <row r="573">
          <cell r="B573" t="str">
            <v>MOF-019</v>
          </cell>
          <cell r="C573" t="str">
            <v>MESA DE MADERA PARA REUNIONES DE 240 X 120 CM.</v>
          </cell>
          <cell r="D573" t="str">
            <v>MA</v>
          </cell>
          <cell r="E573" t="str">
            <v>MOF</v>
          </cell>
          <cell r="F573" t="str">
            <v>E</v>
          </cell>
          <cell r="H573">
            <v>1</v>
          </cell>
          <cell r="I573" t="e">
            <v>#REF!</v>
          </cell>
          <cell r="J573" t="str">
            <v>0</v>
          </cell>
          <cell r="K573">
            <v>1</v>
          </cell>
          <cell r="L573">
            <v>1</v>
          </cell>
          <cell r="M573" t="str">
            <v>0</v>
          </cell>
          <cell r="N573" t="str">
            <v>0</v>
          </cell>
          <cell r="O573" t="e">
            <v>#REF!</v>
          </cell>
        </row>
        <row r="574">
          <cell r="B574" t="str">
            <v>MOF-020</v>
          </cell>
          <cell r="C574" t="str">
            <v xml:space="preserve">MESA DE REUNIONES DE 90 X 180 CM. </v>
          </cell>
          <cell r="D574" t="str">
            <v>MA</v>
          </cell>
          <cell r="E574" t="str">
            <v>MOF</v>
          </cell>
          <cell r="F574" t="str">
            <v>E</v>
          </cell>
          <cell r="H574">
            <v>1</v>
          </cell>
          <cell r="I574" t="e">
            <v>#REF!</v>
          </cell>
          <cell r="J574">
            <v>1</v>
          </cell>
          <cell r="K574" t="str">
            <v>0</v>
          </cell>
          <cell r="L574" t="str">
            <v>0</v>
          </cell>
          <cell r="M574" t="str">
            <v>0</v>
          </cell>
          <cell r="N574" t="str">
            <v>0</v>
          </cell>
          <cell r="O574" t="e">
            <v>#REF!</v>
          </cell>
        </row>
        <row r="575">
          <cell r="B575" t="str">
            <v>MOF-021</v>
          </cell>
          <cell r="C575" t="str">
            <v>MESA METALICA DE CENTRO</v>
          </cell>
          <cell r="D575" t="str">
            <v>MA</v>
          </cell>
          <cell r="E575" t="str">
            <v>MOF</v>
          </cell>
          <cell r="F575" t="str">
            <v>E</v>
          </cell>
          <cell r="H575">
            <v>1</v>
          </cell>
          <cell r="I575" t="e">
            <v>#REF!</v>
          </cell>
          <cell r="J575">
            <v>1</v>
          </cell>
          <cell r="K575" t="str">
            <v>0</v>
          </cell>
          <cell r="L575" t="str">
            <v>0</v>
          </cell>
          <cell r="M575" t="str">
            <v>0</v>
          </cell>
          <cell r="N575" t="str">
            <v>0</v>
          </cell>
          <cell r="O575" t="e">
            <v>#REF!</v>
          </cell>
        </row>
        <row r="576">
          <cell r="B576" t="str">
            <v>MOF-022</v>
          </cell>
          <cell r="C576" t="str">
            <v xml:space="preserve">MESA METÁLICA DE REUNIONES PARA 4 PERSONAS </v>
          </cell>
          <cell r="D576" t="str">
            <v>MA</v>
          </cell>
          <cell r="E576" t="str">
            <v>MOF</v>
          </cell>
          <cell r="F576" t="str">
            <v>E</v>
          </cell>
          <cell r="H576">
            <v>4</v>
          </cell>
          <cell r="I576" t="e">
            <v>#REF!</v>
          </cell>
          <cell r="J576" t="str">
            <v>0</v>
          </cell>
          <cell r="K576" t="str">
            <v>0</v>
          </cell>
          <cell r="L576" t="str">
            <v>0</v>
          </cell>
          <cell r="M576" t="str">
            <v>0</v>
          </cell>
          <cell r="N576" t="str">
            <v>0</v>
          </cell>
          <cell r="O576" t="e">
            <v>#REF!</v>
          </cell>
        </row>
        <row r="577">
          <cell r="B577" t="str">
            <v>MOF-023</v>
          </cell>
          <cell r="C577" t="str">
            <v xml:space="preserve">MESA METÁLICA DE USO MÚLTIPLE DE 90 X 45 CM. </v>
          </cell>
          <cell r="D577" t="str">
            <v>MA</v>
          </cell>
          <cell r="E577" t="str">
            <v>MOF</v>
          </cell>
          <cell r="F577" t="str">
            <v>E</v>
          </cell>
          <cell r="H577">
            <v>1</v>
          </cell>
          <cell r="I577" t="e">
            <v>#REF!</v>
          </cell>
          <cell r="J577" t="str">
            <v>0</v>
          </cell>
          <cell r="K577" t="str">
            <v>0</v>
          </cell>
          <cell r="L577" t="str">
            <v>0</v>
          </cell>
          <cell r="M577" t="str">
            <v>0</v>
          </cell>
          <cell r="N577" t="str">
            <v>0</v>
          </cell>
          <cell r="O577" t="e">
            <v>#REF!</v>
          </cell>
        </row>
        <row r="578">
          <cell r="B578" t="str">
            <v>MOF-024</v>
          </cell>
          <cell r="C578" t="str">
            <v>MESA METALICA ESQUINERA</v>
          </cell>
          <cell r="D578" t="str">
            <v>MA</v>
          </cell>
          <cell r="E578" t="str">
            <v>MOF</v>
          </cell>
          <cell r="F578" t="str">
            <v>E</v>
          </cell>
          <cell r="H578">
            <v>1</v>
          </cell>
          <cell r="I578" t="e">
            <v>#REF!</v>
          </cell>
          <cell r="J578" t="str">
            <v>0</v>
          </cell>
          <cell r="K578" t="str">
            <v>0</v>
          </cell>
          <cell r="L578" t="str">
            <v>0</v>
          </cell>
          <cell r="M578" t="str">
            <v>0</v>
          </cell>
          <cell r="N578" t="str">
            <v>0</v>
          </cell>
          <cell r="O578" t="e">
            <v>#REF!</v>
          </cell>
        </row>
        <row r="579">
          <cell r="B579" t="str">
            <v>MOF-025</v>
          </cell>
          <cell r="C579" t="str">
            <v>MODULO PARA COMPUTO</v>
          </cell>
          <cell r="D579" t="str">
            <v>MA</v>
          </cell>
          <cell r="E579" t="str">
            <v>MOF</v>
          </cell>
          <cell r="F579" t="str">
            <v>E</v>
          </cell>
          <cell r="H579">
            <v>1</v>
          </cell>
          <cell r="I579" t="e">
            <v>#REF!</v>
          </cell>
          <cell r="J579">
            <v>1</v>
          </cell>
          <cell r="K579">
            <v>1</v>
          </cell>
          <cell r="L579">
            <v>1</v>
          </cell>
          <cell r="M579">
            <v>2</v>
          </cell>
          <cell r="N579">
            <v>1</v>
          </cell>
          <cell r="O579" t="e">
            <v>#REF!</v>
          </cell>
        </row>
        <row r="580">
          <cell r="B580" t="str">
            <v>MOF-026</v>
          </cell>
          <cell r="C580" t="str">
            <v>MUEBLE PARA COLGAR CON PUERTAS DE VIDRIO</v>
          </cell>
          <cell r="D580" t="str">
            <v>MA</v>
          </cell>
          <cell r="E580" t="str">
            <v>MOF</v>
          </cell>
          <cell r="F580" t="str">
            <v>E</v>
          </cell>
          <cell r="H580" t="str">
            <v>0</v>
          </cell>
          <cell r="I580" t="e">
            <v>#REF!</v>
          </cell>
          <cell r="J580" t="str">
            <v>0</v>
          </cell>
          <cell r="K580" t="str">
            <v>0</v>
          </cell>
          <cell r="L580" t="str">
            <v>0</v>
          </cell>
          <cell r="M580" t="str">
            <v>0</v>
          </cell>
          <cell r="N580" t="str">
            <v>0</v>
          </cell>
          <cell r="O580" t="e">
            <v>#REF!</v>
          </cell>
        </row>
        <row r="581">
          <cell r="B581" t="str">
            <v>MOF-027</v>
          </cell>
          <cell r="C581" t="str">
            <v>MUEBLE REPOSTERO ALTO</v>
          </cell>
          <cell r="D581" t="str">
            <v>MA</v>
          </cell>
          <cell r="E581" t="str">
            <v>MOF</v>
          </cell>
          <cell r="F581" t="str">
            <v>E</v>
          </cell>
          <cell r="H581" t="str">
            <v>0</v>
          </cell>
          <cell r="I581" t="e">
            <v>#REF!</v>
          </cell>
          <cell r="J581" t="str">
            <v>0</v>
          </cell>
          <cell r="K581" t="str">
            <v>0</v>
          </cell>
          <cell r="L581" t="str">
            <v>0</v>
          </cell>
          <cell r="M581" t="str">
            <v>0</v>
          </cell>
          <cell r="N581" t="str">
            <v>0</v>
          </cell>
          <cell r="O581" t="e">
            <v>#REF!</v>
          </cell>
        </row>
        <row r="582">
          <cell r="B582" t="str">
            <v>MOF-028</v>
          </cell>
          <cell r="C582" t="str">
            <v>PIZARRA ACRÍLICA  DE 1.50 X 1.00  ADOSADO A PARED</v>
          </cell>
          <cell r="D582" t="str">
            <v>MA</v>
          </cell>
          <cell r="E582" t="str">
            <v>MOF</v>
          </cell>
          <cell r="F582" t="str">
            <v>E</v>
          </cell>
          <cell r="H582">
            <v>1</v>
          </cell>
          <cell r="I582" t="e">
            <v>#REF!</v>
          </cell>
          <cell r="J582">
            <v>1</v>
          </cell>
          <cell r="K582">
            <v>1</v>
          </cell>
          <cell r="L582">
            <v>1</v>
          </cell>
          <cell r="M582" t="str">
            <v>0</v>
          </cell>
          <cell r="N582" t="str">
            <v>0</v>
          </cell>
          <cell r="O582" t="e">
            <v>#REF!</v>
          </cell>
        </row>
        <row r="583">
          <cell r="B583" t="str">
            <v>MOF-029</v>
          </cell>
          <cell r="C583" t="str">
            <v>SILLA DE MADERA PARA NIÑOS</v>
          </cell>
          <cell r="D583" t="str">
            <v>MA</v>
          </cell>
          <cell r="E583" t="str">
            <v>MOF</v>
          </cell>
          <cell r="F583" t="str">
            <v>E</v>
          </cell>
          <cell r="H583" t="str">
            <v>0</v>
          </cell>
          <cell r="I583" t="e">
            <v>#REF!</v>
          </cell>
          <cell r="J583">
            <v>16</v>
          </cell>
          <cell r="K583" t="str">
            <v>0</v>
          </cell>
          <cell r="L583" t="str">
            <v>0</v>
          </cell>
          <cell r="M583" t="str">
            <v>0</v>
          </cell>
          <cell r="N583" t="str">
            <v>0</v>
          </cell>
          <cell r="O583" t="e">
            <v>#REF!</v>
          </cell>
        </row>
        <row r="584">
          <cell r="B584" t="str">
            <v>MOF-030</v>
          </cell>
          <cell r="C584" t="str">
            <v>SILLA METÁLICA APILABLE</v>
          </cell>
          <cell r="D584" t="str">
            <v>MA</v>
          </cell>
          <cell r="E584" t="str">
            <v>MOF</v>
          </cell>
          <cell r="F584" t="str">
            <v>E</v>
          </cell>
          <cell r="H584">
            <v>2</v>
          </cell>
          <cell r="I584" t="e">
            <v>#REF!</v>
          </cell>
          <cell r="J584">
            <v>2</v>
          </cell>
          <cell r="K584">
            <v>2</v>
          </cell>
          <cell r="L584">
            <v>2</v>
          </cell>
          <cell r="M584">
            <v>2</v>
          </cell>
          <cell r="N584">
            <v>2</v>
          </cell>
          <cell r="O584" t="e">
            <v>#REF!</v>
          </cell>
        </row>
        <row r="585">
          <cell r="B585" t="str">
            <v>MOF-031</v>
          </cell>
          <cell r="C585" t="str">
            <v>SILLA METALICA CONFORTABLE GIRATORIA RODABLE</v>
          </cell>
          <cell r="D585" t="str">
            <v>MA</v>
          </cell>
          <cell r="E585" t="str">
            <v>MOF</v>
          </cell>
          <cell r="F585" t="str">
            <v>E</v>
          </cell>
          <cell r="H585">
            <v>1</v>
          </cell>
          <cell r="I585" t="e">
            <v>#REF!</v>
          </cell>
          <cell r="J585" t="str">
            <v>0</v>
          </cell>
          <cell r="K585" t="str">
            <v>0</v>
          </cell>
          <cell r="L585" t="str">
            <v>0</v>
          </cell>
          <cell r="M585" t="str">
            <v>0</v>
          </cell>
          <cell r="N585" t="str">
            <v>0</v>
          </cell>
          <cell r="O585" t="e">
            <v>#REF!</v>
          </cell>
        </row>
        <row r="586">
          <cell r="B586" t="str">
            <v>MOF-032</v>
          </cell>
          <cell r="C586" t="str">
            <v>SILLA METÁLICA CONFORTABLE GIRATORIA RODABLE CON BRAZOS</v>
          </cell>
          <cell r="D586" t="str">
            <v>MA</v>
          </cell>
          <cell r="E586" t="str">
            <v>MOF</v>
          </cell>
          <cell r="F586" t="str">
            <v>E</v>
          </cell>
          <cell r="H586">
            <v>3</v>
          </cell>
          <cell r="I586" t="e">
            <v>#REF!</v>
          </cell>
          <cell r="J586">
            <v>1</v>
          </cell>
          <cell r="K586">
            <v>1</v>
          </cell>
          <cell r="L586" t="str">
            <v>0</v>
          </cell>
          <cell r="M586" t="str">
            <v>0</v>
          </cell>
          <cell r="N586" t="str">
            <v>0</v>
          </cell>
          <cell r="O586" t="e">
            <v>#REF!</v>
          </cell>
        </row>
        <row r="587">
          <cell r="B587" t="str">
            <v>MOF-033</v>
          </cell>
          <cell r="C587" t="str">
            <v xml:space="preserve">SILLA METALICA GIRATORIA CONFORTABLE PARA SALA OPERACIONES </v>
          </cell>
          <cell r="D587" t="str">
            <v>MA</v>
          </cell>
          <cell r="E587" t="str">
            <v>MOF</v>
          </cell>
          <cell r="F587" t="str">
            <v>E</v>
          </cell>
          <cell r="H587" t="str">
            <v>0</v>
          </cell>
          <cell r="I587" t="e">
            <v>#REF!</v>
          </cell>
          <cell r="J587" t="str">
            <v>0</v>
          </cell>
          <cell r="K587" t="str">
            <v>0</v>
          </cell>
          <cell r="L587" t="str">
            <v>0</v>
          </cell>
          <cell r="M587" t="str">
            <v>0</v>
          </cell>
          <cell r="N587" t="str">
            <v>0</v>
          </cell>
          <cell r="O587" t="e">
            <v>#REF!</v>
          </cell>
        </row>
        <row r="588">
          <cell r="B588" t="str">
            <v>MOF-034</v>
          </cell>
          <cell r="C588" t="str">
            <v>SILLA METÁLICA GIRATORIA RODABLE</v>
          </cell>
          <cell r="D588" t="str">
            <v>MA</v>
          </cell>
          <cell r="E588" t="str">
            <v>MOF</v>
          </cell>
          <cell r="F588" t="str">
            <v>E</v>
          </cell>
          <cell r="H588">
            <v>8</v>
          </cell>
          <cell r="I588" t="e">
            <v>#REF!</v>
          </cell>
          <cell r="J588">
            <v>1</v>
          </cell>
          <cell r="K588">
            <v>1</v>
          </cell>
          <cell r="L588">
            <v>1</v>
          </cell>
          <cell r="M588">
            <v>1</v>
          </cell>
          <cell r="N588">
            <v>1</v>
          </cell>
          <cell r="O588" t="e">
            <v>#REF!</v>
          </cell>
        </row>
        <row r="589">
          <cell r="B589" t="str">
            <v>MOF-035</v>
          </cell>
          <cell r="C589" t="str">
            <v>SILLA METÁLICA GIRATORIA RODABLE CON ASIENTO ALTO</v>
          </cell>
          <cell r="D589" t="str">
            <v>MA</v>
          </cell>
          <cell r="E589" t="str">
            <v>MOF</v>
          </cell>
          <cell r="F589" t="str">
            <v>E</v>
          </cell>
          <cell r="H589">
            <v>1</v>
          </cell>
          <cell r="I589" t="e">
            <v>#REF!</v>
          </cell>
          <cell r="J589">
            <v>1</v>
          </cell>
          <cell r="K589">
            <v>1</v>
          </cell>
          <cell r="L589">
            <v>1</v>
          </cell>
          <cell r="M589">
            <v>1</v>
          </cell>
          <cell r="N589">
            <v>1</v>
          </cell>
          <cell r="O589" t="e">
            <v>#REF!</v>
          </cell>
        </row>
        <row r="590">
          <cell r="B590" t="str">
            <v>MOF-036</v>
          </cell>
          <cell r="C590" t="str">
            <v>SILLA METÁLICA GIRATORIA RODABLE CON PORTABRAZOS</v>
          </cell>
          <cell r="D590" t="str">
            <v>MA</v>
          </cell>
          <cell r="E590" t="str">
            <v>MOF</v>
          </cell>
          <cell r="F590" t="str">
            <v>E</v>
          </cell>
          <cell r="H590" t="str">
            <v>0</v>
          </cell>
          <cell r="I590" t="e">
            <v>#REF!</v>
          </cell>
          <cell r="J590">
            <v>1</v>
          </cell>
          <cell r="K590" t="str">
            <v>0</v>
          </cell>
          <cell r="L590" t="str">
            <v>0</v>
          </cell>
          <cell r="M590" t="str">
            <v>0</v>
          </cell>
          <cell r="N590" t="str">
            <v>0</v>
          </cell>
          <cell r="O590" t="e">
            <v>#REF!</v>
          </cell>
        </row>
        <row r="591">
          <cell r="B591" t="str">
            <v>MOF-037</v>
          </cell>
          <cell r="C591" t="str">
            <v>SILLA METÁLICA PARA CAFETERÍA</v>
          </cell>
          <cell r="D591" t="str">
            <v>MA</v>
          </cell>
          <cell r="E591" t="str">
            <v>MOF</v>
          </cell>
          <cell r="F591" t="str">
            <v>E</v>
          </cell>
          <cell r="H591">
            <v>68</v>
          </cell>
          <cell r="I591" t="e">
            <v>#REF!</v>
          </cell>
          <cell r="J591">
            <v>1</v>
          </cell>
          <cell r="K591" t="str">
            <v>0</v>
          </cell>
          <cell r="L591" t="str">
            <v>0</v>
          </cell>
          <cell r="M591" t="str">
            <v>0</v>
          </cell>
          <cell r="N591" t="str">
            <v>0</v>
          </cell>
          <cell r="O591" t="e">
            <v>#REF!</v>
          </cell>
        </row>
        <row r="592">
          <cell r="B592" t="str">
            <v>MOF-038</v>
          </cell>
          <cell r="C592" t="str">
            <v>SILLÓN METÁLICO CONFORTABLE GIRATORIO RODABLE C/ BRAZOS</v>
          </cell>
          <cell r="D592" t="str">
            <v>MA</v>
          </cell>
          <cell r="E592" t="str">
            <v>MOF</v>
          </cell>
          <cell r="F592" t="str">
            <v>E</v>
          </cell>
          <cell r="H592">
            <v>1</v>
          </cell>
          <cell r="I592" t="e">
            <v>#REF!</v>
          </cell>
          <cell r="J592" t="str">
            <v>0</v>
          </cell>
          <cell r="K592" t="str">
            <v>0</v>
          </cell>
          <cell r="L592" t="str">
            <v>0</v>
          </cell>
          <cell r="M592" t="str">
            <v>0</v>
          </cell>
          <cell r="N592" t="str">
            <v>0</v>
          </cell>
          <cell r="O592" t="e">
            <v>#REF!</v>
          </cell>
        </row>
        <row r="593">
          <cell r="B593" t="str">
            <v>MOF-039</v>
          </cell>
          <cell r="C593" t="str">
            <v>SILLON METÁLICO CONFORTABLE RECLINABLE PARA REPOSO</v>
          </cell>
          <cell r="D593" t="str">
            <v>MA</v>
          </cell>
          <cell r="E593" t="str">
            <v>MOF</v>
          </cell>
          <cell r="F593" t="str">
            <v>E</v>
          </cell>
          <cell r="H593" t="str">
            <v>0</v>
          </cell>
          <cell r="I593" t="e">
            <v>#REF!</v>
          </cell>
          <cell r="J593">
            <v>2</v>
          </cell>
          <cell r="K593" t="str">
            <v>0</v>
          </cell>
          <cell r="L593" t="str">
            <v>0</v>
          </cell>
          <cell r="M593" t="str">
            <v>0</v>
          </cell>
          <cell r="N593" t="str">
            <v>0</v>
          </cell>
          <cell r="O593" t="e">
            <v>#REF!</v>
          </cell>
        </row>
        <row r="594">
          <cell r="B594" t="str">
            <v>MOF-040</v>
          </cell>
          <cell r="C594" t="str">
            <v>SILLÓN METÁLICO SEMICONFORTABLE CON PORTABRAZOS UNIPERSONAL</v>
          </cell>
          <cell r="D594" t="str">
            <v>MA</v>
          </cell>
          <cell r="E594" t="str">
            <v>MOF</v>
          </cell>
          <cell r="F594" t="str">
            <v>E</v>
          </cell>
          <cell r="H594" t="str">
            <v>0</v>
          </cell>
          <cell r="I594" t="e">
            <v>#REF!</v>
          </cell>
          <cell r="J594" t="str">
            <v>0</v>
          </cell>
          <cell r="K594">
            <v>2</v>
          </cell>
          <cell r="L594">
            <v>1</v>
          </cell>
          <cell r="M594" t="str">
            <v>0</v>
          </cell>
          <cell r="N594" t="str">
            <v>0</v>
          </cell>
          <cell r="O594" t="e">
            <v>#REF!</v>
          </cell>
        </row>
        <row r="595">
          <cell r="B595" t="str">
            <v>MOF-041</v>
          </cell>
          <cell r="C595" t="str">
            <v>SILLON METÁLICO SEMICONFORTABLE SIN PORTABRAZOS 2 CUERPOS</v>
          </cell>
          <cell r="D595" t="str">
            <v>MA</v>
          </cell>
          <cell r="E595" t="str">
            <v>MOF</v>
          </cell>
          <cell r="F595" t="str">
            <v>E</v>
          </cell>
          <cell r="H595" t="str">
            <v>0</v>
          </cell>
          <cell r="I595" t="e">
            <v>#REF!</v>
          </cell>
          <cell r="J595">
            <v>4</v>
          </cell>
          <cell r="K595" t="str">
            <v>0</v>
          </cell>
          <cell r="L595" t="str">
            <v>0</v>
          </cell>
          <cell r="M595" t="str">
            <v>0</v>
          </cell>
          <cell r="N595" t="str">
            <v>0</v>
          </cell>
          <cell r="O595" t="e">
            <v>#REF!</v>
          </cell>
        </row>
        <row r="596">
          <cell r="B596" t="str">
            <v>MOF-042</v>
          </cell>
          <cell r="C596" t="str">
            <v>SILLON METÁLICO SEMICONFORTABLE SIN PORTABRAZOS 3 CUERPOS</v>
          </cell>
          <cell r="D596" t="str">
            <v>MA</v>
          </cell>
          <cell r="E596" t="str">
            <v>MOF</v>
          </cell>
          <cell r="F596" t="str">
            <v>E</v>
          </cell>
          <cell r="H596">
            <v>2</v>
          </cell>
          <cell r="I596" t="e">
            <v>#REF!</v>
          </cell>
          <cell r="J596">
            <v>3</v>
          </cell>
          <cell r="K596">
            <v>2</v>
          </cell>
          <cell r="L596" t="str">
            <v>0</v>
          </cell>
          <cell r="M596" t="str">
            <v>0</v>
          </cell>
          <cell r="N596" t="str">
            <v>0</v>
          </cell>
          <cell r="O596" t="e">
            <v>#REF!</v>
          </cell>
        </row>
        <row r="597">
          <cell r="B597" t="str">
            <v>MOF-043</v>
          </cell>
          <cell r="C597" t="str">
            <v>SILLON METÁLICO SEMICONFORTABLE SIN PORTABRAZOS UNIPERSONAL</v>
          </cell>
          <cell r="D597" t="str">
            <v>MA</v>
          </cell>
          <cell r="E597" t="str">
            <v>MOF</v>
          </cell>
          <cell r="F597" t="str">
            <v>E</v>
          </cell>
          <cell r="H597">
            <v>2</v>
          </cell>
          <cell r="I597" t="e">
            <v>#REF!</v>
          </cell>
          <cell r="J597">
            <v>2</v>
          </cell>
          <cell r="K597" t="str">
            <v>0</v>
          </cell>
          <cell r="L597" t="str">
            <v>0</v>
          </cell>
          <cell r="M597" t="str">
            <v>0</v>
          </cell>
          <cell r="N597" t="str">
            <v>0</v>
          </cell>
          <cell r="O597" t="e">
            <v>#REF!</v>
          </cell>
        </row>
        <row r="598">
          <cell r="B598" t="str">
            <v>MOF-044</v>
          </cell>
          <cell r="C598" t="str">
            <v>TABURETE DE ACERO INOXIDABLE CON ASIENTO GIRATORIO RODABLE</v>
          </cell>
          <cell r="D598" t="str">
            <v>MA</v>
          </cell>
          <cell r="E598" t="str">
            <v>MOF</v>
          </cell>
          <cell r="F598" t="str">
            <v>E</v>
          </cell>
          <cell r="H598" t="str">
            <v>0</v>
          </cell>
          <cell r="I598" t="e">
            <v>#REF!</v>
          </cell>
          <cell r="J598">
            <v>1</v>
          </cell>
          <cell r="K598">
            <v>2</v>
          </cell>
          <cell r="L598" t="str">
            <v>0</v>
          </cell>
          <cell r="M598" t="str">
            <v>0</v>
          </cell>
          <cell r="N598" t="str">
            <v>0</v>
          </cell>
          <cell r="O598" t="e">
            <v>#REF!</v>
          </cell>
        </row>
        <row r="599">
          <cell r="B599" t="str">
            <v>MOF-045</v>
          </cell>
          <cell r="C599" t="str">
            <v>TABURETE DE ACERO INOXIDABLE CON ASIENTO GIRATORIO RODABLE CON RESPALDO</v>
          </cell>
          <cell r="D599" t="str">
            <v>MA</v>
          </cell>
          <cell r="E599" t="str">
            <v>MOF</v>
          </cell>
          <cell r="F599" t="str">
            <v>E</v>
          </cell>
          <cell r="H599">
            <v>2</v>
          </cell>
          <cell r="I599" t="e">
            <v>#REF!</v>
          </cell>
          <cell r="J599">
            <v>2</v>
          </cell>
          <cell r="K599" t="str">
            <v>0</v>
          </cell>
          <cell r="L599" t="str">
            <v>0</v>
          </cell>
          <cell r="M599" t="str">
            <v>0</v>
          </cell>
          <cell r="N599" t="str">
            <v>0</v>
          </cell>
          <cell r="O599" t="e">
            <v>#REF!</v>
          </cell>
        </row>
        <row r="600">
          <cell r="B600" t="str">
            <v>MOF-046</v>
          </cell>
          <cell r="C600" t="str">
            <v xml:space="preserve">TABURETE DE MADERA DE 30 CM DE DIAMETRO X 45 CM DE ALTURA </v>
          </cell>
          <cell r="D600" t="str">
            <v>MA</v>
          </cell>
          <cell r="E600" t="str">
            <v>MOF</v>
          </cell>
          <cell r="F600" t="str">
            <v>E</v>
          </cell>
          <cell r="H600" t="str">
            <v>0</v>
          </cell>
          <cell r="I600" t="e">
            <v>#REF!</v>
          </cell>
          <cell r="J600" t="str">
            <v>0</v>
          </cell>
          <cell r="K600" t="str">
            <v>0</v>
          </cell>
          <cell r="L600" t="str">
            <v>0</v>
          </cell>
          <cell r="M600" t="str">
            <v>0</v>
          </cell>
          <cell r="N600" t="str">
            <v>0</v>
          </cell>
          <cell r="O600" t="e">
            <v>#REF!</v>
          </cell>
        </row>
        <row r="601">
          <cell r="B601" t="str">
            <v>MOF-047</v>
          </cell>
          <cell r="C601" t="str">
            <v>TABURETE METÁLICO ASIENTO GIRATORIO FIJO</v>
          </cell>
          <cell r="D601" t="str">
            <v>MA</v>
          </cell>
          <cell r="E601" t="str">
            <v>MOF</v>
          </cell>
          <cell r="F601" t="str">
            <v>E</v>
          </cell>
          <cell r="H601" t="str">
            <v>0</v>
          </cell>
          <cell r="I601" t="e">
            <v>#REF!</v>
          </cell>
          <cell r="J601">
            <v>1</v>
          </cell>
          <cell r="K601" t="str">
            <v>0</v>
          </cell>
          <cell r="L601" t="str">
            <v>0</v>
          </cell>
          <cell r="M601" t="str">
            <v>0</v>
          </cell>
          <cell r="N601" t="str">
            <v>0</v>
          </cell>
          <cell r="O601" t="e">
            <v>#REF!</v>
          </cell>
        </row>
        <row r="602">
          <cell r="B602" t="str">
            <v>MOF-048</v>
          </cell>
          <cell r="C602" t="str">
            <v>TABURETE METÁLICO GIRATORIO RODABLE</v>
          </cell>
          <cell r="D602" t="str">
            <v>MA</v>
          </cell>
          <cell r="E602" t="str">
            <v>MOF</v>
          </cell>
          <cell r="F602" t="str">
            <v>E</v>
          </cell>
          <cell r="H602" t="str">
            <v>0</v>
          </cell>
          <cell r="I602" t="e">
            <v>#REF!</v>
          </cell>
          <cell r="J602" t="str">
            <v>0</v>
          </cell>
          <cell r="K602">
            <v>1</v>
          </cell>
          <cell r="L602" t="str">
            <v>0</v>
          </cell>
          <cell r="M602" t="str">
            <v>0</v>
          </cell>
          <cell r="N602" t="str">
            <v>0</v>
          </cell>
          <cell r="O602" t="e">
            <v>#REF!</v>
          </cell>
        </row>
        <row r="603">
          <cell r="B603" t="str">
            <v>NEU-001</v>
          </cell>
          <cell r="C603" t="str">
            <v>SET INSTRUMENTAL DE CRANEOTOMIA</v>
          </cell>
          <cell r="D603" t="str">
            <v>I</v>
          </cell>
          <cell r="E603" t="str">
            <v>NEU</v>
          </cell>
          <cell r="F603" t="str">
            <v>E</v>
          </cell>
          <cell r="H603" t="str">
            <v>0</v>
          </cell>
          <cell r="I603" t="e">
            <v>#REF!</v>
          </cell>
          <cell r="J603">
            <v>3</v>
          </cell>
          <cell r="K603" t="str">
            <v>0</v>
          </cell>
          <cell r="L603" t="str">
            <v>0</v>
          </cell>
          <cell r="M603" t="str">
            <v>0</v>
          </cell>
          <cell r="N603" t="str">
            <v>0</v>
          </cell>
          <cell r="O603" t="e">
            <v>#REF!</v>
          </cell>
        </row>
        <row r="604">
          <cell r="B604" t="str">
            <v>NEU-002</v>
          </cell>
          <cell r="C604" t="str">
            <v>SET INSTRUMENTAL DE CRANEOTOMIA HIPOFISIS</v>
          </cell>
          <cell r="D604" t="str">
            <v>I</v>
          </cell>
          <cell r="E604" t="str">
            <v>NEU</v>
          </cell>
          <cell r="F604" t="str">
            <v>E</v>
          </cell>
          <cell r="H604" t="str">
            <v>0</v>
          </cell>
          <cell r="I604" t="e">
            <v>#REF!</v>
          </cell>
          <cell r="J604">
            <v>3</v>
          </cell>
          <cell r="K604" t="str">
            <v>0</v>
          </cell>
          <cell r="L604" t="str">
            <v>0</v>
          </cell>
          <cell r="M604" t="str">
            <v>0</v>
          </cell>
          <cell r="N604" t="str">
            <v>0</v>
          </cell>
          <cell r="O604" t="e">
            <v>#REF!</v>
          </cell>
        </row>
        <row r="605">
          <cell r="B605" t="str">
            <v>NEU-003</v>
          </cell>
          <cell r="C605" t="str">
            <v>SET INSTRUMENTAL DE HIDROCEFALIA</v>
          </cell>
          <cell r="D605" t="str">
            <v>I</v>
          </cell>
          <cell r="E605" t="str">
            <v>NEU</v>
          </cell>
          <cell r="F605" t="str">
            <v>E</v>
          </cell>
          <cell r="H605" t="str">
            <v>0</v>
          </cell>
          <cell r="I605" t="e">
            <v>#REF!</v>
          </cell>
          <cell r="J605">
            <v>3</v>
          </cell>
          <cell r="K605" t="str">
            <v>0</v>
          </cell>
          <cell r="L605" t="str">
            <v>0</v>
          </cell>
          <cell r="M605" t="str">
            <v>0</v>
          </cell>
          <cell r="N605" t="str">
            <v>0</v>
          </cell>
          <cell r="O605" t="e">
            <v>#REF!</v>
          </cell>
        </row>
        <row r="606">
          <cell r="B606" t="str">
            <v>NUT-001</v>
          </cell>
          <cell r="C606" t="str">
            <v>BAÑO MARÍA DE 5 POZAS CON DOBLE PLATEO</v>
          </cell>
          <cell r="D606" t="str">
            <v>E</v>
          </cell>
          <cell r="E606" t="str">
            <v>NUT</v>
          </cell>
          <cell r="F606" t="str">
            <v>E</v>
          </cell>
          <cell r="H606">
            <v>1</v>
          </cell>
          <cell r="I606" t="e">
            <v>#REF!</v>
          </cell>
          <cell r="J606" t="str">
            <v>0</v>
          </cell>
          <cell r="K606" t="str">
            <v>0</v>
          </cell>
          <cell r="L606" t="str">
            <v>0</v>
          </cell>
          <cell r="M606" t="str">
            <v>0</v>
          </cell>
          <cell r="N606" t="str">
            <v>0</v>
          </cell>
          <cell r="O606" t="e">
            <v>#REF!</v>
          </cell>
        </row>
        <row r="607">
          <cell r="B607" t="str">
            <v>NUT-002</v>
          </cell>
          <cell r="C607" t="str">
            <v xml:space="preserve">BATIDORA INDUSTRIAL </v>
          </cell>
          <cell r="D607" t="str">
            <v>E</v>
          </cell>
          <cell r="E607" t="str">
            <v>NUT</v>
          </cell>
          <cell r="F607" t="str">
            <v>E</v>
          </cell>
          <cell r="H607">
            <v>1</v>
          </cell>
          <cell r="I607" t="e">
            <v>#REF!</v>
          </cell>
          <cell r="J607" t="str">
            <v>0</v>
          </cell>
          <cell r="K607" t="str">
            <v>0</v>
          </cell>
          <cell r="L607" t="str">
            <v>0</v>
          </cell>
          <cell r="M607" t="str">
            <v>0</v>
          </cell>
          <cell r="N607" t="str">
            <v>0</v>
          </cell>
          <cell r="O607" t="e">
            <v>#REF!</v>
          </cell>
        </row>
        <row r="608">
          <cell r="B608" t="str">
            <v>NUT-003</v>
          </cell>
          <cell r="C608" t="str">
            <v>BATIDORA INDUSTRIAL 40LTS</v>
          </cell>
          <cell r="D608" t="str">
            <v>E</v>
          </cell>
          <cell r="E608" t="str">
            <v>NUT</v>
          </cell>
          <cell r="F608" t="str">
            <v>E</v>
          </cell>
          <cell r="H608">
            <v>1</v>
          </cell>
          <cell r="I608" t="e">
            <v>#REF!</v>
          </cell>
          <cell r="J608" t="str">
            <v>0</v>
          </cell>
          <cell r="K608" t="str">
            <v>0</v>
          </cell>
          <cell r="L608" t="str">
            <v>0</v>
          </cell>
          <cell r="M608" t="str">
            <v>0</v>
          </cell>
          <cell r="N608" t="str">
            <v>0</v>
          </cell>
          <cell r="O608" t="e">
            <v>#REF!</v>
          </cell>
        </row>
        <row r="609">
          <cell r="B609" t="str">
            <v>NUT-004</v>
          </cell>
          <cell r="C609" t="str">
            <v>CAJA DE MANDO PARA CAMARA FRIGORIFICA DE CARNES</v>
          </cell>
          <cell r="D609" t="str">
            <v>E</v>
          </cell>
          <cell r="E609" t="str">
            <v>NUT</v>
          </cell>
          <cell r="F609" t="str">
            <v>C</v>
          </cell>
          <cell r="H609">
            <v>1</v>
          </cell>
          <cell r="I609" t="e">
            <v>#REF!</v>
          </cell>
          <cell r="J609" t="str">
            <v>0</v>
          </cell>
          <cell r="K609" t="str">
            <v>0</v>
          </cell>
          <cell r="L609" t="str">
            <v>0</v>
          </cell>
          <cell r="M609" t="str">
            <v>0</v>
          </cell>
          <cell r="N609" t="str">
            <v>0</v>
          </cell>
          <cell r="O609" t="e">
            <v>#REF!</v>
          </cell>
        </row>
        <row r="610">
          <cell r="B610" t="str">
            <v>NUT-005</v>
          </cell>
          <cell r="C610" t="str">
            <v>CAJA DE MANDO PARA CAMARA FRIGORIFICA DE LACTEOS</v>
          </cell>
          <cell r="D610" t="str">
            <v>E</v>
          </cell>
          <cell r="E610" t="str">
            <v>NUT</v>
          </cell>
          <cell r="F610" t="str">
            <v>C</v>
          </cell>
          <cell r="H610">
            <v>1</v>
          </cell>
          <cell r="I610" t="e">
            <v>#REF!</v>
          </cell>
          <cell r="J610" t="str">
            <v>0</v>
          </cell>
          <cell r="K610" t="str">
            <v>0</v>
          </cell>
          <cell r="L610" t="str">
            <v>0</v>
          </cell>
          <cell r="M610" t="str">
            <v>0</v>
          </cell>
          <cell r="N610" t="str">
            <v>0</v>
          </cell>
          <cell r="O610" t="e">
            <v>#REF!</v>
          </cell>
        </row>
        <row r="611">
          <cell r="B611" t="str">
            <v>NUT-006</v>
          </cell>
          <cell r="C611" t="str">
            <v>CAJA DE MANDO PARA CAMARA FRIGORIFICA DE PESCADO</v>
          </cell>
          <cell r="D611" t="str">
            <v>E</v>
          </cell>
          <cell r="E611" t="str">
            <v>NUT</v>
          </cell>
          <cell r="F611" t="str">
            <v>C</v>
          </cell>
          <cell r="H611">
            <v>1</v>
          </cell>
          <cell r="I611" t="e">
            <v>#REF!</v>
          </cell>
          <cell r="J611" t="str">
            <v>0</v>
          </cell>
          <cell r="K611" t="str">
            <v>0</v>
          </cell>
          <cell r="L611" t="str">
            <v>0</v>
          </cell>
          <cell r="M611" t="str">
            <v>0</v>
          </cell>
          <cell r="N611" t="str">
            <v>0</v>
          </cell>
          <cell r="O611" t="e">
            <v>#REF!</v>
          </cell>
        </row>
        <row r="612">
          <cell r="B612" t="str">
            <v>NUT-007</v>
          </cell>
          <cell r="C612" t="str">
            <v>CAJA DE MANDO PARA CAMARA FRIGORIFICA DE VERDURAS</v>
          </cell>
          <cell r="D612" t="str">
            <v>E</v>
          </cell>
          <cell r="E612" t="str">
            <v>NUT</v>
          </cell>
          <cell r="F612" t="str">
            <v>C</v>
          </cell>
          <cell r="H612">
            <v>1</v>
          </cell>
          <cell r="I612" t="e">
            <v>#REF!</v>
          </cell>
          <cell r="J612" t="str">
            <v>0</v>
          </cell>
          <cell r="K612" t="str">
            <v>0</v>
          </cell>
          <cell r="L612" t="str">
            <v>0</v>
          </cell>
          <cell r="M612" t="str">
            <v>0</v>
          </cell>
          <cell r="N612" t="str">
            <v>0</v>
          </cell>
          <cell r="O612" t="e">
            <v>#REF!</v>
          </cell>
        </row>
        <row r="613">
          <cell r="B613" t="str">
            <v>NUT-008</v>
          </cell>
          <cell r="C613" t="str">
            <v>CAMPANA EXTRACTORA DE VAHOS</v>
          </cell>
          <cell r="D613" t="str">
            <v>E</v>
          </cell>
          <cell r="E613" t="str">
            <v>NUT</v>
          </cell>
          <cell r="F613" t="str">
            <v>E</v>
          </cell>
          <cell r="H613">
            <v>1</v>
          </cell>
          <cell r="I613" t="e">
            <v>#REF!</v>
          </cell>
          <cell r="J613" t="str">
            <v>0</v>
          </cell>
          <cell r="K613" t="str">
            <v>0</v>
          </cell>
          <cell r="L613" t="str">
            <v>0</v>
          </cell>
          <cell r="M613" t="str">
            <v>0</v>
          </cell>
          <cell r="N613" t="str">
            <v>0</v>
          </cell>
          <cell r="O613" t="e">
            <v>#REF!</v>
          </cell>
        </row>
        <row r="614">
          <cell r="B614" t="str">
            <v>NUT-009</v>
          </cell>
          <cell r="C614" t="str">
            <v xml:space="preserve">CAMPANA EXTRACTORA PARA COCINA </v>
          </cell>
          <cell r="D614" t="str">
            <v>E</v>
          </cell>
          <cell r="E614" t="str">
            <v>NUT</v>
          </cell>
          <cell r="F614" t="str">
            <v>E</v>
          </cell>
          <cell r="H614" t="str">
            <v>0</v>
          </cell>
          <cell r="I614" t="e">
            <v>#REF!</v>
          </cell>
          <cell r="J614">
            <v>1</v>
          </cell>
          <cell r="K614" t="str">
            <v>0</v>
          </cell>
          <cell r="L614" t="str">
            <v>0</v>
          </cell>
          <cell r="M614" t="str">
            <v>0</v>
          </cell>
          <cell r="N614" t="str">
            <v>0</v>
          </cell>
          <cell r="O614" t="e">
            <v>#REF!</v>
          </cell>
        </row>
        <row r="615">
          <cell r="B615" t="str">
            <v>NUT-010</v>
          </cell>
          <cell r="C615" t="str">
            <v>CARRO PARA EL TRANSPORTE PESADO</v>
          </cell>
          <cell r="D615" t="str">
            <v>MC</v>
          </cell>
          <cell r="E615" t="str">
            <v>NUT</v>
          </cell>
          <cell r="F615" t="str">
            <v>E</v>
          </cell>
          <cell r="H615">
            <v>2</v>
          </cell>
          <cell r="I615" t="e">
            <v>#REF!</v>
          </cell>
          <cell r="J615">
            <v>2</v>
          </cell>
          <cell r="K615">
            <v>1</v>
          </cell>
          <cell r="L615" t="str">
            <v>0</v>
          </cell>
          <cell r="M615" t="str">
            <v>0</v>
          </cell>
          <cell r="N615" t="str">
            <v>0</v>
          </cell>
          <cell r="O615" t="e">
            <v>#REF!</v>
          </cell>
        </row>
        <row r="616">
          <cell r="B616" t="str">
            <v>NUT-011</v>
          </cell>
          <cell r="C616" t="str">
            <v>CARRO PORTA CILINDRO DE RESTOS DE COMIDA</v>
          </cell>
          <cell r="D616" t="str">
            <v>MC</v>
          </cell>
          <cell r="E616" t="str">
            <v>NUT</v>
          </cell>
          <cell r="F616" t="str">
            <v>E</v>
          </cell>
          <cell r="H616">
            <v>2</v>
          </cell>
          <cell r="I616" t="e">
            <v>#REF!</v>
          </cell>
          <cell r="J616" t="str">
            <v>0</v>
          </cell>
          <cell r="K616" t="str">
            <v>0</v>
          </cell>
          <cell r="L616" t="str">
            <v>0</v>
          </cell>
          <cell r="M616" t="str">
            <v>0</v>
          </cell>
          <cell r="N616" t="str">
            <v>0</v>
          </cell>
          <cell r="O616" t="e">
            <v>#REF!</v>
          </cell>
        </row>
        <row r="617">
          <cell r="B617" t="str">
            <v>NUT-012</v>
          </cell>
          <cell r="C617" t="str">
            <v>CILINDRO PARA DESPERDICIO DE COMIDA</v>
          </cell>
          <cell r="D617" t="str">
            <v>MC</v>
          </cell>
          <cell r="E617" t="str">
            <v>NUT</v>
          </cell>
          <cell r="F617" t="str">
            <v>E</v>
          </cell>
          <cell r="H617">
            <v>1</v>
          </cell>
          <cell r="I617" t="e">
            <v>#REF!</v>
          </cell>
          <cell r="J617" t="str">
            <v>0</v>
          </cell>
          <cell r="K617" t="str">
            <v>0</v>
          </cell>
          <cell r="L617" t="str">
            <v>0</v>
          </cell>
          <cell r="M617" t="str">
            <v>0</v>
          </cell>
          <cell r="N617" t="str">
            <v>0</v>
          </cell>
          <cell r="O617" t="e">
            <v>#REF!</v>
          </cell>
        </row>
        <row r="618">
          <cell r="B618" t="str">
            <v>NUT-013</v>
          </cell>
          <cell r="C618" t="str">
            <v>CILINDRO PARA DESPERDICIO DE COMIDA RODABLE</v>
          </cell>
          <cell r="D618" t="str">
            <v>MC</v>
          </cell>
          <cell r="E618" t="str">
            <v>NUT</v>
          </cell>
          <cell r="F618" t="str">
            <v>E</v>
          </cell>
          <cell r="H618">
            <v>1</v>
          </cell>
          <cell r="I618" t="e">
            <v>#REF!</v>
          </cell>
          <cell r="J618" t="str">
            <v>0</v>
          </cell>
          <cell r="K618" t="str">
            <v>0</v>
          </cell>
          <cell r="L618" t="str">
            <v>0</v>
          </cell>
          <cell r="M618" t="str">
            <v>0</v>
          </cell>
          <cell r="N618" t="str">
            <v>0</v>
          </cell>
          <cell r="O618" t="e">
            <v>#REF!</v>
          </cell>
        </row>
        <row r="619">
          <cell r="B619" t="str">
            <v>NUT-014</v>
          </cell>
          <cell r="C619" t="str">
            <v xml:space="preserve">COCHE REPARTIDOR DE ALIMENTOS EN BANDEJAS DE ACERO INOX. </v>
          </cell>
          <cell r="D619" t="str">
            <v>MC</v>
          </cell>
          <cell r="E619" t="str">
            <v>NUT</v>
          </cell>
          <cell r="F619" t="str">
            <v>E</v>
          </cell>
          <cell r="H619">
            <v>2</v>
          </cell>
          <cell r="I619" t="e">
            <v>#REF!</v>
          </cell>
          <cell r="J619">
            <v>1</v>
          </cell>
          <cell r="K619" t="str">
            <v>0</v>
          </cell>
          <cell r="L619" t="str">
            <v>0</v>
          </cell>
          <cell r="M619" t="str">
            <v>0</v>
          </cell>
          <cell r="N619" t="str">
            <v>0</v>
          </cell>
          <cell r="O619" t="e">
            <v>#REF!</v>
          </cell>
        </row>
        <row r="620">
          <cell r="B620" t="str">
            <v>NUT-015</v>
          </cell>
          <cell r="C620" t="str">
            <v xml:space="preserve">COCHE TÉRMICO TRANSPORTADOR DE ALIMENTOS </v>
          </cell>
          <cell r="D620" t="str">
            <v>E</v>
          </cell>
          <cell r="E620" t="str">
            <v>NUT</v>
          </cell>
          <cell r="F620" t="str">
            <v>E</v>
          </cell>
          <cell r="H620">
            <v>1</v>
          </cell>
          <cell r="I620" t="e">
            <v>#REF!</v>
          </cell>
          <cell r="J620">
            <v>4</v>
          </cell>
          <cell r="K620">
            <v>1</v>
          </cell>
          <cell r="L620" t="str">
            <v>0</v>
          </cell>
          <cell r="M620" t="str">
            <v>0</v>
          </cell>
          <cell r="N620" t="str">
            <v>0</v>
          </cell>
          <cell r="O620" t="e">
            <v>#REF!</v>
          </cell>
        </row>
        <row r="621">
          <cell r="B621" t="str">
            <v>NUT-016</v>
          </cell>
          <cell r="C621" t="str">
            <v>COCINA A GAS PROPANO DE 4 HORNILLAS Y HORNO</v>
          </cell>
          <cell r="D621" t="str">
            <v>E</v>
          </cell>
          <cell r="E621" t="str">
            <v>NUT</v>
          </cell>
          <cell r="F621" t="str">
            <v>E</v>
          </cell>
          <cell r="H621">
            <v>1</v>
          </cell>
          <cell r="I621" t="e">
            <v>#REF!</v>
          </cell>
          <cell r="J621">
            <v>1</v>
          </cell>
          <cell r="K621" t="str">
            <v>0</v>
          </cell>
          <cell r="L621" t="str">
            <v>0</v>
          </cell>
          <cell r="M621" t="str">
            <v>0</v>
          </cell>
          <cell r="N621" t="str">
            <v>0</v>
          </cell>
          <cell r="O621" t="e">
            <v>#REF!</v>
          </cell>
        </row>
        <row r="622">
          <cell r="B622" t="str">
            <v>NUT-017</v>
          </cell>
          <cell r="C622" t="str">
            <v>COCINA ELECTRICA DE DOS HORNILLAS DE MESA</v>
          </cell>
          <cell r="D622" t="str">
            <v>E</v>
          </cell>
          <cell r="E622" t="str">
            <v>NUT</v>
          </cell>
          <cell r="F622" t="str">
            <v>E</v>
          </cell>
          <cell r="H622" t="str">
            <v>0</v>
          </cell>
          <cell r="I622" t="e">
            <v>#REF!</v>
          </cell>
          <cell r="J622">
            <v>1</v>
          </cell>
          <cell r="K622">
            <v>1</v>
          </cell>
          <cell r="L622" t="str">
            <v>0</v>
          </cell>
          <cell r="M622" t="str">
            <v>0</v>
          </cell>
          <cell r="N622" t="str">
            <v>0</v>
          </cell>
          <cell r="O622" t="e">
            <v>#REF!</v>
          </cell>
        </row>
        <row r="623">
          <cell r="B623" t="str">
            <v>NUT-018</v>
          </cell>
          <cell r="C623" t="str">
            <v>COCINA INDUSTRIAL  DE 4 HORNILLAS Y HORNO A GAS</v>
          </cell>
          <cell r="D623" t="str">
            <v>E</v>
          </cell>
          <cell r="E623" t="str">
            <v>NUT</v>
          </cell>
          <cell r="F623" t="str">
            <v>E</v>
          </cell>
          <cell r="H623">
            <v>1</v>
          </cell>
          <cell r="I623" t="e">
            <v>#REF!</v>
          </cell>
          <cell r="J623" t="str">
            <v>0</v>
          </cell>
          <cell r="K623" t="str">
            <v>0</v>
          </cell>
          <cell r="L623" t="str">
            <v>0</v>
          </cell>
          <cell r="M623" t="str">
            <v>0</v>
          </cell>
          <cell r="N623" t="str">
            <v>0</v>
          </cell>
          <cell r="O623" t="e">
            <v>#REF!</v>
          </cell>
        </row>
        <row r="624">
          <cell r="B624" t="str">
            <v>NUT-019</v>
          </cell>
          <cell r="C624" t="str">
            <v xml:space="preserve">COCINA INDUSTRIAL DE 6 HORNILLAS HORNO Y PLANCHA </v>
          </cell>
          <cell r="D624" t="str">
            <v>E</v>
          </cell>
          <cell r="E624" t="str">
            <v>NUT</v>
          </cell>
          <cell r="F624" t="str">
            <v>E</v>
          </cell>
          <cell r="H624" t="str">
            <v>0</v>
          </cell>
          <cell r="I624" t="e">
            <v>#REF!</v>
          </cell>
          <cell r="J624">
            <v>1</v>
          </cell>
          <cell r="K624" t="str">
            <v>0</v>
          </cell>
          <cell r="L624" t="str">
            <v>0</v>
          </cell>
          <cell r="M624" t="str">
            <v>0</v>
          </cell>
          <cell r="N624" t="str">
            <v>0</v>
          </cell>
          <cell r="O624" t="e">
            <v>#REF!</v>
          </cell>
        </row>
        <row r="625">
          <cell r="B625" t="str">
            <v>NUT-020</v>
          </cell>
          <cell r="C625" t="str">
            <v>COMPRESOR PARA CAMARA FRIGORIFICA DE CARNES</v>
          </cell>
          <cell r="D625" t="str">
            <v>E</v>
          </cell>
          <cell r="E625" t="str">
            <v>NUT</v>
          </cell>
          <cell r="F625" t="str">
            <v>C</v>
          </cell>
          <cell r="H625">
            <v>1</v>
          </cell>
          <cell r="I625" t="e">
            <v>#REF!</v>
          </cell>
          <cell r="J625" t="str">
            <v>0</v>
          </cell>
          <cell r="K625" t="str">
            <v>0</v>
          </cell>
          <cell r="L625" t="str">
            <v>0</v>
          </cell>
          <cell r="M625" t="str">
            <v>0</v>
          </cell>
          <cell r="N625" t="str">
            <v>0</v>
          </cell>
          <cell r="O625" t="e">
            <v>#REF!</v>
          </cell>
        </row>
        <row r="626">
          <cell r="B626" t="str">
            <v>NUT-021</v>
          </cell>
          <cell r="C626" t="str">
            <v>COMPRESOR PARA CAMARA FRIGORIFICA DE LACTEOS</v>
          </cell>
          <cell r="D626" t="str">
            <v>E</v>
          </cell>
          <cell r="E626" t="str">
            <v>NUT</v>
          </cell>
          <cell r="F626" t="str">
            <v>C</v>
          </cell>
          <cell r="H626">
            <v>1</v>
          </cell>
          <cell r="I626" t="e">
            <v>#REF!</v>
          </cell>
          <cell r="J626" t="str">
            <v>0</v>
          </cell>
          <cell r="K626" t="str">
            <v>0</v>
          </cell>
          <cell r="L626" t="str">
            <v>0</v>
          </cell>
          <cell r="M626" t="str">
            <v>0</v>
          </cell>
          <cell r="N626" t="str">
            <v>0</v>
          </cell>
          <cell r="O626" t="e">
            <v>#REF!</v>
          </cell>
        </row>
        <row r="627">
          <cell r="B627" t="str">
            <v>NUT-022</v>
          </cell>
          <cell r="C627" t="str">
            <v>COMPRESOR PARA CAMARA FRIGORIFICA DE PESCADO</v>
          </cell>
          <cell r="D627" t="str">
            <v>E</v>
          </cell>
          <cell r="E627" t="str">
            <v>NUT</v>
          </cell>
          <cell r="F627" t="str">
            <v>C</v>
          </cell>
          <cell r="H627">
            <v>1</v>
          </cell>
          <cell r="I627" t="e">
            <v>#REF!</v>
          </cell>
          <cell r="J627" t="str">
            <v>0</v>
          </cell>
          <cell r="K627" t="str">
            <v>0</v>
          </cell>
          <cell r="L627" t="str">
            <v>0</v>
          </cell>
          <cell r="M627" t="str">
            <v>0</v>
          </cell>
          <cell r="N627" t="str">
            <v>0</v>
          </cell>
          <cell r="O627" t="e">
            <v>#REF!</v>
          </cell>
        </row>
        <row r="628">
          <cell r="B628" t="str">
            <v>NUT-023</v>
          </cell>
          <cell r="C628" t="str">
            <v>COMPRESOR PARA CAMARA FRIGORIFICA DE VERDURAS</v>
          </cell>
          <cell r="D628" t="str">
            <v>E</v>
          </cell>
          <cell r="E628" t="str">
            <v>NUT</v>
          </cell>
          <cell r="F628" t="str">
            <v>C</v>
          </cell>
          <cell r="H628">
            <v>1</v>
          </cell>
          <cell r="I628" t="e">
            <v>#REF!</v>
          </cell>
          <cell r="J628" t="str">
            <v>0</v>
          </cell>
          <cell r="K628" t="str">
            <v>0</v>
          </cell>
          <cell r="L628" t="str">
            <v>0</v>
          </cell>
          <cell r="M628" t="str">
            <v>0</v>
          </cell>
          <cell r="N628" t="str">
            <v>0</v>
          </cell>
          <cell r="O628" t="e">
            <v>#REF!</v>
          </cell>
        </row>
        <row r="629">
          <cell r="B629" t="str">
            <v>NUT-024</v>
          </cell>
          <cell r="C629" t="str">
            <v>CONSERVADORA DE ALIMENTOS  DE 04 PUERTAS</v>
          </cell>
          <cell r="D629" t="str">
            <v>E</v>
          </cell>
          <cell r="E629" t="str">
            <v>NUT</v>
          </cell>
          <cell r="F629" t="str">
            <v>E</v>
          </cell>
          <cell r="H629" t="str">
            <v>0</v>
          </cell>
          <cell r="I629" t="e">
            <v>#REF!</v>
          </cell>
          <cell r="J629">
            <v>1</v>
          </cell>
          <cell r="K629" t="str">
            <v>0</v>
          </cell>
          <cell r="L629" t="str">
            <v>0</v>
          </cell>
          <cell r="M629" t="str">
            <v>0</v>
          </cell>
          <cell r="N629" t="str">
            <v>0</v>
          </cell>
          <cell r="O629" t="e">
            <v>#REF!</v>
          </cell>
        </row>
        <row r="630">
          <cell r="B630" t="str">
            <v>NUT-025</v>
          </cell>
          <cell r="C630" t="str">
            <v>CORTADORA DE PAPAS SEMI INDUSTRIAL</v>
          </cell>
          <cell r="D630" t="str">
            <v>E</v>
          </cell>
          <cell r="E630" t="str">
            <v>NUT</v>
          </cell>
          <cell r="F630" t="str">
            <v>E</v>
          </cell>
          <cell r="H630">
            <v>1</v>
          </cell>
          <cell r="I630" t="e">
            <v>#REF!</v>
          </cell>
          <cell r="J630" t="str">
            <v>0</v>
          </cell>
          <cell r="K630" t="str">
            <v>0</v>
          </cell>
          <cell r="L630" t="str">
            <v>0</v>
          </cell>
          <cell r="M630" t="str">
            <v>0</v>
          </cell>
          <cell r="N630" t="str">
            <v>0</v>
          </cell>
          <cell r="O630" t="e">
            <v>#REF!</v>
          </cell>
        </row>
        <row r="631">
          <cell r="B631" t="str">
            <v>NUT-026</v>
          </cell>
          <cell r="C631" t="str">
            <v>EVAPORADOR PARA CAMARA FRIGORIFICA DE CARNES</v>
          </cell>
          <cell r="D631" t="str">
            <v>E</v>
          </cell>
          <cell r="E631" t="str">
            <v>NUT</v>
          </cell>
          <cell r="F631" t="str">
            <v>C</v>
          </cell>
          <cell r="H631">
            <v>1</v>
          </cell>
          <cell r="I631" t="e">
            <v>#REF!</v>
          </cell>
          <cell r="J631" t="str">
            <v>0</v>
          </cell>
          <cell r="K631" t="str">
            <v>0</v>
          </cell>
          <cell r="L631" t="str">
            <v>0</v>
          </cell>
          <cell r="M631" t="str">
            <v>0</v>
          </cell>
          <cell r="N631" t="str">
            <v>0</v>
          </cell>
          <cell r="O631" t="e">
            <v>#REF!</v>
          </cell>
        </row>
        <row r="632">
          <cell r="B632" t="str">
            <v>NUT-027</v>
          </cell>
          <cell r="C632" t="str">
            <v>EVAPORADOR PARA CAMARA FRIGORIFICA DE LACTEOS</v>
          </cell>
          <cell r="D632" t="str">
            <v>E</v>
          </cell>
          <cell r="E632" t="str">
            <v>NUT</v>
          </cell>
          <cell r="F632" t="str">
            <v>C</v>
          </cell>
          <cell r="H632">
            <v>1</v>
          </cell>
          <cell r="I632" t="e">
            <v>#REF!</v>
          </cell>
          <cell r="J632" t="str">
            <v>0</v>
          </cell>
          <cell r="K632" t="str">
            <v>0</v>
          </cell>
          <cell r="L632" t="str">
            <v>0</v>
          </cell>
          <cell r="M632" t="str">
            <v>0</v>
          </cell>
          <cell r="N632" t="str">
            <v>0</v>
          </cell>
          <cell r="O632" t="e">
            <v>#REF!</v>
          </cell>
        </row>
        <row r="633">
          <cell r="B633" t="str">
            <v>NUT-028</v>
          </cell>
          <cell r="C633" t="str">
            <v>EVAPORADOR PARA CAMARA FRIGORIFICA DE PESCADO</v>
          </cell>
          <cell r="D633" t="str">
            <v>E</v>
          </cell>
          <cell r="E633" t="str">
            <v>NUT</v>
          </cell>
          <cell r="F633" t="str">
            <v>C</v>
          </cell>
          <cell r="H633">
            <v>1</v>
          </cell>
          <cell r="I633" t="e">
            <v>#REF!</v>
          </cell>
          <cell r="J633" t="str">
            <v>0</v>
          </cell>
          <cell r="K633" t="str">
            <v>0</v>
          </cell>
          <cell r="L633" t="str">
            <v>0</v>
          </cell>
          <cell r="M633" t="str">
            <v>0</v>
          </cell>
          <cell r="N633" t="str">
            <v>0</v>
          </cell>
          <cell r="O633" t="e">
            <v>#REF!</v>
          </cell>
        </row>
        <row r="634">
          <cell r="B634" t="str">
            <v>NUT-029</v>
          </cell>
          <cell r="C634" t="str">
            <v>EVAPORADOR PARA CAMARA FRIGORIFICA DE VERDURAS</v>
          </cell>
          <cell r="D634" t="str">
            <v>E</v>
          </cell>
          <cell r="E634" t="str">
            <v>NUT</v>
          </cell>
          <cell r="F634" t="str">
            <v>C</v>
          </cell>
          <cell r="H634">
            <v>1</v>
          </cell>
          <cell r="I634" t="e">
            <v>#REF!</v>
          </cell>
          <cell r="J634" t="str">
            <v>0</v>
          </cell>
          <cell r="K634" t="str">
            <v>0</v>
          </cell>
          <cell r="L634" t="str">
            <v>0</v>
          </cell>
          <cell r="M634" t="str">
            <v>0</v>
          </cell>
          <cell r="N634" t="str">
            <v>0</v>
          </cell>
          <cell r="O634" t="e">
            <v>#REF!</v>
          </cell>
        </row>
        <row r="635">
          <cell r="B635" t="str">
            <v>NUT-030</v>
          </cell>
          <cell r="C635" t="str">
            <v xml:space="preserve">EXPRIMIDORES DE JUGOS, SEMI INDUSTRIAL, DE ACERO INOXIDABLE </v>
          </cell>
          <cell r="D635" t="str">
            <v>E</v>
          </cell>
          <cell r="E635" t="str">
            <v>NUT</v>
          </cell>
          <cell r="F635" t="str">
            <v>E</v>
          </cell>
          <cell r="H635">
            <v>1</v>
          </cell>
          <cell r="I635" t="e">
            <v>#REF!</v>
          </cell>
          <cell r="J635" t="str">
            <v>0</v>
          </cell>
          <cell r="K635" t="str">
            <v>0</v>
          </cell>
          <cell r="L635" t="str">
            <v>0</v>
          </cell>
          <cell r="M635" t="str">
            <v>0</v>
          </cell>
          <cell r="N635" t="str">
            <v>0</v>
          </cell>
          <cell r="O635" t="e">
            <v>#REF!</v>
          </cell>
        </row>
        <row r="636">
          <cell r="B636" t="str">
            <v>NUT-031</v>
          </cell>
          <cell r="C636" t="str">
            <v xml:space="preserve">GRUPO DE COCCIÓN DE 3 MARMITAS 10,15, 20 LITROS </v>
          </cell>
          <cell r="D636" t="str">
            <v>E</v>
          </cell>
          <cell r="E636" t="str">
            <v>NUT</v>
          </cell>
          <cell r="F636" t="str">
            <v>E</v>
          </cell>
          <cell r="H636">
            <v>1</v>
          </cell>
          <cell r="I636" t="e">
            <v>#REF!</v>
          </cell>
          <cell r="J636" t="str">
            <v>0</v>
          </cell>
          <cell r="K636" t="str">
            <v>0</v>
          </cell>
          <cell r="L636" t="str">
            <v>0</v>
          </cell>
          <cell r="M636" t="str">
            <v>0</v>
          </cell>
          <cell r="N636" t="str">
            <v>0</v>
          </cell>
          <cell r="O636" t="e">
            <v>#REF!</v>
          </cell>
        </row>
        <row r="637">
          <cell r="B637" t="str">
            <v>NUT-032</v>
          </cell>
          <cell r="C637" t="str">
            <v>GRUPO DE COCCION MARMITAS  DE 20/40/60 LITROS</v>
          </cell>
          <cell r="D637" t="str">
            <v>E</v>
          </cell>
          <cell r="E637" t="str">
            <v>NUT</v>
          </cell>
          <cell r="F637" t="str">
            <v>C</v>
          </cell>
          <cell r="H637">
            <v>1</v>
          </cell>
          <cell r="I637" t="e">
            <v>#REF!</v>
          </cell>
          <cell r="J637" t="str">
            <v>0</v>
          </cell>
          <cell r="K637" t="str">
            <v>0</v>
          </cell>
          <cell r="L637" t="str">
            <v>0</v>
          </cell>
          <cell r="M637" t="str">
            <v>0</v>
          </cell>
          <cell r="N637" t="str">
            <v>0</v>
          </cell>
          <cell r="O637" t="e">
            <v>#REF!</v>
          </cell>
        </row>
        <row r="638">
          <cell r="B638" t="str">
            <v>NUT-033</v>
          </cell>
          <cell r="C638" t="str">
            <v xml:space="preserve">HORNO A GAS </v>
          </cell>
          <cell r="D638" t="str">
            <v>E</v>
          </cell>
          <cell r="E638" t="str">
            <v>NUT</v>
          </cell>
          <cell r="F638" t="str">
            <v>E</v>
          </cell>
          <cell r="H638">
            <v>1</v>
          </cell>
          <cell r="I638" t="e">
            <v>#REF!</v>
          </cell>
          <cell r="J638" t="str">
            <v>0</v>
          </cell>
          <cell r="K638" t="str">
            <v>0</v>
          </cell>
          <cell r="L638" t="str">
            <v>0</v>
          </cell>
          <cell r="M638" t="str">
            <v>0</v>
          </cell>
          <cell r="N638" t="str">
            <v>0</v>
          </cell>
          <cell r="O638" t="e">
            <v>#REF!</v>
          </cell>
        </row>
        <row r="639">
          <cell r="B639" t="str">
            <v>NUT-034</v>
          </cell>
          <cell r="C639" t="str">
            <v xml:space="preserve">HORNO A GAS, DE 4 BANDEJAS MÍNIMO, PARA REPOSTERO </v>
          </cell>
          <cell r="D639" t="str">
            <v>E</v>
          </cell>
          <cell r="E639" t="str">
            <v>NUT</v>
          </cell>
          <cell r="F639" t="str">
            <v>E</v>
          </cell>
          <cell r="H639" t="str">
            <v>0</v>
          </cell>
          <cell r="I639" t="e">
            <v>#REF!</v>
          </cell>
          <cell r="J639">
            <v>1</v>
          </cell>
          <cell r="K639" t="str">
            <v>0</v>
          </cell>
          <cell r="L639" t="str">
            <v>0</v>
          </cell>
          <cell r="M639" t="str">
            <v>0</v>
          </cell>
          <cell r="N639" t="str">
            <v>0</v>
          </cell>
          <cell r="O639" t="e">
            <v>#REF!</v>
          </cell>
        </row>
        <row r="640">
          <cell r="B640" t="str">
            <v>NUT-035</v>
          </cell>
          <cell r="C640" t="str">
            <v xml:space="preserve">HORNO MICROONDAS </v>
          </cell>
          <cell r="D640" t="str">
            <v>E</v>
          </cell>
          <cell r="E640" t="str">
            <v>NUT</v>
          </cell>
          <cell r="F640" t="str">
            <v>E</v>
          </cell>
          <cell r="H640">
            <v>1</v>
          </cell>
          <cell r="I640" t="e">
            <v>#REF!</v>
          </cell>
          <cell r="J640">
            <v>1</v>
          </cell>
          <cell r="K640">
            <v>1</v>
          </cell>
          <cell r="L640" t="str">
            <v>0</v>
          </cell>
          <cell r="M640" t="str">
            <v>0</v>
          </cell>
          <cell r="N640" t="str">
            <v>0</v>
          </cell>
          <cell r="O640" t="e">
            <v>#REF!</v>
          </cell>
        </row>
        <row r="641">
          <cell r="B641" t="str">
            <v>NUT-036</v>
          </cell>
          <cell r="C641" t="str">
            <v>HORNO MICROONDAS CON PANEL DIGITAL</v>
          </cell>
          <cell r="D641" t="str">
            <v>E</v>
          </cell>
          <cell r="E641" t="str">
            <v>NUT</v>
          </cell>
          <cell r="F641" t="str">
            <v>E</v>
          </cell>
          <cell r="H641">
            <v>1</v>
          </cell>
          <cell r="I641" t="e">
            <v>#REF!</v>
          </cell>
          <cell r="J641" t="str">
            <v>0</v>
          </cell>
          <cell r="K641" t="str">
            <v>0</v>
          </cell>
          <cell r="L641" t="str">
            <v>0</v>
          </cell>
          <cell r="M641" t="str">
            <v>0</v>
          </cell>
          <cell r="N641" t="str">
            <v>0</v>
          </cell>
          <cell r="O641" t="e">
            <v>#REF!</v>
          </cell>
        </row>
        <row r="642">
          <cell r="B642" t="str">
            <v>NUT-037</v>
          </cell>
          <cell r="C642" t="str">
            <v xml:space="preserve">HORNO VAPORIZADOR PARA ALIMENTOS </v>
          </cell>
          <cell r="D642" t="str">
            <v>E</v>
          </cell>
          <cell r="E642" t="str">
            <v>NUT</v>
          </cell>
          <cell r="F642" t="str">
            <v>E</v>
          </cell>
          <cell r="H642">
            <v>1</v>
          </cell>
          <cell r="I642" t="e">
            <v>#REF!</v>
          </cell>
          <cell r="J642" t="str">
            <v>0</v>
          </cell>
          <cell r="K642" t="str">
            <v>0</v>
          </cell>
          <cell r="L642" t="str">
            <v>0</v>
          </cell>
          <cell r="M642" t="str">
            <v>0</v>
          </cell>
          <cell r="N642" t="str">
            <v>0</v>
          </cell>
          <cell r="O642" t="e">
            <v>#REF!</v>
          </cell>
        </row>
        <row r="643">
          <cell r="B643" t="str">
            <v>NUT-038</v>
          </cell>
          <cell r="C643" t="str">
            <v>JUEGO DE MENAJERÍA</v>
          </cell>
          <cell r="D643" t="str">
            <v>E</v>
          </cell>
          <cell r="E643" t="str">
            <v>NUT</v>
          </cell>
          <cell r="F643" t="str">
            <v>E</v>
          </cell>
          <cell r="H643">
            <v>1</v>
          </cell>
          <cell r="I643" t="e">
            <v>#REF!</v>
          </cell>
          <cell r="J643" t="str">
            <v>0</v>
          </cell>
          <cell r="K643" t="str">
            <v>0</v>
          </cell>
          <cell r="L643" t="str">
            <v>0</v>
          </cell>
          <cell r="M643" t="str">
            <v>0</v>
          </cell>
          <cell r="N643" t="str">
            <v>0</v>
          </cell>
          <cell r="O643" t="e">
            <v>#REF!</v>
          </cell>
        </row>
        <row r="644">
          <cell r="B644" t="str">
            <v>NUT-039</v>
          </cell>
          <cell r="C644" t="str">
            <v xml:space="preserve">LAVADORA  INDUSTRIAL DE VAJILLAS ELECTRICA </v>
          </cell>
          <cell r="D644" t="str">
            <v>E</v>
          </cell>
          <cell r="E644" t="str">
            <v>NUT</v>
          </cell>
          <cell r="F644" t="str">
            <v>E</v>
          </cell>
          <cell r="H644">
            <v>1</v>
          </cell>
          <cell r="I644" t="e">
            <v>#REF!</v>
          </cell>
          <cell r="J644" t="str">
            <v>0</v>
          </cell>
          <cell r="K644" t="str">
            <v>0</v>
          </cell>
          <cell r="L644" t="str">
            <v>0</v>
          </cell>
          <cell r="M644" t="str">
            <v>0</v>
          </cell>
          <cell r="N644" t="str">
            <v>0</v>
          </cell>
          <cell r="O644" t="e">
            <v>#REF!</v>
          </cell>
        </row>
        <row r="645">
          <cell r="B645" t="str">
            <v>NUT-040</v>
          </cell>
          <cell r="C645" t="str">
            <v>LICUADORA ELECTRICA 2000 CC</v>
          </cell>
          <cell r="D645" t="str">
            <v>E</v>
          </cell>
          <cell r="E645" t="str">
            <v>NUT</v>
          </cell>
          <cell r="F645" t="str">
            <v>E</v>
          </cell>
          <cell r="H645">
            <v>1</v>
          </cell>
          <cell r="I645" t="e">
            <v>#REF!</v>
          </cell>
          <cell r="J645">
            <v>1</v>
          </cell>
          <cell r="K645" t="str">
            <v>0</v>
          </cell>
          <cell r="L645" t="str">
            <v>0</v>
          </cell>
          <cell r="M645" t="str">
            <v>0</v>
          </cell>
          <cell r="N645" t="str">
            <v>0</v>
          </cell>
          <cell r="O645" t="e">
            <v>#REF!</v>
          </cell>
        </row>
        <row r="646">
          <cell r="B646" t="str">
            <v>NUT-041</v>
          </cell>
          <cell r="C646" t="str">
            <v>LICUADORA ELECTRICA SEMIINDUSTRIAL, 20 LITROS</v>
          </cell>
          <cell r="D646" t="str">
            <v>E</v>
          </cell>
          <cell r="E646" t="str">
            <v>NUT</v>
          </cell>
          <cell r="F646" t="str">
            <v>E</v>
          </cell>
          <cell r="H646" t="str">
            <v>0</v>
          </cell>
          <cell r="I646" t="e">
            <v>#REF!</v>
          </cell>
          <cell r="J646">
            <v>1</v>
          </cell>
          <cell r="K646" t="str">
            <v>0</v>
          </cell>
          <cell r="L646" t="str">
            <v>0</v>
          </cell>
          <cell r="M646" t="str">
            <v>0</v>
          </cell>
          <cell r="N646" t="str">
            <v>0</v>
          </cell>
          <cell r="O646" t="e">
            <v>#REF!</v>
          </cell>
        </row>
        <row r="647">
          <cell r="B647" t="str">
            <v>NUT-042</v>
          </cell>
          <cell r="C647" t="str">
            <v>LICUADORA INDUSTRIAL DE 20 LITROS</v>
          </cell>
          <cell r="D647" t="str">
            <v>E</v>
          </cell>
          <cell r="E647" t="str">
            <v>NUT</v>
          </cell>
          <cell r="F647" t="str">
            <v>E</v>
          </cell>
          <cell r="H647">
            <v>1</v>
          </cell>
          <cell r="I647" t="e">
            <v>#REF!</v>
          </cell>
          <cell r="J647" t="str">
            <v>0</v>
          </cell>
          <cell r="K647" t="str">
            <v>0</v>
          </cell>
          <cell r="L647" t="str">
            <v>0</v>
          </cell>
          <cell r="M647" t="str">
            <v>0</v>
          </cell>
          <cell r="N647" t="str">
            <v>0</v>
          </cell>
          <cell r="O647" t="e">
            <v>#REF!</v>
          </cell>
        </row>
        <row r="648">
          <cell r="B648" t="str">
            <v>NUT-043</v>
          </cell>
          <cell r="C648" t="str">
            <v>MÁQUINA ELÉCTRICA PELADORA DE PAPAS</v>
          </cell>
          <cell r="D648" t="str">
            <v>E</v>
          </cell>
          <cell r="E648" t="str">
            <v>NUT</v>
          </cell>
          <cell r="F648" t="str">
            <v>E</v>
          </cell>
          <cell r="H648">
            <v>1</v>
          </cell>
          <cell r="I648" t="e">
            <v>#REF!</v>
          </cell>
          <cell r="J648" t="str">
            <v>0</v>
          </cell>
          <cell r="K648" t="str">
            <v>0</v>
          </cell>
          <cell r="L648" t="str">
            <v>0</v>
          </cell>
          <cell r="M648" t="str">
            <v>0</v>
          </cell>
          <cell r="N648" t="str">
            <v>0</v>
          </cell>
          <cell r="O648" t="e">
            <v>#REF!</v>
          </cell>
        </row>
        <row r="649">
          <cell r="B649" t="str">
            <v>NUT-044</v>
          </cell>
          <cell r="C649" t="str">
            <v>MARMITA DIRECTA A GAS DE 100 LTS DE 900X900X850MM</v>
          </cell>
          <cell r="D649" t="str">
            <v>E</v>
          </cell>
          <cell r="E649" t="str">
            <v>NUT</v>
          </cell>
          <cell r="F649" t="str">
            <v>C</v>
          </cell>
          <cell r="H649" t="str">
            <v>0</v>
          </cell>
          <cell r="I649" t="e">
            <v>#REF!</v>
          </cell>
          <cell r="J649">
            <v>1</v>
          </cell>
          <cell r="K649" t="str">
            <v>0</v>
          </cell>
          <cell r="L649" t="str">
            <v>0</v>
          </cell>
          <cell r="M649" t="str">
            <v>0</v>
          </cell>
          <cell r="N649" t="str">
            <v>0</v>
          </cell>
          <cell r="O649" t="e">
            <v>#REF!</v>
          </cell>
        </row>
        <row r="650">
          <cell r="B650" t="str">
            <v>NUT-045</v>
          </cell>
          <cell r="C650" t="str">
            <v>MARMITA VOLCABLE  DE 50 LITROS MINIMO</v>
          </cell>
          <cell r="D650" t="str">
            <v>E</v>
          </cell>
          <cell r="E650" t="str">
            <v>NUT</v>
          </cell>
          <cell r="F650" t="str">
            <v>C</v>
          </cell>
          <cell r="H650">
            <v>2</v>
          </cell>
          <cell r="I650" t="e">
            <v>#REF!</v>
          </cell>
          <cell r="J650" t="str">
            <v>0</v>
          </cell>
          <cell r="K650" t="str">
            <v>0</v>
          </cell>
          <cell r="L650" t="str">
            <v>0</v>
          </cell>
          <cell r="M650" t="str">
            <v>0</v>
          </cell>
          <cell r="N650" t="str">
            <v>0</v>
          </cell>
          <cell r="O650" t="e">
            <v>#REF!</v>
          </cell>
        </row>
        <row r="651">
          <cell r="B651" t="str">
            <v>NUT-046</v>
          </cell>
          <cell r="C651" t="str">
            <v>MARMITA VOLCABLE DE 100 LITROS</v>
          </cell>
          <cell r="D651" t="str">
            <v>E</v>
          </cell>
          <cell r="E651" t="str">
            <v>NUT</v>
          </cell>
          <cell r="F651" t="str">
            <v>C</v>
          </cell>
          <cell r="H651">
            <v>2</v>
          </cell>
          <cell r="I651" t="e">
            <v>#REF!</v>
          </cell>
          <cell r="J651" t="str">
            <v>0</v>
          </cell>
          <cell r="K651" t="str">
            <v>0</v>
          </cell>
          <cell r="L651" t="str">
            <v>0</v>
          </cell>
          <cell r="M651" t="str">
            <v>0</v>
          </cell>
          <cell r="N651" t="str">
            <v>0</v>
          </cell>
          <cell r="O651" t="e">
            <v>#REF!</v>
          </cell>
        </row>
        <row r="652">
          <cell r="B652" t="str">
            <v>NUT-047</v>
          </cell>
          <cell r="C652" t="str">
            <v>MARMITA VOLCABLE DE 150 LITROS</v>
          </cell>
          <cell r="D652" t="str">
            <v>E</v>
          </cell>
          <cell r="E652" t="str">
            <v>NUT</v>
          </cell>
          <cell r="F652" t="str">
            <v>C</v>
          </cell>
          <cell r="H652">
            <v>2</v>
          </cell>
          <cell r="I652" t="e">
            <v>#REF!</v>
          </cell>
          <cell r="J652" t="str">
            <v>0</v>
          </cell>
          <cell r="K652" t="str">
            <v>0</v>
          </cell>
          <cell r="L652" t="str">
            <v>0</v>
          </cell>
          <cell r="M652" t="str">
            <v>0</v>
          </cell>
          <cell r="N652" t="str">
            <v>0</v>
          </cell>
          <cell r="O652" t="e">
            <v>#REF!</v>
          </cell>
        </row>
        <row r="653">
          <cell r="B653" t="str">
            <v>NUT-048</v>
          </cell>
          <cell r="C653" t="str">
            <v xml:space="preserve">MARMITA VOLCABLE DE 80 LITROS MINIMO </v>
          </cell>
          <cell r="D653" t="str">
            <v>E</v>
          </cell>
          <cell r="E653" t="str">
            <v>NUT</v>
          </cell>
          <cell r="F653" t="str">
            <v>C</v>
          </cell>
          <cell r="H653">
            <v>2</v>
          </cell>
          <cell r="I653" t="e">
            <v>#REF!</v>
          </cell>
          <cell r="J653" t="str">
            <v>0</v>
          </cell>
          <cell r="K653" t="str">
            <v>0</v>
          </cell>
          <cell r="L653" t="str">
            <v>0</v>
          </cell>
          <cell r="M653" t="str">
            <v>0</v>
          </cell>
          <cell r="N653" t="str">
            <v>0</v>
          </cell>
          <cell r="O653" t="e">
            <v>#REF!</v>
          </cell>
        </row>
        <row r="654">
          <cell r="B654" t="str">
            <v>NUT-049</v>
          </cell>
          <cell r="C654" t="str">
            <v>MESA DE CAMA PARA COMER RODABLE</v>
          </cell>
          <cell r="D654" t="str">
            <v>MC</v>
          </cell>
          <cell r="E654" t="str">
            <v>NUT</v>
          </cell>
          <cell r="F654" t="str">
            <v>E</v>
          </cell>
          <cell r="H654" t="str">
            <v>0</v>
          </cell>
          <cell r="I654" t="e">
            <v>#REF!</v>
          </cell>
          <cell r="J654" t="str">
            <v>0</v>
          </cell>
          <cell r="K654" t="str">
            <v>0</v>
          </cell>
          <cell r="L654" t="str">
            <v>0</v>
          </cell>
          <cell r="M654" t="str">
            <v>0</v>
          </cell>
          <cell r="N654" t="str">
            <v>0</v>
          </cell>
          <cell r="O654" t="e">
            <v>#REF!</v>
          </cell>
        </row>
        <row r="655">
          <cell r="B655" t="str">
            <v>NUT-050</v>
          </cell>
          <cell r="C655" t="str">
            <v>MESA DE COMEDOR PARA 4 PERSONAS</v>
          </cell>
          <cell r="D655" t="str">
            <v>MC</v>
          </cell>
          <cell r="E655" t="str">
            <v>NUT</v>
          </cell>
          <cell r="F655" t="str">
            <v>E</v>
          </cell>
          <cell r="H655">
            <v>17</v>
          </cell>
          <cell r="I655" t="e">
            <v>#REF!</v>
          </cell>
          <cell r="J655">
            <v>1</v>
          </cell>
          <cell r="K655" t="str">
            <v>0</v>
          </cell>
          <cell r="L655" t="str">
            <v>0</v>
          </cell>
          <cell r="M655" t="str">
            <v>0</v>
          </cell>
          <cell r="N655" t="str">
            <v>0</v>
          </cell>
          <cell r="O655" t="e">
            <v>#REF!</v>
          </cell>
        </row>
        <row r="656">
          <cell r="B656" t="str">
            <v>NUT-051</v>
          </cell>
          <cell r="C656" t="str">
            <v>MESA PARA COCINA 1.50X0.60M</v>
          </cell>
          <cell r="D656" t="str">
            <v>MC</v>
          </cell>
          <cell r="E656" t="str">
            <v>NUT</v>
          </cell>
          <cell r="F656" t="str">
            <v>E</v>
          </cell>
          <cell r="H656">
            <v>3</v>
          </cell>
          <cell r="I656" t="e">
            <v>#REF!</v>
          </cell>
          <cell r="J656" t="str">
            <v>0</v>
          </cell>
          <cell r="K656" t="str">
            <v>0</v>
          </cell>
          <cell r="L656" t="str">
            <v>0</v>
          </cell>
          <cell r="M656" t="str">
            <v>0</v>
          </cell>
          <cell r="N656" t="str">
            <v>0</v>
          </cell>
          <cell r="O656" t="e">
            <v>#REF!</v>
          </cell>
        </row>
        <row r="657">
          <cell r="B657" t="str">
            <v>NUT-052</v>
          </cell>
          <cell r="C657" t="str">
            <v>MESA RODABLE METÁLICA PARA COMIDA PACIENTE</v>
          </cell>
          <cell r="D657" t="str">
            <v>MC</v>
          </cell>
          <cell r="E657" t="str">
            <v>NUT</v>
          </cell>
          <cell r="F657" t="str">
            <v>E</v>
          </cell>
          <cell r="H657" t="str">
            <v>0</v>
          </cell>
          <cell r="I657" t="e">
            <v>#REF!</v>
          </cell>
          <cell r="J657" t="str">
            <v>0</v>
          </cell>
          <cell r="K657" t="str">
            <v>0</v>
          </cell>
          <cell r="L657" t="str">
            <v>0</v>
          </cell>
          <cell r="M657" t="str">
            <v>0</v>
          </cell>
          <cell r="N657" t="str">
            <v>0</v>
          </cell>
          <cell r="O657" t="e">
            <v>#REF!</v>
          </cell>
        </row>
        <row r="658">
          <cell r="B658" t="str">
            <v>NUT-053</v>
          </cell>
          <cell r="C658" t="str">
            <v>MOLEDORA DE GRANOS</v>
          </cell>
          <cell r="D658" t="str">
            <v>E</v>
          </cell>
          <cell r="E658" t="str">
            <v>NUT</v>
          </cell>
          <cell r="F658" t="str">
            <v>E</v>
          </cell>
          <cell r="H658">
            <v>1</v>
          </cell>
          <cell r="I658" t="e">
            <v>#REF!</v>
          </cell>
          <cell r="J658">
            <v>1</v>
          </cell>
          <cell r="K658" t="str">
            <v>0</v>
          </cell>
          <cell r="L658" t="str">
            <v>0</v>
          </cell>
          <cell r="M658" t="str">
            <v>0</v>
          </cell>
          <cell r="N658" t="str">
            <v>0</v>
          </cell>
          <cell r="O658" t="e">
            <v>#REF!</v>
          </cell>
        </row>
        <row r="659">
          <cell r="B659" t="str">
            <v>NUT-054</v>
          </cell>
          <cell r="C659" t="str">
            <v xml:space="preserve">MOLEDORA ELECTRICA DE CARNE </v>
          </cell>
          <cell r="D659" t="str">
            <v>E</v>
          </cell>
          <cell r="E659" t="str">
            <v>NUT</v>
          </cell>
          <cell r="F659" t="str">
            <v>E</v>
          </cell>
          <cell r="H659">
            <v>1</v>
          </cell>
          <cell r="I659" t="e">
            <v>#REF!</v>
          </cell>
          <cell r="J659" t="str">
            <v>0</v>
          </cell>
          <cell r="K659" t="str">
            <v>0</v>
          </cell>
          <cell r="L659" t="str">
            <v>0</v>
          </cell>
          <cell r="M659" t="str">
            <v>0</v>
          </cell>
          <cell r="N659" t="str">
            <v>0</v>
          </cell>
          <cell r="O659" t="e">
            <v>#REF!</v>
          </cell>
        </row>
        <row r="660">
          <cell r="B660" t="str">
            <v>NUT-055</v>
          </cell>
          <cell r="C660" t="str">
            <v>PRENSADORA DE PAPAS INDUSTRIAL</v>
          </cell>
          <cell r="D660" t="str">
            <v>E</v>
          </cell>
          <cell r="E660" t="str">
            <v>NUT</v>
          </cell>
          <cell r="F660" t="str">
            <v>E</v>
          </cell>
          <cell r="H660">
            <v>1</v>
          </cell>
          <cell r="I660" t="e">
            <v>#REF!</v>
          </cell>
          <cell r="J660" t="str">
            <v>0</v>
          </cell>
          <cell r="K660" t="str">
            <v>0</v>
          </cell>
          <cell r="L660" t="str">
            <v>0</v>
          </cell>
          <cell r="M660" t="str">
            <v>0</v>
          </cell>
          <cell r="N660" t="str">
            <v>0</v>
          </cell>
          <cell r="O660" t="e">
            <v>#REF!</v>
          </cell>
        </row>
        <row r="661">
          <cell r="B661" t="str">
            <v>NUT-056</v>
          </cell>
          <cell r="C661" t="str">
            <v>PROCESADOR DE ALIMENTOS</v>
          </cell>
          <cell r="D661" t="str">
            <v>E</v>
          </cell>
          <cell r="E661" t="str">
            <v>NUT</v>
          </cell>
          <cell r="F661" t="str">
            <v>E</v>
          </cell>
          <cell r="H661" t="str">
            <v>0</v>
          </cell>
          <cell r="I661" t="e">
            <v>#REF!</v>
          </cell>
          <cell r="J661">
            <v>1</v>
          </cell>
          <cell r="K661" t="str">
            <v>0</v>
          </cell>
          <cell r="L661" t="str">
            <v>0</v>
          </cell>
          <cell r="M661" t="str">
            <v>0</v>
          </cell>
          <cell r="N661" t="str">
            <v>0</v>
          </cell>
          <cell r="O661" t="e">
            <v>#REF!</v>
          </cell>
        </row>
        <row r="662">
          <cell r="B662" t="str">
            <v>NUT-057</v>
          </cell>
          <cell r="C662" t="str">
            <v>PROCESADOR ELECTRICO DE ALIMENTOS</v>
          </cell>
          <cell r="D662" t="str">
            <v>E</v>
          </cell>
          <cell r="E662" t="str">
            <v>NUT</v>
          </cell>
          <cell r="F662" t="str">
            <v>E</v>
          </cell>
          <cell r="H662">
            <v>1</v>
          </cell>
          <cell r="I662" t="e">
            <v>#REF!</v>
          </cell>
          <cell r="J662" t="str">
            <v>0</v>
          </cell>
          <cell r="K662" t="str">
            <v>0</v>
          </cell>
          <cell r="L662" t="str">
            <v>0</v>
          </cell>
          <cell r="M662" t="str">
            <v>0</v>
          </cell>
          <cell r="N662" t="str">
            <v>0</v>
          </cell>
          <cell r="O662" t="e">
            <v>#REF!</v>
          </cell>
        </row>
        <row r="663">
          <cell r="B663" t="str">
            <v>NUT-058</v>
          </cell>
          <cell r="C663" t="str">
            <v>REFRIGERADORA DE 1500 LTS</v>
          </cell>
          <cell r="D663" t="str">
            <v>E</v>
          </cell>
          <cell r="E663" t="str">
            <v>NUT</v>
          </cell>
          <cell r="F663" t="str">
            <v>E</v>
          </cell>
          <cell r="H663">
            <v>2</v>
          </cell>
          <cell r="I663" t="e">
            <v>#REF!</v>
          </cell>
          <cell r="J663" t="str">
            <v>0</v>
          </cell>
          <cell r="K663" t="str">
            <v>0</v>
          </cell>
          <cell r="L663" t="str">
            <v>0</v>
          </cell>
          <cell r="M663" t="str">
            <v>0</v>
          </cell>
          <cell r="N663" t="str">
            <v>0</v>
          </cell>
          <cell r="O663" t="e">
            <v>#REF!</v>
          </cell>
        </row>
        <row r="664">
          <cell r="B664" t="str">
            <v>NUT-059</v>
          </cell>
          <cell r="C664" t="str">
            <v>REFRIGERADORA DE CAPACIDAD  60 A 110 LITROS CON SISTEMA  FOTOVOLTAICO Ó AEROGENERADOR</v>
          </cell>
          <cell r="D664" t="str">
            <v>E</v>
          </cell>
          <cell r="E664" t="str">
            <v>NUT</v>
          </cell>
          <cell r="F664" t="str">
            <v>E</v>
          </cell>
          <cell r="H664">
            <v>1</v>
          </cell>
          <cell r="I664" t="e">
            <v>#REF!</v>
          </cell>
          <cell r="J664" t="str">
            <v>0</v>
          </cell>
          <cell r="K664" t="str">
            <v>0</v>
          </cell>
          <cell r="L664" t="str">
            <v>0</v>
          </cell>
          <cell r="M664" t="str">
            <v>0</v>
          </cell>
          <cell r="N664" t="str">
            <v>0</v>
          </cell>
          <cell r="O664" t="e">
            <v>#REF!</v>
          </cell>
        </row>
        <row r="665">
          <cell r="B665" t="str">
            <v>NUT-060</v>
          </cell>
          <cell r="C665" t="str">
            <v>REFRIGERADORA ELECTRICA DE 70 PIES CUBICOS</v>
          </cell>
          <cell r="D665" t="str">
            <v>E</v>
          </cell>
          <cell r="E665" t="str">
            <v>NUT</v>
          </cell>
          <cell r="F665" t="str">
            <v>E</v>
          </cell>
          <cell r="H665">
            <v>1</v>
          </cell>
          <cell r="I665" t="e">
            <v>#REF!</v>
          </cell>
          <cell r="J665" t="str">
            <v>0</v>
          </cell>
          <cell r="K665" t="str">
            <v>0</v>
          </cell>
          <cell r="L665" t="str">
            <v>0</v>
          </cell>
          <cell r="M665" t="str">
            <v>0</v>
          </cell>
          <cell r="N665" t="str">
            <v>0</v>
          </cell>
          <cell r="O665" t="e">
            <v>#REF!</v>
          </cell>
        </row>
        <row r="666">
          <cell r="B666" t="str">
            <v>NUT-061</v>
          </cell>
          <cell r="C666" t="str">
            <v>SANDWICHERA</v>
          </cell>
          <cell r="D666" t="str">
            <v>E</v>
          </cell>
          <cell r="E666" t="str">
            <v>NUT</v>
          </cell>
          <cell r="F666" t="str">
            <v>E</v>
          </cell>
          <cell r="H666">
            <v>1</v>
          </cell>
          <cell r="I666" t="e">
            <v>#REF!</v>
          </cell>
          <cell r="J666" t="str">
            <v>0</v>
          </cell>
          <cell r="K666" t="str">
            <v>0</v>
          </cell>
          <cell r="L666" t="str">
            <v>0</v>
          </cell>
          <cell r="M666" t="str">
            <v>0</v>
          </cell>
          <cell r="N666" t="str">
            <v>0</v>
          </cell>
          <cell r="O666" t="e">
            <v>#REF!</v>
          </cell>
        </row>
        <row r="667">
          <cell r="B667" t="str">
            <v>NUT-062</v>
          </cell>
          <cell r="C667" t="str">
            <v>SARTEN VOLCABLE A GAS</v>
          </cell>
          <cell r="D667" t="str">
            <v>E</v>
          </cell>
          <cell r="E667" t="str">
            <v>NUT</v>
          </cell>
          <cell r="F667" t="str">
            <v>E</v>
          </cell>
          <cell r="H667" t="str">
            <v>0</v>
          </cell>
          <cell r="I667" t="e">
            <v>#REF!</v>
          </cell>
          <cell r="J667">
            <v>1</v>
          </cell>
          <cell r="K667">
            <v>1</v>
          </cell>
          <cell r="L667" t="str">
            <v>0</v>
          </cell>
          <cell r="M667" t="str">
            <v>0</v>
          </cell>
          <cell r="N667" t="str">
            <v>0</v>
          </cell>
          <cell r="O667" t="e">
            <v>#REF!</v>
          </cell>
        </row>
        <row r="668">
          <cell r="B668" t="str">
            <v>NUT-063</v>
          </cell>
          <cell r="C668" t="str">
            <v>SARTEN VOLCABLE A GAS O ELECTRICA</v>
          </cell>
          <cell r="D668" t="str">
            <v>E</v>
          </cell>
          <cell r="E668" t="str">
            <v>NUT</v>
          </cell>
          <cell r="F668" t="str">
            <v>E</v>
          </cell>
          <cell r="H668">
            <v>2</v>
          </cell>
          <cell r="I668" t="e">
            <v>#REF!</v>
          </cell>
          <cell r="J668" t="str">
            <v>0</v>
          </cell>
          <cell r="K668" t="str">
            <v>0</v>
          </cell>
          <cell r="L668" t="str">
            <v>0</v>
          </cell>
          <cell r="M668" t="str">
            <v>0</v>
          </cell>
          <cell r="N668" t="str">
            <v>0</v>
          </cell>
          <cell r="O668" t="e">
            <v>#REF!</v>
          </cell>
        </row>
        <row r="669">
          <cell r="B669" t="str">
            <v>NUT-064</v>
          </cell>
          <cell r="C669" t="str">
            <v>SIERRA ELÉCTRICA PARA CORTAR CARNE</v>
          </cell>
          <cell r="D669" t="str">
            <v>E</v>
          </cell>
          <cell r="E669" t="str">
            <v>NUT</v>
          </cell>
          <cell r="F669" t="str">
            <v>E</v>
          </cell>
          <cell r="H669">
            <v>1</v>
          </cell>
          <cell r="I669" t="e">
            <v>#REF!</v>
          </cell>
          <cell r="J669" t="str">
            <v>0</v>
          </cell>
          <cell r="K669" t="str">
            <v>0</v>
          </cell>
          <cell r="L669" t="str">
            <v>0</v>
          </cell>
          <cell r="M669" t="str">
            <v>0</v>
          </cell>
          <cell r="N669" t="str">
            <v>0</v>
          </cell>
          <cell r="O669" t="e">
            <v>#REF!</v>
          </cell>
        </row>
        <row r="670">
          <cell r="B670" t="str">
            <v>NUT-065</v>
          </cell>
          <cell r="C670" t="str">
            <v>TRONCO PARA CORTAR CARNE</v>
          </cell>
          <cell r="D670" t="str">
            <v>MC</v>
          </cell>
          <cell r="E670" t="str">
            <v>NUT</v>
          </cell>
          <cell r="F670" t="str">
            <v>E</v>
          </cell>
          <cell r="H670">
            <v>1</v>
          </cell>
          <cell r="I670" t="e">
            <v>#REF!</v>
          </cell>
          <cell r="J670" t="str">
            <v>0</v>
          </cell>
          <cell r="K670" t="str">
            <v>0</v>
          </cell>
          <cell r="L670" t="str">
            <v>0</v>
          </cell>
          <cell r="M670" t="str">
            <v>0</v>
          </cell>
          <cell r="N670" t="str">
            <v>0</v>
          </cell>
          <cell r="O670" t="e">
            <v>#REF!</v>
          </cell>
        </row>
        <row r="671">
          <cell r="B671" t="str">
            <v>NUT-066</v>
          </cell>
          <cell r="C671" t="str">
            <v>TUBO PARA COLGAR CARNE</v>
          </cell>
          <cell r="D671" t="str">
            <v>MC</v>
          </cell>
          <cell r="E671" t="str">
            <v>NUT</v>
          </cell>
          <cell r="F671" t="str">
            <v>E</v>
          </cell>
          <cell r="H671">
            <v>1</v>
          </cell>
          <cell r="I671" t="e">
            <v>#REF!</v>
          </cell>
          <cell r="J671" t="str">
            <v>0</v>
          </cell>
          <cell r="K671" t="str">
            <v>0</v>
          </cell>
          <cell r="L671" t="str">
            <v>0</v>
          </cell>
          <cell r="M671" t="str">
            <v>0</v>
          </cell>
          <cell r="N671" t="str">
            <v>0</v>
          </cell>
          <cell r="O671" t="e">
            <v>#REF!</v>
          </cell>
        </row>
        <row r="672">
          <cell r="B672" t="str">
            <v>NUT-067</v>
          </cell>
          <cell r="C672" t="str">
            <v xml:space="preserve">VITRINA PARA EXHIBICION DE PLATOS FRIOS </v>
          </cell>
          <cell r="D672" t="str">
            <v>MC</v>
          </cell>
          <cell r="E672" t="str">
            <v>NUT</v>
          </cell>
          <cell r="F672" t="str">
            <v>E</v>
          </cell>
          <cell r="H672">
            <v>1</v>
          </cell>
          <cell r="I672" t="e">
            <v>#REF!</v>
          </cell>
          <cell r="J672" t="str">
            <v>0</v>
          </cell>
          <cell r="K672" t="str">
            <v>0</v>
          </cell>
          <cell r="L672" t="str">
            <v>0</v>
          </cell>
          <cell r="M672" t="str">
            <v>0</v>
          </cell>
          <cell r="N672" t="str">
            <v>0</v>
          </cell>
          <cell r="O672" t="e">
            <v>#REF!</v>
          </cell>
        </row>
        <row r="673">
          <cell r="B673" t="str">
            <v>NUT-068</v>
          </cell>
          <cell r="C673" t="str">
            <v>VITRINA PARA PAN Y KEKES</v>
          </cell>
          <cell r="D673" t="str">
            <v>MC</v>
          </cell>
          <cell r="E673" t="str">
            <v>NUT</v>
          </cell>
          <cell r="F673" t="str">
            <v>E</v>
          </cell>
          <cell r="H673" t="str">
            <v>0</v>
          </cell>
          <cell r="I673" t="e">
            <v>#REF!</v>
          </cell>
          <cell r="J673">
            <v>1</v>
          </cell>
          <cell r="K673" t="str">
            <v>0</v>
          </cell>
          <cell r="L673" t="str">
            <v>0</v>
          </cell>
          <cell r="M673" t="str">
            <v>0</v>
          </cell>
          <cell r="N673" t="str">
            <v>0</v>
          </cell>
          <cell r="O673" t="e">
            <v>#REF!</v>
          </cell>
        </row>
        <row r="674">
          <cell r="B674" t="str">
            <v>OD-001</v>
          </cell>
          <cell r="C674" t="str">
            <v>DESTARTARIZADOR ULTRASONICO</v>
          </cell>
          <cell r="D674" t="str">
            <v>B</v>
          </cell>
          <cell r="E674" t="str">
            <v>OD</v>
          </cell>
          <cell r="F674" t="str">
            <v>E</v>
          </cell>
          <cell r="H674" t="str">
            <v>0</v>
          </cell>
          <cell r="I674" t="e">
            <v>#REF!</v>
          </cell>
          <cell r="J674" t="str">
            <v>0</v>
          </cell>
          <cell r="K674" t="str">
            <v>0</v>
          </cell>
          <cell r="L674" t="str">
            <v>0</v>
          </cell>
          <cell r="M674" t="str">
            <v>0</v>
          </cell>
          <cell r="N674" t="str">
            <v>0</v>
          </cell>
          <cell r="O674" t="e">
            <v>#REF!</v>
          </cell>
        </row>
        <row r="675">
          <cell r="B675" t="str">
            <v>OD-002</v>
          </cell>
          <cell r="C675" t="str">
            <v>LAMPARA DE LUZ HALOGENA DENTAL</v>
          </cell>
          <cell r="D675" t="str">
            <v>B</v>
          </cell>
          <cell r="E675" t="str">
            <v>OD</v>
          </cell>
          <cell r="F675" t="str">
            <v>E</v>
          </cell>
          <cell r="H675" t="str">
            <v>0</v>
          </cell>
          <cell r="I675" t="e">
            <v>#REF!</v>
          </cell>
          <cell r="J675" t="str">
            <v>0</v>
          </cell>
          <cell r="K675" t="str">
            <v>0</v>
          </cell>
          <cell r="L675" t="str">
            <v>0</v>
          </cell>
          <cell r="M675" t="str">
            <v>0</v>
          </cell>
          <cell r="N675" t="str">
            <v>0</v>
          </cell>
          <cell r="O675" t="e">
            <v>#REF!</v>
          </cell>
        </row>
        <row r="676">
          <cell r="B676" t="str">
            <v>OD-003</v>
          </cell>
          <cell r="C676" t="str">
            <v>SET INSTRUMENTAL DE CIRUGIA DENTAL</v>
          </cell>
          <cell r="D676" t="str">
            <v>I</v>
          </cell>
          <cell r="E676" t="str">
            <v>OD</v>
          </cell>
          <cell r="F676" t="str">
            <v>E</v>
          </cell>
          <cell r="H676" t="str">
            <v>0</v>
          </cell>
          <cell r="I676" t="e">
            <v>#REF!</v>
          </cell>
          <cell r="J676" t="str">
            <v>0</v>
          </cell>
          <cell r="K676" t="str">
            <v>0</v>
          </cell>
          <cell r="L676" t="str">
            <v>0</v>
          </cell>
          <cell r="M676" t="str">
            <v>0</v>
          </cell>
          <cell r="N676" t="str">
            <v>0</v>
          </cell>
          <cell r="O676" t="e">
            <v>#REF!</v>
          </cell>
        </row>
        <row r="677">
          <cell r="B677" t="str">
            <v>OD-004</v>
          </cell>
          <cell r="C677" t="str">
            <v>SET INSTRUMENTAL PARA  CURACION DENTAL</v>
          </cell>
          <cell r="D677" t="str">
            <v>I</v>
          </cell>
          <cell r="E677" t="str">
            <v>OD</v>
          </cell>
          <cell r="F677" t="str">
            <v>E</v>
          </cell>
          <cell r="H677" t="str">
            <v>0</v>
          </cell>
          <cell r="I677" t="e">
            <v>#REF!</v>
          </cell>
          <cell r="J677" t="str">
            <v>0</v>
          </cell>
          <cell r="K677" t="str">
            <v>0</v>
          </cell>
          <cell r="L677" t="str">
            <v>0</v>
          </cell>
          <cell r="M677" t="str">
            <v>0</v>
          </cell>
          <cell r="N677" t="str">
            <v>0</v>
          </cell>
          <cell r="O677" t="e">
            <v>#REF!</v>
          </cell>
        </row>
        <row r="678">
          <cell r="B678" t="str">
            <v>OD-005</v>
          </cell>
          <cell r="C678" t="str">
            <v>SET INSTRUMENTAL PARA DIAGNOSTICO ODONTOLOGICO</v>
          </cell>
          <cell r="D678" t="str">
            <v>I</v>
          </cell>
          <cell r="E678" t="str">
            <v>OD</v>
          </cell>
          <cell r="F678" t="str">
            <v>E</v>
          </cell>
          <cell r="H678" t="str">
            <v>0</v>
          </cell>
          <cell r="I678" t="e">
            <v>#REF!</v>
          </cell>
          <cell r="J678" t="str">
            <v>0</v>
          </cell>
          <cell r="K678" t="str">
            <v>0</v>
          </cell>
          <cell r="L678" t="str">
            <v>0</v>
          </cell>
          <cell r="M678" t="str">
            <v>0</v>
          </cell>
          <cell r="N678" t="str">
            <v>0</v>
          </cell>
          <cell r="O678" t="e">
            <v>#REF!</v>
          </cell>
        </row>
        <row r="679">
          <cell r="B679" t="str">
            <v>OD-006</v>
          </cell>
          <cell r="C679" t="str">
            <v>SET INSTRUMENTAL PARA ENDODONCIA</v>
          </cell>
          <cell r="D679" t="str">
            <v>I</v>
          </cell>
          <cell r="E679" t="str">
            <v>OD</v>
          </cell>
          <cell r="F679" t="str">
            <v>E</v>
          </cell>
          <cell r="H679" t="str">
            <v>0</v>
          </cell>
          <cell r="I679" t="e">
            <v>#REF!</v>
          </cell>
          <cell r="J679" t="str">
            <v>0</v>
          </cell>
          <cell r="K679" t="str">
            <v>0</v>
          </cell>
          <cell r="L679" t="str">
            <v>0</v>
          </cell>
          <cell r="M679" t="str">
            <v>0</v>
          </cell>
          <cell r="N679" t="str">
            <v>0</v>
          </cell>
          <cell r="O679" t="e">
            <v>#REF!</v>
          </cell>
        </row>
        <row r="680">
          <cell r="B680" t="str">
            <v>OD-007</v>
          </cell>
          <cell r="C680" t="str">
            <v>SET INSTRUMENTAL PARA EXODONCIA</v>
          </cell>
          <cell r="D680" t="str">
            <v>I</v>
          </cell>
          <cell r="E680" t="str">
            <v>OD</v>
          </cell>
          <cell r="F680" t="str">
            <v>E</v>
          </cell>
          <cell r="H680" t="str">
            <v>0</v>
          </cell>
          <cell r="I680" t="e">
            <v>#REF!</v>
          </cell>
          <cell r="J680" t="str">
            <v>0</v>
          </cell>
          <cell r="K680" t="str">
            <v>0</v>
          </cell>
          <cell r="L680" t="str">
            <v>0</v>
          </cell>
          <cell r="M680" t="str">
            <v>0</v>
          </cell>
          <cell r="N680" t="str">
            <v>0</v>
          </cell>
          <cell r="O680" t="e">
            <v>#REF!</v>
          </cell>
        </row>
        <row r="681">
          <cell r="B681" t="str">
            <v>OD-008</v>
          </cell>
          <cell r="C681" t="str">
            <v>TABURETE CON RESPALDO PARA DENTISTA</v>
          </cell>
          <cell r="D681" t="str">
            <v>MC</v>
          </cell>
          <cell r="E681" t="str">
            <v>OD</v>
          </cell>
          <cell r="F681" t="str">
            <v>E</v>
          </cell>
          <cell r="H681" t="str">
            <v>0</v>
          </cell>
          <cell r="I681" t="e">
            <v>#REF!</v>
          </cell>
          <cell r="J681" t="str">
            <v>0</v>
          </cell>
          <cell r="K681" t="str">
            <v>0</v>
          </cell>
          <cell r="L681" t="str">
            <v>0</v>
          </cell>
          <cell r="M681" t="str">
            <v>0</v>
          </cell>
          <cell r="N681" t="str">
            <v>0</v>
          </cell>
          <cell r="O681" t="e">
            <v>#REF!</v>
          </cell>
        </row>
        <row r="682">
          <cell r="B682" t="str">
            <v>OD-009</v>
          </cell>
          <cell r="C682" t="str">
            <v>UNIDAD DENTAL COMPLETA</v>
          </cell>
          <cell r="D682" t="str">
            <v>B</v>
          </cell>
          <cell r="E682" t="str">
            <v>OD</v>
          </cell>
          <cell r="F682" t="str">
            <v>E</v>
          </cell>
          <cell r="H682" t="str">
            <v>0</v>
          </cell>
          <cell r="I682" t="e">
            <v>#REF!</v>
          </cell>
          <cell r="J682" t="str">
            <v>0</v>
          </cell>
          <cell r="K682" t="str">
            <v>0</v>
          </cell>
          <cell r="L682" t="str">
            <v>0</v>
          </cell>
          <cell r="M682" t="str">
            <v>0</v>
          </cell>
          <cell r="N682" t="str">
            <v>0</v>
          </cell>
          <cell r="O682" t="e">
            <v>#REF!</v>
          </cell>
        </row>
        <row r="683">
          <cell r="B683" t="str">
            <v>OD-010</v>
          </cell>
          <cell r="C683" t="str">
            <v>UNIDAD DENTAL PORTATIL  PARA CAMPAÑA</v>
          </cell>
          <cell r="D683" t="str">
            <v>B</v>
          </cell>
          <cell r="E683" t="str">
            <v>OD</v>
          </cell>
          <cell r="F683" t="str">
            <v>E</v>
          </cell>
          <cell r="H683" t="str">
            <v>0</v>
          </cell>
          <cell r="I683" t="e">
            <v>#REF!</v>
          </cell>
          <cell r="J683" t="str">
            <v>0</v>
          </cell>
          <cell r="K683">
            <v>1</v>
          </cell>
          <cell r="L683" t="str">
            <v>0</v>
          </cell>
          <cell r="M683" t="str">
            <v>0</v>
          </cell>
          <cell r="N683" t="str">
            <v>0</v>
          </cell>
          <cell r="O683" t="e">
            <v>#REF!</v>
          </cell>
        </row>
        <row r="684">
          <cell r="B684" t="str">
            <v>OFT-001</v>
          </cell>
          <cell r="C684" t="str">
            <v>AUTOKERATOREFRACTÓMETRO FIJO</v>
          </cell>
          <cell r="D684" t="str">
            <v>B</v>
          </cell>
          <cell r="E684" t="str">
            <v>OFT</v>
          </cell>
          <cell r="F684" t="str">
            <v>E</v>
          </cell>
          <cell r="H684" t="str">
            <v>0</v>
          </cell>
          <cell r="I684" t="e">
            <v>#REF!</v>
          </cell>
          <cell r="J684" t="str">
            <v>0</v>
          </cell>
          <cell r="K684" t="str">
            <v>0</v>
          </cell>
          <cell r="L684" t="str">
            <v>0</v>
          </cell>
          <cell r="M684" t="str">
            <v>0</v>
          </cell>
          <cell r="N684" t="str">
            <v>0</v>
          </cell>
          <cell r="O684" t="e">
            <v>#REF!</v>
          </cell>
        </row>
        <row r="685">
          <cell r="B685" t="str">
            <v>OFT-002</v>
          </cell>
          <cell r="C685" t="str">
            <v>CAJA DE LUNAS CON MONTURA DE PRUEBAS</v>
          </cell>
          <cell r="D685" t="str">
            <v>C</v>
          </cell>
          <cell r="E685" t="str">
            <v>OFT</v>
          </cell>
          <cell r="F685" t="str">
            <v>E</v>
          </cell>
          <cell r="H685" t="str">
            <v>0</v>
          </cell>
          <cell r="I685" t="e">
            <v>#REF!</v>
          </cell>
          <cell r="J685" t="str">
            <v>0</v>
          </cell>
          <cell r="K685" t="str">
            <v>0</v>
          </cell>
          <cell r="L685" t="str">
            <v>0</v>
          </cell>
          <cell r="M685" t="str">
            <v>0</v>
          </cell>
          <cell r="N685" t="str">
            <v>0</v>
          </cell>
          <cell r="O685" t="e">
            <v>#REF!</v>
          </cell>
        </row>
        <row r="686">
          <cell r="B686" t="str">
            <v>OFT-003</v>
          </cell>
          <cell r="C686" t="str">
            <v>CAJA DE OPTOTIPOS (CARTILLA DE LECTURA)</v>
          </cell>
          <cell r="D686" t="str">
            <v>C</v>
          </cell>
          <cell r="E686" t="str">
            <v>OFT</v>
          </cell>
          <cell r="F686" t="str">
            <v>E</v>
          </cell>
          <cell r="H686" t="str">
            <v>0</v>
          </cell>
          <cell r="I686" t="e">
            <v>#REF!</v>
          </cell>
          <cell r="J686" t="str">
            <v>0</v>
          </cell>
          <cell r="K686" t="str">
            <v>0</v>
          </cell>
          <cell r="L686" t="str">
            <v>0</v>
          </cell>
          <cell r="M686" t="str">
            <v>0</v>
          </cell>
          <cell r="N686" t="str">
            <v>0</v>
          </cell>
          <cell r="O686" t="e">
            <v>#REF!</v>
          </cell>
        </row>
        <row r="687">
          <cell r="B687" t="str">
            <v>OFT-004</v>
          </cell>
          <cell r="C687" t="str">
            <v>CAMARA RETINAL</v>
          </cell>
          <cell r="D687" t="str">
            <v>B</v>
          </cell>
          <cell r="E687" t="str">
            <v>OFT</v>
          </cell>
          <cell r="F687" t="str">
            <v>E</v>
          </cell>
          <cell r="H687" t="str">
            <v>0</v>
          </cell>
          <cell r="I687" t="e">
            <v>#REF!</v>
          </cell>
          <cell r="J687" t="str">
            <v>0</v>
          </cell>
          <cell r="K687" t="str">
            <v>0</v>
          </cell>
          <cell r="L687" t="str">
            <v>0</v>
          </cell>
          <cell r="M687" t="str">
            <v>0</v>
          </cell>
          <cell r="N687" t="str">
            <v>0</v>
          </cell>
          <cell r="O687" t="e">
            <v>#REF!</v>
          </cell>
        </row>
        <row r="688">
          <cell r="B688" t="str">
            <v>OFT-005</v>
          </cell>
          <cell r="C688" t="str">
            <v>CAMPIMETRO COMPUTARIZADO</v>
          </cell>
          <cell r="D688" t="str">
            <v>B</v>
          </cell>
          <cell r="E688" t="str">
            <v>OFT</v>
          </cell>
          <cell r="F688" t="str">
            <v>E</v>
          </cell>
          <cell r="H688" t="str">
            <v>0</v>
          </cell>
          <cell r="I688" t="e">
            <v>#REF!</v>
          </cell>
          <cell r="J688" t="str">
            <v>0</v>
          </cell>
          <cell r="K688" t="str">
            <v>0</v>
          </cell>
          <cell r="L688" t="str">
            <v>0</v>
          </cell>
          <cell r="M688" t="str">
            <v>0</v>
          </cell>
          <cell r="N688" t="str">
            <v>0</v>
          </cell>
          <cell r="O688" t="e">
            <v>#REF!</v>
          </cell>
        </row>
        <row r="689">
          <cell r="B689" t="str">
            <v>OFT-006</v>
          </cell>
          <cell r="C689" t="str">
            <v>ECOGRAFO OFTALMOLOGICO</v>
          </cell>
          <cell r="D689" t="str">
            <v>B</v>
          </cell>
          <cell r="E689" t="str">
            <v>OFT</v>
          </cell>
          <cell r="F689" t="str">
            <v>E</v>
          </cell>
          <cell r="H689" t="str">
            <v>0</v>
          </cell>
          <cell r="I689" t="e">
            <v>#REF!</v>
          </cell>
          <cell r="J689" t="str">
            <v>0</v>
          </cell>
          <cell r="K689" t="str">
            <v>0</v>
          </cell>
          <cell r="L689" t="str">
            <v>0</v>
          </cell>
          <cell r="M689" t="str">
            <v>0</v>
          </cell>
          <cell r="N689" t="str">
            <v>0</v>
          </cell>
          <cell r="O689" t="e">
            <v>#REF!</v>
          </cell>
        </row>
        <row r="690">
          <cell r="B690" t="str">
            <v>OFT-007</v>
          </cell>
          <cell r="C690" t="str">
            <v>LÁMPARA DE HENDIDURA CON TONOMETRO DE APLANACION</v>
          </cell>
          <cell r="D690" t="str">
            <v>B</v>
          </cell>
          <cell r="E690" t="str">
            <v>OFT</v>
          </cell>
          <cell r="F690" t="str">
            <v>E</v>
          </cell>
          <cell r="H690" t="str">
            <v>0</v>
          </cell>
          <cell r="I690" t="e">
            <v>#REF!</v>
          </cell>
          <cell r="J690" t="str">
            <v>0</v>
          </cell>
          <cell r="K690" t="str">
            <v>0</v>
          </cell>
          <cell r="L690" t="str">
            <v>0</v>
          </cell>
          <cell r="M690" t="str">
            <v>0</v>
          </cell>
          <cell r="N690" t="str">
            <v>0</v>
          </cell>
          <cell r="O690" t="e">
            <v>#REF!</v>
          </cell>
        </row>
        <row r="691">
          <cell r="B691" t="str">
            <v>OFT-008</v>
          </cell>
          <cell r="C691" t="str">
            <v>LENSOMETRO</v>
          </cell>
          <cell r="D691" t="str">
            <v>B</v>
          </cell>
          <cell r="E691" t="str">
            <v>OFT</v>
          </cell>
          <cell r="F691" t="str">
            <v>E</v>
          </cell>
          <cell r="H691" t="str">
            <v>0</v>
          </cell>
          <cell r="I691" t="e">
            <v>#REF!</v>
          </cell>
          <cell r="J691" t="str">
            <v>0</v>
          </cell>
          <cell r="K691" t="str">
            <v>0</v>
          </cell>
          <cell r="L691" t="str">
            <v>0</v>
          </cell>
          <cell r="M691" t="str">
            <v>0</v>
          </cell>
          <cell r="N691" t="str">
            <v>0</v>
          </cell>
          <cell r="O691" t="e">
            <v>#REF!</v>
          </cell>
        </row>
        <row r="692">
          <cell r="B692" t="str">
            <v>OFT-009</v>
          </cell>
          <cell r="C692" t="str">
            <v>OFTALMORETINOSCOPIO</v>
          </cell>
          <cell r="D692" t="str">
            <v>B</v>
          </cell>
          <cell r="E692" t="str">
            <v>OFT</v>
          </cell>
          <cell r="F692" t="str">
            <v>E</v>
          </cell>
          <cell r="H692" t="str">
            <v>0</v>
          </cell>
          <cell r="I692" t="e">
            <v>#REF!</v>
          </cell>
          <cell r="J692" t="str">
            <v>0</v>
          </cell>
          <cell r="K692" t="str">
            <v>0</v>
          </cell>
          <cell r="L692" t="str">
            <v>0</v>
          </cell>
          <cell r="M692" t="str">
            <v>0</v>
          </cell>
          <cell r="N692" t="str">
            <v>0</v>
          </cell>
          <cell r="O692" t="e">
            <v>#REF!</v>
          </cell>
        </row>
        <row r="693">
          <cell r="B693" t="str">
            <v>OFT-010</v>
          </cell>
          <cell r="C693" t="str">
            <v>OFTALMOSCOPIO DIRECTO</v>
          </cell>
          <cell r="D693" t="str">
            <v>B</v>
          </cell>
          <cell r="E693" t="str">
            <v>OFT</v>
          </cell>
          <cell r="F693" t="str">
            <v>E</v>
          </cell>
          <cell r="H693" t="str">
            <v>0</v>
          </cell>
          <cell r="I693" t="e">
            <v>#REF!</v>
          </cell>
          <cell r="J693" t="str">
            <v>0</v>
          </cell>
          <cell r="K693" t="str">
            <v>0</v>
          </cell>
          <cell r="L693" t="str">
            <v>0</v>
          </cell>
          <cell r="M693" t="str">
            <v>0</v>
          </cell>
          <cell r="N693" t="str">
            <v>0</v>
          </cell>
          <cell r="O693" t="e">
            <v>#REF!</v>
          </cell>
        </row>
        <row r="694">
          <cell r="B694" t="str">
            <v>OFT-011</v>
          </cell>
          <cell r="C694" t="str">
            <v>OFTALMOSCOPIO INDIRECTO</v>
          </cell>
          <cell r="D694" t="str">
            <v>B</v>
          </cell>
          <cell r="E694" t="str">
            <v>OFT</v>
          </cell>
          <cell r="F694" t="str">
            <v>E</v>
          </cell>
          <cell r="H694" t="str">
            <v>0</v>
          </cell>
          <cell r="I694" t="e">
            <v>#REF!</v>
          </cell>
          <cell r="J694" t="str">
            <v>0</v>
          </cell>
          <cell r="K694" t="str">
            <v>0</v>
          </cell>
          <cell r="L694" t="str">
            <v>0</v>
          </cell>
          <cell r="M694" t="str">
            <v>0</v>
          </cell>
          <cell r="N694" t="str">
            <v>0</v>
          </cell>
          <cell r="O694" t="e">
            <v>#REF!</v>
          </cell>
        </row>
        <row r="695">
          <cell r="B695" t="str">
            <v>OFT-012</v>
          </cell>
          <cell r="C695" t="str">
            <v>PROYECTOR DE OPTOTIPOS</v>
          </cell>
          <cell r="D695" t="str">
            <v>C</v>
          </cell>
          <cell r="E695" t="str">
            <v>OFT</v>
          </cell>
          <cell r="F695" t="str">
            <v>E</v>
          </cell>
          <cell r="H695" t="str">
            <v>0</v>
          </cell>
          <cell r="I695" t="e">
            <v>#REF!</v>
          </cell>
          <cell r="J695" t="str">
            <v>0</v>
          </cell>
          <cell r="K695" t="str">
            <v>0</v>
          </cell>
          <cell r="L695" t="str">
            <v>0</v>
          </cell>
          <cell r="M695" t="str">
            <v>0</v>
          </cell>
          <cell r="N695" t="str">
            <v>0</v>
          </cell>
          <cell r="O695" t="e">
            <v>#REF!</v>
          </cell>
        </row>
        <row r="696">
          <cell r="B696" t="str">
            <v>OFT-013</v>
          </cell>
          <cell r="C696" t="str">
            <v xml:space="preserve">REFRACTÓMETRO DIGITAL </v>
          </cell>
          <cell r="D696" t="str">
            <v>B</v>
          </cell>
          <cell r="E696" t="str">
            <v>OFT</v>
          </cell>
          <cell r="F696" t="str">
            <v>E</v>
          </cell>
          <cell r="H696" t="str">
            <v>0</v>
          </cell>
          <cell r="I696" t="e">
            <v>#REF!</v>
          </cell>
          <cell r="J696">
            <v>1</v>
          </cell>
          <cell r="K696" t="str">
            <v>0</v>
          </cell>
          <cell r="L696" t="str">
            <v>0</v>
          </cell>
          <cell r="M696" t="str">
            <v>0</v>
          </cell>
          <cell r="N696" t="str">
            <v>0</v>
          </cell>
          <cell r="O696" t="e">
            <v>#REF!</v>
          </cell>
        </row>
        <row r="697">
          <cell r="B697" t="str">
            <v>OFT-014</v>
          </cell>
          <cell r="C697" t="str">
            <v>SET DE RETIRO DE PUNTOS CIRUGIA POLO POSTERIOR</v>
          </cell>
          <cell r="D697" t="str">
            <v>I</v>
          </cell>
          <cell r="E697" t="str">
            <v>OFT</v>
          </cell>
          <cell r="F697" t="str">
            <v>E</v>
          </cell>
          <cell r="H697" t="str">
            <v>0</v>
          </cell>
          <cell r="I697" t="e">
            <v>#REF!</v>
          </cell>
          <cell r="J697">
            <v>3</v>
          </cell>
          <cell r="K697" t="str">
            <v>0</v>
          </cell>
          <cell r="L697" t="str">
            <v>0</v>
          </cell>
          <cell r="M697" t="str">
            <v>0</v>
          </cell>
          <cell r="N697" t="str">
            <v>0</v>
          </cell>
          <cell r="O697" t="e">
            <v>#REF!</v>
          </cell>
        </row>
        <row r="698">
          <cell r="B698" t="str">
            <v>OFT-015</v>
          </cell>
          <cell r="C698" t="str">
            <v>SET EQUIPO DE RETIRO DE PUNTOS SEGMENTO ANTERIOR</v>
          </cell>
          <cell r="D698" t="str">
            <v>I</v>
          </cell>
          <cell r="E698" t="str">
            <v>OFT</v>
          </cell>
          <cell r="F698" t="str">
            <v>E</v>
          </cell>
          <cell r="H698" t="str">
            <v>0</v>
          </cell>
          <cell r="I698" t="e">
            <v>#REF!</v>
          </cell>
          <cell r="J698">
            <v>3</v>
          </cell>
          <cell r="K698" t="str">
            <v>0</v>
          </cell>
          <cell r="L698" t="str">
            <v>0</v>
          </cell>
          <cell r="M698" t="str">
            <v>0</v>
          </cell>
          <cell r="N698" t="str">
            <v>0</v>
          </cell>
          <cell r="O698" t="e">
            <v>#REF!</v>
          </cell>
        </row>
        <row r="699">
          <cell r="B699" t="str">
            <v>OFT-016</v>
          </cell>
          <cell r="C699" t="str">
            <v>SET INSTRUMENTAL DE CATARATA</v>
          </cell>
          <cell r="D699" t="str">
            <v>I</v>
          </cell>
          <cell r="E699" t="str">
            <v>OFT</v>
          </cell>
          <cell r="F699" t="str">
            <v>E</v>
          </cell>
          <cell r="H699" t="str">
            <v>0</v>
          </cell>
          <cell r="I699" t="e">
            <v>#REF!</v>
          </cell>
          <cell r="J699">
            <v>3</v>
          </cell>
          <cell r="K699" t="str">
            <v>0</v>
          </cell>
          <cell r="L699" t="str">
            <v>0</v>
          </cell>
          <cell r="M699" t="str">
            <v>0</v>
          </cell>
          <cell r="N699" t="str">
            <v>0</v>
          </cell>
          <cell r="O699" t="e">
            <v>#REF!</v>
          </cell>
        </row>
        <row r="700">
          <cell r="B700" t="str">
            <v>OFT-017</v>
          </cell>
          <cell r="C700" t="str">
            <v>SET INSTRUMENTAL DE CHALAZION</v>
          </cell>
          <cell r="D700" t="str">
            <v>I</v>
          </cell>
          <cell r="E700" t="str">
            <v>OFT</v>
          </cell>
          <cell r="F700" t="str">
            <v>E</v>
          </cell>
          <cell r="H700" t="str">
            <v>0</v>
          </cell>
          <cell r="I700" t="e">
            <v>#REF!</v>
          </cell>
          <cell r="J700">
            <v>3</v>
          </cell>
          <cell r="K700" t="str">
            <v>0</v>
          </cell>
          <cell r="L700" t="str">
            <v>0</v>
          </cell>
          <cell r="M700" t="str">
            <v>0</v>
          </cell>
          <cell r="N700" t="str">
            <v>0</v>
          </cell>
          <cell r="O700" t="e">
            <v>#REF!</v>
          </cell>
        </row>
        <row r="701">
          <cell r="B701" t="str">
            <v>OFT-018</v>
          </cell>
          <cell r="C701" t="str">
            <v>SET INSTRUMENTAL DE ENUCLEACION</v>
          </cell>
          <cell r="D701" t="str">
            <v>I</v>
          </cell>
          <cell r="E701" t="str">
            <v>OFT</v>
          </cell>
          <cell r="F701" t="str">
            <v>E</v>
          </cell>
          <cell r="H701" t="str">
            <v>0</v>
          </cell>
          <cell r="I701" t="e">
            <v>#REF!</v>
          </cell>
          <cell r="J701">
            <v>3</v>
          </cell>
          <cell r="K701" t="str">
            <v>0</v>
          </cell>
          <cell r="L701" t="str">
            <v>0</v>
          </cell>
          <cell r="M701" t="str">
            <v>0</v>
          </cell>
          <cell r="N701" t="str">
            <v>0</v>
          </cell>
          <cell r="O701" t="e">
            <v>#REF!</v>
          </cell>
        </row>
        <row r="702">
          <cell r="B702" t="str">
            <v>OFT-019</v>
          </cell>
          <cell r="C702" t="str">
            <v>SET INSTRUMENTAL DE ESTRABISMO</v>
          </cell>
          <cell r="D702" t="str">
            <v>I</v>
          </cell>
          <cell r="E702" t="str">
            <v>OFT</v>
          </cell>
          <cell r="F702" t="str">
            <v>E</v>
          </cell>
          <cell r="H702" t="str">
            <v>0</v>
          </cell>
          <cell r="I702" t="e">
            <v>#REF!</v>
          </cell>
          <cell r="J702">
            <v>3</v>
          </cell>
          <cell r="K702" t="str">
            <v>0</v>
          </cell>
          <cell r="L702" t="str">
            <v>0</v>
          </cell>
          <cell r="M702" t="str">
            <v>0</v>
          </cell>
          <cell r="N702" t="str">
            <v>0</v>
          </cell>
          <cell r="O702" t="e">
            <v>#REF!</v>
          </cell>
        </row>
        <row r="703">
          <cell r="B703" t="str">
            <v>OFT-020</v>
          </cell>
          <cell r="C703" t="str">
            <v>SET INSTRUMENTAL DE OCULOPLASTIAS</v>
          </cell>
          <cell r="D703" t="str">
            <v>I</v>
          </cell>
          <cell r="E703" t="str">
            <v>OFT</v>
          </cell>
          <cell r="F703" t="str">
            <v>E</v>
          </cell>
          <cell r="H703" t="str">
            <v>0</v>
          </cell>
          <cell r="I703" t="e">
            <v>#REF!</v>
          </cell>
          <cell r="J703">
            <v>3</v>
          </cell>
          <cell r="K703" t="str">
            <v>0</v>
          </cell>
          <cell r="L703" t="str">
            <v>0</v>
          </cell>
          <cell r="M703" t="str">
            <v>0</v>
          </cell>
          <cell r="N703" t="str">
            <v>0</v>
          </cell>
          <cell r="O703" t="e">
            <v>#REF!</v>
          </cell>
        </row>
        <row r="704">
          <cell r="B704" t="str">
            <v>OFT-021</v>
          </cell>
          <cell r="C704" t="str">
            <v>SET INSTRUMENTAL DE PTERIGION</v>
          </cell>
          <cell r="D704" t="str">
            <v>I</v>
          </cell>
          <cell r="E704" t="str">
            <v>OFT</v>
          </cell>
          <cell r="F704" t="str">
            <v>E</v>
          </cell>
          <cell r="H704" t="str">
            <v>0</v>
          </cell>
          <cell r="I704" t="e">
            <v>#REF!</v>
          </cell>
          <cell r="J704">
            <v>3</v>
          </cell>
          <cell r="K704" t="str">
            <v>0</v>
          </cell>
          <cell r="L704" t="str">
            <v>0</v>
          </cell>
          <cell r="M704" t="str">
            <v>0</v>
          </cell>
          <cell r="N704" t="str">
            <v>0</v>
          </cell>
          <cell r="O704" t="e">
            <v>#REF!</v>
          </cell>
        </row>
        <row r="705">
          <cell r="B705" t="str">
            <v>OFT-022</v>
          </cell>
          <cell r="C705" t="str">
            <v>SET INSTRUMENTAL DE VIAS LACRIMALES</v>
          </cell>
          <cell r="D705" t="str">
            <v>I</v>
          </cell>
          <cell r="E705" t="str">
            <v>OFT</v>
          </cell>
          <cell r="F705" t="str">
            <v>E</v>
          </cell>
          <cell r="H705" t="str">
            <v>0</v>
          </cell>
          <cell r="I705" t="e">
            <v>#REF!</v>
          </cell>
          <cell r="J705">
            <v>3</v>
          </cell>
          <cell r="K705" t="str">
            <v>0</v>
          </cell>
          <cell r="L705" t="str">
            <v>0</v>
          </cell>
          <cell r="M705" t="str">
            <v>0</v>
          </cell>
          <cell r="N705" t="str">
            <v>0</v>
          </cell>
          <cell r="O705" t="e">
            <v>#REF!</v>
          </cell>
        </row>
        <row r="706">
          <cell r="B706" t="str">
            <v>OFT-023</v>
          </cell>
          <cell r="C706" t="str">
            <v>SILLON PARA OTORRINOLARINGOLOGIA</v>
          </cell>
          <cell r="D706" t="str">
            <v>MC</v>
          </cell>
          <cell r="E706" t="str">
            <v>OFT</v>
          </cell>
          <cell r="F706" t="str">
            <v>E</v>
          </cell>
          <cell r="H706" t="str">
            <v>0</v>
          </cell>
          <cell r="I706" t="e">
            <v>#REF!</v>
          </cell>
          <cell r="J706" t="str">
            <v>0</v>
          </cell>
          <cell r="K706" t="str">
            <v>0</v>
          </cell>
          <cell r="L706" t="str">
            <v>0</v>
          </cell>
          <cell r="M706" t="str">
            <v>0</v>
          </cell>
          <cell r="N706" t="str">
            <v>0</v>
          </cell>
          <cell r="O706" t="e">
            <v>#REF!</v>
          </cell>
        </row>
        <row r="707">
          <cell r="B707" t="str">
            <v>OFT-024</v>
          </cell>
          <cell r="C707" t="str">
            <v>SILLON PARA TRATAMIENTO DE OFTALMOLOGIA</v>
          </cell>
          <cell r="D707" t="str">
            <v>MC</v>
          </cell>
          <cell r="E707" t="str">
            <v>OFT</v>
          </cell>
          <cell r="F707" t="str">
            <v>E</v>
          </cell>
          <cell r="H707" t="str">
            <v>0</v>
          </cell>
          <cell r="I707" t="e">
            <v>#REF!</v>
          </cell>
          <cell r="J707" t="str">
            <v>0</v>
          </cell>
          <cell r="K707" t="str">
            <v>0</v>
          </cell>
          <cell r="L707" t="str">
            <v>0</v>
          </cell>
          <cell r="M707" t="str">
            <v>0</v>
          </cell>
          <cell r="N707" t="str">
            <v>0</v>
          </cell>
          <cell r="O707" t="e">
            <v>#REF!</v>
          </cell>
        </row>
        <row r="708">
          <cell r="B708" t="str">
            <v>OFT-025</v>
          </cell>
          <cell r="C708" t="str">
            <v xml:space="preserve">TONOMETRO DE GOLDMAN </v>
          </cell>
          <cell r="D708" t="str">
            <v>B</v>
          </cell>
          <cell r="E708" t="str">
            <v>OFT</v>
          </cell>
          <cell r="F708" t="str">
            <v>E</v>
          </cell>
          <cell r="H708" t="str">
            <v>0</v>
          </cell>
          <cell r="I708" t="e">
            <v>#REF!</v>
          </cell>
          <cell r="J708" t="str">
            <v>0</v>
          </cell>
          <cell r="K708" t="str">
            <v>0</v>
          </cell>
          <cell r="L708" t="str">
            <v>0</v>
          </cell>
          <cell r="M708" t="str">
            <v>0</v>
          </cell>
          <cell r="N708" t="str">
            <v>0</v>
          </cell>
          <cell r="O708" t="e">
            <v>#REF!</v>
          </cell>
        </row>
        <row r="709">
          <cell r="B709" t="str">
            <v>OFT-026</v>
          </cell>
          <cell r="C709" t="str">
            <v>YAG LASER</v>
          </cell>
          <cell r="D709" t="str">
            <v>B</v>
          </cell>
          <cell r="E709" t="str">
            <v>OFT</v>
          </cell>
          <cell r="F709" t="str">
            <v>E</v>
          </cell>
          <cell r="H709" t="str">
            <v>0</v>
          </cell>
          <cell r="I709" t="e">
            <v>#REF!</v>
          </cell>
          <cell r="J709" t="str">
            <v>0</v>
          </cell>
          <cell r="K709" t="str">
            <v>0</v>
          </cell>
          <cell r="L709" t="str">
            <v>0</v>
          </cell>
          <cell r="M709" t="str">
            <v>0</v>
          </cell>
          <cell r="N709" t="str">
            <v>0</v>
          </cell>
          <cell r="O709" t="e">
            <v>#REF!</v>
          </cell>
        </row>
        <row r="710">
          <cell r="B710" t="str">
            <v>OPT-001</v>
          </cell>
          <cell r="C710" t="str">
            <v>AMNIOSCOPIO</v>
          </cell>
          <cell r="D710" t="str">
            <v>B</v>
          </cell>
          <cell r="E710" t="str">
            <v>OPT</v>
          </cell>
          <cell r="F710" t="str">
            <v>E</v>
          </cell>
          <cell r="H710" t="str">
            <v>0</v>
          </cell>
          <cell r="I710" t="e">
            <v>#REF!</v>
          </cell>
          <cell r="J710" t="str">
            <v>0</v>
          </cell>
          <cell r="K710" t="str">
            <v>0</v>
          </cell>
          <cell r="L710" t="str">
            <v>0</v>
          </cell>
          <cell r="M710" t="str">
            <v>0</v>
          </cell>
          <cell r="N710" t="str">
            <v>0</v>
          </cell>
          <cell r="O710" t="e">
            <v>#REF!</v>
          </cell>
        </row>
        <row r="711">
          <cell r="B711" t="str">
            <v>OPT-002</v>
          </cell>
          <cell r="C711" t="str">
            <v>ANOSCOPIO</v>
          </cell>
          <cell r="D711" t="str">
            <v>B</v>
          </cell>
          <cell r="E711" t="str">
            <v>OPT</v>
          </cell>
          <cell r="F711" t="str">
            <v>E</v>
          </cell>
          <cell r="H711" t="str">
            <v>0</v>
          </cell>
          <cell r="I711" t="e">
            <v>#REF!</v>
          </cell>
          <cell r="J711" t="str">
            <v>0</v>
          </cell>
          <cell r="K711" t="str">
            <v>0</v>
          </cell>
          <cell r="L711" t="str">
            <v>0</v>
          </cell>
          <cell r="M711" t="str">
            <v>0</v>
          </cell>
          <cell r="N711" t="str">
            <v>0</v>
          </cell>
          <cell r="O711" t="e">
            <v>#REF!</v>
          </cell>
        </row>
        <row r="712">
          <cell r="B712" t="str">
            <v>OPT-003</v>
          </cell>
          <cell r="C712" t="str">
            <v xml:space="preserve">BRONCOFIBROSCOPIO PEDIATRICO </v>
          </cell>
          <cell r="D712" t="str">
            <v>B</v>
          </cell>
          <cell r="E712" t="str">
            <v>OPT</v>
          </cell>
          <cell r="F712" t="str">
            <v>E</v>
          </cell>
          <cell r="H712" t="str">
            <v>0</v>
          </cell>
          <cell r="I712" t="e">
            <v>#REF!</v>
          </cell>
          <cell r="J712" t="str">
            <v>0</v>
          </cell>
          <cell r="K712" t="str">
            <v>0</v>
          </cell>
          <cell r="L712" t="str">
            <v>0</v>
          </cell>
          <cell r="M712" t="str">
            <v>0</v>
          </cell>
          <cell r="N712" t="str">
            <v>0</v>
          </cell>
          <cell r="O712" t="e">
            <v>#REF!</v>
          </cell>
        </row>
        <row r="713">
          <cell r="B713" t="str">
            <v>OPT-004</v>
          </cell>
          <cell r="C713" t="str">
            <v>CISTOSCOPIO ADULTO</v>
          </cell>
          <cell r="D713" t="str">
            <v>B</v>
          </cell>
          <cell r="E713" t="str">
            <v>OPT</v>
          </cell>
          <cell r="F713" t="str">
            <v>E</v>
          </cell>
          <cell r="H713" t="str">
            <v>0</v>
          </cell>
          <cell r="I713" t="e">
            <v>#REF!</v>
          </cell>
          <cell r="J713" t="str">
            <v>0</v>
          </cell>
          <cell r="K713" t="str">
            <v>0</v>
          </cell>
          <cell r="L713" t="str">
            <v>0</v>
          </cell>
          <cell r="M713" t="str">
            <v>0</v>
          </cell>
          <cell r="N713" t="str">
            <v>0</v>
          </cell>
          <cell r="O713" t="e">
            <v>#REF!</v>
          </cell>
        </row>
        <row r="714">
          <cell r="B714" t="str">
            <v>OPT-005</v>
          </cell>
          <cell r="C714" t="str">
            <v>CISTOSCOPIO PEDIATRICO</v>
          </cell>
          <cell r="D714" t="str">
            <v>B</v>
          </cell>
          <cell r="E714" t="str">
            <v>OPT</v>
          </cell>
          <cell r="F714" t="str">
            <v>E</v>
          </cell>
          <cell r="H714" t="str">
            <v>0</v>
          </cell>
          <cell r="I714" t="e">
            <v>#REF!</v>
          </cell>
          <cell r="J714" t="str">
            <v>0</v>
          </cell>
          <cell r="K714" t="str">
            <v>0</v>
          </cell>
          <cell r="L714" t="str">
            <v>0</v>
          </cell>
          <cell r="M714" t="str">
            <v>0</v>
          </cell>
          <cell r="N714" t="str">
            <v>0</v>
          </cell>
          <cell r="O714" t="e">
            <v>#REF!</v>
          </cell>
        </row>
        <row r="715">
          <cell r="B715" t="str">
            <v>OPT-006</v>
          </cell>
          <cell r="C715" t="str">
            <v xml:space="preserve">CISTOURETROTOMO QUIRÚRGICO PEDIÁTRICO 12 CHARR </v>
          </cell>
          <cell r="D715" t="str">
            <v>I</v>
          </cell>
          <cell r="E715" t="str">
            <v>OPT</v>
          </cell>
          <cell r="F715" t="str">
            <v>E</v>
          </cell>
          <cell r="H715" t="str">
            <v>0</v>
          </cell>
          <cell r="I715" t="e">
            <v>#REF!</v>
          </cell>
          <cell r="J715">
            <v>3</v>
          </cell>
          <cell r="K715" t="str">
            <v>0</v>
          </cell>
          <cell r="L715" t="str">
            <v>0</v>
          </cell>
          <cell r="M715" t="str">
            <v>0</v>
          </cell>
          <cell r="N715" t="str">
            <v>0</v>
          </cell>
          <cell r="O715" t="e">
            <v>#REF!</v>
          </cell>
        </row>
        <row r="716">
          <cell r="B716" t="str">
            <v>OPT-007</v>
          </cell>
          <cell r="C716" t="str">
            <v xml:space="preserve">CISTOURETROTOMO QUIRÚRGICO PEDIÁTRICO 7.5 CHARR </v>
          </cell>
          <cell r="D716" t="str">
            <v>I</v>
          </cell>
          <cell r="E716" t="str">
            <v>OPT</v>
          </cell>
          <cell r="F716" t="str">
            <v>E</v>
          </cell>
          <cell r="H716" t="str">
            <v>0</v>
          </cell>
          <cell r="I716" t="e">
            <v>#REF!</v>
          </cell>
          <cell r="J716">
            <v>3</v>
          </cell>
          <cell r="K716" t="str">
            <v>0</v>
          </cell>
          <cell r="L716" t="str">
            <v>0</v>
          </cell>
          <cell r="M716" t="str">
            <v>0</v>
          </cell>
          <cell r="N716" t="str">
            <v>0</v>
          </cell>
          <cell r="O716" t="e">
            <v>#REF!</v>
          </cell>
        </row>
        <row r="717">
          <cell r="B717" t="str">
            <v>OPT-008</v>
          </cell>
          <cell r="C717" t="str">
            <v>DERMATOSCOPIO</v>
          </cell>
          <cell r="D717" t="str">
            <v>B</v>
          </cell>
          <cell r="E717" t="str">
            <v>OPT</v>
          </cell>
          <cell r="F717" t="str">
            <v>E</v>
          </cell>
          <cell r="H717" t="str">
            <v>0</v>
          </cell>
          <cell r="I717" t="e">
            <v>#REF!</v>
          </cell>
          <cell r="J717" t="str">
            <v>0</v>
          </cell>
          <cell r="K717" t="str">
            <v>0</v>
          </cell>
          <cell r="L717" t="str">
            <v>0</v>
          </cell>
          <cell r="M717" t="str">
            <v>0</v>
          </cell>
          <cell r="N717" t="str">
            <v>0</v>
          </cell>
          <cell r="O717" t="e">
            <v>#REF!</v>
          </cell>
        </row>
        <row r="718">
          <cell r="B718" t="str">
            <v>OPT-009</v>
          </cell>
          <cell r="C718" t="str">
            <v>MICROSCOPIO BINOCULAR ESTÁNDAR</v>
          </cell>
          <cell r="D718" t="str">
            <v>B</v>
          </cell>
          <cell r="E718" t="str">
            <v>OPT</v>
          </cell>
          <cell r="F718" t="str">
            <v>E</v>
          </cell>
          <cell r="H718" t="str">
            <v>0</v>
          </cell>
          <cell r="I718" t="e">
            <v>#REF!</v>
          </cell>
          <cell r="J718">
            <v>1</v>
          </cell>
          <cell r="K718" t="str">
            <v>0</v>
          </cell>
          <cell r="L718" t="str">
            <v>0</v>
          </cell>
          <cell r="M718" t="str">
            <v>0</v>
          </cell>
          <cell r="N718" t="str">
            <v>0</v>
          </cell>
          <cell r="O718" t="e">
            <v>#REF!</v>
          </cell>
        </row>
        <row r="719">
          <cell r="B719" t="str">
            <v>OPT-010</v>
          </cell>
          <cell r="C719" t="str">
            <v>MICROSCOPIO DE INMUNOFLUORESCENCIA</v>
          </cell>
          <cell r="D719" t="str">
            <v>B</v>
          </cell>
          <cell r="E719" t="str">
            <v>OPT</v>
          </cell>
          <cell r="F719" t="str">
            <v>E</v>
          </cell>
          <cell r="H719" t="str">
            <v>0</v>
          </cell>
          <cell r="I719" t="e">
            <v>#REF!</v>
          </cell>
          <cell r="J719" t="str">
            <v>0</v>
          </cell>
          <cell r="K719" t="str">
            <v>0</v>
          </cell>
          <cell r="L719" t="str">
            <v>0</v>
          </cell>
          <cell r="M719" t="str">
            <v>0</v>
          </cell>
          <cell r="N719" t="str">
            <v>0</v>
          </cell>
          <cell r="O719" t="e">
            <v>#REF!</v>
          </cell>
        </row>
        <row r="720">
          <cell r="B720" t="str">
            <v>OPT-011</v>
          </cell>
          <cell r="C720" t="str">
            <v xml:space="preserve">MICROSCOPIO QUIRÚRGICO, PARA NEUROCIRUGÍA </v>
          </cell>
          <cell r="D720" t="str">
            <v>B</v>
          </cell>
          <cell r="E720" t="str">
            <v>OPT</v>
          </cell>
          <cell r="F720" t="str">
            <v>E</v>
          </cell>
          <cell r="H720" t="str">
            <v>0</v>
          </cell>
          <cell r="I720" t="e">
            <v>#REF!</v>
          </cell>
          <cell r="J720">
            <v>1</v>
          </cell>
          <cell r="K720" t="str">
            <v>0</v>
          </cell>
          <cell r="L720" t="str">
            <v>0</v>
          </cell>
          <cell r="M720" t="str">
            <v>0</v>
          </cell>
          <cell r="N720" t="str">
            <v>0</v>
          </cell>
          <cell r="O720" t="e">
            <v>#REF!</v>
          </cell>
        </row>
        <row r="721">
          <cell r="B721" t="str">
            <v>OPT-012</v>
          </cell>
          <cell r="C721" t="str">
            <v xml:space="preserve">MICROSCOPIO QUIRÚRGICO, PARA OFTALMOLOGÍA </v>
          </cell>
          <cell r="D721" t="str">
            <v>B</v>
          </cell>
          <cell r="E721" t="str">
            <v>OPT</v>
          </cell>
          <cell r="F721" t="str">
            <v>E</v>
          </cell>
          <cell r="H721" t="str">
            <v>0</v>
          </cell>
          <cell r="I721" t="e">
            <v>#REF!</v>
          </cell>
          <cell r="J721">
            <v>1</v>
          </cell>
          <cell r="K721" t="str">
            <v>0</v>
          </cell>
          <cell r="L721" t="str">
            <v>0</v>
          </cell>
          <cell r="M721" t="str">
            <v>0</v>
          </cell>
          <cell r="N721" t="str">
            <v>0</v>
          </cell>
          <cell r="O721" t="e">
            <v>#REF!</v>
          </cell>
        </row>
        <row r="722">
          <cell r="B722" t="str">
            <v>OPT-013</v>
          </cell>
          <cell r="C722" t="str">
            <v xml:space="preserve">MICROSCOPIO QUIRÚRGICO, PARA OTORRINOLARINGOLOGÍA </v>
          </cell>
          <cell r="D722" t="str">
            <v>B</v>
          </cell>
          <cell r="E722" t="str">
            <v>OPT</v>
          </cell>
          <cell r="F722" t="str">
            <v>E</v>
          </cell>
          <cell r="H722" t="str">
            <v>0</v>
          </cell>
          <cell r="I722" t="e">
            <v>#REF!</v>
          </cell>
          <cell r="J722">
            <v>1</v>
          </cell>
          <cell r="K722" t="str">
            <v>0</v>
          </cell>
          <cell r="L722" t="str">
            <v>0</v>
          </cell>
          <cell r="M722" t="str">
            <v>0</v>
          </cell>
          <cell r="N722" t="str">
            <v>0</v>
          </cell>
          <cell r="O722" t="e">
            <v>#REF!</v>
          </cell>
        </row>
        <row r="723">
          <cell r="B723" t="str">
            <v>OPT-014</v>
          </cell>
          <cell r="C723" t="str">
            <v>OTOSCOPIO ADULTO</v>
          </cell>
          <cell r="D723" t="str">
            <v>B</v>
          </cell>
          <cell r="E723" t="str">
            <v>OPT</v>
          </cell>
          <cell r="F723" t="str">
            <v>E</v>
          </cell>
          <cell r="H723" t="str">
            <v>0</v>
          </cell>
          <cell r="I723" t="e">
            <v>#REF!</v>
          </cell>
          <cell r="J723" t="str">
            <v>0</v>
          </cell>
          <cell r="K723" t="str">
            <v>0</v>
          </cell>
          <cell r="L723" t="str">
            <v>0</v>
          </cell>
          <cell r="M723" t="str">
            <v>0</v>
          </cell>
          <cell r="N723" t="str">
            <v>0</v>
          </cell>
          <cell r="O723" t="e">
            <v>#REF!</v>
          </cell>
        </row>
        <row r="724">
          <cell r="B724" t="str">
            <v>OPT-015</v>
          </cell>
          <cell r="C724" t="str">
            <v>OTOSCOPIO PEDIATRICO</v>
          </cell>
          <cell r="D724" t="str">
            <v>B</v>
          </cell>
          <cell r="E724" t="str">
            <v>OPT</v>
          </cell>
          <cell r="F724" t="str">
            <v>E</v>
          </cell>
          <cell r="H724" t="str">
            <v>0</v>
          </cell>
          <cell r="I724" t="e">
            <v>#REF!</v>
          </cell>
          <cell r="J724" t="str">
            <v>0</v>
          </cell>
          <cell r="K724" t="str">
            <v>0</v>
          </cell>
          <cell r="L724" t="str">
            <v>0</v>
          </cell>
          <cell r="M724" t="str">
            <v>0</v>
          </cell>
          <cell r="N724" t="str">
            <v>0</v>
          </cell>
          <cell r="O724" t="e">
            <v>#REF!</v>
          </cell>
        </row>
        <row r="725">
          <cell r="B725" t="str">
            <v>OPT-016</v>
          </cell>
          <cell r="C725" t="str">
            <v>PROCTOSIGMOIDOSCOPIO ADULTO PEDIATRICO</v>
          </cell>
          <cell r="D725" t="str">
            <v>B</v>
          </cell>
          <cell r="E725" t="str">
            <v>OPT</v>
          </cell>
          <cell r="F725" t="str">
            <v>E</v>
          </cell>
          <cell r="H725" t="str">
            <v>0</v>
          </cell>
          <cell r="I725" t="e">
            <v>#REF!</v>
          </cell>
          <cell r="J725" t="str">
            <v>0</v>
          </cell>
          <cell r="K725" t="str">
            <v>0</v>
          </cell>
          <cell r="L725" t="str">
            <v>0</v>
          </cell>
          <cell r="M725" t="str">
            <v>0</v>
          </cell>
          <cell r="N725" t="str">
            <v>0</v>
          </cell>
          <cell r="O725" t="e">
            <v>#REF!</v>
          </cell>
        </row>
        <row r="726">
          <cell r="B726" t="str">
            <v>OPT-017</v>
          </cell>
          <cell r="C726" t="str">
            <v>RINOSCOPIO ADULTO</v>
          </cell>
          <cell r="D726" t="str">
            <v>B</v>
          </cell>
          <cell r="E726" t="str">
            <v>OPT</v>
          </cell>
          <cell r="F726" t="str">
            <v>E</v>
          </cell>
          <cell r="H726" t="str">
            <v>0</v>
          </cell>
          <cell r="I726" t="e">
            <v>#REF!</v>
          </cell>
          <cell r="J726" t="str">
            <v>0</v>
          </cell>
          <cell r="K726" t="str">
            <v>0</v>
          </cell>
          <cell r="L726" t="str">
            <v>0</v>
          </cell>
          <cell r="M726" t="str">
            <v>0</v>
          </cell>
          <cell r="N726" t="str">
            <v>0</v>
          </cell>
          <cell r="O726" t="e">
            <v>#REF!</v>
          </cell>
        </row>
        <row r="727">
          <cell r="B727" t="str">
            <v>OPT-018</v>
          </cell>
          <cell r="C727" t="str">
            <v>RINOSCOPIO PEDIATRICO</v>
          </cell>
          <cell r="D727" t="str">
            <v>B</v>
          </cell>
          <cell r="E727" t="str">
            <v>OPT</v>
          </cell>
          <cell r="F727" t="str">
            <v>E</v>
          </cell>
          <cell r="H727" t="str">
            <v>0</v>
          </cell>
          <cell r="I727" t="e">
            <v>#REF!</v>
          </cell>
          <cell r="J727" t="str">
            <v>0</v>
          </cell>
          <cell r="K727" t="str">
            <v>0</v>
          </cell>
          <cell r="L727" t="str">
            <v>0</v>
          </cell>
          <cell r="M727" t="str">
            <v>0</v>
          </cell>
          <cell r="N727" t="str">
            <v>0</v>
          </cell>
          <cell r="O727" t="e">
            <v>#REF!</v>
          </cell>
        </row>
        <row r="728">
          <cell r="B728" t="str">
            <v>OPT-019</v>
          </cell>
          <cell r="C728" t="str">
            <v xml:space="preserve">TORRE  DE VIDEOCIRUGÍA LAPAROSCÓPICA </v>
          </cell>
          <cell r="D728" t="str">
            <v>B</v>
          </cell>
          <cell r="E728" t="str">
            <v>OPT</v>
          </cell>
          <cell r="F728" t="str">
            <v>E</v>
          </cell>
          <cell r="H728" t="str">
            <v>0</v>
          </cell>
          <cell r="I728" t="e">
            <v>#REF!</v>
          </cell>
          <cell r="J728" t="str">
            <v>0</v>
          </cell>
          <cell r="K728" t="str">
            <v>0</v>
          </cell>
          <cell r="L728" t="str">
            <v>0</v>
          </cell>
          <cell r="M728" t="str">
            <v>0</v>
          </cell>
          <cell r="N728" t="str">
            <v>0</v>
          </cell>
          <cell r="O728" t="e">
            <v>#REF!</v>
          </cell>
        </row>
        <row r="729">
          <cell r="B729" t="str">
            <v>OPT-020</v>
          </cell>
          <cell r="C729" t="str">
            <v>TORRE DE VIDEOCIRUGÍA  ARTROSCÓPICA</v>
          </cell>
          <cell r="D729" t="str">
            <v>B</v>
          </cell>
          <cell r="E729" t="str">
            <v>OPT</v>
          </cell>
          <cell r="F729" t="str">
            <v>E</v>
          </cell>
          <cell r="H729" t="str">
            <v>0</v>
          </cell>
          <cell r="I729" t="e">
            <v>#REF!</v>
          </cell>
          <cell r="J729" t="str">
            <v>0</v>
          </cell>
          <cell r="K729" t="str">
            <v>0</v>
          </cell>
          <cell r="L729" t="str">
            <v>0</v>
          </cell>
          <cell r="M729" t="str">
            <v>0</v>
          </cell>
          <cell r="N729" t="str">
            <v>0</v>
          </cell>
          <cell r="O729" t="e">
            <v>#REF!</v>
          </cell>
        </row>
        <row r="730">
          <cell r="B730" t="str">
            <v>OPT-021</v>
          </cell>
          <cell r="C730" t="str">
            <v xml:space="preserve">TORRE DE VIDEOCIRUGÍA  OBSTETRICA </v>
          </cell>
          <cell r="D730" t="str">
            <v>B</v>
          </cell>
          <cell r="E730" t="str">
            <v>OPT</v>
          </cell>
          <cell r="F730" t="str">
            <v>E</v>
          </cell>
          <cell r="H730" t="str">
            <v>0</v>
          </cell>
          <cell r="I730" t="e">
            <v>#REF!</v>
          </cell>
          <cell r="J730" t="str">
            <v>0</v>
          </cell>
          <cell r="K730" t="str">
            <v>0</v>
          </cell>
          <cell r="L730" t="str">
            <v>0</v>
          </cell>
          <cell r="M730" t="str">
            <v>0</v>
          </cell>
          <cell r="N730" t="str">
            <v>0</v>
          </cell>
          <cell r="O730" t="e">
            <v>#REF!</v>
          </cell>
        </row>
        <row r="731">
          <cell r="B731" t="str">
            <v>OPT-022</v>
          </cell>
          <cell r="C731" t="str">
            <v>VIDEO BRONCOSCOPIO</v>
          </cell>
          <cell r="D731" t="str">
            <v>B</v>
          </cell>
          <cell r="E731" t="str">
            <v>OPT</v>
          </cell>
          <cell r="F731" t="str">
            <v>E</v>
          </cell>
          <cell r="H731" t="str">
            <v>0</v>
          </cell>
          <cell r="I731" t="e">
            <v>#REF!</v>
          </cell>
          <cell r="J731" t="str">
            <v>0</v>
          </cell>
          <cell r="K731" t="str">
            <v>0</v>
          </cell>
          <cell r="L731" t="str">
            <v>0</v>
          </cell>
          <cell r="M731" t="str">
            <v>0</v>
          </cell>
          <cell r="N731" t="str">
            <v>0</v>
          </cell>
          <cell r="O731" t="e">
            <v>#REF!</v>
          </cell>
        </row>
        <row r="732">
          <cell r="B732" t="str">
            <v>OPT-023</v>
          </cell>
          <cell r="C732" t="str">
            <v>VIDEO CISTORESECTOSCOPIO</v>
          </cell>
          <cell r="D732" t="str">
            <v>B</v>
          </cell>
          <cell r="E732" t="str">
            <v>OPT</v>
          </cell>
          <cell r="F732" t="str">
            <v>E</v>
          </cell>
          <cell r="H732" t="str">
            <v>0</v>
          </cell>
          <cell r="I732" t="e">
            <v>#REF!</v>
          </cell>
          <cell r="J732" t="str">
            <v>0</v>
          </cell>
          <cell r="K732" t="str">
            <v>0</v>
          </cell>
          <cell r="L732" t="str">
            <v>0</v>
          </cell>
          <cell r="M732" t="str">
            <v>0</v>
          </cell>
          <cell r="N732" t="str">
            <v>0</v>
          </cell>
          <cell r="O732" t="e">
            <v>#REF!</v>
          </cell>
        </row>
        <row r="733">
          <cell r="B733" t="str">
            <v>OPT-024</v>
          </cell>
          <cell r="C733" t="str">
            <v>VIDEO COLONOSCOPIO</v>
          </cell>
          <cell r="D733" t="str">
            <v>B</v>
          </cell>
          <cell r="E733" t="str">
            <v>OPT</v>
          </cell>
          <cell r="F733" t="str">
            <v>E</v>
          </cell>
          <cell r="H733" t="str">
            <v>0</v>
          </cell>
          <cell r="I733" t="e">
            <v>#REF!</v>
          </cell>
          <cell r="J733" t="str">
            <v>0</v>
          </cell>
          <cell r="K733" t="str">
            <v>0</v>
          </cell>
          <cell r="L733" t="str">
            <v>0</v>
          </cell>
          <cell r="M733" t="str">
            <v>0</v>
          </cell>
          <cell r="N733" t="str">
            <v>0</v>
          </cell>
          <cell r="O733" t="e">
            <v>#REF!</v>
          </cell>
        </row>
        <row r="734">
          <cell r="B734" t="str">
            <v>OPT-025</v>
          </cell>
          <cell r="C734" t="str">
            <v>VIDEO COLPOSCOPIO</v>
          </cell>
          <cell r="D734" t="str">
            <v>B</v>
          </cell>
          <cell r="E734" t="str">
            <v>OPT</v>
          </cell>
          <cell r="F734" t="str">
            <v>E</v>
          </cell>
          <cell r="H734" t="str">
            <v>0</v>
          </cell>
          <cell r="I734" t="e">
            <v>#REF!</v>
          </cell>
          <cell r="J734" t="str">
            <v>0</v>
          </cell>
          <cell r="K734" t="str">
            <v>0</v>
          </cell>
          <cell r="L734" t="str">
            <v>0</v>
          </cell>
          <cell r="M734" t="str">
            <v>0</v>
          </cell>
          <cell r="N734" t="str">
            <v>0</v>
          </cell>
          <cell r="O734" t="e">
            <v>#REF!</v>
          </cell>
        </row>
        <row r="735">
          <cell r="B735" t="str">
            <v>OPT-026</v>
          </cell>
          <cell r="C735" t="str">
            <v>VIDEO GASTRODUODENOSCOPIO</v>
          </cell>
          <cell r="D735" t="str">
            <v>B</v>
          </cell>
          <cell r="E735" t="str">
            <v>OPT</v>
          </cell>
          <cell r="F735" t="str">
            <v>E</v>
          </cell>
          <cell r="H735" t="str">
            <v>0</v>
          </cell>
          <cell r="I735" t="e">
            <v>#REF!</v>
          </cell>
          <cell r="J735" t="str">
            <v>0</v>
          </cell>
          <cell r="K735" t="str">
            <v>0</v>
          </cell>
          <cell r="L735" t="str">
            <v>0</v>
          </cell>
          <cell r="M735" t="str">
            <v>0</v>
          </cell>
          <cell r="N735" t="str">
            <v>0</v>
          </cell>
          <cell r="O735" t="e">
            <v>#REF!</v>
          </cell>
        </row>
        <row r="736">
          <cell r="B736" t="str">
            <v>OTO-001</v>
          </cell>
          <cell r="C736" t="str">
            <v>AUDIOMETRO DE DOS CANALES</v>
          </cell>
          <cell r="D736" t="str">
            <v>B</v>
          </cell>
          <cell r="E736" t="str">
            <v>OTO</v>
          </cell>
          <cell r="F736" t="str">
            <v>E</v>
          </cell>
          <cell r="H736" t="str">
            <v>0</v>
          </cell>
          <cell r="I736" t="e">
            <v>#REF!</v>
          </cell>
          <cell r="J736" t="str">
            <v>0</v>
          </cell>
          <cell r="K736" t="str">
            <v>0</v>
          </cell>
          <cell r="L736" t="str">
            <v>0</v>
          </cell>
          <cell r="M736" t="str">
            <v>0</v>
          </cell>
          <cell r="N736" t="str">
            <v>0</v>
          </cell>
          <cell r="O736" t="e">
            <v>#REF!</v>
          </cell>
        </row>
        <row r="737">
          <cell r="B737" t="str">
            <v>OTO-002</v>
          </cell>
          <cell r="C737" t="str">
            <v>CABINA AUDIOMETRICA</v>
          </cell>
          <cell r="D737" t="str">
            <v>B</v>
          </cell>
          <cell r="E737" t="str">
            <v>OTO</v>
          </cell>
          <cell r="F737" t="str">
            <v>E</v>
          </cell>
          <cell r="H737" t="str">
            <v>0</v>
          </cell>
          <cell r="I737" t="e">
            <v>#REF!</v>
          </cell>
          <cell r="J737" t="str">
            <v>0</v>
          </cell>
          <cell r="K737" t="str">
            <v>0</v>
          </cell>
          <cell r="L737" t="str">
            <v>0</v>
          </cell>
          <cell r="M737" t="str">
            <v>0</v>
          </cell>
          <cell r="N737" t="str">
            <v>0</v>
          </cell>
          <cell r="O737" t="e">
            <v>#REF!</v>
          </cell>
        </row>
        <row r="738">
          <cell r="B738" t="str">
            <v>OTO-003</v>
          </cell>
          <cell r="C738" t="str">
            <v>ESPECULOS NASALES ADULTOS, NIÑOS</v>
          </cell>
          <cell r="D738" t="str">
            <v>I</v>
          </cell>
          <cell r="E738" t="str">
            <v>OTO</v>
          </cell>
          <cell r="F738" t="str">
            <v>E</v>
          </cell>
          <cell r="H738" t="str">
            <v>0</v>
          </cell>
          <cell r="I738" t="e">
            <v>#REF!</v>
          </cell>
          <cell r="J738" t="str">
            <v>0</v>
          </cell>
          <cell r="K738" t="str">
            <v>0</v>
          </cell>
          <cell r="L738" t="str">
            <v>0</v>
          </cell>
          <cell r="M738" t="str">
            <v>0</v>
          </cell>
          <cell r="N738" t="str">
            <v>0</v>
          </cell>
          <cell r="O738" t="e">
            <v>#REF!</v>
          </cell>
        </row>
        <row r="739">
          <cell r="B739" t="str">
            <v>OTO-004</v>
          </cell>
          <cell r="C739" t="str">
            <v>SET INSTRUMENTAL DE ADENOAMIGDALECTOMIA PEDIATRICO</v>
          </cell>
          <cell r="D739" t="str">
            <v>I</v>
          </cell>
          <cell r="E739" t="str">
            <v>OTO</v>
          </cell>
          <cell r="F739" t="str">
            <v>E</v>
          </cell>
          <cell r="H739" t="str">
            <v>0</v>
          </cell>
          <cell r="I739" t="e">
            <v>#REF!</v>
          </cell>
          <cell r="J739">
            <v>3</v>
          </cell>
          <cell r="K739" t="str">
            <v>0</v>
          </cell>
          <cell r="L739" t="str">
            <v>0</v>
          </cell>
          <cell r="M739" t="str">
            <v>0</v>
          </cell>
          <cell r="N739" t="str">
            <v>0</v>
          </cell>
          <cell r="O739" t="e">
            <v>#REF!</v>
          </cell>
        </row>
        <row r="740">
          <cell r="B740" t="str">
            <v>OTO-005</v>
          </cell>
          <cell r="C740" t="str">
            <v>SET INSTRUMENTAL DE AMIGDALECTOMIA ADOLESCENTE</v>
          </cell>
          <cell r="D740" t="str">
            <v>I</v>
          </cell>
          <cell r="E740" t="str">
            <v>OTO</v>
          </cell>
          <cell r="F740" t="str">
            <v>E</v>
          </cell>
          <cell r="H740" t="str">
            <v>0</v>
          </cell>
          <cell r="I740" t="e">
            <v>#REF!</v>
          </cell>
          <cell r="J740">
            <v>3</v>
          </cell>
          <cell r="K740" t="str">
            <v>0</v>
          </cell>
          <cell r="L740" t="str">
            <v>0</v>
          </cell>
          <cell r="M740" t="str">
            <v>0</v>
          </cell>
          <cell r="N740" t="str">
            <v>0</v>
          </cell>
          <cell r="O740" t="e">
            <v>#REF!</v>
          </cell>
        </row>
        <row r="741">
          <cell r="B741" t="str">
            <v>OTO-006</v>
          </cell>
          <cell r="C741" t="str">
            <v>SET INSTRUMENTAL DE AMIGDALECTOMIA ADULTO</v>
          </cell>
          <cell r="D741" t="str">
            <v>I</v>
          </cell>
          <cell r="E741" t="str">
            <v>OTO</v>
          </cell>
          <cell r="F741" t="str">
            <v>E</v>
          </cell>
          <cell r="H741" t="str">
            <v>0</v>
          </cell>
          <cell r="I741" t="e">
            <v>#REF!</v>
          </cell>
          <cell r="J741">
            <v>3</v>
          </cell>
          <cell r="K741" t="str">
            <v>0</v>
          </cell>
          <cell r="L741" t="str">
            <v>0</v>
          </cell>
          <cell r="M741" t="str">
            <v>0</v>
          </cell>
          <cell r="N741" t="str">
            <v>0</v>
          </cell>
          <cell r="O741" t="e">
            <v>#REF!</v>
          </cell>
        </row>
        <row r="742">
          <cell r="B742" t="str">
            <v>OTO-007</v>
          </cell>
          <cell r="C742" t="str">
            <v>SET INSTRUMENTAL DE POLIPOS NASALES</v>
          </cell>
          <cell r="D742" t="str">
            <v>I</v>
          </cell>
          <cell r="E742" t="str">
            <v>OTO</v>
          </cell>
          <cell r="F742" t="str">
            <v>E</v>
          </cell>
          <cell r="H742" t="str">
            <v>0</v>
          </cell>
          <cell r="I742" t="e">
            <v>#REF!</v>
          </cell>
          <cell r="J742">
            <v>3</v>
          </cell>
          <cell r="K742" t="str">
            <v>0</v>
          </cell>
          <cell r="L742" t="str">
            <v>0</v>
          </cell>
          <cell r="M742" t="str">
            <v>0</v>
          </cell>
          <cell r="N742" t="str">
            <v>0</v>
          </cell>
          <cell r="O742" t="e">
            <v>#REF!</v>
          </cell>
        </row>
        <row r="743">
          <cell r="B743" t="str">
            <v>OTO-008</v>
          </cell>
          <cell r="C743" t="str">
            <v>SET INSTRUMENTAL DE REDUCCION INCRUENTA DE FRACTURA DE HUESOS NASALES</v>
          </cell>
          <cell r="D743" t="str">
            <v>I</v>
          </cell>
          <cell r="E743" t="str">
            <v>OTO</v>
          </cell>
          <cell r="F743" t="str">
            <v>E</v>
          </cell>
          <cell r="H743" t="str">
            <v>0</v>
          </cell>
          <cell r="I743" t="e">
            <v>#REF!</v>
          </cell>
          <cell r="J743">
            <v>3</v>
          </cell>
          <cell r="K743" t="str">
            <v>0</v>
          </cell>
          <cell r="L743" t="str">
            <v>0</v>
          </cell>
          <cell r="M743" t="str">
            <v>0</v>
          </cell>
          <cell r="N743" t="str">
            <v>0</v>
          </cell>
          <cell r="O743" t="e">
            <v>#REF!</v>
          </cell>
        </row>
        <row r="744">
          <cell r="B744" t="str">
            <v>OTO-009</v>
          </cell>
          <cell r="C744" t="str">
            <v>SET INSTRUMENTAL DE TABIQUE NASAL</v>
          </cell>
          <cell r="D744" t="str">
            <v>I</v>
          </cell>
          <cell r="E744" t="str">
            <v>OTO</v>
          </cell>
          <cell r="F744" t="str">
            <v>E</v>
          </cell>
          <cell r="H744" t="str">
            <v>0</v>
          </cell>
          <cell r="I744" t="e">
            <v>#REF!</v>
          </cell>
          <cell r="J744">
            <v>3</v>
          </cell>
          <cell r="K744" t="str">
            <v>0</v>
          </cell>
          <cell r="L744" t="str">
            <v>0</v>
          </cell>
          <cell r="M744" t="str">
            <v>0</v>
          </cell>
          <cell r="N744" t="str">
            <v>0</v>
          </cell>
          <cell r="O744" t="e">
            <v>#REF!</v>
          </cell>
        </row>
        <row r="745">
          <cell r="B745" t="str">
            <v>PAT-001</v>
          </cell>
          <cell r="C745" t="str">
            <v>COLOREADOR AUTOMATICO DE TEJIDOS</v>
          </cell>
          <cell r="D745" t="str">
            <v>L</v>
          </cell>
          <cell r="E745" t="str">
            <v>PAT</v>
          </cell>
          <cell r="F745" t="str">
            <v>E</v>
          </cell>
          <cell r="H745" t="str">
            <v>0</v>
          </cell>
          <cell r="I745" t="e">
            <v>#REF!</v>
          </cell>
          <cell r="J745" t="str">
            <v>0</v>
          </cell>
          <cell r="K745" t="str">
            <v>0</v>
          </cell>
          <cell r="L745" t="str">
            <v>0</v>
          </cell>
          <cell r="M745" t="str">
            <v>0</v>
          </cell>
          <cell r="N745" t="str">
            <v>0</v>
          </cell>
          <cell r="O745" t="e">
            <v>#REF!</v>
          </cell>
        </row>
        <row r="746">
          <cell r="B746" t="str">
            <v>PAT-002</v>
          </cell>
          <cell r="C746" t="str">
            <v xml:space="preserve">EQUIPO DE COLORACIÓN AUTOMÁTICA DE TEJIDOS </v>
          </cell>
          <cell r="D746" t="str">
            <v>L</v>
          </cell>
          <cell r="E746" t="str">
            <v>PAT</v>
          </cell>
          <cell r="F746" t="str">
            <v>E</v>
          </cell>
          <cell r="H746" t="str">
            <v>0</v>
          </cell>
          <cell r="I746" t="e">
            <v>#REF!</v>
          </cell>
          <cell r="J746" t="str">
            <v>0</v>
          </cell>
          <cell r="K746" t="str">
            <v>0</v>
          </cell>
          <cell r="L746" t="str">
            <v>0</v>
          </cell>
          <cell r="M746" t="str">
            <v>0</v>
          </cell>
          <cell r="N746" t="str">
            <v>0</v>
          </cell>
          <cell r="O746" t="e">
            <v>#REF!</v>
          </cell>
        </row>
        <row r="747">
          <cell r="B747" t="str">
            <v>PAT-003</v>
          </cell>
          <cell r="C747" t="str">
            <v xml:space="preserve">FLOTADOR DE TEJIDOS </v>
          </cell>
          <cell r="D747" t="str">
            <v>L</v>
          </cell>
          <cell r="E747" t="str">
            <v>PAT</v>
          </cell>
          <cell r="F747" t="str">
            <v>E</v>
          </cell>
          <cell r="H747" t="str">
            <v>0</v>
          </cell>
          <cell r="I747" t="e">
            <v>#REF!</v>
          </cell>
          <cell r="J747" t="str">
            <v>0</v>
          </cell>
          <cell r="K747" t="str">
            <v>0</v>
          </cell>
          <cell r="L747" t="str">
            <v>0</v>
          </cell>
          <cell r="M747" t="str">
            <v>0</v>
          </cell>
          <cell r="N747" t="str">
            <v>0</v>
          </cell>
          <cell r="O747" t="e">
            <v>#REF!</v>
          </cell>
        </row>
        <row r="748">
          <cell r="B748" t="str">
            <v>PAT-004</v>
          </cell>
          <cell r="C748" t="str">
            <v>MESA DE NECROPSIAS INCLUYE TRITURADOR</v>
          </cell>
          <cell r="D748" t="str">
            <v>MC</v>
          </cell>
          <cell r="E748" t="str">
            <v>PAT</v>
          </cell>
          <cell r="F748" t="str">
            <v>E</v>
          </cell>
          <cell r="H748" t="str">
            <v>0</v>
          </cell>
          <cell r="I748" t="e">
            <v>#REF!</v>
          </cell>
          <cell r="J748">
            <v>1</v>
          </cell>
          <cell r="K748" t="str">
            <v>0</v>
          </cell>
          <cell r="L748" t="str">
            <v>0</v>
          </cell>
          <cell r="M748" t="str">
            <v>0</v>
          </cell>
          <cell r="N748" t="str">
            <v>0</v>
          </cell>
          <cell r="O748" t="e">
            <v>#REF!</v>
          </cell>
        </row>
        <row r="749">
          <cell r="B749" t="str">
            <v>PAT-005</v>
          </cell>
          <cell r="C749" t="str">
            <v>MESA PARA CADAVERES</v>
          </cell>
          <cell r="D749" t="str">
            <v>MC</v>
          </cell>
          <cell r="E749" t="str">
            <v>PAT</v>
          </cell>
          <cell r="F749" t="str">
            <v>E</v>
          </cell>
          <cell r="H749" t="str">
            <v>0</v>
          </cell>
          <cell r="I749" t="e">
            <v>#REF!</v>
          </cell>
          <cell r="J749" t="str">
            <v>0</v>
          </cell>
          <cell r="K749">
            <v>1</v>
          </cell>
          <cell r="L749">
            <v>1</v>
          </cell>
          <cell r="M749" t="str">
            <v>0</v>
          </cell>
          <cell r="N749" t="str">
            <v>0</v>
          </cell>
          <cell r="O749" t="e">
            <v>#REF!</v>
          </cell>
        </row>
        <row r="750">
          <cell r="B750" t="str">
            <v>PAT-006</v>
          </cell>
          <cell r="C750" t="str">
            <v>MICROTOMO POR CONGELACION</v>
          </cell>
          <cell r="D750" t="str">
            <v>L</v>
          </cell>
          <cell r="E750" t="str">
            <v>PAT</v>
          </cell>
          <cell r="F750" t="str">
            <v>E</v>
          </cell>
          <cell r="H750" t="str">
            <v>0</v>
          </cell>
          <cell r="I750" t="e">
            <v>#REF!</v>
          </cell>
          <cell r="J750" t="str">
            <v>0</v>
          </cell>
          <cell r="K750" t="str">
            <v>0</v>
          </cell>
          <cell r="L750" t="str">
            <v>0</v>
          </cell>
          <cell r="M750" t="str">
            <v>0</v>
          </cell>
          <cell r="N750" t="str">
            <v>0</v>
          </cell>
          <cell r="O750" t="e">
            <v>#REF!</v>
          </cell>
        </row>
        <row r="751">
          <cell r="B751" t="str">
            <v>PAT-007</v>
          </cell>
          <cell r="C751" t="str">
            <v>MICROTOMO POR ROTACION</v>
          </cell>
          <cell r="D751" t="str">
            <v>L</v>
          </cell>
          <cell r="E751" t="str">
            <v>PAT</v>
          </cell>
          <cell r="F751" t="str">
            <v>E</v>
          </cell>
          <cell r="H751" t="str">
            <v>0</v>
          </cell>
          <cell r="I751" t="e">
            <v>#REF!</v>
          </cell>
          <cell r="J751" t="str">
            <v>0</v>
          </cell>
          <cell r="K751" t="str">
            <v>0</v>
          </cell>
          <cell r="L751" t="str">
            <v>0</v>
          </cell>
          <cell r="M751" t="str">
            <v>0</v>
          </cell>
          <cell r="N751" t="str">
            <v>0</v>
          </cell>
          <cell r="O751" t="e">
            <v>#REF!</v>
          </cell>
        </row>
        <row r="752">
          <cell r="B752" t="str">
            <v>PAT-008</v>
          </cell>
          <cell r="C752" t="str">
            <v xml:space="preserve">PROCESADOR AUTOMATICO DE TEJIDOS </v>
          </cell>
          <cell r="D752" t="str">
            <v>L</v>
          </cell>
          <cell r="E752" t="str">
            <v>PAT</v>
          </cell>
          <cell r="F752" t="str">
            <v>E</v>
          </cell>
          <cell r="H752" t="str">
            <v>0</v>
          </cell>
          <cell r="I752" t="e">
            <v>#REF!</v>
          </cell>
          <cell r="J752" t="str">
            <v>0</v>
          </cell>
          <cell r="K752" t="str">
            <v>0</v>
          </cell>
          <cell r="L752" t="str">
            <v>0</v>
          </cell>
          <cell r="M752" t="str">
            <v>0</v>
          </cell>
          <cell r="N752" t="str">
            <v>0</v>
          </cell>
          <cell r="O752" t="e">
            <v>#REF!</v>
          </cell>
        </row>
        <row r="753">
          <cell r="B753" t="str">
            <v>PAT-009</v>
          </cell>
          <cell r="C753" t="str">
            <v>SECADORA DE LAMINA  DE MUESTRAS DE TEJIDO</v>
          </cell>
          <cell r="D753" t="str">
            <v>L</v>
          </cell>
          <cell r="E753" t="str">
            <v>PAT</v>
          </cell>
          <cell r="F753" t="str">
            <v>E</v>
          </cell>
          <cell r="H753" t="str">
            <v>0</v>
          </cell>
          <cell r="I753" t="e">
            <v>#REF!</v>
          </cell>
          <cell r="J753" t="str">
            <v>0</v>
          </cell>
          <cell r="K753" t="str">
            <v>0</v>
          </cell>
          <cell r="L753" t="str">
            <v>0</v>
          </cell>
          <cell r="M753" t="str">
            <v>0</v>
          </cell>
          <cell r="N753" t="str">
            <v>0</v>
          </cell>
          <cell r="O753" t="e">
            <v>#REF!</v>
          </cell>
        </row>
        <row r="754">
          <cell r="B754" t="str">
            <v>PAT-010</v>
          </cell>
          <cell r="C754" t="str">
            <v xml:space="preserve">SISTEMA DE INCLUSIÓN  INTEGRADA  </v>
          </cell>
          <cell r="D754" t="str">
            <v>L</v>
          </cell>
          <cell r="E754" t="str">
            <v>PAT</v>
          </cell>
          <cell r="F754" t="str">
            <v>E</v>
          </cell>
          <cell r="H754" t="str">
            <v>0</v>
          </cell>
          <cell r="I754" t="e">
            <v>#REF!</v>
          </cell>
          <cell r="J754" t="str">
            <v>0</v>
          </cell>
          <cell r="K754" t="str">
            <v>0</v>
          </cell>
          <cell r="L754" t="str">
            <v>0</v>
          </cell>
          <cell r="M754" t="str">
            <v>0</v>
          </cell>
          <cell r="N754" t="str">
            <v>0</v>
          </cell>
          <cell r="O754" t="e">
            <v>#REF!</v>
          </cell>
        </row>
        <row r="755">
          <cell r="B755" t="str">
            <v>PES-001</v>
          </cell>
          <cell r="C755" t="str">
            <v>BALANZA ANALÍTICA (200 A 500 GRS)</v>
          </cell>
          <cell r="D755" t="str">
            <v>L</v>
          </cell>
          <cell r="E755" t="str">
            <v>PES</v>
          </cell>
          <cell r="F755" t="str">
            <v>E</v>
          </cell>
          <cell r="H755" t="str">
            <v>0</v>
          </cell>
          <cell r="I755" t="e">
            <v>#REF!</v>
          </cell>
          <cell r="J755" t="str">
            <v>0</v>
          </cell>
          <cell r="K755" t="str">
            <v>0</v>
          </cell>
          <cell r="L755" t="str">
            <v>0</v>
          </cell>
          <cell r="M755" t="str">
            <v>0</v>
          </cell>
          <cell r="N755" t="str">
            <v>0</v>
          </cell>
          <cell r="O755" t="e">
            <v>#REF!</v>
          </cell>
        </row>
        <row r="756">
          <cell r="B756" t="str">
            <v>PES-002</v>
          </cell>
          <cell r="C756" t="str">
            <v>BALANZA ANALÍTICA DE PRECISIÓN</v>
          </cell>
          <cell r="D756" t="str">
            <v>L</v>
          </cell>
          <cell r="E756" t="str">
            <v>PES</v>
          </cell>
          <cell r="F756" t="str">
            <v>E</v>
          </cell>
          <cell r="H756" t="str">
            <v>0</v>
          </cell>
          <cell r="I756" t="e">
            <v>#REF!</v>
          </cell>
          <cell r="J756" t="str">
            <v>0</v>
          </cell>
          <cell r="K756" t="str">
            <v>0</v>
          </cell>
          <cell r="L756" t="str">
            <v>0</v>
          </cell>
          <cell r="M756" t="str">
            <v>0</v>
          </cell>
          <cell r="N756" t="str">
            <v>0</v>
          </cell>
          <cell r="O756" t="e">
            <v>#REF!</v>
          </cell>
        </row>
        <row r="757">
          <cell r="B757" t="str">
            <v>PES-003</v>
          </cell>
          <cell r="C757" t="str">
            <v>BALANZA DE 10 GR. A 10 KG</v>
          </cell>
          <cell r="D757" t="str">
            <v>C</v>
          </cell>
          <cell r="E757" t="str">
            <v>PES</v>
          </cell>
          <cell r="F757" t="str">
            <v>E</v>
          </cell>
          <cell r="H757">
            <v>1</v>
          </cell>
          <cell r="I757" t="e">
            <v>#REF!</v>
          </cell>
          <cell r="J757" t="str">
            <v>0</v>
          </cell>
          <cell r="K757" t="str">
            <v>0</v>
          </cell>
          <cell r="L757" t="str">
            <v>0</v>
          </cell>
          <cell r="M757" t="str">
            <v>0</v>
          </cell>
          <cell r="N757" t="str">
            <v>0</v>
          </cell>
          <cell r="O757" t="e">
            <v>#REF!</v>
          </cell>
        </row>
        <row r="758">
          <cell r="B758" t="str">
            <v>PES-004</v>
          </cell>
          <cell r="C758" t="str">
            <v xml:space="preserve">BALANZA DE DOS PLATILLOS DE 2 KG. </v>
          </cell>
          <cell r="D758" t="str">
            <v>C</v>
          </cell>
          <cell r="E758" t="str">
            <v>PES</v>
          </cell>
          <cell r="F758" t="str">
            <v>E</v>
          </cell>
          <cell r="H758">
            <v>1</v>
          </cell>
          <cell r="I758" t="e">
            <v>#REF!</v>
          </cell>
          <cell r="J758" t="str">
            <v>0</v>
          </cell>
          <cell r="K758" t="str">
            <v>0</v>
          </cell>
          <cell r="L758" t="str">
            <v>0</v>
          </cell>
          <cell r="M758" t="str">
            <v>0</v>
          </cell>
          <cell r="N758" t="str">
            <v>0</v>
          </cell>
          <cell r="O758" t="e">
            <v>#REF!</v>
          </cell>
        </row>
        <row r="759">
          <cell r="B759" t="str">
            <v>PES-005</v>
          </cell>
          <cell r="C759" t="str">
            <v xml:space="preserve">BALANZA DE MESA DE 20 KILOS </v>
          </cell>
          <cell r="D759" t="str">
            <v>C</v>
          </cell>
          <cell r="E759" t="str">
            <v>PES</v>
          </cell>
          <cell r="F759" t="str">
            <v>E</v>
          </cell>
          <cell r="H759">
            <v>1</v>
          </cell>
          <cell r="I759" t="e">
            <v>#REF!</v>
          </cell>
          <cell r="J759">
            <v>1</v>
          </cell>
          <cell r="K759">
            <v>1</v>
          </cell>
          <cell r="L759" t="str">
            <v>0</v>
          </cell>
          <cell r="M759" t="str">
            <v>0</v>
          </cell>
          <cell r="N759" t="str">
            <v>0</v>
          </cell>
          <cell r="O759" t="e">
            <v>#REF!</v>
          </cell>
        </row>
        <row r="760">
          <cell r="B760" t="str">
            <v>PES-006</v>
          </cell>
          <cell r="C760" t="str">
            <v>BALANZA DE PISO CON TALLÍMETRO PARA PERSONAS, FUERZA 160 KGS.</v>
          </cell>
          <cell r="D760" t="str">
            <v>C</v>
          </cell>
          <cell r="E760" t="str">
            <v>PES</v>
          </cell>
          <cell r="F760" t="str">
            <v>E</v>
          </cell>
          <cell r="H760" t="str">
            <v>0</v>
          </cell>
          <cell r="I760" t="e">
            <v>#REF!</v>
          </cell>
          <cell r="J760">
            <v>1</v>
          </cell>
          <cell r="K760">
            <v>1</v>
          </cell>
          <cell r="L760">
            <v>1</v>
          </cell>
          <cell r="M760">
            <v>1</v>
          </cell>
          <cell r="N760">
            <v>1</v>
          </cell>
          <cell r="O760" t="e">
            <v>#REF!</v>
          </cell>
        </row>
        <row r="761">
          <cell r="B761" t="str">
            <v>PES-007</v>
          </cell>
          <cell r="C761" t="str">
            <v>BALANZA DE PLATAFORMA FUERZA 160 KG.</v>
          </cell>
          <cell r="D761" t="str">
            <v>C</v>
          </cell>
          <cell r="E761" t="str">
            <v>PES</v>
          </cell>
          <cell r="F761" t="str">
            <v>E</v>
          </cell>
          <cell r="H761">
            <v>2</v>
          </cell>
          <cell r="I761" t="e">
            <v>#REF!</v>
          </cell>
          <cell r="J761">
            <v>1</v>
          </cell>
          <cell r="K761">
            <v>1</v>
          </cell>
          <cell r="L761" t="str">
            <v>0</v>
          </cell>
          <cell r="M761" t="str">
            <v>0</v>
          </cell>
          <cell r="N761" t="str">
            <v>0</v>
          </cell>
          <cell r="O761" t="e">
            <v>#REF!</v>
          </cell>
        </row>
        <row r="762">
          <cell r="B762" t="str">
            <v>PES-008</v>
          </cell>
          <cell r="C762" t="str">
            <v>BALANZA DE PLATAFORMA, FUERZA 100 Kg</v>
          </cell>
          <cell r="D762" t="str">
            <v>C</v>
          </cell>
          <cell r="E762" t="str">
            <v>PES</v>
          </cell>
          <cell r="F762" t="str">
            <v>E</v>
          </cell>
          <cell r="H762">
            <v>1</v>
          </cell>
          <cell r="I762" t="e">
            <v>#REF!</v>
          </cell>
          <cell r="J762" t="str">
            <v>0</v>
          </cell>
          <cell r="K762" t="str">
            <v>0</v>
          </cell>
          <cell r="L762" t="str">
            <v>0</v>
          </cell>
          <cell r="M762" t="str">
            <v>0</v>
          </cell>
          <cell r="N762" t="str">
            <v>0</v>
          </cell>
          <cell r="O762" t="e">
            <v>#REF!</v>
          </cell>
        </row>
        <row r="763">
          <cell r="B763" t="str">
            <v>PES-009</v>
          </cell>
          <cell r="C763" t="str">
            <v>BALANZA DE PLATAFORMA, FUERZA 100 Kg, DIGITAL</v>
          </cell>
          <cell r="D763" t="str">
            <v>C</v>
          </cell>
          <cell r="E763" t="str">
            <v>PES</v>
          </cell>
          <cell r="F763" t="str">
            <v>E</v>
          </cell>
          <cell r="H763">
            <v>1</v>
          </cell>
          <cell r="I763" t="e">
            <v>#REF!</v>
          </cell>
          <cell r="J763" t="str">
            <v>0</v>
          </cell>
          <cell r="K763" t="str">
            <v>0</v>
          </cell>
          <cell r="L763" t="str">
            <v>0</v>
          </cell>
          <cell r="M763" t="str">
            <v>0</v>
          </cell>
          <cell r="N763" t="str">
            <v>0</v>
          </cell>
          <cell r="O763" t="e">
            <v>#REF!</v>
          </cell>
        </row>
        <row r="764">
          <cell r="B764" t="str">
            <v>PES-010</v>
          </cell>
          <cell r="C764" t="str">
            <v>BALANZA DE SOBREMESA  CON TALLÍMETRO PARA BEBES, FUERZA 12/16 KGS.</v>
          </cell>
          <cell r="D764" t="str">
            <v>C</v>
          </cell>
          <cell r="E764" t="str">
            <v>PES</v>
          </cell>
          <cell r="F764" t="str">
            <v>E</v>
          </cell>
          <cell r="H764" t="str">
            <v>0</v>
          </cell>
          <cell r="I764" t="e">
            <v>#REF!</v>
          </cell>
          <cell r="J764" t="str">
            <v>0</v>
          </cell>
          <cell r="K764" t="str">
            <v>0</v>
          </cell>
          <cell r="L764" t="str">
            <v>0</v>
          </cell>
          <cell r="M764" t="str">
            <v>0</v>
          </cell>
          <cell r="N764" t="str">
            <v>0</v>
          </cell>
          <cell r="O764" t="e">
            <v>#REF!</v>
          </cell>
        </row>
        <row r="765">
          <cell r="B765" t="str">
            <v>PES-011</v>
          </cell>
          <cell r="C765" t="str">
            <v>BALANZA DIGITAL NEONATAL</v>
          </cell>
          <cell r="D765" t="str">
            <v>C</v>
          </cell>
          <cell r="E765" t="str">
            <v>PES</v>
          </cell>
          <cell r="F765" t="str">
            <v>E</v>
          </cell>
          <cell r="H765" t="str">
            <v>0</v>
          </cell>
          <cell r="I765" t="e">
            <v>#REF!</v>
          </cell>
          <cell r="J765" t="str">
            <v>0</v>
          </cell>
          <cell r="K765" t="str">
            <v>0</v>
          </cell>
          <cell r="L765" t="str">
            <v>0</v>
          </cell>
          <cell r="M765" t="str">
            <v>0</v>
          </cell>
          <cell r="N765" t="str">
            <v>0</v>
          </cell>
          <cell r="O765" t="e">
            <v>#REF!</v>
          </cell>
        </row>
        <row r="766">
          <cell r="B766" t="str">
            <v>PES-012</v>
          </cell>
          <cell r="C766" t="str">
            <v>BALANZA DIGITAL PEDIÁTRICA DE SOBREMESA, 20 KG.</v>
          </cell>
          <cell r="D766" t="str">
            <v>C</v>
          </cell>
          <cell r="E766" t="str">
            <v>PES</v>
          </cell>
          <cell r="F766" t="str">
            <v>E</v>
          </cell>
          <cell r="H766" t="str">
            <v>0</v>
          </cell>
          <cell r="I766" t="e">
            <v>#REF!</v>
          </cell>
          <cell r="J766">
            <v>1</v>
          </cell>
          <cell r="K766">
            <v>2</v>
          </cell>
          <cell r="L766" t="str">
            <v>0</v>
          </cell>
          <cell r="M766" t="str">
            <v>0</v>
          </cell>
          <cell r="N766">
            <v>1</v>
          </cell>
          <cell r="O766" t="e">
            <v>#REF!</v>
          </cell>
        </row>
        <row r="767">
          <cell r="B767" t="str">
            <v>PES-013</v>
          </cell>
          <cell r="C767" t="str">
            <v xml:space="preserve">BALANZA MECÁNICA PARA PESAR ÓRGANOS </v>
          </cell>
          <cell r="D767" t="str">
            <v>C</v>
          </cell>
          <cell r="E767" t="str">
            <v>PES</v>
          </cell>
          <cell r="F767" t="str">
            <v>E</v>
          </cell>
          <cell r="H767" t="str">
            <v>0</v>
          </cell>
          <cell r="I767" t="e">
            <v>#REF!</v>
          </cell>
          <cell r="J767">
            <v>1</v>
          </cell>
          <cell r="K767" t="str">
            <v>0</v>
          </cell>
          <cell r="L767" t="str">
            <v>0</v>
          </cell>
          <cell r="M767" t="str">
            <v>0</v>
          </cell>
          <cell r="N767" t="str">
            <v>0</v>
          </cell>
          <cell r="O767" t="e">
            <v>#REF!</v>
          </cell>
        </row>
        <row r="768">
          <cell r="B768" t="str">
            <v>PES-014</v>
          </cell>
          <cell r="C768" t="str">
            <v>BATERIA DE CRECIMIENTO Y DESARROLLO (CRED)</v>
          </cell>
          <cell r="D768" t="str">
            <v>C</v>
          </cell>
          <cell r="E768" t="str">
            <v>PES</v>
          </cell>
          <cell r="F768" t="str">
            <v>E</v>
          </cell>
          <cell r="H768" t="str">
            <v>0</v>
          </cell>
          <cell r="I768" t="e">
            <v>#REF!</v>
          </cell>
          <cell r="J768" t="str">
            <v>0</v>
          </cell>
          <cell r="K768" t="str">
            <v>0</v>
          </cell>
          <cell r="L768" t="str">
            <v>0</v>
          </cell>
          <cell r="M768" t="str">
            <v>0</v>
          </cell>
          <cell r="N768" t="str">
            <v>0</v>
          </cell>
          <cell r="O768" t="e">
            <v>#REF!</v>
          </cell>
        </row>
        <row r="769">
          <cell r="B769" t="str">
            <v>QX-001</v>
          </cell>
          <cell r="C769" t="str">
            <v>BOLSA PERFUSORA</v>
          </cell>
          <cell r="D769" t="str">
            <v>C</v>
          </cell>
          <cell r="E769" t="str">
            <v>QX</v>
          </cell>
          <cell r="F769" t="str">
            <v>E</v>
          </cell>
          <cell r="H769" t="str">
            <v>0</v>
          </cell>
          <cell r="I769" t="e">
            <v>#REF!</v>
          </cell>
          <cell r="J769" t="str">
            <v>0</v>
          </cell>
          <cell r="K769" t="str">
            <v>0</v>
          </cell>
          <cell r="L769" t="str">
            <v>0</v>
          </cell>
          <cell r="M769" t="str">
            <v>0</v>
          </cell>
          <cell r="N769" t="str">
            <v>0</v>
          </cell>
          <cell r="O769" t="e">
            <v>#REF!</v>
          </cell>
        </row>
        <row r="770">
          <cell r="B770" t="str">
            <v>QX-002</v>
          </cell>
          <cell r="C770" t="str">
            <v>ELECTROBISTURÍ  MONOPOLAR / BIPOLAR DIGITAL</v>
          </cell>
          <cell r="D770" t="str">
            <v>B</v>
          </cell>
          <cell r="E770" t="str">
            <v>QX</v>
          </cell>
          <cell r="F770" t="str">
            <v>E</v>
          </cell>
          <cell r="H770" t="str">
            <v>0</v>
          </cell>
          <cell r="I770" t="e">
            <v>#REF!</v>
          </cell>
          <cell r="J770" t="str">
            <v>0</v>
          </cell>
          <cell r="K770" t="str">
            <v>0</v>
          </cell>
          <cell r="L770" t="str">
            <v>0</v>
          </cell>
          <cell r="M770" t="str">
            <v>0</v>
          </cell>
          <cell r="N770" t="str">
            <v>0</v>
          </cell>
          <cell r="O770" t="e">
            <v>#REF!</v>
          </cell>
        </row>
        <row r="771">
          <cell r="B771" t="str">
            <v>QX-003</v>
          </cell>
          <cell r="C771" t="str">
            <v>ELECTROBISTURÍ  MONOPOLAR / BIPOLAR DIGITAL CON PINZA HEMOSTATICA DE VASOS</v>
          </cell>
          <cell r="D771" t="str">
            <v>B</v>
          </cell>
          <cell r="E771" t="str">
            <v>QX</v>
          </cell>
          <cell r="F771" t="str">
            <v>E</v>
          </cell>
          <cell r="H771" t="str">
            <v>0</v>
          </cell>
          <cell r="I771" t="e">
            <v>#REF!</v>
          </cell>
          <cell r="J771" t="str">
            <v>0</v>
          </cell>
          <cell r="K771" t="str">
            <v>0</v>
          </cell>
          <cell r="L771" t="str">
            <v>0</v>
          </cell>
          <cell r="M771" t="str">
            <v>0</v>
          </cell>
          <cell r="N771" t="str">
            <v>0</v>
          </cell>
          <cell r="O771" t="e">
            <v>#REF!</v>
          </cell>
        </row>
        <row r="772">
          <cell r="B772" t="str">
            <v>QX-004</v>
          </cell>
          <cell r="C772" t="str">
            <v>ELECTROBISTURÍ  PARA ENDOSCOPIA A GAS ARGON</v>
          </cell>
          <cell r="D772" t="str">
            <v>B</v>
          </cell>
          <cell r="E772" t="str">
            <v>QX</v>
          </cell>
          <cell r="F772" t="str">
            <v>E</v>
          </cell>
          <cell r="H772" t="str">
            <v>0</v>
          </cell>
          <cell r="I772" t="e">
            <v>#REF!</v>
          </cell>
          <cell r="J772" t="str">
            <v>0</v>
          </cell>
          <cell r="K772" t="str">
            <v>0</v>
          </cell>
          <cell r="L772" t="str">
            <v>0</v>
          </cell>
          <cell r="M772" t="str">
            <v>0</v>
          </cell>
          <cell r="N772" t="str">
            <v>0</v>
          </cell>
          <cell r="O772" t="e">
            <v>#REF!</v>
          </cell>
        </row>
        <row r="773">
          <cell r="B773" t="str">
            <v>QX-005</v>
          </cell>
          <cell r="C773" t="str">
            <v xml:space="preserve">ELECTROCAUTERIO MONOPOLAR Y BIPOLAR </v>
          </cell>
          <cell r="D773" t="str">
            <v>B</v>
          </cell>
          <cell r="E773" t="str">
            <v>QX</v>
          </cell>
          <cell r="F773" t="str">
            <v>E</v>
          </cell>
          <cell r="H773" t="str">
            <v>0</v>
          </cell>
          <cell r="I773" t="e">
            <v>#REF!</v>
          </cell>
          <cell r="J773" t="str">
            <v>0</v>
          </cell>
          <cell r="K773" t="str">
            <v>0</v>
          </cell>
          <cell r="L773" t="str">
            <v>0</v>
          </cell>
          <cell r="M773" t="str">
            <v>0</v>
          </cell>
          <cell r="N773" t="str">
            <v>0</v>
          </cell>
          <cell r="O773" t="e">
            <v>#REF!</v>
          </cell>
        </row>
        <row r="774">
          <cell r="B774" t="str">
            <v>QX-006</v>
          </cell>
          <cell r="C774" t="str">
            <v>MESA DE EXPLORACION PROCTOLOGICA</v>
          </cell>
          <cell r="D774" t="str">
            <v>B</v>
          </cell>
          <cell r="E774" t="str">
            <v>QX</v>
          </cell>
          <cell r="F774" t="str">
            <v>E</v>
          </cell>
          <cell r="H774" t="str">
            <v>0</v>
          </cell>
          <cell r="I774" t="e">
            <v>#REF!</v>
          </cell>
          <cell r="J774" t="str">
            <v>0</v>
          </cell>
          <cell r="K774" t="str">
            <v>0</v>
          </cell>
          <cell r="L774" t="str">
            <v>0</v>
          </cell>
          <cell r="M774" t="str">
            <v>0</v>
          </cell>
          <cell r="N774" t="str">
            <v>0</v>
          </cell>
          <cell r="O774" t="e">
            <v>#REF!</v>
          </cell>
        </row>
        <row r="775">
          <cell r="B775" t="str">
            <v>QX-007</v>
          </cell>
          <cell r="C775" t="str">
            <v>MESA DE OPERACIONES HIDRÁULICA/ELECTRICA</v>
          </cell>
          <cell r="D775" t="str">
            <v>B</v>
          </cell>
          <cell r="E775" t="str">
            <v>QX</v>
          </cell>
          <cell r="F775" t="str">
            <v>E</v>
          </cell>
          <cell r="H775" t="str">
            <v>0</v>
          </cell>
          <cell r="I775" t="e">
            <v>#REF!</v>
          </cell>
          <cell r="J775" t="str">
            <v>0</v>
          </cell>
          <cell r="K775" t="str">
            <v>0</v>
          </cell>
          <cell r="L775" t="str">
            <v>0</v>
          </cell>
          <cell r="M775" t="str">
            <v>0</v>
          </cell>
          <cell r="N775" t="str">
            <v>0</v>
          </cell>
          <cell r="O775" t="e">
            <v>#REF!</v>
          </cell>
        </row>
        <row r="776">
          <cell r="B776" t="str">
            <v>QX-008</v>
          </cell>
          <cell r="C776" t="str">
            <v>MESA DE OPERACIONES HIDRÁULICA/ELECTRICA TRAUMATOLOGICA</v>
          </cell>
          <cell r="D776" t="str">
            <v>B</v>
          </cell>
          <cell r="E776" t="str">
            <v>QX</v>
          </cell>
          <cell r="F776" t="str">
            <v>E</v>
          </cell>
          <cell r="H776" t="str">
            <v>0</v>
          </cell>
          <cell r="I776" t="e">
            <v>#REF!</v>
          </cell>
          <cell r="J776" t="str">
            <v>0</v>
          </cell>
          <cell r="K776" t="str">
            <v>0</v>
          </cell>
          <cell r="L776" t="str">
            <v>0</v>
          </cell>
          <cell r="M776" t="str">
            <v>0</v>
          </cell>
          <cell r="N776" t="str">
            <v>0</v>
          </cell>
          <cell r="O776" t="e">
            <v>#REF!</v>
          </cell>
        </row>
        <row r="777">
          <cell r="B777" t="str">
            <v>QX-009</v>
          </cell>
          <cell r="C777" t="str">
            <v>MESA DE OPERACIONES MECÁNICA/HIDRÁULICA</v>
          </cell>
          <cell r="D777" t="str">
            <v>B</v>
          </cell>
          <cell r="E777" t="str">
            <v>QX</v>
          </cell>
          <cell r="F777" t="str">
            <v>E</v>
          </cell>
          <cell r="H777" t="str">
            <v>0</v>
          </cell>
          <cell r="I777" t="e">
            <v>#REF!</v>
          </cell>
          <cell r="J777" t="str">
            <v>0</v>
          </cell>
          <cell r="K777" t="str">
            <v>0</v>
          </cell>
          <cell r="L777" t="str">
            <v>0</v>
          </cell>
          <cell r="M777" t="str">
            <v>0</v>
          </cell>
          <cell r="N777" t="str">
            <v>0</v>
          </cell>
          <cell r="O777" t="e">
            <v>#REF!</v>
          </cell>
        </row>
        <row r="778">
          <cell r="B778" t="str">
            <v>QX-010</v>
          </cell>
          <cell r="C778" t="str">
            <v>PELDAÑO METALICO PARA SALA DE OPERACIONES</v>
          </cell>
          <cell r="D778" t="str">
            <v>MC</v>
          </cell>
          <cell r="E778" t="str">
            <v>QX</v>
          </cell>
          <cell r="F778" t="str">
            <v>E</v>
          </cell>
          <cell r="H778" t="str">
            <v>0</v>
          </cell>
          <cell r="I778" t="e">
            <v>#REF!</v>
          </cell>
          <cell r="J778" t="str">
            <v>0</v>
          </cell>
          <cell r="K778" t="str">
            <v>0</v>
          </cell>
          <cell r="L778" t="str">
            <v>0</v>
          </cell>
          <cell r="M778" t="str">
            <v>0</v>
          </cell>
          <cell r="N778" t="str">
            <v>0</v>
          </cell>
          <cell r="O778" t="e">
            <v>#REF!</v>
          </cell>
        </row>
        <row r="779">
          <cell r="B779" t="str">
            <v>QX-011</v>
          </cell>
          <cell r="C779" t="str">
            <v>SISTEMA ELECTRICO DE TRANSFERENCIA DE PACIENTES  CON CAMILLAS DE TRANSPORTE</v>
          </cell>
          <cell r="D779" t="str">
            <v>B</v>
          </cell>
          <cell r="E779" t="str">
            <v>QX</v>
          </cell>
          <cell r="F779" t="str">
            <v>E</v>
          </cell>
          <cell r="H779" t="str">
            <v>0</v>
          </cell>
          <cell r="I779" t="e">
            <v>#REF!</v>
          </cell>
          <cell r="J779">
            <v>1</v>
          </cell>
          <cell r="K779" t="str">
            <v>0</v>
          </cell>
          <cell r="L779" t="str">
            <v>0</v>
          </cell>
          <cell r="M779" t="str">
            <v>0</v>
          </cell>
          <cell r="N779" t="str">
            <v>0</v>
          </cell>
          <cell r="O779" t="e">
            <v>#REF!</v>
          </cell>
        </row>
        <row r="780">
          <cell r="B780" t="str">
            <v>REF-001</v>
          </cell>
          <cell r="C780" t="str">
            <v>CAJA TRANSPORTADORA DE 13 A 20 LITROS DE CAPACIDAD PARA VACUNAS</v>
          </cell>
          <cell r="D780" t="str">
            <v>L</v>
          </cell>
          <cell r="E780" t="str">
            <v>REF</v>
          </cell>
          <cell r="F780" t="str">
            <v>E</v>
          </cell>
          <cell r="H780">
            <v>2</v>
          </cell>
          <cell r="I780" t="e">
            <v>#REF!</v>
          </cell>
          <cell r="J780" t="str">
            <v>0</v>
          </cell>
          <cell r="K780" t="str">
            <v>0</v>
          </cell>
          <cell r="L780" t="str">
            <v>0</v>
          </cell>
          <cell r="M780" t="str">
            <v>0</v>
          </cell>
          <cell r="N780" t="str">
            <v>0</v>
          </cell>
          <cell r="O780" t="e">
            <v>#REF!</v>
          </cell>
        </row>
        <row r="781">
          <cell r="B781" t="str">
            <v>REF-002</v>
          </cell>
          <cell r="C781" t="str">
            <v>CAJA TRANSPORTADORA DE 8 A 21 LITROS DE CAPACIDAD PARA VACUNAS</v>
          </cell>
          <cell r="D781" t="str">
            <v>L</v>
          </cell>
          <cell r="E781" t="str">
            <v>REF</v>
          </cell>
          <cell r="F781" t="str">
            <v>E</v>
          </cell>
          <cell r="H781">
            <v>1</v>
          </cell>
          <cell r="I781" t="e">
            <v>#REF!</v>
          </cell>
          <cell r="J781" t="str">
            <v>0</v>
          </cell>
          <cell r="K781" t="str">
            <v>0</v>
          </cell>
          <cell r="L781" t="str">
            <v>0</v>
          </cell>
          <cell r="M781" t="str">
            <v>0</v>
          </cell>
          <cell r="N781" t="str">
            <v>0</v>
          </cell>
          <cell r="O781" t="e">
            <v>#REF!</v>
          </cell>
        </row>
        <row r="782">
          <cell r="B782" t="str">
            <v>REF-003</v>
          </cell>
          <cell r="C782" t="str">
            <v>CÁMARA FRIGORÍFICA PARA 2 CADAVERES</v>
          </cell>
          <cell r="D782" t="str">
            <v>E</v>
          </cell>
          <cell r="E782" t="str">
            <v>REF</v>
          </cell>
          <cell r="F782" t="str">
            <v>E</v>
          </cell>
          <cell r="H782" t="str">
            <v>0</v>
          </cell>
          <cell r="I782" t="e">
            <v>#REF!</v>
          </cell>
          <cell r="J782">
            <v>1</v>
          </cell>
          <cell r="K782" t="str">
            <v>0</v>
          </cell>
          <cell r="L782" t="str">
            <v>0</v>
          </cell>
          <cell r="M782" t="str">
            <v>0</v>
          </cell>
          <cell r="N782" t="str">
            <v>0</v>
          </cell>
          <cell r="O782" t="e">
            <v>#REF!</v>
          </cell>
        </row>
        <row r="783">
          <cell r="B783" t="str">
            <v>REF-004</v>
          </cell>
          <cell r="C783" t="str">
            <v xml:space="preserve">CENTRIFUGA REFRIGERADA DE PIE </v>
          </cell>
          <cell r="D783" t="str">
            <v>L</v>
          </cell>
          <cell r="E783" t="str">
            <v>REF</v>
          </cell>
          <cell r="F783" t="str">
            <v>E</v>
          </cell>
          <cell r="H783" t="str">
            <v>0</v>
          </cell>
          <cell r="I783" t="e">
            <v>#REF!</v>
          </cell>
          <cell r="J783" t="str">
            <v>0</v>
          </cell>
          <cell r="K783" t="str">
            <v>0</v>
          </cell>
          <cell r="L783" t="str">
            <v>0</v>
          </cell>
          <cell r="M783" t="str">
            <v>0</v>
          </cell>
          <cell r="N783" t="str">
            <v>0</v>
          </cell>
          <cell r="O783" t="e">
            <v>#REF!</v>
          </cell>
        </row>
        <row r="784">
          <cell r="B784" t="str">
            <v>REF-005</v>
          </cell>
          <cell r="C784" t="str">
            <v>CONGELADOR ELÉCTRICO DE 150 A 200 LITROS</v>
          </cell>
          <cell r="D784" t="str">
            <v>E</v>
          </cell>
          <cell r="E784" t="str">
            <v>REF</v>
          </cell>
          <cell r="F784" t="str">
            <v>E</v>
          </cell>
          <cell r="H784">
            <v>1</v>
          </cell>
          <cell r="I784" t="e">
            <v>#REF!</v>
          </cell>
          <cell r="J784" t="str">
            <v>0</v>
          </cell>
          <cell r="K784" t="str">
            <v>0</v>
          </cell>
          <cell r="L784" t="str">
            <v>0</v>
          </cell>
          <cell r="M784" t="str">
            <v>0</v>
          </cell>
          <cell r="N784" t="str">
            <v>0</v>
          </cell>
          <cell r="O784" t="e">
            <v>#REF!</v>
          </cell>
        </row>
        <row r="785">
          <cell r="B785" t="str">
            <v>REF-006</v>
          </cell>
          <cell r="C785" t="str">
            <v>CONGELADOR ELÉCTRICO DE 20 P3.</v>
          </cell>
          <cell r="D785" t="str">
            <v>E</v>
          </cell>
          <cell r="E785" t="str">
            <v>REF</v>
          </cell>
          <cell r="F785" t="str">
            <v>E</v>
          </cell>
          <cell r="H785" t="str">
            <v>0</v>
          </cell>
          <cell r="I785" t="e">
            <v>#REF!</v>
          </cell>
          <cell r="J785">
            <v>1</v>
          </cell>
          <cell r="K785" t="str">
            <v>0</v>
          </cell>
          <cell r="L785" t="str">
            <v>0</v>
          </cell>
          <cell r="M785" t="str">
            <v>0</v>
          </cell>
          <cell r="N785" t="str">
            <v>0</v>
          </cell>
          <cell r="O785" t="e">
            <v>#REF!</v>
          </cell>
        </row>
        <row r="786">
          <cell r="B786" t="str">
            <v>REF-007</v>
          </cell>
          <cell r="C786" t="str">
            <v>CONGELADOR ELÉCTRICO DE 20 P3.</v>
          </cell>
          <cell r="D786" t="str">
            <v>L</v>
          </cell>
          <cell r="E786" t="str">
            <v>REF</v>
          </cell>
          <cell r="F786" t="str">
            <v>E</v>
          </cell>
          <cell r="H786" t="str">
            <v>0</v>
          </cell>
          <cell r="I786" t="e">
            <v>#REF!</v>
          </cell>
          <cell r="J786">
            <v>1</v>
          </cell>
          <cell r="K786" t="str">
            <v>0</v>
          </cell>
          <cell r="L786" t="str">
            <v>0</v>
          </cell>
          <cell r="M786" t="str">
            <v>0</v>
          </cell>
          <cell r="N786" t="str">
            <v>0</v>
          </cell>
          <cell r="O786" t="e">
            <v>#REF!</v>
          </cell>
        </row>
        <row r="787">
          <cell r="B787" t="str">
            <v>REF-008</v>
          </cell>
          <cell r="C787" t="str">
            <v>CONGELADORA DE -30° C.</v>
          </cell>
          <cell r="D787" t="str">
            <v>L</v>
          </cell>
          <cell r="E787" t="str">
            <v>REF</v>
          </cell>
          <cell r="F787" t="str">
            <v>E</v>
          </cell>
          <cell r="H787" t="str">
            <v>0</v>
          </cell>
          <cell r="I787" t="e">
            <v>#REF!</v>
          </cell>
          <cell r="J787">
            <v>1</v>
          </cell>
          <cell r="K787" t="str">
            <v>0</v>
          </cell>
          <cell r="L787" t="str">
            <v>0</v>
          </cell>
          <cell r="M787" t="str">
            <v>0</v>
          </cell>
          <cell r="N787" t="str">
            <v>0</v>
          </cell>
          <cell r="O787" t="e">
            <v>#REF!</v>
          </cell>
        </row>
        <row r="788">
          <cell r="B788" t="str">
            <v>REF-009</v>
          </cell>
          <cell r="C788" t="str">
            <v>CONGELADORA DE PLASMA -70ºC</v>
          </cell>
          <cell r="D788" t="str">
            <v>L</v>
          </cell>
          <cell r="E788" t="str">
            <v>REF</v>
          </cell>
          <cell r="F788" t="str">
            <v>E</v>
          </cell>
          <cell r="H788" t="str">
            <v>0</v>
          </cell>
          <cell r="I788" t="e">
            <v>#REF!</v>
          </cell>
          <cell r="J788">
            <v>1</v>
          </cell>
          <cell r="K788" t="str">
            <v>0</v>
          </cell>
          <cell r="L788" t="str">
            <v>0</v>
          </cell>
          <cell r="M788" t="str">
            <v>0</v>
          </cell>
          <cell r="N788" t="str">
            <v>0</v>
          </cell>
          <cell r="O788" t="e">
            <v>#REF!</v>
          </cell>
        </row>
        <row r="789">
          <cell r="B789" t="str">
            <v>REF-010</v>
          </cell>
          <cell r="C789" t="str">
            <v>CONGELADORA VERTICAL DE -70°C  DOBLE PUERTA 650 LTS.</v>
          </cell>
          <cell r="D789" t="str">
            <v>L</v>
          </cell>
          <cell r="E789" t="str">
            <v>REF</v>
          </cell>
          <cell r="F789" t="str">
            <v>E</v>
          </cell>
          <cell r="H789" t="str">
            <v>0</v>
          </cell>
          <cell r="I789" t="e">
            <v>#REF!</v>
          </cell>
          <cell r="J789">
            <v>1</v>
          </cell>
          <cell r="K789" t="str">
            <v>0</v>
          </cell>
          <cell r="L789" t="str">
            <v>0</v>
          </cell>
          <cell r="M789" t="str">
            <v>0</v>
          </cell>
          <cell r="N789" t="str">
            <v>0</v>
          </cell>
          <cell r="O789" t="e">
            <v>#REF!</v>
          </cell>
        </row>
        <row r="790">
          <cell r="B790" t="str">
            <v>REF-011</v>
          </cell>
          <cell r="C790" t="str">
            <v>CONSERVADOR DE MEDICAMENTOS</v>
          </cell>
          <cell r="D790" t="str">
            <v>L</v>
          </cell>
          <cell r="E790" t="str">
            <v>REF</v>
          </cell>
          <cell r="F790" t="str">
            <v>E</v>
          </cell>
          <cell r="H790">
            <v>1</v>
          </cell>
          <cell r="I790" t="e">
            <v>#REF!</v>
          </cell>
          <cell r="J790" t="str">
            <v>0</v>
          </cell>
          <cell r="K790" t="str">
            <v>0</v>
          </cell>
          <cell r="L790" t="str">
            <v>0</v>
          </cell>
          <cell r="M790" t="str">
            <v>0</v>
          </cell>
          <cell r="N790" t="str">
            <v>0</v>
          </cell>
          <cell r="O790" t="e">
            <v>#REF!</v>
          </cell>
        </row>
        <row r="791">
          <cell r="B791" t="str">
            <v>REF-012</v>
          </cell>
          <cell r="C791" t="str">
            <v>CONSERVADORA DE BOLSAS DE SANGRE</v>
          </cell>
          <cell r="D791" t="str">
            <v>L</v>
          </cell>
          <cell r="E791" t="str">
            <v>REF</v>
          </cell>
          <cell r="F791" t="str">
            <v>E</v>
          </cell>
          <cell r="H791" t="str">
            <v>0</v>
          </cell>
          <cell r="I791" t="e">
            <v>#REF!</v>
          </cell>
          <cell r="J791" t="str">
            <v>0</v>
          </cell>
          <cell r="K791" t="str">
            <v>0</v>
          </cell>
          <cell r="L791" t="str">
            <v>0</v>
          </cell>
          <cell r="M791" t="str">
            <v>0</v>
          </cell>
          <cell r="N791" t="str">
            <v>0</v>
          </cell>
          <cell r="O791" t="e">
            <v>#REF!</v>
          </cell>
        </row>
        <row r="792">
          <cell r="B792" t="str">
            <v>REF-013</v>
          </cell>
          <cell r="C792" t="str">
            <v>CONSERVADORA DE BOLSAS DE SANGRE DE +2 A +6 °C</v>
          </cell>
          <cell r="D792" t="str">
            <v>L</v>
          </cell>
          <cell r="E792" t="str">
            <v>REF</v>
          </cell>
          <cell r="F792" t="str">
            <v>E</v>
          </cell>
          <cell r="H792" t="str">
            <v>0</v>
          </cell>
          <cell r="I792" t="e">
            <v>#REF!</v>
          </cell>
          <cell r="J792">
            <v>1</v>
          </cell>
          <cell r="K792" t="str">
            <v>0</v>
          </cell>
          <cell r="L792" t="str">
            <v>0</v>
          </cell>
          <cell r="M792" t="str">
            <v>0</v>
          </cell>
          <cell r="N792" t="str">
            <v>0</v>
          </cell>
          <cell r="O792" t="e">
            <v>#REF!</v>
          </cell>
        </row>
        <row r="793">
          <cell r="B793" t="str">
            <v>REF-014</v>
          </cell>
          <cell r="C793" t="str">
            <v>CONSERVADORES PARA  VACUNAS DE 300 A 400 LTS.  2° A 8° C.</v>
          </cell>
          <cell r="D793" t="str">
            <v>L</v>
          </cell>
          <cell r="E793" t="str">
            <v>REF</v>
          </cell>
          <cell r="F793" t="str">
            <v>E</v>
          </cell>
          <cell r="H793">
            <v>1</v>
          </cell>
          <cell r="I793" t="e">
            <v>#REF!</v>
          </cell>
          <cell r="J793" t="str">
            <v>0</v>
          </cell>
          <cell r="K793" t="str">
            <v>0</v>
          </cell>
          <cell r="L793" t="str">
            <v>0</v>
          </cell>
          <cell r="M793" t="str">
            <v>0</v>
          </cell>
          <cell r="N793" t="str">
            <v>0</v>
          </cell>
          <cell r="O793" t="e">
            <v>#REF!</v>
          </cell>
        </row>
        <row r="794">
          <cell r="B794" t="str">
            <v>REF-015</v>
          </cell>
          <cell r="C794" t="str">
            <v>COOLER PARA TRANSPORTE DE UNIDADES (25 UNIDADES)</v>
          </cell>
          <cell r="D794" t="str">
            <v>L</v>
          </cell>
          <cell r="E794" t="str">
            <v>REF</v>
          </cell>
          <cell r="F794" t="str">
            <v>E</v>
          </cell>
          <cell r="H794" t="str">
            <v>0</v>
          </cell>
          <cell r="I794" t="e">
            <v>#REF!</v>
          </cell>
          <cell r="J794" t="str">
            <v>0</v>
          </cell>
          <cell r="K794" t="str">
            <v>0</v>
          </cell>
          <cell r="L794" t="str">
            <v>0</v>
          </cell>
          <cell r="M794" t="str">
            <v>0</v>
          </cell>
          <cell r="N794" t="str">
            <v>0</v>
          </cell>
          <cell r="O794" t="e">
            <v>#REF!</v>
          </cell>
        </row>
        <row r="795">
          <cell r="B795" t="str">
            <v>REF-016</v>
          </cell>
          <cell r="C795" t="str">
            <v>COOLER PARA TRANSPORTE DE VACUNAS</v>
          </cell>
          <cell r="D795" t="str">
            <v>L</v>
          </cell>
          <cell r="E795" t="str">
            <v>REF</v>
          </cell>
          <cell r="F795" t="str">
            <v>E</v>
          </cell>
          <cell r="H795" t="str">
            <v>0</v>
          </cell>
          <cell r="I795" t="e">
            <v>#REF!</v>
          </cell>
          <cell r="J795" t="str">
            <v>0</v>
          </cell>
          <cell r="K795" t="str">
            <v>0</v>
          </cell>
          <cell r="L795" t="str">
            <v>0</v>
          </cell>
          <cell r="M795" t="str">
            <v>0</v>
          </cell>
          <cell r="N795" t="str">
            <v>0</v>
          </cell>
          <cell r="O795" t="e">
            <v>#REF!</v>
          </cell>
        </row>
        <row r="796">
          <cell r="B796" t="str">
            <v>REF-017</v>
          </cell>
          <cell r="C796" t="str">
            <v>REFRIGERADORA DE +4°C DE 400 LITROS</v>
          </cell>
          <cell r="D796" t="str">
            <v>L</v>
          </cell>
          <cell r="E796" t="str">
            <v>REF</v>
          </cell>
          <cell r="F796" t="str">
            <v>E</v>
          </cell>
          <cell r="H796" t="str">
            <v>0</v>
          </cell>
          <cell r="I796" t="e">
            <v>#REF!</v>
          </cell>
          <cell r="J796" t="str">
            <v>0</v>
          </cell>
          <cell r="K796" t="str">
            <v>0</v>
          </cell>
          <cell r="L796" t="str">
            <v>0</v>
          </cell>
          <cell r="M796" t="str">
            <v>0</v>
          </cell>
          <cell r="N796" t="str">
            <v>0</v>
          </cell>
          <cell r="O796" t="e">
            <v>#REF!</v>
          </cell>
        </row>
        <row r="797">
          <cell r="B797" t="str">
            <v>REF-018</v>
          </cell>
          <cell r="C797" t="str">
            <v>REFRIGERADORA DE 12 PIES CUBICOS</v>
          </cell>
          <cell r="D797" t="str">
            <v>L</v>
          </cell>
          <cell r="E797" t="str">
            <v>REF</v>
          </cell>
          <cell r="F797" t="str">
            <v>E</v>
          </cell>
          <cell r="H797">
            <v>1</v>
          </cell>
          <cell r="I797" t="e">
            <v>#REF!</v>
          </cell>
          <cell r="J797">
            <v>2</v>
          </cell>
          <cell r="K797">
            <v>1</v>
          </cell>
          <cell r="L797">
            <v>1</v>
          </cell>
          <cell r="M797" t="str">
            <v>0</v>
          </cell>
          <cell r="N797" t="str">
            <v>0</v>
          </cell>
          <cell r="O797" t="e">
            <v>#REF!</v>
          </cell>
        </row>
        <row r="798">
          <cell r="B798" t="str">
            <v>REF-019</v>
          </cell>
          <cell r="C798" t="str">
            <v>REFRIGERADORA PARA BOLSAS DE SANGRE</v>
          </cell>
          <cell r="D798" t="str">
            <v>L</v>
          </cell>
          <cell r="E798" t="str">
            <v>REF</v>
          </cell>
          <cell r="F798" t="str">
            <v>E</v>
          </cell>
          <cell r="H798" t="str">
            <v>0</v>
          </cell>
          <cell r="I798" t="e">
            <v>#REF!</v>
          </cell>
          <cell r="J798">
            <v>1</v>
          </cell>
          <cell r="K798" t="str">
            <v>0</v>
          </cell>
          <cell r="L798" t="str">
            <v>0</v>
          </cell>
          <cell r="M798" t="str">
            <v>0</v>
          </cell>
          <cell r="N798" t="str">
            <v>0</v>
          </cell>
          <cell r="O798" t="e">
            <v>#REF!</v>
          </cell>
        </row>
        <row r="799">
          <cell r="B799" t="str">
            <v>REF-020</v>
          </cell>
          <cell r="C799" t="str">
            <v>REFRIGERADORA PARA LABORATORIO DE 14 PIES CÚBICOS</v>
          </cell>
          <cell r="D799" t="str">
            <v>L</v>
          </cell>
          <cell r="E799" t="str">
            <v>REF</v>
          </cell>
          <cell r="F799" t="str">
            <v>E</v>
          </cell>
          <cell r="H799" t="str">
            <v>0</v>
          </cell>
          <cell r="I799" t="e">
            <v>#REF!</v>
          </cell>
          <cell r="J799">
            <v>1</v>
          </cell>
          <cell r="K799" t="str">
            <v>0</v>
          </cell>
          <cell r="L799" t="str">
            <v>0</v>
          </cell>
          <cell r="M799" t="str">
            <v>0</v>
          </cell>
          <cell r="N799" t="str">
            <v>0</v>
          </cell>
          <cell r="O799" t="e">
            <v>#REF!</v>
          </cell>
        </row>
        <row r="800">
          <cell r="B800" t="str">
            <v>REF-021</v>
          </cell>
          <cell r="C800" t="str">
            <v>REFRIGERADORA PARA MEDICAMENTOS</v>
          </cell>
          <cell r="D800" t="str">
            <v>L</v>
          </cell>
          <cell r="E800" t="str">
            <v>REF</v>
          </cell>
          <cell r="F800" t="str">
            <v>E</v>
          </cell>
          <cell r="H800" t="str">
            <v>0</v>
          </cell>
          <cell r="I800" t="e">
            <v>#REF!</v>
          </cell>
          <cell r="J800">
            <v>1</v>
          </cell>
          <cell r="K800" t="str">
            <v>0</v>
          </cell>
          <cell r="L800" t="str">
            <v>0</v>
          </cell>
          <cell r="M800" t="str">
            <v>0</v>
          </cell>
          <cell r="N800" t="str">
            <v>0</v>
          </cell>
          <cell r="O800" t="e">
            <v>#REF!</v>
          </cell>
        </row>
        <row r="801">
          <cell r="B801" t="str">
            <v>REF-022</v>
          </cell>
          <cell r="C801" t="str">
            <v xml:space="preserve">TERMO PORTA VACUNAS </v>
          </cell>
          <cell r="D801" t="str">
            <v>L</v>
          </cell>
          <cell r="E801" t="str">
            <v>REF</v>
          </cell>
          <cell r="F801" t="str">
            <v>E</v>
          </cell>
          <cell r="H801">
            <v>5</v>
          </cell>
          <cell r="I801" t="e">
            <v>#REF!</v>
          </cell>
          <cell r="J801" t="str">
            <v>0</v>
          </cell>
          <cell r="K801" t="str">
            <v>0</v>
          </cell>
          <cell r="L801" t="str">
            <v>0</v>
          </cell>
          <cell r="M801" t="str">
            <v>0</v>
          </cell>
          <cell r="N801" t="str">
            <v>0</v>
          </cell>
          <cell r="O801" t="e">
            <v>#REF!</v>
          </cell>
        </row>
        <row r="802">
          <cell r="B802" t="str">
            <v>RS-001</v>
          </cell>
          <cell r="C802" t="str">
            <v>AUTOCLAVE A VAPOR DE 100 LITROS PARA RESIDUOS HOSPITALARIOS CON TRITURADOR Y ACCESORIOS</v>
          </cell>
          <cell r="D802" t="str">
            <v>E</v>
          </cell>
          <cell r="E802" t="str">
            <v>RS</v>
          </cell>
          <cell r="F802" t="str">
            <v>E</v>
          </cell>
          <cell r="H802">
            <v>1</v>
          </cell>
          <cell r="I802" t="e">
            <v>#REF!</v>
          </cell>
          <cell r="J802" t="str">
            <v>0</v>
          </cell>
          <cell r="K802" t="str">
            <v>0</v>
          </cell>
          <cell r="L802" t="str">
            <v>0</v>
          </cell>
          <cell r="M802" t="str">
            <v>0</v>
          </cell>
          <cell r="N802" t="str">
            <v>0</v>
          </cell>
          <cell r="O802" t="e">
            <v>#REF!</v>
          </cell>
        </row>
        <row r="803">
          <cell r="B803" t="str">
            <v>RS-002</v>
          </cell>
          <cell r="C803" t="str">
            <v>AUTOCLAVE A VAPOR DE 150 LITROS PARA RESIDUOS HOSPITALARIOS CON TRITURADOR Y ACCESORIOS</v>
          </cell>
          <cell r="D803" t="str">
            <v>E</v>
          </cell>
          <cell r="E803" t="str">
            <v>RS</v>
          </cell>
          <cell r="F803" t="str">
            <v>E</v>
          </cell>
          <cell r="H803">
            <v>1</v>
          </cell>
          <cell r="I803" t="e">
            <v>#REF!</v>
          </cell>
          <cell r="J803" t="str">
            <v>0</v>
          </cell>
          <cell r="K803" t="str">
            <v>0</v>
          </cell>
          <cell r="L803" t="str">
            <v>0</v>
          </cell>
          <cell r="M803" t="str">
            <v>0</v>
          </cell>
          <cell r="N803" t="str">
            <v>0</v>
          </cell>
          <cell r="O803" t="e">
            <v>#REF!</v>
          </cell>
        </row>
        <row r="804">
          <cell r="B804" t="str">
            <v>RS-003</v>
          </cell>
          <cell r="C804" t="str">
            <v>AUTOCLAVE A VAPOR DE 250 LITROS PARA RESIDUOS HOSPITALARIOS CON TRITURADOR Y ACCESORIOS</v>
          </cell>
          <cell r="D804" t="str">
            <v>E</v>
          </cell>
          <cell r="E804" t="str">
            <v>RS</v>
          </cell>
          <cell r="F804" t="str">
            <v>E</v>
          </cell>
          <cell r="H804">
            <v>1</v>
          </cell>
          <cell r="I804" t="e">
            <v>#REF!</v>
          </cell>
          <cell r="J804" t="str">
            <v>0</v>
          </cell>
          <cell r="K804" t="str">
            <v>0</v>
          </cell>
          <cell r="L804" t="str">
            <v>0</v>
          </cell>
          <cell r="M804" t="str">
            <v>0</v>
          </cell>
          <cell r="N804" t="str">
            <v>0</v>
          </cell>
          <cell r="O804" t="e">
            <v>#REF!</v>
          </cell>
        </row>
        <row r="805">
          <cell r="B805" t="str">
            <v>RS-004</v>
          </cell>
          <cell r="C805" t="str">
            <v>EQUIPO COMPACTADOR DE RESIDUOS SOLIDOS</v>
          </cell>
          <cell r="D805" t="str">
            <v>E</v>
          </cell>
          <cell r="E805" t="str">
            <v>RS</v>
          </cell>
          <cell r="F805" t="str">
            <v>E</v>
          </cell>
          <cell r="H805">
            <v>1</v>
          </cell>
          <cell r="I805" t="e">
            <v>#REF!</v>
          </cell>
          <cell r="J805" t="str">
            <v>0</v>
          </cell>
          <cell r="K805" t="str">
            <v>0</v>
          </cell>
          <cell r="L805" t="str">
            <v>0</v>
          </cell>
          <cell r="M805" t="str">
            <v>0</v>
          </cell>
          <cell r="N805" t="str">
            <v>0</v>
          </cell>
          <cell r="O805" t="e">
            <v>#REF!</v>
          </cell>
        </row>
        <row r="806">
          <cell r="B806" t="str">
            <v>RS-005</v>
          </cell>
          <cell r="C806" t="str">
            <v>TRITURADOR DE RESIDUOS SOLIDOS</v>
          </cell>
          <cell r="D806" t="str">
            <v>E</v>
          </cell>
          <cell r="E806" t="str">
            <v>RS</v>
          </cell>
          <cell r="F806" t="str">
            <v>E</v>
          </cell>
          <cell r="H806">
            <v>1</v>
          </cell>
          <cell r="I806" t="e">
            <v>#REF!</v>
          </cell>
          <cell r="J806" t="str">
            <v>0</v>
          </cell>
          <cell r="K806" t="str">
            <v>0</v>
          </cell>
          <cell r="L806" t="str">
            <v>0</v>
          </cell>
          <cell r="M806" t="str">
            <v>0</v>
          </cell>
          <cell r="N806" t="str">
            <v>0</v>
          </cell>
          <cell r="O806" t="e">
            <v>#REF!</v>
          </cell>
        </row>
        <row r="807">
          <cell r="B807" t="str">
            <v>SCI-001</v>
          </cell>
          <cell r="C807" t="str">
            <v>BOMBA DE AGUA CONTRA INCENDIO</v>
          </cell>
          <cell r="D807" t="str">
            <v>E</v>
          </cell>
          <cell r="E807" t="str">
            <v>SCI</v>
          </cell>
          <cell r="F807" t="str">
            <v>C</v>
          </cell>
          <cell r="H807">
            <v>1</v>
          </cell>
          <cell r="I807" t="e">
            <v>#REF!</v>
          </cell>
          <cell r="J807" t="str">
            <v>0</v>
          </cell>
          <cell r="K807" t="str">
            <v>0</v>
          </cell>
          <cell r="L807" t="str">
            <v>0</v>
          </cell>
          <cell r="M807" t="str">
            <v>0</v>
          </cell>
          <cell r="N807" t="str">
            <v>0</v>
          </cell>
          <cell r="O807" t="e">
            <v>#REF!</v>
          </cell>
        </row>
        <row r="808">
          <cell r="B808" t="str">
            <v>SCI-002</v>
          </cell>
          <cell r="C808" t="str">
            <v>BOMBA JOCKEY ACI</v>
          </cell>
          <cell r="D808" t="str">
            <v>E</v>
          </cell>
          <cell r="E808" t="str">
            <v>SCI</v>
          </cell>
          <cell r="F808" t="str">
            <v>C</v>
          </cell>
          <cell r="H808">
            <v>1</v>
          </cell>
          <cell r="I808" t="e">
            <v>#REF!</v>
          </cell>
          <cell r="J808" t="str">
            <v>0</v>
          </cell>
          <cell r="K808" t="str">
            <v>0</v>
          </cell>
          <cell r="L808" t="str">
            <v>0</v>
          </cell>
          <cell r="M808" t="str">
            <v>0</v>
          </cell>
          <cell r="N808" t="str">
            <v>0</v>
          </cell>
          <cell r="O808" t="e">
            <v>#REF!</v>
          </cell>
        </row>
        <row r="809">
          <cell r="B809" t="str">
            <v>SCI-003</v>
          </cell>
          <cell r="C809" t="str">
            <v>CENTRAL DE DETECCIÓN Y ALARMA DE INCENDIOS</v>
          </cell>
          <cell r="D809" t="str">
            <v>COM</v>
          </cell>
          <cell r="E809" t="str">
            <v>SCI</v>
          </cell>
          <cell r="F809" t="str">
            <v>C</v>
          </cell>
          <cell r="H809">
            <v>1</v>
          </cell>
          <cell r="I809" t="e">
            <v>#REF!</v>
          </cell>
          <cell r="J809" t="str">
            <v>0</v>
          </cell>
          <cell r="K809" t="str">
            <v>0</v>
          </cell>
          <cell r="L809" t="str">
            <v>0</v>
          </cell>
          <cell r="M809" t="str">
            <v>0</v>
          </cell>
          <cell r="N809" t="str">
            <v>0</v>
          </cell>
          <cell r="O809" t="e">
            <v>#REF!</v>
          </cell>
        </row>
        <row r="810">
          <cell r="B810" t="str">
            <v>SCI-004</v>
          </cell>
          <cell r="C810" t="str">
            <v>EXTINTOR CONTRA INCENDIOS CO2  DE 2 KG. O 5 LB. APROX</v>
          </cell>
          <cell r="D810" t="str">
            <v>E</v>
          </cell>
          <cell r="E810" t="str">
            <v>SCI</v>
          </cell>
          <cell r="F810" t="str">
            <v>E</v>
          </cell>
          <cell r="H810">
            <v>1</v>
          </cell>
          <cell r="I810" t="e">
            <v>#REF!</v>
          </cell>
          <cell r="J810" t="str">
            <v>0</v>
          </cell>
          <cell r="K810" t="str">
            <v>0</v>
          </cell>
          <cell r="L810" t="str">
            <v>0</v>
          </cell>
          <cell r="M810" t="str">
            <v>0</v>
          </cell>
          <cell r="N810" t="str">
            <v>0</v>
          </cell>
          <cell r="O810" t="e">
            <v>#REF!</v>
          </cell>
        </row>
        <row r="811">
          <cell r="B811" t="str">
            <v>SCI-005</v>
          </cell>
          <cell r="C811" t="str">
            <v>EXTINTOR CONTRA INCENDIOS CO2  DE 6 KG. O 15 LB. APROX.</v>
          </cell>
          <cell r="D811" t="str">
            <v>E</v>
          </cell>
          <cell r="E811" t="str">
            <v>SCI</v>
          </cell>
          <cell r="F811" t="str">
            <v>E</v>
          </cell>
          <cell r="H811">
            <v>1</v>
          </cell>
          <cell r="I811" t="e">
            <v>#REF!</v>
          </cell>
          <cell r="J811" t="str">
            <v>0</v>
          </cell>
          <cell r="K811" t="str">
            <v>0</v>
          </cell>
          <cell r="L811" t="str">
            <v>0</v>
          </cell>
          <cell r="M811" t="str">
            <v>0</v>
          </cell>
          <cell r="N811" t="str">
            <v>0</v>
          </cell>
          <cell r="O811" t="e">
            <v>#REF!</v>
          </cell>
        </row>
        <row r="812">
          <cell r="B812" t="str">
            <v>SCI-006</v>
          </cell>
          <cell r="C812" t="str">
            <v>EXTINTOR CONTRA INCENDIOS CO2 DE 12 KG. 0 30 LB. APROX.</v>
          </cell>
          <cell r="D812" t="str">
            <v>E</v>
          </cell>
          <cell r="E812" t="str">
            <v>SCI</v>
          </cell>
          <cell r="F812" t="str">
            <v>E</v>
          </cell>
          <cell r="H812">
            <v>1</v>
          </cell>
          <cell r="I812" t="e">
            <v>#REF!</v>
          </cell>
          <cell r="J812" t="str">
            <v>0</v>
          </cell>
          <cell r="K812" t="str">
            <v>0</v>
          </cell>
          <cell r="L812">
            <v>1</v>
          </cell>
          <cell r="M812" t="str">
            <v>0</v>
          </cell>
          <cell r="N812" t="str">
            <v>0</v>
          </cell>
          <cell r="O812" t="e">
            <v>#REF!</v>
          </cell>
        </row>
        <row r="813">
          <cell r="B813" t="str">
            <v>SCI-007</v>
          </cell>
          <cell r="C813" t="str">
            <v>EXTINTOR CONTRA INCENDIOS DE ACETATO DE POTASIO DE 2.5 GAL</v>
          </cell>
          <cell r="D813" t="str">
            <v>E</v>
          </cell>
          <cell r="E813" t="str">
            <v>SCI</v>
          </cell>
          <cell r="F813" t="str">
            <v>E</v>
          </cell>
          <cell r="H813">
            <v>1</v>
          </cell>
          <cell r="I813" t="e">
            <v>#REF!</v>
          </cell>
          <cell r="J813" t="str">
            <v>0</v>
          </cell>
          <cell r="K813" t="str">
            <v>0</v>
          </cell>
          <cell r="L813" t="str">
            <v>0</v>
          </cell>
          <cell r="M813" t="str">
            <v>0</v>
          </cell>
          <cell r="N813" t="str">
            <v>0</v>
          </cell>
          <cell r="O813" t="e">
            <v>#REF!</v>
          </cell>
        </row>
        <row r="814">
          <cell r="B814" t="str">
            <v>SCI-008</v>
          </cell>
          <cell r="C814" t="str">
            <v xml:space="preserve">EXTINTOR CONTRA INCENDIOS DE POLVO QUIMICO SECO 12 KG 0 30 LB APROX </v>
          </cell>
          <cell r="D814" t="str">
            <v>E</v>
          </cell>
          <cell r="E814" t="str">
            <v>SCI</v>
          </cell>
          <cell r="F814" t="str">
            <v>E</v>
          </cell>
          <cell r="H814">
            <v>1</v>
          </cell>
          <cell r="I814" t="e">
            <v>#REF!</v>
          </cell>
          <cell r="J814" t="str">
            <v>0</v>
          </cell>
          <cell r="K814" t="str">
            <v>0</v>
          </cell>
          <cell r="L814" t="str">
            <v>0</v>
          </cell>
          <cell r="M814" t="str">
            <v>0</v>
          </cell>
          <cell r="N814" t="str">
            <v>0</v>
          </cell>
          <cell r="O814" t="e">
            <v>#REF!</v>
          </cell>
        </row>
        <row r="815">
          <cell r="B815" t="str">
            <v>SCI-009</v>
          </cell>
          <cell r="C815" t="str">
            <v xml:space="preserve">EXTINTOR CONTRA INCENDIOS DE POLVO QUIMICO SECO 6 KG 0 15 LB APROX </v>
          </cell>
          <cell r="D815" t="str">
            <v>E</v>
          </cell>
          <cell r="E815" t="str">
            <v>SCI</v>
          </cell>
          <cell r="F815" t="str">
            <v>E</v>
          </cell>
          <cell r="H815">
            <v>1</v>
          </cell>
          <cell r="I815" t="e">
            <v>#REF!</v>
          </cell>
          <cell r="J815" t="str">
            <v>0</v>
          </cell>
          <cell r="K815">
            <v>1</v>
          </cell>
          <cell r="L815" t="str">
            <v>0</v>
          </cell>
          <cell r="M815" t="str">
            <v>0</v>
          </cell>
          <cell r="N815" t="str">
            <v>0</v>
          </cell>
          <cell r="O815" t="e">
            <v>#REF!</v>
          </cell>
        </row>
        <row r="816">
          <cell r="B816" t="str">
            <v>SCI-010</v>
          </cell>
          <cell r="C816" t="str">
            <v>EXTINTOR DE AGUA DESMINERALIZADA O DESIONIZADA DE 2.5 GAL</v>
          </cell>
          <cell r="D816" t="str">
            <v>E</v>
          </cell>
          <cell r="E816" t="str">
            <v>SCI</v>
          </cell>
          <cell r="F816" t="str">
            <v>E</v>
          </cell>
          <cell r="H816">
            <v>1</v>
          </cell>
          <cell r="I816" t="e">
            <v>#REF!</v>
          </cell>
          <cell r="J816" t="str">
            <v>0</v>
          </cell>
          <cell r="K816" t="str">
            <v>0</v>
          </cell>
          <cell r="L816" t="str">
            <v>0</v>
          </cell>
          <cell r="M816" t="str">
            <v>0</v>
          </cell>
          <cell r="N816" t="str">
            <v>0</v>
          </cell>
          <cell r="O816" t="e">
            <v>#REF!</v>
          </cell>
        </row>
        <row r="817">
          <cell r="B817" t="str">
            <v>SCI-011</v>
          </cell>
          <cell r="C817" t="str">
            <v>EXTINTOR DE AGUA PRESURIZADA DE 2.5 GALONES</v>
          </cell>
          <cell r="D817" t="str">
            <v>E</v>
          </cell>
          <cell r="E817" t="str">
            <v>SCI</v>
          </cell>
          <cell r="F817" t="str">
            <v>E</v>
          </cell>
          <cell r="H817">
            <v>2</v>
          </cell>
          <cell r="I817" t="e">
            <v>#REF!</v>
          </cell>
          <cell r="J817" t="str">
            <v>0</v>
          </cell>
          <cell r="K817" t="str">
            <v>0</v>
          </cell>
          <cell r="L817" t="str">
            <v>0</v>
          </cell>
          <cell r="M817" t="str">
            <v>0</v>
          </cell>
          <cell r="N817" t="str">
            <v>0</v>
          </cell>
          <cell r="O817" t="e">
            <v>#REF!</v>
          </cell>
        </row>
        <row r="818">
          <cell r="B818" t="str">
            <v>SCI-012</v>
          </cell>
          <cell r="C818" t="str">
            <v>SENSOR DE HUMO</v>
          </cell>
          <cell r="D818" t="str">
            <v>COM</v>
          </cell>
          <cell r="E818" t="str">
            <v>SCI</v>
          </cell>
          <cell r="F818" t="str">
            <v>E</v>
          </cell>
          <cell r="H818">
            <v>1</v>
          </cell>
          <cell r="I818" t="e">
            <v>#REF!</v>
          </cell>
          <cell r="J818">
            <v>1</v>
          </cell>
          <cell r="K818">
            <v>1</v>
          </cell>
          <cell r="L818">
            <v>1</v>
          </cell>
          <cell r="M818">
            <v>1</v>
          </cell>
          <cell r="N818">
            <v>1</v>
          </cell>
          <cell r="O818" t="e">
            <v>#REF!</v>
          </cell>
        </row>
        <row r="819">
          <cell r="B819" t="str">
            <v>SCI-013</v>
          </cell>
          <cell r="C819" t="str">
            <v>SISTEMA DE DETECCIÓN Y ALARMA DE INCENDIOS (*) Desarrollo Según Reglamento Nacional de Edificaciones</v>
          </cell>
          <cell r="D819" t="str">
            <v>COM</v>
          </cell>
          <cell r="E819" t="str">
            <v>SCI</v>
          </cell>
          <cell r="F819" t="str">
            <v>E</v>
          </cell>
          <cell r="H819">
            <v>1</v>
          </cell>
          <cell r="I819" t="e">
            <v>#REF!</v>
          </cell>
          <cell r="J819" t="str">
            <v>0</v>
          </cell>
          <cell r="K819" t="str">
            <v>0</v>
          </cell>
          <cell r="L819" t="str">
            <v>0</v>
          </cell>
          <cell r="M819" t="str">
            <v>0</v>
          </cell>
          <cell r="N819" t="str">
            <v>0</v>
          </cell>
          <cell r="O819" t="e">
            <v>#REF!</v>
          </cell>
        </row>
        <row r="820">
          <cell r="B820" t="str">
            <v>TA-001</v>
          </cell>
          <cell r="C820" t="str">
            <v>BIDESTILADOR DE AGUA 4 LITROS/H</v>
          </cell>
          <cell r="D820" t="str">
            <v>L</v>
          </cell>
          <cell r="E820" t="str">
            <v>TA</v>
          </cell>
          <cell r="F820" t="str">
            <v>E</v>
          </cell>
          <cell r="H820" t="str">
            <v>0</v>
          </cell>
          <cell r="I820" t="e">
            <v>#REF!</v>
          </cell>
          <cell r="J820">
            <v>1</v>
          </cell>
          <cell r="K820">
            <v>1</v>
          </cell>
          <cell r="L820" t="str">
            <v>0</v>
          </cell>
          <cell r="M820" t="str">
            <v>0</v>
          </cell>
          <cell r="N820" t="str">
            <v>0</v>
          </cell>
          <cell r="O820" t="e">
            <v>#REF!</v>
          </cell>
        </row>
        <row r="821">
          <cell r="B821" t="str">
            <v>TA-002</v>
          </cell>
          <cell r="C821" t="str">
            <v>BIDESTILADOR DE AGUA 8 LITROS/H</v>
          </cell>
          <cell r="D821" t="str">
            <v>L</v>
          </cell>
          <cell r="E821" t="str">
            <v>TA</v>
          </cell>
          <cell r="F821" t="str">
            <v>E</v>
          </cell>
          <cell r="H821" t="str">
            <v>0</v>
          </cell>
          <cell r="I821" t="e">
            <v>#REF!</v>
          </cell>
          <cell r="J821" t="str">
            <v>0</v>
          </cell>
          <cell r="K821" t="str">
            <v>0</v>
          </cell>
          <cell r="L821" t="str">
            <v>0</v>
          </cell>
          <cell r="M821" t="str">
            <v>0</v>
          </cell>
          <cell r="N821" t="str">
            <v>0</v>
          </cell>
          <cell r="O821" t="e">
            <v>#REF!</v>
          </cell>
        </row>
        <row r="822">
          <cell r="B822" t="str">
            <v>TA-003</v>
          </cell>
          <cell r="C822" t="str">
            <v>DESTILADOR DE AGUA 10 LPH</v>
          </cell>
          <cell r="D822" t="str">
            <v>L</v>
          </cell>
          <cell r="E822" t="str">
            <v>TA</v>
          </cell>
          <cell r="F822" t="str">
            <v>E</v>
          </cell>
          <cell r="H822">
            <v>1</v>
          </cell>
          <cell r="I822" t="e">
            <v>#REF!</v>
          </cell>
          <cell r="J822" t="str">
            <v>0</v>
          </cell>
          <cell r="K822" t="str">
            <v>0</v>
          </cell>
          <cell r="L822" t="str">
            <v>0</v>
          </cell>
          <cell r="M822" t="str">
            <v>0</v>
          </cell>
          <cell r="N822" t="str">
            <v>0</v>
          </cell>
          <cell r="O822" t="e">
            <v>#REF!</v>
          </cell>
        </row>
        <row r="823">
          <cell r="B823" t="str">
            <v>TA-004</v>
          </cell>
          <cell r="C823" t="str">
            <v>EQUIPO CLORADOR AL VACIO</v>
          </cell>
          <cell r="D823" t="str">
            <v>E</v>
          </cell>
          <cell r="E823" t="str">
            <v>TA</v>
          </cell>
          <cell r="F823" t="str">
            <v>C</v>
          </cell>
          <cell r="H823">
            <v>1</v>
          </cell>
          <cell r="I823" t="e">
            <v>#REF!</v>
          </cell>
          <cell r="J823" t="str">
            <v>0</v>
          </cell>
          <cell r="K823" t="str">
            <v>0</v>
          </cell>
          <cell r="L823" t="str">
            <v>0</v>
          </cell>
          <cell r="M823" t="str">
            <v>0</v>
          </cell>
          <cell r="N823" t="str">
            <v>0</v>
          </cell>
          <cell r="O823" t="e">
            <v>#REF!</v>
          </cell>
        </row>
        <row r="824">
          <cell r="B824" t="str">
            <v>TA-005</v>
          </cell>
          <cell r="C824" t="str">
            <v>EQUIPO DE TRATAMIENTO DE AGUA POR OSMOSIS INVERSA DE 100 LITROS</v>
          </cell>
          <cell r="D824" t="str">
            <v>E</v>
          </cell>
          <cell r="E824" t="str">
            <v>TA</v>
          </cell>
          <cell r="F824" t="str">
            <v>C</v>
          </cell>
          <cell r="H824">
            <v>1</v>
          </cell>
          <cell r="I824" t="e">
            <v>#REF!</v>
          </cell>
          <cell r="J824" t="str">
            <v>0</v>
          </cell>
          <cell r="K824" t="str">
            <v>0</v>
          </cell>
          <cell r="L824" t="str">
            <v>0</v>
          </cell>
          <cell r="M824" t="str">
            <v>0</v>
          </cell>
          <cell r="N824" t="str">
            <v>0</v>
          </cell>
          <cell r="O824" t="e">
            <v>#REF!</v>
          </cell>
        </row>
        <row r="825">
          <cell r="B825" t="str">
            <v>TA-006</v>
          </cell>
          <cell r="C825" t="str">
            <v>EQUIPO DE TRATAMIENTO DE AGUA POR OSMOSIS INVERSA DE 150 LITROS</v>
          </cell>
          <cell r="D825" t="str">
            <v>E</v>
          </cell>
          <cell r="E825" t="str">
            <v>TA</v>
          </cell>
          <cell r="F825" t="str">
            <v>C</v>
          </cell>
          <cell r="H825">
            <v>1</v>
          </cell>
          <cell r="I825" t="e">
            <v>#REF!</v>
          </cell>
          <cell r="J825" t="str">
            <v>0</v>
          </cell>
          <cell r="K825" t="str">
            <v>0</v>
          </cell>
          <cell r="L825" t="str">
            <v>0</v>
          </cell>
          <cell r="M825" t="str">
            <v>0</v>
          </cell>
          <cell r="N825" t="str">
            <v>0</v>
          </cell>
          <cell r="O825" t="e">
            <v>#REF!</v>
          </cell>
        </row>
        <row r="826">
          <cell r="B826" t="str">
            <v>TEL-001</v>
          </cell>
          <cell r="C826" t="str">
            <v>ESTACION DE LLAMADA DE ENFERMERA</v>
          </cell>
          <cell r="D826" t="str">
            <v>COM</v>
          </cell>
          <cell r="E826" t="str">
            <v>TEL</v>
          </cell>
          <cell r="F826" t="str">
            <v>E</v>
          </cell>
          <cell r="H826" t="str">
            <v>0</v>
          </cell>
          <cell r="I826" t="e">
            <v>#REF!</v>
          </cell>
          <cell r="J826">
            <v>1</v>
          </cell>
          <cell r="K826">
            <v>1</v>
          </cell>
          <cell r="L826" t="str">
            <v>0</v>
          </cell>
          <cell r="M826" t="str">
            <v>0</v>
          </cell>
          <cell r="N826" t="str">
            <v>0</v>
          </cell>
          <cell r="O826" t="e">
            <v>#REF!</v>
          </cell>
        </row>
        <row r="827">
          <cell r="B827" t="str">
            <v>TEL-002</v>
          </cell>
          <cell r="C827" t="str">
            <v>LUZ DE INDICACIÓN DE LLAMADA DE ENFERMERA</v>
          </cell>
          <cell r="D827" t="str">
            <v>COM</v>
          </cell>
          <cell r="E827" t="str">
            <v>TEL</v>
          </cell>
          <cell r="F827" t="str">
            <v>E</v>
          </cell>
          <cell r="H827" t="str">
            <v>0</v>
          </cell>
          <cell r="I827" t="e">
            <v>#REF!</v>
          </cell>
          <cell r="J827" t="str">
            <v>0</v>
          </cell>
          <cell r="K827" t="str">
            <v>0</v>
          </cell>
          <cell r="L827" t="str">
            <v>0</v>
          </cell>
          <cell r="M827" t="str">
            <v>0</v>
          </cell>
          <cell r="N827" t="str">
            <v>0</v>
          </cell>
          <cell r="O827" t="e">
            <v>#REF!</v>
          </cell>
        </row>
        <row r="828">
          <cell r="B828" t="str">
            <v>TEL-003</v>
          </cell>
          <cell r="C828" t="str">
            <v>MODULO DE COMUNICACIÓN LLAMADA DE ENFERMERA</v>
          </cell>
          <cell r="D828" t="str">
            <v>COM</v>
          </cell>
          <cell r="E828" t="str">
            <v>TEL</v>
          </cell>
          <cell r="F828" t="str">
            <v>E</v>
          </cell>
          <cell r="H828" t="str">
            <v>0</v>
          </cell>
          <cell r="I828" t="e">
            <v>#REF!</v>
          </cell>
          <cell r="J828" t="str">
            <v>0</v>
          </cell>
          <cell r="K828" t="str">
            <v>0</v>
          </cell>
          <cell r="L828" t="str">
            <v>0</v>
          </cell>
          <cell r="M828" t="str">
            <v>0</v>
          </cell>
          <cell r="N828" t="str">
            <v>0</v>
          </cell>
          <cell r="O828" t="e">
            <v>#REF!</v>
          </cell>
        </row>
        <row r="829">
          <cell r="B829" t="str">
            <v>TEL-004</v>
          </cell>
          <cell r="C829" t="str">
            <v>OPERADORA TELEFÓNICA</v>
          </cell>
          <cell r="D829" t="str">
            <v>COM</v>
          </cell>
          <cell r="E829" t="str">
            <v>TEL</v>
          </cell>
          <cell r="F829" t="str">
            <v>E</v>
          </cell>
          <cell r="H829">
            <v>1</v>
          </cell>
          <cell r="I829" t="e">
            <v>#REF!</v>
          </cell>
          <cell r="J829" t="str">
            <v>0</v>
          </cell>
          <cell r="K829" t="str">
            <v>0</v>
          </cell>
          <cell r="L829" t="str">
            <v>0</v>
          </cell>
          <cell r="M829" t="str">
            <v>0</v>
          </cell>
          <cell r="N829" t="str">
            <v>0</v>
          </cell>
          <cell r="O829" t="e">
            <v>#REF!</v>
          </cell>
        </row>
        <row r="830">
          <cell r="B830" t="str">
            <v>TEL-005</v>
          </cell>
          <cell r="C830" t="str">
            <v>PEDAL DE LLAMADA ENFERMERA</v>
          </cell>
          <cell r="D830" t="str">
            <v>COM</v>
          </cell>
          <cell r="E830" t="str">
            <v>TEL</v>
          </cell>
          <cell r="F830" t="str">
            <v>E</v>
          </cell>
          <cell r="H830" t="str">
            <v>0</v>
          </cell>
          <cell r="I830" t="e">
            <v>#REF!</v>
          </cell>
          <cell r="J830" t="str">
            <v>0</v>
          </cell>
          <cell r="K830" t="str">
            <v>0</v>
          </cell>
          <cell r="L830" t="str">
            <v>0</v>
          </cell>
          <cell r="M830" t="str">
            <v>0</v>
          </cell>
          <cell r="N830" t="str">
            <v>0</v>
          </cell>
          <cell r="O830" t="e">
            <v>#REF!</v>
          </cell>
        </row>
        <row r="831">
          <cell r="B831" t="str">
            <v>TEL-006</v>
          </cell>
          <cell r="C831" t="str">
            <v>RELOJ CRONOMETRO DE PARED.</v>
          </cell>
          <cell r="D831" t="str">
            <v>COM</v>
          </cell>
          <cell r="E831" t="str">
            <v>TEL</v>
          </cell>
          <cell r="F831" t="str">
            <v>E</v>
          </cell>
          <cell r="H831" t="str">
            <v>0</v>
          </cell>
          <cell r="I831" t="e">
            <v>#REF!</v>
          </cell>
          <cell r="J831" t="str">
            <v>0</v>
          </cell>
          <cell r="K831" t="str">
            <v>0</v>
          </cell>
          <cell r="L831" t="str">
            <v>0</v>
          </cell>
          <cell r="M831" t="str">
            <v>0</v>
          </cell>
          <cell r="N831" t="str">
            <v>0</v>
          </cell>
          <cell r="O831" t="e">
            <v>#REF!</v>
          </cell>
        </row>
        <row r="832">
          <cell r="B832" t="str">
            <v>TEL-007</v>
          </cell>
          <cell r="C832" t="str">
            <v>RELOJ DE UNA ESFERA DE PARED.</v>
          </cell>
          <cell r="D832" t="str">
            <v>COM</v>
          </cell>
          <cell r="E832" t="str">
            <v>TEL</v>
          </cell>
          <cell r="F832" t="str">
            <v>E</v>
          </cell>
          <cell r="H832">
            <v>1</v>
          </cell>
          <cell r="I832" t="e">
            <v>#REF!</v>
          </cell>
          <cell r="J832">
            <v>1</v>
          </cell>
          <cell r="K832">
            <v>1</v>
          </cell>
          <cell r="L832">
            <v>1</v>
          </cell>
          <cell r="M832">
            <v>1</v>
          </cell>
          <cell r="N832">
            <v>1</v>
          </cell>
          <cell r="O832" t="e">
            <v>#REF!</v>
          </cell>
        </row>
        <row r="833">
          <cell r="B833" t="str">
            <v>TEL-008</v>
          </cell>
          <cell r="C833" t="str">
            <v>RELOJ PATRÓN</v>
          </cell>
          <cell r="D833" t="str">
            <v>COM</v>
          </cell>
          <cell r="E833" t="str">
            <v>TEL</v>
          </cell>
          <cell r="F833" t="str">
            <v>E</v>
          </cell>
          <cell r="H833">
            <v>1</v>
          </cell>
          <cell r="I833" t="e">
            <v>#REF!</v>
          </cell>
          <cell r="J833" t="str">
            <v>0</v>
          </cell>
          <cell r="K833" t="str">
            <v>0</v>
          </cell>
          <cell r="L833" t="str">
            <v>0</v>
          </cell>
          <cell r="M833" t="str">
            <v>0</v>
          </cell>
          <cell r="N833" t="str">
            <v>0</v>
          </cell>
          <cell r="O833" t="e">
            <v>#REF!</v>
          </cell>
        </row>
        <row r="834">
          <cell r="B834" t="str">
            <v>TEL-009</v>
          </cell>
          <cell r="C834" t="str">
            <v>SERVIDOR DEL SISTEMA DE LLAMADA DE ENFERMERAS</v>
          </cell>
          <cell r="D834" t="str">
            <v>COM</v>
          </cell>
          <cell r="E834" t="str">
            <v>TEL</v>
          </cell>
          <cell r="F834" t="str">
            <v>E</v>
          </cell>
          <cell r="H834">
            <v>1</v>
          </cell>
          <cell r="I834" t="e">
            <v>#REF!</v>
          </cell>
          <cell r="J834" t="str">
            <v>0</v>
          </cell>
          <cell r="K834" t="str">
            <v>0</v>
          </cell>
          <cell r="L834" t="str">
            <v>0</v>
          </cell>
          <cell r="M834" t="str">
            <v>0</v>
          </cell>
          <cell r="N834" t="str">
            <v>0</v>
          </cell>
          <cell r="O834" t="e">
            <v>#REF!</v>
          </cell>
        </row>
        <row r="835">
          <cell r="B835" t="str">
            <v>TEL-010</v>
          </cell>
          <cell r="C835" t="str">
            <v>SISTEMA DE LLAMADA DE ENFERMERAS</v>
          </cell>
          <cell r="D835" t="str">
            <v>COM</v>
          </cell>
          <cell r="E835" t="str">
            <v>TEL</v>
          </cell>
          <cell r="F835" t="str">
            <v>E</v>
          </cell>
          <cell r="H835">
            <v>1</v>
          </cell>
          <cell r="I835" t="e">
            <v>#REF!</v>
          </cell>
          <cell r="J835" t="str">
            <v>0</v>
          </cell>
          <cell r="K835" t="str">
            <v>0</v>
          </cell>
          <cell r="L835" t="str">
            <v>0</v>
          </cell>
          <cell r="M835" t="str">
            <v>0</v>
          </cell>
          <cell r="N835" t="str">
            <v>0</v>
          </cell>
          <cell r="O835" t="e">
            <v>#REF!</v>
          </cell>
        </row>
        <row r="836">
          <cell r="B836" t="str">
            <v>TEL-011</v>
          </cell>
          <cell r="C836" t="str">
            <v>SISTEMA DE TELEFONÍA IP</v>
          </cell>
          <cell r="D836" t="str">
            <v>COM</v>
          </cell>
          <cell r="E836" t="str">
            <v>TEL</v>
          </cell>
          <cell r="F836" t="str">
            <v>E</v>
          </cell>
          <cell r="H836">
            <v>1</v>
          </cell>
          <cell r="I836" t="e">
            <v>#REF!</v>
          </cell>
          <cell r="J836" t="str">
            <v>0</v>
          </cell>
          <cell r="K836" t="str">
            <v>0</v>
          </cell>
          <cell r="L836" t="str">
            <v>0</v>
          </cell>
          <cell r="M836" t="str">
            <v>0</v>
          </cell>
          <cell r="N836" t="str">
            <v>0</v>
          </cell>
          <cell r="O836" t="e">
            <v>#REF!</v>
          </cell>
        </row>
        <row r="837">
          <cell r="B837" t="str">
            <v>TEL-012</v>
          </cell>
          <cell r="C837" t="str">
            <v>TELEFONO IP DE MESA USO GENERAL</v>
          </cell>
          <cell r="D837" t="str">
            <v>COM</v>
          </cell>
          <cell r="E837" t="str">
            <v>TEL</v>
          </cell>
          <cell r="F837" t="str">
            <v>E</v>
          </cell>
          <cell r="H837">
            <v>1</v>
          </cell>
          <cell r="I837" t="e">
            <v>#REF!</v>
          </cell>
          <cell r="J837">
            <v>1</v>
          </cell>
          <cell r="K837">
            <v>1</v>
          </cell>
          <cell r="L837">
            <v>1</v>
          </cell>
          <cell r="M837">
            <v>1</v>
          </cell>
          <cell r="N837">
            <v>1</v>
          </cell>
          <cell r="O837" t="e">
            <v>#REF!</v>
          </cell>
        </row>
        <row r="838">
          <cell r="B838" t="str">
            <v>TEL-013</v>
          </cell>
          <cell r="C838" t="str">
            <v>TELEFONO IP DE MESA USO GERENCIAL</v>
          </cell>
          <cell r="D838" t="str">
            <v>COM</v>
          </cell>
          <cell r="E838" t="str">
            <v>TEL</v>
          </cell>
          <cell r="F838" t="str">
            <v>E</v>
          </cell>
          <cell r="H838">
            <v>1</v>
          </cell>
          <cell r="I838" t="e">
            <v>#REF!</v>
          </cell>
          <cell r="J838">
            <v>1</v>
          </cell>
          <cell r="K838">
            <v>1</v>
          </cell>
          <cell r="L838" t="str">
            <v>0</v>
          </cell>
          <cell r="M838" t="str">
            <v>0</v>
          </cell>
          <cell r="N838" t="str">
            <v>0</v>
          </cell>
          <cell r="O838" t="e">
            <v>#REF!</v>
          </cell>
        </row>
        <row r="839">
          <cell r="B839" t="str">
            <v>TEL-014</v>
          </cell>
          <cell r="C839" t="str">
            <v>TIRADOR BAÑO LLAMADA ENFERMERA</v>
          </cell>
          <cell r="D839" t="str">
            <v>COM</v>
          </cell>
          <cell r="E839" t="str">
            <v>TEL</v>
          </cell>
          <cell r="F839" t="str">
            <v>E</v>
          </cell>
          <cell r="H839" t="str">
            <v>0</v>
          </cell>
          <cell r="I839" t="e">
            <v>#REF!</v>
          </cell>
          <cell r="J839" t="str">
            <v>0</v>
          </cell>
          <cell r="K839" t="str">
            <v>0</v>
          </cell>
          <cell r="L839" t="str">
            <v>0</v>
          </cell>
          <cell r="M839" t="str">
            <v>0</v>
          </cell>
          <cell r="N839" t="str">
            <v>0</v>
          </cell>
          <cell r="O839" t="e">
            <v>#REF!</v>
          </cell>
        </row>
        <row r="840">
          <cell r="B840" t="str">
            <v>TEL-015</v>
          </cell>
          <cell r="C840" t="str">
            <v>TIRADOR CAMA LLAMADA ENFERMERA</v>
          </cell>
          <cell r="D840" t="str">
            <v>COM</v>
          </cell>
          <cell r="E840" t="str">
            <v>TEL</v>
          </cell>
          <cell r="F840" t="str">
            <v>E</v>
          </cell>
          <cell r="H840" t="str">
            <v>0</v>
          </cell>
          <cell r="I840" t="e">
            <v>#REF!</v>
          </cell>
          <cell r="J840" t="str">
            <v>0</v>
          </cell>
          <cell r="K840" t="str">
            <v>0</v>
          </cell>
          <cell r="L840" t="str">
            <v>0</v>
          </cell>
          <cell r="M840" t="str">
            <v>0</v>
          </cell>
          <cell r="N840" t="str">
            <v>0</v>
          </cell>
          <cell r="O840" t="e">
            <v>#REF!</v>
          </cell>
        </row>
        <row r="841">
          <cell r="B841" t="str">
            <v>TR-001</v>
          </cell>
          <cell r="C841" t="str">
            <v>AMBULANCIA DE TIPO RURAL TIPO II</v>
          </cell>
          <cell r="D841" t="str">
            <v>E</v>
          </cell>
          <cell r="E841" t="str">
            <v>TR</v>
          </cell>
          <cell r="F841" t="str">
            <v>E</v>
          </cell>
          <cell r="H841">
            <v>2</v>
          </cell>
          <cell r="I841" t="e">
            <v>#REF!</v>
          </cell>
          <cell r="J841" t="str">
            <v>0</v>
          </cell>
          <cell r="K841" t="str">
            <v>0</v>
          </cell>
          <cell r="L841" t="str">
            <v>0</v>
          </cell>
          <cell r="M841" t="str">
            <v>0</v>
          </cell>
          <cell r="N841" t="str">
            <v>0</v>
          </cell>
          <cell r="O841" t="e">
            <v>#REF!</v>
          </cell>
        </row>
        <row r="842">
          <cell r="B842" t="str">
            <v>TR-002</v>
          </cell>
          <cell r="C842" t="str">
            <v>AMBULANCIA FLUVIAL DE TRANSPORTE ASISTENCIAL MEDICALIZADO</v>
          </cell>
          <cell r="D842" t="str">
            <v>E</v>
          </cell>
          <cell r="E842" t="str">
            <v>TR</v>
          </cell>
          <cell r="F842" t="str">
            <v>E</v>
          </cell>
          <cell r="H842">
            <v>2</v>
          </cell>
          <cell r="I842" t="e">
            <v>#REF!</v>
          </cell>
          <cell r="J842" t="str">
            <v>0</v>
          </cell>
          <cell r="K842" t="str">
            <v>0</v>
          </cell>
          <cell r="L842" t="str">
            <v>0</v>
          </cell>
          <cell r="M842" t="str">
            <v>0</v>
          </cell>
          <cell r="N842" t="str">
            <v>0</v>
          </cell>
          <cell r="O842" t="e">
            <v>#REF!</v>
          </cell>
        </row>
        <row r="843">
          <cell r="B843" t="str">
            <v>TR-003</v>
          </cell>
          <cell r="C843" t="str">
            <v>AMBULANCIA URBANA TIPO III</v>
          </cell>
          <cell r="D843" t="str">
            <v>E</v>
          </cell>
          <cell r="E843" t="str">
            <v>TR</v>
          </cell>
          <cell r="F843" t="str">
            <v>E</v>
          </cell>
          <cell r="H843">
            <v>2</v>
          </cell>
          <cell r="I843" t="e">
            <v>#REF!</v>
          </cell>
          <cell r="J843" t="str">
            <v>0</v>
          </cell>
          <cell r="K843" t="str">
            <v>0</v>
          </cell>
          <cell r="L843" t="str">
            <v>0</v>
          </cell>
          <cell r="M843" t="str">
            <v>0</v>
          </cell>
          <cell r="N843" t="str">
            <v>0</v>
          </cell>
          <cell r="O843" t="e">
            <v>#REF!</v>
          </cell>
        </row>
        <row r="844">
          <cell r="B844" t="str">
            <v>TR-004</v>
          </cell>
          <cell r="C844" t="str">
            <v xml:space="preserve">CAMIONETA PICK UP 4 X 4, DOBLE CABINA </v>
          </cell>
          <cell r="D844" t="str">
            <v>E</v>
          </cell>
          <cell r="E844" t="str">
            <v>TR</v>
          </cell>
          <cell r="F844" t="str">
            <v>E</v>
          </cell>
          <cell r="H844">
            <v>2</v>
          </cell>
          <cell r="I844" t="e">
            <v>#REF!</v>
          </cell>
          <cell r="J844" t="str">
            <v>0</v>
          </cell>
          <cell r="K844" t="str">
            <v>0</v>
          </cell>
          <cell r="L844" t="str">
            <v>0</v>
          </cell>
          <cell r="M844" t="str">
            <v>0</v>
          </cell>
          <cell r="N844" t="str">
            <v>0</v>
          </cell>
          <cell r="O844" t="e">
            <v>#REF!</v>
          </cell>
        </row>
        <row r="845">
          <cell r="B845" t="str">
            <v>TR-005</v>
          </cell>
          <cell r="C845" t="str">
            <v>CARRO PARA TRANSPORTE DE PERSONAL, TIPO LAND ROVER</v>
          </cell>
          <cell r="D845" t="str">
            <v>E</v>
          </cell>
          <cell r="E845" t="str">
            <v>TR</v>
          </cell>
          <cell r="F845" t="str">
            <v>E</v>
          </cell>
          <cell r="H845">
            <v>2</v>
          </cell>
          <cell r="I845" t="e">
            <v>#REF!</v>
          </cell>
          <cell r="J845" t="str">
            <v>0</v>
          </cell>
          <cell r="K845" t="str">
            <v>0</v>
          </cell>
          <cell r="L845" t="str">
            <v>0</v>
          </cell>
          <cell r="M845" t="str">
            <v>0</v>
          </cell>
          <cell r="N845" t="str">
            <v>0</v>
          </cell>
          <cell r="O845" t="e">
            <v>#REF!</v>
          </cell>
        </row>
        <row r="846">
          <cell r="B846" t="str">
            <v>TRA-001</v>
          </cell>
          <cell r="C846" t="str">
            <v>CHALECO DE EXTRICACION PARA ADULTO Y PEDIATRICO</v>
          </cell>
          <cell r="D846" t="str">
            <v>C</v>
          </cell>
          <cell r="E846" t="str">
            <v>TRA</v>
          </cell>
          <cell r="F846" t="str">
            <v>E</v>
          </cell>
          <cell r="H846" t="str">
            <v>0</v>
          </cell>
          <cell r="I846" t="e">
            <v>#REF!</v>
          </cell>
          <cell r="J846">
            <v>2</v>
          </cell>
          <cell r="K846" t="str">
            <v>0</v>
          </cell>
          <cell r="L846" t="str">
            <v>0</v>
          </cell>
          <cell r="M846" t="str">
            <v>0</v>
          </cell>
          <cell r="N846" t="str">
            <v>0</v>
          </cell>
          <cell r="O846" t="e">
            <v>#REF!</v>
          </cell>
        </row>
        <row r="847">
          <cell r="B847" t="str">
            <v>TRA-002</v>
          </cell>
          <cell r="C847" t="str">
            <v>CIZALLA PARA CORTAR YESO</v>
          </cell>
          <cell r="D847" t="str">
            <v>I</v>
          </cell>
          <cell r="E847" t="str">
            <v>TRA</v>
          </cell>
          <cell r="F847" t="str">
            <v>E</v>
          </cell>
          <cell r="H847" t="str">
            <v>0</v>
          </cell>
          <cell r="I847" t="e">
            <v>#REF!</v>
          </cell>
          <cell r="J847" t="str">
            <v>0</v>
          </cell>
          <cell r="K847" t="str">
            <v>0</v>
          </cell>
          <cell r="L847" t="str">
            <v>0</v>
          </cell>
          <cell r="M847" t="str">
            <v>0</v>
          </cell>
          <cell r="N847" t="str">
            <v>0</v>
          </cell>
          <cell r="O847" t="e">
            <v>#REF!</v>
          </cell>
        </row>
        <row r="848">
          <cell r="B848" t="str">
            <v>TRA-003</v>
          </cell>
          <cell r="C848" t="str">
            <v>FERULA NEUMANTICA DE MIEMBROS  INFERIORES</v>
          </cell>
          <cell r="D848" t="str">
            <v>C</v>
          </cell>
          <cell r="E848" t="str">
            <v>TRA</v>
          </cell>
          <cell r="F848" t="str">
            <v>E</v>
          </cell>
          <cell r="H848" t="str">
            <v>0</v>
          </cell>
          <cell r="I848" t="e">
            <v>#REF!</v>
          </cell>
          <cell r="J848">
            <v>2</v>
          </cell>
          <cell r="K848" t="str">
            <v>0</v>
          </cell>
          <cell r="L848" t="str">
            <v>0</v>
          </cell>
          <cell r="M848" t="str">
            <v>0</v>
          </cell>
          <cell r="N848" t="str">
            <v>0</v>
          </cell>
          <cell r="O848" t="e">
            <v>#REF!</v>
          </cell>
        </row>
        <row r="849">
          <cell r="B849" t="str">
            <v>TRA-004</v>
          </cell>
          <cell r="C849" t="str">
            <v>FERULA NEUMANTICA DE MIEMBROS  SUPERIORES</v>
          </cell>
          <cell r="D849" t="str">
            <v>C</v>
          </cell>
          <cell r="E849" t="str">
            <v>TRA</v>
          </cell>
          <cell r="F849" t="str">
            <v>E</v>
          </cell>
          <cell r="H849" t="str">
            <v>0</v>
          </cell>
          <cell r="I849" t="e">
            <v>#REF!</v>
          </cell>
          <cell r="J849">
            <v>2</v>
          </cell>
          <cell r="K849" t="str">
            <v>0</v>
          </cell>
          <cell r="L849" t="str">
            <v>0</v>
          </cell>
          <cell r="M849" t="str">
            <v>0</v>
          </cell>
          <cell r="N849" t="str">
            <v>0</v>
          </cell>
          <cell r="O849" t="e">
            <v>#REF!</v>
          </cell>
        </row>
        <row r="850">
          <cell r="B850" t="str">
            <v>TRA-005</v>
          </cell>
          <cell r="C850" t="str">
            <v>PERFORADOR A BATERIA PARA TRAUMATOLOGIA</v>
          </cell>
          <cell r="D850" t="str">
            <v>I</v>
          </cell>
          <cell r="E850" t="str">
            <v>TRA</v>
          </cell>
          <cell r="F850" t="str">
            <v>E</v>
          </cell>
          <cell r="H850" t="str">
            <v>0</v>
          </cell>
          <cell r="I850" t="e">
            <v>#REF!</v>
          </cell>
          <cell r="J850" t="str">
            <v>0</v>
          </cell>
          <cell r="K850" t="str">
            <v>0</v>
          </cell>
          <cell r="L850" t="str">
            <v>0</v>
          </cell>
          <cell r="M850" t="str">
            <v>0</v>
          </cell>
          <cell r="N850" t="str">
            <v>0</v>
          </cell>
          <cell r="O850" t="e">
            <v>#REF!</v>
          </cell>
        </row>
        <row r="851">
          <cell r="B851" t="str">
            <v>TRA-006</v>
          </cell>
          <cell r="C851" t="str">
            <v>SET DE COLLARIN  PARA POLITRAUMATIZADOS</v>
          </cell>
          <cell r="D851" t="str">
            <v>C</v>
          </cell>
          <cell r="E851" t="str">
            <v>TRA</v>
          </cell>
          <cell r="F851" t="str">
            <v>E</v>
          </cell>
          <cell r="H851" t="str">
            <v>0</v>
          </cell>
          <cell r="I851" t="e">
            <v>#REF!</v>
          </cell>
          <cell r="J851">
            <v>2</v>
          </cell>
          <cell r="K851" t="str">
            <v>0</v>
          </cell>
          <cell r="L851" t="str">
            <v>0</v>
          </cell>
          <cell r="M851" t="str">
            <v>0</v>
          </cell>
          <cell r="N851" t="str">
            <v>0</v>
          </cell>
          <cell r="O851" t="e">
            <v>#REF!</v>
          </cell>
        </row>
        <row r="852">
          <cell r="B852" t="str">
            <v>TRA-007</v>
          </cell>
          <cell r="C852" t="str">
            <v>SET DE INSTRUMENTAL PARA CLAVIJADO PARA TIBIA TIPO CERROJO AO</v>
          </cell>
          <cell r="D852" t="str">
            <v>I</v>
          </cell>
          <cell r="E852" t="str">
            <v>TRA</v>
          </cell>
          <cell r="F852" t="str">
            <v>E</v>
          </cell>
          <cell r="H852" t="str">
            <v>0</v>
          </cell>
          <cell r="I852" t="e">
            <v>#REF!</v>
          </cell>
          <cell r="J852">
            <v>3</v>
          </cell>
          <cell r="K852" t="str">
            <v>0</v>
          </cell>
          <cell r="L852" t="str">
            <v>0</v>
          </cell>
          <cell r="M852" t="str">
            <v>0</v>
          </cell>
          <cell r="N852" t="str">
            <v>0</v>
          </cell>
          <cell r="O852" t="e">
            <v>#REF!</v>
          </cell>
        </row>
        <row r="853">
          <cell r="B853" t="str">
            <v>TRA-008</v>
          </cell>
          <cell r="C853" t="str">
            <v>SET INSTRUMENTAL COMPLEMENTARIO DE TRAUMATOLOGIA PLACAS ANGULADAS</v>
          </cell>
          <cell r="D853" t="str">
            <v>I</v>
          </cell>
          <cell r="E853" t="str">
            <v>TRA</v>
          </cell>
          <cell r="F853" t="str">
            <v>E</v>
          </cell>
          <cell r="H853" t="str">
            <v>0</v>
          </cell>
          <cell r="I853" t="e">
            <v>#REF!</v>
          </cell>
          <cell r="J853">
            <v>3</v>
          </cell>
          <cell r="K853" t="str">
            <v>0</v>
          </cell>
          <cell r="L853" t="str">
            <v>0</v>
          </cell>
          <cell r="M853" t="str">
            <v>0</v>
          </cell>
          <cell r="N853" t="str">
            <v>0</v>
          </cell>
          <cell r="O853" t="e">
            <v>#REF!</v>
          </cell>
        </row>
        <row r="854">
          <cell r="B854" t="str">
            <v>TRA-009</v>
          </cell>
          <cell r="C854" t="str">
            <v>SET INSTRUMENTAL DE ENCLAVIJADO PARA TIBIA TIPO CERROJO AO</v>
          </cell>
          <cell r="D854" t="str">
            <v>I</v>
          </cell>
          <cell r="E854" t="str">
            <v>TRA</v>
          </cell>
          <cell r="F854" t="str">
            <v>E</v>
          </cell>
          <cell r="H854" t="str">
            <v>0</v>
          </cell>
          <cell r="I854" t="e">
            <v>#REF!</v>
          </cell>
          <cell r="J854">
            <v>3</v>
          </cell>
          <cell r="K854" t="str">
            <v>0</v>
          </cell>
          <cell r="L854" t="str">
            <v>0</v>
          </cell>
          <cell r="M854" t="str">
            <v>0</v>
          </cell>
          <cell r="N854" t="str">
            <v>0</v>
          </cell>
          <cell r="O854" t="e">
            <v>#REF!</v>
          </cell>
        </row>
        <row r="855">
          <cell r="B855" t="str">
            <v>TRA-010</v>
          </cell>
          <cell r="C855" t="str">
            <v>SET INSTRUMENTAL DE OSTEOSINTESIS PARA PEQUEÑOS FRAGMENTOS</v>
          </cell>
          <cell r="D855" t="str">
            <v>I</v>
          </cell>
          <cell r="E855" t="str">
            <v>TRA</v>
          </cell>
          <cell r="F855" t="str">
            <v>E</v>
          </cell>
          <cell r="H855" t="str">
            <v>0</v>
          </cell>
          <cell r="I855" t="e">
            <v>#REF!</v>
          </cell>
          <cell r="J855">
            <v>3</v>
          </cell>
          <cell r="K855" t="str">
            <v>0</v>
          </cell>
          <cell r="L855" t="str">
            <v>0</v>
          </cell>
          <cell r="M855" t="str">
            <v>0</v>
          </cell>
          <cell r="N855" t="str">
            <v>0</v>
          </cell>
          <cell r="O855" t="e">
            <v>#REF!</v>
          </cell>
        </row>
        <row r="856">
          <cell r="B856" t="str">
            <v>TRA-011</v>
          </cell>
          <cell r="C856" t="str">
            <v>SET INSTRUMENTAL DE OSTEOSINTESIS SISTEMA AO PARA TORNILLO</v>
          </cell>
          <cell r="D856" t="str">
            <v>I</v>
          </cell>
          <cell r="E856" t="str">
            <v>TRA</v>
          </cell>
          <cell r="F856" t="str">
            <v>E</v>
          </cell>
          <cell r="H856" t="str">
            <v>0</v>
          </cell>
          <cell r="I856" t="e">
            <v>#REF!</v>
          </cell>
          <cell r="J856">
            <v>3</v>
          </cell>
          <cell r="K856" t="str">
            <v>0</v>
          </cell>
          <cell r="L856" t="str">
            <v>0</v>
          </cell>
          <cell r="M856" t="str">
            <v>0</v>
          </cell>
          <cell r="N856" t="str">
            <v>0</v>
          </cell>
          <cell r="O856" t="e">
            <v>#REF!</v>
          </cell>
        </row>
        <row r="857">
          <cell r="B857" t="str">
            <v>TRA-012</v>
          </cell>
          <cell r="C857" t="str">
            <v>SET INSTRUMENTAL DE TRAUMATOLOGIA BÁSICO</v>
          </cell>
          <cell r="D857" t="str">
            <v>I</v>
          </cell>
          <cell r="E857" t="str">
            <v>TRA</v>
          </cell>
          <cell r="F857" t="str">
            <v>E</v>
          </cell>
          <cell r="H857" t="str">
            <v>0</v>
          </cell>
          <cell r="I857" t="e">
            <v>#REF!</v>
          </cell>
          <cell r="J857">
            <v>3</v>
          </cell>
          <cell r="K857" t="str">
            <v>0</v>
          </cell>
          <cell r="L857" t="str">
            <v>0</v>
          </cell>
          <cell r="M857" t="str">
            <v>0</v>
          </cell>
          <cell r="N857" t="str">
            <v>0</v>
          </cell>
          <cell r="O857" t="e">
            <v>#REF!</v>
          </cell>
        </row>
        <row r="858">
          <cell r="B858" t="str">
            <v>TRA-013</v>
          </cell>
          <cell r="C858" t="str">
            <v>SET INSTRUMENTAL DE TRAUMATOLOGIA NIVEL II</v>
          </cell>
          <cell r="D858" t="str">
            <v>I</v>
          </cell>
          <cell r="E858" t="str">
            <v>TRA</v>
          </cell>
          <cell r="F858" t="str">
            <v>E</v>
          </cell>
          <cell r="H858" t="str">
            <v>0</v>
          </cell>
          <cell r="I858" t="e">
            <v>#REF!</v>
          </cell>
          <cell r="J858">
            <v>3</v>
          </cell>
          <cell r="K858" t="str">
            <v>0</v>
          </cell>
          <cell r="L858" t="str">
            <v>0</v>
          </cell>
          <cell r="M858" t="str">
            <v>0</v>
          </cell>
          <cell r="N858" t="str">
            <v>0</v>
          </cell>
          <cell r="O858" t="e">
            <v>#REF!</v>
          </cell>
        </row>
        <row r="859">
          <cell r="B859" t="str">
            <v>TRA-014</v>
          </cell>
          <cell r="C859" t="str">
            <v>SET INSTRUMENTAL PARA ARTROSCOPIA ENDOSCOPICA</v>
          </cell>
          <cell r="D859" t="str">
            <v>I</v>
          </cell>
          <cell r="E859" t="str">
            <v>TRA</v>
          </cell>
          <cell r="F859" t="str">
            <v>E</v>
          </cell>
          <cell r="H859" t="str">
            <v>0</v>
          </cell>
          <cell r="I859" t="e">
            <v>#REF!</v>
          </cell>
          <cell r="J859">
            <v>3</v>
          </cell>
          <cell r="K859" t="str">
            <v>0</v>
          </cell>
          <cell r="L859" t="str">
            <v>0</v>
          </cell>
          <cell r="M859" t="str">
            <v>0</v>
          </cell>
          <cell r="N859" t="str">
            <v>0</v>
          </cell>
          <cell r="O859" t="e">
            <v>#REF!</v>
          </cell>
        </row>
        <row r="860">
          <cell r="B860" t="str">
            <v>TRA-015</v>
          </cell>
          <cell r="C860" t="str">
            <v>SET INSTRUMENTAL PARA ENCLAVIJADO PARA FEMUR TIPO CERROJO AO</v>
          </cell>
          <cell r="D860" t="str">
            <v>I</v>
          </cell>
          <cell r="E860" t="str">
            <v>TRA</v>
          </cell>
          <cell r="F860" t="str">
            <v>E</v>
          </cell>
          <cell r="H860" t="str">
            <v>0</v>
          </cell>
          <cell r="I860" t="e">
            <v>#REF!</v>
          </cell>
          <cell r="J860">
            <v>3</v>
          </cell>
          <cell r="K860" t="str">
            <v>0</v>
          </cell>
          <cell r="L860" t="str">
            <v>0</v>
          </cell>
          <cell r="M860" t="str">
            <v>0</v>
          </cell>
          <cell r="N860" t="str">
            <v>0</v>
          </cell>
          <cell r="O860" t="e">
            <v>#REF!</v>
          </cell>
        </row>
        <row r="861">
          <cell r="B861" t="str">
            <v>TRA-016</v>
          </cell>
          <cell r="C861" t="str">
            <v>SET INSTRUMENTAL PARA OSTEOSINTESIS PARA PEQUÑOS Y GRANDES FRAGMENTOS</v>
          </cell>
          <cell r="D861" t="str">
            <v>I</v>
          </cell>
          <cell r="E861" t="str">
            <v>TRA</v>
          </cell>
          <cell r="F861" t="str">
            <v>E</v>
          </cell>
          <cell r="H861" t="str">
            <v>0</v>
          </cell>
          <cell r="I861" t="e">
            <v>#REF!</v>
          </cell>
          <cell r="J861">
            <v>3</v>
          </cell>
          <cell r="K861" t="str">
            <v>0</v>
          </cell>
          <cell r="L861" t="str">
            <v>0</v>
          </cell>
          <cell r="M861" t="str">
            <v>0</v>
          </cell>
          <cell r="N861" t="str">
            <v>0</v>
          </cell>
          <cell r="O861" t="e">
            <v>#REF!</v>
          </cell>
        </row>
        <row r="862">
          <cell r="B862" t="str">
            <v>TRA-017</v>
          </cell>
          <cell r="C862" t="str">
            <v>SET INSTRUMENTAL PARA OSTEOSINTESIS SISTEMA AO PARA TORNILLO</v>
          </cell>
          <cell r="D862" t="str">
            <v>I</v>
          </cell>
          <cell r="E862" t="str">
            <v>TRA</v>
          </cell>
          <cell r="F862" t="str">
            <v>E</v>
          </cell>
          <cell r="H862" t="str">
            <v>0</v>
          </cell>
          <cell r="I862" t="e">
            <v>#REF!</v>
          </cell>
          <cell r="J862">
            <v>3</v>
          </cell>
          <cell r="K862" t="str">
            <v>0</v>
          </cell>
          <cell r="L862" t="str">
            <v>0</v>
          </cell>
          <cell r="M862" t="str">
            <v>0</v>
          </cell>
          <cell r="N862" t="str">
            <v>0</v>
          </cell>
          <cell r="O862" t="e">
            <v>#REF!</v>
          </cell>
        </row>
        <row r="863">
          <cell r="B863" t="str">
            <v>TRA-018</v>
          </cell>
          <cell r="C863" t="str">
            <v>SET PARA RETIRO DE YESO</v>
          </cell>
          <cell r="D863" t="str">
            <v>I</v>
          </cell>
          <cell r="E863" t="str">
            <v>TRA</v>
          </cell>
          <cell r="F863" t="str">
            <v>E</v>
          </cell>
          <cell r="H863" t="str">
            <v>0</v>
          </cell>
          <cell r="I863" t="e">
            <v>#REF!</v>
          </cell>
          <cell r="J863">
            <v>3</v>
          </cell>
          <cell r="K863" t="str">
            <v>0</v>
          </cell>
          <cell r="L863" t="str">
            <v>0</v>
          </cell>
          <cell r="M863" t="str">
            <v>0</v>
          </cell>
          <cell r="N863" t="str">
            <v>0</v>
          </cell>
          <cell r="O863" t="e">
            <v>#REF!</v>
          </cell>
        </row>
        <row r="864">
          <cell r="B864" t="str">
            <v>TRA-019</v>
          </cell>
          <cell r="C864" t="str">
            <v>SIERRA ELÉCTRICA CIRCULAR PARA CORTAR  HUESO</v>
          </cell>
          <cell r="D864" t="str">
            <v>I</v>
          </cell>
          <cell r="E864" t="str">
            <v>TRA</v>
          </cell>
          <cell r="F864" t="str">
            <v>E</v>
          </cell>
          <cell r="H864" t="str">
            <v>0</v>
          </cell>
          <cell r="I864" t="e">
            <v>#REF!</v>
          </cell>
          <cell r="J864" t="str">
            <v>0</v>
          </cell>
          <cell r="K864" t="str">
            <v>0</v>
          </cell>
          <cell r="L864" t="str">
            <v>0</v>
          </cell>
          <cell r="M864" t="str">
            <v>0</v>
          </cell>
          <cell r="N864" t="str">
            <v>0</v>
          </cell>
          <cell r="O864" t="e">
            <v>#REF!</v>
          </cell>
        </row>
        <row r="865">
          <cell r="B865" t="str">
            <v>TRA-020</v>
          </cell>
          <cell r="C865" t="str">
            <v>SIERRA ELÉCTRICA PARA CORTAR YESO</v>
          </cell>
          <cell r="D865" t="str">
            <v>I</v>
          </cell>
          <cell r="E865" t="str">
            <v>TRA</v>
          </cell>
          <cell r="F865" t="str">
            <v>E</v>
          </cell>
          <cell r="H865" t="str">
            <v>0</v>
          </cell>
          <cell r="I865" t="e">
            <v>#REF!</v>
          </cell>
          <cell r="J865" t="str">
            <v>0</v>
          </cell>
          <cell r="K865" t="str">
            <v>0</v>
          </cell>
          <cell r="L865" t="str">
            <v>0</v>
          </cell>
          <cell r="M865" t="str">
            <v>0</v>
          </cell>
          <cell r="N865" t="str">
            <v>0</v>
          </cell>
          <cell r="O865" t="e">
            <v>#REF!</v>
          </cell>
        </row>
        <row r="866">
          <cell r="B866" t="str">
            <v>TRA-021</v>
          </cell>
          <cell r="C866" t="str">
            <v>SIERRA PARA CORTAR HUESO</v>
          </cell>
          <cell r="D866" t="str">
            <v>I</v>
          </cell>
          <cell r="E866" t="str">
            <v>TRA</v>
          </cell>
          <cell r="F866" t="str">
            <v>E</v>
          </cell>
          <cell r="H866" t="str">
            <v>0</v>
          </cell>
          <cell r="I866" t="e">
            <v>#REF!</v>
          </cell>
          <cell r="J866">
            <v>1</v>
          </cell>
          <cell r="K866" t="str">
            <v>0</v>
          </cell>
          <cell r="L866" t="str">
            <v>0</v>
          </cell>
          <cell r="M866" t="str">
            <v>0</v>
          </cell>
          <cell r="N866" t="str">
            <v>0</v>
          </cell>
          <cell r="O866" t="e">
            <v>#REF!</v>
          </cell>
        </row>
        <row r="867">
          <cell r="B867" t="str">
            <v>TRA-022</v>
          </cell>
          <cell r="C867" t="str">
            <v>TABLA DE TRANSPORTE DE  POLITRAUMATIZADO</v>
          </cell>
          <cell r="D867" t="str">
            <v>MC</v>
          </cell>
          <cell r="E867" t="str">
            <v>TRA</v>
          </cell>
          <cell r="F867" t="str">
            <v>E</v>
          </cell>
          <cell r="H867" t="str">
            <v>0</v>
          </cell>
          <cell r="I867" t="e">
            <v>#REF!</v>
          </cell>
          <cell r="J867">
            <v>2</v>
          </cell>
          <cell r="K867" t="str">
            <v>0</v>
          </cell>
          <cell r="L867" t="str">
            <v>0</v>
          </cell>
          <cell r="M867" t="str">
            <v>0</v>
          </cell>
          <cell r="N867" t="str">
            <v>0</v>
          </cell>
          <cell r="O867" t="e">
            <v>#REF!</v>
          </cell>
        </row>
        <row r="868">
          <cell r="B868" t="str">
            <v>UAP-001</v>
          </cell>
          <cell r="C868" t="str">
            <v>ASPIRADOR DE SECRECION PORTATIL</v>
          </cell>
          <cell r="D868" t="str">
            <v>B</v>
          </cell>
          <cell r="E868" t="str">
            <v>UAP</v>
          </cell>
          <cell r="F868" t="str">
            <v>E</v>
          </cell>
          <cell r="H868" t="str">
            <v>0</v>
          </cell>
          <cell r="I868" t="e">
            <v>#REF!</v>
          </cell>
          <cell r="J868">
            <v>1</v>
          </cell>
          <cell r="K868">
            <v>1</v>
          </cell>
          <cell r="L868" t="str">
            <v>0</v>
          </cell>
          <cell r="M868" t="str">
            <v>0</v>
          </cell>
          <cell r="N868" t="str">
            <v>0</v>
          </cell>
          <cell r="O868" t="e">
            <v>#REF!</v>
          </cell>
        </row>
        <row r="869">
          <cell r="B869" t="str">
            <v>UAP-002</v>
          </cell>
          <cell r="C869" t="str">
            <v>ASPIRADOR DE SECRECIONES DE SOBREMESA</v>
          </cell>
          <cell r="D869" t="str">
            <v>B</v>
          </cell>
          <cell r="E869" t="str">
            <v>UAP</v>
          </cell>
          <cell r="F869" t="str">
            <v>E</v>
          </cell>
          <cell r="H869" t="str">
            <v>0</v>
          </cell>
          <cell r="I869" t="e">
            <v>#REF!</v>
          </cell>
          <cell r="J869">
            <v>1</v>
          </cell>
          <cell r="K869" t="str">
            <v>0</v>
          </cell>
          <cell r="L869" t="str">
            <v>0</v>
          </cell>
          <cell r="M869" t="str">
            <v>0</v>
          </cell>
          <cell r="N869" t="str">
            <v>0</v>
          </cell>
          <cell r="O869" t="e">
            <v>#REF!</v>
          </cell>
        </row>
        <row r="870">
          <cell r="B870" t="str">
            <v>UAP-003</v>
          </cell>
          <cell r="C870" t="str">
            <v>ASPIRADOR DE SECRECIONES RODABLE</v>
          </cell>
          <cell r="D870" t="str">
            <v>B</v>
          </cell>
          <cell r="E870" t="str">
            <v>UAP</v>
          </cell>
          <cell r="F870" t="str">
            <v>E</v>
          </cell>
          <cell r="H870" t="str">
            <v>0</v>
          </cell>
          <cell r="I870" t="e">
            <v>#REF!</v>
          </cell>
          <cell r="J870">
            <v>1</v>
          </cell>
          <cell r="K870" t="str">
            <v>0</v>
          </cell>
          <cell r="L870" t="str">
            <v>0</v>
          </cell>
          <cell r="M870" t="str">
            <v>0</v>
          </cell>
          <cell r="N870" t="str">
            <v>0</v>
          </cell>
          <cell r="O870" t="e">
            <v>#REF!</v>
          </cell>
        </row>
        <row r="871">
          <cell r="B871" t="str">
            <v>UAP-004</v>
          </cell>
          <cell r="C871" t="str">
            <v>CALENTADOR CORPORAL</v>
          </cell>
          <cell r="D871" t="str">
            <v>B</v>
          </cell>
          <cell r="E871" t="str">
            <v>UAP</v>
          </cell>
          <cell r="F871" t="str">
            <v>E</v>
          </cell>
          <cell r="H871" t="str">
            <v>0</v>
          </cell>
          <cell r="I871" t="e">
            <v>#REF!</v>
          </cell>
          <cell r="J871" t="str">
            <v>0</v>
          </cell>
          <cell r="K871" t="str">
            <v>0</v>
          </cell>
          <cell r="L871" t="str">
            <v>0</v>
          </cell>
          <cell r="M871" t="str">
            <v>0</v>
          </cell>
          <cell r="N871" t="str">
            <v>0</v>
          </cell>
          <cell r="O871" t="e">
            <v>#REF!</v>
          </cell>
        </row>
        <row r="872">
          <cell r="B872" t="str">
            <v>UAP-005</v>
          </cell>
          <cell r="C872" t="str">
            <v xml:space="preserve">CALENTADOR PARA SANGRE/SOLUCIONES </v>
          </cell>
          <cell r="D872" t="str">
            <v>B</v>
          </cell>
          <cell r="E872" t="str">
            <v>UAP</v>
          </cell>
          <cell r="F872" t="str">
            <v>E</v>
          </cell>
          <cell r="H872" t="str">
            <v>0</v>
          </cell>
          <cell r="I872" t="e">
            <v>#REF!</v>
          </cell>
          <cell r="J872">
            <v>2</v>
          </cell>
          <cell r="K872" t="str">
            <v>0</v>
          </cell>
          <cell r="L872" t="str">
            <v>0</v>
          </cell>
          <cell r="M872" t="str">
            <v>0</v>
          </cell>
          <cell r="N872" t="str">
            <v>0</v>
          </cell>
          <cell r="O872" t="e">
            <v>#REF!</v>
          </cell>
        </row>
        <row r="873">
          <cell r="B873" t="str">
            <v>UAP-006</v>
          </cell>
          <cell r="C873" t="str">
            <v>DESTRUCTOR DE AGUJAS HIPODERMICAS</v>
          </cell>
          <cell r="D873" t="str">
            <v>B</v>
          </cell>
          <cell r="E873" t="str">
            <v>UAP</v>
          </cell>
          <cell r="F873" t="str">
            <v>E</v>
          </cell>
          <cell r="H873" t="str">
            <v>0</v>
          </cell>
          <cell r="I873" t="e">
            <v>#REF!</v>
          </cell>
          <cell r="J873">
            <v>2</v>
          </cell>
          <cell r="K873">
            <v>1</v>
          </cell>
          <cell r="L873" t="str">
            <v>0</v>
          </cell>
          <cell r="M873" t="str">
            <v>0</v>
          </cell>
          <cell r="N873" t="str">
            <v>0</v>
          </cell>
          <cell r="O873" t="e">
            <v>#REF!</v>
          </cell>
        </row>
        <row r="874">
          <cell r="B874" t="str">
            <v>UAP-007</v>
          </cell>
          <cell r="C874" t="str">
            <v>EQUIPO CALENTADOR DE FLUIDOS</v>
          </cell>
          <cell r="D874" t="str">
            <v>B</v>
          </cell>
          <cell r="E874" t="str">
            <v>UAP</v>
          </cell>
          <cell r="F874" t="str">
            <v>E</v>
          </cell>
          <cell r="H874" t="str">
            <v>0</v>
          </cell>
          <cell r="I874" t="e">
            <v>#REF!</v>
          </cell>
          <cell r="J874">
            <v>1</v>
          </cell>
          <cell r="K874" t="str">
            <v>0</v>
          </cell>
          <cell r="L874" t="str">
            <v>0</v>
          </cell>
          <cell r="M874" t="str">
            <v>0</v>
          </cell>
          <cell r="N874" t="str">
            <v>0</v>
          </cell>
          <cell r="O874" t="e">
            <v>#REF!</v>
          </cell>
        </row>
        <row r="875">
          <cell r="B875" t="str">
            <v>UAP-008</v>
          </cell>
          <cell r="C875" t="str">
            <v>FLUJÓMETRO CON HUMIDIFICADOR PARA LA RED DE OXÍGENO</v>
          </cell>
          <cell r="D875" t="str">
            <v>C</v>
          </cell>
          <cell r="E875" t="str">
            <v>UAP</v>
          </cell>
          <cell r="F875" t="str">
            <v>E</v>
          </cell>
          <cell r="H875" t="str">
            <v>0</v>
          </cell>
          <cell r="I875" t="e">
            <v>#REF!</v>
          </cell>
          <cell r="J875">
            <v>2</v>
          </cell>
          <cell r="K875">
            <v>2</v>
          </cell>
          <cell r="L875" t="str">
            <v>0</v>
          </cell>
          <cell r="M875" t="str">
            <v>0</v>
          </cell>
          <cell r="N875" t="str">
            <v>0</v>
          </cell>
          <cell r="O875" t="e">
            <v>#REF!</v>
          </cell>
        </row>
        <row r="876">
          <cell r="B876" t="str">
            <v>UAP-009</v>
          </cell>
          <cell r="C876" t="str">
            <v>FLUJÓMETRO PARA AUTOGENERADOR DE OXIGENO</v>
          </cell>
          <cell r="D876" t="str">
            <v>C</v>
          </cell>
          <cell r="E876" t="str">
            <v>UAP</v>
          </cell>
          <cell r="F876" t="str">
            <v>E</v>
          </cell>
          <cell r="H876">
            <v>1</v>
          </cell>
          <cell r="I876" t="e">
            <v>#REF!</v>
          </cell>
          <cell r="J876" t="str">
            <v>0</v>
          </cell>
          <cell r="K876" t="str">
            <v>0</v>
          </cell>
          <cell r="L876" t="str">
            <v>0</v>
          </cell>
          <cell r="M876" t="str">
            <v>0</v>
          </cell>
          <cell r="N876" t="str">
            <v>0</v>
          </cell>
          <cell r="O876" t="e">
            <v>#REF!</v>
          </cell>
        </row>
        <row r="877">
          <cell r="B877" t="str">
            <v>UAP-010</v>
          </cell>
          <cell r="C877" t="str">
            <v>MALETÍN DE ATENCION MEDICA</v>
          </cell>
          <cell r="D877" t="str">
            <v>C</v>
          </cell>
          <cell r="E877" t="str">
            <v>UAP</v>
          </cell>
          <cell r="F877" t="str">
            <v>E</v>
          </cell>
          <cell r="H877" t="str">
            <v>0</v>
          </cell>
          <cell r="I877" t="e">
            <v>#REF!</v>
          </cell>
          <cell r="J877" t="str">
            <v>0</v>
          </cell>
          <cell r="K877">
            <v>8</v>
          </cell>
          <cell r="L877" t="str">
            <v>0</v>
          </cell>
          <cell r="M877" t="str">
            <v>0</v>
          </cell>
          <cell r="N877" t="str">
            <v>0</v>
          </cell>
          <cell r="O877" t="e">
            <v>#REF!</v>
          </cell>
        </row>
        <row r="878">
          <cell r="B878" t="str">
            <v>UAP-011</v>
          </cell>
          <cell r="C878" t="str">
            <v>NEBULIZADOR</v>
          </cell>
          <cell r="D878" t="str">
            <v>C</v>
          </cell>
          <cell r="E878" t="str">
            <v>UAP</v>
          </cell>
          <cell r="F878" t="str">
            <v>E</v>
          </cell>
          <cell r="H878" t="str">
            <v>0</v>
          </cell>
          <cell r="I878" t="e">
            <v>#REF!</v>
          </cell>
          <cell r="J878" t="str">
            <v>0</v>
          </cell>
          <cell r="K878" t="str">
            <v>0</v>
          </cell>
          <cell r="L878" t="str">
            <v>0</v>
          </cell>
          <cell r="M878" t="str">
            <v>0</v>
          </cell>
          <cell r="N878" t="str">
            <v>0</v>
          </cell>
          <cell r="O878" t="e">
            <v>#REF!</v>
          </cell>
        </row>
        <row r="879">
          <cell r="B879" t="str">
            <v>UAP-012</v>
          </cell>
          <cell r="C879" t="str">
            <v>PISTOLAS DE CRIOTERAPIA</v>
          </cell>
          <cell r="D879" t="str">
            <v>B</v>
          </cell>
          <cell r="E879" t="str">
            <v>UAP</v>
          </cell>
          <cell r="F879" t="str">
            <v>E</v>
          </cell>
          <cell r="H879" t="str">
            <v>0</v>
          </cell>
          <cell r="I879" t="e">
            <v>#REF!</v>
          </cell>
          <cell r="J879" t="str">
            <v>0</v>
          </cell>
          <cell r="K879" t="str">
            <v>0</v>
          </cell>
          <cell r="L879" t="str">
            <v>0</v>
          </cell>
          <cell r="M879" t="str">
            <v>0</v>
          </cell>
          <cell r="N879" t="str">
            <v>0</v>
          </cell>
          <cell r="O879" t="e">
            <v>#REF!</v>
          </cell>
        </row>
        <row r="880">
          <cell r="B880" t="str">
            <v>UAP-013</v>
          </cell>
          <cell r="C880" t="str">
            <v>UNIDAD DE ASPIRACIÓN PARA RED  DE VACÍO</v>
          </cell>
          <cell r="D880" t="str">
            <v>C</v>
          </cell>
          <cell r="E880" t="str">
            <v>UAP</v>
          </cell>
          <cell r="F880" t="str">
            <v>E</v>
          </cell>
          <cell r="H880" t="str">
            <v>0</v>
          </cell>
          <cell r="I880" t="e">
            <v>#REF!</v>
          </cell>
          <cell r="J880">
            <v>2</v>
          </cell>
          <cell r="K880">
            <v>2</v>
          </cell>
          <cell r="L880" t="str">
            <v>0</v>
          </cell>
          <cell r="M880" t="str">
            <v>0</v>
          </cell>
          <cell r="N880" t="str">
            <v>0</v>
          </cell>
          <cell r="O880" t="e">
            <v>#REF!</v>
          </cell>
        </row>
        <row r="881">
          <cell r="B881" t="str">
            <v>UAP-014</v>
          </cell>
          <cell r="C881" t="str">
            <v xml:space="preserve">UNIDAD DE CALENTAMIENTO CORPORAL </v>
          </cell>
          <cell r="D881" t="str">
            <v>B</v>
          </cell>
          <cell r="E881" t="str">
            <v>UAP</v>
          </cell>
          <cell r="F881" t="str">
            <v>E</v>
          </cell>
          <cell r="H881" t="str">
            <v>0</v>
          </cell>
          <cell r="I881" t="e">
            <v>#REF!</v>
          </cell>
          <cell r="J881">
            <v>2</v>
          </cell>
          <cell r="K881" t="str">
            <v>0</v>
          </cell>
          <cell r="L881" t="str">
            <v>0</v>
          </cell>
          <cell r="M881" t="str">
            <v>0</v>
          </cell>
          <cell r="N881" t="str">
            <v>0</v>
          </cell>
          <cell r="O881" t="e">
            <v>#REF!</v>
          </cell>
        </row>
        <row r="882">
          <cell r="B882" t="str">
            <v>URO-001</v>
          </cell>
          <cell r="C882" t="str">
            <v xml:space="preserve">SET INSTRUMENTAL DE DILATADORES DE BENUIQUE </v>
          </cell>
          <cell r="D882" t="str">
            <v>I</v>
          </cell>
          <cell r="E882" t="str">
            <v>URO</v>
          </cell>
          <cell r="F882" t="str">
            <v>E</v>
          </cell>
          <cell r="H882" t="str">
            <v>0</v>
          </cell>
          <cell r="I882" t="e">
            <v>#REF!</v>
          </cell>
          <cell r="J882" t="str">
            <v>0</v>
          </cell>
          <cell r="K882" t="str">
            <v>0</v>
          </cell>
          <cell r="L882" t="str">
            <v>0</v>
          </cell>
          <cell r="M882" t="str">
            <v>0</v>
          </cell>
          <cell r="N882" t="str">
            <v>0</v>
          </cell>
          <cell r="O882" t="e">
            <v>#REF!</v>
          </cell>
        </row>
        <row r="883">
          <cell r="B883" t="str">
            <v>URO-002</v>
          </cell>
          <cell r="C883" t="str">
            <v>SET INSTRUMENTAL DE UROLOGIA</v>
          </cell>
          <cell r="D883" t="str">
            <v>I</v>
          </cell>
          <cell r="E883" t="str">
            <v>URO</v>
          </cell>
          <cell r="F883" t="str">
            <v>E</v>
          </cell>
          <cell r="H883" t="str">
            <v>0</v>
          </cell>
          <cell r="I883" t="e">
            <v>#REF!</v>
          </cell>
          <cell r="J883">
            <v>3</v>
          </cell>
          <cell r="K883" t="str">
            <v>0</v>
          </cell>
          <cell r="L883" t="str">
            <v>0</v>
          </cell>
          <cell r="M883" t="str">
            <v>0</v>
          </cell>
          <cell r="N883" t="str">
            <v>0</v>
          </cell>
          <cell r="O883" t="e">
            <v>#REF!</v>
          </cell>
        </row>
        <row r="884">
          <cell r="B884" t="str">
            <v>URO-003</v>
          </cell>
          <cell r="C884" t="str">
            <v>SET INSTRUMENTAL PARA CIRCUNSICION</v>
          </cell>
          <cell r="D884" t="str">
            <v>I</v>
          </cell>
          <cell r="E884" t="str">
            <v>URO</v>
          </cell>
          <cell r="F884" t="str">
            <v>E</v>
          </cell>
          <cell r="H884" t="str">
            <v>0</v>
          </cell>
          <cell r="I884" t="e">
            <v>#REF!</v>
          </cell>
          <cell r="J884">
            <v>3</v>
          </cell>
          <cell r="K884" t="str">
            <v>0</v>
          </cell>
          <cell r="L884" t="str">
            <v>0</v>
          </cell>
          <cell r="M884" t="str">
            <v>0</v>
          </cell>
          <cell r="N884" t="str">
            <v>0</v>
          </cell>
          <cell r="O884" t="e">
            <v>#REF!</v>
          </cell>
        </row>
        <row r="885">
          <cell r="B885" t="str">
            <v>URO-004</v>
          </cell>
          <cell r="C885" t="str">
            <v>SET INSTRUMENTAL PARA EXPLORACION VESICAL</v>
          </cell>
          <cell r="D885" t="str">
            <v>I</v>
          </cell>
          <cell r="E885" t="str">
            <v>URO</v>
          </cell>
          <cell r="F885" t="str">
            <v>E</v>
          </cell>
          <cell r="H885" t="str">
            <v>0</v>
          </cell>
          <cell r="I885" t="e">
            <v>#REF!</v>
          </cell>
          <cell r="J885">
            <v>3</v>
          </cell>
          <cell r="K885" t="str">
            <v>0</v>
          </cell>
          <cell r="L885" t="str">
            <v>0</v>
          </cell>
          <cell r="M885" t="str">
            <v>0</v>
          </cell>
          <cell r="N885" t="str">
            <v>0</v>
          </cell>
          <cell r="O885" t="e">
            <v>#REF!</v>
          </cell>
        </row>
        <row r="886">
          <cell r="B886" t="str">
            <v>URO-005</v>
          </cell>
          <cell r="C886" t="str">
            <v>SET INSTRUMENTAL PARA NEFRECTOMIA</v>
          </cell>
          <cell r="D886" t="str">
            <v>I</v>
          </cell>
          <cell r="E886" t="str">
            <v>URO</v>
          </cell>
          <cell r="F886" t="str">
            <v>E</v>
          </cell>
          <cell r="H886" t="str">
            <v>0</v>
          </cell>
          <cell r="I886" t="e">
            <v>#REF!</v>
          </cell>
          <cell r="J886">
            <v>3</v>
          </cell>
          <cell r="K886" t="str">
            <v>0</v>
          </cell>
          <cell r="L886" t="str">
            <v>0</v>
          </cell>
          <cell r="M886" t="str">
            <v>0</v>
          </cell>
          <cell r="N886" t="str">
            <v>0</v>
          </cell>
          <cell r="O886" t="e">
            <v>#REF!</v>
          </cell>
        </row>
        <row r="887">
          <cell r="B887" t="str">
            <v>URO-006</v>
          </cell>
          <cell r="C887" t="str">
            <v>SET INSTRUMENTAL PARA ORQUIECTOMIA</v>
          </cell>
          <cell r="D887" t="str">
            <v>I</v>
          </cell>
          <cell r="E887" t="str">
            <v>URO</v>
          </cell>
          <cell r="F887" t="str">
            <v>E</v>
          </cell>
          <cell r="H887" t="str">
            <v>0</v>
          </cell>
          <cell r="I887" t="e">
            <v>#REF!</v>
          </cell>
          <cell r="J887">
            <v>3</v>
          </cell>
          <cell r="K887" t="str">
            <v>0</v>
          </cell>
          <cell r="L887" t="str">
            <v>0</v>
          </cell>
          <cell r="M887" t="str">
            <v>0</v>
          </cell>
          <cell r="N887" t="str">
            <v>0</v>
          </cell>
          <cell r="O887" t="e">
            <v>#REF!</v>
          </cell>
        </row>
        <row r="888">
          <cell r="B888" t="str">
            <v>URO-007</v>
          </cell>
          <cell r="C888" t="str">
            <v>SET INSTRUMENTAL PARA PROSTACTECTOMIA</v>
          </cell>
          <cell r="D888" t="str">
            <v>I</v>
          </cell>
          <cell r="E888" t="str">
            <v>URO</v>
          </cell>
          <cell r="F888" t="str">
            <v>E</v>
          </cell>
          <cell r="H888" t="str">
            <v>0</v>
          </cell>
          <cell r="I888" t="e">
            <v>#REF!</v>
          </cell>
          <cell r="J888">
            <v>3</v>
          </cell>
          <cell r="K888" t="str">
            <v>0</v>
          </cell>
          <cell r="L888" t="str">
            <v>0</v>
          </cell>
          <cell r="M888" t="str">
            <v>0</v>
          </cell>
          <cell r="N888" t="str">
            <v>0</v>
          </cell>
          <cell r="O888" t="e">
            <v>#REF!</v>
          </cell>
        </row>
        <row r="889">
          <cell r="B889" t="str">
            <v>URO-008</v>
          </cell>
          <cell r="C889" t="str">
            <v>SET INSTRUMENTAL PARA VASECTOMIA</v>
          </cell>
          <cell r="D889" t="str">
            <v>I</v>
          </cell>
          <cell r="E889" t="str">
            <v>URO</v>
          </cell>
          <cell r="F889" t="str">
            <v>E</v>
          </cell>
          <cell r="H889" t="str">
            <v>0</v>
          </cell>
          <cell r="I889" t="e">
            <v>#REF!</v>
          </cell>
          <cell r="J889">
            <v>3</v>
          </cell>
          <cell r="K889" t="str">
            <v>0</v>
          </cell>
          <cell r="L889" t="str">
            <v>0</v>
          </cell>
          <cell r="M889" t="str">
            <v>0</v>
          </cell>
          <cell r="N889" t="str">
            <v>0</v>
          </cell>
          <cell r="O889" t="e">
            <v>#REF!</v>
          </cell>
        </row>
        <row r="890">
          <cell r="B890" t="str">
            <v>US-001</v>
          </cell>
          <cell r="C890" t="str">
            <v>DETECTOR DE LATIDOS FETALES</v>
          </cell>
          <cell r="D890" t="str">
            <v>B</v>
          </cell>
          <cell r="E890" t="str">
            <v>US</v>
          </cell>
          <cell r="F890" t="str">
            <v>E</v>
          </cell>
          <cell r="H890" t="str">
            <v>0</v>
          </cell>
          <cell r="I890" t="e">
            <v>#REF!</v>
          </cell>
          <cell r="J890">
            <v>1</v>
          </cell>
          <cell r="K890">
            <v>1</v>
          </cell>
          <cell r="L890" t="str">
            <v>0</v>
          </cell>
          <cell r="M890" t="str">
            <v>0</v>
          </cell>
          <cell r="N890" t="str">
            <v>0</v>
          </cell>
          <cell r="O890" t="e">
            <v>#REF!</v>
          </cell>
        </row>
        <row r="891">
          <cell r="B891" t="str">
            <v>US-002</v>
          </cell>
          <cell r="C891" t="str">
            <v>DETECTOR DE LATIDOS FETALES DE MESA</v>
          </cell>
          <cell r="D891" t="str">
            <v>B</v>
          </cell>
          <cell r="E891" t="str">
            <v>US</v>
          </cell>
          <cell r="F891" t="str">
            <v>E</v>
          </cell>
          <cell r="H891" t="str">
            <v>0</v>
          </cell>
          <cell r="I891" t="e">
            <v>#REF!</v>
          </cell>
          <cell r="J891">
            <v>1</v>
          </cell>
          <cell r="K891">
            <v>2</v>
          </cell>
          <cell r="L891" t="str">
            <v>0</v>
          </cell>
          <cell r="M891" t="str">
            <v>0</v>
          </cell>
          <cell r="N891" t="str">
            <v>0</v>
          </cell>
          <cell r="O891" t="e">
            <v>#REF!</v>
          </cell>
        </row>
        <row r="892">
          <cell r="B892" t="str">
            <v>US-003</v>
          </cell>
          <cell r="C892" t="str">
            <v>ECOCARDIOGRAFO DOPPLER</v>
          </cell>
          <cell r="D892" t="str">
            <v>B</v>
          </cell>
          <cell r="E892" t="str">
            <v>US</v>
          </cell>
          <cell r="F892" t="str">
            <v>E</v>
          </cell>
          <cell r="H892" t="str">
            <v>0</v>
          </cell>
          <cell r="I892" t="e">
            <v>#REF!</v>
          </cell>
          <cell r="J892" t="str">
            <v>0</v>
          </cell>
          <cell r="K892" t="str">
            <v>0</v>
          </cell>
          <cell r="L892" t="str">
            <v>0</v>
          </cell>
          <cell r="M892" t="str">
            <v>0</v>
          </cell>
          <cell r="N892" t="str">
            <v>0</v>
          </cell>
          <cell r="O892" t="e">
            <v>#REF!</v>
          </cell>
        </row>
        <row r="893">
          <cell r="B893" t="str">
            <v>US-004</v>
          </cell>
          <cell r="C893" t="str">
            <v xml:space="preserve">ECÓGRAFO DOPPLER COLOR </v>
          </cell>
          <cell r="D893" t="str">
            <v>B</v>
          </cell>
          <cell r="E893" t="str">
            <v>US</v>
          </cell>
          <cell r="F893" t="str">
            <v>E</v>
          </cell>
          <cell r="H893" t="str">
            <v>0</v>
          </cell>
          <cell r="I893" t="e">
            <v>#REF!</v>
          </cell>
          <cell r="J893" t="str">
            <v>0</v>
          </cell>
          <cell r="K893" t="str">
            <v>0</v>
          </cell>
          <cell r="L893" t="str">
            <v>0</v>
          </cell>
          <cell r="M893" t="str">
            <v>0</v>
          </cell>
          <cell r="N893" t="str">
            <v>0</v>
          </cell>
          <cell r="O893" t="e">
            <v>#REF!</v>
          </cell>
        </row>
        <row r="894">
          <cell r="B894" t="str">
            <v>US-005</v>
          </cell>
          <cell r="C894" t="str">
            <v>ECÓGRAFO DOPPLER COLOR  4D</v>
          </cell>
          <cell r="D894" t="str">
            <v>B</v>
          </cell>
          <cell r="E894" t="str">
            <v>US</v>
          </cell>
          <cell r="F894" t="str">
            <v>E</v>
          </cell>
          <cell r="H894" t="str">
            <v>0</v>
          </cell>
          <cell r="I894" t="e">
            <v>#REF!</v>
          </cell>
          <cell r="J894" t="str">
            <v>0</v>
          </cell>
          <cell r="K894" t="str">
            <v>0</v>
          </cell>
          <cell r="L894" t="str">
            <v>0</v>
          </cell>
          <cell r="M894" t="str">
            <v>0</v>
          </cell>
          <cell r="N894" t="str">
            <v>0</v>
          </cell>
          <cell r="O894" t="e">
            <v>#REF!</v>
          </cell>
        </row>
        <row r="895">
          <cell r="B895" t="str">
            <v>US-006</v>
          </cell>
          <cell r="C895" t="str">
            <v>ECÓGRAFO INTRAOPERATORIO</v>
          </cell>
          <cell r="D895" t="str">
            <v>B</v>
          </cell>
          <cell r="E895" t="str">
            <v>US</v>
          </cell>
          <cell r="F895" t="str">
            <v>E</v>
          </cell>
          <cell r="H895" t="str">
            <v>0</v>
          </cell>
          <cell r="I895" t="e">
            <v>#REF!</v>
          </cell>
          <cell r="J895">
            <v>1</v>
          </cell>
          <cell r="K895" t="str">
            <v>0</v>
          </cell>
          <cell r="L895" t="str">
            <v>0</v>
          </cell>
          <cell r="M895" t="str">
            <v>0</v>
          </cell>
          <cell r="N895" t="str">
            <v>0</v>
          </cell>
          <cell r="O895" t="e">
            <v>#REF!</v>
          </cell>
        </row>
        <row r="896">
          <cell r="B896" t="str">
            <v>US-007</v>
          </cell>
          <cell r="C896" t="str">
            <v>ECÓGRAFO MULTIPROPÓSITO</v>
          </cell>
          <cell r="D896" t="str">
            <v>B</v>
          </cell>
          <cell r="E896" t="str">
            <v>US</v>
          </cell>
          <cell r="F896" t="str">
            <v>E</v>
          </cell>
          <cell r="H896" t="str">
            <v>0</v>
          </cell>
          <cell r="I896" t="e">
            <v>#REF!</v>
          </cell>
          <cell r="J896">
            <v>1</v>
          </cell>
          <cell r="K896" t="str">
            <v>0</v>
          </cell>
          <cell r="L896" t="str">
            <v>0</v>
          </cell>
          <cell r="M896" t="str">
            <v>0</v>
          </cell>
          <cell r="N896" t="str">
            <v>0</v>
          </cell>
          <cell r="O896" t="e">
            <v>#REF!</v>
          </cell>
        </row>
        <row r="897">
          <cell r="B897" t="str">
            <v>US-008</v>
          </cell>
          <cell r="C897" t="str">
            <v>ECÓGRAFO OBSTETRICO</v>
          </cell>
          <cell r="D897" t="str">
            <v>B</v>
          </cell>
          <cell r="E897" t="str">
            <v>US</v>
          </cell>
          <cell r="F897" t="str">
            <v>E</v>
          </cell>
          <cell r="H897" t="str">
            <v>0</v>
          </cell>
          <cell r="I897" t="e">
            <v>#REF!</v>
          </cell>
          <cell r="J897" t="str">
            <v>0</v>
          </cell>
          <cell r="K897" t="str">
            <v>0</v>
          </cell>
          <cell r="L897" t="str">
            <v>0</v>
          </cell>
          <cell r="M897" t="str">
            <v>0</v>
          </cell>
          <cell r="N897" t="str">
            <v>0</v>
          </cell>
          <cell r="O897" t="e">
            <v>#REF!</v>
          </cell>
        </row>
        <row r="898">
          <cell r="B898" t="str">
            <v>US-009</v>
          </cell>
          <cell r="C898" t="str">
            <v>ECOGRAFO PORTATIL</v>
          </cell>
          <cell r="D898" t="str">
            <v>B</v>
          </cell>
          <cell r="E898" t="str">
            <v>US</v>
          </cell>
          <cell r="F898" t="str">
            <v>E</v>
          </cell>
          <cell r="H898" t="str">
            <v>0</v>
          </cell>
          <cell r="I898" t="e">
            <v>#REF!</v>
          </cell>
          <cell r="J898" t="str">
            <v>0</v>
          </cell>
          <cell r="K898" t="str">
            <v>0</v>
          </cell>
          <cell r="L898" t="str">
            <v>0</v>
          </cell>
          <cell r="M898" t="str">
            <v>0</v>
          </cell>
          <cell r="N898" t="str">
            <v>0</v>
          </cell>
          <cell r="O898" t="e">
            <v>#REF!</v>
          </cell>
        </row>
        <row r="899">
          <cell r="B899" t="str">
            <v>USV-001</v>
          </cell>
          <cell r="C899" t="str">
            <v>BOMBA DE INFUSIÓN DE 1 CANAL</v>
          </cell>
          <cell r="D899" t="str">
            <v>B</v>
          </cell>
          <cell r="E899" t="str">
            <v>USV</v>
          </cell>
          <cell r="F899" t="str">
            <v>E</v>
          </cell>
          <cell r="H899" t="str">
            <v>0</v>
          </cell>
          <cell r="I899" t="e">
            <v>#REF!</v>
          </cell>
          <cell r="J899">
            <v>1</v>
          </cell>
          <cell r="K899">
            <v>1</v>
          </cell>
          <cell r="L899" t="str">
            <v>0</v>
          </cell>
          <cell r="M899" t="str">
            <v>0</v>
          </cell>
          <cell r="N899" t="str">
            <v>0</v>
          </cell>
          <cell r="O899" t="e">
            <v>#REF!</v>
          </cell>
        </row>
        <row r="900">
          <cell r="B900" t="str">
            <v>USV-002</v>
          </cell>
          <cell r="C900" t="str">
            <v>BOMBA DE INFUSIÓN DE 2 CANALES</v>
          </cell>
          <cell r="D900" t="str">
            <v>B</v>
          </cell>
          <cell r="E900" t="str">
            <v>USV</v>
          </cell>
          <cell r="F900" t="str">
            <v>E</v>
          </cell>
          <cell r="H900" t="str">
            <v>0</v>
          </cell>
          <cell r="I900" t="e">
            <v>#REF!</v>
          </cell>
          <cell r="J900">
            <v>3</v>
          </cell>
          <cell r="K900" t="str">
            <v>0</v>
          </cell>
          <cell r="L900" t="str">
            <v>0</v>
          </cell>
          <cell r="M900" t="str">
            <v>0</v>
          </cell>
          <cell r="N900" t="str">
            <v>0</v>
          </cell>
          <cell r="O900" t="e">
            <v>#REF!</v>
          </cell>
        </row>
        <row r="901">
          <cell r="B901" t="str">
            <v>USV-003</v>
          </cell>
          <cell r="C901" t="str">
            <v>BOMBA DE INFUSION DE JERINGA</v>
          </cell>
          <cell r="D901" t="str">
            <v>B</v>
          </cell>
          <cell r="E901" t="str">
            <v>USV</v>
          </cell>
          <cell r="F901" t="str">
            <v>E</v>
          </cell>
          <cell r="H901" t="str">
            <v>0</v>
          </cell>
          <cell r="I901" t="e">
            <v>#REF!</v>
          </cell>
          <cell r="J901" t="str">
            <v>0</v>
          </cell>
          <cell r="K901" t="str">
            <v>0</v>
          </cell>
          <cell r="L901" t="str">
            <v>0</v>
          </cell>
          <cell r="M901" t="str">
            <v>0</v>
          </cell>
          <cell r="N901" t="str">
            <v>0</v>
          </cell>
          <cell r="O901" t="e">
            <v>#REF!</v>
          </cell>
        </row>
        <row r="902">
          <cell r="B902" t="str">
            <v>USV-004</v>
          </cell>
          <cell r="C902" t="str">
            <v>BOMBA DE INFUSIÓN ENTERAL</v>
          </cell>
          <cell r="D902" t="str">
            <v>B</v>
          </cell>
          <cell r="E902" t="str">
            <v>USV</v>
          </cell>
          <cell r="F902" t="str">
            <v>E</v>
          </cell>
          <cell r="H902" t="str">
            <v>0</v>
          </cell>
          <cell r="I902" t="e">
            <v>#REF!</v>
          </cell>
          <cell r="J902" t="str">
            <v>0</v>
          </cell>
          <cell r="K902" t="str">
            <v>0</v>
          </cell>
          <cell r="L902" t="str">
            <v>0</v>
          </cell>
          <cell r="M902" t="str">
            <v>0</v>
          </cell>
          <cell r="N902" t="str">
            <v>0</v>
          </cell>
          <cell r="O902" t="e">
            <v>#REF!</v>
          </cell>
        </row>
        <row r="903">
          <cell r="B903" t="str">
            <v>USV-005</v>
          </cell>
          <cell r="C903" t="str">
            <v>COCHE DE PARO EQUIPADO</v>
          </cell>
          <cell r="D903" t="str">
            <v>B</v>
          </cell>
          <cell r="E903" t="str">
            <v>USV</v>
          </cell>
          <cell r="F903" t="str">
            <v>E</v>
          </cell>
          <cell r="H903" t="str">
            <v>0</v>
          </cell>
          <cell r="I903" t="e">
            <v>#REF!</v>
          </cell>
          <cell r="J903">
            <v>1</v>
          </cell>
          <cell r="K903">
            <v>1</v>
          </cell>
          <cell r="L903" t="str">
            <v>0</v>
          </cell>
          <cell r="M903" t="str">
            <v>0</v>
          </cell>
          <cell r="N903" t="str">
            <v>0</v>
          </cell>
          <cell r="O903" t="e">
            <v>#REF!</v>
          </cell>
        </row>
        <row r="904">
          <cell r="B904" t="str">
            <v>USV-006</v>
          </cell>
          <cell r="C904" t="str">
            <v>COCHE PARA INTUBACION DIFICIL</v>
          </cell>
          <cell r="D904" t="str">
            <v>B</v>
          </cell>
          <cell r="E904" t="str">
            <v>USV</v>
          </cell>
          <cell r="F904" t="str">
            <v>E</v>
          </cell>
          <cell r="H904" t="str">
            <v>0</v>
          </cell>
          <cell r="I904" t="e">
            <v>#REF!</v>
          </cell>
          <cell r="J904">
            <v>1</v>
          </cell>
          <cell r="K904" t="str">
            <v>0</v>
          </cell>
          <cell r="L904" t="str">
            <v>0</v>
          </cell>
          <cell r="M904" t="str">
            <v>0</v>
          </cell>
          <cell r="N904" t="str">
            <v>0</v>
          </cell>
          <cell r="O904" t="e">
            <v>#REF!</v>
          </cell>
        </row>
        <row r="905">
          <cell r="B905" t="str">
            <v>USV-007</v>
          </cell>
          <cell r="C905" t="str">
            <v>EQUIPO CPAP</v>
          </cell>
          <cell r="D905" t="str">
            <v>B</v>
          </cell>
          <cell r="E905" t="str">
            <v>USV</v>
          </cell>
          <cell r="F905" t="str">
            <v>E</v>
          </cell>
          <cell r="H905" t="str">
            <v>0</v>
          </cell>
          <cell r="I905" t="e">
            <v>#REF!</v>
          </cell>
          <cell r="J905" t="str">
            <v>0</v>
          </cell>
          <cell r="K905" t="str">
            <v>0</v>
          </cell>
          <cell r="L905" t="str">
            <v>0</v>
          </cell>
          <cell r="M905" t="str">
            <v>0</v>
          </cell>
          <cell r="N905" t="str">
            <v>0</v>
          </cell>
          <cell r="O905" t="e">
            <v>#REF!</v>
          </cell>
        </row>
        <row r="906">
          <cell r="B906" t="str">
            <v>USV-008</v>
          </cell>
          <cell r="C906" t="str">
            <v>INCUBADORA DE TRANSPORTE</v>
          </cell>
          <cell r="D906" t="str">
            <v>B</v>
          </cell>
          <cell r="E906" t="str">
            <v>USV</v>
          </cell>
          <cell r="F906" t="str">
            <v>E</v>
          </cell>
          <cell r="H906" t="str">
            <v>0</v>
          </cell>
          <cell r="I906" t="e">
            <v>#REF!</v>
          </cell>
          <cell r="J906">
            <v>1</v>
          </cell>
          <cell r="K906">
            <v>1</v>
          </cell>
          <cell r="L906" t="str">
            <v>0</v>
          </cell>
          <cell r="M906" t="str">
            <v>0</v>
          </cell>
          <cell r="N906" t="str">
            <v>0</v>
          </cell>
          <cell r="O906" t="e">
            <v>#REF!</v>
          </cell>
        </row>
        <row r="907">
          <cell r="B907" t="str">
            <v>USV-009</v>
          </cell>
          <cell r="C907" t="str">
            <v xml:space="preserve">INCUBADORA ESTÁNDAR </v>
          </cell>
          <cell r="D907" t="str">
            <v>B</v>
          </cell>
          <cell r="E907" t="str">
            <v>USV</v>
          </cell>
          <cell r="F907" t="str">
            <v>E</v>
          </cell>
          <cell r="H907" t="str">
            <v>0</v>
          </cell>
          <cell r="I907" t="e">
            <v>#REF!</v>
          </cell>
          <cell r="J907">
            <v>2</v>
          </cell>
          <cell r="K907">
            <v>2</v>
          </cell>
          <cell r="L907" t="str">
            <v>0</v>
          </cell>
          <cell r="M907" t="str">
            <v>0</v>
          </cell>
          <cell r="N907" t="str">
            <v>0</v>
          </cell>
          <cell r="O907" t="e">
            <v>#REF!</v>
          </cell>
        </row>
        <row r="908">
          <cell r="B908" t="str">
            <v>USV-010</v>
          </cell>
          <cell r="C908" t="str">
            <v xml:space="preserve">INCUBADORA NEONATAL ABIERTA </v>
          </cell>
          <cell r="D908" t="str">
            <v>B</v>
          </cell>
          <cell r="E908" t="str">
            <v>USV</v>
          </cell>
          <cell r="F908" t="str">
            <v>E</v>
          </cell>
          <cell r="H908" t="str">
            <v>0</v>
          </cell>
          <cell r="I908" t="e">
            <v>#REF!</v>
          </cell>
          <cell r="J908" t="str">
            <v>0</v>
          </cell>
          <cell r="K908" t="str">
            <v>0</v>
          </cell>
          <cell r="L908" t="str">
            <v>0</v>
          </cell>
          <cell r="M908" t="str">
            <v>0</v>
          </cell>
          <cell r="N908" t="str">
            <v>0</v>
          </cell>
          <cell r="O908" t="e">
            <v>#REF!</v>
          </cell>
        </row>
        <row r="909">
          <cell r="B909" t="str">
            <v>USV-011</v>
          </cell>
          <cell r="C909" t="str">
            <v>INCUBADORA NEONATAL ABIERTA PARA UCI</v>
          </cell>
          <cell r="D909" t="str">
            <v>B</v>
          </cell>
          <cell r="E909" t="str">
            <v>USV</v>
          </cell>
          <cell r="F909" t="str">
            <v>E</v>
          </cell>
          <cell r="H909" t="str">
            <v>0</v>
          </cell>
          <cell r="I909" t="e">
            <v>#REF!</v>
          </cell>
          <cell r="J909" t="str">
            <v>0</v>
          </cell>
          <cell r="K909" t="str">
            <v>0</v>
          </cell>
          <cell r="L909" t="str">
            <v>0</v>
          </cell>
          <cell r="M909" t="str">
            <v>0</v>
          </cell>
          <cell r="N909" t="str">
            <v>0</v>
          </cell>
          <cell r="O909" t="e">
            <v>#REF!</v>
          </cell>
        </row>
        <row r="910">
          <cell r="B910" t="str">
            <v>USV-012</v>
          </cell>
          <cell r="C910" t="str">
            <v>MALETÍN DE REANIMACIÓN  NEONATAL</v>
          </cell>
          <cell r="D910" t="str">
            <v>C</v>
          </cell>
          <cell r="E910" t="str">
            <v>USV</v>
          </cell>
          <cell r="F910" t="str">
            <v>E</v>
          </cell>
          <cell r="H910" t="str">
            <v>0</v>
          </cell>
          <cell r="I910" t="e">
            <v>#REF!</v>
          </cell>
          <cell r="J910" t="str">
            <v>0</v>
          </cell>
          <cell r="K910" t="str">
            <v>0</v>
          </cell>
          <cell r="L910" t="str">
            <v>0</v>
          </cell>
          <cell r="M910" t="str">
            <v>0</v>
          </cell>
          <cell r="N910" t="str">
            <v>0</v>
          </cell>
          <cell r="O910" t="e">
            <v>#REF!</v>
          </cell>
        </row>
        <row r="911">
          <cell r="B911" t="str">
            <v>USV-013</v>
          </cell>
          <cell r="C911" t="str">
            <v>MALETÍN DE REANIMACIÓN ADULTO PEDIÁTRICO</v>
          </cell>
          <cell r="D911" t="str">
            <v>C</v>
          </cell>
          <cell r="E911" t="str">
            <v>USV</v>
          </cell>
          <cell r="F911" t="str">
            <v>E</v>
          </cell>
          <cell r="H911" t="str">
            <v>0</v>
          </cell>
          <cell r="I911" t="e">
            <v>#REF!</v>
          </cell>
          <cell r="J911">
            <v>1</v>
          </cell>
          <cell r="K911">
            <v>2</v>
          </cell>
          <cell r="L911" t="str">
            <v>0</v>
          </cell>
          <cell r="M911" t="str">
            <v>0</v>
          </cell>
          <cell r="N911" t="str">
            <v>0</v>
          </cell>
          <cell r="O911" t="e">
            <v>#REF!</v>
          </cell>
        </row>
        <row r="912">
          <cell r="B912" t="str">
            <v>USV-014</v>
          </cell>
          <cell r="C912" t="str">
            <v>MAQUINA DE ANESTESIA  CON MONITOREO COMPLETO</v>
          </cell>
          <cell r="D912" t="str">
            <v>B</v>
          </cell>
          <cell r="E912" t="str">
            <v>USV</v>
          </cell>
          <cell r="F912" t="str">
            <v>E</v>
          </cell>
          <cell r="H912" t="str">
            <v>0</v>
          </cell>
          <cell r="I912" t="e">
            <v>#REF!</v>
          </cell>
          <cell r="J912" t="str">
            <v>0</v>
          </cell>
          <cell r="K912" t="str">
            <v>0</v>
          </cell>
          <cell r="L912" t="str">
            <v>0</v>
          </cell>
          <cell r="M912" t="str">
            <v>0</v>
          </cell>
          <cell r="N912" t="str">
            <v>0</v>
          </cell>
          <cell r="O912" t="e">
            <v>#REF!</v>
          </cell>
        </row>
        <row r="913">
          <cell r="B913" t="str">
            <v>USV-015</v>
          </cell>
          <cell r="C913" t="str">
            <v>MAQUINA DE ANESTESIA CON MONITOREO BASICO</v>
          </cell>
          <cell r="D913" t="str">
            <v>B</v>
          </cell>
          <cell r="E913" t="str">
            <v>USV</v>
          </cell>
          <cell r="F913" t="str">
            <v>E</v>
          </cell>
          <cell r="H913" t="str">
            <v>0</v>
          </cell>
          <cell r="I913" t="e">
            <v>#REF!</v>
          </cell>
          <cell r="J913" t="str">
            <v>0</v>
          </cell>
          <cell r="K913" t="str">
            <v>0</v>
          </cell>
          <cell r="L913" t="str">
            <v>0</v>
          </cell>
          <cell r="M913" t="str">
            <v>0</v>
          </cell>
          <cell r="N913" t="str">
            <v>0</v>
          </cell>
          <cell r="O913" t="e">
            <v>#REF!</v>
          </cell>
        </row>
        <row r="914">
          <cell r="B914" t="str">
            <v>USV-016</v>
          </cell>
          <cell r="C914" t="str">
            <v>RESUCITADOR MANUAL ADULTO</v>
          </cell>
          <cell r="D914" t="str">
            <v>C</v>
          </cell>
          <cell r="E914" t="str">
            <v>USV</v>
          </cell>
          <cell r="F914" t="str">
            <v>E</v>
          </cell>
          <cell r="H914" t="str">
            <v>0</v>
          </cell>
          <cell r="I914" t="e">
            <v>#REF!</v>
          </cell>
          <cell r="J914" t="str">
            <v>0</v>
          </cell>
          <cell r="K914" t="str">
            <v>0</v>
          </cell>
          <cell r="L914" t="str">
            <v>0</v>
          </cell>
          <cell r="M914" t="str">
            <v>0</v>
          </cell>
          <cell r="N914" t="str">
            <v>0</v>
          </cell>
          <cell r="O914" t="e">
            <v>#REF!</v>
          </cell>
        </row>
        <row r="915">
          <cell r="B915" t="str">
            <v>USV-017</v>
          </cell>
          <cell r="C915" t="str">
            <v>RESUCITADOR MANUAL ADULTO PEDIÁTRICO</v>
          </cell>
          <cell r="D915" t="str">
            <v>C</v>
          </cell>
          <cell r="E915" t="str">
            <v>USV</v>
          </cell>
          <cell r="F915" t="str">
            <v>E</v>
          </cell>
          <cell r="H915" t="str">
            <v>0</v>
          </cell>
          <cell r="I915" t="e">
            <v>#REF!</v>
          </cell>
          <cell r="J915" t="str">
            <v>0</v>
          </cell>
          <cell r="K915" t="str">
            <v>0</v>
          </cell>
          <cell r="L915" t="str">
            <v>0</v>
          </cell>
          <cell r="M915" t="str">
            <v>0</v>
          </cell>
          <cell r="N915" t="str">
            <v>0</v>
          </cell>
          <cell r="O915" t="e">
            <v>#REF!</v>
          </cell>
        </row>
        <row r="916">
          <cell r="B916" t="str">
            <v>USV-018</v>
          </cell>
          <cell r="C916" t="str">
            <v>RESUCITADOR MANUAL ADULTO, PEDIÁTRICO Y NEONATAL</v>
          </cell>
          <cell r="D916" t="str">
            <v>C</v>
          </cell>
          <cell r="E916" t="str">
            <v>USV</v>
          </cell>
          <cell r="F916" t="str">
            <v>E</v>
          </cell>
          <cell r="H916" t="str">
            <v>0</v>
          </cell>
          <cell r="I916" t="e">
            <v>#REF!</v>
          </cell>
          <cell r="J916">
            <v>1</v>
          </cell>
          <cell r="K916">
            <v>2</v>
          </cell>
          <cell r="L916" t="str">
            <v>0</v>
          </cell>
          <cell r="M916" t="str">
            <v>0</v>
          </cell>
          <cell r="N916" t="str">
            <v>0</v>
          </cell>
          <cell r="O916" t="e">
            <v>#REF!</v>
          </cell>
        </row>
        <row r="917">
          <cell r="B917" t="str">
            <v>USV-019</v>
          </cell>
          <cell r="C917" t="str">
            <v>RESUCITADOR MANUAL NEONATAL</v>
          </cell>
          <cell r="D917" t="str">
            <v>C</v>
          </cell>
          <cell r="E917" t="str">
            <v>USV</v>
          </cell>
          <cell r="F917" t="str">
            <v>E</v>
          </cell>
          <cell r="H917" t="str">
            <v>0</v>
          </cell>
          <cell r="I917" t="e">
            <v>#REF!</v>
          </cell>
          <cell r="J917">
            <v>3</v>
          </cell>
          <cell r="K917" t="str">
            <v>0</v>
          </cell>
          <cell r="L917" t="str">
            <v>0</v>
          </cell>
          <cell r="M917" t="str">
            <v>0</v>
          </cell>
          <cell r="N917" t="str">
            <v>0</v>
          </cell>
          <cell r="O917" t="e">
            <v>#REF!</v>
          </cell>
        </row>
        <row r="918">
          <cell r="B918" t="str">
            <v>USV-020</v>
          </cell>
          <cell r="C918" t="str">
            <v>RESUCITADOR MANUAL PEDIÁTRICO</v>
          </cell>
          <cell r="D918" t="str">
            <v>C</v>
          </cell>
          <cell r="E918" t="str">
            <v>USV</v>
          </cell>
          <cell r="F918" t="str">
            <v>E</v>
          </cell>
          <cell r="H918" t="str">
            <v>0</v>
          </cell>
          <cell r="I918" t="e">
            <v>#REF!</v>
          </cell>
          <cell r="J918" t="str">
            <v>0</v>
          </cell>
          <cell r="K918" t="str">
            <v>0</v>
          </cell>
          <cell r="L918" t="str">
            <v>0</v>
          </cell>
          <cell r="M918" t="str">
            <v>0</v>
          </cell>
          <cell r="N918" t="str">
            <v>0</v>
          </cell>
          <cell r="O918" t="e">
            <v>#REF!</v>
          </cell>
        </row>
        <row r="919">
          <cell r="B919" t="str">
            <v>USV-021</v>
          </cell>
          <cell r="C919" t="str">
            <v>RESUCITADOR MANUAL PEDIÁTRICO /NEONATAL</v>
          </cell>
          <cell r="D919" t="str">
            <v>C</v>
          </cell>
          <cell r="E919" t="str">
            <v>USV</v>
          </cell>
          <cell r="F919" t="str">
            <v>E</v>
          </cell>
          <cell r="H919" t="str">
            <v>0</v>
          </cell>
          <cell r="I919" t="e">
            <v>#REF!</v>
          </cell>
          <cell r="J919" t="str">
            <v>0</v>
          </cell>
          <cell r="K919" t="str">
            <v>0</v>
          </cell>
          <cell r="L919" t="str">
            <v>0</v>
          </cell>
          <cell r="M919" t="str">
            <v>0</v>
          </cell>
          <cell r="N919" t="str">
            <v>0</v>
          </cell>
          <cell r="O919" t="e">
            <v>#REF!</v>
          </cell>
        </row>
        <row r="920">
          <cell r="B920" t="str">
            <v>USV-022</v>
          </cell>
          <cell r="C920" t="str">
            <v xml:space="preserve">VENTILADOR ADULTO - PEDIÁTRICO - NEONATAL </v>
          </cell>
          <cell r="D920" t="str">
            <v>B</v>
          </cell>
          <cell r="E920" t="str">
            <v>USV</v>
          </cell>
          <cell r="F920" t="str">
            <v>E</v>
          </cell>
          <cell r="H920" t="str">
            <v>0</v>
          </cell>
          <cell r="I920" t="e">
            <v>#REF!</v>
          </cell>
          <cell r="J920" t="str">
            <v>0</v>
          </cell>
          <cell r="K920" t="str">
            <v>0</v>
          </cell>
          <cell r="L920" t="str">
            <v>0</v>
          </cell>
          <cell r="M920" t="str">
            <v>0</v>
          </cell>
          <cell r="N920" t="str">
            <v>0</v>
          </cell>
          <cell r="O920" t="e">
            <v>#REF!</v>
          </cell>
        </row>
        <row r="921">
          <cell r="B921" t="str">
            <v>USV-023</v>
          </cell>
          <cell r="C921" t="str">
            <v>VENTILADOR DE TRANSPORTE</v>
          </cell>
          <cell r="D921" t="str">
            <v>B</v>
          </cell>
          <cell r="E921" t="str">
            <v>USV</v>
          </cell>
          <cell r="F921" t="str">
            <v>E</v>
          </cell>
          <cell r="H921" t="str">
            <v>0</v>
          </cell>
          <cell r="I921" t="e">
            <v>#REF!</v>
          </cell>
          <cell r="J921">
            <v>1</v>
          </cell>
          <cell r="K921" t="str">
            <v>0</v>
          </cell>
          <cell r="L921" t="str">
            <v>0</v>
          </cell>
          <cell r="M921" t="str">
            <v>0</v>
          </cell>
          <cell r="N921" t="str">
            <v>0</v>
          </cell>
          <cell r="O921" t="e">
            <v>#REF!</v>
          </cell>
        </row>
        <row r="922">
          <cell r="B922" t="str">
            <v>USV-024</v>
          </cell>
          <cell r="C922" t="str">
            <v>VENTILADOR MECÁNICO ADULTO PEDIÁTRICO</v>
          </cell>
          <cell r="D922" t="str">
            <v>B</v>
          </cell>
          <cell r="E922" t="str">
            <v>USV</v>
          </cell>
          <cell r="F922" t="str">
            <v>E</v>
          </cell>
          <cell r="H922" t="str">
            <v>0</v>
          </cell>
          <cell r="I922" t="e">
            <v>#REF!</v>
          </cell>
          <cell r="J922" t="str">
            <v>0</v>
          </cell>
          <cell r="K922" t="str">
            <v>0</v>
          </cell>
          <cell r="L922" t="str">
            <v>0</v>
          </cell>
          <cell r="M922" t="str">
            <v>0</v>
          </cell>
          <cell r="N922" t="str">
            <v>0</v>
          </cell>
          <cell r="O922" t="e">
            <v>#REF!</v>
          </cell>
        </row>
        <row r="923">
          <cell r="B923" t="str">
            <v>USV-025</v>
          </cell>
          <cell r="C923" t="str">
            <v>VENTILADOR MECÁNICO NEONATAL</v>
          </cell>
          <cell r="D923" t="str">
            <v>B</v>
          </cell>
          <cell r="E923" t="str">
            <v>USV</v>
          </cell>
          <cell r="F923" t="str">
            <v>E</v>
          </cell>
          <cell r="H923" t="str">
            <v>0</v>
          </cell>
          <cell r="I923" t="e">
            <v>#REF!</v>
          </cell>
          <cell r="J923" t="str">
            <v>0</v>
          </cell>
          <cell r="K923" t="str">
            <v>0</v>
          </cell>
          <cell r="L923" t="str">
            <v>0</v>
          </cell>
          <cell r="M923" t="str">
            <v>0</v>
          </cell>
          <cell r="N923" t="str">
            <v>0</v>
          </cell>
          <cell r="O923" t="e">
            <v>#REF!</v>
          </cell>
        </row>
      </sheetData>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RECTS SUMMARY"/>
      <sheetName val="Estimate"/>
      <sheetName val="Inlet Works Quants"/>
      <sheetName val="Rates of Major Items"/>
      <sheetName val="Rates from HOEU"/>
      <sheetName val="Original Rates from HOEU"/>
      <sheetName val="Element Pivot"/>
      <sheetName val="Client Pivot"/>
      <sheetName val="Directs Pivot"/>
      <sheetName val="Calendario"/>
      <sheetName val="Pto_Itemizado_S10"/>
      <sheetName val="GENERAL"/>
      <sheetName val="Bech_Lab"/>
      <sheetName val="FINAL"/>
      <sheetName val="plani"/>
      <sheetName val="Datos"/>
      <sheetName val="Estructuras"/>
      <sheetName val="Hoja2"/>
      <sheetName val="pu Estructuras"/>
      <sheetName val="RESUMEN"/>
      <sheetName val="Encofrado BVR Unispan"/>
      <sheetName val="Hoja1"/>
      <sheetName val="sensibilidad.proliv"/>
      <sheetName val="4 Poblacion Demandante Efectiva"/>
      <sheetName val="12 P3"/>
      <sheetName val="Estadística"/>
      <sheetName val="VACST"/>
      <sheetName val="Dmda."/>
      <sheetName val="Pob. DIRESA 2013"/>
      <sheetName val="A"/>
      <sheetName val="B"/>
      <sheetName val="PPTOALT1pref"/>
      <sheetName val="FP"/>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abilidad"/>
      <sheetName val="ARES_INS"/>
      <sheetName val="GG_Ares"/>
      <sheetName val="Ares2"/>
      <sheetName val="Formato No. 02"/>
      <sheetName val="Formato No. 03"/>
      <sheetName val="PTO_ARES"/>
      <sheetName val="Cronograma"/>
      <sheetName val="M_Obra"/>
      <sheetName val="IMPL SEG"/>
      <sheetName val="Transporte"/>
      <sheetName val="Geomembrana"/>
      <sheetName val="Instrumentación"/>
      <sheetName val="Campamentos_Albergues"/>
      <sheetName val="Mobiliario"/>
      <sheetName val="MOV&amp;DESMOV"/>
      <sheetName val="Memoria"/>
      <sheetName val="Cantidades Mes"/>
      <sheetName val="Hoja1"/>
      <sheetName val="Uso"/>
      <sheetName val="PROGRAM2"/>
      <sheetName val="Calculos"/>
      <sheetName val="Estimate"/>
      <sheetName val="Indirect"/>
      <sheetName val="Formato_No__02"/>
      <sheetName val="Formato_No__03"/>
      <sheetName val="IMPL_SEG"/>
      <sheetName val="Cantidades_Mes"/>
      <sheetName val="Base"/>
      <sheetName val="Bech_Lab"/>
      <sheetName val="Calendario"/>
      <sheetName val="Pto_Itemizado_S10"/>
      <sheetName val="ESTRUCTURA DE HORMIGON"/>
      <sheetName val="INSTALACION ELECTRICA"/>
      <sheetName val="Inputs"/>
      <sheetName val="RESUMEN"/>
      <sheetName val="CIE"/>
      <sheetName val="FINAL"/>
      <sheetName val="Encofrado BVR Unispan"/>
      <sheetName val="sensibilidad.proliv"/>
      <sheetName val="Infra"/>
      <sheetName val="12 P3"/>
      <sheetName val="5 Poblacion Demandante Efectiva"/>
      <sheetName val="Areas&amp;Funciones"/>
      <sheetName val="Costo Directo"/>
      <sheetName val="Sens.agua"/>
      <sheetName val="puni"/>
      <sheetName val="civ_roma"/>
      <sheetName val="Ampliad"/>
      <sheetName val="Ing"/>
      <sheetName val="PAPrrhh"/>
      <sheetName val="Opti"/>
      <sheetName val="CIEDANOS"/>
    </sheetNames>
    <sheetDataSet>
      <sheetData sheetId="0" refreshError="1"/>
      <sheetData sheetId="1" refreshError="1"/>
      <sheetData sheetId="2" refreshError="1"/>
      <sheetData sheetId="3" refreshError="1"/>
      <sheetData sheetId="4" refreshError="1"/>
      <sheetData sheetId="5" refreshError="1"/>
      <sheetData sheetId="6">
        <row r="1">
          <cell r="A1" t="str">
            <v>PROPIO</v>
          </cell>
          <cell r="B1" t="str">
            <v>PARTIDA</v>
          </cell>
          <cell r="C1" t="str">
            <v>UNIDAD</v>
          </cell>
          <cell r="D1" t="str">
            <v>METRADO</v>
          </cell>
          <cell r="E1" t="str">
            <v>PRECIO</v>
          </cell>
          <cell r="F1" t="str">
            <v>M_OBRA</v>
          </cell>
          <cell r="G1" t="str">
            <v>MATERIAL</v>
          </cell>
          <cell r="H1" t="str">
            <v>EQUIPO</v>
          </cell>
          <cell r="I1" t="str">
            <v>HERRAMI</v>
          </cell>
          <cell r="J1" t="str">
            <v>CAN_M_OBRA</v>
          </cell>
          <cell r="K1" t="str">
            <v>CAN_EQUIPO</v>
          </cell>
          <cell r="L1" t="str">
            <v>TRANSPORTE</v>
          </cell>
          <cell r="M1" t="str">
            <v>CFOR</v>
          </cell>
          <cell r="N1" t="str">
            <v>PRECIOUS</v>
          </cell>
        </row>
        <row r="2">
          <cell r="A2" t="str">
            <v>1.00</v>
          </cell>
          <cell r="B2" t="str">
            <v>OBRAS PRELIMINARES</v>
          </cell>
          <cell r="D2">
            <v>0</v>
          </cell>
          <cell r="E2">
            <v>0</v>
          </cell>
          <cell r="F2">
            <v>0</v>
          </cell>
          <cell r="G2">
            <v>0</v>
          </cell>
          <cell r="H2">
            <v>0</v>
          </cell>
          <cell r="I2">
            <v>0</v>
          </cell>
          <cell r="J2">
            <v>0</v>
          </cell>
          <cell r="K2">
            <v>0</v>
          </cell>
          <cell r="L2">
            <v>0</v>
          </cell>
          <cell r="N2">
            <v>0</v>
          </cell>
        </row>
        <row r="3">
          <cell r="A3" t="str">
            <v>1.01</v>
          </cell>
          <cell r="B3" t="str">
            <v>MOVILIZACION Y DESMOVILIZACION</v>
          </cell>
          <cell r="C3" t="str">
            <v>GLO</v>
          </cell>
          <cell r="D3">
            <v>1</v>
          </cell>
          <cell r="E3">
            <v>168400</v>
          </cell>
          <cell r="F3">
            <v>0</v>
          </cell>
          <cell r="G3">
            <v>168400</v>
          </cell>
          <cell r="H3">
            <v>0</v>
          </cell>
          <cell r="I3">
            <v>0</v>
          </cell>
          <cell r="J3">
            <v>0</v>
          </cell>
          <cell r="K3">
            <v>0</v>
          </cell>
          <cell r="L3">
            <v>0</v>
          </cell>
          <cell r="N3">
            <v>0</v>
          </cell>
        </row>
        <row r="4">
          <cell r="A4" t="str">
            <v>1.02</v>
          </cell>
          <cell r="B4" t="str">
            <v>CAMPAMENTOS PROVISIONALES PARA LA OBRA</v>
          </cell>
          <cell r="C4" t="str">
            <v>GLB</v>
          </cell>
          <cell r="D4">
            <v>1</v>
          </cell>
          <cell r="E4">
            <v>116668.86</v>
          </cell>
          <cell r="F4">
            <v>2108</v>
          </cell>
          <cell r="G4">
            <v>79692.86</v>
          </cell>
          <cell r="H4">
            <v>34868</v>
          </cell>
          <cell r="I4">
            <v>0</v>
          </cell>
          <cell r="J4">
            <v>0</v>
          </cell>
          <cell r="K4">
            <v>0</v>
          </cell>
          <cell r="L4">
            <v>0</v>
          </cell>
          <cell r="N4">
            <v>0</v>
          </cell>
        </row>
        <row r="5">
          <cell r="A5" t="str">
            <v>1.03</v>
          </cell>
          <cell r="B5" t="str">
            <v>TRAZO Y REPLANTEO</v>
          </cell>
          <cell r="C5" t="str">
            <v>MES</v>
          </cell>
          <cell r="D5">
            <v>3</v>
          </cell>
          <cell r="E5">
            <v>7954.3</v>
          </cell>
          <cell r="F5">
            <v>6190</v>
          </cell>
          <cell r="G5">
            <v>250</v>
          </cell>
          <cell r="H5">
            <v>1514.3</v>
          </cell>
          <cell r="I5">
            <v>0</v>
          </cell>
          <cell r="J5">
            <v>0</v>
          </cell>
          <cell r="K5">
            <v>0</v>
          </cell>
          <cell r="L5">
            <v>0</v>
          </cell>
          <cell r="N5">
            <v>0</v>
          </cell>
        </row>
        <row r="6">
          <cell r="A6" t="str">
            <v>1.04</v>
          </cell>
          <cell r="B6" t="str">
            <v>MANTENIMIENTO DE CAMINOS</v>
          </cell>
          <cell r="C6" t="str">
            <v>MES</v>
          </cell>
          <cell r="D6">
            <v>3</v>
          </cell>
          <cell r="E6">
            <v>11657.88</v>
          </cell>
          <cell r="F6">
            <v>813.68</v>
          </cell>
          <cell r="G6">
            <v>0</v>
          </cell>
          <cell r="H6">
            <v>10844.2</v>
          </cell>
          <cell r="I6">
            <v>0</v>
          </cell>
          <cell r="J6">
            <v>0</v>
          </cell>
          <cell r="K6">
            <v>0</v>
          </cell>
          <cell r="L6">
            <v>0</v>
          </cell>
          <cell r="N6">
            <v>0</v>
          </cell>
        </row>
        <row r="7">
          <cell r="A7" t="str">
            <v>1.05</v>
          </cell>
          <cell r="B7" t="str">
            <v>CAMINOS DE ACCESO</v>
          </cell>
          <cell r="C7" t="str">
            <v>KM</v>
          </cell>
          <cell r="D7">
            <v>0.5</v>
          </cell>
          <cell r="E7">
            <v>38955.199999999997</v>
          </cell>
          <cell r="F7">
            <v>2717.5</v>
          </cell>
          <cell r="G7">
            <v>0</v>
          </cell>
          <cell r="H7">
            <v>36237.699999999997</v>
          </cell>
          <cell r="I7">
            <v>0</v>
          </cell>
          <cell r="J7">
            <v>0</v>
          </cell>
          <cell r="K7">
            <v>0</v>
          </cell>
          <cell r="L7">
            <v>0</v>
          </cell>
          <cell r="N7">
            <v>0</v>
          </cell>
        </row>
        <row r="8">
          <cell r="A8" t="str">
            <v>1.06</v>
          </cell>
          <cell r="B8" t="str">
            <v>HABILITACION DEL AREA DE TRABAJO</v>
          </cell>
          <cell r="C8" t="str">
            <v>GLB</v>
          </cell>
          <cell r="D8">
            <v>1</v>
          </cell>
          <cell r="E8">
            <v>6754.24</v>
          </cell>
          <cell r="F8">
            <v>1344.96</v>
          </cell>
          <cell r="G8">
            <v>0</v>
          </cell>
          <cell r="H8">
            <v>5409.28</v>
          </cell>
          <cell r="I8">
            <v>0</v>
          </cell>
          <cell r="J8">
            <v>0</v>
          </cell>
          <cell r="K8">
            <v>0</v>
          </cell>
          <cell r="L8">
            <v>0</v>
          </cell>
          <cell r="N8">
            <v>0</v>
          </cell>
        </row>
        <row r="9">
          <cell r="A9" t="str">
            <v>2.00</v>
          </cell>
          <cell r="B9" t="str">
            <v>MOVIMIENTO DE TIERRA</v>
          </cell>
          <cell r="D9">
            <v>0</v>
          </cell>
          <cell r="E9">
            <v>0</v>
          </cell>
          <cell r="F9">
            <v>0</v>
          </cell>
          <cell r="G9">
            <v>0</v>
          </cell>
          <cell r="H9">
            <v>0</v>
          </cell>
          <cell r="I9">
            <v>0</v>
          </cell>
          <cell r="J9">
            <v>0</v>
          </cell>
          <cell r="K9">
            <v>0</v>
          </cell>
          <cell r="L9">
            <v>0</v>
          </cell>
          <cell r="N9">
            <v>0</v>
          </cell>
        </row>
        <row r="10">
          <cell r="A10" t="str">
            <v>2.01</v>
          </cell>
          <cell r="B10" t="str">
            <v>PREPARACION DE LA CIMENTACION</v>
          </cell>
          <cell r="C10" t="str">
            <v>M3</v>
          </cell>
          <cell r="D10">
            <v>3900</v>
          </cell>
          <cell r="E10">
            <v>3.88</v>
          </cell>
          <cell r="F10">
            <v>0.28000000000000003</v>
          </cell>
          <cell r="G10">
            <v>0</v>
          </cell>
          <cell r="H10">
            <v>3.6</v>
          </cell>
          <cell r="I10">
            <v>0</v>
          </cell>
          <cell r="J10">
            <v>0</v>
          </cell>
          <cell r="K10">
            <v>0</v>
          </cell>
          <cell r="L10">
            <v>0</v>
          </cell>
          <cell r="N10">
            <v>0</v>
          </cell>
        </row>
        <row r="11">
          <cell r="A11" t="str">
            <v>2.02</v>
          </cell>
          <cell r="B11" t="str">
            <v>EXCAVACION</v>
          </cell>
          <cell r="C11" t="str">
            <v>M3</v>
          </cell>
          <cell r="D11">
            <v>3000</v>
          </cell>
          <cell r="E11">
            <v>3.23</v>
          </cell>
          <cell r="F11">
            <v>0.21</v>
          </cell>
          <cell r="G11">
            <v>0</v>
          </cell>
          <cell r="H11">
            <v>3.02</v>
          </cell>
          <cell r="I11">
            <v>0</v>
          </cell>
          <cell r="J11">
            <v>0</v>
          </cell>
          <cell r="K11">
            <v>0</v>
          </cell>
          <cell r="L11">
            <v>0</v>
          </cell>
          <cell r="N11">
            <v>0</v>
          </cell>
        </row>
        <row r="12">
          <cell r="A12" t="str">
            <v>2.03</v>
          </cell>
          <cell r="B12" t="str">
            <v>NUCLEO DE IMPERMEABILIZACION  -   ZONA B</v>
          </cell>
          <cell r="C12" t="str">
            <v>M3</v>
          </cell>
          <cell r="D12">
            <v>23100</v>
          </cell>
          <cell r="E12">
            <v>6.59</v>
          </cell>
          <cell r="F12">
            <v>0.33</v>
          </cell>
          <cell r="G12">
            <v>0.21</v>
          </cell>
          <cell r="H12">
            <v>6.05</v>
          </cell>
          <cell r="I12">
            <v>0</v>
          </cell>
          <cell r="J12">
            <v>0</v>
          </cell>
          <cell r="K12">
            <v>0</v>
          </cell>
          <cell r="L12">
            <v>0</v>
          </cell>
          <cell r="N12">
            <v>0</v>
          </cell>
        </row>
        <row r="13">
          <cell r="A13" t="str">
            <v>2.04</v>
          </cell>
          <cell r="B13" t="str">
            <v>CUERPO DE LA PRESA - ZONA C</v>
          </cell>
          <cell r="C13" t="str">
            <v>M3</v>
          </cell>
          <cell r="D13">
            <v>78200</v>
          </cell>
          <cell r="E13">
            <v>5.13</v>
          </cell>
          <cell r="F13">
            <v>0.22</v>
          </cell>
          <cell r="G13">
            <v>0</v>
          </cell>
          <cell r="H13">
            <v>4.91</v>
          </cell>
          <cell r="I13">
            <v>0</v>
          </cell>
          <cell r="J13">
            <v>0</v>
          </cell>
          <cell r="K13">
            <v>0</v>
          </cell>
          <cell r="L13">
            <v>0</v>
          </cell>
          <cell r="N13">
            <v>0</v>
          </cell>
        </row>
        <row r="14">
          <cell r="A14" t="str">
            <v>2.05</v>
          </cell>
          <cell r="B14" t="str">
            <v>BERMA DE ESTABILIZACION - ZONA   D</v>
          </cell>
          <cell r="C14" t="str">
            <v>M3</v>
          </cell>
          <cell r="D14">
            <v>38100</v>
          </cell>
          <cell r="E14">
            <v>5.84</v>
          </cell>
          <cell r="F14">
            <v>0.35</v>
          </cell>
          <cell r="G14">
            <v>0</v>
          </cell>
          <cell r="H14">
            <v>5.48</v>
          </cell>
          <cell r="I14">
            <v>0</v>
          </cell>
          <cell r="J14">
            <v>0</v>
          </cell>
          <cell r="K14">
            <v>0</v>
          </cell>
          <cell r="L14">
            <v>0</v>
          </cell>
          <cell r="N14">
            <v>0</v>
          </cell>
        </row>
        <row r="15">
          <cell r="A15" t="str">
            <v>2.06</v>
          </cell>
          <cell r="B15" t="str">
            <v>CAMA DE APOYO(300MM) - ZONA E</v>
          </cell>
          <cell r="C15" t="str">
            <v>M2</v>
          </cell>
          <cell r="D15">
            <v>1000</v>
          </cell>
          <cell r="E15">
            <v>3.99</v>
          </cell>
          <cell r="F15">
            <v>0.51</v>
          </cell>
          <cell r="G15">
            <v>7.0000000000000007E-2</v>
          </cell>
          <cell r="H15">
            <v>3.41</v>
          </cell>
          <cell r="I15">
            <v>0</v>
          </cell>
          <cell r="J15">
            <v>0</v>
          </cell>
          <cell r="K15">
            <v>0</v>
          </cell>
          <cell r="L15">
            <v>0</v>
          </cell>
          <cell r="N15">
            <v>0</v>
          </cell>
        </row>
        <row r="16">
          <cell r="A16" t="str">
            <v>2.07</v>
          </cell>
          <cell r="B16" t="str">
            <v>RELLENO DEL CANAL DE ESCORRENTIA EXISTENTE EN LOS ESTRIBOS</v>
          </cell>
          <cell r="C16" t="str">
            <v>M3</v>
          </cell>
          <cell r="D16">
            <v>1400</v>
          </cell>
          <cell r="E16">
            <v>15.11</v>
          </cell>
          <cell r="F16">
            <v>0.74</v>
          </cell>
          <cell r="G16">
            <v>0.21</v>
          </cell>
          <cell r="H16">
            <v>14.16</v>
          </cell>
          <cell r="I16">
            <v>0</v>
          </cell>
          <cell r="J16">
            <v>0</v>
          </cell>
          <cell r="K16">
            <v>0</v>
          </cell>
          <cell r="L16">
            <v>0</v>
          </cell>
          <cell r="N16">
            <v>0</v>
          </cell>
        </row>
        <row r="17">
          <cell r="A17" t="str">
            <v>3.00</v>
          </cell>
          <cell r="B17" t="str">
            <v>COBERTURA IMPERMEABILIZANTE</v>
          </cell>
          <cell r="D17">
            <v>0</v>
          </cell>
          <cell r="E17">
            <v>0</v>
          </cell>
          <cell r="F17">
            <v>0</v>
          </cell>
          <cell r="G17">
            <v>0</v>
          </cell>
          <cell r="H17">
            <v>0</v>
          </cell>
          <cell r="I17">
            <v>0</v>
          </cell>
          <cell r="J17">
            <v>0</v>
          </cell>
          <cell r="K17">
            <v>0</v>
          </cell>
          <cell r="L17">
            <v>0</v>
          </cell>
          <cell r="N17">
            <v>0</v>
          </cell>
        </row>
        <row r="18">
          <cell r="A18" t="str">
            <v>3.01</v>
          </cell>
          <cell r="B18" t="str">
            <v>GEOMEMBRANA DE HDPE, LISA E=1.5MM</v>
          </cell>
          <cell r="C18" t="str">
            <v>M2</v>
          </cell>
          <cell r="D18">
            <v>12600</v>
          </cell>
          <cell r="E18">
            <v>5.92</v>
          </cell>
          <cell r="F18">
            <v>1.56</v>
          </cell>
          <cell r="G18">
            <v>3.38</v>
          </cell>
          <cell r="H18">
            <v>0.98</v>
          </cell>
          <cell r="I18">
            <v>0</v>
          </cell>
          <cell r="J18">
            <v>0</v>
          </cell>
          <cell r="K18">
            <v>0</v>
          </cell>
          <cell r="L18">
            <v>0</v>
          </cell>
          <cell r="N18">
            <v>0</v>
          </cell>
        </row>
        <row r="19">
          <cell r="A19" t="str">
            <v>3.02</v>
          </cell>
          <cell r="B19" t="str">
            <v>GEOMEMBRANA DE HDPE, LISA E=1.0MM</v>
          </cell>
          <cell r="C19" t="str">
            <v>M2</v>
          </cell>
          <cell r="D19">
            <v>7100</v>
          </cell>
          <cell r="E19">
            <v>3.96</v>
          </cell>
          <cell r="F19">
            <v>0.93</v>
          </cell>
          <cell r="G19">
            <v>2.25</v>
          </cell>
          <cell r="H19">
            <v>0.78</v>
          </cell>
          <cell r="I19">
            <v>0</v>
          </cell>
          <cell r="J19">
            <v>0</v>
          </cell>
          <cell r="K19">
            <v>0</v>
          </cell>
          <cell r="L19">
            <v>0</v>
          </cell>
          <cell r="N19">
            <v>0</v>
          </cell>
        </row>
        <row r="20">
          <cell r="A20" t="str">
            <v>3.03</v>
          </cell>
          <cell r="B20" t="str">
            <v>EXCAVACION Y RELLENO - ZANJA DE ANCLAJE   - ZONA F (CRESTA AGUAS ARRIBA)</v>
          </cell>
          <cell r="C20" t="str">
            <v>ML</v>
          </cell>
          <cell r="D20">
            <v>1000</v>
          </cell>
          <cell r="E20">
            <v>9.2100000000000009</v>
          </cell>
          <cell r="F20">
            <v>3.36</v>
          </cell>
          <cell r="G20">
            <v>0.06</v>
          </cell>
          <cell r="H20">
            <v>5.78</v>
          </cell>
          <cell r="I20">
            <v>0</v>
          </cell>
          <cell r="J20">
            <v>0</v>
          </cell>
          <cell r="K20">
            <v>0</v>
          </cell>
          <cell r="L20">
            <v>0</v>
          </cell>
          <cell r="N20">
            <v>0</v>
          </cell>
        </row>
        <row r="21">
          <cell r="A21" t="str">
            <v>3.04</v>
          </cell>
          <cell r="B21" t="str">
            <v>EXCAVACION Y RELLENO - ZANJA DE ANCLAJE - ZONA I</v>
          </cell>
          <cell r="C21" t="str">
            <v>ML</v>
          </cell>
          <cell r="D21">
            <v>900</v>
          </cell>
          <cell r="E21">
            <v>8.9499999999999993</v>
          </cell>
          <cell r="F21">
            <v>3.38</v>
          </cell>
          <cell r="G21">
            <v>0</v>
          </cell>
          <cell r="H21">
            <v>5.57</v>
          </cell>
          <cell r="I21">
            <v>0</v>
          </cell>
          <cell r="J21">
            <v>0</v>
          </cell>
          <cell r="K21">
            <v>0</v>
          </cell>
          <cell r="L21">
            <v>0</v>
          </cell>
          <cell r="N21">
            <v>0</v>
          </cell>
        </row>
        <row r="22">
          <cell r="A22" t="str">
            <v>4.00</v>
          </cell>
          <cell r="B22" t="str">
            <v>INSTRUMENTACION</v>
          </cell>
          <cell r="D22">
            <v>0</v>
          </cell>
          <cell r="E22">
            <v>0</v>
          </cell>
          <cell r="F22">
            <v>0</v>
          </cell>
          <cell r="G22">
            <v>0</v>
          </cell>
          <cell r="H22">
            <v>0</v>
          </cell>
          <cell r="I22">
            <v>0</v>
          </cell>
          <cell r="J22">
            <v>0</v>
          </cell>
          <cell r="K22">
            <v>0</v>
          </cell>
          <cell r="L22">
            <v>0</v>
          </cell>
          <cell r="N22">
            <v>0</v>
          </cell>
        </row>
        <row r="23">
          <cell r="A23" t="str">
            <v>4.01</v>
          </cell>
          <cell r="B23" t="str">
            <v>EXTENCION DE PIEZOMETROS</v>
          </cell>
          <cell r="C23" t="str">
            <v>GLB</v>
          </cell>
          <cell r="D23">
            <v>1</v>
          </cell>
          <cell r="E23">
            <v>9886</v>
          </cell>
          <cell r="F23">
            <v>363</v>
          </cell>
          <cell r="G23">
            <v>8680</v>
          </cell>
          <cell r="H23">
            <v>846</v>
          </cell>
          <cell r="I23">
            <v>0</v>
          </cell>
          <cell r="J23">
            <v>0</v>
          </cell>
          <cell r="K23">
            <v>0</v>
          </cell>
          <cell r="L23">
            <v>0</v>
          </cell>
          <cell r="N23">
            <v>0</v>
          </cell>
        </row>
        <row r="24">
          <cell r="A24" t="str">
            <v>4.02</v>
          </cell>
          <cell r="B24" t="str">
            <v>HITOS DE CONCRETO (49 HITOS DE 80X40X80 CM)</v>
          </cell>
          <cell r="C24" t="str">
            <v>GLB</v>
          </cell>
          <cell r="D24">
            <v>1</v>
          </cell>
          <cell r="E24">
            <v>3643.61</v>
          </cell>
          <cell r="F24">
            <v>1424.06</v>
          </cell>
          <cell r="G24">
            <v>1081.17</v>
          </cell>
          <cell r="H24">
            <v>1138.3800000000001</v>
          </cell>
          <cell r="I24">
            <v>0</v>
          </cell>
          <cell r="J24">
            <v>0</v>
          </cell>
          <cell r="K24">
            <v>0</v>
          </cell>
          <cell r="L24">
            <v>0</v>
          </cell>
          <cell r="N24">
            <v>0</v>
          </cell>
        </row>
        <row r="25">
          <cell r="A25" t="str">
            <v>5.00</v>
          </cell>
          <cell r="B25" t="str">
            <v>CANAL DE DESVIO</v>
          </cell>
          <cell r="D25">
            <v>0</v>
          </cell>
          <cell r="E25">
            <v>0</v>
          </cell>
          <cell r="F25">
            <v>0</v>
          </cell>
          <cell r="G25">
            <v>0</v>
          </cell>
          <cell r="H25">
            <v>0</v>
          </cell>
          <cell r="I25">
            <v>0</v>
          </cell>
          <cell r="J25">
            <v>0</v>
          </cell>
          <cell r="K25">
            <v>0</v>
          </cell>
          <cell r="L25">
            <v>0</v>
          </cell>
          <cell r="N25">
            <v>0</v>
          </cell>
        </row>
        <row r="26">
          <cell r="A26" t="str">
            <v>5.01</v>
          </cell>
          <cell r="B26" t="str">
            <v>EXCAVACION DE CANALES EN SUELO</v>
          </cell>
          <cell r="C26" t="str">
            <v>M3</v>
          </cell>
          <cell r="D26">
            <v>13500</v>
          </cell>
          <cell r="E26">
            <v>3.77</v>
          </cell>
          <cell r="F26">
            <v>0.35</v>
          </cell>
          <cell r="G26">
            <v>0</v>
          </cell>
          <cell r="H26">
            <v>3.42</v>
          </cell>
          <cell r="I26">
            <v>0</v>
          </cell>
          <cell r="J26">
            <v>0</v>
          </cell>
          <cell r="K26">
            <v>0</v>
          </cell>
          <cell r="L26">
            <v>0</v>
          </cell>
          <cell r="N26">
            <v>0</v>
          </cell>
        </row>
        <row r="27">
          <cell r="A27" t="str">
            <v>5.02</v>
          </cell>
          <cell r="B27" t="str">
            <v>EXCAVACION DE CANALES EN ROCA</v>
          </cell>
          <cell r="C27" t="str">
            <v>M3</v>
          </cell>
          <cell r="D27">
            <v>7000</v>
          </cell>
          <cell r="E27">
            <v>10.53</v>
          </cell>
          <cell r="F27">
            <v>1.47</v>
          </cell>
          <cell r="G27">
            <v>2.54</v>
          </cell>
          <cell r="H27">
            <v>6.52</v>
          </cell>
          <cell r="I27">
            <v>0</v>
          </cell>
          <cell r="J27">
            <v>0</v>
          </cell>
          <cell r="K27">
            <v>0</v>
          </cell>
          <cell r="L27">
            <v>0</v>
          </cell>
          <cell r="N27">
            <v>0</v>
          </cell>
        </row>
        <row r="28">
          <cell r="A28" t="str">
            <v>5.03</v>
          </cell>
          <cell r="B28" t="str">
            <v>RELLENO GENERAL DE CANALES</v>
          </cell>
          <cell r="C28" t="str">
            <v>M3</v>
          </cell>
          <cell r="D28">
            <v>1100</v>
          </cell>
          <cell r="E28">
            <v>7.63</v>
          </cell>
          <cell r="F28">
            <v>0.51</v>
          </cell>
          <cell r="G28">
            <v>0</v>
          </cell>
          <cell r="H28">
            <v>7.12</v>
          </cell>
          <cell r="I28">
            <v>0</v>
          </cell>
          <cell r="J28">
            <v>0</v>
          </cell>
          <cell r="K28">
            <v>0</v>
          </cell>
          <cell r="L28">
            <v>0</v>
          </cell>
          <cell r="N28">
            <v>0</v>
          </cell>
        </row>
        <row r="29">
          <cell r="A29" t="str">
            <v>6.00</v>
          </cell>
          <cell r="B29" t="str">
            <v>ALIVIADERO</v>
          </cell>
          <cell r="D29">
            <v>0</v>
          </cell>
          <cell r="E29">
            <v>0</v>
          </cell>
          <cell r="F29">
            <v>0</v>
          </cell>
          <cell r="G29">
            <v>0</v>
          </cell>
          <cell r="H29">
            <v>0</v>
          </cell>
          <cell r="I29">
            <v>0</v>
          </cell>
          <cell r="J29">
            <v>0</v>
          </cell>
          <cell r="K29">
            <v>0</v>
          </cell>
          <cell r="L29">
            <v>0</v>
          </cell>
          <cell r="N29">
            <v>0</v>
          </cell>
        </row>
        <row r="30">
          <cell r="A30" t="str">
            <v>6.01</v>
          </cell>
          <cell r="B30" t="str">
            <v>EXCAVACION DEL ALIVIADERO EN SUELO</v>
          </cell>
          <cell r="C30" t="str">
            <v>M3</v>
          </cell>
          <cell r="D30">
            <v>23500</v>
          </cell>
          <cell r="E30">
            <v>2.82</v>
          </cell>
          <cell r="F30">
            <v>0.35</v>
          </cell>
          <cell r="G30">
            <v>0</v>
          </cell>
          <cell r="H30">
            <v>2.4700000000000002</v>
          </cell>
          <cell r="I30">
            <v>0</v>
          </cell>
          <cell r="J30">
            <v>0</v>
          </cell>
          <cell r="K30">
            <v>0</v>
          </cell>
          <cell r="L30">
            <v>0</v>
          </cell>
          <cell r="N30">
            <v>0</v>
          </cell>
        </row>
        <row r="31">
          <cell r="A31" t="str">
            <v>6.02</v>
          </cell>
          <cell r="B31" t="str">
            <v>MANTA DE GABIONES TIPO COLCHON RENO E=300MM</v>
          </cell>
          <cell r="C31" t="str">
            <v>M2</v>
          </cell>
          <cell r="D31">
            <v>2500</v>
          </cell>
          <cell r="E31">
            <v>29.31</v>
          </cell>
          <cell r="F31">
            <v>9.75</v>
          </cell>
          <cell r="G31">
            <v>10.57</v>
          </cell>
          <cell r="H31">
            <v>8.99</v>
          </cell>
          <cell r="I31">
            <v>0</v>
          </cell>
          <cell r="J31">
            <v>0</v>
          </cell>
          <cell r="K31">
            <v>0</v>
          </cell>
          <cell r="L31">
            <v>0</v>
          </cell>
          <cell r="N31">
            <v>0</v>
          </cell>
        </row>
        <row r="32">
          <cell r="A32" t="str">
            <v>6.03</v>
          </cell>
          <cell r="B32" t="str">
            <v>MANTA DE GABIONES TIPO COLCHON RENO E=500MM</v>
          </cell>
          <cell r="C32" t="str">
            <v>M2</v>
          </cell>
          <cell r="D32">
            <v>1800</v>
          </cell>
          <cell r="E32">
            <v>38.42</v>
          </cell>
          <cell r="F32">
            <v>12.29</v>
          </cell>
          <cell r="G32">
            <v>13.37</v>
          </cell>
          <cell r="H32">
            <v>12.77</v>
          </cell>
          <cell r="I32">
            <v>0</v>
          </cell>
          <cell r="J32">
            <v>0</v>
          </cell>
          <cell r="K32">
            <v>0</v>
          </cell>
          <cell r="L32">
            <v>0</v>
          </cell>
          <cell r="N32">
            <v>0</v>
          </cell>
        </row>
        <row r="33">
          <cell r="A33" t="str">
            <v>6.04</v>
          </cell>
          <cell r="B33" t="str">
            <v>ALCANTARILLA EN CRUCE DE CAMINO</v>
          </cell>
          <cell r="C33" t="str">
            <v>GLB</v>
          </cell>
          <cell r="D33">
            <v>1</v>
          </cell>
          <cell r="E33">
            <v>30290.58</v>
          </cell>
          <cell r="F33">
            <v>5980.65</v>
          </cell>
          <cell r="G33">
            <v>13487.79</v>
          </cell>
          <cell r="H33">
            <v>10816.94</v>
          </cell>
          <cell r="I33">
            <v>0</v>
          </cell>
          <cell r="J33">
            <v>0</v>
          </cell>
          <cell r="K33">
            <v>0</v>
          </cell>
          <cell r="L33">
            <v>0</v>
          </cell>
          <cell r="N33">
            <v>0</v>
          </cell>
        </row>
        <row r="34">
          <cell r="A34" t="str">
            <v>7.00</v>
          </cell>
          <cell r="B34" t="str">
            <v>TARIFAS ESPECIALES</v>
          </cell>
          <cell r="D34">
            <v>0</v>
          </cell>
          <cell r="E34">
            <v>0</v>
          </cell>
          <cell r="F34">
            <v>0</v>
          </cell>
          <cell r="G34">
            <v>0</v>
          </cell>
          <cell r="H34">
            <v>0</v>
          </cell>
          <cell r="I34">
            <v>0</v>
          </cell>
          <cell r="J34">
            <v>0</v>
          </cell>
          <cell r="K34">
            <v>0</v>
          </cell>
          <cell r="L34">
            <v>0</v>
          </cell>
          <cell r="N34">
            <v>0</v>
          </cell>
        </row>
        <row r="35">
          <cell r="A35" t="str">
            <v>7.02</v>
          </cell>
          <cell r="B35" t="str">
            <v>TRANSPORTE EXCESIVO DE MATERIAL</v>
          </cell>
          <cell r="C35" t="str">
            <v>M3K</v>
          </cell>
          <cell r="D35">
            <v>0.01</v>
          </cell>
          <cell r="E35">
            <v>0.67</v>
          </cell>
          <cell r="F35">
            <v>0</v>
          </cell>
          <cell r="G35">
            <v>0</v>
          </cell>
          <cell r="H35">
            <v>0.67</v>
          </cell>
          <cell r="I35">
            <v>0</v>
          </cell>
          <cell r="J35">
            <v>0</v>
          </cell>
          <cell r="K35">
            <v>0</v>
          </cell>
          <cell r="L35">
            <v>0</v>
          </cell>
          <cell r="N35">
            <v>0</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Q"/>
      <sheetName val="DATOS"/>
      <sheetName val="PTO_ARES"/>
      <sheetName val="Hoja1"/>
      <sheetName val="RESUMEN HH"/>
      <sheetName val="cie10"/>
      <sheetName val="Estimate"/>
      <sheetName val="RESUMEN"/>
      <sheetName val="Base Transformador"/>
      <sheetName val="Input"/>
      <sheetName val="Precios de insumos"/>
      <sheetName val="LIMA-CANTA"/>
      <sheetName val="F-05"/>
      <sheetName val="Listas"/>
    </sheetNames>
    <sheetDataSet>
      <sheetData sheetId="0">
        <row r="65">
          <cell r="E65">
            <v>1.2E-2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Index &amp; Generals"/>
      <sheetName val="Z-tip-A"/>
      <sheetName val="Z-tip-B"/>
      <sheetName val="Z2"/>
      <sheetName val="Z-3&amp;P2"/>
      <sheetName val="Z-4"/>
      <sheetName val="Z-5&amp;P4"/>
      <sheetName val="Z-6&amp;P3"/>
      <sheetName val="MASONRY"/>
      <sheetName val="PURLINS"/>
      <sheetName val="ARQ"/>
      <sheetName val="GG"/>
      <sheetName val="gs"/>
      <sheetName val="RESUMEN"/>
      <sheetName val="Hoja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Port"/>
      <sheetName val="Presup"/>
      <sheetName val="Presenta1"/>
      <sheetName val="Cambios"/>
      <sheetName val="Compara"/>
      <sheetName val="Reportes"/>
      <sheetName val="SReportes"/>
      <sheetName val="Partrec"/>
      <sheetName val="CV"/>
      <sheetName val="Contingencias"/>
      <sheetName val="Costo Indirecto"/>
      <sheetName val="Tarifa MO"/>
      <sheetName val="Tarifa de Equipos"/>
      <sheetName val="Ciclos"/>
      <sheetName val="Organigrama"/>
      <sheetName val="FINAL"/>
      <sheetName val="Estimate"/>
      <sheetName val="pu Estructuras"/>
      <sheetName val="Z-4"/>
      <sheetName val="INDICE"/>
      <sheetName val="A"/>
      <sheetName val="B"/>
      <sheetName val="Encofrado BVR Unispan"/>
      <sheetName val="ARQ"/>
      <sheetName val="INDICES"/>
      <sheetName val="Sensibilidad"/>
      <sheetName val="Electricidad - Climatización"/>
      <sheetName val="Calculos"/>
      <sheetName val="HHspo"/>
      <sheetName val="Informacion"/>
      <sheetName val="P9"/>
      <sheetName val="F-05"/>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mda."/>
      <sheetName val="Estadística"/>
      <sheetName val="VACST"/>
      <sheetName val="Pob. DIRESA 2013"/>
      <sheetName val="Resumen (2)"/>
      <sheetName val="RRHH"/>
      <sheetName val="INGRESOS"/>
      <sheetName val="COSTOS"/>
      <sheetName val="Sensib. IE-VACST"/>
      <sheetName val="CDE"/>
      <sheetName val="POB. DIRESA CUSCO"/>
      <sheetName val="Poblaciones"/>
      <sheetName val="P2"/>
      <sheetName val="P1"/>
      <sheetName val="P3"/>
      <sheetName val="PMF"/>
      <sheetName val="Morbilidad"/>
      <sheetName val="Hoja2"/>
      <sheetName val="Medicina Familiar"/>
      <sheetName val="ATD PRO"/>
      <sheetName val="No Transmisibles"/>
      <sheetName val="ATD ATC HOSPITALES"/>
      <sheetName val="Hoja1"/>
      <sheetName val="22. SENSIBILIDAD"/>
      <sheetName val="Presenta1"/>
      <sheetName val="RESUMEN"/>
      <sheetName val="RESUMEN HH"/>
      <sheetName val="SHEET1"/>
      <sheetName val="Sensibilidad"/>
      <sheetName val="Calculos"/>
      <sheetName val="Electricidad - Climatización"/>
      <sheetName val="datos"/>
      <sheetName val="Estimate"/>
      <sheetName val="PTO_ARES"/>
      <sheetName val="CIE"/>
      <sheetName val="PPTOALT1pref"/>
      <sheetName val="Metrados"/>
      <sheetName val="MAESTRO DE CLAVES FINAL"/>
      <sheetName val="Z-4"/>
    </sheetNames>
    <sheetDataSet>
      <sheetData sheetId="0" refreshError="1">
        <row r="3">
          <cell r="E3">
            <v>0.65054154122980035</v>
          </cell>
        </row>
        <row r="66">
          <cell r="D66">
            <v>1</v>
          </cell>
          <cell r="E66">
            <v>0.56999999999999995</v>
          </cell>
          <cell r="F66">
            <v>0.5</v>
          </cell>
        </row>
        <row r="67">
          <cell r="H67">
            <v>3231.5579999999995</v>
          </cell>
          <cell r="K67">
            <v>5876.1299999999992</v>
          </cell>
          <cell r="L67">
            <v>16157.789999999997</v>
          </cell>
        </row>
      </sheetData>
      <sheetData sheetId="1" refreshError="1">
        <row r="3">
          <cell r="E3">
            <v>0.65054154122980035</v>
          </cell>
        </row>
        <row r="65">
          <cell r="E65">
            <v>0.17687838387766494</v>
          </cell>
        </row>
        <row r="77">
          <cell r="E77">
            <v>2.5893958076448828E-2</v>
          </cell>
        </row>
      </sheetData>
      <sheetData sheetId="2" refreshError="1">
        <row r="85">
          <cell r="D85">
            <v>35430675.856298864</v>
          </cell>
          <cell r="V85">
            <v>38118489.575912282</v>
          </cell>
        </row>
        <row r="87">
          <cell r="D87">
            <v>3281888.4531887695</v>
          </cell>
        </row>
      </sheetData>
      <sheetData sheetId="3" refreshError="1">
        <row r="5">
          <cell r="E5">
            <v>1.4307886312930449E-2</v>
          </cell>
          <cell r="AP5">
            <v>1.7993985837617615E-2</v>
          </cell>
        </row>
        <row r="6">
          <cell r="AP6">
            <v>2.1042791124281229E-2</v>
          </cell>
        </row>
        <row r="7">
          <cell r="AP7">
            <v>2.4823452409659306E-2</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CHA"/>
      <sheetName val="INFORME"/>
      <sheetName val="RESUMEN VAL"/>
      <sheetName val="CRONOGRAMA DE AVANCE"/>
      <sheetName val="Reintegro"/>
      <sheetName val="D-ad. Efect"/>
      <sheetName val="Gráfico1"/>
      <sheetName val="FP"/>
      <sheetName val="AMO AM"/>
      <sheetName val="AMORDI"/>
      <sheetName val="RESUMEN AVANC"/>
      <sheetName val="ESTRUCTURAS MOD"/>
      <sheetName val="ARQ MOD"/>
      <sheetName val="INST SANIT MOD"/>
      <sheetName val="INST ELECTR"/>
      <sheetName val="ARQ"/>
      <sheetName val="RESUMEN"/>
      <sheetName val="Hoja1"/>
      <sheetName val="Datos-No imprimir"/>
      <sheetName val="POSESIÓN"/>
      <sheetName val="RESUMEN HH"/>
      <sheetName val="Estadística"/>
      <sheetName val="VACST"/>
      <sheetName val="Dmda."/>
      <sheetName val="Pob. DIRESA 2013"/>
      <sheetName val="Calculos"/>
      <sheetName val="F-05"/>
      <sheetName val="p1"/>
      <sheetName val="PPTOALT1pref"/>
      <sheetName val="PRECIO2"/>
      <sheetName val="Hoja91"/>
      <sheetName val="Base Transformador"/>
      <sheetName val="CALENDARIO"/>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Sheet2"/>
      <sheetName val="F-05"/>
      <sheetName val="9 Capex"/>
      <sheetName val="Imprimacion_Planilla"/>
      <sheetName val="GG-Ofertado-P4 Maz"/>
      <sheetName val="datos base"/>
      <sheetName val="DATOS UNOE"/>
      <sheetName val="Producción"/>
      <sheetName val="GENERAL"/>
      <sheetName val="Tabla"/>
      <sheetName val="Datos"/>
      <sheetName val="Fierro-C1"/>
      <sheetName val="Sust.205ABC-VE"/>
      <sheetName val="Sust.205ABC-VP"/>
      <sheetName val="Resum 205ABC 700FG 907.A.2.2"/>
      <sheetName val="Limit_ACC_A"/>
      <sheetName val="GyP total"/>
      <sheetName val="RefG"/>
      <sheetName val="IRR sponsor"/>
      <sheetName val="Deduccion Reajuste"/>
      <sheetName val="Restricciones y Compromisos"/>
      <sheetName val="resumen"/>
      <sheetName val="200"/>
      <sheetName val="CIERRE"/>
      <sheetName val="EXP"/>
      <sheetName val="PARTIDAS"/>
      <sheetName val="RES"/>
      <sheetName val="Quantity"/>
      <sheetName val="Graph39_"/>
      <sheetName val="9_Capex"/>
      <sheetName val="GG-Ofertado-P4_Maz"/>
      <sheetName val="datos_base"/>
      <sheetName val="DATOS_UNOE"/>
      <sheetName val="Sust_205ABC-VE"/>
      <sheetName val="Sust_205ABC-VP"/>
      <sheetName val="Resum_205ABC_700FG_907_A_2_2"/>
      <sheetName val="GyP_total"/>
      <sheetName val="IRR_sponsor"/>
      <sheetName val="Deduccion_Reajuste"/>
      <sheetName val="Restricciones_y_Compromisos"/>
      <sheetName val="PER,COM.PRO.ADI1"/>
      <sheetName val="RES,MET,ADI1"/>
      <sheetName val="Planilla Base y Subbase"/>
      <sheetName val="EVAL"/>
      <sheetName val="Resumen anual"/>
      <sheetName val="Piso Tecnico"/>
      <sheetName val="Data"/>
      <sheetName val="Metrados  Val."/>
      <sheetName val="REFERENCIAS"/>
      <sheetName val="RES-PINTADO"/>
      <sheetName val="Model"/>
      <sheetName val="EXPLAN. DESVIOS"/>
      <sheetName val="CLASIF. MAT. DESVIOS"/>
      <sheetName val="CLASIF. MATERIAL"/>
      <sheetName val="EXPLAN. VIA PRINCIPAL"/>
      <sheetName val="borrador"/>
      <sheetName val="Z-4"/>
      <sheetName val="A"/>
      <sheetName val="B"/>
      <sheetName val="ESTRUCTURAS MOD"/>
      <sheetName val="Hoja1"/>
      <sheetName val="RESUMEN HH"/>
      <sheetName val="Rendimientos"/>
      <sheetName val="Detail"/>
      <sheetName val="STRSUMM0"/>
      <sheetName val="Avance Resumen"/>
      <sheetName val="Macro1"/>
      <sheetName val="Hoja2"/>
      <sheetName val="AUSEN99"/>
      <sheetName val="TC"/>
      <sheetName val="Metrados__Val_"/>
      <sheetName val="resultado"/>
      <sheetName val="MFT TOC"/>
      <sheetName val="Presupuesto"/>
      <sheetName val="Analisis"/>
      <sheetName val="Insumos"/>
      <sheetName val="Rangos"/>
      <sheetName val="FórmulaPolinómica"/>
      <sheetName val="Planificacion"/>
      <sheetName val="EQ INGR-EGR"/>
      <sheetName val="MOD INGR-EGR"/>
      <sheetName val="FLUOR-AAQSA"/>
      <sheetName val="Hoja3"/>
      <sheetName val="PLANEADO"/>
      <sheetName val="CAPATAZ"/>
      <sheetName val="Datos - F1,F2"/>
      <sheetName val="Graph39_1"/>
      <sheetName val="9_Capex1"/>
      <sheetName val="GG-Ofertado-P4_Maz1"/>
      <sheetName val="datos_base1"/>
      <sheetName val="DATOS_UNOE1"/>
      <sheetName val="Sust_205ABC-VE1"/>
      <sheetName val="Sust_205ABC-VP1"/>
      <sheetName val="Resum_205ABC_700FG_907_A_2_21"/>
      <sheetName val="GyP_total1"/>
      <sheetName val="IRR_sponsor1"/>
      <sheetName val="Deduccion_Reajuste1"/>
      <sheetName val="Restricciones_y_Compromisos1"/>
      <sheetName val="PER,COM_PRO_ADI1"/>
      <sheetName val="Planilla_Base_y_Subbase"/>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Deduccion_Reajuste2"/>
      <sheetName val="Restricciones_y_Compromisos2"/>
      <sheetName val="PER,COM_PRO_ADI11"/>
      <sheetName val="Planilla_Base_y_Subbase1"/>
      <sheetName val="Resumen_anual"/>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Deduccion_Reajuste3"/>
      <sheetName val="Restricciones_y_Compromisos3"/>
      <sheetName val="PER,COM_PRO_ADI12"/>
      <sheetName val="Planilla_Base_y_Subbase2"/>
      <sheetName val="Resumen_anual1"/>
      <sheetName val="Metrados__Val_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Deduccion_Reajuste4"/>
      <sheetName val="Restricciones_y_Compromisos4"/>
      <sheetName val="PER,COM_PRO_ADI13"/>
      <sheetName val="Planilla_Base_y_Subbase3"/>
      <sheetName val="Resumen_anual2"/>
      <sheetName val="Metrados__Val_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Deduccion_Reajuste5"/>
      <sheetName val="Restricciones_y_Compromisos5"/>
      <sheetName val="PER,COM_PRO_ADI14"/>
      <sheetName val="Planilla_Base_y_Subbase4"/>
      <sheetName val="Resumen_anual3"/>
      <sheetName val="Metrados__Val_3"/>
      <sheetName val="Plan de Fases-Subfases"/>
      <sheetName val="Tablas"/>
      <sheetName val="Piso_Tecnico"/>
      <sheetName val="Avance_Resumen"/>
      <sheetName val="EXPLAN__DESVIOS"/>
      <sheetName val="CLASIF__MAT__DESVIOS"/>
      <sheetName val="CLASIF__MATERIAL"/>
      <sheetName val="EXPLAN__VIA_PRINCIPAL"/>
      <sheetName val="MFT_TOC"/>
      <sheetName val="Plan_de_Fases-Subfases"/>
      <sheetName val="Datos_-_F1,F2"/>
      <sheetName val="Minuta 029"/>
      <sheetName val="2.- Información gral contrato"/>
      <sheetName val="PTO_ARES"/>
      <sheetName val="Calendario"/>
      <sheetName val="Pto_Itemizado_S10"/>
      <sheetName val="Engineering"/>
      <sheetName val="Procurement Data"/>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PIP"/>
      <sheetName val="Metrados__Val_4"/>
      <sheetName val="Metrados__Val_5"/>
      <sheetName val="3W. FORESCAST"/>
      <sheetName val="PAC"/>
      <sheetName val="3W "/>
      <sheetName val="HITOS"/>
      <sheetName val="REPROGRACION"/>
      <sheetName val="CURVA S"/>
      <sheetName val="% lc2"/>
      <sheetName val="HIST. PERS"/>
      <sheetName val="HIST. EQUIP"/>
      <sheetName val="VALORIZACION 10"/>
      <sheetName val="CANTA"/>
      <sheetName val="2. CURVAS"/>
      <sheetName val="Cierre (20%)"/>
      <sheetName val="Resumen GG"/>
      <sheetName val="GG Totales"/>
      <sheetName val="Recursos"/>
      <sheetName val="12Gar&amp;Seg"/>
      <sheetName val="Equip Seguridad"/>
      <sheetName val="Flujo"/>
      <sheetName val="Flujo (20%)"/>
      <sheetName val="Contingencias"/>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RES.MET"/>
      <sheetName val="1000.A_REPL"/>
      <sheetName val="1000.B_REPL"/>
      <sheetName val="1000.C_REPL"/>
      <sheetName val="1000.A_PROY"/>
      <sheetName val="1000.B_PROY"/>
      <sheetName val="1000.C_PROY"/>
      <sheetName val="Pavimentos"/>
      <sheetName val="PLANILLA-MET"/>
      <sheetName val="3.INPUT ACT"/>
      <sheetName val="Liebman 134"/>
      <sheetName val="Graph39_6"/>
      <sheetName val="9_Capex6"/>
      <sheetName val="GG-Ofertado-P4_Maz6"/>
      <sheetName val="datos_base6"/>
      <sheetName val="DATOS_UNOE6"/>
      <sheetName val="Sust_205ABC-VE6"/>
      <sheetName val="Sust_205ABC-VP6"/>
      <sheetName val="Resum_205ABC_700FG_907_A_2_26"/>
      <sheetName val="GyP_total6"/>
      <sheetName val="IRR_sponsor6"/>
      <sheetName val="Deduccion_Reajuste6"/>
      <sheetName val="Restricciones_y_Compromisos6"/>
      <sheetName val="PER,COM_PRO_ADI15"/>
      <sheetName val="Planilla_Base_y_Subbase5"/>
      <sheetName val="Resumen_anual4"/>
      <sheetName val="Piso_Tecnico1"/>
      <sheetName val="Metrados__Val_6"/>
      <sheetName val="EXPLAN__DESVIOS1"/>
      <sheetName val="CLASIF__MAT__DESVIOS1"/>
      <sheetName val="CLASIF__MATERIAL1"/>
      <sheetName val="EXPLAN__VIA_PRINCIPAL1"/>
      <sheetName val="Avance_Resumen1"/>
      <sheetName val="MFT_TOC1"/>
      <sheetName val="EQ_INGR-EGR"/>
      <sheetName val="MOD_INGR-EGR"/>
      <sheetName val="Datos_-_F1,F21"/>
      <sheetName val="Plan_de_Fases-Subfases1"/>
      <sheetName val="Minuta_029"/>
      <sheetName val="2_-_Información_gral_contrato"/>
      <sheetName val="Mat_prod"/>
      <sheetName val="Eq_Producción"/>
      <sheetName val="GG_Obreros"/>
      <sheetName val="Mat_apoyo"/>
      <sheetName val="Eq_Apoyo"/>
      <sheetName val="Mod_Directo"/>
      <sheetName val="Modelo_Ind"/>
      <sheetName val="COS_1"/>
      <sheetName val="Procurement_Data"/>
      <sheetName val="VALORIZACION_10"/>
      <sheetName val="3W__FORESCAST"/>
      <sheetName val="3W_"/>
      <sheetName val="CURVA_S"/>
      <sheetName val="%_lc2"/>
      <sheetName val="HIST__PERS"/>
      <sheetName val="HIST__EQUIP"/>
      <sheetName val="2__CURVAS"/>
      <sheetName val="Cierre_(20%)"/>
      <sheetName val="Resumen_GG"/>
      <sheetName val="GG_Totales"/>
      <sheetName val="Equip_Seguridad"/>
      <sheetName val="Flujo_(20%)"/>
      <sheetName val="3_INPUT_ACT"/>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RES_MET"/>
      <sheetName val="1000_A_REPL"/>
      <sheetName val="1000_B_REPL"/>
      <sheetName val="1000_C_REPL"/>
      <sheetName val="1000_A_PROY"/>
      <sheetName val="1000_B_PROY"/>
      <sheetName val="1000_C_PROY"/>
      <sheetName val="Liebman_134"/>
      <sheetName val="509-509A TMC36&quot;"/>
      <sheetName val="510 TMC36&quot;"/>
      <sheetName val="F-002"/>
      <sheetName val="Anx 1 Nota 4"/>
      <sheetName val="BASE_INST"/>
      <sheetName val="BASE_CONEX."/>
      <sheetName val="INST. BANDEJA"/>
      <sheetName val="RES. TENDIDO"/>
      <sheetName val="RES. PEINADO"/>
      <sheetName val="RES.RETIRO"/>
      <sheetName val="RES.CONEX."/>
      <sheetName val="SOMBRILLA"/>
      <sheetName val="Sem."/>
      <sheetName val="RES. CONEXIONADO"/>
      <sheetName val="MONTAJE DE SOMBRILLA"/>
      <sheetName val="NO IMPRIMIR"/>
      <sheetName val="MONTAJE TUBERIA Y SOPORTES"/>
      <sheetName val="ANALISIS ALQUILER FERREYROS"/>
      <sheetName val="Panel de Control"/>
      <sheetName val="Tipo de Cambio"/>
      <sheetName val="Val Nº11"/>
      <sheetName val="CAOV_Met"/>
      <sheetName val="Adel-Materiales"/>
      <sheetName val="Polinom01"/>
      <sheetName val="Reajuste"/>
      <sheetName val="VARIABLES"/>
      <sheetName val="MONTAJE_TUBERIA_Y_SOPORTES"/>
      <sheetName val="Anx_1_Nota_4"/>
      <sheetName val="Tipo_de_Cambio"/>
      <sheetName val="FlujoTJ"/>
      <sheetName val="08"/>
      <sheetName val="01"/>
      <sheetName val="Val_Nº11"/>
      <sheetName val="07"/>
      <sheetName val="Esc"/>
      <sheetName val="054"/>
      <sheetName val="Main"/>
      <sheetName val="Mov. Tierras"/>
      <sheetName val="CONTROL VOLQUETES2"/>
      <sheetName val="FORMATO CONTROL OK"/>
      <sheetName val="HOJA DE DATOS"/>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Precios Adicionales-Argos"/>
      <sheetName val="ADICIONALES"/>
      <sheetName val="MASTER MH"/>
      <sheetName val="actividades"/>
      <sheetName val="MASTER EQUIPOS"/>
      <sheetName val="AUX"/>
      <sheetName val="ARCILLAS"/>
      <sheetName val="RDP"/>
      <sheetName val="HM"/>
      <sheetName val="HM_EQ"/>
      <sheetName val="HM_EQ_ENVIO"/>
      <sheetName val="DISTRIBUCION"/>
      <sheetName val="HM_500-VALIDAR CON EQ"/>
      <sheetName val="C.V. OMYA"/>
      <sheetName val="ADICIONALES_ARGOS"/>
      <sheetName val="PROD_ANEXO 1"/>
      <sheetName val="KPI_ANEXO_2_CICLO"/>
      <sheetName val="PROD_ANEXO 2"/>
      <sheetName val="PROD_ANEXO 3"/>
      <sheetName val="PROD_OMYA"/>
      <sheetName val="Help_KPI_OMYA"/>
      <sheetName val="ADICIONALES_OMYA"/>
      <sheetName val="KPI_ANEXO_1"/>
      <sheetName val="KPI_OMYA_DSC-R"/>
      <sheetName val="RESUMEN_SEMANAL"/>
      <sheetName val="Plan-Mensual"/>
      <sheetName val="10241EQLIST"/>
      <sheetName val="Avance_Resumen2"/>
      <sheetName val="Cantidad"/>
      <sheetName val="Jorge1"/>
      <sheetName val="Jorge2"/>
      <sheetName val="DATOS 3"/>
      <sheetName val="Carátula"/>
      <sheetName val="Contenido"/>
      <sheetName val="Resumen Ejecutivo"/>
      <sheetName val="Proyectos PIA"/>
      <sheetName val="1. Contratos"/>
      <sheetName val="2. Gestión Cronogramas"/>
      <sheetName val="2.1 Curva S - Proyectos"/>
      <sheetName val="4. Estado Construcción"/>
      <sheetName val="3. Gestion Adquisiciones"/>
      <sheetName val="4.1 Estado de RFI´s"/>
      <sheetName val="4.2 Estado Valorizaciones"/>
      <sheetName val=" 4.3 Sol. de Cambio"/>
      <sheetName val="5. Estado Ingeniería "/>
      <sheetName val="6. Gestion Riesgos"/>
      <sheetName val="7. Gestión Comunicaciones"/>
      <sheetName val="8. Acreditaciones"/>
      <sheetName val="9.1 Panel de Control"/>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SERVICIOS A OBRA 195"/>
      <sheetName val="Sheet1"/>
      <sheetName val="50+360"/>
      <sheetName val="AD.05 7+300-52+920"/>
      <sheetName val="contraseccion"/>
      <sheetName val="EXP 0-52+920"/>
      <sheetName val="MejorAM"/>
      <sheetName val="Exp. Técnico 7+300-52+920"/>
      <sheetName val="Resumen derrumbes"/>
      <sheetName val="Nudo 1"/>
      <sheetName val="Graph39_8"/>
      <sheetName val="9_Capex8"/>
      <sheetName val="GG-Ofertado-P4_Maz8"/>
      <sheetName val="datos_base8"/>
      <sheetName val="DATOS_UNOE8"/>
      <sheetName val="Sust_205ABC-VE8"/>
      <sheetName val="Sust_205ABC-VP8"/>
      <sheetName val="Resum_205ABC_700FG_907_A_2_28"/>
      <sheetName val="GyP_total8"/>
      <sheetName val="IRR_sponsor8"/>
      <sheetName val="Deduccion_Reajuste8"/>
      <sheetName val="Restricciones_y_Compromisos8"/>
      <sheetName val="PER,COM_PRO_ADI17"/>
      <sheetName val="Planilla_Base_y_Subbase7"/>
      <sheetName val="Resumen_anual6"/>
      <sheetName val="Metrados__Val_8"/>
      <sheetName val="Piso_Tecnico3"/>
      <sheetName val="EXPLAN__DESVIOS3"/>
      <sheetName val="CLASIF__MAT__DESVIOS3"/>
      <sheetName val="CLASIF__MATERIAL3"/>
      <sheetName val="EXPLAN__VIA_PRINCIPAL3"/>
      <sheetName val="Avance_Resumen3"/>
      <sheetName val="MFT_TOC3"/>
      <sheetName val="EQ_INGR-EGR2"/>
      <sheetName val="MOD_INGR-EGR2"/>
      <sheetName val="Datos_-_F1,F23"/>
      <sheetName val="Plan_de_Fases-Subfases3"/>
      <sheetName val="Minuta_0292"/>
      <sheetName val="2_-_Información_gral_contrato2"/>
      <sheetName val="Procurement_Data2"/>
      <sheetName val="Mat_prod2"/>
      <sheetName val="Eq_Producción2"/>
      <sheetName val="GG_Obreros2"/>
      <sheetName val="Mat_apoyo2"/>
      <sheetName val="Eq_Apoyo2"/>
      <sheetName val="Mod_Directo2"/>
      <sheetName val="Modelo_Ind2"/>
      <sheetName val="COS_12"/>
      <sheetName val="3W__FORESCAST2"/>
      <sheetName val="3W_2"/>
      <sheetName val="CURVA_S2"/>
      <sheetName val="%_lc22"/>
      <sheetName val="HIST__PERS2"/>
      <sheetName val="HIST__EQUIP2"/>
      <sheetName val="VALORIZACION_102"/>
      <sheetName val="3_INPUT_ACT1"/>
      <sheetName val="2__CURVAS2"/>
      <sheetName val="Cierre_(20%)2"/>
      <sheetName val="Resumen_GG2"/>
      <sheetName val="GG_Totales2"/>
      <sheetName val="Equip_Seguridad2"/>
      <sheetName val="Flujo_(20%)2"/>
      <sheetName val="1_-Flash_Report2"/>
      <sheetName val="3_-_Dotación_de_personal2"/>
      <sheetName val="4_-_Histograma_M_O__Dir_2"/>
      <sheetName val="5_-_Histograma_M_O__Indirec_2"/>
      <sheetName val="6_-_Distribucion_Equipos_y_Maq2"/>
      <sheetName val="7_-_Itemizado_Forecast_12"/>
      <sheetName val="6_-_Itemizado_Control_de_Avanc2"/>
      <sheetName val="Contractor_ANNEX_122"/>
      <sheetName val="8_-_Curva_S_Forecast_022"/>
      <sheetName val="Modifica_Curva_S2"/>
      <sheetName val="9-_Reporte_de_Materiales2"/>
      <sheetName val="10_-Cuadro_Procura2"/>
      <sheetName val="11_-_Control_de_Ingenieria2"/>
      <sheetName val="12_-_Control_Procura_2"/>
      <sheetName val="13_-_Commodities_22_9kV2"/>
      <sheetName val="13_-_Commodities_60_kV2"/>
      <sheetName val="DIFERENCIA_LB0-FC012"/>
      <sheetName val="RES_MET2"/>
      <sheetName val="1000_A_REPL2"/>
      <sheetName val="1000_B_REPL2"/>
      <sheetName val="1000_C_REPL2"/>
      <sheetName val="1000_A_PROY2"/>
      <sheetName val="1000_B_PROY2"/>
      <sheetName val="1000_C_PROY2"/>
      <sheetName val="509-509A_TMC36&quot;"/>
      <sheetName val="510_TMC36&quot;"/>
      <sheetName val="Liebman_1341"/>
      <sheetName val="Anx_1_Nota_41"/>
      <sheetName val="MONTAJE_TUBERIA_Y_SOPORTES1"/>
      <sheetName val="Tipo_de_Cambio1"/>
      <sheetName val="SERVICIOS_A_OBRA_195"/>
      <sheetName val="AD_05_7+300-52+920"/>
      <sheetName val="EXP_0-52+920"/>
      <sheetName val="Exp__Técnico_7+300-52+920"/>
      <sheetName val="Resumen_derrumbes"/>
      <sheetName val="NO_IMPRIMIR"/>
      <sheetName val="CPV_MGMG"/>
      <sheetName val="2019"/>
      <sheetName val="2020"/>
      <sheetName val="MATER_CONCENTR_CBV99"/>
      <sheetName val="COSTO-MANO-OBRA-_CBV99"/>
      <sheetName val="MATER_CBV2000"/>
      <sheetName val="DISTR.MANT.ELECTRICA"/>
      <sheetName val="DOTACION_CBV99"/>
      <sheetName val="Apus"/>
      <sheetName val="Graph39_10"/>
      <sheetName val="GG-Ofertado-P4_Maz10"/>
      <sheetName val="datos_base10"/>
      <sheetName val="DATOS_UNOE10"/>
      <sheetName val="9_Capex10"/>
      <sheetName val="GyP_total10"/>
      <sheetName val="IRR_sponsor10"/>
      <sheetName val="Sust_205ABC-VE10"/>
      <sheetName val="Sust_205ABC-VP10"/>
      <sheetName val="Resum_205ABC_700FG_907_A_2_210"/>
      <sheetName val="Deduccion_Reajuste10"/>
      <sheetName val="Restricciones_y_Compromisos10"/>
      <sheetName val="PER,COM_PRO_ADI19"/>
      <sheetName val="Planilla_Base_y_Subbase9"/>
      <sheetName val="Metrados__Val_10"/>
      <sheetName val="EXPLAN__DESVIOS5"/>
      <sheetName val="CLASIF__MAT__DESVIOS5"/>
      <sheetName val="CLASIF__MATERIAL5"/>
      <sheetName val="EXPLAN__VIA_PRINCIPAL5"/>
      <sheetName val="Resumen_anual8"/>
      <sheetName val="Piso_Tecnico5"/>
      <sheetName val="Avance_Resumen5"/>
      <sheetName val="RES_MET4"/>
      <sheetName val="1000_A_REPL4"/>
      <sheetName val="1000_B_REPL4"/>
      <sheetName val="1000_C_REPL4"/>
      <sheetName val="1000_A_PROY4"/>
      <sheetName val="1000_B_PROY4"/>
      <sheetName val="1000_C_PROY4"/>
      <sheetName val="MFT_TOC5"/>
      <sheetName val="Plan_de_Fases-Subfases5"/>
      <sheetName val="Datos_-_F1,F25"/>
      <sheetName val="Minuta_0294"/>
      <sheetName val="2_-_Información_gral_contrato4"/>
      <sheetName val="EQ_INGR-EGR4"/>
      <sheetName val="MOD_INGR-EGR4"/>
      <sheetName val="Procurement_Data4"/>
      <sheetName val="Mat_prod4"/>
      <sheetName val="Eq_Producción4"/>
      <sheetName val="GG_Obreros4"/>
      <sheetName val="Mat_apoyo4"/>
      <sheetName val="Eq_Apoyo4"/>
      <sheetName val="Mod_Directo4"/>
      <sheetName val="Modelo_Ind4"/>
      <sheetName val="COS_14"/>
      <sheetName val="3W__FORESCAST4"/>
      <sheetName val="3W_4"/>
      <sheetName val="CURVA_S4"/>
      <sheetName val="%_lc24"/>
      <sheetName val="HIST__PERS4"/>
      <sheetName val="HIST__EQUIP4"/>
      <sheetName val="2__CURVAS4"/>
      <sheetName val="Cierre_(20%)4"/>
      <sheetName val="Resumen_GG4"/>
      <sheetName val="GG_Totales4"/>
      <sheetName val="Equip_Seguridad4"/>
      <sheetName val="Flujo_(20%)4"/>
      <sheetName val="VALORIZACION_104"/>
      <sheetName val="1_-Flash_Report4"/>
      <sheetName val="3_-_Dotación_de_personal4"/>
      <sheetName val="4_-_Histograma_M_O__Dir_4"/>
      <sheetName val="5_-_Histograma_M_O__Indirec_4"/>
      <sheetName val="6_-_Distribucion_Equipos_y_Maq4"/>
      <sheetName val="7_-_Itemizado_Forecast_14"/>
      <sheetName val="6_-_Itemizado_Control_de_Avanc4"/>
      <sheetName val="Contractor_ANNEX_124"/>
      <sheetName val="8_-_Curva_S_Forecast_024"/>
      <sheetName val="Modifica_Curva_S4"/>
      <sheetName val="9-_Reporte_de_Materiales4"/>
      <sheetName val="10_-Cuadro_Procura4"/>
      <sheetName val="11_-_Control_de_Ingenieria4"/>
      <sheetName val="12_-_Control_Procura_4"/>
      <sheetName val="13_-_Commodities_22_9kV4"/>
      <sheetName val="13_-_Commodities_60_kV4"/>
      <sheetName val="DIFERENCIA_LB0-FC014"/>
      <sheetName val="Graph39_9"/>
      <sheetName val="GG-Ofertado-P4_Maz9"/>
      <sheetName val="datos_base9"/>
      <sheetName val="DATOS_UNOE9"/>
      <sheetName val="9_Capex9"/>
      <sheetName val="GyP_total9"/>
      <sheetName val="IRR_sponsor9"/>
      <sheetName val="Sust_205ABC-VE9"/>
      <sheetName val="Sust_205ABC-VP9"/>
      <sheetName val="Resum_205ABC_700FG_907_A_2_29"/>
      <sheetName val="Deduccion_Reajuste9"/>
      <sheetName val="Restricciones_y_Compromisos9"/>
      <sheetName val="PER,COM_PRO_ADI18"/>
      <sheetName val="Planilla_Base_y_Subbase8"/>
      <sheetName val="Metrados__Val_9"/>
      <sheetName val="EXPLAN__DESVIOS4"/>
      <sheetName val="CLASIF__MAT__DESVIOS4"/>
      <sheetName val="CLASIF__MATERIAL4"/>
      <sheetName val="EXPLAN__VIA_PRINCIPAL4"/>
      <sheetName val="Resumen_anual7"/>
      <sheetName val="Piso_Tecnico4"/>
      <sheetName val="Avance_Resumen4"/>
      <sheetName val="RES_MET3"/>
      <sheetName val="1000_A_REPL3"/>
      <sheetName val="1000_B_REPL3"/>
      <sheetName val="1000_C_REPL3"/>
      <sheetName val="1000_A_PROY3"/>
      <sheetName val="1000_B_PROY3"/>
      <sheetName val="1000_C_PROY3"/>
      <sheetName val="MFT_TOC4"/>
      <sheetName val="Plan_de_Fases-Subfases4"/>
      <sheetName val="Datos_-_F1,F24"/>
      <sheetName val="Minuta_0293"/>
      <sheetName val="2_-_Información_gral_contrato3"/>
      <sheetName val="EQ_INGR-EGR3"/>
      <sheetName val="MOD_INGR-EGR3"/>
      <sheetName val="Procurement_Data3"/>
      <sheetName val="Mat_prod3"/>
      <sheetName val="Eq_Producción3"/>
      <sheetName val="GG_Obreros3"/>
      <sheetName val="Mat_apoyo3"/>
      <sheetName val="Eq_Apoyo3"/>
      <sheetName val="Mod_Directo3"/>
      <sheetName val="Modelo_Ind3"/>
      <sheetName val="COS_13"/>
      <sheetName val="3W__FORESCAST3"/>
      <sheetName val="3W_3"/>
      <sheetName val="CURVA_S3"/>
      <sheetName val="%_lc23"/>
      <sheetName val="HIST__PERS3"/>
      <sheetName val="HIST__EQUIP3"/>
      <sheetName val="2__CURVAS3"/>
      <sheetName val="Cierre_(20%)3"/>
      <sheetName val="Resumen_GG3"/>
      <sheetName val="GG_Totales3"/>
      <sheetName val="Equip_Seguridad3"/>
      <sheetName val="Flujo_(20%)3"/>
      <sheetName val="VALORIZACION_103"/>
      <sheetName val="1_-Flash_Report3"/>
      <sheetName val="3_-_Dotación_de_personal3"/>
      <sheetName val="4_-_Histograma_M_O__Dir_3"/>
      <sheetName val="5_-_Histograma_M_O__Indirec_3"/>
      <sheetName val="6_-_Distribucion_Equipos_y_Maq3"/>
      <sheetName val="7_-_Itemizado_Forecast_13"/>
      <sheetName val="6_-_Itemizado_Control_de_Avanc3"/>
      <sheetName val="Contractor_ANNEX_123"/>
      <sheetName val="8_-_Curva_S_Forecast_023"/>
      <sheetName val="Modifica_Curva_S3"/>
      <sheetName val="9-_Reporte_de_Materiales3"/>
      <sheetName val="10_-Cuadro_Procura3"/>
      <sheetName val="11_-_Control_de_Ingenieria3"/>
      <sheetName val="12_-_Control_Procura_3"/>
      <sheetName val="13_-_Commodities_22_9kV3"/>
      <sheetName val="13_-_Commodities_60_kV3"/>
      <sheetName val="DIFERENCIA_LB0-FC013"/>
      <sheetName val="Graph39_11"/>
      <sheetName val="GG-Ofertado-P4_Maz11"/>
      <sheetName val="datos_base11"/>
      <sheetName val="DATOS_UNOE11"/>
      <sheetName val="9_Capex11"/>
      <sheetName val="GyP_total11"/>
      <sheetName val="IRR_sponsor11"/>
      <sheetName val="Sust_205ABC-VE11"/>
      <sheetName val="Sust_205ABC-VP11"/>
      <sheetName val="Resum_205ABC_700FG_907_A_2_211"/>
      <sheetName val="Deduccion_Reajuste11"/>
      <sheetName val="Restricciones_y_Compromisos11"/>
      <sheetName val="PER,COM_PRO_ADI110"/>
      <sheetName val="Planilla_Base_y_Subbase10"/>
      <sheetName val="Metrados__Val_11"/>
      <sheetName val="EXPLAN__DESVIOS6"/>
      <sheetName val="CLASIF__MAT__DESVIOS6"/>
      <sheetName val="CLASIF__MATERIAL6"/>
      <sheetName val="EXPLAN__VIA_PRINCIPAL6"/>
      <sheetName val="Resumen_anual9"/>
      <sheetName val="Piso_Tecnico6"/>
      <sheetName val="Avance_Resumen6"/>
      <sheetName val="RES_MET5"/>
      <sheetName val="1000_A_REPL5"/>
      <sheetName val="1000_B_REPL5"/>
      <sheetName val="1000_C_REPL5"/>
      <sheetName val="1000_A_PROY5"/>
      <sheetName val="1000_B_PROY5"/>
      <sheetName val="1000_C_PROY5"/>
      <sheetName val="MFT_TOC6"/>
      <sheetName val="Plan_de_Fases-Subfases6"/>
      <sheetName val="Datos_-_F1,F26"/>
      <sheetName val="Minuta_0295"/>
      <sheetName val="2_-_Información_gral_contrato5"/>
      <sheetName val="EQ_INGR-EGR5"/>
      <sheetName val="MOD_INGR-EGR5"/>
      <sheetName val="Procurement_Data5"/>
      <sheetName val="Mat_prod5"/>
      <sheetName val="Eq_Producción5"/>
      <sheetName val="GG_Obreros5"/>
      <sheetName val="Mat_apoyo5"/>
      <sheetName val="Eq_Apoyo5"/>
      <sheetName val="Mod_Directo5"/>
      <sheetName val="Modelo_Ind5"/>
      <sheetName val="COS_15"/>
      <sheetName val="3W__FORESCAST5"/>
      <sheetName val="3W_5"/>
      <sheetName val="CURVA_S5"/>
      <sheetName val="%_lc25"/>
      <sheetName val="HIST__PERS5"/>
      <sheetName val="HIST__EQUIP5"/>
      <sheetName val="2__CURVAS5"/>
      <sheetName val="Cierre_(20%)5"/>
      <sheetName val="Resumen_GG5"/>
      <sheetName val="GG_Totales5"/>
      <sheetName val="Equip_Seguridad5"/>
      <sheetName val="Flujo_(20%)5"/>
      <sheetName val="VALORIZACION_105"/>
      <sheetName val="1_-Flash_Report5"/>
      <sheetName val="3_-_Dotación_de_personal5"/>
      <sheetName val="4_-_Histograma_M_O__Dir_5"/>
      <sheetName val="5_-_Histograma_M_O__Indirec_5"/>
      <sheetName val="6_-_Distribucion_Equipos_y_Maq5"/>
      <sheetName val="7_-_Itemizado_Forecast_15"/>
      <sheetName val="6_-_Itemizado_Control_de_Avanc5"/>
      <sheetName val="Contractor_ANNEX_125"/>
      <sheetName val="8_-_Curva_S_Forecast_025"/>
      <sheetName val="Modifica_Curva_S5"/>
      <sheetName val="9-_Reporte_de_Materiales5"/>
      <sheetName val="10_-Cuadro_Procura5"/>
      <sheetName val="11_-_Control_de_Ingenieria5"/>
      <sheetName val="12_-_Control_Procura_5"/>
      <sheetName val="13_-_Commodities_22_9kV5"/>
      <sheetName val="13_-_Commodities_60_kV5"/>
      <sheetName val="DIFERENCIA_LB0-FC015"/>
      <sheetName val="Graph39_12"/>
      <sheetName val="GG-Ofertado-P4_Maz12"/>
      <sheetName val="datos_base12"/>
      <sheetName val="DATOS_UNOE12"/>
      <sheetName val="9_Capex12"/>
      <sheetName val="GyP_total12"/>
      <sheetName val="IRR_sponsor12"/>
      <sheetName val="Sust_205ABC-VE12"/>
      <sheetName val="Sust_205ABC-VP12"/>
      <sheetName val="Resum_205ABC_700FG_907_A_2_212"/>
      <sheetName val="Deduccion_Reajuste12"/>
      <sheetName val="Restricciones_y_Compromisos12"/>
      <sheetName val="PER,COM_PRO_ADI111"/>
      <sheetName val="Planilla_Base_y_Subbase11"/>
      <sheetName val="Metrados__Val_12"/>
      <sheetName val="EXPLAN__DESVIOS7"/>
      <sheetName val="CLASIF__MAT__DESVIOS7"/>
      <sheetName val="CLASIF__MATERIAL7"/>
      <sheetName val="EXPLAN__VIA_PRINCIPAL7"/>
      <sheetName val="Resumen_anual10"/>
      <sheetName val="Piso_Tecnico7"/>
      <sheetName val="Avance_Resumen7"/>
      <sheetName val="RES_MET6"/>
      <sheetName val="1000_A_REPL6"/>
      <sheetName val="1000_B_REPL6"/>
      <sheetName val="1000_C_REPL6"/>
      <sheetName val="1000_A_PROY6"/>
      <sheetName val="1000_B_PROY6"/>
      <sheetName val="1000_C_PROY6"/>
      <sheetName val="MFT_TOC7"/>
      <sheetName val="Plan_de_Fases-Subfases7"/>
      <sheetName val="Datos_-_F1,F27"/>
      <sheetName val="Minuta_0296"/>
      <sheetName val="2_-_Información_gral_contrato6"/>
      <sheetName val="EQ_INGR-EGR6"/>
      <sheetName val="MOD_INGR-EGR6"/>
      <sheetName val="Procurement_Data6"/>
      <sheetName val="Mat_prod6"/>
      <sheetName val="Eq_Producción6"/>
      <sheetName val="GG_Obreros6"/>
      <sheetName val="Mat_apoyo6"/>
      <sheetName val="Eq_Apoyo6"/>
      <sheetName val="Mod_Directo6"/>
      <sheetName val="Modelo_Ind6"/>
      <sheetName val="COS_16"/>
      <sheetName val="3W__FORESCAST6"/>
      <sheetName val="3W_6"/>
      <sheetName val="CURVA_S6"/>
      <sheetName val="%_lc26"/>
      <sheetName val="HIST__PERS6"/>
      <sheetName val="HIST__EQUIP6"/>
      <sheetName val="2__CURVAS6"/>
      <sheetName val="Cierre_(20%)6"/>
      <sheetName val="Resumen_GG6"/>
      <sheetName val="GG_Totales6"/>
      <sheetName val="Equip_Seguridad6"/>
      <sheetName val="Flujo_(20%)6"/>
      <sheetName val="VALORIZACION_106"/>
      <sheetName val="1_-Flash_Report6"/>
      <sheetName val="3_-_Dotación_de_personal6"/>
      <sheetName val="4_-_Histograma_M_O__Dir_6"/>
      <sheetName val="5_-_Histograma_M_O__Indirec_6"/>
      <sheetName val="6_-_Distribucion_Equipos_y_Maq6"/>
      <sheetName val="7_-_Itemizado_Forecast_16"/>
      <sheetName val="6_-_Itemizado_Control_de_Avanc6"/>
      <sheetName val="Contractor_ANNEX_126"/>
      <sheetName val="8_-_Curva_S_Forecast_026"/>
      <sheetName val="Modifica_Curva_S6"/>
      <sheetName val="9-_Reporte_de_Materiales6"/>
      <sheetName val="10_-Cuadro_Procura6"/>
      <sheetName val="11_-_Control_de_Ingenieria6"/>
      <sheetName val="12_-_Control_Procura_6"/>
      <sheetName val="13_-_Commodities_22_9kV6"/>
      <sheetName val="13_-_Commodities_60_kV6"/>
      <sheetName val="DIFERENCIA_LB0-FC016"/>
      <sheetName val="Graph39_13"/>
      <sheetName val="GG-Ofertado-P4_Maz13"/>
      <sheetName val="datos_base13"/>
      <sheetName val="DATOS_UNOE13"/>
      <sheetName val="9_Capex13"/>
      <sheetName val="GyP_total13"/>
      <sheetName val="IRR_sponsor13"/>
      <sheetName val="Sust_205ABC-VE13"/>
      <sheetName val="Sust_205ABC-VP13"/>
      <sheetName val="Resum_205ABC_700FG_907_A_2_213"/>
      <sheetName val="Deduccion_Reajuste13"/>
      <sheetName val="Restricciones_y_Compromisos13"/>
      <sheetName val="PER,COM_PRO_ADI112"/>
      <sheetName val="Planilla_Base_y_Subbase12"/>
      <sheetName val="Metrados__Val_13"/>
      <sheetName val="EXPLAN__DESVIOS8"/>
      <sheetName val="CLASIF__MAT__DESVIOS8"/>
      <sheetName val="CLASIF__MATERIAL8"/>
      <sheetName val="EXPLAN__VIA_PRINCIPAL8"/>
      <sheetName val="Resumen_anual11"/>
      <sheetName val="Piso_Tecnico8"/>
      <sheetName val="Avance_Resumen8"/>
      <sheetName val="RES_MET7"/>
      <sheetName val="1000_A_REPL7"/>
      <sheetName val="1000_B_REPL7"/>
      <sheetName val="1000_C_REPL7"/>
      <sheetName val="1000_A_PROY7"/>
      <sheetName val="1000_B_PROY7"/>
      <sheetName val="1000_C_PROY7"/>
      <sheetName val="MFT_TOC8"/>
      <sheetName val="Plan_de_Fases-Subfases8"/>
      <sheetName val="Datos_-_F1,F28"/>
      <sheetName val="Minuta_0297"/>
      <sheetName val="2_-_Información_gral_contrato7"/>
      <sheetName val="EQ_INGR-EGR7"/>
      <sheetName val="MOD_INGR-EGR7"/>
      <sheetName val="Procurement_Data7"/>
      <sheetName val="Mat_prod7"/>
      <sheetName val="Eq_Producción7"/>
      <sheetName val="GG_Obreros7"/>
      <sheetName val="Mat_apoyo7"/>
      <sheetName val="Eq_Apoyo7"/>
      <sheetName val="Mod_Directo7"/>
      <sheetName val="Modelo_Ind7"/>
      <sheetName val="COS_17"/>
      <sheetName val="3W__FORESCAST7"/>
      <sheetName val="3W_7"/>
      <sheetName val="CURVA_S7"/>
      <sheetName val="%_lc27"/>
      <sheetName val="HIST__PERS7"/>
      <sheetName val="HIST__EQUIP7"/>
      <sheetName val="2__CURVAS7"/>
      <sheetName val="Cierre_(20%)7"/>
      <sheetName val="Resumen_GG7"/>
      <sheetName val="GG_Totales7"/>
      <sheetName val="Equip_Seguridad7"/>
      <sheetName val="Flujo_(20%)7"/>
      <sheetName val="VALORIZACION_107"/>
      <sheetName val="1_-Flash_Report7"/>
      <sheetName val="3_-_Dotación_de_personal7"/>
      <sheetName val="4_-_Histograma_M_O__Dir_7"/>
      <sheetName val="5_-_Histograma_M_O__Indirec_7"/>
      <sheetName val="6_-_Distribucion_Equipos_y_Maq7"/>
      <sheetName val="7_-_Itemizado_Forecast_17"/>
      <sheetName val="6_-_Itemizado_Control_de_Avanc7"/>
      <sheetName val="Contractor_ANNEX_127"/>
      <sheetName val="8_-_Curva_S_Forecast_027"/>
      <sheetName val="Modifica_Curva_S7"/>
      <sheetName val="9-_Reporte_de_Materiales7"/>
      <sheetName val="10_-Cuadro_Procura7"/>
      <sheetName val="11_-_Control_de_Ingenieria7"/>
      <sheetName val="12_-_Control_Procura_7"/>
      <sheetName val="13_-_Commodities_22_9kV7"/>
      <sheetName val="13_-_Commodities_60_kV7"/>
      <sheetName val="DIFERENCIA_LB0-FC017"/>
      <sheetName val="Graph39_14"/>
      <sheetName val="GG-Ofertado-P4_Maz14"/>
      <sheetName val="datos_base14"/>
      <sheetName val="DATOS_UNOE14"/>
      <sheetName val="9_Capex14"/>
      <sheetName val="GyP_total14"/>
      <sheetName val="IRR_sponsor14"/>
      <sheetName val="Sust_205ABC-VE14"/>
      <sheetName val="Sust_205ABC-VP14"/>
      <sheetName val="Resum_205ABC_700FG_907_A_2_214"/>
      <sheetName val="Deduccion_Reajuste14"/>
      <sheetName val="Restricciones_y_Compromisos14"/>
      <sheetName val="PER,COM_PRO_ADI113"/>
      <sheetName val="Planilla_Base_y_Subbase13"/>
      <sheetName val="Metrados__Val_14"/>
      <sheetName val="EXPLAN__DESVIOS9"/>
      <sheetName val="CLASIF__MAT__DESVIOS9"/>
      <sheetName val="CLASIF__MATERIAL9"/>
      <sheetName val="EXPLAN__VIA_PRINCIPAL9"/>
      <sheetName val="Resumen_anual12"/>
      <sheetName val="Piso_Tecnico9"/>
      <sheetName val="Avance_Resumen9"/>
      <sheetName val="RES_MET8"/>
      <sheetName val="1000_A_REPL8"/>
      <sheetName val="1000_B_REPL8"/>
      <sheetName val="1000_C_REPL8"/>
      <sheetName val="1000_A_PROY8"/>
      <sheetName val="1000_B_PROY8"/>
      <sheetName val="1000_C_PROY8"/>
      <sheetName val="MFT_TOC9"/>
      <sheetName val="Plan_de_Fases-Subfases9"/>
      <sheetName val="Datos_-_F1,F29"/>
      <sheetName val="Minuta_0298"/>
      <sheetName val="2_-_Información_gral_contrato8"/>
      <sheetName val="EQ_INGR-EGR8"/>
      <sheetName val="MOD_INGR-EGR8"/>
      <sheetName val="Procurement_Data8"/>
      <sheetName val="Mat_prod8"/>
      <sheetName val="Eq_Producción8"/>
      <sheetName val="GG_Obreros8"/>
      <sheetName val="Mat_apoyo8"/>
      <sheetName val="Eq_Apoyo8"/>
      <sheetName val="Mod_Directo8"/>
      <sheetName val="Modelo_Ind8"/>
      <sheetName val="COS_18"/>
      <sheetName val="3W__FORESCAST8"/>
      <sheetName val="3W_8"/>
      <sheetName val="CURVA_S8"/>
      <sheetName val="%_lc28"/>
      <sheetName val="HIST__PERS8"/>
      <sheetName val="HIST__EQUIP8"/>
      <sheetName val="2__CURVAS8"/>
      <sheetName val="Cierre_(20%)8"/>
      <sheetName val="Resumen_GG8"/>
      <sheetName val="GG_Totales8"/>
      <sheetName val="Equip_Seguridad8"/>
      <sheetName val="Flujo_(20%)8"/>
      <sheetName val="VALORIZACION_108"/>
      <sheetName val="1_-Flash_Report8"/>
      <sheetName val="3_-_Dotación_de_personal8"/>
      <sheetName val="4_-_Histograma_M_O__Dir_8"/>
      <sheetName val="5_-_Histograma_M_O__Indirec_8"/>
      <sheetName val="6_-_Distribucion_Equipos_y_Maq8"/>
      <sheetName val="7_-_Itemizado_Forecast_18"/>
      <sheetName val="6_-_Itemizado_Control_de_Avanc8"/>
      <sheetName val="Contractor_ANNEX_128"/>
      <sheetName val="8_-_Curva_S_Forecast_028"/>
      <sheetName val="Modifica_Curva_S8"/>
      <sheetName val="9-_Reporte_de_Materiales8"/>
      <sheetName val="10_-Cuadro_Procura8"/>
      <sheetName val="11_-_Control_de_Ingenieria8"/>
      <sheetName val="12_-_Control_Procura_8"/>
      <sheetName val="13_-_Commodities_22_9kV8"/>
      <sheetName val="13_-_Commodities_60_kV8"/>
      <sheetName val="DIFERENCIA_LB0-FC018"/>
      <sheetName val="Separador"/>
      <sheetName val="Explanaciones"/>
      <sheetName val="Producción (Marz-20) (2)"/>
      <sheetName val="consolid-dossier (IAS) (2)"/>
      <sheetName val="Plla_Pers"/>
      <sheetName val="BD CONFIABILIDAD"/>
      <sheetName val="encofrado y concreto muros"/>
      <sheetName val="Acero muros"/>
      <sheetName val="Muros metrados"/>
      <sheetName val="encofrado y concreto cimentacio"/>
      <sheetName val="Acero cimentaciones"/>
      <sheetName val="metrado cimentaciones"/>
      <sheetName val="encofrado y concreto columnas"/>
      <sheetName val="columnas"/>
      <sheetName val="Flujo Ingresos"/>
      <sheetName val="Explanaciones TRAMO 5"/>
      <sheetName val="Explanaciones TRAMO 6"/>
      <sheetName val="Explanaciones EJE 1 - 3"/>
      <sheetName val="Explanaciones EJE 1 - 4"/>
      <sheetName val="Explanaciones EJE 2 - 5"/>
      <sheetName val="Explanaciones EJE 2 - 6.1"/>
      <sheetName val="Explanaciones EJE 3 - 7"/>
      <sheetName val="Explanaciones EJE 3 - 8"/>
      <sheetName val="WBS"/>
      <sheetName val="PUNIT"/>
      <sheetName val="Val_Nº111"/>
      <sheetName val="Precios_Adicionales-Argos"/>
      <sheetName val="MASTER_MH"/>
      <sheetName val="MASTER_EQUIPOS"/>
      <sheetName val="HM_500-VALIDAR_CON_EQ"/>
      <sheetName val="C_V__OMYA"/>
      <sheetName val="PROD_ANEXO_1"/>
      <sheetName val="PROD_ANEXO_2"/>
      <sheetName val="PROD_ANEXO_3"/>
      <sheetName val="Mov__Tierras"/>
      <sheetName val="CONTROL_VOLQUETES2"/>
      <sheetName val="FORMATO_CONTROL_OK"/>
      <sheetName val="HOJA_DE_DATOS"/>
      <sheetName val="Inputs"/>
      <sheetName val="POSESIÓN"/>
      <sheetName val="Ba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ow r="9">
          <cell r="H9">
            <v>0.90469999999999995</v>
          </cell>
        </row>
      </sheetData>
      <sheetData sheetId="133">
        <row r="9">
          <cell r="H9">
            <v>0.90469999999999995</v>
          </cell>
        </row>
      </sheetData>
      <sheetData sheetId="134">
        <row r="9">
          <cell r="H9">
            <v>0.90469999999999995</v>
          </cell>
        </row>
      </sheetData>
      <sheetData sheetId="135">
        <row r="9">
          <cell r="H9">
            <v>0.90469999999999995</v>
          </cell>
        </row>
      </sheetData>
      <sheetData sheetId="136">
        <row r="9">
          <cell r="H9">
            <v>0.90469999999999995</v>
          </cell>
        </row>
      </sheetData>
      <sheetData sheetId="137">
        <row r="9">
          <cell r="H9">
            <v>0.90469999999999995</v>
          </cell>
        </row>
      </sheetData>
      <sheetData sheetId="138">
        <row r="9">
          <cell r="H9">
            <v>0.90469999999999995</v>
          </cell>
        </row>
      </sheetData>
      <sheetData sheetId="139">
        <row r="9">
          <cell r="H9">
            <v>0.90469999999999995</v>
          </cell>
        </row>
      </sheetData>
      <sheetData sheetId="140">
        <row r="9">
          <cell r="H9">
            <v>0.90469999999999995</v>
          </cell>
        </row>
      </sheetData>
      <sheetData sheetId="141">
        <row r="9">
          <cell r="H9">
            <v>0.90469999999999995</v>
          </cell>
        </row>
      </sheetData>
      <sheetData sheetId="142">
        <row r="9">
          <cell r="H9">
            <v>0.90469999999999995</v>
          </cell>
        </row>
      </sheetData>
      <sheetData sheetId="143">
        <row r="9">
          <cell r="H9">
            <v>0.90469999999999995</v>
          </cell>
        </row>
      </sheetData>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ow r="9">
          <cell r="H9">
            <v>0.90469999999999995</v>
          </cell>
        </row>
      </sheetData>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ow r="9">
          <cell r="H9">
            <v>0.90469999999999995</v>
          </cell>
        </row>
      </sheetData>
      <sheetData sheetId="191">
        <row r="9">
          <cell r="H9">
            <v>0.90469999999999995</v>
          </cell>
        </row>
      </sheetData>
      <sheetData sheetId="192">
        <row r="9">
          <cell r="H9">
            <v>0.90469999999999995</v>
          </cell>
        </row>
      </sheetData>
      <sheetData sheetId="193">
        <row r="9">
          <cell r="H9">
            <v>0.90469999999999995</v>
          </cell>
        </row>
      </sheetData>
      <sheetData sheetId="194">
        <row r="9">
          <cell r="H9">
            <v>0.90469999999999995</v>
          </cell>
        </row>
      </sheetData>
      <sheetData sheetId="195">
        <row r="9">
          <cell r="H9">
            <v>0.90469999999999995</v>
          </cell>
        </row>
      </sheetData>
      <sheetData sheetId="196">
        <row r="9">
          <cell r="H9">
            <v>0.90469999999999995</v>
          </cell>
        </row>
      </sheetData>
      <sheetData sheetId="197">
        <row r="9">
          <cell r="H9">
            <v>0.90469999999999995</v>
          </cell>
        </row>
      </sheetData>
      <sheetData sheetId="198">
        <row r="9">
          <cell r="H9">
            <v>0.90469999999999995</v>
          </cell>
        </row>
      </sheetData>
      <sheetData sheetId="199">
        <row r="9">
          <cell r="H9">
            <v>0.90469999999999995</v>
          </cell>
        </row>
      </sheetData>
      <sheetData sheetId="200">
        <row r="9">
          <cell r="H9">
            <v>0.90469999999999995</v>
          </cell>
        </row>
      </sheetData>
      <sheetData sheetId="201">
        <row r="9">
          <cell r="H9">
            <v>0.90469999999999995</v>
          </cell>
        </row>
      </sheetData>
      <sheetData sheetId="202">
        <row r="9">
          <cell r="H9">
            <v>0.90469999999999995</v>
          </cell>
        </row>
      </sheetData>
      <sheetData sheetId="203">
        <row r="9">
          <cell r="H9">
            <v>0.90469999999999995</v>
          </cell>
        </row>
      </sheetData>
      <sheetData sheetId="204">
        <row r="9">
          <cell r="H9">
            <v>0.90469999999999995</v>
          </cell>
        </row>
      </sheetData>
      <sheetData sheetId="205">
        <row r="9">
          <cell r="H9">
            <v>0.90469999999999995</v>
          </cell>
        </row>
      </sheetData>
      <sheetData sheetId="206">
        <row r="9">
          <cell r="H9">
            <v>0.90469999999999995</v>
          </cell>
        </row>
      </sheetData>
      <sheetData sheetId="207">
        <row r="9">
          <cell r="H9">
            <v>0.90469999999999995</v>
          </cell>
        </row>
      </sheetData>
      <sheetData sheetId="208">
        <row r="9">
          <cell r="H9">
            <v>0.90469999999999995</v>
          </cell>
        </row>
      </sheetData>
      <sheetData sheetId="209">
        <row r="9">
          <cell r="H9">
            <v>0.90469999999999995</v>
          </cell>
        </row>
      </sheetData>
      <sheetData sheetId="210">
        <row r="9">
          <cell r="H9">
            <v>0.90469999999999995</v>
          </cell>
        </row>
      </sheetData>
      <sheetData sheetId="211">
        <row r="9">
          <cell r="H9">
            <v>0.90469999999999995</v>
          </cell>
        </row>
      </sheetData>
      <sheetData sheetId="212">
        <row r="9">
          <cell r="H9">
            <v>0.90469999999999995</v>
          </cell>
        </row>
      </sheetData>
      <sheetData sheetId="213">
        <row r="9">
          <cell r="H9">
            <v>0.90469999999999995</v>
          </cell>
        </row>
      </sheetData>
      <sheetData sheetId="214">
        <row r="9">
          <cell r="H9">
            <v>0.90469999999999995</v>
          </cell>
        </row>
      </sheetData>
      <sheetData sheetId="215">
        <row r="9">
          <cell r="H9">
            <v>0.90469999999999995</v>
          </cell>
        </row>
      </sheetData>
      <sheetData sheetId="216">
        <row r="9">
          <cell r="H9">
            <v>0.90469999999999995</v>
          </cell>
        </row>
      </sheetData>
      <sheetData sheetId="217">
        <row r="9">
          <cell r="H9">
            <v>0.90469999999999995</v>
          </cell>
        </row>
      </sheetData>
      <sheetData sheetId="218">
        <row r="9">
          <cell r="H9">
            <v>0.90469999999999995</v>
          </cell>
        </row>
      </sheetData>
      <sheetData sheetId="219">
        <row r="9">
          <cell r="H9">
            <v>0.90469999999999995</v>
          </cell>
        </row>
      </sheetData>
      <sheetData sheetId="220">
        <row r="9">
          <cell r="H9">
            <v>0.90469999999999995</v>
          </cell>
        </row>
      </sheetData>
      <sheetData sheetId="221">
        <row r="9">
          <cell r="H9">
            <v>0.90469999999999995</v>
          </cell>
        </row>
      </sheetData>
      <sheetData sheetId="222">
        <row r="9">
          <cell r="H9">
            <v>0.90469999999999995</v>
          </cell>
        </row>
      </sheetData>
      <sheetData sheetId="223">
        <row r="9">
          <cell r="H9">
            <v>0.90469999999999995</v>
          </cell>
        </row>
      </sheetData>
      <sheetData sheetId="224">
        <row r="9">
          <cell r="H9">
            <v>0.90469999999999995</v>
          </cell>
        </row>
      </sheetData>
      <sheetData sheetId="225">
        <row r="9">
          <cell r="H9">
            <v>0.90469999999999995</v>
          </cell>
        </row>
      </sheetData>
      <sheetData sheetId="226">
        <row r="9">
          <cell r="H9">
            <v>0.90469999999999995</v>
          </cell>
        </row>
      </sheetData>
      <sheetData sheetId="227">
        <row r="9">
          <cell r="H9">
            <v>0.90469999999999995</v>
          </cell>
        </row>
      </sheetData>
      <sheetData sheetId="228">
        <row r="9">
          <cell r="H9">
            <v>0.90469999999999995</v>
          </cell>
        </row>
      </sheetData>
      <sheetData sheetId="229">
        <row r="9">
          <cell r="H9">
            <v>0.90469999999999995</v>
          </cell>
        </row>
      </sheetData>
      <sheetData sheetId="230">
        <row r="9">
          <cell r="H9">
            <v>0.90469999999999995</v>
          </cell>
        </row>
      </sheetData>
      <sheetData sheetId="231">
        <row r="9">
          <cell r="H9">
            <v>0.90469999999999995</v>
          </cell>
        </row>
      </sheetData>
      <sheetData sheetId="232">
        <row r="9">
          <cell r="H9">
            <v>0.90469999999999995</v>
          </cell>
        </row>
      </sheetData>
      <sheetData sheetId="233">
        <row r="9">
          <cell r="H9">
            <v>0.90469999999999995</v>
          </cell>
        </row>
      </sheetData>
      <sheetData sheetId="234">
        <row r="9">
          <cell r="H9">
            <v>0.90469999999999995</v>
          </cell>
        </row>
      </sheetData>
      <sheetData sheetId="235">
        <row r="9">
          <cell r="H9">
            <v>0.90469999999999995</v>
          </cell>
        </row>
      </sheetData>
      <sheetData sheetId="236">
        <row r="9">
          <cell r="H9">
            <v>0.90469999999999995</v>
          </cell>
        </row>
      </sheetData>
      <sheetData sheetId="237">
        <row r="9">
          <cell r="H9">
            <v>0.90469999999999995</v>
          </cell>
        </row>
      </sheetData>
      <sheetData sheetId="238">
        <row r="9">
          <cell r="H9">
            <v>0.90469999999999995</v>
          </cell>
        </row>
      </sheetData>
      <sheetData sheetId="239">
        <row r="9">
          <cell r="H9">
            <v>0.90469999999999995</v>
          </cell>
        </row>
      </sheetData>
      <sheetData sheetId="240">
        <row r="9">
          <cell r="H9">
            <v>0.90469999999999995</v>
          </cell>
        </row>
      </sheetData>
      <sheetData sheetId="241">
        <row r="9">
          <cell r="H9">
            <v>0.90469999999999995</v>
          </cell>
        </row>
      </sheetData>
      <sheetData sheetId="242">
        <row r="9">
          <cell r="H9">
            <v>0.90469999999999995</v>
          </cell>
        </row>
      </sheetData>
      <sheetData sheetId="243">
        <row r="9">
          <cell r="H9">
            <v>0.90469999999999995</v>
          </cell>
        </row>
      </sheetData>
      <sheetData sheetId="244">
        <row r="9">
          <cell r="H9">
            <v>0.90469999999999995</v>
          </cell>
        </row>
      </sheetData>
      <sheetData sheetId="245">
        <row r="9">
          <cell r="H9">
            <v>0.90469999999999995</v>
          </cell>
        </row>
      </sheetData>
      <sheetData sheetId="246">
        <row r="9">
          <cell r="H9">
            <v>0.90469999999999995</v>
          </cell>
        </row>
      </sheetData>
      <sheetData sheetId="247">
        <row r="9">
          <cell r="H9">
            <v>0.90469999999999995</v>
          </cell>
        </row>
      </sheetData>
      <sheetData sheetId="248">
        <row r="9">
          <cell r="H9">
            <v>0.90469999999999995</v>
          </cell>
        </row>
      </sheetData>
      <sheetData sheetId="249">
        <row r="9">
          <cell r="H9">
            <v>0.90469999999999995</v>
          </cell>
        </row>
      </sheetData>
      <sheetData sheetId="250">
        <row r="9">
          <cell r="H9">
            <v>0.90469999999999995</v>
          </cell>
        </row>
      </sheetData>
      <sheetData sheetId="251">
        <row r="9">
          <cell r="H9">
            <v>0.90469999999999995</v>
          </cell>
        </row>
      </sheetData>
      <sheetData sheetId="252">
        <row r="9">
          <cell r="H9">
            <v>0.90469999999999995</v>
          </cell>
        </row>
      </sheetData>
      <sheetData sheetId="253">
        <row r="9">
          <cell r="H9">
            <v>0.90469999999999995</v>
          </cell>
        </row>
      </sheetData>
      <sheetData sheetId="254">
        <row r="9">
          <cell r="H9">
            <v>0.90469999999999995</v>
          </cell>
        </row>
      </sheetData>
      <sheetData sheetId="255">
        <row r="9">
          <cell r="H9">
            <v>0.90469999999999995</v>
          </cell>
        </row>
      </sheetData>
      <sheetData sheetId="256">
        <row r="9">
          <cell r="H9">
            <v>0.90469999999999995</v>
          </cell>
        </row>
      </sheetData>
      <sheetData sheetId="257">
        <row r="9">
          <cell r="H9">
            <v>0.90469999999999995</v>
          </cell>
        </row>
      </sheetData>
      <sheetData sheetId="258">
        <row r="9">
          <cell r="H9">
            <v>0.90469999999999995</v>
          </cell>
        </row>
      </sheetData>
      <sheetData sheetId="259">
        <row r="9">
          <cell r="H9">
            <v>0.90469999999999995</v>
          </cell>
        </row>
      </sheetData>
      <sheetData sheetId="260">
        <row r="9">
          <cell r="H9">
            <v>0.90469999999999995</v>
          </cell>
        </row>
      </sheetData>
      <sheetData sheetId="261">
        <row r="9">
          <cell r="H9">
            <v>0.90469999999999995</v>
          </cell>
        </row>
      </sheetData>
      <sheetData sheetId="262">
        <row r="9">
          <cell r="H9">
            <v>0.90469999999999995</v>
          </cell>
        </row>
      </sheetData>
      <sheetData sheetId="263">
        <row r="9">
          <cell r="H9">
            <v>0.90469999999999995</v>
          </cell>
        </row>
      </sheetData>
      <sheetData sheetId="264">
        <row r="9">
          <cell r="H9">
            <v>0.90469999999999995</v>
          </cell>
        </row>
      </sheetData>
      <sheetData sheetId="265">
        <row r="9">
          <cell r="H9">
            <v>0.90469999999999995</v>
          </cell>
        </row>
      </sheetData>
      <sheetData sheetId="266">
        <row r="9">
          <cell r="H9">
            <v>0.90469999999999995</v>
          </cell>
        </row>
      </sheetData>
      <sheetData sheetId="267" refreshError="1"/>
      <sheetData sheetId="268" refreshError="1"/>
      <sheetData sheetId="269">
        <row r="9">
          <cell r="H9">
            <v>0.90469999999999995</v>
          </cell>
        </row>
      </sheetData>
      <sheetData sheetId="270">
        <row r="9">
          <cell r="H9">
            <v>0.90469999999999995</v>
          </cell>
        </row>
      </sheetData>
      <sheetData sheetId="271">
        <row r="9">
          <cell r="H9">
            <v>0.90469999999999995</v>
          </cell>
        </row>
      </sheetData>
      <sheetData sheetId="272">
        <row r="9">
          <cell r="H9">
            <v>0.90469999999999995</v>
          </cell>
        </row>
      </sheetData>
      <sheetData sheetId="273">
        <row r="9">
          <cell r="H9">
            <v>0.90469999999999995</v>
          </cell>
        </row>
      </sheetData>
      <sheetData sheetId="274">
        <row r="9">
          <cell r="H9">
            <v>0.90469999999999995</v>
          </cell>
        </row>
      </sheetData>
      <sheetData sheetId="275">
        <row r="9">
          <cell r="H9">
            <v>0.90469999999999995</v>
          </cell>
        </row>
      </sheetData>
      <sheetData sheetId="276">
        <row r="9">
          <cell r="H9">
            <v>0.90469999999999995</v>
          </cell>
        </row>
      </sheetData>
      <sheetData sheetId="277">
        <row r="9">
          <cell r="H9">
            <v>0.90469999999999995</v>
          </cell>
        </row>
      </sheetData>
      <sheetData sheetId="278">
        <row r="9">
          <cell r="H9">
            <v>0.90469999999999995</v>
          </cell>
        </row>
      </sheetData>
      <sheetData sheetId="279">
        <row r="9">
          <cell r="H9">
            <v>0.90469999999999995</v>
          </cell>
        </row>
      </sheetData>
      <sheetData sheetId="280" refreshError="1"/>
      <sheetData sheetId="281" refreshError="1"/>
      <sheetData sheetId="282" refreshError="1"/>
      <sheetData sheetId="283" refreshError="1"/>
      <sheetData sheetId="284" refreshError="1"/>
      <sheetData sheetId="285">
        <row r="9">
          <cell r="H9">
            <v>0.90469999999999995</v>
          </cell>
        </row>
      </sheetData>
      <sheetData sheetId="286">
        <row r="9">
          <cell r="H9">
            <v>0.90469999999999995</v>
          </cell>
        </row>
      </sheetData>
      <sheetData sheetId="287">
        <row r="9">
          <cell r="H9">
            <v>0.90469999999999995</v>
          </cell>
        </row>
      </sheetData>
      <sheetData sheetId="288">
        <row r="9">
          <cell r="H9">
            <v>0.90469999999999995</v>
          </cell>
        </row>
      </sheetData>
      <sheetData sheetId="289">
        <row r="9">
          <cell r="H9">
            <v>0.90469999999999995</v>
          </cell>
        </row>
      </sheetData>
      <sheetData sheetId="290">
        <row r="9">
          <cell r="H9">
            <v>0.90469999999999995</v>
          </cell>
        </row>
      </sheetData>
      <sheetData sheetId="291">
        <row r="9">
          <cell r="H9">
            <v>0.90469999999999995</v>
          </cell>
        </row>
      </sheetData>
      <sheetData sheetId="292">
        <row r="9">
          <cell r="H9">
            <v>0.90469999999999995</v>
          </cell>
        </row>
      </sheetData>
      <sheetData sheetId="293">
        <row r="9">
          <cell r="H9">
            <v>0.90469999999999995</v>
          </cell>
        </row>
      </sheetData>
      <sheetData sheetId="294">
        <row r="9">
          <cell r="H9">
            <v>0.90469999999999995</v>
          </cell>
        </row>
      </sheetData>
      <sheetData sheetId="295">
        <row r="9">
          <cell r="H9">
            <v>0.90469999999999995</v>
          </cell>
        </row>
      </sheetData>
      <sheetData sheetId="296">
        <row r="9">
          <cell r="H9">
            <v>0.90469999999999995</v>
          </cell>
        </row>
      </sheetData>
      <sheetData sheetId="297">
        <row r="9">
          <cell r="H9">
            <v>0.90469999999999995</v>
          </cell>
        </row>
      </sheetData>
      <sheetData sheetId="298">
        <row r="9">
          <cell r="H9">
            <v>0.90469999999999995</v>
          </cell>
        </row>
      </sheetData>
      <sheetData sheetId="299" refreshError="1"/>
      <sheetData sheetId="300">
        <row r="9">
          <cell r="H9">
            <v>0.90469999999999995</v>
          </cell>
        </row>
      </sheetData>
      <sheetData sheetId="301">
        <row r="9">
          <cell r="H9">
            <v>0.90469999999999995</v>
          </cell>
        </row>
      </sheetData>
      <sheetData sheetId="302">
        <row r="9">
          <cell r="H9">
            <v>0.90469999999999995</v>
          </cell>
        </row>
      </sheetData>
      <sheetData sheetId="303">
        <row r="9">
          <cell r="H9">
            <v>0.90469999999999995</v>
          </cell>
        </row>
      </sheetData>
      <sheetData sheetId="304">
        <row r="9">
          <cell r="H9">
            <v>0.90469999999999995</v>
          </cell>
        </row>
      </sheetData>
      <sheetData sheetId="305"/>
      <sheetData sheetId="306">
        <row r="9">
          <cell r="H9">
            <v>0.90469999999999995</v>
          </cell>
        </row>
      </sheetData>
      <sheetData sheetId="307">
        <row r="9">
          <cell r="H9">
            <v>0.90469999999999995</v>
          </cell>
        </row>
      </sheetData>
      <sheetData sheetId="308"/>
      <sheetData sheetId="309">
        <row r="9">
          <cell r="H9">
            <v>0.90469999999999995</v>
          </cell>
        </row>
      </sheetData>
      <sheetData sheetId="310"/>
      <sheetData sheetId="311" refreshError="1"/>
      <sheetData sheetId="312" refreshError="1"/>
      <sheetData sheetId="313" refreshError="1"/>
      <sheetData sheetId="314">
        <row r="9">
          <cell r="H9">
            <v>0.90469999999999995</v>
          </cell>
        </row>
      </sheetData>
      <sheetData sheetId="315">
        <row r="9">
          <cell r="H9">
            <v>0.90469999999999995</v>
          </cell>
        </row>
      </sheetData>
      <sheetData sheetId="316">
        <row r="9">
          <cell r="H9">
            <v>0.90469999999999995</v>
          </cell>
        </row>
      </sheetData>
      <sheetData sheetId="317">
        <row r="9">
          <cell r="H9">
            <v>0.90469999999999995</v>
          </cell>
        </row>
      </sheetData>
      <sheetData sheetId="318">
        <row r="9">
          <cell r="H9">
            <v>0.90469999999999995</v>
          </cell>
        </row>
      </sheetData>
      <sheetData sheetId="319">
        <row r="9">
          <cell r="H9">
            <v>0.90469999999999995</v>
          </cell>
        </row>
      </sheetData>
      <sheetData sheetId="320">
        <row r="9">
          <cell r="H9">
            <v>0.90469999999999995</v>
          </cell>
        </row>
      </sheetData>
      <sheetData sheetId="321">
        <row r="9">
          <cell r="H9">
            <v>0.90469999999999995</v>
          </cell>
        </row>
      </sheetData>
      <sheetData sheetId="322">
        <row r="9">
          <cell r="H9">
            <v>0.90469999999999995</v>
          </cell>
        </row>
      </sheetData>
      <sheetData sheetId="323">
        <row r="9">
          <cell r="H9">
            <v>0.90469999999999995</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ow r="9">
          <cell r="H9">
            <v>0.90469999999999995</v>
          </cell>
        </row>
      </sheetData>
      <sheetData sheetId="346"/>
      <sheetData sheetId="347"/>
      <sheetData sheetId="348"/>
      <sheetData sheetId="349"/>
      <sheetData sheetId="350"/>
      <sheetData sheetId="351"/>
      <sheetData sheetId="352" refreshError="1"/>
      <sheetData sheetId="353" refreshError="1"/>
      <sheetData sheetId="354" refreshError="1"/>
      <sheetData sheetId="355" refreshError="1"/>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row r="9">
          <cell r="H9">
            <v>0.90469999999999995</v>
          </cell>
        </row>
      </sheetData>
      <sheetData sheetId="381"/>
      <sheetData sheetId="382"/>
      <sheetData sheetId="383">
        <row r="9">
          <cell r="H9">
            <v>0.90469999999999995</v>
          </cell>
        </row>
      </sheetData>
      <sheetData sheetId="384">
        <row r="9">
          <cell r="H9">
            <v>0.90469999999999995</v>
          </cell>
        </row>
      </sheetData>
      <sheetData sheetId="385"/>
      <sheetData sheetId="386"/>
      <sheetData sheetId="387"/>
      <sheetData sheetId="388"/>
      <sheetData sheetId="389">
        <row r="9">
          <cell r="H9">
            <v>0.90469999999999995</v>
          </cell>
        </row>
      </sheetData>
      <sheetData sheetId="390">
        <row r="9">
          <cell r="H9">
            <v>0.90469999999999995</v>
          </cell>
        </row>
      </sheetData>
      <sheetData sheetId="391">
        <row r="9">
          <cell r="H9">
            <v>0.90469999999999995</v>
          </cell>
        </row>
      </sheetData>
      <sheetData sheetId="392">
        <row r="9">
          <cell r="H9">
            <v>0.90469999999999995</v>
          </cell>
        </row>
      </sheetData>
      <sheetData sheetId="393">
        <row r="9">
          <cell r="H9">
            <v>0.90469999999999995</v>
          </cell>
        </row>
      </sheetData>
      <sheetData sheetId="394"/>
      <sheetData sheetId="395"/>
      <sheetData sheetId="396"/>
      <sheetData sheetId="397">
        <row r="9">
          <cell r="H9">
            <v>0.90469999999999995</v>
          </cell>
        </row>
      </sheetData>
      <sheetData sheetId="398">
        <row r="9">
          <cell r="H9">
            <v>0.90469999999999995</v>
          </cell>
        </row>
      </sheetData>
      <sheetData sheetId="399"/>
      <sheetData sheetId="400">
        <row r="9">
          <cell r="H9">
            <v>0.90469999999999995</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refreshError="1"/>
      <sheetData sheetId="435" refreshError="1"/>
      <sheetData sheetId="436" refreshError="1"/>
      <sheetData sheetId="437"/>
      <sheetData sheetId="438"/>
      <sheetData sheetId="439"/>
      <sheetData sheetId="440"/>
      <sheetData sheetId="441"/>
      <sheetData sheetId="442"/>
      <sheetData sheetId="443"/>
      <sheetData sheetId="444"/>
      <sheetData sheetId="445"/>
      <sheetData sheetId="446"/>
      <sheetData sheetId="447"/>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sheetData sheetId="461"/>
      <sheetData sheetId="462" refreshError="1"/>
      <sheetData sheetId="463" refreshError="1"/>
      <sheetData sheetId="464" refreshError="1"/>
      <sheetData sheetId="465"/>
      <sheetData sheetId="466" refreshError="1"/>
      <sheetData sheetId="467" refreshError="1"/>
      <sheetData sheetId="468" refreshError="1"/>
      <sheetData sheetId="469" refreshError="1"/>
      <sheetData sheetId="470"/>
      <sheetData sheetId="471"/>
      <sheetData sheetId="472"/>
      <sheetData sheetId="473" refreshError="1"/>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refreshError="1"/>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ow r="9">
          <cell r="H9">
            <v>0.90469999999999995</v>
          </cell>
        </row>
      </sheetData>
      <sheetData sheetId="558"/>
      <sheetData sheetId="559"/>
      <sheetData sheetId="560"/>
      <sheetData sheetId="561"/>
      <sheetData sheetId="562"/>
      <sheetData sheetId="563"/>
      <sheetData sheetId="564"/>
      <sheetData sheetId="565"/>
      <sheetData sheetId="566"/>
      <sheetData sheetId="567"/>
      <sheetData sheetId="568">
        <row r="9">
          <cell r="H9">
            <v>0.90469999999999995</v>
          </cell>
        </row>
      </sheetData>
      <sheetData sheetId="569">
        <row r="9">
          <cell r="H9">
            <v>0.90469999999999995</v>
          </cell>
        </row>
      </sheetData>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row r="9">
          <cell r="H9">
            <v>0.90469999999999995</v>
          </cell>
        </row>
      </sheetData>
      <sheetData sheetId="589">
        <row r="9">
          <cell r="H9">
            <v>0.90469999999999995</v>
          </cell>
        </row>
      </sheetData>
      <sheetData sheetId="590">
        <row r="9">
          <cell r="H9">
            <v>0.90469999999999995</v>
          </cell>
        </row>
      </sheetData>
      <sheetData sheetId="591"/>
      <sheetData sheetId="592">
        <row r="9">
          <cell r="H9">
            <v>0.90469999999999995</v>
          </cell>
        </row>
      </sheetData>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refreshError="1"/>
      <sheetData sheetId="710"/>
      <sheetData sheetId="711"/>
      <sheetData sheetId="712" refreshError="1"/>
      <sheetData sheetId="713" refreshError="1"/>
      <sheetData sheetId="714" refreshError="1"/>
      <sheetData sheetId="715" refreshError="1"/>
      <sheetData sheetId="716" refreshError="1"/>
      <sheetData sheetId="717" refreshError="1"/>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refreshError="1"/>
      <sheetData sheetId="1171" refreshError="1"/>
      <sheetData sheetId="1172" refreshError="1"/>
      <sheetData sheetId="1173" refreshError="1"/>
      <sheetData sheetId="1174"/>
      <sheetData sheetId="1175"/>
      <sheetData sheetId="1176"/>
      <sheetData sheetId="1177"/>
      <sheetData sheetId="1178"/>
      <sheetData sheetId="1179"/>
      <sheetData sheetId="1180"/>
      <sheetData sheetId="1181"/>
      <sheetData sheetId="1182" refreshError="1"/>
      <sheetData sheetId="1183"/>
      <sheetData sheetId="1184"/>
      <sheetData sheetId="1185"/>
      <sheetData sheetId="1186"/>
      <sheetData sheetId="1187"/>
      <sheetData sheetId="1188"/>
      <sheetData sheetId="1189"/>
      <sheetData sheetId="1190"/>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ono Eq"/>
      <sheetName val="Cronograma"/>
      <sheetName val="RRspo"/>
      <sheetName val="WBS"/>
      <sheetName val="HHresumen"/>
      <sheetName val="Rendimientos"/>
      <sheetName val="HHspo"/>
      <sheetName val="Analisis"/>
      <sheetName val="Cuadrilla"/>
      <sheetName val="ENLACES F.O. 08-01-10"/>
      <sheetName val="Planilla1"/>
      <sheetName val="Test Cost"/>
      <sheetName val="Control Building"/>
      <sheetName val="APU"/>
      <sheetName val="LIMA-CANTA"/>
      <sheetName val="Input"/>
      <sheetName val="Resumen"/>
      <sheetName val="DATOS"/>
      <sheetName val="ESTRUCTURAS MOD"/>
      <sheetName val="12 P3"/>
      <sheetName val="5 Poblacion Demandante Efectiva"/>
      <sheetName val="SHEET1"/>
    </sheetNames>
    <sheetDataSet>
      <sheetData sheetId="0"/>
      <sheetData sheetId="1"/>
      <sheetData sheetId="2"/>
      <sheetData sheetId="3"/>
      <sheetData sheetId="4"/>
      <sheetData sheetId="5"/>
      <sheetData sheetId="6">
        <row r="10">
          <cell r="A10" t="str">
            <v xml:space="preserve">EL.  .  .  .  .  </v>
          </cell>
          <cell r="B10" t="str">
            <v>ELECTRICAL INSTALLATIONS</v>
          </cell>
        </row>
        <row r="11">
          <cell r="A11" t="str">
            <v xml:space="preserve">EL.BD.  .  .  .  </v>
          </cell>
          <cell r="B11" t="str">
            <v>INSTALLATION OF CABLE BUS</v>
          </cell>
        </row>
        <row r="12">
          <cell r="A12" t="str">
            <v xml:space="preserve">EL.BD. B.  .  .  </v>
          </cell>
          <cell r="B12" t="str">
            <v>INSTALLATION OF MEDIUM VOLTAGE CABLE BUS</v>
          </cell>
        </row>
        <row r="13">
          <cell r="A13" t="str">
            <v xml:space="preserve">EL.BD. B.01.  .  </v>
          </cell>
          <cell r="B13" t="str">
            <v>INSTALLATION OF MEDIUM VOLTAGE CABLE BUS</v>
          </cell>
        </row>
        <row r="14">
          <cell r="A14" t="str">
            <v xml:space="preserve">EL.BD. B.01. B.  </v>
          </cell>
          <cell r="B14" t="str">
            <v>Installation of medium voltage duct from 2000 A up to 4000 A, complete of flanges, supports and erection accessories</v>
          </cell>
          <cell r="C14" t="str">
            <v>M</v>
          </cell>
          <cell r="D14" t="str">
            <v>81.00</v>
          </cell>
          <cell r="E14" t="str">
            <v>189.54</v>
          </cell>
          <cell r="F14" t="str">
            <v>15,352.74</v>
          </cell>
          <cell r="G14" t="str">
            <v>25.00</v>
          </cell>
          <cell r="H14" t="str">
            <v>2,025.00</v>
          </cell>
        </row>
        <row r="15">
          <cell r="A15" t="str">
            <v xml:space="preserve">EL.BD. B.02.  .  </v>
          </cell>
          <cell r="B15" t="str">
            <v>INSTALLATION OF LOW VOLTAGE BUS DUCT</v>
          </cell>
        </row>
        <row r="16">
          <cell r="A16" t="str">
            <v xml:space="preserve">EL.BD. B.02. B.  </v>
          </cell>
          <cell r="B16" t="str">
            <v>Installation of low voltage bus duct from 2000 A up to 4000 A, complete of flanges, supports and erection accessories</v>
          </cell>
          <cell r="C16" t="str">
            <v>M</v>
          </cell>
          <cell r="D16" t="str">
            <v>252.00</v>
          </cell>
          <cell r="E16" t="str">
            <v>142.11</v>
          </cell>
          <cell r="F16" t="str">
            <v>35,811.72</v>
          </cell>
          <cell r="G16" t="str">
            <v>20.00</v>
          </cell>
          <cell r="H16" t="str">
            <v>5,040.00</v>
          </cell>
        </row>
        <row r="17">
          <cell r="A17" t="str">
            <v>SUB TOTAL</v>
          </cell>
          <cell r="B17" t="str">
            <v xml:space="preserve">EL.BD. B.  .  .  </v>
          </cell>
          <cell r="F17" t="str">
            <v>51,164.46</v>
          </cell>
          <cell r="H17" t="str">
            <v>7,065.00</v>
          </cell>
        </row>
        <row r="18">
          <cell r="A18" t="str">
            <v>SUB TOTAL</v>
          </cell>
          <cell r="B18" t="str">
            <v xml:space="preserve">EL.BD.  .  .  .  </v>
          </cell>
          <cell r="F18" t="str">
            <v>51,164.46</v>
          </cell>
          <cell r="H18" t="str">
            <v>7,065.00</v>
          </cell>
        </row>
        <row r="19">
          <cell r="A19" t="str">
            <v xml:space="preserve">EL.BK.  .  .  .  </v>
          </cell>
          <cell r="B19" t="str">
            <v>ELECTRICAL POWER SYSTEMS</v>
          </cell>
        </row>
        <row r="20">
          <cell r="A20" t="str">
            <v xml:space="preserve">EL.BK. A.  .  .  </v>
          </cell>
          <cell r="B20" t="str">
            <v>INSTALLATION OF PUSH-BUTTON STATIONS</v>
          </cell>
        </row>
        <row r="21">
          <cell r="A21" t="str">
            <v xml:space="preserve">EL.BK. A.01.  .  </v>
          </cell>
          <cell r="B21" t="str">
            <v>INSTALLATION OF PUSH-BUTTON STATIONS FOR ELECTRIC USERS</v>
          </cell>
        </row>
        <row r="22">
          <cell r="A22" t="str">
            <v xml:space="preserve">EL.BK. A.01. C.  </v>
          </cell>
          <cell r="B22" t="str">
            <v>Installation of push-button station with supporting plate on counterplate</v>
          </cell>
          <cell r="C22" t="str">
            <v>NR</v>
          </cell>
          <cell r="D22" t="str">
            <v>436.20</v>
          </cell>
          <cell r="E22" t="str">
            <v>55.49</v>
          </cell>
          <cell r="F22" t="str">
            <v>24,204.74</v>
          </cell>
          <cell r="G22" t="str">
            <v>8.33</v>
          </cell>
          <cell r="H22" t="str">
            <v>3,633.55</v>
          </cell>
        </row>
        <row r="23">
          <cell r="A23" t="str">
            <v>SUB TOTAL</v>
          </cell>
          <cell r="B23" t="str">
            <v xml:space="preserve">EL.BK. A.  .  .  </v>
          </cell>
          <cell r="F23" t="str">
            <v>24,204.74</v>
          </cell>
          <cell r="H23" t="str">
            <v>3,633.55</v>
          </cell>
        </row>
        <row r="24">
          <cell r="A24" t="str">
            <v xml:space="preserve">EL.BK. B.  .  .  </v>
          </cell>
          <cell r="B24" t="str">
            <v>INSTALLATION OF POWER SOCKETS</v>
          </cell>
        </row>
        <row r="25">
          <cell r="A25" t="str">
            <v xml:space="preserve">EL.BK. B.01.  .  </v>
          </cell>
          <cell r="B25" t="str">
            <v>INSTALLATION OF POWER SOCKETS FIXED EXPOSED ON A STRUCTURE</v>
          </cell>
        </row>
        <row r="26">
          <cell r="A26" t="str">
            <v xml:space="preserve">EL.BK. B.01. B.  </v>
          </cell>
          <cell r="B26" t="str">
            <v>Installation of power socket, 4-pole + earth from 50 to 63 A in Ex-d execution</v>
          </cell>
          <cell r="C26" t="str">
            <v>NR</v>
          </cell>
          <cell r="D26" t="str">
            <v>37.80</v>
          </cell>
          <cell r="E26" t="str">
            <v>83.27</v>
          </cell>
          <cell r="F26" t="str">
            <v>3,147.61</v>
          </cell>
          <cell r="G26" t="str">
            <v>12.50</v>
          </cell>
          <cell r="H26" t="str">
            <v>472.50</v>
          </cell>
        </row>
        <row r="27">
          <cell r="A27" t="str">
            <v>SUB TOTAL</v>
          </cell>
          <cell r="B27" t="str">
            <v xml:space="preserve">EL.BK. B.  .  .  </v>
          </cell>
          <cell r="F27" t="str">
            <v>3,147.61</v>
          </cell>
          <cell r="H27" t="str">
            <v>472.50</v>
          </cell>
        </row>
        <row r="28">
          <cell r="A28" t="str">
            <v xml:space="preserve">EL.BK. C.  .  .  </v>
          </cell>
          <cell r="B28" t="str">
            <v>INSTALLATION OF HOUSINGS FOR TERMINAL   BLOCKS AND/OR APPARATUSES</v>
          </cell>
        </row>
        <row r="29">
          <cell r="A29" t="str">
            <v xml:space="preserve">EL.BK. C.01.  .  </v>
          </cell>
          <cell r="B29" t="str">
            <v xml:space="preserve">INSTALLATION OF HOUSINGS FOR TERMINAL BLOCKS AND/OR APPARATUSES
</v>
          </cell>
        </row>
        <row r="30">
          <cell r="A30" t="str">
            <v xml:space="preserve">EL.BK. C.01. B.  </v>
          </cell>
          <cell r="B30" t="str">
            <v>Installation of housings for terminal blocks and/or apparatuses with int.live volume over 3 up to 9 dm3, in Ex-d execution</v>
          </cell>
          <cell r="C30" t="str">
            <v>NR</v>
          </cell>
          <cell r="D30" t="str">
            <v>37.80</v>
          </cell>
          <cell r="E30" t="str">
            <v>100.59</v>
          </cell>
          <cell r="F30" t="str">
            <v>3,802.30</v>
          </cell>
          <cell r="G30" t="str">
            <v>16.25</v>
          </cell>
          <cell r="H30" t="str">
            <v>614.25</v>
          </cell>
        </row>
        <row r="31">
          <cell r="A31" t="str">
            <v xml:space="preserve">EL.BK. C.01. D.  </v>
          </cell>
          <cell r="B31" t="str">
            <v>Installation of housings for terminal blocks and/or apparatuses with int.live volume over 24 up to 50 dm3, in Ex-d execution</v>
          </cell>
          <cell r="C31" t="str">
            <v>NR</v>
          </cell>
          <cell r="D31" t="str">
            <v>90.60</v>
          </cell>
          <cell r="E31" t="str">
            <v>201.17</v>
          </cell>
          <cell r="F31" t="str">
            <v>18,226.00</v>
          </cell>
          <cell r="G31" t="str">
            <v>32.50</v>
          </cell>
          <cell r="H31" t="str">
            <v>2,944.50</v>
          </cell>
        </row>
        <row r="32">
          <cell r="A32" t="str">
            <v xml:space="preserve">EL.BK. C.01. E.  </v>
          </cell>
          <cell r="B32" t="str">
            <v>Installation of housings for terminal blocks and/or apparatuses with int.live volume over 50 up to 90 dm3, in Ex-d execution</v>
          </cell>
          <cell r="C32" t="str">
            <v>NR</v>
          </cell>
          <cell r="D32" t="str">
            <v>128.40</v>
          </cell>
          <cell r="E32" t="str">
            <v>402.34</v>
          </cell>
          <cell r="F32" t="str">
            <v>51,660.46</v>
          </cell>
          <cell r="G32" t="str">
            <v>65.00</v>
          </cell>
          <cell r="H32" t="str">
            <v>8,346.00</v>
          </cell>
        </row>
        <row r="33">
          <cell r="A33" t="str">
            <v>SUB TOTAL</v>
          </cell>
          <cell r="B33" t="str">
            <v xml:space="preserve">EL.BK. C.  .  .  </v>
          </cell>
          <cell r="F33" t="str">
            <v>73,688.76</v>
          </cell>
          <cell r="H33" t="str">
            <v>11,904.75</v>
          </cell>
        </row>
        <row r="34">
          <cell r="A34" t="str">
            <v xml:space="preserve">EL.BK. D.  .  .  </v>
          </cell>
          <cell r="B34" t="str">
            <v>INSTALLATION OF FITTINGS AND ACCESSORIES(NOT INCLUDED IN OTHER CHARGES )</v>
          </cell>
        </row>
        <row r="35">
          <cell r="A35" t="str">
            <v xml:space="preserve">EL.BK. D.08.  .  </v>
          </cell>
          <cell r="B35" t="str">
            <v>INSTALLATION OF FLEXIBLE TUBING</v>
          </cell>
        </row>
        <row r="36">
          <cell r="A36" t="str">
            <v xml:space="preserve">EL.BK. D.08. B.  </v>
          </cell>
          <cell r="B36" t="str">
            <v>Installation of preassembled flexible tubing of any type only, length up to 1,5 m, diameter over 1" up to 2"</v>
          </cell>
          <cell r="C36" t="str">
            <v>NR</v>
          </cell>
          <cell r="D36" t="str">
            <v>40.20</v>
          </cell>
          <cell r="E36" t="str">
            <v>6.09</v>
          </cell>
          <cell r="F36" t="str">
            <v>244.82</v>
          </cell>
          <cell r="G36" t="str">
            <v>0.81</v>
          </cell>
          <cell r="H36" t="str">
            <v>32.56</v>
          </cell>
        </row>
        <row r="37">
          <cell r="A37" t="str">
            <v>SUB TOTAL</v>
          </cell>
          <cell r="B37" t="str">
            <v xml:space="preserve">EL.BK. D.  .  .  </v>
          </cell>
          <cell r="F37" t="str">
            <v>244.82</v>
          </cell>
          <cell r="H37" t="str">
            <v>32.56</v>
          </cell>
        </row>
        <row r="38">
          <cell r="A38" t="str">
            <v>SUB TOTAL</v>
          </cell>
          <cell r="B38" t="str">
            <v xml:space="preserve">EL.BK.  .  .  .  </v>
          </cell>
          <cell r="F38" t="str">
            <v>101,285.93</v>
          </cell>
          <cell r="H38" t="str">
            <v>16,043.36</v>
          </cell>
        </row>
        <row r="39">
          <cell r="A39" t="str">
            <v xml:space="preserve">EL.CE.  .  .  .  </v>
          </cell>
          <cell r="B39" t="str">
            <v>INSTALLATION OF CABLES</v>
          </cell>
        </row>
        <row r="40">
          <cell r="A40" t="str">
            <v xml:space="preserve">EL.CE. A.  .  .  </v>
          </cell>
          <cell r="B40" t="str">
            <v>MULTICORE CABLE INSTALLATION, UO/U UP   TO 0.6/1 KV, SECTION UP TO 4 MM2</v>
          </cell>
        </row>
        <row r="41">
          <cell r="A41" t="str">
            <v xml:space="preserve">EL.CE. A.02.  .  </v>
          </cell>
          <cell r="B41" t="str">
            <v>INSTALLATION, BURIED OR IN TRENCH DUCT, OF ARMOURED CABLE</v>
          </cell>
        </row>
        <row r="42">
          <cell r="A42" t="str">
            <v xml:space="preserve">EL.CE. A.02. A.  </v>
          </cell>
          <cell r="B42" t="str">
            <v>Installation, buried or in trench duct, of armoured cable with 7 conductors</v>
          </cell>
          <cell r="C42" t="str">
            <v>M</v>
          </cell>
          <cell r="D42" t="str">
            <v>1,479.60</v>
          </cell>
          <cell r="E42" t="str">
            <v>1.56</v>
          </cell>
          <cell r="F42" t="str">
            <v>2,308.18</v>
          </cell>
          <cell r="G42" t="str">
            <v>0.23</v>
          </cell>
          <cell r="H42" t="str">
            <v>340.31</v>
          </cell>
        </row>
        <row r="43">
          <cell r="A43" t="str">
            <v xml:space="preserve">EL.CE. A.02. B.  </v>
          </cell>
          <cell r="B43" t="str">
            <v>Installation, buried or in trench duct, of armoured cable with 10 to 12 conductors</v>
          </cell>
          <cell r="C43" t="str">
            <v>M</v>
          </cell>
          <cell r="D43" t="str">
            <v>74,574.00</v>
          </cell>
          <cell r="E43" t="str">
            <v>1.76</v>
          </cell>
          <cell r="F43" t="str">
            <v>131,250.24</v>
          </cell>
          <cell r="G43" t="str">
            <v>0.26</v>
          </cell>
          <cell r="H43" t="str">
            <v>19,389.24</v>
          </cell>
        </row>
        <row r="44">
          <cell r="A44" t="str">
            <v xml:space="preserve">EL.CE. A.02. C.  </v>
          </cell>
          <cell r="B44" t="str">
            <v>Installation, buried or in trench duct, of armoured cable with 16 to 19 conductors</v>
          </cell>
          <cell r="C44" t="str">
            <v>M</v>
          </cell>
          <cell r="D44" t="str">
            <v>16,218.00</v>
          </cell>
          <cell r="E44" t="str">
            <v>2.03</v>
          </cell>
          <cell r="F44" t="str">
            <v>32,922.54</v>
          </cell>
          <cell r="G44" t="str">
            <v>0.30</v>
          </cell>
          <cell r="H44" t="str">
            <v>4,865.40</v>
          </cell>
        </row>
        <row r="45">
          <cell r="A45" t="str">
            <v xml:space="preserve">EL.CE. A.05.  .  </v>
          </cell>
          <cell r="B45" t="str">
            <v>INSTALLATION, ON CABLE TRAY OR IN CONDUIT, OF ARMOURED CABLE</v>
          </cell>
        </row>
        <row r="46">
          <cell r="A46" t="str">
            <v xml:space="preserve">EL.CE. A.05. A.  </v>
          </cell>
          <cell r="B46" t="str">
            <v>Installation, on cable tray or in conduit, of armoured cable with 7 conductors</v>
          </cell>
          <cell r="C46" t="str">
            <v>M</v>
          </cell>
          <cell r="D46" t="str">
            <v>21,518.40</v>
          </cell>
          <cell r="E46" t="str">
            <v>2.03</v>
          </cell>
          <cell r="F46" t="str">
            <v>43,682.35</v>
          </cell>
          <cell r="G46" t="str">
            <v>0.30</v>
          </cell>
          <cell r="H46" t="str">
            <v>6,455.52</v>
          </cell>
        </row>
        <row r="47">
          <cell r="A47" t="str">
            <v xml:space="preserve">EL.CE. A.05. B.  </v>
          </cell>
          <cell r="B47" t="str">
            <v>Installation, on cable tray or in conduit, armoured cable with 10 to 12 conductors</v>
          </cell>
          <cell r="C47" t="str">
            <v>M</v>
          </cell>
          <cell r="D47" t="str">
            <v>9,444.00</v>
          </cell>
          <cell r="E47" t="str">
            <v>2.71</v>
          </cell>
          <cell r="F47" t="str">
            <v>25,593.24</v>
          </cell>
          <cell r="G47" t="str">
            <v>0.40</v>
          </cell>
          <cell r="H47" t="str">
            <v>3,777.60</v>
          </cell>
        </row>
        <row r="48">
          <cell r="A48" t="str">
            <v xml:space="preserve">EL.CE. A.05. C.  </v>
          </cell>
          <cell r="B48" t="str">
            <v>Installation, on cable tray or in conduit, of armoured cable with 16 to 19 conductors</v>
          </cell>
          <cell r="C48" t="str">
            <v>M</v>
          </cell>
          <cell r="D48" t="str">
            <v>6,540.00</v>
          </cell>
          <cell r="E48" t="str">
            <v>4.06</v>
          </cell>
          <cell r="F48" t="str">
            <v>26,552.40</v>
          </cell>
          <cell r="G48" t="str">
            <v>0.60</v>
          </cell>
          <cell r="H48" t="str">
            <v>3,924.00</v>
          </cell>
        </row>
        <row r="49">
          <cell r="A49" t="str">
            <v>SUB TOTAL</v>
          </cell>
          <cell r="B49" t="str">
            <v xml:space="preserve">EL.CE. A.  .  .  </v>
          </cell>
          <cell r="F49" t="str">
            <v>262,308.95</v>
          </cell>
          <cell r="H49" t="str">
            <v>38,752.07</v>
          </cell>
        </row>
        <row r="50">
          <cell r="A50" t="str">
            <v xml:space="preserve">EL.CE. C.  .  .  </v>
          </cell>
          <cell r="B50" t="str">
            <v>INSTALLATION OF CABLE, UO/U UP TO 0.6/1 KV, ARMOURED TYPE OR  WITH  CONCENTRIC CONDUCTOR COPPER CONDUCTORS</v>
          </cell>
        </row>
        <row r="51">
          <cell r="A51" t="str">
            <v xml:space="preserve">EL.CE. C.01.  .  </v>
          </cell>
          <cell r="B51" t="str">
            <v>INSTALLATION, BURIED OR IN TRENCH DUCT  OF CABLE WITH 2 OR 3 CONDUCTORS</v>
          </cell>
        </row>
        <row r="52">
          <cell r="A52" t="str">
            <v xml:space="preserve">EL.CE. C.01. B.  </v>
          </cell>
          <cell r="B52" t="str">
            <v>Installation, buried or in trench duct, of cable with 2 or 3 conductors,        section from 4 to 6 mm2</v>
          </cell>
          <cell r="C52" t="str">
            <v>M</v>
          </cell>
          <cell r="D52" t="str">
            <v>17,292.00</v>
          </cell>
          <cell r="E52" t="str">
            <v>1.09</v>
          </cell>
          <cell r="F52" t="str">
            <v>18,848.28</v>
          </cell>
          <cell r="G52" t="str">
            <v>0.16</v>
          </cell>
          <cell r="H52" t="str">
            <v>2,766.72</v>
          </cell>
        </row>
        <row r="53">
          <cell r="A53" t="str">
            <v xml:space="preserve">EL.CE. C.02.  .  </v>
          </cell>
          <cell r="B53" t="str">
            <v>INSTALLATION, BURIED OR IN TRENCH DUCT, OF CABLE WITH 4 OR 5 CONDUCTORS</v>
          </cell>
        </row>
        <row r="54">
          <cell r="A54" t="str">
            <v xml:space="preserve">EL.CE. C.02. B.  </v>
          </cell>
          <cell r="B54" t="str">
            <v>Installation, buried or in trench duct, of cable with 4 or 5 conductors,        section from 4 to 6 mm2</v>
          </cell>
          <cell r="C54" t="str">
            <v>M</v>
          </cell>
          <cell r="D54" t="str">
            <v>32,142.00</v>
          </cell>
          <cell r="E54" t="str">
            <v>1.22</v>
          </cell>
          <cell r="F54" t="str">
            <v>39,213.24</v>
          </cell>
          <cell r="G54" t="str">
            <v>0.18</v>
          </cell>
          <cell r="H54" t="str">
            <v>5,785.56</v>
          </cell>
        </row>
        <row r="55">
          <cell r="A55" t="str">
            <v xml:space="preserve">EL.CE. C.02. C.  </v>
          </cell>
          <cell r="B55" t="str">
            <v>Installation, buried or in trench duct, of cable with 4 or 5 conductors,        section from 10 to 16 mm2</v>
          </cell>
          <cell r="C55" t="str">
            <v>M</v>
          </cell>
          <cell r="D55" t="str">
            <v>19,968.00</v>
          </cell>
          <cell r="E55" t="str">
            <v>1.56</v>
          </cell>
          <cell r="F55" t="str">
            <v>31,150.08</v>
          </cell>
          <cell r="G55" t="str">
            <v>0.23</v>
          </cell>
          <cell r="H55" t="str">
            <v>4,592.64</v>
          </cell>
        </row>
        <row r="56">
          <cell r="A56" t="str">
            <v xml:space="preserve">EL.CE. C.02. D.  </v>
          </cell>
          <cell r="B56" t="str">
            <v>Installation, buried or in trench duct, of cable with 4 or 5 conductors,        section from 25 to 35 mm2</v>
          </cell>
          <cell r="C56" t="str">
            <v>M</v>
          </cell>
          <cell r="D56" t="str">
            <v>28,608.00</v>
          </cell>
          <cell r="E56" t="str">
            <v>2.04</v>
          </cell>
          <cell r="F56" t="str">
            <v>58,360.32</v>
          </cell>
          <cell r="G56" t="str">
            <v>0.30</v>
          </cell>
          <cell r="H56" t="str">
            <v>8,582.40</v>
          </cell>
        </row>
        <row r="57">
          <cell r="A57" t="str">
            <v xml:space="preserve">EL.CE. C.02. E.  </v>
          </cell>
          <cell r="B57" t="str">
            <v>Installation, buried or in trench duct, of cable with 4 or 5 conductors,        section from 50 to 70 mm2</v>
          </cell>
          <cell r="C57" t="str">
            <v>M</v>
          </cell>
          <cell r="D57" t="str">
            <v>3,636.00</v>
          </cell>
          <cell r="E57" t="str">
            <v>4.08</v>
          </cell>
          <cell r="F57" t="str">
            <v>14,834.88</v>
          </cell>
          <cell r="G57" t="str">
            <v>0.60</v>
          </cell>
          <cell r="H57" t="str">
            <v>2,181.60</v>
          </cell>
        </row>
        <row r="58">
          <cell r="A58" t="str">
            <v xml:space="preserve">EL.CE. C.02. F.  </v>
          </cell>
          <cell r="B58" t="str">
            <v>Installation, buried or in trench duct, of cable with 4 or 5 conductors,        section from 95 to 120 mm2</v>
          </cell>
          <cell r="C58" t="str">
            <v>M</v>
          </cell>
          <cell r="D58" t="str">
            <v>24,762.00</v>
          </cell>
          <cell r="E58" t="str">
            <v>5.10</v>
          </cell>
          <cell r="F58" t="str">
            <v>126,286.20</v>
          </cell>
          <cell r="G58" t="str">
            <v>0.75</v>
          </cell>
          <cell r="H58" t="str">
            <v>18,571.50</v>
          </cell>
        </row>
        <row r="59">
          <cell r="A59" t="str">
            <v xml:space="preserve">EL.CE. C.02. G.  </v>
          </cell>
          <cell r="B59" t="str">
            <v>Installation, buried or in trench duct, of cable with 4 or 5 conductors,        section from 150 to 185 mm2</v>
          </cell>
          <cell r="C59" t="str">
            <v>M</v>
          </cell>
          <cell r="D59" t="str">
            <v>12,468.00</v>
          </cell>
          <cell r="E59" t="str">
            <v>6.12</v>
          </cell>
          <cell r="F59" t="str">
            <v>76,304.16</v>
          </cell>
          <cell r="G59" t="str">
            <v>0.90</v>
          </cell>
          <cell r="H59" t="str">
            <v>11,221.20</v>
          </cell>
        </row>
        <row r="60">
          <cell r="A60" t="str">
            <v xml:space="preserve">EL.CE. C.03.  .  </v>
          </cell>
          <cell r="B60" t="str">
            <v>INSTALLATION, ON CABLE TRAY OR IN CONDUIT, OF CABLE WITH 2 OR 3 CONDUCTORS</v>
          </cell>
        </row>
        <row r="61">
          <cell r="A61" t="str">
            <v xml:space="preserve">EL.CE. C.03. B.  </v>
          </cell>
          <cell r="B61" t="str">
            <v>Installation, on cable tray or in       conduit,of cable with 2 or 3 conductors,section from 4 to 6 mm2</v>
          </cell>
          <cell r="C61" t="str">
            <v>M</v>
          </cell>
          <cell r="D61" t="str">
            <v>25,920.00</v>
          </cell>
          <cell r="E61" t="str">
            <v>1.56</v>
          </cell>
          <cell r="F61" t="str">
            <v>40,435.20</v>
          </cell>
          <cell r="G61" t="str">
            <v>0.23</v>
          </cell>
          <cell r="H61" t="str">
            <v>5,961.60</v>
          </cell>
        </row>
        <row r="62">
          <cell r="A62" t="str">
            <v xml:space="preserve">EL.CE. C.03. C.  </v>
          </cell>
          <cell r="B62" t="str">
            <v>Installation, on cable tray or in       conduit,of cable with 2 or 3 conductors,section from 10 to 16 mm2</v>
          </cell>
          <cell r="C62" t="str">
            <v>M</v>
          </cell>
          <cell r="D62" t="str">
            <v>1,800.00</v>
          </cell>
          <cell r="E62" t="str">
            <v>1.77</v>
          </cell>
          <cell r="F62" t="str">
            <v>3,186.00</v>
          </cell>
          <cell r="G62" t="str">
            <v>0.26</v>
          </cell>
          <cell r="H62" t="str">
            <v>468.00</v>
          </cell>
        </row>
        <row r="63">
          <cell r="A63" t="str">
            <v xml:space="preserve">EL.CE. C.04.  .  </v>
          </cell>
          <cell r="B63" t="str">
            <v>INSTALLATION, ON CABLE TRAY OR IN       CONDUIT,OF CABLE WITH 4 OR 5 CONDUCTORS</v>
          </cell>
        </row>
        <row r="64">
          <cell r="A64" t="str">
            <v xml:space="preserve">EL.CE. C.04. B.  </v>
          </cell>
          <cell r="B64" t="str">
            <v>Installation, on cable tray or in       conduit,of cable with 4 or 5 conductors,section from 4 to 6 mm2</v>
          </cell>
          <cell r="C64" t="str">
            <v>M</v>
          </cell>
          <cell r="D64" t="str">
            <v>7,524.00</v>
          </cell>
          <cell r="E64" t="str">
            <v>2.04</v>
          </cell>
          <cell r="F64" t="str">
            <v>15,348.96</v>
          </cell>
          <cell r="G64" t="str">
            <v>0.30</v>
          </cell>
          <cell r="H64" t="str">
            <v>2,257.20</v>
          </cell>
        </row>
        <row r="65">
          <cell r="A65" t="str">
            <v xml:space="preserve">EL.CE. C.04. C.  </v>
          </cell>
          <cell r="B65" t="str">
            <v>Installation, on cable tray or in       conduit,of cable with 4 or 5 conductors,section from 10 to 16 mm2</v>
          </cell>
          <cell r="C65" t="str">
            <v>M</v>
          </cell>
          <cell r="D65" t="str">
            <v>4,914.00</v>
          </cell>
          <cell r="E65" t="str">
            <v>2.45</v>
          </cell>
          <cell r="F65" t="str">
            <v>12,039.30</v>
          </cell>
          <cell r="G65" t="str">
            <v>0.36</v>
          </cell>
          <cell r="H65" t="str">
            <v>1,769.04</v>
          </cell>
        </row>
        <row r="66">
          <cell r="A66" t="str">
            <v xml:space="preserve">EL.CE. C.04. D.  </v>
          </cell>
          <cell r="B66" t="str">
            <v>Installation, on cable tray or in       conduit,of cable with 4 or 5 conductors,section from 25 to 35 mm2</v>
          </cell>
          <cell r="C66" t="str">
            <v>M</v>
          </cell>
          <cell r="D66" t="str">
            <v>64,410.00</v>
          </cell>
          <cell r="E66" t="str">
            <v>3.06</v>
          </cell>
          <cell r="F66" t="str">
            <v>197,094.60</v>
          </cell>
          <cell r="G66" t="str">
            <v>0.45</v>
          </cell>
          <cell r="H66" t="str">
            <v>28,984.50</v>
          </cell>
        </row>
        <row r="67">
          <cell r="A67" t="str">
            <v xml:space="preserve">EL.CE. C.04. E.  </v>
          </cell>
          <cell r="B67" t="str">
            <v>Installation, on cable tray or in       conduit,of cable with 4 or 5 conductors,section from 50 to 70 mm2</v>
          </cell>
          <cell r="C67" t="str">
            <v>M</v>
          </cell>
          <cell r="D67" t="str">
            <v>774.00</v>
          </cell>
          <cell r="E67" t="str">
            <v>4.90</v>
          </cell>
          <cell r="F67" t="str">
            <v>3,792.60</v>
          </cell>
          <cell r="G67" t="str">
            <v>0.72</v>
          </cell>
          <cell r="H67" t="str">
            <v>557.28</v>
          </cell>
        </row>
        <row r="68">
          <cell r="A68" t="str">
            <v xml:space="preserve">EL.CE. C.04. F.  </v>
          </cell>
          <cell r="B68" t="str">
            <v>Installation, on cable tray or in       conduit,of cable with 4 or 5 conductors,section from 95 to 120 mm2</v>
          </cell>
          <cell r="C68" t="str">
            <v>M</v>
          </cell>
          <cell r="D68" t="str">
            <v>4,848.00</v>
          </cell>
          <cell r="E68" t="str">
            <v>6.12</v>
          </cell>
          <cell r="F68" t="str">
            <v>29,669.76</v>
          </cell>
          <cell r="G68" t="str">
            <v>0.90</v>
          </cell>
          <cell r="H68" t="str">
            <v>4,363.20</v>
          </cell>
        </row>
        <row r="69">
          <cell r="A69" t="str">
            <v xml:space="preserve">EL.CE. C.04. G.  </v>
          </cell>
          <cell r="B69" t="str">
            <v>Installation, on cable tray or in       conduit,of cable with 4 or 5 conductors,section from 150 to 185 mm2</v>
          </cell>
          <cell r="C69" t="str">
            <v>M</v>
          </cell>
          <cell r="D69" t="str">
            <v>4,554.00</v>
          </cell>
          <cell r="E69" t="str">
            <v>7.68</v>
          </cell>
          <cell r="F69" t="str">
            <v>34,974.72</v>
          </cell>
          <cell r="G69" t="str">
            <v>1.13</v>
          </cell>
          <cell r="H69" t="str">
            <v>5,146.02</v>
          </cell>
        </row>
        <row r="70">
          <cell r="A70" t="str">
            <v xml:space="preserve">EL.CE. C.08.  .  </v>
          </cell>
          <cell r="B70" t="str">
            <v xml:space="preserve">ISTALLATION, ON CABLE TRAY OR IN CONDUIT,OF CABLE  WITH 1  CONDUCTOR
</v>
          </cell>
        </row>
        <row r="71">
          <cell r="A71" t="str">
            <v xml:space="preserve">EL.CE. C.08. I.  </v>
          </cell>
          <cell r="B71" t="str">
            <v xml:space="preserve">Installation, on cable tray or in conduit, of cable with 1 conductor, section from 400 to 500 mm2      
</v>
          </cell>
          <cell r="C71" t="str">
            <v>M</v>
          </cell>
          <cell r="D71" t="str">
            <v>1,902.00</v>
          </cell>
          <cell r="E71" t="str">
            <v>7.68</v>
          </cell>
          <cell r="F71" t="str">
            <v>14,607.36</v>
          </cell>
          <cell r="G71" t="str">
            <v>1.13</v>
          </cell>
          <cell r="H71" t="str">
            <v>2,149.26</v>
          </cell>
        </row>
        <row r="72">
          <cell r="A72" t="str">
            <v>SUB TOTAL</v>
          </cell>
          <cell r="B72" t="str">
            <v xml:space="preserve">EL.CE. C.  .  .  </v>
          </cell>
          <cell r="F72" t="str">
            <v>716,145.66</v>
          </cell>
          <cell r="H72" t="str">
            <v>105,357.72</v>
          </cell>
        </row>
        <row r="73">
          <cell r="A73" t="str">
            <v xml:space="preserve">EL.CE. F.  .  .  </v>
          </cell>
          <cell r="B73" t="str">
            <v>INSTALLATION OF 3-POLE CABLE, UO/U GREATER THAN 0.6/1 KV UP TO 8.7/15 KV   (MEDIUM VOLTAGE), ARMOURED OR LEAD-COVERED ARMOURED TYPE. COPPER CONDUCTORS</v>
          </cell>
        </row>
        <row r="74">
          <cell r="A74" t="str">
            <v xml:space="preserve">EL.CE. F.01.  .  </v>
          </cell>
          <cell r="B74" t="str">
            <v>INSTALLATION, BURIED OR IN TRENCH DUCT, OF ARMOURED CABLE</v>
          </cell>
        </row>
        <row r="75">
          <cell r="A75" t="str">
            <v xml:space="preserve">EL.CE. F.01. A.  </v>
          </cell>
          <cell r="B75" t="str">
            <v>Installation, buried or in trench duct, of armoured cable, section up to 35 mm2</v>
          </cell>
          <cell r="C75" t="str">
            <v>M</v>
          </cell>
          <cell r="D75" t="str">
            <v>2,328.00</v>
          </cell>
          <cell r="E75" t="str">
            <v>2.13</v>
          </cell>
          <cell r="F75" t="str">
            <v>4,958.64</v>
          </cell>
          <cell r="G75" t="str">
            <v>0.30</v>
          </cell>
          <cell r="H75" t="str">
            <v>698.40</v>
          </cell>
        </row>
        <row r="76">
          <cell r="A76" t="str">
            <v xml:space="preserve">EL.CE. F.01. B.  </v>
          </cell>
          <cell r="B76" t="str">
            <v>Installation, buried or in trench duct, of armoured cable, section from 50 to   70 mm2</v>
          </cell>
          <cell r="C76" t="str">
            <v>M</v>
          </cell>
          <cell r="D76" t="str">
            <v>486.00</v>
          </cell>
          <cell r="E76" t="str">
            <v>3.20</v>
          </cell>
          <cell r="F76" t="str">
            <v>1,555.20</v>
          </cell>
          <cell r="G76" t="str">
            <v>0.45</v>
          </cell>
          <cell r="H76" t="str">
            <v>218.70</v>
          </cell>
        </row>
        <row r="77">
          <cell r="A77" t="str">
            <v xml:space="preserve">EL.CE. F.01. C.  </v>
          </cell>
          <cell r="B77" t="str">
            <v>Installation, buried or in trench duct, of armoured cable, section from 95 to   120 mm2</v>
          </cell>
          <cell r="C77" t="str">
            <v>M</v>
          </cell>
          <cell r="D77" t="str">
            <v>2,496.00</v>
          </cell>
          <cell r="E77" t="str">
            <v>4.27</v>
          </cell>
          <cell r="F77" t="str">
            <v>10,657.92</v>
          </cell>
          <cell r="G77" t="str">
            <v>0.60</v>
          </cell>
          <cell r="H77" t="str">
            <v>1,497.60</v>
          </cell>
        </row>
        <row r="78">
          <cell r="A78" t="str">
            <v xml:space="preserve">EL.CE. F.01. D.  </v>
          </cell>
          <cell r="B78" t="str">
            <v>Installation, buried or in trench duct, of armoured cable, section from 150 to  185 mm2</v>
          </cell>
          <cell r="C78" t="str">
            <v>M</v>
          </cell>
          <cell r="D78" t="str">
            <v>6,426.00</v>
          </cell>
          <cell r="E78" t="str">
            <v>5.33</v>
          </cell>
          <cell r="F78" t="str">
            <v>34,250.58</v>
          </cell>
          <cell r="G78" t="str">
            <v>0.75</v>
          </cell>
          <cell r="H78" t="str">
            <v>4,819.50</v>
          </cell>
        </row>
        <row r="79">
          <cell r="A79" t="str">
            <v xml:space="preserve">EL.CE. F.01. E.  </v>
          </cell>
          <cell r="B79" t="str">
            <v>Installation, buried or in trench duct, of armoured cable, section from 240 to  300 mm2</v>
          </cell>
          <cell r="C79" t="str">
            <v>M</v>
          </cell>
          <cell r="D79" t="str">
            <v>342.00</v>
          </cell>
          <cell r="E79" t="str">
            <v>6.40</v>
          </cell>
          <cell r="F79" t="str">
            <v>2,188.80</v>
          </cell>
          <cell r="G79" t="str">
            <v>0.90</v>
          </cell>
          <cell r="H79" t="str">
            <v>307.80</v>
          </cell>
        </row>
        <row r="80">
          <cell r="A80" t="str">
            <v xml:space="preserve">EL.CE. F.03.  .  </v>
          </cell>
          <cell r="B80" t="str">
            <v>INSTALLATION, ON CABLE TRAY OR IN       CONDUIT,OF ARMOURED CABLE</v>
          </cell>
        </row>
        <row r="81">
          <cell r="A81" t="str">
            <v xml:space="preserve">EL.CE. F.03. A.  </v>
          </cell>
          <cell r="B81" t="str">
            <v>Installation, on cable tray or in       conduit,of armoured cable, section up   to 35 mm2</v>
          </cell>
          <cell r="C81" t="str">
            <v>M</v>
          </cell>
          <cell r="D81" t="str">
            <v>324.00</v>
          </cell>
          <cell r="E81" t="str">
            <v>4.27</v>
          </cell>
          <cell r="F81" t="str">
            <v>1,383.48</v>
          </cell>
          <cell r="G81" t="str">
            <v>0.60</v>
          </cell>
          <cell r="H81" t="str">
            <v>194.40</v>
          </cell>
        </row>
        <row r="82">
          <cell r="A82" t="str">
            <v xml:space="preserve">EL.CE. F.03. B.  </v>
          </cell>
          <cell r="B82" t="str">
            <v>Installation, on cable tray or in       conduit,of armoured cable, section from 50 to 70 mm2</v>
          </cell>
          <cell r="C82" t="str">
            <v>M</v>
          </cell>
          <cell r="D82" t="str">
            <v>198.00</v>
          </cell>
          <cell r="E82" t="str">
            <v>6.40</v>
          </cell>
          <cell r="F82" t="str">
            <v>1,267.20</v>
          </cell>
          <cell r="G82" t="str">
            <v>0.90</v>
          </cell>
          <cell r="H82" t="str">
            <v>178.20</v>
          </cell>
        </row>
        <row r="83">
          <cell r="A83" t="str">
            <v xml:space="preserve">EL.CE. F.03. C.  </v>
          </cell>
          <cell r="B83" t="str">
            <v>Installation, on cable tray or in       conduit,of armoured cable, section from 95 to 120 mm2</v>
          </cell>
          <cell r="C83" t="str">
            <v>M</v>
          </cell>
          <cell r="D83" t="str">
            <v>2,382.00</v>
          </cell>
          <cell r="E83" t="str">
            <v>8.04</v>
          </cell>
          <cell r="F83" t="str">
            <v>19,151.28</v>
          </cell>
          <cell r="G83" t="str">
            <v>1.13</v>
          </cell>
          <cell r="H83" t="str">
            <v>2,691.66</v>
          </cell>
        </row>
        <row r="84">
          <cell r="A84" t="str">
            <v xml:space="preserve">EL.CE. F.03. D.  </v>
          </cell>
          <cell r="B84" t="str">
            <v>Installation, on cable tray or in       conduit,of armoured cable, section from 150 to 185 mm2</v>
          </cell>
          <cell r="C84" t="str">
            <v>M</v>
          </cell>
          <cell r="D84" t="str">
            <v>774.00</v>
          </cell>
          <cell r="E84" t="str">
            <v>10.67</v>
          </cell>
          <cell r="F84" t="str">
            <v>8,258.58</v>
          </cell>
          <cell r="G84" t="str">
            <v>1.50</v>
          </cell>
          <cell r="H84" t="str">
            <v>1,161.00</v>
          </cell>
        </row>
        <row r="85">
          <cell r="A85" t="str">
            <v xml:space="preserve">EL.CE. F.03. E.  </v>
          </cell>
          <cell r="B85" t="str">
            <v>Installation, on cable tray or in       conduit,of armoured cable, section from 240 to 300 mm2</v>
          </cell>
          <cell r="C85" t="str">
            <v>M</v>
          </cell>
          <cell r="D85" t="str">
            <v>492.00</v>
          </cell>
          <cell r="E85" t="str">
            <v>12.80</v>
          </cell>
          <cell r="F85" t="str">
            <v>6,297.60</v>
          </cell>
          <cell r="G85" t="str">
            <v>1.80</v>
          </cell>
          <cell r="H85" t="str">
            <v>885.60</v>
          </cell>
        </row>
        <row r="86">
          <cell r="A86" t="str">
            <v xml:space="preserve">EL.CE. F.09.  .  </v>
          </cell>
          <cell r="B86" t="str">
            <v xml:space="preserve">INSTALLATION, BURIED OR IN TRENCH DUCT, OF  ARMOURED OR LEAD-COVERED  ARMOURED CABLE,  1 CONDUCTOR 
</v>
          </cell>
        </row>
        <row r="87">
          <cell r="A87" t="str">
            <v xml:space="preserve">EL.CE. F.09. G.  </v>
          </cell>
          <cell r="B87" t="str">
            <v xml:space="preserve">Installation, buried or in trench duct, of armoured cable, section from 500  to 630 mm2      
</v>
          </cell>
          <cell r="C87" t="str">
            <v>M</v>
          </cell>
          <cell r="D87" t="str">
            <v>5,094.00</v>
          </cell>
          <cell r="E87" t="str">
            <v>6.40</v>
          </cell>
          <cell r="F87" t="str">
            <v>32,601.60</v>
          </cell>
          <cell r="G87" t="str">
            <v>0.90</v>
          </cell>
          <cell r="H87" t="str">
            <v>4,584.60</v>
          </cell>
        </row>
        <row r="88">
          <cell r="A88" t="str">
            <v>SUB TOTAL</v>
          </cell>
          <cell r="B88" t="str">
            <v xml:space="preserve">EL.CE. F.  .  .  </v>
          </cell>
          <cell r="F88" t="str">
            <v>122,570.88</v>
          </cell>
          <cell r="H88" t="str">
            <v>17,237.46</v>
          </cell>
        </row>
        <row r="89">
          <cell r="A89" t="str">
            <v xml:space="preserve">EL.CE. Q.  .  .  </v>
          </cell>
          <cell r="B89" t="str">
            <v>TERMINATIONS AND CONNECTIONS OF         MULTICORE CABLE, UO/U UP TO O.6/1 KV    CONDUCTORS UP TO 4 MM2</v>
          </cell>
        </row>
        <row r="90">
          <cell r="A90" t="str">
            <v xml:space="preserve">EL.CE. Q.02.  .  </v>
          </cell>
          <cell r="B90" t="str">
            <v>TERMINATIONS AND CONNECTIONS OF         ARMOURED CABLES</v>
          </cell>
        </row>
        <row r="91">
          <cell r="A91" t="str">
            <v xml:space="preserve">EL.CE. Q.02. A.  </v>
          </cell>
          <cell r="B91" t="str">
            <v>Armoured cables with 7 to 10 conductors</v>
          </cell>
          <cell r="C91" t="str">
            <v>NR</v>
          </cell>
          <cell r="D91" t="str">
            <v>1,752.00</v>
          </cell>
          <cell r="E91" t="str">
            <v>6.54</v>
          </cell>
          <cell r="F91" t="str">
            <v>11,458.08</v>
          </cell>
          <cell r="G91" t="str">
            <v>1.00</v>
          </cell>
          <cell r="H91" t="str">
            <v>1,752.00</v>
          </cell>
        </row>
        <row r="92">
          <cell r="A92" t="str">
            <v xml:space="preserve">EL.CE. Q.02. B.  </v>
          </cell>
          <cell r="B92" t="str">
            <v>Armoured cables with 12 to 16 conductors</v>
          </cell>
          <cell r="C92" t="str">
            <v>NR</v>
          </cell>
          <cell r="D92" t="str">
            <v>164.40</v>
          </cell>
          <cell r="E92" t="str">
            <v>9.81</v>
          </cell>
          <cell r="F92" t="str">
            <v>1,612.76</v>
          </cell>
          <cell r="G92" t="str">
            <v>1.50</v>
          </cell>
          <cell r="H92" t="str">
            <v>246.60</v>
          </cell>
        </row>
        <row r="93">
          <cell r="A93" t="str">
            <v>SUB TOTAL</v>
          </cell>
          <cell r="B93" t="str">
            <v xml:space="preserve">EL.CE. Q.  .  .  </v>
          </cell>
          <cell r="F93" t="str">
            <v>13,070.84</v>
          </cell>
          <cell r="H93" t="str">
            <v>1,998.60</v>
          </cell>
        </row>
        <row r="94">
          <cell r="A94" t="str">
            <v xml:space="preserve">EL.CE. S.  .  .  </v>
          </cell>
          <cell r="B94" t="str">
            <v>TERMINATIONS AND CONNECTIONS OF CABLE, UO/U UP TO 0.6/1 KV.       COPPER OR ALUMINIUM CONDUCTORS</v>
          </cell>
        </row>
        <row r="95">
          <cell r="A95" t="str">
            <v xml:space="preserve">EL.CE. S.04.  .  </v>
          </cell>
          <cell r="B95" t="str">
            <v>TERMINATIONS AND CONNECTIONS OF ARMOUREDCABLES WITH 2 OR 3 CONDUCTORS</v>
          </cell>
        </row>
        <row r="96">
          <cell r="A96" t="str">
            <v xml:space="preserve">EL.CE. S.04. B.  </v>
          </cell>
          <cell r="B96" t="str">
            <v>Armoured cables with 2 or 3 conductors, section from 4 to 6 mm2</v>
          </cell>
          <cell r="C96" t="str">
            <v>NR</v>
          </cell>
          <cell r="D96" t="str">
            <v>4,770.00</v>
          </cell>
          <cell r="E96" t="str">
            <v>3.27</v>
          </cell>
          <cell r="F96" t="str">
            <v>15,597.90</v>
          </cell>
          <cell r="G96" t="str">
            <v>0.50</v>
          </cell>
          <cell r="H96" t="str">
            <v>2,385.00</v>
          </cell>
        </row>
        <row r="97">
          <cell r="A97" t="str">
            <v xml:space="preserve">EL.CE. S.04. C.  </v>
          </cell>
          <cell r="B97" t="str">
            <v>Armoured cables with 2 or 3 conductors, section from 10 to 16 mm2</v>
          </cell>
          <cell r="C97" t="str">
            <v>NR</v>
          </cell>
          <cell r="D97" t="str">
            <v>84.00</v>
          </cell>
          <cell r="E97" t="str">
            <v>4.38</v>
          </cell>
          <cell r="F97" t="str">
            <v>367.92</v>
          </cell>
          <cell r="G97" t="str">
            <v>0.67</v>
          </cell>
          <cell r="H97" t="str">
            <v>56.28</v>
          </cell>
        </row>
        <row r="98">
          <cell r="A98" t="str">
            <v xml:space="preserve">EL.CE. S.05.  .  </v>
          </cell>
          <cell r="B98" t="str">
            <v>TERMINATIONS AND CONNECTIONS OF ARMOUREDCABLES WITH 4 OR 5 CONDUCTORS</v>
          </cell>
        </row>
        <row r="99">
          <cell r="A99" t="str">
            <v xml:space="preserve">EL.CE. S.05. B.  </v>
          </cell>
          <cell r="B99" t="str">
            <v>Armoured cables with 4 or 5 conductors, section from 4 to 6 mm2</v>
          </cell>
          <cell r="C99" t="str">
            <v>NR</v>
          </cell>
          <cell r="D99" t="str">
            <v>351.60</v>
          </cell>
          <cell r="E99" t="str">
            <v>4.38</v>
          </cell>
          <cell r="F99" t="str">
            <v>1,540.01</v>
          </cell>
          <cell r="G99" t="str">
            <v>0.67</v>
          </cell>
          <cell r="H99" t="str">
            <v>235.57</v>
          </cell>
        </row>
        <row r="100">
          <cell r="A100" t="str">
            <v xml:space="preserve">EL.CE. S.05. C.  </v>
          </cell>
          <cell r="B100" t="str">
            <v>Armoured cables with 4 or 5 conductors, section from 10 to 16 mm2</v>
          </cell>
          <cell r="C100" t="str">
            <v>NR</v>
          </cell>
          <cell r="D100" t="str">
            <v>222.00</v>
          </cell>
          <cell r="E100" t="str">
            <v>4.90</v>
          </cell>
          <cell r="F100" t="str">
            <v>1,087.80</v>
          </cell>
          <cell r="G100" t="str">
            <v>0.75</v>
          </cell>
          <cell r="H100" t="str">
            <v>166.50</v>
          </cell>
        </row>
        <row r="101">
          <cell r="A101" t="str">
            <v xml:space="preserve">EL.CE. S.05. D.  </v>
          </cell>
          <cell r="B101" t="str">
            <v>Armoured ables with 4 or 5 conductors,  section from 25 to 35 mm2</v>
          </cell>
          <cell r="C101" t="str">
            <v>NR</v>
          </cell>
          <cell r="D101" t="str">
            <v>330.00</v>
          </cell>
          <cell r="E101" t="str">
            <v>6.54</v>
          </cell>
          <cell r="F101" t="str">
            <v>2,158.20</v>
          </cell>
          <cell r="G101" t="str">
            <v>1.00</v>
          </cell>
          <cell r="H101" t="str">
            <v>330.00</v>
          </cell>
        </row>
        <row r="102">
          <cell r="A102" t="str">
            <v xml:space="preserve">EL.CE. S.05. E.  </v>
          </cell>
          <cell r="B102" t="str">
            <v>Armoured cables with 4 or 5 conductors, section from 50 to 70 mm2</v>
          </cell>
          <cell r="C102" t="str">
            <v>NR</v>
          </cell>
          <cell r="D102" t="str">
            <v>48.00</v>
          </cell>
          <cell r="E102" t="str">
            <v>8.17</v>
          </cell>
          <cell r="F102" t="str">
            <v>392.16</v>
          </cell>
          <cell r="G102" t="str">
            <v>1.25</v>
          </cell>
          <cell r="H102" t="str">
            <v>60.00</v>
          </cell>
        </row>
        <row r="103">
          <cell r="A103" t="str">
            <v xml:space="preserve">EL.CE. S.05. F.  </v>
          </cell>
          <cell r="B103" t="str">
            <v>Armoured cables with 4 or 5 conductors, section from 95 to 120 mm2</v>
          </cell>
          <cell r="C103" t="str">
            <v>NR</v>
          </cell>
          <cell r="D103" t="str">
            <v>236.40</v>
          </cell>
          <cell r="E103" t="str">
            <v>9.81</v>
          </cell>
          <cell r="F103" t="str">
            <v>2,319.08</v>
          </cell>
          <cell r="G103" t="str">
            <v>1.50</v>
          </cell>
          <cell r="H103" t="str">
            <v>354.60</v>
          </cell>
        </row>
        <row r="104">
          <cell r="A104" t="str">
            <v xml:space="preserve">EL.CE. S.05. G.  </v>
          </cell>
          <cell r="B104" t="str">
            <v>Armoured cables with 4 or 5 conductors, section from 150 to 185 mm2</v>
          </cell>
          <cell r="C104" t="str">
            <v>NR</v>
          </cell>
          <cell r="D104" t="str">
            <v>151.20</v>
          </cell>
          <cell r="E104" t="str">
            <v>13.08</v>
          </cell>
          <cell r="F104" t="str">
            <v>1,977.70</v>
          </cell>
          <cell r="G104" t="str">
            <v>2.00</v>
          </cell>
          <cell r="H104" t="str">
            <v>302.40</v>
          </cell>
        </row>
        <row r="105">
          <cell r="A105" t="str">
            <v xml:space="preserve">EL.CE. S.08.  .  </v>
          </cell>
          <cell r="B105" t="str">
            <v xml:space="preserve">TERMINATIONS AND CONNECTIONS OF ARMOURED CABLES WITH 1 CONDUCTOR
</v>
          </cell>
        </row>
        <row r="106">
          <cell r="A106" t="str">
            <v xml:space="preserve">EL.CE. S.08. I.  </v>
          </cell>
          <cell r="B106" t="str">
            <v xml:space="preserve">Armoured cables with 1 conductor, section from 400 to 500 mm2
</v>
          </cell>
          <cell r="C106" t="str">
            <v>NR</v>
          </cell>
          <cell r="D106" t="str">
            <v>61.20</v>
          </cell>
          <cell r="E106" t="str">
            <v>9.81</v>
          </cell>
          <cell r="F106" t="str">
            <v>600.37</v>
          </cell>
          <cell r="G106" t="str">
            <v>1.50</v>
          </cell>
          <cell r="H106" t="str">
            <v>91.80</v>
          </cell>
        </row>
        <row r="107">
          <cell r="A107" t="str">
            <v>SUB TOTAL</v>
          </cell>
          <cell r="B107" t="str">
            <v xml:space="preserve">EL.CE. S.  .  .  </v>
          </cell>
          <cell r="F107" t="str">
            <v>26,041.14</v>
          </cell>
          <cell r="H107" t="str">
            <v>3,982.15</v>
          </cell>
        </row>
        <row r="108">
          <cell r="A108" t="str">
            <v xml:space="preserve">EL.CE. T.  .  .  </v>
          </cell>
          <cell r="B108" t="str">
            <v>TERMINATIONS AND CONNECTIONS OF CABLES, UO/U GREATER THAN 0.6/1 KV UP TO 8.7/15 KV (MEDIUM VOLTAGE) WITH   EXTRUDED MATERIAL INSULATION COPPER OR ALUMINIUM CONDUCTORS</v>
          </cell>
        </row>
        <row r="109">
          <cell r="A109" t="str">
            <v xml:space="preserve">EL.CE. T.03.  .  </v>
          </cell>
          <cell r="B109" t="str">
            <v>TERMINATIONS AND CONNECTIONS OF SCREENEDAND ARMOURED CABLES, WITHOUT TERMINALS, WITH 3 CONDUCTORS</v>
          </cell>
        </row>
        <row r="110">
          <cell r="A110" t="str">
            <v xml:space="preserve">EL.CE. T.03. A.  </v>
          </cell>
          <cell r="B110" t="str">
            <v>Screened armoured cable, without        terminal, with 3 conductors, section up to 35 mm2</v>
          </cell>
          <cell r="C110" t="str">
            <v>NR</v>
          </cell>
          <cell r="D110" t="str">
            <v>20.40</v>
          </cell>
          <cell r="E110" t="str">
            <v>46.55</v>
          </cell>
          <cell r="F110" t="str">
            <v>949.62</v>
          </cell>
          <cell r="G110" t="str">
            <v>6.50</v>
          </cell>
          <cell r="H110" t="str">
            <v>132.60</v>
          </cell>
        </row>
        <row r="111">
          <cell r="A111" t="str">
            <v xml:space="preserve">EL.CE. T.03. B.  </v>
          </cell>
          <cell r="B111" t="str">
            <v>Screened armoured cable, without        terminal, with 3 conductors, section    from 50 to 70 mm2</v>
          </cell>
          <cell r="C111" t="str">
            <v>NR</v>
          </cell>
          <cell r="D111" t="str">
            <v>8.40</v>
          </cell>
          <cell r="E111" t="str">
            <v>77.56</v>
          </cell>
          <cell r="F111" t="str">
            <v>651.50</v>
          </cell>
          <cell r="G111" t="str">
            <v>10.83</v>
          </cell>
          <cell r="H111" t="str">
            <v>90.97</v>
          </cell>
        </row>
        <row r="112">
          <cell r="A112" t="str">
            <v xml:space="preserve">EL.CE. T.03. C.  </v>
          </cell>
          <cell r="B112" t="str">
            <v>Screened armoured cable, without        terminal, with 3 conductors, section    from 95 to 120 mm2</v>
          </cell>
          <cell r="C112" t="str">
            <v>NR</v>
          </cell>
          <cell r="D112" t="str">
            <v>50.40</v>
          </cell>
          <cell r="E112" t="str">
            <v>116.38</v>
          </cell>
          <cell r="F112" t="str">
            <v>5,865.55</v>
          </cell>
          <cell r="G112" t="str">
            <v>16.25</v>
          </cell>
          <cell r="H112" t="str">
            <v>819.00</v>
          </cell>
        </row>
        <row r="113">
          <cell r="A113" t="str">
            <v xml:space="preserve">EL.CE. T.03. D.  </v>
          </cell>
          <cell r="B113" t="str">
            <v>Screened armoured cable, without        terminal, with 3 conductors, section    from 150 to 185 mm2</v>
          </cell>
          <cell r="C113" t="str">
            <v>NR</v>
          </cell>
          <cell r="D113" t="str">
            <v>54.00</v>
          </cell>
          <cell r="E113" t="str">
            <v>232.76</v>
          </cell>
          <cell r="F113" t="str">
            <v>12,569.04</v>
          </cell>
          <cell r="G113" t="str">
            <v>32.50</v>
          </cell>
          <cell r="H113" t="str">
            <v>1,755.00</v>
          </cell>
        </row>
        <row r="114">
          <cell r="A114" t="str">
            <v xml:space="preserve">EL.CE. T.03. E.  </v>
          </cell>
          <cell r="B114" t="str">
            <v>Screened armoured cable, without ,      terminal with 3 conductors, section     from 240 to 300 mm2</v>
          </cell>
          <cell r="C114" t="str">
            <v>NR</v>
          </cell>
          <cell r="D114" t="str">
            <v>18.00</v>
          </cell>
          <cell r="E114" t="str">
            <v>322.28</v>
          </cell>
          <cell r="F114" t="str">
            <v>5,801.04</v>
          </cell>
          <cell r="G114" t="str">
            <v>45.00</v>
          </cell>
          <cell r="H114" t="str">
            <v>810.00</v>
          </cell>
        </row>
        <row r="115">
          <cell r="A115" t="str">
            <v xml:space="preserve">EL.CE. T.09.  .  </v>
          </cell>
          <cell r="B115" t="str">
            <v xml:space="preserve">TERMINATIONS AND CONNECTIONS OF SCREENED AND ARMOURED CABLES, WITHOUT TERMINALS, WITH 1 CONDUCTOR
</v>
          </cell>
        </row>
        <row r="116">
          <cell r="A116" t="str">
            <v xml:space="preserve">EL.CE. T.09. G.  </v>
          </cell>
          <cell r="B116" t="str">
            <v xml:space="preserve">Screened armoured cable, without terminal, with 1 conductor, section from 500  to 630 mm2      
</v>
          </cell>
          <cell r="C116" t="str">
            <v>NR</v>
          </cell>
          <cell r="D116" t="str">
            <v>72.00</v>
          </cell>
          <cell r="E116" t="str">
            <v>465.51</v>
          </cell>
          <cell r="F116" t="str">
            <v>33,516.72</v>
          </cell>
          <cell r="G116" t="str">
            <v>65.00</v>
          </cell>
          <cell r="H116" t="str">
            <v>4,680.00</v>
          </cell>
        </row>
        <row r="117">
          <cell r="A117" t="str">
            <v>SUB TOTAL</v>
          </cell>
          <cell r="B117" t="str">
            <v xml:space="preserve">EL.CE. T.  .  .  </v>
          </cell>
          <cell r="F117" t="str">
            <v>59,353.47</v>
          </cell>
          <cell r="H117" t="str">
            <v>8,287.57</v>
          </cell>
        </row>
        <row r="118">
          <cell r="A118" t="str">
            <v>SUB TOTAL</v>
          </cell>
          <cell r="B118" t="str">
            <v xml:space="preserve">EL.CE.  .  .  .  </v>
          </cell>
          <cell r="F118" t="str">
            <v>1,199,490.94</v>
          </cell>
          <cell r="H118" t="str">
            <v>175,615.57</v>
          </cell>
        </row>
        <row r="119">
          <cell r="A119" t="str">
            <v xml:space="preserve">EL.FE.  .  .  .  </v>
          </cell>
          <cell r="B119" t="str">
            <v>STRUCTURAL STEELWORKS</v>
          </cell>
        </row>
        <row r="120">
          <cell r="A120" t="str">
            <v xml:space="preserve">EL.FE. A.  .  .  </v>
          </cell>
          <cell r="B120" t="str">
            <v>MANUFACTURE AND INSTALLATION OF STEEL   SECTIONS OR PLATES (OTHER THAN THOSE    INCLUDED IN OTHER WORKS)</v>
          </cell>
        </row>
        <row r="121">
          <cell r="A121" t="str">
            <v xml:space="preserve">EL.FE. A.01.  .  </v>
          </cell>
          <cell r="B121" t="str">
            <v>SUPPLY AND INSTALLATION OF STEEL        SECTIONS (BRACKETS, SUPPORTS, CABLE     TRAYS,ETC.)</v>
          </cell>
        </row>
        <row r="122">
          <cell r="A122" t="str">
            <v xml:space="preserve">EL.FE. A.01. B.  </v>
          </cell>
          <cell r="B122" t="str">
            <v>Supply and installation of steel        sections over 2 up to 5 kg</v>
          </cell>
          <cell r="C122" t="str">
            <v>KG</v>
          </cell>
          <cell r="D122" t="str">
            <v>28,980.00</v>
          </cell>
          <cell r="E122" t="str">
            <v>4.70</v>
          </cell>
          <cell r="F122" t="str">
            <v>136,206.00</v>
          </cell>
          <cell r="G122" t="str">
            <v>0.00</v>
          </cell>
          <cell r="H122" t="str">
            <v>0.00</v>
          </cell>
        </row>
        <row r="123">
          <cell r="A123" t="str">
            <v xml:space="preserve">EL.FE. A.01. C.  </v>
          </cell>
          <cell r="B123" t="str">
            <v>Supply and installation of steel        sections over 5 up to 20 kg</v>
          </cell>
          <cell r="C123" t="str">
            <v>KG</v>
          </cell>
          <cell r="D123" t="str">
            <v>22,320.00</v>
          </cell>
          <cell r="E123" t="str">
            <v>4.70</v>
          </cell>
          <cell r="F123" t="str">
            <v>104,904.00</v>
          </cell>
          <cell r="G123" t="str">
            <v>0.00</v>
          </cell>
          <cell r="H123" t="str">
            <v>0.00</v>
          </cell>
        </row>
        <row r="124">
          <cell r="A124" t="str">
            <v xml:space="preserve">EL.FE. A.01. D.  </v>
          </cell>
          <cell r="B124" t="str">
            <v>Supply and installation of steel        sections over 20 up to 50 kg</v>
          </cell>
          <cell r="C124" t="str">
            <v>KG</v>
          </cell>
          <cell r="D124" t="str">
            <v>7,920.00</v>
          </cell>
          <cell r="E124" t="str">
            <v>6.16</v>
          </cell>
          <cell r="F124" t="str">
            <v>48,787.20</v>
          </cell>
          <cell r="G124" t="str">
            <v>0.00</v>
          </cell>
          <cell r="H124" t="str">
            <v>0.00</v>
          </cell>
        </row>
        <row r="125">
          <cell r="A125" t="str">
            <v>SUB TOTAL</v>
          </cell>
          <cell r="B125" t="str">
            <v xml:space="preserve">EL.FE. A.  .  .  </v>
          </cell>
          <cell r="F125" t="str">
            <v>289,897.20</v>
          </cell>
          <cell r="H125" t="str">
            <v>0.00</v>
          </cell>
        </row>
        <row r="126">
          <cell r="A126" t="str">
            <v xml:space="preserve">EL.FE. B.  .  .  </v>
          </cell>
          <cell r="B126" t="str">
            <v>INSTALLATION OF CABLE TRAYS  AND        MISCELLANEOUS STRUCTURAL WORKS</v>
          </cell>
        </row>
        <row r="127">
          <cell r="A127" t="str">
            <v xml:space="preserve">EL.FE. B.01.  .  </v>
          </cell>
          <cell r="B127" t="str">
            <v>INSTALLATION OF CABLE TRAYS</v>
          </cell>
        </row>
        <row r="128">
          <cell r="A128" t="str">
            <v xml:space="preserve">EL.FE. B.01. A.  </v>
          </cell>
          <cell r="B128" t="str">
            <v>Installation of prefabricated cable     trays up to a masse of 5 Kg/m and/or    special piece of any type masse up to   5 Kg and relevant supports</v>
          </cell>
          <cell r="C128" t="str">
            <v>KG</v>
          </cell>
          <cell r="D128" t="str">
            <v>35,676.00</v>
          </cell>
          <cell r="E128" t="str">
            <v>3.06</v>
          </cell>
          <cell r="F128" t="str">
            <v>109,168.56</v>
          </cell>
          <cell r="G128" t="str">
            <v>0.40</v>
          </cell>
          <cell r="H128" t="str">
            <v>14,270.40</v>
          </cell>
        </row>
        <row r="129">
          <cell r="A129" t="str">
            <v xml:space="preserve">EL.FE. B.01. B.  </v>
          </cell>
          <cell r="B129" t="str">
            <v>Installation of prefabricated cable     trays over 5 Kg/m up to 15 kg/m         and/or special pieces of any type       masse over 5 Kg up to 15 kg and         relevant support</v>
          </cell>
          <cell r="C129" t="str">
            <v>KG</v>
          </cell>
          <cell r="D129" t="str">
            <v>52,815.00</v>
          </cell>
          <cell r="E129" t="str">
            <v>3.82</v>
          </cell>
          <cell r="F129" t="str">
            <v>201,753.30</v>
          </cell>
          <cell r="G129" t="str">
            <v>0.50</v>
          </cell>
          <cell r="H129" t="str">
            <v>26,407.50</v>
          </cell>
        </row>
        <row r="130">
          <cell r="A130" t="str">
            <v xml:space="preserve">EL.FE. B.01. D.  </v>
          </cell>
          <cell r="B130" t="str">
            <v>Installation of steel plates for cable  tray cover (thickness up to 2 mm)</v>
          </cell>
          <cell r="C130" t="str">
            <v>M2</v>
          </cell>
          <cell r="D130" t="str">
            <v>3,197.40</v>
          </cell>
          <cell r="E130" t="str">
            <v>4.59</v>
          </cell>
          <cell r="F130" t="str">
            <v>14,676.07</v>
          </cell>
          <cell r="G130" t="str">
            <v>0.60</v>
          </cell>
          <cell r="H130" t="str">
            <v>1,918.44</v>
          </cell>
        </row>
        <row r="131">
          <cell r="A131" t="str">
            <v>SUB TOTAL</v>
          </cell>
          <cell r="B131" t="str">
            <v xml:space="preserve">EL.FE. B.  .  .  </v>
          </cell>
          <cell r="F131" t="str">
            <v>325,597.93</v>
          </cell>
          <cell r="H131" t="str">
            <v>42,596.34</v>
          </cell>
        </row>
        <row r="132">
          <cell r="A132" t="str">
            <v>SUB TOTAL</v>
          </cell>
          <cell r="B132" t="str">
            <v xml:space="preserve">EL.FE.  .  .  .  </v>
          </cell>
          <cell r="F132" t="str">
            <v>615,495.13</v>
          </cell>
          <cell r="H132" t="str">
            <v>42,596.34</v>
          </cell>
        </row>
        <row r="133">
          <cell r="A133" t="str">
            <v xml:space="preserve">EL.IL.  .  .  .  </v>
          </cell>
          <cell r="B133" t="str">
            <v>LIGHTING PLANTS</v>
          </cell>
        </row>
        <row r="134">
          <cell r="A134" t="str">
            <v xml:space="preserve">EL.IL. A.  .  .  </v>
          </cell>
          <cell r="B134" t="str">
            <v>INSTALLATION OF LIGHTING POLES,POLES    FOR ROAD LIGHTING AND LIGHTING TOWERS</v>
          </cell>
        </row>
        <row r="135">
          <cell r="A135" t="str">
            <v xml:space="preserve">EL.IL. A.01.  .  </v>
          </cell>
          <cell r="B135" t="str">
            <v>INSTALLATION OF LIGHTING POLES</v>
          </cell>
        </row>
        <row r="136">
          <cell r="A136" t="str">
            <v xml:space="preserve">EL.IL. A.01. A.  </v>
          </cell>
          <cell r="B136" t="str">
            <v>Installation on a structure of lighting pole or brackets in galvanized steel    conduits supplied with installation     fittings,height up to 3,5 m</v>
          </cell>
          <cell r="C136" t="str">
            <v>NR</v>
          </cell>
          <cell r="D136" t="str">
            <v>821.40</v>
          </cell>
          <cell r="E136" t="str">
            <v>92.99</v>
          </cell>
          <cell r="F136" t="str">
            <v>76,381.99</v>
          </cell>
          <cell r="G136" t="str">
            <v>7.00</v>
          </cell>
          <cell r="H136" t="str">
            <v>5,749.80</v>
          </cell>
        </row>
        <row r="137">
          <cell r="A137" t="str">
            <v xml:space="preserve">EL.IL. A.01. B.  </v>
          </cell>
          <cell r="B137" t="str">
            <v>Installation grouting or with counter-  plate to paved area of lighting poles   in galvanized steel conduits,with       installation fittings height up to      3,5 m</v>
          </cell>
          <cell r="C137" t="str">
            <v>NR</v>
          </cell>
          <cell r="D137" t="str">
            <v>44.40</v>
          </cell>
          <cell r="E137" t="str">
            <v>13.28</v>
          </cell>
          <cell r="F137" t="str">
            <v>589.63</v>
          </cell>
          <cell r="G137" t="str">
            <v>1.00</v>
          </cell>
          <cell r="H137" t="str">
            <v>44.40</v>
          </cell>
        </row>
        <row r="138">
          <cell r="A138" t="str">
            <v xml:space="preserve">EL.IL. A.02.  .  </v>
          </cell>
          <cell r="B138" t="str">
            <v>INSTALLATION OF ROAD LIGHTING POLES AND LIGHTING TOWERS</v>
          </cell>
        </row>
        <row r="139">
          <cell r="A139" t="str">
            <v xml:space="preserve">EL.IL. A.02. B.  </v>
          </cell>
          <cell r="B139" t="str">
            <v>Installation of road lighting pole,     height above ground up to 12 m</v>
          </cell>
          <cell r="C139" t="str">
            <v>NR</v>
          </cell>
          <cell r="D139" t="str">
            <v>72.00</v>
          </cell>
          <cell r="E139" t="str">
            <v>797.05</v>
          </cell>
          <cell r="F139" t="str">
            <v>57,387.60</v>
          </cell>
          <cell r="G139" t="str">
            <v>60.00</v>
          </cell>
          <cell r="H139" t="str">
            <v>4,320.00</v>
          </cell>
        </row>
        <row r="140">
          <cell r="A140" t="str">
            <v xml:space="preserve">EL.IL. A.02. C.  </v>
          </cell>
          <cell r="B140" t="str">
            <v>Installation of lighting towers with    platform,height above ground up to 20 m</v>
          </cell>
          <cell r="C140" t="str">
            <v>NR</v>
          </cell>
          <cell r="D140" t="str">
            <v>3.60</v>
          </cell>
          <cell r="E140" t="str">
            <v>2,125.46</v>
          </cell>
          <cell r="F140" t="str">
            <v>7,651.66</v>
          </cell>
          <cell r="G140" t="str">
            <v>160.00</v>
          </cell>
          <cell r="H140" t="str">
            <v>576.00</v>
          </cell>
        </row>
        <row r="141">
          <cell r="A141" t="str">
            <v xml:space="preserve">EL.IL. A.02. E.  </v>
          </cell>
          <cell r="B141" t="str">
            <v>Installat. of lighting tower with cross support,height above ground up to 15 m</v>
          </cell>
          <cell r="C141" t="str">
            <v>NR</v>
          </cell>
          <cell r="D141" t="str">
            <v>36.60</v>
          </cell>
          <cell r="E141" t="str">
            <v>1,328.41</v>
          </cell>
          <cell r="F141" t="str">
            <v>48,619.81</v>
          </cell>
          <cell r="G141" t="str">
            <v>100.00</v>
          </cell>
          <cell r="H141" t="str">
            <v>3,660.00</v>
          </cell>
        </row>
        <row r="142">
          <cell r="A142" t="str">
            <v>SUB TOTAL</v>
          </cell>
          <cell r="B142" t="str">
            <v xml:space="preserve">EL.IL. A.  .  .  </v>
          </cell>
          <cell r="F142" t="str">
            <v>190,630.69</v>
          </cell>
          <cell r="H142" t="str">
            <v>14,350.20</v>
          </cell>
        </row>
        <row r="143">
          <cell r="A143" t="str">
            <v xml:space="preserve">EL.IL. C.  .  .  </v>
          </cell>
          <cell r="B143" t="str">
            <v>MOUNTING OF FLOODLIGHTS</v>
          </cell>
        </row>
        <row r="144">
          <cell r="A144" t="str">
            <v xml:space="preserve">EL.IL. C.01.  .  </v>
          </cell>
          <cell r="B144" t="str">
            <v>MOUNTING OF FLOODLIGHTS</v>
          </cell>
        </row>
        <row r="145">
          <cell r="A145" t="str">
            <v xml:space="preserve">EL.IL. C.01. A.  </v>
          </cell>
          <cell r="B145" t="str">
            <v>Mounting of floodlights for Na or Hg    vapor lamps,power up to 500 W, in       Ex-d execution</v>
          </cell>
          <cell r="C145" t="str">
            <v>NR</v>
          </cell>
          <cell r="D145" t="str">
            <v>181.80</v>
          </cell>
          <cell r="E145" t="str">
            <v>159.41</v>
          </cell>
          <cell r="F145" t="str">
            <v>28,980.74</v>
          </cell>
          <cell r="G145" t="str">
            <v>12.00</v>
          </cell>
          <cell r="H145" t="str">
            <v>2,181.60</v>
          </cell>
        </row>
        <row r="146">
          <cell r="A146" t="str">
            <v xml:space="preserve">EL.IL. C.01. C.  </v>
          </cell>
          <cell r="B146" t="str">
            <v>Mounting of floodlights for Na or Hg    vapor lamps, power up to 500 W,in       Ex-e,Ex-n or weatherproof execution</v>
          </cell>
          <cell r="C146" t="str">
            <v>NR</v>
          </cell>
          <cell r="D146" t="str">
            <v>85.20</v>
          </cell>
          <cell r="E146" t="str">
            <v>199.26</v>
          </cell>
          <cell r="F146" t="str">
            <v>16,976.95</v>
          </cell>
          <cell r="G146" t="str">
            <v>15.00</v>
          </cell>
          <cell r="H146" t="str">
            <v>1,278.00</v>
          </cell>
        </row>
        <row r="147">
          <cell r="A147" t="str">
            <v xml:space="preserve">EL.IL. C.01. D.  </v>
          </cell>
          <cell r="B147" t="str">
            <v>Mounting of floodlights for Na or Hg    vapor lamps, power from  500  to        1000 W, in Ex-e, Ex-n or weatherproof   execution</v>
          </cell>
          <cell r="C147" t="str">
            <v>NR</v>
          </cell>
          <cell r="D147" t="str">
            <v>28.80</v>
          </cell>
          <cell r="E147" t="str">
            <v>232.47</v>
          </cell>
          <cell r="F147" t="str">
            <v>6,695.14</v>
          </cell>
          <cell r="G147" t="str">
            <v>17.50</v>
          </cell>
          <cell r="H147" t="str">
            <v>504.00</v>
          </cell>
        </row>
        <row r="148">
          <cell r="A148" t="str">
            <v>SUB TOTAL</v>
          </cell>
          <cell r="B148" t="str">
            <v xml:space="preserve">EL.IL. C.  .  .  </v>
          </cell>
          <cell r="F148" t="str">
            <v>52,652.83</v>
          </cell>
          <cell r="H148" t="str">
            <v>3,963.60</v>
          </cell>
        </row>
        <row r="149">
          <cell r="A149" t="str">
            <v xml:space="preserve">EL.IL. D.  .  .  </v>
          </cell>
          <cell r="B149" t="str">
            <v>MOUNTING OF LIGHTING FIXTURES</v>
          </cell>
        </row>
        <row r="150">
          <cell r="A150" t="str">
            <v xml:space="preserve">EL.IL. D.01.  .  </v>
          </cell>
          <cell r="B150" t="str">
            <v>MOUNTING OF LIGHTING FIXTURES</v>
          </cell>
        </row>
        <row r="151">
          <cell r="A151" t="str">
            <v xml:space="preserve">EL.IL. D.01. H.  </v>
          </cell>
          <cell r="B151" t="str">
            <v>Mounting on pole of lighting fixture    for Hg or Na vapor or incandescent      lamps, power over 125 W  up to 250 W    in Ex-d or Ex-n or weatherproof         execution</v>
          </cell>
          <cell r="C151" t="str">
            <v>NR</v>
          </cell>
          <cell r="D151" t="str">
            <v>12.00</v>
          </cell>
          <cell r="E151" t="str">
            <v>99.63</v>
          </cell>
          <cell r="F151" t="str">
            <v>1,195.56</v>
          </cell>
          <cell r="G151" t="str">
            <v>7.50</v>
          </cell>
          <cell r="H151" t="str">
            <v>90.00</v>
          </cell>
        </row>
        <row r="152">
          <cell r="A152" t="str">
            <v xml:space="preserve">EL.IL. D.01. I.  </v>
          </cell>
          <cell r="B152" t="str">
            <v>Mounting of lighting fixture for road   pole</v>
          </cell>
          <cell r="C152" t="str">
            <v>NR</v>
          </cell>
          <cell r="D152" t="str">
            <v>93.60</v>
          </cell>
          <cell r="E152" t="str">
            <v>159.41</v>
          </cell>
          <cell r="F152" t="str">
            <v>14,920.78</v>
          </cell>
          <cell r="G152" t="str">
            <v>12.00</v>
          </cell>
          <cell r="H152" t="str">
            <v>1,123.20</v>
          </cell>
        </row>
        <row r="153">
          <cell r="A153" t="str">
            <v xml:space="preserve">EL.IL. D.02.  .  </v>
          </cell>
          <cell r="B153" t="str">
            <v>MOUNTING OF LIGHTING FIXTURES</v>
          </cell>
        </row>
        <row r="154">
          <cell r="A154" t="str">
            <v xml:space="preserve">EL.IL. D.02. A.  </v>
          </cell>
          <cell r="B154" t="str">
            <v>Ceiling or wall mounting of lighting    fixture with 1 or 2 20 W tubular lamps  or 1 40W lamp</v>
          </cell>
          <cell r="C154" t="str">
            <v>NR</v>
          </cell>
          <cell r="D154" t="str">
            <v>985.80</v>
          </cell>
          <cell r="E154" t="str">
            <v>33.21</v>
          </cell>
          <cell r="F154" t="str">
            <v>32,738.42</v>
          </cell>
          <cell r="G154" t="str">
            <v>2.50</v>
          </cell>
          <cell r="H154" t="str">
            <v>2,464.50</v>
          </cell>
        </row>
        <row r="155">
          <cell r="A155" t="str">
            <v xml:space="preserve">EL.IL. D.02. B.  </v>
          </cell>
          <cell r="B155" t="str">
            <v>Ceiling or wall mounting of lighting    fixture with 2 tubular 40 W lamps</v>
          </cell>
          <cell r="C155" t="str">
            <v>NR</v>
          </cell>
          <cell r="D155" t="str">
            <v>741.60</v>
          </cell>
          <cell r="E155" t="str">
            <v>39.85</v>
          </cell>
          <cell r="F155" t="str">
            <v>29,552.76</v>
          </cell>
          <cell r="G155" t="str">
            <v>3.00</v>
          </cell>
          <cell r="H155" t="str">
            <v>2,224.80</v>
          </cell>
        </row>
        <row r="156">
          <cell r="A156" t="str">
            <v xml:space="preserve">EL.IL. D.03.  .  </v>
          </cell>
          <cell r="B156" t="str">
            <v xml:space="preserve"> LAMP REPLACEMENT</v>
          </cell>
        </row>
        <row r="157">
          <cell r="A157" t="str">
            <v xml:space="preserve">EL.IL. D.03. A.  </v>
          </cell>
          <cell r="B157" t="str">
            <v>Replacement of lamps of any type and    power</v>
          </cell>
          <cell r="C157" t="str">
            <v>NR</v>
          </cell>
          <cell r="D157" t="str">
            <v>109.80</v>
          </cell>
          <cell r="E157" t="str">
            <v>116.24</v>
          </cell>
          <cell r="F157" t="str">
            <v>12,763.15</v>
          </cell>
          <cell r="G157" t="str">
            <v>8.75</v>
          </cell>
          <cell r="H157" t="str">
            <v>960.75</v>
          </cell>
        </row>
        <row r="158">
          <cell r="A158" t="str">
            <v>SUB TOTAL</v>
          </cell>
          <cell r="B158" t="str">
            <v xml:space="preserve">EL.IL. D.  .  .  </v>
          </cell>
          <cell r="F158" t="str">
            <v>91,170.67</v>
          </cell>
          <cell r="H158" t="str">
            <v>6,863.25</v>
          </cell>
        </row>
        <row r="159">
          <cell r="A159" t="str">
            <v xml:space="preserve">EL.IL. E.  .  .  </v>
          </cell>
          <cell r="B159" t="str">
            <v>INSTALLATION OF SOCKETS,JUNCTION BOXES, APPARATUSES,BALLAST FOR LAMPS</v>
          </cell>
        </row>
        <row r="160">
          <cell r="A160" t="str">
            <v xml:space="preserve">EL.IL. E.01.  .  </v>
          </cell>
          <cell r="B160" t="str">
            <v>INSTALLATION OF SOCKETS</v>
          </cell>
        </row>
        <row r="161">
          <cell r="A161" t="str">
            <v xml:space="preserve">EL.IL. E.01. A.  </v>
          </cell>
          <cell r="B161" t="str">
            <v>Installation of two-pole + earth        socket up to 32 A</v>
          </cell>
          <cell r="C161" t="str">
            <v>NR</v>
          </cell>
          <cell r="D161" t="str">
            <v>687.60</v>
          </cell>
          <cell r="E161" t="str">
            <v>41.64</v>
          </cell>
          <cell r="F161" t="str">
            <v>28,631.66</v>
          </cell>
          <cell r="G161" t="str">
            <v>6.25</v>
          </cell>
          <cell r="H161" t="str">
            <v>4,297.50</v>
          </cell>
        </row>
        <row r="162">
          <cell r="A162" t="str">
            <v xml:space="preserve">EL.IL. E.03.  .  </v>
          </cell>
          <cell r="B162" t="str">
            <v>INSTALLATION OF JUNCTION BOXES OR OF    BOXES CONTAINING MANOEUVERING DEVICES</v>
          </cell>
        </row>
        <row r="163">
          <cell r="A163" t="str">
            <v xml:space="preserve">EL.IL. E.03. A.  </v>
          </cell>
          <cell r="B163" t="str">
            <v>Installation of junction boxes with     inside live volume of 1.5 dm3</v>
          </cell>
          <cell r="C163" t="str">
            <v>NR</v>
          </cell>
          <cell r="D163" t="str">
            <v>2,996.40</v>
          </cell>
          <cell r="E163" t="str">
            <v>26.65</v>
          </cell>
          <cell r="F163" t="str">
            <v>79,854.06</v>
          </cell>
          <cell r="G163" t="str">
            <v>4.00</v>
          </cell>
          <cell r="H163" t="str">
            <v>11,985.60</v>
          </cell>
        </row>
        <row r="164">
          <cell r="A164" t="str">
            <v xml:space="preserve">EL.IL. E.03. B.  </v>
          </cell>
          <cell r="B164" t="str">
            <v>Installation of junction boxes on       pole</v>
          </cell>
          <cell r="C164" t="str">
            <v>NR</v>
          </cell>
          <cell r="D164" t="str">
            <v>40.20</v>
          </cell>
          <cell r="E164" t="str">
            <v>83.27</v>
          </cell>
          <cell r="F164" t="str">
            <v>3,347.45</v>
          </cell>
          <cell r="G164" t="str">
            <v>12.50</v>
          </cell>
          <cell r="H164" t="str">
            <v>502.50</v>
          </cell>
        </row>
        <row r="165">
          <cell r="A165" t="str">
            <v>SUB TOTAL</v>
          </cell>
          <cell r="B165" t="str">
            <v xml:space="preserve">EL.IL. E.  .  .  </v>
          </cell>
          <cell r="F165" t="str">
            <v>111,833.17</v>
          </cell>
          <cell r="H165" t="str">
            <v>16,785.60</v>
          </cell>
        </row>
        <row r="166">
          <cell r="A166" t="str">
            <v>SUB TOTAL</v>
          </cell>
          <cell r="B166" t="str">
            <v xml:space="preserve">EL.IL.  .  .  .  </v>
          </cell>
          <cell r="F166" t="str">
            <v>446,287.36</v>
          </cell>
          <cell r="H166" t="str">
            <v>41,962.65</v>
          </cell>
        </row>
        <row r="167">
          <cell r="A167" t="str">
            <v xml:space="preserve">EL.PC.  .  .  .  </v>
          </cell>
          <cell r="B167" t="str">
            <v>CATHODIC PROTECTION</v>
          </cell>
        </row>
        <row r="168">
          <cell r="A168" t="str">
            <v xml:space="preserve">EL.PC. A.  .  .  </v>
          </cell>
          <cell r="B168" t="str">
            <v>INSTALLATION OF CONDUCTORS FOR CATHODIC PROTECTION UO/U UP TO 0.6/1 KV OF       SINGLE-CORE NON ARMOURED CABLES.COPPER  CONDUCTORS</v>
          </cell>
        </row>
        <row r="169">
          <cell r="A169" t="str">
            <v xml:space="preserve">EL.PC. A.01.  .  </v>
          </cell>
          <cell r="B169" t="str">
            <v>BURIED INSTALLATION</v>
          </cell>
        </row>
        <row r="170">
          <cell r="A170" t="str">
            <v xml:space="preserve">EL.PC. A.01. A.  </v>
          </cell>
          <cell r="B170" t="str">
            <v>Installation buried or in trench duct   with section from 10 to 16 mm2</v>
          </cell>
          <cell r="C170" t="str">
            <v>M</v>
          </cell>
          <cell r="D170" t="str">
            <v>3,930.00</v>
          </cell>
          <cell r="E170" t="str">
            <v>1.66</v>
          </cell>
          <cell r="F170" t="str">
            <v>6,523.80</v>
          </cell>
          <cell r="G170" t="str">
            <v>0.23</v>
          </cell>
          <cell r="H170" t="str">
            <v>903.90</v>
          </cell>
        </row>
        <row r="171">
          <cell r="A171" t="str">
            <v xml:space="preserve">EL.PC. A.01. B.  </v>
          </cell>
          <cell r="B171" t="str">
            <v>Installation buried or in trench duct   with section from 25 to 35 mm2</v>
          </cell>
          <cell r="C171" t="str">
            <v>M</v>
          </cell>
          <cell r="D171" t="str">
            <v>14,640.00</v>
          </cell>
          <cell r="E171" t="str">
            <v>2.16</v>
          </cell>
          <cell r="F171" t="str">
            <v>31,622.40</v>
          </cell>
          <cell r="G171" t="str">
            <v>0.30</v>
          </cell>
          <cell r="H171" t="str">
            <v>4,392.00</v>
          </cell>
        </row>
        <row r="172">
          <cell r="A172" t="str">
            <v xml:space="preserve">EL.PC. A.02.  .  </v>
          </cell>
          <cell r="B172" t="str">
            <v>INSTALLATION ON CABLE TRAY OR           IN CONDUIT</v>
          </cell>
        </row>
        <row r="173">
          <cell r="A173" t="str">
            <v xml:space="preserve">EL.PC. A.02. A.  </v>
          </cell>
          <cell r="B173" t="str">
            <v>Installation on cable tray  or in       conduit with section from 10 to         16 mm2</v>
          </cell>
          <cell r="C173" t="str">
            <v>M</v>
          </cell>
          <cell r="D173" t="str">
            <v>3,150.00</v>
          </cell>
          <cell r="E173" t="str">
            <v>2.59</v>
          </cell>
          <cell r="F173" t="str">
            <v>8,158.50</v>
          </cell>
          <cell r="G173" t="str">
            <v>0.36</v>
          </cell>
          <cell r="H173" t="str">
            <v>1,134.00</v>
          </cell>
        </row>
        <row r="174">
          <cell r="A174" t="str">
            <v xml:space="preserve">EL.PC. A.02. B.  </v>
          </cell>
          <cell r="B174" t="str">
            <v>Installation on cable tray or in        conduit with section from 25 to         35 mm2</v>
          </cell>
          <cell r="C174" t="str">
            <v>M</v>
          </cell>
          <cell r="D174" t="str">
            <v>9,900.00</v>
          </cell>
          <cell r="E174" t="str">
            <v>3.24</v>
          </cell>
          <cell r="F174" t="str">
            <v>32,076.00</v>
          </cell>
          <cell r="G174" t="str">
            <v>0.45</v>
          </cell>
          <cell r="H174" t="str">
            <v>4,455.00</v>
          </cell>
        </row>
        <row r="175">
          <cell r="A175" t="str">
            <v>SUB TOTAL</v>
          </cell>
          <cell r="B175" t="str">
            <v xml:space="preserve">EL.PC. A.  .  .  </v>
          </cell>
          <cell r="F175" t="str">
            <v>78,380.70</v>
          </cell>
          <cell r="H175" t="str">
            <v>10,884.90</v>
          </cell>
        </row>
        <row r="176">
          <cell r="A176" t="str">
            <v xml:space="preserve">EL.PC. B.  .  .  </v>
          </cell>
          <cell r="B176" t="str">
            <v>TERMINATIONS,CONNECTIONS AND JOINTS</v>
          </cell>
        </row>
        <row r="177">
          <cell r="A177" t="str">
            <v xml:space="preserve">EL.PC. B.01.  .  </v>
          </cell>
          <cell r="B177" t="str">
            <v>TERMINATIONS AND CONNECTIONS ON         TERMINAL BLOCKS</v>
          </cell>
        </row>
        <row r="178">
          <cell r="A178" t="str">
            <v xml:space="preserve">EL.PC. B.01. A.  </v>
          </cell>
          <cell r="B178" t="str">
            <v>Terminations and connections on         terminal blocks with cable with section from 10 to 16 mm2</v>
          </cell>
          <cell r="C178" t="str">
            <v>NR</v>
          </cell>
          <cell r="D178" t="str">
            <v>239.40</v>
          </cell>
          <cell r="E178" t="str">
            <v>5.40</v>
          </cell>
          <cell r="F178" t="str">
            <v>1,292.76</v>
          </cell>
          <cell r="G178" t="str">
            <v>0.75</v>
          </cell>
          <cell r="H178" t="str">
            <v>179.55</v>
          </cell>
        </row>
        <row r="179">
          <cell r="A179" t="str">
            <v xml:space="preserve">EL.PC. B.01. B.  </v>
          </cell>
          <cell r="B179" t="str">
            <v>Terminations and connections on         terminal blocks with cable with section from 25 to 35 mm2</v>
          </cell>
          <cell r="C179" t="str">
            <v>NR</v>
          </cell>
          <cell r="D179" t="str">
            <v>337.20</v>
          </cell>
          <cell r="E179" t="str">
            <v>7.20</v>
          </cell>
          <cell r="F179" t="str">
            <v>2,427.84</v>
          </cell>
          <cell r="G179" t="str">
            <v>1.00</v>
          </cell>
          <cell r="H179" t="str">
            <v>337.20</v>
          </cell>
        </row>
        <row r="180">
          <cell r="A180" t="str">
            <v xml:space="preserve">EL.PC. B.01. C.  </v>
          </cell>
          <cell r="B180" t="str">
            <v>Terminations and connections on         terminal blocks with cable with section from 50 to 70 mm2</v>
          </cell>
          <cell r="C180" t="str">
            <v>NR</v>
          </cell>
          <cell r="D180" t="str">
            <v>50.40</v>
          </cell>
          <cell r="E180" t="str">
            <v>9.00</v>
          </cell>
          <cell r="F180" t="str">
            <v>453.60</v>
          </cell>
          <cell r="G180" t="str">
            <v>1.25</v>
          </cell>
          <cell r="H180" t="str">
            <v>63.00</v>
          </cell>
        </row>
        <row r="181">
          <cell r="A181" t="str">
            <v xml:space="preserve">EL.PC. B.02.  .  </v>
          </cell>
          <cell r="B181" t="str">
            <v>CONNECTIONS ON STRUCTURES WITH CADWELD  TYPE WELD</v>
          </cell>
        </row>
        <row r="182">
          <cell r="A182" t="str">
            <v xml:space="preserve">EL.PC. B.02. A.  </v>
          </cell>
          <cell r="B182" t="str">
            <v>Cadweld type connections with cable     with section from  10 a 16 mm2</v>
          </cell>
          <cell r="C182" t="str">
            <v>NR</v>
          </cell>
          <cell r="D182" t="str">
            <v>4.80</v>
          </cell>
          <cell r="E182" t="str">
            <v>3.60</v>
          </cell>
          <cell r="F182" t="str">
            <v>17.28</v>
          </cell>
          <cell r="G182" t="str">
            <v>0.50</v>
          </cell>
          <cell r="H182" t="str">
            <v>2.40</v>
          </cell>
        </row>
        <row r="183">
          <cell r="A183" t="str">
            <v xml:space="preserve">EL.PC. B.02. B.  </v>
          </cell>
          <cell r="B183" t="str">
            <v>Cadweld type connections with cable     with section from  25 to 35 mm2</v>
          </cell>
          <cell r="C183" t="str">
            <v>NR</v>
          </cell>
          <cell r="D183" t="str">
            <v>100.80</v>
          </cell>
          <cell r="E183" t="str">
            <v>7.20</v>
          </cell>
          <cell r="F183" t="str">
            <v>725.76</v>
          </cell>
          <cell r="G183" t="str">
            <v>1.00</v>
          </cell>
          <cell r="H183" t="str">
            <v>100.80</v>
          </cell>
        </row>
        <row r="184">
          <cell r="A184" t="str">
            <v xml:space="preserve">EL.PC. B.02. E.  </v>
          </cell>
          <cell r="B184" t="str">
            <v xml:space="preserve">Welding connection pin brasing type
</v>
          </cell>
          <cell r="C184" t="str">
            <v>NR</v>
          </cell>
          <cell r="D184" t="str">
            <v>117.00</v>
          </cell>
          <cell r="E184" t="str">
            <v>10.80</v>
          </cell>
          <cell r="F184" t="str">
            <v>1,263.60</v>
          </cell>
          <cell r="G184" t="str">
            <v>1.50</v>
          </cell>
          <cell r="H184" t="str">
            <v>175.50</v>
          </cell>
        </row>
        <row r="185">
          <cell r="A185" t="str">
            <v xml:space="preserve">EL.PC. B.03.  .  </v>
          </cell>
          <cell r="B185" t="str">
            <v>CABLE JOINTS ON MAIN MANIFOLD</v>
          </cell>
        </row>
        <row r="186">
          <cell r="A186" t="str">
            <v xml:space="preserve">EL.PC. B.03. B.  </v>
          </cell>
          <cell r="B186" t="str">
            <v>Joint on main manifold with cable       with section from 25 to 35 mm2</v>
          </cell>
          <cell r="C186" t="str">
            <v>NR</v>
          </cell>
          <cell r="D186" t="str">
            <v>287.40</v>
          </cell>
          <cell r="E186" t="str">
            <v>144.00</v>
          </cell>
          <cell r="F186" t="str">
            <v>41,385.60</v>
          </cell>
          <cell r="G186" t="str">
            <v>20.00</v>
          </cell>
          <cell r="H186" t="str">
            <v>5,748.00</v>
          </cell>
        </row>
        <row r="187">
          <cell r="A187" t="str">
            <v>SUB TOTAL</v>
          </cell>
          <cell r="B187" t="str">
            <v xml:space="preserve">EL.PC. B.  .  .  </v>
          </cell>
          <cell r="F187" t="str">
            <v>47,566.44</v>
          </cell>
          <cell r="H187" t="str">
            <v>6,606.45</v>
          </cell>
        </row>
        <row r="188">
          <cell r="A188" t="str">
            <v xml:space="preserve">EL.PC.BB.  .  .  </v>
          </cell>
          <cell r="B188" t="str">
            <v>WELDING CONNECTIONS ON METHALLIC STRUCTURES</v>
          </cell>
        </row>
        <row r="189">
          <cell r="A189" t="str">
            <v xml:space="preserve">EL.PC.BB.03.  .  </v>
          </cell>
          <cell r="B189" t="str">
            <v>SPOT WELDING CONNECTIONS ON TINANIUM</v>
          </cell>
        </row>
        <row r="190">
          <cell r="A190" t="str">
            <v xml:space="preserve">EL.PC.BB.03. A.  </v>
          </cell>
          <cell r="B190" t="str">
            <v>Spot welding connections on titanium of every type</v>
          </cell>
          <cell r="C190" t="str">
            <v>N</v>
          </cell>
          <cell r="D190" t="str">
            <v>136.80</v>
          </cell>
          <cell r="E190" t="str">
            <v>10.80</v>
          </cell>
          <cell r="F190" t="str">
            <v>1,477.44</v>
          </cell>
          <cell r="G190" t="str">
            <v>1.50</v>
          </cell>
          <cell r="H190" t="str">
            <v>205.20</v>
          </cell>
        </row>
        <row r="191">
          <cell r="A191" t="str">
            <v>SUB TOTAL</v>
          </cell>
          <cell r="B191" t="str">
            <v xml:space="preserve">EL.PC.BB.  .  .  </v>
          </cell>
          <cell r="F191" t="str">
            <v>1,477.44</v>
          </cell>
          <cell r="H191" t="str">
            <v>205.20</v>
          </cell>
        </row>
        <row r="192">
          <cell r="A192" t="str">
            <v xml:space="preserve">EL.PC. C.  .  .  </v>
          </cell>
          <cell r="B192" t="str">
            <v>INSTALLATION OF FEEDERS</v>
          </cell>
        </row>
        <row r="193">
          <cell r="A193" t="str">
            <v xml:space="preserve">EL.PC. C.01.  .  </v>
          </cell>
          <cell r="B193" t="str">
            <v>INSTALLATION OF FEEDERS FOR CATHODIC    PROTECTION</v>
          </cell>
        </row>
        <row r="194">
          <cell r="A194" t="str">
            <v xml:space="preserve">EL.PC. C.01. A.  </v>
          </cell>
          <cell r="B194" t="str">
            <v>Installation of feeders with tran-      sformer/rectifier unit of every type</v>
          </cell>
          <cell r="C194" t="str">
            <v>NR</v>
          </cell>
          <cell r="D194" t="str">
            <v>26.40</v>
          </cell>
          <cell r="E194" t="str">
            <v>72.00</v>
          </cell>
          <cell r="F194" t="str">
            <v>1,900.80</v>
          </cell>
          <cell r="G194" t="str">
            <v>10.00</v>
          </cell>
          <cell r="H194" t="str">
            <v>264.00</v>
          </cell>
        </row>
        <row r="195">
          <cell r="A195" t="str">
            <v>SUB TOTAL</v>
          </cell>
          <cell r="B195" t="str">
            <v xml:space="preserve">EL.PC. C.  .  .  </v>
          </cell>
          <cell r="F195" t="str">
            <v>1,900.80</v>
          </cell>
          <cell r="H195" t="str">
            <v>264.00</v>
          </cell>
        </row>
        <row r="196">
          <cell r="A196" t="str">
            <v xml:space="preserve">EL.PC. D.  .  .  </v>
          </cell>
          <cell r="B196" t="str">
            <v>INSTALLATION OF GALVANIC AND IMPRESSED  CURRENT ANODES</v>
          </cell>
        </row>
        <row r="197">
          <cell r="A197" t="str">
            <v xml:space="preserve">EL.PC. D.01.  .  </v>
          </cell>
          <cell r="B197" t="str">
            <v>INSTALLATION OF ANODES OF EVERY TYPE</v>
          </cell>
        </row>
        <row r="198">
          <cell r="A198" t="str">
            <v xml:space="preserve">EL.PC. D.01. C.  </v>
          </cell>
          <cell r="B198" t="str">
            <v>Installation of titanium activated      anodes of every type</v>
          </cell>
          <cell r="C198" t="str">
            <v>NR</v>
          </cell>
          <cell r="D198" t="str">
            <v>527.40</v>
          </cell>
          <cell r="E198" t="str">
            <v>36.00</v>
          </cell>
          <cell r="F198" t="str">
            <v>18,986.40</v>
          </cell>
          <cell r="G198" t="str">
            <v>5.00</v>
          </cell>
          <cell r="H198" t="str">
            <v>2,637.00</v>
          </cell>
        </row>
        <row r="199">
          <cell r="A199" t="str">
            <v xml:space="preserve">EL.PC. D.01. D.  </v>
          </cell>
          <cell r="B199" t="str">
            <v>Installation of Magnesium or zinc       anodes, weight up to 30 Kg</v>
          </cell>
          <cell r="C199" t="str">
            <v>NR</v>
          </cell>
          <cell r="D199" t="str">
            <v>24.00</v>
          </cell>
          <cell r="E199" t="str">
            <v>215.99</v>
          </cell>
          <cell r="F199" t="str">
            <v>5,183.76</v>
          </cell>
          <cell r="G199" t="str">
            <v>30.00</v>
          </cell>
          <cell r="H199" t="str">
            <v>720.00</v>
          </cell>
        </row>
        <row r="200">
          <cell r="A200" t="str">
            <v xml:space="preserve">EL.PC. D.01. E.  </v>
          </cell>
          <cell r="B200" t="str">
            <v>Installation of Magnesium or zinc       ribbon anodes, weight up to 2 kg/m</v>
          </cell>
          <cell r="C200" t="str">
            <v>M</v>
          </cell>
          <cell r="D200" t="str">
            <v>900.00</v>
          </cell>
          <cell r="E200" t="str">
            <v>7.20</v>
          </cell>
          <cell r="F200" t="str">
            <v>6,480.00</v>
          </cell>
          <cell r="G200" t="str">
            <v>1.00</v>
          </cell>
          <cell r="H200" t="str">
            <v>900.00</v>
          </cell>
        </row>
        <row r="201">
          <cell r="A201" t="str">
            <v xml:space="preserve">EL.PC. D.01. F.  </v>
          </cell>
          <cell r="B201" t="str">
            <v>Hole drilling for installation of       anodes</v>
          </cell>
          <cell r="C201" t="str">
            <v>NR</v>
          </cell>
          <cell r="D201" t="str">
            <v>113.40</v>
          </cell>
          <cell r="E201" t="str">
            <v>144.00</v>
          </cell>
          <cell r="F201" t="str">
            <v>16,329.60</v>
          </cell>
          <cell r="G201" t="str">
            <v>20.00</v>
          </cell>
          <cell r="H201" t="str">
            <v>2,268.00</v>
          </cell>
        </row>
        <row r="202">
          <cell r="A202" t="str">
            <v xml:space="preserve">EL.PC. D.01. G.  </v>
          </cell>
          <cell r="B202" t="str">
            <v xml:space="preserve">Installation of Mmo ribbon and titanium bars
</v>
          </cell>
          <cell r="C202" t="str">
            <v>M</v>
          </cell>
          <cell r="D202" t="str">
            <v>3,263.40</v>
          </cell>
          <cell r="E202" t="str">
            <v>3.60</v>
          </cell>
          <cell r="F202" t="str">
            <v>11,748.24</v>
          </cell>
          <cell r="G202" t="str">
            <v>0.50</v>
          </cell>
          <cell r="H202" t="str">
            <v>1,631.70</v>
          </cell>
        </row>
        <row r="203">
          <cell r="A203" t="str">
            <v>SUB TOTAL</v>
          </cell>
          <cell r="B203" t="str">
            <v xml:space="preserve">EL.PC. D.  .  .  </v>
          </cell>
          <cell r="F203" t="str">
            <v>58,728.00</v>
          </cell>
          <cell r="H203" t="str">
            <v>8,156.70</v>
          </cell>
        </row>
        <row r="204">
          <cell r="A204" t="str">
            <v xml:space="preserve">EL.PC. E.  .  .  </v>
          </cell>
          <cell r="B204" t="str">
            <v>INSTALLATION OF ACCESSORIES AND         MISCELLANEOUS MATERIAL</v>
          </cell>
        </row>
        <row r="205">
          <cell r="A205" t="str">
            <v xml:space="preserve">EL.PC. E.01.  .  </v>
          </cell>
          <cell r="B205" t="str">
            <v>INSTALLATION OF ACCESSORIES AND         MISCELLANEOUS MATERIAL</v>
          </cell>
        </row>
        <row r="206">
          <cell r="A206" t="str">
            <v xml:space="preserve">EL.PC. E.01. A.  </v>
          </cell>
          <cell r="B206" t="str">
            <v>Installation of test points of every    type</v>
          </cell>
          <cell r="C206" t="str">
            <v>NR</v>
          </cell>
          <cell r="D206" t="str">
            <v>33.60</v>
          </cell>
          <cell r="E206" t="str">
            <v>115.20</v>
          </cell>
          <cell r="F206" t="str">
            <v>3,870.72</v>
          </cell>
          <cell r="G206" t="str">
            <v>16.00</v>
          </cell>
          <cell r="H206" t="str">
            <v>537.60</v>
          </cell>
        </row>
        <row r="207">
          <cell r="A207" t="str">
            <v xml:space="preserve">EL.PC. E.01. B.  </v>
          </cell>
          <cell r="B207" t="str">
            <v>Installation of junction boxes</v>
          </cell>
          <cell r="C207" t="str">
            <v>NR</v>
          </cell>
          <cell r="D207" t="str">
            <v>100.80</v>
          </cell>
          <cell r="E207" t="str">
            <v>144.00</v>
          </cell>
          <cell r="F207" t="str">
            <v>14,515.20</v>
          </cell>
          <cell r="G207" t="str">
            <v>20.00</v>
          </cell>
          <cell r="H207" t="str">
            <v>2,016.00</v>
          </cell>
        </row>
        <row r="208">
          <cell r="A208" t="str">
            <v xml:space="preserve">EL.PC. E.01. F.  </v>
          </cell>
          <cell r="B208" t="str">
            <v>Installation of fixed reference cells</v>
          </cell>
          <cell r="C208" t="str">
            <v>NR</v>
          </cell>
          <cell r="D208" t="str">
            <v>53.40</v>
          </cell>
          <cell r="E208" t="str">
            <v>180.00</v>
          </cell>
          <cell r="F208" t="str">
            <v>9,612.00</v>
          </cell>
          <cell r="G208" t="str">
            <v>25.00</v>
          </cell>
          <cell r="H208" t="str">
            <v>1,335.00</v>
          </cell>
        </row>
        <row r="209">
          <cell r="A209" t="str">
            <v xml:space="preserve">EL.PC. E.01. G.  </v>
          </cell>
          <cell r="B209" t="str">
            <v>Installation of coke of every type</v>
          </cell>
          <cell r="C209" t="str">
            <v>M3</v>
          </cell>
          <cell r="D209" t="str">
            <v>69.30</v>
          </cell>
          <cell r="E209" t="str">
            <v>72.00</v>
          </cell>
          <cell r="F209" t="str">
            <v>4,989.60</v>
          </cell>
          <cell r="G209" t="str">
            <v>10.00</v>
          </cell>
          <cell r="H209" t="str">
            <v>693.00</v>
          </cell>
        </row>
        <row r="210">
          <cell r="A210" t="str">
            <v xml:space="preserve">EL.PC. E.01. H.  </v>
          </cell>
          <cell r="B210" t="str">
            <v>Installation of supports for test       points</v>
          </cell>
          <cell r="C210" t="str">
            <v>NR</v>
          </cell>
          <cell r="D210" t="str">
            <v>33.60</v>
          </cell>
          <cell r="E210" t="str">
            <v>36.00</v>
          </cell>
          <cell r="F210" t="str">
            <v>1,209.60</v>
          </cell>
          <cell r="G210" t="str">
            <v>5.00</v>
          </cell>
          <cell r="H210" t="str">
            <v>168.00</v>
          </cell>
        </row>
        <row r="211">
          <cell r="A211" t="str">
            <v>SUB TOTAL</v>
          </cell>
          <cell r="B211" t="str">
            <v xml:space="preserve">EL.PC. E.  .  .  </v>
          </cell>
          <cell r="F211" t="str">
            <v>34,197.12</v>
          </cell>
          <cell r="H211" t="str">
            <v>4,749.60</v>
          </cell>
        </row>
        <row r="212">
          <cell r="A212" t="str">
            <v>SUB TOTAL</v>
          </cell>
          <cell r="B212" t="str">
            <v xml:space="preserve">EL.PC.  .  .  .  </v>
          </cell>
          <cell r="F212" t="str">
            <v>222,250.50</v>
          </cell>
          <cell r="H212" t="str">
            <v>30,866.85</v>
          </cell>
        </row>
        <row r="213">
          <cell r="A213" t="str">
            <v xml:space="preserve">EL.PT.  .  .  .  </v>
          </cell>
          <cell r="B213" t="str">
            <v>PERFORMANCE TESTS</v>
          </cell>
        </row>
        <row r="214">
          <cell r="A214" t="str">
            <v xml:space="preserve">EL.PT. D.  .  .  </v>
          </cell>
          <cell r="B214" t="str">
            <v>POWER TRANSFORMERS</v>
          </cell>
        </row>
        <row r="215">
          <cell r="A215" t="str">
            <v xml:space="preserve">EL.PT. D.01.  .  </v>
          </cell>
          <cell r="B215" t="str">
            <v>OIL TREATMENT</v>
          </cell>
        </row>
        <row r="216">
          <cell r="A216" t="str">
            <v xml:space="preserve">EL.PT. D.01. A.  </v>
          </cell>
          <cell r="B216" t="str">
            <v>Oil treatment for Power Transformer Rating up to 315 kVA</v>
          </cell>
          <cell r="C216" t="str">
            <v>NR</v>
          </cell>
          <cell r="D216" t="str">
            <v>2.40</v>
          </cell>
          <cell r="E216" t="str">
            <v>3,010.70</v>
          </cell>
          <cell r="F216" t="str">
            <v>7,225.68</v>
          </cell>
          <cell r="G216" t="str">
            <v>0.00</v>
          </cell>
          <cell r="H216" t="str">
            <v>0.00</v>
          </cell>
        </row>
        <row r="217">
          <cell r="A217" t="str">
            <v xml:space="preserve">EL.PT. D.01. B.  </v>
          </cell>
          <cell r="B217" t="str">
            <v>Oil treatment for Power Transformer Rating over 315 up to 800 kVA</v>
          </cell>
          <cell r="C217" t="str">
            <v>NR</v>
          </cell>
          <cell r="D217" t="str">
            <v>0.60</v>
          </cell>
          <cell r="E217" t="str">
            <v>3,061.30</v>
          </cell>
          <cell r="F217" t="str">
            <v>1,836.78</v>
          </cell>
          <cell r="G217" t="str">
            <v>0.00</v>
          </cell>
          <cell r="H217" t="str">
            <v>0.00</v>
          </cell>
        </row>
        <row r="218">
          <cell r="A218" t="str">
            <v xml:space="preserve">EL.PT. D.01. C.  </v>
          </cell>
          <cell r="B218" t="str">
            <v>Oil treatment for Power Transformer Rating over 800 up to 1600 kVA</v>
          </cell>
          <cell r="C218" t="str">
            <v>NR</v>
          </cell>
          <cell r="D218" t="str">
            <v>13.20</v>
          </cell>
          <cell r="E218" t="str">
            <v>3,409.18</v>
          </cell>
          <cell r="F218" t="str">
            <v>45,001.18</v>
          </cell>
          <cell r="G218" t="str">
            <v>0.00</v>
          </cell>
          <cell r="H218" t="str">
            <v>0.00</v>
          </cell>
        </row>
        <row r="219">
          <cell r="A219" t="str">
            <v xml:space="preserve">EL.PT. D.01. D.  </v>
          </cell>
          <cell r="B219" t="str">
            <v>Oil treatment for Power Transformer Rating over 1600 up to 3150kVA</v>
          </cell>
          <cell r="C219" t="str">
            <v>NR</v>
          </cell>
          <cell r="D219" t="str">
            <v>6.00</v>
          </cell>
          <cell r="E219" t="str">
            <v>4,870.25</v>
          </cell>
          <cell r="F219" t="str">
            <v>29,221.50</v>
          </cell>
          <cell r="G219" t="str">
            <v>0.00</v>
          </cell>
          <cell r="H219" t="str">
            <v>0.00</v>
          </cell>
        </row>
        <row r="220">
          <cell r="A220" t="str">
            <v xml:space="preserve">EL.PT. D.01. E.  </v>
          </cell>
          <cell r="B220" t="str">
            <v>Oil treatment for Power Transformer Rating over 3150 up to 6300 kVA</v>
          </cell>
          <cell r="C220" t="str">
            <v>NR</v>
          </cell>
          <cell r="D220" t="str">
            <v>4.20</v>
          </cell>
          <cell r="E220" t="str">
            <v>12,397.00</v>
          </cell>
          <cell r="F220" t="str">
            <v>52,067.40</v>
          </cell>
          <cell r="G220" t="str">
            <v>0.00</v>
          </cell>
          <cell r="H220" t="str">
            <v>0.00</v>
          </cell>
        </row>
        <row r="221">
          <cell r="A221" t="str">
            <v xml:space="preserve">EL.PT. D.01. I.  </v>
          </cell>
          <cell r="B221" t="str">
            <v>Oil treatment for Power Transformer Rating over 50000 up to 80000 kVA</v>
          </cell>
          <cell r="C221" t="str">
            <v>NR</v>
          </cell>
          <cell r="D221" t="str">
            <v>1.20</v>
          </cell>
          <cell r="E221" t="str">
            <v>29,000.00</v>
          </cell>
          <cell r="F221" t="str">
            <v>34,800.00</v>
          </cell>
          <cell r="G221" t="str">
            <v>0.00</v>
          </cell>
          <cell r="H221" t="str">
            <v>0.00</v>
          </cell>
        </row>
        <row r="222">
          <cell r="A222" t="str">
            <v>SUB TOTAL</v>
          </cell>
          <cell r="B222" t="str">
            <v xml:space="preserve">EL.PT. D.  .  .  </v>
          </cell>
          <cell r="F222" t="str">
            <v>170,152.54</v>
          </cell>
          <cell r="H222" t="str">
            <v>0.00</v>
          </cell>
        </row>
        <row r="223">
          <cell r="A223" t="str">
            <v>SUB TOTAL</v>
          </cell>
          <cell r="B223" t="str">
            <v xml:space="preserve">EL.PT.  .  .  .  </v>
          </cell>
          <cell r="F223" t="str">
            <v>170,152.54</v>
          </cell>
          <cell r="H223" t="str">
            <v>0.00</v>
          </cell>
        </row>
        <row r="224">
          <cell r="A224" t="str">
            <v xml:space="preserve">EL.TB.  .  .  .  </v>
          </cell>
          <cell r="B224" t="str">
            <v>CONDUITS</v>
          </cell>
        </row>
        <row r="225">
          <cell r="A225" t="str">
            <v xml:space="preserve">EL.TB. A.  .  .  </v>
          </cell>
          <cell r="B225" t="str">
            <v>MACHINING AND INSTALLATION OF CONDUITS</v>
          </cell>
        </row>
        <row r="226">
          <cell r="A226" t="str">
            <v xml:space="preserve">EL.TB. A.01.  .  </v>
          </cell>
          <cell r="B226" t="str">
            <v>STEEL CONDUIT DIRECT BURIED OR BURIED   IN CONCRETE DUCT BANK</v>
          </cell>
        </row>
        <row r="227">
          <cell r="A227" t="str">
            <v xml:space="preserve">EL.TB. A.01. A.  </v>
          </cell>
          <cell r="B227" t="str">
            <v>Steel conduit, buried or in concrete    duct bank or in groove, with inside     diameter up to 1"</v>
          </cell>
          <cell r="C227" t="str">
            <v>M</v>
          </cell>
          <cell r="D227" t="str">
            <v>2,310.00</v>
          </cell>
          <cell r="E227" t="str">
            <v>3.09</v>
          </cell>
          <cell r="F227" t="str">
            <v>7,137.90</v>
          </cell>
          <cell r="G227" t="str">
            <v>0.50</v>
          </cell>
          <cell r="H227" t="str">
            <v>1,155.00</v>
          </cell>
        </row>
        <row r="228">
          <cell r="A228" t="str">
            <v xml:space="preserve">EL.TB. A.01. B.  </v>
          </cell>
          <cell r="B228" t="str">
            <v>Steel conduit, buried or in concrete    duct bank or in groove, with inside     diameter over 1" up to 2"</v>
          </cell>
          <cell r="C228" t="str">
            <v>M</v>
          </cell>
          <cell r="D228" t="str">
            <v>21,774.00</v>
          </cell>
          <cell r="E228" t="str">
            <v>4.33</v>
          </cell>
          <cell r="F228" t="str">
            <v>94,281.42</v>
          </cell>
          <cell r="G228" t="str">
            <v>0.70</v>
          </cell>
          <cell r="H228" t="str">
            <v>15,241.80</v>
          </cell>
        </row>
        <row r="229">
          <cell r="A229" t="str">
            <v xml:space="preserve">EL.TB. A.01. C.  </v>
          </cell>
          <cell r="B229" t="str">
            <v>Steel conduit, buried or in concrete    duct bank or in groove, with inside     diameter over 2" up to 3"</v>
          </cell>
          <cell r="C229" t="str">
            <v>M</v>
          </cell>
          <cell r="D229" t="str">
            <v>4,554.00</v>
          </cell>
          <cell r="E229" t="str">
            <v>4.95</v>
          </cell>
          <cell r="F229" t="str">
            <v>22,542.30</v>
          </cell>
          <cell r="G229" t="str">
            <v>0.80</v>
          </cell>
          <cell r="H229" t="str">
            <v>3,643.20</v>
          </cell>
        </row>
        <row r="230">
          <cell r="A230" t="str">
            <v xml:space="preserve">EL.TB. A.01. D.  </v>
          </cell>
          <cell r="B230" t="str">
            <v>Steel conduit, buried or in concrete    duct bank or in groove, with inside     diameter over 3" up to 6"</v>
          </cell>
          <cell r="C230" t="str">
            <v>M</v>
          </cell>
          <cell r="D230" t="str">
            <v>174.00</v>
          </cell>
          <cell r="E230" t="str">
            <v>6.19</v>
          </cell>
          <cell r="F230" t="str">
            <v>1,077.06</v>
          </cell>
          <cell r="G230" t="str">
            <v>1.00</v>
          </cell>
          <cell r="H230" t="str">
            <v>174.00</v>
          </cell>
        </row>
        <row r="231">
          <cell r="A231" t="str">
            <v xml:space="preserve">EL.TB. A.02.  .  </v>
          </cell>
          <cell r="B231" t="str">
            <v>STEEL CONDUIT WITH EXPOSED FASTENING    TO STRUCTURE</v>
          </cell>
        </row>
        <row r="232">
          <cell r="A232" t="str">
            <v xml:space="preserve">EL.TB. A.02. B.  </v>
          </cell>
          <cell r="B232" t="str">
            <v>Steel conduit, with exposed fastening   to a structure, with inside diameter    over 3/4" up to 1"</v>
          </cell>
          <cell r="C232" t="str">
            <v>M</v>
          </cell>
          <cell r="D232" t="str">
            <v>558.00</v>
          </cell>
          <cell r="E232" t="str">
            <v>7.52</v>
          </cell>
          <cell r="F232" t="str">
            <v>4,196.16</v>
          </cell>
          <cell r="G232" t="str">
            <v>1.00</v>
          </cell>
          <cell r="H232" t="str">
            <v>558.00</v>
          </cell>
        </row>
        <row r="233">
          <cell r="A233" t="str">
            <v xml:space="preserve">EL.TB. A.02. C.  </v>
          </cell>
          <cell r="B233" t="str">
            <v>Steel conduit, with exposed fastening   to a structure, with inside diameter    over 1" up to 2"</v>
          </cell>
          <cell r="C233" t="str">
            <v>M</v>
          </cell>
          <cell r="D233" t="str">
            <v>1,038.00</v>
          </cell>
          <cell r="E233" t="str">
            <v>10.53</v>
          </cell>
          <cell r="F233" t="str">
            <v>10,930.14</v>
          </cell>
          <cell r="G233" t="str">
            <v>1.40</v>
          </cell>
          <cell r="H233" t="str">
            <v>1,453.20</v>
          </cell>
        </row>
        <row r="234">
          <cell r="A234" t="str">
            <v xml:space="preserve">EL.TB. A.02. D.  </v>
          </cell>
          <cell r="B234" t="str">
            <v>Steel conduit, with exposed fastening   to a structure, with inside diameter    over 2" up to 3"</v>
          </cell>
          <cell r="C234" t="str">
            <v>M</v>
          </cell>
          <cell r="D234" t="str">
            <v>366.00</v>
          </cell>
          <cell r="E234" t="str">
            <v>18.81</v>
          </cell>
          <cell r="F234" t="str">
            <v>6,884.46</v>
          </cell>
          <cell r="G234" t="str">
            <v>2.50</v>
          </cell>
          <cell r="H234" t="str">
            <v>915.00</v>
          </cell>
        </row>
        <row r="235">
          <cell r="A235" t="str">
            <v xml:space="preserve">EL.TB. A.02. E.  </v>
          </cell>
          <cell r="B235" t="str">
            <v>Steel conduit, with exposed fastening   to a structure, with inside diameter    over 3" up to 6"</v>
          </cell>
          <cell r="C235" t="str">
            <v>M</v>
          </cell>
          <cell r="D235" t="str">
            <v>96.00</v>
          </cell>
          <cell r="E235" t="str">
            <v>30.10</v>
          </cell>
          <cell r="F235" t="str">
            <v>2,889.60</v>
          </cell>
          <cell r="G235" t="str">
            <v>4.00</v>
          </cell>
          <cell r="H235" t="str">
            <v>384.00</v>
          </cell>
        </row>
        <row r="236">
          <cell r="A236" t="str">
            <v>SUB TOTAL</v>
          </cell>
          <cell r="B236" t="str">
            <v xml:space="preserve">EL.TB. A.  .  .  </v>
          </cell>
          <cell r="F236" t="str">
            <v>149,939.04</v>
          </cell>
          <cell r="H236" t="str">
            <v>23,524.20</v>
          </cell>
        </row>
        <row r="237">
          <cell r="A237" t="str">
            <v>SUB TOTAL</v>
          </cell>
          <cell r="B237" t="str">
            <v xml:space="preserve">EL.TB.  .  .  .  </v>
          </cell>
          <cell r="F237" t="str">
            <v>149,939.04</v>
          </cell>
          <cell r="H237" t="str">
            <v>23,524.20</v>
          </cell>
        </row>
        <row r="238">
          <cell r="A238" t="str">
            <v xml:space="preserve">EL.TE.  .  .  .  </v>
          </cell>
          <cell r="B238" t="str">
            <v>EARTHING PLANTS</v>
          </cell>
        </row>
        <row r="239">
          <cell r="A239" t="str">
            <v xml:space="preserve">EL.TE. A.  .  .  </v>
          </cell>
          <cell r="B239" t="str">
            <v>INSTALLATION OF EARTH AND PROTECTION    CONDUCTORS</v>
          </cell>
        </row>
        <row r="240">
          <cell r="A240" t="str">
            <v xml:space="preserve">EL.TE. A.01.  .  </v>
          </cell>
          <cell r="B240" t="str">
            <v>BURIED AND IN TRENCH DUCT INSTALLA-     TION OF EARTH AND PROTECTIVE CONDUCTORS</v>
          </cell>
        </row>
        <row r="241">
          <cell r="A241" t="str">
            <v xml:space="preserve">EL.TE. A.01. A.  </v>
          </cell>
          <cell r="B241" t="str">
            <v>Buried or in trench duct installation   of earth conductor with section from    10 up to 16 mm2</v>
          </cell>
          <cell r="C241" t="str">
            <v>M</v>
          </cell>
          <cell r="D241" t="str">
            <v>7,074.00</v>
          </cell>
          <cell r="E241" t="str">
            <v>0.63</v>
          </cell>
          <cell r="F241" t="str">
            <v>4,456.62</v>
          </cell>
          <cell r="G241" t="str">
            <v>0.10</v>
          </cell>
          <cell r="H241" t="str">
            <v>707.40</v>
          </cell>
        </row>
        <row r="242">
          <cell r="A242" t="str">
            <v xml:space="preserve">EL.TE. A.01. B.  </v>
          </cell>
          <cell r="B242" t="str">
            <v>Buried or in trench duct installation   of earth conductor with section from    25 to 35 mm2</v>
          </cell>
          <cell r="C242" t="str">
            <v>M</v>
          </cell>
          <cell r="D242" t="str">
            <v>3,822.00</v>
          </cell>
          <cell r="E242" t="str">
            <v>0.95</v>
          </cell>
          <cell r="F242" t="str">
            <v>3,630.90</v>
          </cell>
          <cell r="G242" t="str">
            <v>0.15</v>
          </cell>
          <cell r="H242" t="str">
            <v>573.30</v>
          </cell>
        </row>
        <row r="243">
          <cell r="A243" t="str">
            <v xml:space="preserve">EL.TE. A.01. C.  </v>
          </cell>
          <cell r="B243" t="str">
            <v>Buried and in trench duct installation  of earth conductor with section from    50 to 70 mm2</v>
          </cell>
          <cell r="C243" t="str">
            <v>M</v>
          </cell>
          <cell r="D243" t="str">
            <v>85,152.00</v>
          </cell>
          <cell r="E243" t="str">
            <v>1.27</v>
          </cell>
          <cell r="F243" t="str">
            <v>108,143.04</v>
          </cell>
          <cell r="G243" t="str">
            <v>0.20</v>
          </cell>
          <cell r="H243" t="str">
            <v>17,030.40</v>
          </cell>
        </row>
        <row r="244">
          <cell r="A244" t="str">
            <v xml:space="preserve">EL.TE. A.01. D.  </v>
          </cell>
          <cell r="B244" t="str">
            <v>Buried and in trench duct installation  of earth conductor with section from    95 to 120 mm2</v>
          </cell>
          <cell r="C244" t="str">
            <v>M</v>
          </cell>
          <cell r="D244" t="str">
            <v>19,734.00</v>
          </cell>
          <cell r="E244" t="str">
            <v>1.90</v>
          </cell>
          <cell r="F244" t="str">
            <v>37,494.60</v>
          </cell>
          <cell r="G244" t="str">
            <v>0.30</v>
          </cell>
          <cell r="H244" t="str">
            <v>5,920.20</v>
          </cell>
        </row>
        <row r="245">
          <cell r="A245" t="str">
            <v xml:space="preserve">EL.TE. A.02.  .  </v>
          </cell>
          <cell r="B245" t="str">
            <v>INSTALLATION IN CABLE TRAY OR CONDUIT   OF EARTH OR PROTECTIVE CONDUCTOR</v>
          </cell>
        </row>
        <row r="246">
          <cell r="A246" t="str">
            <v xml:space="preserve">EL.TE. A.02. B.  </v>
          </cell>
          <cell r="B246" t="str">
            <v>Installation in cable tray or conduit   of earth conductor with cross section   from 10 to 16 mm2</v>
          </cell>
          <cell r="C246" t="str">
            <v>M</v>
          </cell>
          <cell r="D246" t="str">
            <v>16,506.00</v>
          </cell>
          <cell r="E246" t="str">
            <v>1.01</v>
          </cell>
          <cell r="F246" t="str">
            <v>16,671.06</v>
          </cell>
          <cell r="G246" t="str">
            <v>0.16</v>
          </cell>
          <cell r="H246" t="str">
            <v>2,640.96</v>
          </cell>
        </row>
        <row r="247">
          <cell r="A247" t="str">
            <v xml:space="preserve">EL.TE. A.02. C.  </v>
          </cell>
          <cell r="B247" t="str">
            <v>Installation in cable tray or conduit   of earth conductor with cross section   from 25 to 35 mm2</v>
          </cell>
          <cell r="C247" t="str">
            <v>M</v>
          </cell>
          <cell r="D247" t="str">
            <v>1,638.00</v>
          </cell>
          <cell r="E247" t="str">
            <v>1.20</v>
          </cell>
          <cell r="F247" t="str">
            <v>1,965.60</v>
          </cell>
          <cell r="G247" t="str">
            <v>0.19</v>
          </cell>
          <cell r="H247" t="str">
            <v>311.22</v>
          </cell>
        </row>
        <row r="248">
          <cell r="A248" t="str">
            <v xml:space="preserve">EL.TE. A.02. D.  </v>
          </cell>
          <cell r="B248" t="str">
            <v>Installation in cable tray or conduit   of earth conductor with cross section   from 50 to 70 mm2</v>
          </cell>
          <cell r="C248" t="str">
            <v>M</v>
          </cell>
          <cell r="D248" t="str">
            <v>21,288.00</v>
          </cell>
          <cell r="E248" t="str">
            <v>1.77</v>
          </cell>
          <cell r="F248" t="str">
            <v>37,679.76</v>
          </cell>
          <cell r="G248" t="str">
            <v>0.28</v>
          </cell>
          <cell r="H248" t="str">
            <v>5,960.64</v>
          </cell>
        </row>
        <row r="249">
          <cell r="A249" t="str">
            <v xml:space="preserve">EL.TE. A.02. E.  </v>
          </cell>
          <cell r="B249" t="str">
            <v>Installation in cable tray or conduit   of earth conductor with cross section   from 95 to 120 mm2</v>
          </cell>
          <cell r="C249" t="str">
            <v>M</v>
          </cell>
          <cell r="D249" t="str">
            <v>1,926.00</v>
          </cell>
          <cell r="E249" t="str">
            <v>3.67</v>
          </cell>
          <cell r="F249" t="str">
            <v>7,068.42</v>
          </cell>
          <cell r="G249" t="str">
            <v>0.58</v>
          </cell>
          <cell r="H249" t="str">
            <v>1,117.08</v>
          </cell>
        </row>
        <row r="250">
          <cell r="A250" t="str">
            <v>SUB TOTAL</v>
          </cell>
          <cell r="B250" t="str">
            <v xml:space="preserve">EL.TE. A.  .  .  </v>
          </cell>
          <cell r="F250" t="str">
            <v>217,110.00</v>
          </cell>
          <cell r="H250" t="str">
            <v>34,261.20</v>
          </cell>
        </row>
        <row r="251">
          <cell r="A251" t="str">
            <v xml:space="preserve">EL.TE. C.  .  .  </v>
          </cell>
          <cell r="B251" t="str">
            <v>INSTALLATION OF TERMINATIONS AND        CONNECTIONS OF EARTH CONDUCTORS</v>
          </cell>
        </row>
        <row r="252">
          <cell r="A252" t="str">
            <v xml:space="preserve">EL.TE. C.01.  .  </v>
          </cell>
          <cell r="B252" t="str">
            <v>INSTALLATION OF TERMINATIONS AND        CONNECTIONS OF EARTH CONDUCTORS</v>
          </cell>
        </row>
        <row r="253">
          <cell r="A253" t="str">
            <v xml:space="preserve">EL.TE. C.01. B.  </v>
          </cell>
          <cell r="B253" t="str">
            <v>Installation of terminations on earth   conductors with cross section from 10   to 16 mm2</v>
          </cell>
          <cell r="C253" t="str">
            <v>NR</v>
          </cell>
          <cell r="D253" t="str">
            <v>3,108.00</v>
          </cell>
          <cell r="E253" t="str">
            <v>1.58</v>
          </cell>
          <cell r="F253" t="str">
            <v>4,910.64</v>
          </cell>
          <cell r="G253" t="str">
            <v>0.25</v>
          </cell>
          <cell r="H253" t="str">
            <v>777.00</v>
          </cell>
        </row>
        <row r="254">
          <cell r="A254" t="str">
            <v xml:space="preserve">EL.TE. C.01. C.  </v>
          </cell>
          <cell r="B254" t="str">
            <v>Installation of terminations on earth   conductors with cross section from 25   to 35 mm2</v>
          </cell>
          <cell r="C254" t="str">
            <v>NR</v>
          </cell>
          <cell r="D254" t="str">
            <v>7,920.00</v>
          </cell>
          <cell r="E254" t="str">
            <v>3.16</v>
          </cell>
          <cell r="F254" t="str">
            <v>25,027.20</v>
          </cell>
          <cell r="G254" t="str">
            <v>0.50</v>
          </cell>
          <cell r="H254" t="str">
            <v>3,960.00</v>
          </cell>
        </row>
        <row r="255">
          <cell r="A255" t="str">
            <v xml:space="preserve">EL.TE. C.01. D.  </v>
          </cell>
          <cell r="B255" t="str">
            <v>Installation of terminations on earth   conductors with cross section from 50   to 70 mm2</v>
          </cell>
          <cell r="C255" t="str">
            <v>NR</v>
          </cell>
          <cell r="D255" t="str">
            <v>660.00</v>
          </cell>
          <cell r="E255" t="str">
            <v>4.75</v>
          </cell>
          <cell r="F255" t="str">
            <v>3,135.00</v>
          </cell>
          <cell r="G255" t="str">
            <v>0.75</v>
          </cell>
          <cell r="H255" t="str">
            <v>495.00</v>
          </cell>
        </row>
        <row r="256">
          <cell r="A256" t="str">
            <v xml:space="preserve">EL.TE. C.01. E.  </v>
          </cell>
          <cell r="B256" t="str">
            <v>Installation of terminations on earth   conductors with cross section from  95  to 120 mm2</v>
          </cell>
          <cell r="C256" t="str">
            <v>NR</v>
          </cell>
          <cell r="D256" t="str">
            <v>840.00</v>
          </cell>
          <cell r="E256" t="str">
            <v>6.33</v>
          </cell>
          <cell r="F256" t="str">
            <v>5,317.20</v>
          </cell>
          <cell r="G256" t="str">
            <v>1.00</v>
          </cell>
          <cell r="H256" t="str">
            <v>840.00</v>
          </cell>
        </row>
        <row r="257">
          <cell r="A257" t="str">
            <v>SUB TOTAL</v>
          </cell>
          <cell r="B257" t="str">
            <v xml:space="preserve">EL.TE. C.  .  .  </v>
          </cell>
          <cell r="F257" t="str">
            <v>38,390.04</v>
          </cell>
          <cell r="H257" t="str">
            <v>6,072.00</v>
          </cell>
        </row>
        <row r="258">
          <cell r="A258" t="str">
            <v xml:space="preserve">EL.TE. E.  .  .  </v>
          </cell>
          <cell r="B258" t="str">
            <v>INSTALLATION OF JUNCTIONS ON EARTH      CONDUCTORS</v>
          </cell>
        </row>
        <row r="259">
          <cell r="A259" t="str">
            <v xml:space="preserve">EL.TE. E.01.  .  </v>
          </cell>
          <cell r="B259" t="str">
            <v>INSTALLATION OF JUNCTIONS ON EARTH      CONDUCTORS</v>
          </cell>
        </row>
        <row r="260">
          <cell r="A260" t="str">
            <v xml:space="preserve">EL.TE. E.01. B.  </v>
          </cell>
          <cell r="B260" t="str">
            <v>Installation of junctions on earth      conductors with section from 10 to      16 mm2</v>
          </cell>
          <cell r="C260" t="str">
            <v>NR</v>
          </cell>
          <cell r="D260" t="str">
            <v>31.20</v>
          </cell>
          <cell r="E260" t="str">
            <v>1.58</v>
          </cell>
          <cell r="F260" t="str">
            <v>49.30</v>
          </cell>
          <cell r="G260" t="str">
            <v>0.25</v>
          </cell>
          <cell r="H260" t="str">
            <v>7.80</v>
          </cell>
        </row>
        <row r="261">
          <cell r="A261" t="str">
            <v xml:space="preserve">EL.TE. E.01. C.  </v>
          </cell>
          <cell r="B261" t="str">
            <v>Installation of junctions on earth      conductors with section from 25 to      35 mm2</v>
          </cell>
          <cell r="C261" t="str">
            <v>NR</v>
          </cell>
          <cell r="D261" t="str">
            <v>35.40</v>
          </cell>
          <cell r="E261" t="str">
            <v>3.16</v>
          </cell>
          <cell r="F261" t="str">
            <v>111.86</v>
          </cell>
          <cell r="G261" t="str">
            <v>0.50</v>
          </cell>
          <cell r="H261" t="str">
            <v>17.70</v>
          </cell>
        </row>
        <row r="262">
          <cell r="A262" t="str">
            <v xml:space="preserve">EL.TE. E.01. D.  </v>
          </cell>
          <cell r="B262" t="str">
            <v>Installation of junctions on earth      conductors with section from 50 to      75 mm2</v>
          </cell>
          <cell r="C262" t="str">
            <v>NR</v>
          </cell>
          <cell r="D262" t="str">
            <v>111.60</v>
          </cell>
          <cell r="E262" t="str">
            <v>4.75</v>
          </cell>
          <cell r="F262" t="str">
            <v>530.10</v>
          </cell>
          <cell r="G262" t="str">
            <v>0.75</v>
          </cell>
          <cell r="H262" t="str">
            <v>83.70</v>
          </cell>
        </row>
        <row r="263">
          <cell r="A263" t="str">
            <v xml:space="preserve">EL.TE. E.01. E.  </v>
          </cell>
          <cell r="B263" t="str">
            <v>Installation of junctions on earth      conductors with section from 95 to      120 mm2</v>
          </cell>
          <cell r="C263" t="str">
            <v>NR</v>
          </cell>
          <cell r="D263" t="str">
            <v>283.80</v>
          </cell>
          <cell r="E263" t="str">
            <v>6.33</v>
          </cell>
          <cell r="F263" t="str">
            <v>1,796.45</v>
          </cell>
          <cell r="G263" t="str">
            <v>1.00</v>
          </cell>
          <cell r="H263" t="str">
            <v>283.80</v>
          </cell>
        </row>
        <row r="264">
          <cell r="A264" t="str">
            <v xml:space="preserve">EL.TE. E.02.  .  </v>
          </cell>
          <cell r="B264" t="str">
            <v>INSTALLATION OF JUNCTIONS,CADWELD TYPE, ON EARTH CONDUCTORS</v>
          </cell>
        </row>
        <row r="265">
          <cell r="A265" t="str">
            <v xml:space="preserve">EL.TE. E.02. C.  </v>
          </cell>
          <cell r="B265" t="str">
            <v>Installation of junctions,Cadweld type, on earth conductors with section from   25 to 35 mm2</v>
          </cell>
          <cell r="C265" t="str">
            <v>NR</v>
          </cell>
          <cell r="D265" t="str">
            <v>82.20</v>
          </cell>
          <cell r="E265" t="str">
            <v>6.33</v>
          </cell>
          <cell r="F265" t="str">
            <v>520.33</v>
          </cell>
          <cell r="G265" t="str">
            <v>1.00</v>
          </cell>
          <cell r="H265" t="str">
            <v>82.20</v>
          </cell>
        </row>
        <row r="266">
          <cell r="A266" t="str">
            <v xml:space="preserve">EL.TE. E.02. D.  </v>
          </cell>
          <cell r="B266" t="str">
            <v>Installation of junctions,Cadweld type, on earth conductors with section from   50 to 70 mm2</v>
          </cell>
          <cell r="C266" t="str">
            <v>NR</v>
          </cell>
          <cell r="D266" t="str">
            <v>201.00</v>
          </cell>
          <cell r="E266" t="str">
            <v>9.49</v>
          </cell>
          <cell r="F266" t="str">
            <v>1,907.49</v>
          </cell>
          <cell r="G266" t="str">
            <v>1.50</v>
          </cell>
          <cell r="H266" t="str">
            <v>301.50</v>
          </cell>
        </row>
        <row r="267">
          <cell r="A267" t="str">
            <v xml:space="preserve">EL.TE. E.02. E.  </v>
          </cell>
          <cell r="B267" t="str">
            <v>Installation of junctions,Cadweld type, on earth conductors with section from   90 to 120 mm2</v>
          </cell>
          <cell r="C267" t="str">
            <v>NR</v>
          </cell>
          <cell r="D267" t="str">
            <v>808.80</v>
          </cell>
          <cell r="E267" t="str">
            <v>12.66</v>
          </cell>
          <cell r="F267" t="str">
            <v>10,239.41</v>
          </cell>
          <cell r="G267" t="str">
            <v>2.00</v>
          </cell>
          <cell r="H267" t="str">
            <v>1,617.60</v>
          </cell>
        </row>
        <row r="268">
          <cell r="A268" t="str">
            <v>SUB TOTAL</v>
          </cell>
          <cell r="B268" t="str">
            <v xml:space="preserve">EL.TE. E.  .  .  </v>
          </cell>
          <cell r="F268" t="str">
            <v>15,154.94</v>
          </cell>
          <cell r="H268" t="str">
            <v>2,394.30</v>
          </cell>
        </row>
        <row r="269">
          <cell r="A269" t="str">
            <v xml:space="preserve">EL.TE. G.  .  .  </v>
          </cell>
          <cell r="B269" t="str">
            <v>INSTALLATION OF TERMINALS AND           MARSHALLING POINTS</v>
          </cell>
        </row>
        <row r="270">
          <cell r="A270" t="str">
            <v xml:space="preserve">EL.TE. G.01.  .  </v>
          </cell>
          <cell r="B270" t="str">
            <v>INSTALLATION OF TERMINALS AND           MARSHALLING POINTS</v>
          </cell>
        </row>
        <row r="271">
          <cell r="A271" t="str">
            <v xml:space="preserve">EL.TE. G.01. A.  </v>
          </cell>
          <cell r="B271" t="str">
            <v>Installation of earthing termination    (lug,bolt,boss) of stainless steel      thickness up to 4 mm., hole diameter    up to 13 mm.; without material supply</v>
          </cell>
          <cell r="C271" t="str">
            <v>NR</v>
          </cell>
          <cell r="D271" t="str">
            <v>780.00</v>
          </cell>
          <cell r="E271" t="str">
            <v>1.58</v>
          </cell>
          <cell r="F271" t="str">
            <v>1,232.40</v>
          </cell>
          <cell r="G271" t="str">
            <v>0.25</v>
          </cell>
          <cell r="H271" t="str">
            <v>195.00</v>
          </cell>
        </row>
        <row r="272">
          <cell r="A272" t="str">
            <v xml:space="preserve">EL.TE. G.01. B.  </v>
          </cell>
          <cell r="B272" t="str">
            <v>Installation of marshalling point       (link)for branches up to 10 holes,      without material supply, exposed        fixing on masonry work</v>
          </cell>
          <cell r="C272" t="str">
            <v>NR</v>
          </cell>
          <cell r="D272" t="str">
            <v>78.00</v>
          </cell>
          <cell r="E272" t="str">
            <v>44.30</v>
          </cell>
          <cell r="F272" t="str">
            <v>3,455.40</v>
          </cell>
          <cell r="G272" t="str">
            <v>7.00</v>
          </cell>
          <cell r="H272" t="str">
            <v>546.00</v>
          </cell>
        </row>
        <row r="273">
          <cell r="A273" t="str">
            <v xml:space="preserve">EL.TE. G.01. C.  </v>
          </cell>
          <cell r="B273" t="str">
            <v>Installation of marshalling point       (link) for branches up to 10 holes,     without material supply, exposed        fixing on metallic structure</v>
          </cell>
          <cell r="C273" t="str">
            <v>NR</v>
          </cell>
          <cell r="D273" t="str">
            <v>360.00</v>
          </cell>
          <cell r="E273" t="str">
            <v>55.38</v>
          </cell>
          <cell r="F273" t="str">
            <v>19,936.80</v>
          </cell>
          <cell r="G273" t="str">
            <v>8.75</v>
          </cell>
          <cell r="H273" t="str">
            <v>3,150.00</v>
          </cell>
        </row>
        <row r="274">
          <cell r="A274" t="str">
            <v>SUB TOTAL</v>
          </cell>
          <cell r="B274" t="str">
            <v xml:space="preserve">EL.TE. G.  .  .  </v>
          </cell>
          <cell r="F274" t="str">
            <v>24,624.60</v>
          </cell>
          <cell r="H274" t="str">
            <v>3,891.00</v>
          </cell>
        </row>
        <row r="275">
          <cell r="A275" t="str">
            <v xml:space="preserve">EL.TE. H.  .  .  </v>
          </cell>
          <cell r="B275" t="str">
            <v>INSTALLATION OF PITS FOR EARTH RODS</v>
          </cell>
        </row>
        <row r="276">
          <cell r="A276" t="str">
            <v xml:space="preserve">EL.TE. H.01.  .  </v>
          </cell>
          <cell r="B276" t="str">
            <v>INSTALLATION OF PITS AND HOLE DRILLING FOR EARTH RODS</v>
          </cell>
        </row>
        <row r="277">
          <cell r="A277" t="str">
            <v xml:space="preserve">EL.TE. H.01. A.  </v>
          </cell>
          <cell r="B277" t="str">
            <v>Installation of prefabricated pits of any material, including cover installation</v>
          </cell>
          <cell r="C277" t="str">
            <v>NR</v>
          </cell>
          <cell r="D277" t="str">
            <v>88.80</v>
          </cell>
          <cell r="E277" t="str">
            <v>55.38</v>
          </cell>
          <cell r="F277" t="str">
            <v>4,917.74</v>
          </cell>
          <cell r="G277" t="str">
            <v>8.75</v>
          </cell>
          <cell r="H277" t="str">
            <v>777.00</v>
          </cell>
        </row>
        <row r="278">
          <cell r="A278" t="str">
            <v xml:space="preserve">EL.TE. H.01. B.  </v>
          </cell>
          <cell r="B278" t="str">
            <v>Hole drilling for installation of       rod elements, depth up to 3 m,          hole diameter up to 150 mm</v>
          </cell>
          <cell r="C278" t="str">
            <v>NR</v>
          </cell>
          <cell r="D278" t="str">
            <v>25.80</v>
          </cell>
          <cell r="E278" t="str">
            <v>73.86</v>
          </cell>
          <cell r="F278" t="str">
            <v>1,905.59</v>
          </cell>
          <cell r="G278" t="str">
            <v>11.67</v>
          </cell>
          <cell r="H278" t="str">
            <v>301.09</v>
          </cell>
        </row>
        <row r="279">
          <cell r="A279" t="str">
            <v>SUB TOTAL</v>
          </cell>
          <cell r="B279" t="str">
            <v xml:space="preserve">EL.TE. H.  .  .  </v>
          </cell>
          <cell r="F279" t="str">
            <v>6,823.33</v>
          </cell>
          <cell r="H279" t="str">
            <v>1,078.09</v>
          </cell>
        </row>
        <row r="280">
          <cell r="A280" t="str">
            <v xml:space="preserve">EL.TE. I.  .  .  </v>
          </cell>
          <cell r="B280" t="str">
            <v>INSTALLATION OF EARTH RODS IN GROUND    WITH PILE DRIVER</v>
          </cell>
        </row>
        <row r="281">
          <cell r="A281" t="str">
            <v xml:space="preserve">EL.TE. I.01.  .  </v>
          </cell>
          <cell r="B281" t="str">
            <v>INSTALLATION OF EARTH RODS IN GROUND    WITH PILE DRIVER</v>
          </cell>
        </row>
        <row r="282">
          <cell r="A282" t="str">
            <v xml:space="preserve">EL.TE. I.01. A.  </v>
          </cell>
          <cell r="B282" t="str">
            <v>Earth rod long up to 3 m</v>
          </cell>
          <cell r="C282" t="str">
            <v>NR</v>
          </cell>
          <cell r="D282" t="str">
            <v>290.40</v>
          </cell>
          <cell r="E282" t="str">
            <v>44.30</v>
          </cell>
          <cell r="F282" t="str">
            <v>12,864.72</v>
          </cell>
          <cell r="G282" t="str">
            <v>7.00</v>
          </cell>
          <cell r="H282" t="str">
            <v>2,032.80</v>
          </cell>
        </row>
        <row r="283">
          <cell r="A283" t="str">
            <v>SUB TOTAL</v>
          </cell>
          <cell r="B283" t="str">
            <v xml:space="preserve">EL.TE. I.  .  .  </v>
          </cell>
          <cell r="F283" t="str">
            <v>12,864.72</v>
          </cell>
          <cell r="H283" t="str">
            <v>2,032.80</v>
          </cell>
        </row>
        <row r="284">
          <cell r="A284" t="str">
            <v>SUB TOTAL</v>
          </cell>
          <cell r="B284" t="str">
            <v xml:space="preserve">EL.TE.  .  .  .  </v>
          </cell>
          <cell r="F284" t="str">
            <v>314,967.63</v>
          </cell>
          <cell r="H284" t="str">
            <v>49,729.39</v>
          </cell>
        </row>
        <row r="285">
          <cell r="A285" t="str">
            <v xml:space="preserve">EL.TR.  .  .  .  </v>
          </cell>
          <cell r="B285" t="str">
            <v xml:space="preserve">INSTALLATION OF POWER TRANSFORMERS
</v>
          </cell>
        </row>
        <row r="286">
          <cell r="A286" t="str">
            <v xml:space="preserve">EL.TR. A.  .  .  </v>
          </cell>
          <cell r="B286" t="str">
            <v xml:space="preserve">INSTALLATION OF PREASSEMBLED POWER TRANSFORMERS
</v>
          </cell>
        </row>
        <row r="287">
          <cell r="A287" t="str">
            <v xml:space="preserve">EL.TR. A.01.  .  </v>
          </cell>
          <cell r="B287" t="str">
            <v xml:space="preserve">INSTALLATION OF OIL PREASSEMBLED POWER TRANSFORMERS
</v>
          </cell>
        </row>
        <row r="288">
          <cell r="A288" t="str">
            <v xml:space="preserve">EL.TR. A.01. A.  </v>
          </cell>
          <cell r="B288" t="str">
            <v xml:space="preserve">Oil Immersed Power Transformer Rating up to 315 kVA
</v>
          </cell>
          <cell r="C288" t="str">
            <v>NR</v>
          </cell>
          <cell r="D288" t="str">
            <v>2.40</v>
          </cell>
          <cell r="E288" t="str">
            <v>964.05</v>
          </cell>
          <cell r="F288" t="str">
            <v>2,313.72</v>
          </cell>
          <cell r="G288" t="str">
            <v>135.00</v>
          </cell>
          <cell r="H288" t="str">
            <v>324.00</v>
          </cell>
        </row>
        <row r="289">
          <cell r="A289" t="str">
            <v xml:space="preserve">EL.TR. A.01. B.  </v>
          </cell>
          <cell r="B289" t="str">
            <v xml:space="preserve">Oil Immersed Power Transformer Rating over 315 up to 800 kVA
</v>
          </cell>
          <cell r="C289" t="str">
            <v>NR</v>
          </cell>
          <cell r="D289" t="str">
            <v>0.60</v>
          </cell>
          <cell r="E289" t="str">
            <v>2,527.63</v>
          </cell>
          <cell r="F289" t="str">
            <v>1,516.58</v>
          </cell>
          <cell r="G289" t="str">
            <v>330.00</v>
          </cell>
          <cell r="H289" t="str">
            <v>198.00</v>
          </cell>
        </row>
        <row r="290">
          <cell r="A290" t="str">
            <v xml:space="preserve">EL.TR. A.01. C.  </v>
          </cell>
          <cell r="B290" t="str">
            <v xml:space="preserve">Oil Immersed Power Transformer Rating over 800 up to 1600 kVA
</v>
          </cell>
          <cell r="C290" t="str">
            <v>NR</v>
          </cell>
          <cell r="D290" t="str">
            <v>13.20</v>
          </cell>
          <cell r="E290" t="str">
            <v>3,679.25</v>
          </cell>
          <cell r="F290" t="str">
            <v>48,566.10</v>
          </cell>
          <cell r="G290" t="str">
            <v>379.50</v>
          </cell>
          <cell r="H290" t="str">
            <v>5,009.40</v>
          </cell>
        </row>
        <row r="291">
          <cell r="A291" t="str">
            <v xml:space="preserve">EL.TR. A.01. D.  </v>
          </cell>
          <cell r="B291" t="str">
            <v xml:space="preserve">Oil Immersed Power Transformer Rating over 1600 up to 3150kVA
</v>
          </cell>
          <cell r="C291" t="str">
            <v>NR</v>
          </cell>
          <cell r="D291" t="str">
            <v>6.00</v>
          </cell>
          <cell r="E291" t="str">
            <v>5,436.22</v>
          </cell>
          <cell r="F291" t="str">
            <v>32,617.32</v>
          </cell>
          <cell r="G291" t="str">
            <v>595.00</v>
          </cell>
          <cell r="H291" t="str">
            <v>3,570.00</v>
          </cell>
        </row>
        <row r="292">
          <cell r="A292" t="str">
            <v xml:space="preserve">EL.TR. A.01. E.  </v>
          </cell>
          <cell r="B292" t="str">
            <v xml:space="preserve">Oil Immersed Power Transformer Rating over 3150 up to 6300 kVA
</v>
          </cell>
          <cell r="C292" t="str">
            <v>NR</v>
          </cell>
          <cell r="D292" t="str">
            <v>4.20</v>
          </cell>
          <cell r="E292" t="str">
            <v>6,105.51</v>
          </cell>
          <cell r="F292" t="str">
            <v>25,643.14</v>
          </cell>
          <cell r="G292" t="str">
            <v>600.00</v>
          </cell>
          <cell r="H292" t="str">
            <v>2,520.00</v>
          </cell>
        </row>
        <row r="293">
          <cell r="A293" t="str">
            <v xml:space="preserve">EL.TR. A.02.  .  </v>
          </cell>
          <cell r="B293" t="str">
            <v xml:space="preserve">INSTALLATION OF  DRY TYPE POWER TRANSFORMERS
</v>
          </cell>
        </row>
        <row r="294">
          <cell r="A294" t="str">
            <v xml:space="preserve">EL.TR. A.02. A.  </v>
          </cell>
          <cell r="B294" t="str">
            <v xml:space="preserve">Dry type Power Transformer Rating up to 315 kVA
</v>
          </cell>
          <cell r="C294" t="str">
            <v>NR</v>
          </cell>
          <cell r="D294" t="str">
            <v>9.60</v>
          </cell>
          <cell r="E294" t="str">
            <v>856.93</v>
          </cell>
          <cell r="F294" t="str">
            <v>8,226.53</v>
          </cell>
          <cell r="G294" t="str">
            <v>120.00</v>
          </cell>
          <cell r="H294" t="str">
            <v>1,152.00</v>
          </cell>
        </row>
        <row r="295">
          <cell r="A295" t="str">
            <v>SUB TOTAL</v>
          </cell>
          <cell r="B295" t="str">
            <v xml:space="preserve">EL.TR. A.  .  .  </v>
          </cell>
          <cell r="F295" t="str">
            <v>118,883.39</v>
          </cell>
          <cell r="H295" t="str">
            <v>12,773.40</v>
          </cell>
        </row>
        <row r="296">
          <cell r="A296" t="str">
            <v xml:space="preserve">EL.TR. B.  .  .  </v>
          </cell>
          <cell r="B296" t="str">
            <v xml:space="preserve">INSTALLATION OF POWER TRANSFORMERS TO BE ASSEMBLED 
</v>
          </cell>
        </row>
        <row r="297">
          <cell r="A297" t="str">
            <v xml:space="preserve">EL.TR. B.01.  .  </v>
          </cell>
          <cell r="B297" t="str">
            <v xml:space="preserve">INSTALLATION OF POWER TRANSFORMERS TO BE ASSEMBLED 
</v>
          </cell>
        </row>
        <row r="298">
          <cell r="A298" t="str">
            <v xml:space="preserve">EL.TR. B.01. F.  </v>
          </cell>
          <cell r="B298" t="str">
            <v xml:space="preserve">Power Transformer Rating  over 50000 up to 60000 kVA
</v>
          </cell>
          <cell r="C298" t="str">
            <v>NR</v>
          </cell>
          <cell r="D298" t="str">
            <v>1.20</v>
          </cell>
          <cell r="E298" t="str">
            <v>15,769.49</v>
          </cell>
          <cell r="F298" t="str">
            <v>18,923.39</v>
          </cell>
          <cell r="G298" t="str">
            <v>1,025.00</v>
          </cell>
          <cell r="H298" t="str">
            <v>1,230.00</v>
          </cell>
        </row>
        <row r="299">
          <cell r="A299" t="str">
            <v>SUB TOTAL</v>
          </cell>
          <cell r="B299" t="str">
            <v xml:space="preserve">EL.TR. B.  .  .  </v>
          </cell>
          <cell r="F299" t="str">
            <v>18,923.39</v>
          </cell>
          <cell r="H299" t="str">
            <v>1,230.00</v>
          </cell>
        </row>
        <row r="300">
          <cell r="A300" t="str">
            <v>SUB TOTAL</v>
          </cell>
          <cell r="B300" t="str">
            <v xml:space="preserve">EL.TR.  .  .  .  </v>
          </cell>
          <cell r="F300" t="str">
            <v>137,806.78</v>
          </cell>
          <cell r="H300" t="str">
            <v>14,003.40</v>
          </cell>
        </row>
        <row r="301">
          <cell r="A301" t="str">
            <v xml:space="preserve">EL.VE.  .  .  .  </v>
          </cell>
          <cell r="B301" t="str">
            <v>INSTALLATION OF SWITCHBOARDS AND        TERMINAL BLOCKS</v>
          </cell>
        </row>
        <row r="302">
          <cell r="A302" t="str">
            <v xml:space="preserve">EL.VE. A.  .  .  </v>
          </cell>
          <cell r="B302" t="str">
            <v>INSTALLATION OF SWITCHBOARDS</v>
          </cell>
        </row>
        <row r="303">
          <cell r="A303" t="str">
            <v xml:space="preserve">EL.VE. A.01.  .  </v>
          </cell>
          <cell r="B303" t="str">
            <v>INSTALLATION ON SITE OF POWER AND       CONTROL ELECTRICAL SWITCHBOARDS</v>
          </cell>
        </row>
        <row r="304">
          <cell r="A304" t="str">
            <v xml:space="preserve">EL.VE. A.01. B.  </v>
          </cell>
          <cell r="B304" t="str">
            <v>Installation on site of switchboards on their support, weight up to 600 Kg</v>
          </cell>
          <cell r="C304" t="str">
            <v>KG</v>
          </cell>
          <cell r="D304" t="str">
            <v>26,487.00</v>
          </cell>
          <cell r="E304" t="str">
            <v>5.27</v>
          </cell>
          <cell r="F304" t="str">
            <v>139,586.49</v>
          </cell>
          <cell r="G304" t="str">
            <v>0.00</v>
          </cell>
          <cell r="H304" t="str">
            <v>0.00</v>
          </cell>
        </row>
        <row r="305">
          <cell r="A305" t="str">
            <v xml:space="preserve">EL.VE. A.02.  .  </v>
          </cell>
          <cell r="B305" t="str">
            <v>INSTALLATION OF ELECTRICAL SWITCHBOARDS INSIDE ROOMS</v>
          </cell>
        </row>
        <row r="306">
          <cell r="A306" t="str">
            <v xml:space="preserve">EL.VE. A.02. A.  </v>
          </cell>
          <cell r="B306" t="str">
            <v>Installation of L.V. switchboards       assembled or to be assembled inside     rooms, unit weight up to 500 kg</v>
          </cell>
          <cell r="C306" t="str">
            <v>KG</v>
          </cell>
          <cell r="D306" t="str">
            <v>2,700.00</v>
          </cell>
          <cell r="E306" t="str">
            <v>2.72</v>
          </cell>
          <cell r="F306" t="str">
            <v>7,344.00</v>
          </cell>
          <cell r="G306" t="str">
            <v>0.20</v>
          </cell>
          <cell r="H306" t="str">
            <v>540.00</v>
          </cell>
        </row>
        <row r="307">
          <cell r="A307" t="str">
            <v xml:space="preserve">EL.VE. A.02. B.  </v>
          </cell>
          <cell r="B307" t="str">
            <v>Installation of L.V.switchboards        assembled or to be assembled inside     rooms, unit weight up to 900 kg</v>
          </cell>
          <cell r="C307" t="str">
            <v>KG</v>
          </cell>
          <cell r="D307" t="str">
            <v>68,526.00</v>
          </cell>
          <cell r="E307" t="str">
            <v>2.03</v>
          </cell>
          <cell r="F307" t="str">
            <v>139,107.78</v>
          </cell>
          <cell r="G307" t="str">
            <v>0.15</v>
          </cell>
          <cell r="H307" t="str">
            <v>10,278.90</v>
          </cell>
        </row>
        <row r="308">
          <cell r="A308" t="str">
            <v xml:space="preserve">EL.VE. A.02. C.  </v>
          </cell>
          <cell r="B308" t="str">
            <v>Installation of L.V. switchboards       assembled or to be assembled inside     rooms, unit weight up to 2000 kg</v>
          </cell>
          <cell r="C308" t="str">
            <v>KG</v>
          </cell>
          <cell r="D308" t="str">
            <v>144,234.00</v>
          </cell>
          <cell r="E308" t="str">
            <v>1.37</v>
          </cell>
          <cell r="F308" t="str">
            <v>197,600.58</v>
          </cell>
          <cell r="G308" t="str">
            <v>0.10</v>
          </cell>
          <cell r="H308" t="str">
            <v>14,495.52</v>
          </cell>
        </row>
        <row r="309">
          <cell r="A309" t="str">
            <v xml:space="preserve">EL.VE. A.02. D.  </v>
          </cell>
          <cell r="B309" t="str">
            <v>Installation of D.C. switchboards       assembled or to be assembled inside     rooms, unit weight up to  600 kg</v>
          </cell>
          <cell r="C309" t="str">
            <v>KG</v>
          </cell>
          <cell r="D309" t="str">
            <v>78,000.00</v>
          </cell>
          <cell r="E309" t="str">
            <v>1.92</v>
          </cell>
          <cell r="F309" t="str">
            <v>149,760.00</v>
          </cell>
          <cell r="G309" t="str">
            <v>0.15</v>
          </cell>
          <cell r="H309" t="str">
            <v>11,700.00</v>
          </cell>
        </row>
        <row r="310">
          <cell r="A310" t="str">
            <v xml:space="preserve">EL.VE. A.02. E.  </v>
          </cell>
          <cell r="B310" t="str">
            <v>Installation of M.V. switchboards assembled or to be assembled inside rooms, unit weight up to 600 kg</v>
          </cell>
          <cell r="C310" t="str">
            <v>KG</v>
          </cell>
          <cell r="D310" t="str">
            <v>900.00</v>
          </cell>
          <cell r="E310" t="str">
            <v>7.52</v>
          </cell>
          <cell r="F310" t="str">
            <v>6,768.00</v>
          </cell>
          <cell r="G310" t="str">
            <v>0.20</v>
          </cell>
          <cell r="H310" t="str">
            <v>180.00</v>
          </cell>
        </row>
        <row r="311">
          <cell r="A311" t="str">
            <v xml:space="preserve">EL.VE. A.02. F.  </v>
          </cell>
          <cell r="B311" t="str">
            <v>Installation of M.V. switchboards assembled or to be assembled inside rooms, unit weight up to  2000 kg</v>
          </cell>
          <cell r="C311" t="str">
            <v>KG</v>
          </cell>
          <cell r="D311" t="str">
            <v>228,900.00</v>
          </cell>
          <cell r="E311" t="str">
            <v>1.39</v>
          </cell>
          <cell r="F311" t="str">
            <v>318,171.00</v>
          </cell>
          <cell r="G311" t="str">
            <v>0.10</v>
          </cell>
          <cell r="H311" t="str">
            <v>23,004.45</v>
          </cell>
        </row>
        <row r="312">
          <cell r="A312" t="str">
            <v xml:space="preserve">EL.VE. A.03.  .  </v>
          </cell>
          <cell r="B312" t="str">
            <v>ASSEMBLY OF PARTS OF SWITCHBOARD</v>
          </cell>
        </row>
        <row r="313">
          <cell r="A313" t="str">
            <v xml:space="preserve">EL.VE. A.03. A.  </v>
          </cell>
          <cell r="B313" t="str">
            <v>Assembly of parts of L.V. switchboard   with busbars up to 2500 A</v>
          </cell>
          <cell r="C313" t="str">
            <v>NR</v>
          </cell>
          <cell r="D313" t="str">
            <v>38.40</v>
          </cell>
          <cell r="E313" t="str">
            <v>267.55</v>
          </cell>
          <cell r="F313" t="str">
            <v>10,273.92</v>
          </cell>
          <cell r="G313" t="str">
            <v>35.00</v>
          </cell>
          <cell r="H313" t="str">
            <v>1,344.00</v>
          </cell>
        </row>
        <row r="314">
          <cell r="A314" t="str">
            <v xml:space="preserve">EL.VE. A.03. B.  </v>
          </cell>
          <cell r="B314" t="str">
            <v>Assembly of parts of L.V. switchboards  with busbars over 2500 A up to 4000 A</v>
          </cell>
          <cell r="C314" t="str">
            <v>NR</v>
          </cell>
          <cell r="D314" t="str">
            <v>45.00</v>
          </cell>
          <cell r="E314" t="str">
            <v>382.21</v>
          </cell>
          <cell r="F314" t="str">
            <v>17,199.45</v>
          </cell>
          <cell r="G314" t="str">
            <v>50.00</v>
          </cell>
          <cell r="H314" t="str">
            <v>2,250.00</v>
          </cell>
        </row>
        <row r="315">
          <cell r="A315" t="str">
            <v xml:space="preserve">EL.VE. A.03. D.  </v>
          </cell>
          <cell r="B315" t="str">
            <v>Assembly of parts of M.V. switchboard   with busbars over 2500 A up to 4000 A</v>
          </cell>
          <cell r="C315" t="str">
            <v>NR</v>
          </cell>
          <cell r="D315" t="str">
            <v>131.40</v>
          </cell>
          <cell r="E315" t="str">
            <v>758.17</v>
          </cell>
          <cell r="F315" t="str">
            <v>99,623.54</v>
          </cell>
          <cell r="G315" t="str">
            <v>100.00</v>
          </cell>
          <cell r="H315" t="str">
            <v>13,140.00</v>
          </cell>
        </row>
        <row r="316">
          <cell r="A316" t="str">
            <v>SUB TOTAL</v>
          </cell>
          <cell r="B316" t="str">
            <v xml:space="preserve">EL.VE. A.  .  .  </v>
          </cell>
          <cell r="F316" t="str">
            <v>1,085,434.76</v>
          </cell>
          <cell r="H316" t="str">
            <v>76,932.87</v>
          </cell>
        </row>
        <row r="317">
          <cell r="A317" t="str">
            <v>SUB TOTAL</v>
          </cell>
          <cell r="B317" t="str">
            <v xml:space="preserve">EL.VE.  .  .  .  </v>
          </cell>
          <cell r="F317" t="str">
            <v>1,085,434.76</v>
          </cell>
          <cell r="H317" t="str">
            <v>76,932.87</v>
          </cell>
        </row>
        <row r="318">
          <cell r="A318" t="str">
            <v xml:space="preserve">EL.VR.  .  .  .  </v>
          </cell>
          <cell r="B318" t="str">
            <v>MISCELLANEOUS ACTIVITIES</v>
          </cell>
        </row>
        <row r="319">
          <cell r="A319" t="str">
            <v xml:space="preserve">EL.VR. A.  .  .  </v>
          </cell>
          <cell r="B319" t="str">
            <v>INSTALLATION OF STATIONARY BATTERIES</v>
          </cell>
        </row>
        <row r="320">
          <cell r="A320" t="str">
            <v xml:space="preserve">EL.VR. A.01.  .  </v>
          </cell>
          <cell r="B320" t="str">
            <v>INSTALLATION OF CELLS OF STATIONARY     BATTERIES OF ANY TYPE</v>
          </cell>
        </row>
        <row r="321">
          <cell r="A321" t="str">
            <v xml:space="preserve">EL.VR. A.01. A.  </v>
          </cell>
          <cell r="B321" t="str">
            <v>Installation of cells and blocks,       discharged or empty of stationary       batteries up to rated 300 Ah</v>
          </cell>
          <cell r="C321" t="str">
            <v>NR</v>
          </cell>
          <cell r="D321" t="str">
            <v>512.40</v>
          </cell>
          <cell r="E321" t="str">
            <v>244.34</v>
          </cell>
          <cell r="F321" t="str">
            <v>125,199.82</v>
          </cell>
          <cell r="G321" t="str">
            <v>35.00</v>
          </cell>
          <cell r="H321" t="str">
            <v>17,934.00</v>
          </cell>
        </row>
        <row r="322">
          <cell r="A322" t="str">
            <v>SUB TOTAL</v>
          </cell>
          <cell r="B322" t="str">
            <v xml:space="preserve">EL.VR. A.  .  .  </v>
          </cell>
          <cell r="F322" t="str">
            <v>125,199.82</v>
          </cell>
          <cell r="H322" t="str">
            <v>17,934.00</v>
          </cell>
        </row>
        <row r="323">
          <cell r="A323" t="str">
            <v xml:space="preserve">EL.VR. B.  .  .  </v>
          </cell>
          <cell r="B323" t="str">
            <v>TRANSPORTS</v>
          </cell>
        </row>
        <row r="324">
          <cell r="A324" t="str">
            <v xml:space="preserve">EL.VR. B.01.  .  </v>
          </cell>
          <cell r="B324" t="str">
            <v>TRANSPORTS</v>
          </cell>
        </row>
        <row r="325">
          <cell r="A325" t="str">
            <v xml:space="preserve">EL.VR. B.01. B.  </v>
          </cell>
          <cell r="B325" t="str">
            <v>Transport of transformers,switchboards exceeding 200 kg and/or miscellaneous   electrical apparatuses</v>
          </cell>
          <cell r="C325" t="str">
            <v>KG</v>
          </cell>
          <cell r="D325" t="str">
            <v>634,476.00</v>
          </cell>
          <cell r="E325" t="str">
            <v>0.33</v>
          </cell>
          <cell r="F325" t="str">
            <v>209,377.08</v>
          </cell>
          <cell r="G325" t="str">
            <v>0.01</v>
          </cell>
          <cell r="H325" t="str">
            <v>4,578.23</v>
          </cell>
        </row>
        <row r="326">
          <cell r="A326" t="str">
            <v>SUB TOTAL</v>
          </cell>
          <cell r="B326" t="str">
            <v xml:space="preserve">EL.VR. B.  .  .  </v>
          </cell>
          <cell r="F326" t="str">
            <v>209,377.08</v>
          </cell>
          <cell r="H326" t="str">
            <v>4,578.23</v>
          </cell>
        </row>
        <row r="327">
          <cell r="A327" t="str">
            <v>SUB TOTAL</v>
          </cell>
          <cell r="B327" t="str">
            <v xml:space="preserve">EL.VR.  .  .  .  </v>
          </cell>
          <cell r="F327" t="str">
            <v>334,576.90</v>
          </cell>
          <cell r="H327" t="str">
            <v>22,512.23</v>
          </cell>
        </row>
        <row r="328">
          <cell r="A328" t="str">
            <v>SUB TOTAL</v>
          </cell>
          <cell r="B328" t="str">
            <v xml:space="preserve">EL.  .  .  .  .  </v>
          </cell>
          <cell r="F328" t="str">
            <v>4,828,851.97</v>
          </cell>
          <cell r="H328" t="str">
            <v>500,851.86</v>
          </cell>
        </row>
        <row r="329">
          <cell r="A329" t="str">
            <v xml:space="preserve">SF.  .  .  .  .  </v>
          </cell>
          <cell r="B329" t="str">
            <v>MEASURING AND CONTROL INSTRUMENTS AND ACCESSORIES</v>
          </cell>
        </row>
        <row r="330">
          <cell r="A330" t="str">
            <v xml:space="preserve">SF.01.  .  .  .  </v>
          </cell>
          <cell r="B330" t="str">
            <v>MEASURING AND CONTROL INSTRUMENTS AND ACCESSORIES</v>
          </cell>
        </row>
        <row r="331">
          <cell r="A331" t="str">
            <v xml:space="preserve">SF.01.AN.  .  .  </v>
          </cell>
          <cell r="B331" t="str">
            <v>Pressure instruments</v>
          </cell>
        </row>
        <row r="332">
          <cell r="A332" t="str">
            <v xml:space="preserve">SF.01.AN.04.  .  </v>
          </cell>
          <cell r="B332" t="str">
            <v>Separation pot for pressure instrument</v>
          </cell>
          <cell r="C332" t="str">
            <v>NR</v>
          </cell>
          <cell r="D332" t="str">
            <v>12.00</v>
          </cell>
          <cell r="E332" t="str">
            <v>160.34</v>
          </cell>
          <cell r="F332" t="str">
            <v>1,924.08</v>
          </cell>
          <cell r="G332" t="str">
            <v>20.00</v>
          </cell>
          <cell r="H332" t="str">
            <v>240.00</v>
          </cell>
        </row>
        <row r="333">
          <cell r="A333" t="str">
            <v xml:space="preserve">SF.01.AN.05.  .  </v>
          </cell>
          <cell r="B333" t="str">
            <v>Purge unit for pressure instrument</v>
          </cell>
          <cell r="C333" t="str">
            <v>NR</v>
          </cell>
          <cell r="D333" t="str">
            <v>25.80</v>
          </cell>
          <cell r="E333" t="str">
            <v>160.34</v>
          </cell>
          <cell r="F333" t="str">
            <v>4,136.77</v>
          </cell>
          <cell r="G333" t="str">
            <v>20.00</v>
          </cell>
          <cell r="H333" t="str">
            <v>516.00</v>
          </cell>
        </row>
        <row r="334">
          <cell r="A334" t="str">
            <v>SUB TOTAL</v>
          </cell>
          <cell r="B334" t="str">
            <v xml:space="preserve">SF.01.AN.  .  .  </v>
          </cell>
          <cell r="F334" t="str">
            <v>6,060.85</v>
          </cell>
          <cell r="H334" t="str">
            <v>756.00</v>
          </cell>
        </row>
        <row r="335">
          <cell r="A335" t="str">
            <v xml:space="preserve">SF.01.BN.  .  .  </v>
          </cell>
          <cell r="B335" t="str">
            <v>Differential pressure instrument</v>
          </cell>
        </row>
        <row r="336">
          <cell r="A336" t="str">
            <v xml:space="preserve">SF.01.BN.03.  .  </v>
          </cell>
          <cell r="B336" t="str">
            <v>Separation pot for differential pressure instrument</v>
          </cell>
          <cell r="C336" t="str">
            <v>NR</v>
          </cell>
          <cell r="D336" t="str">
            <v>8.40</v>
          </cell>
          <cell r="E336" t="str">
            <v>160.34</v>
          </cell>
          <cell r="F336" t="str">
            <v>1,346.86</v>
          </cell>
          <cell r="G336" t="str">
            <v>20.00</v>
          </cell>
          <cell r="H336" t="str">
            <v>168.00</v>
          </cell>
        </row>
        <row r="337">
          <cell r="A337" t="str">
            <v xml:space="preserve">SF.01.BN.04.  .  </v>
          </cell>
          <cell r="B337" t="str">
            <v>Purge unit for differential pressure instrument</v>
          </cell>
          <cell r="C337" t="str">
            <v>NR</v>
          </cell>
          <cell r="D337" t="str">
            <v>30.00</v>
          </cell>
          <cell r="E337" t="str">
            <v>160.34</v>
          </cell>
          <cell r="F337" t="str">
            <v>4,810.20</v>
          </cell>
          <cell r="G337" t="str">
            <v>20.00</v>
          </cell>
          <cell r="H337" t="str">
            <v>600.00</v>
          </cell>
        </row>
        <row r="338">
          <cell r="A338" t="str">
            <v>SUB TOTAL</v>
          </cell>
          <cell r="B338" t="str">
            <v xml:space="preserve">SF.01.BN.  .  .  </v>
          </cell>
          <cell r="F338" t="str">
            <v>6,157.06</v>
          </cell>
          <cell r="H338" t="str">
            <v>768.00</v>
          </cell>
        </row>
        <row r="339">
          <cell r="A339" t="str">
            <v xml:space="preserve">SF.01. C.  .  .  </v>
          </cell>
          <cell r="B339" t="str">
            <v>LEVEL INSTRUMENTS</v>
          </cell>
        </row>
        <row r="340">
          <cell r="A340" t="str">
            <v xml:space="preserve">SF.01. C.01.  .  </v>
          </cell>
          <cell r="B340" t="str">
            <v>Vibration, Capacitance, Conductivity , Probe Level Instrument</v>
          </cell>
          <cell r="C340" t="str">
            <v>NR</v>
          </cell>
          <cell r="D340" t="str">
            <v>9.00</v>
          </cell>
          <cell r="E340" t="str">
            <v>200.43</v>
          </cell>
          <cell r="F340" t="str">
            <v>1,803.87</v>
          </cell>
          <cell r="G340" t="str">
            <v>25.00</v>
          </cell>
          <cell r="H340" t="str">
            <v>225.00</v>
          </cell>
        </row>
        <row r="341">
          <cell r="A341" t="str">
            <v xml:space="preserve">SF.01. C.02.  .  </v>
          </cell>
          <cell r="B341" t="str">
            <v>Ultrasonic, Radar, Microwave Level Transmitter</v>
          </cell>
          <cell r="C341" t="str">
            <v>NR</v>
          </cell>
          <cell r="D341" t="str">
            <v>12.00</v>
          </cell>
          <cell r="E341" t="str">
            <v>240.52</v>
          </cell>
          <cell r="F341" t="str">
            <v>2,886.24</v>
          </cell>
          <cell r="G341" t="str">
            <v>30.00</v>
          </cell>
          <cell r="H341" t="str">
            <v>360.00</v>
          </cell>
        </row>
        <row r="342">
          <cell r="A342" t="str">
            <v xml:space="preserve">SF.01. C.03.  .  </v>
          </cell>
          <cell r="B342" t="str">
            <v>Level Switch</v>
          </cell>
          <cell r="C342" t="str">
            <v>NR</v>
          </cell>
          <cell r="D342" t="str">
            <v>79.80</v>
          </cell>
          <cell r="E342" t="str">
            <v>200.43</v>
          </cell>
          <cell r="F342" t="str">
            <v>15,994.31</v>
          </cell>
          <cell r="G342" t="str">
            <v>25.00</v>
          </cell>
          <cell r="H342" t="str">
            <v>1,995.00</v>
          </cell>
        </row>
        <row r="343">
          <cell r="A343" t="str">
            <v xml:space="preserve">SF.01. C.04.  .  </v>
          </cell>
          <cell r="B343" t="str">
            <v>Magnetic or reinforced glass level indicator</v>
          </cell>
          <cell r="C343" t="str">
            <v>NR</v>
          </cell>
          <cell r="D343" t="str">
            <v>153.60</v>
          </cell>
          <cell r="E343" t="str">
            <v>200.43</v>
          </cell>
          <cell r="F343" t="str">
            <v>30,786.05</v>
          </cell>
          <cell r="G343" t="str">
            <v>25.00</v>
          </cell>
          <cell r="H343" t="str">
            <v>3,840.00</v>
          </cell>
        </row>
        <row r="344">
          <cell r="A344" t="str">
            <v xml:space="preserve">SF.01. C.05.  .  </v>
          </cell>
          <cell r="B344" t="str">
            <v>Displacement type level transmitter or controller</v>
          </cell>
          <cell r="C344" t="str">
            <v>NR</v>
          </cell>
          <cell r="D344" t="str">
            <v>28.80</v>
          </cell>
          <cell r="E344" t="str">
            <v>240.52</v>
          </cell>
          <cell r="F344" t="str">
            <v>6,926.98</v>
          </cell>
          <cell r="G344" t="str">
            <v>30.00</v>
          </cell>
          <cell r="H344" t="str">
            <v>864.00</v>
          </cell>
        </row>
        <row r="345">
          <cell r="A345" t="str">
            <v xml:space="preserve">SF.01. C.06.  .  </v>
          </cell>
          <cell r="B345" t="str">
            <v>Nuclear Level Transmitter</v>
          </cell>
          <cell r="C345" t="str">
            <v>NR</v>
          </cell>
          <cell r="D345" t="str">
            <v>1.20</v>
          </cell>
          <cell r="E345" t="str">
            <v>240.52</v>
          </cell>
          <cell r="F345" t="str">
            <v>288.62</v>
          </cell>
          <cell r="G345" t="str">
            <v>30.00</v>
          </cell>
          <cell r="H345" t="str">
            <v>36.00</v>
          </cell>
        </row>
        <row r="346">
          <cell r="A346" t="str">
            <v xml:space="preserve">SF.01. C.09.  .  </v>
          </cell>
          <cell r="B346" t="str">
            <v>Indicator or transmitter level scale, tape or magnetic type for storage tank</v>
          </cell>
          <cell r="C346" t="str">
            <v>NR</v>
          </cell>
          <cell r="D346" t="str">
            <v>4.80</v>
          </cell>
          <cell r="E346" t="str">
            <v>240.52</v>
          </cell>
          <cell r="F346" t="str">
            <v>1,154.50</v>
          </cell>
          <cell r="G346" t="str">
            <v>30.00</v>
          </cell>
          <cell r="H346" t="str">
            <v>144.00</v>
          </cell>
        </row>
        <row r="347">
          <cell r="A347" t="str">
            <v>SUB TOTAL</v>
          </cell>
          <cell r="B347" t="str">
            <v xml:space="preserve">SF.01. C.  .  .  </v>
          </cell>
          <cell r="F347" t="str">
            <v>59,840.57</v>
          </cell>
          <cell r="H347" t="str">
            <v>7,464.00</v>
          </cell>
        </row>
        <row r="348">
          <cell r="A348" t="str">
            <v xml:space="preserve">SF.01. D.  .  .  </v>
          </cell>
          <cell r="B348" t="str">
            <v>TEMPRATURE INSTRUMENTS</v>
          </cell>
        </row>
        <row r="349">
          <cell r="A349" t="str">
            <v xml:space="preserve">SF.01. D.01.  .  </v>
          </cell>
          <cell r="B349" t="str">
            <v>THERMOWELL COMPLETE WITH THERMOCOUPLES OR THERMORESISTANCES (LENGTH OF THE IMMERSED PART UP TO 1000 MM)</v>
          </cell>
        </row>
        <row r="350">
          <cell r="A350" t="str">
            <v xml:space="preserve">SF.01. D.01. A.  </v>
          </cell>
          <cell r="B350" t="str">
            <v>Install. directly welded,flanged or equipment threaded to the pipe connection of process</v>
          </cell>
          <cell r="C350" t="str">
            <v>NR</v>
          </cell>
          <cell r="D350" t="str">
            <v>441.60</v>
          </cell>
          <cell r="E350" t="str">
            <v>160.34</v>
          </cell>
          <cell r="F350" t="str">
            <v>70,806.14</v>
          </cell>
          <cell r="G350" t="str">
            <v>20.00</v>
          </cell>
          <cell r="H350" t="str">
            <v>8,832.00</v>
          </cell>
        </row>
        <row r="351">
          <cell r="A351" t="str">
            <v xml:space="preserve">SF.01. D.02.  .  </v>
          </cell>
          <cell r="B351" t="str">
            <v>THERMOSTAT WITH BULB AND CAPILLARY</v>
          </cell>
        </row>
        <row r="352">
          <cell r="A352" t="str">
            <v xml:space="preserve">SF.01. D.02. B.  </v>
          </cell>
          <cell r="B352" t="str">
            <v>Install. with fixing on any type of metal, brick or concrete structure or process pipework</v>
          </cell>
          <cell r="C352" t="str">
            <v>NR</v>
          </cell>
          <cell r="D352" t="str">
            <v>8.40</v>
          </cell>
          <cell r="E352" t="str">
            <v>160.34</v>
          </cell>
          <cell r="F352" t="str">
            <v>1,346.86</v>
          </cell>
          <cell r="G352" t="str">
            <v>20.00</v>
          </cell>
          <cell r="H352" t="str">
            <v>168.00</v>
          </cell>
        </row>
        <row r="353">
          <cell r="A353" t="str">
            <v xml:space="preserve">SF.01. D.05.  .  </v>
          </cell>
          <cell r="B353" t="str">
            <v>TRANMITTER MV/MA ; OHM / MA ;V/MA ; MV/PSIG</v>
          </cell>
        </row>
        <row r="354">
          <cell r="A354" t="str">
            <v xml:space="preserve">SF.01. D.05. B.  </v>
          </cell>
          <cell r="B354" t="str">
            <v>Install. with fixing on any type of metal, brick or concrete structure or process pipework</v>
          </cell>
          <cell r="C354" t="str">
            <v>NR</v>
          </cell>
          <cell r="D354" t="str">
            <v>441.60</v>
          </cell>
          <cell r="E354" t="str">
            <v>240.52</v>
          </cell>
          <cell r="F354" t="str">
            <v>106,213.63</v>
          </cell>
          <cell r="G354" t="str">
            <v>30.00</v>
          </cell>
          <cell r="H354" t="str">
            <v>13,248.00</v>
          </cell>
        </row>
        <row r="355">
          <cell r="A355" t="str">
            <v xml:space="preserve">SF.01. D.06.  .  </v>
          </cell>
          <cell r="B355" t="str">
            <v>SKIN-POINT ELEMENTS</v>
          </cell>
        </row>
        <row r="356">
          <cell r="A356" t="str">
            <v xml:space="preserve">SF.01. D.06. A.  </v>
          </cell>
          <cell r="B356" t="str">
            <v>Install. directly welded,flanged or equipment threaded to the pipe connection of process</v>
          </cell>
          <cell r="C356" t="str">
            <v>NR</v>
          </cell>
          <cell r="D356" t="str">
            <v>24.00</v>
          </cell>
          <cell r="E356" t="str">
            <v>400.86</v>
          </cell>
          <cell r="F356" t="str">
            <v>9,620.64</v>
          </cell>
          <cell r="G356" t="str">
            <v>50.00</v>
          </cell>
          <cell r="H356" t="str">
            <v>1,200.00</v>
          </cell>
        </row>
        <row r="357">
          <cell r="A357" t="str">
            <v>SUB TOTAL</v>
          </cell>
          <cell r="B357" t="str">
            <v xml:space="preserve">SF.01. D.  .  .  </v>
          </cell>
          <cell r="F357" t="str">
            <v>187,987.27</v>
          </cell>
          <cell r="H357" t="str">
            <v>23,448.00</v>
          </cell>
        </row>
        <row r="358">
          <cell r="A358" t="str">
            <v xml:space="preserve">SF.01. E.  .  .  </v>
          </cell>
          <cell r="B358" t="str">
            <v>FITTINGS</v>
          </cell>
        </row>
        <row r="359">
          <cell r="A359" t="str">
            <v xml:space="preserve">SF.01. E.01.  .  </v>
          </cell>
          <cell r="B359" t="str">
            <v>PSIG/mA transmitter or mA/PSIG electropneumatic transducer</v>
          </cell>
          <cell r="C359" t="str">
            <v>NR</v>
          </cell>
          <cell r="D359" t="str">
            <v>24.00</v>
          </cell>
          <cell r="E359" t="str">
            <v>240.52</v>
          </cell>
          <cell r="F359" t="str">
            <v>5,772.48</v>
          </cell>
          <cell r="G359" t="str">
            <v>30.00</v>
          </cell>
          <cell r="H359" t="str">
            <v>720.00</v>
          </cell>
        </row>
        <row r="360">
          <cell r="A360" t="str">
            <v xml:space="preserve">SF.01. E.03.  .  </v>
          </cell>
          <cell r="B360" t="str">
            <v>Electric indicator (repeater) max DIA or HEIGHT 8"</v>
          </cell>
          <cell r="C360" t="str">
            <v>NR</v>
          </cell>
          <cell r="D360" t="str">
            <v>51.00</v>
          </cell>
          <cell r="E360" t="str">
            <v>160.34</v>
          </cell>
          <cell r="F360" t="str">
            <v>8,177.34</v>
          </cell>
          <cell r="G360" t="str">
            <v>20.00</v>
          </cell>
          <cell r="H360" t="str">
            <v>1,020.00</v>
          </cell>
        </row>
        <row r="361">
          <cell r="A361" t="str">
            <v xml:space="preserve">SF.01. E.04.  .  </v>
          </cell>
          <cell r="B361" t="str">
            <v>2 or 3 way electromagnetic valves, with or without manual reset</v>
          </cell>
          <cell r="C361" t="str">
            <v>NR</v>
          </cell>
          <cell r="D361" t="str">
            <v>187.20</v>
          </cell>
          <cell r="E361" t="str">
            <v>120.26</v>
          </cell>
          <cell r="F361" t="str">
            <v>22,512.67</v>
          </cell>
          <cell r="G361" t="str">
            <v>15.00</v>
          </cell>
          <cell r="H361" t="str">
            <v>2,808.00</v>
          </cell>
        </row>
        <row r="362">
          <cell r="A362" t="str">
            <v xml:space="preserve">SF.01. E.06.  .  </v>
          </cell>
          <cell r="B362" t="str">
            <v>Limit switch mechanical or proximity type</v>
          </cell>
          <cell r="C362" t="str">
            <v>NR</v>
          </cell>
          <cell r="D362" t="str">
            <v>234.00</v>
          </cell>
          <cell r="E362" t="str">
            <v>160.34</v>
          </cell>
          <cell r="F362" t="str">
            <v>37,519.56</v>
          </cell>
          <cell r="G362" t="str">
            <v>20.00</v>
          </cell>
          <cell r="H362" t="str">
            <v>4,680.00</v>
          </cell>
        </row>
        <row r="363">
          <cell r="A363" t="str">
            <v>SUB TOTAL</v>
          </cell>
          <cell r="B363" t="str">
            <v xml:space="preserve">SF.01. E.  .  .  </v>
          </cell>
          <cell r="F363" t="str">
            <v>73,982.05</v>
          </cell>
          <cell r="H363" t="str">
            <v>9,228.00</v>
          </cell>
        </row>
        <row r="364">
          <cell r="A364" t="str">
            <v xml:space="preserve">SF.01. F.  .  .  </v>
          </cell>
          <cell r="B364" t="str">
            <v>Fire/Gas detection System in Building</v>
          </cell>
        </row>
        <row r="365">
          <cell r="A365" t="str">
            <v xml:space="preserve">SF.01. F.01.  .  </v>
          </cell>
          <cell r="B365" t="str">
            <v>Photoelectric and/or Ionization chamber</v>
          </cell>
          <cell r="C365" t="str">
            <v>NR</v>
          </cell>
          <cell r="D365" t="str">
            <v>1,200.00</v>
          </cell>
          <cell r="E365" t="str">
            <v>45.14</v>
          </cell>
          <cell r="F365" t="str">
            <v>54,168.00</v>
          </cell>
          <cell r="G365" t="str">
            <v>5.63</v>
          </cell>
          <cell r="H365" t="str">
            <v>6,756.00</v>
          </cell>
        </row>
        <row r="366">
          <cell r="A366" t="str">
            <v xml:space="preserve">SF.01. F.03.  .  </v>
          </cell>
          <cell r="B366" t="str">
            <v>Beam type</v>
          </cell>
          <cell r="C366" t="str">
            <v>NR</v>
          </cell>
          <cell r="D366" t="str">
            <v>111.00</v>
          </cell>
          <cell r="E366" t="str">
            <v>8.02</v>
          </cell>
          <cell r="F366" t="str">
            <v>890.22</v>
          </cell>
          <cell r="G366" t="str">
            <v>1.00</v>
          </cell>
          <cell r="H366" t="str">
            <v>111.00</v>
          </cell>
        </row>
        <row r="367">
          <cell r="A367" t="str">
            <v xml:space="preserve">SF.01. F.04.  .  </v>
          </cell>
          <cell r="B367" t="str">
            <v>Spot-type heat detector</v>
          </cell>
          <cell r="C367" t="str">
            <v>NR</v>
          </cell>
          <cell r="D367" t="str">
            <v>10.80</v>
          </cell>
          <cell r="E367" t="str">
            <v>72.15</v>
          </cell>
          <cell r="F367" t="str">
            <v>779.22</v>
          </cell>
          <cell r="G367" t="str">
            <v>9.00</v>
          </cell>
          <cell r="H367" t="str">
            <v>97.20</v>
          </cell>
        </row>
        <row r="368">
          <cell r="A368" t="str">
            <v xml:space="preserve">SF.01. F.05.  .  </v>
          </cell>
          <cell r="B368" t="str">
            <v>Gas detector in HVAC conducts</v>
          </cell>
          <cell r="C368" t="str">
            <v>NR</v>
          </cell>
          <cell r="D368" t="str">
            <v>45.00</v>
          </cell>
          <cell r="E368" t="str">
            <v>90.19</v>
          </cell>
          <cell r="F368" t="str">
            <v>4,058.55</v>
          </cell>
          <cell r="G368" t="str">
            <v>11.25</v>
          </cell>
          <cell r="H368" t="str">
            <v>506.25</v>
          </cell>
        </row>
        <row r="369">
          <cell r="A369" t="str">
            <v xml:space="preserve">SF.01. F.07.  .  </v>
          </cell>
          <cell r="B369" t="str">
            <v>Manual device</v>
          </cell>
          <cell r="C369" t="str">
            <v>NR</v>
          </cell>
          <cell r="D369" t="str">
            <v>219.00</v>
          </cell>
          <cell r="E369" t="str">
            <v>360.77</v>
          </cell>
          <cell r="F369" t="str">
            <v>79,008.63</v>
          </cell>
          <cell r="G369" t="str">
            <v>45.00</v>
          </cell>
          <cell r="H369" t="str">
            <v>9,855.00</v>
          </cell>
        </row>
        <row r="370">
          <cell r="A370" t="str">
            <v xml:space="preserve">SF.01. F.08.  .  </v>
          </cell>
          <cell r="B370" t="str">
            <v>Audible alarm device</v>
          </cell>
          <cell r="C370" t="str">
            <v>NR</v>
          </cell>
          <cell r="D370" t="str">
            <v>267.00</v>
          </cell>
          <cell r="E370" t="str">
            <v>45.14</v>
          </cell>
          <cell r="F370" t="str">
            <v>12,052.38</v>
          </cell>
          <cell r="G370" t="str">
            <v>5.63</v>
          </cell>
          <cell r="H370" t="str">
            <v>1,503.21</v>
          </cell>
        </row>
        <row r="371">
          <cell r="A371" t="str">
            <v xml:space="preserve">SF.01. F.09.  .  </v>
          </cell>
          <cell r="B371" t="str">
            <v>Visible alarm station (flashing light)</v>
          </cell>
          <cell r="C371" t="str">
            <v>NR</v>
          </cell>
          <cell r="D371" t="str">
            <v>279.00</v>
          </cell>
          <cell r="E371" t="str">
            <v>60.13</v>
          </cell>
          <cell r="F371" t="str">
            <v>16,776.27</v>
          </cell>
          <cell r="G371" t="str">
            <v>7.50</v>
          </cell>
          <cell r="H371" t="str">
            <v>2,092.50</v>
          </cell>
        </row>
        <row r="372">
          <cell r="A372" t="str">
            <v>SUB TOTAL</v>
          </cell>
          <cell r="B372" t="str">
            <v xml:space="preserve">SF.01. F.  .  .  </v>
          </cell>
          <cell r="F372" t="str">
            <v>167,733.27</v>
          </cell>
          <cell r="H372" t="str">
            <v>20,921.16</v>
          </cell>
        </row>
        <row r="373">
          <cell r="A373" t="str">
            <v xml:space="preserve">SF.01. G.  .  .  </v>
          </cell>
          <cell r="B373" t="str">
            <v>Fire/Gas detectoin in process areas</v>
          </cell>
        </row>
        <row r="374">
          <cell r="A374" t="str">
            <v xml:space="preserve">SF.01. G.01.  .  </v>
          </cell>
          <cell r="B374" t="str">
            <v>Toxic/Flammable gas detector</v>
          </cell>
          <cell r="C374" t="str">
            <v>NR</v>
          </cell>
          <cell r="D374" t="str">
            <v>138.00</v>
          </cell>
          <cell r="E374" t="str">
            <v>72.15</v>
          </cell>
          <cell r="F374" t="str">
            <v>9,956.70</v>
          </cell>
          <cell r="G374" t="str">
            <v>9.00</v>
          </cell>
          <cell r="H374" t="str">
            <v>1,242.00</v>
          </cell>
        </row>
        <row r="375">
          <cell r="A375" t="str">
            <v xml:space="preserve">SF.01. G.02.  .  </v>
          </cell>
          <cell r="B375" t="str">
            <v>Open path IR gas detector</v>
          </cell>
          <cell r="C375" t="str">
            <v>NR</v>
          </cell>
          <cell r="D375" t="str">
            <v>39.00</v>
          </cell>
          <cell r="E375" t="str">
            <v>72.15</v>
          </cell>
          <cell r="F375" t="str">
            <v>2,813.85</v>
          </cell>
          <cell r="G375" t="str">
            <v>9.00</v>
          </cell>
          <cell r="H375" t="str">
            <v>351.00</v>
          </cell>
        </row>
        <row r="376">
          <cell r="A376" t="str">
            <v xml:space="preserve">SF.01. G.04.  .  </v>
          </cell>
          <cell r="B376" t="str">
            <v>Heat/flame detector</v>
          </cell>
          <cell r="C376" t="str">
            <v>NR</v>
          </cell>
          <cell r="D376" t="str">
            <v>2.40</v>
          </cell>
          <cell r="E376" t="str">
            <v>36.08</v>
          </cell>
          <cell r="F376" t="str">
            <v>86.59</v>
          </cell>
          <cell r="G376" t="str">
            <v>4.50</v>
          </cell>
          <cell r="H376" t="str">
            <v>10.80</v>
          </cell>
        </row>
        <row r="377">
          <cell r="A377" t="str">
            <v xml:space="preserve">SF.01. G.05.  .  </v>
          </cell>
          <cell r="B377" t="str">
            <v>Manual device of any type</v>
          </cell>
          <cell r="C377" t="str">
            <v>NR</v>
          </cell>
          <cell r="D377" t="str">
            <v>90.00</v>
          </cell>
          <cell r="E377" t="str">
            <v>360.77</v>
          </cell>
          <cell r="F377" t="str">
            <v>32,469.30</v>
          </cell>
          <cell r="G377" t="str">
            <v>45.00</v>
          </cell>
          <cell r="H377" t="str">
            <v>4,050.00</v>
          </cell>
        </row>
        <row r="378">
          <cell r="A378" t="str">
            <v xml:space="preserve">SF.01. G.06.  .  </v>
          </cell>
          <cell r="B378" t="str">
            <v>Audible alarm</v>
          </cell>
          <cell r="C378" t="str">
            <v>NR</v>
          </cell>
          <cell r="D378" t="str">
            <v>141.00</v>
          </cell>
          <cell r="E378" t="str">
            <v>60.13</v>
          </cell>
          <cell r="F378" t="str">
            <v>8,478.33</v>
          </cell>
          <cell r="G378" t="str">
            <v>7.50</v>
          </cell>
          <cell r="H378" t="str">
            <v>1,057.50</v>
          </cell>
        </row>
        <row r="379">
          <cell r="A379" t="str">
            <v xml:space="preserve">SF.01. G.09.  .  </v>
          </cell>
          <cell r="B379" t="str">
            <v>Visual alarm (any type)</v>
          </cell>
          <cell r="C379" t="str">
            <v>NR</v>
          </cell>
          <cell r="D379" t="str">
            <v>144.00</v>
          </cell>
          <cell r="E379" t="str">
            <v>45.14</v>
          </cell>
          <cell r="F379" t="str">
            <v>6,500.16</v>
          </cell>
          <cell r="G379" t="str">
            <v>5.63</v>
          </cell>
          <cell r="H379" t="str">
            <v>810.72</v>
          </cell>
        </row>
        <row r="380">
          <cell r="A380" t="str">
            <v xml:space="preserve">SF.01. G.10. B.  </v>
          </cell>
          <cell r="B380" t="str">
            <v>Linear heat wire</v>
          </cell>
          <cell r="C380" t="str">
            <v>NR</v>
          </cell>
          <cell r="D380" t="str">
            <v>12.00</v>
          </cell>
          <cell r="E380" t="str">
            <v>160.34</v>
          </cell>
          <cell r="F380" t="str">
            <v>1,924.08</v>
          </cell>
          <cell r="G380" t="str">
            <v>20.00</v>
          </cell>
          <cell r="H380" t="str">
            <v>240.00</v>
          </cell>
        </row>
        <row r="381">
          <cell r="A381" t="str">
            <v>SUB TOTAL</v>
          </cell>
          <cell r="B381" t="str">
            <v xml:space="preserve">SF.01. G.  .  .  </v>
          </cell>
          <cell r="F381" t="str">
            <v>62,229.01</v>
          </cell>
          <cell r="H381" t="str">
            <v>7,762.02</v>
          </cell>
        </row>
        <row r="382">
          <cell r="A382" t="str">
            <v>SUB TOTAL</v>
          </cell>
          <cell r="B382" t="str">
            <v xml:space="preserve">SF.01.  .  .  .  </v>
          </cell>
          <cell r="F382" t="str">
            <v>563,990.08</v>
          </cell>
          <cell r="H382" t="str">
            <v>70,347.18</v>
          </cell>
        </row>
        <row r="383">
          <cell r="A383" t="str">
            <v xml:space="preserve">SF.02.  .  .  .  </v>
          </cell>
          <cell r="B383" t="str">
            <v>PNEUMATIC FEED NETWORK FOR INSTRUMENTATIONS USING AIR DISTRIBUTION POTS</v>
          </cell>
        </row>
        <row r="384">
          <cell r="A384" t="str">
            <v xml:space="preserve">SF.02. A.  .  .  </v>
          </cell>
          <cell r="B384" t="str">
            <v>INSTALL. AS PER ART SF 2 OF STEEL PIPE (WITH OR WITHOUT GALVANIZING), DISTRIBUTION POTS, VALVES AND DRAWN TUBES TO USERS , INCLUDING CONNECTIONS FOR THE PNEUMATIC SUPPLY TO INSTRUMENTS</v>
          </cell>
        </row>
        <row r="385">
          <cell r="A385" t="str">
            <v xml:space="preserve">SF.02. A.01.  .  </v>
          </cell>
          <cell r="B385" t="str">
            <v>DISTRIBUTION POT WITH 5 BRANCHES</v>
          </cell>
        </row>
        <row r="386">
          <cell r="A386" t="str">
            <v xml:space="preserve">SF.02. A.01. B.  </v>
          </cell>
          <cell r="B386" t="str">
            <v>Avg. distance between needle valve (on the distribution pot) and user over 25 m and upto 40 m</v>
          </cell>
          <cell r="C386" t="str">
            <v>NR</v>
          </cell>
          <cell r="D386" t="str">
            <v>37.20</v>
          </cell>
          <cell r="E386" t="str">
            <v>601.29</v>
          </cell>
          <cell r="F386" t="str">
            <v>22,367.99</v>
          </cell>
          <cell r="G386" t="str">
            <v>75.00</v>
          </cell>
          <cell r="H386" t="str">
            <v>2,790.00</v>
          </cell>
        </row>
        <row r="387">
          <cell r="A387" t="str">
            <v xml:space="preserve">SF.02. A.02.  .  </v>
          </cell>
          <cell r="B387" t="str">
            <v>DISTRIBUTION POT WITH 10 BRANCHES</v>
          </cell>
        </row>
        <row r="388">
          <cell r="A388" t="str">
            <v xml:space="preserve">SF.02. A.02. B.  </v>
          </cell>
          <cell r="B388" t="str">
            <v>Avg. distance between needle valve (on the distribution pot) and user over 25 m and upto 40 m</v>
          </cell>
          <cell r="C388" t="str">
            <v>NR</v>
          </cell>
          <cell r="D388" t="str">
            <v>67.80</v>
          </cell>
          <cell r="E388" t="str">
            <v>801.72</v>
          </cell>
          <cell r="F388" t="str">
            <v>54,356.62</v>
          </cell>
          <cell r="G388" t="str">
            <v>100.00</v>
          </cell>
          <cell r="H388" t="str">
            <v>6,780.00</v>
          </cell>
        </row>
        <row r="389">
          <cell r="A389" t="str">
            <v>SUB TOTAL</v>
          </cell>
          <cell r="B389" t="str">
            <v xml:space="preserve">SF.02. A.  .  .  </v>
          </cell>
          <cell r="F389" t="str">
            <v>76,724.61</v>
          </cell>
          <cell r="H389" t="str">
            <v>9,570.00</v>
          </cell>
        </row>
        <row r="390">
          <cell r="A390" t="str">
            <v>SUB TOTAL</v>
          </cell>
          <cell r="B390" t="str">
            <v xml:space="preserve">SF.02.  .  .  .  </v>
          </cell>
          <cell r="F390" t="str">
            <v>76,724.61</v>
          </cell>
          <cell r="H390" t="str">
            <v>9,570.00</v>
          </cell>
        </row>
        <row r="391">
          <cell r="A391" t="str">
            <v xml:space="preserve">SF.03.  .  .  .  </v>
          </cell>
          <cell r="B391" t="str">
            <v>PNEUMATIC SUPPLY FOR INSTRUMENT SYSTEMS USING STEEL PIPE</v>
          </cell>
        </row>
        <row r="392">
          <cell r="A392" t="str">
            <v xml:space="preserve">SF.03. A.  .  .  </v>
          </cell>
          <cell r="B392" t="str">
            <v>INSTALL. AS PER ART SF 3 OF STEEL PIPE (WITH OR WITHOUT GALVANIZING ), FITTINGS OR ISOLATING VALVES,INCLUDING CONNECTIONS FOR THE PNEUMATIC SUPPLY TO INSTRUMENTS</v>
          </cell>
        </row>
        <row r="393">
          <cell r="A393" t="str">
            <v xml:space="preserve">SF.03. A.01.  .  </v>
          </cell>
          <cell r="B393" t="str">
            <v>INSTRUMENT, EQUIPMENT OR OTHER WHICH REQUIRES A PNEUMATIC SUPPLY</v>
          </cell>
        </row>
        <row r="394">
          <cell r="A394" t="str">
            <v xml:space="preserve">SF.03. A.01. B.  </v>
          </cell>
          <cell r="B394" t="str">
            <v>Average distance between valve on the main header and user to be supplied over 15 m</v>
          </cell>
          <cell r="C394" t="str">
            <v>NR</v>
          </cell>
          <cell r="D394" t="str">
            <v>31.80</v>
          </cell>
          <cell r="E394" t="str">
            <v>601.29</v>
          </cell>
          <cell r="F394" t="str">
            <v>19,121.02</v>
          </cell>
          <cell r="G394" t="str">
            <v>75.00</v>
          </cell>
          <cell r="H394" t="str">
            <v>2,385.00</v>
          </cell>
        </row>
        <row r="395">
          <cell r="A395" t="str">
            <v>SUB TOTAL</v>
          </cell>
          <cell r="B395" t="str">
            <v xml:space="preserve">SF.03. A.  .  .  </v>
          </cell>
          <cell r="F395" t="str">
            <v>19,121.02</v>
          </cell>
          <cell r="H395" t="str">
            <v>2,385.00</v>
          </cell>
        </row>
        <row r="396">
          <cell r="A396" t="str">
            <v>SUB TOTAL</v>
          </cell>
          <cell r="B396" t="str">
            <v xml:space="preserve">SF.03.  .  .  .  </v>
          </cell>
          <cell r="F396" t="str">
            <v>19,121.02</v>
          </cell>
          <cell r="H396" t="str">
            <v>2,385.00</v>
          </cell>
        </row>
        <row r="397">
          <cell r="A397" t="str">
            <v xml:space="preserve">SF.04.  .  .  .  </v>
          </cell>
          <cell r="B397" t="str">
            <v>JUNCTION BOXES AND CONNECTING CABLES OR TUBES FOR INSTRUMENT ASSEMBLIES</v>
          </cell>
        </row>
        <row r="398">
          <cell r="A398" t="str">
            <v xml:space="preserve">SF.04. A.  .  .  </v>
          </cell>
          <cell r="B398" t="str">
            <v>INSTALL. AS PER ART SF 4 OF JUNCTION BOXES WATERPROOF, FLAME-PROOF OR EXPLOSION PROOF TYPE CABLES OT TUBES FROM JUNCTION BOXES TO USERS.CONNECTIONS OF ABOVE CABLES OR TUBES TO TERMINAL BOARDS OF JUNCTION BOXES</v>
          </cell>
        </row>
        <row r="399">
          <cell r="A399" t="str">
            <v xml:space="preserve">SF.04. A.02.  .  </v>
          </cell>
          <cell r="B399" t="str">
            <v>TYPE COPPER OR COMPENSATED CABLES INSULATED IN PVC WITH OR WITHOUT SCREENING AND ARMOUR - JUNCTION BOX TYPE OVER 6 PAIRS (OR 12 CONDUCTORS) AND UPTO 12 PAIRS (24 CONDUCTORS)</v>
          </cell>
        </row>
        <row r="400">
          <cell r="A400" t="str">
            <v xml:space="preserve">SF.04. A.02. B.  </v>
          </cell>
          <cell r="B400" t="str">
            <v>Avg. distance between junction box and user over 30 and upto 50 m</v>
          </cell>
          <cell r="C400" t="str">
            <v>NR</v>
          </cell>
          <cell r="D400" t="str">
            <v>162.00</v>
          </cell>
          <cell r="E400" t="str">
            <v>360.77</v>
          </cell>
          <cell r="F400" t="str">
            <v>58,444.74</v>
          </cell>
          <cell r="G400" t="str">
            <v>45.00</v>
          </cell>
          <cell r="H400" t="str">
            <v>7,290.00</v>
          </cell>
        </row>
        <row r="401">
          <cell r="A401" t="str">
            <v xml:space="preserve">SF.04. A.03.  .  </v>
          </cell>
          <cell r="B401" t="str">
            <v>TYPE COPPER OR COMPENSATED CABLES INSULATED IN PVC WITH OR WITHOUT SCREENING AND ARMOUR - JUNCTION BOX TYPE OVER 12 PAIRS (OR 24 CONDUCTORS) AND UPTO 24 PAIRS (48 CONDUCTORS)</v>
          </cell>
        </row>
        <row r="402">
          <cell r="A402" t="str">
            <v xml:space="preserve">SF.04. A.03. B.  </v>
          </cell>
          <cell r="B402" t="str">
            <v>Avg. distance between junction box and user over 30 and upto 50 m</v>
          </cell>
          <cell r="C402" t="str">
            <v>NR</v>
          </cell>
          <cell r="D402" t="str">
            <v>235.20</v>
          </cell>
          <cell r="E402" t="str">
            <v>481.03</v>
          </cell>
          <cell r="F402" t="str">
            <v>113,138.26</v>
          </cell>
          <cell r="G402" t="str">
            <v>60.00</v>
          </cell>
          <cell r="H402" t="str">
            <v>14,112.00</v>
          </cell>
        </row>
        <row r="403">
          <cell r="A403" t="str">
            <v xml:space="preserve">SF.04. A.05.  .  </v>
          </cell>
          <cell r="B403" t="str">
            <v>TYPE CABLES FOR THERMORESISTANCE WITH OR WITHOUT SCREENING AND ARMOUR - JUNCTION BOX TYPE UPTO 6 TRIPLES</v>
          </cell>
        </row>
        <row r="404">
          <cell r="A404" t="str">
            <v xml:space="preserve">SF.04. A.05. B.  </v>
          </cell>
          <cell r="B404" t="str">
            <v>Avg. distance between junction box and user over 30 and upto 50 m</v>
          </cell>
          <cell r="C404" t="str">
            <v>NR</v>
          </cell>
          <cell r="D404" t="str">
            <v>27.00</v>
          </cell>
          <cell r="E404" t="str">
            <v>360.77</v>
          </cell>
          <cell r="F404" t="str">
            <v>9,740.79</v>
          </cell>
          <cell r="G404" t="str">
            <v>45.00</v>
          </cell>
          <cell r="H404" t="str">
            <v>1,215.00</v>
          </cell>
        </row>
        <row r="405">
          <cell r="A405" t="str">
            <v xml:space="preserve">SF.04. A.07.  .  </v>
          </cell>
          <cell r="B405" t="str">
            <v>TYPE CABLES FOR THERMORESISTANCE WITH OR WITHOUT SCREENING AND ARMOUR - JUNCTION BOX TYPE OVER 12 TRIPLES AND UPTO 24 TRIPLES</v>
          </cell>
        </row>
        <row r="406">
          <cell r="A406" t="str">
            <v xml:space="preserve">SF.04. A.07. B.  </v>
          </cell>
          <cell r="B406" t="str">
            <v>Avg. distance between junction box and user over 30 and upto 50 m</v>
          </cell>
          <cell r="C406" t="str">
            <v>NR</v>
          </cell>
          <cell r="D406" t="str">
            <v>5.40</v>
          </cell>
          <cell r="E406" t="str">
            <v>240.52</v>
          </cell>
          <cell r="F406" t="str">
            <v>1,298.81</v>
          </cell>
          <cell r="G406" t="str">
            <v>30.00</v>
          </cell>
          <cell r="H406" t="str">
            <v>162.00</v>
          </cell>
        </row>
        <row r="407">
          <cell r="A407" t="str">
            <v>SUB TOTAL</v>
          </cell>
          <cell r="B407" t="str">
            <v xml:space="preserve">SF.04. A.  .  .  </v>
          </cell>
          <cell r="F407" t="str">
            <v>182,622.60</v>
          </cell>
          <cell r="H407" t="str">
            <v>22,779.00</v>
          </cell>
        </row>
        <row r="408">
          <cell r="A408" t="str">
            <v>SUB TOTAL</v>
          </cell>
          <cell r="B408" t="str">
            <v xml:space="preserve">SF.04.  .  .  .  </v>
          </cell>
          <cell r="F408" t="str">
            <v>182,622.60</v>
          </cell>
          <cell r="H408" t="str">
            <v>22,779.00</v>
          </cell>
        </row>
        <row r="409">
          <cell r="A409" t="str">
            <v xml:space="preserve">SF.05.  .  .  .  </v>
          </cell>
          <cell r="B409" t="str">
            <v>CONDUIT SYSTEM FOR THE PROTECTION OF CABLES OF INSTRUMENTATION</v>
          </cell>
        </row>
        <row r="410">
          <cell r="A410" t="str">
            <v xml:space="preserve">SF.05. A.  .  .  </v>
          </cell>
          <cell r="B410" t="str">
            <v>INSTALL. AS PER ART. SF 5 OF CONDUIT SYSTEM INCLUDING BOXES, SEAL JOINTS AND FLEXIBLE TUBES</v>
          </cell>
        </row>
        <row r="411">
          <cell r="A411" t="str">
            <v xml:space="preserve">SF.05. A.03.  .  </v>
          </cell>
          <cell r="B411" t="str">
            <v>Conduit diam. 1 " - Install. fixing in the open on any type  of structure and pipework,underground or buried in concrete</v>
          </cell>
          <cell r="C411" t="str">
            <v>M</v>
          </cell>
          <cell r="D411" t="str">
            <v>3,600.00</v>
          </cell>
          <cell r="E411" t="str">
            <v>9.03</v>
          </cell>
          <cell r="F411" t="str">
            <v>32,508.00</v>
          </cell>
          <cell r="G411" t="str">
            <v>1.20</v>
          </cell>
          <cell r="H411" t="str">
            <v>4,320.00</v>
          </cell>
        </row>
        <row r="412">
          <cell r="A412" t="str">
            <v xml:space="preserve">SF.05. A.08.  .  </v>
          </cell>
          <cell r="B412" t="str">
            <v>Conduit diam. 3 " - Install. fixing in the open on any type  of structure and pipework,underground or buried in concrete</v>
          </cell>
          <cell r="C412" t="str">
            <v>M</v>
          </cell>
          <cell r="D412" t="str">
            <v>2,040.00</v>
          </cell>
          <cell r="E412" t="str">
            <v>22.57</v>
          </cell>
          <cell r="F412" t="str">
            <v>46,042.80</v>
          </cell>
          <cell r="G412" t="str">
            <v>3.00</v>
          </cell>
          <cell r="H412" t="str">
            <v>6,120.00</v>
          </cell>
        </row>
        <row r="413">
          <cell r="A413" t="str">
            <v>SUB TOTAL</v>
          </cell>
          <cell r="B413" t="str">
            <v xml:space="preserve">SF.05. A.  .  .  </v>
          </cell>
          <cell r="F413" t="str">
            <v>78,550.80</v>
          </cell>
          <cell r="H413" t="str">
            <v>10,440.00</v>
          </cell>
        </row>
        <row r="414">
          <cell r="A414" t="str">
            <v xml:space="preserve">SF.05. B.  .  .  </v>
          </cell>
          <cell r="B414" t="str">
            <v>INSTALL. AS PER ART. SF 5 OF CONDUIT SYSTEM , FOR ALL JUNCTION BOX USERS , INCLUDING BOXES, SEAL JOINTS AND FLEXIBLE TUBES</v>
          </cell>
        </row>
        <row r="415">
          <cell r="A415" t="str">
            <v xml:space="preserve">SF.05. B.02.  .  </v>
          </cell>
          <cell r="B415" t="str">
            <v>INSTALL. OF CONDUIT SYSTEM - DISTANCE BETWEEN JUNCTION BOX  AND THE USERS OVER 30 UPTO 40 M</v>
          </cell>
        </row>
        <row r="416">
          <cell r="A416" t="str">
            <v xml:space="preserve">SF.05. B.02. B.  </v>
          </cell>
          <cell r="B416" t="str">
            <v>Install. of Elect.,Instr. and Equip.,Thermoresit. etc from 8 to 14</v>
          </cell>
          <cell r="C416" t="str">
            <v>NR</v>
          </cell>
          <cell r="D416" t="str">
            <v>36.00</v>
          </cell>
          <cell r="E416" t="str">
            <v>320.69</v>
          </cell>
          <cell r="F416" t="str">
            <v>11,544.84</v>
          </cell>
          <cell r="G416" t="str">
            <v>40.00</v>
          </cell>
          <cell r="H416" t="str">
            <v>1,440.00</v>
          </cell>
        </row>
        <row r="417">
          <cell r="A417" t="str">
            <v>SUB TOTAL</v>
          </cell>
          <cell r="B417" t="str">
            <v xml:space="preserve">SF.05. B.  .  .  </v>
          </cell>
          <cell r="F417" t="str">
            <v>11,544.84</v>
          </cell>
          <cell r="H417" t="str">
            <v>1,440.00</v>
          </cell>
        </row>
        <row r="418">
          <cell r="A418" t="str">
            <v>SUB TOTAL</v>
          </cell>
          <cell r="B418" t="str">
            <v xml:space="preserve">SF.05.  .  .  .  </v>
          </cell>
          <cell r="F418" t="str">
            <v>90,095.64</v>
          </cell>
          <cell r="H418" t="str">
            <v>11,880.00</v>
          </cell>
        </row>
        <row r="419">
          <cell r="A419" t="str">
            <v xml:space="preserve">SF.06.  .  .  .  </v>
          </cell>
          <cell r="B419" t="str">
            <v>PIPEWORK AND PROTECTION BOXES FOR THE HEATING OF INSTRUMENTS AND CORRESPONDING PRIMARY ASSEMBLY</v>
          </cell>
        </row>
        <row r="420">
          <cell r="A420" t="str">
            <v xml:space="preserve">SF.06. A.  .  .  </v>
          </cell>
          <cell r="B420" t="str">
            <v>INSTALL. AS PER ART. SF 6 OF TUBING FOR HEATING INSTRUMENTS AND OF RELEVANT PRIMARY ASSEMBLY INCLUDING CONNECTIONS</v>
          </cell>
        </row>
        <row r="421">
          <cell r="A421" t="str">
            <v xml:space="preserve">SF.06. A.07.  .  </v>
          </cell>
          <cell r="B421" t="str">
            <v>INSTRUM. TO BE HEATED - LEVEL SWITCH</v>
          </cell>
        </row>
        <row r="422">
          <cell r="A422" t="str">
            <v xml:space="preserve">SF.06. A.07. B.  </v>
          </cell>
          <cell r="B422" t="str">
            <v>Diam. of heating tube 8 mm (5/16")</v>
          </cell>
          <cell r="C422" t="str">
            <v>NR</v>
          </cell>
          <cell r="D422" t="str">
            <v>48.00</v>
          </cell>
          <cell r="E422" t="str">
            <v>178.53</v>
          </cell>
          <cell r="F422" t="str">
            <v>8,569.44</v>
          </cell>
          <cell r="G422" t="str">
            <v>25.00</v>
          </cell>
          <cell r="H422" t="str">
            <v>1,200.00</v>
          </cell>
        </row>
        <row r="423">
          <cell r="A423" t="str">
            <v>SUB TOTAL</v>
          </cell>
          <cell r="B423" t="str">
            <v xml:space="preserve">SF.06. A.  .  .  </v>
          </cell>
          <cell r="F423" t="str">
            <v>8,569.44</v>
          </cell>
          <cell r="H423" t="str">
            <v>1,200.00</v>
          </cell>
        </row>
        <row r="424">
          <cell r="A424" t="str">
            <v>SUB TOTAL</v>
          </cell>
          <cell r="B424" t="str">
            <v xml:space="preserve">SF.06.  .  .  .  </v>
          </cell>
          <cell r="F424" t="str">
            <v>8,569.44</v>
          </cell>
          <cell r="H424" t="str">
            <v>1,200.00</v>
          </cell>
        </row>
        <row r="425">
          <cell r="A425" t="str">
            <v>SUB TOTAL</v>
          </cell>
          <cell r="B425" t="str">
            <v xml:space="preserve">SF.  .  .  .  .  </v>
          </cell>
          <cell r="F425" t="str">
            <v>941,123.39</v>
          </cell>
          <cell r="H425" t="str">
            <v>118,161.18</v>
          </cell>
        </row>
        <row r="426">
          <cell r="A426" t="str">
            <v xml:space="preserve">SF.01.AN.01. A.  </v>
          </cell>
          <cell r="B426" t="str">
            <v>Pressure gauge (upto 1m)</v>
          </cell>
          <cell r="C426" t="str">
            <v>NR</v>
          </cell>
          <cell r="D426" t="str">
            <v>447.60</v>
          </cell>
          <cell r="E426" t="str">
            <v>200.43</v>
          </cell>
          <cell r="F426" t="str">
            <v>89,712.47</v>
          </cell>
          <cell r="G426" t="str">
            <v>25.00</v>
          </cell>
          <cell r="H426" t="str">
            <v>11,190.00</v>
          </cell>
        </row>
        <row r="427">
          <cell r="A427" t="str">
            <v xml:space="preserve">SF.01.AN.02. B.  </v>
          </cell>
          <cell r="B427" t="str">
            <v>Pressure switch (compression fitting type connection)</v>
          </cell>
          <cell r="C427" t="str">
            <v>NR</v>
          </cell>
          <cell r="D427" t="str">
            <v>7.20</v>
          </cell>
          <cell r="E427" t="str">
            <v>200.43</v>
          </cell>
          <cell r="F427" t="str">
            <v>1,443.10</v>
          </cell>
          <cell r="G427" t="str">
            <v>25.00</v>
          </cell>
          <cell r="H427" t="str">
            <v>180.00</v>
          </cell>
        </row>
        <row r="428">
          <cell r="A428" t="str">
            <v xml:space="preserve">SF.01.AN.03. C.  </v>
          </cell>
          <cell r="B428" t="str">
            <v>Pressure transmitter (compression fittings type connection)</v>
          </cell>
          <cell r="C428" t="str">
            <v>NR</v>
          </cell>
          <cell r="D428" t="str">
            <v>203.64</v>
          </cell>
          <cell r="E428" t="str">
            <v>240.52</v>
          </cell>
          <cell r="F428" t="str">
            <v>48,979.49</v>
          </cell>
          <cell r="G428" t="str">
            <v>30.00</v>
          </cell>
          <cell r="H428" t="str">
            <v>6,109.20</v>
          </cell>
        </row>
        <row r="429">
          <cell r="A429" t="str">
            <v xml:space="preserve">SF.01.BN.01. B.  </v>
          </cell>
          <cell r="B429" t="str">
            <v>Differential pressure transmitter (compression fitting type connection)</v>
          </cell>
          <cell r="C429" t="str">
            <v>NR</v>
          </cell>
          <cell r="D429" t="str">
            <v>296.52</v>
          </cell>
          <cell r="E429" t="str">
            <v>200.43</v>
          </cell>
          <cell r="F429" t="str">
            <v>59,431.50</v>
          </cell>
          <cell r="G429" t="str">
            <v>25.00</v>
          </cell>
          <cell r="H429" t="str">
            <v>7,413.00</v>
          </cell>
        </row>
        <row r="430">
          <cell r="A430" t="str">
            <v>SUB TOTAL</v>
          </cell>
          <cell r="B430" t="str">
            <v xml:space="preserve">SF.01.AN.01. A.  </v>
          </cell>
          <cell r="F430" t="str">
            <v>199,566.56</v>
          </cell>
          <cell r="H430" t="str">
            <v>24,892.20</v>
          </cell>
        </row>
        <row r="431">
          <cell r="A431" t="str">
            <v xml:space="preserve">SM.20. C.02. A.  </v>
          </cell>
          <cell r="B431" t="str">
            <v>Str. to be install. : trays constr. of steel section,includ. the supply, constr. and install. of brackets</v>
          </cell>
          <cell r="C431" t="str">
            <v>KG</v>
          </cell>
          <cell r="D431" t="str">
            <v>30,600.00</v>
          </cell>
          <cell r="E431" t="str">
            <v>4.70</v>
          </cell>
          <cell r="F431" t="str">
            <v>143,820.00</v>
          </cell>
          <cell r="G431" t="str">
            <v>0.00</v>
          </cell>
          <cell r="H431" t="str">
            <v>0.00</v>
          </cell>
        </row>
        <row r="432">
          <cell r="A432" t="str">
            <v xml:space="preserve">SM.20.GN.05. E.  </v>
          </cell>
          <cell r="B432" t="str">
            <v>Cable tray covers</v>
          </cell>
          <cell r="C432" t="str">
            <v>M</v>
          </cell>
          <cell r="D432" t="str">
            <v>51,194.40</v>
          </cell>
          <cell r="E432" t="str">
            <v>3.82</v>
          </cell>
          <cell r="F432" t="str">
            <v>195,562.61</v>
          </cell>
          <cell r="G432" t="str">
            <v>0.50</v>
          </cell>
          <cell r="H432" t="str">
            <v>25,597.20</v>
          </cell>
        </row>
        <row r="433">
          <cell r="A433" t="str">
            <v xml:space="preserve">SM.20.GN.06. D.  </v>
          </cell>
          <cell r="B433" t="str">
            <v>Main prefabricated cable trays erection 300/600 mm (excluding main support)</v>
          </cell>
          <cell r="C433" t="str">
            <v>M</v>
          </cell>
          <cell r="D433" t="str">
            <v>17,331.60</v>
          </cell>
          <cell r="E433" t="str">
            <v>30.58</v>
          </cell>
          <cell r="F433" t="str">
            <v>530,000.33</v>
          </cell>
          <cell r="G433" t="str">
            <v>4.00</v>
          </cell>
          <cell r="H433" t="str">
            <v>69,326.40</v>
          </cell>
        </row>
        <row r="434">
          <cell r="A434" t="str">
            <v xml:space="preserve">SM.20.GN.06. E.  </v>
          </cell>
          <cell r="B434" t="str">
            <v>Main prefabricated cable trays 500 mm (excluding main support )</v>
          </cell>
          <cell r="C434" t="str">
            <v>M</v>
          </cell>
          <cell r="D434" t="str">
            <v>22,320.00</v>
          </cell>
          <cell r="E434" t="str">
            <v>34.41</v>
          </cell>
          <cell r="F434" t="str">
            <v>768,031.20</v>
          </cell>
          <cell r="G434" t="str">
            <v>4.50</v>
          </cell>
          <cell r="H434" t="str">
            <v>100,440.00</v>
          </cell>
        </row>
        <row r="435">
          <cell r="A435" t="str">
            <v xml:space="preserve">SM.20.GN.07. B.  </v>
          </cell>
          <cell r="B435" t="str">
            <v>Secondary prefab cable trays erection (incl. supply &amp; instal of support)</v>
          </cell>
          <cell r="C435" t="str">
            <v>M</v>
          </cell>
          <cell r="D435" t="str">
            <v>56,334.00</v>
          </cell>
          <cell r="E435" t="str">
            <v>27.48</v>
          </cell>
          <cell r="F435" t="str">
            <v>1,548,058.32</v>
          </cell>
          <cell r="G435" t="str">
            <v>2.86</v>
          </cell>
          <cell r="H435" t="str">
            <v>160,946.24</v>
          </cell>
        </row>
        <row r="436">
          <cell r="A436" t="str">
            <v xml:space="preserve">SM.20.HN.01. A.  </v>
          </cell>
          <cell r="B436" t="str">
            <v>Supply,manufacture &amp; installation of item constructed in steel section(upto10kg)</v>
          </cell>
          <cell r="C436" t="str">
            <v>KG</v>
          </cell>
          <cell r="D436" t="str">
            <v>26,400.00</v>
          </cell>
          <cell r="E436" t="str">
            <v>4.70</v>
          </cell>
          <cell r="F436" t="str">
            <v>124,080.00</v>
          </cell>
          <cell r="G436" t="str">
            <v>0.00</v>
          </cell>
          <cell r="H436" t="str">
            <v>0.00</v>
          </cell>
        </row>
        <row r="437">
          <cell r="A437" t="str">
            <v xml:space="preserve">SM.20.HN.02. A.  </v>
          </cell>
          <cell r="B437" t="str">
            <v>Supply, manufacture and installation of item constructed in steel section (over 10 up to 50 kg)</v>
          </cell>
          <cell r="C437" t="str">
            <v>KG</v>
          </cell>
          <cell r="D437" t="str">
            <v>37,200.00</v>
          </cell>
          <cell r="E437" t="str">
            <v>4.70</v>
          </cell>
          <cell r="F437" t="str">
            <v>174,840.00</v>
          </cell>
          <cell r="G437" t="str">
            <v>0.00</v>
          </cell>
          <cell r="H437" t="str">
            <v>0.00</v>
          </cell>
        </row>
        <row r="438">
          <cell r="A438" t="str">
            <v xml:space="preserve">SM.23.AN.01. A.  </v>
          </cell>
          <cell r="B438" t="str">
            <v>Calibration of pressure safety valves (up to 1,5"x2,5") &amp; self acting valves (up to 2")</v>
          </cell>
          <cell r="C438" t="str">
            <v>NR</v>
          </cell>
          <cell r="D438" t="str">
            <v>125.10</v>
          </cell>
          <cell r="E438" t="str">
            <v>60.00</v>
          </cell>
          <cell r="F438" t="str">
            <v>7,506.00</v>
          </cell>
          <cell r="G438" t="str">
            <v>0.00</v>
          </cell>
          <cell r="H438" t="str">
            <v>0.00</v>
          </cell>
        </row>
        <row r="439">
          <cell r="A439" t="str">
            <v xml:space="preserve">SM.23.AN.02. A.  </v>
          </cell>
          <cell r="B439" t="str">
            <v>Calibration of pressure safety valves (up to 4"x 6")&amp; self acting valves (up to 6")</v>
          </cell>
          <cell r="C439" t="str">
            <v>NR</v>
          </cell>
          <cell r="D439" t="str">
            <v>140.88</v>
          </cell>
          <cell r="E439" t="str">
            <v>70.00</v>
          </cell>
          <cell r="F439" t="str">
            <v>9,861.60</v>
          </cell>
          <cell r="G439" t="str">
            <v>0.00</v>
          </cell>
          <cell r="H439" t="str">
            <v>0.00</v>
          </cell>
        </row>
        <row r="440">
          <cell r="A440" t="str">
            <v xml:space="preserve">SM.23.AN.04. A.  </v>
          </cell>
          <cell r="B440" t="str">
            <v>Calibration of pressure safety valve and self acting valve from 3" up to 6"</v>
          </cell>
          <cell r="C440" t="str">
            <v>NR</v>
          </cell>
          <cell r="D440" t="str">
            <v>26.55</v>
          </cell>
          <cell r="E440" t="str">
            <v>80.00</v>
          </cell>
          <cell r="F440" t="str">
            <v>2,124.00</v>
          </cell>
          <cell r="G440" t="str">
            <v>0.00</v>
          </cell>
          <cell r="H440" t="str">
            <v>0.00</v>
          </cell>
        </row>
        <row r="441">
          <cell r="A441" t="str">
            <v>SUB TOTAL</v>
          </cell>
          <cell r="B441" t="str">
            <v xml:space="preserve">SM.20. C.02. A.  </v>
          </cell>
          <cell r="F441" t="str">
            <v>3,503,884.06</v>
          </cell>
          <cell r="H441" t="str">
            <v>356,309.84</v>
          </cell>
        </row>
        <row r="442">
          <cell r="A442" t="str">
            <v xml:space="preserve">TL.CT. B.01.C.  </v>
          </cell>
          <cell r="B442" t="str">
            <v>Buried installation, or in trench duct, of armoured telephone cable, number of  pairs greater than 30 up to 50</v>
          </cell>
          <cell r="C442" t="str">
            <v>M</v>
          </cell>
          <cell r="D442" t="str">
            <v>960.00</v>
          </cell>
          <cell r="E442" t="str">
            <v>1.76</v>
          </cell>
          <cell r="F442" t="str">
            <v>1,689.60</v>
          </cell>
          <cell r="G442" t="str">
            <v>0.26</v>
          </cell>
          <cell r="H442" t="str">
            <v>249.60</v>
          </cell>
        </row>
        <row r="443">
          <cell r="A443" t="str">
            <v xml:space="preserve">TL.CT. B.01.E.  </v>
          </cell>
          <cell r="B443" t="str">
            <v>Buried installation, or in trench duct, of armoured telephone cable, number of  pairs greater than 50 up to 100</v>
          </cell>
          <cell r="C443" t="str">
            <v>M</v>
          </cell>
          <cell r="D443" t="str">
            <v>360.00</v>
          </cell>
          <cell r="E443" t="str">
            <v>2.03</v>
          </cell>
          <cell r="F443" t="str">
            <v>730.80</v>
          </cell>
          <cell r="G443" t="str">
            <v>0.30</v>
          </cell>
          <cell r="H443" t="str">
            <v>108.00</v>
          </cell>
        </row>
        <row r="444">
          <cell r="A444" t="str">
            <v>SUB TOTAL</v>
          </cell>
          <cell r="B444" t="str">
            <v xml:space="preserve">TL.CT. B.01.C.  </v>
          </cell>
          <cell r="F444" t="str">
            <v>2,420.40</v>
          </cell>
          <cell r="H444" t="str">
            <v>357.60</v>
          </cell>
        </row>
        <row r="445">
          <cell r="A445" t="str">
            <v>SUB TOTAL</v>
          </cell>
          <cell r="B445" t="str">
            <v xml:space="preserve">SF.01.AN.01. A.  </v>
          </cell>
          <cell r="F445" t="str">
            <v>3,705,871.02</v>
          </cell>
          <cell r="H445" t="str">
            <v>381,559.64</v>
          </cell>
        </row>
        <row r="446">
          <cell r="A446" t="str">
            <v>SUB TOTAL</v>
          </cell>
          <cell r="B446" t="str">
            <v xml:space="preserve">SF.01.AN.01. A.  </v>
          </cell>
          <cell r="F446" t="str">
            <v>3,705,871.02</v>
          </cell>
          <cell r="H446" t="str">
            <v>381,559.64</v>
          </cell>
        </row>
        <row r="447">
          <cell r="A447" t="str">
            <v xml:space="preserve">SM.  .  .  .  .  </v>
          </cell>
          <cell r="B447" t="str">
            <v>MEASURING AND CONTROL INSTRUMENTS AND ACCESSORIES</v>
          </cell>
        </row>
        <row r="448">
          <cell r="A448" t="str">
            <v xml:space="preserve">SM.01.  .  .  .  </v>
          </cell>
          <cell r="B448" t="str">
            <v>MEASURING AND CONTROL INSTRUMENTS AND ACCESSORIES</v>
          </cell>
        </row>
        <row r="449">
          <cell r="A449" t="str">
            <v xml:space="preserve">SM.01. B.  .  .  </v>
          </cell>
          <cell r="B449" t="str">
            <v>INSTALLATION AS PER ART. SM 1 OF DIFFERENTIAL PRESSURE INSTRUM. FIXED IN THE OPEN, IN CUBICLES OR IN BOXES EXCLUDING ALL TYPES OF CONNECTIONS AND JOINT TO THE INSTRUMENTS</v>
          </cell>
        </row>
        <row r="450">
          <cell r="A450" t="str">
            <v xml:space="preserve">SM.01. B.05.  .  </v>
          </cell>
          <cell r="B450" t="str">
            <v>FLOW AND DP METERS - PITOT TUBE</v>
          </cell>
        </row>
        <row r="451">
          <cell r="A451" t="str">
            <v xml:space="preserve">SM.01. B.05. A.  </v>
          </cell>
          <cell r="B451" t="str">
            <v>Flow and Dp meters - Pitot tube - Assembly type - With fixing on pole or existing supports,or included directly,inserted in the process line</v>
          </cell>
          <cell r="C451" t="str">
            <v>NR</v>
          </cell>
          <cell r="D451" t="str">
            <v>16.80</v>
          </cell>
          <cell r="E451" t="str">
            <v>280.60</v>
          </cell>
          <cell r="F451" t="str">
            <v>4,714.08</v>
          </cell>
          <cell r="G451" t="str">
            <v>35.00</v>
          </cell>
          <cell r="H451" t="str">
            <v>588.00</v>
          </cell>
        </row>
        <row r="452">
          <cell r="A452" t="str">
            <v xml:space="preserve">SM.01. B.06.  .  </v>
          </cell>
          <cell r="B452" t="str">
            <v>FLOW AND DP METERS - FLOW DETECTOR</v>
          </cell>
        </row>
        <row r="453">
          <cell r="A453" t="str">
            <v xml:space="preserve">SM.01. B.06. A.  </v>
          </cell>
          <cell r="B453" t="str">
            <v>Flow and Dp meters - Flow indicator - Assembly type - With fixing on pole or existing supports,or included directly,inserted in the process line</v>
          </cell>
          <cell r="C453" t="str">
            <v>NR</v>
          </cell>
          <cell r="D453" t="str">
            <v>37.20</v>
          </cell>
          <cell r="E453" t="str">
            <v>280.60</v>
          </cell>
          <cell r="F453" t="str">
            <v>10,438.32</v>
          </cell>
          <cell r="G453" t="str">
            <v>35.00</v>
          </cell>
          <cell r="H453" t="str">
            <v>1,302.00</v>
          </cell>
        </row>
        <row r="454">
          <cell r="A454" t="str">
            <v xml:space="preserve">SM.01. B.07.  .  </v>
          </cell>
          <cell r="B454" t="str">
            <v>FLOW INSTRUMENTS</v>
          </cell>
        </row>
        <row r="455">
          <cell r="A455" t="str">
            <v xml:space="preserve">SM.01. B.07. B.  </v>
          </cell>
          <cell r="B455" t="str">
            <v>In line or insertion type flow instrument (mass, vortex, PD meter, ultrasonic, magnetic, turbine etc.)</v>
          </cell>
          <cell r="C455" t="str">
            <v>NR</v>
          </cell>
          <cell r="D455" t="str">
            <v>50.40</v>
          </cell>
          <cell r="E455" t="str">
            <v>280.60</v>
          </cell>
          <cell r="F455" t="str">
            <v>14,142.24</v>
          </cell>
          <cell r="G455" t="str">
            <v>35.00</v>
          </cell>
          <cell r="H455" t="str">
            <v>1,764.00</v>
          </cell>
        </row>
        <row r="456">
          <cell r="A456" t="str">
            <v>SUB TOTAL</v>
          </cell>
          <cell r="B456" t="str">
            <v xml:space="preserve">SM.01. B.  .  .  </v>
          </cell>
          <cell r="F456" t="str">
            <v>29,294.64</v>
          </cell>
          <cell r="H456" t="str">
            <v>3,654.00</v>
          </cell>
        </row>
        <row r="457">
          <cell r="A457" t="str">
            <v xml:space="preserve">SM.01. D.  .  .  </v>
          </cell>
          <cell r="B457" t="str">
            <v>INSTALLATION AS PER ARTICLE SM 1 OF TEMPRATURE INSTRUMENTS FIXED IN OPEN, IN CUBICLES OR IN BOXES, EXCLUDING ALL TYPES OF CONNECTION AND JOINT TO THE INSTRUMENT</v>
          </cell>
        </row>
        <row r="458">
          <cell r="A458" t="str">
            <v xml:space="preserve">SM.01. D.01.  .  </v>
          </cell>
          <cell r="B458" t="str">
            <v>TEMP. INSTR. - THERMOWELL WITH OR WITHOUT THERMO-ELECTRIC ELEMENTS (LENGTH OF INSERTED PART UPTO 1000MM)</v>
          </cell>
        </row>
        <row r="459">
          <cell r="A459" t="str">
            <v xml:space="preserve">SM.01. D.01. A.  </v>
          </cell>
          <cell r="B459" t="str">
            <v>Temp. instr. - Thermowell with or without thermo-electric elements (length of inserted part upto 1000mm) - Directly welded,flanged or screwed to the connection of pipe or of process equipment</v>
          </cell>
          <cell r="C459" t="str">
            <v>NR</v>
          </cell>
          <cell r="D459" t="str">
            <v>48.00</v>
          </cell>
          <cell r="E459" t="str">
            <v>160.34</v>
          </cell>
          <cell r="F459" t="str">
            <v>7,696.32</v>
          </cell>
          <cell r="G459" t="str">
            <v>20.00</v>
          </cell>
          <cell r="H459" t="str">
            <v>960.00</v>
          </cell>
        </row>
        <row r="460">
          <cell r="A460" t="str">
            <v xml:space="preserve">SM.01. D.02.  .  </v>
          </cell>
          <cell r="B460" t="str">
            <v>TEMP. INSTR. - LOCAL INDICATOR THERMO-ELECTRIC ELEMENT</v>
          </cell>
        </row>
        <row r="461">
          <cell r="A461" t="str">
            <v xml:space="preserve">SM.01. D.02. A.  </v>
          </cell>
          <cell r="B461" t="str">
            <v>Temp. instr. - Local indicator thermo-electric element - Directly welded,flanged or screwed to the connection of pipe or of process equipment</v>
          </cell>
          <cell r="C461" t="str">
            <v>NR</v>
          </cell>
          <cell r="D461" t="str">
            <v>133.80</v>
          </cell>
          <cell r="E461" t="str">
            <v>200.43</v>
          </cell>
          <cell r="F461" t="str">
            <v>26,817.53</v>
          </cell>
          <cell r="G461" t="str">
            <v>25.00</v>
          </cell>
          <cell r="H461" t="str">
            <v>3,345.00</v>
          </cell>
        </row>
        <row r="462">
          <cell r="A462" t="str">
            <v>SUB TOTAL</v>
          </cell>
          <cell r="B462" t="str">
            <v xml:space="preserve">SM.01. D.  .  .  </v>
          </cell>
          <cell r="F462" t="str">
            <v>34,513.85</v>
          </cell>
          <cell r="H462" t="str">
            <v>4,305.00</v>
          </cell>
        </row>
        <row r="463">
          <cell r="A463" t="str">
            <v xml:space="preserve">SM.01. E.  .  .  </v>
          </cell>
          <cell r="B463" t="str">
            <v>INSTALLATION AS PER ART. SM 1 OF ACCESSORIES FIXED IN THE OPEN, IN CUBICLES OR IN BOXES, EXCLUDING ALL TYPES OF CONNECTION AND JOINT TO THE INSTRUMENTS</v>
          </cell>
        </row>
        <row r="464">
          <cell r="A464" t="str">
            <v xml:space="preserve">SM.01. E.16.  .  </v>
          </cell>
          <cell r="B464" t="str">
            <v>Weight Systems</v>
          </cell>
          <cell r="C464" t="str">
            <v>NR</v>
          </cell>
          <cell r="D464" t="str">
            <v>3.60</v>
          </cell>
          <cell r="E464" t="str">
            <v>200.43</v>
          </cell>
          <cell r="F464" t="str">
            <v>721.55</v>
          </cell>
          <cell r="G464" t="str">
            <v>25.00</v>
          </cell>
          <cell r="H464" t="str">
            <v>90.00</v>
          </cell>
        </row>
        <row r="465">
          <cell r="A465" t="str">
            <v>SUB TOTAL</v>
          </cell>
          <cell r="B465" t="str">
            <v xml:space="preserve">SM.01. E.  .  .  </v>
          </cell>
          <cell r="F465" t="str">
            <v>721.55</v>
          </cell>
          <cell r="H465" t="str">
            <v>90.00</v>
          </cell>
        </row>
        <row r="466">
          <cell r="A466" t="str">
            <v xml:space="preserve">SM.01. F.  .  .  </v>
          </cell>
          <cell r="B466" t="str">
            <v>INSTALLATION AS PER ART. SM 1 OF ANALYSERS FIXED IN THE OPEN, IN CUBICLES OR IN BOXES, EXCLUDING ALL TYPE OF CONNECTIONS AND JOINTS TO INSTRUMENTS</v>
          </cell>
        </row>
        <row r="467">
          <cell r="A467" t="str">
            <v xml:space="preserve">SM.01. F.03.  .  </v>
          </cell>
          <cell r="B467" t="str">
            <v>ANALYSERS OF ANY TYPE - WEIGHING OVER 10 AND UPTO 20 KG</v>
          </cell>
        </row>
        <row r="468">
          <cell r="A468" t="str">
            <v xml:space="preserve">SM.01. F.03. C.  </v>
          </cell>
          <cell r="B468" t="str">
            <v>Analysers of any type - weighing over 10 and upto 20 kg - Fixing on any type of metallic, brick or concrete structure</v>
          </cell>
          <cell r="C468" t="str">
            <v>NR</v>
          </cell>
          <cell r="D468" t="str">
            <v>31.20</v>
          </cell>
          <cell r="E468" t="str">
            <v>360.77</v>
          </cell>
          <cell r="F468" t="str">
            <v>11,256.02</v>
          </cell>
          <cell r="G468" t="str">
            <v>45.00</v>
          </cell>
          <cell r="H468" t="str">
            <v>1,404.00</v>
          </cell>
        </row>
        <row r="469">
          <cell r="A469" t="str">
            <v xml:space="preserve">SM.01. F.06.  .  </v>
          </cell>
          <cell r="B469" t="str">
            <v>ANALYSERS OF ANY TYPE - WEIGHING OVER 40 AND UPTO 50 KG</v>
          </cell>
        </row>
        <row r="470">
          <cell r="A470" t="str">
            <v xml:space="preserve">SM.01. F.06. C.  </v>
          </cell>
          <cell r="B470" t="str">
            <v>Analysers of any type - weighing over 40 and upto 50 kg - Fixing on any type of metallic, brick or concrete structure</v>
          </cell>
          <cell r="C470" t="str">
            <v>NR</v>
          </cell>
          <cell r="D470" t="str">
            <v>27.00</v>
          </cell>
          <cell r="E470" t="str">
            <v>601.29</v>
          </cell>
          <cell r="F470" t="str">
            <v>16,234.83</v>
          </cell>
          <cell r="G470" t="str">
            <v>75.00</v>
          </cell>
          <cell r="H470" t="str">
            <v>2,025.00</v>
          </cell>
        </row>
        <row r="471">
          <cell r="A471" t="str">
            <v xml:space="preserve">SM.01. F.08.  .  </v>
          </cell>
          <cell r="B471" t="str">
            <v>ANALYSERS - MEASURING CELLS FOR PH, REDOX, CONDUCTIVITY,ETC INSERTION TPYE</v>
          </cell>
        </row>
        <row r="472">
          <cell r="A472" t="str">
            <v xml:space="preserve">SM.01. F.08. A.  </v>
          </cell>
          <cell r="B472" t="str">
            <v>Analysers - Measuring cells for pH, redox, conductivity,etc insertion tpye - Install. insertion on process pipe work</v>
          </cell>
          <cell r="C472" t="str">
            <v>NR</v>
          </cell>
          <cell r="D472" t="str">
            <v>22.80</v>
          </cell>
          <cell r="E472" t="str">
            <v>481.03</v>
          </cell>
          <cell r="F472" t="str">
            <v>10,967.48</v>
          </cell>
          <cell r="G472" t="str">
            <v>60.00</v>
          </cell>
          <cell r="H472" t="str">
            <v>1,368.00</v>
          </cell>
        </row>
        <row r="473">
          <cell r="A473" t="str">
            <v>SUB TOTAL</v>
          </cell>
          <cell r="B473" t="str">
            <v xml:space="preserve">SM.01. F.  .  .  </v>
          </cell>
          <cell r="F473" t="str">
            <v>38,458.33</v>
          </cell>
          <cell r="H473" t="str">
            <v>4,797.00</v>
          </cell>
        </row>
        <row r="474">
          <cell r="A474" t="str">
            <v>SUB TOTAL</v>
          </cell>
          <cell r="B474" t="str">
            <v xml:space="preserve">SM.01.  .  .  .  </v>
          </cell>
          <cell r="F474" t="str">
            <v>102,988.37</v>
          </cell>
          <cell r="H474" t="str">
            <v>12,846.00</v>
          </cell>
        </row>
        <row r="475">
          <cell r="A475" t="str">
            <v xml:space="preserve">SM.04.  .  .  .  </v>
          </cell>
          <cell r="B475" t="str">
            <v>INSTALL. CUBICLES, FRAME WORKS, PNEUMATIC JUNCTION BOXES ETC.</v>
          </cell>
        </row>
        <row r="476">
          <cell r="A476" t="str">
            <v xml:space="preserve">SM.04. A.  .  .  </v>
          </cell>
          <cell r="B476" t="str">
            <v>INSTALL. AS PER ART. SM 4 OF CUBICLES, FRAMEWORKS AND PNEUMATIC JUNCTION BOXES IN ANY PLACE AND AT ANY LEVEL, EXCLUDING ALL TYPES OF CONNECTION AND JOINT TO THE INSTRUMENTS</v>
          </cell>
        </row>
        <row r="477">
          <cell r="A477" t="str">
            <v xml:space="preserve">SM.04. A.01.  .  </v>
          </cell>
          <cell r="B477" t="str">
            <v>OVERALL WEIGHT OF CUBICLE, BOX OR FRAMEWORKS UPTO 20 KG</v>
          </cell>
        </row>
        <row r="478">
          <cell r="A478" t="str">
            <v xml:space="preserve">SM.04. A.01. B.  </v>
          </cell>
          <cell r="B478" t="str">
            <v>Overall weight of cubicle, box or frameworks upto 20 kg - Install. fixing on any type of metallic, brick or concrete structure</v>
          </cell>
          <cell r="C478" t="str">
            <v>KG</v>
          </cell>
          <cell r="D478" t="str">
            <v>7,977.60</v>
          </cell>
          <cell r="E478" t="str">
            <v>1.17</v>
          </cell>
          <cell r="F478" t="str">
            <v>9,333.79</v>
          </cell>
          <cell r="G478" t="str">
            <v>0.15</v>
          </cell>
          <cell r="H478" t="str">
            <v>1,196.64</v>
          </cell>
        </row>
        <row r="479">
          <cell r="A479" t="str">
            <v xml:space="preserve">SM.04. A.04.  .  </v>
          </cell>
          <cell r="B479" t="str">
            <v>OVERALL WEIGHT OF CUBICLE, BOX OR FRAMEWORKS OVER 100 AND UPTO 300 KG</v>
          </cell>
        </row>
        <row r="480">
          <cell r="A480" t="str">
            <v xml:space="preserve">SM.04. A.04. B.  </v>
          </cell>
          <cell r="B480" t="str">
            <v>Overall weight of cubicle, box or frameworks over 100 and upto 300 kg - Install. fixing on any type of metallic, brick or concrete structure</v>
          </cell>
          <cell r="C480" t="str">
            <v>KG</v>
          </cell>
          <cell r="D480" t="str">
            <v>99,840.00</v>
          </cell>
          <cell r="E480" t="str">
            <v>0.78</v>
          </cell>
          <cell r="F480" t="str">
            <v>77,875.20</v>
          </cell>
          <cell r="G480" t="str">
            <v>0.10</v>
          </cell>
          <cell r="H480" t="str">
            <v>9,984.00</v>
          </cell>
        </row>
        <row r="481">
          <cell r="A481" t="str">
            <v>SUB TOTAL</v>
          </cell>
          <cell r="B481" t="str">
            <v xml:space="preserve">SM.04. A.  .  .  </v>
          </cell>
          <cell r="F481" t="str">
            <v>87,208.99</v>
          </cell>
          <cell r="H481" t="str">
            <v>11,180.64</v>
          </cell>
        </row>
        <row r="482">
          <cell r="A482" t="str">
            <v>SUB TOTAL</v>
          </cell>
          <cell r="B482" t="str">
            <v xml:space="preserve">SM.04.  .  .  .  </v>
          </cell>
          <cell r="F482" t="str">
            <v>87,208.99</v>
          </cell>
          <cell r="H482" t="str">
            <v>11,180.64</v>
          </cell>
        </row>
        <row r="483">
          <cell r="A483" t="str">
            <v xml:space="preserve">SM.07.  .  .  .  </v>
          </cell>
          <cell r="B483" t="str">
            <v>PIPE (CONDUIT, P.V.C ETC.) FOR THE PROTECTION OF CABLES IN INSTRUMENTATION ASSEMBLIES</v>
          </cell>
        </row>
        <row r="484">
          <cell r="A484" t="str">
            <v xml:space="preserve">SM.07. A.  .  .  </v>
          </cell>
          <cell r="B484" t="str">
            <v>INSTALL. AS PER ART. SM 7 OF CONDUIT FOR THE PROTECTION OF CABLES IN INSTRUMENTATION ASSEMBLIES</v>
          </cell>
        </row>
        <row r="485">
          <cell r="A485" t="str">
            <v xml:space="preserve">SM.07. A.02.  .  </v>
          </cell>
          <cell r="B485" t="str">
            <v>NOMINAL DIAM. 3/4 "</v>
          </cell>
        </row>
        <row r="486">
          <cell r="A486" t="str">
            <v xml:space="preserve">SM.07. A.02. A.  </v>
          </cell>
          <cell r="B486" t="str">
            <v>Nominal diam. 3/4 " - Install. type, fixing in the open on any type of structure and process pipe work</v>
          </cell>
          <cell r="C486" t="str">
            <v>M</v>
          </cell>
          <cell r="D486" t="str">
            <v>3,480.00</v>
          </cell>
          <cell r="E486" t="str">
            <v>3.09</v>
          </cell>
          <cell r="F486" t="str">
            <v>10,753.20</v>
          </cell>
          <cell r="G486" t="str">
            <v>0.50</v>
          </cell>
          <cell r="H486" t="str">
            <v>1,740.00</v>
          </cell>
        </row>
        <row r="487">
          <cell r="A487" t="str">
            <v xml:space="preserve">SM.07. A.05.  .  </v>
          </cell>
          <cell r="B487" t="str">
            <v>NOMINAL DIAM. 1.5 "</v>
          </cell>
        </row>
        <row r="488">
          <cell r="A488" t="str">
            <v xml:space="preserve">SM.07. A.05. A.  </v>
          </cell>
          <cell r="B488" t="str">
            <v>Nominal diam. 1.5 " - Install. type, fixing in the open on any type of structure and process pipe work</v>
          </cell>
          <cell r="C488" t="str">
            <v>M</v>
          </cell>
          <cell r="D488" t="str">
            <v>3,480.00</v>
          </cell>
          <cell r="E488" t="str">
            <v>4.95</v>
          </cell>
          <cell r="F488" t="str">
            <v>17,226.00</v>
          </cell>
          <cell r="G488" t="str">
            <v>0.80</v>
          </cell>
          <cell r="H488" t="str">
            <v>2,784.00</v>
          </cell>
        </row>
        <row r="489">
          <cell r="A489" t="str">
            <v xml:space="preserve">SM.07. A.09.  .  </v>
          </cell>
          <cell r="B489" t="str">
            <v>NOMINAL DIAM.   4 "</v>
          </cell>
        </row>
        <row r="490">
          <cell r="A490" t="str">
            <v xml:space="preserve">SM.07. A.09. B.  </v>
          </cell>
          <cell r="B490" t="str">
            <v>Nominal diam.   4 " - Install. type, underground or buried in concrete</v>
          </cell>
          <cell r="C490" t="str">
            <v>M</v>
          </cell>
          <cell r="D490" t="str">
            <v>3,480.00</v>
          </cell>
          <cell r="E490" t="str">
            <v>7.43</v>
          </cell>
          <cell r="F490" t="str">
            <v>25,856.40</v>
          </cell>
          <cell r="G490" t="str">
            <v>1.20</v>
          </cell>
          <cell r="H490" t="str">
            <v>4,176.00</v>
          </cell>
        </row>
        <row r="491">
          <cell r="A491" t="str">
            <v>SUB TOTAL</v>
          </cell>
          <cell r="B491" t="str">
            <v xml:space="preserve">SM.07. A.  .  .  </v>
          </cell>
          <cell r="F491" t="str">
            <v>53,835.60</v>
          </cell>
          <cell r="H491" t="str">
            <v>8,700.00</v>
          </cell>
        </row>
        <row r="492">
          <cell r="A492" t="str">
            <v>SUB TOTAL</v>
          </cell>
          <cell r="B492" t="str">
            <v xml:space="preserve">SM.07.  .  .  .  </v>
          </cell>
          <cell r="F492" t="str">
            <v>53,835.60</v>
          </cell>
          <cell r="H492" t="str">
            <v>8,700.00</v>
          </cell>
        </row>
        <row r="493">
          <cell r="A493" t="str">
            <v xml:space="preserve">SM.09.  .  .  .  </v>
          </cell>
          <cell r="B493" t="str">
            <v>INSTALL. AND ASSEMBLY OF INSTR. PANELS EXCLUDING FIXED CONNECTION AND WIRING</v>
          </cell>
        </row>
        <row r="494">
          <cell r="A494" t="str">
            <v xml:space="preserve">SM.09. A.  .  .  </v>
          </cell>
          <cell r="B494" t="str">
            <v>INSTALL. AND ASSEMBLY AS PER ART SM 9 OF INSTR. PANELS EXCLUDING FIXED CONNECTION AND WIRING</v>
          </cell>
        </row>
        <row r="495">
          <cell r="A495" t="str">
            <v xml:space="preserve">SM.09. A.01.  .  </v>
          </cell>
          <cell r="B495" t="str">
            <v>Overall weight of structure upto 300 kg - Install. type , fixing on any type of structure</v>
          </cell>
          <cell r="C495" t="str">
            <v>KG</v>
          </cell>
          <cell r="D495" t="str">
            <v>40,200.00</v>
          </cell>
          <cell r="E495" t="str">
            <v>0.93</v>
          </cell>
          <cell r="F495" t="str">
            <v>37,386.00</v>
          </cell>
          <cell r="G495" t="str">
            <v>0.15</v>
          </cell>
          <cell r="H495" t="str">
            <v>6,030.00</v>
          </cell>
        </row>
        <row r="496">
          <cell r="A496" t="str">
            <v xml:space="preserve">SM.09. A.02.  .  </v>
          </cell>
          <cell r="B496" t="str">
            <v>Overall weight of structure over 300 kg - Install. type , fixing on any type of structure</v>
          </cell>
          <cell r="C496" t="str">
            <v>KG</v>
          </cell>
          <cell r="D496" t="str">
            <v>13,500.00</v>
          </cell>
          <cell r="E496" t="str">
            <v>1.24</v>
          </cell>
          <cell r="F496" t="str">
            <v>16,740.00</v>
          </cell>
          <cell r="G496" t="str">
            <v>0.20</v>
          </cell>
          <cell r="H496" t="str">
            <v>2,700.00</v>
          </cell>
        </row>
        <row r="497">
          <cell r="A497" t="str">
            <v>SUB TOTAL</v>
          </cell>
          <cell r="B497" t="str">
            <v xml:space="preserve">SM.09. A.  .  .  </v>
          </cell>
          <cell r="F497" t="str">
            <v>54,126.00</v>
          </cell>
          <cell r="H497" t="str">
            <v>8,730.00</v>
          </cell>
        </row>
        <row r="498">
          <cell r="A498" t="str">
            <v>SUB TOTAL</v>
          </cell>
          <cell r="B498" t="str">
            <v xml:space="preserve">SM.09.  .  .  .  </v>
          </cell>
          <cell r="F498" t="str">
            <v>54,126.00</v>
          </cell>
          <cell r="H498" t="str">
            <v>8,730.00</v>
          </cell>
        </row>
        <row r="499">
          <cell r="A499" t="str">
            <v xml:space="preserve">SM.10.  .  .  .  </v>
          </cell>
          <cell r="B499" t="str">
            <v>INSTALL. OF ORIFICE PLATE FOR MEASURING OR LIMITING FLOW RATE AND RUPTURE DISC</v>
          </cell>
        </row>
        <row r="500">
          <cell r="A500" t="str">
            <v xml:space="preserve">SM.10. A.  .  .  </v>
          </cell>
          <cell r="B500" t="str">
            <v>INSTALL. AS PER ART. SM 10 OF ORIFICE PLATES FOR MEASURING OR LIMITING FLOW RATE AND RUPTURE DISC</v>
          </cell>
        </row>
        <row r="501">
          <cell r="A501" t="str">
            <v xml:space="preserve">SM.10. A.03.  .  </v>
          </cell>
          <cell r="B501" t="str">
            <v>DIAM. OF DISC FLANGES OVER 8  " AND UPTO 12"</v>
          </cell>
        </row>
        <row r="502">
          <cell r="A502" t="str">
            <v xml:space="preserve">SM.10. A.03. A.  </v>
          </cell>
          <cell r="B502" t="str">
            <v>Diam. of disc flanges over 8  " and upto 12" - Facing type, RF flanges</v>
          </cell>
          <cell r="C502" t="str">
            <v>NR</v>
          </cell>
          <cell r="D502" t="str">
            <v>154.20</v>
          </cell>
          <cell r="E502" t="str">
            <v>214.24</v>
          </cell>
          <cell r="F502" t="str">
            <v>33,035.81</v>
          </cell>
          <cell r="G502" t="str">
            <v>30.00</v>
          </cell>
          <cell r="H502" t="str">
            <v>4,626.00</v>
          </cell>
        </row>
        <row r="503">
          <cell r="A503" t="str">
            <v>SUB TOTAL</v>
          </cell>
          <cell r="B503" t="str">
            <v xml:space="preserve">SM.10. A.  .  .  </v>
          </cell>
          <cell r="F503" t="str">
            <v>33,035.81</v>
          </cell>
          <cell r="H503" t="str">
            <v>4,626.00</v>
          </cell>
        </row>
        <row r="504">
          <cell r="A504" t="str">
            <v>SUB TOTAL</v>
          </cell>
          <cell r="B504" t="str">
            <v xml:space="preserve">SM.10.  .  .  .  </v>
          </cell>
          <cell r="F504" t="str">
            <v>33,035.81</v>
          </cell>
          <cell r="H504" t="str">
            <v>4,626.00</v>
          </cell>
        </row>
        <row r="505">
          <cell r="A505" t="str">
            <v xml:space="preserve">SM.11.  .  .  .  </v>
          </cell>
          <cell r="B505" t="str">
            <v>SUPPLY AND INSTALL. OF PRIMARY PIPE WORK FOR INSTRUMENTATION EQUIPMENT</v>
          </cell>
        </row>
        <row r="506">
          <cell r="A506" t="str">
            <v xml:space="preserve">SM.11. A.  .  .  </v>
          </cell>
          <cell r="B506" t="str">
            <v>SUPPLY AND INSTALL. AS PER ART. SM 11 OF PRIMARY PIPE WORK FOR INSTRUMENTATION EQUIPMENT</v>
          </cell>
        </row>
        <row r="507">
          <cell r="A507" t="str">
            <v xml:space="preserve">SM.11. A.02.  .  </v>
          </cell>
          <cell r="B507" t="str">
            <v>TYPE OF PIPE TO BE INSTALL. , SOLID DRAWN TUBES FOR CONNECTION TO COMPRESSION FITTINGS OR TO SOCKET WELDED COUPLINGS - ND (MM/INCHES) 8 MM / 5/16"</v>
          </cell>
        </row>
        <row r="508">
          <cell r="A508" t="str">
            <v xml:space="preserve">SM.11. A.02. B.  </v>
          </cell>
          <cell r="B508" t="str">
            <v>Type of pipe to be install. , Solid drawn tubes for connection to compression fittings or to socket welded couplings - ND (mm/Inches) 8 mm / 5/16" - Pipe material CS, stainless steel, alloy steel or monel</v>
          </cell>
          <cell r="C508" t="str">
            <v>M</v>
          </cell>
          <cell r="D508" t="str">
            <v>1,830.00</v>
          </cell>
          <cell r="E508" t="str">
            <v>5.36</v>
          </cell>
          <cell r="F508" t="str">
            <v>9,808.80</v>
          </cell>
          <cell r="G508" t="str">
            <v>0.75</v>
          </cell>
          <cell r="H508" t="str">
            <v>1,372.50</v>
          </cell>
        </row>
        <row r="509">
          <cell r="A509" t="str">
            <v>SUB TOTAL</v>
          </cell>
          <cell r="B509" t="str">
            <v xml:space="preserve">SM.11. A.  .  .  </v>
          </cell>
          <cell r="F509" t="str">
            <v>9,808.80</v>
          </cell>
          <cell r="H509" t="str">
            <v>1,372.50</v>
          </cell>
        </row>
        <row r="510">
          <cell r="A510" t="str">
            <v>SUB TOTAL</v>
          </cell>
          <cell r="B510" t="str">
            <v xml:space="preserve">SM.11.  .  .  .  </v>
          </cell>
          <cell r="F510" t="str">
            <v>9,808.80</v>
          </cell>
          <cell r="H510" t="str">
            <v>1,372.50</v>
          </cell>
        </row>
        <row r="511">
          <cell r="A511" t="str">
            <v xml:space="preserve">SM.12.  .  .  .  </v>
          </cell>
          <cell r="B511" t="str">
            <v>INSTALL. OF PNEUMATIC AND HEATING TUBING FOR INSTRUMENT ASSEMBLY EQUIPMENT</v>
          </cell>
        </row>
        <row r="512">
          <cell r="A512" t="str">
            <v xml:space="preserve">SM.12. A.  .  .  </v>
          </cell>
          <cell r="B512" t="str">
            <v>INSTALL. AS PER ART. SM 12 OF PNEUMATIC AND HEATING TUBING FOR INSTRUMENT ASSEMBLY EQUIPMENT</v>
          </cell>
        </row>
        <row r="513">
          <cell r="A513" t="str">
            <v xml:space="preserve">SM.12. A.03.  .  </v>
          </cell>
          <cell r="B513" t="str">
            <v>TYPE OF TUBE TO BE INSTALL.: PULLED THROUGH PIPE; FIXED ON TRAY (HORIZANTAL AND/OR VERTICAL); LAID ON TRAY, IN CHANNEL, IN EXCAV. IN TRENCH OR IN TROUGH : SINGLE TUBE - OUTER DAIM. (MM/INCH.) 10MM / 3/8 "</v>
          </cell>
        </row>
        <row r="514">
          <cell r="A514" t="str">
            <v xml:space="preserve">SM.12. A.03. B.  </v>
          </cell>
          <cell r="B514" t="str">
            <v>Type of tube to be install.: pulled through pipe; fixed on tray (Horizantal and/or vertical); laid on tray, in channel, in excav. in trench or in trough : Single tube - Outer daim. (mm/Inch.) 10mm / 3/8 " - Tube material CS, Stainless steel etc.</v>
          </cell>
          <cell r="C514" t="str">
            <v>M</v>
          </cell>
          <cell r="D514" t="str">
            <v>21.00</v>
          </cell>
          <cell r="E514" t="str">
            <v>14.28</v>
          </cell>
          <cell r="F514" t="str">
            <v>299.88</v>
          </cell>
          <cell r="G514" t="str">
            <v>2.00</v>
          </cell>
          <cell r="H514" t="str">
            <v>42.00</v>
          </cell>
        </row>
        <row r="515">
          <cell r="A515" t="str">
            <v>SUB TOTAL</v>
          </cell>
          <cell r="B515" t="str">
            <v xml:space="preserve">SM.12. A.  .  .  </v>
          </cell>
          <cell r="F515" t="str">
            <v>299.88</v>
          </cell>
          <cell r="H515" t="str">
            <v>42.00</v>
          </cell>
        </row>
        <row r="516">
          <cell r="A516" t="str">
            <v>SUB TOTAL</v>
          </cell>
          <cell r="B516" t="str">
            <v xml:space="preserve">SM.12.  .  .  .  </v>
          </cell>
          <cell r="F516" t="str">
            <v>299.88</v>
          </cell>
          <cell r="H516" t="str">
            <v>42.00</v>
          </cell>
        </row>
        <row r="517">
          <cell r="A517" t="str">
            <v xml:space="preserve">SM.13.  .  .  .  </v>
          </cell>
          <cell r="B517" t="str">
            <v>INSTALL. OF SINGLE CORE OR MULTICORE ELECTRICAL CABLES</v>
          </cell>
        </row>
        <row r="518">
          <cell r="A518" t="str">
            <v xml:space="preserve">SM.13. A.  .  .  </v>
          </cell>
          <cell r="B518" t="str">
            <v>INSTALL. AS PER ART. SM 13 OF SINGLE CORE OR MULTICORE ELECTRICAL CABLES FOR INDICATION, THERMOCOUPLES, VARIOUS SUPPLIES AND EARTHING SYSTEM, EXCLUDING ALL TYPE OF CONNECTIONS</v>
          </cell>
        </row>
        <row r="519">
          <cell r="A519" t="str">
            <v xml:space="preserve">SM.13. A.03.  .  </v>
          </cell>
          <cell r="B519" t="str">
            <v>No. of cond. per cable : 1 - Cable type, Copper cables with PVC insul., with or without screening and / or armour - Core section over 4 mm2 and upto 16 mm2 - Install. type : Cables fixed on tray (Hor./Vert.); CAble pulled in pipe; Cable supported on tray,</v>
          </cell>
          <cell r="C519" t="str">
            <v>M</v>
          </cell>
          <cell r="D519" t="str">
            <v>15,636.00</v>
          </cell>
          <cell r="E519" t="str">
            <v>1.22</v>
          </cell>
          <cell r="F519" t="str">
            <v>19,075.92</v>
          </cell>
          <cell r="G519" t="str">
            <v>0.18</v>
          </cell>
          <cell r="H519" t="str">
            <v>2,814.48</v>
          </cell>
        </row>
        <row r="520">
          <cell r="A520" t="str">
            <v xml:space="preserve">SM.13. A.04.  .  </v>
          </cell>
          <cell r="B520" t="str">
            <v>No. of cond. per cable : 2 - Cable type, PVC insulated copper compensating cables, with or without screening and / or armour - Core section upto 2.5 mm2 - Install. type : Cables fixed on tray (Hor./Vert.); Cable pulled in pipe; Cable supported on tray, in</v>
          </cell>
          <cell r="C520" t="str">
            <v>M</v>
          </cell>
          <cell r="D520" t="str">
            <v>15,540.00</v>
          </cell>
          <cell r="E520" t="str">
            <v>1.35</v>
          </cell>
          <cell r="F520" t="str">
            <v>20,979.00</v>
          </cell>
          <cell r="G520" t="str">
            <v>0.20</v>
          </cell>
          <cell r="H520" t="str">
            <v>3,108.00</v>
          </cell>
        </row>
        <row r="521">
          <cell r="A521" t="str">
            <v xml:space="preserve">SM.13. A.05.  .  </v>
          </cell>
          <cell r="B521" t="str">
            <v>No. of cond. per cable : from 3 to 6 - Cable type, PVC insulated copper compensating cables, with or without screening and / or armour - Core section upto 2.5 mm2 - Install. type : Cables fixed on tray (Hor./Vert.); Cable pulled in pipe; Cable supported o</v>
          </cell>
          <cell r="C521" t="str">
            <v>M</v>
          </cell>
          <cell r="D521" t="str">
            <v>19,620.00</v>
          </cell>
          <cell r="E521" t="str">
            <v>1.56</v>
          </cell>
          <cell r="F521" t="str">
            <v>30,607.20</v>
          </cell>
          <cell r="G521" t="str">
            <v>0.23</v>
          </cell>
          <cell r="H521" t="str">
            <v>4,512.60</v>
          </cell>
        </row>
        <row r="522">
          <cell r="A522" t="str">
            <v xml:space="preserve">SM.13. A.07.  .  </v>
          </cell>
          <cell r="B522" t="str">
            <v>No. of cond. per cable : from 13 to 24 - Cable type, PVC insulated copper compensating cables, with or without screening and / or armour - Core section upto 2.5 mm2 - Install. type : Cables fixed on tray (Hor./Vert.); Cable pulled in pipe; Cable supported</v>
          </cell>
          <cell r="C522" t="str">
            <v>M</v>
          </cell>
          <cell r="D522" t="str">
            <v>209,176.80</v>
          </cell>
          <cell r="E522" t="str">
            <v>1.76</v>
          </cell>
          <cell r="F522" t="str">
            <v>368,151.17</v>
          </cell>
          <cell r="G522" t="str">
            <v>0.26</v>
          </cell>
          <cell r="H522" t="str">
            <v>54,385.97</v>
          </cell>
        </row>
        <row r="523">
          <cell r="A523" t="str">
            <v xml:space="preserve">SM.13. A.08.  .  </v>
          </cell>
          <cell r="B523" t="str">
            <v>No. of cond. per cable : from 25 to 48 - Cable type, PVC insulated copper compensating cables, with or without screening and / or armour - Core section upto 2.5 mm2 - Install. type : Cables fixed on tray (Hor./Vert.); Cable pulled in pipe; Cable supported</v>
          </cell>
          <cell r="C523" t="str">
            <v>M</v>
          </cell>
          <cell r="D523" t="str">
            <v>44,400.00</v>
          </cell>
          <cell r="E523" t="str">
            <v>2.44</v>
          </cell>
          <cell r="F523" t="str">
            <v>108,336.00</v>
          </cell>
          <cell r="G523" t="str">
            <v>0.36</v>
          </cell>
          <cell r="H523" t="str">
            <v>15,984.00</v>
          </cell>
        </row>
        <row r="524">
          <cell r="A524" t="str">
            <v xml:space="preserve">SM.13. A.09.  .  </v>
          </cell>
          <cell r="B524" t="str">
            <v>No. of cond. per cable : over 48 - Cable type, PVC insulated copper compensating cables, with or without screening and / or armour - Core section upto 2.5 mm2 - Install. type : Cables fixed on tray (Hor./Vert.); Cable pulled in pipe; Cable supported on tr</v>
          </cell>
          <cell r="C524" t="str">
            <v>M</v>
          </cell>
          <cell r="D524" t="str">
            <v>3,000.00</v>
          </cell>
          <cell r="E524" t="str">
            <v>3.05</v>
          </cell>
          <cell r="F524" t="str">
            <v>9,150.00</v>
          </cell>
          <cell r="G524" t="str">
            <v>0.45</v>
          </cell>
          <cell r="H524" t="str">
            <v>1,350.00</v>
          </cell>
        </row>
        <row r="525">
          <cell r="A525" t="str">
            <v>SUB TOTAL</v>
          </cell>
          <cell r="B525" t="str">
            <v xml:space="preserve">SM.13. A.  .  .  </v>
          </cell>
          <cell r="F525" t="str">
            <v>556,299.29</v>
          </cell>
          <cell r="H525" t="str">
            <v>82,155.05</v>
          </cell>
        </row>
        <row r="526">
          <cell r="A526" t="str">
            <v>SUB TOTAL</v>
          </cell>
          <cell r="B526" t="str">
            <v xml:space="preserve">SM.13.  .  .  .  </v>
          </cell>
          <cell r="F526" t="str">
            <v>556,299.29</v>
          </cell>
          <cell r="H526" t="str">
            <v>82,155.05</v>
          </cell>
        </row>
        <row r="527">
          <cell r="A527" t="str">
            <v xml:space="preserve">SM.17.  .  .  .  </v>
          </cell>
          <cell r="B527" t="str">
            <v>CONNECTION OF SINGLE CORE AND MULTICORE COPPER OR COMPENSATING</v>
          </cell>
        </row>
        <row r="528">
          <cell r="A528" t="str">
            <v xml:space="preserve">SM.17. A.  .  .  </v>
          </cell>
          <cell r="B528" t="str">
            <v>CONNECTIONS AS PER ART. SM 17 OF SINGLE CORE AND MULTI CORE COPPER OR COMPENSATING ELECTRICAL CABLES, PVC INSULATED, WITH OR WITHOUT SCREENING AND ARMOUR</v>
          </cell>
        </row>
        <row r="529">
          <cell r="A529" t="str">
            <v xml:space="preserve">SM.17. A.01.  .  </v>
          </cell>
          <cell r="B529" t="str">
            <v>CROSS SECTION OF CONDUCTOR UPTO 2.5 MM2</v>
          </cell>
        </row>
        <row r="530">
          <cell r="A530" t="str">
            <v xml:space="preserve">SM.17. A.01. D.  </v>
          </cell>
          <cell r="B530" t="str">
            <v>Cross section of conductor upto 2.5 mm2 - Cable characteristics : Single core and multi core insulated, screened and/or armoured copper or compensating conductors - Conn. type : with lug</v>
          </cell>
          <cell r="C530" t="str">
            <v>NR</v>
          </cell>
          <cell r="D530" t="str">
            <v>27,912.00</v>
          </cell>
          <cell r="E530" t="str">
            <v>1.96</v>
          </cell>
          <cell r="F530" t="str">
            <v>54,707.52</v>
          </cell>
          <cell r="G530" t="str">
            <v>0.30</v>
          </cell>
          <cell r="H530" t="str">
            <v>8,373.60</v>
          </cell>
        </row>
        <row r="531">
          <cell r="A531" t="str">
            <v>SUB TOTAL</v>
          </cell>
          <cell r="B531" t="str">
            <v xml:space="preserve">SM.17. A.  .  .  </v>
          </cell>
          <cell r="F531" t="str">
            <v>54,707.52</v>
          </cell>
          <cell r="H531" t="str">
            <v>8,373.60</v>
          </cell>
        </row>
        <row r="532">
          <cell r="A532" t="str">
            <v>SUB TOTAL</v>
          </cell>
          <cell r="B532" t="str">
            <v xml:space="preserve">SM.17.  .  .  .  </v>
          </cell>
          <cell r="F532" t="str">
            <v>54,707.52</v>
          </cell>
          <cell r="H532" t="str">
            <v>8,373.60</v>
          </cell>
        </row>
        <row r="533">
          <cell r="A533" t="str">
            <v xml:space="preserve">SM.20.  .  .  .  </v>
          </cell>
          <cell r="B533" t="str">
            <v>STEEL COMPONENTS - SUPPLY AND INSTALL. OF STEEL COMPONENTS FOR INSTRUMENT ASSEMBLIES</v>
          </cell>
        </row>
        <row r="534">
          <cell r="A534" t="str">
            <v>SUB TOTAL</v>
          </cell>
          <cell r="B534" t="str">
            <v xml:space="preserve">SM.20.  .  .  .  </v>
          </cell>
          <cell r="F534" t="str">
            <v>0.00</v>
          </cell>
          <cell r="H534" t="str">
            <v>0.00</v>
          </cell>
        </row>
        <row r="535">
          <cell r="A535" t="str">
            <v xml:space="preserve">SM.23.  .  .  .  </v>
          </cell>
          <cell r="B535" t="str">
            <v>CALIBRATION OF SAFETY AND SELF REGULATING VALVES</v>
          </cell>
        </row>
        <row r="536">
          <cell r="A536" t="str">
            <v>SUB TOTAL</v>
          </cell>
          <cell r="B536" t="str">
            <v xml:space="preserve">SM.23.  .  .  .  </v>
          </cell>
          <cell r="F536" t="str">
            <v>0.00</v>
          </cell>
          <cell r="H536" t="str">
            <v>0.00</v>
          </cell>
        </row>
        <row r="537">
          <cell r="A537" t="str">
            <v xml:space="preserve">SM.24.  .  .  .  </v>
          </cell>
          <cell r="B537" t="str">
            <v>CALIBRATION OF POSITIONERS</v>
          </cell>
        </row>
        <row r="538">
          <cell r="A538" t="str">
            <v xml:space="preserve">SM.24. A.  .  .  </v>
          </cell>
          <cell r="B538" t="str">
            <v>CALIBRATION AS PER ART. SM 24 OF POSITIONERS MOUNTED ON REGULATING VALVES OR ON REMOTE CONTROLLED SERVO MOTORS</v>
          </cell>
        </row>
        <row r="539">
          <cell r="A539" t="str">
            <v xml:space="preserve">SM.24. A.02.  .  </v>
          </cell>
          <cell r="B539" t="str">
            <v>Calibration of positioner , Tpye : Electro-pneumatic</v>
          </cell>
          <cell r="C539" t="str">
            <v>NR</v>
          </cell>
          <cell r="D539" t="str">
            <v>316.20</v>
          </cell>
          <cell r="E539" t="str">
            <v>60.00</v>
          </cell>
          <cell r="F539" t="str">
            <v>18,972.00</v>
          </cell>
          <cell r="G539" t="str">
            <v>0.00</v>
          </cell>
          <cell r="H539" t="str">
            <v>0.00</v>
          </cell>
        </row>
        <row r="540">
          <cell r="A540" t="str">
            <v>SUB TOTAL</v>
          </cell>
          <cell r="B540" t="str">
            <v xml:space="preserve">SM.24. A.  .  .  </v>
          </cell>
          <cell r="F540" t="str">
            <v>18,972.00</v>
          </cell>
          <cell r="H540" t="str">
            <v>0.00</v>
          </cell>
        </row>
        <row r="541">
          <cell r="A541" t="str">
            <v>SUB TOTAL</v>
          </cell>
          <cell r="B541" t="str">
            <v xml:space="preserve">SM.24.  .  .  .  </v>
          </cell>
          <cell r="F541" t="str">
            <v>18,972.00</v>
          </cell>
          <cell r="H541" t="str">
            <v>0.00</v>
          </cell>
        </row>
        <row r="542">
          <cell r="A542" t="str">
            <v xml:space="preserve">SM.29.  .  .  .  </v>
          </cell>
          <cell r="B542" t="str">
            <v>Precommissioning</v>
          </cell>
        </row>
        <row r="543">
          <cell r="A543" t="str">
            <v xml:space="preserve">SM.29.01.  .  .  </v>
          </cell>
          <cell r="B543" t="str">
            <v>Functional loop test of safety systems</v>
          </cell>
          <cell r="C543" t="str">
            <v>NR</v>
          </cell>
          <cell r="D543" t="str">
            <v>1,885.58</v>
          </cell>
          <cell r="E543" t="str">
            <v>8.83</v>
          </cell>
          <cell r="F543" t="str">
            <v>16,649.67</v>
          </cell>
          <cell r="G543" t="str">
            <v>1.00</v>
          </cell>
          <cell r="H543" t="str">
            <v>1,885.58</v>
          </cell>
        </row>
        <row r="544">
          <cell r="A544" t="str">
            <v>SUB TOTAL</v>
          </cell>
          <cell r="B544" t="str">
            <v xml:space="preserve">SM.29.01.  .  .  </v>
          </cell>
          <cell r="F544" t="str">
            <v>16,649.67</v>
          </cell>
          <cell r="H544" t="str">
            <v>1,885.58</v>
          </cell>
        </row>
        <row r="545">
          <cell r="A545" t="str">
            <v xml:space="preserve">SM.29.02.  .  .  </v>
          </cell>
          <cell r="B545" t="str">
            <v>Functional test of DCS</v>
          </cell>
          <cell r="C545" t="str">
            <v>NR</v>
          </cell>
          <cell r="D545" t="str">
            <v>2,552.35</v>
          </cell>
          <cell r="E545" t="str">
            <v>11.04</v>
          </cell>
          <cell r="F545" t="str">
            <v>28,177.94</v>
          </cell>
          <cell r="G545" t="str">
            <v>1.25</v>
          </cell>
          <cell r="H545" t="str">
            <v>3,190.44</v>
          </cell>
        </row>
        <row r="546">
          <cell r="A546" t="str">
            <v>SUB TOTAL</v>
          </cell>
          <cell r="B546" t="str">
            <v xml:space="preserve">SM.29.02.  .  .  </v>
          </cell>
          <cell r="F546" t="str">
            <v>28,177.94</v>
          </cell>
          <cell r="H546" t="str">
            <v>3,190.44</v>
          </cell>
        </row>
        <row r="547">
          <cell r="A547" t="str">
            <v xml:space="preserve">SM.29.03.  .  .  </v>
          </cell>
          <cell r="B547" t="str">
            <v>Funtional loop test of other systems</v>
          </cell>
          <cell r="C547" t="str">
            <v>NR</v>
          </cell>
          <cell r="D547" t="str">
            <v>4,920.00</v>
          </cell>
          <cell r="E547" t="str">
            <v>8.83</v>
          </cell>
          <cell r="F547" t="str">
            <v>43,443.60</v>
          </cell>
          <cell r="G547" t="str">
            <v>1.00</v>
          </cell>
          <cell r="H547" t="str">
            <v>4,920.00</v>
          </cell>
        </row>
        <row r="548">
          <cell r="A548" t="str">
            <v>SUB TOTAL</v>
          </cell>
          <cell r="B548" t="str">
            <v xml:space="preserve">SM.29.03.  .  .  </v>
          </cell>
          <cell r="F548" t="str">
            <v>43,443.60</v>
          </cell>
          <cell r="H548" t="str">
            <v>4,920.00</v>
          </cell>
        </row>
        <row r="549">
          <cell r="A549" t="str">
            <v>SUB TOTAL</v>
          </cell>
          <cell r="B549" t="str">
            <v xml:space="preserve">SM.29.  .  .  .  </v>
          </cell>
          <cell r="F549" t="str">
            <v>88,271.21</v>
          </cell>
          <cell r="H549" t="str">
            <v>9,996.02</v>
          </cell>
        </row>
        <row r="550">
          <cell r="A550" t="str">
            <v>SUB TOTAL</v>
          </cell>
          <cell r="B550" t="str">
            <v xml:space="preserve">SM.  .  .  .  .  </v>
          </cell>
          <cell r="F550" t="str">
            <v>1,059,553.47</v>
          </cell>
          <cell r="H550" t="str">
            <v>148,021.81</v>
          </cell>
        </row>
        <row r="551">
          <cell r="A551" t="str">
            <v xml:space="preserve">TL.  .  .  .  .  </v>
          </cell>
          <cell r="B551" t="str">
            <v>INSTALLATIONS FOR TELECOMUNICATION</v>
          </cell>
        </row>
        <row r="552">
          <cell r="A552" t="str">
            <v xml:space="preserve">TL.BK.  .  .  .  </v>
          </cell>
          <cell r="B552" t="str">
            <v>INSTALLATION OF HOUSINGS,FITTINGS AND   ACCESSORIES</v>
          </cell>
        </row>
        <row r="553">
          <cell r="A553" t="str">
            <v xml:space="preserve">TL.BK. C.  .  .  </v>
          </cell>
          <cell r="B553" t="str">
            <v>INSTALLATION OF HOUSINGS</v>
          </cell>
        </row>
        <row r="554">
          <cell r="A554" t="str">
            <v xml:space="preserve">TL.BK. C.01.  .  </v>
          </cell>
          <cell r="B554" t="str">
            <v>INSTALLATION OF HOUSINGS</v>
          </cell>
        </row>
        <row r="555">
          <cell r="A555" t="str">
            <v xml:space="preserve">TL.BK. C.01. B.  </v>
          </cell>
          <cell r="B555" t="str">
            <v>Installation of housings with int. live volume over 3 up to 9 dm3,              Ex-d execution</v>
          </cell>
          <cell r="C555" t="str">
            <v>NR</v>
          </cell>
          <cell r="D555" t="str">
            <v>95.40</v>
          </cell>
          <cell r="E555" t="str">
            <v>100.59</v>
          </cell>
          <cell r="F555" t="str">
            <v>9,596.29</v>
          </cell>
          <cell r="G555" t="str">
            <v>16.25</v>
          </cell>
          <cell r="H555" t="str">
            <v>1,550.25</v>
          </cell>
        </row>
        <row r="556">
          <cell r="A556" t="str">
            <v>SUB TOTAL</v>
          </cell>
          <cell r="B556" t="str">
            <v xml:space="preserve">TL.BK. C.  .  .  </v>
          </cell>
          <cell r="F556" t="str">
            <v>9,596.29</v>
          </cell>
          <cell r="H556" t="str">
            <v>1,550.25</v>
          </cell>
        </row>
        <row r="557">
          <cell r="A557" t="str">
            <v xml:space="preserve">TL.BK. D.  .  .  </v>
          </cell>
          <cell r="B557" t="str">
            <v>INSTALLATION OF FITTINGS AND ACCESSORIES(NOT INCLUDED IN OTHER CHARGES)</v>
          </cell>
        </row>
        <row r="558">
          <cell r="A558" t="str">
            <v xml:space="preserve">TL.BK. D.04.  .  </v>
          </cell>
          <cell r="B558" t="str">
            <v>INSTALLATION OF CABLE GLANDS</v>
          </cell>
        </row>
        <row r="559">
          <cell r="A559" t="str">
            <v xml:space="preserve">TL.BK. D.04. A.  </v>
          </cell>
          <cell r="B559" t="str">
            <v>Cable glands, inlet inside diameter     up to 1" or 35 mm</v>
          </cell>
          <cell r="C559" t="str">
            <v>NR</v>
          </cell>
          <cell r="D559" t="str">
            <v>180.00</v>
          </cell>
          <cell r="E559" t="str">
            <v>4.06</v>
          </cell>
          <cell r="F559" t="str">
            <v>730.80</v>
          </cell>
          <cell r="G559" t="str">
            <v>0.54</v>
          </cell>
          <cell r="H559" t="str">
            <v>97.20</v>
          </cell>
        </row>
        <row r="560">
          <cell r="A560" t="str">
            <v>SUB TOTAL</v>
          </cell>
          <cell r="B560" t="str">
            <v xml:space="preserve">TL.BK. D.  .  .  </v>
          </cell>
          <cell r="F560" t="str">
            <v>730.80</v>
          </cell>
          <cell r="H560" t="str">
            <v>97.20</v>
          </cell>
        </row>
        <row r="561">
          <cell r="A561" t="str">
            <v>SUB TOTAL</v>
          </cell>
          <cell r="B561" t="str">
            <v xml:space="preserve">TL.BK.  .  .  .  </v>
          </cell>
          <cell r="F561" t="str">
            <v>10,327.09</v>
          </cell>
          <cell r="H561" t="str">
            <v>1,647.45</v>
          </cell>
        </row>
        <row r="562">
          <cell r="A562" t="str">
            <v xml:space="preserve">TL.CT.  .  .  .  </v>
          </cell>
          <cell r="B562" t="str">
            <v>INSTALLATION OF TELEPHONE, COAXIAL COMPOSITE CORE AND MULTICORE TYPE CABLES</v>
          </cell>
        </row>
        <row r="563">
          <cell r="A563" t="str">
            <v xml:space="preserve">TL.CT. A.  .  .  </v>
          </cell>
          <cell r="B563" t="str">
            <v>INSTALLATION OF UNARMOURED TELEPHONE CABLES</v>
          </cell>
        </row>
        <row r="564">
          <cell r="A564" t="str">
            <v xml:space="preserve">TL.CT. A.02.  .  </v>
          </cell>
          <cell r="B564" t="str">
            <v>INSTALLATION ON CABLE TRAY OR IN CONDUIT</v>
          </cell>
        </row>
        <row r="565">
          <cell r="A565" t="str">
            <v xml:space="preserve">TL.CT. A.02. B.  </v>
          </cell>
          <cell r="B565" t="str">
            <v>Installation on cable tray or in conduit of unarmoured telephone cable,  number of pairs greater than 2 up to 10</v>
          </cell>
          <cell r="C565" t="str">
            <v>M</v>
          </cell>
          <cell r="D565" t="str">
            <v>7,260.00</v>
          </cell>
          <cell r="E565" t="str">
            <v>1.56</v>
          </cell>
          <cell r="F565" t="str">
            <v>11,325.60</v>
          </cell>
          <cell r="G565" t="str">
            <v>0.23</v>
          </cell>
          <cell r="H565" t="str">
            <v>1,669.80</v>
          </cell>
        </row>
        <row r="566">
          <cell r="A566" t="str">
            <v>SUB TOTAL</v>
          </cell>
          <cell r="B566" t="str">
            <v xml:space="preserve">TL.CT. A.  .  .  </v>
          </cell>
          <cell r="F566" t="str">
            <v>11,325.60</v>
          </cell>
          <cell r="H566" t="str">
            <v>1,669.80</v>
          </cell>
        </row>
        <row r="567">
          <cell r="A567" t="str">
            <v xml:space="preserve">TL.CT. B.  .  .  </v>
          </cell>
          <cell r="B567" t="str">
            <v>INSTALLATION OF ARMOURED TELEPHONE      CABLES</v>
          </cell>
        </row>
        <row r="568">
          <cell r="A568" t="str">
            <v xml:space="preserve">TL.CT. B.02.  .  </v>
          </cell>
          <cell r="B568" t="str">
            <v>INSTALLATION ON CABLE TRAY OR IN CONDUIT</v>
          </cell>
        </row>
        <row r="569">
          <cell r="A569" t="str">
            <v xml:space="preserve">TL.CT. B.02. A.  </v>
          </cell>
          <cell r="B569" t="str">
            <v>Installation on cable tray or in        conduit of armoured telephone cable,    number of pairs up to 2</v>
          </cell>
          <cell r="C569" t="str">
            <v>M</v>
          </cell>
          <cell r="D569" t="str">
            <v>6,300.00</v>
          </cell>
          <cell r="E569" t="str">
            <v>1.35</v>
          </cell>
          <cell r="F569" t="str">
            <v>8,505.00</v>
          </cell>
          <cell r="G569" t="str">
            <v>0.20</v>
          </cell>
          <cell r="H569" t="str">
            <v>1,260.00</v>
          </cell>
        </row>
        <row r="570">
          <cell r="A570" t="str">
            <v>SUB TOTAL</v>
          </cell>
          <cell r="B570" t="str">
            <v xml:space="preserve">TL.CT. B.  .  .  </v>
          </cell>
          <cell r="F570" t="str">
            <v>8,505.00</v>
          </cell>
          <cell r="H570" t="str">
            <v>1,260.00</v>
          </cell>
        </row>
        <row r="571">
          <cell r="A571" t="str">
            <v xml:space="preserve">TL.CT. D.  .  .  </v>
          </cell>
          <cell r="B571" t="str">
            <v>INSTALLATION OF UNARMOURED CABLES, COA- XIAL, COMPOSITE CORE AND MULTICORE TYPE</v>
          </cell>
        </row>
        <row r="572">
          <cell r="A572" t="str">
            <v xml:space="preserve">TL.CT. D.02.  .  </v>
          </cell>
          <cell r="B572" t="str">
            <v>INSTALLATION ON CABLE TRAY OR IN CONDUIT</v>
          </cell>
        </row>
        <row r="573">
          <cell r="A573" t="str">
            <v xml:space="preserve">TL.CT. D.02. G.  </v>
          </cell>
          <cell r="B573" t="str">
            <v>Installation on cable tray or in        conduit of unarmoured cable with 4 to 7 conductors, section up to 2.5 mm2</v>
          </cell>
          <cell r="C573" t="str">
            <v>M</v>
          </cell>
          <cell r="D573" t="str">
            <v>4,200.00</v>
          </cell>
          <cell r="E573" t="str">
            <v>1.69</v>
          </cell>
          <cell r="F573" t="str">
            <v>7,098.00</v>
          </cell>
          <cell r="G573" t="str">
            <v>0.25</v>
          </cell>
          <cell r="H573" t="str">
            <v>1,050.00</v>
          </cell>
        </row>
        <row r="574">
          <cell r="A574" t="str">
            <v xml:space="preserve">TL.CT. D.02. M.  </v>
          </cell>
          <cell r="B574" t="str">
            <v>Installation on cable tay or in conduit of unarmoured optic fibre cables with up to 12 fibres</v>
          </cell>
          <cell r="C574" t="str">
            <v>M</v>
          </cell>
          <cell r="D574" t="str">
            <v>1,200.00</v>
          </cell>
          <cell r="E574" t="str">
            <v>2.18</v>
          </cell>
          <cell r="F574" t="str">
            <v>2,616.00</v>
          </cell>
          <cell r="G574" t="str">
            <v>0.30</v>
          </cell>
          <cell r="H574" t="str">
            <v>360.00</v>
          </cell>
        </row>
        <row r="575">
          <cell r="A575" t="str">
            <v>SUB TOTAL</v>
          </cell>
          <cell r="B575" t="str">
            <v xml:space="preserve">TL.CT. D.  .  .  </v>
          </cell>
          <cell r="F575" t="str">
            <v>9,714.00</v>
          </cell>
          <cell r="H575" t="str">
            <v>1,410.00</v>
          </cell>
        </row>
        <row r="576">
          <cell r="A576" t="str">
            <v xml:space="preserve">TL.CT. E.  .  .  </v>
          </cell>
          <cell r="B576" t="str">
            <v>INSTALLATION OF ARMOURED CABLES,COAXIAL,COMPOSITE CORE AND MULTICORE TYPE</v>
          </cell>
        </row>
        <row r="577">
          <cell r="A577" t="str">
            <v xml:space="preserve">TL.CT. E.01.  .  </v>
          </cell>
          <cell r="B577" t="str">
            <v>BURIED INSTALLATION OR IN TRENCH DUCT</v>
          </cell>
        </row>
        <row r="578">
          <cell r="A578" t="str">
            <v xml:space="preserve">TL.CT. E.01. G.  </v>
          </cell>
          <cell r="B578" t="str">
            <v>Buried installation or in trench duct,  of armoured cable with 4 to 7           conductors, section up to 2.5 mm2</v>
          </cell>
          <cell r="C578" t="str">
            <v>M</v>
          </cell>
          <cell r="D578" t="str">
            <v>10,650.00</v>
          </cell>
          <cell r="E578" t="str">
            <v>0.81</v>
          </cell>
          <cell r="F578" t="str">
            <v>8,626.50</v>
          </cell>
          <cell r="G578" t="str">
            <v>0.12</v>
          </cell>
          <cell r="H578" t="str">
            <v>1,278.00</v>
          </cell>
        </row>
        <row r="579">
          <cell r="A579" t="str">
            <v xml:space="preserve">TL.CT. E.01. M.  </v>
          </cell>
          <cell r="B579" t="str">
            <v>Buried installation, or in trench duct, of armoured optic fibre cables with upto 12 fibres</v>
          </cell>
          <cell r="C579" t="str">
            <v>M</v>
          </cell>
          <cell r="D579" t="str">
            <v>2,400.00</v>
          </cell>
          <cell r="E579" t="str">
            <v>1.17</v>
          </cell>
          <cell r="F579" t="str">
            <v>2,808.00</v>
          </cell>
          <cell r="G579" t="str">
            <v>0.15</v>
          </cell>
          <cell r="H579" t="str">
            <v>360.00</v>
          </cell>
        </row>
        <row r="580">
          <cell r="A580" t="str">
            <v>TL.CT. E.01. M.01</v>
          </cell>
          <cell r="B580" t="str">
            <v>Buried installation, or in trench duct, of armoured optic fibre cables with more than 12 and upto 48 fibres.</v>
          </cell>
          <cell r="C580" t="str">
            <v>M</v>
          </cell>
          <cell r="D580" t="str">
            <v>2,400.00</v>
          </cell>
          <cell r="E580" t="str">
            <v>1.37</v>
          </cell>
          <cell r="F580" t="str">
            <v>3,288.00</v>
          </cell>
          <cell r="G580" t="str">
            <v>0.18</v>
          </cell>
          <cell r="H580" t="str">
            <v>432.00</v>
          </cell>
        </row>
        <row r="581">
          <cell r="A581" t="str">
            <v xml:space="preserve">TL.CT. E.02.  .  </v>
          </cell>
          <cell r="B581" t="str">
            <v>INSTALLATION ON CABLE TRAY OR IN CONDUIT</v>
          </cell>
        </row>
        <row r="582">
          <cell r="A582" t="str">
            <v xml:space="preserve">TL.CT. E.02. G.  </v>
          </cell>
          <cell r="B582" t="str">
            <v>Installation on cable tray or in        conduit of armoured cable with 4 to 7   conductors, section up to 2.5 mm2</v>
          </cell>
          <cell r="C582" t="str">
            <v>M</v>
          </cell>
          <cell r="D582" t="str">
            <v>6,000.00</v>
          </cell>
          <cell r="E582" t="str">
            <v>2.03</v>
          </cell>
          <cell r="F582" t="str">
            <v>12,180.00</v>
          </cell>
          <cell r="G582" t="str">
            <v>0.30</v>
          </cell>
          <cell r="H582" t="str">
            <v>1,800.00</v>
          </cell>
        </row>
        <row r="583">
          <cell r="A583" t="str">
            <v xml:space="preserve">TL.CT. E.02. M.  </v>
          </cell>
          <cell r="B583" t="str">
            <v>Installation on cable tray or in conduit of armoured optic fiber cables with upto 12 fibers.</v>
          </cell>
          <cell r="C583" t="str">
            <v>M</v>
          </cell>
          <cell r="D583" t="str">
            <v>6,990.00</v>
          </cell>
          <cell r="E583" t="str">
            <v>2.47</v>
          </cell>
          <cell r="F583" t="str">
            <v>17,265.30</v>
          </cell>
          <cell r="G583" t="str">
            <v>0.35</v>
          </cell>
          <cell r="H583" t="str">
            <v>2,446.50</v>
          </cell>
        </row>
        <row r="584">
          <cell r="A584" t="str">
            <v>TL.CT. E.02. M.01</v>
          </cell>
          <cell r="B584" t="str">
            <v>Installation on cable tray or in conduit of armoured optic fiber cables with more than 12 and upto 48 fibers</v>
          </cell>
          <cell r="C584" t="str">
            <v>M</v>
          </cell>
          <cell r="D584" t="str">
            <v>8,550.00</v>
          </cell>
          <cell r="E584" t="str">
            <v>3.15</v>
          </cell>
          <cell r="F584" t="str">
            <v>26,932.50</v>
          </cell>
          <cell r="G584" t="str">
            <v>0.45</v>
          </cell>
          <cell r="H584" t="str">
            <v>3,847.50</v>
          </cell>
        </row>
        <row r="585">
          <cell r="A585" t="str">
            <v>SUB TOTAL</v>
          </cell>
          <cell r="B585" t="str">
            <v xml:space="preserve">TL.CT. E.  .  .  </v>
          </cell>
          <cell r="F585" t="str">
            <v>71,100.30</v>
          </cell>
          <cell r="H585" t="str">
            <v>10,164.00</v>
          </cell>
        </row>
        <row r="586">
          <cell r="A586" t="str">
            <v xml:space="preserve">TL.CT. G.  .  .  </v>
          </cell>
          <cell r="B586" t="str">
            <v>TERMINATIONS AND CONNECTIONS OF         TELEPHONE CABLES AND TRANSPOSITIONS</v>
          </cell>
        </row>
        <row r="587">
          <cell r="A587" t="str">
            <v xml:space="preserve">TL.CT. G.01.  .  </v>
          </cell>
          <cell r="B587" t="str">
            <v>TERMINATIONS AND CONNECTIONS OF         UNARMORED TELEPHONE CABLES</v>
          </cell>
        </row>
        <row r="588">
          <cell r="A588" t="str">
            <v xml:space="preserve">TL.CT. G.01. B.  </v>
          </cell>
          <cell r="B588" t="str">
            <v>Unarmoured telephone cable with more    than 2 up to 10 pairs</v>
          </cell>
          <cell r="C588" t="str">
            <v>NR</v>
          </cell>
          <cell r="D588" t="str">
            <v>300.00</v>
          </cell>
          <cell r="E588" t="str">
            <v>6.54</v>
          </cell>
          <cell r="F588" t="str">
            <v>1,962.00</v>
          </cell>
          <cell r="G588" t="str">
            <v>1.00</v>
          </cell>
          <cell r="H588" t="str">
            <v>300.00</v>
          </cell>
        </row>
        <row r="589">
          <cell r="A589" t="str">
            <v xml:space="preserve">TL.CT. G.02.  .  </v>
          </cell>
          <cell r="B589" t="str">
            <v>TERMINATIONS AND CONNECTIONS OF ARMOUREDTELEPHONE CABLES</v>
          </cell>
        </row>
        <row r="590">
          <cell r="A590" t="str">
            <v xml:space="preserve">TL.CT. G.02. A.  </v>
          </cell>
          <cell r="B590" t="str">
            <v>Armoured telephone cable with 2 pairs</v>
          </cell>
          <cell r="C590" t="str">
            <v>NR</v>
          </cell>
          <cell r="D590" t="str">
            <v>48.00</v>
          </cell>
          <cell r="E590" t="str">
            <v>1.63</v>
          </cell>
          <cell r="F590" t="str">
            <v>78.24</v>
          </cell>
          <cell r="G590" t="str">
            <v>0.25</v>
          </cell>
          <cell r="H590" t="str">
            <v>12.00</v>
          </cell>
        </row>
        <row r="591">
          <cell r="A591" t="str">
            <v xml:space="preserve">TL.CT. G.02. D.  </v>
          </cell>
          <cell r="B591" t="str">
            <v>Armoured telephone cable with more than 30 up to 50 pairs</v>
          </cell>
          <cell r="C591" t="str">
            <v>NR</v>
          </cell>
          <cell r="D591" t="str">
            <v>6.00</v>
          </cell>
          <cell r="E591" t="str">
            <v>65.38</v>
          </cell>
          <cell r="F591" t="str">
            <v>392.28</v>
          </cell>
          <cell r="G591" t="str">
            <v>10.00</v>
          </cell>
          <cell r="H591" t="str">
            <v>60.00</v>
          </cell>
        </row>
        <row r="592">
          <cell r="A592" t="str">
            <v xml:space="preserve">TL.CT. G.02. E.  </v>
          </cell>
          <cell r="B592" t="str">
            <v>Armoured telephone cable with more than 50 up to 100 pairs</v>
          </cell>
          <cell r="C592" t="str">
            <v>NR</v>
          </cell>
          <cell r="D592" t="str">
            <v>2.40</v>
          </cell>
          <cell r="E592" t="str">
            <v>130.75</v>
          </cell>
          <cell r="F592" t="str">
            <v>313.80</v>
          </cell>
          <cell r="G592" t="str">
            <v>20.00</v>
          </cell>
          <cell r="H592" t="str">
            <v>48.00</v>
          </cell>
        </row>
        <row r="593">
          <cell r="A593" t="str">
            <v xml:space="preserve">TL.CT. G.04.  .  </v>
          </cell>
          <cell r="B593" t="str">
            <v>TRANSPOSITIONS</v>
          </cell>
        </row>
        <row r="594">
          <cell r="A594" t="str">
            <v xml:space="preserve">TL.CT. G.04. A.  </v>
          </cell>
          <cell r="B594" t="str">
            <v>Transposition on the main distribution  frame or distribution cabinet</v>
          </cell>
          <cell r="C594" t="str">
            <v>NR</v>
          </cell>
          <cell r="D594" t="str">
            <v>300.00</v>
          </cell>
          <cell r="E594" t="str">
            <v>101.91</v>
          </cell>
          <cell r="F594" t="str">
            <v>30,573.00</v>
          </cell>
          <cell r="G594" t="str">
            <v>3.18</v>
          </cell>
          <cell r="H594" t="str">
            <v>953.80</v>
          </cell>
        </row>
        <row r="595">
          <cell r="A595" t="str">
            <v>SUB TOTAL</v>
          </cell>
          <cell r="B595" t="str">
            <v xml:space="preserve">TL.CT. G.  .  .  </v>
          </cell>
          <cell r="F595" t="str">
            <v>33,319.32</v>
          </cell>
          <cell r="H595" t="str">
            <v>1,373.80</v>
          </cell>
        </row>
        <row r="596">
          <cell r="A596" t="str">
            <v xml:space="preserve">TL.CT. H.  .  .  </v>
          </cell>
          <cell r="B596" t="str">
            <v>TERMINATIONS AND CONNECTIONS OF CABLES  COAXIAL,COMPOSITE CORE AND MULTICORE    TYPE</v>
          </cell>
        </row>
        <row r="597">
          <cell r="A597" t="str">
            <v xml:space="preserve">TL.CT. H.03.  .  </v>
          </cell>
          <cell r="B597" t="str">
            <v>TERMINATIONS AND CONNECTIONS OF         MULTICORE UNARMOURED CABLES WITH SECTIONUP TO 2.5 MM2</v>
          </cell>
        </row>
        <row r="598">
          <cell r="A598" t="str">
            <v xml:space="preserve">TL.CT. H.03. C.  </v>
          </cell>
          <cell r="B598" t="str">
            <v>Unarmoured cable with 4 to 7 conductors</v>
          </cell>
          <cell r="C598" t="str">
            <v>NR</v>
          </cell>
          <cell r="D598" t="str">
            <v>60.00</v>
          </cell>
          <cell r="E598" t="str">
            <v>3.27</v>
          </cell>
          <cell r="F598" t="str">
            <v>196.20</v>
          </cell>
          <cell r="G598" t="str">
            <v>0.50</v>
          </cell>
          <cell r="H598" t="str">
            <v>30.00</v>
          </cell>
        </row>
        <row r="599">
          <cell r="A599" t="str">
            <v xml:space="preserve">TL.CT. H.04.  .  </v>
          </cell>
          <cell r="B599" t="str">
            <v>TERMINATIONS AND CONNECTIONS OF         MULTICORE ARMOURED CABLES WITH SECTION  UP TO 2.5 MM2</v>
          </cell>
        </row>
        <row r="600">
          <cell r="A600" t="str">
            <v xml:space="preserve">TL.CT. H.04. B.  </v>
          </cell>
          <cell r="B600" t="str">
            <v>Armoured cable with 4 to 7 conductors</v>
          </cell>
          <cell r="C600" t="str">
            <v>NR</v>
          </cell>
          <cell r="D600" t="str">
            <v>270.00</v>
          </cell>
          <cell r="E600" t="str">
            <v>6.54</v>
          </cell>
          <cell r="F600" t="str">
            <v>1,765.80</v>
          </cell>
          <cell r="G600" t="str">
            <v>1.00</v>
          </cell>
          <cell r="H600" t="str">
            <v>270.00</v>
          </cell>
        </row>
        <row r="601">
          <cell r="A601" t="str">
            <v xml:space="preserve">TL.CT. H.06.  .  </v>
          </cell>
          <cell r="B601" t="str">
            <v>Terminations and connections of optical fibre cables.</v>
          </cell>
        </row>
        <row r="602">
          <cell r="A602" t="str">
            <v xml:space="preserve">TL.CT. H.06. E.  </v>
          </cell>
          <cell r="B602" t="str">
            <v>Armoured optic fibre cables up to 12 fibres</v>
          </cell>
          <cell r="C602" t="str">
            <v>NR</v>
          </cell>
          <cell r="D602" t="str">
            <v>37.20</v>
          </cell>
          <cell r="E602" t="str">
            <v>1,250.68</v>
          </cell>
          <cell r="F602" t="str">
            <v>46,525.30</v>
          </cell>
          <cell r="G602" t="str">
            <v>0.00</v>
          </cell>
          <cell r="H602" t="str">
            <v>0.00</v>
          </cell>
        </row>
        <row r="603">
          <cell r="A603" t="str">
            <v xml:space="preserve">TL.CT. H.06. F.  </v>
          </cell>
          <cell r="B603" t="str">
            <v>Armoured optical fiber cables with more than 12 and less than 48  fibres</v>
          </cell>
          <cell r="C603" t="str">
            <v>NR</v>
          </cell>
          <cell r="D603" t="str">
            <v>36.00</v>
          </cell>
          <cell r="E603" t="str">
            <v>4,669.44</v>
          </cell>
          <cell r="F603" t="str">
            <v>168,099.84</v>
          </cell>
          <cell r="G603" t="str">
            <v>0.00</v>
          </cell>
          <cell r="H603" t="str">
            <v>0.00</v>
          </cell>
        </row>
        <row r="604">
          <cell r="A604" t="str">
            <v>SUB TOTAL</v>
          </cell>
          <cell r="B604" t="str">
            <v xml:space="preserve">TL.CT. H.  .  .  </v>
          </cell>
          <cell r="F604" t="str">
            <v>216,587.14</v>
          </cell>
          <cell r="H604" t="str">
            <v>300.00</v>
          </cell>
        </row>
        <row r="605">
          <cell r="A605" t="str">
            <v xml:space="preserve">TL.CT. I.  .  .  </v>
          </cell>
          <cell r="B605" t="str">
            <v>JOINTS ON TELEPHONE CABLES</v>
          </cell>
        </row>
        <row r="606">
          <cell r="A606" t="str">
            <v xml:space="preserve">TL.CT. I.02.  .  </v>
          </cell>
          <cell r="B606" t="str">
            <v>JOINTS ON ARMOURED TELEPHONE CABLES</v>
          </cell>
        </row>
        <row r="607">
          <cell r="A607" t="str">
            <v xml:space="preserve">TL.CT. I.02. A.  </v>
          </cell>
          <cell r="B607" t="str">
            <v>Joint on armoured telephone cable,      number of pairs up to 2</v>
          </cell>
          <cell r="C607" t="str">
            <v>NR</v>
          </cell>
          <cell r="D607" t="str">
            <v>3.00</v>
          </cell>
          <cell r="E607" t="str">
            <v>9.81</v>
          </cell>
          <cell r="F607" t="str">
            <v>29.43</v>
          </cell>
          <cell r="G607" t="str">
            <v>1.50</v>
          </cell>
          <cell r="H607" t="str">
            <v>4.50</v>
          </cell>
        </row>
        <row r="608">
          <cell r="A608" t="str">
            <v xml:space="preserve">TL.CT. I.02. D.  </v>
          </cell>
          <cell r="B608" t="str">
            <v>Joint on armoured telephone cable,      number of pairs greater than 30 up to   50</v>
          </cell>
          <cell r="C608" t="str">
            <v>NR</v>
          </cell>
          <cell r="D608" t="str">
            <v>1.80</v>
          </cell>
          <cell r="E608" t="str">
            <v>98.06</v>
          </cell>
          <cell r="F608" t="str">
            <v>176.51</v>
          </cell>
          <cell r="G608" t="str">
            <v>15.00</v>
          </cell>
          <cell r="H608" t="str">
            <v>27.00</v>
          </cell>
        </row>
        <row r="609">
          <cell r="A609" t="str">
            <v xml:space="preserve">TL.CT. I.02. E.  </v>
          </cell>
          <cell r="B609" t="str">
            <v>Joint on armoured telephone cable,      number of pairs greater than 50 up to   100</v>
          </cell>
          <cell r="C609" t="str">
            <v>NR</v>
          </cell>
          <cell r="D609" t="str">
            <v>1.20</v>
          </cell>
          <cell r="E609" t="str">
            <v>163.44</v>
          </cell>
          <cell r="F609" t="str">
            <v>196.13</v>
          </cell>
          <cell r="G609" t="str">
            <v>25.00</v>
          </cell>
          <cell r="H609" t="str">
            <v>30.00</v>
          </cell>
        </row>
        <row r="610">
          <cell r="A610" t="str">
            <v>SUB TOTAL</v>
          </cell>
          <cell r="B610" t="str">
            <v xml:space="preserve">TL.CT. I.  .  .  </v>
          </cell>
          <cell r="F610" t="str">
            <v>402.07</v>
          </cell>
          <cell r="H610" t="str">
            <v>61.50</v>
          </cell>
        </row>
        <row r="611">
          <cell r="A611" t="str">
            <v xml:space="preserve">TL.CT. J.  .  .  </v>
          </cell>
          <cell r="B611" t="str">
            <v>JOINTS ON COAXIAL, COMPOSITE            CORE AND MULTICORE TYPE CABLES</v>
          </cell>
        </row>
        <row r="612">
          <cell r="A612" t="str">
            <v xml:space="preserve">TL.CT. J.02.  .  </v>
          </cell>
          <cell r="B612" t="str">
            <v>JOINTS ON ARMOURED CABLES, COAXIAL,     COMPOSITE CORE AND MULTICORE TYPE</v>
          </cell>
        </row>
        <row r="613">
          <cell r="A613" t="str">
            <v xml:space="preserve">TL.CT. J.02. G.  </v>
          </cell>
          <cell r="B613" t="str">
            <v>Joint on armoured cable with            4 to 7 conductors, section up to        2.5 mm2</v>
          </cell>
          <cell r="C613" t="str">
            <v>NR</v>
          </cell>
          <cell r="D613" t="str">
            <v>6.00</v>
          </cell>
          <cell r="E613" t="str">
            <v>3.27</v>
          </cell>
          <cell r="F613" t="str">
            <v>19.62</v>
          </cell>
          <cell r="G613" t="str">
            <v>0.50</v>
          </cell>
          <cell r="H613" t="str">
            <v>3.00</v>
          </cell>
        </row>
        <row r="614">
          <cell r="A614" t="str">
            <v xml:space="preserve">TL.CT. J.02. M.  </v>
          </cell>
          <cell r="B614" t="str">
            <v>Joint on armoured optic fibre cables up to 12 fibres</v>
          </cell>
          <cell r="C614" t="str">
            <v>NR</v>
          </cell>
          <cell r="D614" t="str">
            <v>3.00</v>
          </cell>
          <cell r="E614" t="str">
            <v>552.60</v>
          </cell>
          <cell r="F614" t="str">
            <v>1,657.80</v>
          </cell>
          <cell r="G614" t="str">
            <v>0.00</v>
          </cell>
          <cell r="H614" t="str">
            <v>0.00</v>
          </cell>
        </row>
        <row r="615">
          <cell r="A615" t="str">
            <v xml:space="preserve">TL.CT. J.02. N.  </v>
          </cell>
          <cell r="B615" t="str">
            <v>Joint on armoured optic fibre cables with more than 12 and less than 48 fibres</v>
          </cell>
          <cell r="C615" t="str">
            <v>NR</v>
          </cell>
          <cell r="D615" t="str">
            <v>9.00</v>
          </cell>
          <cell r="E615" t="str">
            <v>2,210.40</v>
          </cell>
          <cell r="F615" t="str">
            <v>19,893.60</v>
          </cell>
          <cell r="G615" t="str">
            <v>0.00</v>
          </cell>
          <cell r="H615" t="str">
            <v>0.00</v>
          </cell>
        </row>
        <row r="616">
          <cell r="A616" t="str">
            <v>SUB TOTAL</v>
          </cell>
          <cell r="B616" t="str">
            <v xml:space="preserve">TL.CT. J.  .  .  </v>
          </cell>
          <cell r="F616" t="str">
            <v>21,571.02</v>
          </cell>
          <cell r="H616" t="str">
            <v>3.00</v>
          </cell>
        </row>
        <row r="617">
          <cell r="A617" t="str">
            <v>SUB TOTAL</v>
          </cell>
          <cell r="B617" t="str">
            <v xml:space="preserve">TL.CT.  .  .  .  </v>
          </cell>
          <cell r="F617" t="str">
            <v>372,524.45</v>
          </cell>
          <cell r="H617" t="str">
            <v>16,242.10</v>
          </cell>
        </row>
        <row r="618">
          <cell r="A618" t="str">
            <v xml:space="preserve">TL.FE.  .  .  .  </v>
          </cell>
          <cell r="B618" t="str">
            <v>STRUCTURAL STEELWORKS</v>
          </cell>
        </row>
        <row r="619">
          <cell r="A619" t="str">
            <v xml:space="preserve">TL.FE. B.  .  .  </v>
          </cell>
          <cell r="B619" t="str">
            <v>INSTALLATION OF CABLE TRAYS</v>
          </cell>
        </row>
        <row r="620">
          <cell r="A620" t="str">
            <v xml:space="preserve">TL.FE. B.01.  .  </v>
          </cell>
          <cell r="B620" t="str">
            <v>INSTALLATION OF CABLE TRAYS AND         MISCELLANEOUS STRUCTURAL WORKS</v>
          </cell>
        </row>
        <row r="621">
          <cell r="A621" t="str">
            <v xml:space="preserve">TL.FE. B.01. A.  </v>
          </cell>
          <cell r="B621" t="str">
            <v>Installation of prefabricated cable     trays up to a masse of 5 kg/m  and/or   special pieces of any type masse up to  5 Kg and relevant supports</v>
          </cell>
          <cell r="C621" t="str">
            <v>KG</v>
          </cell>
          <cell r="D621" t="str">
            <v>7,500.00</v>
          </cell>
          <cell r="E621" t="str">
            <v>3.06</v>
          </cell>
          <cell r="F621" t="str">
            <v>22,950.00</v>
          </cell>
          <cell r="G621" t="str">
            <v>0.40</v>
          </cell>
          <cell r="H621" t="str">
            <v>3,000.00</v>
          </cell>
        </row>
        <row r="622">
          <cell r="A622" t="str">
            <v>SUB TOTAL</v>
          </cell>
          <cell r="B622" t="str">
            <v xml:space="preserve">TL.FE. B.  .  .  </v>
          </cell>
          <cell r="F622" t="str">
            <v>22,950.00</v>
          </cell>
          <cell r="H622" t="str">
            <v>3,000.00</v>
          </cell>
        </row>
        <row r="623">
          <cell r="A623" t="str">
            <v>SUB TOTAL</v>
          </cell>
          <cell r="B623" t="str">
            <v xml:space="preserve">TL.FE.  .  .  .  </v>
          </cell>
          <cell r="F623" t="str">
            <v>22,950.00</v>
          </cell>
          <cell r="H623" t="str">
            <v>3,000.00</v>
          </cell>
        </row>
        <row r="624">
          <cell r="A624" t="str">
            <v xml:space="preserve">TL.TB.  .  .  .  </v>
          </cell>
          <cell r="B624" t="str">
            <v>CONDUITS</v>
          </cell>
        </row>
        <row r="625">
          <cell r="A625" t="str">
            <v xml:space="preserve">TL.TB. A.  .  .  </v>
          </cell>
          <cell r="B625" t="str">
            <v>MACHINING AND INSTALLATION OF CONDUITS</v>
          </cell>
        </row>
        <row r="626">
          <cell r="A626" t="str">
            <v xml:space="preserve">TL.TB. A.02.  .  </v>
          </cell>
          <cell r="B626" t="str">
            <v>STEEL CONDUIT WITH EXPOSED FASTENING TO STRUCTURE</v>
          </cell>
        </row>
        <row r="627">
          <cell r="A627" t="str">
            <v xml:space="preserve">TL.TB. A.02. C.  </v>
          </cell>
          <cell r="B627" t="str">
            <v>Steel conduit,with exposed fastening to structure, inside diameter over 1" up   to 2"</v>
          </cell>
          <cell r="C627" t="str">
            <v>M</v>
          </cell>
          <cell r="D627" t="str">
            <v>600.00</v>
          </cell>
          <cell r="E627" t="str">
            <v>11.29</v>
          </cell>
          <cell r="F627" t="str">
            <v>6,774.00</v>
          </cell>
          <cell r="G627" t="str">
            <v>1.50</v>
          </cell>
          <cell r="H627" t="str">
            <v>900.00</v>
          </cell>
        </row>
        <row r="628">
          <cell r="A628" t="str">
            <v>SUB TOTAL</v>
          </cell>
          <cell r="B628" t="str">
            <v xml:space="preserve">TL.TB. A.  .  .  </v>
          </cell>
          <cell r="F628" t="str">
            <v>6,774.00</v>
          </cell>
          <cell r="H628" t="str">
            <v>900.00</v>
          </cell>
        </row>
        <row r="629">
          <cell r="A629" t="str">
            <v>SUB TOTAL</v>
          </cell>
          <cell r="B629" t="str">
            <v xml:space="preserve">TL.TB.  .  .  .  </v>
          </cell>
          <cell r="F629" t="str">
            <v>6,774.00</v>
          </cell>
          <cell r="H629" t="str">
            <v>900.00</v>
          </cell>
        </row>
        <row r="630">
          <cell r="A630" t="str">
            <v xml:space="preserve">TL.TC.  .  .  .  </v>
          </cell>
          <cell r="B630" t="str">
            <v>TELEPHONE AND FIRE ALARM SYSTEMS</v>
          </cell>
        </row>
        <row r="631">
          <cell r="A631" t="str">
            <v xml:space="preserve">TL.TC. A.  .  .  </v>
          </cell>
          <cell r="B631" t="str">
            <v>INSTALLATION OF APPLIANCES FOR TELEPHONESYSTEMS</v>
          </cell>
        </row>
        <row r="632">
          <cell r="A632" t="str">
            <v xml:space="preserve">TL.TC. A.01.  .  </v>
          </cell>
          <cell r="B632" t="str">
            <v>INSTALLATION OF TELEPHONE APPLIANCES    IN STANDARD EXECUTION</v>
          </cell>
        </row>
        <row r="633">
          <cell r="A633" t="str">
            <v xml:space="preserve">TL.TC. A.01. D.  </v>
          </cell>
          <cell r="B633" t="str">
            <v>Installation of desk type telephone     set</v>
          </cell>
          <cell r="C633" t="str">
            <v>NR</v>
          </cell>
          <cell r="D633" t="str">
            <v>75.60</v>
          </cell>
          <cell r="E633" t="str">
            <v>777.14</v>
          </cell>
          <cell r="F633" t="str">
            <v>58,751.78</v>
          </cell>
          <cell r="G633" t="str">
            <v>100.00</v>
          </cell>
          <cell r="H633" t="str">
            <v>7,560.00</v>
          </cell>
        </row>
        <row r="634">
          <cell r="A634" t="str">
            <v xml:space="preserve">TL.TC. A.02.  .  </v>
          </cell>
          <cell r="B634" t="str">
            <v>INSTALLATION OF TELEPHONE APPLIANCES    EX-D, EX-DE OR WEATHERPROOF EXECUTION</v>
          </cell>
        </row>
        <row r="635">
          <cell r="A635" t="str">
            <v xml:space="preserve">TL.TC. A.02. A.  </v>
          </cell>
          <cell r="B635" t="str">
            <v>Installation on wall of telephone set</v>
          </cell>
          <cell r="C635" t="str">
            <v>NR</v>
          </cell>
          <cell r="D635" t="str">
            <v>19.80</v>
          </cell>
          <cell r="E635" t="str">
            <v>31.09</v>
          </cell>
          <cell r="F635" t="str">
            <v>615.58</v>
          </cell>
          <cell r="G635" t="str">
            <v>4.00</v>
          </cell>
          <cell r="H635" t="str">
            <v>79.20</v>
          </cell>
        </row>
        <row r="636">
          <cell r="A636" t="str">
            <v xml:space="preserve">TL.TC. A.02. B.  </v>
          </cell>
          <cell r="B636" t="str">
            <v>Installation on wall or structure of    visual or audible indicator</v>
          </cell>
          <cell r="C636" t="str">
            <v>NR</v>
          </cell>
          <cell r="D636" t="str">
            <v>19.80</v>
          </cell>
          <cell r="E636" t="str">
            <v>38.86</v>
          </cell>
          <cell r="F636" t="str">
            <v>769.43</v>
          </cell>
          <cell r="G636" t="str">
            <v>5.00</v>
          </cell>
          <cell r="H636" t="str">
            <v>99.00</v>
          </cell>
        </row>
        <row r="637">
          <cell r="A637" t="str">
            <v xml:space="preserve">TL.TC. A.02. C.  </v>
          </cell>
          <cell r="B637" t="str">
            <v>Installation on wall or structure of    call repeater</v>
          </cell>
          <cell r="C637" t="str">
            <v>NR</v>
          </cell>
          <cell r="D637" t="str">
            <v>19.80</v>
          </cell>
          <cell r="E637" t="str">
            <v>19.43</v>
          </cell>
          <cell r="F637" t="str">
            <v>384.71</v>
          </cell>
          <cell r="G637" t="str">
            <v>2.50</v>
          </cell>
          <cell r="H637" t="str">
            <v>49.50</v>
          </cell>
        </row>
        <row r="638">
          <cell r="A638" t="str">
            <v xml:space="preserve">TL.TC. A.02. F.  </v>
          </cell>
          <cell r="B638" t="str">
            <v>Installation of steel plate support     stand</v>
          </cell>
          <cell r="C638" t="str">
            <v>NR</v>
          </cell>
          <cell r="D638" t="str">
            <v>19.80</v>
          </cell>
          <cell r="E638" t="str">
            <v>38.86</v>
          </cell>
          <cell r="F638" t="str">
            <v>769.43</v>
          </cell>
          <cell r="G638" t="str">
            <v>5.00</v>
          </cell>
          <cell r="H638" t="str">
            <v>99.00</v>
          </cell>
        </row>
        <row r="639">
          <cell r="A639" t="str">
            <v>SUB TOTAL</v>
          </cell>
          <cell r="B639" t="str">
            <v xml:space="preserve">TL.TC. A.  .  .  </v>
          </cell>
          <cell r="F639" t="str">
            <v>61,290.93</v>
          </cell>
          <cell r="H639" t="str">
            <v>7,886.70</v>
          </cell>
        </row>
        <row r="640">
          <cell r="A640" t="str">
            <v>SUB TOTAL</v>
          </cell>
          <cell r="B640" t="str">
            <v xml:space="preserve">TL.TC.  .  .  .  </v>
          </cell>
          <cell r="F640" t="str">
            <v>61,290.93</v>
          </cell>
          <cell r="H640" t="str">
            <v>7,886.70</v>
          </cell>
        </row>
        <row r="641">
          <cell r="A641" t="str">
            <v xml:space="preserve">TL.TR.  .  .  .  </v>
          </cell>
          <cell r="B641" t="str">
            <v>PUBLIC ADDRESS, RADIO,CCTV, POWER LINE  CARRIER, CLOCK SYSTEMS</v>
          </cell>
        </row>
        <row r="642">
          <cell r="A642" t="str">
            <v xml:space="preserve">TL.TR. A.  .  .  </v>
          </cell>
          <cell r="B642" t="str">
            <v>INSTALLATION OF APPLIANCES FOR PUBLIC   ADDRESS SYSTEMS</v>
          </cell>
        </row>
        <row r="643">
          <cell r="A643" t="str">
            <v xml:space="preserve">TL.TR. A.01.  .  </v>
          </cell>
          <cell r="B643" t="str">
            <v>INSTALLATION OF PUBLIC ADDRESS APPLIAN- CES IN STANDARD EXECUTION</v>
          </cell>
        </row>
        <row r="644">
          <cell r="A644" t="str">
            <v xml:space="preserve">TL.TR. A.01. B.  </v>
          </cell>
          <cell r="B644" t="str">
            <v>Installation of desk-top control set</v>
          </cell>
          <cell r="C644" t="str">
            <v>NR</v>
          </cell>
          <cell r="D644" t="str">
            <v>2.40</v>
          </cell>
          <cell r="E644" t="str">
            <v>1,942.84</v>
          </cell>
          <cell r="F644" t="str">
            <v>4,662.82</v>
          </cell>
          <cell r="G644" t="str">
            <v>250.00</v>
          </cell>
          <cell r="H644" t="str">
            <v>600.00</v>
          </cell>
        </row>
        <row r="645">
          <cell r="A645" t="str">
            <v xml:space="preserve">TL.TR. A.01. D.  </v>
          </cell>
          <cell r="B645" t="str">
            <v>Installation on wall or structure of    loud speaker</v>
          </cell>
          <cell r="C645" t="str">
            <v>NR</v>
          </cell>
          <cell r="D645" t="str">
            <v>31.20</v>
          </cell>
          <cell r="E645" t="str">
            <v>194.28</v>
          </cell>
          <cell r="F645" t="str">
            <v>6,061.54</v>
          </cell>
          <cell r="G645" t="str">
            <v>25.00</v>
          </cell>
          <cell r="H645" t="str">
            <v>780.00</v>
          </cell>
        </row>
        <row r="646">
          <cell r="A646" t="str">
            <v xml:space="preserve">TL.TR. A.02.  .  </v>
          </cell>
          <cell r="B646" t="str">
            <v>INSTALLATION OF PUBLIC ADDRESS          APPLIANCES EX-D, EX-DE OR WEATHERPROOF  EXECUTION</v>
          </cell>
        </row>
        <row r="647">
          <cell r="A647" t="str">
            <v xml:space="preserve">TL.TR. A.02. A.  </v>
          </cell>
          <cell r="B647" t="str">
            <v>Installation on wall or structure of    horn loud speaker</v>
          </cell>
          <cell r="C647" t="str">
            <v>NR</v>
          </cell>
          <cell r="D647" t="str">
            <v>95.40</v>
          </cell>
          <cell r="E647" t="str">
            <v>233.14</v>
          </cell>
          <cell r="F647" t="str">
            <v>22,241.56</v>
          </cell>
          <cell r="G647" t="str">
            <v>30.00</v>
          </cell>
          <cell r="H647" t="str">
            <v>2,862.00</v>
          </cell>
        </row>
        <row r="648">
          <cell r="A648" t="str">
            <v>SUB TOTAL</v>
          </cell>
          <cell r="B648" t="str">
            <v xml:space="preserve">TL.TR. A.  .  .  </v>
          </cell>
          <cell r="F648" t="str">
            <v>32,965.92</v>
          </cell>
          <cell r="H648" t="str">
            <v>4,242.00</v>
          </cell>
        </row>
        <row r="649">
          <cell r="A649" t="str">
            <v xml:space="preserve">TL.TR. B.  .  .  </v>
          </cell>
          <cell r="B649" t="str">
            <v>INSTALLATION OF APPLIANCES FOR RADIO    SYSTEMS</v>
          </cell>
        </row>
        <row r="650">
          <cell r="A650" t="str">
            <v xml:space="preserve">TL.TR. B.01.  .  </v>
          </cell>
          <cell r="B650" t="str">
            <v>INSTALLATION OF RADIO-TELEPHONE AND     PAGING APPLIANCES</v>
          </cell>
        </row>
        <row r="651">
          <cell r="A651" t="str">
            <v xml:space="preserve">TL.TR. B.01. A.  </v>
          </cell>
          <cell r="B651" t="str">
            <v>Installation of desk-top control set</v>
          </cell>
          <cell r="C651" t="str">
            <v>NR</v>
          </cell>
          <cell r="D651" t="str">
            <v>0.60</v>
          </cell>
          <cell r="E651" t="str">
            <v>2,331.41</v>
          </cell>
          <cell r="F651" t="str">
            <v>1,398.85</v>
          </cell>
          <cell r="G651" t="str">
            <v>300.00</v>
          </cell>
          <cell r="H651" t="str">
            <v>180.00</v>
          </cell>
        </row>
        <row r="652">
          <cell r="A652" t="str">
            <v xml:space="preserve">TL.TR. B.01. B.  </v>
          </cell>
          <cell r="B652" t="str">
            <v>Installation of desk-top fixed          transceiver</v>
          </cell>
          <cell r="C652" t="str">
            <v>NR</v>
          </cell>
          <cell r="D652" t="str">
            <v>1.80</v>
          </cell>
          <cell r="E652" t="str">
            <v>233.14</v>
          </cell>
          <cell r="F652" t="str">
            <v>419.65</v>
          </cell>
          <cell r="G652" t="str">
            <v>30.00</v>
          </cell>
          <cell r="H652" t="str">
            <v>54.00</v>
          </cell>
        </row>
        <row r="653">
          <cell r="A653" t="str">
            <v xml:space="preserve">TL.TR. B.01. F.  </v>
          </cell>
          <cell r="B653" t="str">
            <v>Installation of battery charger for     portable transceiver</v>
          </cell>
          <cell r="C653" t="str">
            <v>NR</v>
          </cell>
          <cell r="D653" t="str">
            <v>12.00</v>
          </cell>
          <cell r="E653" t="str">
            <v>466.28</v>
          </cell>
          <cell r="F653" t="str">
            <v>5,595.36</v>
          </cell>
          <cell r="G653" t="str">
            <v>60.00</v>
          </cell>
          <cell r="H653" t="str">
            <v>720.00</v>
          </cell>
        </row>
        <row r="654">
          <cell r="A654" t="str">
            <v xml:space="preserve">TL.TR. B.01. M.  </v>
          </cell>
          <cell r="B654" t="str">
            <v>Installation of VHF or UHF antennae,    weight up to 30 kg</v>
          </cell>
          <cell r="C654" t="str">
            <v>NR</v>
          </cell>
          <cell r="D654" t="str">
            <v>2.40</v>
          </cell>
          <cell r="E654" t="str">
            <v>621.71</v>
          </cell>
          <cell r="F654" t="str">
            <v>1,492.10</v>
          </cell>
          <cell r="G654" t="str">
            <v>80.00</v>
          </cell>
          <cell r="H654" t="str">
            <v>192.00</v>
          </cell>
        </row>
        <row r="655">
          <cell r="A655" t="str">
            <v>SUB TOTAL</v>
          </cell>
          <cell r="B655" t="str">
            <v xml:space="preserve">TL.TR. B.  .  .  </v>
          </cell>
          <cell r="F655" t="str">
            <v>8,905.96</v>
          </cell>
          <cell r="H655" t="str">
            <v>1,146.00</v>
          </cell>
        </row>
        <row r="656">
          <cell r="A656" t="str">
            <v xml:space="preserve">TL.TR. C.  .  .  </v>
          </cell>
          <cell r="B656" t="str">
            <v>INSTALLATION OF APPLIANCES FOR CLOSED-  CIRCUIT TV SISTEMS</v>
          </cell>
        </row>
        <row r="657">
          <cell r="A657" t="str">
            <v xml:space="preserve">TL.TR. C.01.  .  </v>
          </cell>
          <cell r="B657" t="str">
            <v>INSTALLATION OF CLOSED-CIRCUIT APPLIAN- CES IN STANDARD EXECUTION</v>
          </cell>
        </row>
        <row r="658">
          <cell r="A658" t="str">
            <v xml:space="preserve">TL.TR. C.01. C.  </v>
          </cell>
          <cell r="B658" t="str">
            <v>Installation on wall or panelboard of   monitor, including the supply of the    support for inclined positioning</v>
          </cell>
          <cell r="C658" t="str">
            <v>NR</v>
          </cell>
          <cell r="D658" t="str">
            <v>2.40</v>
          </cell>
          <cell r="E658" t="str">
            <v>971.42</v>
          </cell>
          <cell r="F658" t="str">
            <v>2,331.41</v>
          </cell>
          <cell r="G658" t="str">
            <v>125.00</v>
          </cell>
          <cell r="H658" t="str">
            <v>300.00</v>
          </cell>
        </row>
        <row r="659">
          <cell r="A659" t="str">
            <v xml:space="preserve">TL.TR. C.01. D.  </v>
          </cell>
          <cell r="B659" t="str">
            <v>Installation of desk-top control set</v>
          </cell>
          <cell r="C659" t="str">
            <v>NR</v>
          </cell>
          <cell r="D659" t="str">
            <v>1.20</v>
          </cell>
          <cell r="E659" t="str">
            <v>194.28</v>
          </cell>
          <cell r="F659" t="str">
            <v>233.14</v>
          </cell>
          <cell r="G659" t="str">
            <v>25.00</v>
          </cell>
          <cell r="H659" t="str">
            <v>30.00</v>
          </cell>
        </row>
        <row r="660">
          <cell r="A660" t="str">
            <v xml:space="preserve">TL.TR. C.01. H.  </v>
          </cell>
          <cell r="B660" t="str">
            <v>Wall installation of pan &amp; tilt         equipped camera</v>
          </cell>
          <cell r="C660" t="str">
            <v>NR</v>
          </cell>
          <cell r="D660" t="str">
            <v>9.00</v>
          </cell>
          <cell r="E660" t="str">
            <v>38.86</v>
          </cell>
          <cell r="F660" t="str">
            <v>349.74</v>
          </cell>
          <cell r="G660" t="str">
            <v>5.00</v>
          </cell>
          <cell r="H660" t="str">
            <v>45.00</v>
          </cell>
        </row>
        <row r="661">
          <cell r="A661" t="str">
            <v xml:space="preserve">TL.TR. C.02.  .  </v>
          </cell>
          <cell r="B661" t="str">
            <v>INSTALLATION OF CLOSED-CIRCUIT TV       APPLIANCES EX-D, EX-DE OR WEATHERPROOF  EXECUTION</v>
          </cell>
        </row>
        <row r="662">
          <cell r="A662" t="str">
            <v xml:space="preserve">TL.TR. C.02. B.  </v>
          </cell>
          <cell r="B662" t="str">
            <v>Installation on wall or structure of    fixed camera with or without wiper</v>
          </cell>
          <cell r="C662" t="str">
            <v>NR</v>
          </cell>
          <cell r="D662" t="str">
            <v>3.60</v>
          </cell>
          <cell r="E662" t="str">
            <v>38.86</v>
          </cell>
          <cell r="F662" t="str">
            <v>139.90</v>
          </cell>
          <cell r="G662" t="str">
            <v>5.00</v>
          </cell>
          <cell r="H662" t="str">
            <v>18.00</v>
          </cell>
        </row>
        <row r="663">
          <cell r="A663" t="str">
            <v xml:space="preserve">TL.TR. C.02. C.  </v>
          </cell>
          <cell r="B663" t="str">
            <v>Installation on wall or structure of    pan &amp; tilt equipped camera, with or     without wiper</v>
          </cell>
          <cell r="C663" t="str">
            <v>NR</v>
          </cell>
          <cell r="D663" t="str">
            <v>31.20</v>
          </cell>
          <cell r="E663" t="str">
            <v>77.71</v>
          </cell>
          <cell r="F663" t="str">
            <v>2,424.55</v>
          </cell>
          <cell r="G663" t="str">
            <v>10.00</v>
          </cell>
          <cell r="H663" t="str">
            <v>312.00</v>
          </cell>
        </row>
        <row r="664">
          <cell r="A664" t="str">
            <v xml:space="preserve">TL.TR. C.02. E.  </v>
          </cell>
          <cell r="B664" t="str">
            <v>Installation of camera supporting pole, height above ground up to 5 m</v>
          </cell>
          <cell r="C664" t="str">
            <v>NR</v>
          </cell>
          <cell r="D664" t="str">
            <v>20.40</v>
          </cell>
          <cell r="E664" t="str">
            <v>58.29</v>
          </cell>
          <cell r="F664" t="str">
            <v>1,189.12</v>
          </cell>
          <cell r="G664" t="str">
            <v>7.50</v>
          </cell>
          <cell r="H664" t="str">
            <v>153.00</v>
          </cell>
        </row>
        <row r="665">
          <cell r="A665" t="str">
            <v>SUB TOTAL</v>
          </cell>
          <cell r="B665" t="str">
            <v xml:space="preserve">TL.TR. C.  .  .  </v>
          </cell>
          <cell r="F665" t="str">
            <v>6,667.86</v>
          </cell>
          <cell r="H665" t="str">
            <v>858.00</v>
          </cell>
        </row>
        <row r="666">
          <cell r="A666" t="str">
            <v>SUB TOTAL</v>
          </cell>
          <cell r="B666" t="str">
            <v xml:space="preserve">TL.TR.  .  .  .  </v>
          </cell>
          <cell r="F666" t="str">
            <v>48,539.74</v>
          </cell>
          <cell r="H666" t="str">
            <v>6,246.00</v>
          </cell>
        </row>
        <row r="667">
          <cell r="A667" t="str">
            <v xml:space="preserve">TL.VT.  .  .  .  </v>
          </cell>
          <cell r="B667" t="str">
            <v>PANELBOARDS,MAIN DISTRIBUTION FRAMES,   DISTRIBUTION CABINETS</v>
          </cell>
        </row>
        <row r="668">
          <cell r="A668" t="str">
            <v xml:space="preserve">TL.VT. A.  .  .  </v>
          </cell>
          <cell r="B668" t="str">
            <v>INSTALLATION OF PANELBOARDS,MAIN        DISTRIBUTION FRAME AND DISTRIBUTION     CABINETS</v>
          </cell>
        </row>
        <row r="669">
          <cell r="A669" t="str">
            <v xml:space="preserve">TL.VT. A.01.  .  </v>
          </cell>
          <cell r="B669" t="str">
            <v>INSTALLATION OF PANELBOARDS AND MAIN    DISTRIBUTION FRAMES</v>
          </cell>
        </row>
        <row r="670">
          <cell r="A670" t="str">
            <v xml:space="preserve">TL.VT. A.01. A.  </v>
          </cell>
          <cell r="B670" t="str">
            <v>Installation of panelboard with masse   up to 60 Kg</v>
          </cell>
          <cell r="C670" t="str">
            <v>NR</v>
          </cell>
          <cell r="D670" t="str">
            <v>6.00</v>
          </cell>
          <cell r="E670" t="str">
            <v>621.71</v>
          </cell>
          <cell r="F670" t="str">
            <v>3,730.26</v>
          </cell>
          <cell r="G670" t="str">
            <v>80.00</v>
          </cell>
          <cell r="H670" t="str">
            <v>480.00</v>
          </cell>
        </row>
        <row r="671">
          <cell r="A671" t="str">
            <v xml:space="preserve">TL.VT. A.01. B.  </v>
          </cell>
          <cell r="B671" t="str">
            <v>Installation of panelboard with masse   over 150 up to 300 Kg</v>
          </cell>
          <cell r="C671" t="str">
            <v>NR</v>
          </cell>
          <cell r="D671" t="str">
            <v>10.80</v>
          </cell>
          <cell r="E671" t="str">
            <v>1,165.70</v>
          </cell>
          <cell r="F671" t="str">
            <v>12,589.56</v>
          </cell>
          <cell r="G671" t="str">
            <v>150.00</v>
          </cell>
          <cell r="H671" t="str">
            <v>1,620.00</v>
          </cell>
        </row>
        <row r="672">
          <cell r="A672" t="str">
            <v xml:space="preserve">TL.VT. A.01. D.  </v>
          </cell>
          <cell r="B672" t="str">
            <v>Installation of panelboard with masse   over 300 up to 600 Kg</v>
          </cell>
          <cell r="C672" t="str">
            <v>NR</v>
          </cell>
          <cell r="D672" t="str">
            <v>6.00</v>
          </cell>
          <cell r="E672" t="str">
            <v>1,942.84</v>
          </cell>
          <cell r="F672" t="str">
            <v>11,657.04</v>
          </cell>
          <cell r="G672" t="str">
            <v>250.00</v>
          </cell>
          <cell r="H672" t="str">
            <v>1,500.00</v>
          </cell>
        </row>
        <row r="673">
          <cell r="A673" t="str">
            <v>SUB TOTAL</v>
          </cell>
          <cell r="B673" t="str">
            <v xml:space="preserve">TL.VT. A.  .  .  </v>
          </cell>
          <cell r="F673" t="str">
            <v>27,976.86</v>
          </cell>
          <cell r="H673" t="str">
            <v>3,600.00</v>
          </cell>
        </row>
        <row r="674">
          <cell r="A674" t="str">
            <v xml:space="preserve">TL.VT. B.  .  .  </v>
          </cell>
          <cell r="B674" t="str">
            <v>INSTALLATION OF DISTRIBUTION CABINETS</v>
          </cell>
        </row>
        <row r="675">
          <cell r="A675" t="str">
            <v xml:space="preserve">TL.VT. B.01.  .  </v>
          </cell>
          <cell r="B675" t="str">
            <v>INSTALLATION OF DISTRIBUTION CABINETS</v>
          </cell>
        </row>
        <row r="676">
          <cell r="A676" t="str">
            <v xml:space="preserve">TL.VT. B.01. A.  </v>
          </cell>
          <cell r="B676" t="str">
            <v>Installation of distribution cabinet    with capacity up to 100 pairs</v>
          </cell>
          <cell r="C676" t="str">
            <v>NR</v>
          </cell>
          <cell r="D676" t="str">
            <v>7.20</v>
          </cell>
          <cell r="E676" t="str">
            <v>1,554.27</v>
          </cell>
          <cell r="F676" t="str">
            <v>11,190.74</v>
          </cell>
          <cell r="G676" t="str">
            <v>200.00</v>
          </cell>
          <cell r="H676" t="str">
            <v>1,440.00</v>
          </cell>
        </row>
        <row r="677">
          <cell r="A677" t="str">
            <v xml:space="preserve">TL.VT. B.01. B.  </v>
          </cell>
          <cell r="B677" t="str">
            <v>Installation of distribution cabinet    with capacity over 100 up to 300 pairs</v>
          </cell>
          <cell r="C677" t="str">
            <v>NR</v>
          </cell>
          <cell r="D677" t="str">
            <v>0.60</v>
          </cell>
          <cell r="E677" t="str">
            <v>2,331.41</v>
          </cell>
          <cell r="F677" t="str">
            <v>1,398.85</v>
          </cell>
          <cell r="G677" t="str">
            <v>300.00</v>
          </cell>
          <cell r="H677" t="str">
            <v>180.00</v>
          </cell>
        </row>
        <row r="678">
          <cell r="A678" t="str">
            <v>SUB TOTAL</v>
          </cell>
          <cell r="B678" t="str">
            <v xml:space="preserve">TL.VT. B.  .  .  </v>
          </cell>
          <cell r="F678" t="str">
            <v>12,589.59</v>
          </cell>
          <cell r="H678" t="str">
            <v>1,620.00</v>
          </cell>
        </row>
        <row r="679">
          <cell r="A679" t="str">
            <v>SUB TOTAL</v>
          </cell>
          <cell r="B679" t="str">
            <v xml:space="preserve">TL.VT.  .  .  .  </v>
          </cell>
          <cell r="F679" t="str">
            <v>40,566.45</v>
          </cell>
          <cell r="H679" t="str">
            <v>5,220.00</v>
          </cell>
        </row>
        <row r="680">
          <cell r="A680" t="str">
            <v>SUB TOTAL</v>
          </cell>
          <cell r="B680" t="str">
            <v xml:space="preserve">TL.  .  .  .  .  </v>
          </cell>
          <cell r="F680" t="str">
            <v>562,972.66</v>
          </cell>
          <cell r="H680" t="str">
            <v>41,142.25</v>
          </cell>
        </row>
        <row r="681">
          <cell r="A681" t="str">
            <v>TOTAL PARTIDAS CLIENTE</v>
          </cell>
          <cell r="F681" t="str">
            <v>11,098,372.51</v>
          </cell>
          <cell r="H681" t="str">
            <v>1,189,736.73</v>
          </cell>
        </row>
      </sheetData>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b"/>
      <sheetName val="Poblacion Diresa"/>
      <sheetName val="CDE Minsa"/>
      <sheetName val="Estandares Fuente (2)"/>
      <sheetName val="Standares"/>
      <sheetName val="Est"/>
      <sheetName val="Informacion"/>
      <sheetName val="P11"/>
      <sheetName val="P21"/>
      <sheetName val="P31"/>
      <sheetName val="D CONS"/>
      <sheetName val="PMF (2)"/>
      <sheetName val="PMF"/>
      <sheetName val=" B.RHUS"/>
      <sheetName val="Ratios"/>
      <sheetName val="PMF "/>
      <sheetName val="Demanda Cons"/>
      <sheetName val="Estandar I"/>
      <sheetName val="Estandar II"/>
      <sheetName val="Paso 1 Of.Op.PMF ASIST"/>
      <sheetName val="Paso 2 Demanda"/>
      <sheetName val="Paso 3 Necesidad "/>
      <sheetName val="3.1 Neces. Enfermeria"/>
      <sheetName val="Paso 4 Disponi y Paso 5 Brecha "/>
      <sheetName val="Costo Inversión"/>
      <sheetName val="PMA oxa"/>
      <sheetName val="c. infraest"/>
      <sheetName val="EXP. TEC. oxa"/>
      <sheetName val="SUPERV.oxa"/>
      <sheetName val="Prog.Capac"/>
      <sheetName val="IA"/>
      <sheetName val="Pcon"/>
      <sheetName val="G.G.oxa"/>
      <sheetName val="LB"/>
      <sheetName val="P. Equip.UPSS"/>
      <sheetName val="Cos Equi"/>
      <sheetName val="CT equi"/>
      <sheetName val="Total Costo de Inversión "/>
      <sheetName val="Plan IMPL"/>
      <sheetName val="MF"/>
      <sheetName val="O - M"/>
      <sheetName val="cRHUSsPIP"/>
      <sheetName val="cRHUScPIP"/>
      <sheetName val="BySs PIP"/>
      <sheetName val="BySc PIP"/>
      <sheetName val="D. Mant"/>
      <sheetName val="c.Mant"/>
      <sheetName val="O&amp;M."/>
      <sheetName val="RRHH"/>
      <sheetName val="VACSN"/>
      <sheetName val="Sensib. IE-VACSN"/>
      <sheetName val="Hoja5"/>
      <sheetName val="Optimiz_Equip"/>
      <sheetName val="Optimiz_RR.HH."/>
      <sheetName val="Demanda Cons (2)"/>
      <sheetName val="Optimiz_Infraes"/>
      <sheetName val="Res_Optim"/>
      <sheetName val="Brecha"/>
      <sheetName val="C. equipo"/>
      <sheetName val="HHspo"/>
      <sheetName val="Metrados"/>
      <sheetName val="POSESIÓN"/>
      <sheetName val="Demanda"/>
      <sheetName val="Listas"/>
      <sheetName val="PGR - PPTO"/>
      <sheetName val="Estadística"/>
      <sheetName val="VACST"/>
      <sheetName val="Dmda."/>
      <sheetName val="Pob. DIRESA 2013"/>
      <sheetName val="RESUMEN"/>
      <sheetName val="P9"/>
      <sheetName val="DATOS"/>
    </sheetNames>
    <sheetDataSet>
      <sheetData sheetId="0">
        <row r="26">
          <cell r="H26">
            <v>1.5443206405577392</v>
          </cell>
        </row>
      </sheetData>
      <sheetData sheetId="1">
        <row r="26">
          <cell r="H26">
            <v>1.5443206405577392</v>
          </cell>
        </row>
      </sheetData>
      <sheetData sheetId="2"/>
      <sheetData sheetId="3"/>
      <sheetData sheetId="4">
        <row r="26">
          <cell r="H26">
            <v>1.5443206405577392</v>
          </cell>
        </row>
      </sheetData>
      <sheetData sheetId="5">
        <row r="26">
          <cell r="H26">
            <v>1.5443206405577392</v>
          </cell>
        </row>
      </sheetData>
      <sheetData sheetId="6">
        <row r="26">
          <cell r="H26">
            <v>1.5443206405577392</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ow r="224">
          <cell r="R224">
            <v>77234.991999999955</v>
          </cell>
        </row>
      </sheetData>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a"/>
      <sheetName val="ENTREG NORTE"/>
      <sheetName val="Staff (6)"/>
      <sheetName val="Equip-a (7)"/>
      <sheetName val="PGR-4 SEMANAS"/>
      <sheetName val="CALENDARIO"/>
      <sheetName val="Informacion"/>
      <sheetName val="Base Transformador"/>
      <sheetName val="civ_roma"/>
      <sheetName val="Ampliad"/>
      <sheetName val="Ing"/>
      <sheetName val="Infra"/>
      <sheetName val="Opti"/>
      <sheetName val="RO2655"/>
      <sheetName val="RESUMEN"/>
      <sheetName val="RESUMEN HH"/>
      <sheetName val="GENERAL"/>
      <sheetName val="ESTRUCTURA DE HORMIGON"/>
      <sheetName val="INSTALACION ELECTRICA"/>
      <sheetName val="Bech_Lab"/>
      <sheetName val="EP1"/>
      <sheetName val="Constants"/>
      <sheetName val="Rendimientos"/>
      <sheetName val="7422CW00"/>
    </sheetNames>
    <sheetDataSet>
      <sheetData sheetId="0"/>
      <sheetData sheetId="1"/>
      <sheetData sheetId="2"/>
      <sheetData sheetId="3"/>
      <sheetData sheetId="4"/>
      <sheetData sheetId="5">
        <row r="2">
          <cell r="A2">
            <v>2</v>
          </cell>
          <cell r="B2" t="str">
            <v>MO</v>
          </cell>
          <cell r="C2" t="str">
            <v>MON</v>
          </cell>
          <cell r="J2">
            <v>38353</v>
          </cell>
          <cell r="K2" t="str">
            <v>SA</v>
          </cell>
        </row>
        <row r="3">
          <cell r="A3">
            <v>3</v>
          </cell>
          <cell r="B3" t="str">
            <v>TU</v>
          </cell>
          <cell r="C3" t="str">
            <v>TUE</v>
          </cell>
          <cell r="J3">
            <v>38435</v>
          </cell>
          <cell r="K3" t="str">
            <v>TH</v>
          </cell>
        </row>
        <row r="4">
          <cell r="A4">
            <v>4</v>
          </cell>
          <cell r="B4" t="str">
            <v>WE</v>
          </cell>
          <cell r="C4" t="str">
            <v>WED</v>
          </cell>
          <cell r="J4">
            <v>38436</v>
          </cell>
          <cell r="K4" t="str">
            <v>FR</v>
          </cell>
        </row>
        <row r="5">
          <cell r="A5">
            <v>5</v>
          </cell>
          <cell r="B5" t="str">
            <v>TH</v>
          </cell>
          <cell r="C5" t="str">
            <v>THU</v>
          </cell>
          <cell r="J5">
            <v>38532</v>
          </cell>
          <cell r="K5" t="str">
            <v>WE</v>
          </cell>
        </row>
        <row r="6">
          <cell r="A6">
            <v>6</v>
          </cell>
          <cell r="B6" t="str">
            <v>FR</v>
          </cell>
          <cell r="C6" t="str">
            <v>FRI</v>
          </cell>
          <cell r="J6">
            <v>38561</v>
          </cell>
          <cell r="K6" t="str">
            <v>TH</v>
          </cell>
        </row>
        <row r="7">
          <cell r="A7">
            <v>7</v>
          </cell>
          <cell r="B7" t="str">
            <v>SA</v>
          </cell>
          <cell r="C7" t="str">
            <v>SAT</v>
          </cell>
          <cell r="J7">
            <v>38562</v>
          </cell>
          <cell r="K7" t="str">
            <v>FR</v>
          </cell>
        </row>
        <row r="8">
          <cell r="A8">
            <v>1</v>
          </cell>
          <cell r="B8" t="str">
            <v>SU</v>
          </cell>
          <cell r="C8" t="str">
            <v>SUN</v>
          </cell>
          <cell r="J8">
            <v>38594</v>
          </cell>
          <cell r="K8" t="str">
            <v>TU</v>
          </cell>
        </row>
        <row r="9">
          <cell r="J9">
            <v>38633</v>
          </cell>
          <cell r="K9" t="str">
            <v>SA</v>
          </cell>
        </row>
        <row r="10">
          <cell r="J10">
            <v>38657</v>
          </cell>
          <cell r="K10" t="str">
            <v>TU</v>
          </cell>
        </row>
        <row r="11">
          <cell r="J11">
            <v>38694</v>
          </cell>
          <cell r="K11" t="str">
            <v>TH</v>
          </cell>
        </row>
        <row r="12">
          <cell r="J12">
            <v>38718</v>
          </cell>
          <cell r="K12" t="str">
            <v>SU</v>
          </cell>
        </row>
        <row r="13">
          <cell r="J13">
            <v>38799</v>
          </cell>
          <cell r="K13" t="str">
            <v>TH</v>
          </cell>
        </row>
        <row r="14">
          <cell r="J14">
            <v>38800</v>
          </cell>
          <cell r="K14" t="str">
            <v>FR</v>
          </cell>
        </row>
        <row r="15">
          <cell r="J15">
            <v>38897</v>
          </cell>
          <cell r="K15" t="str">
            <v>TH</v>
          </cell>
        </row>
        <row r="16">
          <cell r="J16">
            <v>38959</v>
          </cell>
          <cell r="K16" t="str">
            <v>WE</v>
          </cell>
        </row>
        <row r="17">
          <cell r="J17">
            <v>38998</v>
          </cell>
          <cell r="K17" t="str">
            <v>SU</v>
          </cell>
        </row>
        <row r="18">
          <cell r="J18">
            <v>39022</v>
          </cell>
          <cell r="K18" t="str">
            <v>WE</v>
          </cell>
        </row>
        <row r="19">
          <cell r="J19">
            <v>39059</v>
          </cell>
          <cell r="K19" t="str">
            <v>FR</v>
          </cell>
        </row>
        <row r="20">
          <cell r="J20">
            <v>38354</v>
          </cell>
          <cell r="K20" t="str">
            <v>SU</v>
          </cell>
        </row>
        <row r="21">
          <cell r="J21">
            <v>38361</v>
          </cell>
          <cell r="K21" t="str">
            <v>SU</v>
          </cell>
        </row>
        <row r="22">
          <cell r="J22">
            <v>38368</v>
          </cell>
          <cell r="K22" t="str">
            <v>SU</v>
          </cell>
        </row>
        <row r="23">
          <cell r="J23">
            <v>38375</v>
          </cell>
          <cell r="K23" t="str">
            <v>SU</v>
          </cell>
        </row>
        <row r="24">
          <cell r="J24">
            <v>38382</v>
          </cell>
          <cell r="K24" t="str">
            <v>SU</v>
          </cell>
        </row>
        <row r="25">
          <cell r="J25">
            <v>38389</v>
          </cell>
          <cell r="K25" t="str">
            <v>SU</v>
          </cell>
        </row>
        <row r="26">
          <cell r="J26">
            <v>38396</v>
          </cell>
          <cell r="K26" t="str">
            <v>SU</v>
          </cell>
        </row>
        <row r="27">
          <cell r="J27">
            <v>38403</v>
          </cell>
          <cell r="K27" t="str">
            <v>SU</v>
          </cell>
        </row>
        <row r="28">
          <cell r="J28">
            <v>38410</v>
          </cell>
          <cell r="K28" t="str">
            <v>SU</v>
          </cell>
        </row>
        <row r="29">
          <cell r="J29">
            <v>38417</v>
          </cell>
          <cell r="K29" t="str">
            <v>SU</v>
          </cell>
        </row>
        <row r="30">
          <cell r="J30">
            <v>38424</v>
          </cell>
          <cell r="K30" t="str">
            <v>SU</v>
          </cell>
        </row>
        <row r="31">
          <cell r="J31">
            <v>38431</v>
          </cell>
          <cell r="K31" t="str">
            <v>SU</v>
          </cell>
        </row>
        <row r="32">
          <cell r="J32">
            <v>38438</v>
          </cell>
          <cell r="K32" t="str">
            <v>SU</v>
          </cell>
        </row>
        <row r="33">
          <cell r="J33">
            <v>38445</v>
          </cell>
          <cell r="K33" t="str">
            <v>SU</v>
          </cell>
        </row>
        <row r="34">
          <cell r="J34">
            <v>38452</v>
          </cell>
          <cell r="K34" t="str">
            <v>SU</v>
          </cell>
        </row>
        <row r="35">
          <cell r="J35">
            <v>38459</v>
          </cell>
          <cell r="K35" t="str">
            <v>SU</v>
          </cell>
        </row>
        <row r="36">
          <cell r="J36">
            <v>38466</v>
          </cell>
          <cell r="K36" t="str">
            <v>SU</v>
          </cell>
        </row>
        <row r="37">
          <cell r="J37">
            <v>38473</v>
          </cell>
          <cell r="K37" t="str">
            <v>SU</v>
          </cell>
        </row>
        <row r="38">
          <cell r="J38">
            <v>38480</v>
          </cell>
          <cell r="K38" t="str">
            <v>SU</v>
          </cell>
        </row>
        <row r="39">
          <cell r="J39">
            <v>38487</v>
          </cell>
          <cell r="K39" t="str">
            <v>SU</v>
          </cell>
        </row>
        <row r="40">
          <cell r="J40">
            <v>38494</v>
          </cell>
          <cell r="K40" t="str">
            <v>SU</v>
          </cell>
        </row>
        <row r="41">
          <cell r="J41">
            <v>38501</v>
          </cell>
          <cell r="K41" t="str">
            <v>SU</v>
          </cell>
        </row>
        <row r="42">
          <cell r="J42">
            <v>38508</v>
          </cell>
          <cell r="K42" t="str">
            <v>SU</v>
          </cell>
        </row>
        <row r="43">
          <cell r="J43">
            <v>38515</v>
          </cell>
          <cell r="K43" t="str">
            <v>SU</v>
          </cell>
        </row>
        <row r="44">
          <cell r="J44">
            <v>38522</v>
          </cell>
          <cell r="K44" t="str">
            <v>SU</v>
          </cell>
        </row>
        <row r="45">
          <cell r="J45">
            <v>38529</v>
          </cell>
          <cell r="K45" t="str">
            <v>SU</v>
          </cell>
        </row>
        <row r="46">
          <cell r="J46">
            <v>38536</v>
          </cell>
          <cell r="K46" t="str">
            <v>SU</v>
          </cell>
        </row>
        <row r="47">
          <cell r="J47">
            <v>38543</v>
          </cell>
          <cell r="K47" t="str">
            <v>SU</v>
          </cell>
        </row>
        <row r="48">
          <cell r="J48">
            <v>38550</v>
          </cell>
          <cell r="K48" t="str">
            <v>SU</v>
          </cell>
        </row>
        <row r="49">
          <cell r="J49">
            <v>38557</v>
          </cell>
          <cell r="K49" t="str">
            <v>SU</v>
          </cell>
        </row>
        <row r="50">
          <cell r="J50">
            <v>38564</v>
          </cell>
          <cell r="K50" t="str">
            <v>SU</v>
          </cell>
        </row>
        <row r="51">
          <cell r="J51">
            <v>38571</v>
          </cell>
          <cell r="K51" t="str">
            <v>SU</v>
          </cell>
        </row>
        <row r="52">
          <cell r="J52">
            <v>38578</v>
          </cell>
          <cell r="K52" t="str">
            <v>SU</v>
          </cell>
        </row>
        <row r="53">
          <cell r="J53">
            <v>38585</v>
          </cell>
          <cell r="K53" t="str">
            <v>SU</v>
          </cell>
        </row>
        <row r="54">
          <cell r="J54">
            <v>38592</v>
          </cell>
          <cell r="K54" t="str">
            <v>SU</v>
          </cell>
        </row>
        <row r="55">
          <cell r="J55">
            <v>38599</v>
          </cell>
          <cell r="K55" t="str">
            <v>SU</v>
          </cell>
        </row>
        <row r="56">
          <cell r="J56">
            <v>38606</v>
          </cell>
          <cell r="K56" t="str">
            <v>SU</v>
          </cell>
        </row>
        <row r="57">
          <cell r="J57">
            <v>38613</v>
          </cell>
          <cell r="K57" t="str">
            <v>SU</v>
          </cell>
        </row>
        <row r="58">
          <cell r="J58">
            <v>38620</v>
          </cell>
          <cell r="K58" t="str">
            <v>SU</v>
          </cell>
        </row>
        <row r="59">
          <cell r="J59">
            <v>38627</v>
          </cell>
          <cell r="K59" t="str">
            <v>SU</v>
          </cell>
        </row>
        <row r="60">
          <cell r="J60">
            <v>38634</v>
          </cell>
          <cell r="K60" t="str">
            <v>SU</v>
          </cell>
        </row>
        <row r="61">
          <cell r="J61">
            <v>38641</v>
          </cell>
          <cell r="K61" t="str">
            <v>SU</v>
          </cell>
        </row>
        <row r="62">
          <cell r="J62">
            <v>38648</v>
          </cell>
          <cell r="K62" t="str">
            <v>SU</v>
          </cell>
        </row>
        <row r="63">
          <cell r="J63">
            <v>38655</v>
          </cell>
          <cell r="K63" t="str">
            <v>SU</v>
          </cell>
        </row>
        <row r="64">
          <cell r="J64">
            <v>38662</v>
          </cell>
          <cell r="K64" t="str">
            <v>SU</v>
          </cell>
        </row>
        <row r="65">
          <cell r="J65">
            <v>38669</v>
          </cell>
          <cell r="K65" t="str">
            <v>SU</v>
          </cell>
        </row>
        <row r="66">
          <cell r="J66">
            <v>38676</v>
          </cell>
          <cell r="K66" t="str">
            <v>SU</v>
          </cell>
        </row>
        <row r="67">
          <cell r="J67">
            <v>38683</v>
          </cell>
          <cell r="K67" t="str">
            <v>SU</v>
          </cell>
        </row>
        <row r="68">
          <cell r="J68">
            <v>38690</v>
          </cell>
          <cell r="K68" t="str">
            <v>SU</v>
          </cell>
        </row>
        <row r="69">
          <cell r="J69">
            <v>38697</v>
          </cell>
          <cell r="K69" t="str">
            <v>SU</v>
          </cell>
        </row>
        <row r="70">
          <cell r="J70">
            <v>38704</v>
          </cell>
          <cell r="K70" t="str">
            <v>SU</v>
          </cell>
        </row>
        <row r="71">
          <cell r="J71">
            <v>38711</v>
          </cell>
          <cell r="K71" t="str">
            <v>SU</v>
          </cell>
        </row>
        <row r="72">
          <cell r="J72">
            <v>38718</v>
          </cell>
          <cell r="K72" t="str">
            <v>SU</v>
          </cell>
        </row>
        <row r="73">
          <cell r="J73">
            <v>38725</v>
          </cell>
          <cell r="K73" t="str">
            <v>SU</v>
          </cell>
        </row>
        <row r="74">
          <cell r="J74">
            <v>38732</v>
          </cell>
          <cell r="K74" t="str">
            <v>SU</v>
          </cell>
        </row>
        <row r="75">
          <cell r="J75">
            <v>38739</v>
          </cell>
          <cell r="K75" t="str">
            <v>SU</v>
          </cell>
        </row>
        <row r="76">
          <cell r="J76">
            <v>38746</v>
          </cell>
          <cell r="K76" t="str">
            <v>SU</v>
          </cell>
        </row>
        <row r="77">
          <cell r="J77">
            <v>38753</v>
          </cell>
          <cell r="K77" t="str">
            <v>SU</v>
          </cell>
        </row>
        <row r="78">
          <cell r="J78">
            <v>38760</v>
          </cell>
          <cell r="K78" t="str">
            <v>SU</v>
          </cell>
        </row>
        <row r="79">
          <cell r="J79">
            <v>38767</v>
          </cell>
          <cell r="K79" t="str">
            <v>SU</v>
          </cell>
        </row>
        <row r="80">
          <cell r="J80">
            <v>38774</v>
          </cell>
          <cell r="K80" t="str">
            <v>SU</v>
          </cell>
        </row>
        <row r="81">
          <cell r="J81">
            <v>38781</v>
          </cell>
          <cell r="K81" t="str">
            <v>SU</v>
          </cell>
        </row>
        <row r="82">
          <cell r="J82">
            <v>38788</v>
          </cell>
          <cell r="K82" t="str">
            <v>SU</v>
          </cell>
        </row>
        <row r="83">
          <cell r="J83">
            <v>38795</v>
          </cell>
          <cell r="K83" t="str">
            <v>SU</v>
          </cell>
        </row>
        <row r="84">
          <cell r="J84">
            <v>38802</v>
          </cell>
          <cell r="K84" t="str">
            <v>SU</v>
          </cell>
        </row>
        <row r="85">
          <cell r="J85">
            <v>38809</v>
          </cell>
          <cell r="K85" t="str">
            <v>SU</v>
          </cell>
        </row>
        <row r="86">
          <cell r="J86">
            <v>38816</v>
          </cell>
          <cell r="K86" t="str">
            <v>SU</v>
          </cell>
        </row>
        <row r="87">
          <cell r="J87">
            <v>38823</v>
          </cell>
          <cell r="K87" t="str">
            <v>SU</v>
          </cell>
        </row>
        <row r="88">
          <cell r="J88">
            <v>38830</v>
          </cell>
          <cell r="K88" t="str">
            <v>SU</v>
          </cell>
        </row>
        <row r="89">
          <cell r="J89">
            <v>38837</v>
          </cell>
          <cell r="K89" t="str">
            <v>SU</v>
          </cell>
        </row>
        <row r="90">
          <cell r="J90">
            <v>38844</v>
          </cell>
          <cell r="K90" t="str">
            <v>SU</v>
          </cell>
        </row>
        <row r="91">
          <cell r="J91">
            <v>38851</v>
          </cell>
          <cell r="K91" t="str">
            <v>SU</v>
          </cell>
        </row>
        <row r="92">
          <cell r="J92">
            <v>38858</v>
          </cell>
          <cell r="K92" t="str">
            <v>SU</v>
          </cell>
        </row>
        <row r="93">
          <cell r="J93">
            <v>38865</v>
          </cell>
          <cell r="K93" t="str">
            <v>SU</v>
          </cell>
        </row>
        <row r="94">
          <cell r="J94">
            <v>38872</v>
          </cell>
          <cell r="K94" t="str">
            <v>SU</v>
          </cell>
        </row>
        <row r="95">
          <cell r="J95">
            <v>38879</v>
          </cell>
          <cell r="K95" t="str">
            <v>SU</v>
          </cell>
        </row>
        <row r="96">
          <cell r="J96">
            <v>38886</v>
          </cell>
          <cell r="K96" t="str">
            <v>SU</v>
          </cell>
        </row>
        <row r="97">
          <cell r="J97">
            <v>38893</v>
          </cell>
          <cell r="K97" t="str">
            <v>SU</v>
          </cell>
        </row>
        <row r="98">
          <cell r="J98">
            <v>38900</v>
          </cell>
          <cell r="K98" t="str">
            <v>SU</v>
          </cell>
        </row>
        <row r="99">
          <cell r="J99">
            <v>38907</v>
          </cell>
          <cell r="K99" t="str">
            <v>SU</v>
          </cell>
        </row>
        <row r="100">
          <cell r="J100">
            <v>38914</v>
          </cell>
          <cell r="K100" t="str">
            <v>SU</v>
          </cell>
        </row>
        <row r="101">
          <cell r="J101">
            <v>38921</v>
          </cell>
          <cell r="K101" t="str">
            <v>SU</v>
          </cell>
        </row>
        <row r="102">
          <cell r="J102">
            <v>38928</v>
          </cell>
          <cell r="K102" t="str">
            <v>SU</v>
          </cell>
        </row>
        <row r="103">
          <cell r="J103">
            <v>38935</v>
          </cell>
          <cell r="K103" t="str">
            <v>SU</v>
          </cell>
        </row>
        <row r="104">
          <cell r="J104">
            <v>38942</v>
          </cell>
          <cell r="K104" t="str">
            <v>SU</v>
          </cell>
        </row>
        <row r="105">
          <cell r="J105">
            <v>38949</v>
          </cell>
          <cell r="K105" t="str">
            <v>SU</v>
          </cell>
        </row>
        <row r="106">
          <cell r="J106">
            <v>38956</v>
          </cell>
          <cell r="K106" t="str">
            <v>SU</v>
          </cell>
        </row>
        <row r="107">
          <cell r="J107">
            <v>38963</v>
          </cell>
          <cell r="K107" t="str">
            <v>SU</v>
          </cell>
        </row>
        <row r="108">
          <cell r="J108">
            <v>38970</v>
          </cell>
          <cell r="K108" t="str">
            <v>SU</v>
          </cell>
        </row>
        <row r="109">
          <cell r="J109">
            <v>38977</v>
          </cell>
          <cell r="K109" t="str">
            <v>SU</v>
          </cell>
        </row>
        <row r="110">
          <cell r="J110">
            <v>38984</v>
          </cell>
          <cell r="K110" t="str">
            <v>SU</v>
          </cell>
        </row>
        <row r="111">
          <cell r="J111">
            <v>38991</v>
          </cell>
          <cell r="K111" t="str">
            <v>SU</v>
          </cell>
        </row>
        <row r="112">
          <cell r="J112">
            <v>38998</v>
          </cell>
          <cell r="K112" t="str">
            <v>SU</v>
          </cell>
        </row>
        <row r="113">
          <cell r="J113">
            <v>39005</v>
          </cell>
          <cell r="K113" t="str">
            <v>SU</v>
          </cell>
        </row>
        <row r="114">
          <cell r="J114">
            <v>39012</v>
          </cell>
          <cell r="K114" t="str">
            <v>SU</v>
          </cell>
        </row>
        <row r="115">
          <cell r="J115">
            <v>39019</v>
          </cell>
          <cell r="K115" t="str">
            <v>SU</v>
          </cell>
        </row>
        <row r="116">
          <cell r="J116">
            <v>39026</v>
          </cell>
          <cell r="K116" t="str">
            <v>SU</v>
          </cell>
        </row>
        <row r="117">
          <cell r="J117">
            <v>39033</v>
          </cell>
          <cell r="K117" t="str">
            <v>SU</v>
          </cell>
        </row>
        <row r="118">
          <cell r="J118">
            <v>39040</v>
          </cell>
          <cell r="K118" t="str">
            <v>SU</v>
          </cell>
        </row>
        <row r="119">
          <cell r="J119">
            <v>39047</v>
          </cell>
          <cell r="K119" t="str">
            <v>SU</v>
          </cell>
        </row>
        <row r="120">
          <cell r="J120">
            <v>39054</v>
          </cell>
          <cell r="K120" t="str">
            <v>SU</v>
          </cell>
        </row>
        <row r="121">
          <cell r="J121">
            <v>39061</v>
          </cell>
          <cell r="K121" t="str">
            <v>SU</v>
          </cell>
        </row>
        <row r="122">
          <cell r="J122">
            <v>39068</v>
          </cell>
          <cell r="K122" t="str">
            <v>SU</v>
          </cell>
        </row>
        <row r="123">
          <cell r="J123">
            <v>39075</v>
          </cell>
          <cell r="K123" t="str">
            <v>SU</v>
          </cell>
        </row>
        <row r="124">
          <cell r="J124">
            <v>39082</v>
          </cell>
          <cell r="K124" t="str">
            <v>SU</v>
          </cell>
        </row>
        <row r="125">
          <cell r="J125">
            <v>39089</v>
          </cell>
          <cell r="K125" t="str">
            <v>SU</v>
          </cell>
        </row>
        <row r="126">
          <cell r="J126">
            <v>39096</v>
          </cell>
          <cell r="K126" t="str">
            <v>SU</v>
          </cell>
        </row>
        <row r="127">
          <cell r="J127">
            <v>39103</v>
          </cell>
          <cell r="K127" t="str">
            <v>SU</v>
          </cell>
        </row>
        <row r="128">
          <cell r="J128">
            <v>39110</v>
          </cell>
          <cell r="K128" t="str">
            <v>SU</v>
          </cell>
        </row>
        <row r="129">
          <cell r="J129">
            <v>39117</v>
          </cell>
          <cell r="K129" t="str">
            <v>SU</v>
          </cell>
        </row>
        <row r="130">
          <cell r="J130">
            <v>39124</v>
          </cell>
          <cell r="K130" t="str">
            <v>SU</v>
          </cell>
        </row>
        <row r="131">
          <cell r="J131">
            <v>39131</v>
          </cell>
          <cell r="K131" t="str">
            <v>SU</v>
          </cell>
        </row>
        <row r="132">
          <cell r="J132">
            <v>39138</v>
          </cell>
          <cell r="K132" t="str">
            <v>SU</v>
          </cell>
        </row>
        <row r="133">
          <cell r="J133">
            <v>39145</v>
          </cell>
          <cell r="K133" t="str">
            <v>SU</v>
          </cell>
        </row>
        <row r="134">
          <cell r="J134">
            <v>39152</v>
          </cell>
          <cell r="K134" t="str">
            <v>SU</v>
          </cell>
        </row>
        <row r="135">
          <cell r="J135">
            <v>39159</v>
          </cell>
          <cell r="K135" t="str">
            <v>SU</v>
          </cell>
        </row>
        <row r="136">
          <cell r="J136">
            <v>39166</v>
          </cell>
          <cell r="K136" t="str">
            <v>SU</v>
          </cell>
        </row>
        <row r="137">
          <cell r="J137">
            <v>39173</v>
          </cell>
          <cell r="K137" t="str">
            <v>SU</v>
          </cell>
        </row>
        <row r="138">
          <cell r="J138">
            <v>39180</v>
          </cell>
          <cell r="K138" t="str">
            <v>SU</v>
          </cell>
        </row>
        <row r="139">
          <cell r="J139">
            <v>39187</v>
          </cell>
          <cell r="K139" t="str">
            <v>SU</v>
          </cell>
        </row>
        <row r="140">
          <cell r="J140">
            <v>39194</v>
          </cell>
          <cell r="K140" t="str">
            <v>SU</v>
          </cell>
        </row>
        <row r="141">
          <cell r="J141">
            <v>39201</v>
          </cell>
          <cell r="K141" t="str">
            <v>SU</v>
          </cell>
        </row>
        <row r="142">
          <cell r="J142">
            <v>39208</v>
          </cell>
          <cell r="K142" t="str">
            <v>SU</v>
          </cell>
        </row>
        <row r="143">
          <cell r="J143">
            <v>39215</v>
          </cell>
          <cell r="K143" t="str">
            <v>SU</v>
          </cell>
        </row>
        <row r="144">
          <cell r="J144">
            <v>39222</v>
          </cell>
          <cell r="K144" t="str">
            <v>SU</v>
          </cell>
        </row>
        <row r="145">
          <cell r="J145">
            <v>39229</v>
          </cell>
          <cell r="K145" t="str">
            <v>SU</v>
          </cell>
        </row>
        <row r="146">
          <cell r="J146">
            <v>39236</v>
          </cell>
          <cell r="K146" t="str">
            <v>SU</v>
          </cell>
        </row>
        <row r="147">
          <cell r="J147">
            <v>39243</v>
          </cell>
          <cell r="K147" t="str">
            <v>SU</v>
          </cell>
        </row>
        <row r="148">
          <cell r="J148">
            <v>39250</v>
          </cell>
          <cell r="K148" t="str">
            <v>SU</v>
          </cell>
        </row>
        <row r="149">
          <cell r="J149">
            <v>39257</v>
          </cell>
          <cell r="K149" t="str">
            <v>SU</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ENTACION"/>
      <sheetName val="COMPARATIVO ICA"/>
      <sheetName val="RESUMEN X ESPECIALID (Interno)"/>
      <sheetName val="HOJA DE VENTA-"/>
      <sheetName val="RRecursos"/>
      <sheetName val="RESUMEN POR BLOQUES"/>
      <sheetName val="EstructurasSPO"/>
      <sheetName val="ArquitecturaSPO"/>
      <sheetName val="RESUMEN-IISS "/>
      <sheetName val="IISS "/>
      <sheetName val="TALLERES+MOD.ATEN.PADRES-IISS"/>
      <sheetName val="SCI "/>
      <sheetName val="RIEGO "/>
      <sheetName val="Resumen-IIMM (2)"/>
      <sheetName val="II-MM COAR Arequipa (2)"/>
      <sheetName val="Ventilación COAR Arequipa (2)"/>
      <sheetName val="Ascensores (2)"/>
      <sheetName val="ResumenIIEE"/>
      <sheetName val="Polideportivo"/>
      <sheetName val="Residencia"/>
      <sheetName val="Aulas-Laboratorios-bibliotecas"/>
      <sheetName val="Comedor-Bienestar-Serv.Gener."/>
      <sheetName val="Redes Exteriores"/>
      <sheetName val="staff"/>
      <sheetName val="Talleres+Mod.Ate.Pad-IIEE"/>
      <sheetName val="MOBIL.&amp;EQUIP."/>
      <sheetName val="ResumenEQ+INFR2"/>
      <sheetName val="Comparativo EQP2"/>
      <sheetName val="Comparativo INFR2"/>
      <sheetName val="COSTO INGENIERIA"/>
      <sheetName val="Costo Indirecto "/>
      <sheetName val="RESUMEN POR COMPONENTE FINAL"/>
      <sheetName val="RESUMEN POR ESPECIALIDAD MINEDU"/>
      <sheetName val="RESUMEN POR COMPONENTE"/>
      <sheetName val="Hoja3"/>
      <sheetName val="ESTRUCTURAS MOD"/>
      <sheetName val="LIMA-CANTA"/>
      <sheetName val="CALENDARIO"/>
      <sheetName val="Input"/>
      <sheetName val="7422CW00"/>
      <sheetName val="RESUMEN"/>
      <sheetName val="Informacion"/>
      <sheetName val="Listas"/>
      <sheetName val="Solicitud"/>
      <sheetName val="Infra"/>
      <sheetName val="PRECIO2"/>
      <sheetName val="Consolidado"/>
      <sheetName val="CIEDANOS"/>
      <sheetName val="Estim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ow r="2">
          <cell r="D2">
            <v>3.1</v>
          </cell>
        </row>
      </sheetData>
      <sheetData sheetId="30"/>
      <sheetData sheetId="31"/>
      <sheetData sheetId="32"/>
      <sheetData sheetId="33">
        <row r="1">
          <cell r="S1">
            <v>0.18</v>
          </cell>
        </row>
      </sheetData>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supuesto"/>
      <sheetName val="Relacion de PU"/>
      <sheetName val="Relacion de INSUMOS"/>
      <sheetName val="Analisis de Precios"/>
      <sheetName val="REAJUSTE"/>
      <sheetName val="POLINOMICA"/>
      <sheetName val="RECURSOS"/>
      <sheetName val="Datos Generales"/>
      <sheetName val="DATOS"/>
      <sheetName val="RRHH"/>
      <sheetName val="RESUMEN POR COMPONENTE"/>
      <sheetName val="Resumen"/>
      <sheetName val="civ_roma"/>
      <sheetName val="Ampliad"/>
      <sheetName val="Ing"/>
      <sheetName val="Infra"/>
      <sheetName val="Opti"/>
      <sheetName val="Costos Infra y Eq"/>
      <sheetName val="APU"/>
      <sheetName val="2843 DATA"/>
      <sheetName val="F-05"/>
      <sheetName val="Cuadrillas"/>
      <sheetName val="VACST"/>
      <sheetName val="Dmda."/>
      <sheetName val="LIMA-CANTA"/>
    </sheetNames>
    <sheetDataSet>
      <sheetData sheetId="0"/>
      <sheetData sheetId="1"/>
      <sheetData sheetId="2"/>
      <sheetData sheetId="3"/>
      <sheetData sheetId="4"/>
      <sheetData sheetId="5">
        <row r="97">
          <cell r="C97">
            <v>0</v>
          </cell>
          <cell r="D97">
            <v>0</v>
          </cell>
        </row>
        <row r="98">
          <cell r="C98">
            <v>1</v>
          </cell>
          <cell r="D98" t="e">
            <v>#N/A</v>
          </cell>
        </row>
        <row r="99">
          <cell r="C99">
            <v>2</v>
          </cell>
          <cell r="D99" t="e">
            <v>#N/A</v>
          </cell>
        </row>
        <row r="100">
          <cell r="C100">
            <v>3</v>
          </cell>
          <cell r="D100" t="e">
            <v>#N/A</v>
          </cell>
        </row>
        <row r="101">
          <cell r="C101">
            <v>4</v>
          </cell>
          <cell r="D101" t="e">
            <v>#N/A</v>
          </cell>
        </row>
        <row r="102">
          <cell r="C102">
            <v>5</v>
          </cell>
          <cell r="D102" t="e">
            <v>#N/A</v>
          </cell>
        </row>
        <row r="103">
          <cell r="C103">
            <v>6</v>
          </cell>
          <cell r="D103" t="e">
            <v>#N/A</v>
          </cell>
        </row>
        <row r="104">
          <cell r="C104">
            <v>7</v>
          </cell>
          <cell r="D104" t="e">
            <v>#N/A</v>
          </cell>
        </row>
        <row r="105">
          <cell r="C105">
            <v>8</v>
          </cell>
          <cell r="D105" t="e">
            <v>#N/A</v>
          </cell>
        </row>
        <row r="106">
          <cell r="C106">
            <v>9</v>
          </cell>
          <cell r="D106" t="e">
            <v>#N/A</v>
          </cell>
        </row>
        <row r="107">
          <cell r="C107">
            <v>10</v>
          </cell>
          <cell r="D107" t="e">
            <v>#N/A</v>
          </cell>
        </row>
        <row r="108">
          <cell r="C108">
            <v>11</v>
          </cell>
          <cell r="D108" t="e">
            <v>#N/A</v>
          </cell>
        </row>
        <row r="109">
          <cell r="C109">
            <v>12</v>
          </cell>
          <cell r="D109" t="e">
            <v>#N/A</v>
          </cell>
        </row>
        <row r="110">
          <cell r="C110">
            <v>13</v>
          </cell>
          <cell r="D110" t="e">
            <v>#N/A</v>
          </cell>
        </row>
        <row r="111">
          <cell r="C111">
            <v>14</v>
          </cell>
          <cell r="D111" t="e">
            <v>#N/A</v>
          </cell>
        </row>
        <row r="112">
          <cell r="C112">
            <v>15</v>
          </cell>
          <cell r="D112" t="e">
            <v>#N/A</v>
          </cell>
        </row>
        <row r="113">
          <cell r="C113">
            <v>16</v>
          </cell>
          <cell r="D113" t="e">
            <v>#N/A</v>
          </cell>
        </row>
        <row r="114">
          <cell r="C114">
            <v>17</v>
          </cell>
          <cell r="D114" t="e">
            <v>#N/A</v>
          </cell>
        </row>
        <row r="115">
          <cell r="C115">
            <v>18</v>
          </cell>
          <cell r="D115" t="e">
            <v>#N/A</v>
          </cell>
        </row>
        <row r="116">
          <cell r="C116">
            <v>19</v>
          </cell>
          <cell r="D116" t="e">
            <v>#N/A</v>
          </cell>
        </row>
        <row r="117">
          <cell r="C117">
            <v>20</v>
          </cell>
          <cell r="D117" t="e">
            <v>#N/A</v>
          </cell>
        </row>
        <row r="118">
          <cell r="C118">
            <v>21</v>
          </cell>
          <cell r="D118" t="e">
            <v>#N/A</v>
          </cell>
        </row>
        <row r="119">
          <cell r="C119">
            <v>22</v>
          </cell>
          <cell r="D119" t="e">
            <v>#N/A</v>
          </cell>
        </row>
        <row r="120">
          <cell r="C120">
            <v>23</v>
          </cell>
          <cell r="D120" t="e">
            <v>#N/A</v>
          </cell>
        </row>
        <row r="121">
          <cell r="C121">
            <v>24</v>
          </cell>
          <cell r="D121" t="e">
            <v>#N/A</v>
          </cell>
        </row>
        <row r="122">
          <cell r="C122">
            <v>25</v>
          </cell>
          <cell r="D122" t="e">
            <v>#N/A</v>
          </cell>
        </row>
        <row r="123">
          <cell r="C123">
            <v>26</v>
          </cell>
          <cell r="D123" t="e">
            <v>#N/A</v>
          </cell>
        </row>
        <row r="124">
          <cell r="C124">
            <v>27</v>
          </cell>
          <cell r="D124" t="e">
            <v>#N/A</v>
          </cell>
        </row>
        <row r="125">
          <cell r="C125">
            <v>28</v>
          </cell>
          <cell r="D125" t="e">
            <v>#N/A</v>
          </cell>
        </row>
        <row r="126">
          <cell r="C126">
            <v>29</v>
          </cell>
          <cell r="D126" t="e">
            <v>#N/A</v>
          </cell>
        </row>
        <row r="127">
          <cell r="C127">
            <v>30</v>
          </cell>
          <cell r="D127" t="e">
            <v>#N/A</v>
          </cell>
        </row>
        <row r="128">
          <cell r="C128">
            <v>31</v>
          </cell>
          <cell r="D128" t="e">
            <v>#N/A</v>
          </cell>
        </row>
        <row r="129">
          <cell r="C129">
            <v>32</v>
          </cell>
          <cell r="D129" t="e">
            <v>#N/A</v>
          </cell>
        </row>
        <row r="130">
          <cell r="C130">
            <v>33</v>
          </cell>
          <cell r="D130" t="e">
            <v>#N/A</v>
          </cell>
        </row>
        <row r="131">
          <cell r="C131">
            <v>34</v>
          </cell>
          <cell r="D131" t="e">
            <v>#N/A</v>
          </cell>
        </row>
        <row r="132">
          <cell r="C132">
            <v>35</v>
          </cell>
          <cell r="D132" t="e">
            <v>#N/A</v>
          </cell>
        </row>
        <row r="133">
          <cell r="C133">
            <v>36</v>
          </cell>
          <cell r="D133" t="e">
            <v>#N/A</v>
          </cell>
        </row>
        <row r="134">
          <cell r="C134">
            <v>37</v>
          </cell>
          <cell r="D134" t="e">
            <v>#N/A</v>
          </cell>
        </row>
        <row r="135">
          <cell r="C135">
            <v>38</v>
          </cell>
          <cell r="D135" t="e">
            <v>#N/A</v>
          </cell>
        </row>
        <row r="136">
          <cell r="C136">
            <v>39</v>
          </cell>
          <cell r="D136" t="e">
            <v>#N/A</v>
          </cell>
        </row>
        <row r="137">
          <cell r="C137">
            <v>40</v>
          </cell>
          <cell r="D137" t="e">
            <v>#N/A</v>
          </cell>
        </row>
        <row r="138">
          <cell r="C138">
            <v>41</v>
          </cell>
          <cell r="D138" t="e">
            <v>#N/A</v>
          </cell>
        </row>
        <row r="139">
          <cell r="C139">
            <v>42</v>
          </cell>
          <cell r="D139" t="e">
            <v>#N/A</v>
          </cell>
        </row>
        <row r="140">
          <cell r="C140">
            <v>43</v>
          </cell>
          <cell r="D140" t="e">
            <v>#N/A</v>
          </cell>
        </row>
        <row r="141">
          <cell r="C141">
            <v>44</v>
          </cell>
          <cell r="D141" t="e">
            <v>#N/A</v>
          </cell>
        </row>
        <row r="142">
          <cell r="C142">
            <v>45</v>
          </cell>
          <cell r="D142" t="e">
            <v>#N/A</v>
          </cell>
        </row>
        <row r="143">
          <cell r="C143">
            <v>46</v>
          </cell>
          <cell r="D143" t="e">
            <v>#N/A</v>
          </cell>
        </row>
        <row r="144">
          <cell r="C144">
            <v>47</v>
          </cell>
          <cell r="D144" t="e">
            <v>#N/A</v>
          </cell>
        </row>
        <row r="145">
          <cell r="C145">
            <v>48</v>
          </cell>
          <cell r="D145" t="e">
            <v>#N/A</v>
          </cell>
        </row>
        <row r="146">
          <cell r="C146">
            <v>49</v>
          </cell>
          <cell r="D146" t="e">
            <v>#N/A</v>
          </cell>
        </row>
        <row r="147">
          <cell r="C147">
            <v>50</v>
          </cell>
          <cell r="D147" t="e">
            <v>#N/A</v>
          </cell>
        </row>
        <row r="148">
          <cell r="C148">
            <v>51</v>
          </cell>
          <cell r="D148" t="e">
            <v>#N/A</v>
          </cell>
        </row>
        <row r="149">
          <cell r="C149">
            <v>52</v>
          </cell>
          <cell r="D149" t="e">
            <v>#N/A</v>
          </cell>
        </row>
        <row r="150">
          <cell r="C150">
            <v>53</v>
          </cell>
          <cell r="D150" t="e">
            <v>#N/A</v>
          </cell>
        </row>
        <row r="151">
          <cell r="C151">
            <v>54</v>
          </cell>
          <cell r="D151" t="e">
            <v>#N/A</v>
          </cell>
        </row>
        <row r="152">
          <cell r="C152">
            <v>55</v>
          </cell>
          <cell r="D152" t="e">
            <v>#N/A</v>
          </cell>
        </row>
        <row r="153">
          <cell r="C153">
            <v>56</v>
          </cell>
          <cell r="D153" t="e">
            <v>#N/A</v>
          </cell>
        </row>
        <row r="154">
          <cell r="C154">
            <v>57</v>
          </cell>
          <cell r="D154" t="e">
            <v>#N/A</v>
          </cell>
        </row>
        <row r="155">
          <cell r="C155">
            <v>58</v>
          </cell>
          <cell r="D155" t="e">
            <v>#N/A</v>
          </cell>
        </row>
        <row r="156">
          <cell r="C156">
            <v>59</v>
          </cell>
          <cell r="D156" t="e">
            <v>#N/A</v>
          </cell>
        </row>
        <row r="157">
          <cell r="C157">
            <v>60</v>
          </cell>
          <cell r="D157" t="e">
            <v>#N/A</v>
          </cell>
        </row>
        <row r="158">
          <cell r="C158">
            <v>61</v>
          </cell>
          <cell r="D158" t="e">
            <v>#N/A</v>
          </cell>
        </row>
        <row r="159">
          <cell r="C159">
            <v>62</v>
          </cell>
          <cell r="D159" t="e">
            <v>#N/A</v>
          </cell>
        </row>
        <row r="160">
          <cell r="C160">
            <v>63</v>
          </cell>
          <cell r="D160" t="e">
            <v>#N/A</v>
          </cell>
        </row>
        <row r="161">
          <cell r="C161">
            <v>64</v>
          </cell>
          <cell r="D161" t="e">
            <v>#N/A</v>
          </cell>
        </row>
        <row r="162">
          <cell r="C162">
            <v>65</v>
          </cell>
          <cell r="D162" t="e">
            <v>#N/A</v>
          </cell>
        </row>
        <row r="163">
          <cell r="C163">
            <v>66</v>
          </cell>
          <cell r="D163" t="e">
            <v>#N/A</v>
          </cell>
        </row>
        <row r="164">
          <cell r="C164">
            <v>67</v>
          </cell>
          <cell r="D164" t="e">
            <v>#N/A</v>
          </cell>
        </row>
        <row r="165">
          <cell r="C165">
            <v>68</v>
          </cell>
          <cell r="D165" t="e">
            <v>#N/A</v>
          </cell>
        </row>
        <row r="166">
          <cell r="C166">
            <v>69</v>
          </cell>
          <cell r="D166" t="e">
            <v>#N/A</v>
          </cell>
        </row>
        <row r="167">
          <cell r="C167">
            <v>70</v>
          </cell>
          <cell r="D167" t="e">
            <v>#N/A</v>
          </cell>
        </row>
        <row r="168">
          <cell r="C168">
            <v>71</v>
          </cell>
          <cell r="D168" t="e">
            <v>#N/A</v>
          </cell>
        </row>
        <row r="169">
          <cell r="C169">
            <v>72</v>
          </cell>
          <cell r="D169" t="e">
            <v>#N/A</v>
          </cell>
        </row>
        <row r="170">
          <cell r="C170">
            <v>73</v>
          </cell>
          <cell r="D170" t="e">
            <v>#N/A</v>
          </cell>
        </row>
        <row r="171">
          <cell r="C171">
            <v>74</v>
          </cell>
          <cell r="D171" t="e">
            <v>#N/A</v>
          </cell>
        </row>
        <row r="172">
          <cell r="C172">
            <v>75</v>
          </cell>
          <cell r="D172" t="e">
            <v>#N/A</v>
          </cell>
        </row>
        <row r="173">
          <cell r="C173">
            <v>76</v>
          </cell>
          <cell r="D173" t="e">
            <v>#N/A</v>
          </cell>
        </row>
        <row r="174">
          <cell r="C174">
            <v>77</v>
          </cell>
          <cell r="D174" t="e">
            <v>#N/A</v>
          </cell>
        </row>
        <row r="175">
          <cell r="C175">
            <v>78</v>
          </cell>
          <cell r="D175" t="e">
            <v>#N/A</v>
          </cell>
        </row>
        <row r="176">
          <cell r="C176">
            <v>79</v>
          </cell>
          <cell r="D176" t="e">
            <v>#N/A</v>
          </cell>
        </row>
      </sheetData>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bilidad propoli"/>
      <sheetName val="POB.REG"/>
      <sheetName val="POB.NAC"/>
      <sheetName val="POB.PENAL"/>
      <sheetName val="GI"/>
      <sheetName val="OC"/>
      <sheetName val="TD"/>
      <sheetName val="Hoja2"/>
      <sheetName val="POB. PROYECTADA"/>
      <sheetName val="DEMANDA"/>
      <sheetName val="OFERTA"/>
      <sheetName val="OTROS COSTOS"/>
      <sheetName val="INVENTARIO ACTUAL"/>
      <sheetName val="BRECHA"/>
      <sheetName val="ALTERNATIVA 1"/>
      <sheetName val="EQUIP.ALT 1y2"/>
      <sheetName val="ALTERNATIVA 2"/>
      <sheetName val="COSTOS OP Y MTN"/>
      <sheetName val="FLUJOS"/>
      <sheetName val="sensibilidad.proliv"/>
      <sheetName val="SENSIBILIDAD"/>
      <sheetName val="BENEFICIOS INCR"/>
      <sheetName val="MATRIZ MARCO LOGICO"/>
      <sheetName val="PLAN DE IMPLEMENTACIÓN"/>
      <sheetName val="Inputs"/>
      <sheetName val="Calculos"/>
      <sheetName val="Costos Infra y Eq"/>
      <sheetName val="POLINOMICA"/>
      <sheetName val="F-05"/>
      <sheetName val="DOBLE H1-Z4"/>
      <sheetName val="civ_roma"/>
      <sheetName val="Ampliad"/>
      <sheetName val="Ing"/>
      <sheetName val="Infra"/>
      <sheetName val="PAPrrhh"/>
      <sheetName val="Opti"/>
      <sheetName val="Referencias"/>
      <sheetName val="Listas"/>
      <sheetName val="INSUMOS"/>
      <sheetName val="Lista de Partidas"/>
      <sheetName val="47 V"/>
      <sheetName val="Cuadrillas"/>
      <sheetName val="A"/>
      <sheetName val="B"/>
      <sheetName val="GENERAL"/>
      <sheetName val="INF.PERS.CONTRATADO"/>
      <sheetName val="Comparativa"/>
      <sheetName val="Solicitud"/>
      <sheetName val="RES,MET,ADI1"/>
      <sheetName val="Rendimientos"/>
      <sheetName val="Hoja1"/>
      <sheetName val="POB0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nsibilidad.proliv"/>
      <sheetName val="Hoja1"/>
      <sheetName val="Hoja2"/>
      <sheetName val="Hoja3"/>
      <sheetName val="Hoja4"/>
      <sheetName val="demanda oferta"/>
      <sheetName val="Hoja6"/>
      <sheetName val="Involucrados"/>
      <sheetName val="Equipamiento"/>
      <sheetName val="Operación y mantenimeitno"/>
      <sheetName val="ALT1-COSTOS"/>
      <sheetName val="ALT2-COSTOS"/>
      <sheetName val="FLUJOS "/>
      <sheetName val="SENSIBILIDAD"/>
      <sheetName val="IMPACTO AMB."/>
      <sheetName val="MARCO LOGICO"/>
      <sheetName val="PLAN IMPLE."/>
      <sheetName val="cie10"/>
      <sheetName val="sensibilidad propoli"/>
      <sheetName val="civ_roma"/>
      <sheetName val="7422CW00"/>
      <sheetName val="Ampliad"/>
      <sheetName val="Ing"/>
      <sheetName val="Infra"/>
      <sheetName val="Opti"/>
      <sheetName val="A"/>
      <sheetName val="B"/>
      <sheetName val="Consolidado"/>
      <sheetName val="Dmda."/>
      <sheetName val="Informacion"/>
      <sheetName val="CALENDARIO"/>
      <sheetName val="RO2655"/>
      <sheetName val="RESUMEN"/>
      <sheetName val="Direct_Lbr"/>
      <sheetName val="PAPrrhh"/>
      <sheetName val="POLINOMI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13">
          <cell r="P13">
            <v>-0.5</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AVANCE"/>
      <sheetName val="INFORME"/>
      <sheetName val="RESUMEN VALP"/>
      <sheetName val="FORPOL"/>
      <sheetName val="Reajuste"/>
      <sheetName val="Deducción Efectivo"/>
      <sheetName val="Deduccion Materiales"/>
      <sheetName val="Amort.adelefec"/>
      <sheetName val="RESPLAN"/>
      <sheetName val="Val Formual 01"/>
      <sheetName val="Val Formula 02"/>
      <sheetName val="Metrado 01"/>
      <sheetName val="Metrado 02"/>
      <sheetName val="INDICES"/>
      <sheetName val="Resumen"/>
      <sheetName val="Presupuesto 01"/>
      <sheetName val="Presupuesto 02"/>
      <sheetName val="Adelanto de Materiales"/>
      <sheetName val="ESTRUCTURAS MOD"/>
      <sheetName val="CALENDARIO"/>
      <sheetName val="sensibilidad.proliv"/>
      <sheetName val="Infra"/>
      <sheetName val="Calculos"/>
      <sheetName val="RO"/>
      <sheetName val="Cuadrillas"/>
      <sheetName val="sensibilidad propoli"/>
      <sheetName val="GENERAL"/>
      <sheetName val="Bech_Lab"/>
      <sheetName val="Datos Generales"/>
      <sheetName val="Relacion de PU"/>
      <sheetName val="RRHH"/>
      <sheetName val="Metrados"/>
      <sheetName val="CFA"/>
      <sheetName val="BD"/>
      <sheetName val="Precios de insumos"/>
      <sheetName val="Datos-No imprimir"/>
      <sheetName val="Input"/>
      <sheetName val="Inputs"/>
      <sheetName val="Valorización"/>
      <sheetName val="POLINOMI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A1" t="str">
            <v>IU</v>
          </cell>
          <cell r="B1" t="str">
            <v>INSUMO</v>
          </cell>
          <cell r="C1">
            <v>37347</v>
          </cell>
          <cell r="D1">
            <v>37377</v>
          </cell>
          <cell r="E1">
            <v>37437</v>
          </cell>
          <cell r="F1">
            <v>37681</v>
          </cell>
          <cell r="G1">
            <v>37712</v>
          </cell>
          <cell r="H1">
            <v>37742</v>
          </cell>
          <cell r="I1">
            <v>37773</v>
          </cell>
          <cell r="J1">
            <v>37803</v>
          </cell>
          <cell r="K1">
            <v>37834</v>
          </cell>
          <cell r="L1">
            <v>37865</v>
          </cell>
          <cell r="M1">
            <v>37895</v>
          </cell>
          <cell r="N1">
            <v>37926</v>
          </cell>
          <cell r="O1">
            <v>37956</v>
          </cell>
        </row>
        <row r="2">
          <cell r="A2">
            <v>1</v>
          </cell>
          <cell r="B2" t="str">
            <v>ACEITE</v>
          </cell>
          <cell r="C2">
            <v>304.87</v>
          </cell>
          <cell r="D2">
            <v>306.18</v>
          </cell>
          <cell r="E2">
            <v>464.29</v>
          </cell>
          <cell r="F2">
            <v>446.95</v>
          </cell>
          <cell r="G2">
            <v>454.65</v>
          </cell>
          <cell r="H2">
            <v>455.79</v>
          </cell>
          <cell r="I2">
            <v>455.62</v>
          </cell>
        </row>
        <row r="3">
          <cell r="A3">
            <v>2</v>
          </cell>
          <cell r="B3" t="str">
            <v>ACERO DE CONSTRUCCION LISO</v>
          </cell>
          <cell r="C3">
            <v>185.38</v>
          </cell>
          <cell r="D3">
            <v>186.21</v>
          </cell>
          <cell r="E3">
            <v>232</v>
          </cell>
          <cell r="F3">
            <v>240.81</v>
          </cell>
          <cell r="G3">
            <v>241.14</v>
          </cell>
          <cell r="H3">
            <v>251.49</v>
          </cell>
          <cell r="I3">
            <v>268.31</v>
          </cell>
        </row>
        <row r="4">
          <cell r="A4">
            <v>3</v>
          </cell>
          <cell r="B4" t="str">
            <v>ACERO DE CONSTRUCCION CORRUGADO</v>
          </cell>
          <cell r="C4">
            <v>186.17</v>
          </cell>
          <cell r="D4">
            <v>187</v>
          </cell>
          <cell r="E4">
            <v>234.63</v>
          </cell>
          <cell r="F4">
            <v>240.04</v>
          </cell>
          <cell r="G4">
            <v>240.36</v>
          </cell>
          <cell r="H4">
            <v>250.62</v>
          </cell>
          <cell r="I4">
            <v>265.39</v>
          </cell>
        </row>
        <row r="5">
          <cell r="A5">
            <v>4</v>
          </cell>
          <cell r="B5" t="str">
            <v>AGREGADO FINO</v>
          </cell>
          <cell r="C5">
            <v>293.07</v>
          </cell>
          <cell r="D5">
            <v>293.07</v>
          </cell>
          <cell r="E5">
            <v>368.81</v>
          </cell>
          <cell r="F5">
            <v>364.3</v>
          </cell>
          <cell r="G5">
            <v>364.3</v>
          </cell>
          <cell r="H5">
            <v>364.3</v>
          </cell>
          <cell r="I5">
            <v>364.3</v>
          </cell>
        </row>
        <row r="6">
          <cell r="A6">
            <v>5</v>
          </cell>
          <cell r="B6" t="str">
            <v>AGREGADO GRUESO</v>
          </cell>
          <cell r="C6">
            <v>162.09</v>
          </cell>
          <cell r="D6">
            <v>166.93</v>
          </cell>
          <cell r="E6">
            <v>159.94999999999999</v>
          </cell>
          <cell r="F6">
            <v>159.29</v>
          </cell>
          <cell r="G6">
            <v>159.29</v>
          </cell>
          <cell r="H6">
            <v>159.29</v>
          </cell>
          <cell r="I6">
            <v>159.29</v>
          </cell>
        </row>
        <row r="7">
          <cell r="A7">
            <v>6</v>
          </cell>
          <cell r="B7" t="str">
            <v>ALAMBRE Y CABLE DE COBRE DESNUDO</v>
          </cell>
          <cell r="C7">
            <v>317.04000000000002</v>
          </cell>
          <cell r="D7">
            <v>318.45</v>
          </cell>
          <cell r="E7">
            <v>318.89999999999998</v>
          </cell>
          <cell r="F7">
            <v>327.48</v>
          </cell>
          <cell r="G7">
            <v>329.76</v>
          </cell>
          <cell r="H7">
            <v>331.49</v>
          </cell>
          <cell r="I7">
            <v>331.06</v>
          </cell>
        </row>
        <row r="8">
          <cell r="A8">
            <v>7</v>
          </cell>
          <cell r="B8" t="str">
            <v>ALAMBRE Y CABLE TIPO TW Y THW</v>
          </cell>
          <cell r="C8">
            <v>217.32</v>
          </cell>
          <cell r="D8">
            <v>217.24</v>
          </cell>
          <cell r="E8">
            <v>242.91</v>
          </cell>
          <cell r="F8">
            <v>224.04</v>
          </cell>
          <cell r="G8">
            <v>224.25</v>
          </cell>
          <cell r="H8">
            <v>225.4</v>
          </cell>
          <cell r="I8">
            <v>226.4</v>
          </cell>
        </row>
        <row r="9">
          <cell r="A9">
            <v>8</v>
          </cell>
          <cell r="B9" t="str">
            <v>ALAMBRE Y CABLE TIPO WP</v>
          </cell>
          <cell r="C9">
            <v>286.38</v>
          </cell>
          <cell r="D9">
            <v>286.99</v>
          </cell>
          <cell r="E9">
            <v>303</v>
          </cell>
          <cell r="F9">
            <v>297.82</v>
          </cell>
          <cell r="G9">
            <v>298.85000000000002</v>
          </cell>
          <cell r="H9">
            <v>301.76</v>
          </cell>
          <cell r="I9">
            <v>301.62</v>
          </cell>
        </row>
        <row r="10">
          <cell r="A10">
            <v>9</v>
          </cell>
          <cell r="B10" t="str">
            <v>ALCANTARILLA METALICA</v>
          </cell>
          <cell r="C10">
            <v>188.47</v>
          </cell>
          <cell r="D10">
            <v>175.5</v>
          </cell>
          <cell r="E10">
            <v>209.14</v>
          </cell>
          <cell r="F10">
            <v>209.01</v>
          </cell>
          <cell r="G10">
            <v>208.12</v>
          </cell>
          <cell r="H10">
            <v>209.14</v>
          </cell>
          <cell r="I10">
            <v>208.96</v>
          </cell>
        </row>
        <row r="11">
          <cell r="A11">
            <v>10</v>
          </cell>
          <cell r="B11" t="str">
            <v>APARATO SANITARIO CON GRIFERIA</v>
          </cell>
          <cell r="C11">
            <v>226.67</v>
          </cell>
          <cell r="D11">
            <v>226.32</v>
          </cell>
          <cell r="E11">
            <v>295.85000000000002</v>
          </cell>
          <cell r="F11">
            <v>284.05</v>
          </cell>
          <cell r="G11">
            <v>282.87</v>
          </cell>
          <cell r="H11">
            <v>285.42</v>
          </cell>
          <cell r="I11">
            <v>287.73</v>
          </cell>
        </row>
        <row r="12">
          <cell r="A12">
            <v>11</v>
          </cell>
          <cell r="B12" t="str">
            <v>ARTEFACTO ALUMBRADO EXTERIOR</v>
          </cell>
          <cell r="C12">
            <v>203.29</v>
          </cell>
          <cell r="D12">
            <v>204.2</v>
          </cell>
          <cell r="E12">
            <v>231.89</v>
          </cell>
          <cell r="F12">
            <v>232.43</v>
          </cell>
          <cell r="G12">
            <v>231.43</v>
          </cell>
          <cell r="H12">
            <v>232.56</v>
          </cell>
          <cell r="I12">
            <v>232.36</v>
          </cell>
        </row>
        <row r="13">
          <cell r="A13">
            <v>12</v>
          </cell>
          <cell r="B13" t="str">
            <v>ARTEFACTO DE ALUMBRADO INTERIOR</v>
          </cell>
          <cell r="C13">
            <v>223.29</v>
          </cell>
          <cell r="D13">
            <v>224.28</v>
          </cell>
          <cell r="E13">
            <v>245.03</v>
          </cell>
          <cell r="F13">
            <v>244.89</v>
          </cell>
          <cell r="G13">
            <v>243.84</v>
          </cell>
          <cell r="H13">
            <v>245.03</v>
          </cell>
          <cell r="I13">
            <v>244.82</v>
          </cell>
        </row>
        <row r="14">
          <cell r="A14">
            <v>13</v>
          </cell>
          <cell r="B14" t="str">
            <v>ASFALTO</v>
          </cell>
          <cell r="C14">
            <v>407.62</v>
          </cell>
          <cell r="D14">
            <v>407.62</v>
          </cell>
          <cell r="E14">
            <v>658.87</v>
          </cell>
          <cell r="F14">
            <v>770.47</v>
          </cell>
          <cell r="G14">
            <v>775.03</v>
          </cell>
          <cell r="H14">
            <v>775.03</v>
          </cell>
          <cell r="I14">
            <v>775.03</v>
          </cell>
        </row>
        <row r="15">
          <cell r="A15">
            <v>14</v>
          </cell>
          <cell r="B15" t="str">
            <v>BALDOSA ACUSTICA</v>
          </cell>
          <cell r="C15">
            <v>211.42</v>
          </cell>
          <cell r="D15">
            <v>212.09</v>
          </cell>
          <cell r="E15">
            <v>242.24</v>
          </cell>
          <cell r="F15">
            <v>258.64999999999998</v>
          </cell>
          <cell r="G15">
            <v>257.60000000000002</v>
          </cell>
          <cell r="H15">
            <v>258.83999999999997</v>
          </cell>
          <cell r="I15">
            <v>258.61</v>
          </cell>
        </row>
        <row r="16">
          <cell r="A16">
            <v>15</v>
          </cell>
          <cell r="B16" t="str">
            <v>BALDOSA ASFALTICA</v>
          </cell>
          <cell r="C16">
            <v>0</v>
          </cell>
          <cell r="D16">
            <v>0</v>
          </cell>
          <cell r="E16">
            <v>0</v>
          </cell>
          <cell r="F16">
            <v>0</v>
          </cell>
          <cell r="G16">
            <v>0</v>
          </cell>
        </row>
        <row r="17">
          <cell r="A17">
            <v>16</v>
          </cell>
          <cell r="B17" t="str">
            <v>BALDOSA VINILICA</v>
          </cell>
          <cell r="C17">
            <v>303.06</v>
          </cell>
          <cell r="D17">
            <v>289.85000000000002</v>
          </cell>
          <cell r="E17">
            <v>306.64999999999998</v>
          </cell>
          <cell r="F17">
            <v>308.10000000000002</v>
          </cell>
          <cell r="G17">
            <v>307.76</v>
          </cell>
          <cell r="H17">
            <v>307.18</v>
          </cell>
          <cell r="I17">
            <v>307.04000000000002</v>
          </cell>
        </row>
        <row r="18">
          <cell r="A18">
            <v>17</v>
          </cell>
          <cell r="B18" t="str">
            <v>BLOQUE Y LADRILLO</v>
          </cell>
          <cell r="C18">
            <v>287.14</v>
          </cell>
          <cell r="D18">
            <v>286.47000000000003</v>
          </cell>
          <cell r="E18">
            <v>287.69</v>
          </cell>
          <cell r="F18">
            <v>289.10000000000002</v>
          </cell>
          <cell r="G18">
            <v>290.35000000000002</v>
          </cell>
          <cell r="H18">
            <v>290.98</v>
          </cell>
          <cell r="I18">
            <v>288.54000000000002</v>
          </cell>
        </row>
        <row r="19">
          <cell r="A19">
            <v>18</v>
          </cell>
          <cell r="B19" t="str">
            <v>CABLE TELEFONICO</v>
          </cell>
          <cell r="C19">
            <v>193.29</v>
          </cell>
          <cell r="D19">
            <v>194.15</v>
          </cell>
          <cell r="E19">
            <v>232.37</v>
          </cell>
          <cell r="F19">
            <v>232.25</v>
          </cell>
          <cell r="G19">
            <v>231.24</v>
          </cell>
          <cell r="H19">
            <v>232.38</v>
          </cell>
          <cell r="I19">
            <v>232.17</v>
          </cell>
        </row>
        <row r="20">
          <cell r="A20">
            <v>19</v>
          </cell>
          <cell r="B20" t="str">
            <v>CABLE NYY - CABLE NKY</v>
          </cell>
          <cell r="C20">
            <v>264.45</v>
          </cell>
          <cell r="D20">
            <v>263.05</v>
          </cell>
          <cell r="E20">
            <v>293.93</v>
          </cell>
          <cell r="F20">
            <v>264.22000000000003</v>
          </cell>
          <cell r="G20">
            <v>261.36</v>
          </cell>
          <cell r="H20">
            <v>264.07</v>
          </cell>
          <cell r="I20">
            <v>264.05</v>
          </cell>
        </row>
        <row r="21">
          <cell r="A21">
            <v>20</v>
          </cell>
          <cell r="B21" t="str">
            <v>CEMENTO ASFALTICO</v>
          </cell>
          <cell r="C21">
            <v>385.09</v>
          </cell>
          <cell r="D21">
            <v>385.09</v>
          </cell>
          <cell r="E21">
            <v>687.21</v>
          </cell>
          <cell r="F21">
            <v>840.44</v>
          </cell>
          <cell r="G21">
            <v>847.02</v>
          </cell>
          <cell r="H21">
            <v>847.02</v>
          </cell>
          <cell r="I21">
            <v>847.02</v>
          </cell>
        </row>
        <row r="22">
          <cell r="A22">
            <v>21</v>
          </cell>
          <cell r="B22" t="str">
            <v>CEMENTO PORTLAND TIPO I</v>
          </cell>
          <cell r="C22">
            <v>256.88</v>
          </cell>
          <cell r="D22">
            <v>256.88</v>
          </cell>
          <cell r="E22">
            <v>320.89</v>
          </cell>
          <cell r="F22">
            <v>320.89</v>
          </cell>
          <cell r="G22">
            <v>320.89</v>
          </cell>
          <cell r="H22">
            <v>320.89</v>
          </cell>
          <cell r="I22">
            <v>320.89</v>
          </cell>
        </row>
        <row r="23">
          <cell r="A23">
            <v>22</v>
          </cell>
          <cell r="B23" t="str">
            <v>CEMENTO PORTLAND TIPO II</v>
          </cell>
          <cell r="C23">
            <v>275.62</v>
          </cell>
          <cell r="D23">
            <v>275.62</v>
          </cell>
          <cell r="E23">
            <v>345.25</v>
          </cell>
          <cell r="F23">
            <v>345.25</v>
          </cell>
          <cell r="G23">
            <v>345.25</v>
          </cell>
          <cell r="H23">
            <v>345.25</v>
          </cell>
          <cell r="I23">
            <v>345.25</v>
          </cell>
        </row>
        <row r="24">
          <cell r="A24">
            <v>23</v>
          </cell>
          <cell r="B24" t="str">
            <v>CEMENTO PORTLAND TIPO V</v>
          </cell>
          <cell r="C24">
            <v>276.52</v>
          </cell>
          <cell r="D24">
            <v>276.52</v>
          </cell>
          <cell r="E24">
            <v>347.31</v>
          </cell>
          <cell r="F24">
            <v>347.31</v>
          </cell>
          <cell r="G24">
            <v>347.31</v>
          </cell>
          <cell r="H24">
            <v>347.31</v>
          </cell>
          <cell r="I24">
            <v>347.31</v>
          </cell>
        </row>
        <row r="25">
          <cell r="A25">
            <v>24</v>
          </cell>
          <cell r="B25" t="str">
            <v>CERAMICA ESMALTADA Y SIN ESMALTAR</v>
          </cell>
          <cell r="C25">
            <v>221.93</v>
          </cell>
          <cell r="D25">
            <v>221.7</v>
          </cell>
          <cell r="E25">
            <v>248.84</v>
          </cell>
          <cell r="F25">
            <v>249.35</v>
          </cell>
          <cell r="G25">
            <v>252.83</v>
          </cell>
          <cell r="H25">
            <v>253.77</v>
          </cell>
          <cell r="I25">
            <v>253.63</v>
          </cell>
        </row>
        <row r="26">
          <cell r="A26">
            <v>25</v>
          </cell>
          <cell r="C26">
            <v>0</v>
          </cell>
          <cell r="D26">
            <v>0</v>
          </cell>
          <cell r="E26">
            <v>0</v>
          </cell>
          <cell r="F26">
            <v>0</v>
          </cell>
          <cell r="G26">
            <v>0</v>
          </cell>
        </row>
        <row r="27">
          <cell r="A27">
            <v>26</v>
          </cell>
          <cell r="B27" t="str">
            <v>CERRAJERIA NACIONAL</v>
          </cell>
          <cell r="C27">
            <v>241.92</v>
          </cell>
          <cell r="D27">
            <v>243.06</v>
          </cell>
          <cell r="E27">
            <v>275.29000000000002</v>
          </cell>
          <cell r="F27">
            <v>273.8</v>
          </cell>
          <cell r="G27">
            <v>275.29000000000002</v>
          </cell>
          <cell r="H27">
            <v>274.74</v>
          </cell>
          <cell r="I27">
            <v>274.05</v>
          </cell>
        </row>
        <row r="28">
          <cell r="A28">
            <v>27</v>
          </cell>
          <cell r="B28" t="str">
            <v>DETONANTE</v>
          </cell>
          <cell r="C28">
            <v>296.2</v>
          </cell>
          <cell r="D28">
            <v>297.52999999999997</v>
          </cell>
          <cell r="E28">
            <v>354.55</v>
          </cell>
          <cell r="F28">
            <v>354.33</v>
          </cell>
          <cell r="G28">
            <v>352.82</v>
          </cell>
          <cell r="H28">
            <v>354.55</v>
          </cell>
          <cell r="I28">
            <v>354.24</v>
          </cell>
        </row>
        <row r="29">
          <cell r="A29">
            <v>28</v>
          </cell>
          <cell r="B29" t="str">
            <v>DINAMITA</v>
          </cell>
          <cell r="C29">
            <v>278.68</v>
          </cell>
          <cell r="D29">
            <v>279.93</v>
          </cell>
          <cell r="E29">
            <v>328.13</v>
          </cell>
          <cell r="F29">
            <v>327.94</v>
          </cell>
          <cell r="G29">
            <v>326.52999999999997</v>
          </cell>
          <cell r="H29">
            <v>328.01</v>
          </cell>
          <cell r="I29">
            <v>327.7</v>
          </cell>
        </row>
        <row r="30">
          <cell r="A30">
            <v>29</v>
          </cell>
          <cell r="C30">
            <v>0</v>
          </cell>
          <cell r="D30">
            <v>0</v>
          </cell>
          <cell r="E30">
            <v>0</v>
          </cell>
          <cell r="F30">
            <v>0</v>
          </cell>
          <cell r="G30">
            <v>0</v>
          </cell>
        </row>
        <row r="31">
          <cell r="A31">
            <v>30</v>
          </cell>
          <cell r="B31" t="str">
            <v>DOLAR (GENERAL PONDERADO)</v>
          </cell>
          <cell r="C31">
            <v>274.01</v>
          </cell>
          <cell r="D31">
            <v>275.23</v>
          </cell>
          <cell r="E31">
            <v>364.73</v>
          </cell>
          <cell r="F31">
            <v>371.21</v>
          </cell>
          <cell r="G31">
            <v>371.83</v>
          </cell>
          <cell r="H31">
            <v>372.84</v>
          </cell>
          <cell r="I31">
            <v>371.91</v>
          </cell>
        </row>
        <row r="32">
          <cell r="A32">
            <v>31</v>
          </cell>
          <cell r="B32" t="str">
            <v>DUCTO DE CONCRETO</v>
          </cell>
          <cell r="C32">
            <v>213.26</v>
          </cell>
          <cell r="D32">
            <v>208.91</v>
          </cell>
          <cell r="E32">
            <v>230.6</v>
          </cell>
          <cell r="F32">
            <v>230.55</v>
          </cell>
          <cell r="G32">
            <v>230.08</v>
          </cell>
          <cell r="H32">
            <v>235.81</v>
          </cell>
          <cell r="I32">
            <v>235.19</v>
          </cell>
        </row>
        <row r="33">
          <cell r="A33">
            <v>32</v>
          </cell>
          <cell r="B33" t="str">
            <v>FLETE TERRESTRE</v>
          </cell>
          <cell r="C33">
            <v>248.06</v>
          </cell>
          <cell r="D33">
            <v>248.06</v>
          </cell>
          <cell r="E33">
            <v>316.17</v>
          </cell>
          <cell r="F33">
            <v>323.24</v>
          </cell>
          <cell r="G33">
            <v>323.24</v>
          </cell>
          <cell r="H33">
            <v>323.24</v>
          </cell>
          <cell r="I33">
            <v>340.59</v>
          </cell>
        </row>
        <row r="34">
          <cell r="A34">
            <v>33</v>
          </cell>
          <cell r="B34" t="str">
            <v>FLETE AEREO</v>
          </cell>
          <cell r="C34">
            <v>351.27</v>
          </cell>
          <cell r="D34">
            <v>351.74</v>
          </cell>
          <cell r="E34">
            <v>434.19</v>
          </cell>
          <cell r="F34">
            <v>429.39</v>
          </cell>
          <cell r="G34">
            <v>427.16</v>
          </cell>
          <cell r="H34">
            <v>427.94</v>
          </cell>
          <cell r="I34">
            <v>429.84</v>
          </cell>
        </row>
        <row r="35">
          <cell r="A35">
            <v>34</v>
          </cell>
          <cell r="B35" t="str">
            <v>GASOLINA</v>
          </cell>
          <cell r="C35">
            <v>216.41</v>
          </cell>
          <cell r="D35">
            <v>219.43</v>
          </cell>
          <cell r="E35">
            <v>336.69</v>
          </cell>
          <cell r="F35">
            <v>395.75</v>
          </cell>
          <cell r="G35">
            <v>403.94</v>
          </cell>
          <cell r="H35">
            <v>377.64</v>
          </cell>
          <cell r="I35">
            <v>371.18</v>
          </cell>
        </row>
        <row r="36">
          <cell r="A36">
            <v>35</v>
          </cell>
          <cell r="B36" t="str">
            <v>GELATINA</v>
          </cell>
          <cell r="C36">
            <v>0</v>
          </cell>
          <cell r="D36">
            <v>0</v>
          </cell>
          <cell r="E36">
            <v>0</v>
          </cell>
          <cell r="F36">
            <v>0</v>
          </cell>
          <cell r="G36">
            <v>0</v>
          </cell>
        </row>
        <row r="37">
          <cell r="A37">
            <v>36</v>
          </cell>
          <cell r="B37" t="str">
            <v>GELIGNITA</v>
          </cell>
          <cell r="C37">
            <v>0</v>
          </cell>
          <cell r="D37">
            <v>0</v>
          </cell>
          <cell r="E37">
            <v>0</v>
          </cell>
          <cell r="F37">
            <v>0</v>
          </cell>
          <cell r="G37">
            <v>0</v>
          </cell>
        </row>
        <row r="38">
          <cell r="A38">
            <v>37</v>
          </cell>
          <cell r="B38" t="str">
            <v>HERRAMIENTA MANUAL</v>
          </cell>
          <cell r="C38">
            <v>223.99</v>
          </cell>
          <cell r="D38">
            <v>223.19</v>
          </cell>
          <cell r="E38">
            <v>231.62</v>
          </cell>
          <cell r="F38">
            <v>236.86</v>
          </cell>
          <cell r="G38">
            <v>236.3</v>
          </cell>
          <cell r="H38">
            <v>235.58</v>
          </cell>
          <cell r="I38">
            <v>234.33</v>
          </cell>
        </row>
        <row r="39">
          <cell r="A39">
            <v>38</v>
          </cell>
          <cell r="B39" t="str">
            <v>HORMIGON</v>
          </cell>
          <cell r="C39">
            <v>246.33</v>
          </cell>
          <cell r="D39">
            <v>246.33</v>
          </cell>
          <cell r="E39">
            <v>326.36</v>
          </cell>
          <cell r="F39">
            <v>352.42</v>
          </cell>
          <cell r="G39">
            <v>352.42</v>
          </cell>
          <cell r="H39">
            <v>352.42</v>
          </cell>
          <cell r="I39">
            <v>352.42</v>
          </cell>
        </row>
        <row r="40">
          <cell r="A40">
            <v>39</v>
          </cell>
          <cell r="B40" t="str">
            <v>INDICE GENERAL DE PRECIOS AL CONSUMIDOR</v>
          </cell>
          <cell r="C40">
            <v>261.57</v>
          </cell>
          <cell r="D40">
            <v>263.20999999999998</v>
          </cell>
          <cell r="E40">
            <v>284.70999999999998</v>
          </cell>
          <cell r="F40">
            <v>292.51</v>
          </cell>
          <cell r="G40">
            <v>292.36</v>
          </cell>
          <cell r="H40">
            <v>292.26</v>
          </cell>
          <cell r="I40">
            <v>290.88</v>
          </cell>
        </row>
        <row r="41">
          <cell r="A41">
            <v>40</v>
          </cell>
          <cell r="B41" t="str">
            <v>LOSETA</v>
          </cell>
          <cell r="C41">
            <v>258.87</v>
          </cell>
          <cell r="D41">
            <v>251.23</v>
          </cell>
          <cell r="E41">
            <v>262.33999999999997</v>
          </cell>
          <cell r="F41">
            <v>263.52999999999997</v>
          </cell>
          <cell r="G41">
            <v>263.52999999999997</v>
          </cell>
          <cell r="H41">
            <v>263.95</v>
          </cell>
          <cell r="I41">
            <v>264.27</v>
          </cell>
        </row>
        <row r="42">
          <cell r="A42">
            <v>41</v>
          </cell>
          <cell r="B42" t="str">
            <v>MADERA EN TIRAS PARA PISO</v>
          </cell>
          <cell r="C42">
            <v>250.6</v>
          </cell>
          <cell r="D42">
            <v>251.75</v>
          </cell>
          <cell r="E42">
            <v>262.32</v>
          </cell>
          <cell r="F42">
            <v>260.47000000000003</v>
          </cell>
          <cell r="G42">
            <v>261.13</v>
          </cell>
          <cell r="H42">
            <v>260.99</v>
          </cell>
          <cell r="I42">
            <v>260.54000000000002</v>
          </cell>
        </row>
        <row r="43">
          <cell r="A43">
            <v>42</v>
          </cell>
          <cell r="B43" t="str">
            <v>MADERA IMPORT. ENCOF. Y CARP.</v>
          </cell>
          <cell r="C43">
            <v>259.77999999999997</v>
          </cell>
          <cell r="D43">
            <v>260.36</v>
          </cell>
          <cell r="E43">
            <v>279.01</v>
          </cell>
          <cell r="F43">
            <v>274.3</v>
          </cell>
          <cell r="G43">
            <v>273.63</v>
          </cell>
          <cell r="H43">
            <v>274.3</v>
          </cell>
          <cell r="I43">
            <v>274.17</v>
          </cell>
        </row>
        <row r="44">
          <cell r="A44">
            <v>43</v>
          </cell>
          <cell r="B44" t="str">
            <v>MADERA NACIONAL PARA ENCOFRADO Y CARPINTERIA</v>
          </cell>
          <cell r="C44">
            <v>314.25</v>
          </cell>
          <cell r="D44">
            <v>314.29000000000002</v>
          </cell>
          <cell r="E44">
            <v>343.94</v>
          </cell>
          <cell r="F44">
            <v>353.1</v>
          </cell>
          <cell r="G44">
            <v>354.35</v>
          </cell>
          <cell r="H44">
            <v>355.34</v>
          </cell>
          <cell r="I44">
            <v>357.6</v>
          </cell>
        </row>
        <row r="45">
          <cell r="A45">
            <v>44</v>
          </cell>
          <cell r="B45" t="str">
            <v>MADERA TERCIADA PARA ENCOFRADO Y CARPINTERIA</v>
          </cell>
          <cell r="C45">
            <v>255.04</v>
          </cell>
          <cell r="D45">
            <v>256.79000000000002</v>
          </cell>
          <cell r="E45">
            <v>252.21</v>
          </cell>
          <cell r="F45">
            <v>254.38</v>
          </cell>
          <cell r="G45">
            <v>254.12</v>
          </cell>
          <cell r="H45">
            <v>253.62</v>
          </cell>
          <cell r="I45">
            <v>253.69</v>
          </cell>
        </row>
        <row r="46">
          <cell r="A46">
            <v>45</v>
          </cell>
          <cell r="B46" t="str">
            <v>MADERA TERCIADA PARA ENCOF.</v>
          </cell>
          <cell r="C46">
            <v>231.76</v>
          </cell>
          <cell r="D46">
            <v>231.76</v>
          </cell>
          <cell r="E46">
            <v>240.76</v>
          </cell>
          <cell r="F46">
            <v>246.19</v>
          </cell>
          <cell r="G46">
            <v>246.41</v>
          </cell>
          <cell r="H46">
            <v>246.41</v>
          </cell>
          <cell r="I46">
            <v>246.41</v>
          </cell>
        </row>
        <row r="47">
          <cell r="A47">
            <v>46</v>
          </cell>
          <cell r="B47" t="str">
            <v>MALLA DE ACERO</v>
          </cell>
          <cell r="C47">
            <v>279.60000000000002</v>
          </cell>
          <cell r="D47">
            <v>280.83999999999997</v>
          </cell>
          <cell r="E47">
            <v>314.56</v>
          </cell>
          <cell r="F47">
            <v>317.61</v>
          </cell>
          <cell r="G47">
            <v>316.33999999999997</v>
          </cell>
          <cell r="H47">
            <v>318.41000000000003</v>
          </cell>
          <cell r="I47">
            <v>319.60000000000002</v>
          </cell>
        </row>
        <row r="48">
          <cell r="A48">
            <v>47</v>
          </cell>
          <cell r="B48" t="str">
            <v>MANO DE OBRA (INCLUIDO LEYES SOCIALES)</v>
          </cell>
          <cell r="C48">
            <v>258.94</v>
          </cell>
          <cell r="D48">
            <v>258.94</v>
          </cell>
          <cell r="E48">
            <v>289.57</v>
          </cell>
          <cell r="F48">
            <v>292.3</v>
          </cell>
          <cell r="G48">
            <v>292.58</v>
          </cell>
          <cell r="H48">
            <v>292.58</v>
          </cell>
          <cell r="I48">
            <v>292.58</v>
          </cell>
        </row>
        <row r="49">
          <cell r="A49">
            <v>48</v>
          </cell>
          <cell r="B49" t="str">
            <v>MAQUINARIA Y EQUIPO NACIONAL</v>
          </cell>
          <cell r="C49">
            <v>265.79000000000002</v>
          </cell>
          <cell r="D49">
            <v>269.99</v>
          </cell>
          <cell r="E49">
            <v>306.72000000000003</v>
          </cell>
          <cell r="F49">
            <v>300.7</v>
          </cell>
          <cell r="G49">
            <v>299.51</v>
          </cell>
          <cell r="H49">
            <v>300.85000000000002</v>
          </cell>
          <cell r="I49">
            <v>301.36</v>
          </cell>
        </row>
        <row r="50">
          <cell r="A50">
            <v>49</v>
          </cell>
          <cell r="B50" t="str">
            <v>MAQUINARIA Y EQUIPO IMPORTADO</v>
          </cell>
          <cell r="C50">
            <v>238.08</v>
          </cell>
          <cell r="D50">
            <v>239.15</v>
          </cell>
          <cell r="E50">
            <v>281.11</v>
          </cell>
          <cell r="F50">
            <v>278.44</v>
          </cell>
          <cell r="G50">
            <v>277.47000000000003</v>
          </cell>
          <cell r="H50">
            <v>278.83</v>
          </cell>
          <cell r="I50">
            <v>278.82</v>
          </cell>
        </row>
        <row r="51">
          <cell r="A51">
            <v>50</v>
          </cell>
          <cell r="B51" t="str">
            <v>MARCO Y TAPA DE FIERRO FUNDIDO</v>
          </cell>
          <cell r="C51">
            <v>302.94</v>
          </cell>
          <cell r="D51">
            <v>303.74</v>
          </cell>
          <cell r="E51">
            <v>311.20999999999998</v>
          </cell>
          <cell r="F51">
            <v>312.04000000000002</v>
          </cell>
          <cell r="G51">
            <v>311.22000000000003</v>
          </cell>
          <cell r="H51">
            <v>312.16000000000003</v>
          </cell>
          <cell r="I51">
            <v>312</v>
          </cell>
        </row>
        <row r="52">
          <cell r="A52">
            <v>51</v>
          </cell>
          <cell r="B52" t="str">
            <v>PERFIL DE ACERO LIVIANO</v>
          </cell>
          <cell r="C52">
            <v>217.24</v>
          </cell>
          <cell r="D52">
            <v>217.62</v>
          </cell>
          <cell r="E52">
            <v>229.76</v>
          </cell>
          <cell r="F52">
            <v>216.78</v>
          </cell>
          <cell r="G52">
            <v>215.96</v>
          </cell>
          <cell r="H52">
            <v>217.02</v>
          </cell>
          <cell r="I52">
            <v>199.25</v>
          </cell>
        </row>
        <row r="53">
          <cell r="A53">
            <v>52</v>
          </cell>
          <cell r="B53" t="str">
            <v>PERFIL DE ALUMINIO</v>
          </cell>
          <cell r="C53">
            <v>247.72</v>
          </cell>
          <cell r="D53">
            <v>278.57</v>
          </cell>
          <cell r="E53">
            <v>269.94</v>
          </cell>
          <cell r="F53">
            <v>270.47000000000003</v>
          </cell>
          <cell r="G53">
            <v>269.56</v>
          </cell>
          <cell r="H53">
            <v>270.27</v>
          </cell>
          <cell r="I53">
            <v>270.44</v>
          </cell>
        </row>
        <row r="54">
          <cell r="A54">
            <v>53</v>
          </cell>
          <cell r="B54" t="str">
            <v>PETROLEO DIESEL</v>
          </cell>
          <cell r="C54">
            <v>265.58</v>
          </cell>
          <cell r="D54">
            <v>267.57</v>
          </cell>
          <cell r="E54">
            <v>426.51</v>
          </cell>
          <cell r="F54">
            <v>505.33</v>
          </cell>
          <cell r="G54">
            <v>506.65</v>
          </cell>
          <cell r="H54">
            <v>494.73</v>
          </cell>
          <cell r="I54">
            <v>492.08</v>
          </cell>
        </row>
        <row r="55">
          <cell r="A55">
            <v>54</v>
          </cell>
          <cell r="B55" t="str">
            <v>PINTURA LATEX</v>
          </cell>
          <cell r="C55">
            <v>275.93</v>
          </cell>
          <cell r="D55">
            <v>279.57</v>
          </cell>
          <cell r="E55">
            <v>314.25</v>
          </cell>
          <cell r="F55">
            <v>312.10000000000002</v>
          </cell>
          <cell r="G55">
            <v>312.43</v>
          </cell>
          <cell r="H55">
            <v>316.11</v>
          </cell>
          <cell r="I55">
            <v>318.05</v>
          </cell>
        </row>
        <row r="56">
          <cell r="A56">
            <v>55</v>
          </cell>
          <cell r="B56" t="str">
            <v>PINTURA TEMPLE</v>
          </cell>
          <cell r="C56">
            <v>304.32</v>
          </cell>
          <cell r="D56">
            <v>304.32</v>
          </cell>
          <cell r="E56">
            <v>346.01</v>
          </cell>
          <cell r="F56">
            <v>351.82</v>
          </cell>
          <cell r="G56">
            <v>351.82</v>
          </cell>
          <cell r="H56">
            <v>351.82</v>
          </cell>
          <cell r="I56">
            <v>351.82</v>
          </cell>
        </row>
        <row r="57">
          <cell r="A57">
            <v>56</v>
          </cell>
          <cell r="B57" t="str">
            <v>PLANCHA DE ACERO LAC</v>
          </cell>
          <cell r="C57">
            <v>183.4</v>
          </cell>
          <cell r="D57">
            <v>184.22</v>
          </cell>
          <cell r="E57">
            <v>241.59</v>
          </cell>
          <cell r="F57">
            <v>262.10000000000002</v>
          </cell>
          <cell r="G57">
            <v>267.72000000000003</v>
          </cell>
          <cell r="H57">
            <v>269.02999999999997</v>
          </cell>
          <cell r="I57">
            <v>268.8</v>
          </cell>
        </row>
        <row r="58">
          <cell r="A58">
            <v>57</v>
          </cell>
          <cell r="B58" t="str">
            <v>PLANCHA DE ACERO LAF</v>
          </cell>
          <cell r="C58">
            <v>196.61</v>
          </cell>
          <cell r="D58">
            <v>197.49</v>
          </cell>
          <cell r="E58">
            <v>190.39</v>
          </cell>
          <cell r="F58">
            <v>212.05</v>
          </cell>
          <cell r="G58">
            <v>217.64</v>
          </cell>
          <cell r="H58">
            <v>218.71</v>
          </cell>
          <cell r="I58">
            <v>218.52</v>
          </cell>
        </row>
        <row r="59">
          <cell r="A59">
            <v>58</v>
          </cell>
          <cell r="C59">
            <v>0</v>
          </cell>
          <cell r="D59">
            <v>0</v>
          </cell>
          <cell r="E59">
            <v>0</v>
          </cell>
          <cell r="F59">
            <v>0</v>
          </cell>
          <cell r="G59">
            <v>0</v>
          </cell>
        </row>
        <row r="60">
          <cell r="A60">
            <v>59</v>
          </cell>
          <cell r="B60" t="str">
            <v>PLANCHA DE ASBESTO-CEMENTO</v>
          </cell>
          <cell r="C60">
            <v>158.30000000000001</v>
          </cell>
          <cell r="D60">
            <v>158.30000000000001</v>
          </cell>
          <cell r="E60">
            <v>177.06</v>
          </cell>
          <cell r="F60">
            <v>181.01</v>
          </cell>
          <cell r="G60">
            <v>181.01</v>
          </cell>
          <cell r="H60">
            <v>181.01</v>
          </cell>
          <cell r="I60">
            <v>181.01</v>
          </cell>
        </row>
        <row r="61">
          <cell r="A61">
            <v>60</v>
          </cell>
          <cell r="B61" t="str">
            <v>PLANCHA DE POLIURETANO</v>
          </cell>
          <cell r="C61">
            <v>155.44</v>
          </cell>
          <cell r="D61">
            <v>156.01</v>
          </cell>
          <cell r="E61">
            <v>209.15</v>
          </cell>
          <cell r="F61">
            <v>203.61</v>
          </cell>
          <cell r="G61">
            <v>203.13</v>
          </cell>
          <cell r="H61">
            <v>203.65</v>
          </cell>
          <cell r="I61">
            <v>203.58</v>
          </cell>
        </row>
        <row r="62">
          <cell r="A62">
            <v>61</v>
          </cell>
          <cell r="B62" t="str">
            <v>PLANCHA GALVANIZADA</v>
          </cell>
          <cell r="C62">
            <v>215.62</v>
          </cell>
          <cell r="D62">
            <v>216.58</v>
          </cell>
          <cell r="E62">
            <v>210.56</v>
          </cell>
          <cell r="F62">
            <v>221.67</v>
          </cell>
          <cell r="G62">
            <v>220.71</v>
          </cell>
          <cell r="H62">
            <v>221.79</v>
          </cell>
          <cell r="I62">
            <v>216.01</v>
          </cell>
        </row>
        <row r="63">
          <cell r="A63">
            <v>62</v>
          </cell>
          <cell r="B63" t="str">
            <v>POSTE DE CONCRETO</v>
          </cell>
          <cell r="C63">
            <v>201.73</v>
          </cell>
          <cell r="D63">
            <v>193.74</v>
          </cell>
          <cell r="E63">
            <v>240.22</v>
          </cell>
          <cell r="F63">
            <v>241.05</v>
          </cell>
          <cell r="G63">
            <v>240.4</v>
          </cell>
          <cell r="H63">
            <v>247.73</v>
          </cell>
          <cell r="I63">
            <v>248.74</v>
          </cell>
        </row>
        <row r="64">
          <cell r="A64">
            <v>63</v>
          </cell>
          <cell r="B64" t="str">
            <v>POSTE DE FIERRO Y TUB. ACERO</v>
          </cell>
          <cell r="C64">
            <v>0</v>
          </cell>
          <cell r="D64">
            <v>0</v>
          </cell>
          <cell r="E64">
            <v>0</v>
          </cell>
          <cell r="F64">
            <v>0</v>
          </cell>
          <cell r="G64">
            <v>0</v>
          </cell>
        </row>
        <row r="65">
          <cell r="A65">
            <v>64</v>
          </cell>
          <cell r="B65" t="str">
            <v>TERRAZO</v>
          </cell>
          <cell r="C65">
            <v>183.05</v>
          </cell>
          <cell r="D65">
            <v>185.46</v>
          </cell>
          <cell r="E65">
            <v>174.32</v>
          </cell>
          <cell r="F65">
            <v>174.32</v>
          </cell>
          <cell r="G65">
            <v>174.32</v>
          </cell>
          <cell r="H65">
            <v>174.32</v>
          </cell>
          <cell r="I65">
            <v>174.32</v>
          </cell>
        </row>
        <row r="66">
          <cell r="A66">
            <v>65</v>
          </cell>
          <cell r="B66" t="str">
            <v>TUBO DE ACERO NEGRO Y/O GALVANIZADO</v>
          </cell>
          <cell r="C66">
            <v>203.59</v>
          </cell>
          <cell r="D66">
            <v>204.15</v>
          </cell>
          <cell r="E66">
            <v>197.55</v>
          </cell>
          <cell r="F66">
            <v>204.64</v>
          </cell>
          <cell r="G66">
            <v>204.43</v>
          </cell>
          <cell r="H66">
            <v>206.77</v>
          </cell>
          <cell r="I66">
            <v>207.28</v>
          </cell>
        </row>
        <row r="67">
          <cell r="A67">
            <v>66</v>
          </cell>
          <cell r="B67" t="str">
            <v>TUBERIA DE ASBESTO CEMENTO</v>
          </cell>
          <cell r="C67">
            <v>237.85</v>
          </cell>
          <cell r="D67">
            <v>238.92</v>
          </cell>
          <cell r="E67">
            <v>284.69</v>
          </cell>
          <cell r="F67">
            <v>307.29000000000002</v>
          </cell>
          <cell r="G67">
            <v>305.97000000000003</v>
          </cell>
          <cell r="H67">
            <v>307.45999999999998</v>
          </cell>
          <cell r="I67">
            <v>307.19</v>
          </cell>
        </row>
        <row r="68">
          <cell r="A68">
            <v>67</v>
          </cell>
          <cell r="C68">
            <v>0</v>
          </cell>
          <cell r="D68">
            <v>0</v>
          </cell>
          <cell r="E68">
            <v>0</v>
          </cell>
          <cell r="F68">
            <v>0</v>
          </cell>
          <cell r="G68">
            <v>0</v>
          </cell>
        </row>
        <row r="69">
          <cell r="A69">
            <v>68</v>
          </cell>
          <cell r="B69" t="str">
            <v>TUBER. DE COBRE Y ACC. BRONCE</v>
          </cell>
          <cell r="C69">
            <v>213.46</v>
          </cell>
          <cell r="D69">
            <v>214.4</v>
          </cell>
          <cell r="E69">
            <v>198.46</v>
          </cell>
          <cell r="F69">
            <v>198.35</v>
          </cell>
          <cell r="G69">
            <v>197.5</v>
          </cell>
          <cell r="H69">
            <v>198.46</v>
          </cell>
          <cell r="I69">
            <v>198.31</v>
          </cell>
        </row>
        <row r="70">
          <cell r="A70">
            <v>69</v>
          </cell>
          <cell r="B70" t="str">
            <v>TUBERIA DE ASBESTO CEMENTO</v>
          </cell>
          <cell r="C70">
            <v>183.48</v>
          </cell>
          <cell r="D70">
            <v>185.9</v>
          </cell>
          <cell r="E70">
            <v>196.08</v>
          </cell>
          <cell r="F70">
            <v>193.02</v>
          </cell>
          <cell r="G70">
            <v>191.15</v>
          </cell>
          <cell r="H70">
            <v>192.68</v>
          </cell>
          <cell r="I70">
            <v>192.66</v>
          </cell>
        </row>
        <row r="71">
          <cell r="A71">
            <v>70</v>
          </cell>
          <cell r="B71" t="str">
            <v>TUBERIA DE CONCRETO REFORZADO</v>
          </cell>
          <cell r="C71">
            <v>206.44</v>
          </cell>
          <cell r="D71">
            <v>213.79</v>
          </cell>
          <cell r="E71">
            <v>225.55</v>
          </cell>
          <cell r="F71">
            <v>225.55</v>
          </cell>
          <cell r="G71">
            <v>168.1</v>
          </cell>
          <cell r="H71">
            <v>168.1</v>
          </cell>
          <cell r="I71">
            <v>168.1</v>
          </cell>
        </row>
        <row r="72">
          <cell r="A72">
            <v>71</v>
          </cell>
          <cell r="B72" t="str">
            <v>TUBERIA DE FIERRO FUNDIDO</v>
          </cell>
          <cell r="C72">
            <v>315.37</v>
          </cell>
          <cell r="D72">
            <v>312.18</v>
          </cell>
          <cell r="E72">
            <v>333.97</v>
          </cell>
          <cell r="F72">
            <v>343.21</v>
          </cell>
          <cell r="G72">
            <v>342.65</v>
          </cell>
          <cell r="H72">
            <v>343.28</v>
          </cell>
          <cell r="I72">
            <v>343.17</v>
          </cell>
        </row>
        <row r="73">
          <cell r="A73">
            <v>72</v>
          </cell>
          <cell r="B73" t="str">
            <v>TUBERIA DE PVC AGUA-DESAG-ELEC</v>
          </cell>
          <cell r="C73">
            <v>228.86</v>
          </cell>
          <cell r="D73">
            <v>229.69</v>
          </cell>
          <cell r="E73">
            <v>252.17</v>
          </cell>
          <cell r="F73">
            <v>253.37</v>
          </cell>
          <cell r="G73">
            <v>252.99</v>
          </cell>
          <cell r="H73">
            <v>253.5</v>
          </cell>
          <cell r="I73">
            <v>239.64</v>
          </cell>
        </row>
        <row r="74">
          <cell r="A74">
            <v>73</v>
          </cell>
          <cell r="B74" t="str">
            <v>DUCTOS TELEFONICOS DE PVC</v>
          </cell>
          <cell r="C74">
            <v>221.99</v>
          </cell>
          <cell r="D74">
            <v>221.76</v>
          </cell>
          <cell r="E74">
            <v>240.15</v>
          </cell>
          <cell r="F74">
            <v>238.42</v>
          </cell>
          <cell r="G74">
            <v>237.65</v>
          </cell>
          <cell r="H74">
            <v>238.57</v>
          </cell>
          <cell r="I74">
            <v>238.39</v>
          </cell>
        </row>
        <row r="75">
          <cell r="A75">
            <v>74</v>
          </cell>
          <cell r="C75">
            <v>0</v>
          </cell>
          <cell r="D75">
            <v>0</v>
          </cell>
          <cell r="E75">
            <v>0</v>
          </cell>
          <cell r="F75">
            <v>0</v>
          </cell>
          <cell r="G75">
            <v>0</v>
          </cell>
        </row>
        <row r="76">
          <cell r="A76">
            <v>75</v>
          </cell>
          <cell r="C76">
            <v>0</v>
          </cell>
          <cell r="D76">
            <v>0</v>
          </cell>
          <cell r="E76">
            <v>0</v>
          </cell>
          <cell r="F76">
            <v>0</v>
          </cell>
          <cell r="G76">
            <v>0</v>
          </cell>
        </row>
        <row r="77">
          <cell r="A77">
            <v>76</v>
          </cell>
          <cell r="B77" t="str">
            <v>VALVULA DE BRONCE IMPORTADA</v>
          </cell>
          <cell r="C77">
            <v>0</v>
          </cell>
          <cell r="D77">
            <v>0</v>
          </cell>
          <cell r="E77">
            <v>0</v>
          </cell>
          <cell r="F77">
            <v>0</v>
          </cell>
          <cell r="G77">
            <v>0</v>
          </cell>
        </row>
        <row r="78">
          <cell r="A78">
            <v>77</v>
          </cell>
          <cell r="B78" t="str">
            <v>VALVULA DE BRONCE NACIONAL</v>
          </cell>
          <cell r="C78">
            <v>233.53</v>
          </cell>
          <cell r="D78">
            <v>233.82</v>
          </cell>
          <cell r="E78">
            <v>266.08999999999997</v>
          </cell>
          <cell r="F78">
            <v>264.38</v>
          </cell>
          <cell r="G78">
            <v>250.2</v>
          </cell>
          <cell r="H78">
            <v>251.99</v>
          </cell>
          <cell r="I78">
            <v>251.27</v>
          </cell>
        </row>
        <row r="79">
          <cell r="A79">
            <v>78</v>
          </cell>
          <cell r="B79" t="str">
            <v>VALVULA DE FIERRO FDO.NACIONAL</v>
          </cell>
          <cell r="C79">
            <v>347.71</v>
          </cell>
          <cell r="D79">
            <v>351.18709999999999</v>
          </cell>
          <cell r="E79">
            <v>365.28</v>
          </cell>
          <cell r="F79">
            <v>359.78</v>
          </cell>
          <cell r="G79">
            <v>353.66</v>
          </cell>
          <cell r="H79">
            <v>354.96</v>
          </cell>
          <cell r="I79">
            <v>354.56</v>
          </cell>
        </row>
        <row r="80">
          <cell r="A80">
            <v>79</v>
          </cell>
          <cell r="B80" t="str">
            <v>VIDRIO INCOLORO NACIONAL</v>
          </cell>
          <cell r="C80">
            <v>0</v>
          </cell>
          <cell r="D80">
            <v>0</v>
          </cell>
          <cell r="E80">
            <v>0</v>
          </cell>
          <cell r="F80">
            <v>0</v>
          </cell>
          <cell r="G80">
            <v>0</v>
          </cell>
        </row>
      </sheetData>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versión"/>
      <sheetName val="EXP+PLAN1+SUP"/>
      <sheetName val="GG"/>
      <sheetName val="COMPONENTES"/>
      <sheetName val="ESPECIALIDADES"/>
      <sheetName val="ALT2"/>
      <sheetName val="O&amp;M"/>
      <sheetName val="Ev. Social"/>
      <sheetName val="Sensibilidad"/>
      <sheetName val="Sostenibilidad"/>
      <sheetName val="ML"/>
      <sheetName val="O"/>
      <sheetName val="INGRESOS PIP"/>
      <sheetName val="RRHH"/>
      <sheetName val="e.inform"/>
      <sheetName val="capacit"/>
      <sheetName val="R5Y6"/>
      <sheetName val="Línea Base"/>
      <sheetName val="e.estruct"/>
      <sheetName val="e.electr"/>
      <sheetName val="e.mecáni"/>
      <sheetName val="e.equi"/>
      <sheetName val="e.sanita"/>
      <sheetName val="e.arqui"/>
      <sheetName val="plan mante"/>
      <sheetName val="Imple"/>
      <sheetName val="REPOSICIÓN"/>
      <sheetName val="cie10"/>
      <sheetName val="sensibilidad.proliv"/>
      <sheetName val="INDICES"/>
      <sheetName val="Cuadrillas"/>
      <sheetName val="DOBLE H1-Z4"/>
      <sheetName val="DATOS"/>
      <sheetName val="CIE"/>
      <sheetName val="F17 A1"/>
      <sheetName val="GENERAL"/>
      <sheetName val="Calendario"/>
      <sheetName val="Pto_Itemizado_S10"/>
      <sheetName val="Bech_Lab"/>
      <sheetName val="Inputs"/>
      <sheetName val="Calculos"/>
      <sheetName val="RESUMEN POR COMPONENTE"/>
      <sheetName val="POLINOMICA"/>
      <sheetName val="p1"/>
      <sheetName val="datos bas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B"/>
      <sheetName val="Proyecciones"/>
      <sheetName val="OyD-AP"/>
      <sheetName val="Inv Agua pm"/>
      <sheetName val="Inv. Agua Año 0"/>
      <sheetName val="Inv Alcant pm"/>
      <sheetName val="Inv. Alcantarillado Año 0"/>
      <sheetName val="Inv Trata pm"/>
      <sheetName val="Inv.Planta de Tratamiento Año 0"/>
      <sheetName val="Gastos Pre Operativos"/>
      <sheetName val="Resumen de Inversiones año 0"/>
      <sheetName val="OyM sin pyto a PM"/>
      <sheetName val="OyM Fijos"/>
      <sheetName val="Inversion futura y OyM incr. PM"/>
      <sheetName val="OyM con pyto PM"/>
      <sheetName val="Flujo OyM a PM"/>
      <sheetName val="Flujo de inversiones PM"/>
      <sheetName val="Flujo Costos incrementales a PM"/>
      <sheetName val="OyM sin pyto PS"/>
      <sheetName val="OyM con pyto PS"/>
      <sheetName val="Flujo OyM a PS"/>
      <sheetName val="Flujo de inversiones PS"/>
      <sheetName val="Flujo Costos increment.a PS"/>
      <sheetName val="Beneficios nuevos usuarios"/>
      <sheetName val="Beneficios antigos usuarios"/>
      <sheetName val="Flujo Beneficios"/>
      <sheetName val="Eval. Agua"/>
      <sheetName val="Sens.agua"/>
      <sheetName val="Riesgo agua"/>
      <sheetName val="Eval. Alcant"/>
      <sheetName val="Sens.Alcant"/>
      <sheetName val="Eval. Trat"/>
      <sheetName val="Sens. Trat"/>
      <sheetName val="Tarifa agua"/>
      <sheetName val="Tarifa Alcant y Trat."/>
      <sheetName val="Sensibilidad"/>
      <sheetName val="Sheet1"/>
      <sheetName val="DOBLE H1-Z4"/>
      <sheetName val="Direct_Lbr"/>
      <sheetName val="RES F1"/>
      <sheetName val="CIEDANOS"/>
      <sheetName val="PRECIO2"/>
      <sheetName val="POLINOMICA"/>
      <sheetName val="sensibilidad.proliv"/>
      <sheetName val="civ_roma"/>
      <sheetName val="Ampliad"/>
      <sheetName val="Ing"/>
      <sheetName val="Infra"/>
      <sheetName val="PAPrrhh"/>
      <sheetName val="Opti"/>
      <sheetName val="RRHH"/>
      <sheetName val="C17_Gra01"/>
      <sheetName val="INDICES"/>
    </sheetNames>
    <sheetDataSet>
      <sheetData sheetId="0"/>
      <sheetData sheetId="1">
        <row r="36">
          <cell r="D36">
            <v>-0.5</v>
          </cell>
        </row>
      </sheetData>
      <sheetData sheetId="2"/>
      <sheetData sheetId="3">
        <row r="36">
          <cell r="D36">
            <v>-0.5</v>
          </cell>
        </row>
      </sheetData>
      <sheetData sheetId="4"/>
      <sheetData sheetId="5">
        <row r="36">
          <cell r="D36">
            <v>-0.5</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36">
          <cell r="D36">
            <v>-0.5</v>
          </cell>
        </row>
      </sheetData>
      <sheetData sheetId="20"/>
      <sheetData sheetId="21">
        <row r="36">
          <cell r="D36">
            <v>-0.5</v>
          </cell>
        </row>
      </sheetData>
      <sheetData sheetId="22"/>
      <sheetData sheetId="23">
        <row r="36">
          <cell r="D36">
            <v>-0.5</v>
          </cell>
        </row>
      </sheetData>
      <sheetData sheetId="24"/>
      <sheetData sheetId="25">
        <row r="36">
          <cell r="D36">
            <v>-0.5</v>
          </cell>
        </row>
      </sheetData>
      <sheetData sheetId="26"/>
      <sheetData sheetId="27">
        <row r="36">
          <cell r="D36">
            <v>-0.5</v>
          </cell>
        </row>
      </sheetData>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agua"/>
      <sheetName val="INVENTARIO"/>
      <sheetName val="EQ_ALTER. 1"/>
      <sheetName val="PPTOALT1"/>
      <sheetName val="F17 A1"/>
      <sheetName val="EQ_ALTER. 2"/>
      <sheetName val="PPTOALT2"/>
      <sheetName val="F17 A2"/>
      <sheetName val="Costos-op-man"/>
      <sheetName val="Planilla Sit. Act."/>
      <sheetName val="Planilla_con proyecto"/>
      <sheetName val="Detalle Cost Op Irma"/>
      <sheetName val="Detalle Cost Op"/>
      <sheetName val="Cost-ScA1"/>
      <sheetName val="Cost-ScA2"/>
      <sheetName val="Cost-PrA1"/>
      <sheetName val="Cost-PrA2"/>
      <sheetName val="dem-ofert"/>
      <sheetName val="CostoE-Pr"/>
      <sheetName val="CostoE-Sc"/>
      <sheetName val="F25"/>
      <sheetName val="Encofrado BVR Unispan"/>
      <sheetName val="Sensibilidad"/>
      <sheetName val="Metrados"/>
      <sheetName val="C17_Gra01"/>
      <sheetName val="Direct_Lbr"/>
      <sheetName val="datos base"/>
      <sheetName val="CFA"/>
      <sheetName val="sensibilidad.proliv"/>
      <sheetName val="Solicitud"/>
      <sheetName val="Footing Design"/>
      <sheetName val="ARQUITECTURA"/>
      <sheetName val="ESTRUCTURAS"/>
      <sheetName val="INST.ELECTRICAS"/>
      <sheetName val="INST.SANITARIAS"/>
      <sheetName val="Hoja1"/>
      <sheetName val="EP1"/>
    </sheetNames>
    <sheetDataSet>
      <sheetData sheetId="0" refreshError="1"/>
      <sheetData sheetId="1">
        <row r="9">
          <cell r="B9" t="str">
            <v>1.00.00</v>
          </cell>
        </row>
      </sheetData>
      <sheetData sheetId="2">
        <row r="9">
          <cell r="B9" t="str">
            <v>1.00.00</v>
          </cell>
        </row>
      </sheetData>
      <sheetData sheetId="3" refreshError="1"/>
      <sheetData sheetId="4">
        <row r="9">
          <cell r="B9" t="str">
            <v>1.00.00</v>
          </cell>
        </row>
      </sheetData>
      <sheetData sheetId="5">
        <row r="9">
          <cell r="B9" t="str">
            <v>1.00.00</v>
          </cell>
        </row>
      </sheetData>
      <sheetData sheetId="6">
        <row r="9">
          <cell r="B9" t="str">
            <v>1.00.00</v>
          </cell>
        </row>
      </sheetData>
      <sheetData sheetId="7">
        <row r="9">
          <cell r="B9" t="str">
            <v>1.00.00</v>
          </cell>
        </row>
      </sheetData>
      <sheetData sheetId="8">
        <row r="9">
          <cell r="B9" t="str">
            <v>1.00.00</v>
          </cell>
        </row>
      </sheetData>
      <sheetData sheetId="9">
        <row r="9">
          <cell r="B9" t="str">
            <v>1.00.00</v>
          </cell>
        </row>
      </sheetData>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supuesto"/>
      <sheetName val="Relacion de PU"/>
      <sheetName val="Relacion de INSUMOS"/>
      <sheetName val="Analisis de Precios"/>
      <sheetName val="POLINOMICA"/>
      <sheetName val="RECURSOS"/>
      <sheetName val="Datos Generales"/>
      <sheetName val="Forrado"/>
      <sheetName val="CFA"/>
      <sheetName val="Sens.agua"/>
      <sheetName val="Datos"/>
      <sheetName val="Calculos"/>
      <sheetName val="datos base"/>
      <sheetName val="RO"/>
      <sheetName val="sensibilidad.proliv"/>
      <sheetName val="7422CW00"/>
      <sheetName val="Hoja1"/>
      <sheetName val="Solicitud"/>
      <sheetName val="RES,MET,ADI1"/>
      <sheetName val="C05_Ges03"/>
      <sheetName val="Sensibilidad"/>
    </sheetNames>
    <sheetDataSet>
      <sheetData sheetId="0" refreshError="1"/>
      <sheetData sheetId="1" refreshError="1"/>
      <sheetData sheetId="2" refreshError="1">
        <row r="12">
          <cell r="A12">
            <v>433005</v>
          </cell>
          <cell r="B12" t="str">
            <v>OFICINA,ALMACEN Y CASETA DE GUARDANIA</v>
          </cell>
          <cell r="C12" t="str">
            <v>M2</v>
          </cell>
          <cell r="E12">
            <v>70</v>
          </cell>
        </row>
        <row r="13">
          <cell r="A13">
            <v>320160</v>
          </cell>
          <cell r="B13" t="str">
            <v>MOVILIZACION DE EQUIPO</v>
          </cell>
          <cell r="C13" t="str">
            <v>GLB</v>
          </cell>
          <cell r="E13">
            <v>3200</v>
          </cell>
        </row>
        <row r="14">
          <cell r="A14">
            <v>22020</v>
          </cell>
          <cell r="B14" t="str">
            <v>CLAVOS DE CONSTRUCCION PROMEDIO</v>
          </cell>
          <cell r="C14" t="str">
            <v>KG</v>
          </cell>
          <cell r="E14">
            <v>2.12</v>
          </cell>
        </row>
        <row r="15">
          <cell r="A15">
            <v>21001</v>
          </cell>
          <cell r="B15" t="str">
            <v>ALAMBRE NEGRO #8</v>
          </cell>
          <cell r="C15" t="str">
            <v>KG</v>
          </cell>
          <cell r="E15">
            <v>2.0299999999999998</v>
          </cell>
        </row>
        <row r="16">
          <cell r="A16">
            <v>21002</v>
          </cell>
          <cell r="B16" t="str">
            <v>ALAMBRE NEGRO #16</v>
          </cell>
          <cell r="C16" t="str">
            <v>KG</v>
          </cell>
          <cell r="E16">
            <v>2.0299999999999998</v>
          </cell>
        </row>
        <row r="17">
          <cell r="A17">
            <v>22002</v>
          </cell>
          <cell r="B17" t="str">
            <v>CLAVOS CON CABEZA 11/2</v>
          </cell>
          <cell r="C17" t="str">
            <v>KG</v>
          </cell>
          <cell r="E17">
            <v>2.54</v>
          </cell>
        </row>
        <row r="18">
          <cell r="A18">
            <v>30110</v>
          </cell>
          <cell r="B18" t="str">
            <v>ACERO FIERRO CORRUGADO PROMEDIO</v>
          </cell>
          <cell r="C18" t="str">
            <v>KG</v>
          </cell>
          <cell r="E18">
            <v>1.23</v>
          </cell>
        </row>
        <row r="19">
          <cell r="A19">
            <v>40501</v>
          </cell>
          <cell r="B19" t="str">
            <v>ARENA GRUESA</v>
          </cell>
          <cell r="C19" t="str">
            <v>M3</v>
          </cell>
          <cell r="E19">
            <v>16.95</v>
          </cell>
        </row>
        <row r="20">
          <cell r="A20">
            <v>50510</v>
          </cell>
          <cell r="B20" t="str">
            <v>PIEDRA CHANCADA DE 1/2¨ Y 3/4¨</v>
          </cell>
          <cell r="C20" t="str">
            <v>M3</v>
          </cell>
          <cell r="E20">
            <v>42.38</v>
          </cell>
        </row>
        <row r="21">
          <cell r="A21">
            <v>210101</v>
          </cell>
          <cell r="B21" t="str">
            <v>CEMENTO PORTLAND TIPO I</v>
          </cell>
          <cell r="C21" t="str">
            <v>M3</v>
          </cell>
          <cell r="E21">
            <v>12.41</v>
          </cell>
        </row>
        <row r="22">
          <cell r="A22">
            <v>300554</v>
          </cell>
          <cell r="B22" t="str">
            <v>SIKADUR 52(INYECCION EPOXICA)</v>
          </cell>
          <cell r="C22" t="str">
            <v>KG</v>
          </cell>
          <cell r="E22">
            <v>12.41</v>
          </cell>
        </row>
        <row r="23">
          <cell r="A23">
            <v>300555</v>
          </cell>
          <cell r="B23" t="str">
            <v>SIKADUR 42(MORTERO EPOXICO)</v>
          </cell>
          <cell r="C23" t="str">
            <v>KG</v>
          </cell>
          <cell r="E23">
            <v>12.41</v>
          </cell>
        </row>
        <row r="24">
          <cell r="A24">
            <v>300556</v>
          </cell>
          <cell r="B24" t="str">
            <v>SIKADUR 32(PEGANTE DE C. DURO Y FRESCO)</v>
          </cell>
          <cell r="C24" t="str">
            <v>KG</v>
          </cell>
          <cell r="E24">
            <v>49.31</v>
          </cell>
        </row>
        <row r="25">
          <cell r="A25">
            <v>300557</v>
          </cell>
          <cell r="B25" t="str">
            <v>INTRAPLAST(ADITIVO EXPANSOR)</v>
          </cell>
          <cell r="C25" t="str">
            <v>KG</v>
          </cell>
          <cell r="E25">
            <v>2.98</v>
          </cell>
        </row>
        <row r="26">
          <cell r="A26">
            <v>300111</v>
          </cell>
          <cell r="B26" t="str">
            <v>CAL HIDRAULICA(30KG)</v>
          </cell>
          <cell r="C26" t="str">
            <v>BLS</v>
          </cell>
          <cell r="E26">
            <v>1</v>
          </cell>
        </row>
        <row r="27">
          <cell r="A27">
            <v>301010</v>
          </cell>
          <cell r="B27" t="str">
            <v>ELECTRODO TIPO 6012</v>
          </cell>
          <cell r="C27" t="str">
            <v>KG</v>
          </cell>
          <cell r="E27">
            <v>12.71</v>
          </cell>
        </row>
        <row r="28">
          <cell r="A28">
            <v>301011</v>
          </cell>
          <cell r="B28" t="str">
            <v>SOLDADURA TENACITO</v>
          </cell>
          <cell r="C28" t="str">
            <v>KG</v>
          </cell>
          <cell r="E28">
            <v>12.71</v>
          </cell>
        </row>
        <row r="29">
          <cell r="A29">
            <v>380101</v>
          </cell>
          <cell r="B29" t="str">
            <v>HORMIGON</v>
          </cell>
          <cell r="C29" t="str">
            <v>M3</v>
          </cell>
          <cell r="E29">
            <v>16.95</v>
          </cell>
        </row>
        <row r="30">
          <cell r="A30">
            <v>390128</v>
          </cell>
          <cell r="B30" t="str">
            <v>CORDEL</v>
          </cell>
          <cell r="C30" t="str">
            <v>ML</v>
          </cell>
          <cell r="E30">
            <v>1</v>
          </cell>
        </row>
        <row r="31">
          <cell r="A31">
            <v>496501</v>
          </cell>
          <cell r="B31" t="str">
            <v>AGUA</v>
          </cell>
          <cell r="C31" t="str">
            <v>M3</v>
          </cell>
          <cell r="E31">
            <v>8.48</v>
          </cell>
        </row>
        <row r="32">
          <cell r="A32">
            <v>430115</v>
          </cell>
          <cell r="B32" t="str">
            <v>MADERA ENCOFRADO</v>
          </cell>
          <cell r="C32" t="str">
            <v>P2</v>
          </cell>
          <cell r="E32">
            <v>2.12</v>
          </cell>
        </row>
        <row r="33">
          <cell r="A33">
            <v>431014</v>
          </cell>
          <cell r="B33" t="str">
            <v>MADERA TORNILLO PARA CARPINTERIA</v>
          </cell>
          <cell r="C33" t="str">
            <v>P2</v>
          </cell>
          <cell r="E33">
            <v>2.25</v>
          </cell>
        </row>
        <row r="34">
          <cell r="A34">
            <v>430102</v>
          </cell>
          <cell r="B34" t="str">
            <v>MADERA TORNILO-A</v>
          </cell>
          <cell r="C34" t="str">
            <v>P2</v>
          </cell>
          <cell r="E34">
            <v>2.12</v>
          </cell>
        </row>
        <row r="35">
          <cell r="A35">
            <v>430110</v>
          </cell>
          <cell r="B35" t="str">
            <v>MADERA PARA ANDAMIAJE</v>
          </cell>
          <cell r="C35" t="str">
            <v>P2</v>
          </cell>
          <cell r="E35">
            <v>2.12</v>
          </cell>
        </row>
        <row r="36">
          <cell r="A36">
            <v>430120</v>
          </cell>
          <cell r="B36" t="str">
            <v>REGLA DE MADERA</v>
          </cell>
          <cell r="C36" t="str">
            <v>P2</v>
          </cell>
          <cell r="E36">
            <v>3.22</v>
          </cell>
        </row>
        <row r="37">
          <cell r="A37">
            <v>542501</v>
          </cell>
          <cell r="B37" t="str">
            <v>OLEO MATE</v>
          </cell>
          <cell r="C37" t="str">
            <v>GAL</v>
          </cell>
          <cell r="E37">
            <v>39.26</v>
          </cell>
        </row>
        <row r="38">
          <cell r="A38">
            <v>440103</v>
          </cell>
          <cell r="B38" t="str">
            <v>TRIPLAY LUPUNA DE 6mm</v>
          </cell>
          <cell r="C38" t="str">
            <v>UND</v>
          </cell>
          <cell r="E38">
            <v>24.58</v>
          </cell>
        </row>
        <row r="39">
          <cell r="B39" t="str">
            <v>MANO DE OBRA</v>
          </cell>
        </row>
        <row r="40">
          <cell r="A40">
            <v>470501</v>
          </cell>
          <cell r="B40" t="str">
            <v>TOPOGRAFO</v>
          </cell>
          <cell r="C40" t="str">
            <v>HH</v>
          </cell>
          <cell r="E40">
            <v>8.57</v>
          </cell>
        </row>
        <row r="41">
          <cell r="A41">
            <v>470201</v>
          </cell>
          <cell r="B41" t="str">
            <v>OPERARIO</v>
          </cell>
          <cell r="C41" t="str">
            <v>HH</v>
          </cell>
          <cell r="E41">
            <v>8.57</v>
          </cell>
        </row>
        <row r="42">
          <cell r="A42">
            <v>470101</v>
          </cell>
          <cell r="B42" t="str">
            <v>CAPATAZ</v>
          </cell>
          <cell r="C42" t="str">
            <v>HH</v>
          </cell>
          <cell r="E42">
            <v>10.28</v>
          </cell>
        </row>
        <row r="43">
          <cell r="A43">
            <v>470301</v>
          </cell>
          <cell r="B43" t="str">
            <v>OFICIAL</v>
          </cell>
          <cell r="C43" t="str">
            <v>HH</v>
          </cell>
          <cell r="E43">
            <v>7.7</v>
          </cell>
        </row>
        <row r="44">
          <cell r="A44">
            <v>470401</v>
          </cell>
          <cell r="B44" t="str">
            <v>PEON</v>
          </cell>
          <cell r="C44" t="str">
            <v>HH</v>
          </cell>
          <cell r="E44">
            <v>6.87</v>
          </cell>
        </row>
        <row r="45">
          <cell r="B45" t="str">
            <v>EQUIPOS</v>
          </cell>
        </row>
        <row r="46">
          <cell r="A46">
            <v>490111</v>
          </cell>
          <cell r="B46" t="str">
            <v>NIVEL TOPOGRAFICO</v>
          </cell>
          <cell r="C46" t="str">
            <v>HM</v>
          </cell>
          <cell r="E46">
            <v>55</v>
          </cell>
        </row>
        <row r="47">
          <cell r="A47">
            <v>495003</v>
          </cell>
          <cell r="B47" t="str">
            <v>MEZCALDORA DE CONCRETO(TAMBOR) 7P3 ,18 HP</v>
          </cell>
          <cell r="C47" t="str">
            <v>HM</v>
          </cell>
          <cell r="E47">
            <v>15.26</v>
          </cell>
        </row>
        <row r="48">
          <cell r="A48">
            <v>495005</v>
          </cell>
          <cell r="B48" t="str">
            <v>MEZCALDORA DE CONCRETO(TAMBOR) 11P3, 22 HP</v>
          </cell>
          <cell r="C48" t="str">
            <v>HM</v>
          </cell>
          <cell r="E48">
            <v>15.26</v>
          </cell>
        </row>
        <row r="49">
          <cell r="A49">
            <v>495013</v>
          </cell>
          <cell r="B49" t="str">
            <v>VIBRADOR A GASOLINA 1 3/4¨ ,4 HP</v>
          </cell>
          <cell r="C49" t="str">
            <v>HM</v>
          </cell>
          <cell r="E49">
            <v>3.81</v>
          </cell>
        </row>
        <row r="50">
          <cell r="A50">
            <v>496501</v>
          </cell>
          <cell r="B50" t="str">
            <v>CAMION VOLQUETE 4X2,120/140 HP , 4 HP</v>
          </cell>
          <cell r="C50" t="str">
            <v>HM</v>
          </cell>
          <cell r="E50">
            <v>131.87</v>
          </cell>
        </row>
        <row r="51">
          <cell r="A51">
            <v>496505</v>
          </cell>
          <cell r="B51" t="str">
            <v>CAMION VOLQUETE 4X2,140/210 HP , 4 HP</v>
          </cell>
          <cell r="C51" t="str">
            <v>HM</v>
          </cell>
          <cell r="E51">
            <v>131.87</v>
          </cell>
        </row>
        <row r="52">
          <cell r="A52">
            <v>497512</v>
          </cell>
          <cell r="B52" t="str">
            <v>TEODOLITO Y MIRA</v>
          </cell>
          <cell r="C52" t="str">
            <v>HM</v>
          </cell>
          <cell r="E52">
            <v>1</v>
          </cell>
        </row>
        <row r="53">
          <cell r="A53">
            <v>496602</v>
          </cell>
          <cell r="B53" t="str">
            <v>CAMIONETA PICKUP 4X4</v>
          </cell>
          <cell r="C53" t="str">
            <v>HM</v>
          </cell>
          <cell r="E53">
            <v>38.14</v>
          </cell>
        </row>
        <row r="54">
          <cell r="A54">
            <v>499002</v>
          </cell>
          <cell r="B54" t="str">
            <v>WINCHA DE 100mt</v>
          </cell>
          <cell r="C54" t="str">
            <v>PZA</v>
          </cell>
          <cell r="E54">
            <v>10</v>
          </cell>
        </row>
        <row r="56">
          <cell r="B56" t="str">
            <v>HERRAMIENTAS</v>
          </cell>
        </row>
        <row r="57">
          <cell r="A57">
            <v>370000</v>
          </cell>
          <cell r="B57" t="str">
            <v>HERRAMIENTAS %  MANO DE OBRA</v>
          </cell>
          <cell r="C57" t="str">
            <v>%MO</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ns.agua"/>
      <sheetName val="PPTOALT1"/>
      <sheetName val="INVENTARIO"/>
      <sheetName val="EQ_ALTER. 1"/>
      <sheetName val="F17 A1"/>
      <sheetName val="EQ_ALTER. 2"/>
      <sheetName val="PPTOALT2"/>
      <sheetName val="F17 A2"/>
      <sheetName val="Costos-op-man"/>
      <sheetName val="Planilla Sit. Act."/>
      <sheetName val="Planilla_con proyecto"/>
      <sheetName val="Detalle Cost Op Irma"/>
      <sheetName val="Detalle Cost Op"/>
      <sheetName val="Cost-ScA1"/>
      <sheetName val="Cost-ScA2"/>
      <sheetName val="Cost-PrA1"/>
      <sheetName val="Cost-PrA2"/>
      <sheetName val="dem-ofert"/>
      <sheetName val="CostoE-Pr"/>
      <sheetName val="CostoE-Sc"/>
      <sheetName val="F25"/>
      <sheetName val="Encofrado BVR Unispan"/>
      <sheetName val="Relacion de INSUMOS"/>
      <sheetName val="Datos"/>
      <sheetName val="Calculos"/>
      <sheetName val="RO"/>
      <sheetName val="Hoja3"/>
      <sheetName val="C17_Gra01"/>
      <sheetName val="Relacion de Recursos"/>
      <sheetName val="RES,MET,ADI1"/>
      <sheetName val="Wind Loads"/>
      <sheetName val="Referencias"/>
      <sheetName val="xie"/>
      <sheetName val="INDICES"/>
      <sheetName val="Sensibilidad"/>
      <sheetName val="DOBLE H1-Z4"/>
      <sheetName val="Forrado"/>
      <sheetName val="CFA"/>
    </sheetNames>
    <sheetDataSet>
      <sheetData sheetId="0" refreshError="1"/>
      <sheetData sheetId="1" refreshError="1">
        <row r="9">
          <cell r="B9" t="str">
            <v>1.00.00</v>
          </cell>
          <cell r="C9" t="str">
            <v>INFRAESTRUCTURA</v>
          </cell>
          <cell r="I9">
            <v>975529.8</v>
          </cell>
        </row>
        <row r="10">
          <cell r="B10" t="str">
            <v>1.03.00</v>
          </cell>
          <cell r="C10" t="str">
            <v>PRIMER PISO</v>
          </cell>
          <cell r="E10" t="str">
            <v>m2</v>
          </cell>
          <cell r="F10">
            <v>260.25</v>
          </cell>
          <cell r="G10">
            <v>973</v>
          </cell>
          <cell r="H10">
            <v>253223.25</v>
          </cell>
        </row>
        <row r="11">
          <cell r="C11" t="str">
            <v>1.03.01</v>
          </cell>
          <cell r="D11" t="str">
            <v>SECTOR PUBLICO</v>
          </cell>
        </row>
        <row r="12">
          <cell r="C12" t="str">
            <v>1.03.02</v>
          </cell>
          <cell r="D12" t="str">
            <v>ADMINISTRACION</v>
          </cell>
        </row>
        <row r="13">
          <cell r="C13" t="str">
            <v>1.03.03</v>
          </cell>
          <cell r="D13" t="str">
            <v>SECTOR PNP</v>
          </cell>
        </row>
        <row r="14">
          <cell r="B14" t="str">
            <v>1.04.00</v>
          </cell>
          <cell r="C14" t="str">
            <v>SEGUNDO PISO</v>
          </cell>
          <cell r="E14" t="str">
            <v>m2</v>
          </cell>
          <cell r="F14">
            <v>260.25</v>
          </cell>
          <cell r="G14">
            <v>973</v>
          </cell>
          <cell r="H14">
            <v>253223.25</v>
          </cell>
        </row>
        <row r="15">
          <cell r="C15" t="str">
            <v>1.04.01</v>
          </cell>
          <cell r="D15" t="str">
            <v>MODULO COORPORATIVO 1</v>
          </cell>
        </row>
        <row r="16">
          <cell r="C16" t="str">
            <v>1.04.02</v>
          </cell>
          <cell r="D16" t="str">
            <v>SECTOR INTERROGATORIOS</v>
          </cell>
        </row>
        <row r="17">
          <cell r="B17" t="str">
            <v>1.05.00</v>
          </cell>
          <cell r="C17" t="str">
            <v>TERCER PISO</v>
          </cell>
          <cell r="E17" t="str">
            <v>m2</v>
          </cell>
          <cell r="F17">
            <v>315</v>
          </cell>
          <cell r="G17">
            <v>973</v>
          </cell>
          <cell r="H17">
            <v>306495</v>
          </cell>
        </row>
        <row r="18">
          <cell r="C18" t="str">
            <v>1.05.01</v>
          </cell>
          <cell r="D18" t="str">
            <v>MODULO COORPORATIVO 2</v>
          </cell>
        </row>
        <row r="19">
          <cell r="C19" t="str">
            <v>1.05.02</v>
          </cell>
          <cell r="D19" t="str">
            <v xml:space="preserve">FISCALIA PROVINCIAL CIVIL Y FAMILIA </v>
          </cell>
        </row>
        <row r="20">
          <cell r="D20" t="str">
            <v>Sub Total</v>
          </cell>
          <cell r="H20">
            <v>812941.5</v>
          </cell>
        </row>
        <row r="21">
          <cell r="D21" t="str">
            <v>Gastos Generales y Utilidad (20%)</v>
          </cell>
          <cell r="H21">
            <v>162588.30000000002</v>
          </cell>
        </row>
        <row r="22">
          <cell r="D22" t="str">
            <v>Total ampliación Infraestructura</v>
          </cell>
          <cell r="H22">
            <v>975529.8</v>
          </cell>
        </row>
        <row r="25">
          <cell r="B25" t="str">
            <v>2.00.00</v>
          </cell>
          <cell r="C25" t="str">
            <v>EQUIPAMIENTO Y MOBILIARIO</v>
          </cell>
          <cell r="I25">
            <v>199678.15126050421</v>
          </cell>
        </row>
        <row r="26">
          <cell r="D26" t="str">
            <v>Equipos de Oficina</v>
          </cell>
          <cell r="E26" t="str">
            <v>glb</v>
          </cell>
          <cell r="F26">
            <v>1</v>
          </cell>
          <cell r="G26">
            <v>160427.731092437</v>
          </cell>
          <cell r="H26">
            <v>160427.731092437</v>
          </cell>
        </row>
        <row r="27">
          <cell r="D27" t="str">
            <v>Mobiliario</v>
          </cell>
          <cell r="E27" t="str">
            <v>glb</v>
          </cell>
          <cell r="F27">
            <v>1</v>
          </cell>
          <cell r="G27">
            <v>39250.420168067227</v>
          </cell>
          <cell r="H27">
            <v>39250.420168067227</v>
          </cell>
        </row>
        <row r="28">
          <cell r="F28" t="str">
            <v>Sub Total</v>
          </cell>
          <cell r="I28">
            <v>1175207.9512605043</v>
          </cell>
        </row>
        <row r="29">
          <cell r="F29" t="str">
            <v>Impuestos (19%)</v>
          </cell>
          <cell r="I29">
            <v>223289.51073949583</v>
          </cell>
        </row>
        <row r="30">
          <cell r="F30" t="str">
            <v>Total</v>
          </cell>
          <cell r="I30">
            <v>1398497.4620000001</v>
          </cell>
        </row>
      </sheetData>
      <sheetData sheetId="2">
        <row r="9">
          <cell r="B9" t="str">
            <v>1.00.00</v>
          </cell>
        </row>
      </sheetData>
      <sheetData sheetId="3">
        <row r="9">
          <cell r="B9" t="str">
            <v>1.00.00</v>
          </cell>
        </row>
      </sheetData>
      <sheetData sheetId="4">
        <row r="9">
          <cell r="B9" t="str">
            <v>1.00.00</v>
          </cell>
        </row>
      </sheetData>
      <sheetData sheetId="5">
        <row r="9">
          <cell r="B9" t="str">
            <v>1.00.00</v>
          </cell>
        </row>
      </sheetData>
      <sheetData sheetId="6">
        <row r="9">
          <cell r="B9" t="str">
            <v>1.00.00</v>
          </cell>
        </row>
      </sheetData>
      <sheetData sheetId="7">
        <row r="9">
          <cell r="B9" t="str">
            <v>1.00.00</v>
          </cell>
        </row>
      </sheetData>
      <sheetData sheetId="8">
        <row r="9">
          <cell r="B9" t="str">
            <v>1.00.00</v>
          </cell>
        </row>
      </sheetData>
      <sheetData sheetId="9">
        <row r="9">
          <cell r="B9" t="str">
            <v>1.00.00</v>
          </cell>
        </row>
      </sheetData>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_MOD"/>
      <sheetName val="INDICES"/>
      <sheetName val="Sensibilidad"/>
      <sheetName val="PPTOALT1"/>
      <sheetName val="Demanda"/>
      <sheetName val="Hoja1"/>
      <sheetName val="C17_Gra01"/>
      <sheetName val="Relacion de INSUMOS"/>
      <sheetName val="Input"/>
      <sheetName val="Resumen"/>
      <sheetName val="civ_roma"/>
      <sheetName val="Ampliad"/>
      <sheetName val="Ing"/>
      <sheetName val="Infra"/>
      <sheetName val="Opti"/>
      <sheetName val="F-05"/>
      <sheetName val="sensibilidad.proliv"/>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PS"/>
      <sheetName val="Detail"/>
      <sheetName val="Summ"/>
      <sheetName val="Travel"/>
      <sheetName val="Rates"/>
      <sheetName val="PPTOALT1"/>
      <sheetName val="EST_MOD"/>
      <sheetName val="C17_Gra01"/>
      <sheetName val="C05_Ges03"/>
      <sheetName val="Datos Generales"/>
      <sheetName val="Relacion de PU"/>
      <sheetName val="F-05"/>
      <sheetName val="ESTRUCTURA DE HORMIGON"/>
      <sheetName val="INSTALACION ELECTRICA"/>
      <sheetName val="Hoja1"/>
      <sheetName val="Sensibilidad"/>
      <sheetName val="BD"/>
      <sheetName val="7422CW00"/>
      <sheetName val="Relacion de INSUMOS"/>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dimientos"/>
      <sheetName val="PA"/>
      <sheetName val="PA1"/>
      <sheetName val="PAelec1"/>
      <sheetName val="Recursos"/>
      <sheetName val="Fases"/>
      <sheetName val="Cuadrilla"/>
      <sheetName val="Resumen"/>
      <sheetName val="Hoja1"/>
      <sheetName val="PC"/>
      <sheetName val="Sens.agua"/>
      <sheetName val="Relacion de INSUMOS"/>
      <sheetName val="Datos"/>
      <sheetName val="Calculos"/>
      <sheetName val="RO"/>
      <sheetName val="Detail"/>
      <sheetName val="A"/>
      <sheetName val="B"/>
      <sheetName val="Medidas"/>
      <sheetName val="Pared 2"/>
      <sheetName val="Pared 3"/>
      <sheetName val="C05_Ges03"/>
      <sheetName val="PPTOALT1"/>
      <sheetName val="Input"/>
      <sheetName val="Base Transformador"/>
      <sheetName val="civ_roma"/>
      <sheetName val="Ampliad"/>
      <sheetName val="Ing"/>
      <sheetName val="Infra"/>
      <sheetName val="PAPrrhh"/>
      <sheetName val="Opti"/>
      <sheetName val="sensibilidad.proliv"/>
    </sheetNames>
    <sheetDataSet>
      <sheetData sheetId="0">
        <row r="2">
          <cell r="C2" t="str">
            <v>COSAPI S. A.</v>
          </cell>
        </row>
        <row r="15">
          <cell r="B15">
            <v>0</v>
          </cell>
          <cell r="C15">
            <v>0</v>
          </cell>
          <cell r="Z15">
            <v>0</v>
          </cell>
        </row>
        <row r="16">
          <cell r="B16">
            <v>0</v>
          </cell>
          <cell r="C16">
            <v>0</v>
          </cell>
          <cell r="Z16">
            <v>0</v>
          </cell>
        </row>
        <row r="17">
          <cell r="B17">
            <v>0</v>
          </cell>
          <cell r="C17">
            <v>0</v>
          </cell>
          <cell r="Z17">
            <v>0</v>
          </cell>
        </row>
        <row r="18">
          <cell r="B18">
            <v>0</v>
          </cell>
          <cell r="C18">
            <v>0</v>
          </cell>
          <cell r="Z18">
            <v>0</v>
          </cell>
        </row>
        <row r="19">
          <cell r="B19">
            <v>0</v>
          </cell>
          <cell r="C19" t="str">
            <v>IN1101</v>
          </cell>
          <cell r="Z19">
            <v>300131</v>
          </cell>
        </row>
        <row r="20">
          <cell r="B20">
            <v>0</v>
          </cell>
          <cell r="C20" t="str">
            <v>IN1041</v>
          </cell>
          <cell r="Z20">
            <v>300041</v>
          </cell>
        </row>
        <row r="21">
          <cell r="B21">
            <v>0</v>
          </cell>
          <cell r="C21" t="str">
            <v>IN1021</v>
          </cell>
          <cell r="Z21">
            <v>300041</v>
          </cell>
        </row>
        <row r="22">
          <cell r="B22">
            <v>0</v>
          </cell>
          <cell r="C22" t="str">
            <v>IN2021</v>
          </cell>
          <cell r="Z22">
            <v>300087</v>
          </cell>
        </row>
        <row r="23">
          <cell r="B23">
            <v>0</v>
          </cell>
          <cell r="C23" t="str">
            <v>IN1401</v>
          </cell>
          <cell r="Z23">
            <v>300085</v>
          </cell>
        </row>
        <row r="24">
          <cell r="B24">
            <v>0</v>
          </cell>
          <cell r="C24" t="str">
            <v>CC2201</v>
          </cell>
          <cell r="Z24">
            <v>300087</v>
          </cell>
        </row>
        <row r="25">
          <cell r="B25">
            <v>0</v>
          </cell>
          <cell r="C25" t="str">
            <v>CN2811</v>
          </cell>
          <cell r="Z25">
            <v>300101</v>
          </cell>
        </row>
        <row r="26">
          <cell r="B26">
            <v>0</v>
          </cell>
          <cell r="C26" t="str">
            <v>IN2801</v>
          </cell>
          <cell r="Z26">
            <v>300101</v>
          </cell>
        </row>
        <row r="27">
          <cell r="B27">
            <v>0</v>
          </cell>
          <cell r="C27" t="str">
            <v>CN2811</v>
          </cell>
          <cell r="Z27">
            <v>300101</v>
          </cell>
        </row>
        <row r="28">
          <cell r="B28">
            <v>0</v>
          </cell>
          <cell r="C28">
            <v>0</v>
          </cell>
          <cell r="Z28">
            <v>0</v>
          </cell>
        </row>
        <row r="29">
          <cell r="B29">
            <v>0</v>
          </cell>
          <cell r="C29">
            <v>0</v>
          </cell>
          <cell r="Z29">
            <v>0</v>
          </cell>
        </row>
        <row r="30">
          <cell r="B30">
            <v>0</v>
          </cell>
          <cell r="C30">
            <v>0</v>
          </cell>
          <cell r="Z30">
            <v>0</v>
          </cell>
        </row>
        <row r="31">
          <cell r="B31">
            <v>0</v>
          </cell>
          <cell r="C31">
            <v>0</v>
          </cell>
          <cell r="Z31">
            <v>0</v>
          </cell>
        </row>
        <row r="32">
          <cell r="B32">
            <v>0</v>
          </cell>
          <cell r="C32" t="str">
            <v>IN1031</v>
          </cell>
          <cell r="Z32">
            <v>300041</v>
          </cell>
        </row>
        <row r="33">
          <cell r="B33">
            <v>0</v>
          </cell>
          <cell r="C33">
            <v>0</v>
          </cell>
          <cell r="Z33">
            <v>0</v>
          </cell>
        </row>
        <row r="34">
          <cell r="B34">
            <v>0</v>
          </cell>
          <cell r="C34">
            <v>0</v>
          </cell>
          <cell r="Z34">
            <v>0</v>
          </cell>
        </row>
        <row r="35">
          <cell r="B35">
            <v>0</v>
          </cell>
          <cell r="C35">
            <v>0</v>
          </cell>
          <cell r="Z35">
            <v>0</v>
          </cell>
        </row>
        <row r="36">
          <cell r="B36">
            <v>0</v>
          </cell>
          <cell r="C36">
            <v>0</v>
          </cell>
          <cell r="Z36">
            <v>0</v>
          </cell>
        </row>
        <row r="37">
          <cell r="B37">
            <v>0</v>
          </cell>
          <cell r="C37" t="str">
            <v>IN2011</v>
          </cell>
          <cell r="Z37">
            <v>300087</v>
          </cell>
        </row>
        <row r="38">
          <cell r="B38">
            <v>0</v>
          </cell>
          <cell r="C38">
            <v>0</v>
          </cell>
          <cell r="Z38">
            <v>0</v>
          </cell>
        </row>
        <row r="39">
          <cell r="B39">
            <v>0</v>
          </cell>
          <cell r="C39" t="str">
            <v>IN2031</v>
          </cell>
          <cell r="Z39">
            <v>300087</v>
          </cell>
        </row>
        <row r="40">
          <cell r="B40">
            <v>0</v>
          </cell>
          <cell r="C40" t="str">
            <v>IN2021</v>
          </cell>
          <cell r="Z40">
            <v>300087</v>
          </cell>
        </row>
        <row r="41">
          <cell r="B41">
            <v>0</v>
          </cell>
          <cell r="C41" t="str">
            <v>IN2011</v>
          </cell>
          <cell r="Z41">
            <v>300087</v>
          </cell>
        </row>
        <row r="42">
          <cell r="B42">
            <v>0</v>
          </cell>
          <cell r="C42" t="str">
            <v>IN1401</v>
          </cell>
          <cell r="Z42">
            <v>300085</v>
          </cell>
        </row>
        <row r="43">
          <cell r="B43">
            <v>0</v>
          </cell>
          <cell r="C43" t="str">
            <v>CC2201</v>
          </cell>
          <cell r="Z43">
            <v>300087</v>
          </cell>
        </row>
        <row r="44">
          <cell r="B44">
            <v>0</v>
          </cell>
          <cell r="C44">
            <v>0</v>
          </cell>
          <cell r="Z44">
            <v>0</v>
          </cell>
        </row>
        <row r="45">
          <cell r="B45">
            <v>0</v>
          </cell>
          <cell r="C45">
            <v>0</v>
          </cell>
          <cell r="Z45">
            <v>0</v>
          </cell>
        </row>
        <row r="46">
          <cell r="B46">
            <v>0</v>
          </cell>
          <cell r="C46" t="str">
            <v>CN2811</v>
          </cell>
          <cell r="Z46">
            <v>300101</v>
          </cell>
        </row>
        <row r="47">
          <cell r="B47">
            <v>0</v>
          </cell>
          <cell r="C47" t="str">
            <v>CN2811</v>
          </cell>
          <cell r="Z47">
            <v>300101</v>
          </cell>
        </row>
        <row r="48">
          <cell r="B48">
            <v>0</v>
          </cell>
          <cell r="C48" t="str">
            <v>CN2811</v>
          </cell>
          <cell r="Z48">
            <v>300101</v>
          </cell>
        </row>
        <row r="49">
          <cell r="B49">
            <v>0</v>
          </cell>
          <cell r="C49">
            <v>0</v>
          </cell>
          <cell r="Z49">
            <v>0</v>
          </cell>
        </row>
        <row r="50">
          <cell r="B50">
            <v>0</v>
          </cell>
          <cell r="C50" t="str">
            <v>IN2401</v>
          </cell>
          <cell r="Z50">
            <v>301031</v>
          </cell>
        </row>
        <row r="51">
          <cell r="B51">
            <v>0</v>
          </cell>
          <cell r="C51" t="str">
            <v>IN2401</v>
          </cell>
          <cell r="Z51">
            <v>301031</v>
          </cell>
        </row>
        <row r="52">
          <cell r="B52">
            <v>0</v>
          </cell>
          <cell r="C52" t="str">
            <v>IN2401</v>
          </cell>
          <cell r="Z52">
            <v>301031</v>
          </cell>
        </row>
        <row r="53">
          <cell r="B53">
            <v>0</v>
          </cell>
          <cell r="C53" t="str">
            <v>IN3601</v>
          </cell>
          <cell r="Z53">
            <v>300031</v>
          </cell>
        </row>
        <row r="54">
          <cell r="B54">
            <v>0</v>
          </cell>
          <cell r="C54">
            <v>0</v>
          </cell>
          <cell r="Z54">
            <v>0</v>
          </cell>
        </row>
        <row r="55">
          <cell r="B55">
            <v>0</v>
          </cell>
          <cell r="C55" t="str">
            <v>IN3701</v>
          </cell>
          <cell r="Z55">
            <v>301021</v>
          </cell>
        </row>
        <row r="56">
          <cell r="B56">
            <v>0</v>
          </cell>
          <cell r="C56">
            <v>0</v>
          </cell>
          <cell r="Z56">
            <v>0</v>
          </cell>
        </row>
        <row r="57">
          <cell r="B57">
            <v>0</v>
          </cell>
          <cell r="C57" t="str">
            <v>CN2301</v>
          </cell>
          <cell r="Z57">
            <v>302011</v>
          </cell>
        </row>
        <row r="58">
          <cell r="B58">
            <v>0</v>
          </cell>
          <cell r="C58">
            <v>0</v>
          </cell>
          <cell r="Z58">
            <v>0</v>
          </cell>
        </row>
        <row r="59">
          <cell r="B59">
            <v>0</v>
          </cell>
          <cell r="C59">
            <v>0</v>
          </cell>
          <cell r="Z59">
            <v>0</v>
          </cell>
        </row>
        <row r="60">
          <cell r="B60">
            <v>0</v>
          </cell>
          <cell r="C60" t="str">
            <v>CN2851</v>
          </cell>
          <cell r="Z60">
            <v>302011</v>
          </cell>
        </row>
        <row r="61">
          <cell r="B61">
            <v>0</v>
          </cell>
          <cell r="C61">
            <v>0</v>
          </cell>
          <cell r="Z61">
            <v>0</v>
          </cell>
        </row>
        <row r="62">
          <cell r="B62">
            <v>0</v>
          </cell>
          <cell r="C62" t="str">
            <v>CC4701</v>
          </cell>
          <cell r="Z62">
            <v>300191</v>
          </cell>
        </row>
        <row r="63">
          <cell r="B63">
            <v>0</v>
          </cell>
          <cell r="C63">
            <v>0</v>
          </cell>
          <cell r="Z63">
            <v>0</v>
          </cell>
        </row>
        <row r="64">
          <cell r="B64">
            <v>0</v>
          </cell>
          <cell r="C64" t="str">
            <v>CN2851</v>
          </cell>
          <cell r="Z64">
            <v>302011</v>
          </cell>
        </row>
        <row r="65">
          <cell r="B65">
            <v>0</v>
          </cell>
          <cell r="C65">
            <v>0</v>
          </cell>
          <cell r="Z65">
            <v>0</v>
          </cell>
        </row>
        <row r="66">
          <cell r="B66">
            <v>0</v>
          </cell>
          <cell r="C66">
            <v>0</v>
          </cell>
          <cell r="Z66">
            <v>0</v>
          </cell>
        </row>
        <row r="67">
          <cell r="B67">
            <v>0</v>
          </cell>
          <cell r="C67" t="str">
            <v>IN3201</v>
          </cell>
          <cell r="Z67">
            <v>301011</v>
          </cell>
        </row>
        <row r="68">
          <cell r="B68">
            <v>0</v>
          </cell>
          <cell r="C68" t="str">
            <v>IN3201</v>
          </cell>
          <cell r="Z68">
            <v>301011</v>
          </cell>
        </row>
        <row r="69">
          <cell r="B69">
            <v>0</v>
          </cell>
          <cell r="C69">
            <v>0</v>
          </cell>
          <cell r="Z69">
            <v>0</v>
          </cell>
        </row>
        <row r="70">
          <cell r="B70">
            <v>0</v>
          </cell>
          <cell r="C70" t="str">
            <v>IN3201</v>
          </cell>
          <cell r="Z70">
            <v>301011</v>
          </cell>
        </row>
        <row r="71">
          <cell r="B71">
            <v>0</v>
          </cell>
          <cell r="C71" t="str">
            <v>IN3201</v>
          </cell>
          <cell r="Z71">
            <v>301011</v>
          </cell>
        </row>
        <row r="72">
          <cell r="B72">
            <v>0</v>
          </cell>
          <cell r="C72" t="str">
            <v>IN3201</v>
          </cell>
          <cell r="Z72">
            <v>301011</v>
          </cell>
        </row>
        <row r="73">
          <cell r="B73">
            <v>0</v>
          </cell>
          <cell r="C73" t="str">
            <v>IN3201</v>
          </cell>
          <cell r="Z73">
            <v>301011</v>
          </cell>
        </row>
        <row r="74">
          <cell r="B74">
            <v>0</v>
          </cell>
          <cell r="C74" t="str">
            <v>IN3201</v>
          </cell>
          <cell r="Z74">
            <v>301011</v>
          </cell>
        </row>
        <row r="75">
          <cell r="B75">
            <v>0</v>
          </cell>
          <cell r="C75" t="str">
            <v>IN3201</v>
          </cell>
          <cell r="Z75">
            <v>301011</v>
          </cell>
        </row>
        <row r="76">
          <cell r="B76">
            <v>0</v>
          </cell>
          <cell r="C76" t="str">
            <v>IN3201</v>
          </cell>
          <cell r="Z76">
            <v>301011</v>
          </cell>
        </row>
        <row r="77">
          <cell r="B77">
            <v>0</v>
          </cell>
          <cell r="C77">
            <v>0</v>
          </cell>
          <cell r="Z77">
            <v>0</v>
          </cell>
        </row>
        <row r="78">
          <cell r="B78">
            <v>0</v>
          </cell>
          <cell r="C78" t="str">
            <v>IN3201</v>
          </cell>
          <cell r="Z78">
            <v>301011</v>
          </cell>
        </row>
        <row r="79">
          <cell r="B79">
            <v>0</v>
          </cell>
          <cell r="C79" t="str">
            <v>IN3201</v>
          </cell>
          <cell r="Z79">
            <v>301011</v>
          </cell>
        </row>
        <row r="80">
          <cell r="B80">
            <v>0</v>
          </cell>
          <cell r="C80" t="str">
            <v>IN3201</v>
          </cell>
          <cell r="Z80">
            <v>301011</v>
          </cell>
        </row>
        <row r="81">
          <cell r="B81">
            <v>0</v>
          </cell>
          <cell r="C81" t="str">
            <v>IN3201</v>
          </cell>
          <cell r="Z81">
            <v>301011</v>
          </cell>
        </row>
        <row r="82">
          <cell r="B82">
            <v>0</v>
          </cell>
          <cell r="C82">
            <v>0</v>
          </cell>
          <cell r="Z82">
            <v>0</v>
          </cell>
        </row>
        <row r="83">
          <cell r="B83">
            <v>0</v>
          </cell>
          <cell r="C83" t="str">
            <v>IN3201</v>
          </cell>
          <cell r="Z83">
            <v>301011</v>
          </cell>
        </row>
        <row r="84">
          <cell r="B84">
            <v>0</v>
          </cell>
          <cell r="C84" t="str">
            <v>IN3201</v>
          </cell>
          <cell r="Z84">
            <v>301011</v>
          </cell>
        </row>
        <row r="85">
          <cell r="B85">
            <v>0</v>
          </cell>
          <cell r="C85" t="str">
            <v>IN3201</v>
          </cell>
          <cell r="Z85">
            <v>301011</v>
          </cell>
        </row>
        <row r="86">
          <cell r="B86">
            <v>0</v>
          </cell>
          <cell r="C86" t="str">
            <v>IN3201</v>
          </cell>
          <cell r="Z86">
            <v>301011</v>
          </cell>
        </row>
        <row r="87">
          <cell r="B87">
            <v>0</v>
          </cell>
          <cell r="C87">
            <v>0</v>
          </cell>
          <cell r="Z87">
            <v>0</v>
          </cell>
        </row>
        <row r="88">
          <cell r="B88">
            <v>0</v>
          </cell>
          <cell r="C88" t="str">
            <v>IN3201</v>
          </cell>
          <cell r="Z88">
            <v>301011</v>
          </cell>
        </row>
        <row r="89">
          <cell r="B89">
            <v>0</v>
          </cell>
          <cell r="C89" t="str">
            <v>IN3201</v>
          </cell>
          <cell r="Z89">
            <v>301011</v>
          </cell>
        </row>
        <row r="90">
          <cell r="B90">
            <v>0</v>
          </cell>
          <cell r="C90" t="str">
            <v>IN3201</v>
          </cell>
          <cell r="Z90">
            <v>301011</v>
          </cell>
        </row>
        <row r="91">
          <cell r="B91">
            <v>0</v>
          </cell>
          <cell r="C91" t="str">
            <v>IN4601</v>
          </cell>
          <cell r="Z91">
            <v>301005</v>
          </cell>
        </row>
        <row r="92">
          <cell r="B92">
            <v>0</v>
          </cell>
          <cell r="C92" t="str">
            <v>IN4601</v>
          </cell>
          <cell r="Z92">
            <v>301005</v>
          </cell>
        </row>
        <row r="93">
          <cell r="B93">
            <v>0</v>
          </cell>
          <cell r="C93" t="str">
            <v>IN4601</v>
          </cell>
          <cell r="Z93">
            <v>301005</v>
          </cell>
        </row>
        <row r="94">
          <cell r="B94">
            <v>0</v>
          </cell>
          <cell r="C94" t="str">
            <v>IN3201</v>
          </cell>
          <cell r="Z94">
            <v>301011</v>
          </cell>
        </row>
        <row r="95">
          <cell r="B95">
            <v>0</v>
          </cell>
          <cell r="C95" t="str">
            <v>IN4601</v>
          </cell>
          <cell r="Z95">
            <v>301005</v>
          </cell>
        </row>
        <row r="96">
          <cell r="B96">
            <v>0</v>
          </cell>
          <cell r="C96" t="str">
            <v>IN4601</v>
          </cell>
          <cell r="Z96">
            <v>301005</v>
          </cell>
        </row>
        <row r="97">
          <cell r="B97">
            <v>0</v>
          </cell>
          <cell r="C97">
            <v>0</v>
          </cell>
          <cell r="Z97">
            <v>0</v>
          </cell>
        </row>
        <row r="98">
          <cell r="B98">
            <v>0</v>
          </cell>
          <cell r="C98">
            <v>0</v>
          </cell>
          <cell r="Z98">
            <v>0</v>
          </cell>
        </row>
        <row r="99">
          <cell r="B99">
            <v>0</v>
          </cell>
          <cell r="C99" t="str">
            <v>IN3201</v>
          </cell>
          <cell r="Z99">
            <v>301011</v>
          </cell>
        </row>
        <row r="100">
          <cell r="B100">
            <v>0</v>
          </cell>
          <cell r="C100" t="str">
            <v>IN3201</v>
          </cell>
          <cell r="Z100">
            <v>301011</v>
          </cell>
        </row>
        <row r="101">
          <cell r="B101">
            <v>0</v>
          </cell>
          <cell r="C101">
            <v>0</v>
          </cell>
          <cell r="Z101">
            <v>0</v>
          </cell>
        </row>
        <row r="102">
          <cell r="B102">
            <v>0</v>
          </cell>
          <cell r="C102" t="str">
            <v>IN3201</v>
          </cell>
          <cell r="Z102">
            <v>301011</v>
          </cell>
        </row>
        <row r="103">
          <cell r="B103">
            <v>0</v>
          </cell>
          <cell r="C103" t="str">
            <v>IN3201</v>
          </cell>
          <cell r="Z103">
            <v>301011</v>
          </cell>
        </row>
        <row r="104">
          <cell r="B104">
            <v>0</v>
          </cell>
          <cell r="C104">
            <v>0</v>
          </cell>
          <cell r="Z104">
            <v>0</v>
          </cell>
        </row>
        <row r="105">
          <cell r="B105">
            <v>0</v>
          </cell>
          <cell r="C105" t="str">
            <v>IN3201</v>
          </cell>
          <cell r="Z105">
            <v>301011</v>
          </cell>
        </row>
        <row r="106">
          <cell r="B106">
            <v>0</v>
          </cell>
          <cell r="C106">
            <v>0</v>
          </cell>
          <cell r="Z106">
            <v>0</v>
          </cell>
        </row>
        <row r="107">
          <cell r="B107">
            <v>0</v>
          </cell>
          <cell r="C107" t="str">
            <v>IN3201</v>
          </cell>
          <cell r="Z107">
            <v>301011</v>
          </cell>
        </row>
        <row r="108">
          <cell r="B108">
            <v>0</v>
          </cell>
          <cell r="C108" t="str">
            <v>IN3201</v>
          </cell>
          <cell r="Z108">
            <v>301011</v>
          </cell>
        </row>
        <row r="109">
          <cell r="B109">
            <v>0</v>
          </cell>
          <cell r="C109" t="str">
            <v>IN1101</v>
          </cell>
          <cell r="Z109">
            <v>300131</v>
          </cell>
        </row>
        <row r="110">
          <cell r="B110">
            <v>0</v>
          </cell>
          <cell r="C110" t="str">
            <v>IN3201</v>
          </cell>
          <cell r="Z110">
            <v>301011</v>
          </cell>
        </row>
        <row r="111">
          <cell r="B111">
            <v>0</v>
          </cell>
          <cell r="C111">
            <v>0</v>
          </cell>
          <cell r="Z111">
            <v>0</v>
          </cell>
        </row>
        <row r="112">
          <cell r="B112">
            <v>0</v>
          </cell>
          <cell r="C112">
            <v>0</v>
          </cell>
          <cell r="Z112">
            <v>0</v>
          </cell>
        </row>
        <row r="113">
          <cell r="B113">
            <v>0</v>
          </cell>
          <cell r="C113">
            <v>0</v>
          </cell>
          <cell r="Z113">
            <v>0</v>
          </cell>
        </row>
        <row r="114">
          <cell r="B114">
            <v>0</v>
          </cell>
          <cell r="C114">
            <v>0</v>
          </cell>
          <cell r="Z114">
            <v>0</v>
          </cell>
        </row>
        <row r="115">
          <cell r="B115">
            <v>0</v>
          </cell>
          <cell r="C115">
            <v>0</v>
          </cell>
          <cell r="Z115">
            <v>0</v>
          </cell>
        </row>
        <row r="116">
          <cell r="B116">
            <v>0</v>
          </cell>
          <cell r="C116" t="str">
            <v>CC4701</v>
          </cell>
          <cell r="Z116">
            <v>300191</v>
          </cell>
        </row>
        <row r="117">
          <cell r="B117">
            <v>0</v>
          </cell>
          <cell r="C117" t="str">
            <v>IN4701</v>
          </cell>
          <cell r="Z117">
            <v>300191</v>
          </cell>
        </row>
        <row r="118">
          <cell r="B118">
            <v>0</v>
          </cell>
          <cell r="C118">
            <v>0</v>
          </cell>
          <cell r="Z118">
            <v>0</v>
          </cell>
        </row>
        <row r="119">
          <cell r="B119">
            <v>0</v>
          </cell>
          <cell r="C119">
            <v>0</v>
          </cell>
          <cell r="Z119">
            <v>0</v>
          </cell>
        </row>
        <row r="120">
          <cell r="B120">
            <v>0</v>
          </cell>
          <cell r="C120">
            <v>0</v>
          </cell>
          <cell r="Z120">
            <v>0</v>
          </cell>
        </row>
        <row r="121">
          <cell r="B121">
            <v>0</v>
          </cell>
          <cell r="C121">
            <v>0</v>
          </cell>
          <cell r="Z121">
            <v>0</v>
          </cell>
        </row>
        <row r="122">
          <cell r="B122">
            <v>0</v>
          </cell>
          <cell r="C122">
            <v>0</v>
          </cell>
          <cell r="Z122">
            <v>0</v>
          </cell>
        </row>
        <row r="123">
          <cell r="B123">
            <v>0</v>
          </cell>
          <cell r="C123">
            <v>0</v>
          </cell>
          <cell r="Z123">
            <v>0</v>
          </cell>
        </row>
        <row r="124">
          <cell r="B124">
            <v>0</v>
          </cell>
          <cell r="C124" t="str">
            <v>IN1051</v>
          </cell>
          <cell r="Z124">
            <v>300041</v>
          </cell>
        </row>
        <row r="125">
          <cell r="B125">
            <v>0</v>
          </cell>
          <cell r="C125">
            <v>0</v>
          </cell>
          <cell r="Z125">
            <v>0</v>
          </cell>
        </row>
        <row r="126">
          <cell r="B126">
            <v>0</v>
          </cell>
          <cell r="C126">
            <v>0</v>
          </cell>
          <cell r="Z126">
            <v>0</v>
          </cell>
        </row>
        <row r="127">
          <cell r="B127">
            <v>0</v>
          </cell>
          <cell r="C127">
            <v>0</v>
          </cell>
          <cell r="Z127">
            <v>0</v>
          </cell>
        </row>
        <row r="128">
          <cell r="B128">
            <v>0</v>
          </cell>
          <cell r="C128">
            <v>0</v>
          </cell>
          <cell r="Z128">
            <v>0</v>
          </cell>
        </row>
        <row r="129">
          <cell r="B129">
            <v>0</v>
          </cell>
          <cell r="C129" t="str">
            <v>IN2011</v>
          </cell>
          <cell r="Z129">
            <v>300087</v>
          </cell>
        </row>
        <row r="130">
          <cell r="B130">
            <v>0</v>
          </cell>
          <cell r="C130">
            <v>0</v>
          </cell>
          <cell r="Z130">
            <v>0</v>
          </cell>
        </row>
        <row r="131">
          <cell r="B131">
            <v>0</v>
          </cell>
          <cell r="C131" t="str">
            <v>IN2021</v>
          </cell>
          <cell r="Z131">
            <v>300087</v>
          </cell>
        </row>
        <row r="132">
          <cell r="B132">
            <v>0</v>
          </cell>
          <cell r="C132">
            <v>0</v>
          </cell>
          <cell r="Z132">
            <v>0</v>
          </cell>
        </row>
        <row r="133">
          <cell r="B133">
            <v>0</v>
          </cell>
          <cell r="C133">
            <v>0</v>
          </cell>
          <cell r="Z133">
            <v>0</v>
          </cell>
        </row>
        <row r="134">
          <cell r="B134">
            <v>0</v>
          </cell>
          <cell r="C134" t="str">
            <v>CN2811</v>
          </cell>
          <cell r="Z134">
            <v>300101</v>
          </cell>
        </row>
        <row r="135">
          <cell r="B135">
            <v>0</v>
          </cell>
          <cell r="C135" t="str">
            <v>CN2811</v>
          </cell>
          <cell r="Z135">
            <v>300101</v>
          </cell>
        </row>
        <row r="136">
          <cell r="B136">
            <v>0</v>
          </cell>
          <cell r="C136">
            <v>0</v>
          </cell>
          <cell r="Z136">
            <v>0</v>
          </cell>
        </row>
        <row r="137">
          <cell r="B137">
            <v>0</v>
          </cell>
          <cell r="C137">
            <v>0</v>
          </cell>
          <cell r="Z137">
            <v>0</v>
          </cell>
        </row>
        <row r="138">
          <cell r="B138">
            <v>0</v>
          </cell>
          <cell r="C138">
            <v>0</v>
          </cell>
          <cell r="Z138">
            <v>0</v>
          </cell>
        </row>
        <row r="139">
          <cell r="B139">
            <v>0</v>
          </cell>
          <cell r="C139" t="str">
            <v>CN2301</v>
          </cell>
          <cell r="Z139">
            <v>302011</v>
          </cell>
        </row>
        <row r="140">
          <cell r="B140">
            <v>0</v>
          </cell>
          <cell r="C140">
            <v>0</v>
          </cell>
          <cell r="Z140">
            <v>0</v>
          </cell>
        </row>
        <row r="141">
          <cell r="B141">
            <v>0</v>
          </cell>
          <cell r="C141" t="str">
            <v>CN2851</v>
          </cell>
          <cell r="Z141">
            <v>302011</v>
          </cell>
        </row>
        <row r="142">
          <cell r="B142">
            <v>0</v>
          </cell>
          <cell r="C142">
            <v>0</v>
          </cell>
          <cell r="Z142">
            <v>0</v>
          </cell>
        </row>
        <row r="143">
          <cell r="B143">
            <v>0</v>
          </cell>
          <cell r="C143">
            <v>0</v>
          </cell>
          <cell r="Z143">
            <v>0</v>
          </cell>
        </row>
        <row r="144">
          <cell r="B144">
            <v>0</v>
          </cell>
          <cell r="C144">
            <v>0</v>
          </cell>
          <cell r="Z144">
            <v>0</v>
          </cell>
        </row>
        <row r="145">
          <cell r="B145">
            <v>0</v>
          </cell>
          <cell r="C145">
            <v>0</v>
          </cell>
          <cell r="Z145">
            <v>0</v>
          </cell>
        </row>
        <row r="146">
          <cell r="B146">
            <v>0</v>
          </cell>
          <cell r="C146">
            <v>0</v>
          </cell>
          <cell r="Z146">
            <v>0</v>
          </cell>
        </row>
        <row r="147">
          <cell r="B147">
            <v>0</v>
          </cell>
          <cell r="C147">
            <v>0</v>
          </cell>
          <cell r="Z147">
            <v>0</v>
          </cell>
        </row>
        <row r="148">
          <cell r="B148">
            <v>0</v>
          </cell>
          <cell r="C148">
            <v>0</v>
          </cell>
          <cell r="Z148">
            <v>0</v>
          </cell>
        </row>
        <row r="149">
          <cell r="B149">
            <v>0</v>
          </cell>
          <cell r="C149">
            <v>0</v>
          </cell>
          <cell r="Z149">
            <v>0</v>
          </cell>
        </row>
        <row r="150">
          <cell r="B150">
            <v>0</v>
          </cell>
          <cell r="C150">
            <v>0</v>
          </cell>
          <cell r="Z150">
            <v>0</v>
          </cell>
        </row>
        <row r="151">
          <cell r="B151">
            <v>0</v>
          </cell>
          <cell r="C151">
            <v>0</v>
          </cell>
          <cell r="Z151">
            <v>0</v>
          </cell>
        </row>
        <row r="152">
          <cell r="B152">
            <v>0</v>
          </cell>
          <cell r="C152">
            <v>0</v>
          </cell>
          <cell r="Z152">
            <v>0</v>
          </cell>
        </row>
        <row r="153">
          <cell r="B153">
            <v>0</v>
          </cell>
          <cell r="C153">
            <v>0</v>
          </cell>
          <cell r="Z153">
            <v>0</v>
          </cell>
        </row>
        <row r="154">
          <cell r="B154">
            <v>0</v>
          </cell>
          <cell r="C154">
            <v>0</v>
          </cell>
          <cell r="Z154">
            <v>0</v>
          </cell>
        </row>
        <row r="155">
          <cell r="B155">
            <v>0</v>
          </cell>
          <cell r="C155">
            <v>0</v>
          </cell>
          <cell r="Z155">
            <v>0</v>
          </cell>
        </row>
        <row r="156">
          <cell r="B156">
            <v>0</v>
          </cell>
          <cell r="C156">
            <v>0</v>
          </cell>
          <cell r="Z156">
            <v>0</v>
          </cell>
        </row>
        <row r="157">
          <cell r="B157">
            <v>0</v>
          </cell>
          <cell r="C157">
            <v>0</v>
          </cell>
          <cell r="Z157">
            <v>0</v>
          </cell>
        </row>
        <row r="158">
          <cell r="B158">
            <v>0</v>
          </cell>
          <cell r="C158" t="str">
            <v>CC2911</v>
          </cell>
          <cell r="Z158">
            <v>300002</v>
          </cell>
        </row>
        <row r="159">
          <cell r="B159">
            <v>0</v>
          </cell>
          <cell r="C159" t="str">
            <v>CC2911</v>
          </cell>
          <cell r="Z159">
            <v>300002</v>
          </cell>
        </row>
        <row r="160">
          <cell r="B160">
            <v>0</v>
          </cell>
          <cell r="C160" t="str">
            <v>CC2911</v>
          </cell>
          <cell r="Z160">
            <v>300002</v>
          </cell>
        </row>
        <row r="161">
          <cell r="B161">
            <v>0</v>
          </cell>
          <cell r="C161" t="str">
            <v>CC2911</v>
          </cell>
          <cell r="Z161">
            <v>300002</v>
          </cell>
        </row>
        <row r="162">
          <cell r="B162">
            <v>0</v>
          </cell>
          <cell r="C162">
            <v>0</v>
          </cell>
          <cell r="Z162">
            <v>0</v>
          </cell>
        </row>
        <row r="163">
          <cell r="B163">
            <v>0</v>
          </cell>
          <cell r="C163" t="str">
            <v>CC3701</v>
          </cell>
          <cell r="Z163">
            <v>301021</v>
          </cell>
        </row>
        <row r="164">
          <cell r="B164">
            <v>0</v>
          </cell>
          <cell r="C164" t="str">
            <v>CC3701</v>
          </cell>
          <cell r="Z164">
            <v>301021</v>
          </cell>
        </row>
        <row r="165">
          <cell r="B165">
            <v>0</v>
          </cell>
          <cell r="C165" t="str">
            <v>CC2911</v>
          </cell>
          <cell r="Z165">
            <v>300002</v>
          </cell>
        </row>
        <row r="166">
          <cell r="B166">
            <v>0</v>
          </cell>
          <cell r="C166" t="str">
            <v>CC3701</v>
          </cell>
          <cell r="Z166">
            <v>301021</v>
          </cell>
        </row>
        <row r="167">
          <cell r="B167">
            <v>0</v>
          </cell>
          <cell r="C167" t="str">
            <v>CC3701</v>
          </cell>
          <cell r="Z167">
            <v>301021</v>
          </cell>
        </row>
        <row r="168">
          <cell r="B168">
            <v>0</v>
          </cell>
          <cell r="C168">
            <v>0</v>
          </cell>
          <cell r="Z168">
            <v>0</v>
          </cell>
        </row>
        <row r="169">
          <cell r="B169">
            <v>0</v>
          </cell>
          <cell r="C169" t="str">
            <v>CC2911</v>
          </cell>
          <cell r="Z169">
            <v>300002</v>
          </cell>
        </row>
        <row r="170">
          <cell r="B170">
            <v>0</v>
          </cell>
          <cell r="C170" t="str">
            <v>CC2911</v>
          </cell>
          <cell r="Z170">
            <v>300002</v>
          </cell>
        </row>
        <row r="171">
          <cell r="B171">
            <v>0</v>
          </cell>
          <cell r="C171" t="str">
            <v>CC2911</v>
          </cell>
          <cell r="Z171">
            <v>300002</v>
          </cell>
        </row>
        <row r="172">
          <cell r="B172">
            <v>0</v>
          </cell>
          <cell r="C172" t="str">
            <v>CC2911</v>
          </cell>
          <cell r="Z172">
            <v>300002</v>
          </cell>
        </row>
        <row r="173">
          <cell r="B173">
            <v>0</v>
          </cell>
          <cell r="C173" t="str">
            <v>CC2911</v>
          </cell>
          <cell r="Z173">
            <v>300002</v>
          </cell>
        </row>
        <row r="174">
          <cell r="B174">
            <v>0</v>
          </cell>
          <cell r="C174" t="str">
            <v>CC2911</v>
          </cell>
          <cell r="Z174">
            <v>300002</v>
          </cell>
        </row>
        <row r="175">
          <cell r="B175">
            <v>0</v>
          </cell>
          <cell r="C175" t="str">
            <v>CC2401</v>
          </cell>
          <cell r="Z175">
            <v>301031</v>
          </cell>
        </row>
        <row r="176">
          <cell r="B176">
            <v>0</v>
          </cell>
          <cell r="C176" t="str">
            <v>CC2401</v>
          </cell>
          <cell r="Z176">
            <v>301031</v>
          </cell>
        </row>
        <row r="177">
          <cell r="B177">
            <v>0</v>
          </cell>
          <cell r="C177" t="str">
            <v>CC2911</v>
          </cell>
          <cell r="Z177">
            <v>300002</v>
          </cell>
        </row>
        <row r="178">
          <cell r="B178">
            <v>0</v>
          </cell>
          <cell r="C178">
            <v>0</v>
          </cell>
          <cell r="Z178">
            <v>0</v>
          </cell>
        </row>
        <row r="179">
          <cell r="B179">
            <v>0</v>
          </cell>
          <cell r="C179">
            <v>0</v>
          </cell>
          <cell r="Z179">
            <v>0</v>
          </cell>
        </row>
        <row r="180">
          <cell r="B180">
            <v>0</v>
          </cell>
          <cell r="C180">
            <v>0</v>
          </cell>
          <cell r="Z180">
            <v>0</v>
          </cell>
        </row>
        <row r="181">
          <cell r="B181">
            <v>0</v>
          </cell>
          <cell r="C181">
            <v>0</v>
          </cell>
          <cell r="Z181">
            <v>0</v>
          </cell>
        </row>
        <row r="182">
          <cell r="B182" t="str">
            <v>EL1901</v>
          </cell>
          <cell r="C182">
            <v>0</v>
          </cell>
          <cell r="Z182">
            <v>300111</v>
          </cell>
        </row>
        <row r="183">
          <cell r="B183" t="str">
            <v>EL1901</v>
          </cell>
          <cell r="C183">
            <v>0</v>
          </cell>
          <cell r="Z183">
            <v>300111</v>
          </cell>
        </row>
        <row r="184">
          <cell r="B184">
            <v>0</v>
          </cell>
          <cell r="C184">
            <v>0</v>
          </cell>
          <cell r="Z184">
            <v>0</v>
          </cell>
        </row>
        <row r="185">
          <cell r="B185" t="str">
            <v>EL3501</v>
          </cell>
          <cell r="C185">
            <v>0</v>
          </cell>
          <cell r="Z185">
            <v>300111</v>
          </cell>
        </row>
        <row r="186">
          <cell r="B186">
            <v>0</v>
          </cell>
          <cell r="C186">
            <v>0</v>
          </cell>
          <cell r="Z186">
            <v>0</v>
          </cell>
        </row>
        <row r="187">
          <cell r="B187">
            <v>0</v>
          </cell>
          <cell r="C187">
            <v>0</v>
          </cell>
          <cell r="Z187">
            <v>0</v>
          </cell>
        </row>
        <row r="188">
          <cell r="B188" t="str">
            <v>EL3501</v>
          </cell>
          <cell r="C188">
            <v>0</v>
          </cell>
          <cell r="Z188">
            <v>300111</v>
          </cell>
        </row>
        <row r="189">
          <cell r="B189">
            <v>0</v>
          </cell>
          <cell r="C189">
            <v>0</v>
          </cell>
          <cell r="Z189">
            <v>0</v>
          </cell>
        </row>
        <row r="190">
          <cell r="B190" t="str">
            <v>EL1901</v>
          </cell>
          <cell r="C190">
            <v>0</v>
          </cell>
          <cell r="Z190">
            <v>300111</v>
          </cell>
        </row>
        <row r="191">
          <cell r="B191">
            <v>0</v>
          </cell>
          <cell r="C191">
            <v>0</v>
          </cell>
          <cell r="Z191">
            <v>0</v>
          </cell>
        </row>
        <row r="192">
          <cell r="B192" t="str">
            <v>EL3501</v>
          </cell>
          <cell r="C192">
            <v>0</v>
          </cell>
          <cell r="Z192">
            <v>300111</v>
          </cell>
        </row>
        <row r="193">
          <cell r="B193" t="str">
            <v>EL3501</v>
          </cell>
          <cell r="C193">
            <v>0</v>
          </cell>
          <cell r="Z193">
            <v>300111</v>
          </cell>
        </row>
        <row r="194">
          <cell r="B194">
            <v>0</v>
          </cell>
          <cell r="C194">
            <v>0</v>
          </cell>
          <cell r="Z194">
            <v>0</v>
          </cell>
        </row>
        <row r="195">
          <cell r="B195" t="str">
            <v>EL3501</v>
          </cell>
          <cell r="C195">
            <v>0</v>
          </cell>
          <cell r="Z195">
            <v>300111</v>
          </cell>
        </row>
        <row r="196">
          <cell r="B196" t="str">
            <v>EL3501</v>
          </cell>
          <cell r="C196">
            <v>0</v>
          </cell>
          <cell r="Z196">
            <v>300111</v>
          </cell>
        </row>
        <row r="197">
          <cell r="B197">
            <v>0</v>
          </cell>
          <cell r="C197">
            <v>0</v>
          </cell>
          <cell r="Z197">
            <v>0</v>
          </cell>
        </row>
        <row r="198">
          <cell r="B198" t="str">
            <v>EL1901</v>
          </cell>
          <cell r="C198">
            <v>0</v>
          </cell>
          <cell r="Z198">
            <v>300111</v>
          </cell>
        </row>
        <row r="199">
          <cell r="B199" t="str">
            <v>EL3501</v>
          </cell>
          <cell r="C199">
            <v>0</v>
          </cell>
          <cell r="Z199">
            <v>300111</v>
          </cell>
        </row>
        <row r="200">
          <cell r="B200">
            <v>0</v>
          </cell>
          <cell r="C200">
            <v>0</v>
          </cell>
          <cell r="Z200">
            <v>0</v>
          </cell>
        </row>
        <row r="201">
          <cell r="B201">
            <v>0</v>
          </cell>
          <cell r="C201">
            <v>0</v>
          </cell>
          <cell r="Z201">
            <v>0</v>
          </cell>
        </row>
        <row r="202">
          <cell r="B202" t="str">
            <v>EL3921</v>
          </cell>
          <cell r="C202">
            <v>0</v>
          </cell>
          <cell r="Z202">
            <v>300011</v>
          </cell>
        </row>
        <row r="203">
          <cell r="B203">
            <v>0</v>
          </cell>
          <cell r="C203">
            <v>0</v>
          </cell>
          <cell r="Z203">
            <v>0</v>
          </cell>
        </row>
        <row r="204">
          <cell r="B204">
            <v>0</v>
          </cell>
          <cell r="C204">
            <v>0</v>
          </cell>
          <cell r="Z204">
            <v>0</v>
          </cell>
        </row>
        <row r="205">
          <cell r="B205" t="str">
            <v>EL4021</v>
          </cell>
          <cell r="C205">
            <v>0</v>
          </cell>
          <cell r="Z205">
            <v>300012</v>
          </cell>
        </row>
        <row r="206">
          <cell r="B206">
            <v>0</v>
          </cell>
          <cell r="C206">
            <v>0</v>
          </cell>
          <cell r="Z206">
            <v>0</v>
          </cell>
        </row>
        <row r="207">
          <cell r="B207">
            <v>0</v>
          </cell>
          <cell r="C207">
            <v>0</v>
          </cell>
          <cell r="Z207">
            <v>0</v>
          </cell>
        </row>
        <row r="208">
          <cell r="B208">
            <v>0</v>
          </cell>
          <cell r="C208">
            <v>0</v>
          </cell>
          <cell r="Z208">
            <v>0</v>
          </cell>
        </row>
        <row r="209">
          <cell r="B209" t="str">
            <v>EL2501</v>
          </cell>
          <cell r="C209">
            <v>0</v>
          </cell>
          <cell r="Z209">
            <v>300016</v>
          </cell>
        </row>
        <row r="210">
          <cell r="B210" t="str">
            <v>EL2501</v>
          </cell>
          <cell r="C210">
            <v>0</v>
          </cell>
          <cell r="Z210">
            <v>300016</v>
          </cell>
        </row>
        <row r="211">
          <cell r="B211">
            <v>0</v>
          </cell>
          <cell r="C211">
            <v>0</v>
          </cell>
          <cell r="Z211">
            <v>0</v>
          </cell>
        </row>
        <row r="212">
          <cell r="B212" t="str">
            <v>EL2601</v>
          </cell>
          <cell r="C212">
            <v>0</v>
          </cell>
          <cell r="Z212">
            <v>300021</v>
          </cell>
        </row>
        <row r="213">
          <cell r="B213" t="str">
            <v>EL2601</v>
          </cell>
          <cell r="C213">
            <v>0</v>
          </cell>
          <cell r="Z213">
            <v>300021</v>
          </cell>
        </row>
        <row r="214">
          <cell r="B214">
            <v>0</v>
          </cell>
          <cell r="C214">
            <v>0</v>
          </cell>
          <cell r="Z214">
            <v>0</v>
          </cell>
        </row>
        <row r="215">
          <cell r="B215" t="str">
            <v>EL3701</v>
          </cell>
          <cell r="C215">
            <v>0</v>
          </cell>
          <cell r="Z215">
            <v>300022</v>
          </cell>
        </row>
        <row r="216">
          <cell r="B216" t="str">
            <v>EL3701</v>
          </cell>
          <cell r="C216">
            <v>0</v>
          </cell>
          <cell r="Z216">
            <v>300022</v>
          </cell>
        </row>
        <row r="217">
          <cell r="B217" t="str">
            <v>EL3701</v>
          </cell>
          <cell r="C217">
            <v>0</v>
          </cell>
          <cell r="Z217">
            <v>300022</v>
          </cell>
        </row>
        <row r="218">
          <cell r="B218">
            <v>0</v>
          </cell>
          <cell r="C218">
            <v>0</v>
          </cell>
          <cell r="Z218">
            <v>0</v>
          </cell>
        </row>
        <row r="219">
          <cell r="B219" t="str">
            <v>EL2711</v>
          </cell>
          <cell r="C219">
            <v>0</v>
          </cell>
          <cell r="Z219">
            <v>300018</v>
          </cell>
        </row>
        <row r="220">
          <cell r="B220" t="str">
            <v>EL2711</v>
          </cell>
          <cell r="C220">
            <v>0</v>
          </cell>
          <cell r="Z220">
            <v>300018</v>
          </cell>
        </row>
        <row r="221">
          <cell r="B221">
            <v>0</v>
          </cell>
          <cell r="C221">
            <v>0</v>
          </cell>
          <cell r="Z221">
            <v>0</v>
          </cell>
        </row>
        <row r="222">
          <cell r="B222" t="str">
            <v>EL2911</v>
          </cell>
          <cell r="C222">
            <v>0</v>
          </cell>
          <cell r="Z222">
            <v>300002</v>
          </cell>
        </row>
        <row r="223">
          <cell r="B223">
            <v>0</v>
          </cell>
          <cell r="C223">
            <v>0</v>
          </cell>
          <cell r="Z223">
            <v>0</v>
          </cell>
        </row>
        <row r="224">
          <cell r="B224" t="str">
            <v>EL2901</v>
          </cell>
          <cell r="C224">
            <v>0</v>
          </cell>
          <cell r="Z224">
            <v>300002</v>
          </cell>
        </row>
        <row r="225">
          <cell r="B225">
            <v>0</v>
          </cell>
          <cell r="C225">
            <v>0</v>
          </cell>
          <cell r="Z225">
            <v>0</v>
          </cell>
        </row>
        <row r="226">
          <cell r="B226" t="str">
            <v>EL2911</v>
          </cell>
          <cell r="C226">
            <v>0</v>
          </cell>
          <cell r="Z226">
            <v>300002</v>
          </cell>
        </row>
        <row r="227">
          <cell r="B227">
            <v>0</v>
          </cell>
          <cell r="C227">
            <v>0</v>
          </cell>
          <cell r="Z227">
            <v>0</v>
          </cell>
        </row>
        <row r="228">
          <cell r="B228" t="str">
            <v>EL2911</v>
          </cell>
          <cell r="C228">
            <v>0</v>
          </cell>
          <cell r="Z228">
            <v>300002</v>
          </cell>
        </row>
        <row r="229">
          <cell r="B229">
            <v>0</v>
          </cell>
          <cell r="C229">
            <v>0</v>
          </cell>
          <cell r="Z229">
            <v>0</v>
          </cell>
        </row>
        <row r="230">
          <cell r="B230">
            <v>0</v>
          </cell>
          <cell r="C230">
            <v>0</v>
          </cell>
          <cell r="Z230">
            <v>0</v>
          </cell>
        </row>
        <row r="231">
          <cell r="B231" t="str">
            <v>EL2901</v>
          </cell>
          <cell r="C231">
            <v>0</v>
          </cell>
          <cell r="Z231">
            <v>300002</v>
          </cell>
        </row>
        <row r="232">
          <cell r="B232" t="str">
            <v>EL2901</v>
          </cell>
          <cell r="C232">
            <v>0</v>
          </cell>
          <cell r="Z232">
            <v>300002</v>
          </cell>
        </row>
        <row r="233">
          <cell r="B233" t="str">
            <v>EL2901</v>
          </cell>
          <cell r="C233">
            <v>0</v>
          </cell>
          <cell r="Z233">
            <v>300002</v>
          </cell>
        </row>
        <row r="234">
          <cell r="B234" t="str">
            <v>EL2901</v>
          </cell>
          <cell r="C234">
            <v>0</v>
          </cell>
          <cell r="Z234">
            <v>300002</v>
          </cell>
        </row>
        <row r="235">
          <cell r="B235" t="str">
            <v>EL2901</v>
          </cell>
          <cell r="C235">
            <v>0</v>
          </cell>
          <cell r="Z235">
            <v>300002</v>
          </cell>
        </row>
        <row r="236">
          <cell r="B236" t="str">
            <v>EL2901</v>
          </cell>
          <cell r="C236">
            <v>0</v>
          </cell>
          <cell r="Z236">
            <v>300002</v>
          </cell>
        </row>
        <row r="237">
          <cell r="B237" t="str">
            <v>EL2901</v>
          </cell>
          <cell r="C237">
            <v>0</v>
          </cell>
          <cell r="Z237">
            <v>300002</v>
          </cell>
        </row>
        <row r="238">
          <cell r="B238" t="str">
            <v>EL2901</v>
          </cell>
          <cell r="C238">
            <v>0</v>
          </cell>
          <cell r="Z238">
            <v>300002</v>
          </cell>
        </row>
        <row r="239">
          <cell r="B239" t="str">
            <v>EL2901</v>
          </cell>
          <cell r="C239">
            <v>0</v>
          </cell>
          <cell r="Z239">
            <v>300002</v>
          </cell>
        </row>
        <row r="240">
          <cell r="B240">
            <v>0</v>
          </cell>
          <cell r="C240">
            <v>0</v>
          </cell>
          <cell r="Z240">
            <v>0</v>
          </cell>
        </row>
        <row r="241">
          <cell r="B241">
            <v>0</v>
          </cell>
          <cell r="C241">
            <v>0</v>
          </cell>
          <cell r="Z241">
            <v>0</v>
          </cell>
        </row>
        <row r="242">
          <cell r="B242" t="str">
            <v>EL1031</v>
          </cell>
          <cell r="C242">
            <v>0</v>
          </cell>
          <cell r="Z242">
            <v>300041</v>
          </cell>
        </row>
        <row r="243">
          <cell r="B243" t="str">
            <v>EL1041</v>
          </cell>
          <cell r="C243">
            <v>0</v>
          </cell>
          <cell r="Z243">
            <v>300041</v>
          </cell>
        </row>
        <row r="244">
          <cell r="B244" t="str">
            <v>EL1031</v>
          </cell>
          <cell r="C244">
            <v>0</v>
          </cell>
          <cell r="Z244">
            <v>300041</v>
          </cell>
        </row>
        <row r="245">
          <cell r="B245" t="str">
            <v>EL1041</v>
          </cell>
          <cell r="C245">
            <v>0</v>
          </cell>
          <cell r="Z245">
            <v>300041</v>
          </cell>
        </row>
        <row r="246">
          <cell r="B246">
            <v>0</v>
          </cell>
          <cell r="C246">
            <v>0</v>
          </cell>
          <cell r="Z246">
            <v>0</v>
          </cell>
        </row>
        <row r="247">
          <cell r="B247">
            <v>0</v>
          </cell>
          <cell r="C247">
            <v>0</v>
          </cell>
          <cell r="Z247">
            <v>0</v>
          </cell>
        </row>
        <row r="248">
          <cell r="B248" t="str">
            <v>EL4201</v>
          </cell>
          <cell r="C248">
            <v>0</v>
          </cell>
          <cell r="Z248">
            <v>300051</v>
          </cell>
        </row>
        <row r="249">
          <cell r="B249" t="str">
            <v>EL4201</v>
          </cell>
          <cell r="C249">
            <v>0</v>
          </cell>
          <cell r="Z249">
            <v>300051</v>
          </cell>
        </row>
        <row r="250">
          <cell r="B250" t="str">
            <v>EL4211</v>
          </cell>
          <cell r="C250">
            <v>0</v>
          </cell>
          <cell r="Z250">
            <v>300051</v>
          </cell>
        </row>
        <row r="251">
          <cell r="B251" t="str">
            <v>EL4211</v>
          </cell>
          <cell r="C251">
            <v>0</v>
          </cell>
          <cell r="Z251">
            <v>300051</v>
          </cell>
        </row>
        <row r="252">
          <cell r="B252" t="str">
            <v>EL4221</v>
          </cell>
          <cell r="C252">
            <v>0</v>
          </cell>
          <cell r="Z252">
            <v>300051</v>
          </cell>
        </row>
        <row r="253">
          <cell r="B253" t="str">
            <v>EL4231</v>
          </cell>
          <cell r="C253">
            <v>0</v>
          </cell>
          <cell r="Z253">
            <v>300051</v>
          </cell>
        </row>
        <row r="254">
          <cell r="B254" t="str">
            <v>EL4231</v>
          </cell>
          <cell r="C254">
            <v>0</v>
          </cell>
          <cell r="Z254">
            <v>300051</v>
          </cell>
        </row>
        <row r="255">
          <cell r="B255">
            <v>0</v>
          </cell>
          <cell r="C255">
            <v>0</v>
          </cell>
          <cell r="Z255">
            <v>0</v>
          </cell>
        </row>
        <row r="256">
          <cell r="B256">
            <v>0</v>
          </cell>
          <cell r="C256">
            <v>0</v>
          </cell>
          <cell r="Z256">
            <v>0</v>
          </cell>
        </row>
        <row r="257">
          <cell r="B257">
            <v>0</v>
          </cell>
          <cell r="C257">
            <v>0</v>
          </cell>
          <cell r="Z257">
            <v>0</v>
          </cell>
        </row>
        <row r="258">
          <cell r="B258" t="str">
            <v>EL1621</v>
          </cell>
          <cell r="C258">
            <v>0</v>
          </cell>
          <cell r="Z258">
            <v>300081</v>
          </cell>
        </row>
        <row r="259">
          <cell r="B259" t="str">
            <v>EL1621</v>
          </cell>
          <cell r="C259">
            <v>0</v>
          </cell>
          <cell r="Z259">
            <v>300081</v>
          </cell>
        </row>
        <row r="260">
          <cell r="B260" t="str">
            <v>EL1621</v>
          </cell>
          <cell r="C260">
            <v>0</v>
          </cell>
          <cell r="Z260">
            <v>300081</v>
          </cell>
        </row>
        <row r="261">
          <cell r="B261" t="str">
            <v>EL1631</v>
          </cell>
          <cell r="C261">
            <v>0</v>
          </cell>
          <cell r="Z261">
            <v>300081</v>
          </cell>
        </row>
        <row r="262">
          <cell r="B262" t="str">
            <v>EL1531</v>
          </cell>
          <cell r="C262">
            <v>0</v>
          </cell>
          <cell r="Z262">
            <v>300081</v>
          </cell>
        </row>
        <row r="263">
          <cell r="B263" t="str">
            <v>EL1401</v>
          </cell>
          <cell r="C263">
            <v>0</v>
          </cell>
          <cell r="Z263">
            <v>300085</v>
          </cell>
        </row>
        <row r="264">
          <cell r="B264" t="str">
            <v>EL1401</v>
          </cell>
          <cell r="C264">
            <v>0</v>
          </cell>
          <cell r="Z264">
            <v>300085</v>
          </cell>
        </row>
        <row r="265">
          <cell r="B265" t="str">
            <v>EL1401</v>
          </cell>
          <cell r="C265">
            <v>0</v>
          </cell>
          <cell r="Z265">
            <v>300085</v>
          </cell>
        </row>
        <row r="266">
          <cell r="B266" t="str">
            <v>EL1401</v>
          </cell>
          <cell r="C266">
            <v>0</v>
          </cell>
          <cell r="Z266">
            <v>300085</v>
          </cell>
        </row>
        <row r="267">
          <cell r="B267" t="str">
            <v>EL1401</v>
          </cell>
          <cell r="C267">
            <v>0</v>
          </cell>
          <cell r="Z267">
            <v>300085</v>
          </cell>
        </row>
        <row r="268">
          <cell r="B268" t="str">
            <v>EL1411</v>
          </cell>
          <cell r="C268">
            <v>0</v>
          </cell>
          <cell r="Z268">
            <v>300085</v>
          </cell>
        </row>
        <row r="269">
          <cell r="B269" t="str">
            <v>EL1411</v>
          </cell>
          <cell r="C269">
            <v>0</v>
          </cell>
          <cell r="Z269">
            <v>300085</v>
          </cell>
        </row>
        <row r="270">
          <cell r="B270" t="str">
            <v>EL1411</v>
          </cell>
          <cell r="C270">
            <v>0</v>
          </cell>
          <cell r="Z270">
            <v>300085</v>
          </cell>
        </row>
        <row r="271">
          <cell r="B271" t="str">
            <v>EL1411</v>
          </cell>
          <cell r="C271">
            <v>0</v>
          </cell>
          <cell r="Z271">
            <v>300085</v>
          </cell>
        </row>
        <row r="272">
          <cell r="B272" t="str">
            <v>EL1421</v>
          </cell>
          <cell r="C272">
            <v>0</v>
          </cell>
          <cell r="Z272">
            <v>300085</v>
          </cell>
        </row>
        <row r="273">
          <cell r="B273" t="str">
            <v>EL1421</v>
          </cell>
          <cell r="C273">
            <v>0</v>
          </cell>
          <cell r="Z273">
            <v>300085</v>
          </cell>
        </row>
        <row r="274">
          <cell r="B274" t="str">
            <v>EL1421</v>
          </cell>
          <cell r="C274">
            <v>0</v>
          </cell>
          <cell r="Z274">
            <v>300085</v>
          </cell>
        </row>
        <row r="275">
          <cell r="B275" t="str">
            <v>EL1421</v>
          </cell>
          <cell r="C275">
            <v>0</v>
          </cell>
          <cell r="Z275">
            <v>300085</v>
          </cell>
        </row>
        <row r="276">
          <cell r="B276" t="str">
            <v>EL1421</v>
          </cell>
          <cell r="C276">
            <v>0</v>
          </cell>
          <cell r="Z276">
            <v>300085</v>
          </cell>
        </row>
        <row r="277">
          <cell r="B277" t="str">
            <v>EL1421</v>
          </cell>
          <cell r="C277">
            <v>0</v>
          </cell>
          <cell r="Z277">
            <v>300085</v>
          </cell>
        </row>
        <row r="278">
          <cell r="B278" t="str">
            <v>EL1321</v>
          </cell>
          <cell r="C278">
            <v>0</v>
          </cell>
          <cell r="Z278">
            <v>300085</v>
          </cell>
        </row>
        <row r="279">
          <cell r="B279" t="str">
            <v>EL1401</v>
          </cell>
          <cell r="C279">
            <v>0</v>
          </cell>
          <cell r="Z279">
            <v>300085</v>
          </cell>
        </row>
        <row r="280">
          <cell r="B280" t="str">
            <v>EL1401</v>
          </cell>
          <cell r="C280">
            <v>0</v>
          </cell>
          <cell r="Z280">
            <v>300085</v>
          </cell>
        </row>
        <row r="281">
          <cell r="B281" t="str">
            <v>EL1401</v>
          </cell>
          <cell r="C281">
            <v>0</v>
          </cell>
          <cell r="Z281">
            <v>300085</v>
          </cell>
        </row>
        <row r="282">
          <cell r="B282" t="str">
            <v>EL1401</v>
          </cell>
          <cell r="C282">
            <v>0</v>
          </cell>
          <cell r="Z282">
            <v>300085</v>
          </cell>
        </row>
        <row r="283">
          <cell r="B283">
            <v>0</v>
          </cell>
          <cell r="C283">
            <v>0</v>
          </cell>
          <cell r="Z283">
            <v>0</v>
          </cell>
        </row>
        <row r="284">
          <cell r="B284" t="str">
            <v>EL2811</v>
          </cell>
          <cell r="C284">
            <v>0</v>
          </cell>
          <cell r="Z284">
            <v>300091</v>
          </cell>
        </row>
        <row r="285">
          <cell r="B285" t="str">
            <v>EL2811</v>
          </cell>
          <cell r="C285">
            <v>0</v>
          </cell>
          <cell r="Z285">
            <v>300091</v>
          </cell>
        </row>
        <row r="286">
          <cell r="B286" t="str">
            <v>EL2811</v>
          </cell>
          <cell r="C286">
            <v>0</v>
          </cell>
          <cell r="Z286">
            <v>300091</v>
          </cell>
        </row>
        <row r="287">
          <cell r="B287" t="str">
            <v>EL2811</v>
          </cell>
          <cell r="C287">
            <v>0</v>
          </cell>
          <cell r="Z287">
            <v>300091</v>
          </cell>
        </row>
        <row r="288">
          <cell r="B288" t="str">
            <v>EL2801</v>
          </cell>
          <cell r="C288">
            <v>0</v>
          </cell>
          <cell r="Z288">
            <v>300101</v>
          </cell>
        </row>
        <row r="289">
          <cell r="B289" t="str">
            <v>EL2801</v>
          </cell>
          <cell r="C289">
            <v>0</v>
          </cell>
          <cell r="Z289">
            <v>300101</v>
          </cell>
        </row>
        <row r="290">
          <cell r="B290" t="str">
            <v>EL2801</v>
          </cell>
          <cell r="C290">
            <v>0</v>
          </cell>
          <cell r="Z290">
            <v>300101</v>
          </cell>
        </row>
        <row r="291">
          <cell r="B291" t="str">
            <v>EL2801</v>
          </cell>
          <cell r="C291">
            <v>0</v>
          </cell>
          <cell r="Z291">
            <v>300101</v>
          </cell>
        </row>
        <row r="292">
          <cell r="B292" t="str">
            <v>EL2801</v>
          </cell>
          <cell r="C292">
            <v>0</v>
          </cell>
          <cell r="Z292">
            <v>300101</v>
          </cell>
        </row>
        <row r="293">
          <cell r="B293" t="str">
            <v>EL2801</v>
          </cell>
          <cell r="C293">
            <v>0</v>
          </cell>
          <cell r="Z293">
            <v>300101</v>
          </cell>
        </row>
        <row r="294">
          <cell r="B294" t="str">
            <v>EL2801</v>
          </cell>
          <cell r="C294">
            <v>0</v>
          </cell>
          <cell r="Z294">
            <v>300101</v>
          </cell>
        </row>
        <row r="295">
          <cell r="B295" t="str">
            <v>EL2801</v>
          </cell>
          <cell r="C295">
            <v>0</v>
          </cell>
          <cell r="Z295">
            <v>300101</v>
          </cell>
        </row>
        <row r="296">
          <cell r="B296" t="str">
            <v>EL2801</v>
          </cell>
          <cell r="C296">
            <v>0</v>
          </cell>
          <cell r="Z296">
            <v>300101</v>
          </cell>
        </row>
        <row r="297">
          <cell r="B297" t="str">
            <v>EL2801</v>
          </cell>
          <cell r="C297">
            <v>0</v>
          </cell>
          <cell r="Z297">
            <v>300101</v>
          </cell>
        </row>
        <row r="298">
          <cell r="B298" t="str">
            <v>EL2801</v>
          </cell>
          <cell r="C298">
            <v>0</v>
          </cell>
          <cell r="Z298">
            <v>300101</v>
          </cell>
        </row>
        <row r="299">
          <cell r="B299" t="str">
            <v>EL2801</v>
          </cell>
          <cell r="C299">
            <v>0</v>
          </cell>
          <cell r="Z299">
            <v>300101</v>
          </cell>
        </row>
        <row r="300">
          <cell r="B300" t="str">
            <v>EL2801</v>
          </cell>
          <cell r="C300">
            <v>0</v>
          </cell>
          <cell r="Z300">
            <v>300101</v>
          </cell>
        </row>
        <row r="301">
          <cell r="B301" t="str">
            <v>EL2801</v>
          </cell>
          <cell r="C301">
            <v>0</v>
          </cell>
          <cell r="Z301">
            <v>300101</v>
          </cell>
        </row>
        <row r="302">
          <cell r="B302" t="str">
            <v>EL2801</v>
          </cell>
          <cell r="C302">
            <v>0</v>
          </cell>
          <cell r="Z302">
            <v>300101</v>
          </cell>
        </row>
        <row r="303">
          <cell r="B303" t="str">
            <v>EL2801</v>
          </cell>
          <cell r="C303">
            <v>0</v>
          </cell>
          <cell r="Z303">
            <v>300101</v>
          </cell>
        </row>
        <row r="304">
          <cell r="B304" t="str">
            <v>EL2801</v>
          </cell>
          <cell r="C304">
            <v>0</v>
          </cell>
          <cell r="Z304">
            <v>300101</v>
          </cell>
        </row>
        <row r="305">
          <cell r="B305" t="str">
            <v>EL2801</v>
          </cell>
          <cell r="C305">
            <v>0</v>
          </cell>
          <cell r="Z305">
            <v>300101</v>
          </cell>
        </row>
        <row r="306">
          <cell r="B306" t="str">
            <v>EL2801</v>
          </cell>
          <cell r="C306">
            <v>0</v>
          </cell>
          <cell r="Z306">
            <v>300101</v>
          </cell>
        </row>
        <row r="307">
          <cell r="B307" t="str">
            <v>EL2801</v>
          </cell>
          <cell r="C307">
            <v>0</v>
          </cell>
          <cell r="Z307">
            <v>300101</v>
          </cell>
        </row>
        <row r="308">
          <cell r="B308">
            <v>0</v>
          </cell>
          <cell r="C308">
            <v>0</v>
          </cell>
          <cell r="Z308">
            <v>0</v>
          </cell>
        </row>
        <row r="309">
          <cell r="B309" t="str">
            <v>EL1101</v>
          </cell>
          <cell r="C309">
            <v>0</v>
          </cell>
          <cell r="Z309">
            <v>300131</v>
          </cell>
        </row>
        <row r="310">
          <cell r="B310" t="str">
            <v>EL1101</v>
          </cell>
          <cell r="C310">
            <v>0</v>
          </cell>
          <cell r="Z310">
            <v>300131</v>
          </cell>
        </row>
        <row r="311">
          <cell r="B311" t="str">
            <v>EL1101</v>
          </cell>
          <cell r="C311">
            <v>0</v>
          </cell>
          <cell r="Z311">
            <v>300131</v>
          </cell>
        </row>
        <row r="312">
          <cell r="B312">
            <v>0</v>
          </cell>
          <cell r="C312">
            <v>0</v>
          </cell>
          <cell r="Z312">
            <v>0</v>
          </cell>
        </row>
        <row r="313">
          <cell r="B313" t="str">
            <v>EL1101</v>
          </cell>
          <cell r="C313">
            <v>0</v>
          </cell>
          <cell r="Z313">
            <v>300131</v>
          </cell>
        </row>
        <row r="314">
          <cell r="B314">
            <v>0</v>
          </cell>
          <cell r="C314">
            <v>0</v>
          </cell>
          <cell r="Z314">
            <v>0</v>
          </cell>
        </row>
        <row r="315">
          <cell r="B315">
            <v>0</v>
          </cell>
          <cell r="C315">
            <v>0</v>
          </cell>
          <cell r="Z315">
            <v>0</v>
          </cell>
        </row>
        <row r="316">
          <cell r="B316" t="str">
            <v>EL2401</v>
          </cell>
          <cell r="C316">
            <v>0</v>
          </cell>
          <cell r="Z316">
            <v>300071</v>
          </cell>
        </row>
        <row r="317">
          <cell r="B317" t="str">
            <v>EL2401</v>
          </cell>
          <cell r="C317">
            <v>0</v>
          </cell>
          <cell r="Z317">
            <v>300071</v>
          </cell>
        </row>
        <row r="318">
          <cell r="B318" t="str">
            <v>EL2401</v>
          </cell>
          <cell r="C318">
            <v>0</v>
          </cell>
          <cell r="Z318">
            <v>300071</v>
          </cell>
        </row>
        <row r="319">
          <cell r="B319" t="str">
            <v>EL2401</v>
          </cell>
          <cell r="C319">
            <v>0</v>
          </cell>
          <cell r="Z319">
            <v>300071</v>
          </cell>
        </row>
        <row r="320">
          <cell r="B320">
            <v>0</v>
          </cell>
          <cell r="C320">
            <v>0</v>
          </cell>
          <cell r="Z320">
            <v>0</v>
          </cell>
        </row>
        <row r="321">
          <cell r="B321">
            <v>0</v>
          </cell>
          <cell r="C321">
            <v>0</v>
          </cell>
          <cell r="Z321">
            <v>0</v>
          </cell>
        </row>
        <row r="322">
          <cell r="B322">
            <v>0</v>
          </cell>
          <cell r="C322">
            <v>0</v>
          </cell>
          <cell r="Z322">
            <v>0</v>
          </cell>
        </row>
        <row r="323">
          <cell r="B323">
            <v>0</v>
          </cell>
          <cell r="C323">
            <v>0</v>
          </cell>
          <cell r="Z323">
            <v>0</v>
          </cell>
        </row>
        <row r="324">
          <cell r="B324">
            <v>0</v>
          </cell>
          <cell r="C324">
            <v>0</v>
          </cell>
          <cell r="Z324">
            <v>0</v>
          </cell>
        </row>
        <row r="325">
          <cell r="B325">
            <v>0</v>
          </cell>
          <cell r="C325">
            <v>0</v>
          </cell>
          <cell r="Z325">
            <v>0</v>
          </cell>
        </row>
        <row r="326">
          <cell r="B326">
            <v>0</v>
          </cell>
          <cell r="C326">
            <v>0</v>
          </cell>
          <cell r="Z326">
            <v>0</v>
          </cell>
        </row>
        <row r="327">
          <cell r="B327" t="str">
            <v>EL3701</v>
          </cell>
          <cell r="C327">
            <v>0</v>
          </cell>
          <cell r="Z327">
            <v>300022</v>
          </cell>
        </row>
        <row r="328">
          <cell r="B328">
            <v>0</v>
          </cell>
          <cell r="C328">
            <v>0</v>
          </cell>
          <cell r="Z328">
            <v>0</v>
          </cell>
        </row>
        <row r="329">
          <cell r="B329" t="str">
            <v>EL2401</v>
          </cell>
          <cell r="C329">
            <v>0</v>
          </cell>
          <cell r="Z329">
            <v>300071</v>
          </cell>
        </row>
        <row r="330">
          <cell r="B330" t="str">
            <v>EL2401</v>
          </cell>
          <cell r="C330">
            <v>0</v>
          </cell>
          <cell r="Z330">
            <v>300071</v>
          </cell>
        </row>
        <row r="331">
          <cell r="B331">
            <v>0</v>
          </cell>
          <cell r="C331">
            <v>0</v>
          </cell>
          <cell r="Z331">
            <v>0</v>
          </cell>
        </row>
        <row r="332">
          <cell r="B332" t="str">
            <v>EL4201</v>
          </cell>
          <cell r="C332">
            <v>0</v>
          </cell>
          <cell r="Z332">
            <v>300051</v>
          </cell>
        </row>
        <row r="333">
          <cell r="B333">
            <v>0</v>
          </cell>
          <cell r="C333">
            <v>0</v>
          </cell>
          <cell r="Z333">
            <v>0</v>
          </cell>
        </row>
        <row r="334">
          <cell r="B334" t="str">
            <v>EL1401</v>
          </cell>
          <cell r="C334">
            <v>0</v>
          </cell>
          <cell r="Z334">
            <v>300085</v>
          </cell>
        </row>
        <row r="335">
          <cell r="B335" t="str">
            <v>EL2801</v>
          </cell>
          <cell r="C335">
            <v>0</v>
          </cell>
          <cell r="Z335">
            <v>300101</v>
          </cell>
        </row>
        <row r="336">
          <cell r="B336" t="str">
            <v>EL2801</v>
          </cell>
          <cell r="C336">
            <v>0</v>
          </cell>
          <cell r="Z336">
            <v>300101</v>
          </cell>
        </row>
        <row r="337">
          <cell r="B337">
            <v>0</v>
          </cell>
          <cell r="C337">
            <v>0</v>
          </cell>
          <cell r="Z337">
            <v>0</v>
          </cell>
        </row>
        <row r="338">
          <cell r="B338" t="str">
            <v>EL2801</v>
          </cell>
          <cell r="C338">
            <v>0</v>
          </cell>
          <cell r="Z338">
            <v>300101</v>
          </cell>
        </row>
        <row r="339">
          <cell r="B339" t="str">
            <v>EL2801</v>
          </cell>
          <cell r="C339">
            <v>0</v>
          </cell>
          <cell r="Z339">
            <v>300101</v>
          </cell>
        </row>
        <row r="340">
          <cell r="B340">
            <v>0</v>
          </cell>
          <cell r="C340">
            <v>0</v>
          </cell>
          <cell r="Z340">
            <v>0</v>
          </cell>
        </row>
        <row r="341">
          <cell r="B341">
            <v>0</v>
          </cell>
          <cell r="C341">
            <v>0</v>
          </cell>
          <cell r="Z341">
            <v>0</v>
          </cell>
        </row>
        <row r="342">
          <cell r="B342" t="str">
            <v>EL4001</v>
          </cell>
          <cell r="C342">
            <v>0</v>
          </cell>
          <cell r="Z342">
            <v>300013</v>
          </cell>
        </row>
        <row r="343">
          <cell r="B343">
            <v>0</v>
          </cell>
          <cell r="C343">
            <v>0</v>
          </cell>
          <cell r="Z343">
            <v>0</v>
          </cell>
        </row>
        <row r="344">
          <cell r="B344" t="str">
            <v>EL3451</v>
          </cell>
          <cell r="C344">
            <v>0</v>
          </cell>
          <cell r="Z344">
            <v>300151</v>
          </cell>
        </row>
        <row r="345">
          <cell r="B345" t="str">
            <v>EL3451</v>
          </cell>
          <cell r="C345">
            <v>0</v>
          </cell>
          <cell r="Z345">
            <v>300151</v>
          </cell>
        </row>
        <row r="346">
          <cell r="B346">
            <v>0</v>
          </cell>
          <cell r="C346">
            <v>0</v>
          </cell>
          <cell r="Z346">
            <v>0</v>
          </cell>
        </row>
        <row r="347">
          <cell r="B347" t="str">
            <v>EL3451</v>
          </cell>
          <cell r="C347">
            <v>0</v>
          </cell>
          <cell r="Z347">
            <v>300151</v>
          </cell>
        </row>
        <row r="348">
          <cell r="B348">
            <v>0</v>
          </cell>
          <cell r="C348">
            <v>0</v>
          </cell>
          <cell r="Z348">
            <v>0</v>
          </cell>
        </row>
        <row r="349">
          <cell r="B349" t="str">
            <v>EL3451</v>
          </cell>
          <cell r="C349">
            <v>0</v>
          </cell>
          <cell r="Z349">
            <v>300151</v>
          </cell>
        </row>
        <row r="350">
          <cell r="B350">
            <v>0</v>
          </cell>
          <cell r="C350">
            <v>0</v>
          </cell>
          <cell r="Z350">
            <v>0</v>
          </cell>
        </row>
        <row r="351">
          <cell r="B351" t="str">
            <v>EL2401</v>
          </cell>
          <cell r="C351">
            <v>0</v>
          </cell>
          <cell r="Z351">
            <v>300071</v>
          </cell>
        </row>
        <row r="352">
          <cell r="B352" t="str">
            <v>EL2401</v>
          </cell>
          <cell r="C352">
            <v>0</v>
          </cell>
          <cell r="Z352">
            <v>300071</v>
          </cell>
        </row>
        <row r="353">
          <cell r="B353">
            <v>0</v>
          </cell>
          <cell r="C353">
            <v>0</v>
          </cell>
          <cell r="Z353">
            <v>0</v>
          </cell>
        </row>
        <row r="354">
          <cell r="B354" t="str">
            <v>EL1301</v>
          </cell>
          <cell r="C354">
            <v>0</v>
          </cell>
          <cell r="Z354">
            <v>300085</v>
          </cell>
        </row>
        <row r="355">
          <cell r="B355" t="str">
            <v>EL1311</v>
          </cell>
          <cell r="C355">
            <v>0</v>
          </cell>
          <cell r="Z355">
            <v>300085</v>
          </cell>
        </row>
        <row r="356">
          <cell r="B356">
            <v>0</v>
          </cell>
          <cell r="C356">
            <v>0</v>
          </cell>
          <cell r="Z356">
            <v>0</v>
          </cell>
        </row>
        <row r="357">
          <cell r="B357" t="str">
            <v>EL2801</v>
          </cell>
          <cell r="C357">
            <v>0</v>
          </cell>
          <cell r="Z357">
            <v>300101</v>
          </cell>
        </row>
        <row r="358">
          <cell r="B358" t="str">
            <v>EL2801</v>
          </cell>
          <cell r="C358">
            <v>0</v>
          </cell>
          <cell r="Z358">
            <v>300101</v>
          </cell>
        </row>
        <row r="359">
          <cell r="B359">
            <v>0</v>
          </cell>
          <cell r="C359">
            <v>0</v>
          </cell>
          <cell r="Z359">
            <v>0</v>
          </cell>
        </row>
        <row r="360">
          <cell r="B360">
            <v>0</v>
          </cell>
          <cell r="C360">
            <v>0</v>
          </cell>
          <cell r="Z360">
            <v>0</v>
          </cell>
        </row>
        <row r="361">
          <cell r="B361" t="str">
            <v>EL3701</v>
          </cell>
          <cell r="C361">
            <v>0</v>
          </cell>
          <cell r="Z361">
            <v>300022</v>
          </cell>
        </row>
        <row r="362">
          <cell r="B362" t="str">
            <v>EL3701</v>
          </cell>
          <cell r="C362">
            <v>0</v>
          </cell>
          <cell r="Z362">
            <v>300022</v>
          </cell>
        </row>
        <row r="363">
          <cell r="B363">
            <v>0</v>
          </cell>
          <cell r="C363">
            <v>0</v>
          </cell>
          <cell r="Z363">
            <v>0</v>
          </cell>
        </row>
        <row r="364">
          <cell r="B364" t="str">
            <v>EL2401</v>
          </cell>
          <cell r="C364">
            <v>0</v>
          </cell>
          <cell r="Z364">
            <v>300071</v>
          </cell>
        </row>
        <row r="365">
          <cell r="B365">
            <v>0</v>
          </cell>
          <cell r="C365">
            <v>0</v>
          </cell>
          <cell r="Z365">
            <v>0</v>
          </cell>
        </row>
        <row r="366">
          <cell r="B366" t="str">
            <v>EL3101</v>
          </cell>
          <cell r="C366">
            <v>0</v>
          </cell>
          <cell r="Z366">
            <v>300141</v>
          </cell>
        </row>
        <row r="367">
          <cell r="B367" t="str">
            <v>EL3101</v>
          </cell>
          <cell r="C367">
            <v>0</v>
          </cell>
          <cell r="Z367">
            <v>300141</v>
          </cell>
        </row>
        <row r="368">
          <cell r="B368" t="str">
            <v>EL3101</v>
          </cell>
          <cell r="C368">
            <v>0</v>
          </cell>
          <cell r="Z368">
            <v>300141</v>
          </cell>
        </row>
        <row r="369">
          <cell r="B369" t="str">
            <v>EL3101</v>
          </cell>
          <cell r="C369">
            <v>0</v>
          </cell>
          <cell r="Z369">
            <v>300141</v>
          </cell>
        </row>
        <row r="370">
          <cell r="B370">
            <v>0</v>
          </cell>
          <cell r="C370">
            <v>0</v>
          </cell>
          <cell r="Z370">
            <v>0</v>
          </cell>
        </row>
        <row r="371">
          <cell r="B371" t="str">
            <v>EL3351</v>
          </cell>
          <cell r="C371">
            <v>0</v>
          </cell>
          <cell r="Z371">
            <v>300161</v>
          </cell>
        </row>
        <row r="372">
          <cell r="B372">
            <v>0</v>
          </cell>
          <cell r="C372">
            <v>0</v>
          </cell>
          <cell r="Z372">
            <v>0</v>
          </cell>
        </row>
        <row r="373">
          <cell r="B373" t="str">
            <v>EL3351</v>
          </cell>
          <cell r="C373">
            <v>0</v>
          </cell>
          <cell r="Z373">
            <v>300161</v>
          </cell>
        </row>
        <row r="374">
          <cell r="B374">
            <v>0</v>
          </cell>
          <cell r="C374">
            <v>0</v>
          </cell>
          <cell r="Z374">
            <v>0</v>
          </cell>
        </row>
        <row r="375">
          <cell r="B375" t="str">
            <v>EL1101</v>
          </cell>
          <cell r="C375">
            <v>0</v>
          </cell>
          <cell r="Z375">
            <v>300131</v>
          </cell>
        </row>
        <row r="376">
          <cell r="B376">
            <v>0</v>
          </cell>
          <cell r="C376">
            <v>0</v>
          </cell>
          <cell r="Z376">
            <v>0</v>
          </cell>
        </row>
        <row r="377">
          <cell r="B377">
            <v>0</v>
          </cell>
          <cell r="C377">
            <v>0</v>
          </cell>
          <cell r="Z377">
            <v>0</v>
          </cell>
        </row>
        <row r="378">
          <cell r="B378" t="str">
            <v>EL3701</v>
          </cell>
          <cell r="C378">
            <v>0</v>
          </cell>
          <cell r="Z378">
            <v>300022</v>
          </cell>
        </row>
        <row r="379">
          <cell r="B379" t="str">
            <v>EL3101</v>
          </cell>
          <cell r="C379">
            <v>0</v>
          </cell>
          <cell r="Z379">
            <v>300141</v>
          </cell>
        </row>
        <row r="380">
          <cell r="B380">
            <v>0</v>
          </cell>
          <cell r="C380">
            <v>0</v>
          </cell>
          <cell r="Z380">
            <v>0</v>
          </cell>
        </row>
        <row r="381">
          <cell r="B381">
            <v>0</v>
          </cell>
          <cell r="C381">
            <v>0</v>
          </cell>
          <cell r="Z381">
            <v>0</v>
          </cell>
        </row>
        <row r="382">
          <cell r="B382">
            <v>0</v>
          </cell>
          <cell r="C382" t="str">
            <v>IN1101</v>
          </cell>
          <cell r="Z382">
            <v>300131</v>
          </cell>
        </row>
        <row r="383">
          <cell r="B383">
            <v>0</v>
          </cell>
          <cell r="C383" t="str">
            <v>IN1041</v>
          </cell>
          <cell r="Z383">
            <v>300041</v>
          </cell>
        </row>
        <row r="384">
          <cell r="B384">
            <v>0</v>
          </cell>
          <cell r="C384" t="str">
            <v>IN1021</v>
          </cell>
          <cell r="Z384">
            <v>300041</v>
          </cell>
        </row>
        <row r="385">
          <cell r="B385">
            <v>0</v>
          </cell>
          <cell r="C385" t="str">
            <v>IN1401</v>
          </cell>
          <cell r="Z385">
            <v>300085</v>
          </cell>
        </row>
        <row r="386">
          <cell r="B386">
            <v>0</v>
          </cell>
          <cell r="C386" t="str">
            <v>CC2201</v>
          </cell>
          <cell r="Z386">
            <v>300087</v>
          </cell>
        </row>
        <row r="387">
          <cell r="B387">
            <v>0</v>
          </cell>
          <cell r="C387" t="str">
            <v>IN2801</v>
          </cell>
          <cell r="Z387">
            <v>300101</v>
          </cell>
        </row>
        <row r="388">
          <cell r="B388">
            <v>0</v>
          </cell>
          <cell r="C388" t="str">
            <v>CN2811</v>
          </cell>
          <cell r="Z388">
            <v>300101</v>
          </cell>
        </row>
        <row r="389">
          <cell r="B389">
            <v>0</v>
          </cell>
          <cell r="C389" t="str">
            <v>IN1031</v>
          </cell>
          <cell r="Z389">
            <v>300041</v>
          </cell>
        </row>
        <row r="390">
          <cell r="B390">
            <v>0</v>
          </cell>
          <cell r="C390" t="str">
            <v>IN2011</v>
          </cell>
          <cell r="Z390">
            <v>300087</v>
          </cell>
        </row>
        <row r="391">
          <cell r="B391">
            <v>0</v>
          </cell>
          <cell r="C391" t="str">
            <v>IN2031</v>
          </cell>
          <cell r="Z391">
            <v>300087</v>
          </cell>
        </row>
        <row r="392">
          <cell r="B392">
            <v>0</v>
          </cell>
          <cell r="C392" t="str">
            <v>IN2021</v>
          </cell>
          <cell r="Z392">
            <v>300087</v>
          </cell>
        </row>
        <row r="393">
          <cell r="B393">
            <v>0</v>
          </cell>
          <cell r="C393" t="str">
            <v>IN2011</v>
          </cell>
          <cell r="Z393">
            <v>300087</v>
          </cell>
        </row>
        <row r="394">
          <cell r="B394">
            <v>0</v>
          </cell>
          <cell r="C394" t="str">
            <v>IN1401</v>
          </cell>
          <cell r="Z394">
            <v>300085</v>
          </cell>
        </row>
        <row r="395">
          <cell r="B395">
            <v>0</v>
          </cell>
          <cell r="C395" t="str">
            <v>CN2811</v>
          </cell>
          <cell r="Z395">
            <v>300101</v>
          </cell>
        </row>
        <row r="396">
          <cell r="B396">
            <v>0</v>
          </cell>
          <cell r="C396" t="str">
            <v>CN2811</v>
          </cell>
          <cell r="Z396">
            <v>300101</v>
          </cell>
        </row>
        <row r="397">
          <cell r="B397">
            <v>0</v>
          </cell>
          <cell r="C397" t="str">
            <v>CN2811</v>
          </cell>
          <cell r="Z397">
            <v>300101</v>
          </cell>
        </row>
        <row r="398">
          <cell r="B398">
            <v>0</v>
          </cell>
          <cell r="C398" t="str">
            <v>IN2401</v>
          </cell>
          <cell r="Z398">
            <v>301031</v>
          </cell>
        </row>
        <row r="399">
          <cell r="B399">
            <v>0</v>
          </cell>
          <cell r="C399" t="str">
            <v>IN2401</v>
          </cell>
          <cell r="Z399">
            <v>301031</v>
          </cell>
        </row>
        <row r="400">
          <cell r="B400">
            <v>0</v>
          </cell>
          <cell r="C400" t="str">
            <v>IN2401</v>
          </cell>
          <cell r="Z400">
            <v>301031</v>
          </cell>
        </row>
        <row r="401">
          <cell r="B401">
            <v>0</v>
          </cell>
          <cell r="C401" t="str">
            <v>IN3601</v>
          </cell>
          <cell r="Z401">
            <v>300031</v>
          </cell>
        </row>
        <row r="402">
          <cell r="B402">
            <v>0</v>
          </cell>
          <cell r="C402" t="str">
            <v>IN3701</v>
          </cell>
          <cell r="Z402">
            <v>301021</v>
          </cell>
        </row>
        <row r="403">
          <cell r="B403">
            <v>0</v>
          </cell>
          <cell r="C403" t="str">
            <v>IN3201</v>
          </cell>
          <cell r="Z403">
            <v>301011</v>
          </cell>
        </row>
        <row r="404">
          <cell r="B404">
            <v>0</v>
          </cell>
          <cell r="C404" t="str">
            <v>IN3201</v>
          </cell>
          <cell r="Z404">
            <v>301011</v>
          </cell>
        </row>
        <row r="405">
          <cell r="B405">
            <v>0</v>
          </cell>
          <cell r="C405" t="str">
            <v>IN3201</v>
          </cell>
          <cell r="Z405">
            <v>301011</v>
          </cell>
        </row>
        <row r="406">
          <cell r="B406">
            <v>0</v>
          </cell>
          <cell r="C406" t="str">
            <v>IN3201</v>
          </cell>
          <cell r="Z406">
            <v>301011</v>
          </cell>
        </row>
        <row r="407">
          <cell r="B407">
            <v>0</v>
          </cell>
          <cell r="C407" t="str">
            <v>IN3201</v>
          </cell>
          <cell r="Z407">
            <v>301011</v>
          </cell>
        </row>
        <row r="408">
          <cell r="B408">
            <v>0</v>
          </cell>
          <cell r="C408" t="str">
            <v>IN3201</v>
          </cell>
          <cell r="Z408">
            <v>301011</v>
          </cell>
        </row>
        <row r="409">
          <cell r="B409">
            <v>0</v>
          </cell>
          <cell r="C409" t="str">
            <v>IN3201</v>
          </cell>
          <cell r="Z409">
            <v>301011</v>
          </cell>
        </row>
        <row r="410">
          <cell r="B410">
            <v>0</v>
          </cell>
          <cell r="C410" t="str">
            <v>IN3201</v>
          </cell>
          <cell r="Z410">
            <v>301011</v>
          </cell>
        </row>
        <row r="411">
          <cell r="B411">
            <v>0</v>
          </cell>
          <cell r="C411" t="str">
            <v>IN3201</v>
          </cell>
          <cell r="Z411">
            <v>301011</v>
          </cell>
        </row>
        <row r="412">
          <cell r="B412">
            <v>0</v>
          </cell>
          <cell r="C412" t="str">
            <v>IN3201</v>
          </cell>
          <cell r="Z412">
            <v>301011</v>
          </cell>
        </row>
        <row r="413">
          <cell r="B413">
            <v>0</v>
          </cell>
          <cell r="C413" t="str">
            <v>IN3201</v>
          </cell>
          <cell r="Z413">
            <v>301011</v>
          </cell>
        </row>
        <row r="414">
          <cell r="B414">
            <v>0</v>
          </cell>
          <cell r="C414" t="str">
            <v>IN3201</v>
          </cell>
          <cell r="Z414">
            <v>301011</v>
          </cell>
        </row>
        <row r="415">
          <cell r="B415">
            <v>0</v>
          </cell>
          <cell r="C415" t="str">
            <v>IN3201</v>
          </cell>
          <cell r="Z415">
            <v>301011</v>
          </cell>
        </row>
        <row r="416">
          <cell r="B416">
            <v>0</v>
          </cell>
          <cell r="C416" t="str">
            <v>IN4601</v>
          </cell>
          <cell r="Z416">
            <v>301005</v>
          </cell>
        </row>
        <row r="417">
          <cell r="B417">
            <v>0</v>
          </cell>
          <cell r="C417" t="str">
            <v>IN4601</v>
          </cell>
          <cell r="Z417">
            <v>301005</v>
          </cell>
        </row>
        <row r="418">
          <cell r="B418">
            <v>0</v>
          </cell>
          <cell r="C418" t="str">
            <v>IN3201</v>
          </cell>
          <cell r="Z418">
            <v>301011</v>
          </cell>
        </row>
        <row r="419">
          <cell r="B419">
            <v>0</v>
          </cell>
          <cell r="C419" t="str">
            <v>IN3201</v>
          </cell>
          <cell r="Z419">
            <v>301011</v>
          </cell>
        </row>
        <row r="420">
          <cell r="B420">
            <v>0</v>
          </cell>
          <cell r="C420" t="str">
            <v>IN3201</v>
          </cell>
          <cell r="Z420">
            <v>301011</v>
          </cell>
        </row>
        <row r="421">
          <cell r="B421">
            <v>0</v>
          </cell>
          <cell r="C421" t="str">
            <v>CC4701</v>
          </cell>
          <cell r="Z421">
            <v>300191</v>
          </cell>
        </row>
        <row r="422">
          <cell r="B422">
            <v>0</v>
          </cell>
          <cell r="C422" t="str">
            <v>IN4701</v>
          </cell>
          <cell r="Z422">
            <v>300191</v>
          </cell>
        </row>
        <row r="423">
          <cell r="B423">
            <v>0</v>
          </cell>
          <cell r="C423" t="str">
            <v>&lt;---Ingresar</v>
          </cell>
          <cell r="Z423">
            <v>0</v>
          </cell>
        </row>
      </sheetData>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oja1"/>
      <sheetName val="Hosp Macroregional Cusco"/>
      <sheetName val="Rendimientos"/>
      <sheetName val="CFA"/>
      <sheetName val="Calendario"/>
      <sheetName val="Pto_Itemizado_S10"/>
      <sheetName val="Relacion de INSUMOS"/>
      <sheetName val="PPTOALT1"/>
      <sheetName val="A"/>
      <sheetName val="B"/>
      <sheetName val="ANALISIS ALQUILER FERREYROS"/>
      <sheetName val="Detail"/>
    </sheetNames>
    <sheetDataSet>
      <sheetData sheetId="0" refreshError="1">
        <row r="2">
          <cell r="B2" t="str">
            <v>LISTADO DE EQUIPOS</v>
          </cell>
          <cell r="C2" t="str">
            <v>Valor Unitario (Nuevos Soles)</v>
          </cell>
        </row>
        <row r="3">
          <cell r="B3" t="str">
            <v>Agitador vortex</v>
          </cell>
          <cell r="C3">
            <v>4800</v>
          </cell>
        </row>
        <row r="4">
          <cell r="B4" t="str">
            <v>Amalgamador</v>
          </cell>
          <cell r="C4">
            <v>1500</v>
          </cell>
        </row>
        <row r="5">
          <cell r="B5" t="str">
            <v xml:space="preserve">Ambulancia, para transporte terrestre urbana tipo II </v>
          </cell>
          <cell r="C5">
            <v>210000</v>
          </cell>
        </row>
        <row r="6">
          <cell r="B6" t="str">
            <v xml:space="preserve">Ambulancia, para transporte terrestre urbana tipo III </v>
          </cell>
          <cell r="C6">
            <v>240000</v>
          </cell>
        </row>
        <row r="7">
          <cell r="B7" t="str">
            <v>Amnioscopio</v>
          </cell>
          <cell r="C7">
            <v>800</v>
          </cell>
        </row>
        <row r="8">
          <cell r="B8" t="str">
            <v>Analizador de desfibrilador</v>
          </cell>
          <cell r="C8">
            <v>32000</v>
          </cell>
        </row>
        <row r="9">
          <cell r="B9" t="str">
            <v>Analizador de electrolitos y gases en la sangre</v>
          </cell>
          <cell r="C9">
            <v>30000</v>
          </cell>
        </row>
        <row r="10">
          <cell r="B10" t="str">
            <v>Analizador de gases anestésicos</v>
          </cell>
          <cell r="C10">
            <v>26000</v>
          </cell>
        </row>
        <row r="11">
          <cell r="B11" t="str">
            <v>Analizador de PH</v>
          </cell>
          <cell r="C11">
            <v>12000</v>
          </cell>
        </row>
        <row r="12">
          <cell r="B12" t="str">
            <v>Analizador de seguridad eléctrica</v>
          </cell>
          <cell r="C12">
            <v>34000</v>
          </cell>
        </row>
        <row r="13">
          <cell r="B13" t="str">
            <v>Analizador para unidad de electrocirugía</v>
          </cell>
          <cell r="C13">
            <v>30000</v>
          </cell>
        </row>
        <row r="14">
          <cell r="B14" t="str">
            <v>Archivador de historias clínicas</v>
          </cell>
          <cell r="C14">
            <v>350</v>
          </cell>
        </row>
        <row r="15">
          <cell r="B15" t="str">
            <v>Aspirador de secreciones</v>
          </cell>
          <cell r="C15">
            <v>1500</v>
          </cell>
        </row>
        <row r="16">
          <cell r="B16" t="str">
            <v>Aspirador de secreciones, neonatal</v>
          </cell>
          <cell r="C16">
            <v>1500</v>
          </cell>
        </row>
        <row r="17">
          <cell r="B17" t="str">
            <v>Aspirador quirúrgico,  base rodable</v>
          </cell>
          <cell r="C17">
            <v>6000</v>
          </cell>
        </row>
        <row r="18">
          <cell r="B18" t="str">
            <v>Aspirador ultrasónico</v>
          </cell>
          <cell r="C18">
            <v>100000</v>
          </cell>
        </row>
        <row r="19">
          <cell r="B19" t="str">
            <v>Audiómetro</v>
          </cell>
          <cell r="C19">
            <v>15000</v>
          </cell>
        </row>
        <row r="20">
          <cell r="B20" t="str">
            <v>Balanza</v>
          </cell>
          <cell r="C20">
            <v>1000</v>
          </cell>
        </row>
        <row r="21">
          <cell r="B21" t="str">
            <v>Balanza analítica</v>
          </cell>
          <cell r="C21">
            <v>5000</v>
          </cell>
        </row>
        <row r="22">
          <cell r="B22" t="str">
            <v>Balanza electrónica</v>
          </cell>
          <cell r="C22">
            <v>2000</v>
          </cell>
        </row>
        <row r="23">
          <cell r="B23" t="str">
            <v>Balanza electrónica, neonatal</v>
          </cell>
          <cell r="C23">
            <v>2000</v>
          </cell>
        </row>
        <row r="24">
          <cell r="B24" t="str">
            <v>Balanza mecánica</v>
          </cell>
          <cell r="C24">
            <v>900</v>
          </cell>
        </row>
        <row r="25">
          <cell r="B25" t="str">
            <v>Balanza mecánica de pie con tallímetro</v>
          </cell>
          <cell r="C25">
            <v>1000</v>
          </cell>
        </row>
        <row r="26">
          <cell r="B26" t="str">
            <v>Balanza mecánica pediátrica de sobremesa</v>
          </cell>
          <cell r="C26">
            <v>900</v>
          </cell>
        </row>
        <row r="27">
          <cell r="B27" t="str">
            <v>Balón de contrapulsación aórtica</v>
          </cell>
          <cell r="C27">
            <v>80000</v>
          </cell>
        </row>
        <row r="28">
          <cell r="B28" t="str">
            <v>Banca metálica</v>
          </cell>
          <cell r="C28">
            <v>160</v>
          </cell>
        </row>
        <row r="29">
          <cell r="B29" t="str">
            <v>Bandeja metálica simple para escritorio</v>
          </cell>
          <cell r="C29">
            <v>40</v>
          </cell>
        </row>
        <row r="30">
          <cell r="B30" t="str">
            <v>Baño de parafina</v>
          </cell>
          <cell r="C30">
            <v>23900</v>
          </cell>
        </row>
        <row r="31">
          <cell r="B31" t="str">
            <v>Baño maría</v>
          </cell>
          <cell r="C31">
            <v>6000</v>
          </cell>
        </row>
        <row r="32">
          <cell r="B32" t="str">
            <v>Barras paralelas</v>
          </cell>
          <cell r="C32">
            <v>600</v>
          </cell>
        </row>
        <row r="33">
          <cell r="B33" t="str">
            <v>Bicicleta ergométrica, adulto</v>
          </cell>
          <cell r="C33">
            <v>12000</v>
          </cell>
        </row>
        <row r="34">
          <cell r="B34" t="str">
            <v>Bicicleta ergométrica, pediátrica</v>
          </cell>
          <cell r="C34">
            <v>6000</v>
          </cell>
        </row>
        <row r="35">
          <cell r="B35" t="str">
            <v>Biombo metálico de 2 cuerpos</v>
          </cell>
          <cell r="C35">
            <v>200</v>
          </cell>
        </row>
        <row r="36">
          <cell r="B36" t="str">
            <v>Biombo metálico de 3 cuerpos</v>
          </cell>
          <cell r="C36">
            <v>300</v>
          </cell>
        </row>
        <row r="37">
          <cell r="B37" t="str">
            <v>Bomba de infusión, de jeringa</v>
          </cell>
          <cell r="C37">
            <v>7500</v>
          </cell>
        </row>
        <row r="38">
          <cell r="B38" t="str">
            <v>Bomba de infusión, de uso general</v>
          </cell>
          <cell r="C38">
            <v>7000</v>
          </cell>
        </row>
        <row r="39">
          <cell r="B39" t="str">
            <v>Bomba de infusión, enteral</v>
          </cell>
          <cell r="C39">
            <v>5500</v>
          </cell>
        </row>
        <row r="40">
          <cell r="B40" t="str">
            <v>Broncofibroscopio</v>
          </cell>
          <cell r="C40">
            <v>42000</v>
          </cell>
        </row>
        <row r="41">
          <cell r="B41" t="str">
            <v>Cabina audiométrica</v>
          </cell>
          <cell r="C41">
            <v>5000</v>
          </cell>
        </row>
        <row r="42">
          <cell r="B42" t="str">
            <v>Cabina de flujo laminar</v>
          </cell>
          <cell r="C42">
            <v>25000</v>
          </cell>
        </row>
        <row r="43">
          <cell r="B43" t="str">
            <v>Calandria</v>
          </cell>
          <cell r="C43">
            <v>12000</v>
          </cell>
        </row>
        <row r="44">
          <cell r="B44" t="str">
            <v>Caldero de 100 BHP</v>
          </cell>
          <cell r="C44">
            <v>350000</v>
          </cell>
        </row>
        <row r="45">
          <cell r="B45" t="str">
            <v>Caldero de 150 BHP</v>
          </cell>
          <cell r="C45">
            <v>450000</v>
          </cell>
        </row>
        <row r="46">
          <cell r="B46" t="str">
            <v>Calentador corporal portátil</v>
          </cell>
          <cell r="C46">
            <v>2500</v>
          </cell>
        </row>
        <row r="47">
          <cell r="B47" t="str">
            <v>Calentador para sangre/soluciones</v>
          </cell>
          <cell r="C47">
            <v>8000</v>
          </cell>
        </row>
        <row r="48">
          <cell r="B48" t="str">
            <v>Cama camilla miltipropósito pediátrica</v>
          </cell>
          <cell r="C48">
            <v>2600</v>
          </cell>
        </row>
        <row r="49">
          <cell r="B49" t="str">
            <v>Cama camilla para recuperacion/emergencia</v>
          </cell>
          <cell r="C49">
            <v>18000</v>
          </cell>
        </row>
        <row r="50">
          <cell r="B50" t="str">
            <v>Cama camilla para UCI</v>
          </cell>
          <cell r="C50">
            <v>18000</v>
          </cell>
        </row>
        <row r="51">
          <cell r="B51" t="str">
            <v>Cama camilla tipo multipropósito</v>
          </cell>
          <cell r="C51">
            <v>2800</v>
          </cell>
        </row>
        <row r="52">
          <cell r="B52" t="str">
            <v>Cama clínica rodable para adultos</v>
          </cell>
          <cell r="C52">
            <v>1800</v>
          </cell>
        </row>
        <row r="53">
          <cell r="B53" t="str">
            <v>Cama clínica rodable para niños escolares</v>
          </cell>
          <cell r="C53">
            <v>1200</v>
          </cell>
        </row>
        <row r="54">
          <cell r="B54" t="str">
            <v>Cama clínica rodable para niños pre escolar</v>
          </cell>
          <cell r="C54">
            <v>1200</v>
          </cell>
        </row>
        <row r="55">
          <cell r="B55" t="str">
            <v>Cama cuna rodable con baranda para niños</v>
          </cell>
          <cell r="C55">
            <v>1000</v>
          </cell>
        </row>
        <row r="56">
          <cell r="B56" t="str">
            <v>Cama para partos</v>
          </cell>
          <cell r="C56">
            <v>1000</v>
          </cell>
        </row>
        <row r="57">
          <cell r="B57" t="str">
            <v xml:space="preserve">Cámara de conservación de cadáveres </v>
          </cell>
          <cell r="C57">
            <v>80000</v>
          </cell>
        </row>
        <row r="58">
          <cell r="B58" t="str">
            <v>Cámara de fondo de ojo</v>
          </cell>
          <cell r="C58">
            <v>125000</v>
          </cell>
        </row>
        <row r="59">
          <cell r="B59" t="str">
            <v>Cámara digital</v>
          </cell>
          <cell r="C59">
            <v>1000</v>
          </cell>
        </row>
        <row r="60">
          <cell r="B60" t="str">
            <v>Camilla metálica sobre bastidor rodable</v>
          </cell>
          <cell r="C60">
            <v>1000</v>
          </cell>
        </row>
        <row r="61">
          <cell r="B61" t="str">
            <v>Camilla para preparar pacientes</v>
          </cell>
          <cell r="C61">
            <v>2500</v>
          </cell>
        </row>
        <row r="62">
          <cell r="B62" t="str">
            <v xml:space="preserve">Camilla para transporte </v>
          </cell>
          <cell r="C62">
            <v>1000</v>
          </cell>
        </row>
        <row r="63">
          <cell r="B63" t="str">
            <v>Camioneta</v>
          </cell>
          <cell r="C63">
            <v>65000</v>
          </cell>
        </row>
        <row r="64">
          <cell r="B64" t="str">
            <v>Canastilla coloración 20 láminas</v>
          </cell>
          <cell r="C64">
            <v>200</v>
          </cell>
        </row>
        <row r="65">
          <cell r="B65" t="str">
            <v>Canastilla coloración 60 láminas</v>
          </cell>
          <cell r="C65">
            <v>400</v>
          </cell>
        </row>
        <row r="66">
          <cell r="B66" t="str">
            <v>Central de monitoreo fisiológico</v>
          </cell>
          <cell r="C66">
            <v>90000</v>
          </cell>
        </row>
        <row r="67">
          <cell r="B67" t="str">
            <v xml:space="preserve">Centrífuga de mesa </v>
          </cell>
          <cell r="C67">
            <v>8000</v>
          </cell>
        </row>
        <row r="68">
          <cell r="B68" t="str">
            <v>Centrifuga industrial, 30Kg</v>
          </cell>
          <cell r="C68">
            <v>40000</v>
          </cell>
        </row>
        <row r="69">
          <cell r="B69" t="str">
            <v>Centrífuga para microhematocrito</v>
          </cell>
          <cell r="C69">
            <v>5000</v>
          </cell>
        </row>
        <row r="70">
          <cell r="B70" t="str">
            <v>Centrífuga refrigerada</v>
          </cell>
          <cell r="C70">
            <v>45000</v>
          </cell>
        </row>
        <row r="71">
          <cell r="B71" t="str">
            <v>Chata adulto</v>
          </cell>
          <cell r="C71">
            <v>100</v>
          </cell>
        </row>
        <row r="72">
          <cell r="B72" t="str">
            <v>Chata pediátrica</v>
          </cell>
          <cell r="C72">
            <v>80</v>
          </cell>
        </row>
        <row r="73">
          <cell r="B73" t="str">
            <v>Citocentrífuga</v>
          </cell>
          <cell r="C73">
            <v>10000</v>
          </cell>
        </row>
        <row r="74">
          <cell r="B74" t="str">
            <v>Coche de historias clínicas</v>
          </cell>
          <cell r="C74">
            <v>50</v>
          </cell>
        </row>
        <row r="75">
          <cell r="B75" t="str">
            <v>Coche de transporte</v>
          </cell>
          <cell r="C75">
            <v>1000</v>
          </cell>
        </row>
        <row r="76">
          <cell r="B76" t="str">
            <v>Coche para historias clínicas</v>
          </cell>
          <cell r="C76">
            <v>900</v>
          </cell>
        </row>
        <row r="77">
          <cell r="B77" t="str">
            <v>Coche para intubación difícil</v>
          </cell>
          <cell r="C77">
            <v>14000</v>
          </cell>
        </row>
        <row r="78">
          <cell r="B78" t="str">
            <v>Coche para transporte de cadáveres</v>
          </cell>
          <cell r="C78">
            <v>1800</v>
          </cell>
        </row>
        <row r="79">
          <cell r="B79" t="str">
            <v>Coche para transporte de ropa</v>
          </cell>
          <cell r="C79">
            <v>500</v>
          </cell>
        </row>
        <row r="80">
          <cell r="B80" t="str">
            <v>Coche paro equipado</v>
          </cell>
          <cell r="C80">
            <v>8000</v>
          </cell>
        </row>
        <row r="81">
          <cell r="B81" t="str">
            <v>Coche transportador de alimentos</v>
          </cell>
          <cell r="C81">
            <v>2000</v>
          </cell>
        </row>
        <row r="82">
          <cell r="B82" t="str">
            <v>Cocina industrial</v>
          </cell>
          <cell r="C82">
            <v>5000</v>
          </cell>
        </row>
        <row r="83">
          <cell r="B83" t="str">
            <v>Colchón térmico</v>
          </cell>
          <cell r="C83">
            <v>3000</v>
          </cell>
        </row>
        <row r="84">
          <cell r="B84" t="str">
            <v>Colchones neumáticos</v>
          </cell>
          <cell r="C84">
            <v>900</v>
          </cell>
        </row>
        <row r="85">
          <cell r="B85" t="str">
            <v>Colposcopio</v>
          </cell>
          <cell r="C85">
            <v>67400</v>
          </cell>
        </row>
        <row r="86">
          <cell r="B86" t="str">
            <v>Computadora</v>
          </cell>
          <cell r="C86">
            <v>6000</v>
          </cell>
        </row>
        <row r="87">
          <cell r="B87" t="str">
            <v>Congelador para banco de sangre, -30º C</v>
          </cell>
          <cell r="C87">
            <v>28000</v>
          </cell>
        </row>
        <row r="88">
          <cell r="B88" t="str">
            <v>Congelador para banco de sangre, -70º C</v>
          </cell>
          <cell r="C88">
            <v>40000</v>
          </cell>
        </row>
        <row r="89">
          <cell r="B89" t="str">
            <v>Congelador para laboratorio, -70º C</v>
          </cell>
          <cell r="C89">
            <v>25000</v>
          </cell>
        </row>
        <row r="90">
          <cell r="B90" t="str">
            <v>Contador de células sanguíneas, digital</v>
          </cell>
          <cell r="C90">
            <v>1500</v>
          </cell>
        </row>
        <row r="91">
          <cell r="B91" t="str">
            <v>Cortador de gasa</v>
          </cell>
          <cell r="C91">
            <v>1500</v>
          </cell>
        </row>
        <row r="92">
          <cell r="B92" t="str">
            <v xml:space="preserve">Craneótomo </v>
          </cell>
          <cell r="C92">
            <v>15000</v>
          </cell>
        </row>
        <row r="93">
          <cell r="B93" t="str">
            <v>Criostato</v>
          </cell>
          <cell r="C93">
            <v>45000</v>
          </cell>
        </row>
        <row r="94">
          <cell r="B94" t="str">
            <v>Cronómetro</v>
          </cell>
          <cell r="C94">
            <v>300</v>
          </cell>
        </row>
        <row r="95">
          <cell r="B95" t="str">
            <v>Cubo metálico para desperdicios, con tapa accionada a pedal</v>
          </cell>
          <cell r="C95">
            <v>280</v>
          </cell>
        </row>
        <row r="96">
          <cell r="B96" t="str">
            <v>Cuna acrílica rodable para recién nacidos</v>
          </cell>
          <cell r="C96">
            <v>15000</v>
          </cell>
        </row>
        <row r="97">
          <cell r="B97" t="str">
            <v>Cuna de calor radiante</v>
          </cell>
          <cell r="C97">
            <v>14000</v>
          </cell>
        </row>
        <row r="98">
          <cell r="B98" t="str">
            <v>Cuna multipropósito con balanza</v>
          </cell>
          <cell r="C98">
            <v>1500</v>
          </cell>
        </row>
        <row r="99">
          <cell r="B99" t="str">
            <v>Densitómetro óseo, radiográfico</v>
          </cell>
          <cell r="C99">
            <v>180000</v>
          </cell>
        </row>
        <row r="100">
          <cell r="B100" t="str">
            <v>Desfibrilador externo</v>
          </cell>
          <cell r="C100">
            <v>26000</v>
          </cell>
        </row>
        <row r="101">
          <cell r="B101" t="str">
            <v>Destilador de agua</v>
          </cell>
          <cell r="C101">
            <v>1000</v>
          </cell>
        </row>
        <row r="102">
          <cell r="B102" t="str">
            <v>Destructor de agujas</v>
          </cell>
          <cell r="C102">
            <v>600</v>
          </cell>
        </row>
        <row r="103">
          <cell r="B103" t="str">
            <v xml:space="preserve">Detector de latidos fetales </v>
          </cell>
          <cell r="C103">
            <v>3650</v>
          </cell>
        </row>
        <row r="104">
          <cell r="B104" t="str">
            <v>Diapason</v>
          </cell>
          <cell r="C104">
            <v>300</v>
          </cell>
        </row>
        <row r="105">
          <cell r="B105" t="str">
            <v>Digitalizador múltiple</v>
          </cell>
          <cell r="C105">
            <v>90000</v>
          </cell>
        </row>
        <row r="106">
          <cell r="B106" t="str">
            <v>Dispensador de parafina</v>
          </cell>
          <cell r="C106">
            <v>8000</v>
          </cell>
        </row>
        <row r="107">
          <cell r="B107" t="str">
            <v>Ecógrafo doppler color</v>
          </cell>
          <cell r="C107">
            <v>250000</v>
          </cell>
        </row>
        <row r="108">
          <cell r="B108" t="str">
            <v>Ecógrafo doppler color, cardiaco</v>
          </cell>
          <cell r="C108">
            <v>520000</v>
          </cell>
        </row>
        <row r="109">
          <cell r="B109" t="str">
            <v>Ecógrafo para Ginecología/Obstetricia</v>
          </cell>
          <cell r="C109">
            <v>100000</v>
          </cell>
        </row>
        <row r="110">
          <cell r="B110" t="str">
            <v>Ecógrafo portátil</v>
          </cell>
          <cell r="C110">
            <v>80000</v>
          </cell>
        </row>
        <row r="111">
          <cell r="B111" t="str">
            <v>Ecógrafo uso general</v>
          </cell>
          <cell r="C111">
            <v>90000</v>
          </cell>
        </row>
        <row r="112">
          <cell r="B112" t="str">
            <v>Electrocardiógrafo</v>
          </cell>
          <cell r="C112">
            <v>7000</v>
          </cell>
        </row>
        <row r="113">
          <cell r="B113" t="str">
            <v>Electroencefalógrafo portátil</v>
          </cell>
          <cell r="C113">
            <v>80000</v>
          </cell>
        </row>
        <row r="114">
          <cell r="B114" t="str">
            <v>Electromiógrafo, con potenciales evocados</v>
          </cell>
          <cell r="C114">
            <v>120000</v>
          </cell>
        </row>
        <row r="115">
          <cell r="B115" t="str">
            <v>Equipo calentador corporal portátil</v>
          </cell>
          <cell r="C115">
            <v>6700</v>
          </cell>
        </row>
        <row r="116">
          <cell r="B116" t="str">
            <v>Equipo de cirugía artroscópica</v>
          </cell>
          <cell r="C116">
            <v>300000</v>
          </cell>
        </row>
        <row r="117">
          <cell r="B117" t="str">
            <v>Equipo de cirugía histeroscópica</v>
          </cell>
          <cell r="C117">
            <v>250000</v>
          </cell>
        </row>
        <row r="118">
          <cell r="B118" t="str">
            <v>Equipo de cirugía laparoscópica</v>
          </cell>
          <cell r="C118">
            <v>300000</v>
          </cell>
        </row>
        <row r="119">
          <cell r="B119" t="str">
            <v>Equipo de cirugía neuroendoscópica</v>
          </cell>
          <cell r="C119">
            <v>250000</v>
          </cell>
        </row>
        <row r="120">
          <cell r="B120" t="str">
            <v>Equipo de coloración automática de tejidos</v>
          </cell>
          <cell r="C120">
            <v>12000</v>
          </cell>
        </row>
        <row r="121">
          <cell r="B121" t="str">
            <v>Equipo de electroterapia corrientes múltiples</v>
          </cell>
          <cell r="C121">
            <v>11200</v>
          </cell>
        </row>
        <row r="122">
          <cell r="B122" t="str">
            <v>Equipo de fototerapia</v>
          </cell>
          <cell r="C122">
            <v>3000</v>
          </cell>
        </row>
        <row r="123">
          <cell r="B123" t="str">
            <v>Equipo de gimnacio multiusos</v>
          </cell>
          <cell r="C123">
            <v>2500</v>
          </cell>
        </row>
        <row r="124">
          <cell r="B124" t="str">
            <v>Equipo de oxigenoterapia</v>
          </cell>
          <cell r="C124">
            <v>2999</v>
          </cell>
        </row>
        <row r="125">
          <cell r="B125" t="str">
            <v>Equipo de radiocomunicación</v>
          </cell>
          <cell r="C125">
            <v>13000</v>
          </cell>
        </row>
        <row r="126">
          <cell r="B126" t="str">
            <v xml:space="preserve">Equipo de reanimación cardiopulmonar </v>
          </cell>
          <cell r="C126">
            <v>6700</v>
          </cell>
        </row>
        <row r="127">
          <cell r="B127" t="str">
            <v>Equipo de recuperación sanguínea</v>
          </cell>
          <cell r="C127">
            <v>13480</v>
          </cell>
        </row>
        <row r="128">
          <cell r="B128" t="str">
            <v>Equipo de terapia combinada</v>
          </cell>
          <cell r="C128">
            <v>18800</v>
          </cell>
        </row>
        <row r="129">
          <cell r="B129" t="str">
            <v>Equipo de terapia laser</v>
          </cell>
          <cell r="C129">
            <v>13440</v>
          </cell>
        </row>
        <row r="130">
          <cell r="B130" t="str">
            <v>Equipo de tracción cervical/lumbar</v>
          </cell>
          <cell r="C130">
            <v>36500</v>
          </cell>
        </row>
        <row r="131">
          <cell r="B131" t="str">
            <v>Equipo de ultrasonido</v>
          </cell>
          <cell r="C131">
            <v>5000</v>
          </cell>
        </row>
        <row r="132">
          <cell r="B132" t="str">
            <v>Equipo de urodinamia</v>
          </cell>
          <cell r="C132">
            <v>11300</v>
          </cell>
        </row>
        <row r="133">
          <cell r="B133" t="str">
            <v>Equipo para fortalecimiento de miembros superiores</v>
          </cell>
          <cell r="C133">
            <v>2000</v>
          </cell>
        </row>
        <row r="134">
          <cell r="B134" t="str">
            <v>Equipo TENS</v>
          </cell>
          <cell r="C134">
            <v>2100</v>
          </cell>
        </row>
        <row r="135">
          <cell r="B135" t="str">
            <v>Ergómetro</v>
          </cell>
          <cell r="C135">
            <v>70000</v>
          </cell>
        </row>
        <row r="136">
          <cell r="B136" t="str">
            <v>Escalinata de dos peldaños</v>
          </cell>
          <cell r="C136">
            <v>100</v>
          </cell>
        </row>
        <row r="137">
          <cell r="B137" t="str">
            <v>Escarificador dental, ultrasónico</v>
          </cell>
          <cell r="C137">
            <v>7000</v>
          </cell>
        </row>
        <row r="138">
          <cell r="B138" t="str">
            <v>Escritorio metálico con cajones</v>
          </cell>
          <cell r="C138">
            <v>400</v>
          </cell>
        </row>
        <row r="139">
          <cell r="B139" t="str">
            <v>Espirómetro</v>
          </cell>
          <cell r="C139">
            <v>10100</v>
          </cell>
        </row>
        <row r="140">
          <cell r="B140" t="str">
            <v>Estanteria de acero inoxidable</v>
          </cell>
          <cell r="C140">
            <v>1800</v>
          </cell>
        </row>
        <row r="141">
          <cell r="B141" t="str">
            <v>Estantería de ángulos ranurados, de 2cuerpos x 5niveles</v>
          </cell>
          <cell r="C141">
            <v>180</v>
          </cell>
        </row>
        <row r="142">
          <cell r="B142" t="str">
            <v>Estantería de ángulos ranurados, de 3cuerpos x 5niveles</v>
          </cell>
          <cell r="C142">
            <v>220</v>
          </cell>
        </row>
        <row r="143">
          <cell r="B143" t="str">
            <v>Esterilizador por calor seco</v>
          </cell>
          <cell r="C143">
            <v>6000</v>
          </cell>
        </row>
        <row r="144">
          <cell r="B144" t="str">
            <v>Esterilizador, de Formaldehído</v>
          </cell>
          <cell r="C144">
            <v>20000</v>
          </cell>
        </row>
        <row r="145">
          <cell r="B145" t="str">
            <v>Estetoscopio adulto</v>
          </cell>
          <cell r="C145">
            <v>141</v>
          </cell>
        </row>
        <row r="146">
          <cell r="B146" t="str">
            <v>Estetoscopio neonatal</v>
          </cell>
          <cell r="C146">
            <v>141</v>
          </cell>
        </row>
        <row r="147">
          <cell r="B147" t="str">
            <v>Estetoscopio pediátrico</v>
          </cell>
          <cell r="C147">
            <v>141</v>
          </cell>
        </row>
        <row r="148">
          <cell r="B148" t="str">
            <v>Estufa de calefacción de ambiente</v>
          </cell>
          <cell r="C148">
            <v>500</v>
          </cell>
        </row>
        <row r="149">
          <cell r="B149" t="str">
            <v xml:space="preserve">Fetoscopio de pinard </v>
          </cell>
          <cell r="C149">
            <v>67400</v>
          </cell>
        </row>
        <row r="150">
          <cell r="B150" t="str">
            <v>Flotador de tejidos</v>
          </cell>
          <cell r="C150">
            <v>67400</v>
          </cell>
        </row>
        <row r="151">
          <cell r="B151" t="str">
            <v>Flujometro y humidificador para oxigeno</v>
          </cell>
          <cell r="C151">
            <v>800</v>
          </cell>
        </row>
        <row r="152">
          <cell r="B152" t="str">
            <v xml:space="preserve">Frontoluz </v>
          </cell>
          <cell r="C152">
            <v>2500</v>
          </cell>
        </row>
        <row r="153">
          <cell r="B153" t="str">
            <v xml:space="preserve">Fuente de luz </v>
          </cell>
          <cell r="C153">
            <v>3000</v>
          </cell>
        </row>
        <row r="154">
          <cell r="B154" t="str">
            <v>Glucómetro portátil</v>
          </cell>
          <cell r="C154">
            <v>1500</v>
          </cell>
        </row>
        <row r="155">
          <cell r="B155" t="str">
            <v>Grupo electrogeno, 250KVA</v>
          </cell>
          <cell r="C155">
            <v>280000</v>
          </cell>
        </row>
        <row r="156">
          <cell r="B156" t="str">
            <v>Horno a gas</v>
          </cell>
          <cell r="C156">
            <v>3000</v>
          </cell>
        </row>
        <row r="157">
          <cell r="B157" t="str">
            <v>Impresora láser</v>
          </cell>
          <cell r="C157">
            <v>2400</v>
          </cell>
        </row>
        <row r="158">
          <cell r="B158" t="str">
            <v>Impresora matricial</v>
          </cell>
          <cell r="C158">
            <v>1000</v>
          </cell>
        </row>
        <row r="159">
          <cell r="B159" t="str">
            <v>Incubadora de laboratorio</v>
          </cell>
          <cell r="C159">
            <v>7000</v>
          </cell>
        </row>
        <row r="160">
          <cell r="B160" t="str">
            <v>Incubadora de microplacas</v>
          </cell>
          <cell r="C160">
            <v>12000</v>
          </cell>
        </row>
        <row r="161">
          <cell r="B161" t="str">
            <v>Incubadora de tranporte</v>
          </cell>
          <cell r="C161">
            <v>20000</v>
          </cell>
        </row>
        <row r="162">
          <cell r="B162" t="str">
            <v>Incubadora de transporte UCI</v>
          </cell>
          <cell r="C162">
            <v>78000</v>
          </cell>
        </row>
        <row r="163">
          <cell r="B163" t="str">
            <v>Incubadora de transporte, estándar</v>
          </cell>
          <cell r="C163">
            <v>24000</v>
          </cell>
        </row>
        <row r="164">
          <cell r="B164" t="str">
            <v>Incubadora neonatal, estándar</v>
          </cell>
          <cell r="C164">
            <v>20000</v>
          </cell>
        </row>
        <row r="165">
          <cell r="B165" t="str">
            <v>Incubadora neonatal, para UCI</v>
          </cell>
          <cell r="C165">
            <v>35000</v>
          </cell>
        </row>
        <row r="166">
          <cell r="B166" t="str">
            <v>Juego de herramientas</v>
          </cell>
          <cell r="C166">
            <v>5000</v>
          </cell>
        </row>
        <row r="167">
          <cell r="B167" t="str">
            <v>Juego de lentes de prueba, Oftálmico</v>
          </cell>
          <cell r="C167">
            <v>3000</v>
          </cell>
        </row>
        <row r="168">
          <cell r="B168" t="str">
            <v>Juego de menajería</v>
          </cell>
          <cell r="C168">
            <v>1000</v>
          </cell>
        </row>
        <row r="169">
          <cell r="B169" t="str">
            <v>Lámpara de examen clínico</v>
          </cell>
          <cell r="C169">
            <v>350</v>
          </cell>
        </row>
        <row r="170">
          <cell r="B170" t="str">
            <v>Lámpara de hendiura</v>
          </cell>
          <cell r="C170">
            <v>18000</v>
          </cell>
        </row>
        <row r="171">
          <cell r="B171" t="str">
            <v>Lámpara de rayos infrarojos</v>
          </cell>
          <cell r="C171">
            <v>5000</v>
          </cell>
        </row>
        <row r="172">
          <cell r="B172" t="str">
            <v>Lámpara de rayos ultra violeta</v>
          </cell>
          <cell r="C172">
            <v>5000</v>
          </cell>
        </row>
        <row r="173">
          <cell r="B173" t="str">
            <v>Lámpara quirúrgica, de techo</v>
          </cell>
          <cell r="C173">
            <v>30000</v>
          </cell>
        </row>
        <row r="174">
          <cell r="B174" t="str">
            <v>Lámpara quirúrgica, rodable</v>
          </cell>
          <cell r="C174">
            <v>28000</v>
          </cell>
        </row>
        <row r="175">
          <cell r="B175" t="str">
            <v>Laringoscopio adulto</v>
          </cell>
          <cell r="C175">
            <v>1600</v>
          </cell>
        </row>
        <row r="176">
          <cell r="B176" t="str">
            <v>Laringoscopio neonatal</v>
          </cell>
          <cell r="C176">
            <v>1500</v>
          </cell>
        </row>
        <row r="177">
          <cell r="B177" t="str">
            <v>Laringoscopio pediátrico</v>
          </cell>
          <cell r="C177">
            <v>1600</v>
          </cell>
        </row>
        <row r="178">
          <cell r="B178" t="str">
            <v>Láser de Nd:YAG, doblador de frecuencia, para oftalmología</v>
          </cell>
          <cell r="C178">
            <v>240000</v>
          </cell>
        </row>
        <row r="179">
          <cell r="B179" t="str">
            <v>Láser de Nd:YAG, para oftalmología</v>
          </cell>
          <cell r="C179">
            <v>120000</v>
          </cell>
        </row>
        <row r="180">
          <cell r="B180" t="str">
            <v xml:space="preserve">Lavador de microplacas </v>
          </cell>
          <cell r="C180">
            <v>14240</v>
          </cell>
        </row>
        <row r="181">
          <cell r="B181" t="str">
            <v>Lavador por ultrasonido</v>
          </cell>
          <cell r="C181">
            <v>8000</v>
          </cell>
        </row>
        <row r="182">
          <cell r="B182" t="str">
            <v>Lavadora a vapor de instrumental quirúrgico</v>
          </cell>
          <cell r="C182">
            <v>18000</v>
          </cell>
        </row>
        <row r="183">
          <cell r="B183" t="str">
            <v>Lavadora centrifuga, industrial 100Kg</v>
          </cell>
          <cell r="C183">
            <v>280000</v>
          </cell>
        </row>
        <row r="184">
          <cell r="B184" t="str">
            <v>Lavadora centrifuga, industrial 50Kg</v>
          </cell>
          <cell r="C184">
            <v>150000</v>
          </cell>
        </row>
        <row r="185">
          <cell r="B185" t="str">
            <v>Lector de microplacas</v>
          </cell>
          <cell r="C185">
            <v>16020</v>
          </cell>
        </row>
        <row r="186">
          <cell r="B186" t="str">
            <v>Lensómetro</v>
          </cell>
          <cell r="C186">
            <v>8000</v>
          </cell>
        </row>
        <row r="187">
          <cell r="B187" t="str">
            <v>Licuadora industrial</v>
          </cell>
          <cell r="C187">
            <v>5000</v>
          </cell>
        </row>
        <row r="188">
          <cell r="B188" t="str">
            <v>Maletín de reanimación cardiopulmonar portátil</v>
          </cell>
          <cell r="C188">
            <v>80000</v>
          </cell>
        </row>
        <row r="189">
          <cell r="B189" t="str">
            <v>Manta térmica</v>
          </cell>
          <cell r="C189">
            <v>2500</v>
          </cell>
        </row>
        <row r="190">
          <cell r="B190" t="str">
            <v>Máquina cortadora</v>
          </cell>
          <cell r="C190">
            <v>2500</v>
          </cell>
        </row>
        <row r="191">
          <cell r="B191" t="str">
            <v>Maquina de coser, industrial</v>
          </cell>
          <cell r="C191">
            <v>1000</v>
          </cell>
        </row>
        <row r="192">
          <cell r="B192" t="str">
            <v>Maquina moledora de carne manual</v>
          </cell>
          <cell r="C192">
            <v>1000</v>
          </cell>
        </row>
        <row r="193">
          <cell r="B193" t="str">
            <v xml:space="preserve">Marmita de vapor, basculante 300l </v>
          </cell>
          <cell r="C193">
            <v>25000</v>
          </cell>
        </row>
        <row r="194">
          <cell r="B194" t="str">
            <v xml:space="preserve">Marmita de vapor, basculante 500l </v>
          </cell>
          <cell r="C194">
            <v>30000</v>
          </cell>
        </row>
        <row r="195">
          <cell r="B195" t="str">
            <v>Mesa angulada de sala de operaciones</v>
          </cell>
          <cell r="C195">
            <v>800</v>
          </cell>
        </row>
        <row r="196">
          <cell r="B196" t="str">
            <v>Mesa de necropsias</v>
          </cell>
          <cell r="C196">
            <v>3500</v>
          </cell>
        </row>
        <row r="197">
          <cell r="B197" t="str">
            <v xml:space="preserve">Mesa de noche </v>
          </cell>
          <cell r="C197">
            <v>300</v>
          </cell>
        </row>
        <row r="198">
          <cell r="B198" t="str">
            <v>Mesa de operaciones mecánica/hidráulica</v>
          </cell>
          <cell r="C198">
            <v>125000</v>
          </cell>
        </row>
        <row r="199">
          <cell r="B199" t="str">
            <v>Mesa de operaciónes mecánica/hidráulica, para traumatología</v>
          </cell>
          <cell r="C199">
            <v>130000</v>
          </cell>
        </row>
        <row r="200">
          <cell r="B200" t="str">
            <v>Mesa de parto mecánica</v>
          </cell>
          <cell r="C200">
            <v>35000</v>
          </cell>
        </row>
        <row r="201">
          <cell r="B201" t="str">
            <v>Mesa metálica rodable para multiples usos</v>
          </cell>
          <cell r="C201">
            <v>450</v>
          </cell>
        </row>
        <row r="202">
          <cell r="B202" t="str">
            <v>Mesa metálica rodable tipo mayo</v>
          </cell>
          <cell r="C202">
            <v>500</v>
          </cell>
        </row>
        <row r="203">
          <cell r="B203" t="str">
            <v>Mesa para examen de uso múltiple</v>
          </cell>
          <cell r="C203">
            <v>800</v>
          </cell>
        </row>
        <row r="204">
          <cell r="B204" t="str">
            <v>Mesa para exámen gineco-obstétrico</v>
          </cell>
          <cell r="C204">
            <v>2000</v>
          </cell>
        </row>
        <row r="205">
          <cell r="B205" t="str">
            <v xml:space="preserve">Mesa para exámen y curaciones </v>
          </cell>
          <cell r="C205">
            <v>800</v>
          </cell>
        </row>
        <row r="206">
          <cell r="B206" t="str">
            <v>Mesa para examen y curaciones para niños</v>
          </cell>
          <cell r="C206">
            <v>800</v>
          </cell>
        </row>
        <row r="207">
          <cell r="B207" t="str">
            <v>Mesa rodable para alimentación del paciente</v>
          </cell>
          <cell r="C207">
            <v>250</v>
          </cell>
        </row>
        <row r="208">
          <cell r="B208" t="str">
            <v>Mesa rodable para curaciones</v>
          </cell>
          <cell r="C208">
            <v>500</v>
          </cell>
        </row>
        <row r="209">
          <cell r="B209" t="str">
            <v>Microscopio binocular, con cámara de video</v>
          </cell>
          <cell r="C209">
            <v>12000</v>
          </cell>
        </row>
        <row r="210">
          <cell r="B210" t="str">
            <v>Microscopio binocular, con cámara fotográfica digital</v>
          </cell>
          <cell r="C210">
            <v>12000</v>
          </cell>
        </row>
        <row r="211">
          <cell r="B211" t="str">
            <v>Microscopio binocular, estándar</v>
          </cell>
          <cell r="C211">
            <v>8000</v>
          </cell>
        </row>
        <row r="212">
          <cell r="B212" t="str">
            <v>Microscopio binocular, para docencia</v>
          </cell>
          <cell r="C212">
            <v>15000</v>
          </cell>
        </row>
        <row r="213">
          <cell r="B213" t="str">
            <v>Microscopio con contraste de fase</v>
          </cell>
          <cell r="C213">
            <v>15000</v>
          </cell>
        </row>
        <row r="214">
          <cell r="B214" t="str">
            <v>Microscopio de reconocimiento, para otorrinolaringología</v>
          </cell>
          <cell r="C214">
            <v>150000</v>
          </cell>
        </row>
        <row r="215">
          <cell r="B215" t="str">
            <v>Microscopio multicabezal</v>
          </cell>
          <cell r="C215">
            <v>18000</v>
          </cell>
        </row>
        <row r="216">
          <cell r="B216" t="str">
            <v>Microscopio quirúrgico, para neurocirugía</v>
          </cell>
          <cell r="C216">
            <v>350000</v>
          </cell>
        </row>
        <row r="217">
          <cell r="B217" t="str">
            <v>Microscopio quirúrgico, para oftalmología</v>
          </cell>
          <cell r="C217">
            <v>250000</v>
          </cell>
        </row>
        <row r="218">
          <cell r="B218" t="str">
            <v>Micrótomo rotatorio</v>
          </cell>
          <cell r="C218">
            <v>35000</v>
          </cell>
        </row>
        <row r="219">
          <cell r="B219" t="str">
            <v>Modulo para computadora</v>
          </cell>
          <cell r="C219">
            <v>450</v>
          </cell>
        </row>
        <row r="220">
          <cell r="B220" t="str">
            <v>Monitor de funciones vitales, de 5 parámetros</v>
          </cell>
          <cell r="C220">
            <v>35000</v>
          </cell>
        </row>
        <row r="221">
          <cell r="B221" t="str">
            <v>Monitor de funciones vitales, de 5 parámetros neonatal</v>
          </cell>
          <cell r="C221">
            <v>35000</v>
          </cell>
        </row>
        <row r="222">
          <cell r="B222" t="str">
            <v>Monitor de funciones vitales, de 6 parámetros</v>
          </cell>
          <cell r="C222">
            <v>37000</v>
          </cell>
        </row>
        <row r="223">
          <cell r="B223" t="str">
            <v>Monitor de funciones vitales, de 8 parámetros</v>
          </cell>
          <cell r="C223">
            <v>62000</v>
          </cell>
        </row>
        <row r="224">
          <cell r="B224" t="str">
            <v>Monitor de oxigeno</v>
          </cell>
          <cell r="C224">
            <v>4000</v>
          </cell>
        </row>
        <row r="225">
          <cell r="B225" t="str">
            <v>Monitor de temperatura ambiental</v>
          </cell>
          <cell r="C225">
            <v>250</v>
          </cell>
        </row>
        <row r="226">
          <cell r="B226" t="str">
            <v>Monitor de transporte</v>
          </cell>
          <cell r="C226">
            <v>25000</v>
          </cell>
        </row>
        <row r="227">
          <cell r="B227" t="str">
            <v>Monitor fetal</v>
          </cell>
          <cell r="C227">
            <v>16400</v>
          </cell>
        </row>
        <row r="228">
          <cell r="B228" t="str">
            <v>Monitor fetal gemelar</v>
          </cell>
          <cell r="C228">
            <v>84250</v>
          </cell>
        </row>
        <row r="229">
          <cell r="B229" t="str">
            <v>Multímetro analógico</v>
          </cell>
          <cell r="C229">
            <v>800</v>
          </cell>
        </row>
        <row r="230">
          <cell r="B230" t="str">
            <v>Multímetro analógico</v>
          </cell>
          <cell r="C230">
            <v>5000</v>
          </cell>
        </row>
        <row r="231">
          <cell r="B231" t="str">
            <v>Multímetro digital</v>
          </cell>
          <cell r="C231">
            <v>1400</v>
          </cell>
        </row>
        <row r="232">
          <cell r="B232" t="str">
            <v>Nebulizador</v>
          </cell>
          <cell r="C232">
            <v>1500</v>
          </cell>
        </row>
        <row r="233">
          <cell r="B233" t="str">
            <v>Nebulizador, múltiple</v>
          </cell>
          <cell r="C233">
            <v>2500</v>
          </cell>
        </row>
        <row r="234">
          <cell r="B234" t="str">
            <v>Negatoscopio, dos campos</v>
          </cell>
          <cell r="C234">
            <v>300</v>
          </cell>
        </row>
        <row r="235">
          <cell r="B235" t="str">
            <v>Oftalmoscopio directo</v>
          </cell>
          <cell r="C235">
            <v>500</v>
          </cell>
        </row>
        <row r="236">
          <cell r="B236" t="str">
            <v>Oftalmoscopio indirecto</v>
          </cell>
          <cell r="C236">
            <v>9000</v>
          </cell>
        </row>
        <row r="237">
          <cell r="B237" t="str">
            <v>Oscilocopio digital</v>
          </cell>
          <cell r="C237">
            <v>12000</v>
          </cell>
        </row>
        <row r="238">
          <cell r="B238" t="str">
            <v>Otoscopio</v>
          </cell>
          <cell r="C238">
            <v>1000</v>
          </cell>
        </row>
        <row r="239">
          <cell r="B239" t="str">
            <v>Oximetro ambiental</v>
          </cell>
          <cell r="C239">
            <v>4000</v>
          </cell>
        </row>
        <row r="240">
          <cell r="B240" t="str">
            <v>Oxímetro de pulsos, adulto/pediátrico</v>
          </cell>
          <cell r="C240">
            <v>8000</v>
          </cell>
        </row>
        <row r="241">
          <cell r="B241" t="str">
            <v>Oximetro de pulsos, pediátrico/neonatal</v>
          </cell>
          <cell r="C241">
            <v>11000</v>
          </cell>
        </row>
        <row r="242">
          <cell r="B242" t="str">
            <v>Pantoscopio</v>
          </cell>
          <cell r="C242">
            <v>2500</v>
          </cell>
        </row>
        <row r="243">
          <cell r="B243" t="str">
            <v>Papagayo</v>
          </cell>
          <cell r="C243">
            <v>80</v>
          </cell>
        </row>
        <row r="244">
          <cell r="B244" t="str">
            <v xml:space="preserve">Papelera de acero inoxidable de forma cilíndrica </v>
          </cell>
          <cell r="C244">
            <v>100</v>
          </cell>
        </row>
        <row r="245">
          <cell r="B245" t="str">
            <v>Percha metálica</v>
          </cell>
          <cell r="C245">
            <v>150</v>
          </cell>
        </row>
        <row r="246">
          <cell r="B246" t="str">
            <v>Perforador eléctrico</v>
          </cell>
          <cell r="C246">
            <v>33700</v>
          </cell>
        </row>
        <row r="247">
          <cell r="B247" t="str">
            <v>Perímetro automático</v>
          </cell>
          <cell r="C247">
            <v>100000</v>
          </cell>
        </row>
        <row r="248">
          <cell r="B248" t="str">
            <v>Pinza amperimetrica</v>
          </cell>
          <cell r="C248">
            <v>1000</v>
          </cell>
        </row>
        <row r="249">
          <cell r="B249" t="str">
            <v>Planchadora, industrial</v>
          </cell>
          <cell r="C249">
            <v>35000</v>
          </cell>
        </row>
        <row r="250">
          <cell r="B250" t="str">
            <v>Plataforma con escalera y rampa</v>
          </cell>
          <cell r="C250">
            <v>2000</v>
          </cell>
        </row>
        <row r="251">
          <cell r="B251" t="str">
            <v>Porta balde metálico rodable con balde de acero inoxidable</v>
          </cell>
          <cell r="C251">
            <v>150</v>
          </cell>
        </row>
        <row r="252">
          <cell r="B252" t="str">
            <v>Porta lavatorio doble de acero inoxidable rodable con gabinete</v>
          </cell>
          <cell r="C252">
            <v>500</v>
          </cell>
        </row>
        <row r="253">
          <cell r="B253" t="str">
            <v>Portasuero metálico rodable</v>
          </cell>
          <cell r="C253">
            <v>350</v>
          </cell>
        </row>
        <row r="254">
          <cell r="B254" t="str">
            <v>Procesador de alimentos</v>
          </cell>
          <cell r="C254">
            <v>1200</v>
          </cell>
        </row>
        <row r="255">
          <cell r="B255" t="str">
            <v>Procesador de tejidos, automático</v>
          </cell>
          <cell r="C255">
            <v>63000</v>
          </cell>
        </row>
        <row r="256">
          <cell r="B256" t="str">
            <v>Proctosigmoidoscopio</v>
          </cell>
          <cell r="C256">
            <v>6740</v>
          </cell>
        </row>
        <row r="257">
          <cell r="B257" t="str">
            <v>Queratómetro</v>
          </cell>
          <cell r="C257">
            <v>12000</v>
          </cell>
        </row>
        <row r="258">
          <cell r="B258" t="str">
            <v>Refractómetro</v>
          </cell>
          <cell r="C258">
            <v>5000</v>
          </cell>
        </row>
        <row r="259">
          <cell r="B259" t="str">
            <v>Refrigerador para banco de sangre, portátil</v>
          </cell>
          <cell r="C259">
            <v>4000</v>
          </cell>
        </row>
        <row r="260">
          <cell r="B260" t="str">
            <v>Refrigerador para laboratorio</v>
          </cell>
          <cell r="C260">
            <v>2000</v>
          </cell>
        </row>
        <row r="261">
          <cell r="B261" t="str">
            <v>Refrigerador, para banco de sangre</v>
          </cell>
          <cell r="C261">
            <v>18000</v>
          </cell>
        </row>
        <row r="262">
          <cell r="B262" t="str">
            <v>Regulador de vacío, con accesorios</v>
          </cell>
          <cell r="C262">
            <v>1000</v>
          </cell>
        </row>
        <row r="263">
          <cell r="B263" t="str">
            <v>Resucitador manual adulto</v>
          </cell>
          <cell r="C263">
            <v>600</v>
          </cell>
        </row>
        <row r="264">
          <cell r="B264" t="str">
            <v>Resucitador manual neonatal</v>
          </cell>
          <cell r="C264">
            <v>600</v>
          </cell>
        </row>
        <row r="265">
          <cell r="B265" t="str">
            <v xml:space="preserve">Resucitador manual pediátrico </v>
          </cell>
          <cell r="C265">
            <v>600</v>
          </cell>
        </row>
        <row r="266">
          <cell r="B266" t="str">
            <v>Rinolaringosfibroscopio</v>
          </cell>
          <cell r="C266">
            <v>38000</v>
          </cell>
        </row>
        <row r="267">
          <cell r="B267" t="str">
            <v>Rotador de plaquetas</v>
          </cell>
          <cell r="C267">
            <v>20000</v>
          </cell>
        </row>
        <row r="268">
          <cell r="B268" t="str">
            <v>Rotador serológico</v>
          </cell>
          <cell r="C268">
            <v>6000</v>
          </cell>
        </row>
        <row r="269">
          <cell r="B269" t="str">
            <v>Secadora de láminas</v>
          </cell>
          <cell r="C269">
            <v>2500</v>
          </cell>
        </row>
        <row r="270">
          <cell r="B270" t="str">
            <v>Secadora de material</v>
          </cell>
          <cell r="C270">
            <v>2500</v>
          </cell>
        </row>
        <row r="271">
          <cell r="B271" t="str">
            <v>Secadora, industrial 25kg</v>
          </cell>
          <cell r="C271">
            <v>5000</v>
          </cell>
        </row>
        <row r="272">
          <cell r="B272" t="str">
            <v>Sellador de bolsas</v>
          </cell>
          <cell r="C272">
            <v>35000</v>
          </cell>
        </row>
        <row r="273">
          <cell r="B273" t="str">
            <v>Separador manual de plasma</v>
          </cell>
          <cell r="C273">
            <v>350</v>
          </cell>
        </row>
        <row r="274">
          <cell r="B274" t="str">
            <v>Servidores</v>
          </cell>
          <cell r="C274">
            <v>90000</v>
          </cell>
        </row>
        <row r="275">
          <cell r="B275" t="str">
            <v xml:space="preserve">Set instrumental complementario para extracción de cemento óseo  </v>
          </cell>
          <cell r="C275">
            <v>5000</v>
          </cell>
        </row>
        <row r="276">
          <cell r="B276" t="str">
            <v>Set instrumental de cesárea</v>
          </cell>
          <cell r="C276">
            <v>2650</v>
          </cell>
        </row>
        <row r="277">
          <cell r="B277" t="str">
            <v>Set instrumental de cirugía de columna</v>
          </cell>
          <cell r="C277">
            <v>10000</v>
          </cell>
        </row>
        <row r="278">
          <cell r="B278" t="str">
            <v>Set instrumental de cirugía de estómago</v>
          </cell>
          <cell r="C278">
            <v>8000</v>
          </cell>
        </row>
        <row r="279">
          <cell r="B279" t="str">
            <v>Set instrumental de cirugía de manos</v>
          </cell>
          <cell r="C279">
            <v>15000</v>
          </cell>
        </row>
        <row r="280">
          <cell r="B280" t="str">
            <v>Set instrumental de cirugía dental</v>
          </cell>
          <cell r="C280">
            <v>2500</v>
          </cell>
        </row>
        <row r="281">
          <cell r="B281" t="str">
            <v>Set instrumental de cirugía mayor</v>
          </cell>
          <cell r="C281">
            <v>10000</v>
          </cell>
        </row>
        <row r="282">
          <cell r="B282" t="str">
            <v>Set instrumental de cirugía menor de traumatología</v>
          </cell>
          <cell r="C282">
            <v>45000</v>
          </cell>
        </row>
        <row r="283">
          <cell r="B283" t="str">
            <v>Set instrumental de craneotomía hipófisis</v>
          </cell>
          <cell r="C283">
            <v>5000</v>
          </cell>
        </row>
        <row r="284">
          <cell r="B284" t="str">
            <v>Set instrumental de curaciones</v>
          </cell>
          <cell r="C284">
            <v>700</v>
          </cell>
        </row>
        <row r="285">
          <cell r="B285" t="str">
            <v>Set instrumental de diagnóstico odontológico</v>
          </cell>
          <cell r="C285">
            <v>1800</v>
          </cell>
        </row>
        <row r="286">
          <cell r="B286" t="str">
            <v>Set instrumental de enclavijado para fémur tipo cerrojo AO</v>
          </cell>
          <cell r="C286">
            <v>10000</v>
          </cell>
        </row>
        <row r="287">
          <cell r="B287" t="str">
            <v>Set instrumental de enclavijado para tibia tipo cerrojo AO</v>
          </cell>
          <cell r="C287">
            <v>10000</v>
          </cell>
        </row>
        <row r="288">
          <cell r="B288" t="str">
            <v>Set instrumental de endodoncia</v>
          </cell>
          <cell r="C288">
            <v>1800</v>
          </cell>
        </row>
        <row r="289">
          <cell r="B289" t="str">
            <v>Set instrumental de episiotomía</v>
          </cell>
          <cell r="C289">
            <v>5000</v>
          </cell>
        </row>
        <row r="290">
          <cell r="B290" t="str">
            <v>Set instrumental de histerectomía</v>
          </cell>
          <cell r="C290">
            <v>2900</v>
          </cell>
        </row>
        <row r="291">
          <cell r="B291" t="str">
            <v>Set instrumental de laminectomía</v>
          </cell>
          <cell r="C291">
            <v>5000</v>
          </cell>
        </row>
        <row r="292">
          <cell r="B292" t="str">
            <v>Set instrumental de legrado uterino</v>
          </cell>
          <cell r="C292">
            <v>1900</v>
          </cell>
        </row>
        <row r="293">
          <cell r="B293" t="str">
            <v>Set instrumental de mastectomía</v>
          </cell>
          <cell r="C293">
            <v>8000</v>
          </cell>
        </row>
        <row r="294">
          <cell r="B294" t="str">
            <v>Set instrumental de microcirigía de nervio periférico</v>
          </cell>
          <cell r="C294">
            <v>5000</v>
          </cell>
        </row>
        <row r="295">
          <cell r="B295" t="str">
            <v>Set instrumental de microcirugía tubárica</v>
          </cell>
          <cell r="C295">
            <v>3500</v>
          </cell>
        </row>
        <row r="296">
          <cell r="B296" t="str">
            <v>Set instrumental de osteosíntesis para minifragmentos</v>
          </cell>
          <cell r="C296">
            <v>10000</v>
          </cell>
        </row>
        <row r="297">
          <cell r="B297" t="str">
            <v>Set instrumental de osteosíntesis para pequeños fragmentos</v>
          </cell>
          <cell r="C297">
            <v>10000</v>
          </cell>
        </row>
        <row r="298">
          <cell r="B298" t="str">
            <v>Set instrumental de osteosíntesis sistema AO para tornillo</v>
          </cell>
          <cell r="C298">
            <v>10000</v>
          </cell>
        </row>
        <row r="299">
          <cell r="B299" t="str">
            <v>Set instrumental de pequeñas intervenciones quirúrgicas</v>
          </cell>
          <cell r="C299">
            <v>5000</v>
          </cell>
        </row>
        <row r="300">
          <cell r="B300" t="str">
            <v>Set instrumental de punción lumbar</v>
          </cell>
          <cell r="C300">
            <v>5000</v>
          </cell>
        </row>
        <row r="301">
          <cell r="B301" t="str">
            <v>Set instrumental de sistema de cable de fijación columna cervical</v>
          </cell>
          <cell r="C301">
            <v>5000</v>
          </cell>
        </row>
        <row r="302">
          <cell r="B302" t="str">
            <v>Set instrumental de sutura</v>
          </cell>
          <cell r="C302">
            <v>5000</v>
          </cell>
        </row>
        <row r="303">
          <cell r="B303" t="str">
            <v>Set instrumental de traumatología y ortopedia pediátrica nivel IV</v>
          </cell>
          <cell r="C303">
            <v>10000</v>
          </cell>
        </row>
        <row r="304">
          <cell r="B304" t="str">
            <v>Set instrumental Flebotomía</v>
          </cell>
          <cell r="C304">
            <v>1100</v>
          </cell>
        </row>
        <row r="305">
          <cell r="B305" t="str">
            <v>Set instrumental para Apendicetomía</v>
          </cell>
          <cell r="C305">
            <v>2500</v>
          </cell>
        </row>
        <row r="306">
          <cell r="B306" t="str">
            <v>Set instrumental para atención del parto</v>
          </cell>
          <cell r="C306">
            <v>1000</v>
          </cell>
        </row>
        <row r="307">
          <cell r="B307" t="str">
            <v>Set instrumental para cirugía pediátrica escolar</v>
          </cell>
          <cell r="C307">
            <v>7000</v>
          </cell>
        </row>
        <row r="308">
          <cell r="B308" t="str">
            <v>Set instrumental para cirugía pediátrica lactantes</v>
          </cell>
          <cell r="C308">
            <v>7000</v>
          </cell>
        </row>
        <row r="309">
          <cell r="B309" t="str">
            <v>Set instrumental para cirugía pediátrica neonatal</v>
          </cell>
          <cell r="C309">
            <v>7000</v>
          </cell>
        </row>
        <row r="310">
          <cell r="B310" t="str">
            <v>Set instrumental para cirugía pediátrica pre escolar</v>
          </cell>
          <cell r="C310">
            <v>7000</v>
          </cell>
        </row>
        <row r="311">
          <cell r="B311" t="str">
            <v>Set instrumental para examen ginecológico I</v>
          </cell>
          <cell r="C311">
            <v>800</v>
          </cell>
        </row>
        <row r="312">
          <cell r="B312" t="str">
            <v>Set instrumental para examen ginecológico II</v>
          </cell>
          <cell r="C312">
            <v>5000</v>
          </cell>
        </row>
        <row r="313">
          <cell r="B313" t="str">
            <v>Set instrumental para exodoncia</v>
          </cell>
          <cell r="C313">
            <v>2500</v>
          </cell>
        </row>
        <row r="314">
          <cell r="B314" t="str">
            <v>Set instrumental para extracción de cuerpo extraño</v>
          </cell>
          <cell r="C314">
            <v>600</v>
          </cell>
        </row>
        <row r="315">
          <cell r="B315" t="str">
            <v>Set instrumental para insersión de DIU</v>
          </cell>
          <cell r="C315">
            <v>800</v>
          </cell>
        </row>
        <row r="316">
          <cell r="B316" t="str">
            <v>Set instrumental para legrado uterino</v>
          </cell>
          <cell r="C316">
            <v>2000</v>
          </cell>
        </row>
        <row r="317">
          <cell r="B317" t="str">
            <v>Set instrumental para microcirugia ocular</v>
          </cell>
          <cell r="C317">
            <v>45000</v>
          </cell>
        </row>
        <row r="318">
          <cell r="B318" t="str">
            <v>Set instrumental para revisión de cuello uterino</v>
          </cell>
          <cell r="C318">
            <v>2000</v>
          </cell>
        </row>
        <row r="319">
          <cell r="B319" t="str">
            <v>Set instrumental para tubo placa con tornillo de compresión dinámica</v>
          </cell>
          <cell r="C319">
            <v>8000</v>
          </cell>
        </row>
        <row r="320">
          <cell r="B320" t="str">
            <v>Set instrumental Toracocentesis</v>
          </cell>
          <cell r="C320">
            <v>2500</v>
          </cell>
        </row>
        <row r="321">
          <cell r="B321" t="str">
            <v xml:space="preserve">Sierra eléctrica </v>
          </cell>
          <cell r="C321">
            <v>2000</v>
          </cell>
        </row>
        <row r="322">
          <cell r="B322" t="str">
            <v>Sierra eléctrica para cortar carne</v>
          </cell>
          <cell r="C322">
            <v>2000</v>
          </cell>
        </row>
        <row r="323">
          <cell r="B323" t="str">
            <v>Sierra neumática a bateria</v>
          </cell>
          <cell r="C323">
            <v>10000</v>
          </cell>
        </row>
        <row r="324">
          <cell r="B324" t="str">
            <v>Sierra para cortar yeso</v>
          </cell>
          <cell r="C324">
            <v>5000</v>
          </cell>
        </row>
        <row r="325">
          <cell r="B325" t="str">
            <v>Silla de ruedas, adulto</v>
          </cell>
          <cell r="C325">
            <v>1500</v>
          </cell>
        </row>
        <row r="326">
          <cell r="B326" t="str">
            <v>Silla de ruedas, pediátrica</v>
          </cell>
          <cell r="C326">
            <v>1500</v>
          </cell>
        </row>
        <row r="327">
          <cell r="B327" t="str">
            <v>Silla especial para toma de muestras</v>
          </cell>
          <cell r="C327">
            <v>800</v>
          </cell>
        </row>
        <row r="328">
          <cell r="B328" t="str">
            <v>Silla, metálica apilable</v>
          </cell>
          <cell r="C328">
            <v>160</v>
          </cell>
        </row>
        <row r="329">
          <cell r="B329" t="str">
            <v>Silla, metálica confortable giratoria</v>
          </cell>
          <cell r="C329">
            <v>300</v>
          </cell>
        </row>
        <row r="330">
          <cell r="B330" t="str">
            <v>Silla, metálica giratoria rodable</v>
          </cell>
          <cell r="C330">
            <v>200</v>
          </cell>
        </row>
        <row r="331">
          <cell r="B331" t="str">
            <v>Sillón para reconocimiento/tratamiento, en otorrinolaringología</v>
          </cell>
          <cell r="C331">
            <v>3800</v>
          </cell>
        </row>
        <row r="332">
          <cell r="B332" t="str">
            <v>Sillón para reconocimiento/tratamiento, oftálmico</v>
          </cell>
          <cell r="C332">
            <v>3800</v>
          </cell>
        </row>
        <row r="333">
          <cell r="B333" t="str">
            <v>Simulador de ECG</v>
          </cell>
          <cell r="C333">
            <v>10000</v>
          </cell>
        </row>
        <row r="334">
          <cell r="B334" t="str">
            <v>Sistema de archivo y comunicación de imágenes (RIS-PACS)</v>
          </cell>
          <cell r="C334">
            <v>1800000</v>
          </cell>
        </row>
        <row r="335">
          <cell r="B335" t="str">
            <v>Sistema de inclusión de parafina</v>
          </cell>
          <cell r="C335">
            <v>3500</v>
          </cell>
        </row>
        <row r="336">
          <cell r="B336" t="str">
            <v>Sistema de topografía de la córnea</v>
          </cell>
          <cell r="C336">
            <v>110000</v>
          </cell>
        </row>
        <row r="337">
          <cell r="B337" t="str">
            <v>Sistema holter</v>
          </cell>
          <cell r="C337">
            <v>92000</v>
          </cell>
        </row>
        <row r="338">
          <cell r="B338" t="str">
            <v>Sistema radiográfico, Arco C movil</v>
          </cell>
          <cell r="C338">
            <v>900000</v>
          </cell>
        </row>
        <row r="339">
          <cell r="B339" t="str">
            <v>Sistema radiográfico, digital potencia media</v>
          </cell>
          <cell r="C339">
            <v>1000000</v>
          </cell>
        </row>
        <row r="340">
          <cell r="B340" t="str">
            <v>Sistema radiográfico, para mamografía</v>
          </cell>
          <cell r="C340">
            <v>250000</v>
          </cell>
        </row>
        <row r="341">
          <cell r="B341" t="str">
            <v>Sistema radiográfico/fluoroscópico, digital para uso general</v>
          </cell>
          <cell r="C341">
            <v>1800000</v>
          </cell>
        </row>
        <row r="342">
          <cell r="B342" t="str">
            <v>Sistema radiográfico/fluoroscópico, para angiografía/intervencional</v>
          </cell>
          <cell r="C342">
            <v>3500000</v>
          </cell>
        </row>
        <row r="343">
          <cell r="B343" t="str">
            <v>Taburete giratorio rodable</v>
          </cell>
          <cell r="C343">
            <v>160</v>
          </cell>
        </row>
        <row r="344">
          <cell r="B344" t="str">
            <v>Tanque de hidroterapia para miembros inferiores</v>
          </cell>
          <cell r="C344">
            <v>19700</v>
          </cell>
        </row>
        <row r="345">
          <cell r="B345" t="str">
            <v>Tanque de hidroterapia para miembros superiores</v>
          </cell>
          <cell r="C345">
            <v>18600</v>
          </cell>
        </row>
        <row r="346">
          <cell r="B346" t="str">
            <v>Tanque de Hubbard</v>
          </cell>
          <cell r="C346">
            <v>166000</v>
          </cell>
        </row>
        <row r="347">
          <cell r="B347" t="str">
            <v>Tensiómetro aneroide, adulto</v>
          </cell>
          <cell r="C347">
            <v>168</v>
          </cell>
        </row>
        <row r="348">
          <cell r="B348" t="str">
            <v>Tensiómetro aneroide, neonatal</v>
          </cell>
          <cell r="C348">
            <v>260</v>
          </cell>
        </row>
        <row r="349">
          <cell r="B349" t="str">
            <v>Tensiómetro aneroide, pediátrico</v>
          </cell>
          <cell r="C349">
            <v>200</v>
          </cell>
        </row>
        <row r="350">
          <cell r="B350" t="str">
            <v>Tensiómetro de mercurio, con base rodable</v>
          </cell>
          <cell r="C350">
            <v>1000</v>
          </cell>
        </row>
        <row r="351">
          <cell r="B351" t="str">
            <v>Tensiómetro de mercurio, de pared</v>
          </cell>
          <cell r="C351">
            <v>700</v>
          </cell>
        </row>
        <row r="352">
          <cell r="B352" t="str">
            <v>Termóforo</v>
          </cell>
          <cell r="C352">
            <v>15000</v>
          </cell>
        </row>
        <row r="353">
          <cell r="B353" t="str">
            <v>Tomografo Digital Multicorte, 64 cortes</v>
          </cell>
          <cell r="C353">
            <v>4250000</v>
          </cell>
        </row>
        <row r="354">
          <cell r="B354" t="str">
            <v xml:space="preserve">Unidad calefactora para, compresas calientes </v>
          </cell>
          <cell r="C354">
            <v>3500</v>
          </cell>
        </row>
        <row r="355">
          <cell r="B355" t="str">
            <v>Unidad de anestesia</v>
          </cell>
          <cell r="C355">
            <v>150000</v>
          </cell>
        </row>
        <row r="356">
          <cell r="B356" t="str">
            <v>Unidad de ultrasonido, para fisioterapia</v>
          </cell>
          <cell r="C356">
            <v>10000</v>
          </cell>
        </row>
        <row r="357">
          <cell r="B357" t="str">
            <v>Unidad esterilizadora por vapor agua, de 500l</v>
          </cell>
          <cell r="C357">
            <v>201400</v>
          </cell>
        </row>
        <row r="358">
          <cell r="B358" t="str">
            <v>Unidad esterilizadora por vapor agua, de mesa</v>
          </cell>
          <cell r="C358">
            <v>28000</v>
          </cell>
        </row>
        <row r="359">
          <cell r="B359" t="str">
            <v>Unidad para electrocirugía</v>
          </cell>
          <cell r="C359">
            <v>40000</v>
          </cell>
        </row>
        <row r="360">
          <cell r="B360" t="str">
            <v>Unidad para extracción de cataratas, por facoemulsificación</v>
          </cell>
          <cell r="C360">
            <v>220000</v>
          </cell>
        </row>
        <row r="361">
          <cell r="B361" t="str">
            <v>Unidad para tratamiento dental</v>
          </cell>
          <cell r="C361">
            <v>28000</v>
          </cell>
        </row>
        <row r="362">
          <cell r="B362" t="str">
            <v>Unidad para vitrectomía</v>
          </cell>
          <cell r="C362">
            <v>120000</v>
          </cell>
        </row>
        <row r="363">
          <cell r="B363" t="str">
            <v>Unidad radiográfica, dental</v>
          </cell>
          <cell r="C363">
            <v>12000</v>
          </cell>
        </row>
        <row r="364">
          <cell r="B364" t="str">
            <v>Unidad radiográfica, móvil</v>
          </cell>
          <cell r="C364">
            <v>150000</v>
          </cell>
        </row>
        <row r="365">
          <cell r="B365" t="str">
            <v>Ventilador mecánico neonatal</v>
          </cell>
          <cell r="C365">
            <v>100000</v>
          </cell>
        </row>
        <row r="366">
          <cell r="B366" t="str">
            <v>Ventilador mecánico, adulto/pediátrico</v>
          </cell>
          <cell r="C366">
            <v>85000</v>
          </cell>
        </row>
        <row r="367">
          <cell r="B367" t="str">
            <v>Ventilador mecánico, de alta frecuencia</v>
          </cell>
          <cell r="C367">
            <v>80000</v>
          </cell>
        </row>
        <row r="368">
          <cell r="B368" t="str">
            <v>Ventilador mecánico, portátil</v>
          </cell>
          <cell r="C368">
            <v>48000</v>
          </cell>
        </row>
        <row r="369">
          <cell r="B369" t="str">
            <v>Video colonoscopio</v>
          </cell>
          <cell r="C369">
            <v>180000</v>
          </cell>
        </row>
        <row r="370">
          <cell r="B370" t="str">
            <v>Video gastroscopio</v>
          </cell>
          <cell r="C370">
            <v>180000</v>
          </cell>
        </row>
        <row r="371">
          <cell r="B371" t="str">
            <v>Vitrina metálica para material de dos cuerpos</v>
          </cell>
          <cell r="C371">
            <v>900</v>
          </cell>
        </row>
        <row r="372">
          <cell r="B372" t="str">
            <v>Vitrina metálica para material de un cuerpo</v>
          </cell>
          <cell r="C372">
            <v>500</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olicitud"/>
      <sheetName val="Reporte"/>
      <sheetName val="Padrón"/>
      <sheetName val="Areas&amp;Funciones"/>
      <sheetName val="Vacaciones"/>
      <sheetName val="Instrucciones"/>
      <sheetName val="Listas"/>
      <sheetName val="BD"/>
      <sheetName val="Demanda"/>
      <sheetName val="Hoja1"/>
      <sheetName val="7422CW00"/>
      <sheetName val="Medidas"/>
      <sheetName val="Pared 2"/>
      <sheetName val="Pared 3"/>
      <sheetName val="FINAL"/>
      <sheetName val="Footing Design"/>
      <sheetName val="MANO"/>
      <sheetName val="RES,MET,ADI1"/>
      <sheetName val="ARQUITECTURA"/>
      <sheetName val="ESTRUCTURAS"/>
      <sheetName val="INST.ELECTRICAS"/>
      <sheetName val="INST.SANITARIAS"/>
      <sheetName val="DATOS"/>
      <sheetName val="RESUMEN"/>
      <sheetName val="Rendimientos"/>
      <sheetName val="PPTOALT1"/>
      <sheetName val="C17_Gra01"/>
    </sheetNames>
    <sheetDataSet>
      <sheetData sheetId="0"/>
      <sheetData sheetId="1" refreshError="1"/>
      <sheetData sheetId="2"/>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eneral Notes"/>
      <sheetName val="Footing Design"/>
      <sheetName val="PEDESTAL"/>
      <sheetName val="Sketch"/>
      <sheetName val="Earth Pressure"/>
      <sheetName val="Reiforcement"/>
      <sheetName val="Costos Infra y Eq"/>
      <sheetName val="BD"/>
      <sheetName val="Solicitud"/>
      <sheetName val="Pavimentos"/>
      <sheetName val="Hoja1"/>
      <sheetName val="Hoja4"/>
      <sheetName val="Accesorios"/>
      <sheetName val="fitting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conv"/>
      <sheetName val="Medidas"/>
      <sheetName val="Pared 2"/>
      <sheetName val="Pared 3"/>
      <sheetName val="FINAL"/>
      <sheetName val="CIEDANOS"/>
      <sheetName val="DATOS"/>
      <sheetName val="7422CW00"/>
      <sheetName val="Rendimientos"/>
      <sheetName val="EST_MOD"/>
      <sheetName val="Detail"/>
      <sheetName val="PER,COM.PRO.ADI1"/>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ADI1.TVI"/>
      <sheetName val="RES,MET,ADI1"/>
      <sheetName val="RES.MET.2,01.-TVI"/>
      <sheetName val="Resumen"/>
      <sheetName val="RES.MET.EXP.ADI1.TVI"/>
      <sheetName val="PER.YCOM,PRO.ADI1"/>
      <sheetName val="CANT.PRO.ADI1"/>
      <sheetName val="TRANSP.GEN.REP.ADI1"/>
      <sheetName val="TRANSP. BOT.REP.ADI1"/>
      <sheetName val="TRANSP.GEN.PRO.ADI1"/>
      <sheetName val="TRANSP.BOT.PRO.ADI1"/>
      <sheetName val="BAN.REP.ADI1"/>
      <sheetName val="BANQ.PRO.ADI1"/>
      <sheetName val="Km.270"/>
      <sheetName val="Km.271"/>
      <sheetName val="Km.272"/>
      <sheetName val="Km.273"/>
      <sheetName val="Km.274"/>
      <sheetName val="Basis"/>
      <sheetName val="PRESUP_ADI1_TVI"/>
      <sheetName val="RES_MET_2,01_-TVI"/>
      <sheetName val="RES_MET_EXP_ADI1_TVI"/>
      <sheetName val="PER_YCOM,PRO_ADI1"/>
      <sheetName val="CANT_PRO_ADI1"/>
      <sheetName val="TRANSP_GEN_REP_ADI1"/>
      <sheetName val="TRANSP__BOT_REP_ADI1"/>
      <sheetName val="TRANSP_GEN_PRO_ADI1"/>
      <sheetName val="TRANSP_BOT_PRO_ADI1"/>
      <sheetName val="BAN_REP_ADI1"/>
      <sheetName val="BANQ_PRO_ADI1"/>
      <sheetName val="Km_270"/>
      <sheetName val="Km_271"/>
      <sheetName val="Km_272"/>
      <sheetName val="Km_273"/>
      <sheetName val="Km_274"/>
      <sheetName val="CCP,LEYES, Y DEC."/>
      <sheetName val="RES_MET_ADI1"/>
      <sheetName val="datos base"/>
      <sheetName val="CODIGOS"/>
      <sheetName val="Avance Detallado"/>
      <sheetName val="Resumen del avance"/>
      <sheetName val="MObra"/>
      <sheetName val="Flota Max"/>
      <sheetName val="Deduccion Reajuste"/>
      <sheetName val="Restricciones y Compromisos"/>
      <sheetName val="PRESUP_ADI1_TVI1"/>
      <sheetName val="RES_MET_2,01_-TVI1"/>
      <sheetName val="RES_MET_EXP_ADI1_TVI1"/>
      <sheetName val="PER_YCOM,PRO_ADI11"/>
      <sheetName val="CANT_PRO_ADI11"/>
      <sheetName val="TRANSP_GEN_REP_ADI11"/>
      <sheetName val="TRANSP__BOT_REP_ADI11"/>
      <sheetName val="TRANSP_GEN_PRO_ADI11"/>
      <sheetName val="TRANSP_BOT_PRO_ADI11"/>
      <sheetName val="BAN_REP_ADI11"/>
      <sheetName val="BANQ_PRO_ADI11"/>
      <sheetName val="Km_2701"/>
      <sheetName val="Km_2711"/>
      <sheetName val="Km_2721"/>
      <sheetName val="Km_2731"/>
      <sheetName val="Km_2741"/>
      <sheetName val="CCP,LEYES,_Y_DEC_"/>
      <sheetName val="datos_base"/>
      <sheetName val="EXP"/>
      <sheetName val="Pavimentos"/>
      <sheetName val="Detail"/>
      <sheetName val="Footing Design"/>
      <sheetName val="sensibilidad.proliv"/>
      <sheetName val="MANO"/>
      <sheetName val="Electricidad - Climatización"/>
      <sheetName val="Medidas"/>
      <sheetName val="Pared 2"/>
      <sheetName val="Pared 3"/>
      <sheetName val="Hoja1"/>
      <sheetName val="ANALISIS ALQUILER FERREYROS"/>
      <sheetName val="LIMA-CANTA"/>
      <sheetName val="Sheet1"/>
      <sheetName val="P9"/>
      <sheetName val="Base Transformador"/>
      <sheetName val="Tabla de Actividades"/>
      <sheetName val="Materiales"/>
      <sheetName val="PRESUP_ADI1_TVI3"/>
      <sheetName val="RES_MET_2,01_-TVI3"/>
      <sheetName val="RES_MET_EXP_ADI1_TVI3"/>
      <sheetName val="PER_YCOM,PRO_ADI13"/>
      <sheetName val="CANT_PRO_ADI13"/>
      <sheetName val="TRANSP_GEN_REP_ADI13"/>
      <sheetName val="TRANSP__BOT_REP_ADI13"/>
      <sheetName val="TRANSP_GEN_PRO_ADI13"/>
      <sheetName val="TRANSP_BOT_PRO_ADI13"/>
      <sheetName val="BAN_REP_ADI13"/>
      <sheetName val="BANQ_PRO_ADI13"/>
      <sheetName val="Km_2703"/>
      <sheetName val="Km_2713"/>
      <sheetName val="Km_2723"/>
      <sheetName val="Km_2733"/>
      <sheetName val="Km_2743"/>
      <sheetName val="datos_base2"/>
      <sheetName val="CCP,LEYES,_Y_DEC_2"/>
      <sheetName val="Restricciones_y_Compromisos2"/>
      <sheetName val="Restricciones_y_Compromisos"/>
      <sheetName val="PRESUP_ADI1_TVI2"/>
      <sheetName val="RES_MET_2,01_-TVI2"/>
      <sheetName val="RES_MET_EXP_ADI1_TVI2"/>
      <sheetName val="PER_YCOM,PRO_ADI12"/>
      <sheetName val="CANT_PRO_ADI12"/>
      <sheetName val="TRANSP_GEN_REP_ADI12"/>
      <sheetName val="TRANSP__BOT_REP_ADI12"/>
      <sheetName val="TRANSP_GEN_PRO_ADI12"/>
      <sheetName val="TRANSP_BOT_PRO_ADI12"/>
      <sheetName val="BAN_REP_ADI12"/>
      <sheetName val="BANQ_PRO_ADI12"/>
      <sheetName val="Km_2702"/>
      <sheetName val="Km_2712"/>
      <sheetName val="Km_2722"/>
      <sheetName val="Km_2732"/>
      <sheetName val="Km_2742"/>
      <sheetName val="datos_base1"/>
      <sheetName val="CCP,LEYES,_Y_DEC_1"/>
      <sheetName val="Restricciones_y_Compromisos1"/>
      <sheetName val="RES"/>
      <sheetName val="MONTAJE ELECTRICO"/>
      <sheetName val="10241EQLIST"/>
      <sheetName val="BASE DATOS"/>
      <sheetName val="Resumen de Metrados"/>
      <sheetName val="Metrado 01"/>
      <sheetName val="Val Nº11"/>
      <sheetName val="CAOV_Met"/>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Mov. Tierras"/>
      <sheetName val="CONTROL VOLQUETES2"/>
      <sheetName val="FORMATO CONTROL OK"/>
      <sheetName val="HOJA DE DATOS"/>
      <sheetName val="F-05"/>
      <sheetName val="Tabla"/>
      <sheetName val="PLANILLA-MET"/>
      <sheetName val="RES.MET"/>
      <sheetName val="1000.A_REPL"/>
      <sheetName val="1000.B_REPL"/>
      <sheetName val="1000.C_REPL"/>
      <sheetName val="1000.A_PROY"/>
      <sheetName val="1000.B_PROY"/>
      <sheetName val="1000.C_PROY"/>
      <sheetName val="Prime"/>
      <sheetName val="PLANILLA(3)"/>
      <sheetName val="PIP"/>
      <sheetName val="Flota_Max"/>
      <sheetName val="Deduccion_Reajuste"/>
      <sheetName val="Avance_Detallado"/>
      <sheetName val="Resumen_del_avance"/>
      <sheetName val="Tabla_de_Actividades"/>
      <sheetName val="MONTAJE_ELECTRICO"/>
      <sheetName val="BASE_DATOS"/>
      <sheetName val="Resumen_de_Metrados"/>
      <sheetName val="Metrado_01"/>
      <sheetName val="Val_Nº11"/>
      <sheetName val="Avance_Detallado1"/>
      <sheetName val="Resumen_del_avance1"/>
      <sheetName val="Flota_Max1"/>
      <sheetName val="Deduccion_Reajuste1"/>
      <sheetName val="Tabla_de_Actividades1"/>
      <sheetName val="RES_MET"/>
      <sheetName val="1000_A_REPL"/>
      <sheetName val="1000_B_REPL"/>
      <sheetName val="1000_C_REPL"/>
      <sheetName val="1000_A_PROY"/>
      <sheetName val="1000_B_PROY"/>
      <sheetName val="1000_C_PROY"/>
      <sheetName val="PRESUP_ADI1_TVI4"/>
      <sheetName val="RES_MET_2,01_-TVI4"/>
      <sheetName val="RES_MET_EXP_ADI1_TVI4"/>
      <sheetName val="PER_YCOM,PRO_ADI14"/>
      <sheetName val="CANT_PRO_ADI14"/>
      <sheetName val="TRANSP_GEN_REP_ADI14"/>
      <sheetName val="TRANSP__BOT_REP_ADI14"/>
      <sheetName val="TRANSP_GEN_PRO_ADI14"/>
      <sheetName val="TRANSP_BOT_PRO_ADI14"/>
      <sheetName val="BAN_REP_ADI14"/>
      <sheetName val="BANQ_PRO_ADI14"/>
      <sheetName val="Km_2704"/>
      <sheetName val="Km_2714"/>
      <sheetName val="Km_2724"/>
      <sheetName val="Km_2734"/>
      <sheetName val="Km_2744"/>
      <sheetName val="CCP,LEYES,_Y_DEC_3"/>
      <sheetName val="Avance_Detallado2"/>
      <sheetName val="Resumen_del_avance2"/>
      <sheetName val="datos_base3"/>
      <sheetName val="Flota_Max2"/>
      <sheetName val="Deduccion_Reajuste2"/>
      <sheetName val="Tabla_de_Actividades2"/>
      <sheetName val="MONTAJE_ELECTRICO2"/>
      <sheetName val="BASE_DATOS2"/>
      <sheetName val="RES_MET2"/>
      <sheetName val="1000_A_REPL2"/>
      <sheetName val="1000_B_REPL2"/>
      <sheetName val="1000_C_REPL2"/>
      <sheetName val="1000_A_PROY2"/>
      <sheetName val="1000_B_PROY2"/>
      <sheetName val="1000_C_PROY2"/>
      <sheetName val="MONTAJE_ELECTRICO1"/>
      <sheetName val="BASE_DATOS1"/>
      <sheetName val="RES_MET1"/>
      <sheetName val="1000_A_REPL1"/>
      <sheetName val="1000_B_REPL1"/>
      <sheetName val="1000_C_REPL1"/>
      <sheetName val="1000_A_PROY1"/>
      <sheetName val="1000_B_PROY1"/>
      <sheetName val="1000_C_PROY1"/>
      <sheetName val="PRESUP_ADI1_TVI6"/>
      <sheetName val="RES_MET_2,01_-TVI6"/>
      <sheetName val="RES_MET_EXP_ADI1_TVI6"/>
      <sheetName val="PER_YCOM,PRO_ADI16"/>
      <sheetName val="CANT_PRO_ADI16"/>
      <sheetName val="TRANSP_GEN_REP_ADI16"/>
      <sheetName val="TRANSP__BOT_REP_ADI16"/>
      <sheetName val="TRANSP_GEN_PRO_ADI16"/>
      <sheetName val="TRANSP_BOT_PRO_ADI16"/>
      <sheetName val="BAN_REP_ADI16"/>
      <sheetName val="BANQ_PRO_ADI16"/>
      <sheetName val="Km_2706"/>
      <sheetName val="Km_2716"/>
      <sheetName val="Km_2726"/>
      <sheetName val="Km_2736"/>
      <sheetName val="Km_2746"/>
      <sheetName val="CCP,LEYES,_Y_DEC_5"/>
      <sheetName val="Avance_Detallado4"/>
      <sheetName val="Resumen_del_avance4"/>
      <sheetName val="datos_base5"/>
      <sheetName val="Flota_Max4"/>
      <sheetName val="Deduccion_Reajuste4"/>
      <sheetName val="Restricciones_y_Compromisos4"/>
      <sheetName val="Tabla_de_Actividades4"/>
      <sheetName val="MONTAJE_ELECTRICO4"/>
      <sheetName val="BASE_DATOS4"/>
      <sheetName val="RES_MET4"/>
      <sheetName val="1000_A_REPL4"/>
      <sheetName val="1000_B_REPL4"/>
      <sheetName val="1000_C_REPL4"/>
      <sheetName val="1000_A_PROY4"/>
      <sheetName val="1000_B_PROY4"/>
      <sheetName val="1000_C_PROY4"/>
      <sheetName val="PRESUP_ADI1_TVI5"/>
      <sheetName val="RES_MET_2,01_-TVI5"/>
      <sheetName val="RES_MET_EXP_ADI1_TVI5"/>
      <sheetName val="PER_YCOM,PRO_ADI15"/>
      <sheetName val="CANT_PRO_ADI15"/>
      <sheetName val="TRANSP_GEN_REP_ADI15"/>
      <sheetName val="TRANSP__BOT_REP_ADI15"/>
      <sheetName val="TRANSP_GEN_PRO_ADI15"/>
      <sheetName val="TRANSP_BOT_PRO_ADI15"/>
      <sheetName val="BAN_REP_ADI15"/>
      <sheetName val="BANQ_PRO_ADI15"/>
      <sheetName val="Km_2705"/>
      <sheetName val="Km_2715"/>
      <sheetName val="Km_2725"/>
      <sheetName val="Km_2735"/>
      <sheetName val="Km_2745"/>
      <sheetName val="CCP,LEYES,_Y_DEC_4"/>
      <sheetName val="Avance_Detallado3"/>
      <sheetName val="Resumen_del_avance3"/>
      <sheetName val="datos_base4"/>
      <sheetName val="Flota_Max3"/>
      <sheetName val="Deduccion_Reajuste3"/>
      <sheetName val="Restricciones_y_Compromisos3"/>
      <sheetName val="Tabla_de_Actividades3"/>
      <sheetName val="MONTAJE_ELECTRICO3"/>
      <sheetName val="BASE_DATOS3"/>
      <sheetName val="RES_MET3"/>
      <sheetName val="1000_A_REPL3"/>
      <sheetName val="1000_B_REPL3"/>
      <sheetName val="1000_C_REPL3"/>
      <sheetName val="1000_A_PROY3"/>
      <sheetName val="1000_B_PROY3"/>
      <sheetName val="1000_C_PROY3"/>
      <sheetName val="PRESUP_ADI1_TVI7"/>
      <sheetName val="RES_MET_2,01_-TVI7"/>
      <sheetName val="RES_MET_EXP_ADI1_TVI7"/>
      <sheetName val="PER_YCOM,PRO_ADI17"/>
      <sheetName val="CANT_PRO_ADI17"/>
      <sheetName val="TRANSP_GEN_REP_ADI17"/>
      <sheetName val="TRANSP__BOT_REP_ADI17"/>
      <sheetName val="TRANSP_GEN_PRO_ADI17"/>
      <sheetName val="TRANSP_BOT_PRO_ADI17"/>
      <sheetName val="BAN_REP_ADI17"/>
      <sheetName val="BANQ_PRO_ADI17"/>
      <sheetName val="Km_2707"/>
      <sheetName val="Km_2717"/>
      <sheetName val="Km_2727"/>
      <sheetName val="Km_2737"/>
      <sheetName val="Km_2747"/>
      <sheetName val="CCP,LEYES,_Y_DEC_6"/>
      <sheetName val="Avance_Detallado5"/>
      <sheetName val="Resumen_del_avance5"/>
      <sheetName val="datos_base6"/>
      <sheetName val="Flota_Max5"/>
      <sheetName val="Deduccion_Reajuste5"/>
      <sheetName val="Restricciones_y_Compromisos5"/>
      <sheetName val="Tabla_de_Actividades5"/>
      <sheetName val="MONTAJE_ELECTRICO5"/>
      <sheetName val="BASE_DATOS5"/>
      <sheetName val="RES_MET5"/>
      <sheetName val="1000_A_REPL5"/>
      <sheetName val="1000_B_REPL5"/>
      <sheetName val="1000_C_REPL5"/>
      <sheetName val="1000_A_PROY5"/>
      <sheetName val="1000_B_PROY5"/>
      <sheetName val="1000_C_PROY5"/>
      <sheetName val="PRESUP_ADI1_TVI8"/>
      <sheetName val="RES_MET_2,01_-TVI8"/>
      <sheetName val="RES_MET_EXP_ADI1_TVI8"/>
      <sheetName val="PER_YCOM,PRO_ADI18"/>
      <sheetName val="CANT_PRO_ADI18"/>
      <sheetName val="TRANSP_GEN_REP_ADI18"/>
      <sheetName val="TRANSP__BOT_REP_ADI18"/>
      <sheetName val="TRANSP_GEN_PRO_ADI18"/>
      <sheetName val="TRANSP_BOT_PRO_ADI18"/>
      <sheetName val="BAN_REP_ADI18"/>
      <sheetName val="BANQ_PRO_ADI18"/>
      <sheetName val="Km_2708"/>
      <sheetName val="Km_2718"/>
      <sheetName val="Km_2728"/>
      <sheetName val="Km_2738"/>
      <sheetName val="Km_2748"/>
      <sheetName val="CCP,LEYES,_Y_DEC_7"/>
      <sheetName val="Avance_Detallado6"/>
      <sheetName val="Resumen_del_avance6"/>
      <sheetName val="datos_base7"/>
      <sheetName val="Flota_Max6"/>
      <sheetName val="Deduccion_Reajuste6"/>
      <sheetName val="Restricciones_y_Compromisos6"/>
      <sheetName val="Tabla_de_Actividades6"/>
      <sheetName val="MONTAJE_ELECTRICO6"/>
      <sheetName val="BASE_DATOS6"/>
      <sheetName val="RES_MET6"/>
      <sheetName val="1000_A_REPL6"/>
      <sheetName val="1000_B_REPL6"/>
      <sheetName val="1000_C_REPL6"/>
      <sheetName val="1000_A_PROY6"/>
      <sheetName val="1000_B_PROY6"/>
      <sheetName val="1000_C_PROY6"/>
      <sheetName val="PRESUP_ADI1_TVI9"/>
      <sheetName val="RES_MET_2,01_-TVI9"/>
      <sheetName val="RES_MET_EXP_ADI1_TVI9"/>
      <sheetName val="PER_YCOM,PRO_ADI19"/>
      <sheetName val="CANT_PRO_ADI19"/>
      <sheetName val="TRANSP_GEN_REP_ADI19"/>
      <sheetName val="TRANSP__BOT_REP_ADI19"/>
      <sheetName val="TRANSP_GEN_PRO_ADI19"/>
      <sheetName val="TRANSP_BOT_PRO_ADI19"/>
      <sheetName val="BAN_REP_ADI19"/>
      <sheetName val="BANQ_PRO_ADI19"/>
      <sheetName val="Km_2709"/>
      <sheetName val="Km_2719"/>
      <sheetName val="Km_2729"/>
      <sheetName val="Km_2739"/>
      <sheetName val="Km_2749"/>
      <sheetName val="CCP,LEYES,_Y_DEC_8"/>
      <sheetName val="Avance_Detallado7"/>
      <sheetName val="Resumen_del_avance7"/>
      <sheetName val="datos_base8"/>
      <sheetName val="Flota_Max7"/>
      <sheetName val="Deduccion_Reajuste7"/>
      <sheetName val="Restricciones_y_Compromisos7"/>
      <sheetName val="Tabla_de_Actividades7"/>
      <sheetName val="MONTAJE_ELECTRICO7"/>
      <sheetName val="BASE_DATOS7"/>
      <sheetName val="RES_MET7"/>
      <sheetName val="1000_A_REPL7"/>
      <sheetName val="1000_B_REPL7"/>
      <sheetName val="1000_C_REPL7"/>
      <sheetName val="1000_A_PROY7"/>
      <sheetName val="1000_B_PROY7"/>
      <sheetName val="1000_C_PROY7"/>
      <sheetName val="PRESUP_ADI1_TVI10"/>
      <sheetName val="RES_MET_2,01_-TVI10"/>
      <sheetName val="RES_MET_EXP_ADI1_TVI10"/>
      <sheetName val="PER_YCOM,PRO_ADI110"/>
      <sheetName val="CANT_PRO_ADI110"/>
      <sheetName val="TRANSP_GEN_REP_ADI110"/>
      <sheetName val="TRANSP__BOT_REP_ADI110"/>
      <sheetName val="TRANSP_GEN_PRO_ADI110"/>
      <sheetName val="TRANSP_BOT_PRO_ADI110"/>
      <sheetName val="BAN_REP_ADI110"/>
      <sheetName val="BANQ_PRO_ADI110"/>
      <sheetName val="Km_27010"/>
      <sheetName val="Km_27110"/>
      <sheetName val="Km_27210"/>
      <sheetName val="Km_27310"/>
      <sheetName val="Km_27410"/>
      <sheetName val="CCP,LEYES,_Y_DEC_9"/>
      <sheetName val="Avance_Detallado8"/>
      <sheetName val="Resumen_del_avance8"/>
      <sheetName val="datos_base9"/>
      <sheetName val="Flota_Max8"/>
      <sheetName val="Deduccion_Reajuste8"/>
      <sheetName val="Restricciones_y_Compromisos8"/>
      <sheetName val="Tabla_de_Actividades8"/>
      <sheetName val="MONTAJE_ELECTRICO8"/>
      <sheetName val="BASE_DATOS8"/>
      <sheetName val="RES_MET8"/>
      <sheetName val="1000_A_REPL8"/>
      <sheetName val="1000_B_REPL8"/>
      <sheetName val="1000_C_REPL8"/>
      <sheetName val="1000_A_PROY8"/>
      <sheetName val="1000_B_PROY8"/>
      <sheetName val="1000_C_PROY8"/>
      <sheetName val="PRESUP_ADI1_TVI11"/>
      <sheetName val="RES_MET_2,01_-TVI11"/>
      <sheetName val="RES_MET_EXP_ADI1_TVI11"/>
      <sheetName val="PER_YCOM,PRO_ADI111"/>
      <sheetName val="CANT_PRO_ADI111"/>
      <sheetName val="TRANSP_GEN_REP_ADI111"/>
      <sheetName val="TRANSP__BOT_REP_ADI111"/>
      <sheetName val="TRANSP_GEN_PRO_ADI111"/>
      <sheetName val="TRANSP_BOT_PRO_ADI111"/>
      <sheetName val="BAN_REP_ADI111"/>
      <sheetName val="BANQ_PRO_ADI111"/>
      <sheetName val="Km_27011"/>
      <sheetName val="Km_27111"/>
      <sheetName val="Km_27211"/>
      <sheetName val="Km_27311"/>
      <sheetName val="Km_27411"/>
      <sheetName val="CCP,LEYES,_Y_DEC_10"/>
      <sheetName val="Avance_Detallado9"/>
      <sheetName val="Resumen_del_avance9"/>
      <sheetName val="datos_base10"/>
      <sheetName val="Flota_Max9"/>
      <sheetName val="Deduccion_Reajuste9"/>
      <sheetName val="Restricciones_y_Compromisos9"/>
      <sheetName val="Tabla_de_Actividades9"/>
      <sheetName val="MONTAJE_ELECTRICO9"/>
      <sheetName val="BASE_DATOS9"/>
      <sheetName val="RES_MET9"/>
      <sheetName val="1000_A_REPL9"/>
      <sheetName val="1000_B_REPL9"/>
      <sheetName val="1000_C_REPL9"/>
      <sheetName val="1000_A_PROY9"/>
      <sheetName val="1000_B_PROY9"/>
      <sheetName val="1000_C_PROY9"/>
      <sheetName val="PRESUP_ADI1_TVI12"/>
      <sheetName val="RES_MET_2,01_-TVI12"/>
      <sheetName val="RES_MET_EXP_ADI1_TVI12"/>
      <sheetName val="PER_YCOM,PRO_ADI112"/>
      <sheetName val="CANT_PRO_ADI112"/>
      <sheetName val="TRANSP_GEN_REP_ADI112"/>
      <sheetName val="TRANSP__BOT_REP_ADI112"/>
      <sheetName val="TRANSP_GEN_PRO_ADI112"/>
      <sheetName val="TRANSP_BOT_PRO_ADI112"/>
      <sheetName val="BAN_REP_ADI112"/>
      <sheetName val="BANQ_PRO_ADI112"/>
      <sheetName val="Km_27012"/>
      <sheetName val="Km_27112"/>
      <sheetName val="Km_27212"/>
      <sheetName val="Km_27312"/>
      <sheetName val="Km_27412"/>
      <sheetName val="CCP,LEYES,_Y_DEC_11"/>
      <sheetName val="Avance_Detallado10"/>
      <sheetName val="Resumen_del_avance10"/>
      <sheetName val="datos_base11"/>
      <sheetName val="Flota_Max10"/>
      <sheetName val="Deduccion_Reajuste10"/>
      <sheetName val="Restricciones_y_Compromisos10"/>
      <sheetName val="Tabla_de_Actividades10"/>
      <sheetName val="MONTAJE_ELECTRICO10"/>
      <sheetName val="BASE_DATOS10"/>
      <sheetName val="RES_MET10"/>
      <sheetName val="1000_A_REPL10"/>
      <sheetName val="1000_B_REPL10"/>
      <sheetName val="1000_C_REPL10"/>
      <sheetName val="1000_A_PROY10"/>
      <sheetName val="1000_B_PROY10"/>
      <sheetName val="1000_C_PROY10"/>
      <sheetName val="PRESUP_ADI1_TVI13"/>
      <sheetName val="RES_MET_2,01_-TVI13"/>
      <sheetName val="RES_MET_EXP_ADI1_TVI13"/>
      <sheetName val="PER_YCOM,PRO_ADI113"/>
      <sheetName val="CANT_PRO_ADI113"/>
      <sheetName val="TRANSP_GEN_REP_ADI113"/>
      <sheetName val="TRANSP__BOT_REP_ADI113"/>
      <sheetName val="TRANSP_GEN_PRO_ADI113"/>
      <sheetName val="TRANSP_BOT_PRO_ADI113"/>
      <sheetName val="BAN_REP_ADI113"/>
      <sheetName val="BANQ_PRO_ADI113"/>
      <sheetName val="Km_27013"/>
      <sheetName val="Km_27113"/>
      <sheetName val="Km_27213"/>
      <sheetName val="Km_27313"/>
      <sheetName val="Km_27413"/>
      <sheetName val="CCP,LEYES,_Y_DEC_12"/>
      <sheetName val="Avance_Detallado11"/>
      <sheetName val="Resumen_del_avance11"/>
      <sheetName val="datos_base12"/>
      <sheetName val="Flota_Max11"/>
      <sheetName val="Deduccion_Reajuste11"/>
      <sheetName val="Restricciones_y_Compromisos11"/>
      <sheetName val="Tabla_de_Actividades11"/>
      <sheetName val="MONTAJE_ELECTRICO11"/>
      <sheetName val="BASE_DATOS11"/>
      <sheetName val="RES_MET11"/>
      <sheetName val="1000_A_REPL11"/>
      <sheetName val="1000_B_REPL11"/>
      <sheetName val="1000_C_REPL11"/>
      <sheetName val="1000_A_PROY11"/>
      <sheetName val="1000_B_PROY11"/>
      <sheetName val="1000_C_PROY11"/>
      <sheetName val="PRESUP_ADI1_TVI14"/>
      <sheetName val="RES_MET_2,01_-TVI14"/>
      <sheetName val="RES_MET_EXP_ADI1_TVI14"/>
      <sheetName val="PER_YCOM,PRO_ADI114"/>
      <sheetName val="CANT_PRO_ADI114"/>
      <sheetName val="TRANSP_GEN_REP_ADI114"/>
      <sheetName val="TRANSP__BOT_REP_ADI114"/>
      <sheetName val="TRANSP_GEN_PRO_ADI114"/>
      <sheetName val="TRANSP_BOT_PRO_ADI114"/>
      <sheetName val="BAN_REP_ADI114"/>
      <sheetName val="BANQ_PRO_ADI114"/>
      <sheetName val="Km_27014"/>
      <sheetName val="Km_27114"/>
      <sheetName val="Km_27214"/>
      <sheetName val="Km_27314"/>
      <sheetName val="Km_27414"/>
      <sheetName val="CCP,LEYES,_Y_DEC_13"/>
      <sheetName val="Avance_Detallado12"/>
      <sheetName val="Resumen_del_avance12"/>
      <sheetName val="datos_base13"/>
      <sheetName val="Flota_Max12"/>
      <sheetName val="Deduccion_Reajuste12"/>
      <sheetName val="Restricciones_y_Compromisos12"/>
      <sheetName val="Tabla_de_Actividades12"/>
      <sheetName val="MONTAJE_ELECTRICO12"/>
      <sheetName val="BASE_DATOS12"/>
      <sheetName val="RES_MET12"/>
      <sheetName val="1000_A_REPL12"/>
      <sheetName val="1000_B_REPL12"/>
      <sheetName val="1000_C_REPL12"/>
      <sheetName val="1000_A_PROY12"/>
      <sheetName val="1000_B_PROY12"/>
      <sheetName val="1000_C_PROY12"/>
      <sheetName val="PRESUP_ADI1_TVI15"/>
      <sheetName val="RES_MET_2,01_-TVI15"/>
      <sheetName val="RES_MET_EXP_ADI1_TVI15"/>
      <sheetName val="PER_YCOM,PRO_ADI115"/>
      <sheetName val="CANT_PRO_ADI115"/>
      <sheetName val="TRANSP_GEN_REP_ADI115"/>
      <sheetName val="TRANSP__BOT_REP_ADI115"/>
      <sheetName val="TRANSP_GEN_PRO_ADI115"/>
      <sheetName val="TRANSP_BOT_PRO_ADI115"/>
      <sheetName val="BAN_REP_ADI115"/>
      <sheetName val="BANQ_PRO_ADI115"/>
      <sheetName val="Km_27015"/>
      <sheetName val="Km_27115"/>
      <sheetName val="Km_27215"/>
      <sheetName val="Km_27315"/>
      <sheetName val="Km_27415"/>
      <sheetName val="CCP,LEYES,_Y_DEC_14"/>
      <sheetName val="Avance_Detallado13"/>
      <sheetName val="Resumen_del_avance13"/>
      <sheetName val="datos_base14"/>
      <sheetName val="Flota_Max13"/>
      <sheetName val="Deduccion_Reajuste13"/>
      <sheetName val="Restricciones_y_Compromisos13"/>
      <sheetName val="Tabla_de_Actividades13"/>
      <sheetName val="MONTAJE_ELECTRICO13"/>
      <sheetName val="BASE_DATOS13"/>
      <sheetName val="RES_MET13"/>
      <sheetName val="1000_A_REPL13"/>
      <sheetName val="1000_B_REPL13"/>
      <sheetName val="1000_C_REPL13"/>
      <sheetName val="1000_A_PROY13"/>
      <sheetName val="1000_B_PROY13"/>
      <sheetName val="1000_C_PROY13"/>
      <sheetName val="PRESUP_ADI1_TVI16"/>
      <sheetName val="RES_MET_2,01_-TVI16"/>
      <sheetName val="RES_MET_EXP_ADI1_TVI16"/>
      <sheetName val="PER_YCOM,PRO_ADI116"/>
      <sheetName val="CANT_PRO_ADI116"/>
      <sheetName val="TRANSP_GEN_REP_ADI116"/>
      <sheetName val="TRANSP__BOT_REP_ADI116"/>
      <sheetName val="TRANSP_GEN_PRO_ADI116"/>
      <sheetName val="TRANSP_BOT_PRO_ADI116"/>
      <sheetName val="BAN_REP_ADI116"/>
      <sheetName val="BANQ_PRO_ADI116"/>
      <sheetName val="Km_27016"/>
      <sheetName val="Km_27116"/>
      <sheetName val="Km_27216"/>
      <sheetName val="Km_27316"/>
      <sheetName val="Km_27416"/>
      <sheetName val="CCP,LEYES,_Y_DEC_15"/>
      <sheetName val="Avance_Detallado14"/>
      <sheetName val="Resumen_del_avance14"/>
      <sheetName val="datos_base15"/>
      <sheetName val="Flota_Max14"/>
      <sheetName val="Deduccion_Reajuste14"/>
      <sheetName val="Restricciones_y_Compromisos14"/>
      <sheetName val="Tabla_de_Actividades14"/>
      <sheetName val="MONTAJE_ELECTRICO14"/>
      <sheetName val="BASE_DATOS14"/>
      <sheetName val="RES_MET14"/>
      <sheetName val="1000_A_REPL14"/>
      <sheetName val="1000_B_REPL14"/>
      <sheetName val="1000_C_REPL14"/>
      <sheetName val="1000_A_PROY14"/>
      <sheetName val="1000_B_PROY14"/>
      <sheetName val="1000_C_PROY14"/>
      <sheetName val="PRESUP_ADI1_TVI17"/>
      <sheetName val="RES_MET_2,01_-TVI17"/>
      <sheetName val="RES_MET_EXP_ADI1_TVI17"/>
      <sheetName val="PER_YCOM,PRO_ADI117"/>
      <sheetName val="CANT_PRO_ADI117"/>
      <sheetName val="TRANSP_GEN_REP_ADI117"/>
      <sheetName val="TRANSP__BOT_REP_ADI117"/>
      <sheetName val="TRANSP_GEN_PRO_ADI117"/>
      <sheetName val="TRANSP_BOT_PRO_ADI117"/>
      <sheetName val="BAN_REP_ADI117"/>
      <sheetName val="BANQ_PRO_ADI117"/>
      <sheetName val="Km_27017"/>
      <sheetName val="Km_27117"/>
      <sheetName val="Km_27217"/>
      <sheetName val="Km_27317"/>
      <sheetName val="Km_27417"/>
      <sheetName val="CCP,LEYES,_Y_DEC_16"/>
      <sheetName val="Avance_Detallado15"/>
      <sheetName val="Resumen_del_avance15"/>
      <sheetName val="datos_base16"/>
      <sheetName val="Flota_Max15"/>
      <sheetName val="Deduccion_Reajuste15"/>
      <sheetName val="Restricciones_y_Compromisos15"/>
      <sheetName val="Tabla_de_Actividades15"/>
      <sheetName val="MONTAJE_ELECTRICO15"/>
      <sheetName val="BASE_DATOS15"/>
      <sheetName val="RES_MET15"/>
      <sheetName val="1000_A_REPL15"/>
      <sheetName val="1000_B_REPL15"/>
      <sheetName val="1000_C_REPL15"/>
      <sheetName val="1000_A_PROY15"/>
      <sheetName val="1000_B_PROY15"/>
      <sheetName val="1000_C_PROY15"/>
      <sheetName val="PRESUP_ADI1_TVI18"/>
      <sheetName val="RES_MET_2,01_-TVI18"/>
      <sheetName val="RES_MET_EXP_ADI1_TVI18"/>
      <sheetName val="PER_YCOM,PRO_ADI118"/>
      <sheetName val="CANT_PRO_ADI118"/>
      <sheetName val="TRANSP_GEN_REP_ADI118"/>
      <sheetName val="TRANSP__BOT_REP_ADI118"/>
      <sheetName val="TRANSP_GEN_PRO_ADI118"/>
      <sheetName val="TRANSP_BOT_PRO_ADI118"/>
      <sheetName val="BAN_REP_ADI118"/>
      <sheetName val="BANQ_PRO_ADI118"/>
      <sheetName val="Km_27018"/>
      <sheetName val="Km_27118"/>
      <sheetName val="Km_27218"/>
      <sheetName val="Km_27318"/>
      <sheetName val="Km_27418"/>
      <sheetName val="CCP,LEYES,_Y_DEC_17"/>
      <sheetName val="Avance_Detallado16"/>
      <sheetName val="Resumen_del_avance16"/>
      <sheetName val="datos_base17"/>
      <sheetName val="Flota_Max16"/>
      <sheetName val="Deduccion_Reajuste16"/>
      <sheetName val="Restricciones_y_Compromisos16"/>
      <sheetName val="Tabla_de_Actividades16"/>
      <sheetName val="MONTAJE_ELECTRICO16"/>
      <sheetName val="BASE_DATOS16"/>
      <sheetName val="RES_MET16"/>
      <sheetName val="1000_A_REPL16"/>
      <sheetName val="1000_B_REPL16"/>
      <sheetName val="1000_C_REPL16"/>
      <sheetName val="1000_A_PROY16"/>
      <sheetName val="1000_B_PROY16"/>
      <sheetName val="1000_C_PROY16"/>
      <sheetName val="REFERENCIAL  ORIGINAL"/>
      <sheetName val="Oferta PROVIAS"/>
      <sheetName val="Explanaciones EJE 1 - 2"/>
      <sheetName val="Explanaciones EJE 1 - 3"/>
      <sheetName val="Explanaciones EJE 1 - 4"/>
      <sheetName val="Explanaciones EJE 2 - 5"/>
      <sheetName val="Explanaciones EJE 2 - 6.1"/>
      <sheetName val="Explanaciones EJE 3 - 7"/>
      <sheetName val="Explanaciones EJE 3 - 8"/>
      <sheetName val="NO IMPRIMIR"/>
      <sheetName val="Anexo 1 LookAhe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refreshError="1"/>
      <sheetData sheetId="148" refreshError="1"/>
      <sheetData sheetId="149"/>
      <sheetData sheetId="150"/>
      <sheetData sheetId="151"/>
      <sheetData sheetId="152"/>
      <sheetData sheetId="153"/>
      <sheetData sheetId="154"/>
      <sheetData sheetId="155"/>
      <sheetData sheetId="156" refreshError="1"/>
      <sheetData sheetId="157" refreshError="1"/>
      <sheetData sheetId="158" refreshError="1"/>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refreshError="1"/>
      <sheetData sheetId="685" refreshError="1"/>
      <sheetData sheetId="686"/>
      <sheetData sheetId="687"/>
      <sheetData sheetId="688"/>
      <sheetData sheetId="689"/>
      <sheetData sheetId="690"/>
      <sheetData sheetId="691"/>
      <sheetData sheetId="692"/>
      <sheetData sheetId="693" refreshError="1"/>
      <sheetData sheetId="69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TIDAS"/>
      <sheetName val="ESTRUCTURAS"/>
      <sheetName val="ARQUITECTURA"/>
      <sheetName val="INST.SANITARIAS"/>
      <sheetName val="INST.ELECTRICAS"/>
      <sheetName val="ACERO"/>
      <sheetName val="Sheet1"/>
      <sheetName val="Areas&amp;Funciones"/>
      <sheetName val="Costo Directo"/>
      <sheetName val="Footing Design"/>
      <sheetName val="MANO"/>
      <sheetName val="RES,MET,ADI1"/>
      <sheetName val="ANALISIS ALQUILER FERREYROS"/>
      <sheetName val="RESUMEN"/>
      <sheetName val="DATOS"/>
      <sheetName val="CALENDARIO"/>
      <sheetName val="Avance financiero"/>
      <sheetName val="N°1"/>
      <sheetName val="N°10"/>
      <sheetName val="N°2"/>
      <sheetName val="N°3"/>
      <sheetName val="N°4"/>
      <sheetName val="N°5"/>
      <sheetName val="N°6"/>
      <sheetName val="N°7"/>
      <sheetName val="N°8"/>
      <sheetName val="N°9"/>
      <sheetName val="GG"/>
      <sheetName val="Pavimentos"/>
      <sheetName val="CIEDANOS"/>
    </sheetNames>
    <sheetDataSet>
      <sheetData sheetId="0" refreshError="1"/>
      <sheetData sheetId="1" refreshError="1">
        <row r="13">
          <cell r="I13" t="str">
            <v>UNIDAD :</v>
          </cell>
          <cell r="J13" t="str">
            <v>Glb</v>
          </cell>
        </row>
        <row r="14">
          <cell r="D14" t="str">
            <v>01.01</v>
          </cell>
          <cell r="E14" t="str">
            <v xml:space="preserve">   CARTEL DE IDENTIFICACION DE OBRA</v>
          </cell>
          <cell r="I14" t="str">
            <v>TOTAL :</v>
          </cell>
          <cell r="J14">
            <v>1</v>
          </cell>
        </row>
        <row r="15">
          <cell r="E15" t="str">
            <v>Descripción</v>
          </cell>
          <cell r="F15" t="str">
            <v>Cantidad</v>
          </cell>
          <cell r="G15" t="str">
            <v>Largo (m)</v>
          </cell>
          <cell r="H15" t="str">
            <v>Ancho (m)</v>
          </cell>
          <cell r="I15" t="str">
            <v>Alto (m)</v>
          </cell>
          <cell r="J15" t="str">
            <v>Metrado parcial</v>
          </cell>
        </row>
        <row r="16">
          <cell r="J16">
            <v>0</v>
          </cell>
        </row>
        <row r="17">
          <cell r="E17" t="str">
            <v>Cartel de Obra</v>
          </cell>
          <cell r="F17">
            <v>1</v>
          </cell>
          <cell r="J17">
            <v>1</v>
          </cell>
        </row>
        <row r="18">
          <cell r="J18">
            <v>0</v>
          </cell>
        </row>
        <row r="19">
          <cell r="J19">
            <v>0</v>
          </cell>
        </row>
        <row r="20">
          <cell r="J20">
            <v>0</v>
          </cell>
        </row>
        <row r="21">
          <cell r="J21">
            <v>0</v>
          </cell>
        </row>
        <row r="22">
          <cell r="J22">
            <v>0</v>
          </cell>
        </row>
        <row r="25">
          <cell r="I25" t="str">
            <v>UNIDAD :</v>
          </cell>
          <cell r="J25" t="str">
            <v>m2</v>
          </cell>
        </row>
        <row r="26">
          <cell r="D26" t="str">
            <v>02.01.01</v>
          </cell>
          <cell r="E26" t="str">
            <v xml:space="preserve">      DEMOLICION DE MUROS DE ALBAÑILERIA</v>
          </cell>
          <cell r="I26" t="str">
            <v>TOTAL :</v>
          </cell>
          <cell r="J26">
            <v>0</v>
          </cell>
        </row>
        <row r="27">
          <cell r="E27" t="str">
            <v>Descripción</v>
          </cell>
          <cell r="F27" t="str">
            <v>Cantidad</v>
          </cell>
          <cell r="G27" t="str">
            <v>Largo (m)</v>
          </cell>
          <cell r="H27" t="str">
            <v>Ancho (m)</v>
          </cell>
          <cell r="I27" t="str">
            <v>Alto (m)</v>
          </cell>
          <cell r="J27" t="str">
            <v>Metrado parcial</v>
          </cell>
        </row>
        <row r="28">
          <cell r="J28">
            <v>0</v>
          </cell>
        </row>
        <row r="29">
          <cell r="J29">
            <v>0</v>
          </cell>
        </row>
        <row r="30">
          <cell r="J30">
            <v>0</v>
          </cell>
        </row>
        <row r="31">
          <cell r="J31">
            <v>0</v>
          </cell>
        </row>
        <row r="32">
          <cell r="J32">
            <v>0</v>
          </cell>
        </row>
        <row r="33">
          <cell r="J33">
            <v>0</v>
          </cell>
        </row>
        <row r="34">
          <cell r="J34">
            <v>0</v>
          </cell>
        </row>
        <row r="37">
          <cell r="I37" t="str">
            <v>UNIDAD :</v>
          </cell>
          <cell r="J37" t="str">
            <v>m2</v>
          </cell>
        </row>
        <row r="38">
          <cell r="D38" t="str">
            <v>02.01.02</v>
          </cell>
          <cell r="E38" t="str">
            <v xml:space="preserve">      DESMONTAJE DE PUERTAS</v>
          </cell>
          <cell r="I38" t="str">
            <v>TOTAL :</v>
          </cell>
          <cell r="J38">
            <v>0</v>
          </cell>
        </row>
        <row r="39">
          <cell r="E39" t="str">
            <v>Descripción</v>
          </cell>
          <cell r="F39" t="str">
            <v>Cantidad</v>
          </cell>
          <cell r="G39" t="str">
            <v>Largo (m)</v>
          </cell>
          <cell r="H39" t="str">
            <v>Ancho (m)</v>
          </cell>
          <cell r="I39" t="str">
            <v>Alto (m)</v>
          </cell>
          <cell r="J39" t="str">
            <v>Metrado parcial</v>
          </cell>
        </row>
        <row r="40">
          <cell r="J40">
            <v>0</v>
          </cell>
        </row>
        <row r="41">
          <cell r="J41">
            <v>0</v>
          </cell>
        </row>
        <row r="42">
          <cell r="J42">
            <v>0</v>
          </cell>
        </row>
        <row r="43">
          <cell r="J43">
            <v>0</v>
          </cell>
        </row>
        <row r="44">
          <cell r="J44">
            <v>0</v>
          </cell>
        </row>
        <row r="45">
          <cell r="J45">
            <v>0</v>
          </cell>
        </row>
        <row r="46">
          <cell r="J46">
            <v>0</v>
          </cell>
        </row>
        <row r="49">
          <cell r="I49" t="str">
            <v>UNIDAD :</v>
          </cell>
          <cell r="J49" t="str">
            <v>m2</v>
          </cell>
        </row>
        <row r="50">
          <cell r="D50" t="str">
            <v>02.01.03</v>
          </cell>
          <cell r="E50" t="str">
            <v xml:space="preserve">      DESMONTAJE DE VENTANA</v>
          </cell>
          <cell r="I50" t="str">
            <v>TOTAL :</v>
          </cell>
          <cell r="J50">
            <v>0</v>
          </cell>
        </row>
        <row r="51">
          <cell r="E51" t="str">
            <v>Descripción</v>
          </cell>
          <cell r="F51" t="str">
            <v>Cantidad</v>
          </cell>
          <cell r="G51" t="str">
            <v>Largo (m)</v>
          </cell>
          <cell r="H51" t="str">
            <v>Ancho (m)</v>
          </cell>
          <cell r="I51" t="str">
            <v>Alto (m)</v>
          </cell>
          <cell r="J51" t="str">
            <v>Metrado parcial</v>
          </cell>
        </row>
        <row r="52">
          <cell r="J52">
            <v>0</v>
          </cell>
        </row>
        <row r="53">
          <cell r="J53">
            <v>0</v>
          </cell>
        </row>
        <row r="54">
          <cell r="J54">
            <v>0</v>
          </cell>
        </row>
        <row r="55">
          <cell r="J55">
            <v>0</v>
          </cell>
        </row>
        <row r="56">
          <cell r="J56">
            <v>0</v>
          </cell>
        </row>
        <row r="57">
          <cell r="J57">
            <v>0</v>
          </cell>
        </row>
        <row r="58">
          <cell r="J58">
            <v>0</v>
          </cell>
        </row>
        <row r="61">
          <cell r="I61" t="str">
            <v>UNIDAD :</v>
          </cell>
          <cell r="J61" t="str">
            <v>m3</v>
          </cell>
        </row>
        <row r="62">
          <cell r="D62" t="str">
            <v>02.01.04</v>
          </cell>
          <cell r="E62" t="str">
            <v xml:space="preserve">      DEMOLICION DE CONTRAPISO DE CONCRETO</v>
          </cell>
          <cell r="I62" t="str">
            <v>TOTAL :</v>
          </cell>
          <cell r="J62">
            <v>0</v>
          </cell>
        </row>
        <row r="63">
          <cell r="E63" t="str">
            <v>Descripción</v>
          </cell>
          <cell r="F63" t="str">
            <v>Cantidad</v>
          </cell>
          <cell r="G63" t="str">
            <v>Largo (m)</v>
          </cell>
          <cell r="H63" t="str">
            <v>Ancho (m)</v>
          </cell>
          <cell r="I63" t="str">
            <v>Alto (m)</v>
          </cell>
          <cell r="J63" t="str">
            <v>Metrado parcial</v>
          </cell>
        </row>
        <row r="64">
          <cell r="J64">
            <v>0</v>
          </cell>
        </row>
        <row r="65">
          <cell r="J65">
            <v>0</v>
          </cell>
        </row>
        <row r="66">
          <cell r="J66">
            <v>0</v>
          </cell>
        </row>
        <row r="67">
          <cell r="J67">
            <v>0</v>
          </cell>
        </row>
        <row r="68">
          <cell r="J68">
            <v>0</v>
          </cell>
        </row>
        <row r="69">
          <cell r="J69">
            <v>0</v>
          </cell>
        </row>
        <row r="70">
          <cell r="J70">
            <v>0</v>
          </cell>
        </row>
        <row r="71">
          <cell r="J71">
            <v>0</v>
          </cell>
        </row>
        <row r="72">
          <cell r="J72">
            <v>0</v>
          </cell>
        </row>
        <row r="73">
          <cell r="J73">
            <v>0</v>
          </cell>
        </row>
        <row r="74">
          <cell r="J74">
            <v>0</v>
          </cell>
        </row>
        <row r="75">
          <cell r="J75">
            <v>0</v>
          </cell>
        </row>
        <row r="76">
          <cell r="J76">
            <v>0</v>
          </cell>
        </row>
        <row r="77">
          <cell r="J77">
            <v>0</v>
          </cell>
        </row>
        <row r="78">
          <cell r="J78">
            <v>0</v>
          </cell>
        </row>
        <row r="79">
          <cell r="J79">
            <v>0</v>
          </cell>
        </row>
        <row r="80">
          <cell r="J80">
            <v>0</v>
          </cell>
        </row>
        <row r="81">
          <cell r="J81">
            <v>0</v>
          </cell>
        </row>
        <row r="82">
          <cell r="J82">
            <v>0</v>
          </cell>
        </row>
        <row r="85">
          <cell r="I85" t="str">
            <v>UNIDAD :</v>
          </cell>
          <cell r="J85" t="str">
            <v>m2</v>
          </cell>
        </row>
        <row r="86">
          <cell r="D86" t="str">
            <v>02.01.05</v>
          </cell>
          <cell r="E86" t="str">
            <v xml:space="preserve">      DEMOLICION DE LOSA ALIGERADA E=20cm</v>
          </cell>
          <cell r="I86" t="str">
            <v>TOTAL :</v>
          </cell>
          <cell r="J86">
            <v>0</v>
          </cell>
        </row>
        <row r="87">
          <cell r="E87" t="str">
            <v>Descripción</v>
          </cell>
          <cell r="F87" t="str">
            <v>Cantidad</v>
          </cell>
          <cell r="G87" t="str">
            <v>Largo (m)</v>
          </cell>
          <cell r="H87" t="str">
            <v>Ancho (m)</v>
          </cell>
          <cell r="I87" t="str">
            <v>Alto (m)</v>
          </cell>
          <cell r="J87" t="str">
            <v>Metrado parcial</v>
          </cell>
        </row>
        <row r="88">
          <cell r="J88">
            <v>0</v>
          </cell>
        </row>
        <row r="89">
          <cell r="J89">
            <v>0</v>
          </cell>
        </row>
        <row r="90">
          <cell r="J90">
            <v>0</v>
          </cell>
        </row>
        <row r="91">
          <cell r="J91">
            <v>0</v>
          </cell>
        </row>
        <row r="92">
          <cell r="J92">
            <v>0</v>
          </cell>
        </row>
        <row r="93">
          <cell r="J93">
            <v>0</v>
          </cell>
        </row>
        <row r="94">
          <cell r="J94">
            <v>0</v>
          </cell>
        </row>
        <row r="97">
          <cell r="I97" t="str">
            <v>UNIDAD :</v>
          </cell>
          <cell r="J97" t="str">
            <v>m3</v>
          </cell>
        </row>
        <row r="98">
          <cell r="D98" t="str">
            <v>03.01</v>
          </cell>
          <cell r="E98" t="str">
            <v xml:space="preserve">   EXCAVACION PARA CIMIENTOS (TERRENO NORMAL)</v>
          </cell>
          <cell r="I98" t="str">
            <v>TOTAL :</v>
          </cell>
          <cell r="J98">
            <v>0</v>
          </cell>
        </row>
        <row r="99">
          <cell r="E99" t="str">
            <v>Descripción</v>
          </cell>
          <cell r="F99" t="str">
            <v>Cantidad</v>
          </cell>
          <cell r="G99" t="str">
            <v>Largo (m)</v>
          </cell>
          <cell r="H99" t="str">
            <v>Ancho (m)</v>
          </cell>
          <cell r="I99" t="str">
            <v>Alto (m)</v>
          </cell>
          <cell r="J99" t="str">
            <v>Metrado parcial</v>
          </cell>
        </row>
        <row r="100">
          <cell r="J100">
            <v>0</v>
          </cell>
        </row>
        <row r="101">
          <cell r="J101">
            <v>0</v>
          </cell>
        </row>
        <row r="102">
          <cell r="J102">
            <v>0</v>
          </cell>
        </row>
        <row r="103">
          <cell r="J103">
            <v>0</v>
          </cell>
        </row>
        <row r="104">
          <cell r="J104">
            <v>0</v>
          </cell>
        </row>
        <row r="105">
          <cell r="J105">
            <v>0</v>
          </cell>
        </row>
        <row r="106">
          <cell r="J106">
            <v>0</v>
          </cell>
        </row>
        <row r="109">
          <cell r="I109" t="str">
            <v>UNIDAD :</v>
          </cell>
          <cell r="J109" t="str">
            <v>m3</v>
          </cell>
        </row>
        <row r="110">
          <cell r="D110" t="str">
            <v>03.02</v>
          </cell>
          <cell r="E110" t="str">
            <v xml:space="preserve">   EXTRACCION Y APILAMIENTO DE AGREGADOS EN CANTERA</v>
          </cell>
          <cell r="I110" t="str">
            <v>TOTAL :</v>
          </cell>
          <cell r="J110">
            <v>0</v>
          </cell>
        </row>
        <row r="111">
          <cell r="E111" t="str">
            <v>Descripción</v>
          </cell>
          <cell r="F111" t="str">
            <v>Cantidad</v>
          </cell>
          <cell r="G111" t="str">
            <v>Largo (m)</v>
          </cell>
          <cell r="H111" t="str">
            <v>Ancho (m)</v>
          </cell>
          <cell r="I111" t="str">
            <v>Alto (m)</v>
          </cell>
          <cell r="J111" t="str">
            <v>Metrado parcial</v>
          </cell>
        </row>
        <row r="112">
          <cell r="J112">
            <v>0</v>
          </cell>
        </row>
        <row r="113">
          <cell r="J113">
            <v>0</v>
          </cell>
        </row>
        <row r="114">
          <cell r="J114">
            <v>0</v>
          </cell>
        </row>
        <row r="115">
          <cell r="J115">
            <v>0</v>
          </cell>
        </row>
        <row r="116">
          <cell r="J116">
            <v>0</v>
          </cell>
        </row>
        <row r="117">
          <cell r="J117">
            <v>0</v>
          </cell>
        </row>
        <row r="118">
          <cell r="J118">
            <v>0</v>
          </cell>
        </row>
        <row r="121">
          <cell r="I121" t="str">
            <v>UNIDAD :</v>
          </cell>
          <cell r="J121" t="str">
            <v>m3</v>
          </cell>
        </row>
        <row r="122">
          <cell r="D122" t="str">
            <v>03.03</v>
          </cell>
          <cell r="E122" t="str">
            <v xml:space="preserve">   CARGUIO Y TRANSPORTE DE AGREGADOS DE CANTERA A OBRA</v>
          </cell>
          <cell r="I122" t="str">
            <v>TOTAL :</v>
          </cell>
          <cell r="J122">
            <v>0</v>
          </cell>
        </row>
        <row r="123">
          <cell r="E123" t="str">
            <v>Descripción</v>
          </cell>
          <cell r="F123" t="str">
            <v>Cantidad</v>
          </cell>
          <cell r="G123" t="str">
            <v>Largo (m)</v>
          </cell>
          <cell r="H123" t="str">
            <v>Ancho (m)</v>
          </cell>
          <cell r="I123" t="str">
            <v>Alto (m)</v>
          </cell>
          <cell r="J123" t="str">
            <v>Metrado parcial</v>
          </cell>
        </row>
        <row r="124">
          <cell r="J124">
            <v>0</v>
          </cell>
        </row>
        <row r="125">
          <cell r="J125">
            <v>0</v>
          </cell>
        </row>
        <row r="126">
          <cell r="J126">
            <v>0</v>
          </cell>
        </row>
        <row r="127">
          <cell r="J127">
            <v>0</v>
          </cell>
        </row>
        <row r="128">
          <cell r="J128">
            <v>0</v>
          </cell>
        </row>
        <row r="129">
          <cell r="J129">
            <v>0</v>
          </cell>
        </row>
        <row r="132">
          <cell r="J132">
            <v>0</v>
          </cell>
        </row>
        <row r="135">
          <cell r="I135" t="str">
            <v>UNIDAD :</v>
          </cell>
          <cell r="J135" t="str">
            <v>m3</v>
          </cell>
        </row>
        <row r="136">
          <cell r="D136" t="str">
            <v>03.04.01</v>
          </cell>
          <cell r="E136" t="str">
            <v xml:space="preserve">      ACARREO DE AGREGADOS (Dmáx&lt;50 mts)</v>
          </cell>
          <cell r="I136" t="str">
            <v>TOTAL :</v>
          </cell>
          <cell r="J136">
            <v>0</v>
          </cell>
        </row>
        <row r="137">
          <cell r="E137" t="str">
            <v>Descripción</v>
          </cell>
          <cell r="F137" t="str">
            <v>Cantidad</v>
          </cell>
          <cell r="G137" t="str">
            <v>Largo (m)</v>
          </cell>
          <cell r="H137" t="str">
            <v>Ancho (m)</v>
          </cell>
          <cell r="I137" t="str">
            <v>Alto (m)</v>
          </cell>
          <cell r="J137" t="str">
            <v>Metrado parcial</v>
          </cell>
        </row>
        <row r="138">
          <cell r="J138">
            <v>0</v>
          </cell>
        </row>
        <row r="139">
          <cell r="J139">
            <v>0</v>
          </cell>
        </row>
        <row r="140">
          <cell r="J140">
            <v>0</v>
          </cell>
        </row>
        <row r="141">
          <cell r="J141">
            <v>0</v>
          </cell>
        </row>
        <row r="142">
          <cell r="J142">
            <v>0</v>
          </cell>
        </row>
        <row r="143">
          <cell r="J143">
            <v>0</v>
          </cell>
        </row>
        <row r="146">
          <cell r="J146">
            <v>0</v>
          </cell>
        </row>
        <row r="149">
          <cell r="I149" t="str">
            <v>UNIDAD :</v>
          </cell>
          <cell r="J149" t="str">
            <v>Bol</v>
          </cell>
        </row>
        <row r="150">
          <cell r="D150" t="str">
            <v>03.04.02</v>
          </cell>
          <cell r="E150" t="str">
            <v xml:space="preserve">      ACARREO DE CEMENTO (Dmáx&lt;50 mts)</v>
          </cell>
          <cell r="I150" t="str">
            <v>TOTAL :</v>
          </cell>
          <cell r="J150">
            <v>0</v>
          </cell>
        </row>
        <row r="151">
          <cell r="E151" t="str">
            <v>Descripción</v>
          </cell>
          <cell r="F151" t="str">
            <v>Cantidad</v>
          </cell>
          <cell r="G151" t="str">
            <v>Largo (m)</v>
          </cell>
          <cell r="H151" t="str">
            <v>Ancho (m)</v>
          </cell>
          <cell r="I151" t="str">
            <v>Alto (m)</v>
          </cell>
          <cell r="J151" t="str">
            <v>Metrado parcial</v>
          </cell>
        </row>
        <row r="152">
          <cell r="J152">
            <v>0</v>
          </cell>
        </row>
        <row r="153">
          <cell r="J153">
            <v>0</v>
          </cell>
        </row>
        <row r="154">
          <cell r="J154">
            <v>0</v>
          </cell>
        </row>
        <row r="155">
          <cell r="J155">
            <v>0</v>
          </cell>
        </row>
        <row r="156">
          <cell r="J156">
            <v>0</v>
          </cell>
        </row>
        <row r="157">
          <cell r="J157">
            <v>0</v>
          </cell>
        </row>
        <row r="158">
          <cell r="J158">
            <v>0</v>
          </cell>
        </row>
        <row r="161">
          <cell r="I161" t="str">
            <v>UNIDAD :</v>
          </cell>
          <cell r="J161" t="str">
            <v>m3</v>
          </cell>
        </row>
        <row r="162">
          <cell r="D162" t="str">
            <v>03.04.03</v>
          </cell>
          <cell r="E162" t="str">
            <v xml:space="preserve">      ACARREO DE AGUA PARA LA OBRA (Dmáx&lt;50 mts)</v>
          </cell>
          <cell r="I162" t="str">
            <v>TOTAL :</v>
          </cell>
          <cell r="J162">
            <v>0</v>
          </cell>
        </row>
        <row r="163">
          <cell r="E163" t="str">
            <v>Descripción</v>
          </cell>
          <cell r="F163" t="str">
            <v>Cantidad</v>
          </cell>
          <cell r="G163" t="str">
            <v>Largo (m)</v>
          </cell>
          <cell r="H163" t="str">
            <v>Ancho (m)</v>
          </cell>
          <cell r="I163" t="str">
            <v>Alto (m)</v>
          </cell>
          <cell r="J163" t="str">
            <v>Metrado parcial</v>
          </cell>
        </row>
        <row r="164">
          <cell r="J164">
            <v>0</v>
          </cell>
        </row>
        <row r="165">
          <cell r="J165">
            <v>0</v>
          </cell>
        </row>
        <row r="166">
          <cell r="J166">
            <v>0</v>
          </cell>
        </row>
        <row r="167">
          <cell r="J167">
            <v>0</v>
          </cell>
        </row>
        <row r="168">
          <cell r="J168">
            <v>0</v>
          </cell>
        </row>
        <row r="169">
          <cell r="J169">
            <v>0</v>
          </cell>
        </row>
        <row r="170">
          <cell r="J170">
            <v>0</v>
          </cell>
        </row>
        <row r="173">
          <cell r="I173" t="str">
            <v>UNIDAD :</v>
          </cell>
          <cell r="J173" t="str">
            <v>und</v>
          </cell>
        </row>
        <row r="174">
          <cell r="D174" t="str">
            <v>03.04.04</v>
          </cell>
          <cell r="E174" t="str">
            <v xml:space="preserve">      ACARREO DE  LADRILLO</v>
          </cell>
          <cell r="I174" t="str">
            <v>TOTAL :</v>
          </cell>
          <cell r="J174">
            <v>9.1</v>
          </cell>
        </row>
        <row r="175">
          <cell r="E175" t="str">
            <v>Descripción</v>
          </cell>
          <cell r="F175" t="str">
            <v>Cantidad</v>
          </cell>
          <cell r="G175" t="str">
            <v>Largo (m)</v>
          </cell>
          <cell r="H175" t="str">
            <v>Ancho (m)</v>
          </cell>
          <cell r="I175" t="str">
            <v>Alto (m)</v>
          </cell>
          <cell r="J175" t="str">
            <v>Metrado parcial</v>
          </cell>
        </row>
        <row r="176">
          <cell r="J176">
            <v>0</v>
          </cell>
        </row>
        <row r="177">
          <cell r="E177" t="str">
            <v>CONSTRUCCION DE MURO DE SOGA</v>
          </cell>
          <cell r="J177">
            <v>0</v>
          </cell>
        </row>
        <row r="178">
          <cell r="E178" t="str">
            <v>Muro de soga</v>
          </cell>
          <cell r="F178">
            <v>1</v>
          </cell>
          <cell r="G178">
            <v>2.75</v>
          </cell>
          <cell r="H178">
            <v>2.75</v>
          </cell>
          <cell r="J178">
            <v>7.5625</v>
          </cell>
        </row>
        <row r="179">
          <cell r="E179" t="str">
            <v>Muro en puerta</v>
          </cell>
          <cell r="F179">
            <v>2</v>
          </cell>
          <cell r="G179">
            <v>0.77</v>
          </cell>
          <cell r="H179">
            <v>1</v>
          </cell>
          <cell r="J179">
            <v>1.54</v>
          </cell>
        </row>
        <row r="180">
          <cell r="J180">
            <v>0</v>
          </cell>
        </row>
        <row r="181">
          <cell r="J181">
            <v>0</v>
          </cell>
        </row>
        <row r="182">
          <cell r="J182">
            <v>0</v>
          </cell>
        </row>
        <row r="185">
          <cell r="I185" t="str">
            <v>UNIDAD :</v>
          </cell>
          <cell r="J185" t="str">
            <v>Vje</v>
          </cell>
        </row>
        <row r="186">
          <cell r="D186" t="str">
            <v>03.04.05</v>
          </cell>
          <cell r="E186" t="str">
            <v xml:space="preserve">      TRANSPORTE INTERNO DE MATERIALES (Dmáx.=50 mts)</v>
          </cell>
          <cell r="I186" t="str">
            <v>TOTAL :</v>
          </cell>
          <cell r="J186">
            <v>0</v>
          </cell>
        </row>
        <row r="187">
          <cell r="E187" t="str">
            <v>Descripción</v>
          </cell>
          <cell r="F187" t="str">
            <v>Cantidad</v>
          </cell>
          <cell r="G187" t="str">
            <v>Largo (m)</v>
          </cell>
          <cell r="H187" t="str">
            <v>Ancho (m)</v>
          </cell>
          <cell r="I187" t="str">
            <v>Alto (m)</v>
          </cell>
          <cell r="J187" t="str">
            <v>Metrado parcial</v>
          </cell>
        </row>
        <row r="188">
          <cell r="J188">
            <v>0</v>
          </cell>
        </row>
        <row r="189">
          <cell r="J189">
            <v>0</v>
          </cell>
        </row>
        <row r="190">
          <cell r="J190">
            <v>0</v>
          </cell>
        </row>
        <row r="191">
          <cell r="J191">
            <v>0</v>
          </cell>
        </row>
        <row r="192">
          <cell r="J192">
            <v>0</v>
          </cell>
        </row>
        <row r="193">
          <cell r="J193">
            <v>0</v>
          </cell>
        </row>
        <row r="194">
          <cell r="J194">
            <v>0</v>
          </cell>
        </row>
        <row r="197">
          <cell r="I197" t="str">
            <v>UNIDAD :</v>
          </cell>
          <cell r="J197" t="str">
            <v>m3</v>
          </cell>
        </row>
        <row r="198">
          <cell r="D198" t="str">
            <v>03.04.06</v>
          </cell>
          <cell r="E198" t="str">
            <v xml:space="preserve">      ACARREO Y ACOPIO DE MATERIAL EXCEDENTE (D&lt;50 mts)</v>
          </cell>
          <cell r="I198" t="str">
            <v>TOTAL :</v>
          </cell>
          <cell r="J198">
            <v>0</v>
          </cell>
        </row>
        <row r="199">
          <cell r="E199" t="str">
            <v>Descripción</v>
          </cell>
          <cell r="F199" t="str">
            <v>Cantidad</v>
          </cell>
          <cell r="G199" t="str">
            <v>Largo (m)</v>
          </cell>
          <cell r="H199" t="str">
            <v>Ancho (m)</v>
          </cell>
          <cell r="I199" t="str">
            <v>Alto (m)</v>
          </cell>
          <cell r="J199" t="str">
            <v>Metrado parcial</v>
          </cell>
        </row>
        <row r="200">
          <cell r="J200">
            <v>0</v>
          </cell>
        </row>
        <row r="201">
          <cell r="J201">
            <v>0</v>
          </cell>
        </row>
        <row r="202">
          <cell r="J202">
            <v>0</v>
          </cell>
        </row>
        <row r="203">
          <cell r="J203">
            <v>0</v>
          </cell>
        </row>
        <row r="204">
          <cell r="J204">
            <v>0</v>
          </cell>
        </row>
        <row r="205">
          <cell r="J205">
            <v>0</v>
          </cell>
        </row>
        <row r="206">
          <cell r="J206">
            <v>0</v>
          </cell>
        </row>
        <row r="209">
          <cell r="I209" t="str">
            <v>UNIDAD :</v>
          </cell>
          <cell r="J209" t="str">
            <v>m3</v>
          </cell>
        </row>
        <row r="210">
          <cell r="D210" t="str">
            <v>03.05.01</v>
          </cell>
          <cell r="E210" t="str">
            <v xml:space="preserve">      ELIMINACIÓN DE MATERIAL DE DEMOLICION</v>
          </cell>
          <cell r="I210" t="str">
            <v>TOTAL :</v>
          </cell>
          <cell r="J210">
            <v>0</v>
          </cell>
        </row>
        <row r="211">
          <cell r="E211" t="str">
            <v>Descripción</v>
          </cell>
          <cell r="F211" t="str">
            <v>Cantidad</v>
          </cell>
          <cell r="G211" t="str">
            <v>Largo (m)</v>
          </cell>
          <cell r="H211" t="str">
            <v>Ancho (m)</v>
          </cell>
          <cell r="I211" t="str">
            <v>Alto (m)</v>
          </cell>
          <cell r="J211" t="str">
            <v>Metrado parcial</v>
          </cell>
        </row>
        <row r="212">
          <cell r="J212">
            <v>0</v>
          </cell>
        </row>
        <row r="213">
          <cell r="J213">
            <v>0</v>
          </cell>
        </row>
        <row r="214">
          <cell r="J214">
            <v>0</v>
          </cell>
        </row>
        <row r="215">
          <cell r="J215">
            <v>0</v>
          </cell>
        </row>
        <row r="216">
          <cell r="J216">
            <v>0</v>
          </cell>
        </row>
        <row r="217">
          <cell r="J217">
            <v>0</v>
          </cell>
        </row>
        <row r="218">
          <cell r="J218">
            <v>0</v>
          </cell>
        </row>
        <row r="221">
          <cell r="I221" t="str">
            <v>UNIDAD :</v>
          </cell>
          <cell r="J221" t="str">
            <v>m2</v>
          </cell>
        </row>
        <row r="222">
          <cell r="D222" t="str">
            <v>04.01</v>
          </cell>
          <cell r="E222" t="str">
            <v xml:space="preserve">   SOLADO PARA ZAPATAS: MEZCLA, C:H, 1:10, E=3"</v>
          </cell>
          <cell r="I222" t="str">
            <v>TOTAL :</v>
          </cell>
          <cell r="J222">
            <v>0</v>
          </cell>
        </row>
        <row r="223">
          <cell r="E223" t="str">
            <v>Descripción</v>
          </cell>
          <cell r="F223" t="str">
            <v>Cantidad</v>
          </cell>
          <cell r="G223" t="str">
            <v>Largo (m)</v>
          </cell>
          <cell r="H223" t="str">
            <v>Ancho (m)</v>
          </cell>
          <cell r="I223" t="str">
            <v>Alto (m)</v>
          </cell>
          <cell r="J223" t="str">
            <v>Metrado parcial</v>
          </cell>
        </row>
        <row r="224">
          <cell r="J224">
            <v>0</v>
          </cell>
        </row>
        <row r="225">
          <cell r="J225">
            <v>0</v>
          </cell>
        </row>
        <row r="226">
          <cell r="J226">
            <v>0</v>
          </cell>
        </row>
        <row r="227">
          <cell r="J227">
            <v>0</v>
          </cell>
        </row>
        <row r="228">
          <cell r="J228">
            <v>0</v>
          </cell>
        </row>
        <row r="229">
          <cell r="J229">
            <v>0</v>
          </cell>
        </row>
        <row r="230">
          <cell r="J230">
            <v>0</v>
          </cell>
        </row>
        <row r="233">
          <cell r="I233" t="str">
            <v>UNIDAD :</v>
          </cell>
          <cell r="J233" t="str">
            <v>m3</v>
          </cell>
        </row>
        <row r="234">
          <cell r="D234" t="str">
            <v>05.01.01</v>
          </cell>
          <cell r="E234" t="str">
            <v xml:space="preserve">      ZAPATAS: CONCRETO F'C=210 KG/CM2</v>
          </cell>
          <cell r="I234" t="str">
            <v>TOTAL :</v>
          </cell>
          <cell r="J234">
            <v>0</v>
          </cell>
        </row>
        <row r="235">
          <cell r="E235" t="str">
            <v>Descripción</v>
          </cell>
          <cell r="F235" t="str">
            <v>Cantidad</v>
          </cell>
          <cell r="G235" t="str">
            <v>Largo (m)</v>
          </cell>
          <cell r="H235" t="str">
            <v>Ancho (m)</v>
          </cell>
          <cell r="I235" t="str">
            <v>Alto (m)</v>
          </cell>
          <cell r="J235" t="str">
            <v>Metrado parcial</v>
          </cell>
        </row>
        <row r="236">
          <cell r="J236">
            <v>0</v>
          </cell>
        </row>
        <row r="237">
          <cell r="J237">
            <v>0</v>
          </cell>
        </row>
        <row r="238">
          <cell r="J238">
            <v>0</v>
          </cell>
        </row>
        <row r="239">
          <cell r="J239">
            <v>0</v>
          </cell>
        </row>
        <row r="240">
          <cell r="J240">
            <v>0</v>
          </cell>
        </row>
        <row r="241">
          <cell r="J241">
            <v>0</v>
          </cell>
        </row>
        <row r="242">
          <cell r="J242">
            <v>0</v>
          </cell>
        </row>
        <row r="245">
          <cell r="I245" t="str">
            <v>UNIDAD :</v>
          </cell>
          <cell r="J245" t="str">
            <v>m3</v>
          </cell>
        </row>
        <row r="246">
          <cell r="D246" t="str">
            <v>05.02.01</v>
          </cell>
          <cell r="E246" t="str">
            <v xml:space="preserve">      PLACAS: CONCRETO F'C=210 KG/CM2</v>
          </cell>
          <cell r="I246" t="str">
            <v>TOTAL :</v>
          </cell>
          <cell r="J246">
            <v>0</v>
          </cell>
        </row>
        <row r="247">
          <cell r="E247" t="str">
            <v>Descripción</v>
          </cell>
          <cell r="F247" t="str">
            <v>Cantidad</v>
          </cell>
          <cell r="G247" t="str">
            <v>Largo (m)</v>
          </cell>
          <cell r="H247" t="str">
            <v>Ancho (m)</v>
          </cell>
          <cell r="I247" t="str">
            <v>Alto (m)</v>
          </cell>
          <cell r="J247" t="str">
            <v>Metrado parcial</v>
          </cell>
        </row>
        <row r="248">
          <cell r="J248">
            <v>0</v>
          </cell>
        </row>
        <row r="249">
          <cell r="J249">
            <v>0</v>
          </cell>
        </row>
        <row r="250">
          <cell r="J250">
            <v>0</v>
          </cell>
        </row>
        <row r="251">
          <cell r="J251">
            <v>0</v>
          </cell>
        </row>
        <row r="252">
          <cell r="J252">
            <v>0</v>
          </cell>
        </row>
        <row r="253">
          <cell r="J253">
            <v>0</v>
          </cell>
        </row>
        <row r="254">
          <cell r="J254">
            <v>0</v>
          </cell>
        </row>
        <row r="257">
          <cell r="I257" t="str">
            <v>UNIDAD :</v>
          </cell>
          <cell r="J257" t="str">
            <v>m2</v>
          </cell>
        </row>
        <row r="258">
          <cell r="D258" t="str">
            <v>05.02.02</v>
          </cell>
          <cell r="E258" t="str">
            <v xml:space="preserve">      PLACAS: ENCOFRADO Y DESENCOFRADO</v>
          </cell>
          <cell r="I258" t="str">
            <v>TOTAL :</v>
          </cell>
          <cell r="J258">
            <v>0</v>
          </cell>
        </row>
        <row r="259">
          <cell r="E259" t="str">
            <v>Descripción</v>
          </cell>
          <cell r="F259" t="str">
            <v>Cantidad</v>
          </cell>
          <cell r="G259" t="str">
            <v>Largo (m)</v>
          </cell>
          <cell r="H259" t="str">
            <v>Ancho (m)</v>
          </cell>
          <cell r="I259" t="str">
            <v>Alto (m)</v>
          </cell>
          <cell r="J259" t="str">
            <v>Metrado parcial</v>
          </cell>
        </row>
        <row r="260">
          <cell r="J260">
            <v>0</v>
          </cell>
        </row>
        <row r="261">
          <cell r="J261">
            <v>0</v>
          </cell>
        </row>
        <row r="262">
          <cell r="J262">
            <v>0</v>
          </cell>
        </row>
        <row r="263">
          <cell r="J263">
            <v>0</v>
          </cell>
        </row>
        <row r="264">
          <cell r="J264">
            <v>0</v>
          </cell>
        </row>
        <row r="265">
          <cell r="J265">
            <v>0</v>
          </cell>
        </row>
        <row r="266">
          <cell r="J266">
            <v>0</v>
          </cell>
        </row>
        <row r="269">
          <cell r="I269" t="str">
            <v>UNIDAD :</v>
          </cell>
          <cell r="J269" t="str">
            <v>m3</v>
          </cell>
        </row>
        <row r="270">
          <cell r="D270" t="str">
            <v>05.03.01</v>
          </cell>
          <cell r="E270" t="str">
            <v xml:space="preserve">      VIGAS: CONCRETO F'C=210 KG/CM2</v>
          </cell>
          <cell r="I270" t="str">
            <v>TOTAL :</v>
          </cell>
          <cell r="J270">
            <v>0</v>
          </cell>
        </row>
        <row r="271">
          <cell r="E271" t="str">
            <v>Descripción</v>
          </cell>
          <cell r="F271" t="str">
            <v>Cantidad</v>
          </cell>
          <cell r="G271" t="str">
            <v>Largo (m)</v>
          </cell>
          <cell r="H271" t="str">
            <v>Ancho (m)</v>
          </cell>
          <cell r="I271" t="str">
            <v>Alto (m)</v>
          </cell>
          <cell r="J271" t="str">
            <v>Metrado parcial</v>
          </cell>
        </row>
        <row r="272">
          <cell r="J272">
            <v>0</v>
          </cell>
        </row>
        <row r="273">
          <cell r="J273">
            <v>0</v>
          </cell>
        </row>
        <row r="274">
          <cell r="J274">
            <v>0</v>
          </cell>
        </row>
        <row r="275">
          <cell r="J275">
            <v>0</v>
          </cell>
        </row>
        <row r="276">
          <cell r="J276">
            <v>0</v>
          </cell>
        </row>
        <row r="277">
          <cell r="J277">
            <v>0</v>
          </cell>
        </row>
        <row r="278">
          <cell r="J278">
            <v>0</v>
          </cell>
        </row>
        <row r="281">
          <cell r="I281" t="str">
            <v>UNIDAD :</v>
          </cell>
          <cell r="J281" t="str">
            <v>kg</v>
          </cell>
        </row>
        <row r="282">
          <cell r="D282" t="str">
            <v>05.03.03</v>
          </cell>
          <cell r="E282" t="str">
            <v xml:space="preserve">      VIGAS: ACERO FY=4200 KG/CM2</v>
          </cell>
          <cell r="I282" t="str">
            <v>TOTAL :</v>
          </cell>
          <cell r="J282">
            <v>0</v>
          </cell>
        </row>
        <row r="283">
          <cell r="E283" t="str">
            <v>Descripción</v>
          </cell>
          <cell r="F283" t="str">
            <v>Cantidad</v>
          </cell>
          <cell r="G283" t="str">
            <v>Largo (m)</v>
          </cell>
          <cell r="H283" t="str">
            <v>Ancho (m)</v>
          </cell>
          <cell r="I283" t="str">
            <v>Alto (m)</v>
          </cell>
          <cell r="J283" t="str">
            <v>Metrado parcial</v>
          </cell>
        </row>
        <row r="284">
          <cell r="J284">
            <v>0</v>
          </cell>
        </row>
        <row r="285">
          <cell r="E285" t="str">
            <v>Sobrecimiento</v>
          </cell>
          <cell r="J285">
            <v>0</v>
          </cell>
        </row>
        <row r="286">
          <cell r="J286">
            <v>0</v>
          </cell>
        </row>
        <row r="287">
          <cell r="J287">
            <v>0</v>
          </cell>
        </row>
        <row r="288">
          <cell r="J288">
            <v>0</v>
          </cell>
        </row>
        <row r="289">
          <cell r="J289">
            <v>0</v>
          </cell>
        </row>
        <row r="290">
          <cell r="J290">
            <v>0</v>
          </cell>
        </row>
        <row r="293">
          <cell r="I293" t="str">
            <v>UNIDAD :</v>
          </cell>
          <cell r="J293" t="str">
            <v>Glb</v>
          </cell>
        </row>
        <row r="294">
          <cell r="D294" t="str">
            <v>06.01</v>
          </cell>
          <cell r="E294" t="str">
            <v xml:space="preserve">   PRUEBAS DE CONTROL DE CALIDAD</v>
          </cell>
          <cell r="I294" t="str">
            <v>TOTAL :</v>
          </cell>
          <cell r="J294">
            <v>0</v>
          </cell>
        </row>
        <row r="295">
          <cell r="E295" t="str">
            <v>Descripción</v>
          </cell>
          <cell r="F295" t="str">
            <v>Cantidad</v>
          </cell>
          <cell r="G295" t="str">
            <v>Largo (m)</v>
          </cell>
          <cell r="H295" t="str">
            <v>Ancho (m)</v>
          </cell>
          <cell r="I295" t="str">
            <v>Alto (m)</v>
          </cell>
          <cell r="J295" t="str">
            <v>Metrado parcial</v>
          </cell>
        </row>
        <row r="296">
          <cell r="J296">
            <v>0</v>
          </cell>
        </row>
        <row r="297">
          <cell r="J297">
            <v>0</v>
          </cell>
        </row>
        <row r="298">
          <cell r="J298">
            <v>0</v>
          </cell>
        </row>
        <row r="299">
          <cell r="J299">
            <v>0</v>
          </cell>
        </row>
        <row r="300">
          <cell r="J300">
            <v>0</v>
          </cell>
        </row>
        <row r="301">
          <cell r="J301">
            <v>0</v>
          </cell>
        </row>
        <row r="302">
          <cell r="J302">
            <v>0</v>
          </cell>
        </row>
        <row r="305">
          <cell r="I305" t="str">
            <v>UNIDAD :</v>
          </cell>
          <cell r="J305" t="e">
            <v>#N/A</v>
          </cell>
        </row>
        <row r="306">
          <cell r="E306" t="e">
            <v>#N/A</v>
          </cell>
          <cell r="I306" t="str">
            <v>TOTAL :</v>
          </cell>
          <cell r="J306">
            <v>0</v>
          </cell>
        </row>
        <row r="307">
          <cell r="E307" t="str">
            <v>Descripción</v>
          </cell>
          <cell r="F307" t="str">
            <v>Cantidad</v>
          </cell>
          <cell r="G307" t="str">
            <v>Largo (m)</v>
          </cell>
          <cell r="H307" t="str">
            <v>Ancho (m)</v>
          </cell>
          <cell r="I307" t="str">
            <v>Alto (m)</v>
          </cell>
          <cell r="J307" t="str">
            <v>Metrado parcial</v>
          </cell>
        </row>
        <row r="308">
          <cell r="J308">
            <v>0</v>
          </cell>
        </row>
        <row r="309">
          <cell r="J309">
            <v>0</v>
          </cell>
        </row>
        <row r="310">
          <cell r="J310">
            <v>0</v>
          </cell>
        </row>
        <row r="311">
          <cell r="J311">
            <v>0</v>
          </cell>
        </row>
        <row r="312">
          <cell r="J312">
            <v>0</v>
          </cell>
        </row>
        <row r="313">
          <cell r="J313">
            <v>0</v>
          </cell>
        </row>
        <row r="314">
          <cell r="J314">
            <v>0</v>
          </cell>
        </row>
        <row r="317">
          <cell r="I317" t="str">
            <v>UNIDAD :</v>
          </cell>
          <cell r="J317" t="e">
            <v>#N/A</v>
          </cell>
        </row>
        <row r="318">
          <cell r="E318" t="e">
            <v>#N/A</v>
          </cell>
          <cell r="I318" t="str">
            <v>TOTAL :</v>
          </cell>
          <cell r="J318">
            <v>1</v>
          </cell>
        </row>
        <row r="319">
          <cell r="E319" t="str">
            <v>Descripción</v>
          </cell>
          <cell r="F319" t="str">
            <v>Cantidad</v>
          </cell>
          <cell r="G319" t="str">
            <v>Largo (m)</v>
          </cell>
          <cell r="H319" t="str">
            <v>Ancho (m)</v>
          </cell>
          <cell r="I319" t="str">
            <v>Alto (m)</v>
          </cell>
          <cell r="J319" t="str">
            <v>Metrado parcial</v>
          </cell>
        </row>
        <row r="320">
          <cell r="J320">
            <v>0</v>
          </cell>
        </row>
        <row r="321">
          <cell r="J321">
            <v>0</v>
          </cell>
        </row>
        <row r="322">
          <cell r="I322">
            <v>0.5</v>
          </cell>
          <cell r="J322">
            <v>0.5</v>
          </cell>
        </row>
        <row r="323">
          <cell r="I323">
            <v>0.5</v>
          </cell>
          <cell r="J323">
            <v>0.5</v>
          </cell>
        </row>
        <row r="324">
          <cell r="J324">
            <v>0</v>
          </cell>
        </row>
        <row r="325">
          <cell r="J325">
            <v>0</v>
          </cell>
        </row>
        <row r="326">
          <cell r="J326">
            <v>0</v>
          </cell>
        </row>
        <row r="329">
          <cell r="I329" t="str">
            <v>UNIDAD :</v>
          </cell>
          <cell r="J329" t="e">
            <v>#N/A</v>
          </cell>
        </row>
        <row r="330">
          <cell r="E330" t="e">
            <v>#N/A</v>
          </cell>
          <cell r="I330" t="str">
            <v>TOTAL :</v>
          </cell>
          <cell r="J330">
            <v>1</v>
          </cell>
        </row>
        <row r="331">
          <cell r="E331" t="str">
            <v>Descripción</v>
          </cell>
          <cell r="F331" t="str">
            <v>Cantidad</v>
          </cell>
          <cell r="G331" t="str">
            <v>Largo (m)</v>
          </cell>
          <cell r="H331" t="str">
            <v>Ancho (m)</v>
          </cell>
          <cell r="I331" t="str">
            <v>Alto (m)</v>
          </cell>
          <cell r="J331" t="str">
            <v>Metrado parcial</v>
          </cell>
        </row>
        <row r="332">
          <cell r="J332">
            <v>0</v>
          </cell>
        </row>
        <row r="333">
          <cell r="J333">
            <v>0</v>
          </cell>
        </row>
        <row r="334">
          <cell r="I334">
            <v>0.5</v>
          </cell>
          <cell r="J334">
            <v>0.5</v>
          </cell>
        </row>
        <row r="335">
          <cell r="I335">
            <v>0.5</v>
          </cell>
          <cell r="J335">
            <v>0.5</v>
          </cell>
        </row>
        <row r="336">
          <cell r="J336">
            <v>0</v>
          </cell>
        </row>
        <row r="337">
          <cell r="J337">
            <v>0</v>
          </cell>
        </row>
        <row r="338">
          <cell r="J338">
            <v>0</v>
          </cell>
        </row>
      </sheetData>
      <sheetData sheetId="2" refreshError="1">
        <row r="13">
          <cell r="I13" t="str">
            <v>UNIDAD :</v>
          </cell>
          <cell r="J13" t="str">
            <v>m2</v>
          </cell>
        </row>
        <row r="14">
          <cell r="D14" t="str">
            <v>07.01</v>
          </cell>
          <cell r="E14" t="str">
            <v xml:space="preserve">   MURO DE LADRILLO KING KONG MECANIZADO (SOGA), J=2 cm</v>
          </cell>
          <cell r="I14" t="str">
            <v>TOTAL :</v>
          </cell>
          <cell r="J14">
            <v>0</v>
          </cell>
        </row>
        <row r="15">
          <cell r="E15" t="str">
            <v>Descripción</v>
          </cell>
          <cell r="F15" t="str">
            <v>Cantidad</v>
          </cell>
          <cell r="G15" t="str">
            <v>Largo (m)</v>
          </cell>
          <cell r="H15" t="str">
            <v>Ancho (m)</v>
          </cell>
          <cell r="I15" t="str">
            <v>Alto (m)</v>
          </cell>
          <cell r="J15" t="str">
            <v>Metrado parcial</v>
          </cell>
        </row>
        <row r="16">
          <cell r="J16">
            <v>0</v>
          </cell>
        </row>
        <row r="17">
          <cell r="J17">
            <v>0</v>
          </cell>
        </row>
        <row r="18">
          <cell r="J18">
            <v>0</v>
          </cell>
        </row>
        <row r="19">
          <cell r="J19">
            <v>0</v>
          </cell>
        </row>
        <row r="20">
          <cell r="J20">
            <v>0</v>
          </cell>
        </row>
        <row r="21">
          <cell r="J21">
            <v>0</v>
          </cell>
        </row>
        <row r="22">
          <cell r="J22">
            <v>0</v>
          </cell>
        </row>
        <row r="25">
          <cell r="I25" t="str">
            <v>UNIDAD :</v>
          </cell>
          <cell r="J25" t="str">
            <v>m2</v>
          </cell>
        </row>
        <row r="26">
          <cell r="D26" t="str">
            <v>08.01</v>
          </cell>
          <cell r="E26" t="str">
            <v xml:space="preserve">   TARRAJEO PRIMARIO O RAYADO (Mezcla C:A 1:5, E=1.5cm)</v>
          </cell>
          <cell r="I26" t="str">
            <v>TOTAL :</v>
          </cell>
          <cell r="J26">
            <v>0</v>
          </cell>
        </row>
        <row r="27">
          <cell r="E27" t="str">
            <v>Descripción</v>
          </cell>
          <cell r="F27" t="str">
            <v>Cantidad</v>
          </cell>
          <cell r="G27" t="str">
            <v>Largo (m)</v>
          </cell>
          <cell r="H27" t="str">
            <v>Ancho (m)</v>
          </cell>
          <cell r="I27" t="str">
            <v>Alto (m)</v>
          </cell>
          <cell r="J27" t="str">
            <v>Metrado parcial</v>
          </cell>
        </row>
        <row r="28">
          <cell r="J28">
            <v>0</v>
          </cell>
        </row>
        <row r="29">
          <cell r="J29">
            <v>0</v>
          </cell>
        </row>
        <row r="30">
          <cell r="J30">
            <v>0</v>
          </cell>
        </row>
        <row r="31">
          <cell r="J31">
            <v>0</v>
          </cell>
        </row>
        <row r="32">
          <cell r="J32">
            <v>0</v>
          </cell>
        </row>
        <row r="33">
          <cell r="J33">
            <v>0</v>
          </cell>
        </row>
        <row r="34">
          <cell r="J34">
            <v>0</v>
          </cell>
        </row>
        <row r="37">
          <cell r="I37" t="str">
            <v>UNIDAD :</v>
          </cell>
          <cell r="J37" t="str">
            <v>m2</v>
          </cell>
        </row>
        <row r="38">
          <cell r="D38" t="str">
            <v>08.02</v>
          </cell>
          <cell r="E38" t="str">
            <v xml:space="preserve">   TARRAJEO EN INTERIORES (Mezcla C:A 1:5, E=1.5cm) </v>
          </cell>
          <cell r="I38" t="str">
            <v>TOTAL :</v>
          </cell>
          <cell r="J38">
            <v>0</v>
          </cell>
        </row>
        <row r="39">
          <cell r="E39" t="str">
            <v>Descripción</v>
          </cell>
          <cell r="F39" t="str">
            <v>Cantidad</v>
          </cell>
          <cell r="G39" t="str">
            <v>Largo (m)</v>
          </cell>
          <cell r="H39" t="str">
            <v>Ancho (m)</v>
          </cell>
          <cell r="I39" t="str">
            <v>Alto (m)</v>
          </cell>
          <cell r="J39" t="str">
            <v>Metrado parcial</v>
          </cell>
        </row>
        <row r="40">
          <cell r="J40">
            <v>0</v>
          </cell>
        </row>
        <row r="41">
          <cell r="J41">
            <v>0</v>
          </cell>
        </row>
        <row r="42">
          <cell r="J42">
            <v>0</v>
          </cell>
        </row>
        <row r="43">
          <cell r="J43">
            <v>0</v>
          </cell>
        </row>
        <row r="44">
          <cell r="J44">
            <v>0</v>
          </cell>
        </row>
        <row r="45">
          <cell r="J45">
            <v>0</v>
          </cell>
        </row>
        <row r="46">
          <cell r="J46">
            <v>0</v>
          </cell>
        </row>
        <row r="49">
          <cell r="I49" t="str">
            <v>UNIDAD :</v>
          </cell>
          <cell r="J49" t="str">
            <v>m2</v>
          </cell>
        </row>
        <row r="50">
          <cell r="D50" t="str">
            <v>08.03</v>
          </cell>
          <cell r="E50" t="str">
            <v xml:space="preserve">   TARRAJEO EN EXTERIORES (Mezcla C:A 1:5, E=1.5cm)</v>
          </cell>
          <cell r="I50" t="str">
            <v>TOTAL :</v>
          </cell>
          <cell r="J50">
            <v>0</v>
          </cell>
        </row>
        <row r="51">
          <cell r="E51" t="str">
            <v>Descripción</v>
          </cell>
          <cell r="F51" t="str">
            <v>Cantidad</v>
          </cell>
          <cell r="G51" t="str">
            <v>Largo (m)</v>
          </cell>
          <cell r="H51" t="str">
            <v>Ancho (m)</v>
          </cell>
          <cell r="I51" t="str">
            <v>Alto (m)</v>
          </cell>
          <cell r="J51" t="str">
            <v>Metrado parcial</v>
          </cell>
        </row>
        <row r="52">
          <cell r="J52">
            <v>0</v>
          </cell>
        </row>
        <row r="53">
          <cell r="J53">
            <v>0</v>
          </cell>
        </row>
        <row r="54">
          <cell r="J54">
            <v>0</v>
          </cell>
        </row>
        <row r="55">
          <cell r="J55">
            <v>0</v>
          </cell>
        </row>
        <row r="56">
          <cell r="J56">
            <v>0</v>
          </cell>
        </row>
        <row r="57">
          <cell r="J57">
            <v>0</v>
          </cell>
        </row>
        <row r="58">
          <cell r="J58">
            <v>0</v>
          </cell>
        </row>
        <row r="61">
          <cell r="I61" t="str">
            <v>UNIDAD :</v>
          </cell>
          <cell r="J61" t="str">
            <v>m</v>
          </cell>
        </row>
        <row r="62">
          <cell r="D62" t="str">
            <v>08.04</v>
          </cell>
          <cell r="E62" t="str">
            <v xml:space="preserve">   VESTIDURA DE DERRAMES (Mezcla C:A 1:5, E=1.5cm, A=12cm)</v>
          </cell>
          <cell r="I62" t="str">
            <v>TOTAL :</v>
          </cell>
          <cell r="J62">
            <v>0</v>
          </cell>
        </row>
        <row r="63">
          <cell r="E63" t="str">
            <v>Descripción</v>
          </cell>
          <cell r="F63" t="str">
            <v>Cantidad</v>
          </cell>
          <cell r="G63" t="str">
            <v>Largo (m)</v>
          </cell>
          <cell r="H63" t="str">
            <v>Ancho (m)</v>
          </cell>
          <cell r="I63" t="str">
            <v>Alto (m)</v>
          </cell>
          <cell r="J63" t="str">
            <v>Metrado parcial</v>
          </cell>
        </row>
        <row r="64">
          <cell r="J64">
            <v>0</v>
          </cell>
        </row>
        <row r="65">
          <cell r="J65">
            <v>0</v>
          </cell>
        </row>
        <row r="66">
          <cell r="J66">
            <v>0</v>
          </cell>
        </row>
        <row r="67">
          <cell r="J67">
            <v>0</v>
          </cell>
        </row>
        <row r="68">
          <cell r="J68">
            <v>0</v>
          </cell>
        </row>
        <row r="69">
          <cell r="J69">
            <v>0</v>
          </cell>
        </row>
        <row r="70">
          <cell r="J70">
            <v>0</v>
          </cell>
        </row>
        <row r="71">
          <cell r="J71">
            <v>0</v>
          </cell>
        </row>
        <row r="72">
          <cell r="J72">
            <v>0</v>
          </cell>
        </row>
        <row r="73">
          <cell r="J73">
            <v>0</v>
          </cell>
        </row>
        <row r="74">
          <cell r="J74">
            <v>0</v>
          </cell>
        </row>
        <row r="75">
          <cell r="J75">
            <v>0</v>
          </cell>
        </row>
        <row r="76">
          <cell r="J76">
            <v>0</v>
          </cell>
        </row>
        <row r="77">
          <cell r="J77">
            <v>0</v>
          </cell>
        </row>
        <row r="78">
          <cell r="J78">
            <v>0</v>
          </cell>
        </row>
        <row r="79">
          <cell r="J79">
            <v>0</v>
          </cell>
        </row>
        <row r="80">
          <cell r="J80">
            <v>0</v>
          </cell>
        </row>
        <row r="81">
          <cell r="J81">
            <v>0</v>
          </cell>
        </row>
        <row r="82">
          <cell r="J82">
            <v>0</v>
          </cell>
        </row>
        <row r="85">
          <cell r="I85" t="str">
            <v>UNIDAD :</v>
          </cell>
          <cell r="J85" t="str">
            <v>m</v>
          </cell>
        </row>
        <row r="86">
          <cell r="D86" t="str">
            <v>08.05</v>
          </cell>
          <cell r="E86" t="str">
            <v xml:space="preserve">   BRUÑAS E=1cm</v>
          </cell>
          <cell r="I86" t="str">
            <v>TOTAL :</v>
          </cell>
          <cell r="J86">
            <v>0</v>
          </cell>
        </row>
        <row r="87">
          <cell r="E87" t="str">
            <v>Descripción</v>
          </cell>
          <cell r="F87" t="str">
            <v>Cantidad</v>
          </cell>
          <cell r="G87" t="str">
            <v>Largo (m)</v>
          </cell>
          <cell r="H87" t="str">
            <v>Ancho (m)</v>
          </cell>
          <cell r="I87" t="str">
            <v>Alto (m)</v>
          </cell>
          <cell r="J87" t="str">
            <v>Metrado parcial</v>
          </cell>
        </row>
        <row r="88">
          <cell r="J88">
            <v>0</v>
          </cell>
        </row>
        <row r="89">
          <cell r="J89">
            <v>0</v>
          </cell>
        </row>
        <row r="90">
          <cell r="J90">
            <v>0</v>
          </cell>
        </row>
        <row r="91">
          <cell r="J91">
            <v>0</v>
          </cell>
        </row>
        <row r="92">
          <cell r="J92">
            <v>0</v>
          </cell>
        </row>
        <row r="93">
          <cell r="J93">
            <v>0</v>
          </cell>
        </row>
        <row r="94">
          <cell r="J94">
            <v>0</v>
          </cell>
        </row>
        <row r="97">
          <cell r="I97" t="str">
            <v>UNIDAD :</v>
          </cell>
          <cell r="J97" t="str">
            <v>m2</v>
          </cell>
        </row>
        <row r="98">
          <cell r="D98" t="str">
            <v>09.01</v>
          </cell>
          <cell r="E98" t="str">
            <v xml:space="preserve">   CIELO RASO CON MEZCLA (Mezcla C:A 1:5, E=1.5cm)</v>
          </cell>
          <cell r="I98" t="str">
            <v>TOTAL :</v>
          </cell>
          <cell r="J98">
            <v>0</v>
          </cell>
        </row>
        <row r="99">
          <cell r="E99" t="str">
            <v>Descripción</v>
          </cell>
          <cell r="F99" t="str">
            <v>Cantidad</v>
          </cell>
          <cell r="G99" t="str">
            <v>Largo (m)</v>
          </cell>
          <cell r="H99" t="str">
            <v>Ancho (m)</v>
          </cell>
          <cell r="I99" t="str">
            <v>Alto (m)</v>
          </cell>
          <cell r="J99" t="str">
            <v>Metrado parcial</v>
          </cell>
        </row>
        <row r="100">
          <cell r="J100">
            <v>0</v>
          </cell>
        </row>
        <row r="101">
          <cell r="J101">
            <v>0</v>
          </cell>
        </row>
        <row r="102">
          <cell r="J102">
            <v>0</v>
          </cell>
        </row>
        <row r="103">
          <cell r="J103">
            <v>0</v>
          </cell>
        </row>
        <row r="104">
          <cell r="J104">
            <v>0</v>
          </cell>
        </row>
        <row r="105">
          <cell r="J105">
            <v>0</v>
          </cell>
        </row>
        <row r="106">
          <cell r="J106">
            <v>0</v>
          </cell>
        </row>
        <row r="109">
          <cell r="I109" t="str">
            <v>UNIDAD :</v>
          </cell>
          <cell r="J109" t="str">
            <v>m2</v>
          </cell>
        </row>
        <row r="110">
          <cell r="D110" t="str">
            <v>09.02</v>
          </cell>
          <cell r="E110" t="str">
            <v xml:space="preserve">   CIELO RASO CON YESO (E=1.5 cm)</v>
          </cell>
          <cell r="I110" t="str">
            <v>TOTAL :</v>
          </cell>
          <cell r="J110">
            <v>0</v>
          </cell>
        </row>
        <row r="111">
          <cell r="E111" t="str">
            <v>Descripción</v>
          </cell>
          <cell r="F111" t="str">
            <v>Cantidad</v>
          </cell>
          <cell r="G111" t="str">
            <v>Largo (m)</v>
          </cell>
          <cell r="H111" t="str">
            <v>Ancho (m)</v>
          </cell>
          <cell r="I111" t="str">
            <v>Alto (m)</v>
          </cell>
          <cell r="J111" t="str">
            <v>Metrado parcial</v>
          </cell>
        </row>
        <row r="112">
          <cell r="J112">
            <v>0</v>
          </cell>
        </row>
        <row r="113">
          <cell r="J113">
            <v>0</v>
          </cell>
        </row>
        <row r="114">
          <cell r="J114">
            <v>0</v>
          </cell>
        </row>
        <row r="115">
          <cell r="J115">
            <v>0</v>
          </cell>
        </row>
        <row r="116">
          <cell r="J116">
            <v>0</v>
          </cell>
        </row>
        <row r="117">
          <cell r="J117">
            <v>0</v>
          </cell>
        </row>
        <row r="118">
          <cell r="J118">
            <v>0</v>
          </cell>
        </row>
        <row r="121">
          <cell r="I121" t="str">
            <v>UNIDAD :</v>
          </cell>
          <cell r="J121" t="str">
            <v>m2</v>
          </cell>
        </row>
        <row r="122">
          <cell r="D122" t="str">
            <v>10.01</v>
          </cell>
          <cell r="E122" t="str">
            <v xml:space="preserve">   CONTRAPISO DE 48mm (Mezcla C:A, Base 1:5, Acabado 1:2)</v>
          </cell>
          <cell r="I122" t="str">
            <v>TOTAL :</v>
          </cell>
          <cell r="J122">
            <v>0</v>
          </cell>
        </row>
        <row r="123">
          <cell r="E123" t="str">
            <v>Descripción</v>
          </cell>
          <cell r="F123" t="str">
            <v>Cantidad</v>
          </cell>
          <cell r="G123" t="str">
            <v>Largo (m)</v>
          </cell>
          <cell r="H123" t="str">
            <v>Ancho (m)</v>
          </cell>
          <cell r="I123" t="str">
            <v>Alto (m)</v>
          </cell>
          <cell r="J123" t="str">
            <v>Metrado parcial</v>
          </cell>
        </row>
        <row r="124">
          <cell r="J124">
            <v>0</v>
          </cell>
        </row>
        <row r="125">
          <cell r="J125">
            <v>0</v>
          </cell>
        </row>
        <row r="126">
          <cell r="J126">
            <v>0</v>
          </cell>
        </row>
        <row r="127">
          <cell r="J127">
            <v>0</v>
          </cell>
        </row>
        <row r="128">
          <cell r="J128">
            <v>0</v>
          </cell>
        </row>
        <row r="129">
          <cell r="J129">
            <v>0</v>
          </cell>
        </row>
        <row r="132">
          <cell r="J132">
            <v>0</v>
          </cell>
        </row>
        <row r="135">
          <cell r="I135" t="str">
            <v>UNIDAD :</v>
          </cell>
          <cell r="J135" t="str">
            <v>m2</v>
          </cell>
        </row>
        <row r="136">
          <cell r="D136" t="str">
            <v>10.02</v>
          </cell>
          <cell r="E136" t="str">
            <v xml:space="preserve">   PISO DE CERAMICO ANTIDESLIZANTE 30 x 30 cm.</v>
          </cell>
          <cell r="I136" t="str">
            <v>TOTAL :</v>
          </cell>
          <cell r="J136">
            <v>0</v>
          </cell>
        </row>
        <row r="137">
          <cell r="E137" t="str">
            <v>Descripción</v>
          </cell>
          <cell r="F137" t="str">
            <v>Cantidad</v>
          </cell>
          <cell r="G137" t="str">
            <v>Largo (m)</v>
          </cell>
          <cell r="H137" t="str">
            <v>Ancho (m)</v>
          </cell>
          <cell r="I137" t="str">
            <v>Alto (m)</v>
          </cell>
          <cell r="J137" t="str">
            <v>Metrado parcial</v>
          </cell>
        </row>
        <row r="138">
          <cell r="J138">
            <v>0</v>
          </cell>
        </row>
        <row r="139">
          <cell r="J139">
            <v>0</v>
          </cell>
        </row>
        <row r="140">
          <cell r="J140">
            <v>0</v>
          </cell>
        </row>
        <row r="141">
          <cell r="J141">
            <v>0</v>
          </cell>
        </row>
        <row r="142">
          <cell r="J142">
            <v>0</v>
          </cell>
        </row>
        <row r="143">
          <cell r="J143">
            <v>0</v>
          </cell>
        </row>
        <row r="144">
          <cell r="J144">
            <v>0</v>
          </cell>
        </row>
        <row r="147">
          <cell r="I147" t="str">
            <v>UNIDAD :</v>
          </cell>
          <cell r="J147" t="str">
            <v>m</v>
          </cell>
        </row>
        <row r="148">
          <cell r="D148" t="str">
            <v>11.01</v>
          </cell>
          <cell r="E148" t="str">
            <v xml:space="preserve">   CONTRAZOCALO SANITARIO (H=5 cm)</v>
          </cell>
          <cell r="I148" t="str">
            <v>TOTAL :</v>
          </cell>
          <cell r="J148">
            <v>0</v>
          </cell>
        </row>
        <row r="149">
          <cell r="E149" t="str">
            <v>Descripción</v>
          </cell>
          <cell r="F149" t="str">
            <v>Cantidad</v>
          </cell>
          <cell r="G149" t="str">
            <v>Largo (m)</v>
          </cell>
          <cell r="H149" t="str">
            <v>Ancho (m)</v>
          </cell>
          <cell r="I149" t="str">
            <v>Alto (m)</v>
          </cell>
          <cell r="J149" t="str">
            <v>Metrado parcial</v>
          </cell>
        </row>
        <row r="150">
          <cell r="J150">
            <v>0</v>
          </cell>
        </row>
        <row r="151">
          <cell r="J151">
            <v>0</v>
          </cell>
        </row>
        <row r="152">
          <cell r="J152">
            <v>0</v>
          </cell>
        </row>
        <row r="153">
          <cell r="J153">
            <v>0</v>
          </cell>
        </row>
        <row r="154">
          <cell r="J154">
            <v>0</v>
          </cell>
        </row>
        <row r="155">
          <cell r="J155">
            <v>0</v>
          </cell>
        </row>
        <row r="156">
          <cell r="J156">
            <v>0</v>
          </cell>
        </row>
        <row r="159">
          <cell r="I159" t="str">
            <v>UNIDAD :</v>
          </cell>
          <cell r="J159" t="str">
            <v>m2</v>
          </cell>
        </row>
        <row r="160">
          <cell r="D160" t="str">
            <v>12.01</v>
          </cell>
          <cell r="E160" t="str">
            <v xml:space="preserve">   ZOCALO DE CERAMICO 20x30 cm</v>
          </cell>
          <cell r="I160" t="str">
            <v>TOTAL :</v>
          </cell>
          <cell r="J160">
            <v>0</v>
          </cell>
        </row>
        <row r="161">
          <cell r="E161" t="str">
            <v>Descripción</v>
          </cell>
          <cell r="F161" t="str">
            <v>Cantidad</v>
          </cell>
          <cell r="G161" t="str">
            <v>Largo (m)</v>
          </cell>
          <cell r="H161" t="str">
            <v>Ancho (m)</v>
          </cell>
          <cell r="I161" t="str">
            <v>Alto (m)</v>
          </cell>
          <cell r="J161" t="str">
            <v>Metrado parcial</v>
          </cell>
        </row>
        <row r="162">
          <cell r="J162">
            <v>0</v>
          </cell>
        </row>
        <row r="163">
          <cell r="J163">
            <v>0</v>
          </cell>
        </row>
        <row r="164">
          <cell r="J164">
            <v>0</v>
          </cell>
        </row>
        <row r="165">
          <cell r="J165">
            <v>0</v>
          </cell>
        </row>
        <row r="166">
          <cell r="J166">
            <v>0</v>
          </cell>
        </row>
        <row r="167">
          <cell r="J167">
            <v>0</v>
          </cell>
        </row>
        <row r="168">
          <cell r="J168">
            <v>0</v>
          </cell>
        </row>
        <row r="171">
          <cell r="I171" t="str">
            <v>UNIDAD :</v>
          </cell>
          <cell r="J171" t="str">
            <v>m</v>
          </cell>
        </row>
        <row r="172">
          <cell r="D172" t="str">
            <v>12.02</v>
          </cell>
          <cell r="E172" t="str">
            <v xml:space="preserve">   TERMINAL PLASTICO PARA MAYOLICAS</v>
          </cell>
          <cell r="I172" t="str">
            <v>TOTAL :</v>
          </cell>
          <cell r="J172">
            <v>0</v>
          </cell>
        </row>
        <row r="173">
          <cell r="E173" t="str">
            <v>Descripción</v>
          </cell>
          <cell r="F173" t="str">
            <v>Cantidad</v>
          </cell>
          <cell r="G173" t="str">
            <v>Largo (m)</v>
          </cell>
          <cell r="H173" t="str">
            <v>Ancho (m)</v>
          </cell>
          <cell r="I173" t="str">
            <v>Alto (m)</v>
          </cell>
          <cell r="J173" t="str">
            <v>Metrado parcial</v>
          </cell>
        </row>
        <row r="174">
          <cell r="J174">
            <v>0</v>
          </cell>
        </row>
        <row r="175">
          <cell r="J175">
            <v>0</v>
          </cell>
        </row>
        <row r="176">
          <cell r="J176">
            <v>0</v>
          </cell>
        </row>
        <row r="177">
          <cell r="J177">
            <v>0</v>
          </cell>
        </row>
        <row r="178">
          <cell r="J178">
            <v>0</v>
          </cell>
        </row>
        <row r="179">
          <cell r="J179">
            <v>0</v>
          </cell>
        </row>
        <row r="180">
          <cell r="J180">
            <v>0</v>
          </cell>
        </row>
        <row r="183">
          <cell r="I183" t="str">
            <v>UNIDAD :</v>
          </cell>
          <cell r="J183" t="str">
            <v>und</v>
          </cell>
        </row>
        <row r="184">
          <cell r="D184" t="str">
            <v>13.01</v>
          </cell>
          <cell r="E184" t="str">
            <v xml:space="preserve">   PUERTA DE MADERA CONTRAPLACADA TIPO P-2, E=45mm</v>
          </cell>
          <cell r="I184" t="str">
            <v>TOTAL :</v>
          </cell>
          <cell r="J184">
            <v>0</v>
          </cell>
        </row>
        <row r="185">
          <cell r="E185" t="str">
            <v>Descripción</v>
          </cell>
          <cell r="F185" t="str">
            <v>Cantidad</v>
          </cell>
          <cell r="G185" t="str">
            <v>Largo (m)</v>
          </cell>
          <cell r="H185" t="str">
            <v>Ancho (m)</v>
          </cell>
          <cell r="I185" t="str">
            <v>Alto (m)</v>
          </cell>
          <cell r="J185" t="str">
            <v>Metrado parcial</v>
          </cell>
        </row>
        <row r="186">
          <cell r="J186">
            <v>0</v>
          </cell>
        </row>
        <row r="187">
          <cell r="J187">
            <v>0</v>
          </cell>
        </row>
        <row r="188">
          <cell r="J188">
            <v>0</v>
          </cell>
        </row>
        <row r="189">
          <cell r="J189">
            <v>0</v>
          </cell>
        </row>
        <row r="190">
          <cell r="J190">
            <v>0</v>
          </cell>
        </row>
        <row r="191">
          <cell r="J191">
            <v>0</v>
          </cell>
        </row>
        <row r="192">
          <cell r="J192">
            <v>0</v>
          </cell>
        </row>
        <row r="195">
          <cell r="I195" t="str">
            <v>UNIDAD :</v>
          </cell>
          <cell r="J195" t="str">
            <v>und</v>
          </cell>
        </row>
        <row r="196">
          <cell r="D196" t="str">
            <v>13.02</v>
          </cell>
          <cell r="E196" t="str">
            <v xml:space="preserve">   PUERTA DE MADERA CONTRAPLACADA TIPO P-3, E=45mm</v>
          </cell>
          <cell r="I196" t="str">
            <v>TOTAL :</v>
          </cell>
          <cell r="J196">
            <v>0</v>
          </cell>
        </row>
        <row r="197">
          <cell r="E197" t="str">
            <v>Descripción</v>
          </cell>
          <cell r="F197" t="str">
            <v>Cantidad</v>
          </cell>
          <cell r="G197" t="str">
            <v>Largo (m)</v>
          </cell>
          <cell r="H197" t="str">
            <v>Ancho (m)</v>
          </cell>
          <cell r="I197" t="str">
            <v>Alto (m)</v>
          </cell>
          <cell r="J197" t="str">
            <v>Metrado parcial</v>
          </cell>
        </row>
        <row r="198">
          <cell r="J198">
            <v>0</v>
          </cell>
        </row>
        <row r="199">
          <cell r="J199">
            <v>0</v>
          </cell>
        </row>
        <row r="200">
          <cell r="J200">
            <v>0</v>
          </cell>
        </row>
        <row r="201">
          <cell r="J201">
            <v>0</v>
          </cell>
        </row>
        <row r="202">
          <cell r="J202">
            <v>0</v>
          </cell>
        </row>
        <row r="203">
          <cell r="J203">
            <v>0</v>
          </cell>
        </row>
        <row r="204">
          <cell r="J204">
            <v>0</v>
          </cell>
        </row>
        <row r="207">
          <cell r="I207" t="str">
            <v>UNIDAD :</v>
          </cell>
          <cell r="J207" t="str">
            <v>und</v>
          </cell>
        </row>
        <row r="208">
          <cell r="D208" t="str">
            <v>13.03</v>
          </cell>
          <cell r="E208" t="str">
            <v xml:space="preserve">   PUERTA DE MADERA CONTRAPLACADA TIPO P-4, E=45mm</v>
          </cell>
          <cell r="I208" t="str">
            <v>TOTAL :</v>
          </cell>
          <cell r="J208">
            <v>0</v>
          </cell>
        </row>
        <row r="209">
          <cell r="E209" t="str">
            <v>Descripción</v>
          </cell>
          <cell r="F209" t="str">
            <v>Cantidad</v>
          </cell>
          <cell r="G209" t="str">
            <v>Largo (m)</v>
          </cell>
          <cell r="H209" t="str">
            <v>Ancho (m)</v>
          </cell>
          <cell r="I209" t="str">
            <v>Alto (m)</v>
          </cell>
          <cell r="J209" t="str">
            <v>Metrado parcial</v>
          </cell>
        </row>
        <row r="210">
          <cell r="J210">
            <v>0</v>
          </cell>
        </row>
        <row r="211">
          <cell r="J211">
            <v>0</v>
          </cell>
        </row>
        <row r="212">
          <cell r="J212">
            <v>0</v>
          </cell>
        </row>
        <row r="213">
          <cell r="J213">
            <v>0</v>
          </cell>
        </row>
        <row r="214">
          <cell r="J214">
            <v>0</v>
          </cell>
        </row>
        <row r="215">
          <cell r="J215">
            <v>0</v>
          </cell>
        </row>
        <row r="216">
          <cell r="J216">
            <v>0</v>
          </cell>
        </row>
        <row r="219">
          <cell r="I219" t="str">
            <v>UNIDAD :</v>
          </cell>
          <cell r="J219" t="str">
            <v>pza</v>
          </cell>
        </row>
        <row r="220">
          <cell r="D220" t="str">
            <v>14.01</v>
          </cell>
          <cell r="E220" t="str">
            <v xml:space="preserve">   ESCALERA METALICA</v>
          </cell>
          <cell r="I220" t="str">
            <v>TOTAL :</v>
          </cell>
          <cell r="J220">
            <v>0</v>
          </cell>
        </row>
        <row r="221">
          <cell r="E221" t="str">
            <v>Descripción</v>
          </cell>
          <cell r="F221" t="str">
            <v>Cantidad</v>
          </cell>
          <cell r="G221" t="str">
            <v>Largo (m)</v>
          </cell>
          <cell r="H221" t="str">
            <v>Ancho (m)</v>
          </cell>
          <cell r="I221" t="str">
            <v>Alto (m)</v>
          </cell>
          <cell r="J221" t="str">
            <v>Metrado parcial</v>
          </cell>
        </row>
        <row r="222">
          <cell r="J222">
            <v>0</v>
          </cell>
        </row>
        <row r="223">
          <cell r="J223">
            <v>0</v>
          </cell>
        </row>
        <row r="224">
          <cell r="J224">
            <v>0</v>
          </cell>
        </row>
        <row r="225">
          <cell r="J225">
            <v>0</v>
          </cell>
        </row>
        <row r="226">
          <cell r="J226">
            <v>0</v>
          </cell>
        </row>
        <row r="227">
          <cell r="J227">
            <v>0</v>
          </cell>
        </row>
        <row r="228">
          <cell r="J228">
            <v>0</v>
          </cell>
        </row>
        <row r="231">
          <cell r="I231" t="str">
            <v>UNIDAD :</v>
          </cell>
          <cell r="J231" t="str">
            <v>und</v>
          </cell>
        </row>
        <row r="232">
          <cell r="D232" t="str">
            <v>14.02</v>
          </cell>
          <cell r="E232" t="str">
            <v xml:space="preserve">   PUERTAS METALICA TIPO P-1</v>
          </cell>
          <cell r="I232" t="str">
            <v>TOTAL :</v>
          </cell>
          <cell r="J232">
            <v>0</v>
          </cell>
        </row>
        <row r="233">
          <cell r="E233" t="str">
            <v>Descripción</v>
          </cell>
          <cell r="F233" t="str">
            <v>Cantidad</v>
          </cell>
          <cell r="G233" t="str">
            <v>Largo (m)</v>
          </cell>
          <cell r="H233" t="str">
            <v>Ancho (m)</v>
          </cell>
          <cell r="I233" t="str">
            <v>Alto (m)</v>
          </cell>
          <cell r="J233" t="str">
            <v>Metrado parcial</v>
          </cell>
        </row>
        <row r="234">
          <cell r="J234">
            <v>0</v>
          </cell>
        </row>
        <row r="235">
          <cell r="J235">
            <v>0</v>
          </cell>
        </row>
        <row r="236">
          <cell r="J236">
            <v>0</v>
          </cell>
        </row>
        <row r="237">
          <cell r="J237">
            <v>0</v>
          </cell>
        </row>
        <row r="238">
          <cell r="J238">
            <v>0</v>
          </cell>
        </row>
        <row r="239">
          <cell r="J239">
            <v>0</v>
          </cell>
        </row>
        <row r="240">
          <cell r="J240">
            <v>0</v>
          </cell>
        </row>
        <row r="243">
          <cell r="I243" t="str">
            <v>UNIDAD :</v>
          </cell>
          <cell r="J243" t="str">
            <v>und</v>
          </cell>
        </row>
        <row r="244">
          <cell r="D244" t="str">
            <v>14.03</v>
          </cell>
          <cell r="E244" t="str">
            <v xml:space="preserve">   PUERTAS METALICA TIPO P-5</v>
          </cell>
          <cell r="I244" t="str">
            <v>TOTAL :</v>
          </cell>
          <cell r="J244">
            <v>0</v>
          </cell>
        </row>
        <row r="245">
          <cell r="E245" t="str">
            <v>Descripción</v>
          </cell>
          <cell r="F245" t="str">
            <v>Cantidad</v>
          </cell>
          <cell r="G245" t="str">
            <v>Largo (m)</v>
          </cell>
          <cell r="H245" t="str">
            <v>Ancho (m)</v>
          </cell>
          <cell r="I245" t="str">
            <v>Alto (m)</v>
          </cell>
          <cell r="J245" t="str">
            <v>Metrado parcial</v>
          </cell>
        </row>
        <row r="246">
          <cell r="J246">
            <v>0</v>
          </cell>
        </row>
        <row r="247">
          <cell r="J247">
            <v>0</v>
          </cell>
        </row>
        <row r="248">
          <cell r="J248">
            <v>0</v>
          </cell>
        </row>
        <row r="249">
          <cell r="J249">
            <v>0</v>
          </cell>
        </row>
        <row r="250">
          <cell r="J250">
            <v>0</v>
          </cell>
        </row>
        <row r="251">
          <cell r="J251">
            <v>0</v>
          </cell>
        </row>
        <row r="252">
          <cell r="J252">
            <v>0</v>
          </cell>
        </row>
        <row r="255">
          <cell r="I255" t="str">
            <v>UNIDAD :</v>
          </cell>
          <cell r="J255" t="str">
            <v>pza</v>
          </cell>
        </row>
        <row r="256">
          <cell r="D256" t="str">
            <v>15.01</v>
          </cell>
          <cell r="E256" t="str">
            <v xml:space="preserve">   BISAGRAS CAPUCHINAS ALUMINIZADAS 3"x3"</v>
          </cell>
          <cell r="I256" t="str">
            <v>TOTAL :</v>
          </cell>
          <cell r="J256">
            <v>0</v>
          </cell>
        </row>
        <row r="257">
          <cell r="E257" t="str">
            <v>Descripción</v>
          </cell>
          <cell r="F257" t="str">
            <v>Cantidad</v>
          </cell>
          <cell r="G257" t="str">
            <v>Largo (m)</v>
          </cell>
          <cell r="H257" t="str">
            <v>Ancho (m)</v>
          </cell>
          <cell r="I257" t="str">
            <v>Alto (m)</v>
          </cell>
          <cell r="J257" t="str">
            <v>Metrado parcial</v>
          </cell>
        </row>
        <row r="258">
          <cell r="J258">
            <v>0</v>
          </cell>
        </row>
        <row r="259">
          <cell r="J259">
            <v>0</v>
          </cell>
        </row>
        <row r="260">
          <cell r="J260">
            <v>0</v>
          </cell>
        </row>
        <row r="261">
          <cell r="J261">
            <v>0</v>
          </cell>
        </row>
        <row r="262">
          <cell r="J262">
            <v>0</v>
          </cell>
        </row>
        <row r="263">
          <cell r="J263">
            <v>0</v>
          </cell>
        </row>
        <row r="264">
          <cell r="J264">
            <v>0</v>
          </cell>
        </row>
        <row r="267">
          <cell r="I267" t="str">
            <v>UNIDAD :</v>
          </cell>
          <cell r="J267" t="str">
            <v>pza</v>
          </cell>
        </row>
        <row r="268">
          <cell r="D268" t="str">
            <v>15.02</v>
          </cell>
          <cell r="E268" t="str">
            <v xml:space="preserve">   CERRADURA PARA PUERTAS PRINCIPALES 3 GPS</v>
          </cell>
          <cell r="I268" t="str">
            <v>TOTAL :</v>
          </cell>
          <cell r="J268">
            <v>0</v>
          </cell>
        </row>
        <row r="269">
          <cell r="E269" t="str">
            <v>Descripción</v>
          </cell>
          <cell r="F269" t="str">
            <v>Cantidad</v>
          </cell>
          <cell r="G269" t="str">
            <v>Largo (m)</v>
          </cell>
          <cell r="H269" t="str">
            <v>Ancho (m)</v>
          </cell>
          <cell r="I269" t="str">
            <v>Alto (m)</v>
          </cell>
          <cell r="J269" t="str">
            <v>Metrado parcial</v>
          </cell>
        </row>
        <row r="270">
          <cell r="J270">
            <v>0</v>
          </cell>
        </row>
        <row r="271">
          <cell r="E271" t="str">
            <v>Sobrecimiento</v>
          </cell>
          <cell r="J271">
            <v>0</v>
          </cell>
        </row>
        <row r="272">
          <cell r="J272">
            <v>0</v>
          </cell>
        </row>
        <row r="273">
          <cell r="J273">
            <v>0</v>
          </cell>
        </row>
        <row r="274">
          <cell r="J274">
            <v>0</v>
          </cell>
        </row>
        <row r="275">
          <cell r="J275">
            <v>0</v>
          </cell>
        </row>
        <row r="276">
          <cell r="J276">
            <v>0</v>
          </cell>
        </row>
        <row r="279">
          <cell r="I279" t="str">
            <v>UNIDAD :</v>
          </cell>
          <cell r="J279" t="str">
            <v>pza</v>
          </cell>
        </row>
        <row r="280">
          <cell r="D280" t="str">
            <v>15.03</v>
          </cell>
          <cell r="E280" t="str">
            <v xml:space="preserve">   CERRADURA DE BOLA PARA PUERTAS INTERIORES</v>
          </cell>
          <cell r="I280" t="str">
            <v>TOTAL :</v>
          </cell>
          <cell r="J280">
            <v>0</v>
          </cell>
        </row>
        <row r="281">
          <cell r="E281" t="str">
            <v>Descripción</v>
          </cell>
          <cell r="F281" t="str">
            <v>Cantidad</v>
          </cell>
          <cell r="G281" t="str">
            <v>Largo (m)</v>
          </cell>
          <cell r="H281" t="str">
            <v>Ancho (m)</v>
          </cell>
          <cell r="I281" t="str">
            <v>Alto (m)</v>
          </cell>
          <cell r="J281" t="str">
            <v>Metrado parcial</v>
          </cell>
        </row>
        <row r="282">
          <cell r="J282">
            <v>0</v>
          </cell>
        </row>
        <row r="283">
          <cell r="J283">
            <v>0</v>
          </cell>
        </row>
        <row r="284">
          <cell r="J284">
            <v>0</v>
          </cell>
        </row>
        <row r="285">
          <cell r="J285">
            <v>0</v>
          </cell>
        </row>
        <row r="286">
          <cell r="J286">
            <v>0</v>
          </cell>
        </row>
        <row r="287">
          <cell r="J287">
            <v>0</v>
          </cell>
        </row>
        <row r="288">
          <cell r="J288">
            <v>0</v>
          </cell>
        </row>
        <row r="291">
          <cell r="I291" t="str">
            <v>UNIDAD :</v>
          </cell>
          <cell r="J291" t="str">
            <v>p2</v>
          </cell>
        </row>
        <row r="292">
          <cell r="D292" t="str">
            <v>16.01</v>
          </cell>
          <cell r="E292" t="str">
            <v xml:space="preserve">   VIDRIO PARA VENTANAS</v>
          </cell>
          <cell r="I292" t="str">
            <v>TOTAL :</v>
          </cell>
          <cell r="J292">
            <v>0</v>
          </cell>
        </row>
        <row r="293">
          <cell r="E293" t="str">
            <v>Descripción</v>
          </cell>
          <cell r="F293" t="str">
            <v>Cantidad</v>
          </cell>
          <cell r="G293" t="str">
            <v>Largo (m)</v>
          </cell>
          <cell r="H293" t="str">
            <v>Ancho (m)</v>
          </cell>
          <cell r="I293" t="str">
            <v>Alto (m)</v>
          </cell>
          <cell r="J293" t="str">
            <v>Metrado parcial</v>
          </cell>
        </row>
        <row r="294">
          <cell r="J294">
            <v>0</v>
          </cell>
        </row>
        <row r="295">
          <cell r="J295">
            <v>0</v>
          </cell>
        </row>
        <row r="296">
          <cell r="J296">
            <v>0</v>
          </cell>
        </row>
        <row r="297">
          <cell r="J297">
            <v>0</v>
          </cell>
        </row>
        <row r="298">
          <cell r="J298">
            <v>0</v>
          </cell>
        </row>
        <row r="299">
          <cell r="J299">
            <v>0</v>
          </cell>
        </row>
        <row r="300">
          <cell r="J300">
            <v>0</v>
          </cell>
        </row>
        <row r="303">
          <cell r="I303" t="str">
            <v>UNIDAD :</v>
          </cell>
          <cell r="J303" t="str">
            <v>p2</v>
          </cell>
        </row>
        <row r="304">
          <cell r="D304" t="str">
            <v>16.02</v>
          </cell>
          <cell r="E304" t="str">
            <v xml:space="preserve">   VIDRIO SISTEMA MODUGLASS PARA VENTANAS</v>
          </cell>
          <cell r="I304" t="str">
            <v>TOTAL :</v>
          </cell>
          <cell r="J304">
            <v>1</v>
          </cell>
        </row>
        <row r="305">
          <cell r="E305" t="str">
            <v>Descripción</v>
          </cell>
          <cell r="F305" t="str">
            <v>Cantidad</v>
          </cell>
          <cell r="G305" t="str">
            <v>Largo (m)</v>
          </cell>
          <cell r="H305" t="str">
            <v>Ancho (m)</v>
          </cell>
          <cell r="I305" t="str">
            <v>Alto (m)</v>
          </cell>
          <cell r="J305" t="str">
            <v>Metrado parcial</v>
          </cell>
        </row>
        <row r="306">
          <cell r="J306">
            <v>0</v>
          </cell>
        </row>
        <row r="307">
          <cell r="J307">
            <v>0</v>
          </cell>
        </row>
        <row r="308">
          <cell r="I308">
            <v>0.5</v>
          </cell>
          <cell r="J308">
            <v>0.5</v>
          </cell>
        </row>
        <row r="309">
          <cell r="I309">
            <v>0.5</v>
          </cell>
          <cell r="J309">
            <v>0.5</v>
          </cell>
        </row>
        <row r="310">
          <cell r="J310">
            <v>0</v>
          </cell>
        </row>
        <row r="311">
          <cell r="J311">
            <v>0</v>
          </cell>
        </row>
        <row r="312">
          <cell r="J312">
            <v>0</v>
          </cell>
        </row>
        <row r="315">
          <cell r="I315" t="str">
            <v>UNIDAD :</v>
          </cell>
          <cell r="J315" t="str">
            <v>p2</v>
          </cell>
        </row>
        <row r="316">
          <cell r="D316" t="str">
            <v>16.03</v>
          </cell>
          <cell r="E316" t="str">
            <v xml:space="preserve">   VIDRIO PARA PUERTAS</v>
          </cell>
          <cell r="I316" t="str">
            <v>TOTAL :</v>
          </cell>
          <cell r="J316">
            <v>1</v>
          </cell>
        </row>
        <row r="317">
          <cell r="E317" t="str">
            <v>Descripción</v>
          </cell>
          <cell r="F317" t="str">
            <v>Cantidad</v>
          </cell>
          <cell r="G317" t="str">
            <v>Largo (m)</v>
          </cell>
          <cell r="H317" t="str">
            <v>Ancho (m)</v>
          </cell>
          <cell r="I317" t="str">
            <v>Alto (m)</v>
          </cell>
          <cell r="J317" t="str">
            <v>Metrado parcial</v>
          </cell>
        </row>
        <row r="318">
          <cell r="J318">
            <v>0</v>
          </cell>
        </row>
        <row r="319">
          <cell r="J319">
            <v>0</v>
          </cell>
        </row>
        <row r="320">
          <cell r="I320">
            <v>0.5</v>
          </cell>
          <cell r="J320">
            <v>0.5</v>
          </cell>
        </row>
        <row r="321">
          <cell r="I321">
            <v>0.5</v>
          </cell>
          <cell r="J321">
            <v>0.5</v>
          </cell>
        </row>
        <row r="322">
          <cell r="J322">
            <v>0</v>
          </cell>
        </row>
        <row r="323">
          <cell r="J323">
            <v>0</v>
          </cell>
        </row>
        <row r="324">
          <cell r="J324">
            <v>0</v>
          </cell>
        </row>
        <row r="327">
          <cell r="I327" t="str">
            <v>UNIDAD :</v>
          </cell>
          <cell r="J327" t="str">
            <v>m2</v>
          </cell>
        </row>
        <row r="328">
          <cell r="D328" t="str">
            <v>17.01</v>
          </cell>
          <cell r="E328" t="str">
            <v xml:space="preserve">   PINTURA LATEX EN CIELO RASO (Incluye Vigas)</v>
          </cell>
          <cell r="I328" t="str">
            <v>TOTAL :</v>
          </cell>
          <cell r="J328">
            <v>0.2</v>
          </cell>
        </row>
        <row r="329">
          <cell r="E329" t="str">
            <v>Descripción</v>
          </cell>
          <cell r="F329" t="str">
            <v>Cantidad</v>
          </cell>
          <cell r="G329" t="str">
            <v>Largo (m)</v>
          </cell>
          <cell r="H329" t="str">
            <v>Ancho (m)</v>
          </cell>
          <cell r="I329" t="str">
            <v>Alto (m)</v>
          </cell>
          <cell r="J329" t="str">
            <v>Metrado parcial</v>
          </cell>
        </row>
        <row r="330">
          <cell r="J330">
            <v>0</v>
          </cell>
        </row>
        <row r="331">
          <cell r="I331">
            <v>0.2</v>
          </cell>
          <cell r="J331">
            <v>0.2</v>
          </cell>
        </row>
        <row r="332">
          <cell r="J332">
            <v>0</v>
          </cell>
        </row>
        <row r="333">
          <cell r="J333">
            <v>0</v>
          </cell>
        </row>
        <row r="334">
          <cell r="J334">
            <v>0</v>
          </cell>
        </row>
        <row r="335">
          <cell r="J335">
            <v>0</v>
          </cell>
        </row>
        <row r="336">
          <cell r="J336">
            <v>0</v>
          </cell>
        </row>
        <row r="339">
          <cell r="I339" t="str">
            <v>UNIDAD :</v>
          </cell>
          <cell r="J339" t="str">
            <v>m2</v>
          </cell>
        </row>
        <row r="340">
          <cell r="D340" t="str">
            <v>17.02</v>
          </cell>
          <cell r="E340" t="str">
            <v xml:space="preserve">   PINTURA EN MUROS INTERIORES (Incluye Columnas y Derrames)</v>
          </cell>
          <cell r="I340" t="str">
            <v>TOTAL :</v>
          </cell>
          <cell r="J340">
            <v>0.4</v>
          </cell>
        </row>
        <row r="341">
          <cell r="E341" t="str">
            <v>Descripción</v>
          </cell>
          <cell r="F341" t="str">
            <v>Cantidad</v>
          </cell>
          <cell r="G341" t="str">
            <v>Largo (m)</v>
          </cell>
          <cell r="H341" t="str">
            <v>Ancho (m)</v>
          </cell>
          <cell r="I341" t="str">
            <v>Alto (m)</v>
          </cell>
          <cell r="J341" t="str">
            <v>Metrado parcial</v>
          </cell>
        </row>
        <row r="342">
          <cell r="J342">
            <v>0</v>
          </cell>
        </row>
        <row r="343">
          <cell r="I343">
            <v>0.4</v>
          </cell>
          <cell r="J343">
            <v>0.4</v>
          </cell>
        </row>
        <row r="344">
          <cell r="J344">
            <v>0</v>
          </cell>
        </row>
        <row r="345">
          <cell r="J345">
            <v>0</v>
          </cell>
        </row>
        <row r="346">
          <cell r="J346">
            <v>0</v>
          </cell>
        </row>
        <row r="347">
          <cell r="J347">
            <v>0</v>
          </cell>
        </row>
        <row r="348">
          <cell r="J348">
            <v>0</v>
          </cell>
        </row>
        <row r="351">
          <cell r="I351" t="str">
            <v>UNIDAD :</v>
          </cell>
          <cell r="J351" t="str">
            <v>m2</v>
          </cell>
        </row>
        <row r="352">
          <cell r="D352" t="str">
            <v>17.03</v>
          </cell>
          <cell r="E352" t="str">
            <v xml:space="preserve">   PINTURA EN MUROS EXTERIORES (Incluye Columnas, Derrames y Elementos de Fachada)</v>
          </cell>
          <cell r="I352" t="str">
            <v>TOTAL :</v>
          </cell>
          <cell r="J352">
            <v>3</v>
          </cell>
        </row>
        <row r="353">
          <cell r="E353" t="str">
            <v>Descripción</v>
          </cell>
          <cell r="F353" t="str">
            <v>Cantidad</v>
          </cell>
          <cell r="G353" t="str">
            <v>Largo (m)</v>
          </cell>
          <cell r="H353" t="str">
            <v>Ancho (m)</v>
          </cell>
          <cell r="I353" t="str">
            <v>Alto (m)</v>
          </cell>
          <cell r="J353" t="str">
            <v>Metrado parcial</v>
          </cell>
        </row>
        <row r="354">
          <cell r="J354">
            <v>0</v>
          </cell>
        </row>
        <row r="355">
          <cell r="I355">
            <v>3</v>
          </cell>
          <cell r="J355">
            <v>3</v>
          </cell>
        </row>
        <row r="356">
          <cell r="J356">
            <v>0</v>
          </cell>
        </row>
        <row r="357">
          <cell r="J357">
            <v>0</v>
          </cell>
        </row>
        <row r="358">
          <cell r="J358">
            <v>0</v>
          </cell>
        </row>
        <row r="359">
          <cell r="J359">
            <v>0</v>
          </cell>
        </row>
        <row r="360">
          <cell r="J360">
            <v>0</v>
          </cell>
        </row>
        <row r="363">
          <cell r="I363" t="str">
            <v>UNIDAD :</v>
          </cell>
          <cell r="J363" t="str">
            <v>m2</v>
          </cell>
        </row>
        <row r="364">
          <cell r="D364" t="str">
            <v>18.01</v>
          </cell>
          <cell r="E364" t="str">
            <v xml:space="preserve">   LIMPIEZA DE VIDRIOS</v>
          </cell>
          <cell r="I364" t="str">
            <v>TOTAL :</v>
          </cell>
          <cell r="J364">
            <v>0</v>
          </cell>
        </row>
        <row r="365">
          <cell r="E365" t="str">
            <v>Descripción</v>
          </cell>
          <cell r="F365" t="str">
            <v>Cantidad</v>
          </cell>
          <cell r="G365" t="str">
            <v>Largo (m)</v>
          </cell>
          <cell r="H365" t="str">
            <v>Ancho (m)</v>
          </cell>
          <cell r="I365" t="str">
            <v>Alto (m)</v>
          </cell>
          <cell r="J365" t="str">
            <v>Metrado parcial</v>
          </cell>
        </row>
        <row r="366">
          <cell r="J366">
            <v>0</v>
          </cell>
        </row>
        <row r="367">
          <cell r="H367">
            <v>0</v>
          </cell>
          <cell r="I367">
            <v>3</v>
          </cell>
          <cell r="J367">
            <v>0</v>
          </cell>
        </row>
        <row r="368">
          <cell r="J368">
            <v>0</v>
          </cell>
        </row>
        <row r="369">
          <cell r="J369">
            <v>0</v>
          </cell>
        </row>
        <row r="370">
          <cell r="J370">
            <v>0</v>
          </cell>
        </row>
        <row r="371">
          <cell r="J371">
            <v>0</v>
          </cell>
        </row>
        <row r="372">
          <cell r="J372">
            <v>0</v>
          </cell>
        </row>
        <row r="375">
          <cell r="I375" t="str">
            <v>UNIDAD :</v>
          </cell>
          <cell r="J375" t="str">
            <v>Glb</v>
          </cell>
        </row>
        <row r="376">
          <cell r="D376" t="str">
            <v>18.02</v>
          </cell>
          <cell r="E376" t="str">
            <v xml:space="preserve">   LIMPIEZA PERMAMENTE DE OBRA</v>
          </cell>
          <cell r="I376" t="str">
            <v>TOTAL :</v>
          </cell>
          <cell r="J376">
            <v>0</v>
          </cell>
        </row>
        <row r="377">
          <cell r="E377" t="str">
            <v>Descripción</v>
          </cell>
          <cell r="F377" t="str">
            <v>Cantidad</v>
          </cell>
          <cell r="G377" t="str">
            <v>Largo (m)</v>
          </cell>
          <cell r="H377" t="str">
            <v>Ancho (m)</v>
          </cell>
          <cell r="I377" t="str">
            <v>Alto (m)</v>
          </cell>
          <cell r="J377" t="str">
            <v>Metrado parcial</v>
          </cell>
        </row>
        <row r="378">
          <cell r="J378">
            <v>0</v>
          </cell>
        </row>
        <row r="379">
          <cell r="J379">
            <v>0</v>
          </cell>
        </row>
        <row r="380">
          <cell r="J380">
            <v>0</v>
          </cell>
        </row>
        <row r="381">
          <cell r="J381">
            <v>0</v>
          </cell>
        </row>
        <row r="382">
          <cell r="J382">
            <v>0</v>
          </cell>
        </row>
        <row r="383">
          <cell r="J383">
            <v>0</v>
          </cell>
        </row>
        <row r="384">
          <cell r="J384">
            <v>0</v>
          </cell>
        </row>
        <row r="387">
          <cell r="I387" t="str">
            <v>UNIDAD :</v>
          </cell>
          <cell r="J387" t="str">
            <v>m2</v>
          </cell>
        </row>
        <row r="388">
          <cell r="D388" t="str">
            <v>18.03</v>
          </cell>
          <cell r="E388" t="str">
            <v xml:space="preserve">   LIMPIEZA FINAL DE OBRA</v>
          </cell>
          <cell r="I388" t="str">
            <v>TOTAL :</v>
          </cell>
          <cell r="J388">
            <v>0</v>
          </cell>
        </row>
        <row r="389">
          <cell r="E389" t="str">
            <v>Descripción</v>
          </cell>
          <cell r="F389" t="str">
            <v>Cantidad</v>
          </cell>
          <cell r="G389" t="str">
            <v>Largo (m)</v>
          </cell>
          <cell r="H389" t="str">
            <v>Ancho (m)</v>
          </cell>
          <cell r="I389" t="str">
            <v>Alto (m)</v>
          </cell>
          <cell r="J389" t="str">
            <v>Metrado parcial</v>
          </cell>
        </row>
        <row r="390">
          <cell r="J390">
            <v>0</v>
          </cell>
        </row>
        <row r="391">
          <cell r="J391">
            <v>0</v>
          </cell>
        </row>
        <row r="392">
          <cell r="J392">
            <v>0</v>
          </cell>
        </row>
        <row r="393">
          <cell r="J393">
            <v>0</v>
          </cell>
        </row>
        <row r="394">
          <cell r="J394">
            <v>0</v>
          </cell>
        </row>
        <row r="395">
          <cell r="J395">
            <v>0</v>
          </cell>
        </row>
        <row r="396">
          <cell r="J396">
            <v>0</v>
          </cell>
        </row>
        <row r="399">
          <cell r="I399" t="str">
            <v>UNIDAD :</v>
          </cell>
          <cell r="J399" t="e">
            <v>#N/A</v>
          </cell>
        </row>
        <row r="400">
          <cell r="E400" t="e">
            <v>#N/A</v>
          </cell>
          <cell r="I400" t="str">
            <v>TOTAL :</v>
          </cell>
          <cell r="J400">
            <v>0</v>
          </cell>
        </row>
        <row r="401">
          <cell r="E401" t="str">
            <v>Descripción</v>
          </cell>
          <cell r="F401" t="str">
            <v>Cantidad</v>
          </cell>
          <cell r="G401" t="str">
            <v>Largo (m)</v>
          </cell>
          <cell r="H401" t="str">
            <v>Ancho (m)</v>
          </cell>
          <cell r="I401" t="str">
            <v>Alto (m)</v>
          </cell>
          <cell r="J401" t="str">
            <v>Metrado parcial</v>
          </cell>
        </row>
        <row r="402">
          <cell r="J402">
            <v>0</v>
          </cell>
        </row>
        <row r="403">
          <cell r="J403">
            <v>0</v>
          </cell>
        </row>
        <row r="404">
          <cell r="J404">
            <v>0</v>
          </cell>
        </row>
        <row r="405">
          <cell r="J405">
            <v>0</v>
          </cell>
        </row>
        <row r="406">
          <cell r="J406">
            <v>0</v>
          </cell>
        </row>
        <row r="407">
          <cell r="J407">
            <v>0</v>
          </cell>
        </row>
        <row r="408">
          <cell r="J408">
            <v>0</v>
          </cell>
        </row>
        <row r="411">
          <cell r="I411" t="str">
            <v>UNIDAD :</v>
          </cell>
          <cell r="J411" t="e">
            <v>#N/A</v>
          </cell>
        </row>
        <row r="412">
          <cell r="E412" t="e">
            <v>#N/A</v>
          </cell>
          <cell r="I412" t="str">
            <v>TOTAL :</v>
          </cell>
          <cell r="J412">
            <v>0</v>
          </cell>
        </row>
        <row r="413">
          <cell r="E413" t="str">
            <v>Descripción</v>
          </cell>
          <cell r="F413" t="str">
            <v>Cantidad</v>
          </cell>
          <cell r="G413" t="str">
            <v>Largo (m)</v>
          </cell>
          <cell r="H413" t="str">
            <v>Ancho (m)</v>
          </cell>
          <cell r="I413" t="str">
            <v>Alto (m)</v>
          </cell>
          <cell r="J413" t="str">
            <v>Metrado parcial</v>
          </cell>
        </row>
        <row r="414">
          <cell r="J414">
            <v>0</v>
          </cell>
        </row>
        <row r="415">
          <cell r="J415">
            <v>0</v>
          </cell>
        </row>
        <row r="416">
          <cell r="J416">
            <v>0</v>
          </cell>
        </row>
        <row r="417">
          <cell r="J417">
            <v>0</v>
          </cell>
        </row>
        <row r="418">
          <cell r="J418">
            <v>0</v>
          </cell>
        </row>
        <row r="419">
          <cell r="J419">
            <v>0</v>
          </cell>
        </row>
        <row r="420">
          <cell r="J420">
            <v>0</v>
          </cell>
        </row>
        <row r="423">
          <cell r="I423" t="str">
            <v>UNIDAD :</v>
          </cell>
          <cell r="J423" t="e">
            <v>#N/A</v>
          </cell>
        </row>
        <row r="424">
          <cell r="E424" t="e">
            <v>#N/A</v>
          </cell>
          <cell r="I424" t="str">
            <v>TOTAL :</v>
          </cell>
          <cell r="J424">
            <v>0</v>
          </cell>
        </row>
        <row r="425">
          <cell r="E425" t="str">
            <v>Descripción</v>
          </cell>
          <cell r="F425" t="str">
            <v>Cantidad</v>
          </cell>
          <cell r="G425" t="str">
            <v>Largo (m)</v>
          </cell>
          <cell r="H425" t="str">
            <v>Ancho (m)</v>
          </cell>
          <cell r="I425" t="str">
            <v>Alto (m)</v>
          </cell>
          <cell r="J425" t="str">
            <v>Metrado parcial</v>
          </cell>
        </row>
        <row r="426">
          <cell r="J426">
            <v>0</v>
          </cell>
        </row>
        <row r="427">
          <cell r="J427">
            <v>0</v>
          </cell>
        </row>
        <row r="428">
          <cell r="J428">
            <v>0</v>
          </cell>
        </row>
        <row r="429">
          <cell r="J429">
            <v>0</v>
          </cell>
        </row>
        <row r="430">
          <cell r="J430">
            <v>0</v>
          </cell>
        </row>
        <row r="431">
          <cell r="J431">
            <v>0</v>
          </cell>
        </row>
        <row r="432">
          <cell r="J432">
            <v>0</v>
          </cell>
        </row>
      </sheetData>
      <sheetData sheetId="3" refreshError="1">
        <row r="13">
          <cell r="I13" t="str">
            <v>UNIDAD :</v>
          </cell>
          <cell r="J13" t="str">
            <v>pza</v>
          </cell>
        </row>
        <row r="14">
          <cell r="D14" t="str">
            <v>19.01.01</v>
          </cell>
          <cell r="E14" t="str">
            <v xml:space="preserve">      INODORO DE TANQUE BAJO</v>
          </cell>
          <cell r="I14" t="str">
            <v>TOTAL :</v>
          </cell>
          <cell r="J14">
            <v>2</v>
          </cell>
        </row>
        <row r="15">
          <cell r="E15" t="str">
            <v>Descripción</v>
          </cell>
          <cell r="F15" t="str">
            <v>Cantidad</v>
          </cell>
          <cell r="G15" t="str">
            <v>Largo (m)</v>
          </cell>
          <cell r="H15" t="str">
            <v>Ancho (m)</v>
          </cell>
          <cell r="I15" t="str">
            <v>Alto (m)</v>
          </cell>
          <cell r="J15" t="str">
            <v>Metrado parcial</v>
          </cell>
        </row>
        <row r="16">
          <cell r="J16">
            <v>0</v>
          </cell>
        </row>
        <row r="17">
          <cell r="E17" t="str">
            <v>Inodoro de Tanque Bajo en Servicios Higienicos</v>
          </cell>
          <cell r="F17">
            <v>2</v>
          </cell>
          <cell r="J17">
            <v>2</v>
          </cell>
        </row>
        <row r="18">
          <cell r="J18">
            <v>0</v>
          </cell>
        </row>
        <row r="19">
          <cell r="J19">
            <v>0</v>
          </cell>
        </row>
        <row r="20">
          <cell r="J20">
            <v>0</v>
          </cell>
        </row>
        <row r="21">
          <cell r="J21">
            <v>0</v>
          </cell>
        </row>
        <row r="22">
          <cell r="J22">
            <v>0</v>
          </cell>
        </row>
        <row r="25">
          <cell r="I25" t="str">
            <v>UNIDAD :</v>
          </cell>
          <cell r="J25" t="str">
            <v>und</v>
          </cell>
        </row>
        <row r="26">
          <cell r="D26" t="str">
            <v>19.01.02</v>
          </cell>
          <cell r="E26" t="str">
            <v xml:space="preserve">      ACCESORIOS PARA INODORO</v>
          </cell>
          <cell r="I26" t="str">
            <v>TOTAL :</v>
          </cell>
          <cell r="J26">
            <v>2</v>
          </cell>
        </row>
        <row r="27">
          <cell r="E27" t="str">
            <v>Descripción</v>
          </cell>
          <cell r="F27" t="str">
            <v>Cantidad</v>
          </cell>
          <cell r="G27" t="str">
            <v>Largo (m)</v>
          </cell>
          <cell r="H27" t="str">
            <v>Ancho (m)</v>
          </cell>
          <cell r="I27" t="str">
            <v>Alto (m)</v>
          </cell>
          <cell r="J27" t="str">
            <v>Metrado parcial</v>
          </cell>
        </row>
        <row r="28">
          <cell r="J28">
            <v>0</v>
          </cell>
        </row>
        <row r="29">
          <cell r="E29" t="str">
            <v>Accesorios para instalación de Inodoros</v>
          </cell>
          <cell r="F29">
            <v>2</v>
          </cell>
          <cell r="J29">
            <v>2</v>
          </cell>
        </row>
        <row r="30">
          <cell r="J30">
            <v>0</v>
          </cell>
        </row>
        <row r="31">
          <cell r="J31">
            <v>0</v>
          </cell>
        </row>
        <row r="32">
          <cell r="J32">
            <v>0</v>
          </cell>
        </row>
        <row r="33">
          <cell r="J33">
            <v>0</v>
          </cell>
        </row>
        <row r="34">
          <cell r="J34">
            <v>0</v>
          </cell>
        </row>
        <row r="37">
          <cell r="I37" t="str">
            <v>UNIDAD :</v>
          </cell>
          <cell r="J37" t="str">
            <v>pza</v>
          </cell>
        </row>
        <row r="38">
          <cell r="D38" t="str">
            <v>19.02.01</v>
          </cell>
          <cell r="E38" t="str">
            <v xml:space="preserve">      LAVATORIO DE PARED </v>
          </cell>
          <cell r="I38" t="str">
            <v>TOTAL :</v>
          </cell>
          <cell r="J38">
            <v>4</v>
          </cell>
        </row>
        <row r="39">
          <cell r="E39" t="str">
            <v>Descripción</v>
          </cell>
          <cell r="F39" t="str">
            <v>Cantidad</v>
          </cell>
          <cell r="G39" t="str">
            <v>Largo (m)</v>
          </cell>
          <cell r="H39" t="str">
            <v>Ancho (m)</v>
          </cell>
          <cell r="I39" t="str">
            <v>Alto (m)</v>
          </cell>
          <cell r="J39" t="str">
            <v>Metrado parcial</v>
          </cell>
        </row>
        <row r="40">
          <cell r="J40">
            <v>0</v>
          </cell>
        </row>
        <row r="41">
          <cell r="E41" t="str">
            <v>Lavatorios de Pared</v>
          </cell>
          <cell r="J41">
            <v>0</v>
          </cell>
        </row>
        <row r="42">
          <cell r="E42" t="str">
            <v>Servicios Higienicos</v>
          </cell>
          <cell r="F42">
            <v>2</v>
          </cell>
          <cell r="J42">
            <v>2</v>
          </cell>
        </row>
        <row r="43">
          <cell r="E43" t="str">
            <v>Tópico</v>
          </cell>
          <cell r="F43">
            <v>1</v>
          </cell>
          <cell r="J43">
            <v>1</v>
          </cell>
        </row>
        <row r="44">
          <cell r="E44" t="str">
            <v>Consultorio Médico 1</v>
          </cell>
          <cell r="F44">
            <v>1</v>
          </cell>
          <cell r="J44">
            <v>1</v>
          </cell>
        </row>
        <row r="45">
          <cell r="J45">
            <v>0</v>
          </cell>
        </row>
        <row r="46">
          <cell r="J46">
            <v>0</v>
          </cell>
        </row>
        <row r="47">
          <cell r="J47">
            <v>0</v>
          </cell>
        </row>
        <row r="48">
          <cell r="J48">
            <v>0</v>
          </cell>
        </row>
        <row r="49">
          <cell r="J49">
            <v>0</v>
          </cell>
        </row>
        <row r="50">
          <cell r="J50">
            <v>0</v>
          </cell>
        </row>
        <row r="53">
          <cell r="I53" t="str">
            <v>UNIDAD :</v>
          </cell>
          <cell r="J53" t="str">
            <v>und</v>
          </cell>
        </row>
        <row r="54">
          <cell r="D54" t="str">
            <v>19.02.02</v>
          </cell>
          <cell r="E54" t="str">
            <v xml:space="preserve">      ACCESORIOS PARA LAVATORIO</v>
          </cell>
          <cell r="I54" t="str">
            <v>TOTAL :</v>
          </cell>
          <cell r="J54">
            <v>4</v>
          </cell>
        </row>
        <row r="55">
          <cell r="E55" t="str">
            <v>Descripción</v>
          </cell>
          <cell r="F55" t="str">
            <v>Cantidad</v>
          </cell>
          <cell r="G55" t="str">
            <v>Largo (m)</v>
          </cell>
          <cell r="H55" t="str">
            <v>Ancho (m)</v>
          </cell>
          <cell r="I55" t="str">
            <v>Alto (m)</v>
          </cell>
          <cell r="J55" t="str">
            <v>Metrado parcial</v>
          </cell>
        </row>
        <row r="56">
          <cell r="J56">
            <v>0</v>
          </cell>
        </row>
        <row r="57">
          <cell r="E57" t="str">
            <v>Accesorios para instalación de Lavatorios</v>
          </cell>
          <cell r="F57">
            <v>4</v>
          </cell>
          <cell r="J57">
            <v>4</v>
          </cell>
        </row>
        <row r="58">
          <cell r="J58">
            <v>0</v>
          </cell>
        </row>
        <row r="59">
          <cell r="J59">
            <v>0</v>
          </cell>
        </row>
        <row r="60">
          <cell r="J60">
            <v>0</v>
          </cell>
        </row>
        <row r="61">
          <cell r="J61">
            <v>0</v>
          </cell>
        </row>
        <row r="62">
          <cell r="J62">
            <v>0</v>
          </cell>
        </row>
        <row r="65">
          <cell r="I65" t="str">
            <v>UNIDAD :</v>
          </cell>
          <cell r="J65" t="str">
            <v>pza</v>
          </cell>
        </row>
        <row r="66">
          <cell r="D66" t="str">
            <v>19.03.01</v>
          </cell>
          <cell r="E66" t="str">
            <v xml:space="preserve">      COLOCACION DE APARATOS SANITARIOS</v>
          </cell>
          <cell r="I66" t="str">
            <v>TOTAL :</v>
          </cell>
          <cell r="J66">
            <v>6</v>
          </cell>
        </row>
        <row r="67">
          <cell r="E67" t="str">
            <v>Descripción</v>
          </cell>
          <cell r="F67" t="str">
            <v>Cantidad</v>
          </cell>
          <cell r="G67" t="str">
            <v>Largo (m)</v>
          </cell>
          <cell r="H67" t="str">
            <v>Ancho (m)</v>
          </cell>
          <cell r="I67" t="str">
            <v>Alto (m)</v>
          </cell>
          <cell r="J67" t="str">
            <v>Metrado parcial</v>
          </cell>
        </row>
        <row r="68">
          <cell r="J68">
            <v>0</v>
          </cell>
        </row>
        <row r="69">
          <cell r="E69" t="str">
            <v>Colocación de Aparatos Sanitarios (Inodoros y Lavatorios)</v>
          </cell>
          <cell r="J69">
            <v>0</v>
          </cell>
        </row>
        <row r="70">
          <cell r="E70" t="str">
            <v>Inodoros</v>
          </cell>
          <cell r="F70">
            <v>2</v>
          </cell>
          <cell r="J70">
            <v>2</v>
          </cell>
        </row>
        <row r="71">
          <cell r="E71" t="str">
            <v>Lavatorios</v>
          </cell>
          <cell r="F71">
            <v>4</v>
          </cell>
          <cell r="J71">
            <v>4</v>
          </cell>
        </row>
        <row r="72">
          <cell r="J72">
            <v>0</v>
          </cell>
        </row>
        <row r="73">
          <cell r="J73">
            <v>0</v>
          </cell>
        </row>
        <row r="74">
          <cell r="J74">
            <v>0</v>
          </cell>
        </row>
        <row r="75">
          <cell r="J75">
            <v>0</v>
          </cell>
        </row>
        <row r="78">
          <cell r="I78" t="str">
            <v>UNIDAD :</v>
          </cell>
          <cell r="J78" t="str">
            <v>pza</v>
          </cell>
        </row>
        <row r="79">
          <cell r="D79" t="str">
            <v>19.03.02</v>
          </cell>
          <cell r="E79" t="str">
            <v xml:space="preserve">      COLOCACION DE ACCESORIOS SANITARIOS</v>
          </cell>
          <cell r="I79" t="str">
            <v>TOTAL :</v>
          </cell>
          <cell r="J79">
            <v>6</v>
          </cell>
        </row>
        <row r="80">
          <cell r="E80" t="str">
            <v>Descripción</v>
          </cell>
          <cell r="F80" t="str">
            <v>Cantidad</v>
          </cell>
          <cell r="G80" t="str">
            <v>Largo (m)</v>
          </cell>
          <cell r="H80" t="str">
            <v>Ancho (m)</v>
          </cell>
          <cell r="I80" t="str">
            <v>Alto (m)</v>
          </cell>
          <cell r="J80" t="str">
            <v>Metrado parcial</v>
          </cell>
        </row>
        <row r="81">
          <cell r="J81">
            <v>0</v>
          </cell>
        </row>
        <row r="82">
          <cell r="E82" t="str">
            <v>Colocación de accesorios de Inodoros y Lavatorios</v>
          </cell>
          <cell r="J82">
            <v>0</v>
          </cell>
        </row>
        <row r="83">
          <cell r="E83" t="str">
            <v>Inodoros</v>
          </cell>
          <cell r="F83">
            <v>2</v>
          </cell>
          <cell r="J83">
            <v>2</v>
          </cell>
        </row>
        <row r="84">
          <cell r="E84" t="str">
            <v>Lavatorios</v>
          </cell>
          <cell r="F84">
            <v>4</v>
          </cell>
          <cell r="J84">
            <v>4</v>
          </cell>
        </row>
        <row r="85">
          <cell r="J85">
            <v>0</v>
          </cell>
        </row>
        <row r="86">
          <cell r="J86">
            <v>0</v>
          </cell>
        </row>
        <row r="87">
          <cell r="J87">
            <v>0</v>
          </cell>
        </row>
        <row r="90">
          <cell r="I90" t="str">
            <v>UNIDAD :</v>
          </cell>
          <cell r="J90" t="str">
            <v>pto</v>
          </cell>
        </row>
        <row r="91">
          <cell r="D91" t="str">
            <v>20.01.01</v>
          </cell>
          <cell r="E91" t="str">
            <v xml:space="preserve">      SALIDA DE DESAGUE PVC SAL 2"</v>
          </cell>
          <cell r="I91" t="str">
            <v>TOTAL :</v>
          </cell>
          <cell r="J91">
            <v>0</v>
          </cell>
        </row>
        <row r="92">
          <cell r="E92" t="str">
            <v>Descripción</v>
          </cell>
          <cell r="F92" t="str">
            <v>Cantidad</v>
          </cell>
          <cell r="G92" t="str">
            <v>Largo (m)</v>
          </cell>
          <cell r="H92" t="str">
            <v>Ancho (m)</v>
          </cell>
          <cell r="I92" t="str">
            <v>Alto (m)</v>
          </cell>
          <cell r="J92" t="str">
            <v>Metrado parcial</v>
          </cell>
        </row>
        <row r="93">
          <cell r="J93">
            <v>0</v>
          </cell>
        </row>
        <row r="94">
          <cell r="J94">
            <v>0</v>
          </cell>
        </row>
        <row r="95">
          <cell r="J95">
            <v>0</v>
          </cell>
        </row>
        <row r="96">
          <cell r="J96">
            <v>0</v>
          </cell>
        </row>
        <row r="97">
          <cell r="J97">
            <v>0</v>
          </cell>
        </row>
        <row r="98">
          <cell r="J98">
            <v>0</v>
          </cell>
        </row>
        <row r="99">
          <cell r="J99">
            <v>0</v>
          </cell>
        </row>
        <row r="102">
          <cell r="I102" t="str">
            <v>UNIDAD :</v>
          </cell>
          <cell r="J102" t="str">
            <v>pto</v>
          </cell>
        </row>
        <row r="103">
          <cell r="D103" t="str">
            <v>20.01.02</v>
          </cell>
          <cell r="E103" t="str">
            <v xml:space="preserve">      SALIDA DE DESAGUE PVC SAL 4"</v>
          </cell>
          <cell r="I103" t="str">
            <v>TOTAL :</v>
          </cell>
          <cell r="J103">
            <v>0</v>
          </cell>
        </row>
        <row r="104">
          <cell r="E104" t="str">
            <v>Descripción</v>
          </cell>
          <cell r="F104" t="str">
            <v>Cantidad</v>
          </cell>
          <cell r="G104" t="str">
            <v>Largo (m)</v>
          </cell>
          <cell r="H104" t="str">
            <v>Ancho (m)</v>
          </cell>
          <cell r="I104" t="str">
            <v>Alto (m)</v>
          </cell>
          <cell r="J104" t="str">
            <v>Metrado parcial</v>
          </cell>
        </row>
        <row r="105">
          <cell r="J105">
            <v>0</v>
          </cell>
        </row>
        <row r="106">
          <cell r="J106">
            <v>0</v>
          </cell>
        </row>
        <row r="107">
          <cell r="J107">
            <v>0</v>
          </cell>
        </row>
        <row r="108">
          <cell r="J108">
            <v>0</v>
          </cell>
        </row>
        <row r="109">
          <cell r="J109">
            <v>0</v>
          </cell>
        </row>
        <row r="110">
          <cell r="J110">
            <v>0</v>
          </cell>
        </row>
        <row r="111">
          <cell r="J111">
            <v>0</v>
          </cell>
        </row>
        <row r="114">
          <cell r="I114" t="str">
            <v>UNIDAD :</v>
          </cell>
          <cell r="J114" t="str">
            <v>m</v>
          </cell>
        </row>
        <row r="115">
          <cell r="D115" t="str">
            <v>20.02.01</v>
          </cell>
          <cell r="E115" t="str">
            <v xml:space="preserve">      REDES DE DISTRIBUCION: TUBERIA PVC SAL 2"</v>
          </cell>
          <cell r="I115" t="str">
            <v>TOTAL :</v>
          </cell>
          <cell r="J115">
            <v>0</v>
          </cell>
        </row>
        <row r="116">
          <cell r="E116" t="str">
            <v>Descripción</v>
          </cell>
          <cell r="F116" t="str">
            <v>Cantidad</v>
          </cell>
          <cell r="G116" t="str">
            <v>Largo (m)</v>
          </cell>
          <cell r="H116" t="str">
            <v>Ancho (m)</v>
          </cell>
          <cell r="I116" t="str">
            <v>Alto (m)</v>
          </cell>
          <cell r="J116" t="str">
            <v>Metrado parcial</v>
          </cell>
        </row>
        <row r="117">
          <cell r="J117">
            <v>0</v>
          </cell>
        </row>
        <row r="118">
          <cell r="J118">
            <v>0</v>
          </cell>
        </row>
        <row r="119">
          <cell r="J119">
            <v>0</v>
          </cell>
        </row>
        <row r="120">
          <cell r="J120">
            <v>0</v>
          </cell>
        </row>
        <row r="121">
          <cell r="J121">
            <v>0</v>
          </cell>
        </row>
        <row r="122">
          <cell r="J122">
            <v>0</v>
          </cell>
        </row>
        <row r="125">
          <cell r="J125">
            <v>0</v>
          </cell>
        </row>
        <row r="128">
          <cell r="I128" t="str">
            <v>UNIDAD :</v>
          </cell>
          <cell r="J128" t="str">
            <v>m</v>
          </cell>
        </row>
        <row r="129">
          <cell r="D129" t="str">
            <v>20.02.02</v>
          </cell>
          <cell r="E129" t="str">
            <v xml:space="preserve">      REDES DE DISTRIBUCION: TUBERIA PVC SAL 4"</v>
          </cell>
          <cell r="I129" t="str">
            <v>TOTAL :</v>
          </cell>
          <cell r="J129">
            <v>0</v>
          </cell>
        </row>
        <row r="130">
          <cell r="E130" t="str">
            <v>Descripción</v>
          </cell>
          <cell r="F130" t="str">
            <v>Cantidad</v>
          </cell>
          <cell r="G130" t="str">
            <v>Largo (m)</v>
          </cell>
          <cell r="H130" t="str">
            <v>Ancho (m)</v>
          </cell>
          <cell r="I130" t="str">
            <v>Alto (m)</v>
          </cell>
          <cell r="J130" t="str">
            <v>Metrado parcial</v>
          </cell>
        </row>
        <row r="131">
          <cell r="J131">
            <v>0</v>
          </cell>
        </row>
        <row r="132">
          <cell r="J132">
            <v>0</v>
          </cell>
        </row>
        <row r="133">
          <cell r="J133">
            <v>0</v>
          </cell>
        </row>
        <row r="134">
          <cell r="J134">
            <v>0</v>
          </cell>
        </row>
        <row r="135">
          <cell r="J135">
            <v>0</v>
          </cell>
        </row>
        <row r="136">
          <cell r="J136">
            <v>0</v>
          </cell>
        </row>
        <row r="137">
          <cell r="J137">
            <v>0</v>
          </cell>
        </row>
        <row r="140">
          <cell r="I140" t="str">
            <v>UNIDAD :</v>
          </cell>
          <cell r="J140" t="str">
            <v>pza</v>
          </cell>
        </row>
        <row r="141">
          <cell r="D141" t="str">
            <v>20.03.01</v>
          </cell>
          <cell r="E141" t="str">
            <v xml:space="preserve">      ACCESORIOS DE REDES: CODOS PVC SAL 2"x45°</v>
          </cell>
          <cell r="I141" t="str">
            <v>TOTAL :</v>
          </cell>
          <cell r="J141">
            <v>0</v>
          </cell>
        </row>
        <row r="142">
          <cell r="E142" t="str">
            <v>Descripción</v>
          </cell>
          <cell r="F142" t="str">
            <v>Cantidad</v>
          </cell>
          <cell r="G142" t="str">
            <v>Largo (m)</v>
          </cell>
          <cell r="H142" t="str">
            <v>Ancho (m)</v>
          </cell>
          <cell r="I142" t="str">
            <v>Alto (m)</v>
          </cell>
          <cell r="J142" t="str">
            <v>Metrado parcial</v>
          </cell>
        </row>
        <row r="143">
          <cell r="J143">
            <v>0</v>
          </cell>
        </row>
        <row r="144">
          <cell r="J144">
            <v>0</v>
          </cell>
        </row>
        <row r="145">
          <cell r="J145">
            <v>0</v>
          </cell>
        </row>
        <row r="146">
          <cell r="J146">
            <v>0</v>
          </cell>
        </row>
        <row r="147">
          <cell r="J147">
            <v>0</v>
          </cell>
        </row>
        <row r="148">
          <cell r="J148">
            <v>0</v>
          </cell>
        </row>
        <row r="149">
          <cell r="J149">
            <v>0</v>
          </cell>
        </row>
        <row r="152">
          <cell r="I152" t="str">
            <v>UNIDAD :</v>
          </cell>
          <cell r="J152" t="str">
            <v>pza</v>
          </cell>
        </row>
        <row r="153">
          <cell r="D153" t="str">
            <v>20.03.02</v>
          </cell>
          <cell r="E153" t="str">
            <v xml:space="preserve">      ACCESORIOS DE REDES: CODOS PVC SAL 4"x45°</v>
          </cell>
          <cell r="I153" t="str">
            <v>TOTAL :</v>
          </cell>
          <cell r="J153">
            <v>0</v>
          </cell>
        </row>
        <row r="154">
          <cell r="E154" t="str">
            <v>Descripción</v>
          </cell>
          <cell r="F154" t="str">
            <v>Cantidad</v>
          </cell>
          <cell r="G154" t="str">
            <v>Largo (m)</v>
          </cell>
          <cell r="H154" t="str">
            <v>Ancho (m)</v>
          </cell>
          <cell r="I154" t="str">
            <v>Alto (m)</v>
          </cell>
          <cell r="J154" t="str">
            <v>Metrado parcial</v>
          </cell>
        </row>
        <row r="155">
          <cell r="J155">
            <v>0</v>
          </cell>
        </row>
        <row r="156">
          <cell r="J156">
            <v>0</v>
          </cell>
        </row>
        <row r="157">
          <cell r="J157">
            <v>0</v>
          </cell>
        </row>
        <row r="158">
          <cell r="J158">
            <v>0</v>
          </cell>
        </row>
        <row r="159">
          <cell r="J159">
            <v>0</v>
          </cell>
        </row>
        <row r="160">
          <cell r="J160">
            <v>0</v>
          </cell>
        </row>
        <row r="161">
          <cell r="J161">
            <v>0</v>
          </cell>
        </row>
        <row r="164">
          <cell r="I164" t="str">
            <v>UNIDAD :</v>
          </cell>
          <cell r="J164" t="str">
            <v>pza</v>
          </cell>
        </row>
        <row r="165">
          <cell r="D165" t="str">
            <v>20.03.03</v>
          </cell>
          <cell r="E165" t="str">
            <v xml:space="preserve">      ACCESORIOS DE REDES: CODOS PVC SAL 2"x90°</v>
          </cell>
          <cell r="I165" t="str">
            <v>TOTAL :</v>
          </cell>
          <cell r="J165">
            <v>0</v>
          </cell>
        </row>
        <row r="166">
          <cell r="E166" t="str">
            <v>Descripción</v>
          </cell>
          <cell r="F166" t="str">
            <v>Cantidad</v>
          </cell>
          <cell r="G166" t="str">
            <v>Largo (m)</v>
          </cell>
          <cell r="H166" t="str">
            <v>Ancho (m)</v>
          </cell>
          <cell r="I166" t="str">
            <v>Alto (m)</v>
          </cell>
          <cell r="J166" t="str">
            <v>Metrado parcial</v>
          </cell>
        </row>
        <row r="167">
          <cell r="J167">
            <v>0</v>
          </cell>
        </row>
        <row r="168">
          <cell r="J168">
            <v>0</v>
          </cell>
        </row>
        <row r="169">
          <cell r="J169">
            <v>0</v>
          </cell>
        </row>
        <row r="170">
          <cell r="J170">
            <v>0</v>
          </cell>
        </row>
        <row r="171">
          <cell r="J171">
            <v>0</v>
          </cell>
        </row>
        <row r="172">
          <cell r="J172">
            <v>0</v>
          </cell>
        </row>
        <row r="173">
          <cell r="J173">
            <v>0</v>
          </cell>
        </row>
        <row r="176">
          <cell r="I176" t="str">
            <v>UNIDAD :</v>
          </cell>
          <cell r="J176" t="str">
            <v>pza</v>
          </cell>
        </row>
        <row r="177">
          <cell r="D177" t="str">
            <v>20.03.04</v>
          </cell>
          <cell r="E177" t="str">
            <v xml:space="preserve">      ACCESORIOS DE REDES: CODOS PVC SAL 4"x90°</v>
          </cell>
          <cell r="I177" t="str">
            <v>TOTAL :</v>
          </cell>
          <cell r="J177">
            <v>0</v>
          </cell>
        </row>
        <row r="178">
          <cell r="E178" t="str">
            <v>Descripción</v>
          </cell>
          <cell r="F178" t="str">
            <v>Cantidad</v>
          </cell>
          <cell r="G178" t="str">
            <v>Largo (m)</v>
          </cell>
          <cell r="H178" t="str">
            <v>Ancho (m)</v>
          </cell>
          <cell r="I178" t="str">
            <v>Alto (m)</v>
          </cell>
          <cell r="J178" t="str">
            <v>Metrado parcial</v>
          </cell>
        </row>
        <row r="179">
          <cell r="J179">
            <v>0</v>
          </cell>
        </row>
        <row r="180">
          <cell r="J180">
            <v>0</v>
          </cell>
        </row>
        <row r="181">
          <cell r="J181">
            <v>0</v>
          </cell>
        </row>
        <row r="182">
          <cell r="J182">
            <v>0</v>
          </cell>
        </row>
        <row r="183">
          <cell r="J183">
            <v>0</v>
          </cell>
        </row>
        <row r="184">
          <cell r="J184">
            <v>0</v>
          </cell>
        </row>
        <row r="185">
          <cell r="J185">
            <v>0</v>
          </cell>
        </row>
        <row r="188">
          <cell r="I188" t="str">
            <v>UNIDAD :</v>
          </cell>
          <cell r="J188" t="str">
            <v>pza</v>
          </cell>
        </row>
        <row r="189">
          <cell r="D189" t="str">
            <v>20.03.05</v>
          </cell>
          <cell r="E189" t="str">
            <v xml:space="preserve">      ACCESORIOS DE REDES: YEES PVC SAL 2"</v>
          </cell>
          <cell r="I189" t="str">
            <v>TOTAL :</v>
          </cell>
          <cell r="J189">
            <v>0</v>
          </cell>
        </row>
        <row r="190">
          <cell r="E190" t="str">
            <v>Descripción</v>
          </cell>
          <cell r="F190" t="str">
            <v>Cantidad</v>
          </cell>
          <cell r="G190" t="str">
            <v>Largo (m)</v>
          </cell>
          <cell r="H190" t="str">
            <v>Ancho (m)</v>
          </cell>
          <cell r="I190" t="str">
            <v>Alto (m)</v>
          </cell>
          <cell r="J190" t="str">
            <v>Metrado parcial</v>
          </cell>
        </row>
        <row r="191">
          <cell r="J191">
            <v>0</v>
          </cell>
        </row>
        <row r="192">
          <cell r="J192">
            <v>0</v>
          </cell>
        </row>
        <row r="193">
          <cell r="J193">
            <v>0</v>
          </cell>
        </row>
        <row r="194">
          <cell r="J194">
            <v>0</v>
          </cell>
        </row>
        <row r="195">
          <cell r="J195">
            <v>0</v>
          </cell>
        </row>
        <row r="196">
          <cell r="J196">
            <v>0</v>
          </cell>
        </row>
        <row r="197">
          <cell r="J197">
            <v>0</v>
          </cell>
        </row>
        <row r="200">
          <cell r="I200" t="str">
            <v>UNIDAD :</v>
          </cell>
          <cell r="J200" t="str">
            <v>pza</v>
          </cell>
        </row>
        <row r="201">
          <cell r="D201" t="str">
            <v>20.03.06</v>
          </cell>
          <cell r="E201" t="str">
            <v xml:space="preserve">      ACCESORIOS DE REDES: YEES PVC SAL 4"</v>
          </cell>
          <cell r="I201" t="str">
            <v>TOTAL :</v>
          </cell>
          <cell r="J201">
            <v>0</v>
          </cell>
        </row>
        <row r="202">
          <cell r="E202" t="str">
            <v>Descripción</v>
          </cell>
          <cell r="F202" t="str">
            <v>Cantidad</v>
          </cell>
          <cell r="G202" t="str">
            <v>Largo (m)</v>
          </cell>
          <cell r="H202" t="str">
            <v>Ancho (m)</v>
          </cell>
          <cell r="I202" t="str">
            <v>Alto (m)</v>
          </cell>
          <cell r="J202" t="str">
            <v>Metrado parcial</v>
          </cell>
        </row>
        <row r="203">
          <cell r="J203">
            <v>0</v>
          </cell>
        </row>
        <row r="204">
          <cell r="J204">
            <v>0</v>
          </cell>
        </row>
        <row r="205">
          <cell r="J205">
            <v>0</v>
          </cell>
        </row>
        <row r="206">
          <cell r="J206">
            <v>0</v>
          </cell>
        </row>
        <row r="207">
          <cell r="J207">
            <v>0</v>
          </cell>
        </row>
        <row r="208">
          <cell r="J208">
            <v>0</v>
          </cell>
        </row>
        <row r="209">
          <cell r="J209">
            <v>0</v>
          </cell>
        </row>
        <row r="212">
          <cell r="I212" t="str">
            <v>UNIDAD :</v>
          </cell>
          <cell r="J212" t="str">
            <v>pza</v>
          </cell>
        </row>
        <row r="213">
          <cell r="D213" t="str">
            <v>20.03.07</v>
          </cell>
          <cell r="E213" t="str">
            <v xml:space="preserve">      ACCESORIOS DE REDES: YEES PVC SAL 4"x2"</v>
          </cell>
          <cell r="I213" t="str">
            <v>TOTAL :</v>
          </cell>
          <cell r="J213">
            <v>0</v>
          </cell>
        </row>
        <row r="214">
          <cell r="E214" t="str">
            <v>Descripción</v>
          </cell>
          <cell r="F214" t="str">
            <v>Cantidad</v>
          </cell>
          <cell r="G214" t="str">
            <v>Largo (m)</v>
          </cell>
          <cell r="H214" t="str">
            <v>Ancho (m)</v>
          </cell>
          <cell r="I214" t="str">
            <v>Alto (m)</v>
          </cell>
          <cell r="J214" t="str">
            <v>Metrado parcial</v>
          </cell>
        </row>
        <row r="215">
          <cell r="J215">
            <v>0</v>
          </cell>
        </row>
        <row r="216">
          <cell r="J216">
            <v>0</v>
          </cell>
        </row>
        <row r="217">
          <cell r="J217">
            <v>0</v>
          </cell>
        </row>
        <row r="218">
          <cell r="J218">
            <v>0</v>
          </cell>
        </row>
        <row r="219">
          <cell r="J219">
            <v>0</v>
          </cell>
        </row>
        <row r="220">
          <cell r="J220">
            <v>0</v>
          </cell>
        </row>
        <row r="221">
          <cell r="J221">
            <v>0</v>
          </cell>
        </row>
        <row r="224">
          <cell r="I224" t="str">
            <v>UNIDAD :</v>
          </cell>
          <cell r="J224" t="str">
            <v>pza</v>
          </cell>
        </row>
        <row r="225">
          <cell r="D225" t="str">
            <v>20.04.01</v>
          </cell>
          <cell r="E225" t="str">
            <v xml:space="preserve">      ADITAMENTOS VARIOS: SUMIDERO DE BRONCE 2"</v>
          </cell>
          <cell r="I225" t="str">
            <v>TOTAL :</v>
          </cell>
          <cell r="J225">
            <v>0</v>
          </cell>
        </row>
        <row r="226">
          <cell r="E226" t="str">
            <v>Descripción</v>
          </cell>
          <cell r="F226" t="str">
            <v>Cantidad</v>
          </cell>
          <cell r="G226" t="str">
            <v>Largo (m)</v>
          </cell>
          <cell r="H226" t="str">
            <v>Ancho (m)</v>
          </cell>
          <cell r="I226" t="str">
            <v>Alto (m)</v>
          </cell>
          <cell r="J226" t="str">
            <v>Metrado parcial</v>
          </cell>
        </row>
        <row r="227">
          <cell r="J227">
            <v>0</v>
          </cell>
        </row>
        <row r="228">
          <cell r="J228">
            <v>0</v>
          </cell>
        </row>
        <row r="229">
          <cell r="J229">
            <v>0</v>
          </cell>
        </row>
        <row r="230">
          <cell r="J230">
            <v>0</v>
          </cell>
        </row>
        <row r="231">
          <cell r="J231">
            <v>0</v>
          </cell>
        </row>
        <row r="232">
          <cell r="J232">
            <v>0</v>
          </cell>
        </row>
        <row r="233">
          <cell r="J233">
            <v>0</v>
          </cell>
        </row>
        <row r="236">
          <cell r="I236" t="str">
            <v>UNIDAD :</v>
          </cell>
          <cell r="J236" t="str">
            <v>pza</v>
          </cell>
        </row>
        <row r="237">
          <cell r="D237" t="str">
            <v>20.04.02</v>
          </cell>
          <cell r="E237" t="str">
            <v xml:space="preserve">      ADITAMENTOS VARIOS: REGISTRO ROSCADO DE BRONCE 2"</v>
          </cell>
          <cell r="I237" t="str">
            <v>TOTAL :</v>
          </cell>
          <cell r="J237">
            <v>0</v>
          </cell>
        </row>
        <row r="238">
          <cell r="E238" t="str">
            <v>Descripción</v>
          </cell>
          <cell r="F238" t="str">
            <v>Cantidad</v>
          </cell>
          <cell r="G238" t="str">
            <v>Largo (m)</v>
          </cell>
          <cell r="H238" t="str">
            <v>Ancho (m)</v>
          </cell>
          <cell r="I238" t="str">
            <v>Alto (m)</v>
          </cell>
          <cell r="J238" t="str">
            <v>Metrado parcial</v>
          </cell>
        </row>
        <row r="239">
          <cell r="J239">
            <v>0</v>
          </cell>
        </row>
        <row r="240">
          <cell r="J240">
            <v>0</v>
          </cell>
        </row>
        <row r="241">
          <cell r="J241">
            <v>0</v>
          </cell>
        </row>
        <row r="242">
          <cell r="J242">
            <v>0</v>
          </cell>
        </row>
        <row r="243">
          <cell r="J243">
            <v>0</v>
          </cell>
        </row>
        <row r="244">
          <cell r="J244">
            <v>0</v>
          </cell>
        </row>
        <row r="245">
          <cell r="J245">
            <v>0</v>
          </cell>
        </row>
        <row r="248">
          <cell r="I248" t="str">
            <v>UNIDAD :</v>
          </cell>
          <cell r="J248" t="str">
            <v>pza</v>
          </cell>
        </row>
        <row r="249">
          <cell r="D249" t="str">
            <v>20.04.03</v>
          </cell>
          <cell r="E249" t="str">
            <v xml:space="preserve">      ADITAMENTOS VARIOS: REGISTRO ROSCADO DE BRONCE 4"</v>
          </cell>
          <cell r="I249" t="str">
            <v>TOTAL :</v>
          </cell>
          <cell r="J249">
            <v>0</v>
          </cell>
        </row>
        <row r="250">
          <cell r="E250" t="str">
            <v>Descripción</v>
          </cell>
          <cell r="F250" t="str">
            <v>Cantidad</v>
          </cell>
          <cell r="G250" t="str">
            <v>Largo (m)</v>
          </cell>
          <cell r="H250" t="str">
            <v>Ancho (m)</v>
          </cell>
          <cell r="I250" t="str">
            <v>Alto (m)</v>
          </cell>
          <cell r="J250" t="str">
            <v>Metrado parcial</v>
          </cell>
        </row>
        <row r="251">
          <cell r="J251">
            <v>0</v>
          </cell>
        </row>
        <row r="252">
          <cell r="J252">
            <v>0</v>
          </cell>
        </row>
        <row r="253">
          <cell r="J253">
            <v>0</v>
          </cell>
        </row>
        <row r="254">
          <cell r="J254">
            <v>0</v>
          </cell>
        </row>
        <row r="255">
          <cell r="J255">
            <v>0</v>
          </cell>
        </row>
        <row r="256">
          <cell r="J256">
            <v>0</v>
          </cell>
        </row>
        <row r="257">
          <cell r="J257">
            <v>0</v>
          </cell>
        </row>
        <row r="260">
          <cell r="I260" t="str">
            <v>UNIDAD :</v>
          </cell>
          <cell r="J260" t="str">
            <v>und</v>
          </cell>
        </row>
        <row r="261">
          <cell r="D261" t="str">
            <v>20.05.01</v>
          </cell>
          <cell r="E261" t="str">
            <v xml:space="preserve">      CAJAS DE REGISTRO</v>
          </cell>
          <cell r="I261" t="str">
            <v>TOTAL :</v>
          </cell>
          <cell r="J261">
            <v>1</v>
          </cell>
        </row>
        <row r="262">
          <cell r="E262" t="str">
            <v>Descripción</v>
          </cell>
          <cell r="F262" t="str">
            <v>Cantidad</v>
          </cell>
          <cell r="G262" t="str">
            <v>Largo (m)</v>
          </cell>
          <cell r="H262" t="str">
            <v>Ancho (m)</v>
          </cell>
          <cell r="I262" t="str">
            <v>Alto (m)</v>
          </cell>
          <cell r="J262" t="str">
            <v>Metrado parcial</v>
          </cell>
        </row>
        <row r="263">
          <cell r="J263">
            <v>0</v>
          </cell>
        </row>
        <row r="264">
          <cell r="E264" t="str">
            <v>Caja de Registro</v>
          </cell>
          <cell r="F264">
            <v>1</v>
          </cell>
          <cell r="J264">
            <v>1</v>
          </cell>
        </row>
        <row r="265">
          <cell r="J265">
            <v>0</v>
          </cell>
        </row>
        <row r="266">
          <cell r="J266">
            <v>0</v>
          </cell>
        </row>
        <row r="267">
          <cell r="J267">
            <v>0</v>
          </cell>
        </row>
        <row r="268">
          <cell r="J268">
            <v>0</v>
          </cell>
        </row>
        <row r="269">
          <cell r="J269">
            <v>0</v>
          </cell>
        </row>
        <row r="272">
          <cell r="I272" t="str">
            <v>UNIDAD :</v>
          </cell>
          <cell r="J272" t="str">
            <v>pto</v>
          </cell>
        </row>
        <row r="273">
          <cell r="D273" t="str">
            <v>21.01.01</v>
          </cell>
          <cell r="E273" t="str">
            <v xml:space="preserve">      SALIDA DE AGUA FRIA 1/2"</v>
          </cell>
          <cell r="I273" t="str">
            <v>TOTAL :</v>
          </cell>
          <cell r="J273">
            <v>0</v>
          </cell>
        </row>
        <row r="274">
          <cell r="E274" t="str">
            <v>Descripción</v>
          </cell>
          <cell r="F274" t="str">
            <v>Cantidad</v>
          </cell>
          <cell r="G274" t="str">
            <v>Largo (m)</v>
          </cell>
          <cell r="H274" t="str">
            <v>Ancho (m)</v>
          </cell>
          <cell r="I274" t="str">
            <v>Alto (m)</v>
          </cell>
          <cell r="J274" t="str">
            <v>Metrado parcial</v>
          </cell>
        </row>
        <row r="275">
          <cell r="J275">
            <v>0</v>
          </cell>
        </row>
        <row r="276">
          <cell r="J276">
            <v>0</v>
          </cell>
        </row>
        <row r="277">
          <cell r="J277">
            <v>0</v>
          </cell>
        </row>
        <row r="278">
          <cell r="J278">
            <v>0</v>
          </cell>
        </row>
        <row r="279">
          <cell r="J279">
            <v>0</v>
          </cell>
        </row>
        <row r="280">
          <cell r="J280">
            <v>0</v>
          </cell>
        </row>
        <row r="281">
          <cell r="J281">
            <v>0</v>
          </cell>
        </row>
        <row r="284">
          <cell r="I284" t="str">
            <v>UNIDAD :</v>
          </cell>
          <cell r="J284" t="str">
            <v>m</v>
          </cell>
        </row>
        <row r="285">
          <cell r="D285" t="str">
            <v>21.02.01</v>
          </cell>
          <cell r="E285" t="str">
            <v xml:space="preserve">      RED DE DISTRIBUCION: TUBERIA PVC CLASE 10 R 1/2"</v>
          </cell>
          <cell r="I285" t="str">
            <v>TOTAL :</v>
          </cell>
          <cell r="J285">
            <v>0</v>
          </cell>
        </row>
        <row r="286">
          <cell r="E286" t="str">
            <v>Descripción</v>
          </cell>
          <cell r="F286" t="str">
            <v>Cantidad</v>
          </cell>
          <cell r="G286" t="str">
            <v>Largo (m)</v>
          </cell>
          <cell r="H286" t="str">
            <v>Ancho (m)</v>
          </cell>
          <cell r="I286" t="str">
            <v>Alto (m)</v>
          </cell>
          <cell r="J286" t="str">
            <v>Metrado parcial</v>
          </cell>
        </row>
        <row r="287">
          <cell r="J287">
            <v>0</v>
          </cell>
        </row>
        <row r="288">
          <cell r="J288">
            <v>0</v>
          </cell>
        </row>
        <row r="289">
          <cell r="J289">
            <v>0</v>
          </cell>
        </row>
        <row r="290">
          <cell r="J290">
            <v>0</v>
          </cell>
        </row>
        <row r="291">
          <cell r="J291">
            <v>0</v>
          </cell>
        </row>
        <row r="292">
          <cell r="J292">
            <v>0</v>
          </cell>
        </row>
        <row r="293">
          <cell r="J293">
            <v>0</v>
          </cell>
        </row>
        <row r="296">
          <cell r="I296" t="str">
            <v>UNIDAD :</v>
          </cell>
          <cell r="J296" t="str">
            <v>pza</v>
          </cell>
        </row>
        <row r="297">
          <cell r="D297" t="str">
            <v>21.03.01</v>
          </cell>
          <cell r="E297" t="str">
            <v xml:space="preserve">      ACCESORIOS DE REDES: UNION UNIVERSAL F°G° 1/2"</v>
          </cell>
          <cell r="I297" t="str">
            <v>TOTAL :</v>
          </cell>
          <cell r="J297">
            <v>16</v>
          </cell>
        </row>
        <row r="298">
          <cell r="E298" t="str">
            <v>Descripción</v>
          </cell>
          <cell r="F298" t="str">
            <v>Cantidad</v>
          </cell>
          <cell r="G298" t="str">
            <v>Largo (m)</v>
          </cell>
          <cell r="H298" t="str">
            <v>Ancho (m)</v>
          </cell>
          <cell r="I298" t="str">
            <v>Alto (m)</v>
          </cell>
          <cell r="J298" t="str">
            <v>Metrado parcial</v>
          </cell>
        </row>
        <row r="299">
          <cell r="J299">
            <v>0</v>
          </cell>
        </row>
        <row r="300">
          <cell r="E300" t="str">
            <v>Unión Universal en Válvulas de Compuerta</v>
          </cell>
          <cell r="F300">
            <v>16</v>
          </cell>
          <cell r="J300">
            <v>16</v>
          </cell>
        </row>
        <row r="301">
          <cell r="J301">
            <v>0</v>
          </cell>
        </row>
        <row r="302">
          <cell r="J302">
            <v>0</v>
          </cell>
        </row>
        <row r="303">
          <cell r="J303">
            <v>0</v>
          </cell>
        </row>
        <row r="304">
          <cell r="J304">
            <v>0</v>
          </cell>
        </row>
        <row r="305">
          <cell r="J305">
            <v>0</v>
          </cell>
        </row>
        <row r="308">
          <cell r="I308" t="str">
            <v>UNIDAD :</v>
          </cell>
          <cell r="J308" t="str">
            <v>pza</v>
          </cell>
        </row>
        <row r="309">
          <cell r="D309" t="str">
            <v>21.03.02</v>
          </cell>
          <cell r="E309" t="str">
            <v xml:space="preserve">      ACCESORIOS DE REDES: CODOS F°G° DE 1/2" x 90°</v>
          </cell>
          <cell r="I309" t="str">
            <v>TOTAL :</v>
          </cell>
          <cell r="J309">
            <v>0</v>
          </cell>
        </row>
        <row r="310">
          <cell r="E310" t="str">
            <v>Descripción</v>
          </cell>
          <cell r="F310" t="str">
            <v>Cantidad</v>
          </cell>
          <cell r="G310" t="str">
            <v>Largo (m)</v>
          </cell>
          <cell r="H310" t="str">
            <v>Ancho (m)</v>
          </cell>
          <cell r="I310" t="str">
            <v>Alto (m)</v>
          </cell>
          <cell r="J310" t="str">
            <v>Metrado parcial</v>
          </cell>
        </row>
        <row r="311">
          <cell r="J311">
            <v>0</v>
          </cell>
        </row>
        <row r="312">
          <cell r="J312">
            <v>0</v>
          </cell>
        </row>
        <row r="313">
          <cell r="J313">
            <v>0</v>
          </cell>
        </row>
        <row r="314">
          <cell r="J314">
            <v>0</v>
          </cell>
        </row>
        <row r="315">
          <cell r="J315">
            <v>0</v>
          </cell>
        </row>
        <row r="316">
          <cell r="J316">
            <v>0</v>
          </cell>
        </row>
        <row r="317">
          <cell r="J317">
            <v>0</v>
          </cell>
        </row>
        <row r="320">
          <cell r="I320" t="str">
            <v>UNIDAD :</v>
          </cell>
          <cell r="J320" t="str">
            <v>pza</v>
          </cell>
        </row>
        <row r="321">
          <cell r="D321" t="str">
            <v>21.03.03</v>
          </cell>
          <cell r="E321" t="str">
            <v xml:space="preserve">      ACCESORIOS DE REDES: TEES F°G° DE 1/2"</v>
          </cell>
          <cell r="I321" t="str">
            <v>TOTAL :</v>
          </cell>
          <cell r="J321">
            <v>0</v>
          </cell>
        </row>
        <row r="322">
          <cell r="E322" t="str">
            <v>Descripción</v>
          </cell>
          <cell r="F322" t="str">
            <v>Cantidad</v>
          </cell>
          <cell r="G322" t="str">
            <v>Largo (m)</v>
          </cell>
          <cell r="H322" t="str">
            <v>Ancho (m)</v>
          </cell>
          <cell r="I322" t="str">
            <v>Alto (m)</v>
          </cell>
          <cell r="J322" t="str">
            <v>Metrado parcial</v>
          </cell>
        </row>
        <row r="323">
          <cell r="J323">
            <v>0</v>
          </cell>
        </row>
        <row r="324">
          <cell r="J324">
            <v>0</v>
          </cell>
        </row>
        <row r="325">
          <cell r="J325">
            <v>0</v>
          </cell>
        </row>
        <row r="326">
          <cell r="J326">
            <v>0</v>
          </cell>
        </row>
        <row r="327">
          <cell r="J327">
            <v>0</v>
          </cell>
        </row>
        <row r="328">
          <cell r="J328">
            <v>0</v>
          </cell>
        </row>
        <row r="329">
          <cell r="J329">
            <v>0</v>
          </cell>
        </row>
        <row r="332">
          <cell r="I332" t="str">
            <v>UNIDAD :</v>
          </cell>
          <cell r="J332" t="str">
            <v>pza</v>
          </cell>
        </row>
        <row r="333">
          <cell r="D333" t="str">
            <v>21.04.01</v>
          </cell>
          <cell r="E333" t="str">
            <v xml:space="preserve">      VALVULA COMPUERTA DE BRONCE 1/2"</v>
          </cell>
          <cell r="I333" t="str">
            <v>TOTAL :</v>
          </cell>
          <cell r="J333">
            <v>0</v>
          </cell>
        </row>
        <row r="334">
          <cell r="E334" t="str">
            <v>Descripción</v>
          </cell>
          <cell r="F334" t="str">
            <v>Cantidad</v>
          </cell>
          <cell r="G334" t="str">
            <v>Largo (m)</v>
          </cell>
          <cell r="H334" t="str">
            <v>Ancho (m)</v>
          </cell>
          <cell r="I334" t="str">
            <v>Alto (m)</v>
          </cell>
          <cell r="J334" t="str">
            <v>Metrado parcial</v>
          </cell>
        </row>
        <row r="335">
          <cell r="J335">
            <v>0</v>
          </cell>
        </row>
        <row r="336">
          <cell r="I336">
            <v>0</v>
          </cell>
          <cell r="J336">
            <v>0</v>
          </cell>
        </row>
        <row r="337">
          <cell r="J337">
            <v>0</v>
          </cell>
        </row>
        <row r="338">
          <cell r="J338">
            <v>0</v>
          </cell>
        </row>
        <row r="339">
          <cell r="J339">
            <v>0</v>
          </cell>
        </row>
        <row r="340">
          <cell r="J340">
            <v>0</v>
          </cell>
        </row>
        <row r="341">
          <cell r="J341">
            <v>0</v>
          </cell>
        </row>
        <row r="344">
          <cell r="I344" t="str">
            <v>UNIDAD :</v>
          </cell>
          <cell r="J344" t="str">
            <v>und</v>
          </cell>
        </row>
        <row r="345">
          <cell r="D345" t="str">
            <v>21.04.02</v>
          </cell>
          <cell r="E345" t="str">
            <v xml:space="preserve">      VALVULA CHECK Ø 1/2"</v>
          </cell>
          <cell r="I345" t="str">
            <v>TOTAL :</v>
          </cell>
          <cell r="J345">
            <v>3</v>
          </cell>
        </row>
        <row r="346">
          <cell r="E346" t="str">
            <v>Descripción</v>
          </cell>
          <cell r="F346" t="str">
            <v>Cantidad</v>
          </cell>
          <cell r="G346" t="str">
            <v>Largo (m)</v>
          </cell>
          <cell r="H346" t="str">
            <v>Ancho (m)</v>
          </cell>
          <cell r="I346" t="str">
            <v>Alto (m)</v>
          </cell>
          <cell r="J346" t="str">
            <v>Metrado parcial</v>
          </cell>
        </row>
        <row r="347">
          <cell r="J347">
            <v>0</v>
          </cell>
        </row>
        <row r="348">
          <cell r="I348">
            <v>3</v>
          </cell>
          <cell r="J348">
            <v>3</v>
          </cell>
        </row>
        <row r="349">
          <cell r="J349">
            <v>0</v>
          </cell>
        </row>
        <row r="350">
          <cell r="J350">
            <v>0</v>
          </cell>
        </row>
        <row r="351">
          <cell r="J351">
            <v>0</v>
          </cell>
        </row>
        <row r="352">
          <cell r="J352">
            <v>0</v>
          </cell>
        </row>
        <row r="353">
          <cell r="J353">
            <v>0</v>
          </cell>
        </row>
        <row r="356">
          <cell r="I356" t="str">
            <v>UNIDAD :</v>
          </cell>
          <cell r="J356" t="str">
            <v>pza</v>
          </cell>
        </row>
        <row r="357">
          <cell r="D357" t="str">
            <v>21.05.01</v>
          </cell>
          <cell r="E357" t="str">
            <v xml:space="preserve">      CAJAS PARA VÁLVULAS</v>
          </cell>
          <cell r="I357" t="str">
            <v>TOTAL :</v>
          </cell>
          <cell r="J357">
            <v>0</v>
          </cell>
        </row>
        <row r="358">
          <cell r="E358" t="str">
            <v>Descripción</v>
          </cell>
          <cell r="F358" t="str">
            <v>Cantidad</v>
          </cell>
          <cell r="G358" t="str">
            <v>Largo (m)</v>
          </cell>
          <cell r="H358" t="str">
            <v>Ancho (m)</v>
          </cell>
          <cell r="I358" t="str">
            <v>Alto (m)</v>
          </cell>
          <cell r="J358" t="str">
            <v>Metrado parcial</v>
          </cell>
        </row>
        <row r="359">
          <cell r="J359">
            <v>0</v>
          </cell>
        </row>
        <row r="360">
          <cell r="J360">
            <v>0</v>
          </cell>
        </row>
        <row r="361">
          <cell r="J361">
            <v>0</v>
          </cell>
        </row>
        <row r="362">
          <cell r="J362">
            <v>0</v>
          </cell>
        </row>
        <row r="363">
          <cell r="J363">
            <v>0</v>
          </cell>
        </row>
        <row r="364">
          <cell r="J364">
            <v>0</v>
          </cell>
        </row>
        <row r="365">
          <cell r="J365">
            <v>0</v>
          </cell>
        </row>
        <row r="368">
          <cell r="I368" t="str">
            <v>UNIDAD :</v>
          </cell>
          <cell r="J368" t="str">
            <v>pza</v>
          </cell>
        </row>
        <row r="369">
          <cell r="D369" t="str">
            <v>21.05.02</v>
          </cell>
          <cell r="E369" t="str">
            <v xml:space="preserve">      CAJAS PARA MEDIDORES</v>
          </cell>
          <cell r="I369" t="str">
            <v>TOTAL :</v>
          </cell>
          <cell r="J369">
            <v>0</v>
          </cell>
        </row>
        <row r="370">
          <cell r="E370" t="str">
            <v>Descripción</v>
          </cell>
          <cell r="F370" t="str">
            <v>Cantidad</v>
          </cell>
          <cell r="G370" t="str">
            <v>Largo (m)</v>
          </cell>
          <cell r="H370" t="str">
            <v>Ancho (m)</v>
          </cell>
          <cell r="I370" t="str">
            <v>Alto (m)</v>
          </cell>
          <cell r="J370" t="str">
            <v>Metrado parcial</v>
          </cell>
        </row>
        <row r="371">
          <cell r="J371">
            <v>0</v>
          </cell>
        </row>
        <row r="372">
          <cell r="J372">
            <v>0</v>
          </cell>
        </row>
        <row r="373">
          <cell r="J373">
            <v>0</v>
          </cell>
        </row>
        <row r="374">
          <cell r="J374">
            <v>0</v>
          </cell>
        </row>
        <row r="375">
          <cell r="J375">
            <v>0</v>
          </cell>
        </row>
        <row r="376">
          <cell r="J376">
            <v>0</v>
          </cell>
        </row>
        <row r="377">
          <cell r="J377">
            <v>0</v>
          </cell>
        </row>
        <row r="380">
          <cell r="I380" t="str">
            <v>UNIDAD :</v>
          </cell>
          <cell r="J380" t="e">
            <v>#N/A</v>
          </cell>
        </row>
        <row r="381">
          <cell r="E381" t="e">
            <v>#N/A</v>
          </cell>
          <cell r="I381" t="str">
            <v>TOTAL :</v>
          </cell>
          <cell r="J381">
            <v>0</v>
          </cell>
        </row>
        <row r="382">
          <cell r="E382" t="str">
            <v>Descripción</v>
          </cell>
          <cell r="F382" t="str">
            <v>Cantidad</v>
          </cell>
          <cell r="G382" t="str">
            <v>Largo (m)</v>
          </cell>
          <cell r="H382" t="str">
            <v>Ancho (m)</v>
          </cell>
          <cell r="I382" t="str">
            <v>Alto (m)</v>
          </cell>
          <cell r="J382" t="str">
            <v>Metrado parcial</v>
          </cell>
        </row>
        <row r="383">
          <cell r="J383">
            <v>0</v>
          </cell>
        </row>
        <row r="384">
          <cell r="J384">
            <v>0</v>
          </cell>
        </row>
        <row r="385">
          <cell r="J385">
            <v>0</v>
          </cell>
        </row>
        <row r="386">
          <cell r="J386">
            <v>0</v>
          </cell>
        </row>
        <row r="387">
          <cell r="J387">
            <v>0</v>
          </cell>
        </row>
        <row r="388">
          <cell r="J388">
            <v>0</v>
          </cell>
        </row>
        <row r="389">
          <cell r="J389">
            <v>0</v>
          </cell>
        </row>
        <row r="392">
          <cell r="I392" t="str">
            <v>UNIDAD :</v>
          </cell>
          <cell r="J392" t="e">
            <v>#N/A</v>
          </cell>
        </row>
        <row r="393">
          <cell r="E393" t="e">
            <v>#N/A</v>
          </cell>
          <cell r="I393" t="str">
            <v>TOTAL :</v>
          </cell>
          <cell r="J393">
            <v>0</v>
          </cell>
        </row>
        <row r="394">
          <cell r="E394" t="str">
            <v>Descripción</v>
          </cell>
          <cell r="F394" t="str">
            <v>Cantidad</v>
          </cell>
          <cell r="G394" t="str">
            <v>Largo (m)</v>
          </cell>
          <cell r="H394" t="str">
            <v>Ancho (m)</v>
          </cell>
          <cell r="I394" t="str">
            <v>Alto (m)</v>
          </cell>
          <cell r="J394" t="str">
            <v>Metrado parcial</v>
          </cell>
        </row>
        <row r="395">
          <cell r="J395">
            <v>0</v>
          </cell>
        </row>
        <row r="396">
          <cell r="J396">
            <v>0</v>
          </cell>
        </row>
        <row r="397">
          <cell r="J397">
            <v>0</v>
          </cell>
        </row>
        <row r="398">
          <cell r="J398">
            <v>0</v>
          </cell>
        </row>
        <row r="399">
          <cell r="J399">
            <v>0</v>
          </cell>
        </row>
        <row r="400">
          <cell r="J400">
            <v>0</v>
          </cell>
        </row>
        <row r="401">
          <cell r="J401">
            <v>0</v>
          </cell>
        </row>
        <row r="404">
          <cell r="I404" t="str">
            <v>UNIDAD :</v>
          </cell>
          <cell r="J404" t="e">
            <v>#N/A</v>
          </cell>
        </row>
        <row r="405">
          <cell r="E405" t="e">
            <v>#N/A</v>
          </cell>
          <cell r="I405" t="str">
            <v>TOTAL :</v>
          </cell>
          <cell r="J405">
            <v>0</v>
          </cell>
        </row>
        <row r="406">
          <cell r="E406" t="str">
            <v>Descripción</v>
          </cell>
          <cell r="F406" t="str">
            <v>Cantidad</v>
          </cell>
          <cell r="G406" t="str">
            <v>Largo (m)</v>
          </cell>
          <cell r="H406" t="str">
            <v>Ancho (m)</v>
          </cell>
          <cell r="I406" t="str">
            <v>Alto (m)</v>
          </cell>
          <cell r="J406" t="str">
            <v>Metrado parcial</v>
          </cell>
        </row>
        <row r="407">
          <cell r="J407">
            <v>0</v>
          </cell>
        </row>
        <row r="408">
          <cell r="J408">
            <v>0</v>
          </cell>
        </row>
        <row r="409">
          <cell r="J409">
            <v>0</v>
          </cell>
        </row>
        <row r="410">
          <cell r="J410">
            <v>0</v>
          </cell>
        </row>
        <row r="411">
          <cell r="J411">
            <v>0</v>
          </cell>
        </row>
        <row r="412">
          <cell r="J412">
            <v>0</v>
          </cell>
        </row>
        <row r="413">
          <cell r="J413">
            <v>0</v>
          </cell>
        </row>
      </sheetData>
      <sheetData sheetId="4" refreshError="1">
        <row r="13">
          <cell r="I13" t="str">
            <v>UNIDAD :</v>
          </cell>
          <cell r="J13" t="str">
            <v>und</v>
          </cell>
        </row>
        <row r="14">
          <cell r="D14" t="str">
            <v>22.01</v>
          </cell>
          <cell r="E14" t="str">
            <v xml:space="preserve">   INSTALACION DE CAJAS RECTANGULARES</v>
          </cell>
          <cell r="I14" t="str">
            <v>TOTAL :</v>
          </cell>
          <cell r="J14">
            <v>0</v>
          </cell>
        </row>
        <row r="15">
          <cell r="E15" t="str">
            <v>Descripción</v>
          </cell>
          <cell r="F15" t="str">
            <v>Cantidad</v>
          </cell>
          <cell r="G15" t="str">
            <v>Largo (m)</v>
          </cell>
          <cell r="H15" t="str">
            <v>Ancho (m)</v>
          </cell>
          <cell r="I15" t="str">
            <v>Alto (m)</v>
          </cell>
          <cell r="J15" t="str">
            <v>Metrado parcial</v>
          </cell>
        </row>
        <row r="16">
          <cell r="J16">
            <v>0</v>
          </cell>
        </row>
        <row r="17">
          <cell r="J17">
            <v>0</v>
          </cell>
        </row>
        <row r="18">
          <cell r="J18">
            <v>0</v>
          </cell>
        </row>
        <row r="19">
          <cell r="J19">
            <v>0</v>
          </cell>
        </row>
        <row r="20">
          <cell r="J20">
            <v>0</v>
          </cell>
        </row>
        <row r="21">
          <cell r="J21">
            <v>0</v>
          </cell>
        </row>
        <row r="22">
          <cell r="J22">
            <v>0</v>
          </cell>
        </row>
        <row r="25">
          <cell r="I25" t="str">
            <v>UNIDAD :</v>
          </cell>
          <cell r="J25" t="str">
            <v>und</v>
          </cell>
        </row>
        <row r="26">
          <cell r="D26" t="str">
            <v>22.02</v>
          </cell>
          <cell r="E26" t="str">
            <v xml:space="preserve">   INSTALACION DE INTERRUPTOR SIMPLE</v>
          </cell>
          <cell r="I26" t="str">
            <v>TOTAL :</v>
          </cell>
          <cell r="J26">
            <v>0</v>
          </cell>
        </row>
        <row r="27">
          <cell r="E27" t="str">
            <v>Descripción</v>
          </cell>
          <cell r="F27" t="str">
            <v>Cantidad</v>
          </cell>
          <cell r="G27" t="str">
            <v>Largo (m)</v>
          </cell>
          <cell r="H27" t="str">
            <v>Ancho (m)</v>
          </cell>
          <cell r="I27" t="str">
            <v>Alto (m)</v>
          </cell>
          <cell r="J27" t="str">
            <v>Metrado parcial</v>
          </cell>
        </row>
        <row r="28">
          <cell r="J28">
            <v>0</v>
          </cell>
        </row>
        <row r="29">
          <cell r="J29">
            <v>0</v>
          </cell>
        </row>
        <row r="30">
          <cell r="J30">
            <v>0</v>
          </cell>
        </row>
        <row r="31">
          <cell r="J31">
            <v>0</v>
          </cell>
        </row>
        <row r="32">
          <cell r="J32">
            <v>0</v>
          </cell>
        </row>
        <row r="33">
          <cell r="J33">
            <v>0</v>
          </cell>
        </row>
        <row r="34">
          <cell r="J34">
            <v>0</v>
          </cell>
        </row>
        <row r="37">
          <cell r="I37" t="str">
            <v>UNIDAD :</v>
          </cell>
          <cell r="J37" t="str">
            <v>und</v>
          </cell>
        </row>
        <row r="38">
          <cell r="D38" t="str">
            <v>22.03</v>
          </cell>
          <cell r="E38" t="str">
            <v xml:space="preserve">   INSTALACION DE INTERRUPTOR DOBLE</v>
          </cell>
          <cell r="I38" t="str">
            <v>TOTAL :</v>
          </cell>
          <cell r="J38">
            <v>0</v>
          </cell>
        </row>
        <row r="39">
          <cell r="E39" t="str">
            <v>Descripción</v>
          </cell>
          <cell r="F39" t="str">
            <v>Cantidad</v>
          </cell>
          <cell r="G39" t="str">
            <v>Largo (m)</v>
          </cell>
          <cell r="H39" t="str">
            <v>Ancho (m)</v>
          </cell>
          <cell r="I39" t="str">
            <v>Alto (m)</v>
          </cell>
          <cell r="J39" t="str">
            <v>Metrado parcial</v>
          </cell>
        </row>
        <row r="40">
          <cell r="J40">
            <v>0</v>
          </cell>
        </row>
        <row r="41">
          <cell r="J41">
            <v>0</v>
          </cell>
        </row>
        <row r="42">
          <cell r="J42">
            <v>0</v>
          </cell>
        </row>
        <row r="43">
          <cell r="J43">
            <v>0</v>
          </cell>
        </row>
        <row r="44">
          <cell r="J44">
            <v>0</v>
          </cell>
        </row>
        <row r="45">
          <cell r="J45">
            <v>0</v>
          </cell>
        </row>
        <row r="46">
          <cell r="J46">
            <v>0</v>
          </cell>
        </row>
        <row r="49">
          <cell r="I49" t="str">
            <v>UNIDAD :</v>
          </cell>
          <cell r="J49" t="str">
            <v>und</v>
          </cell>
        </row>
        <row r="50">
          <cell r="D50" t="str">
            <v>22.04</v>
          </cell>
          <cell r="E50" t="str">
            <v xml:space="preserve">   INSTALACION DE INTERRUPTOR CONMUTADOR</v>
          </cell>
          <cell r="I50" t="str">
            <v>TOTAL :</v>
          </cell>
          <cell r="J50">
            <v>0</v>
          </cell>
        </row>
        <row r="51">
          <cell r="E51" t="str">
            <v>Descripción</v>
          </cell>
          <cell r="F51" t="str">
            <v>Cantidad</v>
          </cell>
          <cell r="G51" t="str">
            <v>Largo (m)</v>
          </cell>
          <cell r="H51" t="str">
            <v>Ancho (m)</v>
          </cell>
          <cell r="I51" t="str">
            <v>Alto (m)</v>
          </cell>
          <cell r="J51" t="str">
            <v>Metrado parcial</v>
          </cell>
        </row>
        <row r="52">
          <cell r="J52">
            <v>0</v>
          </cell>
        </row>
        <row r="53">
          <cell r="J53">
            <v>0</v>
          </cell>
        </row>
        <row r="54">
          <cell r="J54">
            <v>0</v>
          </cell>
        </row>
        <row r="55">
          <cell r="J55">
            <v>0</v>
          </cell>
        </row>
        <row r="56">
          <cell r="J56">
            <v>0</v>
          </cell>
        </row>
        <row r="57">
          <cell r="J57">
            <v>0</v>
          </cell>
        </row>
        <row r="58">
          <cell r="J58">
            <v>0</v>
          </cell>
        </row>
        <row r="61">
          <cell r="I61" t="str">
            <v>UNIDAD :</v>
          </cell>
          <cell r="J61" t="str">
            <v>und</v>
          </cell>
        </row>
        <row r="62">
          <cell r="D62" t="str">
            <v>22.05</v>
          </cell>
          <cell r="E62" t="str">
            <v xml:space="preserve">   INSTALACION DE TOMACORRIENTES DOBLES</v>
          </cell>
          <cell r="I62" t="str">
            <v>TOTAL :</v>
          </cell>
          <cell r="J62">
            <v>0</v>
          </cell>
        </row>
        <row r="63">
          <cell r="E63" t="str">
            <v>Descripción</v>
          </cell>
          <cell r="F63" t="str">
            <v>Cantidad</v>
          </cell>
          <cell r="G63" t="str">
            <v>Largo (m)</v>
          </cell>
          <cell r="H63" t="str">
            <v>Ancho (m)</v>
          </cell>
          <cell r="I63" t="str">
            <v>Alto (m)</v>
          </cell>
          <cell r="J63" t="str">
            <v>Metrado parcial</v>
          </cell>
        </row>
        <row r="64">
          <cell r="J64">
            <v>0</v>
          </cell>
        </row>
        <row r="65">
          <cell r="J65">
            <v>0</v>
          </cell>
        </row>
        <row r="66">
          <cell r="J66">
            <v>0</v>
          </cell>
        </row>
        <row r="67">
          <cell r="J67">
            <v>0</v>
          </cell>
        </row>
        <row r="68">
          <cell r="J68">
            <v>0</v>
          </cell>
        </row>
        <row r="69">
          <cell r="J69">
            <v>0</v>
          </cell>
        </row>
        <row r="70">
          <cell r="J70">
            <v>0</v>
          </cell>
        </row>
        <row r="71">
          <cell r="J71">
            <v>0</v>
          </cell>
        </row>
        <row r="72">
          <cell r="J72">
            <v>0</v>
          </cell>
        </row>
        <row r="73">
          <cell r="J73">
            <v>0</v>
          </cell>
        </row>
        <row r="76">
          <cell r="I76" t="str">
            <v>UNIDAD :</v>
          </cell>
          <cell r="J76" t="str">
            <v>m</v>
          </cell>
        </row>
        <row r="77">
          <cell r="D77" t="str">
            <v>23.01</v>
          </cell>
          <cell r="E77" t="str">
            <v xml:space="preserve">   INSTALACION DE DUCTOS PVC SEL D=3/4"</v>
          </cell>
          <cell r="I77" t="str">
            <v>TOTAL :</v>
          </cell>
          <cell r="J77">
            <v>0</v>
          </cell>
        </row>
        <row r="78">
          <cell r="E78" t="str">
            <v>Descripción</v>
          </cell>
          <cell r="F78" t="str">
            <v>Cantidad</v>
          </cell>
          <cell r="G78" t="str">
            <v>Largo (m)</v>
          </cell>
          <cell r="H78" t="str">
            <v>Ancho (m)</v>
          </cell>
          <cell r="I78" t="str">
            <v>Alto (m)</v>
          </cell>
          <cell r="J78" t="str">
            <v>Metrado parcial</v>
          </cell>
        </row>
        <row r="79">
          <cell r="J79">
            <v>0</v>
          </cell>
        </row>
        <row r="80">
          <cell r="J80">
            <v>0</v>
          </cell>
        </row>
        <row r="81">
          <cell r="J81">
            <v>0</v>
          </cell>
        </row>
        <row r="82">
          <cell r="J82">
            <v>0</v>
          </cell>
        </row>
        <row r="83">
          <cell r="J83">
            <v>0</v>
          </cell>
        </row>
        <row r="84">
          <cell r="J84">
            <v>0</v>
          </cell>
        </row>
        <row r="85">
          <cell r="J85">
            <v>0</v>
          </cell>
        </row>
        <row r="88">
          <cell r="I88" t="str">
            <v>UNIDAD :</v>
          </cell>
          <cell r="J88" t="str">
            <v>m</v>
          </cell>
        </row>
        <row r="89">
          <cell r="D89" t="str">
            <v>23.02</v>
          </cell>
          <cell r="E89" t="str">
            <v xml:space="preserve">   INSTALACION DE CANALETAS PARA CABLES</v>
          </cell>
          <cell r="I89" t="str">
            <v>TOTAL :</v>
          </cell>
          <cell r="J89">
            <v>24.06</v>
          </cell>
        </row>
        <row r="90">
          <cell r="E90" t="str">
            <v>Descripción</v>
          </cell>
          <cell r="F90" t="str">
            <v>Cantidad</v>
          </cell>
          <cell r="G90" t="str">
            <v>Largo (m)</v>
          </cell>
          <cell r="H90" t="str">
            <v>Ancho (m)</v>
          </cell>
          <cell r="I90" t="str">
            <v>Alto (m)</v>
          </cell>
          <cell r="J90" t="str">
            <v>Metrado parcial</v>
          </cell>
        </row>
        <row r="91">
          <cell r="J91">
            <v>0</v>
          </cell>
        </row>
        <row r="92">
          <cell r="E92" t="str">
            <v>eje c, 2-3</v>
          </cell>
          <cell r="F92">
            <v>1</v>
          </cell>
          <cell r="G92">
            <v>2.75</v>
          </cell>
          <cell r="H92">
            <v>2.75</v>
          </cell>
          <cell r="J92">
            <v>7.5625</v>
          </cell>
        </row>
        <row r="93">
          <cell r="E93" t="str">
            <v>eje G, 2-3</v>
          </cell>
          <cell r="F93">
            <v>1</v>
          </cell>
          <cell r="G93">
            <v>2.75</v>
          </cell>
          <cell r="H93">
            <v>2.75</v>
          </cell>
          <cell r="J93">
            <v>7.5625</v>
          </cell>
        </row>
        <row r="94">
          <cell r="E94" t="str">
            <v>eje 1J, 1-3 (ampliar puertas)</v>
          </cell>
          <cell r="F94">
            <v>2</v>
          </cell>
          <cell r="G94">
            <v>0.45</v>
          </cell>
          <cell r="H94">
            <v>2.75</v>
          </cell>
          <cell r="J94">
            <v>2.4750000000000001</v>
          </cell>
        </row>
        <row r="95">
          <cell r="E95" t="str">
            <v xml:space="preserve">eje 1j, 2-3 </v>
          </cell>
          <cell r="F95">
            <v>1</v>
          </cell>
          <cell r="G95">
            <v>2.35</v>
          </cell>
          <cell r="H95">
            <v>2.75</v>
          </cell>
          <cell r="J95">
            <v>6.4625000000000004</v>
          </cell>
        </row>
        <row r="96">
          <cell r="J96">
            <v>0</v>
          </cell>
        </row>
        <row r="97">
          <cell r="J97">
            <v>0</v>
          </cell>
        </row>
        <row r="100">
          <cell r="I100" t="str">
            <v>UNIDAD :</v>
          </cell>
          <cell r="J100" t="str">
            <v>m</v>
          </cell>
        </row>
        <row r="101">
          <cell r="D101" t="str">
            <v>24.01</v>
          </cell>
          <cell r="E101" t="str">
            <v xml:space="preserve">   CABLEADO CONDUCTOR 2.5 mm2 TW</v>
          </cell>
          <cell r="I101" t="str">
            <v>TOTAL :</v>
          </cell>
          <cell r="J101">
            <v>0</v>
          </cell>
        </row>
        <row r="102">
          <cell r="E102" t="str">
            <v>Descripción</v>
          </cell>
          <cell r="F102" t="str">
            <v>Cantidad</v>
          </cell>
          <cell r="G102" t="str">
            <v>Largo (m)</v>
          </cell>
          <cell r="H102" t="str">
            <v>Ancho (m)</v>
          </cell>
          <cell r="I102" t="str">
            <v>Alto (m)</v>
          </cell>
          <cell r="J102" t="str">
            <v>Metrado parcial</v>
          </cell>
        </row>
        <row r="103">
          <cell r="J103">
            <v>0</v>
          </cell>
        </row>
        <row r="104">
          <cell r="J104">
            <v>0</v>
          </cell>
        </row>
        <row r="105">
          <cell r="J105">
            <v>0</v>
          </cell>
        </row>
        <row r="106">
          <cell r="J106">
            <v>0</v>
          </cell>
        </row>
        <row r="107">
          <cell r="J107">
            <v>0</v>
          </cell>
        </row>
        <row r="108">
          <cell r="J108">
            <v>0</v>
          </cell>
        </row>
        <row r="109">
          <cell r="J109">
            <v>0</v>
          </cell>
        </row>
        <row r="112">
          <cell r="I112" t="str">
            <v>UNIDAD :</v>
          </cell>
          <cell r="J112" t="str">
            <v>m</v>
          </cell>
        </row>
        <row r="113">
          <cell r="D113" t="str">
            <v>24.02</v>
          </cell>
          <cell r="E113" t="str">
            <v xml:space="preserve">   CABLEADO CONDUCTOR 4 mm2 TW</v>
          </cell>
          <cell r="I113" t="str">
            <v>TOTAL :</v>
          </cell>
          <cell r="J113">
            <v>0</v>
          </cell>
        </row>
        <row r="114">
          <cell r="E114" t="str">
            <v>Descripción</v>
          </cell>
          <cell r="F114" t="str">
            <v>Cantidad</v>
          </cell>
          <cell r="G114" t="str">
            <v>Largo (m)</v>
          </cell>
          <cell r="H114" t="str">
            <v>Ancho (m)</v>
          </cell>
          <cell r="I114" t="str">
            <v>Alto (m)</v>
          </cell>
          <cell r="J114" t="str">
            <v>Metrado parcial</v>
          </cell>
        </row>
        <row r="115">
          <cell r="J115">
            <v>0</v>
          </cell>
        </row>
        <row r="116">
          <cell r="J116">
            <v>0</v>
          </cell>
        </row>
        <row r="117">
          <cell r="J117">
            <v>0</v>
          </cell>
        </row>
        <row r="118">
          <cell r="J118">
            <v>0</v>
          </cell>
        </row>
        <row r="119">
          <cell r="J119">
            <v>0</v>
          </cell>
        </row>
        <row r="120">
          <cell r="J120">
            <v>0</v>
          </cell>
        </row>
        <row r="123">
          <cell r="J123">
            <v>0</v>
          </cell>
        </row>
        <row r="126">
          <cell r="I126" t="str">
            <v>UNIDAD :</v>
          </cell>
          <cell r="J126" t="str">
            <v>pza</v>
          </cell>
        </row>
        <row r="127">
          <cell r="D127" t="str">
            <v>25.01.01</v>
          </cell>
          <cell r="E127" t="str">
            <v xml:space="preserve">      TABLERO GENERAL</v>
          </cell>
          <cell r="I127" t="str">
            <v>TOTAL :</v>
          </cell>
          <cell r="J127">
            <v>0</v>
          </cell>
        </row>
        <row r="128">
          <cell r="E128" t="str">
            <v>Descripción</v>
          </cell>
          <cell r="F128" t="str">
            <v>Cantidad</v>
          </cell>
          <cell r="G128" t="str">
            <v>Largo (m)</v>
          </cell>
          <cell r="H128" t="str">
            <v>Ancho (m)</v>
          </cell>
          <cell r="I128" t="str">
            <v>Alto (m)</v>
          </cell>
          <cell r="J128" t="str">
            <v>Metrado parcial</v>
          </cell>
        </row>
        <row r="129">
          <cell r="J129">
            <v>0</v>
          </cell>
        </row>
        <row r="130">
          <cell r="J130">
            <v>0</v>
          </cell>
        </row>
        <row r="131">
          <cell r="J131">
            <v>0</v>
          </cell>
        </row>
        <row r="132">
          <cell r="J132">
            <v>0</v>
          </cell>
        </row>
        <row r="133">
          <cell r="J133">
            <v>0</v>
          </cell>
        </row>
        <row r="134">
          <cell r="J134">
            <v>0</v>
          </cell>
        </row>
        <row r="135">
          <cell r="J135">
            <v>0</v>
          </cell>
        </row>
        <row r="138">
          <cell r="I138" t="str">
            <v>UNIDAD :</v>
          </cell>
          <cell r="J138" t="str">
            <v>und</v>
          </cell>
        </row>
        <row r="139">
          <cell r="D139" t="str">
            <v>26.01</v>
          </cell>
          <cell r="E139" t="str">
            <v xml:space="preserve">   FLUORESCENTE RECTO 2x40 W C/EQUIPO Y PANTALLA</v>
          </cell>
          <cell r="I139" t="str">
            <v>TOTAL :</v>
          </cell>
          <cell r="J139">
            <v>0</v>
          </cell>
        </row>
        <row r="140">
          <cell r="E140" t="str">
            <v>Descripción</v>
          </cell>
          <cell r="F140" t="str">
            <v>Cantidad</v>
          </cell>
          <cell r="G140" t="str">
            <v>Largo (m)</v>
          </cell>
          <cell r="H140" t="str">
            <v>Ancho (m)</v>
          </cell>
          <cell r="I140" t="str">
            <v>Alto (m)</v>
          </cell>
          <cell r="J140" t="str">
            <v>Metrado parcial</v>
          </cell>
        </row>
        <row r="141">
          <cell r="J141">
            <v>0</v>
          </cell>
        </row>
        <row r="142">
          <cell r="J142">
            <v>0</v>
          </cell>
        </row>
        <row r="143">
          <cell r="J143">
            <v>0</v>
          </cell>
        </row>
        <row r="144">
          <cell r="J144">
            <v>0</v>
          </cell>
        </row>
        <row r="145">
          <cell r="J145">
            <v>0</v>
          </cell>
        </row>
        <row r="146">
          <cell r="J146">
            <v>0</v>
          </cell>
        </row>
        <row r="147">
          <cell r="J147">
            <v>0</v>
          </cell>
        </row>
        <row r="150">
          <cell r="I150" t="str">
            <v>UNIDAD :</v>
          </cell>
          <cell r="J150" t="str">
            <v>und</v>
          </cell>
        </row>
        <row r="151">
          <cell r="D151" t="str">
            <v>26.02</v>
          </cell>
          <cell r="E151" t="str">
            <v xml:space="preserve">   FLUORESCENTE CIRCULAR 1x32 W C/EQUIPO Y PANTALLA</v>
          </cell>
          <cell r="I151" t="str">
            <v>TOTAL :</v>
          </cell>
          <cell r="J151">
            <v>0</v>
          </cell>
        </row>
        <row r="152">
          <cell r="E152" t="str">
            <v>Descripción</v>
          </cell>
          <cell r="F152" t="str">
            <v>Cantidad</v>
          </cell>
          <cell r="G152" t="str">
            <v>Largo (m)</v>
          </cell>
          <cell r="H152" t="str">
            <v>Ancho (m)</v>
          </cell>
          <cell r="I152" t="str">
            <v>Alto (m)</v>
          </cell>
          <cell r="J152" t="str">
            <v>Metrado parcial</v>
          </cell>
        </row>
        <row r="153">
          <cell r="J153">
            <v>0</v>
          </cell>
        </row>
        <row r="154">
          <cell r="J154">
            <v>0</v>
          </cell>
        </row>
        <row r="155">
          <cell r="J155">
            <v>0</v>
          </cell>
        </row>
        <row r="156">
          <cell r="J156">
            <v>0</v>
          </cell>
        </row>
        <row r="157">
          <cell r="J157">
            <v>0</v>
          </cell>
        </row>
        <row r="158">
          <cell r="J158">
            <v>0</v>
          </cell>
        </row>
        <row r="159">
          <cell r="J159">
            <v>0</v>
          </cell>
        </row>
        <row r="162">
          <cell r="I162" t="str">
            <v>UNIDAD :</v>
          </cell>
          <cell r="J162" t="str">
            <v>und</v>
          </cell>
        </row>
        <row r="163">
          <cell r="D163" t="str">
            <v>26.02</v>
          </cell>
          <cell r="E163" t="str">
            <v xml:space="preserve">   FLUORESCENTE CIRCULAR 1x32 W C/EQUIPO Y PANTALLA</v>
          </cell>
          <cell r="I163" t="str">
            <v>TOTAL :</v>
          </cell>
          <cell r="J163">
            <v>0</v>
          </cell>
        </row>
        <row r="164">
          <cell r="E164" t="str">
            <v>Descripción</v>
          </cell>
          <cell r="F164" t="str">
            <v>Cantidad</v>
          </cell>
          <cell r="G164" t="str">
            <v>Largo (m)</v>
          </cell>
          <cell r="H164" t="str">
            <v>Ancho (m)</v>
          </cell>
          <cell r="I164" t="str">
            <v>Alto (m)</v>
          </cell>
          <cell r="J164" t="str">
            <v>Metrado parcial</v>
          </cell>
        </row>
        <row r="165">
          <cell r="J165">
            <v>0</v>
          </cell>
        </row>
        <row r="166">
          <cell r="J166">
            <v>0</v>
          </cell>
        </row>
        <row r="167">
          <cell r="J167">
            <v>0</v>
          </cell>
        </row>
        <row r="168">
          <cell r="J168">
            <v>0</v>
          </cell>
        </row>
        <row r="169">
          <cell r="J169">
            <v>0</v>
          </cell>
        </row>
        <row r="170">
          <cell r="J170">
            <v>0</v>
          </cell>
        </row>
        <row r="171">
          <cell r="J171">
            <v>0</v>
          </cell>
        </row>
        <row r="174">
          <cell r="I174" t="str">
            <v>UNIDAD :</v>
          </cell>
          <cell r="J174" t="str">
            <v>und</v>
          </cell>
        </row>
        <row r="175">
          <cell r="D175" t="str">
            <v>26.03</v>
          </cell>
          <cell r="E175" t="str">
            <v xml:space="preserve">   LUMINARIAS DE EMERGENCIA</v>
          </cell>
          <cell r="I175" t="str">
            <v>TOTAL :</v>
          </cell>
          <cell r="J175">
            <v>0</v>
          </cell>
        </row>
        <row r="176">
          <cell r="E176" t="str">
            <v>Descripción</v>
          </cell>
          <cell r="F176" t="str">
            <v>Cantidad</v>
          </cell>
          <cell r="G176" t="str">
            <v>Largo (m)</v>
          </cell>
          <cell r="H176" t="str">
            <v>Ancho (m)</v>
          </cell>
          <cell r="I176" t="str">
            <v>Alto (m)</v>
          </cell>
          <cell r="J176" t="str">
            <v>Metrado parcial</v>
          </cell>
        </row>
        <row r="177">
          <cell r="J177">
            <v>0</v>
          </cell>
        </row>
        <row r="178">
          <cell r="J178">
            <v>0</v>
          </cell>
        </row>
        <row r="179">
          <cell r="J179">
            <v>0</v>
          </cell>
        </row>
        <row r="180">
          <cell r="J180">
            <v>0</v>
          </cell>
        </row>
        <row r="181">
          <cell r="J181">
            <v>0</v>
          </cell>
        </row>
        <row r="182">
          <cell r="J182">
            <v>0</v>
          </cell>
        </row>
        <row r="183">
          <cell r="J183">
            <v>0</v>
          </cell>
        </row>
        <row r="186">
          <cell r="I186" t="str">
            <v>UNIDAD :</v>
          </cell>
          <cell r="J186" t="str">
            <v>m3</v>
          </cell>
        </row>
        <row r="187">
          <cell r="D187" t="str">
            <v>27.01.01</v>
          </cell>
          <cell r="E187" t="str">
            <v xml:space="preserve">      EXCAVACION DE ZANJA PARA POZO DE PUESTA A TIERRA (En Terreno Normal)</v>
          </cell>
          <cell r="I187" t="str">
            <v>TOTAL :</v>
          </cell>
          <cell r="J187">
            <v>0</v>
          </cell>
        </row>
        <row r="188">
          <cell r="E188" t="str">
            <v>Descripción</v>
          </cell>
          <cell r="F188" t="str">
            <v>Cantidad</v>
          </cell>
          <cell r="G188" t="str">
            <v>Largo (m)</v>
          </cell>
          <cell r="H188" t="str">
            <v>Ancho (m)</v>
          </cell>
          <cell r="I188" t="str">
            <v>Alto (m)</v>
          </cell>
          <cell r="J188" t="str">
            <v>Metrado parcial</v>
          </cell>
        </row>
        <row r="189">
          <cell r="J189">
            <v>0</v>
          </cell>
        </row>
        <row r="190">
          <cell r="J190">
            <v>0</v>
          </cell>
        </row>
        <row r="191">
          <cell r="J191">
            <v>0</v>
          </cell>
        </row>
        <row r="192">
          <cell r="J192">
            <v>0</v>
          </cell>
        </row>
        <row r="193">
          <cell r="J193">
            <v>0</v>
          </cell>
        </row>
        <row r="194">
          <cell r="J194">
            <v>0</v>
          </cell>
        </row>
        <row r="195">
          <cell r="J195">
            <v>0</v>
          </cell>
        </row>
        <row r="198">
          <cell r="I198" t="str">
            <v>UNIDAD :</v>
          </cell>
          <cell r="J198" t="str">
            <v>und</v>
          </cell>
        </row>
        <row r="199">
          <cell r="D199" t="str">
            <v>27.01.02</v>
          </cell>
          <cell r="E199" t="str">
            <v xml:space="preserve">      POZO DE PUESTA A TIERRA DE 1.00x1.00x2.90 M, Incluye TAPA</v>
          </cell>
          <cell r="I199" t="str">
            <v>TOTAL :</v>
          </cell>
          <cell r="J199">
            <v>0</v>
          </cell>
        </row>
        <row r="200">
          <cell r="E200" t="str">
            <v>Descripción</v>
          </cell>
          <cell r="F200" t="str">
            <v>Cantidad</v>
          </cell>
          <cell r="G200" t="str">
            <v>Largo (m)</v>
          </cell>
          <cell r="H200" t="str">
            <v>Ancho (m)</v>
          </cell>
          <cell r="I200" t="str">
            <v>Alto (m)</v>
          </cell>
          <cell r="J200" t="str">
            <v>Metrado parcial</v>
          </cell>
        </row>
        <row r="201">
          <cell r="J201">
            <v>0</v>
          </cell>
        </row>
        <row r="202">
          <cell r="J202">
            <v>0</v>
          </cell>
        </row>
        <row r="203">
          <cell r="J203">
            <v>0</v>
          </cell>
        </row>
        <row r="204">
          <cell r="J204">
            <v>0</v>
          </cell>
        </row>
        <row r="205">
          <cell r="J205">
            <v>0</v>
          </cell>
        </row>
        <row r="206">
          <cell r="J206">
            <v>0</v>
          </cell>
        </row>
        <row r="207">
          <cell r="J207">
            <v>0</v>
          </cell>
        </row>
        <row r="210">
          <cell r="I210" t="str">
            <v>UNIDAD :</v>
          </cell>
          <cell r="J210" t="str">
            <v>pza</v>
          </cell>
        </row>
        <row r="211">
          <cell r="D211" t="str">
            <v>27.02</v>
          </cell>
          <cell r="E211" t="str">
            <v xml:space="preserve">   MEDIDOR DE LUZ</v>
          </cell>
          <cell r="I211" t="str">
            <v>TOTAL :</v>
          </cell>
          <cell r="J211">
            <v>0</v>
          </cell>
        </row>
        <row r="212">
          <cell r="E212" t="str">
            <v>Descripción</v>
          </cell>
          <cell r="F212" t="str">
            <v>Cantidad</v>
          </cell>
          <cell r="G212" t="str">
            <v>Largo (m)</v>
          </cell>
          <cell r="H212" t="str">
            <v>Ancho (m)</v>
          </cell>
          <cell r="I212" t="str">
            <v>Alto (m)</v>
          </cell>
          <cell r="J212" t="str">
            <v>Metrado parcial</v>
          </cell>
        </row>
        <row r="213">
          <cell r="J213">
            <v>0</v>
          </cell>
        </row>
        <row r="214">
          <cell r="J214">
            <v>0</v>
          </cell>
        </row>
        <row r="215">
          <cell r="J215">
            <v>0</v>
          </cell>
        </row>
        <row r="216">
          <cell r="J216">
            <v>0</v>
          </cell>
        </row>
        <row r="217">
          <cell r="J217">
            <v>0</v>
          </cell>
        </row>
        <row r="218">
          <cell r="J218">
            <v>0</v>
          </cell>
        </row>
        <row r="219">
          <cell r="J219">
            <v>0</v>
          </cell>
        </row>
        <row r="222">
          <cell r="I222" t="str">
            <v>UNIDAD :</v>
          </cell>
          <cell r="J222" t="str">
            <v>Glb</v>
          </cell>
        </row>
        <row r="223">
          <cell r="D223" t="str">
            <v>27.03</v>
          </cell>
          <cell r="E223" t="str">
            <v xml:space="preserve">   PRUEBAS EN INSTALACIONES ELECTRICAS</v>
          </cell>
          <cell r="I223" t="str">
            <v>TOTAL :</v>
          </cell>
          <cell r="J223">
            <v>0</v>
          </cell>
        </row>
        <row r="224">
          <cell r="E224" t="str">
            <v>Descripción</v>
          </cell>
          <cell r="F224" t="str">
            <v>Cantidad</v>
          </cell>
          <cell r="G224" t="str">
            <v>Largo (m)</v>
          </cell>
          <cell r="H224" t="str">
            <v>Ancho (m)</v>
          </cell>
          <cell r="I224" t="str">
            <v>Alto (m)</v>
          </cell>
          <cell r="J224" t="str">
            <v>Metrado parcial</v>
          </cell>
        </row>
        <row r="225">
          <cell r="J225">
            <v>0</v>
          </cell>
        </row>
        <row r="226">
          <cell r="J226">
            <v>0</v>
          </cell>
        </row>
        <row r="227">
          <cell r="J227">
            <v>0</v>
          </cell>
        </row>
        <row r="228">
          <cell r="J228">
            <v>0</v>
          </cell>
        </row>
        <row r="229">
          <cell r="J229">
            <v>0</v>
          </cell>
        </row>
        <row r="230">
          <cell r="J230">
            <v>0</v>
          </cell>
        </row>
        <row r="231">
          <cell r="J231">
            <v>0</v>
          </cell>
        </row>
        <row r="234">
          <cell r="I234" t="str">
            <v>UNIDAD :</v>
          </cell>
          <cell r="J234" t="e">
            <v>#N/A</v>
          </cell>
        </row>
        <row r="235">
          <cell r="E235" t="e">
            <v>#N/A</v>
          </cell>
          <cell r="I235" t="str">
            <v>TOTAL :</v>
          </cell>
          <cell r="J235">
            <v>0</v>
          </cell>
        </row>
        <row r="236">
          <cell r="E236" t="str">
            <v>Descripción</v>
          </cell>
          <cell r="F236" t="str">
            <v>Cantidad</v>
          </cell>
          <cell r="G236" t="str">
            <v>Largo (m)</v>
          </cell>
          <cell r="H236" t="str">
            <v>Ancho (m)</v>
          </cell>
          <cell r="I236" t="str">
            <v>Alto (m)</v>
          </cell>
          <cell r="J236" t="str">
            <v>Metrado parcial</v>
          </cell>
        </row>
        <row r="237">
          <cell r="J237">
            <v>0</v>
          </cell>
        </row>
        <row r="238">
          <cell r="J238">
            <v>0</v>
          </cell>
        </row>
        <row r="239">
          <cell r="J239">
            <v>0</v>
          </cell>
        </row>
        <row r="240">
          <cell r="J240">
            <v>0</v>
          </cell>
        </row>
        <row r="241">
          <cell r="J241">
            <v>0</v>
          </cell>
        </row>
        <row r="242">
          <cell r="J242">
            <v>0</v>
          </cell>
        </row>
        <row r="243">
          <cell r="J243">
            <v>0</v>
          </cell>
        </row>
        <row r="246">
          <cell r="I246" t="str">
            <v>UNIDAD :</v>
          </cell>
          <cell r="J246" t="e">
            <v>#N/A</v>
          </cell>
        </row>
        <row r="247">
          <cell r="E247" t="e">
            <v>#N/A</v>
          </cell>
          <cell r="I247" t="str">
            <v>TOTAL :</v>
          </cell>
          <cell r="J247">
            <v>0</v>
          </cell>
        </row>
        <row r="248">
          <cell r="E248" t="str">
            <v>Descripción</v>
          </cell>
          <cell r="F248" t="str">
            <v>Cantidad</v>
          </cell>
          <cell r="G248" t="str">
            <v>Largo (m)</v>
          </cell>
          <cell r="H248" t="str">
            <v>Ancho (m)</v>
          </cell>
          <cell r="I248" t="str">
            <v>Alto (m)</v>
          </cell>
          <cell r="J248" t="str">
            <v>Metrado parcial</v>
          </cell>
        </row>
        <row r="249">
          <cell r="J249">
            <v>0</v>
          </cell>
        </row>
        <row r="250">
          <cell r="J250">
            <v>0</v>
          </cell>
        </row>
        <row r="251">
          <cell r="J251">
            <v>0</v>
          </cell>
        </row>
        <row r="252">
          <cell r="J252">
            <v>0</v>
          </cell>
        </row>
        <row r="253">
          <cell r="J253">
            <v>0</v>
          </cell>
        </row>
        <row r="254">
          <cell r="J254">
            <v>0</v>
          </cell>
        </row>
        <row r="255">
          <cell r="J255">
            <v>0</v>
          </cell>
        </row>
        <row r="258">
          <cell r="I258" t="str">
            <v>UNIDAD :</v>
          </cell>
          <cell r="J258" t="e">
            <v>#N/A</v>
          </cell>
        </row>
        <row r="259">
          <cell r="E259" t="e">
            <v>#N/A</v>
          </cell>
          <cell r="I259" t="str">
            <v>TOTAL :</v>
          </cell>
          <cell r="J259">
            <v>0</v>
          </cell>
        </row>
        <row r="260">
          <cell r="E260" t="str">
            <v>Descripción</v>
          </cell>
          <cell r="F260" t="str">
            <v>Cantidad</v>
          </cell>
          <cell r="G260" t="str">
            <v>Largo (m)</v>
          </cell>
          <cell r="H260" t="str">
            <v>Ancho (m)</v>
          </cell>
          <cell r="I260" t="str">
            <v>Alto (m)</v>
          </cell>
          <cell r="J260" t="str">
            <v>Metrado parcial</v>
          </cell>
        </row>
        <row r="261">
          <cell r="J261">
            <v>0</v>
          </cell>
        </row>
        <row r="262">
          <cell r="J262">
            <v>0</v>
          </cell>
        </row>
        <row r="263">
          <cell r="J263">
            <v>0</v>
          </cell>
        </row>
        <row r="264">
          <cell r="J264">
            <v>0</v>
          </cell>
        </row>
        <row r="265">
          <cell r="J265">
            <v>0</v>
          </cell>
        </row>
        <row r="266">
          <cell r="J266">
            <v>0</v>
          </cell>
        </row>
        <row r="267">
          <cell r="J267">
            <v>0</v>
          </cell>
        </row>
        <row r="270">
          <cell r="I270" t="str">
            <v>UNIDAD :</v>
          </cell>
          <cell r="J270" t="e">
            <v>#N/A</v>
          </cell>
        </row>
        <row r="271">
          <cell r="E271" t="e">
            <v>#N/A</v>
          </cell>
          <cell r="I271" t="str">
            <v>TOTAL :</v>
          </cell>
          <cell r="J271">
            <v>0</v>
          </cell>
        </row>
        <row r="272">
          <cell r="E272" t="str">
            <v>Descripción</v>
          </cell>
          <cell r="F272" t="str">
            <v>Cantidad</v>
          </cell>
          <cell r="G272" t="str">
            <v>Largo (m)</v>
          </cell>
          <cell r="H272" t="str">
            <v>Ancho (m)</v>
          </cell>
          <cell r="I272" t="str">
            <v>Alto (m)</v>
          </cell>
          <cell r="J272" t="str">
            <v>Metrado parcial</v>
          </cell>
        </row>
        <row r="273">
          <cell r="J273">
            <v>0</v>
          </cell>
        </row>
        <row r="274">
          <cell r="J274">
            <v>0</v>
          </cell>
        </row>
        <row r="275">
          <cell r="J275">
            <v>0</v>
          </cell>
        </row>
        <row r="276">
          <cell r="J276">
            <v>0</v>
          </cell>
        </row>
        <row r="277">
          <cell r="J277">
            <v>0</v>
          </cell>
        </row>
        <row r="278">
          <cell r="J278">
            <v>0</v>
          </cell>
        </row>
        <row r="279">
          <cell r="J279">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olicitud"/>
      <sheetName val="Reporte"/>
      <sheetName val="Padrón"/>
      <sheetName val="Areas&amp;Funciones"/>
      <sheetName val="Vacaciones"/>
      <sheetName val="Instrucciones"/>
      <sheetName val="Listas"/>
      <sheetName val="A"/>
      <sheetName val="B"/>
      <sheetName val="RES,MET,ADI1"/>
      <sheetName val="ARQUITECTURA"/>
      <sheetName val="ESTRUCTURAS"/>
      <sheetName val="INST.ELECTRICAS"/>
      <sheetName val="INST.SANITARIAS"/>
      <sheetName val="FINAL"/>
      <sheetName val="RESUMEN"/>
      <sheetName val="DATOS"/>
      <sheetName val="VACST"/>
      <sheetName val="Dmda."/>
      <sheetName val="F17 A1"/>
      <sheetName val="steel"/>
      <sheetName val="ANALISIS ALQUILER FERREYROS"/>
      <sheetName val="Footing Design"/>
      <sheetName val="MANO"/>
      <sheetName val="Hoja1"/>
      <sheetName val="7422CW00"/>
    </sheetNames>
    <sheetDataSet>
      <sheetData sheetId="0" refreshError="1"/>
      <sheetData sheetId="1" refreshError="1"/>
      <sheetData sheetId="2" refreshError="1"/>
      <sheetData sheetId="3" refreshError="1"/>
      <sheetData sheetId="4" refreshError="1"/>
      <sheetData sheetId="5" refreshError="1"/>
      <sheetData sheetId="6">
        <row r="2">
          <cell r="D2">
            <v>38353</v>
          </cell>
        </row>
        <row r="3">
          <cell r="D3">
            <v>38718</v>
          </cell>
        </row>
        <row r="4">
          <cell r="D4">
            <v>39083</v>
          </cell>
        </row>
        <row r="5">
          <cell r="D5">
            <v>39448</v>
          </cell>
        </row>
        <row r="6">
          <cell r="D6">
            <v>39814</v>
          </cell>
        </row>
        <row r="7">
          <cell r="D7">
            <v>40179</v>
          </cell>
        </row>
        <row r="8">
          <cell r="D8">
            <v>40544</v>
          </cell>
        </row>
        <row r="9">
          <cell r="D9">
            <v>40909</v>
          </cell>
        </row>
        <row r="10">
          <cell r="D10">
            <v>41275</v>
          </cell>
        </row>
        <row r="11">
          <cell r="D11">
            <v>41640</v>
          </cell>
        </row>
        <row r="12">
          <cell r="D12">
            <v>42005</v>
          </cell>
        </row>
        <row r="13">
          <cell r="D13">
            <v>42370</v>
          </cell>
        </row>
        <row r="14">
          <cell r="D14">
            <v>42736</v>
          </cell>
        </row>
        <row r="15">
          <cell r="D15">
            <v>43101</v>
          </cell>
        </row>
        <row r="16">
          <cell r="D16">
            <v>43466</v>
          </cell>
        </row>
        <row r="17">
          <cell r="D17">
            <v>43831</v>
          </cell>
        </row>
        <row r="18">
          <cell r="D18">
            <v>44197</v>
          </cell>
        </row>
        <row r="19">
          <cell r="D19">
            <v>44562</v>
          </cell>
        </row>
        <row r="20">
          <cell r="D20">
            <v>44927</v>
          </cell>
        </row>
        <row r="21">
          <cell r="D21">
            <v>45292</v>
          </cell>
        </row>
        <row r="22">
          <cell r="D22">
            <v>45658</v>
          </cell>
        </row>
        <row r="23">
          <cell r="D23">
            <v>46023</v>
          </cell>
        </row>
        <row r="24">
          <cell r="D24">
            <v>46388</v>
          </cell>
        </row>
        <row r="25">
          <cell r="D25">
            <v>46753</v>
          </cell>
        </row>
        <row r="26">
          <cell r="D26">
            <v>47119</v>
          </cell>
        </row>
        <row r="27">
          <cell r="D27">
            <v>47484</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sheetName val="PGR - PPTO"/>
      <sheetName val="Rates"/>
      <sheetName val="Electricidad - Climatización"/>
      <sheetName val="Listas"/>
      <sheetName val="1. Time &amp; Esc"/>
      <sheetName val="Input"/>
      <sheetName val="Fcst"/>
      <sheetName val="7 &amp; 8A. SandU"/>
      <sheetName val="2&amp;3 AeroRevs"/>
      <sheetName val="4. Non-AeroRev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
      <sheetName val="RO"/>
      <sheetName val="ROxEt"/>
      <sheetName val="ROxFr"/>
      <sheetName val="ROxProc"/>
      <sheetName val="ROxFases"/>
      <sheetName val="CUxFases"/>
      <sheetName val="VED"/>
      <sheetName val="DMF"/>
      <sheetName val="Conting."/>
      <sheetName val="Escen."/>
      <sheetName val="Variac."/>
      <sheetName val="ROxMeses"/>
      <sheetName val="Venta&amp;CostoxPartidas"/>
      <sheetName val="Cronograma"/>
      <sheetName val="CostoxFases"/>
      <sheetName val="Recursos"/>
      <sheetName val="Datos"/>
      <sheetName val="Instrucciones"/>
      <sheetName val="Hoja91"/>
      <sheetName val="Hoja92"/>
      <sheetName val="Hoja93"/>
      <sheetName val="Presenta1"/>
      <sheetName val="A"/>
      <sheetName val="B"/>
      <sheetName val="PGR - PPTO"/>
      <sheetName val="Estimate"/>
      <sheetName val="PTO_ARES"/>
      <sheetName val="FINAL"/>
      <sheetName val="Calculos"/>
      <sheetName val="Relacion de INSUMOS"/>
      <sheetName val="INDICE"/>
      <sheetName val="Datos Generales"/>
      <sheetName val="Relacion de PU"/>
      <sheetName val="RES,MET,ADI1"/>
      <sheetName val="ARQUITECTURA"/>
      <sheetName val="ESTRUCTURAS"/>
      <sheetName val="INST.ELECTRICAS"/>
      <sheetName val="INST.SANITARI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row r="3">
          <cell r="B3" t="str">
            <v>ENERO 2015</v>
          </cell>
          <cell r="D3" t="str">
            <v>S/.</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eneral Notes"/>
      <sheetName val="Sketch of Load Combination"/>
      <sheetName val="Wind Loads"/>
      <sheetName val="Earthquake Loads"/>
      <sheetName val="Load Combinations"/>
      <sheetName val="DATOS"/>
      <sheetName val="Presenta1"/>
      <sheetName val="Calculos"/>
      <sheetName val="PPTOALT1"/>
      <sheetName val="Footing Design"/>
      <sheetName val="MANO"/>
      <sheetName val="RES,MET,ADI1"/>
      <sheetName val="ARQUITECTURA"/>
      <sheetName val="ESTRUCTURAS"/>
      <sheetName val="INST.ELECTRICAS"/>
      <sheetName val="INST.SANITARIAS"/>
      <sheetName val="Hoja91"/>
      <sheetName val="GENERAL"/>
      <sheetName val="Listas"/>
    </sheetNames>
    <sheetDataSet>
      <sheetData sheetId="0"/>
      <sheetData sheetId="1"/>
      <sheetData sheetId="2" refreshError="1">
        <row r="56">
          <cell r="L56">
            <v>255.52799999999993</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eneral Notes"/>
      <sheetName val="Sketch of Load Combination"/>
      <sheetName val="Wind Loads"/>
      <sheetName val="Earthquake Loads"/>
      <sheetName val="Load Combinations"/>
      <sheetName val="RES F1"/>
      <sheetName val="DATOS"/>
      <sheetName val="Hoja91"/>
      <sheetName val="APU"/>
      <sheetName val="PRECIO2"/>
      <sheetName val="Demanda"/>
      <sheetName val="Calculos"/>
      <sheetName val="F-05"/>
      <sheetName val="Rates"/>
      <sheetName val="Hoja1"/>
      <sheetName val="Encofrado BVR Unispan"/>
      <sheetName val="Bech_Lab"/>
      <sheetName val="PGR - PPTO"/>
    </sheetNames>
    <sheetDataSet>
      <sheetData sheetId="0"/>
      <sheetData sheetId="1"/>
      <sheetData sheetId="2" refreshError="1">
        <row r="27">
          <cell r="I27">
            <v>1236.5423338650198</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CHA_ESTANDAR"/>
      <sheetName val="OFERTA IEI"/>
      <sheetName val="Prop_ambientes"/>
      <sheetName val="ALTERNO"/>
      <sheetName val="O-D"/>
      <sheetName val="Anexo 1_Diag"/>
      <sheetName val="Anexo 2_O-D"/>
      <sheetName val="Base_datos"/>
      <sheetName val="Anexo 3_Arq"/>
      <sheetName val="Anexo 4_Ppto"/>
      <sheetName val="Anexo 5_Cronog"/>
      <sheetName val="Anexo 6_Arreglos"/>
      <sheetName val="Anexo 7_Otros Doc"/>
      <sheetName val="D1"/>
      <sheetName val="Tipos de intervencion"/>
      <sheetName val="Datos"/>
      <sheetName val="Hoja91"/>
      <sheetName val="Calculos"/>
      <sheetName val="Wind Loads"/>
      <sheetName val="F-05"/>
      <sheetName val="Rates"/>
      <sheetName val="steel"/>
      <sheetName val="Solicitud"/>
      <sheetName val="1. Time &amp; Esc"/>
      <sheetName val="Input"/>
      <sheetName val="Fcst"/>
      <sheetName val="7 &amp; 8A. SandU"/>
      <sheetName val="2&amp;3 AeroRevs"/>
      <sheetName val="4. Non-AeroRevs"/>
      <sheetName val="Hoja4"/>
      <sheetName val="Accesorio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fittings"/>
      <sheetName val="conv"/>
      <sheetName val="COSTOS "/>
      <sheetName val="Estimate"/>
    </sheetNames>
    <sheetDataSet>
      <sheetData sheetId="0"/>
      <sheetData sheetId="1"/>
      <sheetData sheetId="2"/>
      <sheetData sheetId="3"/>
      <sheetData sheetId="4"/>
      <sheetData sheetId="5"/>
      <sheetData sheetId="6"/>
      <sheetData sheetId="7">
        <row r="2">
          <cell r="D2" t="str">
            <v>Zona</v>
          </cell>
        </row>
        <row r="3">
          <cell r="C3" t="str">
            <v>Inicial</v>
          </cell>
        </row>
        <row r="4">
          <cell r="C4" t="str">
            <v>Primaria</v>
          </cell>
        </row>
        <row r="5">
          <cell r="C5" t="str">
            <v>Secundaria</v>
          </cell>
        </row>
      </sheetData>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lota"/>
      <sheetName val="Tablas"/>
      <sheetName val="Medidas"/>
      <sheetName val="Pared 1"/>
      <sheetName val="Pared 2"/>
      <sheetName val="Pared 3"/>
      <sheetName val="Fondo"/>
      <sheetName val="Techo"/>
      <sheetName val="Desliz"/>
      <sheetName val="Computo"/>
      <sheetName val="Módulo1"/>
      <sheetName val="Hoja1"/>
      <sheetName val="RES F1"/>
      <sheetName val="Wind Loads"/>
      <sheetName val="CALENDARIO"/>
      <sheetName val="APU"/>
      <sheetName val="steel"/>
      <sheetName val="Datos"/>
      <sheetName val="Estructuras"/>
      <sheetName val="Hoja2"/>
      <sheetName val="Base_datos"/>
      <sheetName val="ESTRUCTURA DE HORMIGON"/>
      <sheetName val="INSTALACION ELECTRICA"/>
      <sheetName val="Datos Generales"/>
      <sheetName val="Relacion de PU"/>
      <sheetName val="Hoja91"/>
      <sheetName val="P9"/>
    </sheetNames>
    <sheetDataSet>
      <sheetData sheetId="0" refreshError="1">
        <row r="13">
          <cell r="E13">
            <v>21.23</v>
          </cell>
        </row>
      </sheetData>
      <sheetData sheetId="1" refreshError="1">
        <row r="3">
          <cell r="I3" t="str">
            <v>verifica</v>
          </cell>
        </row>
        <row r="4">
          <cell r="I4" t="str">
            <v>no verifica</v>
          </cell>
        </row>
        <row r="23">
          <cell r="B23">
            <v>9.5</v>
          </cell>
          <cell r="C23">
            <v>12.1</v>
          </cell>
          <cell r="D23">
            <v>0.443</v>
          </cell>
          <cell r="E23">
            <v>2.4</v>
          </cell>
          <cell r="F23">
            <v>0.186</v>
          </cell>
          <cell r="G23">
            <v>0.93400000000000005</v>
          </cell>
        </row>
        <row r="24">
          <cell r="B24">
            <v>12.1</v>
          </cell>
          <cell r="C24">
            <v>17.399999999999999</v>
          </cell>
          <cell r="D24">
            <v>0.436</v>
          </cell>
          <cell r="E24">
            <v>2.4</v>
          </cell>
          <cell r="F24">
            <v>0.152</v>
          </cell>
          <cell r="G24">
            <v>0.94699999999999995</v>
          </cell>
        </row>
        <row r="25">
          <cell r="B25">
            <v>17.399999999999999</v>
          </cell>
          <cell r="C25">
            <v>34</v>
          </cell>
          <cell r="D25">
            <v>0.43</v>
          </cell>
          <cell r="E25">
            <v>2.4</v>
          </cell>
          <cell r="F25">
            <v>0.11899999999999999</v>
          </cell>
          <cell r="G25">
            <v>0.96</v>
          </cell>
        </row>
        <row r="26">
          <cell r="B26">
            <v>9.5</v>
          </cell>
          <cell r="C26">
            <v>12.1</v>
          </cell>
          <cell r="D26">
            <v>0.44</v>
          </cell>
          <cell r="E26">
            <v>2.4</v>
          </cell>
          <cell r="F26">
            <v>0.17199999999999999</v>
          </cell>
          <cell r="G26">
            <v>0.93899999999999995</v>
          </cell>
        </row>
        <row r="27">
          <cell r="B27">
            <v>17.399999999999999</v>
          </cell>
          <cell r="C27">
            <v>34</v>
          </cell>
          <cell r="D27">
            <v>0.43</v>
          </cell>
          <cell r="E27">
            <v>2.4</v>
          </cell>
          <cell r="F27">
            <v>9.7000000000000003E-2</v>
          </cell>
          <cell r="G27">
            <v>0.96799999999999997</v>
          </cell>
        </row>
        <row r="28">
          <cell r="B28">
            <v>12.1</v>
          </cell>
          <cell r="C28">
            <v>17.399999999999999</v>
          </cell>
          <cell r="D28">
            <v>0.433</v>
          </cell>
          <cell r="E28">
            <v>2.4</v>
          </cell>
          <cell r="F28">
            <v>0.13700000000000001</v>
          </cell>
          <cell r="G28">
            <v>0.95299999999999996</v>
          </cell>
        </row>
        <row r="29">
          <cell r="B29">
            <v>12.1</v>
          </cell>
          <cell r="C29">
            <v>17.399999999999999</v>
          </cell>
          <cell r="D29">
            <v>0.434</v>
          </cell>
          <cell r="E29">
            <v>2.4</v>
          </cell>
          <cell r="F29">
            <v>0.13900000000000001</v>
          </cell>
          <cell r="G29">
            <v>0.95299999999999996</v>
          </cell>
        </row>
        <row r="30">
          <cell r="B30">
            <v>8</v>
          </cell>
          <cell r="C30">
            <v>9.5</v>
          </cell>
          <cell r="D30">
            <v>0.45200000000000001</v>
          </cell>
          <cell r="E30">
            <v>2.4</v>
          </cell>
          <cell r="F30">
            <v>0.23</v>
          </cell>
          <cell r="G30">
            <v>0.91600000000000004</v>
          </cell>
        </row>
        <row r="31">
          <cell r="B31">
            <v>17.399999999999999</v>
          </cell>
          <cell r="C31">
            <v>34</v>
          </cell>
          <cell r="D31">
            <v>0.43</v>
          </cell>
          <cell r="E31">
            <v>2.4</v>
          </cell>
          <cell r="F31">
            <v>9.6000000000000002E-2</v>
          </cell>
          <cell r="G31">
            <v>0.96799999999999997</v>
          </cell>
        </row>
        <row r="32">
          <cell r="B32" t="e">
            <v>#N/A</v>
          </cell>
          <cell r="C32" t="e">
            <v>#N/A</v>
          </cell>
          <cell r="D32" t="e">
            <v>#VALUE!</v>
          </cell>
          <cell r="E32" t="e">
            <v>#VALUE!</v>
          </cell>
          <cell r="F32" t="e">
            <v>#VALUE!</v>
          </cell>
          <cell r="G32" t="e">
            <v>#VALUE!</v>
          </cell>
        </row>
        <row r="37">
          <cell r="B37">
            <v>0</v>
          </cell>
          <cell r="C37">
            <v>0</v>
          </cell>
        </row>
        <row r="38">
          <cell r="B38">
            <v>6</v>
          </cell>
          <cell r="C38">
            <v>0.28299999999999997</v>
          </cell>
        </row>
        <row r="39">
          <cell r="B39">
            <v>8</v>
          </cell>
          <cell r="C39">
            <v>0.503</v>
          </cell>
        </row>
        <row r="40">
          <cell r="B40">
            <v>10</v>
          </cell>
          <cell r="C40">
            <v>0.78500000000000003</v>
          </cell>
        </row>
        <row r="41">
          <cell r="B41">
            <v>12</v>
          </cell>
          <cell r="C41">
            <v>1.131</v>
          </cell>
        </row>
        <row r="42">
          <cell r="B42">
            <v>16</v>
          </cell>
          <cell r="C42">
            <v>2.0110000000000001</v>
          </cell>
        </row>
        <row r="43">
          <cell r="B43">
            <v>20</v>
          </cell>
          <cell r="C43">
            <v>3.1419999999999999</v>
          </cell>
        </row>
        <row r="44">
          <cell r="B44">
            <v>25</v>
          </cell>
          <cell r="C44">
            <v>4.9089999999999998</v>
          </cell>
        </row>
        <row r="45">
          <cell r="B45">
            <v>32</v>
          </cell>
          <cell r="C45">
            <v>8.0419999999999998</v>
          </cell>
        </row>
        <row r="49">
          <cell r="C49">
            <v>1</v>
          </cell>
          <cell r="D49">
            <v>120</v>
          </cell>
          <cell r="E49">
            <v>28</v>
          </cell>
          <cell r="F49">
            <v>16</v>
          </cell>
        </row>
        <row r="50">
          <cell r="C50">
            <v>2</v>
          </cell>
          <cell r="D50">
            <v>80</v>
          </cell>
          <cell r="E50">
            <v>20</v>
          </cell>
          <cell r="F50">
            <v>12</v>
          </cell>
        </row>
        <row r="51">
          <cell r="C51">
            <v>3</v>
          </cell>
          <cell r="D51">
            <v>50</v>
          </cell>
          <cell r="E51">
            <v>14</v>
          </cell>
          <cell r="F51">
            <v>8</v>
          </cell>
        </row>
      </sheetData>
      <sheetData sheetId="2"/>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9_JUN"/>
      <sheetName val="10_JUN"/>
      <sheetName val="11_JUN"/>
      <sheetName val="12_JUN"/>
      <sheetName val="13_JUN"/>
      <sheetName val="14_JUN"/>
      <sheetName val="15_JUN"/>
      <sheetName val="16_JUN"/>
      <sheetName val="17_JUN"/>
      <sheetName val="18_JUN"/>
      <sheetName val="19_JUN"/>
      <sheetName val="20_JUN"/>
      <sheetName val="21_JUN"/>
      <sheetName val="22_JUN"/>
      <sheetName val="23_JUN"/>
      <sheetName val="24_JUN"/>
      <sheetName val="25_JUN"/>
      <sheetName val="26_JUN"/>
      <sheetName val="27_JUN"/>
      <sheetName val="28_JUN"/>
      <sheetName val="29_JUN"/>
      <sheetName val="30_JUN"/>
      <sheetName val="01_JUL"/>
      <sheetName val="03_JUL"/>
      <sheetName val="04_JUL"/>
      <sheetName val="05_JUL"/>
      <sheetName val="06_JUL"/>
      <sheetName val="07_JUL"/>
      <sheetName val="08_JUL"/>
      <sheetName val="09_JUL"/>
      <sheetName val="10_JUL"/>
      <sheetName val="11_JUL"/>
      <sheetName val="12_JUL"/>
      <sheetName val="13_JUL"/>
      <sheetName val="14_JUL"/>
      <sheetName val="15_JUL"/>
      <sheetName val="16_JUL"/>
      <sheetName val="17_JUL"/>
      <sheetName val="18_JUL"/>
      <sheetName val="19_JUL"/>
      <sheetName val="20_JUL"/>
      <sheetName val="21_JUL"/>
      <sheetName val="22_JUL"/>
      <sheetName val="23_JUL"/>
      <sheetName val="24_JUL"/>
      <sheetName val="25_JUL"/>
      <sheetName val="26_JUL"/>
      <sheetName val="27_JUL"/>
      <sheetName val="31_JUL"/>
      <sheetName val="01_AGO"/>
      <sheetName val="PD julio"/>
      <sheetName val="PD agosto"/>
      <sheetName val="AVANCE FÍSICO"/>
      <sheetName val="Curva S"/>
      <sheetName val="P3"/>
      <sheetName val="Hoja1"/>
      <sheetName val="2843 DATA"/>
      <sheetName val="PD"/>
      <sheetName val="MANO"/>
      <sheetName val="Wind Loads"/>
      <sheetName val="Rates"/>
      <sheetName val="Tablas"/>
      <sheetName val="Flota"/>
      <sheetName val="plani"/>
      <sheetName val="Calendario"/>
      <sheetName val="Pto_Itemizado_S10"/>
      <sheetName val="Datos Generales"/>
      <sheetName val="Relacion de PU"/>
      <sheetName val="Hoja4"/>
      <sheetName val="Accesorios"/>
      <sheetName val="CS"/>
      <sheetName val="Concrete"/>
      <sheetName val="CooperPipe"/>
      <sheetName val="CooperTubing"/>
      <sheetName val="Duct"/>
      <sheetName val="FRPPipe"/>
      <sheetName val="pipeHDPE"/>
      <sheetName val="PipePVC"/>
      <sheetName val="PipePVCPeru"/>
      <sheetName val="Hose"/>
      <sheetName val="SSteelPipe"/>
      <sheetName val="Fluid"/>
      <sheetName val="Rouhness"/>
      <sheetName val="Pump Calcs"/>
      <sheetName val="Material"/>
      <sheetName val="tank1"/>
      <sheetName val="fittings"/>
      <sheetName val="conv"/>
      <sheetName val="APU"/>
      <sheetName val="RESUMEN"/>
      <sheetName val="PTO_AR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ow r="1">
          <cell r="A1" t="str">
            <v xml:space="preserve">   ACT     </v>
          </cell>
          <cell r="C1" t="str">
            <v xml:space="preserve"> OD   </v>
          </cell>
        </row>
      </sheetData>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heet1"/>
      <sheetName val="Tablas"/>
      <sheetName val="plani"/>
      <sheetName val="Flota"/>
      <sheetName val="Datos Generales"/>
      <sheetName val="Relacion de PU"/>
      <sheetName val="Hoja1"/>
      <sheetName val="Ratios"/>
      <sheetName val="P9"/>
      <sheetName val="RESUMEN HH"/>
      <sheetName val="Wind Loads"/>
      <sheetName val="Base_datos"/>
      <sheetName val="2843 DATA"/>
      <sheetName val="FINAL"/>
      <sheetName val="GENER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s"/>
      <sheetName val="1700"/>
      <sheetName val="Calculos"/>
      <sheetName val="Costos Infra y Eq"/>
      <sheetName val="Sheet1"/>
      <sheetName val="FINAL"/>
      <sheetName val="Bech_Lab"/>
      <sheetName val="APU"/>
      <sheetName val="NO IMP. - ANCHOR BOL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EMANDA"/>
      <sheetName val="Pob. DIRESA"/>
      <sheetName val="Poblaciones"/>
      <sheetName val="Estandares- Fuente "/>
      <sheetName val="TABLAS "/>
      <sheetName val="CRS"/>
      <sheetName val="P1"/>
      <sheetName val="P2"/>
      <sheetName val="PMF (2)"/>
      <sheetName val="PMF"/>
      <sheetName val="Población"/>
      <sheetName val="Plan Producción"/>
      <sheetName val="Oferta RR.HH."/>
      <sheetName val="Balance RR.HH"/>
      <sheetName val="Oferta Fisica"/>
      <sheetName val="Balance Físico"/>
      <sheetName val="Parametros de UPSS Fisicos"/>
      <sheetName val="Morbilidad"/>
      <sheetName val="Hoja1"/>
      <sheetName val="Morbilidad General"/>
      <sheetName val="PUNTUAL DPTO07"/>
      <sheetName val="Sheet1"/>
      <sheetName val="Inputs"/>
      <sheetName val="Calculos"/>
      <sheetName val="GENERAL"/>
      <sheetName val="Calendario"/>
      <sheetName val="Pto_Itemizado_S10"/>
      <sheetName val="INDICE"/>
      <sheetName val="ARQ"/>
      <sheetName val="Z-4"/>
      <sheetName val="Presenta1"/>
      <sheetName val="PRECIO2"/>
      <sheetName val="Tablas"/>
      <sheetName val="Flota"/>
      <sheetName val="2843 DATA"/>
      <sheetName val="plani"/>
      <sheetName val="FINAL"/>
      <sheetName val="Bech_Lab"/>
    </sheetNames>
    <sheetDataSet>
      <sheetData sheetId="0" refreshError="1">
        <row r="46">
          <cell r="G46">
            <v>699.08211729719994</v>
          </cell>
        </row>
        <row r="70">
          <cell r="F70">
            <v>799.25763718752023</v>
          </cell>
        </row>
      </sheetData>
      <sheetData sheetId="1">
        <row r="46">
          <cell r="G46">
            <v>699.08211729719994</v>
          </cell>
        </row>
      </sheetData>
      <sheetData sheetId="2">
        <row r="46">
          <cell r="G46">
            <v>699.08211729719994</v>
          </cell>
        </row>
      </sheetData>
      <sheetData sheetId="3">
        <row r="46">
          <cell r="G46">
            <v>699.08211729719994</v>
          </cell>
        </row>
      </sheetData>
      <sheetData sheetId="4">
        <row r="46">
          <cell r="G46">
            <v>699.08211729719994</v>
          </cell>
        </row>
      </sheetData>
      <sheetData sheetId="5">
        <row r="46">
          <cell r="G46">
            <v>699.08211729719994</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mda."/>
      <sheetName val="Resumen (2)"/>
      <sheetName val="RRHH"/>
      <sheetName val="INGRESOS"/>
      <sheetName val="COSTOS"/>
      <sheetName val="VACST"/>
      <sheetName val="Sensib. IE-VACST"/>
      <sheetName val="CDE"/>
      <sheetName val="POB. DIRESA CUSCO"/>
      <sheetName val="Pob. DIRESA 2013"/>
      <sheetName val="Poblaciones"/>
      <sheetName val="P1"/>
      <sheetName val="P2"/>
      <sheetName val="P3"/>
      <sheetName val="PMF"/>
      <sheetName val="Estadística"/>
      <sheetName val="Morbilidad"/>
      <sheetName val="Hoja2"/>
      <sheetName val="Medicina Familiar"/>
      <sheetName val="No Transmisibles"/>
      <sheetName val="ATD PRO"/>
      <sheetName val="RENDIMEINTO"/>
      <sheetName val="Hoja3"/>
      <sheetName val="Inputs"/>
      <sheetName val="Calculos"/>
      <sheetName val="Bech_Lab"/>
      <sheetName val="ESTRUCTURA DE HORMIGON"/>
      <sheetName val="Calendario"/>
      <sheetName val="Pto_Itemizado_S10"/>
      <sheetName val="INSTALACION ELECTRICA"/>
      <sheetName val="PPTOALT1pref"/>
      <sheetName val="2843 DATA"/>
      <sheetName val="Sheet1"/>
      <sheetName val="GENERAL"/>
      <sheetName val="DEMANDA"/>
      <sheetName val="FINAL"/>
    </sheetNames>
    <sheetDataSet>
      <sheetData sheetId="0" refreshError="1"/>
      <sheetData sheetId="1" refreshError="1"/>
      <sheetData sheetId="2" refreshError="1"/>
      <sheetData sheetId="3" refreshError="1"/>
      <sheetData sheetId="4">
        <row r="85">
          <cell r="D85">
            <v>35430675.856298864</v>
          </cell>
        </row>
      </sheetData>
      <sheetData sheetId="5" refreshError="1"/>
      <sheetData sheetId="6" refreshError="1"/>
      <sheetData sheetId="7" refreshError="1"/>
      <sheetData sheetId="8">
        <row r="5">
          <cell r="AP5">
            <v>1.7993985837617615E-2</v>
          </cell>
        </row>
      </sheetData>
      <sheetData sheetId="9" refreshError="1"/>
      <sheetData sheetId="10">
        <row r="14">
          <cell r="H14">
            <v>0.93177903962695652</v>
          </cell>
        </row>
      </sheetData>
      <sheetData sheetId="11" refreshError="1"/>
      <sheetData sheetId="12" refreshError="1"/>
      <sheetData sheetId="13" refreshError="1"/>
      <sheetData sheetId="14" refreshError="1"/>
      <sheetData sheetId="15">
        <row r="65">
          <cell r="E65">
            <v>0.17687838387766494</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 val="Avance financiero"/>
      <sheetName val="A-50"/>
      <sheetName val="N°1"/>
      <sheetName val="$total"/>
      <sheetName val="#¡REF"/>
      <sheetName val="Solicitud"/>
      <sheetName val="MANO"/>
      <sheetName val="Footing Design"/>
      <sheetName val="Pavimentos"/>
      <sheetName val="Dmda."/>
      <sheetName val="sensibilidad.proliv"/>
      <sheetName val="Inputs"/>
      <sheetName val="Calculos"/>
      <sheetName val="F-05"/>
      <sheetName val="CIEDANOS"/>
      <sheetName val="RES,MET,ADI1"/>
      <sheetName val="ARQUITECTURA"/>
      <sheetName val="ESTRUCTURAS"/>
      <sheetName val="INST.ELECTRICAS"/>
      <sheetName val="INST.SANITARIAS"/>
      <sheetName val="Listas"/>
      <sheetName val="EP1"/>
    </sheetNames>
    <sheetDataSet>
      <sheetData sheetId="0" refreshError="1">
        <row r="1">
          <cell r="E1" t="str">
            <v xml:space="preserve">ERROR-ERROR-ERROR </v>
          </cell>
        </row>
      </sheetData>
      <sheetData sheetId="1" refreshError="1"/>
      <sheetData sheetId="2" refreshError="1"/>
      <sheetData sheetId="3" refreshError="1"/>
      <sheetData sheetId="4" refreshError="1"/>
      <sheetData sheetId="5" refreshError="1"/>
      <sheetData sheetId="6">
        <row r="1">
          <cell r="E1" t="str">
            <v>Periodo del 1 al 31 de Enero de 1998</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F.PERS.CONTRATADO"/>
      <sheetName val="Comparativa"/>
      <sheetName val="Comparativa 0"/>
      <sheetName val="Comparativa (1)"/>
      <sheetName val="AclarZOLODA"/>
      <sheetName val="AclarZOLODA (2)"/>
      <sheetName val="AclarELECTROLUZ"/>
      <sheetName val="AclarSCHNEIDER"/>
      <sheetName val="AclarSTYMEL"/>
      <sheetName val="AclarPROTECHNICA"/>
      <sheetName val="AclarABB"/>
      <sheetName val="Adj "/>
      <sheetName val="Auxiliar"/>
      <sheetName val="ped cot"/>
      <sheetName val="Acuse"/>
      <sheetName val="Adj"/>
      <sheetName val="circular"/>
      <sheetName val="Inputs"/>
      <sheetName val="DEMANDA"/>
      <sheetName val="Calculos"/>
      <sheetName val="F-05"/>
      <sheetName val="ESTRUCTURA DE HORMIGON"/>
      <sheetName val="INSTALACION ELECTRICA"/>
      <sheetName val="Hoja1"/>
      <sheetName val="Ratios"/>
      <sheetName val="Infra"/>
      <sheetName val="Input"/>
      <sheetName val="DATOS"/>
      <sheetName val="Sheet1"/>
      <sheetName val="Bech_Lab"/>
      <sheetName val="Dmda."/>
      <sheetName val="Estimate"/>
      <sheetName val="FI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Venta"/>
      <sheetName val="Detalle"/>
      <sheetName val="Contingencia"/>
      <sheetName val="Costo Indirecto"/>
      <sheetName val="Categorias"/>
      <sheetName val="RRCivil"/>
      <sheetName val="RRBuilding"/>
      <sheetName val="RRCivil+Building"/>
      <sheetName val="RRMecanico"/>
      <sheetName val="RRElectrico "/>
      <sheetName val="RRTotal"/>
      <sheetName val="Facilidades Temporales"/>
      <sheetName val="Albrg - Mod"/>
      <sheetName val="Imp Segurd"/>
      <sheetName val="Movilizacion"/>
      <sheetName val="Mobiliario"/>
      <sheetName val="Red Agua-Desag"/>
      <sheetName val="EPP"/>
      <sheetName val="Ratio Civil"/>
      <sheetName val="Ratio Electrico"/>
      <sheetName val="Planilla Civil"/>
      <sheetName val="Organigrama"/>
      <sheetName val="Venta SPO"/>
      <sheetName val="RAM"/>
      <sheetName val="Conceptos"/>
      <sheetName val="Inputs"/>
      <sheetName val="Calculos"/>
      <sheetName val="DEMANDA"/>
      <sheetName val="INF.PERS.CONTRATADO"/>
      <sheetName val="Comparativa"/>
      <sheetName val="PTO_ARES"/>
      <sheetName val="FINAL"/>
      <sheetName val="p1"/>
      <sheetName val="Forrado"/>
      <sheetName val="RESUMEN"/>
      <sheetName val="GENERAL"/>
      <sheetName val="xie"/>
    </sheetNames>
    <sheetDataSet>
      <sheetData sheetId="0"/>
      <sheetData sheetId="1"/>
      <sheetData sheetId="2"/>
      <sheetData sheetId="3">
        <row r="5">
          <cell r="AL5">
            <v>2.9</v>
          </cell>
        </row>
        <row r="96">
          <cell r="C96">
            <v>71</v>
          </cell>
        </row>
      </sheetData>
      <sheetData sheetId="4"/>
      <sheetData sheetId="5"/>
      <sheetData sheetId="6"/>
      <sheetData sheetId="7"/>
      <sheetData sheetId="8"/>
      <sheetData sheetId="9"/>
      <sheetData sheetId="10"/>
      <sheetData sheetId="11"/>
      <sheetData sheetId="12">
        <row r="80">
          <cell r="F80">
            <v>554</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17 A1"/>
      <sheetName val="Hoja1"/>
      <sheetName val="MASC"/>
      <sheetName val="FEM"/>
      <sheetName val="POT1549"/>
      <sheetName val="Hoja1 (2)"/>
      <sheetName val="ESTI"/>
      <sheetName val="FINAL"/>
      <sheetName val="Input"/>
      <sheetName val="Z-4"/>
      <sheetName val="Presenta1"/>
      <sheetName val="A"/>
      <sheetName val="B"/>
      <sheetName val="Precios de insumos"/>
      <sheetName val="DEMANDA"/>
      <sheetName val="Dmda."/>
      <sheetName val="Calendario"/>
      <sheetName val="Pto_Itemizado_S10"/>
      <sheetName val="Costo Indirecto"/>
      <sheetName val="ARQ"/>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DIMIENTOS"/>
      <sheetName val="DIS. VIRTUAL"/>
      <sheetName val="MOVILIZACION"/>
      <sheetName val="JORNALES"/>
      <sheetName val="AGUA"/>
      <sheetName val="CANTERA"/>
      <sheetName val="TRANSPORTE"/>
      <sheetName val="GG"/>
      <sheetName val="Costo Indirecto"/>
      <sheetName val="MANO"/>
      <sheetName val="Footing Design"/>
      <sheetName val="Listas"/>
      <sheetName val="Demanda"/>
      <sheetName val="FINAL"/>
      <sheetName val="Estimate"/>
      <sheetName val="cie10"/>
      <sheetName val="ARQUITECTURA"/>
      <sheetName val="ESTRUCTURAS"/>
      <sheetName val="INST.ELECTRICAS"/>
      <sheetName val="INST.SANITARIAS"/>
      <sheetName val="PGR - PPTO"/>
      <sheetName val="RES,MET,ADI1"/>
      <sheetName val="A.SENSIBILIDAD"/>
      <sheetName val="FLUJOS"/>
      <sheetName val="INF.PERS.CONTRATADO"/>
      <sheetName val="Comparativa"/>
      <sheetName val="RESUMEN"/>
      <sheetName val="Z-4"/>
      <sheetName val="Presenta1"/>
      <sheetName val="Datos-No imprimir"/>
    </sheetNames>
    <sheetDataSet>
      <sheetData sheetId="0"/>
      <sheetData sheetId="1"/>
      <sheetData sheetId="2"/>
      <sheetData sheetId="3"/>
      <sheetData sheetId="4"/>
      <sheetData sheetId="5"/>
      <sheetData sheetId="6"/>
      <sheetData sheetId="7">
        <row r="10">
          <cell r="B10">
            <v>5</v>
          </cell>
          <cell r="J10">
            <v>1792543.09</v>
          </cell>
        </row>
        <row r="93">
          <cell r="H93">
            <v>7</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INDICE"/>
      <sheetName val="General"/>
      <sheetName val="F17 A1"/>
      <sheetName val="FINAL"/>
      <sheetName val="Estimate"/>
      <sheetName val="PTO_ARES"/>
      <sheetName val="RRHH"/>
      <sheetName val="Listas"/>
      <sheetName val="PGR - PPTO"/>
      <sheetName val="ARQUITECTURA"/>
      <sheetName val="ESTRUCTURAS"/>
      <sheetName val="INST.ELECTRICAS"/>
      <sheetName val="INST.SANITARIAS"/>
      <sheetName val="GG"/>
      <sheetName val="Presenta1"/>
      <sheetName val="Costo Indirecto"/>
      <sheetName val="INF.PERS.CONTRATADO"/>
      <sheetName val="Comparativa"/>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General"/>
      <sheetName val="Trab prel"/>
      <sheetName val="Mov tierras"/>
      <sheetName val="Tub"/>
      <sheetName val="Válv"/>
      <sheetName val="Salid"/>
      <sheetName val="Acc"/>
      <sheetName val="Precios de insumos"/>
      <sheetName val="PPTOALT1pref"/>
      <sheetName val="20.- Sensibilidad"/>
      <sheetName val="FINAL"/>
      <sheetName val="F17 A1"/>
      <sheetName val="GG"/>
      <sheetName val="Estimate"/>
      <sheetName val="PTO_ARES"/>
      <sheetName val="Metrados"/>
      <sheetName val="Presenta1"/>
      <sheetName val="Estadística"/>
      <sheetName val="VACST"/>
      <sheetName val="Dmda."/>
      <sheetName val="Pob. DIRESA 2013"/>
      <sheetName val="Z-4"/>
      <sheetName val="Hoja1"/>
      <sheetName val="Costo Indirecto"/>
      <sheetName val="INDICE"/>
      <sheetName val="ARQ"/>
    </sheetNames>
    <sheetDataSet>
      <sheetData sheetId="0"/>
      <sheetData sheetId="1">
        <row r="1">
          <cell r="A1" t="str">
            <v>INSUMOS</v>
          </cell>
        </row>
      </sheetData>
      <sheetData sheetId="2"/>
      <sheetData sheetId="3">
        <row r="1">
          <cell r="A1" t="str">
            <v>INSUMOS</v>
          </cell>
        </row>
      </sheetData>
      <sheetData sheetId="4"/>
      <sheetData sheetId="5">
        <row r="1">
          <cell r="A1" t="str">
            <v>INSUMOS</v>
          </cell>
        </row>
      </sheetData>
      <sheetData sheetId="6"/>
      <sheetData sheetId="7">
        <row r="1">
          <cell r="A1" t="str">
            <v>INSUMOS</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E- PMA CODIGO"/>
      <sheetName val="COSTO EQUIPAMIENTO"/>
      <sheetName val="PRECONSOLIDADO "/>
      <sheetName val="B"/>
      <sheetName val="C"/>
      <sheetName val="ELE"/>
      <sheetName val="INST"/>
      <sheetName val="MA"/>
      <sheetName val="MC"/>
      <sheetName val="VEH"/>
      <sheetName val="EQUIPOS DE OFIMATICA"/>
      <sheetName val="MENA y LEN"/>
      <sheetName val="CONSOLIDADO"/>
      <sheetName val="PRECIO"/>
      <sheetName val="PRECIO2"/>
      <sheetName val="BACKUP"/>
      <sheetName val="Hoja1"/>
      <sheetName val="Hoja2"/>
      <sheetName val="Hoja3"/>
      <sheetName val="Hoja4"/>
      <sheetName val="GG"/>
      <sheetName val="INDICE"/>
      <sheetName val="ARQ"/>
      <sheetName val="Forrado"/>
      <sheetName val="BASE"/>
      <sheetName val="RESUMEN"/>
      <sheetName val="RO2655"/>
      <sheetName val="F17 A1"/>
      <sheetName val="Estimate"/>
      <sheetName val="PPTOALT1p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1">
          <cell r="A1" t="str">
            <v>CLAVE</v>
          </cell>
          <cell r="B1" t="str">
            <v>DEMONINACION DEL EQUIPO</v>
          </cell>
          <cell r="C1" t="str">
            <v xml:space="preserve">TIPO </v>
          </cell>
          <cell r="D1" t="str">
            <v>COSTO UNITARIO</v>
          </cell>
        </row>
        <row r="2">
          <cell r="A2" t="str">
            <v>L-105</v>
          </cell>
          <cell r="B2" t="str">
            <v xml:space="preserve">AGITADOR ORBITAL </v>
          </cell>
          <cell r="C2">
            <v>1</v>
          </cell>
          <cell r="D2">
            <v>4000</v>
          </cell>
        </row>
        <row r="3">
          <cell r="A3" t="str">
            <v>L-103d</v>
          </cell>
          <cell r="B3" t="str">
            <v>AGLUTINOSCOPIO</v>
          </cell>
          <cell r="C3" t="str">
            <v>B</v>
          </cell>
          <cell r="D3">
            <v>0</v>
          </cell>
        </row>
        <row r="4">
          <cell r="A4" t="str">
            <v>EM-100</v>
          </cell>
          <cell r="B4" t="str">
            <v>AMNIOSCOPIO</v>
          </cell>
          <cell r="C4" t="str">
            <v>B</v>
          </cell>
          <cell r="D4">
            <v>7500</v>
          </cell>
        </row>
        <row r="5">
          <cell r="A5" t="str">
            <v>L-81b</v>
          </cell>
          <cell r="B5" t="str">
            <v>ANALIZADOR  HEMATOLÓGICO AUTOMÁTICO DE 03 EXTIRPES</v>
          </cell>
          <cell r="C5" t="str">
            <v>B</v>
          </cell>
          <cell r="D5">
            <v>120000</v>
          </cell>
        </row>
        <row r="6">
          <cell r="A6" t="str">
            <v>L-113</v>
          </cell>
          <cell r="B6" t="str">
            <v>ANALIZADOR AUTOMÁTICO DE COOMBS</v>
          </cell>
          <cell r="C6" t="str">
            <v>B</v>
          </cell>
          <cell r="D6">
            <v>8500</v>
          </cell>
        </row>
        <row r="7">
          <cell r="A7" t="str">
            <v>L-15a</v>
          </cell>
          <cell r="B7" t="str">
            <v>ANALIZADOR AUTOMATICO DE GRUPO SANGUÍNEO</v>
          </cell>
          <cell r="C7" t="str">
            <v>B</v>
          </cell>
          <cell r="D7">
            <v>45000</v>
          </cell>
        </row>
        <row r="8">
          <cell r="A8" t="str">
            <v>L-125</v>
          </cell>
          <cell r="B8" t="str">
            <v>ANALIZADOR BIOQUIMICO AUTOMATICO</v>
          </cell>
          <cell r="C8" t="str">
            <v>B</v>
          </cell>
          <cell r="D8">
            <v>270000</v>
          </cell>
        </row>
        <row r="9">
          <cell r="A9" t="str">
            <v>L-28</v>
          </cell>
          <cell r="B9" t="str">
            <v>ANALIZADOR DE GASES ELECTROLITOS Y METABOLITOS</v>
          </cell>
          <cell r="C9" t="str">
            <v>B</v>
          </cell>
          <cell r="D9">
            <v>60000</v>
          </cell>
        </row>
        <row r="10">
          <cell r="A10" t="str">
            <v>L-29</v>
          </cell>
          <cell r="B10" t="str">
            <v>ANALIZADOR DE GASES Y ELECTROLITOS PORTATIL</v>
          </cell>
          <cell r="C10" t="str">
            <v>B</v>
          </cell>
          <cell r="D10">
            <v>40000</v>
          </cell>
        </row>
        <row r="11">
          <cell r="A11" t="str">
            <v>L-126</v>
          </cell>
          <cell r="B11" t="str">
            <v>ANALIZADOR INMUNOLOGICO</v>
          </cell>
          <cell r="C11" t="str">
            <v>B</v>
          </cell>
          <cell r="D11">
            <v>50000</v>
          </cell>
        </row>
        <row r="12">
          <cell r="A12" t="str">
            <v>EM-24</v>
          </cell>
          <cell r="B12" t="str">
            <v>ASPIRADOR DE SECRECION PARA SALA DE OPERACIONES</v>
          </cell>
          <cell r="C12" t="str">
            <v>B</v>
          </cell>
          <cell r="D12">
            <v>4000</v>
          </cell>
        </row>
        <row r="13">
          <cell r="A13" t="str">
            <v>EM-24a</v>
          </cell>
          <cell r="B13" t="str">
            <v>ASPIRADOR DE SECRECION RODABLE</v>
          </cell>
          <cell r="C13" t="str">
            <v>B</v>
          </cell>
          <cell r="D13">
            <v>4000</v>
          </cell>
        </row>
        <row r="14">
          <cell r="A14" t="str">
            <v>EM-25</v>
          </cell>
          <cell r="B14" t="str">
            <v>ASPIRADOR DE SECRECIONES DE SOBREMESA</v>
          </cell>
          <cell r="C14" t="str">
            <v>B</v>
          </cell>
          <cell r="D14">
            <v>2075</v>
          </cell>
        </row>
        <row r="15">
          <cell r="A15" t="str">
            <v>S-45</v>
          </cell>
          <cell r="B15" t="str">
            <v>AUTOCLAVE  ELECTRICO DE MESA, CON GENERADOR A VAPOR CAPACIDAD 20/30 LTS.</v>
          </cell>
          <cell r="C15" t="str">
            <v>B</v>
          </cell>
          <cell r="D15">
            <v>27800</v>
          </cell>
        </row>
        <row r="16">
          <cell r="A16" t="str">
            <v>S-9B</v>
          </cell>
          <cell r="B16" t="str">
            <v xml:space="preserve">AUTOCLAVE VERTICAL CON GENERADOR ELÉCTRICO DE VAPOR, 50 A 60 LTS. </v>
          </cell>
          <cell r="C16" t="str">
            <v>B</v>
          </cell>
          <cell r="D16">
            <v>48750</v>
          </cell>
        </row>
        <row r="17">
          <cell r="A17" t="str">
            <v>U-19a</v>
          </cell>
          <cell r="B17" t="str">
            <v>AUTOKERATOREFRACTOMETRO</v>
          </cell>
          <cell r="C17" t="str">
            <v>B</v>
          </cell>
          <cell r="D17">
            <v>0</v>
          </cell>
        </row>
        <row r="18">
          <cell r="A18" t="str">
            <v>W-6</v>
          </cell>
          <cell r="B18" t="str">
            <v>BALANZA ANALITICA (100 A 210GR.)</v>
          </cell>
          <cell r="C18" t="str">
            <v>B</v>
          </cell>
          <cell r="D18">
            <v>6990</v>
          </cell>
        </row>
        <row r="19">
          <cell r="A19" t="str">
            <v>W-12</v>
          </cell>
          <cell r="B19" t="str">
            <v>BALANZA DE 2 PLATILLOS</v>
          </cell>
          <cell r="C19" t="str">
            <v>B</v>
          </cell>
          <cell r="D19">
            <v>500</v>
          </cell>
        </row>
        <row r="20">
          <cell r="A20" t="str">
            <v>L-16</v>
          </cell>
          <cell r="B20" t="str">
            <v>BAÑO MARIA (10 A 15 LT)</v>
          </cell>
          <cell r="C20" t="str">
            <v>B</v>
          </cell>
          <cell r="D20">
            <v>3498</v>
          </cell>
        </row>
        <row r="21">
          <cell r="A21" t="str">
            <v>L-16a</v>
          </cell>
          <cell r="B21" t="str">
            <v>BAÑO MARIA 40 LITROS</v>
          </cell>
          <cell r="C21" t="str">
            <v>B</v>
          </cell>
          <cell r="D21">
            <v>3500</v>
          </cell>
        </row>
        <row r="22">
          <cell r="A22" t="str">
            <v>L-37</v>
          </cell>
          <cell r="B22" t="str">
            <v>BILIRRUBINOMETRO</v>
          </cell>
          <cell r="C22" t="str">
            <v>B</v>
          </cell>
          <cell r="D22">
            <v>26000</v>
          </cell>
        </row>
        <row r="23">
          <cell r="A23" t="str">
            <v>EM-59</v>
          </cell>
          <cell r="B23" t="str">
            <v>BOMBA DE INFUSION DE DOS CANALES (MODO MACRO Y MICRO)</v>
          </cell>
          <cell r="C23" t="str">
            <v>B</v>
          </cell>
          <cell r="D23">
            <v>19164.5</v>
          </cell>
        </row>
        <row r="24">
          <cell r="A24" t="str">
            <v>EM-58</v>
          </cell>
          <cell r="B24" t="str">
            <v>BOMBA DE INFUSION DE JERINGA</v>
          </cell>
          <cell r="C24" t="str">
            <v>B</v>
          </cell>
          <cell r="D24">
            <v>7650</v>
          </cell>
        </row>
        <row r="25">
          <cell r="A25" t="str">
            <v>EM-59a</v>
          </cell>
          <cell r="B25" t="str">
            <v>BOMBA DE INFUSION DE UN CANAL</v>
          </cell>
          <cell r="C25" t="str">
            <v>B</v>
          </cell>
          <cell r="D25">
            <v>9000</v>
          </cell>
        </row>
        <row r="26">
          <cell r="A26" t="str">
            <v>L-78</v>
          </cell>
          <cell r="B26" t="str">
            <v>CABINA DE FLUJO LAMINAR VERTICAL (4 PIES TIPO A/B3)</v>
          </cell>
          <cell r="C26" t="str">
            <v>B</v>
          </cell>
          <cell r="D26">
            <v>49410</v>
          </cell>
        </row>
        <row r="27">
          <cell r="A27" t="str">
            <v>CC-24</v>
          </cell>
          <cell r="B27" t="str">
            <v xml:space="preserve">CAMA CAMILLA MULTIPROPÓSITO </v>
          </cell>
          <cell r="C27" t="str">
            <v>B</v>
          </cell>
          <cell r="D27">
            <v>3000</v>
          </cell>
        </row>
        <row r="28">
          <cell r="A28" t="str">
            <v>CC-9a</v>
          </cell>
          <cell r="B28" t="str">
            <v>CAMA CAMILLA MULTIPROPOSITO TIPO UCI</v>
          </cell>
          <cell r="C28" t="str">
            <v>B</v>
          </cell>
          <cell r="D28">
            <v>18000</v>
          </cell>
        </row>
        <row r="29">
          <cell r="A29" t="str">
            <v>CC-9</v>
          </cell>
          <cell r="B29" t="str">
            <v>CAMA CAMILLA PARA RECUPERACION</v>
          </cell>
          <cell r="C29" t="str">
            <v>B</v>
          </cell>
          <cell r="D29">
            <v>18000</v>
          </cell>
        </row>
        <row r="30">
          <cell r="A30" t="str">
            <v>L-7</v>
          </cell>
          <cell r="B30" t="str">
            <v>CAMARA DE NEUBAUER</v>
          </cell>
          <cell r="C30" t="str">
            <v>B</v>
          </cell>
          <cell r="D30">
            <v>160</v>
          </cell>
        </row>
        <row r="31">
          <cell r="A31" t="str">
            <v>L-204</v>
          </cell>
          <cell r="B31" t="str">
            <v>CAMARA DE RECUENTO NAGEOTTE</v>
          </cell>
          <cell r="C31" t="str">
            <v>B</v>
          </cell>
          <cell r="D31">
            <v>1150</v>
          </cell>
        </row>
        <row r="32">
          <cell r="A32" t="str">
            <v>L-18A</v>
          </cell>
          <cell r="B32" t="str">
            <v>CENTRIFUGA  DE INMUNOHEMATOLOGIA</v>
          </cell>
          <cell r="C32" t="str">
            <v>B</v>
          </cell>
          <cell r="D32">
            <v>36000</v>
          </cell>
        </row>
        <row r="33">
          <cell r="A33" t="str">
            <v>L-7a</v>
          </cell>
          <cell r="B33" t="str">
            <v>CENTRIFUGA DE MESA (400 A 750 ML)</v>
          </cell>
          <cell r="C33" t="str">
            <v>B</v>
          </cell>
          <cell r="D33">
            <v>18517</v>
          </cell>
        </row>
        <row r="34">
          <cell r="A34" t="str">
            <v>L-5</v>
          </cell>
          <cell r="B34" t="str">
            <v>CENTRIFUGA PARA MICROHEMATOCRITO</v>
          </cell>
          <cell r="C34" t="str">
            <v>B</v>
          </cell>
          <cell r="D34">
            <v>7017</v>
          </cell>
        </row>
        <row r="35">
          <cell r="A35" t="str">
            <v>D-251</v>
          </cell>
          <cell r="B35" t="str">
            <v xml:space="preserve">CITOCENTRÍFUGA </v>
          </cell>
          <cell r="C35" t="str">
            <v>B</v>
          </cell>
          <cell r="D35">
            <v>25416</v>
          </cell>
        </row>
        <row r="36">
          <cell r="A36" t="str">
            <v>L-129</v>
          </cell>
          <cell r="B36" t="str">
            <v xml:space="preserve">COAGULOMETRO </v>
          </cell>
          <cell r="C36" t="str">
            <v>B</v>
          </cell>
          <cell r="D36">
            <v>255000</v>
          </cell>
        </row>
        <row r="37">
          <cell r="A37" t="str">
            <v>D-272</v>
          </cell>
          <cell r="B37" t="str">
            <v>COLOREADOR AUTOMATICO DE TEJIDOS</v>
          </cell>
          <cell r="C37" t="str">
            <v>B</v>
          </cell>
          <cell r="D37">
            <v>99000</v>
          </cell>
        </row>
        <row r="38">
          <cell r="A38" t="str">
            <v>L-71</v>
          </cell>
          <cell r="B38" t="str">
            <v>CONTADOR DE CELULAS DIGITAL</v>
          </cell>
          <cell r="C38" t="str">
            <v>B</v>
          </cell>
          <cell r="D38">
            <v>3450</v>
          </cell>
        </row>
        <row r="39">
          <cell r="A39" t="str">
            <v>CI-5</v>
          </cell>
          <cell r="B39" t="str">
            <v>CUNA DE CALOR RADIANTE - SALA DE PARTOS</v>
          </cell>
          <cell r="C39" t="str">
            <v>B</v>
          </cell>
          <cell r="D39">
            <v>33600</v>
          </cell>
        </row>
        <row r="40">
          <cell r="A40" t="str">
            <v>EM-27</v>
          </cell>
          <cell r="B40" t="str">
            <v>DESFIBRILADOR CON MONITOR Y PALETAS EXTERNAS</v>
          </cell>
          <cell r="C40" t="str">
            <v>B</v>
          </cell>
          <cell r="D40">
            <v>50000</v>
          </cell>
        </row>
        <row r="41">
          <cell r="A41" t="str">
            <v>U-39</v>
          </cell>
          <cell r="B41" t="str">
            <v>DESTARTARIZADOR ULTRASONICO</v>
          </cell>
          <cell r="C41" t="str">
            <v>B</v>
          </cell>
          <cell r="D41">
            <v>2416</v>
          </cell>
        </row>
        <row r="42">
          <cell r="A42" t="str">
            <v>L-111</v>
          </cell>
          <cell r="B42" t="str">
            <v>DESTRUCTOR DE AGUJAS HIPODERMICAS</v>
          </cell>
          <cell r="C42" t="str">
            <v>B</v>
          </cell>
          <cell r="D42">
            <v>943</v>
          </cell>
        </row>
        <row r="43">
          <cell r="A43" t="str">
            <v>EM-35</v>
          </cell>
          <cell r="B43" t="str">
            <v>DETECTOR DE LATIDOS FETALES</v>
          </cell>
          <cell r="C43" t="str">
            <v>B</v>
          </cell>
          <cell r="D43">
            <v>3500</v>
          </cell>
        </row>
        <row r="44">
          <cell r="A44" t="str">
            <v>EM-38</v>
          </cell>
          <cell r="B44" t="str">
            <v>ECOCRAFO DOPPLER COLOR</v>
          </cell>
          <cell r="C44" t="str">
            <v>B</v>
          </cell>
          <cell r="D44">
            <v>181734.8</v>
          </cell>
        </row>
        <row r="45">
          <cell r="A45" t="str">
            <v>EM-10</v>
          </cell>
          <cell r="B45" t="str">
            <v>ELECTROBISTURI MONO/BIPOLAR DE POTENCIA MEDIA</v>
          </cell>
          <cell r="C45" t="str">
            <v>B</v>
          </cell>
          <cell r="D45">
            <v>73000</v>
          </cell>
        </row>
        <row r="46">
          <cell r="A46" t="str">
            <v>EM-6a</v>
          </cell>
          <cell r="B46" t="str">
            <v>ELECTROCARDIOGRAFO DE 03 CANALES</v>
          </cell>
          <cell r="C46" t="str">
            <v>B</v>
          </cell>
          <cell r="D46">
            <v>9000</v>
          </cell>
        </row>
        <row r="47">
          <cell r="A47" t="str">
            <v>E-8</v>
          </cell>
          <cell r="B47" t="str">
            <v>EQUIPO DE ELECTROTERAPIA DE CORRIENTES MULTIPLES</v>
          </cell>
          <cell r="C47" t="str">
            <v>B</v>
          </cell>
          <cell r="D47">
            <v>12666.67</v>
          </cell>
        </row>
        <row r="48">
          <cell r="A48" t="str">
            <v>U-14</v>
          </cell>
          <cell r="B48" t="str">
            <v>EQUIPO DE FOTOPOLIMERIZACION</v>
          </cell>
          <cell r="C48" t="str">
            <v>B</v>
          </cell>
          <cell r="D48">
            <v>4000</v>
          </cell>
        </row>
        <row r="49">
          <cell r="A49" t="str">
            <v>EM-40</v>
          </cell>
          <cell r="B49" t="str">
            <v xml:space="preserve">EQUIPO DE FOTOTERAPIA </v>
          </cell>
          <cell r="C49" t="str">
            <v>B</v>
          </cell>
          <cell r="D49">
            <v>14000</v>
          </cell>
        </row>
        <row r="50">
          <cell r="A50" t="str">
            <v>RX-25</v>
          </cell>
          <cell r="B50" t="str">
            <v>EQUIPO DE MAMOGRAFIA DIGITAL</v>
          </cell>
          <cell r="C50" t="str">
            <v>B</v>
          </cell>
          <cell r="D50">
            <v>1477770</v>
          </cell>
        </row>
        <row r="51">
          <cell r="A51" t="str">
            <v>E-350</v>
          </cell>
          <cell r="B51" t="str">
            <v>EQUIPO DE PERFIL CARDIACO - QUIMICA SECA</v>
          </cell>
          <cell r="C51" t="str">
            <v>B</v>
          </cell>
          <cell r="D51">
            <v>14000</v>
          </cell>
        </row>
        <row r="52">
          <cell r="A52" t="str">
            <v>RX-2a</v>
          </cell>
          <cell r="B52" t="str">
            <v>EQUIPO DE RAYOS X DIGITAL DENTAL RODABLE</v>
          </cell>
          <cell r="C52" t="str">
            <v>B</v>
          </cell>
          <cell r="D52">
            <v>25000</v>
          </cell>
        </row>
        <row r="53">
          <cell r="A53" t="str">
            <v>RX-9</v>
          </cell>
          <cell r="B53" t="str">
            <v xml:space="preserve">EQUIPO DE RAYOS X ESTACIONARIO DIGITAL - RADIOGRAFIA </v>
          </cell>
          <cell r="C53" t="str">
            <v>B</v>
          </cell>
          <cell r="D53">
            <v>1156400</v>
          </cell>
        </row>
        <row r="54">
          <cell r="A54" t="str">
            <v>RX-1</v>
          </cell>
          <cell r="B54" t="str">
            <v>EQUIPO DE RAYOS X RODABLE - DIGITAL</v>
          </cell>
          <cell r="C54" t="str">
            <v>B</v>
          </cell>
          <cell r="D54">
            <v>787042</v>
          </cell>
        </row>
        <row r="55">
          <cell r="A55" t="str">
            <v>E-8a</v>
          </cell>
          <cell r="B55" t="str">
            <v>EQUIPO DE TERAPIA COMBINADA (ELECTROTERAPIA / ULTRASONIDO)</v>
          </cell>
          <cell r="C55" t="str">
            <v>B</v>
          </cell>
          <cell r="D55">
            <v>13600</v>
          </cell>
        </row>
        <row r="56">
          <cell r="A56" t="str">
            <v>E-18a</v>
          </cell>
          <cell r="B56" t="str">
            <v>EQUIPO DE TERAPIA CON LASER INFRARROJO</v>
          </cell>
          <cell r="C56" t="str">
            <v>B</v>
          </cell>
          <cell r="D56">
            <v>25532.79</v>
          </cell>
        </row>
        <row r="57">
          <cell r="A57" t="str">
            <v>E-11</v>
          </cell>
          <cell r="B57" t="str">
            <v>EQUIPO DE TERAPIA CON ULTRASONIDO</v>
          </cell>
          <cell r="C57" t="str">
            <v>B</v>
          </cell>
          <cell r="D57">
            <v>7925</v>
          </cell>
        </row>
        <row r="58">
          <cell r="A58" t="str">
            <v>E-352</v>
          </cell>
          <cell r="B58" t="str">
            <v>EQUIPO DETECTOR CONSUMO DROGAS</v>
          </cell>
          <cell r="C58" t="str">
            <v>B</v>
          </cell>
          <cell r="D58">
            <v>76600</v>
          </cell>
        </row>
        <row r="59">
          <cell r="A59" t="str">
            <v>E-354</v>
          </cell>
          <cell r="B59" t="str">
            <v xml:space="preserve">EQUIPO DETECTOR DE ALCOHOL </v>
          </cell>
          <cell r="C59" t="str">
            <v>B</v>
          </cell>
          <cell r="D59">
            <v>435</v>
          </cell>
        </row>
        <row r="60">
          <cell r="A60" t="str">
            <v>M-42e</v>
          </cell>
          <cell r="B60" t="str">
            <v>EQUIPO PORTATIL DE PERFIL LIPIDO</v>
          </cell>
          <cell r="C60" t="str">
            <v>B</v>
          </cell>
          <cell r="D60">
            <v>175357</v>
          </cell>
        </row>
        <row r="61">
          <cell r="A61" t="str">
            <v>L-35</v>
          </cell>
          <cell r="B61" t="str">
            <v>ESPECTROFOTOMETRO</v>
          </cell>
          <cell r="C61" t="str">
            <v>B</v>
          </cell>
          <cell r="D61">
            <v>31546</v>
          </cell>
        </row>
        <row r="62">
          <cell r="A62" t="str">
            <v>S-17</v>
          </cell>
          <cell r="B62" t="str">
            <v>ESTERILIZADOR A BAJA TEMPERATURA CON PEROXIDO HIDROGENO</v>
          </cell>
          <cell r="C62" t="str">
            <v>B</v>
          </cell>
          <cell r="D62">
            <v>572000</v>
          </cell>
        </row>
        <row r="63">
          <cell r="A63" t="str">
            <v>S-8</v>
          </cell>
          <cell r="B63" t="str">
            <v>ESTERILIZADOR A CALOR SECO (30 A 55LT)</v>
          </cell>
          <cell r="C63" t="str">
            <v>B</v>
          </cell>
          <cell r="D63">
            <v>4950</v>
          </cell>
        </row>
        <row r="64">
          <cell r="A64" t="str">
            <v>S-28A</v>
          </cell>
          <cell r="B64" t="str">
            <v>ESTERILIZADOR A VAPOR DUAL A VAPOR RED/GENERADOR ELECTRCO DOS PUERTAS (100 a 150 lt)</v>
          </cell>
          <cell r="C64" t="str">
            <v>B</v>
          </cell>
          <cell r="D64">
            <v>362500</v>
          </cell>
        </row>
        <row r="65">
          <cell r="A65" t="str">
            <v>S-5</v>
          </cell>
          <cell r="B65" t="str">
            <v>ESTERILIZADOR CON GENERADOR ELECTRICO DE VAPOR ( 50 A 85 LT)</v>
          </cell>
          <cell r="C65" t="str">
            <v>B</v>
          </cell>
          <cell r="D65">
            <v>84560</v>
          </cell>
        </row>
        <row r="66">
          <cell r="A66" t="str">
            <v>S-45</v>
          </cell>
          <cell r="B66" t="str">
            <v>ESTERILIZADOR DE VAPOR DE MESA, CAPACIDAD 20/30 LTS.</v>
          </cell>
          <cell r="C66" t="str">
            <v>B</v>
          </cell>
          <cell r="D66">
            <v>27800</v>
          </cell>
        </row>
        <row r="67">
          <cell r="A67" t="str">
            <v>D-273</v>
          </cell>
          <cell r="B67" t="str">
            <v xml:space="preserve">FLOTADOR DE TEJIDOS </v>
          </cell>
          <cell r="C67" t="str">
            <v>B</v>
          </cell>
          <cell r="D67">
            <v>4554</v>
          </cell>
        </row>
        <row r="68">
          <cell r="A68" t="str">
            <v>EM-42</v>
          </cell>
          <cell r="B68" t="str">
            <v>GLUCOMETRO</v>
          </cell>
          <cell r="C68" t="str">
            <v>B</v>
          </cell>
          <cell r="D68">
            <v>500</v>
          </cell>
        </row>
        <row r="69">
          <cell r="A69" t="str">
            <v>L-142a</v>
          </cell>
          <cell r="B69" t="str">
            <v>HEMOGLOBINOMETRO</v>
          </cell>
          <cell r="C69" t="str">
            <v>B</v>
          </cell>
          <cell r="D69">
            <v>5250</v>
          </cell>
        </row>
        <row r="70">
          <cell r="A70" t="str">
            <v>L-70a</v>
          </cell>
          <cell r="B70" t="str">
            <v>HIGROTERMOMETRO</v>
          </cell>
          <cell r="C70" t="str">
            <v>B</v>
          </cell>
          <cell r="D70">
            <v>750</v>
          </cell>
        </row>
        <row r="71">
          <cell r="A71" t="str">
            <v>CI-3</v>
          </cell>
          <cell r="B71" t="str">
            <v>INCUBADORA ABIERTA TIPO UCI</v>
          </cell>
          <cell r="C71" t="str">
            <v>B</v>
          </cell>
          <cell r="D71">
            <v>156505.44</v>
          </cell>
        </row>
        <row r="72">
          <cell r="A72" t="str">
            <v>L-3</v>
          </cell>
          <cell r="B72" t="str">
            <v>INCUBADORA DE CO2</v>
          </cell>
          <cell r="C72" t="str">
            <v>B</v>
          </cell>
          <cell r="D72">
            <v>28720</v>
          </cell>
        </row>
        <row r="73">
          <cell r="A73" t="str">
            <v>L-2</v>
          </cell>
          <cell r="B73" t="str">
            <v xml:space="preserve">INCUBADORA DE CULTIVO (35 A 60 LT) </v>
          </cell>
          <cell r="C73" t="str">
            <v>B</v>
          </cell>
          <cell r="D73">
            <v>8400</v>
          </cell>
        </row>
        <row r="74">
          <cell r="A74" t="str">
            <v>L-2a</v>
          </cell>
          <cell r="B74" t="str">
            <v>INCUBADORA DE CULTIVO (90 A 110LT)</v>
          </cell>
          <cell r="C74" t="str">
            <v>B</v>
          </cell>
          <cell r="D74">
            <v>8400</v>
          </cell>
        </row>
        <row r="75">
          <cell r="A75" t="str">
            <v>CI-4</v>
          </cell>
          <cell r="B75" t="str">
            <v>INCUBADORA DE TRANSPORTE - ESTANDAR</v>
          </cell>
          <cell r="C75" t="str">
            <v>B</v>
          </cell>
          <cell r="D75">
            <v>35999</v>
          </cell>
        </row>
        <row r="76">
          <cell r="A76" t="str">
            <v>CI-1</v>
          </cell>
          <cell r="B76" t="str">
            <v>INCUBADORA NEONATAL - ESTANDAR</v>
          </cell>
          <cell r="C76" t="str">
            <v>B</v>
          </cell>
          <cell r="D76">
            <v>38990</v>
          </cell>
        </row>
        <row r="77">
          <cell r="A77" t="str">
            <v>N-12</v>
          </cell>
          <cell r="B77" t="str">
            <v xml:space="preserve">LÁMPARA CIALÍTICA DE TECHO DE INTENSIDAD ALTA </v>
          </cell>
          <cell r="C77" t="str">
            <v>B</v>
          </cell>
          <cell r="D77">
            <v>116991</v>
          </cell>
        </row>
        <row r="78">
          <cell r="A78" t="str">
            <v>U-19</v>
          </cell>
          <cell r="B78" t="str">
            <v>LAMPARA DE HENDIDURA CON TONOMETRO DE APLANACION</v>
          </cell>
          <cell r="C78" t="str">
            <v>B</v>
          </cell>
          <cell r="D78">
            <v>58562.6</v>
          </cell>
        </row>
        <row r="79">
          <cell r="A79" t="str">
            <v>E-9</v>
          </cell>
          <cell r="B79" t="str">
            <v>LAMPARA DE TERAPIA CON RAYOS INFRARROJOS</v>
          </cell>
          <cell r="C79" t="str">
            <v>B</v>
          </cell>
          <cell r="D79">
            <v>3500</v>
          </cell>
        </row>
        <row r="80">
          <cell r="A80" t="str">
            <v>N-10</v>
          </cell>
          <cell r="B80" t="str">
            <v>LAMPARA QUIRURGICA RODABLE</v>
          </cell>
          <cell r="C80" t="str">
            <v>B</v>
          </cell>
          <cell r="D80">
            <v>28710</v>
          </cell>
        </row>
        <row r="81">
          <cell r="A81" t="str">
            <v>S-62</v>
          </cell>
          <cell r="B81" t="str">
            <v>LAVADOR DESINFECTOR A VAPOR DE INSTRUMENTOS Y MATERIALES</v>
          </cell>
          <cell r="C81" t="str">
            <v>B</v>
          </cell>
          <cell r="D81">
            <v>220000</v>
          </cell>
        </row>
        <row r="82">
          <cell r="A82" t="str">
            <v>S-54</v>
          </cell>
          <cell r="B82" t="str">
            <v>LAVADOR ULTRASONICO PARA INSTRUMENTAL QUIRURGICO</v>
          </cell>
          <cell r="C82" t="str">
            <v>B</v>
          </cell>
          <cell r="D82">
            <v>28000</v>
          </cell>
        </row>
        <row r="83">
          <cell r="A83" t="str">
            <v>S-7</v>
          </cell>
          <cell r="B83" t="str">
            <v xml:space="preserve">LAVADORA AUTOMÁTICA DE CHATAS  </v>
          </cell>
          <cell r="C83" t="str">
            <v>B</v>
          </cell>
          <cell r="D83">
            <v>33900</v>
          </cell>
        </row>
        <row r="84">
          <cell r="A84" t="str">
            <v>L-83</v>
          </cell>
          <cell r="B84" t="str">
            <v>LECTOR DE MICROPLACAS DE ELISA CON LAVADOR</v>
          </cell>
          <cell r="C84" t="str">
            <v>B</v>
          </cell>
          <cell r="D84">
            <v>71571.360000000001</v>
          </cell>
        </row>
        <row r="85">
          <cell r="A85" t="str">
            <v>MM-8</v>
          </cell>
          <cell r="B85" t="str">
            <v>MESA DE OPERACIONES HIDRAULICA DE USO BASICO</v>
          </cell>
          <cell r="C85" t="str">
            <v>B</v>
          </cell>
          <cell r="D85">
            <v>130000</v>
          </cell>
        </row>
        <row r="86">
          <cell r="A86" t="str">
            <v>MM-9</v>
          </cell>
          <cell r="B86" t="str">
            <v>MESA PARA PARTOS</v>
          </cell>
          <cell r="C86" t="str">
            <v>B</v>
          </cell>
          <cell r="D86">
            <v>21000</v>
          </cell>
        </row>
        <row r="87">
          <cell r="A87" t="str">
            <v>L-130</v>
          </cell>
          <cell r="B87" t="str">
            <v>MICRIOPIPETAS 0.1 A 2.5 UL</v>
          </cell>
          <cell r="C87" t="str">
            <v>B</v>
          </cell>
          <cell r="D87">
            <v>900</v>
          </cell>
        </row>
        <row r="88">
          <cell r="A88" t="str">
            <v>L-130b</v>
          </cell>
          <cell r="B88" t="str">
            <v>MICRIOPIPETAS 0.5 A 10 UL</v>
          </cell>
          <cell r="C88" t="str">
            <v>B</v>
          </cell>
          <cell r="D88">
            <v>900</v>
          </cell>
        </row>
        <row r="89">
          <cell r="A89" t="str">
            <v>L-130c</v>
          </cell>
          <cell r="B89" t="str">
            <v>MICRIOPIPETAS 10 A 100 UL</v>
          </cell>
          <cell r="C89" t="str">
            <v>B</v>
          </cell>
          <cell r="D89">
            <v>900</v>
          </cell>
        </row>
        <row r="90">
          <cell r="A90" t="str">
            <v>L-22</v>
          </cell>
          <cell r="B90" t="str">
            <v>MICROSCOPIO BINOCULAR</v>
          </cell>
          <cell r="C90" t="str">
            <v>B</v>
          </cell>
          <cell r="D90">
            <v>13290</v>
          </cell>
        </row>
        <row r="91">
          <cell r="A91" t="str">
            <v>L-23</v>
          </cell>
          <cell r="B91" t="str">
            <v>MICROSCOPIO PARA INMUNOLOGIA Y CONTRASTE DE FASE</v>
          </cell>
          <cell r="C91" t="str">
            <v>B</v>
          </cell>
          <cell r="D91">
            <v>78500</v>
          </cell>
        </row>
        <row r="92">
          <cell r="A92" t="str">
            <v>D-274</v>
          </cell>
          <cell r="B92" t="str">
            <v>MICROTOMO POR CONGELACION</v>
          </cell>
          <cell r="C92" t="str">
            <v>B</v>
          </cell>
          <cell r="D92">
            <v>97707.5</v>
          </cell>
        </row>
        <row r="93">
          <cell r="A93" t="str">
            <v>D-275</v>
          </cell>
          <cell r="B93" t="str">
            <v>MICROTOMO POR ROTACION</v>
          </cell>
          <cell r="C93" t="str">
            <v>B</v>
          </cell>
          <cell r="D93">
            <v>46500</v>
          </cell>
        </row>
        <row r="94">
          <cell r="A94" t="str">
            <v>CU-5</v>
          </cell>
          <cell r="B94" t="str">
            <v xml:space="preserve">MONITOR DE FUNCIONES VITALES, DE 5 PARÁMETROS </v>
          </cell>
          <cell r="C94" t="str">
            <v>B</v>
          </cell>
          <cell r="D94">
            <v>37206.28</v>
          </cell>
        </row>
        <row r="95">
          <cell r="A95" t="str">
            <v>CU-6</v>
          </cell>
          <cell r="B95" t="str">
            <v xml:space="preserve">MONITOR DE FUNCIONES VITALES, DE 6 PARÁMETROS </v>
          </cell>
          <cell r="C95" t="str">
            <v>B</v>
          </cell>
          <cell r="D95">
            <v>37206.28</v>
          </cell>
        </row>
        <row r="96">
          <cell r="A96" t="str">
            <v>CU-6a</v>
          </cell>
          <cell r="B96" t="str">
            <v>MONITOR DE FUNCIONES VITALES, DE 6 PARÁMETROS NEONATAL</v>
          </cell>
          <cell r="C96" t="str">
            <v>B</v>
          </cell>
          <cell r="D96">
            <v>37206.28</v>
          </cell>
        </row>
        <row r="97">
          <cell r="A97" t="str">
            <v>CU-7a</v>
          </cell>
          <cell r="B97" t="str">
            <v>MONITOR DE FUNCIONES VITALES, DE 7 PARÁMETROS NEONATAL</v>
          </cell>
          <cell r="C97" t="str">
            <v>B</v>
          </cell>
          <cell r="D97">
            <v>143500</v>
          </cell>
        </row>
        <row r="98">
          <cell r="A98" t="str">
            <v>EM-14</v>
          </cell>
          <cell r="B98" t="str">
            <v>MONITOR FETAL</v>
          </cell>
          <cell r="C98" t="str">
            <v>B</v>
          </cell>
          <cell r="D98">
            <v>12340</v>
          </cell>
        </row>
        <row r="99">
          <cell r="A99" t="str">
            <v>EM-14a</v>
          </cell>
          <cell r="B99" t="str">
            <v>MONITOR FETAL GEMELAR</v>
          </cell>
          <cell r="C99" t="str">
            <v>B</v>
          </cell>
          <cell r="D99">
            <v>12340</v>
          </cell>
        </row>
        <row r="100">
          <cell r="A100" t="str">
            <v>N-20a</v>
          </cell>
          <cell r="B100" t="str">
            <v xml:space="preserve">NEBULIZADOR MULTIPLE </v>
          </cell>
          <cell r="C100" t="str">
            <v>B</v>
          </cell>
          <cell r="D100">
            <v>2000</v>
          </cell>
        </row>
        <row r="101">
          <cell r="A101" t="str">
            <v>EM-46b</v>
          </cell>
          <cell r="B101" t="str">
            <v>PERFORADOR A BATERIA PARA TRAUMATOLOGIA</v>
          </cell>
          <cell r="C101" t="str">
            <v>B</v>
          </cell>
          <cell r="D101">
            <v>46000</v>
          </cell>
        </row>
        <row r="102">
          <cell r="A102" t="str">
            <v>L-46</v>
          </cell>
          <cell r="B102" t="str">
            <v>PH METRO DIGITAL</v>
          </cell>
          <cell r="C102" t="str">
            <v>B</v>
          </cell>
          <cell r="D102">
            <v>2875</v>
          </cell>
        </row>
        <row r="103">
          <cell r="A103" t="str">
            <v>L-84d</v>
          </cell>
          <cell r="B103" t="str">
            <v>PIPETA AUTOMATICA   10  - 100  UL.</v>
          </cell>
          <cell r="C103" t="str">
            <v>B</v>
          </cell>
          <cell r="D103">
            <v>900</v>
          </cell>
        </row>
        <row r="104">
          <cell r="A104" t="str">
            <v>L-84e</v>
          </cell>
          <cell r="B104" t="str">
            <v>PIPETA AUTOMATICA  50 - 200 UL.</v>
          </cell>
          <cell r="C104" t="str">
            <v>B</v>
          </cell>
          <cell r="D104">
            <v>900</v>
          </cell>
        </row>
        <row r="105">
          <cell r="A105" t="str">
            <v>L-84f</v>
          </cell>
          <cell r="B105" t="str">
            <v>PIPETA AUTOMATICA 200 - 1000 UL.</v>
          </cell>
          <cell r="C105" t="str">
            <v>B</v>
          </cell>
          <cell r="D105">
            <v>900</v>
          </cell>
        </row>
        <row r="106">
          <cell r="A106" t="str">
            <v>L-84g</v>
          </cell>
          <cell r="B106" t="str">
            <v>PIPETA AUTOMATICA 5 - 50 UL.</v>
          </cell>
          <cell r="C106" t="str">
            <v>B</v>
          </cell>
          <cell r="D106">
            <v>900</v>
          </cell>
        </row>
        <row r="107">
          <cell r="A107" t="str">
            <v>D-276</v>
          </cell>
          <cell r="B107" t="str">
            <v xml:space="preserve">PROCESADOR AUTOMATICO DE TEJIDOS </v>
          </cell>
          <cell r="C107" t="str">
            <v>B</v>
          </cell>
          <cell r="D107">
            <v>92900</v>
          </cell>
        </row>
        <row r="108">
          <cell r="A108" t="str">
            <v>EM-83</v>
          </cell>
          <cell r="B108" t="str">
            <v xml:space="preserve">PULSIOXIMETRO ADULTO </v>
          </cell>
          <cell r="C108" t="str">
            <v>B</v>
          </cell>
          <cell r="D108">
            <v>5100</v>
          </cell>
        </row>
        <row r="109">
          <cell r="A109" t="str">
            <v>EM-83c</v>
          </cell>
          <cell r="B109" t="str">
            <v>PULSIOXIMETRO ADULTO PEDIATRICO</v>
          </cell>
          <cell r="C109" t="str">
            <v>B</v>
          </cell>
          <cell r="D109">
            <v>5100</v>
          </cell>
        </row>
        <row r="110">
          <cell r="A110" t="str">
            <v>L-70D</v>
          </cell>
          <cell r="B110" t="str">
            <v>RELOJ CRONOMETRO PARA LABORATORIO</v>
          </cell>
          <cell r="C110" t="str">
            <v>B</v>
          </cell>
          <cell r="D110">
            <v>300</v>
          </cell>
        </row>
        <row r="111">
          <cell r="A111" t="str">
            <v>L-70</v>
          </cell>
          <cell r="B111" t="str">
            <v>RELOJ CRONOMETRO PARA LABORATORIO</v>
          </cell>
          <cell r="C111" t="str">
            <v>B</v>
          </cell>
          <cell r="D111">
            <v>300</v>
          </cell>
        </row>
        <row r="112">
          <cell r="A112" t="str">
            <v>L-103</v>
          </cell>
          <cell r="B112" t="str">
            <v>ROTADOR DE PLAQUETAS</v>
          </cell>
          <cell r="C112" t="str">
            <v>B</v>
          </cell>
          <cell r="D112">
            <v>4500</v>
          </cell>
        </row>
        <row r="113">
          <cell r="A113" t="str">
            <v>L-105a</v>
          </cell>
          <cell r="B113" t="str">
            <v>ROTADOR SEROLOGICO</v>
          </cell>
          <cell r="C113" t="str">
            <v>B</v>
          </cell>
          <cell r="D113">
            <v>4500</v>
          </cell>
        </row>
        <row r="114">
          <cell r="A114" t="str">
            <v>D-277</v>
          </cell>
          <cell r="B114" t="str">
            <v>SECADORA DE LAMINA  DE MUESTRAS DE TEJIDO</v>
          </cell>
          <cell r="C114" t="str">
            <v>B</v>
          </cell>
          <cell r="D114">
            <v>6000</v>
          </cell>
        </row>
        <row r="115">
          <cell r="A115" t="str">
            <v>I-35</v>
          </cell>
          <cell r="B115" t="str">
            <v>SIERRA ELÉCTRICA CIRCULAR PARA CORTAR  HUESO</v>
          </cell>
          <cell r="C115" t="str">
            <v>B</v>
          </cell>
          <cell r="D115">
            <v>60000</v>
          </cell>
        </row>
        <row r="116">
          <cell r="A116" t="str">
            <v>TR-04</v>
          </cell>
          <cell r="B116" t="str">
            <v>SIERRA NEUMÁTICA OSCILANTE (TRAUMATOLOGIA)</v>
          </cell>
          <cell r="C116" t="str">
            <v>B</v>
          </cell>
          <cell r="D116">
            <v>65000</v>
          </cell>
        </row>
        <row r="117">
          <cell r="A117" t="str">
            <v>D-278</v>
          </cell>
          <cell r="B117" t="str">
            <v xml:space="preserve">SISTEMA DE INCLUSIÓN  INTEGRADA  </v>
          </cell>
          <cell r="C117" t="str">
            <v>B</v>
          </cell>
          <cell r="D117">
            <v>55000</v>
          </cell>
        </row>
        <row r="118">
          <cell r="A118" t="str">
            <v>EM-105a</v>
          </cell>
          <cell r="B118" t="str">
            <v>TORRE DE VIDEO CIRUGIA LAPAROSCOPICA</v>
          </cell>
          <cell r="C118" t="str">
            <v>B</v>
          </cell>
          <cell r="D118">
            <v>436820</v>
          </cell>
        </row>
        <row r="119">
          <cell r="A119" t="str">
            <v>EM-2</v>
          </cell>
          <cell r="B119" t="str">
            <v>UNIDAD DE ANESTESIA CON MONITOREO BASICO</v>
          </cell>
          <cell r="C119" t="str">
            <v>B</v>
          </cell>
          <cell r="D119">
            <v>213576.59</v>
          </cell>
        </row>
        <row r="120">
          <cell r="A120" t="str">
            <v>U-3</v>
          </cell>
          <cell r="B120" t="str">
            <v>UNIDAD DENTAL CON SILLON INCORPORADO</v>
          </cell>
          <cell r="C120" t="str">
            <v>B</v>
          </cell>
          <cell r="D120">
            <v>38429</v>
          </cell>
        </row>
        <row r="121">
          <cell r="A121" t="str">
            <v>U-3A</v>
          </cell>
          <cell r="B121" t="str">
            <v>UNIDAD DENTAL PORTATIL  PARA CAMPAÑA</v>
          </cell>
          <cell r="C121" t="str">
            <v>B</v>
          </cell>
          <cell r="D121">
            <v>2500</v>
          </cell>
        </row>
        <row r="122">
          <cell r="A122" t="str">
            <v>EM-18</v>
          </cell>
          <cell r="B122" t="str">
            <v>VENTILADOR DE TRANSPORTE</v>
          </cell>
          <cell r="C122" t="str">
            <v>B</v>
          </cell>
          <cell r="D122">
            <v>40000</v>
          </cell>
        </row>
        <row r="123">
          <cell r="A123" t="str">
            <v>EM-18a</v>
          </cell>
          <cell r="B123" t="str">
            <v xml:space="preserve">VENTILADOR DE TRANSPORTE NEONATAL </v>
          </cell>
          <cell r="C123" t="str">
            <v>B</v>
          </cell>
          <cell r="D123">
            <v>40000</v>
          </cell>
        </row>
        <row r="124">
          <cell r="A124" t="str">
            <v>EM-51</v>
          </cell>
          <cell r="B124" t="str">
            <v>VENTILADOR VOLUMETRICO + PCV BASICO</v>
          </cell>
          <cell r="C124" t="str">
            <v>B</v>
          </cell>
          <cell r="D124">
            <v>92399</v>
          </cell>
        </row>
        <row r="125">
          <cell r="A125" t="str">
            <v>EM-12</v>
          </cell>
          <cell r="B125" t="str">
            <v>VIDEO COLPOSCOPIO</v>
          </cell>
          <cell r="C125" t="str">
            <v>B</v>
          </cell>
          <cell r="D125">
            <v>94328.84</v>
          </cell>
        </row>
        <row r="126">
          <cell r="A126" t="str">
            <v>CLAVE</v>
          </cell>
          <cell r="B126" t="str">
            <v>DESCRIPCION DEL EQUIPO</v>
          </cell>
          <cell r="C126" t="str">
            <v>BRECHA</v>
          </cell>
          <cell r="D126">
            <v>0</v>
          </cell>
        </row>
        <row r="127">
          <cell r="A127" t="str">
            <v>W-5</v>
          </cell>
          <cell r="B127" t="str">
            <v>BALANZA DIGITAL CON TALLIMETRO - LACTANTES</v>
          </cell>
          <cell r="C127" t="str">
            <v>C</v>
          </cell>
          <cell r="D127">
            <v>1500</v>
          </cell>
        </row>
        <row r="128">
          <cell r="A128" t="str">
            <v>W-31a</v>
          </cell>
          <cell r="B128" t="str">
            <v>BALANZA DIGITAL NEONATAL</v>
          </cell>
          <cell r="C128" t="str">
            <v>C</v>
          </cell>
          <cell r="D128">
            <v>3600</v>
          </cell>
        </row>
        <row r="129">
          <cell r="A129" t="str">
            <v>W-4</v>
          </cell>
          <cell r="B129" t="str">
            <v>BALANZA MECANICA CON TALLIMETRO - ADULTO</v>
          </cell>
          <cell r="C129" t="str">
            <v>C</v>
          </cell>
          <cell r="D129">
            <v>2100</v>
          </cell>
        </row>
        <row r="130">
          <cell r="A130" t="str">
            <v>W-5a</v>
          </cell>
          <cell r="B130" t="str">
            <v>BALANZA METALICA CON TALLIMETRICO PEDIATRICO</v>
          </cell>
          <cell r="C130" t="str">
            <v>C</v>
          </cell>
          <cell r="D130">
            <v>1500</v>
          </cell>
        </row>
        <row r="131">
          <cell r="A131" t="str">
            <v>E-27</v>
          </cell>
          <cell r="B131" t="str">
            <v>BARRAS PARALELAS</v>
          </cell>
          <cell r="C131" t="str">
            <v>C</v>
          </cell>
          <cell r="D131">
            <v>2000</v>
          </cell>
        </row>
        <row r="132">
          <cell r="A132" t="str">
            <v>E-27a</v>
          </cell>
          <cell r="B132" t="str">
            <v>BARRAS PARALELAS PARA NIÑOS</v>
          </cell>
          <cell r="C132" t="str">
            <v>C</v>
          </cell>
          <cell r="D132">
            <v>2000</v>
          </cell>
        </row>
        <row r="133">
          <cell r="A133" t="str">
            <v>BAT-5</v>
          </cell>
          <cell r="B133" t="str">
            <v>BATERIA DE CRECIMIENTO Y DESARROLLO (CRED)</v>
          </cell>
          <cell r="C133" t="str">
            <v>C</v>
          </cell>
          <cell r="D133">
            <v>350</v>
          </cell>
        </row>
        <row r="134">
          <cell r="A134" t="str">
            <v>E-29</v>
          </cell>
          <cell r="B134" t="str">
            <v xml:space="preserve">BICICLETA ERGOMÉTRICA, ADULTO </v>
          </cell>
          <cell r="C134" t="str">
            <v>C</v>
          </cell>
          <cell r="D134">
            <v>1500</v>
          </cell>
        </row>
        <row r="135">
          <cell r="A135" t="str">
            <v>E-29a</v>
          </cell>
          <cell r="B135" t="str">
            <v xml:space="preserve">BICICLETA ERGOMÉTRICA, PEDIÁTRICA </v>
          </cell>
          <cell r="C135" t="str">
            <v>C</v>
          </cell>
          <cell r="D135">
            <v>1500</v>
          </cell>
        </row>
        <row r="136">
          <cell r="A136" t="str">
            <v>EM-63</v>
          </cell>
          <cell r="B136" t="str">
            <v>BOLSA PERFUSORA</v>
          </cell>
          <cell r="C136" t="str">
            <v>C</v>
          </cell>
          <cell r="D136">
            <v>500</v>
          </cell>
        </row>
        <row r="137">
          <cell r="A137" t="str">
            <v>R-111</v>
          </cell>
          <cell r="B137" t="str">
            <v>CAJA TRANSPORTADORA DE VACUNA 8 A 21 LITROS</v>
          </cell>
          <cell r="C137" t="str">
            <v>C</v>
          </cell>
          <cell r="D137">
            <v>2500</v>
          </cell>
        </row>
        <row r="138">
          <cell r="A138" t="str">
            <v>K-122</v>
          </cell>
          <cell r="B138" t="str">
            <v>CAJETINES DE DOSIS UNITARIA</v>
          </cell>
          <cell r="C138" t="str">
            <v>C</v>
          </cell>
          <cell r="D138">
            <v>4500</v>
          </cell>
        </row>
        <row r="139">
          <cell r="A139" t="str">
            <v>S-13a</v>
          </cell>
          <cell r="B139" t="str">
            <v xml:space="preserve">CALENTADOR PARA SANGRE/SOLUCIONES </v>
          </cell>
          <cell r="C139" t="str">
            <v>C</v>
          </cell>
          <cell r="D139">
            <v>14500</v>
          </cell>
        </row>
        <row r="140">
          <cell r="A140" t="str">
            <v>L-201</v>
          </cell>
          <cell r="B140" t="str">
            <v>CANASTILLA PARA TRANSPORTE DE MUESTRAS</v>
          </cell>
          <cell r="C140" t="str">
            <v>C</v>
          </cell>
          <cell r="D140">
            <v>500</v>
          </cell>
        </row>
        <row r="141">
          <cell r="A141" t="str">
            <v>L-202A</v>
          </cell>
          <cell r="B141" t="str">
            <v>CANASTILLAS DE COLORACIÓN DE 20 LÁMINAS</v>
          </cell>
          <cell r="C141" t="str">
            <v>C</v>
          </cell>
          <cell r="D141">
            <v>500</v>
          </cell>
        </row>
        <row r="142">
          <cell r="A142" t="str">
            <v>Z-804</v>
          </cell>
          <cell r="B142" t="str">
            <v>CHALECO DE EXTRICACION ADULTO PEDIATRICO</v>
          </cell>
          <cell r="C142" t="str">
            <v>C</v>
          </cell>
          <cell r="D142">
            <v>950</v>
          </cell>
        </row>
        <row r="143">
          <cell r="A143" t="str">
            <v>CU-16</v>
          </cell>
          <cell r="B143" t="str">
            <v>COCHE DE PARO EQUPADO</v>
          </cell>
          <cell r="C143" t="str">
            <v>C</v>
          </cell>
          <cell r="D143">
            <v>16000</v>
          </cell>
        </row>
        <row r="144">
          <cell r="A144" t="str">
            <v>CU-16B</v>
          </cell>
          <cell r="B144" t="str">
            <v>COCHE PARA INTUBACION DIFICIL</v>
          </cell>
          <cell r="C144" t="str">
            <v>C</v>
          </cell>
          <cell r="D144">
            <v>20200</v>
          </cell>
        </row>
        <row r="145">
          <cell r="A145" t="str">
            <v>E-37</v>
          </cell>
          <cell r="B145" t="str">
            <v>COLCHONETAS PARA EJERCICIOS</v>
          </cell>
          <cell r="C145" t="str">
            <v>C</v>
          </cell>
          <cell r="D145">
            <v>350</v>
          </cell>
        </row>
        <row r="146">
          <cell r="A146" t="str">
            <v>E-48</v>
          </cell>
          <cell r="B146" t="str">
            <v>COMPRESAS CALIENTES</v>
          </cell>
          <cell r="C146" t="str">
            <v>C</v>
          </cell>
          <cell r="D146">
            <v>13125</v>
          </cell>
        </row>
        <row r="147">
          <cell r="A147" t="str">
            <v>E-97</v>
          </cell>
          <cell r="B147" t="str">
            <v>COMPRESAS FRÍAS</v>
          </cell>
          <cell r="C147" t="str">
            <v>C</v>
          </cell>
          <cell r="D147">
            <v>13125</v>
          </cell>
        </row>
        <row r="148">
          <cell r="A148" t="str">
            <v>L-124c</v>
          </cell>
          <cell r="B148" t="str">
            <v>COOLER PARA TRANSPORTE DE UNIDADES</v>
          </cell>
          <cell r="C148" t="str">
            <v>C</v>
          </cell>
          <cell r="D148">
            <v>19500</v>
          </cell>
        </row>
        <row r="149">
          <cell r="A149" t="str">
            <v>S-57</v>
          </cell>
          <cell r="B149" t="str">
            <v xml:space="preserve">CORTADOR DE GASA </v>
          </cell>
          <cell r="C149" t="str">
            <v>C</v>
          </cell>
          <cell r="D149">
            <v>7000</v>
          </cell>
        </row>
        <row r="150">
          <cell r="A150" t="str">
            <v>E-14</v>
          </cell>
          <cell r="B150" t="str">
            <v>EQUIPO CALENTADOR CORPORAL</v>
          </cell>
          <cell r="C150" t="str">
            <v>C</v>
          </cell>
          <cell r="D150">
            <v>53000</v>
          </cell>
        </row>
        <row r="151">
          <cell r="A151" t="str">
            <v>EM-21</v>
          </cell>
          <cell r="B151" t="str">
            <v>EQUIPO CPAP</v>
          </cell>
          <cell r="C151" t="str">
            <v>C</v>
          </cell>
          <cell r="D151">
            <v>36000</v>
          </cell>
        </row>
        <row r="152">
          <cell r="A152" t="str">
            <v>OX-2</v>
          </cell>
          <cell r="B152" t="str">
            <v>EQUIPO DE OXIGENOTERAPIA RODABLE</v>
          </cell>
          <cell r="C152" t="str">
            <v>C</v>
          </cell>
          <cell r="D152">
            <v>2017.75</v>
          </cell>
        </row>
        <row r="153">
          <cell r="A153" t="str">
            <v>E-32</v>
          </cell>
          <cell r="B153" t="str">
            <v>ESCALERA COMBINADA CON RAMPA</v>
          </cell>
          <cell r="C153" t="str">
            <v>C</v>
          </cell>
          <cell r="D153">
            <v>7000</v>
          </cell>
        </row>
        <row r="154">
          <cell r="A154" t="str">
            <v>E-30</v>
          </cell>
          <cell r="B154" t="str">
            <v>ESCALERA SUECA</v>
          </cell>
          <cell r="C154" t="str">
            <v>C</v>
          </cell>
          <cell r="D154">
            <v>1600</v>
          </cell>
        </row>
        <row r="155">
          <cell r="A155" t="str">
            <v>E-26</v>
          </cell>
          <cell r="B155" t="str">
            <v>ESPEJO POSTURAL</v>
          </cell>
          <cell r="C155" t="str">
            <v>C</v>
          </cell>
          <cell r="D155">
            <v>250</v>
          </cell>
        </row>
        <row r="156">
          <cell r="A156" t="str">
            <v>DX-1</v>
          </cell>
          <cell r="B156" t="str">
            <v>ESTETOSCOPIO ADULTO / PEDIATRICO</v>
          </cell>
          <cell r="C156" t="str">
            <v>C</v>
          </cell>
          <cell r="D156">
            <v>280</v>
          </cell>
        </row>
        <row r="157">
          <cell r="A157" t="str">
            <v>DX-2</v>
          </cell>
          <cell r="B157" t="str">
            <v>ESTETOSCOPIO NEONATAL</v>
          </cell>
          <cell r="C157" t="str">
            <v>C</v>
          </cell>
          <cell r="D157">
            <v>485</v>
          </cell>
        </row>
        <row r="158">
          <cell r="A158" t="str">
            <v>Z-803</v>
          </cell>
          <cell r="B158" t="str">
            <v>FERULA NEUMATICA MIEMBROS INFERIORES</v>
          </cell>
          <cell r="C158" t="str">
            <v>C</v>
          </cell>
          <cell r="D158">
            <v>1170</v>
          </cell>
        </row>
        <row r="159">
          <cell r="A159" t="str">
            <v>Z-802</v>
          </cell>
          <cell r="B159" t="str">
            <v>FERULA NEUMATICA MIEMBROS SUPERIORES</v>
          </cell>
          <cell r="C159" t="str">
            <v>C</v>
          </cell>
          <cell r="D159">
            <v>1170</v>
          </cell>
        </row>
        <row r="160">
          <cell r="A160" t="str">
            <v>EM-47</v>
          </cell>
          <cell r="B160" t="str">
            <v>FLUJOMETRO CON HUMIDIFICADOR</v>
          </cell>
          <cell r="C160" t="str">
            <v>C</v>
          </cell>
          <cell r="D160">
            <v>320</v>
          </cell>
        </row>
        <row r="161">
          <cell r="A161" t="str">
            <v>DX-20</v>
          </cell>
          <cell r="B161" t="str">
            <v>FRONTOLUZ</v>
          </cell>
          <cell r="C161" t="str">
            <v>C</v>
          </cell>
          <cell r="D161">
            <v>885</v>
          </cell>
        </row>
        <row r="162">
          <cell r="A162" t="str">
            <v>E-60</v>
          </cell>
          <cell r="B162" t="str">
            <v>JUGUETES DE ESTIMULACIÓN COGNITIVA Y COORDINACIÓN VISOMOTORA</v>
          </cell>
          <cell r="C162" t="str">
            <v>C</v>
          </cell>
          <cell r="D162">
            <v>150</v>
          </cell>
        </row>
        <row r="163">
          <cell r="A163" t="str">
            <v>N-5a</v>
          </cell>
          <cell r="B163" t="str">
            <v>LAMPARA DE EXAMEN CLÍNICO</v>
          </cell>
          <cell r="C163" t="str">
            <v>C</v>
          </cell>
          <cell r="D163">
            <v>4120</v>
          </cell>
        </row>
        <row r="164">
          <cell r="A164" t="str">
            <v>N-10a</v>
          </cell>
          <cell r="B164" t="str">
            <v>LAMPARA DE EXAMENES Y CURACIONES</v>
          </cell>
          <cell r="C164" t="str">
            <v>C</v>
          </cell>
          <cell r="D164">
            <v>4200</v>
          </cell>
        </row>
        <row r="165">
          <cell r="A165" t="str">
            <v>DX-50a</v>
          </cell>
          <cell r="B165" t="str">
            <v>LARINGOSCOPIO DE FIBRA OPTICA ADULTO-PEDIATRICO</v>
          </cell>
          <cell r="C165" t="str">
            <v>C</v>
          </cell>
          <cell r="D165">
            <v>3200</v>
          </cell>
        </row>
        <row r="166">
          <cell r="A166" t="str">
            <v>DX-11</v>
          </cell>
          <cell r="B166" t="str">
            <v>LINTERNA PARA EXAMEN CLINICO</v>
          </cell>
          <cell r="C166" t="str">
            <v>C</v>
          </cell>
          <cell r="D166">
            <v>50</v>
          </cell>
        </row>
        <row r="167">
          <cell r="A167" t="str">
            <v>DX-60</v>
          </cell>
          <cell r="B167" t="str">
            <v>MALETIN DE REANIMACION - ADULTO PEDIATRICO</v>
          </cell>
          <cell r="C167" t="str">
            <v>C</v>
          </cell>
          <cell r="D167">
            <v>4500</v>
          </cell>
        </row>
        <row r="168">
          <cell r="A168" t="str">
            <v>DX-60a</v>
          </cell>
          <cell r="B168" t="str">
            <v>MALETIN DE REANIMACION - NEONATAL</v>
          </cell>
          <cell r="C168" t="str">
            <v>C</v>
          </cell>
          <cell r="D168">
            <v>4000</v>
          </cell>
        </row>
        <row r="169">
          <cell r="A169" t="str">
            <v>RX-10</v>
          </cell>
          <cell r="B169" t="str">
            <v>MANDIL EMPLOMADO</v>
          </cell>
          <cell r="C169" t="str">
            <v>C</v>
          </cell>
          <cell r="D169">
            <v>600</v>
          </cell>
        </row>
        <row r="170">
          <cell r="A170" t="str">
            <v>E-56</v>
          </cell>
          <cell r="B170" t="str">
            <v>MINIGIMNASIO</v>
          </cell>
          <cell r="C170" t="str">
            <v>C</v>
          </cell>
          <cell r="D170">
            <v>8000</v>
          </cell>
        </row>
        <row r="171">
          <cell r="A171" t="str">
            <v>DX-30</v>
          </cell>
          <cell r="B171" t="str">
            <v>PANTOSCOPIO</v>
          </cell>
          <cell r="C171" t="str">
            <v>C</v>
          </cell>
          <cell r="D171">
            <v>4500</v>
          </cell>
        </row>
        <row r="172">
          <cell r="A172" t="str">
            <v>DX-30a</v>
          </cell>
          <cell r="B172" t="str">
            <v>PANTOSCOPIO PEDIÁTRICO</v>
          </cell>
          <cell r="C172" t="str">
            <v>C</v>
          </cell>
          <cell r="D172">
            <v>5000</v>
          </cell>
        </row>
        <row r="173">
          <cell r="A173" t="str">
            <v>E-38a</v>
          </cell>
          <cell r="B173" t="str">
            <v>PELOTA TERAPEUTICA</v>
          </cell>
          <cell r="C173" t="str">
            <v>C</v>
          </cell>
          <cell r="D173">
            <v>100</v>
          </cell>
        </row>
        <row r="174">
          <cell r="A174" t="str">
            <v>E-108</v>
          </cell>
          <cell r="B174" t="str">
            <v>PODOSCOPIO</v>
          </cell>
          <cell r="C174" t="str">
            <v>C</v>
          </cell>
          <cell r="D174">
            <v>4500</v>
          </cell>
        </row>
        <row r="175">
          <cell r="A175" t="str">
            <v>E-35</v>
          </cell>
          <cell r="B175" t="str">
            <v>POLEA CON CONTRAPESAS , SET DE PESAS</v>
          </cell>
          <cell r="C175" t="str">
            <v>C</v>
          </cell>
          <cell r="D175">
            <v>5000</v>
          </cell>
        </row>
        <row r="176">
          <cell r="A176" t="str">
            <v>EM-22a</v>
          </cell>
          <cell r="B176" t="str">
            <v>RESUCITADOR MANUAL ADULTO - PEDIÁTRICO</v>
          </cell>
          <cell r="C176" t="str">
            <v>C</v>
          </cell>
          <cell r="D176">
            <v>1500</v>
          </cell>
        </row>
        <row r="177">
          <cell r="A177" t="str">
            <v>EM-22c</v>
          </cell>
          <cell r="B177" t="str">
            <v>RESUCITADOR MANUAL NEONATAL</v>
          </cell>
          <cell r="C177" t="str">
            <v>C</v>
          </cell>
          <cell r="D177">
            <v>1800</v>
          </cell>
        </row>
        <row r="178">
          <cell r="A178" t="str">
            <v>E-34</v>
          </cell>
          <cell r="B178" t="str">
            <v>RUEDA PARA EJERCICIO DE HOMBROS</v>
          </cell>
          <cell r="C178" t="str">
            <v>C</v>
          </cell>
          <cell r="D178">
            <v>500</v>
          </cell>
        </row>
        <row r="179">
          <cell r="A179" t="str">
            <v>D-291</v>
          </cell>
          <cell r="B179" t="str">
            <v>SELLADOR DE BOLSAS DE SANGRE</v>
          </cell>
          <cell r="C179" t="str">
            <v>C</v>
          </cell>
          <cell r="D179">
            <v>14500</v>
          </cell>
        </row>
        <row r="180">
          <cell r="A180" t="str">
            <v>S-59a</v>
          </cell>
          <cell r="B180" t="str">
            <v>SELLADORA DE BOLSAS</v>
          </cell>
          <cell r="C180" t="str">
            <v>C</v>
          </cell>
          <cell r="D180">
            <v>27433.84</v>
          </cell>
        </row>
        <row r="181">
          <cell r="A181" t="str">
            <v>S-58</v>
          </cell>
          <cell r="B181" t="str">
            <v>SELLADORA DE MANGA CONTINUA CON MICROPROCESADOR E IMPRESO</v>
          </cell>
          <cell r="C181" t="str">
            <v>C</v>
          </cell>
          <cell r="D181">
            <v>36000</v>
          </cell>
        </row>
        <row r="182">
          <cell r="A182" t="str">
            <v>Z-800</v>
          </cell>
          <cell r="B182" t="str">
            <v>TABLA TRANSPORTEPOLITRAUMATIZADO</v>
          </cell>
          <cell r="C182" t="str">
            <v>C</v>
          </cell>
          <cell r="D182">
            <v>1500</v>
          </cell>
        </row>
        <row r="183">
          <cell r="A183" t="str">
            <v>E-5</v>
          </cell>
          <cell r="B183" t="str">
            <v>TANQUE DE COMPRESAS CALIENTES</v>
          </cell>
          <cell r="C183" t="str">
            <v>C</v>
          </cell>
          <cell r="D183">
            <v>24000</v>
          </cell>
        </row>
        <row r="184">
          <cell r="A184" t="str">
            <v>E-63</v>
          </cell>
          <cell r="B184" t="str">
            <v xml:space="preserve">TANQUE DE COMPRESAS FRÍAS </v>
          </cell>
          <cell r="C184" t="str">
            <v>C</v>
          </cell>
          <cell r="D184">
            <v>20000</v>
          </cell>
        </row>
        <row r="185">
          <cell r="A185" t="str">
            <v>E-3</v>
          </cell>
          <cell r="B185" t="str">
            <v>TANQUE DE HIDROTERAPIA PARA MIEMBROS INFERIORES</v>
          </cell>
          <cell r="C185" t="str">
            <v>C</v>
          </cell>
          <cell r="D185">
            <v>23500</v>
          </cell>
        </row>
        <row r="186">
          <cell r="A186" t="str">
            <v>E-2</v>
          </cell>
          <cell r="B186" t="str">
            <v xml:space="preserve">TANQUE DE HIDROTERAPIA PARA MIEMBROS SUPERIORES  </v>
          </cell>
          <cell r="C186" t="str">
            <v>C</v>
          </cell>
          <cell r="D186">
            <v>25500</v>
          </cell>
        </row>
        <row r="187">
          <cell r="A187" t="str">
            <v>E-6</v>
          </cell>
          <cell r="B187" t="str">
            <v>TANQUE DE PARAFINA</v>
          </cell>
          <cell r="C187" t="str">
            <v>C</v>
          </cell>
          <cell r="D187">
            <v>5000</v>
          </cell>
        </row>
        <row r="188">
          <cell r="A188" t="str">
            <v>EM-4c</v>
          </cell>
          <cell r="B188" t="str">
            <v xml:space="preserve">TENSIÓMETRO ANEROIDE RODABLE ADULTO/PEDIÁTRICO </v>
          </cell>
          <cell r="C188" t="str">
            <v>C</v>
          </cell>
          <cell r="D188">
            <v>1000</v>
          </cell>
        </row>
        <row r="189">
          <cell r="A189" t="str">
            <v>EM-4b</v>
          </cell>
          <cell r="B189" t="str">
            <v xml:space="preserve">TENSIÓMETRO ANEROIDE RODABLE NEONATAL </v>
          </cell>
          <cell r="C189" t="str">
            <v>C</v>
          </cell>
          <cell r="D189">
            <v>7000</v>
          </cell>
        </row>
        <row r="190">
          <cell r="A190" t="str">
            <v>R-100</v>
          </cell>
          <cell r="B190" t="str">
            <v>TERMO PARA VACUNAS</v>
          </cell>
          <cell r="C190" t="str">
            <v>C</v>
          </cell>
          <cell r="D190">
            <v>100</v>
          </cell>
        </row>
        <row r="191">
          <cell r="A191" t="str">
            <v>L-122</v>
          </cell>
          <cell r="B191" t="str">
            <v>TERMÓMETRO DIGITAL</v>
          </cell>
          <cell r="C191" t="str">
            <v>C</v>
          </cell>
          <cell r="D191">
            <v>50</v>
          </cell>
        </row>
        <row r="192">
          <cell r="A192" t="str">
            <v>O-32a</v>
          </cell>
          <cell r="B192" t="str">
            <v>TERMÓMETRO PARA AMBIENTE</v>
          </cell>
          <cell r="C192" t="str">
            <v>C</v>
          </cell>
          <cell r="D192">
            <v>500</v>
          </cell>
        </row>
        <row r="193">
          <cell r="A193" t="str">
            <v>MP-3a</v>
          </cell>
          <cell r="B193" t="str">
            <v>TINA DE PLÁSTICO REFORZADO PARA BAÑO DE BEBES</v>
          </cell>
          <cell r="C193" t="str">
            <v>C</v>
          </cell>
          <cell r="D193">
            <v>1000</v>
          </cell>
        </row>
        <row r="194">
          <cell r="A194" t="str">
            <v>EM-46</v>
          </cell>
          <cell r="B194" t="str">
            <v>UNIDAD DE ASPIRACION PARA RED DE VACIO</v>
          </cell>
          <cell r="C194" t="str">
            <v>C</v>
          </cell>
          <cell r="D194">
            <v>936.6</v>
          </cell>
        </row>
        <row r="195">
          <cell r="A195">
            <v>0</v>
          </cell>
          <cell r="B195">
            <v>0</v>
          </cell>
          <cell r="C195">
            <v>0</v>
          </cell>
          <cell r="D195">
            <v>0</v>
          </cell>
        </row>
        <row r="196">
          <cell r="A196" t="str">
            <v>CLAVE</v>
          </cell>
          <cell r="B196" t="str">
            <v>DESCRIPCION DEL EQUIPO</v>
          </cell>
          <cell r="C196" t="str">
            <v>TIPO</v>
          </cell>
          <cell r="D196" t="str">
            <v>COSTO UNITARIO</v>
          </cell>
        </row>
        <row r="197">
          <cell r="A197" t="str">
            <v>S-104C</v>
          </cell>
          <cell r="B197" t="str">
            <v>AUTOCLAVE A VAPOR DE 150 A 200 LITROS PARA RESIDUOS HOSPITALARIOS CON TRITURADOR Y ACCESORIOS</v>
          </cell>
          <cell r="C197" t="str">
            <v>E</v>
          </cell>
          <cell r="D197">
            <v>1200000</v>
          </cell>
        </row>
        <row r="198">
          <cell r="A198" t="str">
            <v>W-3</v>
          </cell>
          <cell r="B198" t="str">
            <v>BALANZA AUTOMÁTICA DE MESA 20 KILOS, PARA PESAR ALIMENTOS</v>
          </cell>
          <cell r="C198" t="str">
            <v>E</v>
          </cell>
          <cell r="D198">
            <v>600</v>
          </cell>
        </row>
        <row r="199">
          <cell r="A199" t="str">
            <v>W-1</v>
          </cell>
          <cell r="B199" t="str">
            <v>BALANZA DE PLATAFORMA FUERZA 160 KG.</v>
          </cell>
          <cell r="C199" t="str">
            <v>E</v>
          </cell>
          <cell r="D199">
            <v>2000</v>
          </cell>
        </row>
        <row r="200">
          <cell r="A200" t="str">
            <v>D-191</v>
          </cell>
          <cell r="B200" t="str">
            <v xml:space="preserve">BALANZA MECÁNICA PARA PESAR ÓRGANOS </v>
          </cell>
          <cell r="C200" t="str">
            <v>E</v>
          </cell>
          <cell r="D200">
            <v>500</v>
          </cell>
        </row>
        <row r="201">
          <cell r="A201" t="str">
            <v>K-71a</v>
          </cell>
          <cell r="B201" t="str">
            <v>BATERIA DE MARMITAS A VAPOR 30. 40. 50 LITROS</v>
          </cell>
          <cell r="C201" t="str">
            <v>E</v>
          </cell>
          <cell r="D201">
            <v>35000</v>
          </cell>
        </row>
        <row r="202">
          <cell r="A202" t="str">
            <v>X-13</v>
          </cell>
          <cell r="B202" t="str">
            <v>BATIDORA INDUSTRIAL 20 LTS</v>
          </cell>
          <cell r="C202" t="str">
            <v>E</v>
          </cell>
          <cell r="D202">
            <v>25500</v>
          </cell>
        </row>
        <row r="203">
          <cell r="A203" t="str">
            <v>O-12</v>
          </cell>
          <cell r="B203" t="str">
            <v>CAJA FUERTE RODABLE DE ACERO 50x60x90CM APROX.</v>
          </cell>
          <cell r="C203" t="str">
            <v>E</v>
          </cell>
          <cell r="D203">
            <v>9000</v>
          </cell>
        </row>
        <row r="204">
          <cell r="A204" t="str">
            <v>CTR-2</v>
          </cell>
          <cell r="B204" t="str">
            <v>CARRETILLA HIDRAULICA</v>
          </cell>
          <cell r="C204" t="str">
            <v>E</v>
          </cell>
          <cell r="D204">
            <v>5000</v>
          </cell>
        </row>
        <row r="205">
          <cell r="A205" t="str">
            <v>K-23</v>
          </cell>
          <cell r="B205" t="str">
            <v>COCINA A GAS PROPANO DE 4 HORNILLAS Y HORNO</v>
          </cell>
          <cell r="C205" t="str">
            <v>E</v>
          </cell>
          <cell r="D205">
            <v>17052</v>
          </cell>
        </row>
        <row r="206">
          <cell r="A206" t="str">
            <v>K-2</v>
          </cell>
          <cell r="B206" t="str">
            <v>COCINA ELECTRICA DE DOS HORNILLAS DE MESA</v>
          </cell>
          <cell r="C206" t="str">
            <v>E</v>
          </cell>
          <cell r="D206">
            <v>300</v>
          </cell>
        </row>
        <row r="207">
          <cell r="A207" t="str">
            <v>E-23</v>
          </cell>
          <cell r="B207" t="str">
            <v>COMPRESOR DE AIRE INDUSTRIAL</v>
          </cell>
          <cell r="C207" t="str">
            <v>E</v>
          </cell>
          <cell r="D207">
            <v>3500</v>
          </cell>
        </row>
        <row r="208">
          <cell r="A208" t="str">
            <v>R-103G</v>
          </cell>
          <cell r="B208" t="str">
            <v>CONGELADOR ELÉCTRICO DE 150 A 200 LITROS</v>
          </cell>
          <cell r="C208" t="str">
            <v>E</v>
          </cell>
          <cell r="D208">
            <v>80000</v>
          </cell>
        </row>
        <row r="209">
          <cell r="A209" t="str">
            <v>R-5b</v>
          </cell>
          <cell r="B209" t="str">
            <v>CONGELADORA DE -30° C.</v>
          </cell>
          <cell r="C209" t="str">
            <v>E</v>
          </cell>
          <cell r="D209">
            <v>130000</v>
          </cell>
        </row>
        <row r="210">
          <cell r="A210" t="str">
            <v>D-298</v>
          </cell>
          <cell r="B210" t="str">
            <v>CONGELADORA VERTICAL DE -20° C.</v>
          </cell>
          <cell r="C210" t="str">
            <v>E</v>
          </cell>
          <cell r="D210">
            <v>130000</v>
          </cell>
        </row>
        <row r="211">
          <cell r="A211" t="str">
            <v>Z-805</v>
          </cell>
          <cell r="B211" t="str">
            <v>CONSERVADOR PARA VACUNAS 300 A 400 LITROS R39B 2 A 8°C</v>
          </cell>
          <cell r="C211" t="str">
            <v>E</v>
          </cell>
          <cell r="D211">
            <v>22000</v>
          </cell>
        </row>
        <row r="212">
          <cell r="A212" t="str">
            <v>D-283</v>
          </cell>
          <cell r="B212" t="str">
            <v>CONSERVADORA DE BOLSAS DE SANGRE DE +2 A +6 °C</v>
          </cell>
          <cell r="C212" t="str">
            <v>E</v>
          </cell>
          <cell r="D212">
            <v>19500</v>
          </cell>
        </row>
        <row r="213">
          <cell r="A213" t="str">
            <v>S-17A</v>
          </cell>
          <cell r="B213" t="str">
            <v>DESTILADOR DE AGUA 10 LPH</v>
          </cell>
          <cell r="C213" t="str">
            <v>E</v>
          </cell>
          <cell r="D213">
            <v>22000</v>
          </cell>
        </row>
        <row r="214">
          <cell r="A214" t="str">
            <v>S-19</v>
          </cell>
          <cell r="B214" t="str">
            <v>DESTILADOR DE AGUA 4LPH</v>
          </cell>
          <cell r="C214" t="str">
            <v>E</v>
          </cell>
          <cell r="D214">
            <v>9500</v>
          </cell>
        </row>
        <row r="215">
          <cell r="A215" t="str">
            <v>COMP-1</v>
          </cell>
          <cell r="B215" t="str">
            <v>EQUIPO COMPACTADOR DE RESIDUOS SOLIDOS</v>
          </cell>
          <cell r="C215" t="str">
            <v>E</v>
          </cell>
          <cell r="D215">
            <v>42000</v>
          </cell>
        </row>
        <row r="216">
          <cell r="A216" t="str">
            <v>E-62</v>
          </cell>
          <cell r="B216" t="str">
            <v xml:space="preserve">EQUIPO DE OXICORTE </v>
          </cell>
          <cell r="C216" t="str">
            <v>E</v>
          </cell>
          <cell r="D216">
            <v>3600</v>
          </cell>
        </row>
        <row r="217">
          <cell r="A217" t="str">
            <v>T-21</v>
          </cell>
          <cell r="B217" t="str">
            <v>EQUIPO ELECTRICO PARA PINTAR CON PULVERIZADOR</v>
          </cell>
          <cell r="C217" t="str">
            <v>E</v>
          </cell>
          <cell r="D217">
            <v>1200</v>
          </cell>
        </row>
        <row r="218">
          <cell r="A218" t="str">
            <v>T-20</v>
          </cell>
          <cell r="B218" t="str">
            <v>EQUIPO ELECTRICO PARA SOLDAR</v>
          </cell>
          <cell r="C218" t="str">
            <v>E</v>
          </cell>
          <cell r="D218">
            <v>5900</v>
          </cell>
        </row>
        <row r="219">
          <cell r="A219" t="str">
            <v>T-9</v>
          </cell>
          <cell r="B219" t="str">
            <v>ESMERIL ELECTRICO DE MESA</v>
          </cell>
          <cell r="C219" t="str">
            <v>E</v>
          </cell>
          <cell r="D219">
            <v>900</v>
          </cell>
        </row>
        <row r="220">
          <cell r="A220" t="str">
            <v>X-2a</v>
          </cell>
          <cell r="B220" t="str">
            <v xml:space="preserve">EXPRIMIDORES DE JUGOS, SEMI INDUSTRIAL, DE ACERO INOXIDABLE </v>
          </cell>
          <cell r="C220" t="str">
            <v>E</v>
          </cell>
          <cell r="D220">
            <v>3000</v>
          </cell>
        </row>
        <row r="221">
          <cell r="A221" t="str">
            <v>E-71</v>
          </cell>
          <cell r="B221" t="str">
            <v>HERRAMIENTAS PARA PINTOR</v>
          </cell>
          <cell r="C221" t="str">
            <v>E</v>
          </cell>
          <cell r="D221">
            <v>1500</v>
          </cell>
        </row>
        <row r="222">
          <cell r="A222" t="str">
            <v>K-23C</v>
          </cell>
          <cell r="B222" t="str">
            <v>HORNO A GAS</v>
          </cell>
          <cell r="C222" t="str">
            <v>E</v>
          </cell>
          <cell r="D222">
            <v>17052</v>
          </cell>
        </row>
        <row r="223">
          <cell r="A223" t="str">
            <v>K-90</v>
          </cell>
          <cell r="B223" t="str">
            <v>HORNO MICROONDAS</v>
          </cell>
          <cell r="C223" t="str">
            <v>E</v>
          </cell>
          <cell r="D223">
            <v>990</v>
          </cell>
        </row>
        <row r="224">
          <cell r="A224" t="str">
            <v>T-36</v>
          </cell>
          <cell r="B224" t="str">
            <v xml:space="preserve">JUEGO DE HERRAMIENTAS MECANICO </v>
          </cell>
          <cell r="C224" t="str">
            <v>E</v>
          </cell>
          <cell r="D224">
            <v>10000</v>
          </cell>
        </row>
        <row r="225">
          <cell r="A225" t="str">
            <v>T-36b</v>
          </cell>
          <cell r="B225" t="str">
            <v>JUEGO HERRAMIENTAS CARPINTERIA</v>
          </cell>
          <cell r="C225" t="str">
            <v>E</v>
          </cell>
          <cell r="D225">
            <v>3500</v>
          </cell>
        </row>
        <row r="226">
          <cell r="A226" t="str">
            <v>T-36a</v>
          </cell>
          <cell r="B226" t="str">
            <v>JUEGO HERRAMIENTAS ELECTRICIDAD ELECTRONICO</v>
          </cell>
          <cell r="C226" t="str">
            <v>E</v>
          </cell>
          <cell r="D226">
            <v>15000</v>
          </cell>
        </row>
        <row r="227">
          <cell r="A227" t="str">
            <v>X-12</v>
          </cell>
          <cell r="B227" t="str">
            <v>LAVADOR AUTOMATICO DE VAJILLAS</v>
          </cell>
          <cell r="C227" t="str">
            <v>E</v>
          </cell>
          <cell r="D227">
            <v>31000</v>
          </cell>
        </row>
        <row r="228">
          <cell r="A228" t="str">
            <v>LA-7</v>
          </cell>
          <cell r="B228" t="str">
            <v xml:space="preserve">LAVADORA CENTRIFUGA AUTOMÁTICA DE 2 PUERTAS (BARRERA SANITARIA),  INDUSTRIAL 25 A 35 KG/HR  </v>
          </cell>
          <cell r="C228" t="str">
            <v>E</v>
          </cell>
          <cell r="D228">
            <v>180000</v>
          </cell>
        </row>
        <row r="229">
          <cell r="A229" t="str">
            <v>X-1a</v>
          </cell>
          <cell r="B229" t="str">
            <v>LICUADORA ELECTRICA 2000 CC</v>
          </cell>
          <cell r="C229" t="str">
            <v>E</v>
          </cell>
          <cell r="D229">
            <v>4000</v>
          </cell>
        </row>
        <row r="230">
          <cell r="A230" t="str">
            <v>X-30a</v>
          </cell>
          <cell r="B230" t="str">
            <v xml:space="preserve">LICUADORAS INDUSTRIALES DE 15 LITROS A 2O LITROS </v>
          </cell>
          <cell r="C230" t="str">
            <v>E</v>
          </cell>
          <cell r="D230">
            <v>11500</v>
          </cell>
        </row>
        <row r="231">
          <cell r="A231" t="str">
            <v>Z-11</v>
          </cell>
          <cell r="B231" t="str">
            <v>MAQUINA DE COSER ELECTRICA TIPO SEMIINDUSTRIAL</v>
          </cell>
          <cell r="C231" t="str">
            <v>E</v>
          </cell>
          <cell r="D231">
            <v>8000</v>
          </cell>
        </row>
        <row r="232">
          <cell r="A232" t="str">
            <v>LI-12</v>
          </cell>
          <cell r="B232" t="str">
            <v>MÁQUINA LUSTRADORA TIPO INDUSTRIAL CON ESCOBILLA</v>
          </cell>
          <cell r="C232" t="str">
            <v>E</v>
          </cell>
          <cell r="D232">
            <v>15000</v>
          </cell>
        </row>
        <row r="233">
          <cell r="A233" t="str">
            <v>X-37</v>
          </cell>
          <cell r="B233" t="str">
            <v>MARMITA VOLCABLE DE 50  A 80 LITROS</v>
          </cell>
          <cell r="C233" t="str">
            <v>E</v>
          </cell>
          <cell r="D233">
            <v>45000</v>
          </cell>
        </row>
        <row r="234">
          <cell r="A234" t="str">
            <v>M-C</v>
          </cell>
          <cell r="B234" t="str">
            <v xml:space="preserve">MOLEDORA ELECTRICA DE CARNE </v>
          </cell>
          <cell r="C234" t="str">
            <v>E</v>
          </cell>
          <cell r="D234">
            <v>3600</v>
          </cell>
        </row>
        <row r="235">
          <cell r="A235" t="str">
            <v>X-4</v>
          </cell>
          <cell r="B235" t="str">
            <v>PELADORA DE PAPAS ELECTRICA</v>
          </cell>
          <cell r="C235" t="str">
            <v>E</v>
          </cell>
          <cell r="D235">
            <v>25000</v>
          </cell>
        </row>
        <row r="236">
          <cell r="A236" t="str">
            <v>S-63a</v>
          </cell>
          <cell r="B236" t="str">
            <v>PISTOLA DE LAVADO DE COCHES A VAPOR</v>
          </cell>
          <cell r="C236" t="str">
            <v>E</v>
          </cell>
          <cell r="D236">
            <v>13000</v>
          </cell>
        </row>
        <row r="237">
          <cell r="A237" t="str">
            <v>S-63</v>
          </cell>
          <cell r="B237" t="str">
            <v xml:space="preserve">PISTOLAS DE PRESIÓN DE AGUA FRIA Y CALIENTE (AC) </v>
          </cell>
          <cell r="C237" t="str">
            <v>E</v>
          </cell>
          <cell r="D237">
            <v>2500</v>
          </cell>
        </row>
        <row r="238">
          <cell r="A238" t="str">
            <v>Z-12</v>
          </cell>
          <cell r="B238" t="str">
            <v>PLANCHA ELECTRICA MANUAL</v>
          </cell>
          <cell r="C238" t="str">
            <v>E</v>
          </cell>
          <cell r="D238">
            <v>200</v>
          </cell>
        </row>
        <row r="239">
          <cell r="A239" t="str">
            <v>LA- 09</v>
          </cell>
          <cell r="B239" t="str">
            <v>PLANCHADORA DE PRENSA 20 KG</v>
          </cell>
          <cell r="C239" t="str">
            <v>E</v>
          </cell>
          <cell r="D239">
            <v>160000</v>
          </cell>
        </row>
        <row r="240">
          <cell r="A240" t="str">
            <v>X-29</v>
          </cell>
          <cell r="B240" t="str">
            <v>PROCESADOR DE ALIMENTOS</v>
          </cell>
          <cell r="C240" t="str">
            <v>E</v>
          </cell>
          <cell r="D240">
            <v>9500</v>
          </cell>
        </row>
        <row r="241">
          <cell r="A241" t="str">
            <v>R-27b</v>
          </cell>
          <cell r="B241" t="str">
            <v>REFRIGERADOR PARA FARMACIA</v>
          </cell>
          <cell r="C241" t="str">
            <v>E</v>
          </cell>
          <cell r="D241">
            <v>20000</v>
          </cell>
        </row>
        <row r="242">
          <cell r="A242" t="str">
            <v>R-22</v>
          </cell>
          <cell r="B242" t="str">
            <v>REFRIGERADORA DE 04 PIES CUBICOS</v>
          </cell>
          <cell r="C242" t="str">
            <v>E</v>
          </cell>
          <cell r="D242">
            <v>1200</v>
          </cell>
        </row>
        <row r="243">
          <cell r="A243" t="str">
            <v>R-26</v>
          </cell>
          <cell r="B243" t="str">
            <v>REFRIGERADORA DE 12 PIES CUBICOS</v>
          </cell>
          <cell r="C243" t="str">
            <v>E</v>
          </cell>
          <cell r="D243">
            <v>7500</v>
          </cell>
        </row>
        <row r="244">
          <cell r="A244" t="str">
            <v>R-27a</v>
          </cell>
          <cell r="B244" t="str">
            <v>REFRIGERADORA PARA LABORATORIO (15 A 25 PIES3)</v>
          </cell>
          <cell r="C244" t="str">
            <v>E</v>
          </cell>
          <cell r="D244">
            <v>55000</v>
          </cell>
        </row>
        <row r="245">
          <cell r="A245" t="str">
            <v>X-36</v>
          </cell>
          <cell r="B245" t="str">
            <v>SARTEN VOLCABLE A GAS</v>
          </cell>
          <cell r="C245" t="str">
            <v>E</v>
          </cell>
          <cell r="D245">
            <v>25000</v>
          </cell>
        </row>
        <row r="246">
          <cell r="A246" t="str">
            <v>LA-35</v>
          </cell>
          <cell r="B246" t="str">
            <v>SECADORA DE ROPA AUTOMATICA A VAPOR 25 KGR.</v>
          </cell>
          <cell r="C246" t="str">
            <v>E</v>
          </cell>
          <cell r="D246">
            <v>80000</v>
          </cell>
        </row>
        <row r="247">
          <cell r="A247" t="str">
            <v>CK-48</v>
          </cell>
          <cell r="B247" t="str">
            <v>SIERRA PARA CORTAR CARNE</v>
          </cell>
          <cell r="C247" t="str">
            <v>E</v>
          </cell>
          <cell r="D247">
            <v>4500</v>
          </cell>
        </row>
        <row r="248">
          <cell r="A248" t="str">
            <v>Z-8</v>
          </cell>
          <cell r="B248" t="str">
            <v>TABLA DE PLANCHAR A MANO</v>
          </cell>
          <cell r="C248" t="str">
            <v>E</v>
          </cell>
          <cell r="D248">
            <v>300</v>
          </cell>
        </row>
        <row r="249">
          <cell r="A249" t="str">
            <v>T-11</v>
          </cell>
          <cell r="B249" t="str">
            <v>TALADRO ELECTRICO DE MANO</v>
          </cell>
          <cell r="C249" t="str">
            <v>E</v>
          </cell>
          <cell r="D249">
            <v>700</v>
          </cell>
        </row>
        <row r="250">
          <cell r="A250" t="str">
            <v>TM-1C</v>
          </cell>
          <cell r="B250" t="str">
            <v>TOMA MURAL (O,V,2 TOMACORRIENTES DOBLES, DATA, LLAMADA ENF.)</v>
          </cell>
          <cell r="C250" t="str">
            <v>E</v>
          </cell>
          <cell r="D250">
            <v>7404</v>
          </cell>
        </row>
        <row r="251">
          <cell r="A251" t="str">
            <v>TM-2</v>
          </cell>
          <cell r="B251" t="str">
            <v>TOMA MURAL (O,V,3 TOMACORRIENTES DOBLES, RACK MONITOR, DATA)</v>
          </cell>
          <cell r="C251" t="str">
            <v>E</v>
          </cell>
          <cell r="D251">
            <v>7404</v>
          </cell>
        </row>
        <row r="252">
          <cell r="A252" t="str">
            <v>TM-2A</v>
          </cell>
          <cell r="B252" t="str">
            <v>TOMA MURAL (O,V,AC,3 TOMACORRIENTES DOBLES, RACK MONITOR, DATA, LLAMADA ENF.)</v>
          </cell>
          <cell r="C252" t="str">
            <v>E</v>
          </cell>
          <cell r="D252">
            <v>7404</v>
          </cell>
        </row>
        <row r="253">
          <cell r="A253" t="str">
            <v>T-19</v>
          </cell>
          <cell r="B253" t="str">
            <v>TORNILLO DE BANCO</v>
          </cell>
          <cell r="C253" t="str">
            <v>E</v>
          </cell>
          <cell r="D253">
            <v>470</v>
          </cell>
        </row>
        <row r="254">
          <cell r="A254" t="str">
            <v>E-99</v>
          </cell>
          <cell r="B254" t="str">
            <v>TRONCO PARA CORTAR CARNE</v>
          </cell>
          <cell r="C254" t="str">
            <v>E</v>
          </cell>
          <cell r="D254">
            <v>150</v>
          </cell>
        </row>
        <row r="255">
          <cell r="A255" t="str">
            <v>E-100</v>
          </cell>
          <cell r="B255" t="str">
            <v>TUBO PARA COLGAR CARNE</v>
          </cell>
          <cell r="C255" t="str">
            <v>E</v>
          </cell>
          <cell r="D255">
            <v>150</v>
          </cell>
        </row>
        <row r="256">
          <cell r="A256" t="str">
            <v>CLAVE</v>
          </cell>
          <cell r="B256" t="str">
            <v>DESCRIPCION DEL EQUIPO</v>
          </cell>
          <cell r="C256" t="str">
            <v>TIPO</v>
          </cell>
          <cell r="D256" t="str">
            <v>COSTO UNITARIO</v>
          </cell>
        </row>
        <row r="257">
          <cell r="A257" t="str">
            <v>DX-5</v>
          </cell>
          <cell r="B257" t="str">
            <v>MARTILLO DE REFLEJOS</v>
          </cell>
          <cell r="C257" t="str">
            <v>INST</v>
          </cell>
          <cell r="D257">
            <v>178</v>
          </cell>
        </row>
        <row r="258">
          <cell r="A258" t="str">
            <v>Z-801</v>
          </cell>
          <cell r="B258" t="str">
            <v>SET COLLARIN POLITRAUMATIZADOS</v>
          </cell>
          <cell r="C258" t="str">
            <v>INST</v>
          </cell>
          <cell r="D258">
            <v>700</v>
          </cell>
        </row>
        <row r="259">
          <cell r="A259" t="str">
            <v>INST-300</v>
          </cell>
          <cell r="B259" t="str">
            <v>SET DE INSTRUMENTAL PARA TOMA DE MUESTRAS</v>
          </cell>
          <cell r="C259" t="str">
            <v>INST</v>
          </cell>
          <cell r="D259">
            <v>4000</v>
          </cell>
        </row>
        <row r="260">
          <cell r="A260" t="str">
            <v>AC-3</v>
          </cell>
          <cell r="B260" t="str">
            <v>SET DE RIÑONERAS 3 PIEZAS</v>
          </cell>
          <cell r="C260" t="str">
            <v>INST</v>
          </cell>
          <cell r="D260">
            <v>250</v>
          </cell>
        </row>
        <row r="261">
          <cell r="A261" t="str">
            <v>AC-1</v>
          </cell>
          <cell r="B261" t="str">
            <v>SET DE TAMBORES 3 PIEZAS</v>
          </cell>
          <cell r="C261" t="str">
            <v>INST</v>
          </cell>
          <cell r="D261">
            <v>260</v>
          </cell>
        </row>
        <row r="262">
          <cell r="A262" t="str">
            <v>INST-19</v>
          </cell>
          <cell r="B262" t="str">
            <v>SET INSTRUMENTAL DE APENDICECTOMIA</v>
          </cell>
          <cell r="C262" t="str">
            <v>INST</v>
          </cell>
          <cell r="D262">
            <v>9500</v>
          </cell>
        </row>
        <row r="263">
          <cell r="A263" t="str">
            <v>INST-18</v>
          </cell>
          <cell r="B263" t="str">
            <v>SET INSTRUMENTAL DE CIRUGIA MAYOR</v>
          </cell>
          <cell r="C263" t="str">
            <v>INST</v>
          </cell>
          <cell r="D263">
            <v>19000</v>
          </cell>
        </row>
        <row r="264">
          <cell r="A264" t="str">
            <v>INST-17</v>
          </cell>
          <cell r="B264" t="str">
            <v>SET INSTRUMENTAL DE CIRUGIA MENOR</v>
          </cell>
          <cell r="C264" t="str">
            <v>INST</v>
          </cell>
          <cell r="D264">
            <v>10500</v>
          </cell>
        </row>
        <row r="265">
          <cell r="A265" t="str">
            <v>INST-64</v>
          </cell>
          <cell r="B265" t="str">
            <v>SET INSTRUMENTAL DE CIRUGIA MENOR DE TRAUMATOLOGIA</v>
          </cell>
          <cell r="C265" t="str">
            <v>INST</v>
          </cell>
          <cell r="D265">
            <v>13000</v>
          </cell>
        </row>
        <row r="266">
          <cell r="A266" t="str">
            <v>INST-13</v>
          </cell>
          <cell r="B266" t="str">
            <v xml:space="preserve">SET INSTRUMENTAL DE CURACIONES </v>
          </cell>
          <cell r="C266" t="str">
            <v>INST</v>
          </cell>
          <cell r="D266">
            <v>1000</v>
          </cell>
        </row>
        <row r="267">
          <cell r="A267" t="str">
            <v>INST-82</v>
          </cell>
          <cell r="B267" t="str">
            <v>SET INSTRUMENTAL DE INSERCION Y RETIRO DE DIU</v>
          </cell>
          <cell r="C267" t="str">
            <v>INST</v>
          </cell>
          <cell r="D267">
            <v>2300</v>
          </cell>
        </row>
        <row r="268">
          <cell r="A268" t="str">
            <v>INST-84</v>
          </cell>
          <cell r="B268" t="str">
            <v>SET INSTRUMENTAL DE LEGRADO UTERINO</v>
          </cell>
          <cell r="C268" t="str">
            <v>INST</v>
          </cell>
          <cell r="D268">
            <v>6500</v>
          </cell>
        </row>
        <row r="269">
          <cell r="A269" t="str">
            <v>INST-86</v>
          </cell>
          <cell r="B269" t="str">
            <v>SET INSTRUMENTAL DE PARTO</v>
          </cell>
          <cell r="C269" t="str">
            <v>INST</v>
          </cell>
          <cell r="D269">
            <v>2300</v>
          </cell>
        </row>
        <row r="270">
          <cell r="A270" t="str">
            <v>INST-16</v>
          </cell>
          <cell r="B270" t="str">
            <v>SET INSTRUMENTAL DE SUTURAS</v>
          </cell>
          <cell r="C270" t="str">
            <v>INST</v>
          </cell>
          <cell r="D270">
            <v>1500</v>
          </cell>
        </row>
        <row r="271">
          <cell r="A271" t="str">
            <v>IQ-11A</v>
          </cell>
          <cell r="B271" t="str">
            <v>SET INSTRUMENTAL PARA  CURACION DENTAL</v>
          </cell>
          <cell r="C271" t="str">
            <v>INST</v>
          </cell>
          <cell r="D271">
            <v>1200</v>
          </cell>
        </row>
        <row r="272">
          <cell r="A272" t="str">
            <v>INST-83a</v>
          </cell>
          <cell r="B272" t="str">
            <v>SET INSTRUMENTAL PARA CESAREA</v>
          </cell>
          <cell r="C272" t="str">
            <v>INST</v>
          </cell>
          <cell r="D272">
            <v>11400</v>
          </cell>
        </row>
        <row r="273">
          <cell r="A273" t="str">
            <v>INST-39a</v>
          </cell>
          <cell r="B273" t="str">
            <v>SET INSTRUMENTAL PARA CIRUGIA DENTAL</v>
          </cell>
          <cell r="C273" t="str">
            <v>INST</v>
          </cell>
          <cell r="D273">
            <v>30000</v>
          </cell>
        </row>
        <row r="274">
          <cell r="A274" t="str">
            <v>INST-39b</v>
          </cell>
          <cell r="B274" t="str">
            <v>SET INSTRUMENTAL PARA DIAGNOSTICO ODONTOLOGICO</v>
          </cell>
          <cell r="C274" t="str">
            <v>INST</v>
          </cell>
          <cell r="D274">
            <v>3000</v>
          </cell>
        </row>
        <row r="275">
          <cell r="A275" t="str">
            <v>INST-39</v>
          </cell>
          <cell r="B275" t="str">
            <v>SET INSTRUMENTAL PARA ENDODONCIA</v>
          </cell>
          <cell r="C275" t="str">
            <v>INST</v>
          </cell>
          <cell r="D275">
            <v>5600</v>
          </cell>
        </row>
        <row r="276">
          <cell r="A276" t="str">
            <v>INST-7</v>
          </cell>
          <cell r="B276" t="str">
            <v>SET INSTRUMENTAL PARA EXAMEN GINECOLOGICO I</v>
          </cell>
          <cell r="C276" t="str">
            <v>INST</v>
          </cell>
          <cell r="D276">
            <v>4700</v>
          </cell>
        </row>
        <row r="277">
          <cell r="A277" t="str">
            <v>INST-8</v>
          </cell>
          <cell r="B277" t="str">
            <v>SET INSTRUMENTAL PARA EXAMEN GINECOLOGICO II</v>
          </cell>
          <cell r="C277" t="str">
            <v>INST</v>
          </cell>
          <cell r="D277">
            <v>4700</v>
          </cell>
        </row>
        <row r="278">
          <cell r="A278" t="str">
            <v>INST-39c</v>
          </cell>
          <cell r="B278" t="str">
            <v>SET INSTRUMENTAL PARA EXODONCIA</v>
          </cell>
          <cell r="C278" t="str">
            <v>INST</v>
          </cell>
          <cell r="D278">
            <v>11200</v>
          </cell>
        </row>
        <row r="279">
          <cell r="A279" t="str">
            <v>INST-12</v>
          </cell>
          <cell r="B279" t="str">
            <v>SET INSTRUMENTAL PARA EXTRACCION DE CUERPO EXTRAÑO</v>
          </cell>
          <cell r="C279" t="str">
            <v>INST</v>
          </cell>
          <cell r="D279">
            <v>4700</v>
          </cell>
        </row>
        <row r="280">
          <cell r="A280" t="str">
            <v>INST-10</v>
          </cell>
          <cell r="B280" t="str">
            <v>SET INSTRUMENTAL PARA PEQUEÑAS INTERVENCIONES QUIRURGICAS</v>
          </cell>
          <cell r="C280" t="str">
            <v>INST</v>
          </cell>
          <cell r="D280">
            <v>4800</v>
          </cell>
        </row>
        <row r="281">
          <cell r="A281" t="str">
            <v>INST-84a</v>
          </cell>
          <cell r="B281" t="str">
            <v>SET INSTRUMENTAL PARA REVISION DE CUELLO UTERINO</v>
          </cell>
          <cell r="C281" t="str">
            <v>INST</v>
          </cell>
          <cell r="D281">
            <v>1800</v>
          </cell>
        </row>
        <row r="282">
          <cell r="A282">
            <v>0</v>
          </cell>
          <cell r="B282">
            <v>0</v>
          </cell>
          <cell r="C282">
            <v>0</v>
          </cell>
          <cell r="D282">
            <v>0</v>
          </cell>
        </row>
        <row r="283">
          <cell r="A283" t="str">
            <v>MC-10</v>
          </cell>
          <cell r="B283" t="str">
            <v>ARCHIVADOR METÁLICO DE 4 GAVETAS</v>
          </cell>
          <cell r="C283" t="str">
            <v>MA</v>
          </cell>
          <cell r="D283">
            <v>600</v>
          </cell>
        </row>
        <row r="284">
          <cell r="A284" t="str">
            <v>MC-14</v>
          </cell>
          <cell r="B284" t="str">
            <v>ARMARIO METALICO DE DOS PUERTAS</v>
          </cell>
          <cell r="C284" t="str">
            <v>MA</v>
          </cell>
          <cell r="D284">
            <v>600</v>
          </cell>
        </row>
        <row r="285">
          <cell r="A285" t="str">
            <v>MA-24</v>
          </cell>
          <cell r="B285" t="str">
            <v>ARMARIO METALICO GUARDAROPA DE UN CUERPO Y DOS COMPARTIMIENTOS</v>
          </cell>
          <cell r="C285" t="str">
            <v>MA</v>
          </cell>
          <cell r="D285">
            <v>400</v>
          </cell>
        </row>
        <row r="286">
          <cell r="A286" t="str">
            <v>M-78</v>
          </cell>
          <cell r="B286" t="str">
            <v>ATRIL PARA EXPOSITOR</v>
          </cell>
          <cell r="C286" t="str">
            <v>MA</v>
          </cell>
          <cell r="D286">
            <v>450</v>
          </cell>
        </row>
        <row r="287">
          <cell r="A287" t="str">
            <v>M-30</v>
          </cell>
          <cell r="B287" t="str">
            <v>BANCO DE MADERA PARA DESVISTE</v>
          </cell>
          <cell r="C287" t="str">
            <v>MA</v>
          </cell>
          <cell r="D287">
            <v>500</v>
          </cell>
        </row>
        <row r="288">
          <cell r="A288" t="str">
            <v>BA-19a</v>
          </cell>
          <cell r="B288" t="str">
            <v>BANDEJA METALICA DOBLE PARA ESCRITORIO</v>
          </cell>
          <cell r="C288" t="str">
            <v>MA</v>
          </cell>
          <cell r="D288">
            <v>50</v>
          </cell>
        </row>
        <row r="289">
          <cell r="A289" t="str">
            <v>MC-59f</v>
          </cell>
          <cell r="B289" t="str">
            <v>BUTACA METALICA DE 3 CUERPOS</v>
          </cell>
          <cell r="C289" t="str">
            <v>MA</v>
          </cell>
          <cell r="D289">
            <v>300</v>
          </cell>
        </row>
        <row r="290">
          <cell r="A290" t="str">
            <v>MP-2</v>
          </cell>
          <cell r="B290" t="str">
            <v>CILINDRO DE PLASTICO CON TAPA VAIVEN</v>
          </cell>
          <cell r="C290" t="str">
            <v>MA</v>
          </cell>
          <cell r="D290">
            <v>105</v>
          </cell>
        </row>
        <row r="291">
          <cell r="A291" t="str">
            <v>MC-6</v>
          </cell>
          <cell r="B291" t="str">
            <v>CREDENZA METALICA DE 180 X 50 CM</v>
          </cell>
          <cell r="C291" t="str">
            <v>MA</v>
          </cell>
          <cell r="D291">
            <v>845</v>
          </cell>
        </row>
        <row r="292">
          <cell r="A292" t="str">
            <v>I-30</v>
          </cell>
          <cell r="B292" t="str">
            <v>ECRAN DE PARED</v>
          </cell>
          <cell r="C292" t="str">
            <v>MA</v>
          </cell>
          <cell r="D292">
            <v>700</v>
          </cell>
        </row>
        <row r="293">
          <cell r="A293" t="str">
            <v>I-30B</v>
          </cell>
          <cell r="B293" t="str">
            <v>ECRAN ENROLLABLE 125 X 125 CMS. CON SOPORTE METÁLICO</v>
          </cell>
          <cell r="C293" t="str">
            <v>MA</v>
          </cell>
          <cell r="D293">
            <v>1200</v>
          </cell>
        </row>
        <row r="294">
          <cell r="A294" t="str">
            <v>T-28</v>
          </cell>
          <cell r="B294" t="str">
            <v>ESCALERA DE ALUMINIO TIPO TIJERA DE 06 PASOS</v>
          </cell>
          <cell r="C294" t="str">
            <v>MA</v>
          </cell>
          <cell r="D294">
            <v>350</v>
          </cell>
        </row>
        <row r="295">
          <cell r="A295" t="str">
            <v>MC-2</v>
          </cell>
          <cell r="B295" t="str">
            <v>ESCRITORIO METALICO DE 2 CAJONES</v>
          </cell>
          <cell r="C295" t="str">
            <v>MA</v>
          </cell>
          <cell r="D295">
            <v>700</v>
          </cell>
        </row>
        <row r="296">
          <cell r="A296" t="str">
            <v>MC-3</v>
          </cell>
          <cell r="B296" t="str">
            <v>ESCRITORIO METÁLICO DE 3 CAJONES</v>
          </cell>
          <cell r="C296" t="str">
            <v>MA</v>
          </cell>
          <cell r="D296">
            <v>700</v>
          </cell>
        </row>
        <row r="297">
          <cell r="A297" t="str">
            <v>MC-4</v>
          </cell>
          <cell r="B297" t="str">
            <v>ESCRITORIO METALICO DE 4 CAJONES</v>
          </cell>
          <cell r="C297" t="str">
            <v>MA</v>
          </cell>
          <cell r="D297">
            <v>750</v>
          </cell>
        </row>
        <row r="298">
          <cell r="A298" t="str">
            <v>MC-1</v>
          </cell>
          <cell r="B298" t="str">
            <v>ESCRITORIO METALICO DE 7 CAJONES</v>
          </cell>
          <cell r="C298" t="str">
            <v>MA</v>
          </cell>
          <cell r="D298">
            <v>850</v>
          </cell>
        </row>
        <row r="299">
          <cell r="A299" t="str">
            <v>MC-67a</v>
          </cell>
          <cell r="B299" t="str">
            <v>MESA AUXILIAR PARA OFICINA</v>
          </cell>
          <cell r="C299" t="str">
            <v>MA</v>
          </cell>
          <cell r="D299">
            <v>188</v>
          </cell>
        </row>
        <row r="300">
          <cell r="A300" t="str">
            <v>MC-31</v>
          </cell>
          <cell r="B300" t="str">
            <v>MESA DE CENTRO</v>
          </cell>
          <cell r="C300" t="str">
            <v>MA</v>
          </cell>
          <cell r="D300">
            <v>450</v>
          </cell>
        </row>
        <row r="301">
          <cell r="A301" t="str">
            <v>MK-4</v>
          </cell>
          <cell r="B301" t="str">
            <v>MESA DE COMEDOR PARA 4 PERSONAS</v>
          </cell>
          <cell r="C301" t="str">
            <v>MA</v>
          </cell>
          <cell r="D301">
            <v>700</v>
          </cell>
        </row>
        <row r="302">
          <cell r="A302" t="str">
            <v>MC-57c</v>
          </cell>
          <cell r="B302" t="str">
            <v>MESA DE MADERA HEXAGONAL PARA NIÑOS</v>
          </cell>
          <cell r="C302" t="str">
            <v>MA</v>
          </cell>
          <cell r="D302">
            <v>188</v>
          </cell>
        </row>
        <row r="303">
          <cell r="A303" t="str">
            <v>MC-57b</v>
          </cell>
          <cell r="B303" t="str">
            <v>MESA DE MADERA MULTIPLES USOS 90x45CM</v>
          </cell>
          <cell r="C303" t="str">
            <v>MA</v>
          </cell>
          <cell r="D303">
            <v>372</v>
          </cell>
        </row>
        <row r="304">
          <cell r="A304" t="str">
            <v>MC-42b</v>
          </cell>
          <cell r="B304" t="str">
            <v>MESA DE MADERA PARA REUNIONES DE 240 X 120 CM.</v>
          </cell>
          <cell r="C304" t="str">
            <v>MA</v>
          </cell>
          <cell r="D304">
            <v>500</v>
          </cell>
        </row>
        <row r="305">
          <cell r="A305" t="str">
            <v>MA-7A</v>
          </cell>
          <cell r="B305" t="str">
            <v>MESA DE TRABAJO DE ACERO INOXIDABLE DE 140 x 70cm</v>
          </cell>
          <cell r="C305" t="str">
            <v>MA</v>
          </cell>
          <cell r="D305">
            <v>4500</v>
          </cell>
        </row>
        <row r="306">
          <cell r="A306" t="str">
            <v>MC-30</v>
          </cell>
          <cell r="B306" t="str">
            <v>MESA ESQUINERA</v>
          </cell>
          <cell r="C306" t="str">
            <v>MA</v>
          </cell>
          <cell r="D306">
            <v>230</v>
          </cell>
        </row>
        <row r="307">
          <cell r="A307" t="str">
            <v>MC-31</v>
          </cell>
          <cell r="B307" t="str">
            <v>MESA METALICA DE CENTRO</v>
          </cell>
          <cell r="C307" t="str">
            <v>MA</v>
          </cell>
          <cell r="D307">
            <v>450</v>
          </cell>
        </row>
        <row r="308">
          <cell r="A308" t="str">
            <v>MC-57</v>
          </cell>
          <cell r="B308" t="str">
            <v xml:space="preserve">MESA METÁLICA DE USO MÚLTIPLE DE 90 X 45 CM. </v>
          </cell>
          <cell r="C308" t="str">
            <v>MA</v>
          </cell>
          <cell r="D308">
            <v>500</v>
          </cell>
        </row>
        <row r="309">
          <cell r="A309" t="str">
            <v>MC-42</v>
          </cell>
          <cell r="B309" t="str">
            <v>MESA PARA REUNIONES DE 200 X 110 CM.</v>
          </cell>
          <cell r="C309" t="str">
            <v>MA</v>
          </cell>
          <cell r="D309">
            <v>500</v>
          </cell>
        </row>
        <row r="310">
          <cell r="A310" t="str">
            <v>M-77</v>
          </cell>
          <cell r="B310" t="str">
            <v>MODULO PARA COMPUTO</v>
          </cell>
          <cell r="C310" t="str">
            <v>MA</v>
          </cell>
          <cell r="D310">
            <v>800</v>
          </cell>
        </row>
        <row r="311">
          <cell r="A311" t="str">
            <v>MC-32</v>
          </cell>
          <cell r="B311" t="str">
            <v>PAPELERA DE ACERO INOXIDABLE DE FORMA CILINDRICA</v>
          </cell>
          <cell r="C311" t="str">
            <v>MA</v>
          </cell>
          <cell r="D311">
            <v>300</v>
          </cell>
        </row>
        <row r="312">
          <cell r="A312" t="str">
            <v>MC-16</v>
          </cell>
          <cell r="B312" t="str">
            <v>PAPELERA METALICA</v>
          </cell>
          <cell r="C312" t="str">
            <v>MA</v>
          </cell>
          <cell r="D312">
            <v>350</v>
          </cell>
        </row>
        <row r="313">
          <cell r="A313" t="str">
            <v>MC-34</v>
          </cell>
          <cell r="B313" t="str">
            <v>PERCHA METÁLICA DE PARED CON 4 GANCHOS</v>
          </cell>
          <cell r="C313" t="str">
            <v>MA</v>
          </cell>
          <cell r="D313">
            <v>60</v>
          </cell>
        </row>
        <row r="314">
          <cell r="A314" t="str">
            <v>M-76</v>
          </cell>
          <cell r="B314" t="str">
            <v>PIZARRA ACRILICA CON SOPORTE METALICO PARA COLGAR</v>
          </cell>
          <cell r="C314" t="str">
            <v>MA</v>
          </cell>
          <cell r="D314">
            <v>700</v>
          </cell>
        </row>
        <row r="315">
          <cell r="A315" t="str">
            <v>MC-44a</v>
          </cell>
          <cell r="B315" t="str">
            <v>PIZARRA ACRILICA DE PARED 1.2m x 0.8m</v>
          </cell>
          <cell r="C315" t="str">
            <v>MA</v>
          </cell>
          <cell r="D315">
            <v>700</v>
          </cell>
        </row>
        <row r="316">
          <cell r="A316" t="str">
            <v>MC-17</v>
          </cell>
          <cell r="B316" t="str">
            <v>SILLA METALICA APILABLE</v>
          </cell>
          <cell r="C316" t="str">
            <v>MA</v>
          </cell>
          <cell r="D316">
            <v>90</v>
          </cell>
        </row>
        <row r="317">
          <cell r="A317" t="str">
            <v>GI-2</v>
          </cell>
          <cell r="B317" t="str">
            <v>SILLA METALICA CON PORTABRAZOS PARA NIÑOS</v>
          </cell>
          <cell r="C317" t="str">
            <v>MA</v>
          </cell>
          <cell r="D317">
            <v>90</v>
          </cell>
        </row>
        <row r="318">
          <cell r="A318" t="str">
            <v>MC-38b</v>
          </cell>
          <cell r="B318" t="str">
            <v>SILLA METÁLICA CONFORTABLE, GIRATORIA, RODABLE, CON PORTA BRAZOS</v>
          </cell>
          <cell r="C318" t="str">
            <v>MA</v>
          </cell>
          <cell r="D318">
            <v>500</v>
          </cell>
        </row>
        <row r="319">
          <cell r="A319" t="str">
            <v>MC-19</v>
          </cell>
          <cell r="B319" t="str">
            <v>SILLA METALICA GIRATORIA RODABLE</v>
          </cell>
          <cell r="C319" t="str">
            <v>MA</v>
          </cell>
          <cell r="D319">
            <v>320</v>
          </cell>
        </row>
        <row r="320">
          <cell r="A320" t="str">
            <v>MC-18</v>
          </cell>
          <cell r="B320" t="str">
            <v>SILLA METÁLICA GIRATORIA RODABLE, ASIENTO ALTO</v>
          </cell>
          <cell r="C320" t="str">
            <v>MA</v>
          </cell>
          <cell r="D320">
            <v>280</v>
          </cell>
        </row>
        <row r="321">
          <cell r="A321" t="str">
            <v>MK-7</v>
          </cell>
          <cell r="B321" t="str">
            <v>SILLA PARA MESA DE COMEDOR</v>
          </cell>
          <cell r="C321" t="str">
            <v>MA</v>
          </cell>
          <cell r="D321">
            <v>90</v>
          </cell>
        </row>
        <row r="322">
          <cell r="A322" t="str">
            <v>MC-55</v>
          </cell>
          <cell r="B322" t="str">
            <v>SILLON CONFORTABLE RECLINABLE PARA REPOSO</v>
          </cell>
          <cell r="C322" t="str">
            <v>MA</v>
          </cell>
          <cell r="D322">
            <v>1100</v>
          </cell>
        </row>
        <row r="323">
          <cell r="A323" t="str">
            <v>MC-38a</v>
          </cell>
          <cell r="B323" t="str">
            <v>SILLÓN METÁLICO CONFORTABLE GIRATORIO RODABLE C/ PORTA BRAZOS</v>
          </cell>
          <cell r="C323" t="str">
            <v>MA</v>
          </cell>
          <cell r="D323">
            <v>585</v>
          </cell>
        </row>
        <row r="324">
          <cell r="A324" t="str">
            <v>MC-24</v>
          </cell>
          <cell r="B324" t="str">
            <v>SILLON METALICO SEMICONFORTABLE SIN PORTABRAZOS 3 CUERPOS</v>
          </cell>
          <cell r="C324" t="str">
            <v>MA</v>
          </cell>
          <cell r="D324">
            <v>875</v>
          </cell>
        </row>
        <row r="325">
          <cell r="A325" t="str">
            <v>MC-22</v>
          </cell>
          <cell r="B325" t="str">
            <v>SILLON SEMICONFORTABLE SIN PORTABRAZOS UNIPERSONAL</v>
          </cell>
          <cell r="C325" t="str">
            <v>MA</v>
          </cell>
          <cell r="D325">
            <v>585</v>
          </cell>
        </row>
        <row r="326">
          <cell r="A326" t="str">
            <v>T-17</v>
          </cell>
          <cell r="B326" t="str">
            <v>TABURETE METALICO CON ASIENTO DE MADERA</v>
          </cell>
          <cell r="C326" t="str">
            <v>MA</v>
          </cell>
          <cell r="D326">
            <v>100</v>
          </cell>
        </row>
        <row r="327">
          <cell r="A327" t="str">
            <v>MC-47</v>
          </cell>
          <cell r="B327" t="str">
            <v>VITRINA DE ALUMINIO PARA ANUNCIOS</v>
          </cell>
          <cell r="C327" t="str">
            <v>MA</v>
          </cell>
          <cell r="D327">
            <v>700</v>
          </cell>
        </row>
        <row r="328">
          <cell r="A328" t="str">
            <v>MC-15</v>
          </cell>
          <cell r="B328" t="str">
            <v>VITRINA METALICA PARA LIBROS</v>
          </cell>
          <cell r="C328" t="str">
            <v>MA</v>
          </cell>
          <cell r="D328">
            <v>500</v>
          </cell>
        </row>
        <row r="329">
          <cell r="A329">
            <v>0</v>
          </cell>
          <cell r="B329">
            <v>0</v>
          </cell>
          <cell r="C329">
            <v>0</v>
          </cell>
          <cell r="D329">
            <v>0</v>
          </cell>
        </row>
        <row r="330">
          <cell r="A330" t="str">
            <v>U-7</v>
          </cell>
          <cell r="B330" t="str">
            <v>ARMARIO METALICO PARA INSTRUMENTAL DENTAL</v>
          </cell>
          <cell r="C330" t="str">
            <v>MC</v>
          </cell>
          <cell r="D330">
            <v>2500</v>
          </cell>
        </row>
        <row r="331">
          <cell r="A331" t="str">
            <v>CC-6</v>
          </cell>
          <cell r="B331" t="str">
            <v xml:space="preserve">CAMA CLÍNICA RODABLE PARA ADULTOS </v>
          </cell>
          <cell r="C331" t="str">
            <v>MC</v>
          </cell>
          <cell r="D331">
            <v>3000</v>
          </cell>
        </row>
        <row r="332">
          <cell r="A332" t="str">
            <v>CC-3</v>
          </cell>
          <cell r="B332" t="str">
            <v xml:space="preserve">CAMA CUNA METÁLICA RODABLE CON BARANDAS </v>
          </cell>
          <cell r="C332" t="str">
            <v>MC</v>
          </cell>
          <cell r="D332">
            <v>10000</v>
          </cell>
        </row>
        <row r="333">
          <cell r="A333" t="str">
            <v>CC-7</v>
          </cell>
          <cell r="B333" t="str">
            <v>CAMA DE PARTOS</v>
          </cell>
          <cell r="C333" t="str">
            <v>MC</v>
          </cell>
          <cell r="D333">
            <v>16000</v>
          </cell>
        </row>
        <row r="334">
          <cell r="A334" t="str">
            <v>CC-14</v>
          </cell>
          <cell r="B334" t="str">
            <v>CAMILLA METALICA SOBRE BASTIDOR RODABLE</v>
          </cell>
          <cell r="C334" t="str">
            <v>MC</v>
          </cell>
          <cell r="D334">
            <v>2000</v>
          </cell>
        </row>
        <row r="335">
          <cell r="A335" t="str">
            <v>CC-16</v>
          </cell>
          <cell r="B335" t="str">
            <v xml:space="preserve">CAMILLA PARA TRANSPORTE DE CADÁVERES </v>
          </cell>
          <cell r="C335" t="str">
            <v>MC</v>
          </cell>
          <cell r="D335">
            <v>1300</v>
          </cell>
        </row>
        <row r="336">
          <cell r="A336" t="str">
            <v>KF-1</v>
          </cell>
          <cell r="B336" t="str">
            <v>CARRO DISTRIBUIDOR DE MEDICAMENTOS</v>
          </cell>
          <cell r="C336" t="str">
            <v>MC</v>
          </cell>
          <cell r="D336">
            <v>1200</v>
          </cell>
        </row>
        <row r="337">
          <cell r="A337" t="str">
            <v>MA-45</v>
          </cell>
          <cell r="B337" t="str">
            <v>CARRO METALICO FICHERO PARA 20 PORTA HISTORIAS CLINICAS</v>
          </cell>
          <cell r="C337" t="str">
            <v>MC</v>
          </cell>
          <cell r="D337">
            <v>800</v>
          </cell>
        </row>
        <row r="338">
          <cell r="A338" t="str">
            <v>K-111</v>
          </cell>
          <cell r="B338" t="str">
            <v>CARRO PARA EL TRANSPORTE DE DESECHOS</v>
          </cell>
          <cell r="C338" t="str">
            <v>MC</v>
          </cell>
          <cell r="D338">
            <v>2000</v>
          </cell>
        </row>
        <row r="339">
          <cell r="A339" t="str">
            <v>K-113</v>
          </cell>
          <cell r="B339" t="str">
            <v>CARRO PARA TRANSPORTE DE DOSIS UNITARIA</v>
          </cell>
          <cell r="C339" t="str">
            <v>MC</v>
          </cell>
          <cell r="D339">
            <v>16000</v>
          </cell>
        </row>
        <row r="340">
          <cell r="A340" t="str">
            <v>K-106</v>
          </cell>
          <cell r="B340" t="str">
            <v>CARRO PARA TRANSPORTE DE MATERIAL ESTERIL</v>
          </cell>
          <cell r="C340" t="str">
            <v>MC</v>
          </cell>
          <cell r="D340">
            <v>4500</v>
          </cell>
        </row>
        <row r="341">
          <cell r="A341" t="str">
            <v>K-102</v>
          </cell>
          <cell r="B341" t="str">
            <v>CARRO PARA TRANSPORTE DE ROPA HUMEDA</v>
          </cell>
          <cell r="C341" t="str">
            <v>MC</v>
          </cell>
          <cell r="D341">
            <v>800</v>
          </cell>
        </row>
        <row r="342">
          <cell r="A342" t="str">
            <v>K-104</v>
          </cell>
          <cell r="B342" t="str">
            <v>CARRO PARA TRANSPORTE DE ROPA LIMPIA</v>
          </cell>
          <cell r="C342" t="str">
            <v>MC</v>
          </cell>
          <cell r="D342">
            <v>3500</v>
          </cell>
        </row>
        <row r="343">
          <cell r="A343" t="str">
            <v>K-103</v>
          </cell>
          <cell r="B343" t="str">
            <v>CARRO PARA TRANSPORTE DE ROPA SUCIA</v>
          </cell>
          <cell r="C343" t="str">
            <v>MC</v>
          </cell>
          <cell r="D343">
            <v>3500</v>
          </cell>
        </row>
        <row r="344">
          <cell r="A344" t="str">
            <v>K-105</v>
          </cell>
          <cell r="B344" t="str">
            <v>CARRO PARA TRANSPORTE PESADO</v>
          </cell>
          <cell r="C344" t="str">
            <v>MC</v>
          </cell>
          <cell r="D344">
            <v>1500</v>
          </cell>
        </row>
        <row r="345">
          <cell r="A345" t="str">
            <v>LI-4</v>
          </cell>
          <cell r="B345" t="str">
            <v>CARRO PARA UTILES DE LIMPIEZA</v>
          </cell>
          <cell r="C345" t="str">
            <v>MC</v>
          </cell>
          <cell r="D345">
            <v>2500</v>
          </cell>
        </row>
        <row r="346">
          <cell r="A346" t="str">
            <v>K-110</v>
          </cell>
          <cell r="B346" t="str">
            <v xml:space="preserve">CARRO REPARTIDOR DE ALIMENTOS EN BANDEJAS DE ACERO INOX. </v>
          </cell>
          <cell r="C346" t="str">
            <v>MC</v>
          </cell>
          <cell r="D346">
            <v>1000</v>
          </cell>
        </row>
        <row r="347">
          <cell r="A347" t="str">
            <v>K-101</v>
          </cell>
          <cell r="B347" t="str">
            <v>CARRO TERMICO PARA TRANSPORTE DE COMIDA</v>
          </cell>
          <cell r="C347" t="str">
            <v>MC</v>
          </cell>
          <cell r="D347">
            <v>13500</v>
          </cell>
        </row>
        <row r="348">
          <cell r="A348" t="str">
            <v>INST-1</v>
          </cell>
          <cell r="B348" t="str">
            <v>CHATA ADULTO</v>
          </cell>
          <cell r="C348" t="str">
            <v>MC</v>
          </cell>
          <cell r="D348">
            <v>300</v>
          </cell>
        </row>
        <row r="349">
          <cell r="A349" t="str">
            <v>MP-2</v>
          </cell>
          <cell r="B349" t="str">
            <v>CILINDRO DE PLASTICO CON TAPA VAIVEN</v>
          </cell>
          <cell r="C349" t="str">
            <v>MC</v>
          </cell>
          <cell r="D349">
            <v>105</v>
          </cell>
        </row>
        <row r="350">
          <cell r="A350" t="str">
            <v>LI-8</v>
          </cell>
          <cell r="B350" t="str">
            <v>CILINDRO METALICO RODABLE CON TAPA PARA BASURA</v>
          </cell>
          <cell r="C350" t="str">
            <v>MC</v>
          </cell>
          <cell r="D350">
            <v>1200</v>
          </cell>
        </row>
        <row r="351">
          <cell r="A351" t="str">
            <v>D-7</v>
          </cell>
          <cell r="B351" t="str">
            <v>CUBO METÁLICO DE ACERO INOXIDABLE PARA DESPERDICIOS, CON TAPA ACCIONADA A PEDAL</v>
          </cell>
          <cell r="C351" t="str">
            <v>MC</v>
          </cell>
          <cell r="D351">
            <v>600</v>
          </cell>
        </row>
        <row r="352">
          <cell r="A352" t="str">
            <v>CC-1</v>
          </cell>
          <cell r="B352" t="str">
            <v>CUNA ACRILICA CON BASES METALICA RODABLE</v>
          </cell>
          <cell r="C352" t="str">
            <v>MC</v>
          </cell>
          <cell r="D352">
            <v>1200</v>
          </cell>
        </row>
        <row r="353">
          <cell r="A353" t="str">
            <v>S-19</v>
          </cell>
          <cell r="B353" t="str">
            <v>DESTILADOR DE AGUA 4LPH</v>
          </cell>
          <cell r="C353" t="str">
            <v>MC</v>
          </cell>
          <cell r="D353">
            <v>9500</v>
          </cell>
        </row>
        <row r="354">
          <cell r="A354" t="str">
            <v>MA-31</v>
          </cell>
          <cell r="B354" t="str">
            <v>ESCALINATA DE ACERO INOXIDABLE  PARA SALA DE OPERACIONES DE 2 PELDAÑOS</v>
          </cell>
          <cell r="C354" t="str">
            <v>MC</v>
          </cell>
          <cell r="D354">
            <v>217</v>
          </cell>
        </row>
        <row r="355">
          <cell r="A355" t="str">
            <v>MA-48</v>
          </cell>
          <cell r="B355" t="str">
            <v>ESCALINATA METALICA DE 2 PELDAÑOS</v>
          </cell>
          <cell r="C355" t="str">
            <v>MC</v>
          </cell>
          <cell r="D355">
            <v>220</v>
          </cell>
        </row>
        <row r="356">
          <cell r="A356" t="str">
            <v>M-18</v>
          </cell>
          <cell r="B356" t="str">
            <v>ESTANTERIA DE ACERO INOXIDABLE DE 01 CUERPO 04 ANAQUELES</v>
          </cell>
          <cell r="C356" t="str">
            <v>MC</v>
          </cell>
          <cell r="D356">
            <v>3500</v>
          </cell>
        </row>
        <row r="357">
          <cell r="A357" t="str">
            <v>M-8c</v>
          </cell>
          <cell r="B357" t="str">
            <v>ESTANTERIA METALICA DE ANGULOS RANURADOS DE 01 CUERPO 04 ANAQUELES</v>
          </cell>
          <cell r="C357" t="str">
            <v>MC</v>
          </cell>
          <cell r="D357">
            <v>1700</v>
          </cell>
        </row>
        <row r="358">
          <cell r="A358" t="str">
            <v>M-23</v>
          </cell>
          <cell r="B358" t="str">
            <v>ESTANTERIA METALICA PARA HISTORIAS CLINICAS UN CUERPO</v>
          </cell>
          <cell r="C358" t="str">
            <v>MC</v>
          </cell>
          <cell r="D358">
            <v>1700</v>
          </cell>
        </row>
        <row r="359">
          <cell r="A359" t="str">
            <v>M-23b</v>
          </cell>
          <cell r="B359" t="str">
            <v>ESTANTERIA METÁLICA PARA PLACAS DE RAYOS X</v>
          </cell>
          <cell r="C359" t="str">
            <v>MC</v>
          </cell>
          <cell r="D359">
            <v>450</v>
          </cell>
        </row>
        <row r="360">
          <cell r="A360" t="str">
            <v>MA-44</v>
          </cell>
          <cell r="B360" t="str">
            <v>FICHERO DE APLIQUE MURAL PARA 10 PORTA HISTORIAS CLINICAS</v>
          </cell>
          <cell r="C360" t="str">
            <v>MC</v>
          </cell>
          <cell r="D360">
            <v>2200</v>
          </cell>
        </row>
        <row r="361">
          <cell r="A361" t="str">
            <v>MM-3</v>
          </cell>
          <cell r="B361" t="str">
            <v>MESA (DIVAN) PARA EXAMENES GINECO OBSTETRICOS</v>
          </cell>
          <cell r="C361" t="str">
            <v>MC</v>
          </cell>
          <cell r="D361">
            <v>3500</v>
          </cell>
        </row>
        <row r="362">
          <cell r="A362" t="str">
            <v>MM-2</v>
          </cell>
          <cell r="B362" t="str">
            <v>MESA (DIVAN) PARA EXAMENES Y CURACIONES</v>
          </cell>
          <cell r="C362" t="str">
            <v>MC</v>
          </cell>
          <cell r="D362">
            <v>2500</v>
          </cell>
        </row>
        <row r="363">
          <cell r="A363" t="str">
            <v>MM-2a</v>
          </cell>
          <cell r="B363" t="str">
            <v>MESA (DIVAN) PARA EXAMENES Y CURACIONES PEDIATRICA</v>
          </cell>
          <cell r="C363" t="str">
            <v>MC</v>
          </cell>
          <cell r="D363">
            <v>2000</v>
          </cell>
        </row>
        <row r="364">
          <cell r="A364" t="str">
            <v>MA-50</v>
          </cell>
          <cell r="B364" t="str">
            <v>MESA DE ACERO INOXIDABLE PARA ANESTESIA</v>
          </cell>
          <cell r="C364" t="str">
            <v>MC</v>
          </cell>
          <cell r="D364">
            <v>1879</v>
          </cell>
        </row>
        <row r="365">
          <cell r="A365" t="str">
            <v>MA-40</v>
          </cell>
          <cell r="B365" t="str">
            <v>MESA DE ACERO INOXIDABLE PARA INSTRUMENTOS</v>
          </cell>
          <cell r="C365" t="str">
            <v>MC</v>
          </cell>
          <cell r="D365">
            <v>900</v>
          </cell>
        </row>
        <row r="366">
          <cell r="A366" t="str">
            <v>MA-12a</v>
          </cell>
          <cell r="B366" t="str">
            <v>MESA DE ACERO INOXIDABLE PARA MULTIPLES USOS</v>
          </cell>
          <cell r="C366" t="str">
            <v>MC</v>
          </cell>
          <cell r="D366">
            <v>1900</v>
          </cell>
        </row>
        <row r="367">
          <cell r="A367" t="str">
            <v>MA-37</v>
          </cell>
          <cell r="B367" t="str">
            <v>MESA DE ACERO INOXIDABLE RODABLE PARA CURACIONES</v>
          </cell>
          <cell r="C367" t="str">
            <v>MC</v>
          </cell>
          <cell r="D367">
            <v>1900</v>
          </cell>
        </row>
        <row r="368">
          <cell r="A368" t="str">
            <v>MA-19</v>
          </cell>
          <cell r="B368" t="str">
            <v>MESA DE CAMA PARA COMER RODABLE</v>
          </cell>
          <cell r="C368" t="str">
            <v>MC</v>
          </cell>
          <cell r="D368">
            <v>900</v>
          </cell>
        </row>
        <row r="369">
          <cell r="A369" t="str">
            <v>MM-10</v>
          </cell>
          <cell r="B369" t="str">
            <v xml:space="preserve">MESA DE NECROPSIAS, INCLUYE TRITURADOR </v>
          </cell>
          <cell r="C369" t="str">
            <v>MC</v>
          </cell>
          <cell r="D369">
            <v>25000</v>
          </cell>
        </row>
        <row r="370">
          <cell r="A370" t="str">
            <v>MA-7C</v>
          </cell>
          <cell r="B370" t="str">
            <v>MESA DE TRABAJO DE ACERO INOXIDABLE DE 1.00X2.00 MTS</v>
          </cell>
          <cell r="C370" t="str">
            <v>MC</v>
          </cell>
          <cell r="D370">
            <v>2500</v>
          </cell>
        </row>
        <row r="371">
          <cell r="A371" t="str">
            <v>MA-7A</v>
          </cell>
          <cell r="B371" t="str">
            <v>MESA DE TRABAJO DE ACERO INOXIDABLE DE 140 X 70CM</v>
          </cell>
          <cell r="C371" t="str">
            <v>MC</v>
          </cell>
          <cell r="D371">
            <v>4500</v>
          </cell>
        </row>
        <row r="372">
          <cell r="A372" t="str">
            <v>MM-4</v>
          </cell>
          <cell r="B372" t="str">
            <v>MESA ESPECIAL PARA TOPICO</v>
          </cell>
          <cell r="C372" t="str">
            <v>MC</v>
          </cell>
          <cell r="D372">
            <v>2800</v>
          </cell>
        </row>
        <row r="373">
          <cell r="A373" t="str">
            <v>MA-39</v>
          </cell>
          <cell r="B373" t="str">
            <v>MESA METALICA  TIPO MAYO</v>
          </cell>
          <cell r="C373" t="str">
            <v>MC</v>
          </cell>
          <cell r="D373">
            <v>900</v>
          </cell>
        </row>
        <row r="374">
          <cell r="A374" t="str">
            <v>MA-17</v>
          </cell>
          <cell r="B374" t="str">
            <v>MESA METALICA DE NOCHE PARA HOSPITALIZACIÓN</v>
          </cell>
          <cell r="C374" t="str">
            <v>MC</v>
          </cell>
          <cell r="D374">
            <v>300</v>
          </cell>
        </row>
        <row r="375">
          <cell r="A375" t="str">
            <v>MA-42</v>
          </cell>
          <cell r="B375" t="str">
            <v>MESA METALICA PARA EXAMENES Y CAMBIAR PAÑALES</v>
          </cell>
          <cell r="C375" t="str">
            <v>MC</v>
          </cell>
          <cell r="D375">
            <v>900</v>
          </cell>
        </row>
        <row r="376">
          <cell r="A376" t="str">
            <v>E-39a</v>
          </cell>
          <cell r="B376" t="str">
            <v>MULETAS</v>
          </cell>
          <cell r="C376" t="str">
            <v>MC</v>
          </cell>
          <cell r="D376">
            <v>250</v>
          </cell>
        </row>
        <row r="377">
          <cell r="A377" t="str">
            <v>N-2</v>
          </cell>
          <cell r="B377" t="str">
            <v>NEGATOSCOPIO DE 02 CAMPOS</v>
          </cell>
          <cell r="C377" t="str">
            <v>MC</v>
          </cell>
          <cell r="D377">
            <v>700</v>
          </cell>
        </row>
        <row r="378">
          <cell r="A378" t="str">
            <v>N-4</v>
          </cell>
          <cell r="B378" t="str">
            <v>NEGATOSCOPIO DE 04 CAMPOS</v>
          </cell>
          <cell r="C378" t="str">
            <v>MC</v>
          </cell>
          <cell r="D378">
            <v>900</v>
          </cell>
        </row>
        <row r="379">
          <cell r="A379" t="str">
            <v>D-149</v>
          </cell>
          <cell r="B379" t="str">
            <v>NEGATOSCOPIO DE MASTOGRAFÍA</v>
          </cell>
          <cell r="C379" t="str">
            <v>MC</v>
          </cell>
          <cell r="D379">
            <v>3000</v>
          </cell>
        </row>
        <row r="380">
          <cell r="A380" t="str">
            <v>INST-3</v>
          </cell>
          <cell r="B380" t="str">
            <v>PAPAGAYO</v>
          </cell>
          <cell r="C380" t="str">
            <v>MC</v>
          </cell>
          <cell r="D380">
            <v>700</v>
          </cell>
        </row>
        <row r="381">
          <cell r="A381" t="str">
            <v>MP-1</v>
          </cell>
          <cell r="B381" t="str">
            <v>PAPELERA DE PLASTICO CON TAPA Y VENTANA BATIBLE</v>
          </cell>
          <cell r="C381" t="str">
            <v>MC</v>
          </cell>
          <cell r="D381">
            <v>50</v>
          </cell>
        </row>
        <row r="382">
          <cell r="A382" t="str">
            <v>D-2</v>
          </cell>
          <cell r="B382" t="str">
            <v>PORTABALDE DE ACERO INOXIDABLE RODABLE, CON BALDE ACERO INOXIDABLE</v>
          </cell>
          <cell r="C382" t="str">
            <v>MC</v>
          </cell>
          <cell r="D382">
            <v>400</v>
          </cell>
        </row>
        <row r="383">
          <cell r="A383" t="str">
            <v>D-1</v>
          </cell>
          <cell r="B383" t="str">
            <v>PORTABOLSA METALICA RODABLE, PARA ROPA SUCIA, CON BOLSA DE LONA</v>
          </cell>
          <cell r="C383" t="str">
            <v>MC</v>
          </cell>
          <cell r="D383">
            <v>300</v>
          </cell>
        </row>
        <row r="384">
          <cell r="A384" t="str">
            <v>D-8</v>
          </cell>
          <cell r="B384" t="str">
            <v xml:space="preserve">PORTACHATAS Y PAPAGAYOS ACERO INOXIDABLE DE PARED </v>
          </cell>
          <cell r="C384" t="str">
            <v>MC</v>
          </cell>
          <cell r="D384">
            <v>3000</v>
          </cell>
        </row>
        <row r="385">
          <cell r="A385" t="str">
            <v>D-4a</v>
          </cell>
          <cell r="B385" t="str">
            <v xml:space="preserve">PORTALAVATORIO DOBLE DE ACERO INOXIDABLE RODABLE CON GABINETES, C/LAVATORIO A.I. </v>
          </cell>
          <cell r="C385" t="str">
            <v>MC</v>
          </cell>
          <cell r="D385">
            <v>650</v>
          </cell>
        </row>
        <row r="386">
          <cell r="A386" t="str">
            <v>D-3</v>
          </cell>
          <cell r="B386" t="str">
            <v>PORTALAVATORIO SIMPLE METÁLICO RODABLE, INCLUYE LAVATORIO DE ACERO INOX.</v>
          </cell>
          <cell r="C386" t="str">
            <v>MC</v>
          </cell>
          <cell r="D386">
            <v>300</v>
          </cell>
        </row>
        <row r="387">
          <cell r="A387" t="str">
            <v>D-9</v>
          </cell>
          <cell r="B387" t="str">
            <v>PORTASUERO METALICO RODABLE</v>
          </cell>
          <cell r="C387" t="str">
            <v>MC</v>
          </cell>
          <cell r="D387">
            <v>500</v>
          </cell>
        </row>
        <row r="388">
          <cell r="A388" t="str">
            <v>K-121</v>
          </cell>
          <cell r="B388" t="str">
            <v>RACK MOVIL PARA CAJAS E INSTRUMENTAL</v>
          </cell>
          <cell r="C388" t="str">
            <v>MC</v>
          </cell>
          <cell r="D388">
            <v>1400</v>
          </cell>
        </row>
        <row r="389">
          <cell r="A389" t="str">
            <v>K-120</v>
          </cell>
          <cell r="B389" t="str">
            <v>RACK MOVIL PARA CESTAS</v>
          </cell>
          <cell r="C389" t="str">
            <v>MC</v>
          </cell>
          <cell r="D389">
            <v>4500</v>
          </cell>
        </row>
        <row r="390">
          <cell r="A390" t="str">
            <v>K-122a</v>
          </cell>
          <cell r="B390" t="str">
            <v>RACK MURAL PARA CESTAS</v>
          </cell>
          <cell r="C390" t="str">
            <v>MC</v>
          </cell>
          <cell r="D390">
            <v>4500</v>
          </cell>
        </row>
        <row r="391">
          <cell r="A391" t="str">
            <v>MA-59a</v>
          </cell>
          <cell r="B391" t="str">
            <v>SILLA DE ACERO INOXIDABLE, GIRATORIA, RODABLE CON ASIENTO ALTO</v>
          </cell>
          <cell r="C391" t="str">
            <v>MC</v>
          </cell>
          <cell r="D391">
            <v>700</v>
          </cell>
        </row>
        <row r="392">
          <cell r="A392" t="str">
            <v>CC-15</v>
          </cell>
          <cell r="B392" t="str">
            <v>SILLA DE RUEDAS ADULTOS</v>
          </cell>
          <cell r="C392" t="str">
            <v>MC</v>
          </cell>
          <cell r="D392">
            <v>1500</v>
          </cell>
        </row>
        <row r="393">
          <cell r="A393" t="str">
            <v>MA-16</v>
          </cell>
          <cell r="B393" t="str">
            <v>SILLA ESPECIAL PARA TOMA DE MUESTRAS</v>
          </cell>
          <cell r="C393" t="str">
            <v>MC</v>
          </cell>
          <cell r="D393">
            <v>700</v>
          </cell>
        </row>
        <row r="394">
          <cell r="A394" t="str">
            <v>MC-18</v>
          </cell>
          <cell r="B394" t="str">
            <v>SILLA METÁLICA GIRATORIA RODABLE, ASIENTO ALTO</v>
          </cell>
          <cell r="C394" t="str">
            <v>MC</v>
          </cell>
          <cell r="D394">
            <v>280</v>
          </cell>
        </row>
        <row r="395">
          <cell r="A395" t="str">
            <v>MA-34</v>
          </cell>
          <cell r="B395" t="str">
            <v>TABURETE METALICO GIRATORIO RODABLE</v>
          </cell>
          <cell r="C395" t="str">
            <v>MC</v>
          </cell>
          <cell r="D395">
            <v>780</v>
          </cell>
        </row>
        <row r="396">
          <cell r="A396" t="str">
            <v>MA-33b</v>
          </cell>
          <cell r="B396" t="str">
            <v>TABURETE METÁLICO GIRATORIO RODABLE CON RESPALDAR PARA ANESTESIÓLOGO</v>
          </cell>
          <cell r="C396" t="str">
            <v>MC</v>
          </cell>
          <cell r="D396">
            <v>700</v>
          </cell>
        </row>
        <row r="397">
          <cell r="A397" t="str">
            <v>MA-28a</v>
          </cell>
          <cell r="B397" t="str">
            <v>VITRINA DE ACERO INOXIDABLE PARA INSTRUMENTAL O MATERIAL ESTERIL 104 x 45CM</v>
          </cell>
          <cell r="C397" t="str">
            <v>MC</v>
          </cell>
          <cell r="D397">
            <v>2500</v>
          </cell>
        </row>
        <row r="398">
          <cell r="A398" t="str">
            <v>MA-29a</v>
          </cell>
          <cell r="B398" t="str">
            <v>VITRINA DE ACERO INOXIDABLE PARA INSTRUMENTAL O MATERIAL ESTERIL 68X45CM</v>
          </cell>
          <cell r="C398" t="str">
            <v>MC</v>
          </cell>
          <cell r="D398">
            <v>2497</v>
          </cell>
        </row>
        <row r="399">
          <cell r="A399" t="str">
            <v>AMB-4</v>
          </cell>
          <cell r="B399" t="str">
            <v>AMBULANCIA  RURAL TIPO II</v>
          </cell>
          <cell r="C399" t="str">
            <v>V</v>
          </cell>
          <cell r="D399">
            <v>261093.96</v>
          </cell>
        </row>
        <row r="400">
          <cell r="A400" t="str">
            <v>AM-4</v>
          </cell>
          <cell r="B400" t="str">
            <v xml:space="preserve">CAMIONETA PICK UP 4 X 4, DOBLE CABINA </v>
          </cell>
          <cell r="C400" t="str">
            <v>V</v>
          </cell>
          <cell r="D400">
            <v>120000</v>
          </cell>
        </row>
        <row r="401">
          <cell r="A401" t="str">
            <v>AM-5</v>
          </cell>
          <cell r="B401" t="str">
            <v>MOTO</v>
          </cell>
          <cell r="C401" t="str">
            <v>V</v>
          </cell>
          <cell r="D401">
            <v>25000</v>
          </cell>
        </row>
        <row r="403">
          <cell r="A403" t="str">
            <v>O-17</v>
          </cell>
          <cell r="B403" t="str">
            <v>COMPUTADORA PERSONAL</v>
          </cell>
          <cell r="C403" t="str">
            <v>INF</v>
          </cell>
          <cell r="D403">
            <v>5500</v>
          </cell>
        </row>
        <row r="404">
          <cell r="A404" t="str">
            <v>Z-107B</v>
          </cell>
          <cell r="B404" t="str">
            <v>COMPUTADORA PORTATIL</v>
          </cell>
          <cell r="C404" t="str">
            <v>INF</v>
          </cell>
          <cell r="D404">
            <v>6500</v>
          </cell>
        </row>
        <row r="405">
          <cell r="A405" t="str">
            <v>I-23</v>
          </cell>
          <cell r="B405" t="str">
            <v>EQUIPO DE AMPLIFICACIÓN MICRÓFONO DE MESA Y 4 PARLANTES</v>
          </cell>
          <cell r="C405" t="str">
            <v>INF</v>
          </cell>
          <cell r="D405">
            <v>1200</v>
          </cell>
        </row>
        <row r="406">
          <cell r="A406" t="str">
            <v>FT-100</v>
          </cell>
          <cell r="B406" t="str">
            <v>EQUIPO DE CAMARA FOTOGRAFICA</v>
          </cell>
          <cell r="C406" t="str">
            <v>INF</v>
          </cell>
          <cell r="D406">
            <v>1200</v>
          </cell>
        </row>
        <row r="407">
          <cell r="A407" t="str">
            <v>I-39a</v>
          </cell>
          <cell r="B407" t="str">
            <v>EQUIPO DE SONIDO</v>
          </cell>
          <cell r="C407" t="str">
            <v>INF</v>
          </cell>
          <cell r="D407">
            <v>4000</v>
          </cell>
        </row>
        <row r="408">
          <cell r="A408" t="str">
            <v>I-56</v>
          </cell>
          <cell r="B408" t="str">
            <v>EQUIPO DE VIDEO FILMADORA</v>
          </cell>
          <cell r="C408" t="str">
            <v>INF</v>
          </cell>
          <cell r="D408">
            <v>3000</v>
          </cell>
        </row>
        <row r="409">
          <cell r="A409" t="str">
            <v>RX-31</v>
          </cell>
          <cell r="B409" t="str">
            <v>EQUIPOS DE IMPRESIÓN DE RX- SECA</v>
          </cell>
          <cell r="C409" t="str">
            <v>INF</v>
          </cell>
          <cell r="D409">
            <v>14000</v>
          </cell>
        </row>
        <row r="410">
          <cell r="A410" t="str">
            <v>Z-147B</v>
          </cell>
          <cell r="B410" t="str">
            <v>IMPRESORA LASER ALTA DEMANDA</v>
          </cell>
          <cell r="C410" t="str">
            <v>INF</v>
          </cell>
          <cell r="D410">
            <v>6000</v>
          </cell>
        </row>
        <row r="411">
          <cell r="A411" t="str">
            <v>Z-147A</v>
          </cell>
          <cell r="B411" t="str">
            <v>IMPRESORA LASER BAJA DEMANDA</v>
          </cell>
          <cell r="C411" t="str">
            <v>INF</v>
          </cell>
          <cell r="D411">
            <v>2500</v>
          </cell>
        </row>
        <row r="412">
          <cell r="A412" t="str">
            <v>O-35</v>
          </cell>
          <cell r="B412" t="str">
            <v>IMPRESORA LASER MULTIFUNCIONAL</v>
          </cell>
          <cell r="C412" t="str">
            <v>INF</v>
          </cell>
          <cell r="D412">
            <v>6000</v>
          </cell>
        </row>
        <row r="413">
          <cell r="A413" t="str">
            <v>I-25</v>
          </cell>
          <cell r="B413" t="str">
            <v xml:space="preserve">PROYECTOR MULTIMEDIA </v>
          </cell>
          <cell r="C413" t="str">
            <v>INF</v>
          </cell>
          <cell r="D413">
            <v>4500</v>
          </cell>
        </row>
        <row r="414">
          <cell r="A414" t="str">
            <v>Z-124</v>
          </cell>
          <cell r="B414" t="str">
            <v>REPRODUCTOR BLU RAY</v>
          </cell>
          <cell r="C414" t="str">
            <v>INF</v>
          </cell>
          <cell r="D414">
            <v>500</v>
          </cell>
        </row>
        <row r="415">
          <cell r="A415" t="str">
            <v>I-38</v>
          </cell>
          <cell r="B415" t="str">
            <v>TELEVISOR A COLOR DE 32" CON RACK DE PARED</v>
          </cell>
          <cell r="C415" t="str">
            <v>INF</v>
          </cell>
          <cell r="D415">
            <v>3000</v>
          </cell>
        </row>
        <row r="416">
          <cell r="A416" t="str">
            <v>I-38B</v>
          </cell>
          <cell r="B416" t="str">
            <v>TELEVISOR PANTALLA PLANA DE 32" INC.RACK</v>
          </cell>
          <cell r="C416" t="str">
            <v>INF</v>
          </cell>
          <cell r="D416">
            <v>3000</v>
          </cell>
        </row>
        <row r="417">
          <cell r="A417" t="str">
            <v>I-40</v>
          </cell>
          <cell r="B417" t="str">
            <v>TELEVISOR PANTALLA PLANA DE 42" INC.RACK</v>
          </cell>
          <cell r="C417" t="str">
            <v>INF</v>
          </cell>
          <cell r="D417">
            <v>4000</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recios de insumos"/>
      <sheetName val="requenaaaaa"/>
      <sheetName val="DISTRITOS2009"/>
      <sheetName val="DESAG.DISTRITO"/>
      <sheetName val="ESTABok"/>
      <sheetName val="Hoja1"/>
      <sheetName val="DDDD"/>
      <sheetName val="20.- Sensibilidad"/>
      <sheetName val="PPTOALT1pref"/>
      <sheetName val="Z-4"/>
      <sheetName val="Presenta1"/>
      <sheetName val="A"/>
      <sheetName val="B"/>
      <sheetName val="Demanda"/>
      <sheetName val="GG"/>
      <sheetName val="INDICE"/>
      <sheetName val="PTO_ARES"/>
      <sheetName val="PRECIO2"/>
      <sheetName val="ESTRUCTURAS MOD"/>
    </sheetNames>
    <sheetDataSet>
      <sheetData sheetId="0" refreshError="1"/>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Indice"/>
      <sheetName val="1 Generales"/>
      <sheetName val="2 Correa de Pared-Precor"/>
      <sheetName val="2 Correa de Pared-Canal AISC"/>
      <sheetName val="2 Correa de Pared-Canal AIS (2)"/>
      <sheetName val="3 Correa de Techo-canal precor"/>
      <sheetName val="3 Correa de Techo-Z precor"/>
      <sheetName val="3 Correa de Techo-canal aisc"/>
      <sheetName val="3 Correa de Techo-W aisc"/>
      <sheetName val="Datos-No imprimir"/>
      <sheetName val="AISC"/>
      <sheetName val="PPTOALT1pref"/>
      <sheetName val="PRECIO2"/>
      <sheetName val="Constants"/>
      <sheetName val="p1"/>
      <sheetName val="Pesos"/>
      <sheetName val="Z-4"/>
      <sheetName val="Presenta1"/>
      <sheetName val="A"/>
      <sheetName val="B"/>
      <sheetName val="RESUMEN"/>
      <sheetName val="Precios de insumos"/>
      <sheetName val="LIMA-CANTA"/>
      <sheetName val="ARQ"/>
    </sheetNames>
    <sheetDataSet>
      <sheetData sheetId="0"/>
      <sheetData sheetId="1"/>
      <sheetData sheetId="2"/>
      <sheetData sheetId="3"/>
      <sheetData sheetId="4"/>
      <sheetData sheetId="5"/>
      <sheetData sheetId="6"/>
      <sheetData sheetId="7"/>
      <sheetData sheetId="8"/>
      <sheetData sheetId="9"/>
      <sheetData sheetId="10" refreshError="1">
        <row r="14">
          <cell r="A14" t="str">
            <v>C</v>
          </cell>
        </row>
        <row r="15">
          <cell r="A15" t="str">
            <v>C10x3x3</v>
          </cell>
          <cell r="B15">
            <v>254</v>
          </cell>
          <cell r="C15">
            <v>76.2</v>
          </cell>
          <cell r="D15">
            <v>19</v>
          </cell>
          <cell r="E15">
            <v>3</v>
          </cell>
          <cell r="F15">
            <v>10</v>
          </cell>
          <cell r="G15">
            <v>12.74</v>
          </cell>
          <cell r="H15">
            <v>1194</v>
          </cell>
          <cell r="I15">
            <v>94</v>
          </cell>
          <cell r="J15">
            <v>9.68</v>
          </cell>
          <cell r="K15">
            <v>87.29</v>
          </cell>
          <cell r="L15">
            <v>15.39</v>
          </cell>
          <cell r="M15">
            <v>2.62</v>
          </cell>
        </row>
        <row r="16">
          <cell r="A16" t="str">
            <v>C12x3x3</v>
          </cell>
          <cell r="B16">
            <v>304.8</v>
          </cell>
          <cell r="C16">
            <v>76.2</v>
          </cell>
          <cell r="D16">
            <v>19</v>
          </cell>
          <cell r="E16">
            <v>3</v>
          </cell>
          <cell r="F16">
            <v>11.2</v>
          </cell>
          <cell r="G16">
            <v>14.26</v>
          </cell>
          <cell r="H16">
            <v>1847</v>
          </cell>
          <cell r="I16">
            <v>121.2</v>
          </cell>
          <cell r="J16">
            <v>11.38</v>
          </cell>
          <cell r="K16">
            <v>91.71</v>
          </cell>
          <cell r="L16">
            <v>15.64</v>
          </cell>
          <cell r="M16">
            <v>2.54</v>
          </cell>
        </row>
        <row r="17">
          <cell r="A17" t="str">
            <v>C12x3x4.5</v>
          </cell>
          <cell r="B17">
            <v>304.8</v>
          </cell>
          <cell r="C17">
            <v>76.2</v>
          </cell>
          <cell r="D17">
            <v>19</v>
          </cell>
          <cell r="E17">
            <v>4.5</v>
          </cell>
          <cell r="F17">
            <v>16.45</v>
          </cell>
          <cell r="G17">
            <v>20.95</v>
          </cell>
          <cell r="H17">
            <v>2655</v>
          </cell>
          <cell r="I17">
            <v>174.2</v>
          </cell>
          <cell r="J17">
            <v>11.26</v>
          </cell>
          <cell r="K17">
            <v>125.6</v>
          </cell>
          <cell r="L17">
            <v>21.42</v>
          </cell>
          <cell r="M17">
            <v>2.4500000000000002</v>
          </cell>
        </row>
        <row r="18">
          <cell r="A18" t="str">
            <v>C6x2x3</v>
          </cell>
          <cell r="B18">
            <v>152.4</v>
          </cell>
          <cell r="C18">
            <v>50.8</v>
          </cell>
          <cell r="D18">
            <v>19</v>
          </cell>
          <cell r="E18">
            <v>3</v>
          </cell>
          <cell r="F18">
            <v>6.41</v>
          </cell>
          <cell r="G18">
            <v>8.17</v>
          </cell>
          <cell r="H18">
            <v>276.3</v>
          </cell>
          <cell r="I18">
            <v>36.26</v>
          </cell>
          <cell r="J18">
            <v>5.82</v>
          </cell>
          <cell r="K18">
            <v>27.5</v>
          </cell>
          <cell r="L18">
            <v>7.76</v>
          </cell>
          <cell r="M18">
            <v>1.83</v>
          </cell>
        </row>
        <row r="19">
          <cell r="A19" t="str">
            <v>C6x3x3</v>
          </cell>
          <cell r="B19">
            <v>152.4</v>
          </cell>
          <cell r="C19">
            <v>76.2</v>
          </cell>
          <cell r="D19">
            <v>19</v>
          </cell>
          <cell r="E19">
            <v>3</v>
          </cell>
          <cell r="F19">
            <v>7.61</v>
          </cell>
          <cell r="G19">
            <v>9.69</v>
          </cell>
          <cell r="H19">
            <v>361.4</v>
          </cell>
          <cell r="I19">
            <v>47.42</v>
          </cell>
          <cell r="J19">
            <v>6.11</v>
          </cell>
          <cell r="K19">
            <v>74.31</v>
          </cell>
          <cell r="L19">
            <v>14.55</v>
          </cell>
          <cell r="M19">
            <v>2.77</v>
          </cell>
        </row>
        <row r="20">
          <cell r="A20" t="str">
            <v>C6x3x2.5</v>
          </cell>
          <cell r="B20">
            <v>152.4</v>
          </cell>
          <cell r="C20">
            <v>76.2</v>
          </cell>
          <cell r="D20">
            <v>19</v>
          </cell>
          <cell r="E20">
            <v>2.5</v>
          </cell>
          <cell r="F20">
            <v>6.4</v>
          </cell>
          <cell r="G20">
            <v>8.16</v>
          </cell>
          <cell r="H20">
            <v>307.10000000000002</v>
          </cell>
          <cell r="I20">
            <v>40.299999999999997</v>
          </cell>
          <cell r="J20">
            <v>6.13</v>
          </cell>
          <cell r="K20">
            <v>63.81</v>
          </cell>
          <cell r="L20">
            <v>12.51</v>
          </cell>
          <cell r="M20">
            <v>2.8</v>
          </cell>
        </row>
        <row r="21">
          <cell r="A21" t="str">
            <v>C8x3x2</v>
          </cell>
          <cell r="B21">
            <v>203.2</v>
          </cell>
          <cell r="C21">
            <v>76.2</v>
          </cell>
          <cell r="D21">
            <v>19</v>
          </cell>
          <cell r="E21">
            <v>2</v>
          </cell>
          <cell r="F21">
            <v>5.97</v>
          </cell>
          <cell r="G21">
            <v>7.61</v>
          </cell>
          <cell r="H21">
            <v>486.3</v>
          </cell>
          <cell r="I21">
            <v>47.9</v>
          </cell>
          <cell r="J21">
            <v>8</v>
          </cell>
          <cell r="K21">
            <v>57.75</v>
          </cell>
          <cell r="L21">
            <v>10.65</v>
          </cell>
          <cell r="M21">
            <v>2.75</v>
          </cell>
        </row>
        <row r="22">
          <cell r="A22" t="str">
            <v>C8x3x3</v>
          </cell>
          <cell r="B22">
            <v>203.2</v>
          </cell>
          <cell r="C22">
            <v>76.2</v>
          </cell>
          <cell r="D22">
            <v>19</v>
          </cell>
          <cell r="E22">
            <v>3</v>
          </cell>
          <cell r="F22">
            <v>8.8000000000000007</v>
          </cell>
          <cell r="G22">
            <v>11.22</v>
          </cell>
          <cell r="H22">
            <v>705.2</v>
          </cell>
          <cell r="I22">
            <v>69.41</v>
          </cell>
          <cell r="J22">
            <v>7.93</v>
          </cell>
          <cell r="K22">
            <v>81.680000000000007</v>
          </cell>
          <cell r="L22">
            <v>15.05</v>
          </cell>
          <cell r="M22">
            <v>2.7</v>
          </cell>
        </row>
        <row r="23">
          <cell r="A23" t="str">
            <v>C8x3x4.5</v>
          </cell>
          <cell r="B23">
            <v>203.2</v>
          </cell>
          <cell r="C23">
            <v>76.2</v>
          </cell>
          <cell r="D23">
            <v>19</v>
          </cell>
          <cell r="E23">
            <v>4.5</v>
          </cell>
          <cell r="F23">
            <v>12.86</v>
          </cell>
          <cell r="G23">
            <v>16.38</v>
          </cell>
          <cell r="H23">
            <v>1004</v>
          </cell>
          <cell r="I23">
            <v>95.85</v>
          </cell>
          <cell r="J23">
            <v>7.83</v>
          </cell>
          <cell r="K23">
            <v>111.9</v>
          </cell>
          <cell r="L23">
            <v>20.57</v>
          </cell>
          <cell r="M23">
            <v>2.61</v>
          </cell>
        </row>
        <row r="24">
          <cell r="A24" t="str">
            <v>cfin</v>
          </cell>
        </row>
      </sheetData>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SUP.ADI1.TVII"/>
      <sheetName val="transporte general"/>
      <sheetName val="MET. ADICIONAL1"/>
      <sheetName val="RES.EXPLA."/>
      <sheetName val="TRANSPORTE BOTADERO"/>
      <sheetName val="TRANS.SEN.PRO"/>
      <sheetName val="MEJ.SUB.PROADI1"/>
      <sheetName val="PER,COM.PRO.ADI1"/>
      <sheetName val="Misc"/>
      <sheetName val="presupuesto"/>
      <sheetName val="PRESUP_ADI1_TVII"/>
      <sheetName val="transporte_general"/>
      <sheetName val="MET__ADICIONAL1"/>
      <sheetName val="RES_EXPLA_"/>
      <sheetName val="TRANSPORTE_BOTADERO"/>
      <sheetName val="TRANS_SEN_PRO"/>
      <sheetName val="MEJ_SUB_PROADI1"/>
      <sheetName val="PER,COM_PRO_ADI1"/>
      <sheetName val="RES,MET,ADI1"/>
      <sheetName val="PER_COM_PRO_ADI1"/>
      <sheetName val="RES"/>
      <sheetName val="desb"/>
      <sheetName val="A2"/>
      <sheetName val="A3"/>
      <sheetName val="precio"/>
      <sheetName val="P.Obras Varias"/>
      <sheetName val="ACTIVIDADES"/>
      <sheetName val="GASTOS GENERALES"/>
      <sheetName val="ELEMENTOS DE CURVAS"/>
      <sheetName val="II.3"/>
      <sheetName val="CI"/>
      <sheetName val="PRESUP_ADI1_TVII1"/>
      <sheetName val="transporte_general1"/>
      <sheetName val="MET__ADICIONAL11"/>
      <sheetName val="RES_EXPLA_1"/>
      <sheetName val="TRANSPORTE_BOTADERO1"/>
      <sheetName val="TRANS_SEN_PRO1"/>
      <sheetName val="MEJ_SUB_PROADI11"/>
      <sheetName val="PER,COM_PRO_ADI11"/>
      <sheetName val="P_Obras_Varias"/>
      <sheetName val="GASTOS_GENERALES"/>
      <sheetName val="AMORTYDEDAD 01"/>
      <sheetName val="PPTOALT1pref"/>
      <sheetName val="PRECIO2"/>
      <sheetName val="Datos-No imprimir"/>
      <sheetName val="F-05"/>
      <sheetName val="Presenta1"/>
      <sheetName val="Z-4"/>
      <sheetName val="DATOS"/>
      <sheetName val="RESUMEN"/>
      <sheetName val="CFA"/>
      <sheetName val="Forrado"/>
      <sheetName val="Costos Infra y Eq"/>
      <sheetName val="POLINOMICA"/>
      <sheetName val="Causas No Cumplimiento"/>
      <sheetName val="Reaj."/>
      <sheetName val="Planilla"/>
      <sheetName val="LIMA-CANTA"/>
      <sheetName val="Explanac."/>
      <sheetName val="EXPLANACIONES REPLANTEO"/>
      <sheetName val="ANACOSU"/>
      <sheetName val="II_3"/>
      <sheetName val="Bloomberg bonds"/>
      <sheetName val="Tropical Beta active days"/>
      <sheetName val="PRESUP_ADI1_TVII3"/>
      <sheetName val="transporte_general3"/>
      <sheetName val="MET__ADICIONAL13"/>
      <sheetName val="RES_EXPLA_3"/>
      <sheetName val="TRANSPORTE_BOTADERO3"/>
      <sheetName val="TRANS_SEN_PRO3"/>
      <sheetName val="MEJ_SUB_PROADI13"/>
      <sheetName val="PER,COM_PRO_ADI13"/>
      <sheetName val="P_Obras_Varias2"/>
      <sheetName val="GASTOS_GENERALES2"/>
      <sheetName val="ELEMENTOS_DE_CURVAS1"/>
      <sheetName val="II_31"/>
      <sheetName val="AMORTYDEDAD_011"/>
      <sheetName val="PRESUP_ADI1_TVII2"/>
      <sheetName val="transporte_general2"/>
      <sheetName val="MET__ADICIONAL12"/>
      <sheetName val="RES_EXPLA_2"/>
      <sheetName val="TRANSPORTE_BOTADERO2"/>
      <sheetName val="TRANS_SEN_PRO2"/>
      <sheetName val="MEJ_SUB_PROADI12"/>
      <sheetName val="PER,COM_PRO_ADI12"/>
      <sheetName val="P_Obras_Varias1"/>
      <sheetName val="GASTOS_GENERALES1"/>
      <sheetName val="ELEMENTOS_DE_CURVAS"/>
      <sheetName val="AMORTYDEDAD_01"/>
      <sheetName val="DATA"/>
      <sheetName val="EXP 0-52+920"/>
      <sheetName val="Valorizacion"/>
      <sheetName val="ResumenTyM"/>
      <sheetName val="Detalle MO 1de2"/>
      <sheetName val="Detalle MO 2de2"/>
      <sheetName val="Equipos"/>
      <sheetName val="Personal Stand By"/>
      <sheetName val="Equipos Stand By"/>
      <sheetName val="Mano de Obras-Data Sup"/>
      <sheetName val="Equip en obra Data camio-coster"/>
      <sheetName val="APC - Val Feb"/>
      <sheetName val="EC-003 contactual"/>
      <sheetName val="ListadoE-Tarifas Equipos"/>
      <sheetName val="ListadoD-Tarifas Personal"/>
      <sheetName val="Resumen del avance"/>
      <sheetName val="datos base"/>
      <sheetName val="Quantity"/>
      <sheetName val="Explanac_2"/>
      <sheetName val="ELEMENTOS_DE_CURVAS2"/>
      <sheetName val="II_32"/>
      <sheetName val="AMORTYDEDAD_012"/>
      <sheetName val="Explanac_"/>
      <sheetName val="Explanac_1"/>
      <sheetName val="Explanaciones TRAMO 5"/>
      <sheetName val="Explanaciones TRAMO 6"/>
      <sheetName val="Explanaciones TRAMO 12"/>
      <sheetName val="Explanaciones EJE 1 - 4"/>
      <sheetName val="Explanaciones EJE 2 - 5"/>
      <sheetName val="Explanaciones EJE 2 - 6.1"/>
      <sheetName val="Explanaciones EJE 3 - 7"/>
      <sheetName val="Explanaciones EJE 3 - 8"/>
      <sheetName val="EXPLANACIONES_REPLANTEO"/>
      <sheetName val="Causas_No_Cumplimiento"/>
      <sheetName val="Reaj_"/>
      <sheetName val="Resumen_del_avance"/>
      <sheetName val="Bloomberg_bonds"/>
      <sheetName val="Tropical_Beta_active_days"/>
      <sheetName val="Detalle_MO_1de2"/>
      <sheetName val="Detalle_MO_2de2"/>
      <sheetName val="Personal_Stand_By"/>
      <sheetName val="Equipos_Stand_By"/>
      <sheetName val="Mano_de_Obras-Data_Sup"/>
      <sheetName val="Equip_en_obra_Data_camio-coster"/>
      <sheetName val="APC_-_Val_Feb"/>
      <sheetName val="EC-003_contactual"/>
      <sheetName val="ListadoE-Tarifas_Equipos"/>
      <sheetName val="ListadoD-Tarifas_Personal"/>
      <sheetName val="Calendario"/>
      <sheetName val="Pto_Itemizado_S10"/>
      <sheetName val="EXP"/>
      <sheetName val="Hoja1"/>
      <sheetName val="Causas_No_Cumplimiento1"/>
      <sheetName val="EXPLANACIONES_REPLANTEO1"/>
      <sheetName val="Reaj_1"/>
      <sheetName val="PRESUP_ADI1_TVII4"/>
      <sheetName val="transporte_general4"/>
      <sheetName val="MET__ADICIONAL14"/>
      <sheetName val="RES_EXPLA_4"/>
      <sheetName val="TRANSPORTE_BOTADERO4"/>
      <sheetName val="TRANS_SEN_PRO4"/>
      <sheetName val="MEJ_SUB_PROADI14"/>
      <sheetName val="PER,COM_PRO_ADI14"/>
      <sheetName val="P_Obras_Varias3"/>
      <sheetName val="GASTOS_GENERALES3"/>
      <sheetName val="Causas_No_Cumplimiento2"/>
      <sheetName val="EXPLANACIONES_REPLANTEO2"/>
      <sheetName val="Reaj_2"/>
      <sheetName val="PRESUP_ADI1_TVII6"/>
      <sheetName val="transporte_general6"/>
      <sheetName val="MET__ADICIONAL16"/>
      <sheetName val="RES_EXPLA_6"/>
      <sheetName val="TRANSPORTE_BOTADERO6"/>
      <sheetName val="TRANS_SEN_PRO6"/>
      <sheetName val="MEJ_SUB_PROADI16"/>
      <sheetName val="PER,COM_PRO_ADI16"/>
      <sheetName val="P_Obras_Varias5"/>
      <sheetName val="GASTOS_GENERALES5"/>
      <sheetName val="AMORTYDEDAD_014"/>
      <sheetName val="ELEMENTOS_DE_CURVAS4"/>
      <sheetName val="II_34"/>
      <sheetName val="Explanac_4"/>
      <sheetName val="Causas_No_Cumplimiento4"/>
      <sheetName val="EXPLANACIONES_REPLANTEO4"/>
      <sheetName val="Reaj_4"/>
      <sheetName val="PRESUP_ADI1_TVII5"/>
      <sheetName val="transporte_general5"/>
      <sheetName val="MET__ADICIONAL15"/>
      <sheetName val="RES_EXPLA_5"/>
      <sheetName val="TRANSPORTE_BOTADERO5"/>
      <sheetName val="TRANS_SEN_PRO5"/>
      <sheetName val="MEJ_SUB_PROADI15"/>
      <sheetName val="PER,COM_PRO_ADI15"/>
      <sheetName val="P_Obras_Varias4"/>
      <sheetName val="GASTOS_GENERALES4"/>
      <sheetName val="AMORTYDEDAD_013"/>
      <sheetName val="ELEMENTOS_DE_CURVAS3"/>
      <sheetName val="II_33"/>
      <sheetName val="Explanac_3"/>
      <sheetName val="Causas_No_Cumplimiento3"/>
      <sheetName val="EXPLANACIONES_REPLANTEO3"/>
      <sheetName val="Reaj_3"/>
      <sheetName val="PRESUP_ADI1_TVII11"/>
      <sheetName val="transporte_general11"/>
      <sheetName val="MET__ADICIONAL111"/>
      <sheetName val="RES_EXPLA_11"/>
      <sheetName val="TRANSPORTE_BOTADERO11"/>
      <sheetName val="TRANS_SEN_PRO11"/>
      <sheetName val="MEJ_SUB_PROADI111"/>
      <sheetName val="PER,COM_PRO_ADI111"/>
      <sheetName val="P_Obras_Varias10"/>
      <sheetName val="GASTOS_GENERALES10"/>
      <sheetName val="AMORTYDEDAD_019"/>
      <sheetName val="ELEMENTOS_DE_CURVAS9"/>
      <sheetName val="II_39"/>
      <sheetName val="Explanac_9"/>
      <sheetName val="Causas_No_Cumplimiento9"/>
      <sheetName val="EXPLANACIONES_REPLANTEO9"/>
      <sheetName val="Reaj_9"/>
      <sheetName val="PRESUP_ADI1_TVII7"/>
      <sheetName val="transporte_general7"/>
      <sheetName val="MET__ADICIONAL17"/>
      <sheetName val="RES_EXPLA_7"/>
      <sheetName val="TRANSPORTE_BOTADERO7"/>
      <sheetName val="TRANS_SEN_PRO7"/>
      <sheetName val="MEJ_SUB_PROADI17"/>
      <sheetName val="PER,COM_PRO_ADI17"/>
      <sheetName val="P_Obras_Varias6"/>
      <sheetName val="GASTOS_GENERALES6"/>
      <sheetName val="AMORTYDEDAD_015"/>
      <sheetName val="ELEMENTOS_DE_CURVAS5"/>
      <sheetName val="II_35"/>
      <sheetName val="Explanac_5"/>
      <sheetName val="Causas_No_Cumplimiento5"/>
      <sheetName val="EXPLANACIONES_REPLANTEO5"/>
      <sheetName val="Reaj_5"/>
      <sheetName val="PRESUP_ADI1_TVII8"/>
      <sheetName val="transporte_general8"/>
      <sheetName val="MET__ADICIONAL18"/>
      <sheetName val="RES_EXPLA_8"/>
      <sheetName val="TRANSPORTE_BOTADERO8"/>
      <sheetName val="TRANS_SEN_PRO8"/>
      <sheetName val="MEJ_SUB_PROADI18"/>
      <sheetName val="PER,COM_PRO_ADI18"/>
      <sheetName val="P_Obras_Varias7"/>
      <sheetName val="GASTOS_GENERALES7"/>
      <sheetName val="AMORTYDEDAD_016"/>
      <sheetName val="ELEMENTOS_DE_CURVAS6"/>
      <sheetName val="II_36"/>
      <sheetName val="Explanac_6"/>
      <sheetName val="Causas_No_Cumplimiento6"/>
      <sheetName val="EXPLANACIONES_REPLANTEO6"/>
      <sheetName val="Reaj_6"/>
      <sheetName val="PRESUP_ADI1_TVII9"/>
      <sheetName val="transporte_general9"/>
      <sheetName val="MET__ADICIONAL19"/>
      <sheetName val="RES_EXPLA_9"/>
      <sheetName val="TRANSPORTE_BOTADERO9"/>
      <sheetName val="TRANS_SEN_PRO9"/>
      <sheetName val="MEJ_SUB_PROADI19"/>
      <sheetName val="PER,COM_PRO_ADI19"/>
      <sheetName val="P_Obras_Varias8"/>
      <sheetName val="GASTOS_GENERALES8"/>
      <sheetName val="AMORTYDEDAD_017"/>
      <sheetName val="ELEMENTOS_DE_CURVAS7"/>
      <sheetName val="II_37"/>
      <sheetName val="Explanac_7"/>
      <sheetName val="Causas_No_Cumplimiento7"/>
      <sheetName val="EXPLANACIONES_REPLANTEO7"/>
      <sheetName val="Reaj_7"/>
      <sheetName val="PRESUP_ADI1_TVII10"/>
      <sheetName val="transporte_general10"/>
      <sheetName val="MET__ADICIONAL110"/>
      <sheetName val="RES_EXPLA_10"/>
      <sheetName val="TRANSPORTE_BOTADERO10"/>
      <sheetName val="TRANS_SEN_PRO10"/>
      <sheetName val="MEJ_SUB_PROADI110"/>
      <sheetName val="PER,COM_PRO_ADI110"/>
      <sheetName val="P_Obras_Varias9"/>
      <sheetName val="GASTOS_GENERALES9"/>
      <sheetName val="AMORTYDEDAD_018"/>
      <sheetName val="ELEMENTOS_DE_CURVAS8"/>
      <sheetName val="II_38"/>
      <sheetName val="Explanac_8"/>
      <sheetName val="Causas_No_Cumplimiento8"/>
      <sheetName val="EXPLANACIONES_REPLANTEO8"/>
      <sheetName val="Reaj_8"/>
      <sheetName val="PRESUP_ADI1_TVII12"/>
      <sheetName val="transporte_general12"/>
      <sheetName val="MET__ADICIONAL112"/>
      <sheetName val="RES_EXPLA_12"/>
      <sheetName val="TRANSPORTE_BOTADERO12"/>
      <sheetName val="TRANS_SEN_PRO12"/>
      <sheetName val="MEJ_SUB_PROADI112"/>
      <sheetName val="PER,COM_PRO_ADI112"/>
      <sheetName val="P_Obras_Varias11"/>
      <sheetName val="GASTOS_GENERALES11"/>
      <sheetName val="AMORTYDEDAD_0110"/>
      <sheetName val="ELEMENTOS_DE_CURVAS10"/>
      <sheetName val="II_310"/>
      <sheetName val="Explanac_10"/>
      <sheetName val="Causas_No_Cumplimiento10"/>
      <sheetName val="EXPLANACIONES_REPLANTEO10"/>
      <sheetName val="Reaj_10"/>
      <sheetName val="PRESUP_ADI1_TVII13"/>
      <sheetName val="transporte_general13"/>
      <sheetName val="MET__ADICIONAL113"/>
      <sheetName val="RES_EXPLA_13"/>
      <sheetName val="TRANSPORTE_BOTADERO13"/>
      <sheetName val="TRANS_SEN_PRO13"/>
      <sheetName val="MEJ_SUB_PROADI113"/>
      <sheetName val="PER,COM_PRO_ADI113"/>
      <sheetName val="P_Obras_Varias12"/>
      <sheetName val="GASTOS_GENERALES12"/>
      <sheetName val="AMORTYDEDAD_0111"/>
      <sheetName val="ELEMENTOS_DE_CURVAS11"/>
      <sheetName val="II_311"/>
      <sheetName val="Explanac_11"/>
      <sheetName val="Causas_No_Cumplimiento11"/>
      <sheetName val="EXPLANACIONES_REPLANTEO11"/>
      <sheetName val="Reaj_11"/>
      <sheetName val="PRESUP_ADI1_TVII14"/>
      <sheetName val="transporte_general14"/>
      <sheetName val="MET__ADICIONAL114"/>
      <sheetName val="RES_EXPLA_14"/>
      <sheetName val="TRANSPORTE_BOTADERO14"/>
      <sheetName val="TRANS_SEN_PRO14"/>
      <sheetName val="MEJ_SUB_PROADI114"/>
      <sheetName val="PER,COM_PRO_ADI114"/>
      <sheetName val="P_Obras_Varias13"/>
      <sheetName val="GASTOS_GENERALES13"/>
      <sheetName val="AMORTYDEDAD_0112"/>
      <sheetName val="ELEMENTOS_DE_CURVAS12"/>
      <sheetName val="II_312"/>
      <sheetName val="Explanac_12"/>
      <sheetName val="Causas_No_Cumplimiento12"/>
      <sheetName val="EXPLANACIONES_REPLANTEO12"/>
      <sheetName val="Reaj_12"/>
      <sheetName val="PRESUP_ADI1_TVII15"/>
      <sheetName val="transporte_general15"/>
      <sheetName val="MET__ADICIONAL115"/>
      <sheetName val="RES_EXPLA_15"/>
      <sheetName val="TRANSPORTE_BOTADERO15"/>
      <sheetName val="TRANS_SEN_PRO15"/>
      <sheetName val="MEJ_SUB_PROADI115"/>
      <sheetName val="PER,COM_PRO_ADI115"/>
      <sheetName val="P_Obras_Varias14"/>
      <sheetName val="GASTOS_GENERALES14"/>
      <sheetName val="AMORTYDEDAD_0113"/>
      <sheetName val="ELEMENTOS_DE_CURVAS13"/>
      <sheetName val="II_313"/>
      <sheetName val="Explanac_13"/>
      <sheetName val="Causas_No_Cumplimiento13"/>
      <sheetName val="EXPLANACIONES_REPLANTEO13"/>
      <sheetName val="Reaj_13"/>
      <sheetName val="PRESUP_ADI1_TVII16"/>
      <sheetName val="transporte_general16"/>
      <sheetName val="MET__ADICIONAL116"/>
      <sheetName val="RES_EXPLA_16"/>
      <sheetName val="TRANSPORTE_BOTADERO16"/>
      <sheetName val="TRANS_SEN_PRO16"/>
      <sheetName val="MEJ_SUB_PROADI116"/>
      <sheetName val="PER,COM_PRO_ADI116"/>
      <sheetName val="P_Obras_Varias15"/>
      <sheetName val="GASTOS_GENERALES15"/>
      <sheetName val="AMORTYDEDAD_0114"/>
      <sheetName val="ELEMENTOS_DE_CURVAS14"/>
      <sheetName val="II_314"/>
      <sheetName val="Explanac_14"/>
      <sheetName val="Causas_No_Cumplimiento14"/>
      <sheetName val="EXPLANACIONES_REPLANTEO14"/>
      <sheetName val="Reaj_14"/>
      <sheetName val="PRESUP_ADI1_TVII17"/>
      <sheetName val="transporte_general17"/>
      <sheetName val="MET__ADICIONAL117"/>
      <sheetName val="RES_EXPLA_17"/>
      <sheetName val="TRANSPORTE_BOTADERO17"/>
      <sheetName val="TRANS_SEN_PRO17"/>
      <sheetName val="MEJ_SUB_PROADI117"/>
      <sheetName val="PER,COM_PRO_ADI117"/>
      <sheetName val="P_Obras_Varias16"/>
      <sheetName val="GASTOS_GENERALES16"/>
      <sheetName val="AMORTYDEDAD_0115"/>
      <sheetName val="ELEMENTOS_DE_CURVAS15"/>
      <sheetName val="II_315"/>
      <sheetName val="Explanac_15"/>
      <sheetName val="Causas_No_Cumplimiento15"/>
      <sheetName val="EXPLANACIONES_REPLANTEO15"/>
      <sheetName val="Reaj_1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oja1"/>
      <sheetName val="Hoja2"/>
      <sheetName val="Hoja3"/>
      <sheetName val="20.- Sensibilidad"/>
      <sheetName val="PRECIO2"/>
      <sheetName val="Precios de insumos"/>
      <sheetName val="Z-4"/>
      <sheetName val="Presenta1"/>
      <sheetName val="Constants"/>
      <sheetName val="RRHH"/>
      <sheetName val="RESUMEN"/>
      <sheetName val="PER,COM.PRO.ADI1"/>
      <sheetName val="F-05"/>
    </sheetNames>
    <sheetDataSet>
      <sheetData sheetId="0" refreshError="1">
        <row r="6">
          <cell r="B6" t="str">
            <v>CARGO SERUMS</v>
          </cell>
          <cell r="C6" t="str">
            <v>PEA</v>
          </cell>
          <cell r="D6" t="str">
            <v>REMUNERA. MENSUAL</v>
          </cell>
          <cell r="E6" t="str">
            <v>GUARDIA HOSPITAL</v>
          </cell>
          <cell r="F6" t="str">
            <v xml:space="preserve">UNITARIO </v>
          </cell>
          <cell r="G6" t="str">
            <v>COSTO REMUNERAC.</v>
          </cell>
          <cell r="I6" t="str">
            <v xml:space="preserve">CARGAS  SOCIALES </v>
          </cell>
          <cell r="J6" t="str">
            <v>ESCOLARIDAD</v>
          </cell>
          <cell r="K6" t="str">
            <v xml:space="preserve">GRATIFICACION </v>
          </cell>
          <cell r="L6" t="str">
            <v>INCENTIVOS LABORAELS (AETAS)</v>
          </cell>
          <cell r="M6" t="str">
            <v>TOTAL COSTO</v>
          </cell>
        </row>
        <row r="7">
          <cell r="C7" t="str">
            <v>PEA</v>
          </cell>
          <cell r="D7" t="str">
            <v>REMUNERA. MENSUAL</v>
          </cell>
          <cell r="F7" t="str">
            <v xml:space="preserve">UNITARIO </v>
          </cell>
          <cell r="G7" t="str">
            <v>MENSUAL</v>
          </cell>
          <cell r="H7" t="str">
            <v>ANUAL</v>
          </cell>
          <cell r="I7" t="str">
            <v xml:space="preserve">CARGAS  SOCIALES </v>
          </cell>
          <cell r="J7" t="str">
            <v>ESCOLARIDAD</v>
          </cell>
          <cell r="K7" t="str">
            <v>GRATIFICACION TOTAL COSTO</v>
          </cell>
        </row>
        <row r="8">
          <cell r="B8" t="str">
            <v>Profesional Médico Cirujano</v>
          </cell>
          <cell r="C8">
            <v>1</v>
          </cell>
          <cell r="D8">
            <v>3068.03</v>
          </cell>
          <cell r="E8">
            <v>567.6</v>
          </cell>
          <cell r="F8">
            <v>3635.63</v>
          </cell>
          <cell r="G8">
            <v>3635.63</v>
          </cell>
          <cell r="H8">
            <v>43627.56</v>
          </cell>
          <cell r="I8">
            <v>4188.2457599999998</v>
          </cell>
          <cell r="J8">
            <v>300</v>
          </cell>
          <cell r="K8">
            <v>438.4</v>
          </cell>
          <cell r="L8">
            <v>2400</v>
          </cell>
          <cell r="M8">
            <v>50954.205759999997</v>
          </cell>
        </row>
        <row r="9">
          <cell r="B9" t="str">
            <v>Profesional Cirujano Dentista</v>
          </cell>
          <cell r="C9">
            <v>1</v>
          </cell>
          <cell r="D9">
            <v>939.33</v>
          </cell>
          <cell r="E9">
            <v>597</v>
          </cell>
          <cell r="F9">
            <v>1536.33</v>
          </cell>
          <cell r="G9">
            <v>1536.33</v>
          </cell>
          <cell r="H9">
            <v>18435.96</v>
          </cell>
          <cell r="I9">
            <v>1769.8521599999999</v>
          </cell>
          <cell r="J9">
            <v>300</v>
          </cell>
          <cell r="K9">
            <v>438.4</v>
          </cell>
          <cell r="L9">
            <v>2400</v>
          </cell>
          <cell r="M9">
            <v>23344.212159999999</v>
          </cell>
        </row>
        <row r="10">
          <cell r="B10" t="str">
            <v>Profesional Gineco Obstetra</v>
          </cell>
          <cell r="C10">
            <v>1</v>
          </cell>
          <cell r="D10">
            <v>3068.03</v>
          </cell>
          <cell r="E10">
            <v>567.6</v>
          </cell>
          <cell r="F10">
            <v>3635.63</v>
          </cell>
          <cell r="G10">
            <v>3635.63</v>
          </cell>
          <cell r="H10">
            <v>43627.56</v>
          </cell>
          <cell r="I10">
            <v>4188.2457599999998</v>
          </cell>
          <cell r="J10">
            <v>300</v>
          </cell>
          <cell r="K10">
            <v>438.4</v>
          </cell>
          <cell r="L10">
            <v>2400</v>
          </cell>
          <cell r="M10">
            <v>50954.205759999997</v>
          </cell>
        </row>
        <row r="11">
          <cell r="B11" t="str">
            <v>Profesional Pediatra</v>
          </cell>
          <cell r="C11">
            <v>1</v>
          </cell>
          <cell r="D11">
            <v>3068.03</v>
          </cell>
          <cell r="E11">
            <v>567.6</v>
          </cell>
          <cell r="F11">
            <v>3635.63</v>
          </cell>
          <cell r="G11">
            <v>3635.63</v>
          </cell>
          <cell r="H11">
            <v>43627.56</v>
          </cell>
          <cell r="I11">
            <v>4188.2457599999998</v>
          </cell>
          <cell r="J11">
            <v>300</v>
          </cell>
          <cell r="K11">
            <v>438.4</v>
          </cell>
          <cell r="L11">
            <v>2400</v>
          </cell>
          <cell r="M11">
            <v>50954.205759999997</v>
          </cell>
        </row>
        <row r="12">
          <cell r="B12" t="str">
            <v>Técnica(o) de Farmacia</v>
          </cell>
          <cell r="C12">
            <v>1</v>
          </cell>
          <cell r="D12">
            <v>939.33</v>
          </cell>
          <cell r="E12">
            <v>565.5</v>
          </cell>
          <cell r="F12">
            <v>1504.83</v>
          </cell>
          <cell r="G12">
            <v>1504.83</v>
          </cell>
          <cell r="H12">
            <v>18057.96</v>
          </cell>
          <cell r="I12">
            <v>1733.5641599999999</v>
          </cell>
          <cell r="J12">
            <v>300</v>
          </cell>
          <cell r="K12">
            <v>438.4</v>
          </cell>
          <cell r="L12">
            <v>5640</v>
          </cell>
          <cell r="M12">
            <v>26169.924160000002</v>
          </cell>
        </row>
        <row r="13">
          <cell r="B13" t="str">
            <v>Técnico Administrativo</v>
          </cell>
          <cell r="C13">
            <v>1</v>
          </cell>
          <cell r="D13">
            <v>939.33</v>
          </cell>
          <cell r="E13">
            <v>565.5</v>
          </cell>
          <cell r="F13">
            <v>1504.83</v>
          </cell>
          <cell r="G13">
            <v>1504.83</v>
          </cell>
          <cell r="H13">
            <v>18057.96</v>
          </cell>
          <cell r="I13">
            <v>1733.5641599999999</v>
          </cell>
          <cell r="J13">
            <v>300</v>
          </cell>
          <cell r="K13">
            <v>438.4</v>
          </cell>
          <cell r="L13">
            <v>5640</v>
          </cell>
          <cell r="M13">
            <v>26169.924160000002</v>
          </cell>
        </row>
        <row r="14">
          <cell r="B14" t="str">
            <v>Técnico Artesano</v>
          </cell>
          <cell r="C14">
            <v>1</v>
          </cell>
          <cell r="D14">
            <v>539.69000000000005</v>
          </cell>
          <cell r="E14">
            <v>366.7</v>
          </cell>
          <cell r="F14">
            <v>906.3900000000001</v>
          </cell>
          <cell r="G14">
            <v>906.3900000000001</v>
          </cell>
          <cell r="H14">
            <v>10876.68</v>
          </cell>
          <cell r="I14">
            <v>1044.16128</v>
          </cell>
          <cell r="J14">
            <v>300</v>
          </cell>
          <cell r="K14">
            <v>438.4</v>
          </cell>
          <cell r="L14">
            <v>5640</v>
          </cell>
          <cell r="M14">
            <v>18299.241280000002</v>
          </cell>
        </row>
        <row r="15">
          <cell r="B15" t="str">
            <v>Profesional Enfermera(o)</v>
          </cell>
          <cell r="C15">
            <v>1</v>
          </cell>
          <cell r="D15">
            <v>939.33</v>
          </cell>
          <cell r="E15">
            <v>565.5</v>
          </cell>
          <cell r="F15">
            <v>1504.83</v>
          </cell>
          <cell r="G15">
            <v>1504.83</v>
          </cell>
          <cell r="H15">
            <v>18057.96</v>
          </cell>
          <cell r="I15">
            <v>1733.5641599999999</v>
          </cell>
          <cell r="J15">
            <v>300</v>
          </cell>
          <cell r="K15">
            <v>438.4</v>
          </cell>
          <cell r="L15">
            <v>5640</v>
          </cell>
          <cell r="M15">
            <v>26169.924160000002</v>
          </cell>
        </row>
        <row r="16">
          <cell r="B16" t="str">
            <v>Profesional Obstetriz</v>
          </cell>
          <cell r="C16">
            <v>1</v>
          </cell>
          <cell r="D16">
            <v>939.33</v>
          </cell>
          <cell r="E16">
            <v>565.5</v>
          </cell>
          <cell r="F16">
            <v>1504.83</v>
          </cell>
          <cell r="G16">
            <v>1504.83</v>
          </cell>
          <cell r="H16">
            <v>18057.96</v>
          </cell>
          <cell r="I16">
            <v>1733.5641599999999</v>
          </cell>
          <cell r="J16">
            <v>300</v>
          </cell>
          <cell r="K16">
            <v>438.4</v>
          </cell>
          <cell r="L16">
            <v>5640</v>
          </cell>
          <cell r="M16">
            <v>26169.924160000002</v>
          </cell>
        </row>
        <row r="17">
          <cell r="B17" t="str">
            <v>Profesional Biólogo</v>
          </cell>
          <cell r="C17">
            <v>1</v>
          </cell>
          <cell r="D17">
            <v>939.33</v>
          </cell>
          <cell r="E17">
            <v>597</v>
          </cell>
          <cell r="F17">
            <v>1536.33</v>
          </cell>
          <cell r="G17">
            <v>1536.33</v>
          </cell>
          <cell r="H17">
            <v>18435.96</v>
          </cell>
          <cell r="I17">
            <v>1769.8521599999999</v>
          </cell>
          <cell r="J17">
            <v>300</v>
          </cell>
          <cell r="K17">
            <v>438.4</v>
          </cell>
          <cell r="L17">
            <v>5640</v>
          </cell>
          <cell r="M17">
            <v>26584.212159999999</v>
          </cell>
        </row>
        <row r="18">
          <cell r="B18" t="str">
            <v>Profesional Psicólogo</v>
          </cell>
          <cell r="C18">
            <v>1</v>
          </cell>
          <cell r="D18">
            <v>939.33</v>
          </cell>
          <cell r="E18">
            <v>597</v>
          </cell>
          <cell r="F18">
            <v>1536.33</v>
          </cell>
          <cell r="G18">
            <v>1536.33</v>
          </cell>
          <cell r="H18">
            <v>18435.96</v>
          </cell>
          <cell r="I18">
            <v>1769.8521599999999</v>
          </cell>
          <cell r="J18">
            <v>300</v>
          </cell>
          <cell r="K18">
            <v>438.4</v>
          </cell>
          <cell r="L18">
            <v>5640</v>
          </cell>
          <cell r="M18">
            <v>26584.212159999999</v>
          </cell>
        </row>
        <row r="19">
          <cell r="B19" t="str">
            <v>Profesional Químico Farmacéutico</v>
          </cell>
          <cell r="C19">
            <v>1</v>
          </cell>
          <cell r="D19">
            <v>939.33</v>
          </cell>
          <cell r="E19">
            <v>597</v>
          </cell>
          <cell r="F19">
            <v>1536.33</v>
          </cell>
          <cell r="G19">
            <v>1536.33</v>
          </cell>
          <cell r="H19">
            <v>18435.96</v>
          </cell>
          <cell r="I19">
            <v>1769.8521599999999</v>
          </cell>
          <cell r="J19">
            <v>300</v>
          </cell>
          <cell r="K19">
            <v>438.4</v>
          </cell>
          <cell r="L19">
            <v>5640</v>
          </cell>
          <cell r="M19">
            <v>26584.212159999999</v>
          </cell>
        </row>
        <row r="20">
          <cell r="B20" t="str">
            <v>Profesional Asistente(a) Social</v>
          </cell>
          <cell r="C20">
            <v>1</v>
          </cell>
          <cell r="D20">
            <v>939.33</v>
          </cell>
          <cell r="E20">
            <v>597</v>
          </cell>
          <cell r="F20">
            <v>1536.33</v>
          </cell>
          <cell r="G20">
            <v>1536.33</v>
          </cell>
          <cell r="H20">
            <v>18435.96</v>
          </cell>
          <cell r="I20">
            <v>1769.8521599999999</v>
          </cell>
          <cell r="J20">
            <v>300</v>
          </cell>
          <cell r="K20">
            <v>438.4</v>
          </cell>
          <cell r="L20">
            <v>5640</v>
          </cell>
          <cell r="M20">
            <v>26584.212159999999</v>
          </cell>
        </row>
        <row r="21">
          <cell r="B21" t="str">
            <v>Profesional Nutricionista</v>
          </cell>
          <cell r="C21">
            <v>1</v>
          </cell>
          <cell r="D21">
            <v>939.33</v>
          </cell>
          <cell r="E21">
            <v>597</v>
          </cell>
          <cell r="F21">
            <v>1536.33</v>
          </cell>
          <cell r="G21">
            <v>1536.33</v>
          </cell>
          <cell r="H21">
            <v>18435.96</v>
          </cell>
          <cell r="I21">
            <v>1769.8521599999999</v>
          </cell>
          <cell r="J21">
            <v>300</v>
          </cell>
          <cell r="K21">
            <v>438.4</v>
          </cell>
          <cell r="L21">
            <v>5640</v>
          </cell>
          <cell r="M21">
            <v>26584.212159999999</v>
          </cell>
        </row>
        <row r="22">
          <cell r="B22" t="str">
            <v>Tecnólogo Medico</v>
          </cell>
          <cell r="C22">
            <v>1</v>
          </cell>
          <cell r="D22">
            <v>939.33</v>
          </cell>
          <cell r="E22">
            <v>597</v>
          </cell>
          <cell r="F22">
            <v>1536.33</v>
          </cell>
          <cell r="G22">
            <v>1536.33</v>
          </cell>
          <cell r="H22">
            <v>18435.96</v>
          </cell>
          <cell r="I22">
            <v>1769.8521599999999</v>
          </cell>
          <cell r="J22">
            <v>300</v>
          </cell>
          <cell r="K22">
            <v>438.4</v>
          </cell>
          <cell r="L22">
            <v>5640</v>
          </cell>
          <cell r="M22">
            <v>26584.212159999999</v>
          </cell>
        </row>
        <row r="23">
          <cell r="B23" t="str">
            <v>Técnica(o) de Laboratorio</v>
          </cell>
          <cell r="C23">
            <v>1</v>
          </cell>
          <cell r="D23">
            <v>539.69000000000005</v>
          </cell>
          <cell r="E23">
            <v>366.7</v>
          </cell>
          <cell r="F23">
            <v>906.3900000000001</v>
          </cell>
          <cell r="G23">
            <v>906.3900000000001</v>
          </cell>
          <cell r="H23">
            <v>10876.68</v>
          </cell>
          <cell r="I23">
            <v>1044.16128</v>
          </cell>
          <cell r="J23">
            <v>300</v>
          </cell>
          <cell r="K23">
            <v>438.4</v>
          </cell>
          <cell r="L23">
            <v>5640</v>
          </cell>
          <cell r="M23">
            <v>18299.241280000002</v>
          </cell>
        </row>
        <row r="24">
          <cell r="B24" t="str">
            <v>Técnica(o) de Enfermería</v>
          </cell>
          <cell r="C24">
            <v>1</v>
          </cell>
          <cell r="D24">
            <v>539.69000000000005</v>
          </cell>
          <cell r="E24">
            <v>366.7</v>
          </cell>
          <cell r="F24">
            <v>906.3900000000001</v>
          </cell>
          <cell r="G24">
            <v>906.3900000000001</v>
          </cell>
          <cell r="H24">
            <v>10876.68</v>
          </cell>
          <cell r="I24">
            <v>1044.16128</v>
          </cell>
          <cell r="J24">
            <v>300</v>
          </cell>
          <cell r="K24">
            <v>438.4</v>
          </cell>
          <cell r="L24">
            <v>5640</v>
          </cell>
          <cell r="M24">
            <v>18299.241280000002</v>
          </cell>
        </row>
        <row r="25">
          <cell r="B25" t="str">
            <v>Técnica(o) Sanitario</v>
          </cell>
          <cell r="C25">
            <v>1</v>
          </cell>
          <cell r="D25">
            <v>539.69000000000005</v>
          </cell>
          <cell r="E25">
            <v>366.7</v>
          </cell>
          <cell r="F25">
            <v>906.3900000000001</v>
          </cell>
          <cell r="G25">
            <v>906.3900000000001</v>
          </cell>
          <cell r="H25">
            <v>10876.68</v>
          </cell>
          <cell r="I25">
            <v>1044.16128</v>
          </cell>
          <cell r="J25">
            <v>300</v>
          </cell>
          <cell r="K25">
            <v>438.4</v>
          </cell>
          <cell r="L25">
            <v>5640</v>
          </cell>
          <cell r="M25">
            <v>18299.241280000002</v>
          </cell>
        </row>
        <row r="26">
          <cell r="B26" t="str">
            <v>Técnica(o) en Estadística</v>
          </cell>
          <cell r="C26">
            <v>1</v>
          </cell>
          <cell r="D26">
            <v>539.69000000000005</v>
          </cell>
          <cell r="E26">
            <v>366.7</v>
          </cell>
          <cell r="F26">
            <v>906.3900000000001</v>
          </cell>
          <cell r="G26">
            <v>906.3900000000001</v>
          </cell>
          <cell r="H26">
            <v>10876.68</v>
          </cell>
          <cell r="I26">
            <v>1044.16128</v>
          </cell>
          <cell r="J26">
            <v>300</v>
          </cell>
          <cell r="K26">
            <v>438.4</v>
          </cell>
          <cell r="L26">
            <v>5640</v>
          </cell>
          <cell r="M26">
            <v>18299.241280000002</v>
          </cell>
        </row>
        <row r="27">
          <cell r="B27" t="str">
            <v>Auxiliar de Estadística</v>
          </cell>
          <cell r="C27">
            <v>1</v>
          </cell>
          <cell r="D27">
            <v>502.47</v>
          </cell>
          <cell r="E27">
            <v>347.1</v>
          </cell>
          <cell r="F27">
            <v>849.57</v>
          </cell>
          <cell r="G27">
            <v>849.57</v>
          </cell>
          <cell r="H27">
            <v>10194.84</v>
          </cell>
          <cell r="I27">
            <v>978.70464000000004</v>
          </cell>
          <cell r="J27">
            <v>300</v>
          </cell>
          <cell r="K27">
            <v>438.4</v>
          </cell>
          <cell r="L27">
            <v>5640</v>
          </cell>
          <cell r="M27">
            <v>17551.944640000002</v>
          </cell>
        </row>
        <row r="28">
          <cell r="B28" t="str">
            <v>Personal de Servicios Generales</v>
          </cell>
          <cell r="C28">
            <v>1</v>
          </cell>
          <cell r="D28">
            <v>502.47</v>
          </cell>
          <cell r="E28">
            <v>347.1</v>
          </cell>
          <cell r="F28">
            <v>849.57</v>
          </cell>
          <cell r="G28">
            <v>849.57</v>
          </cell>
          <cell r="H28">
            <v>10194.84</v>
          </cell>
          <cell r="I28">
            <v>978.70464000000004</v>
          </cell>
          <cell r="J28">
            <v>300</v>
          </cell>
          <cell r="K28">
            <v>438.4</v>
          </cell>
          <cell r="L28">
            <v>5640</v>
          </cell>
          <cell r="M28">
            <v>17551.944640000002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Graphs"/>
      <sheetName val="Summary"/>
      <sheetName val="Summary Calcs"/>
      <sheetName val="Input"/>
      <sheetName val="Inputs-NonAeroRevs"/>
      <sheetName val="1. Time &amp; Esc"/>
      <sheetName val="Fcst"/>
      <sheetName val="2&amp;3 AeroRevs"/>
      <sheetName val="4. Non-AeroRevs"/>
      <sheetName val="5. Govt Revs"/>
      <sheetName val="6. OpEx"/>
      <sheetName val="7 &amp; 8A. SandU"/>
      <sheetName val="8b-8e. Debt"/>
      <sheetName val="9&amp;11. WC&amp;Tax"/>
      <sheetName val="10. Assets"/>
      <sheetName val="CashF"/>
      <sheetName val="P&amp;L"/>
      <sheetName val="Bal"/>
      <sheetName val="$Fin's"/>
      <sheetName val="Module2"/>
      <sheetName val="Introduction"/>
      <sheetName val="Module1"/>
      <sheetName val="Module3"/>
      <sheetName val="jobhours"/>
      <sheetName val="PER,COM.PRO.ADI1"/>
      <sheetName val="Hoja1"/>
      <sheetName val="HHspo"/>
      <sheetName val="Estadística"/>
      <sheetName val="VACST"/>
      <sheetName val="Dmda."/>
      <sheetName val="Pob. DIRESA 2013"/>
      <sheetName val="Precios de insumos"/>
      <sheetName val="Datos-No imprimir"/>
      <sheetName val="Wind Loads"/>
      <sheetName val="Tablas"/>
      <sheetName val="Flota"/>
      <sheetName val="Sensib. IE-VACSN"/>
      <sheetName val="RESUMEN"/>
      <sheetName val="Presenta1"/>
      <sheetName val="RESUMEN HH"/>
      <sheetName val="CFA"/>
    </sheetNames>
    <sheetDataSet>
      <sheetData sheetId="0" refreshError="1"/>
      <sheetData sheetId="1" refreshError="1"/>
      <sheetData sheetId="2" refreshError="1"/>
      <sheetData sheetId="3" refreshError="1"/>
      <sheetData sheetId="4" refreshError="1">
        <row r="341">
          <cell r="C341">
            <v>10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os -Costo"/>
      <sheetName val="Gráfico Desc Costo Diret."/>
      <sheetName val="Gráfico Desc Costo Total"/>
      <sheetName val="Gráfico Desc Costo Indirecto"/>
      <sheetName val="Datos Venta"/>
      <sheetName val="Gráfico-Venta FinalOK"/>
      <sheetName val="RESUMEN"/>
      <sheetName val="Partidas Analizadas"/>
      <sheetName val="Partidas que crecieronOK"/>
      <sheetName val="Partidas más Incidentes"/>
      <sheetName val="Relacion de Recursos"/>
      <sheetName val="3.04.00 Base Asfáltica"/>
      <sheetName val="2.01.01 y 2.01.02 Corte Suelto"/>
      <sheetName val="2.01.03 Corte Roca Fija"/>
      <sheetName val="2.02.02Conformación Terraplenes"/>
      <sheetName val="2.03.00 Reemplazo de Material"/>
      <sheetName val="3.01.00 Sub-Base Granular"/>
      <sheetName val="3.02.00 Base Granular"/>
      <sheetName val="3.03.00 Carpeta Asfáltica"/>
      <sheetName val="3.08.00 Asfalto Sólido"/>
      <sheetName val="4.01.00 Transporte Material Sel"/>
      <sheetName val="4.02.00 Transporte de Mezcla As"/>
      <sheetName val="4.03.00 Transporte Excedentes"/>
      <sheetName val="5.03.03 Concreto 175 kgm2+30%"/>
      <sheetName val="5.04.00 Encofrado y desencofrad"/>
      <sheetName val="5.08.01 Cunetas Revestidas"/>
      <sheetName val="5.16.01 Sub-drenaje"/>
      <sheetName val="Sheet1"/>
      <sheetName val="Plan Fases"/>
      <sheetName val="Turno"/>
      <sheetName val="Observaciones"/>
      <sheetName val="DATOS"/>
      <sheetName val="gs"/>
      <sheetName val="Datos_-Costo"/>
      <sheetName val="Gráfico_Desc_Costo_Diret_"/>
      <sheetName val="Gráfico_Desc_Costo_Total"/>
      <sheetName val="Gráfico_Desc_Costo_Indirecto"/>
      <sheetName val="Datos_Venta"/>
      <sheetName val="Gráfico-Venta_FinalOK"/>
      <sheetName val="Partidas_Analizadas"/>
      <sheetName val="Partidas_que_crecieronOK"/>
      <sheetName val="Partidas_más_Incidentes"/>
      <sheetName val="Relacion_de_Recursos"/>
      <sheetName val="3_04_00_Base_Asfáltica"/>
      <sheetName val="2_01_01_y_2_01_02_Corte_Suelto"/>
      <sheetName val="2_01_03_Corte_Roca_Fija"/>
      <sheetName val="2_02_02Conformación_Terraplenes"/>
      <sheetName val="2_03_00_Reemplazo_de_Material"/>
      <sheetName val="3_01_00_Sub-Base_Granular"/>
      <sheetName val="3_02_00_Base_Granular"/>
      <sheetName val="3_03_00_Carpeta_Asfáltica"/>
      <sheetName val="3_08_00_Asfalto_Sólido"/>
      <sheetName val="4_01_00_Transporte_Material_Sel"/>
      <sheetName val="4_02_00_Transporte_de_Mezcla_As"/>
      <sheetName val="4_03_00_Transporte_Excedentes"/>
      <sheetName val="5_03_03_Concreto_175_kgm2+30%"/>
      <sheetName val="5_04_00_Encofrado_y_desencofrad"/>
      <sheetName val="5_08_01_Cunetas_Revestidas"/>
      <sheetName val="5_16_01_Sub-drenaje"/>
      <sheetName val="Plan_Fases"/>
      <sheetName val="PRECIOS_UNITARIOS"/>
      <sheetName val="Quantity"/>
      <sheetName val="Datos-No imprimir"/>
      <sheetName val="PER,COM.PRO.ADI1"/>
      <sheetName val="Presenta1"/>
      <sheetName val="Input"/>
      <sheetName val="Informacion"/>
      <sheetName val="Estadística"/>
      <sheetName val="VACST"/>
      <sheetName val="Dmda."/>
      <sheetName val="Pob. DIRESA 2013"/>
      <sheetName val="sensibilidad.proliv"/>
      <sheetName val="7422CW00"/>
      <sheetName val="C17_Gra01"/>
      <sheetName val="A"/>
      <sheetName val="B"/>
    </sheetNames>
    <sheetDataSet>
      <sheetData sheetId="0"/>
      <sheetData sheetId="1" refreshError="1"/>
      <sheetData sheetId="2" refreshError="1"/>
      <sheetData sheetId="3" refreshError="1"/>
      <sheetData sheetId="4"/>
      <sheetData sheetId="5" refreshError="1"/>
      <sheetData sheetId="6"/>
      <sheetData sheetId="7"/>
      <sheetData sheetId="8"/>
      <sheetData sheetId="9"/>
      <sheetData sheetId="10" refreshError="1">
        <row r="4">
          <cell r="C4" t="str">
            <v>Cemento Tipo I</v>
          </cell>
          <cell r="D4">
            <v>15.97</v>
          </cell>
        </row>
        <row r="5">
          <cell r="C5" t="str">
            <v>Sika Aer</v>
          </cell>
          <cell r="D5">
            <v>4.2</v>
          </cell>
        </row>
        <row r="6">
          <cell r="C6" t="str">
            <v>Antisol</v>
          </cell>
          <cell r="D6">
            <v>5.57</v>
          </cell>
        </row>
        <row r="7">
          <cell r="C7" t="str">
            <v>Mezcla asfáltica</v>
          </cell>
          <cell r="D7">
            <v>0.54</v>
          </cell>
        </row>
        <row r="8">
          <cell r="C8" t="str">
            <v>Tub PVC 6"</v>
          </cell>
          <cell r="D8">
            <v>20.81</v>
          </cell>
        </row>
        <row r="9">
          <cell r="C9" t="str">
            <v>Accesorios Tub PVC 6"</v>
          </cell>
          <cell r="D9">
            <v>47.856677524429969</v>
          </cell>
        </row>
        <row r="10">
          <cell r="C10" t="str">
            <v>Geotextil 200 gr/m2</v>
          </cell>
          <cell r="D10">
            <v>2.97</v>
          </cell>
        </row>
        <row r="15">
          <cell r="C15" t="str">
            <v>Madera para encofrados</v>
          </cell>
          <cell r="D15">
            <v>2</v>
          </cell>
        </row>
        <row r="16">
          <cell r="C16" t="str">
            <v>Triplay de 19 mm</v>
          </cell>
          <cell r="D16">
            <v>69.790000000000006</v>
          </cell>
        </row>
        <row r="17">
          <cell r="C17" t="str">
            <v>Clavos</v>
          </cell>
          <cell r="D17">
            <v>1.8</v>
          </cell>
        </row>
        <row r="18">
          <cell r="C18" t="str">
            <v>Alambre negro #16</v>
          </cell>
          <cell r="D18">
            <v>1.87</v>
          </cell>
        </row>
        <row r="19">
          <cell r="C19" t="str">
            <v>Alambre negro # 8</v>
          </cell>
          <cell r="D19">
            <v>1.8</v>
          </cell>
        </row>
        <row r="20">
          <cell r="C20" t="str">
            <v>Dinamita Semexa 65</v>
          </cell>
          <cell r="D20">
            <v>5.61</v>
          </cell>
        </row>
        <row r="21">
          <cell r="C21" t="str">
            <v>Examón P</v>
          </cell>
          <cell r="D21">
            <v>2.11</v>
          </cell>
        </row>
        <row r="22">
          <cell r="C22" t="str">
            <v>Fulminante Común Nº06</v>
          </cell>
          <cell r="D22">
            <v>0.31</v>
          </cell>
        </row>
        <row r="23">
          <cell r="C23" t="str">
            <v>Guía Blanca</v>
          </cell>
          <cell r="D23">
            <v>0.28999999999999998</v>
          </cell>
        </row>
        <row r="24">
          <cell r="C24" t="str">
            <v>Cordon Detonante</v>
          </cell>
          <cell r="D24">
            <v>0.48</v>
          </cell>
        </row>
        <row r="25">
          <cell r="C25" t="str">
            <v>Barreno de 7/8 x 7'</v>
          </cell>
          <cell r="D25">
            <v>240</v>
          </cell>
        </row>
        <row r="26">
          <cell r="C26" t="str">
            <v>Toldera de Lona</v>
          </cell>
          <cell r="D26">
            <v>0.03</v>
          </cell>
        </row>
        <row r="27">
          <cell r="C27" t="str">
            <v>Zaranda Metálica</v>
          </cell>
          <cell r="D27">
            <v>0.15</v>
          </cell>
        </row>
        <row r="28">
          <cell r="C28" t="str">
            <v>Laca Protectora para encofrado</v>
          </cell>
          <cell r="D28">
            <v>57.6</v>
          </cell>
        </row>
        <row r="29">
          <cell r="C29" t="str">
            <v>Disolvente</v>
          </cell>
          <cell r="D29">
            <v>21.6</v>
          </cell>
        </row>
        <row r="49">
          <cell r="C49" t="str">
            <v>Operador de equipo</v>
          </cell>
          <cell r="D49">
            <v>10.050000000000001</v>
          </cell>
        </row>
        <row r="50">
          <cell r="C50" t="str">
            <v>Ayudante (zona)</v>
          </cell>
          <cell r="D50">
            <v>7.98</v>
          </cell>
        </row>
        <row r="51">
          <cell r="C51" t="str">
            <v>Operario</v>
          </cell>
          <cell r="D51">
            <v>9.64</v>
          </cell>
        </row>
        <row r="52">
          <cell r="C52" t="str">
            <v>Capataz</v>
          </cell>
          <cell r="D52">
            <v>10.45</v>
          </cell>
        </row>
        <row r="53">
          <cell r="C53" t="str">
            <v>Oficial (zona)</v>
          </cell>
          <cell r="D53">
            <v>6.84</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P9"/>
      <sheetName val="P10"/>
      <sheetName val="P11"/>
      <sheetName val="P12"/>
      <sheetName val="Hoja1"/>
      <sheetName val="c3-fintel"/>
      <sheetName val="Predimensionamiento"/>
      <sheetName val="LIMA-CANTA"/>
      <sheetName val="B.VARIABLES"/>
      <sheetName val="PGR - PPTO"/>
      <sheetName val="Datos"/>
      <sheetName val="Hoja91"/>
      <sheetName val="Listas"/>
      <sheetName val="Relacion de Recursos"/>
      <sheetName val="Informacion"/>
      <sheetName val="RESUMEN"/>
      <sheetName val="Datos-No imprimir"/>
      <sheetName val="PER,COM.PRO.ADI1"/>
      <sheetName val="Presenta1"/>
      <sheetName val="pu Estructuras"/>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aratula"/>
      <sheetName val="INDICE"/>
      <sheetName val="Base Transformador"/>
      <sheetName val="Muro Cortafuego-15001"/>
      <sheetName val="Z-1"/>
      <sheetName val="Z-2"/>
      <sheetName val="Z-3"/>
      <sheetName val="Plancha"/>
      <sheetName val="Z-4"/>
      <sheetName val="Z-7"/>
      <sheetName val="Z-8"/>
      <sheetName val="Pernos"/>
      <sheetName val="Muro Cortafuego-15002"/>
      <sheetName val="Cargas"/>
      <sheetName val="Anexo BT"/>
      <sheetName val="Anexo MC"/>
      <sheetName val="Anexo Z-1"/>
      <sheetName val="Anexo Z-2"/>
      <sheetName val="Anexo Z-3"/>
      <sheetName val="Anexo Z-4"/>
      <sheetName val="Anexo Z-7"/>
      <sheetName val="Anexo Z-8"/>
      <sheetName val="c3"/>
      <sheetName val="Pedestales-Sala"/>
      <sheetName val="Pedestales-Plataforma"/>
      <sheetName val="Anexo 1"/>
      <sheetName val="Anexo Sala"/>
      <sheetName val="Anexo Plataf"/>
      <sheetName val="Hoja1"/>
      <sheetName val="Input"/>
      <sheetName val="NO IMP. - ANCHOR BOLTS"/>
      <sheetName val="CFA"/>
      <sheetName val="Constants"/>
      <sheetName val="RESUMEN"/>
      <sheetName val="ESTRUCTURAS MOD"/>
      <sheetName val="civ_roma"/>
      <sheetName val="Ampliad"/>
      <sheetName val="Ing"/>
      <sheetName val="Infra"/>
      <sheetName val="Opti"/>
      <sheetName val="P9"/>
      <sheetName val="CALENDARIO"/>
      <sheetName val="PER,COM.PRO.ADI1"/>
      <sheetName val="Estadística"/>
      <sheetName val="VACST"/>
      <sheetName val="Dmda."/>
      <sheetName val="Pob. DIRESA 2013"/>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claimer"/>
      <sheetName val="Graphs"/>
      <sheetName val="Summary"/>
      <sheetName val="Summary Calcs"/>
      <sheetName val="Input"/>
      <sheetName val="Inputs-NonAeroRevs"/>
      <sheetName val="1. Time &amp; Esc"/>
      <sheetName val="Fcst"/>
      <sheetName val="2&amp;3 AeroRevs"/>
      <sheetName val="4. Non-AeroRevs"/>
      <sheetName val="5. Govt Revs"/>
      <sheetName val="6. OpEx"/>
      <sheetName val="7 &amp; 8A. SandU"/>
      <sheetName val="8b-8e. Debt"/>
      <sheetName val="9&amp;11. WC&amp;Tax"/>
      <sheetName val="10. Assets"/>
      <sheetName val="CashF"/>
      <sheetName val="P&amp;L"/>
      <sheetName val="Bal"/>
      <sheetName val="$Fin's"/>
      <sheetName val="Module2"/>
      <sheetName val="Introduction"/>
      <sheetName val="Module1"/>
      <sheetName val="Module3"/>
      <sheetName val="Base Transformador"/>
      <sheetName val="VACST"/>
      <sheetName val="Dmda."/>
      <sheetName val="ESTRUCTURAS MOD"/>
      <sheetName val="Relacion de Recursos"/>
      <sheetName val="Hoja1"/>
      <sheetName val="Inputs"/>
      <sheetName val="Calculos"/>
      <sheetName val="CIEDANOS"/>
      <sheetName val="LIMA-CANTA"/>
      <sheetName val="Metrados"/>
      <sheetName val="DATOS"/>
      <sheetName val="Wind Loads"/>
      <sheetName val="PGR - PPTO"/>
      <sheetName val="Hoja91"/>
      <sheetName val="POB07"/>
    </sheetNames>
    <sheetDataSet>
      <sheetData sheetId="0" refreshError="1"/>
      <sheetData sheetId="1" refreshError="1"/>
      <sheetData sheetId="2" refreshError="1"/>
      <sheetData sheetId="3" refreshError="1"/>
      <sheetData sheetId="4" refreshError="1">
        <row r="96">
          <cell r="C96">
            <v>0.01</v>
          </cell>
          <cell r="D96">
            <v>0.01</v>
          </cell>
          <cell r="E96">
            <v>0.02</v>
          </cell>
        </row>
        <row r="176">
          <cell r="C176">
            <v>0</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alorización Cliente"/>
      <sheetName val="Valorización"/>
      <sheetName val="Relacion de Recursos"/>
      <sheetName val="P9"/>
      <sheetName val="RESUMEN"/>
      <sheetName val="Input"/>
      <sheetName val="RESUMEN POR COMPONENTE"/>
      <sheetName val="ESTRUCTURAS MOD"/>
      <sheetName val="NO IMP. - ANCHOR BOLTS"/>
      <sheetName val="Forrado"/>
      <sheetName val="P2"/>
      <sheetName val="Minsa_Estandares- Fuente "/>
      <sheetName val="P3"/>
      <sheetName val="P1"/>
      <sheetName val="7422CW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UMEN"/>
      <sheetName val="P15"/>
      <sheetName val="P15solo"/>
      <sheetName val="P1"/>
      <sheetName val="P1solo"/>
      <sheetName val="P2"/>
      <sheetName val="P2solo"/>
      <sheetName val="P3"/>
      <sheetName val="P3solo"/>
      <sheetName val="P4"/>
      <sheetName val="P4solo"/>
      <sheetName val="P5solo"/>
      <sheetName val="P5"/>
      <sheetName val="P6"/>
      <sheetName val="P6solo"/>
      <sheetName val="P7"/>
      <sheetName val="P7solo"/>
      <sheetName val="P8"/>
      <sheetName val="P8solo"/>
      <sheetName val="P9"/>
      <sheetName val="P9solo"/>
      <sheetName val="P10"/>
      <sheetName val="P10solo"/>
      <sheetName val="P11"/>
      <sheetName val="P11solo"/>
      <sheetName val="P12"/>
      <sheetName val="P12solo"/>
      <sheetName val="P13"/>
      <sheetName val="P13solo"/>
      <sheetName val="P14"/>
      <sheetName val="P14solo"/>
      <sheetName val="GG"/>
      <sheetName val="INDICE"/>
      <sheetName val="PRECIO2"/>
      <sheetName val="RESUMEN HH"/>
      <sheetName val="F-05"/>
      <sheetName val="HHspo"/>
      <sheetName val="POSESIÓN"/>
      <sheetName val="datos"/>
      <sheetName val="Wind Loads"/>
      <sheetName val="Base Transformador"/>
      <sheetName val="Input"/>
      <sheetName val="steel"/>
      <sheetName val="BD"/>
      <sheetName val="DOBLE H1-Z4"/>
      <sheetName val="EP1"/>
    </sheetNames>
    <sheetDataSet>
      <sheetData sheetId="0">
        <row r="4">
          <cell r="B4" t="str">
            <v>TORRE ESTE</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Entrada"/>
      <sheetName val="RESULTADOS"/>
      <sheetName val="Formatos"/>
      <sheetName val="F1"/>
      <sheetName val="F2"/>
      <sheetName val="F3-SC"/>
      <sheetName val="F3-SF"/>
      <sheetName val="F4-SC"/>
      <sheetName val="F4-SF"/>
      <sheetName val="F5-SC"/>
      <sheetName val="F5-SF"/>
      <sheetName val="F5A-SC"/>
      <sheetName val="F5A-SF"/>
      <sheetName val="F6-SC"/>
      <sheetName val="F6-SF"/>
      <sheetName val="F6A-SC"/>
      <sheetName val="F6A-SF"/>
      <sheetName val="F7"/>
      <sheetName val="F7A"/>
      <sheetName val="F8"/>
      <sheetName val="F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ow r="31">
          <cell r="H31">
            <v>1</v>
          </cell>
        </row>
      </sheetData>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fra"/>
      <sheetName val="Datos Mensual"/>
      <sheetName val="Horizontal"/>
      <sheetName val="Resumen"/>
      <sheetName val="Corrida"/>
      <sheetName val="Prueba"/>
      <sheetName val="Hoja3"/>
      <sheetName val="Datos Anuales"/>
      <sheetName val="20.- Sensibilidad"/>
      <sheetName val="Base Transformador"/>
      <sheetName val="F-05"/>
      <sheetName val="Valorización"/>
      <sheetName val="POLINOMICA"/>
      <sheetName val="LIMA-CANTA"/>
      <sheetName val="Relacion de Recursos"/>
      <sheetName val="P9"/>
    </sheetNames>
    <sheetDataSet>
      <sheetData sheetId="0" refreshError="1"/>
      <sheetData sheetId="1">
        <row r="4">
          <cell r="B4">
            <v>7.2648258689443246E-2</v>
          </cell>
        </row>
      </sheetData>
      <sheetData sheetId="2">
        <row r="4">
          <cell r="B4">
            <v>7.2648258689443246E-2</v>
          </cell>
        </row>
      </sheetData>
      <sheetData sheetId="3">
        <row r="4">
          <cell r="B4">
            <v>7.2648258689443246E-2</v>
          </cell>
        </row>
      </sheetData>
      <sheetData sheetId="4">
        <row r="4">
          <cell r="B4">
            <v>7.2648258689443246E-2</v>
          </cell>
        </row>
      </sheetData>
      <sheetData sheetId="5">
        <row r="4">
          <cell r="B4">
            <v>7.2648258689443246E-2</v>
          </cell>
        </row>
      </sheetData>
      <sheetData sheetId="6">
        <row r="4">
          <cell r="B4">
            <v>7.2648258689443246E-2</v>
          </cell>
        </row>
      </sheetData>
      <sheetData sheetId="7">
        <row r="4">
          <cell r="B4">
            <v>7.2648258689443246E-2</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1"/>
      <sheetName val="Minsa_Producción"/>
      <sheetName val="Minsa_Morbilidad"/>
      <sheetName val="Minsa_Morbilidad General"/>
      <sheetName val="Minsa_Estandares- Fuente "/>
      <sheetName val="Hosp_Emerg 2012"/>
      <sheetName val="Hosp_Hosp  2012"/>
      <sheetName val="Hosp_CE  2012"/>
      <sheetName val="Poblacion"/>
      <sheetName val="p2"/>
      <sheetName val="p3"/>
      <sheetName val="PM Oficial"/>
      <sheetName val="Hoja9"/>
      <sheetName val="Hoja10"/>
      <sheetName val="22. SENSIBILIDAD"/>
      <sheetName val="F-05"/>
      <sheetName val="CALENDARIO"/>
      <sheetName val="RESUMEN"/>
      <sheetName val="ESTRUCTURAS MOD"/>
      <sheetName val="LIMA-CANTA"/>
      <sheetName val="P9"/>
      <sheetName val="Infra"/>
      <sheetName val="Ratios"/>
      <sheetName val="sensibilidad propoli"/>
      <sheetName val="HHspo"/>
      <sheetName val="Valorización"/>
    </sheetNames>
    <sheetDataSet>
      <sheetData sheetId="0" refreshError="1">
        <row r="39">
          <cell r="D39">
            <v>27210.388588694481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fra"/>
      <sheetName val="Standr"/>
      <sheetName val="UPSSproyect"/>
      <sheetName val="Ampliad"/>
      <sheetName val="Opti"/>
      <sheetName val="plani"/>
      <sheetName val="RRHH"/>
      <sheetName val="Ing"/>
      <sheetName val="Soste"/>
      <sheetName val="rh"/>
      <sheetName val="O&amp;M"/>
      <sheetName val="Evalua"/>
      <sheetName val="S2"/>
      <sheetName val="i1"/>
      <sheetName val="i2"/>
      <sheetName val="F"/>
      <sheetName val="iLB"/>
      <sheetName val="icap"/>
      <sheetName val="iTel"/>
      <sheetName val="A"/>
      <sheetName val="ExpT,S,M"/>
      <sheetName val="I"/>
      <sheetName val="Hoja1"/>
      <sheetName val="Imple"/>
      <sheetName val="M"/>
      <sheetName val="Informacion"/>
      <sheetName val="CALENDARIO"/>
      <sheetName val="p1"/>
      <sheetName val="sensibilidad.proliv"/>
      <sheetName val="HHspo"/>
      <sheetName val="RESUMEN"/>
    </sheetNames>
    <sheetDataSet>
      <sheetData sheetId="0">
        <row r="8">
          <cell r="L8">
            <v>47892</v>
          </cell>
        </row>
      </sheetData>
      <sheetData sheetId="1">
        <row r="20">
          <cell r="J20">
            <v>0.84745762711864414</v>
          </cell>
        </row>
      </sheetData>
      <sheetData sheetId="2"/>
      <sheetData sheetId="3">
        <row r="51">
          <cell r="Z51">
            <v>1408409</v>
          </cell>
        </row>
      </sheetData>
      <sheetData sheetId="4">
        <row r="50">
          <cell r="H50">
            <v>637110</v>
          </cell>
        </row>
      </sheetData>
      <sheetData sheetId="5">
        <row r="50">
          <cell r="H50">
            <v>637110</v>
          </cell>
        </row>
      </sheetData>
      <sheetData sheetId="6">
        <row r="8">
          <cell r="L8">
            <v>47892</v>
          </cell>
        </row>
        <row r="9">
          <cell r="L9">
            <v>60000</v>
          </cell>
        </row>
        <row r="10">
          <cell r="L10">
            <v>60000</v>
          </cell>
        </row>
        <row r="11">
          <cell r="L11">
            <v>64200</v>
          </cell>
        </row>
        <row r="12">
          <cell r="L12">
            <v>60000</v>
          </cell>
        </row>
        <row r="13">
          <cell r="L13">
            <v>64200</v>
          </cell>
        </row>
        <row r="14">
          <cell r="L14">
            <v>19668</v>
          </cell>
        </row>
        <row r="15">
          <cell r="L15">
            <v>20868</v>
          </cell>
        </row>
        <row r="16">
          <cell r="L16">
            <v>20040</v>
          </cell>
        </row>
        <row r="17">
          <cell r="L17">
            <v>19440</v>
          </cell>
        </row>
        <row r="18">
          <cell r="L18">
            <v>20124</v>
          </cell>
        </row>
        <row r="19">
          <cell r="L19">
            <v>22284</v>
          </cell>
        </row>
        <row r="20">
          <cell r="L20">
            <v>0</v>
          </cell>
        </row>
        <row r="21">
          <cell r="L21">
            <v>12600</v>
          </cell>
        </row>
        <row r="22">
          <cell r="L22">
            <v>12600</v>
          </cell>
        </row>
        <row r="23">
          <cell r="L23">
            <v>12600</v>
          </cell>
        </row>
        <row r="24">
          <cell r="L24">
            <v>12600</v>
          </cell>
        </row>
        <row r="25">
          <cell r="L25">
            <v>12600</v>
          </cell>
        </row>
        <row r="26">
          <cell r="L26">
            <v>12600</v>
          </cell>
        </row>
        <row r="27">
          <cell r="L27">
            <v>12600</v>
          </cell>
        </row>
        <row r="29">
          <cell r="L29">
            <v>13968</v>
          </cell>
        </row>
      </sheetData>
      <sheetData sheetId="7">
        <row r="83">
          <cell r="G83">
            <v>0.44999999999999996</v>
          </cell>
        </row>
      </sheetData>
      <sheetData sheetId="8"/>
      <sheetData sheetId="9"/>
      <sheetData sheetId="10"/>
      <sheetData sheetId="11">
        <row r="38">
          <cell r="D38">
            <v>3641437.310763468</v>
          </cell>
        </row>
      </sheetData>
      <sheetData sheetId="12">
        <row r="8">
          <cell r="H8" t="str">
            <v>ICE SENSIBLE ALT 1</v>
          </cell>
        </row>
      </sheetData>
      <sheetData sheetId="13">
        <row r="5">
          <cell r="E5">
            <v>1049101.6410000003</v>
          </cell>
        </row>
      </sheetData>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trados"/>
      <sheetName val="CUADRO "/>
      <sheetName val="Metrado SS.HH.6+1"/>
      <sheetName val="INSUMOS"/>
      <sheetName val="Hoja Metrado"/>
      <sheetName val="Hoja Metrado último"/>
      <sheetName val="PRECIOS "/>
      <sheetName val="Datos-No imprimir"/>
      <sheetName val="Hoja1"/>
      <sheetName val="Base Transformador"/>
      <sheetName val="ESTRUCTURA DE HORMIGON"/>
      <sheetName val="INSTALACION ELECTRICA"/>
      <sheetName val="VACST"/>
      <sheetName val="RESUMEN POR COMPONENTE"/>
      <sheetName val="Dmda."/>
      <sheetName val="civ_roma"/>
      <sheetName val="Ampliad"/>
      <sheetName val="Ing"/>
      <sheetName val="Infra"/>
      <sheetName val="Opti"/>
      <sheetName val="Hoja91"/>
      <sheetName val="Base_datos"/>
      <sheetName val="DATOS"/>
      <sheetName val="p1"/>
      <sheetName val="CVAO_VAL._SET._RES."/>
      <sheetName val="CVAO_VAL._SET."/>
      <sheetName val="CVAO_PROGRAMADO"/>
      <sheetName val="CVAO_REPROGRAMADO"/>
      <sheetName val="VALORIZACIONES"/>
      <sheetName val="AVANCE"/>
      <sheetName val="CVAO_REGULARIZANDO"/>
      <sheetName val="PANEL "/>
      <sheetName val="RES-VAL"/>
      <sheetName val="RESUMEN PAGO"/>
      <sheetName val="VAL. CONSOLIDADA"/>
      <sheetName val="RES PRONIEC"/>
      <sheetName val="RES VAL PRONIED"/>
      <sheetName val="01 ESTR"/>
      <sheetName val="F.P ESTR"/>
      <sheetName val="R.ESTRUCTURAS"/>
      <sheetName val="02 ARQ"/>
      <sheetName val="F.P ARQ"/>
      <sheetName val="R.ARQ"/>
      <sheetName val="03 SANITA"/>
      <sheetName val="F.P SANITARIAS"/>
      <sheetName val="R.SANITARIAS"/>
      <sheetName val="04 ELECTR"/>
      <sheetName val="F.P ELECTRICAS"/>
      <sheetName val="R.ELECTRICAS"/>
      <sheetName val="05 COMUNICA"/>
      <sheetName val="METRADOS RES."/>
      <sheetName val="F.P COMUNICA"/>
      <sheetName val="R.COMUNICA"/>
      <sheetName val="RES VAL PRONIEC "/>
      <sheetName val="CURVA S"/>
      <sheetName val="PLAN C"/>
      <sheetName val="RES-VAL -"/>
      <sheetName val="RESUMEN PAGO -"/>
      <sheetName val="FONDO DE GARANTIA"/>
      <sheetName val="FO GA ANT"/>
      <sheetName val="ESTR.-PLANC"/>
      <sheetName val="Wind Loads"/>
      <sheetName val="Población por edades"/>
    </sheetNames>
    <sheetDataSet>
      <sheetData sheetId="0">
        <row r="9">
          <cell r="A9" t="str">
            <v>01</v>
          </cell>
          <cell r="B9" t="str">
            <v>Obras Provisionales</v>
          </cell>
        </row>
        <row r="10">
          <cell r="A10" t="str">
            <v>01010100</v>
          </cell>
          <cell r="B10" t="str">
            <v>ALMACEN OFICINA Y CASETA DE GUARDIANIA</v>
          </cell>
          <cell r="C10" t="str">
            <v>glb</v>
          </cell>
        </row>
        <row r="11">
          <cell r="A11" t="str">
            <v>01010140</v>
          </cell>
          <cell r="B11" t="str">
            <v>CARTEL DE OBRA 2.40X3.60</v>
          </cell>
          <cell r="C11" t="str">
            <v>pza</v>
          </cell>
        </row>
        <row r="12">
          <cell r="A12" t="str">
            <v>01010200</v>
          </cell>
          <cell r="B12" t="str">
            <v>SERVICIOS HIGIENICOS</v>
          </cell>
          <cell r="C12" t="str">
            <v>glb</v>
          </cell>
        </row>
        <row r="13">
          <cell r="A13" t="str">
            <v>01010220</v>
          </cell>
          <cell r="B13" t="str">
            <v>AGUA PARA LA CONSTRUCCION</v>
          </cell>
          <cell r="C13" t="str">
            <v>glb</v>
          </cell>
        </row>
        <row r="15">
          <cell r="A15" t="str">
            <v>02</v>
          </cell>
          <cell r="B15" t="str">
            <v>Trabajos Preliminares</v>
          </cell>
        </row>
        <row r="16">
          <cell r="A16" t="str">
            <v>02010280</v>
          </cell>
          <cell r="B16" t="str">
            <v>DESMONTAJE DE PUERTAS</v>
          </cell>
          <cell r="C16" t="str">
            <v>m²</v>
          </cell>
        </row>
        <row r="17">
          <cell r="A17" t="str">
            <v>02010320</v>
          </cell>
          <cell r="B17" t="str">
            <v>DESMONTAJE DE VENTANAS</v>
          </cell>
          <cell r="C17" t="str">
            <v>m²</v>
          </cell>
        </row>
        <row r="18">
          <cell r="A18" t="str">
            <v>02010480</v>
          </cell>
          <cell r="B18" t="str">
            <v>DESMONTAJE TECHO DE ETERNIT/CALAMINA</v>
          </cell>
          <cell r="C18" t="str">
            <v>m²</v>
          </cell>
        </row>
        <row r="19">
          <cell r="A19" t="str">
            <v>02010500</v>
          </cell>
          <cell r="B19" t="str">
            <v>DESMONTAJE DE VIGUETAS DE MADERA</v>
          </cell>
          <cell r="C19" t="str">
            <v>m²</v>
          </cell>
        </row>
        <row r="20">
          <cell r="A20" t="str">
            <v>02010580</v>
          </cell>
          <cell r="B20" t="str">
            <v>DESMONTAJE DE APARATOS SANITARIOS</v>
          </cell>
          <cell r="C20" t="str">
            <v>und</v>
          </cell>
        </row>
        <row r="21">
          <cell r="A21" t="str">
            <v>02010590</v>
          </cell>
          <cell r="B21" t="str">
            <v>DESMONTAJE DE PORTON (3.55x2.30)</v>
          </cell>
          <cell r="C21" t="str">
            <v>und</v>
          </cell>
        </row>
        <row r="22">
          <cell r="A22" t="str">
            <v>02010720</v>
          </cell>
          <cell r="B22" t="str">
            <v>DEMOLICION DE CIMIENTOS DE CONCRETO</v>
          </cell>
          <cell r="C22" t="str">
            <v>m³</v>
          </cell>
        </row>
        <row r="23">
          <cell r="A23" t="str">
            <v>02010740</v>
          </cell>
          <cell r="B23" t="str">
            <v>DEMOLICION DE SOBRECIMIENTOS</v>
          </cell>
          <cell r="C23" t="str">
            <v>m³</v>
          </cell>
        </row>
        <row r="24">
          <cell r="A24" t="str">
            <v>02010760</v>
          </cell>
          <cell r="B24" t="str">
            <v>DEMOLICION DE PISO DE CONCRETO INC.F.P. E=0.10m.</v>
          </cell>
          <cell r="C24" t="str">
            <v>m²</v>
          </cell>
        </row>
        <row r="25">
          <cell r="A25" t="str">
            <v>02010800</v>
          </cell>
          <cell r="B25" t="str">
            <v>DEMOLICION COLUMNAS Y VIGAS DE CONCRETO</v>
          </cell>
          <cell r="C25" t="str">
            <v>m³</v>
          </cell>
        </row>
        <row r="26">
          <cell r="A26" t="str">
            <v>02010820</v>
          </cell>
          <cell r="B26" t="str">
            <v>DEMOLICION DE LOSA MACIZA DE CONCRETO e=10cm.</v>
          </cell>
          <cell r="C26" t="str">
            <v>m²</v>
          </cell>
        </row>
        <row r="27">
          <cell r="A27" t="str">
            <v>02010828</v>
          </cell>
          <cell r="B27" t="str">
            <v>DEMOLICION DE MUROS DE CONCRETO</v>
          </cell>
          <cell r="C27" t="str">
            <v>m³</v>
          </cell>
        </row>
        <row r="28">
          <cell r="A28" t="str">
            <v>02010830</v>
          </cell>
          <cell r="B28" t="str">
            <v>DEMOLICION DE BEBEDERO Y URINARIO</v>
          </cell>
          <cell r="C28" t="str">
            <v>m</v>
          </cell>
        </row>
        <row r="29">
          <cell r="A29" t="str">
            <v>02010850</v>
          </cell>
          <cell r="B29" t="str">
            <v>DEMOLICION MUROS DE LADRILLO KK CABEZA</v>
          </cell>
          <cell r="C29" t="str">
            <v>m²</v>
          </cell>
        </row>
        <row r="30">
          <cell r="A30" t="str">
            <v>02010890</v>
          </cell>
          <cell r="B30" t="str">
            <v>DEMOLICION MUROS DE LADRILLO KK SOGA</v>
          </cell>
          <cell r="C30" t="str">
            <v>m²</v>
          </cell>
        </row>
        <row r="31">
          <cell r="A31" t="str">
            <v>02010940</v>
          </cell>
          <cell r="B31" t="str">
            <v>DEMOLICION MUROS DE LADRILLO KK CANTO</v>
          </cell>
          <cell r="C31" t="str">
            <v>m²</v>
          </cell>
        </row>
        <row r="32">
          <cell r="A32" t="str">
            <v>02011120</v>
          </cell>
          <cell r="B32" t="str">
            <v>TRANSPORTE DE EQUIPO Y MAQUINARIA</v>
          </cell>
          <cell r="C32" t="str">
            <v>glb</v>
          </cell>
        </row>
        <row r="33">
          <cell r="A33" t="str">
            <v>02011140</v>
          </cell>
          <cell r="B33" t="str">
            <v>TRAZO Y REPLANTEO PRELIMINAR</v>
          </cell>
          <cell r="C33" t="str">
            <v>m²</v>
          </cell>
        </row>
        <row r="35">
          <cell r="A35" t="str">
            <v>03</v>
          </cell>
          <cell r="B35" t="str">
            <v>Movimiento de Tierras</v>
          </cell>
        </row>
        <row r="36">
          <cell r="A36" t="str">
            <v>03010120</v>
          </cell>
          <cell r="B36" t="str">
            <v>EXCAV.ZANJAS Y ZAPATA RT&lt;2KG/CM2  H=1.00m.</v>
          </cell>
          <cell r="C36" t="str">
            <v>m³</v>
          </cell>
        </row>
        <row r="37">
          <cell r="A37" t="str">
            <v>03010122</v>
          </cell>
          <cell r="B37" t="str">
            <v>EXCAV.ZANJAS Y ZAPATA RT&lt;2KG/CM2  H=1.50m.</v>
          </cell>
          <cell r="C37" t="str">
            <v>m³</v>
          </cell>
        </row>
        <row r="38">
          <cell r="A38" t="str">
            <v>03010220</v>
          </cell>
          <cell r="B38" t="str">
            <v>EXCAVACION DE ZANJA PARA CISTERNA</v>
          </cell>
          <cell r="C38" t="str">
            <v>m³</v>
          </cell>
        </row>
        <row r="39">
          <cell r="A39" t="str">
            <v>03010330</v>
          </cell>
          <cell r="B39" t="str">
            <v>CORTE DE TERRENO EN FORMA MANUAL</v>
          </cell>
          <cell r="C39" t="str">
            <v>m³</v>
          </cell>
        </row>
        <row r="40">
          <cell r="A40" t="str">
            <v>03010360</v>
          </cell>
          <cell r="B40" t="str">
            <v>CORTE MASIVO DE TERRENO A MAQUINA</v>
          </cell>
          <cell r="C40" t="str">
            <v>m³</v>
          </cell>
        </row>
        <row r="41">
          <cell r="A41" t="str">
            <v>03010580</v>
          </cell>
          <cell r="B41" t="str">
            <v>RELLENO COMPACTADO C/EQUIPO MAT/PROPIO</v>
          </cell>
          <cell r="C41" t="str">
            <v>m³</v>
          </cell>
        </row>
        <row r="42">
          <cell r="A42" t="str">
            <v>03010600</v>
          </cell>
          <cell r="B42" t="str">
            <v>RELLENO COMPACTADO C/EQUIPO MAT/PRESTAMO AFIRMADO</v>
          </cell>
          <cell r="C42" t="str">
            <v>m³</v>
          </cell>
        </row>
        <row r="43">
          <cell r="A43" t="str">
            <v>03010650</v>
          </cell>
          <cell r="B43" t="str">
            <v>ESCARIFICADO Y COMPACTACION CON RODILLO</v>
          </cell>
          <cell r="C43" t="str">
            <v>m²</v>
          </cell>
        </row>
        <row r="44">
          <cell r="A44" t="str">
            <v>03010655</v>
          </cell>
          <cell r="B44" t="str">
            <v>ESCARIFICADO Y COMPACTACION CON PLANCHA COMPACTADORA</v>
          </cell>
          <cell r="C44" t="str">
            <v>m²</v>
          </cell>
        </row>
        <row r="45">
          <cell r="A45" t="str">
            <v>03010660</v>
          </cell>
          <cell r="B45" t="str">
            <v>ACARREO INTERNO, MATERIAL PROCEDENTE DE EXCAVACIONES</v>
          </cell>
          <cell r="C45" t="str">
            <v>m³</v>
          </cell>
        </row>
        <row r="46">
          <cell r="A46" t="str">
            <v>03010700</v>
          </cell>
          <cell r="B46" t="str">
            <v>ELIMINACION MATERIAL EXCEDENTE ACARREADO</v>
          </cell>
          <cell r="C46" t="str">
            <v>m³</v>
          </cell>
        </row>
        <row r="47">
          <cell r="A47" t="str">
            <v>03010720</v>
          </cell>
          <cell r="B47" t="str">
            <v>ELIMINACION MATERIAL EXCEDENTE C/MAQUINA</v>
          </cell>
          <cell r="C47" t="str">
            <v>m³</v>
          </cell>
        </row>
        <row r="48">
          <cell r="A48" t="str">
            <v>03010790</v>
          </cell>
          <cell r="B48" t="str">
            <v>AFIRMADO DE 8" PARA PISOS INTERIORES Y EXTERIORES</v>
          </cell>
          <cell r="C48" t="str">
            <v>m²</v>
          </cell>
        </row>
        <row r="50">
          <cell r="A50" t="str">
            <v>04</v>
          </cell>
          <cell r="B50" t="str">
            <v>Obras de Concreto Simple</v>
          </cell>
        </row>
        <row r="51">
          <cell r="A51" t="str">
            <v>04010090</v>
          </cell>
          <cell r="B51" t="str">
            <v>SUBCIMIENTO/SUBZAPATAS. MEZCLA 1:12 + 30 % P.G.(F'C=100KG/CM2)</v>
          </cell>
          <cell r="C51" t="str">
            <v>m³</v>
          </cell>
        </row>
        <row r="52">
          <cell r="A52" t="str">
            <v>04010140</v>
          </cell>
          <cell r="B52" t="str">
            <v>SOLADO PARA ZAPATAS e=2", 1:12 CEM/HORM</v>
          </cell>
          <cell r="C52" t="str">
            <v>m²</v>
          </cell>
        </row>
        <row r="53">
          <cell r="A53" t="str">
            <v>04010180</v>
          </cell>
          <cell r="B53" t="str">
            <v>DADOS DE CONCRETO 1:8 + 25% P.M.</v>
          </cell>
          <cell r="C53" t="str">
            <v>m³</v>
          </cell>
        </row>
        <row r="54">
          <cell r="A54" t="str">
            <v>04010200</v>
          </cell>
          <cell r="B54" t="str">
            <v>CIMIENTOS CORRIDOS 1:10 + 30 % P.G. (F'C=100KG/CM2)</v>
          </cell>
          <cell r="C54" t="str">
            <v>m³</v>
          </cell>
        </row>
        <row r="55">
          <cell r="A55" t="str">
            <v>04010215</v>
          </cell>
          <cell r="B55" t="str">
            <v>CIMIENTOS CORRIDOS, ENCOF. Y DESENCOF.</v>
          </cell>
          <cell r="C55" t="str">
            <v>m²</v>
          </cell>
        </row>
        <row r="56">
          <cell r="A56" t="str">
            <v>04010230</v>
          </cell>
          <cell r="B56" t="str">
            <v>SOBRECIMIENTO, CONCRETO F'C=175KG/CM2</v>
          </cell>
          <cell r="C56" t="str">
            <v>m³</v>
          </cell>
        </row>
        <row r="57">
          <cell r="A57" t="str">
            <v>04010260</v>
          </cell>
          <cell r="B57" t="str">
            <v>SOBRECIMIENTO, CONCRETO 1:8 + 25% P.M. (F'C=100KG/CM2)</v>
          </cell>
          <cell r="C57" t="str">
            <v>m³</v>
          </cell>
        </row>
        <row r="58">
          <cell r="A58" t="str">
            <v>04010280</v>
          </cell>
          <cell r="B58" t="str">
            <v>SOBRECIMIENTO, ENCOFRADO Y DESENCOFRADO</v>
          </cell>
          <cell r="C58" t="str">
            <v>m²</v>
          </cell>
        </row>
        <row r="59">
          <cell r="A59" t="str">
            <v>04010320</v>
          </cell>
          <cell r="B59" t="str">
            <v>BANCAS, CONCRETO 1:8 + 25% P.M.</v>
          </cell>
          <cell r="C59" t="str">
            <v>m³</v>
          </cell>
        </row>
        <row r="60">
          <cell r="A60" t="str">
            <v>04010340</v>
          </cell>
          <cell r="B60" t="str">
            <v>BANCAS, ENCOFRADO Y DESENCOFRADO</v>
          </cell>
          <cell r="C60" t="str">
            <v>m²</v>
          </cell>
        </row>
        <row r="61">
          <cell r="A61" t="str">
            <v>04010425</v>
          </cell>
          <cell r="B61" t="str">
            <v>GRADAS CONCRETO 175 kg/cm2 INC/ENCOF.-ACABADO 1:2 C-LLUVIOSA</v>
          </cell>
          <cell r="C61" t="str">
            <v>m²</v>
          </cell>
        </row>
        <row r="62">
          <cell r="A62" t="str">
            <v>04010500</v>
          </cell>
          <cell r="B62" t="str">
            <v>FALSO PISO MEZCLA 1:8 e=4"</v>
          </cell>
          <cell r="C62" t="str">
            <v>m²</v>
          </cell>
        </row>
        <row r="64">
          <cell r="A64" t="str">
            <v>05</v>
          </cell>
          <cell r="B64" t="str">
            <v>Obras de Concreto Armado</v>
          </cell>
        </row>
        <row r="65">
          <cell r="A65" t="str">
            <v>05010100</v>
          </cell>
          <cell r="B65" t="str">
            <v>CIMIENTOS REFORZADOS CONCRETO 1:10+25%PM</v>
          </cell>
          <cell r="C65" t="str">
            <v>m³</v>
          </cell>
        </row>
        <row r="66">
          <cell r="A66" t="str">
            <v>05010130</v>
          </cell>
          <cell r="B66" t="str">
            <v>CIMIENTOS REFORZ. CONCRETO F'C=210</v>
          </cell>
          <cell r="C66" t="str">
            <v>m²</v>
          </cell>
        </row>
        <row r="67">
          <cell r="A67" t="str">
            <v>05010140</v>
          </cell>
          <cell r="B67" t="str">
            <v>CIMIENTOS REFORZADOS ENCOFRADO Y DESENC.</v>
          </cell>
          <cell r="C67" t="str">
            <v>m²</v>
          </cell>
        </row>
        <row r="68">
          <cell r="A68" t="str">
            <v>05010150</v>
          </cell>
          <cell r="B68" t="str">
            <v>CIMIENTOS REFORZ. ACERO Fy=4,200 kg/cm2</v>
          </cell>
          <cell r="C68" t="str">
            <v>kg</v>
          </cell>
        </row>
        <row r="69">
          <cell r="A69" t="str">
            <v>05010180</v>
          </cell>
          <cell r="B69" t="str">
            <v>ZAPATAS.- CONCRETO 175 KG/CM2</v>
          </cell>
          <cell r="C69" t="str">
            <v>m³</v>
          </cell>
        </row>
        <row r="70">
          <cell r="A70" t="str">
            <v>05010200</v>
          </cell>
          <cell r="B70" t="str">
            <v>ZAPATAS.- CONCRETO 210 KG/CM2</v>
          </cell>
          <cell r="C70" t="str">
            <v>m³</v>
          </cell>
        </row>
        <row r="71">
          <cell r="A71" t="str">
            <v>05010300</v>
          </cell>
          <cell r="B71" t="str">
            <v>ZAPATAS.- ENCOFRADO Y DESENCOFRADO</v>
          </cell>
          <cell r="C71" t="str">
            <v>m²</v>
          </cell>
        </row>
        <row r="72">
          <cell r="A72" t="str">
            <v>05010320</v>
          </cell>
          <cell r="B72" t="str">
            <v>ZAPATAS.- ACERO Fy=4200 kg/cm2</v>
          </cell>
          <cell r="C72" t="str">
            <v>kg</v>
          </cell>
        </row>
        <row r="73">
          <cell r="A73" t="str">
            <v>05010360</v>
          </cell>
          <cell r="B73" t="str">
            <v>VIGAS DE CIMENT.- CONC. 175 KG/CM2</v>
          </cell>
          <cell r="C73" t="str">
            <v>m³</v>
          </cell>
        </row>
        <row r="74">
          <cell r="A74" t="str">
            <v>05010380</v>
          </cell>
          <cell r="B74" t="str">
            <v>VIGAS DE CIMENT.- CONC. 210 KG/CM2</v>
          </cell>
          <cell r="C74" t="str">
            <v>m³</v>
          </cell>
        </row>
        <row r="75">
          <cell r="A75" t="str">
            <v>05010400</v>
          </cell>
          <cell r="B75" t="str">
            <v>VIGAS DE CIMENT.- ENCOF. Y DESENCOF</v>
          </cell>
          <cell r="C75" t="str">
            <v>m²</v>
          </cell>
        </row>
        <row r="76">
          <cell r="A76" t="str">
            <v>05010420</v>
          </cell>
          <cell r="B76" t="str">
            <v>VIGAS DE CIMENT.- ACERO Fy=4,200 kg/cm2</v>
          </cell>
          <cell r="C76" t="str">
            <v>kg</v>
          </cell>
        </row>
        <row r="77">
          <cell r="A77" t="str">
            <v>05010423</v>
          </cell>
          <cell r="B77" t="str">
            <v>FALSO PISO ARMADO.- CONC. 140 KG/CM2, e=4"</v>
          </cell>
          <cell r="C77" t="str">
            <v>m²</v>
          </cell>
        </row>
        <row r="78">
          <cell r="A78" t="str">
            <v>05010425</v>
          </cell>
          <cell r="B78" t="str">
            <v>FALSO PISO ARMADO.- ACERO Fy= 4200 Kg/cm2</v>
          </cell>
          <cell r="C78" t="str">
            <v>kg</v>
          </cell>
        </row>
        <row r="79">
          <cell r="A79" t="str">
            <v>05010430</v>
          </cell>
          <cell r="B79" t="str">
            <v>SOBREC. REF. CONCRETO 1:8+25% P.M. F´c=100kg/cm2</v>
          </cell>
          <cell r="C79" t="str">
            <v>m³</v>
          </cell>
        </row>
        <row r="80">
          <cell r="A80" t="str">
            <v>05010431</v>
          </cell>
          <cell r="B80" t="str">
            <v>SOBREC. REF. CONCRETO F´c=175kg/cm2</v>
          </cell>
          <cell r="C80" t="str">
            <v>m³</v>
          </cell>
        </row>
        <row r="81">
          <cell r="A81" t="str">
            <v>05010460</v>
          </cell>
          <cell r="B81" t="str">
            <v>SOBREC. REF. ENCOFRADO Y DESENCOFRADO</v>
          </cell>
          <cell r="C81" t="str">
            <v>m²</v>
          </cell>
        </row>
        <row r="82">
          <cell r="A82" t="str">
            <v>05010480</v>
          </cell>
          <cell r="B82" t="str">
            <v>SOBREC. REF.- ACERO Fy=4,200 kg/cm2</v>
          </cell>
          <cell r="C82" t="str">
            <v>kg</v>
          </cell>
        </row>
        <row r="83">
          <cell r="A83" t="str">
            <v>05010540</v>
          </cell>
          <cell r="B83" t="str">
            <v>LOSAS DE CIMENT.- CONC. 210 kg/cm2</v>
          </cell>
          <cell r="C83" t="str">
            <v>m³</v>
          </cell>
        </row>
        <row r="84">
          <cell r="A84" t="str">
            <v>05010580</v>
          </cell>
          <cell r="B84" t="str">
            <v>LOSAS DE CIMENT.- ACERO Fy=4,200 kg/cm2</v>
          </cell>
          <cell r="C84" t="str">
            <v>kg</v>
          </cell>
        </row>
        <row r="85">
          <cell r="A85" t="str">
            <v>05010730</v>
          </cell>
          <cell r="B85" t="str">
            <v>PLACAS, CONCRETO F'C=210 KG/CM2.C/ADIT/PLASTIFICANTE-CARAVIS - 2pisos</v>
          </cell>
          <cell r="C85" t="str">
            <v>m³</v>
          </cell>
        </row>
        <row r="86">
          <cell r="A86" t="str">
            <v>05010750</v>
          </cell>
          <cell r="B86" t="str">
            <v>PLACAS, ENCOFRADO Y DESENCOFRADO CARAVISTA C/ADITIVO CHEMA</v>
          </cell>
          <cell r="C86" t="str">
            <v>m²</v>
          </cell>
        </row>
        <row r="87">
          <cell r="A87" t="str">
            <v>05010760</v>
          </cell>
          <cell r="B87" t="str">
            <v>PLACAS, ACERO Fy=4200 kg/cm2</v>
          </cell>
          <cell r="C87" t="str">
            <v>kg</v>
          </cell>
        </row>
        <row r="88">
          <cell r="A88" t="str">
            <v>05010800</v>
          </cell>
          <cell r="B88" t="str">
            <v>COLUMNAS.- CONCRETO 175 KG/CM2 - 1piso</v>
          </cell>
          <cell r="C88" t="str">
            <v>m³</v>
          </cell>
        </row>
        <row r="89">
          <cell r="A89" t="str">
            <v>05010810</v>
          </cell>
          <cell r="B89" t="str">
            <v>COLUMNAS.- CONCRETO 175 KG/CM2 C/ADIT/PLASTIFICANTE-CARAVIST - 1piso</v>
          </cell>
          <cell r="C89" t="str">
            <v>m³</v>
          </cell>
        </row>
        <row r="90">
          <cell r="A90" t="str">
            <v>05010820</v>
          </cell>
          <cell r="B90" t="str">
            <v>COLUMNAS.- CONCRETO 210 KG/CM2 - 1piso</v>
          </cell>
          <cell r="C90" t="str">
            <v>m³</v>
          </cell>
        </row>
        <row r="91">
          <cell r="A91" t="str">
            <v>05010821</v>
          </cell>
          <cell r="B91" t="str">
            <v>COLUMNAS.- CONCRETO 210 KG/CM2 - 2pisos</v>
          </cell>
          <cell r="C91" t="str">
            <v>m³</v>
          </cell>
        </row>
        <row r="92">
          <cell r="A92" t="str">
            <v>05010828</v>
          </cell>
          <cell r="B92" t="str">
            <v>COLUMNAS.- CONCRETO 210 KG/CM2 C/ADIT/PLASTIFICANTE-CARAVIST - 1piso</v>
          </cell>
          <cell r="C92" t="str">
            <v>m³</v>
          </cell>
        </row>
        <row r="93">
          <cell r="A93" t="str">
            <v>05010829</v>
          </cell>
          <cell r="B93" t="str">
            <v>COLUMNAS.- CONCRETO 210 KG/CM2 C/ADIT/PLASTIFICANTE-CARAVIST - 2pisos</v>
          </cell>
          <cell r="C93" t="str">
            <v>m³</v>
          </cell>
        </row>
        <row r="94">
          <cell r="A94" t="str">
            <v>05010840</v>
          </cell>
          <cell r="B94" t="str">
            <v>COLUMNAS.- ENCOFRADO Y DESENCOFRADO</v>
          </cell>
          <cell r="C94" t="str">
            <v>m²</v>
          </cell>
        </row>
        <row r="95">
          <cell r="A95" t="str">
            <v>05010842</v>
          </cell>
          <cell r="B95" t="str">
            <v xml:space="preserve">COLUMNAS.- ENCOFRADO-DESENCOFRADO CARAVISTA C/ADITIVO </v>
          </cell>
          <cell r="C95" t="str">
            <v>m²</v>
          </cell>
        </row>
        <row r="96">
          <cell r="A96" t="str">
            <v>05010880</v>
          </cell>
          <cell r="B96" t="str">
            <v>COLUMNAS.- ACERO Fy=4200 kg/cm2</v>
          </cell>
          <cell r="C96" t="str">
            <v>kg</v>
          </cell>
        </row>
        <row r="97">
          <cell r="A97" t="str">
            <v>05010910</v>
          </cell>
          <cell r="B97" t="str">
            <v>GARGOLA DE CONCRETO.-TERMINADO S/DISEÑO</v>
          </cell>
          <cell r="C97" t="str">
            <v>und</v>
          </cell>
        </row>
        <row r="98">
          <cell r="A98" t="str">
            <v>05010980</v>
          </cell>
          <cell r="B98" t="str">
            <v>VIGAS.- CONCRETO 175 KG/CM2 - 1piso</v>
          </cell>
          <cell r="C98" t="str">
            <v>m³</v>
          </cell>
        </row>
        <row r="99">
          <cell r="A99" t="str">
            <v>05010990</v>
          </cell>
          <cell r="B99" t="str">
            <v>VIGAS.- CONCRETO 175 KG/CM2 C/ADITIVO PLASTIF. (CARAVISTA) - 1piso</v>
          </cell>
          <cell r="C99" t="str">
            <v>m³</v>
          </cell>
        </row>
        <row r="100">
          <cell r="A100" t="str">
            <v>05011000</v>
          </cell>
          <cell r="B100" t="str">
            <v>VIGAS.- CONCRETO 210 KG/CM2 - 1piso</v>
          </cell>
          <cell r="C100" t="str">
            <v>m³</v>
          </cell>
        </row>
        <row r="101">
          <cell r="A101" t="str">
            <v>05011001</v>
          </cell>
          <cell r="B101" t="str">
            <v>VIGAS.- CONCRETO 210 KG/CM2 -2pisos</v>
          </cell>
          <cell r="C101" t="str">
            <v>m³</v>
          </cell>
        </row>
        <row r="102">
          <cell r="A102" t="str">
            <v>05011010</v>
          </cell>
          <cell r="B102" t="str">
            <v>VIGAS.- CONCRETO 210 KG/CM2 C/ADITIVO PLASTIF. (CARAVISTA) - 1piso</v>
          </cell>
          <cell r="C102" t="str">
            <v>m³</v>
          </cell>
        </row>
        <row r="103">
          <cell r="A103" t="str">
            <v>05011011</v>
          </cell>
          <cell r="B103" t="str">
            <v>VIGAS.- CONCRETO 210 KG/CM2 C/ADITIVO PLASTIF. (CARAVISTA) - 2pisos</v>
          </cell>
          <cell r="C103" t="str">
            <v>m³</v>
          </cell>
        </row>
        <row r="104">
          <cell r="A104" t="str">
            <v>05011020</v>
          </cell>
          <cell r="B104" t="str">
            <v>VIGAS.- ENCOFRADO Y DESENCOFRADO</v>
          </cell>
          <cell r="C104" t="str">
            <v>m²</v>
          </cell>
        </row>
        <row r="105">
          <cell r="A105" t="str">
            <v>05011024</v>
          </cell>
          <cell r="B105" t="str">
            <v xml:space="preserve">VIGAS.- ENCOFRADO Y DESENCOFRADO CARAVISTA C/ADITIVO </v>
          </cell>
          <cell r="C105" t="str">
            <v>m²</v>
          </cell>
        </row>
        <row r="106">
          <cell r="A106" t="str">
            <v>05011100</v>
          </cell>
          <cell r="B106" t="str">
            <v>VIGAS.- ACERO Fy=4200 kg/cm2</v>
          </cell>
          <cell r="C106" t="str">
            <v>kg</v>
          </cell>
        </row>
        <row r="107">
          <cell r="A107" t="str">
            <v>05011180</v>
          </cell>
          <cell r="B107" t="str">
            <v>LOSAS MACIZAS.- CONCRETO 210 KG/CM2 - 1piso</v>
          </cell>
          <cell r="C107" t="str">
            <v>m³</v>
          </cell>
        </row>
        <row r="108">
          <cell r="A108" t="str">
            <v>05011200</v>
          </cell>
          <cell r="B108" t="str">
            <v>LOSAS MACIZAS.- ENCOFRADO Y DESENCOFRADO</v>
          </cell>
          <cell r="C108" t="str">
            <v>m²</v>
          </cell>
        </row>
        <row r="109">
          <cell r="A109" t="str">
            <v>05011220</v>
          </cell>
          <cell r="B109" t="str">
            <v>LOSAS MACIZAS.- ACERO Fy=4,200 kg/cm2</v>
          </cell>
          <cell r="C109" t="str">
            <v>kg</v>
          </cell>
        </row>
        <row r="110">
          <cell r="A110" t="str">
            <v>05011280</v>
          </cell>
          <cell r="B110" t="str">
            <v>LOSA ALIGERADA - CONCRETO 210 KG/CM2 - 1piso</v>
          </cell>
          <cell r="C110" t="str">
            <v>m³</v>
          </cell>
        </row>
        <row r="111">
          <cell r="A111" t="str">
            <v>05011281</v>
          </cell>
          <cell r="B111" t="str">
            <v>LOSA ALIGERADA - CONCRETO 210 KG/CM2 - 2pisos</v>
          </cell>
          <cell r="C111" t="str">
            <v>m³</v>
          </cell>
        </row>
        <row r="112">
          <cell r="A112" t="str">
            <v>05011300</v>
          </cell>
          <cell r="B112" t="str">
            <v>LOSA ALIGERADA.- ENCOFRADO Y DESENCOFRADO</v>
          </cell>
          <cell r="C112" t="str">
            <v>m²</v>
          </cell>
        </row>
        <row r="113">
          <cell r="A113" t="str">
            <v>05011320</v>
          </cell>
          <cell r="B113" t="str">
            <v>LOSA ALIGERADA.- ENCOFRADO (DOS SENTIDOS)</v>
          </cell>
          <cell r="C113" t="str">
            <v>m²</v>
          </cell>
        </row>
        <row r="114">
          <cell r="A114" t="str">
            <v>05011340</v>
          </cell>
          <cell r="B114" t="str">
            <v>LOSA ALIGERADA.- ACERO Fy=4,200 kg/cm2</v>
          </cell>
          <cell r="C114" t="str">
            <v>kg</v>
          </cell>
        </row>
        <row r="115">
          <cell r="A115" t="str">
            <v>05011380</v>
          </cell>
          <cell r="B115" t="str">
            <v>LOSA ALIGERADA.- LADR. HUECO 15X30X30</v>
          </cell>
          <cell r="C115" t="str">
            <v>und</v>
          </cell>
        </row>
        <row r="116">
          <cell r="A116" t="str">
            <v>05011400</v>
          </cell>
          <cell r="B116" t="str">
            <v>LOSA ALIGERADA.- LADR. HUECO 20X30X30</v>
          </cell>
          <cell r="C116" t="str">
            <v>und</v>
          </cell>
        </row>
        <row r="117">
          <cell r="A117" t="str">
            <v>05011500</v>
          </cell>
          <cell r="B117" t="str">
            <v>ESCALERAS.- CONCRETO  210 KG/CM2 - 2pisos</v>
          </cell>
          <cell r="C117" t="str">
            <v>m³</v>
          </cell>
        </row>
        <row r="118">
          <cell r="A118" t="str">
            <v>05011520</v>
          </cell>
          <cell r="B118" t="str">
            <v>ESCALERAS.- ENCOFRADO Y DESENCOFRADO</v>
          </cell>
          <cell r="C118" t="str">
            <v>m²</v>
          </cell>
        </row>
        <row r="119">
          <cell r="A119" t="str">
            <v>05011540</v>
          </cell>
          <cell r="B119" t="str">
            <v>ESCALERAS.- ACERO Fy=4200 kg/cm2</v>
          </cell>
          <cell r="C119" t="str">
            <v>kg</v>
          </cell>
        </row>
        <row r="120">
          <cell r="A120" t="str">
            <v>05011650</v>
          </cell>
          <cell r="B120" t="str">
            <v>CISTERNA, CONCRETO F'C=210 KG/CM2.</v>
          </cell>
          <cell r="C120" t="str">
            <v>m³</v>
          </cell>
        </row>
        <row r="121">
          <cell r="A121" t="str">
            <v>05011660</v>
          </cell>
          <cell r="B121" t="str">
            <v>CISTERNA, ENCOFRADO Y DESENCOFRADO</v>
          </cell>
          <cell r="C121" t="str">
            <v>m²</v>
          </cell>
        </row>
        <row r="122">
          <cell r="A122" t="str">
            <v>05011680</v>
          </cell>
          <cell r="B122" t="str">
            <v>CISTERNA, ACERO Fy=4200 kg/cm2</v>
          </cell>
          <cell r="C122" t="str">
            <v>kg</v>
          </cell>
        </row>
        <row r="123">
          <cell r="A123" t="str">
            <v>05011740</v>
          </cell>
          <cell r="B123" t="str">
            <v xml:space="preserve">TANQUES ELEVADOS.- CONCRETO 210 KG/CM2 </v>
          </cell>
          <cell r="C123" t="str">
            <v>m³</v>
          </cell>
        </row>
        <row r="124">
          <cell r="A124" t="str">
            <v>05011760</v>
          </cell>
          <cell r="B124" t="str">
            <v>TANQUES ELEVADOS.- ENCOFRADO Y DESENCOFR</v>
          </cell>
          <cell r="C124" t="str">
            <v>m²</v>
          </cell>
        </row>
        <row r="125">
          <cell r="A125" t="str">
            <v>05011780</v>
          </cell>
          <cell r="B125" t="str">
            <v>TANQUES ELEVADOS.- ACERO Fy=4,200 kg/cm2</v>
          </cell>
          <cell r="C125" t="str">
            <v>kg</v>
          </cell>
        </row>
        <row r="127">
          <cell r="A127" t="str">
            <v>07</v>
          </cell>
          <cell r="B127" t="str">
            <v>Coberturas</v>
          </cell>
        </row>
        <row r="128">
          <cell r="A128" t="str">
            <v>07010340</v>
          </cell>
          <cell r="B128" t="str">
            <v>COBERTURA CON TEJA DE ARCILLA DE 32 X 15</v>
          </cell>
          <cell r="C128" t="str">
            <v>m²</v>
          </cell>
        </row>
        <row r="129">
          <cell r="A129" t="str">
            <v>07010410</v>
          </cell>
          <cell r="B129" t="str">
            <v>CUMBRERA DE TEJA DE ARCILLA 32 X 15 (COBERTURA)</v>
          </cell>
          <cell r="C129" t="str">
            <v>m</v>
          </cell>
        </row>
        <row r="130">
          <cell r="A130" t="str">
            <v>07010510</v>
          </cell>
          <cell r="B130" t="str">
            <v>IMPERMEAB. DE TECHOS CON PINTURA ASFALTICA</v>
          </cell>
          <cell r="C130" t="str">
            <v>m²</v>
          </cell>
        </row>
        <row r="132">
          <cell r="A132" t="str">
            <v>09</v>
          </cell>
          <cell r="B132" t="str">
            <v>Muros y Tabiques de Albañilería</v>
          </cell>
        </row>
        <row r="133">
          <cell r="A133" t="str">
            <v>09010100</v>
          </cell>
          <cell r="B133" t="str">
            <v>MURO DE LADRILLO KK TIPO IV CABEZA  M:1:1:4 E=1.5 CM</v>
          </cell>
          <cell r="C133" t="str">
            <v>m²</v>
          </cell>
        </row>
        <row r="134">
          <cell r="A134" t="str">
            <v>09010120</v>
          </cell>
          <cell r="B134" t="str">
            <v>MURO DE LADRILLO KK TIPO IV SOGA    M:1:1:4 E=1.5 CM</v>
          </cell>
          <cell r="C134" t="str">
            <v>m²</v>
          </cell>
        </row>
        <row r="135">
          <cell r="A135" t="str">
            <v>09010568</v>
          </cell>
          <cell r="B135" t="str">
            <v>MURO DE MAMP. PIEDRA DE H=0.60 m.</v>
          </cell>
          <cell r="C135" t="str">
            <v>m</v>
          </cell>
        </row>
        <row r="136">
          <cell r="A136" t="str">
            <v>09010700</v>
          </cell>
          <cell r="B136" t="str">
            <v>ALAMBRE # 8 REFUERZO HORIZONTAL EN MUROS</v>
          </cell>
          <cell r="C136" t="str">
            <v>kg</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ow r="9">
          <cell r="A9" t="str">
            <v>01.01</v>
          </cell>
        </row>
      </sheetData>
      <sheetData sheetId="25"/>
      <sheetData sheetId="26"/>
      <sheetData sheetId="27"/>
      <sheetData sheetId="28"/>
      <sheetData sheetId="29"/>
      <sheetData sheetId="30"/>
      <sheetData sheetId="31">
        <row r="9">
          <cell r="A9" t="str">
            <v>PANEL DE NAVEGACION</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ow r="9">
          <cell r="A9" t="str">
            <v>01/09/2019 AL 30/09/2019</v>
          </cell>
        </row>
      </sheetData>
      <sheetData sheetId="47"/>
      <sheetData sheetId="48"/>
      <sheetData sheetId="49"/>
      <sheetData sheetId="50"/>
      <sheetData sheetId="51"/>
      <sheetData sheetId="52"/>
      <sheetData sheetId="53" refreshError="1"/>
      <sheetData sheetId="54" refreshError="1"/>
      <sheetData sheetId="55" refreshError="1"/>
      <sheetData sheetId="56">
        <row r="9">
          <cell r="A9" t="str">
            <v>01/09/2019 AL 30/09/2019</v>
          </cell>
        </row>
      </sheetData>
      <sheetData sheetId="57"/>
      <sheetData sheetId="58"/>
      <sheetData sheetId="59"/>
      <sheetData sheetId="60"/>
      <sheetData sheetId="61" refreshError="1"/>
      <sheetData sheetId="62"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 CD y CI"/>
      <sheetName val="ZD"/>
      <sheetName val="ZE"/>
      <sheetName val="AL"/>
      <sheetName val="BBB (2)"/>
      <sheetName val="AH"/>
      <sheetName val="AK"/>
      <sheetName val="BBA"/>
      <sheetName val="02AA"/>
      <sheetName val="A"/>
      <sheetName val="BBB"/>
      <sheetName val="BEA"/>
      <sheetName val="BFKM"/>
      <sheetName val="CABAA"/>
      <sheetName val="CABAC"/>
      <sheetName val="CAB"/>
      <sheetName val="CBAAA"/>
      <sheetName val="CB"/>
      <sheetName val="CFA"/>
      <sheetName val="CFB"/>
      <sheetName val="CFE"/>
      <sheetName val="HA"/>
      <sheetName val="XH"/>
      <sheetName val="GGJM"/>
      <sheetName val="GGJA"/>
      <sheetName val="GAA"/>
      <sheetName val="GCE"/>
      <sheetName val="GCF"/>
      <sheetName val="GC"/>
      <sheetName val="GAAB"/>
      <sheetName val="GDH"/>
      <sheetName val="GDI"/>
      <sheetName val="GEIF"/>
      <sheetName val="GFI"/>
      <sheetName val="GDII"/>
      <sheetName val="GDIO"/>
      <sheetName val="GDIZ"/>
      <sheetName val="GN"/>
      <sheetName val="GH"/>
      <sheetName val="GI"/>
      <sheetName val="GJ"/>
      <sheetName val="AJ"/>
      <sheetName val="XG"/>
      <sheetName val="KT"/>
      <sheetName val="F"/>
      <sheetName val="MFXB"/>
      <sheetName val="Curva S"/>
      <sheetName val="Costo Indirecto "/>
      <sheetName val="GC (2)"/>
      <sheetName val="RRHH"/>
      <sheetName val="Metrados"/>
      <sheetName val="sensibilidad.proliv"/>
      <sheetName val="Informacion"/>
      <sheetName val="Infra"/>
      <sheetName val="p1"/>
      <sheetName val="Hoja1"/>
      <sheetName val="Input"/>
      <sheetName val="Valorización"/>
      <sheetName val="ARQ"/>
      <sheetName val="ESTRUCTURAS MOD"/>
      <sheetName val="LIMA-CANTA"/>
      <sheetName val="sensibilidad propoli"/>
      <sheetName val="7422CW00"/>
      <sheetName val="B"/>
      <sheetName val="Costos Infra y Eq"/>
    </sheetNames>
    <sheetDataSet>
      <sheetData sheetId="0">
        <row r="61">
          <cell r="C61" t="str">
            <v>CR2967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4">
          <cell r="I4" t="str">
            <v>Frente 1</v>
          </cell>
          <cell r="J4">
            <v>0</v>
          </cell>
          <cell r="K4">
            <v>0</v>
          </cell>
          <cell r="L4">
            <v>0</v>
          </cell>
          <cell r="M4">
            <v>0</v>
          </cell>
          <cell r="N4">
            <v>0</v>
          </cell>
          <cell r="O4">
            <v>0</v>
          </cell>
          <cell r="P4">
            <v>0</v>
          </cell>
          <cell r="Q4">
            <v>0</v>
          </cell>
          <cell r="R4">
            <v>0</v>
          </cell>
          <cell r="S4">
            <v>0</v>
          </cell>
          <cell r="T4">
            <v>0</v>
          </cell>
          <cell r="U4">
            <v>0</v>
          </cell>
          <cell r="V4">
            <v>0</v>
          </cell>
          <cell r="W4">
            <v>0</v>
          </cell>
          <cell r="X4">
            <v>0</v>
          </cell>
          <cell r="Y4">
            <v>0</v>
          </cell>
          <cell r="Z4">
            <v>0</v>
          </cell>
          <cell r="AA4">
            <v>0</v>
          </cell>
          <cell r="AB4">
            <v>0</v>
          </cell>
          <cell r="AC4">
            <v>0</v>
          </cell>
          <cell r="AD4">
            <v>0.96434720303731025</v>
          </cell>
          <cell r="AE4">
            <v>0</v>
          </cell>
          <cell r="AF4">
            <v>0</v>
          </cell>
          <cell r="AG4">
            <v>3.5652796962689762E-2</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0</v>
          </cell>
          <cell r="BI4">
            <v>0</v>
          </cell>
          <cell r="BJ4">
            <v>0</v>
          </cell>
          <cell r="BK4">
            <v>0</v>
          </cell>
          <cell r="BL4">
            <v>0</v>
          </cell>
          <cell r="BM4">
            <v>0</v>
          </cell>
        </row>
        <row r="5">
          <cell r="I5" t="str">
            <v>Frente 2</v>
          </cell>
          <cell r="J5">
            <v>0</v>
          </cell>
          <cell r="K5">
            <v>0</v>
          </cell>
          <cell r="L5">
            <v>0</v>
          </cell>
          <cell r="M5">
            <v>0</v>
          </cell>
          <cell r="N5">
            <v>0</v>
          </cell>
          <cell r="O5">
            <v>0</v>
          </cell>
          <cell r="P5">
            <v>0</v>
          </cell>
          <cell r="Q5">
            <v>0</v>
          </cell>
          <cell r="R5">
            <v>0</v>
          </cell>
          <cell r="S5">
            <v>0</v>
          </cell>
          <cell r="T5">
            <v>0</v>
          </cell>
          <cell r="U5">
            <v>0</v>
          </cell>
          <cell r="V5">
            <v>0</v>
          </cell>
          <cell r="W5">
            <v>0</v>
          </cell>
          <cell r="X5">
            <v>0</v>
          </cell>
          <cell r="Y5">
            <v>0</v>
          </cell>
          <cell r="Z5">
            <v>0</v>
          </cell>
          <cell r="AA5">
            <v>8.8281724950639753E-2</v>
          </cell>
          <cell r="AB5">
            <v>0</v>
          </cell>
          <cell r="AC5">
            <v>0</v>
          </cell>
          <cell r="AD5">
            <v>0.83981381376082598</v>
          </cell>
          <cell r="AE5">
            <v>0</v>
          </cell>
          <cell r="AF5">
            <v>0</v>
          </cell>
          <cell r="AG5">
            <v>7.190446128853413E-2</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0</v>
          </cell>
          <cell r="BA5">
            <v>0</v>
          </cell>
          <cell r="BB5">
            <v>0</v>
          </cell>
          <cell r="BC5">
            <v>0</v>
          </cell>
          <cell r="BD5">
            <v>0</v>
          </cell>
          <cell r="BE5">
            <v>0</v>
          </cell>
          <cell r="BF5">
            <v>0</v>
          </cell>
          <cell r="BG5">
            <v>0</v>
          </cell>
          <cell r="BH5">
            <v>0</v>
          </cell>
          <cell r="BI5">
            <v>0</v>
          </cell>
          <cell r="BJ5">
            <v>0</v>
          </cell>
          <cell r="BK5">
            <v>0</v>
          </cell>
          <cell r="BL5">
            <v>0</v>
          </cell>
          <cell r="BM5">
            <v>0</v>
          </cell>
        </row>
        <row r="6">
          <cell r="I6" t="str">
            <v>Frente 3</v>
          </cell>
          <cell r="J6">
            <v>0</v>
          </cell>
          <cell r="K6">
            <v>0</v>
          </cell>
          <cell r="L6">
            <v>0</v>
          </cell>
          <cell r="M6">
            <v>0</v>
          </cell>
          <cell r="N6">
            <v>0</v>
          </cell>
          <cell r="O6">
            <v>0</v>
          </cell>
          <cell r="P6">
            <v>0</v>
          </cell>
          <cell r="Q6">
            <v>0</v>
          </cell>
          <cell r="R6">
            <v>0</v>
          </cell>
          <cell r="S6">
            <v>0</v>
          </cell>
          <cell r="T6">
            <v>0</v>
          </cell>
          <cell r="U6">
            <v>0</v>
          </cell>
          <cell r="V6">
            <v>0</v>
          </cell>
          <cell r="W6">
            <v>0</v>
          </cell>
          <cell r="X6">
            <v>0</v>
          </cell>
          <cell r="Y6">
            <v>0</v>
          </cell>
          <cell r="Z6">
            <v>0</v>
          </cell>
          <cell r="AA6">
            <v>0.16103877437716058</v>
          </cell>
          <cell r="AB6">
            <v>0</v>
          </cell>
          <cell r="AC6">
            <v>0</v>
          </cell>
          <cell r="AD6">
            <v>0.66108297087705603</v>
          </cell>
          <cell r="AE6">
            <v>0</v>
          </cell>
          <cell r="AF6">
            <v>0</v>
          </cell>
          <cell r="AG6">
            <v>0</v>
          </cell>
          <cell r="AH6">
            <v>0</v>
          </cell>
          <cell r="AI6">
            <v>0</v>
          </cell>
          <cell r="AJ6">
            <v>0.17787825474578337</v>
          </cell>
          <cell r="AK6">
            <v>0</v>
          </cell>
          <cell r="AL6">
            <v>0</v>
          </cell>
          <cell r="AM6">
            <v>0</v>
          </cell>
          <cell r="AN6">
            <v>0</v>
          </cell>
          <cell r="AO6">
            <v>0</v>
          </cell>
          <cell r="AP6">
            <v>0</v>
          </cell>
          <cell r="AQ6">
            <v>0</v>
          </cell>
          <cell r="AR6">
            <v>0</v>
          </cell>
          <cell r="AS6">
            <v>0</v>
          </cell>
          <cell r="AT6">
            <v>0</v>
          </cell>
          <cell r="AU6">
            <v>0</v>
          </cell>
          <cell r="AV6">
            <v>0</v>
          </cell>
          <cell r="AW6">
            <v>0</v>
          </cell>
          <cell r="AX6">
            <v>0</v>
          </cell>
          <cell r="AY6">
            <v>0</v>
          </cell>
          <cell r="AZ6">
            <v>0</v>
          </cell>
          <cell r="BA6">
            <v>0</v>
          </cell>
          <cell r="BB6">
            <v>0</v>
          </cell>
          <cell r="BC6">
            <v>0</v>
          </cell>
          <cell r="BD6">
            <v>0</v>
          </cell>
          <cell r="BE6">
            <v>0</v>
          </cell>
          <cell r="BF6">
            <v>0</v>
          </cell>
          <cell r="BG6">
            <v>0</v>
          </cell>
          <cell r="BH6">
            <v>0</v>
          </cell>
          <cell r="BI6">
            <v>0</v>
          </cell>
          <cell r="BJ6">
            <v>0</v>
          </cell>
          <cell r="BK6">
            <v>0</v>
          </cell>
          <cell r="BL6">
            <v>0</v>
          </cell>
          <cell r="BM6">
            <v>0</v>
          </cell>
        </row>
        <row r="7">
          <cell r="I7" t="str">
            <v>Frente 4</v>
          </cell>
          <cell r="J7">
            <v>0</v>
          </cell>
          <cell r="K7">
            <v>0</v>
          </cell>
          <cell r="L7">
            <v>0</v>
          </cell>
          <cell r="M7">
            <v>0</v>
          </cell>
          <cell r="N7">
            <v>0</v>
          </cell>
          <cell r="O7">
            <v>0</v>
          </cell>
          <cell r="P7">
            <v>0</v>
          </cell>
          <cell r="Q7">
            <v>0</v>
          </cell>
          <cell r="R7">
            <v>0</v>
          </cell>
          <cell r="S7">
            <v>0</v>
          </cell>
          <cell r="T7">
            <v>0</v>
          </cell>
          <cell r="U7">
            <v>0</v>
          </cell>
          <cell r="V7">
            <v>0</v>
          </cell>
          <cell r="W7">
            <v>0</v>
          </cell>
          <cell r="X7">
            <v>0</v>
          </cell>
          <cell r="Y7">
            <v>0</v>
          </cell>
          <cell r="Z7">
            <v>0</v>
          </cell>
          <cell r="AA7">
            <v>3.7717348299992307E-2</v>
          </cell>
          <cell r="AB7">
            <v>0</v>
          </cell>
          <cell r="AC7">
            <v>0</v>
          </cell>
          <cell r="AD7">
            <v>0.47657392797323073</v>
          </cell>
          <cell r="AE7">
            <v>0</v>
          </cell>
          <cell r="AF7">
            <v>0</v>
          </cell>
          <cell r="AG7">
            <v>0.21070076409544838</v>
          </cell>
          <cell r="AH7">
            <v>0</v>
          </cell>
          <cell r="AI7">
            <v>0</v>
          </cell>
          <cell r="AJ7">
            <v>1.719512020088175E-2</v>
          </cell>
          <cell r="AK7">
            <v>0</v>
          </cell>
          <cell r="AL7">
            <v>0</v>
          </cell>
          <cell r="AM7">
            <v>5.6250934104490675E-2</v>
          </cell>
          <cell r="AN7">
            <v>0</v>
          </cell>
          <cell r="AO7">
            <v>0</v>
          </cell>
          <cell r="AP7">
            <v>0</v>
          </cell>
          <cell r="AQ7">
            <v>0</v>
          </cell>
          <cell r="AR7">
            <v>0</v>
          </cell>
          <cell r="AS7">
            <v>0.20156190532595639</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0</v>
          </cell>
          <cell r="BI7">
            <v>0</v>
          </cell>
          <cell r="BJ7">
            <v>0</v>
          </cell>
          <cell r="BK7">
            <v>0</v>
          </cell>
          <cell r="BL7">
            <v>0</v>
          </cell>
          <cell r="BM7">
            <v>0</v>
          </cell>
        </row>
        <row r="8">
          <cell r="I8" t="str">
            <v>Frente 5</v>
          </cell>
          <cell r="J8">
            <v>0</v>
          </cell>
          <cell r="K8">
            <v>0</v>
          </cell>
          <cell r="L8">
            <v>0</v>
          </cell>
          <cell r="M8">
            <v>0</v>
          </cell>
          <cell r="N8">
            <v>0</v>
          </cell>
          <cell r="O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0.13164506211719629</v>
          </cell>
          <cell r="AH8">
            <v>0</v>
          </cell>
          <cell r="AI8">
            <v>0</v>
          </cell>
          <cell r="AJ8">
            <v>0.17278414346720902</v>
          </cell>
          <cell r="AK8">
            <v>0</v>
          </cell>
          <cell r="AL8">
            <v>0</v>
          </cell>
          <cell r="AM8">
            <v>0.25949651772821536</v>
          </cell>
          <cell r="AN8">
            <v>0</v>
          </cell>
          <cell r="AO8">
            <v>0</v>
          </cell>
          <cell r="AP8">
            <v>0.1974675976686833</v>
          </cell>
          <cell r="AQ8">
            <v>0</v>
          </cell>
          <cell r="AR8">
            <v>0</v>
          </cell>
          <cell r="AS8">
            <v>0.18101196153436716</v>
          </cell>
          <cell r="AT8">
            <v>0</v>
          </cell>
          <cell r="AU8">
            <v>0</v>
          </cell>
          <cell r="AV8">
            <v>5.7594717484328734E-2</v>
          </cell>
          <cell r="AW8">
            <v>0</v>
          </cell>
          <cell r="AX8">
            <v>0</v>
          </cell>
          <cell r="AY8">
            <v>0</v>
          </cell>
          <cell r="AZ8">
            <v>0</v>
          </cell>
          <cell r="BA8">
            <v>0</v>
          </cell>
          <cell r="BB8">
            <v>0</v>
          </cell>
          <cell r="BC8">
            <v>0</v>
          </cell>
          <cell r="BD8">
            <v>0</v>
          </cell>
          <cell r="BE8">
            <v>0</v>
          </cell>
          <cell r="BF8">
            <v>0</v>
          </cell>
          <cell r="BG8">
            <v>0</v>
          </cell>
          <cell r="BH8">
            <v>0</v>
          </cell>
          <cell r="BI8">
            <v>0</v>
          </cell>
          <cell r="BJ8">
            <v>0</v>
          </cell>
          <cell r="BK8">
            <v>0</v>
          </cell>
          <cell r="BL8">
            <v>0</v>
          </cell>
          <cell r="BM8">
            <v>0</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
      <sheetName val="Forrado"/>
      <sheetName val="Solo Forrado"/>
      <sheetName val="Costos Solo"/>
      <sheetName val="Costos Solo (2)"/>
      <sheetName val="Costos Adic"/>
      <sheetName val="Hoja2"/>
      <sheetName val="Hoja3"/>
      <sheetName val="Above Piping"/>
      <sheetName val="Solo_Forrado"/>
      <sheetName val="Costos_Solo"/>
      <sheetName val="Costos_Solo_(2)"/>
      <sheetName val="Costos_Adic"/>
      <sheetName val="AVANCE"/>
      <sheetName val="Solo_Forrado1"/>
      <sheetName val="Costos_Solo1"/>
      <sheetName val="Costos_Solo_(2)1"/>
      <sheetName val="Costos_Adic1"/>
      <sheetName val="Above_Piping"/>
      <sheetName val="CFA"/>
      <sheetName val="INDICES"/>
      <sheetName val="Informacion"/>
      <sheetName val="p1"/>
      <sheetName val="Input"/>
      <sheetName val="P9"/>
      <sheetName val="F-05"/>
      <sheetName val="Presenta1"/>
      <sheetName val="RESUMEN POR COMPONENTE"/>
      <sheetName val="POLINOMICA"/>
      <sheetName val="Cuadrillas"/>
      <sheetName val="Hoja91"/>
      <sheetName val="Wind Loads"/>
      <sheetName val="Base_datos"/>
      <sheetName val="A.SENSIBILIDAD"/>
      <sheetName val="FLUJOS"/>
    </sheetNames>
    <sheetDataSet>
      <sheetData sheetId="0" refreshError="1"/>
      <sheetData sheetId="1">
        <row r="27">
          <cell r="E27">
            <v>2.8</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MINSA--&gt;"/>
      <sheetName val="COMPLETO"/>
      <sheetName val="BD"/>
      <sheetName val="Minsa_Morbilidad V2"/>
      <sheetName val="Minsa_Morbilidad General"/>
      <sheetName val="camas"/>
      <sheetName val="hcg"/>
      <sheetName val="hcg2"/>
      <sheetName val="Minsa_Estandares- Fuente "/>
      <sheetName val="Hiss NUEVO"/>
      <sheetName val="Minsa_Producción"/>
      <sheetName val="Poblacion--&gt;"/>
      <sheetName val="Poblac."/>
      <sheetName val="Demanda--&gt;"/>
      <sheetName val="Demanda"/>
      <sheetName val="P1"/>
      <sheetName val="P2"/>
      <sheetName val="P3"/>
      <sheetName val="PM Dic"/>
      <sheetName val="PMF--&gt;"/>
      <sheetName val="CONTINGENCIA"/>
      <sheetName val="Optimizacion--&gt;"/>
      <sheetName val="01 RRHH parte 1"/>
      <sheetName val="01 RRHH  Hoja1"/>
      <sheetName val="01 RRHH  Hoja2"/>
      <sheetName val="01 RRHH resumen"/>
      <sheetName val="02. rrff 1. actual franco"/>
      <sheetName val="02. rrff  2. calidad urteaga"/>
      <sheetName val="02. rrff 3. resumen que utilizo"/>
      <sheetName val="03. Eq  . dr torres"/>
      <sheetName val="03. Eq  . 2. resumen el que uso"/>
      <sheetName val="Optimizacion"/>
      <sheetName val="Brecha"/>
      <sheetName val="Hoja3"/>
      <sheetName val="Hoja5"/>
      <sheetName val="Hoja6"/>
      <sheetName val="Cronograma Fisico y Financ"/>
      <sheetName val="PROYECCION GLOBAL"/>
      <sheetName val="RRHH"/>
      <sheetName val="POLINOMICA"/>
      <sheetName val="Forrado"/>
      <sheetName val="SENSIBILIDAD"/>
      <sheetName val="CALENDAR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1">
          <cell r="C1">
            <v>1.6324660724724938E-2</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O"/>
      <sheetName val="Flujo de caja "/>
      <sheetName val="Proy.01"/>
      <sheetName val="Proy.02"/>
      <sheetName val="Proy.03"/>
      <sheetName val="Q5"/>
      <sheetName val="Q6"/>
      <sheetName val="Q7"/>
      <sheetName val="Q8"/>
      <sheetName val="Q9"/>
      <sheetName val="Q10"/>
      <sheetName val="Planilla"/>
      <sheetName val="Control de avance"/>
      <sheetName val="Resumen Procesos - Rubro"/>
      <sheetName val="Res.Proceso"/>
      <sheetName val="Proy. Mano de Obra"/>
      <sheetName val="Datos RO"/>
      <sheetName val="Data Flujo"/>
      <sheetName val="BD"/>
      <sheetName val="Valor Ganado"/>
      <sheetName val="DATOS"/>
      <sheetName val="Valorización"/>
      <sheetName val="Demanda"/>
      <sheetName val="Sensibilidad"/>
      <sheetName val="RESUMEN POR COMPONENTE"/>
      <sheetName val="RRHH"/>
      <sheetName val="Metrados"/>
      <sheetName val="CFA"/>
      <sheetName val="Base Transformador"/>
      <sheetName val="Input"/>
      <sheetName val="Infra"/>
      <sheetName val="F-05"/>
      <sheetName val="Sensib. IE-VACSN"/>
      <sheetName val="sensibilidad.proliv"/>
      <sheetName val="FP"/>
      <sheetName val="POLINOMICA"/>
      <sheetName val="sensibilidad propoli"/>
      <sheetName val="Direct_Lbr"/>
      <sheetName val="C17_Gra01"/>
      <sheetName val="Calcul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2">
          <cell r="Z2">
            <v>3.242</v>
          </cell>
        </row>
      </sheetData>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Inputs"/>
      <sheetName val="1700"/>
      <sheetName val="Calculos"/>
      <sheetName val="Costos Infra y Eq"/>
      <sheetName val="CFA"/>
      <sheetName val="Forrado"/>
      <sheetName val="sensibilidad propoli"/>
      <sheetName val="sensibilidad.proliv"/>
      <sheetName val="Sensib. IE-VACSN"/>
      <sheetName val="C05_Ges03"/>
      <sheetName val="BD"/>
      <sheetName val="Sensibilidad"/>
      <sheetName val="RESUMEN POR COMPONENTE"/>
      <sheetName val="Metrad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INALQS"/>
      <sheetName val="A"/>
      <sheetName val="B"/>
      <sheetName val="Demanda"/>
      <sheetName val="sensibilidad.proliv"/>
      <sheetName val="INDIC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BASE"/>
      <sheetName val="1.00"/>
      <sheetName val="MADERA"/>
      <sheetName val="3.00"/>
      <sheetName val="DATOS"/>
      <sheetName val="Costos Infra y Eq"/>
      <sheetName val="Sensibilidad"/>
      <sheetName val="Wind Loads"/>
      <sheetName val="2843 DATA"/>
      <sheetName val="Tablas"/>
      <sheetName val="Flota"/>
      <sheetName val="A"/>
      <sheetName val="B"/>
      <sheetName val="Presenta1"/>
      <sheetName val="Sens.agua"/>
      <sheetName val="POLINOMICA"/>
      <sheetName val="Demanda"/>
      <sheetName val="BD"/>
      <sheetName val="Infra"/>
    </sheetNames>
    <sheetDataSet>
      <sheetData sheetId="0" refreshError="1"/>
      <sheetData sheetId="1" refreshError="1"/>
      <sheetData sheetId="2" refreshError="1"/>
      <sheetData sheetId="3" refreshError="1"/>
      <sheetData sheetId="4">
        <row r="14">
          <cell r="B14" t="str">
            <v>LIMA</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 F1"/>
      <sheetName val="EST_DORMITORIO"/>
      <sheetName val="DATOS"/>
      <sheetName val="Relacion de INSUMOS"/>
      <sheetName val="sensibilidad propoli"/>
      <sheetName val="Costos Infra y Eq"/>
      <sheetName val="A"/>
      <sheetName val="B"/>
      <sheetName val="Sensibilidad"/>
      <sheetName val="Sens.agua"/>
      <sheetName val="Consolidado"/>
      <sheetName val="BASES"/>
      <sheetName val="Sensib. IE-VACSN"/>
      <sheetName val="Medidas"/>
      <sheetName val="Pared 2"/>
      <sheetName val="Pared 3"/>
      <sheetName val="Hoja1"/>
      <sheetName val="CFA"/>
    </sheetNames>
    <sheetDataSet>
      <sheetData sheetId="0">
        <row r="42">
          <cell r="D42">
            <v>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RESUMEN"/>
      <sheetName val="ppto_est"/>
      <sheetName val="ppto_arq"/>
      <sheetName val="ppto_iiss"/>
      <sheetName val="ppto_iiee"/>
      <sheetName val="Estadística"/>
      <sheetName val="VACST"/>
      <sheetName val="Dmda."/>
      <sheetName val="Pob. DIRESA 2013"/>
      <sheetName val="gs"/>
      <sheetName val="RRHH"/>
      <sheetName val="F-05"/>
      <sheetName val="PPTOALT1"/>
      <sheetName val="PTO_ARES"/>
      <sheetName val="cie10"/>
      <sheetName val="PRECIO2"/>
      <sheetName val="RO2655"/>
      <sheetName val="MAESTRO DE CLAVES FINAL"/>
      <sheetName val="Presenta1"/>
    </sheetNames>
    <sheetDataSet>
      <sheetData sheetId="0">
        <row r="17">
          <cell r="G17">
            <v>0.19675629907588096</v>
          </cell>
        </row>
        <row r="18">
          <cell r="G18">
            <v>5.3199999999999997E-2</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 val="Hoja2"/>
      <sheetName val="Hoja3"/>
      <sheetName val="$total"/>
      <sheetName val="$BA"/>
      <sheetName val="$BA-otu"/>
      <sheetName val="$CI"/>
      <sheetName val="$CI-otu"/>
      <sheetName val="$CI-vc"/>
      <sheetName val="$CO"/>
      <sheetName val="$EB"/>
      <sheetName val="$EC"/>
      <sheetName val="$HU"/>
      <sheetName val="$IN"/>
      <sheetName val="$LC"/>
      <sheetName val="$LE"/>
      <sheetName val="$LF-arr"/>
      <sheetName val="$LG"/>
      <sheetName val="$LP"/>
      <sheetName val="$LR"/>
      <sheetName val="LR-even"/>
      <sheetName val="$MA"/>
      <sheetName val="$MA-event"/>
      <sheetName val="$MC"/>
      <sheetName val="$NU"/>
      <sheetName val="$ PAC"/>
      <sheetName val="$PN"/>
      <sheetName val="$PR"/>
      <sheetName val="$PR-nc"/>
      <sheetName val="$PT"/>
      <sheetName val="$QU"/>
      <sheetName val="$RE"/>
      <sheetName val="$RC"/>
      <sheetName val="$SA"/>
      <sheetName val="$SS"/>
      <sheetName val="$SA-HITO "/>
      <sheetName val="$SJ"/>
      <sheetName val="$VI"/>
      <sheetName val="$VI hito"/>
      <sheetName val="$SF"/>
      <sheetName val="$LA"/>
      <sheetName val="$ TH"/>
      <sheetName val="$cisa"/>
      <sheetName val="$adelsol"/>
      <sheetName val="$cba"/>
      <sheetName val="$cTL "/>
      <sheetName val="$ cosal"/>
      <sheetName val="desglose factura"/>
      <sheetName val="desglose otras"/>
      <sheetName val="_total"/>
      <sheetName val="RES F1"/>
      <sheetName val="Ing. Detalles"/>
      <sheetName val="P1"/>
      <sheetName val="Metrados"/>
      <sheetName val="RRHH"/>
      <sheetName val="BD"/>
      <sheetName val="PPTOALT1pref"/>
      <sheetName val="A"/>
      <sheetName val="B"/>
      <sheetName val="Sensibilidad"/>
      <sheetName val="Sens.agua"/>
      <sheetName val="PPTOALT1"/>
      <sheetName val="C17_Gra01"/>
      <sheetName val="Wind Loads"/>
      <sheetName val="Base_datos"/>
      <sheetName val="2843 DATA"/>
      <sheetName val="Estimate"/>
    </sheetNames>
    <sheetDataSet>
      <sheetData sheetId="0" refreshError="1">
        <row r="1">
          <cell r="I1" t="str">
            <v xml:space="preserve">ERROR-ERROR-ERROR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POB.REG"/>
      <sheetName val="POB.NAC"/>
      <sheetName val="POB.PENAL"/>
      <sheetName val="GI"/>
      <sheetName val="OC"/>
      <sheetName val="TD"/>
      <sheetName val="Hoja2"/>
      <sheetName val="POB. YANAMILLA"/>
      <sheetName val="POB. PROYECTADA"/>
      <sheetName val="POB. PROY. CON VAR REG."/>
      <sheetName val="DEMANDA"/>
      <sheetName val="OFERTA"/>
      <sheetName val="OTROS COSTOS"/>
      <sheetName val="INVENTARIO ACTUAL"/>
      <sheetName val="BRECHA"/>
      <sheetName val="ALTERNATIVA 1"/>
      <sheetName val="EQUIP.ALT 1y2"/>
      <sheetName val="ALTERNATIVA 2"/>
      <sheetName val="COSTOS OP Y MTN"/>
      <sheetName val="FLUJOS"/>
      <sheetName val="Hoja1"/>
      <sheetName val="sensibilidad.proliv"/>
      <sheetName val="SENSIBILIDAD"/>
      <sheetName val="BENEFICIOS INCR"/>
      <sheetName val="MATRIZ MARCO LOGICO"/>
      <sheetName val="PLAN DE IMPLEMENTACIÓN"/>
      <sheetName val="Hoja3"/>
      <sheetName val="Hoja4"/>
      <sheetName val="HUANTA Excel"/>
      <sheetName val="Datos Mensual"/>
      <sheetName val="20.- Sensibilidad"/>
      <sheetName val="A"/>
      <sheetName val="B"/>
      <sheetName val="DATOS"/>
      <sheetName val="Relacion de INSUMOS"/>
      <sheetName val="LIMA-CANTA"/>
      <sheetName val="HHspo"/>
      <sheetName val="F-05"/>
      <sheetName val="RES F1"/>
      <sheetName val="PPTOALT1"/>
      <sheetName val="sensibilidad propol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7">
          <cell r="G7">
            <v>0</v>
          </cell>
        </row>
        <row r="36">
          <cell r="K36">
            <v>0</v>
          </cell>
        </row>
        <row r="57">
          <cell r="G57">
            <v>0</v>
          </cell>
        </row>
      </sheetData>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Hoja3"/>
      <sheetName val="Hoja1"/>
      <sheetName val="Hoja2"/>
      <sheetName val="GGRALES "/>
      <sheetName val="Documentos Oficina Tecnica envi"/>
      <sheetName val="Sheet11(2)"/>
      <sheetName val="FINAL"/>
      <sheetName val="GGRALES_"/>
      <sheetName val="Documentos_Oficina_Tecnica_envi"/>
      <sheetName val="Encofrado_BVR_Unispan"/>
      <sheetName val="puni"/>
      <sheetName val="CCcosto"/>
      <sheetName val="Datos"/>
      <sheetName val="PlanCta07"/>
      <sheetName val="A"/>
      <sheetName val="RESUMEN"/>
      <sheetName val="VENTA"/>
      <sheetName val="Curva S DAMRAISE"/>
      <sheetName val="GGRALES_1"/>
      <sheetName val="RES F1"/>
      <sheetName val="sensibilidad.proliv"/>
      <sheetName val="Sens.agua"/>
      <sheetName val="BASES"/>
      <sheetName val="VAL ESTRUCTURAS "/>
      <sheetName val="Consolidado"/>
      <sheetName val="PPTOALT1"/>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B1:W245"/>
  <sheetViews>
    <sheetView defaultGridColor="0" topLeftCell="A7" colorId="9" zoomScale="110" zoomScaleNormal="110" workbookViewId="0">
      <selection activeCell="I9" sqref="I9"/>
    </sheetView>
  </sheetViews>
  <sheetFormatPr baseColWidth="10" defaultRowHeight="12" x14ac:dyDescent="0.25"/>
  <cols>
    <col min="1" max="1" width="3.42578125" style="2" customWidth="1"/>
    <col min="2" max="2" width="9" style="2" customWidth="1"/>
    <col min="3" max="3" width="10.28515625" style="2" customWidth="1"/>
    <col min="4" max="4" width="18.5703125" style="2" customWidth="1"/>
    <col min="5" max="5" width="12" style="2" customWidth="1"/>
    <col min="6" max="6" width="16.42578125" style="2" customWidth="1"/>
    <col min="7" max="7" width="9.5703125" style="2" customWidth="1"/>
    <col min="8" max="8" width="13" style="2" customWidth="1"/>
    <col min="9" max="9" width="12.28515625" style="2" customWidth="1"/>
    <col min="10" max="18" width="11.42578125" style="2" customWidth="1"/>
    <col min="19" max="19" width="23.5703125" style="2" customWidth="1"/>
    <col min="20" max="20" width="15" style="2" customWidth="1"/>
    <col min="21" max="21" width="11.42578125" style="2" customWidth="1"/>
    <col min="22" max="16384" width="11.42578125" style="2"/>
  </cols>
  <sheetData>
    <row r="1" spans="3:23" x14ac:dyDescent="0.25">
      <c r="C1" s="46" t="s">
        <v>0</v>
      </c>
    </row>
    <row r="2" spans="3:23" ht="15" x14ac:dyDescent="0.25">
      <c r="C2">
        <v>0</v>
      </c>
      <c r="E2" s="51"/>
    </row>
    <row r="3" spans="3:23" x14ac:dyDescent="0.25">
      <c r="D3" s="1" t="s">
        <v>1</v>
      </c>
      <c r="E3" s="52">
        <v>0</v>
      </c>
      <c r="F3" s="2" t="s">
        <v>2</v>
      </c>
    </row>
    <row r="4" spans="3:23" ht="15" x14ac:dyDescent="0.25">
      <c r="R4" s="107" t="s">
        <v>3</v>
      </c>
      <c r="S4" s="108"/>
      <c r="T4" s="14" t="s">
        <v>4</v>
      </c>
      <c r="U4" s="14" t="s">
        <v>5</v>
      </c>
      <c r="V4" s="14" t="s">
        <v>6</v>
      </c>
      <c r="W4" s="14" t="s">
        <v>7</v>
      </c>
    </row>
    <row r="5" spans="3:23" ht="24" customHeight="1" x14ac:dyDescent="0.25">
      <c r="D5" s="12">
        <v>0</v>
      </c>
      <c r="E5" s="3" t="s">
        <v>8</v>
      </c>
      <c r="G5" s="13">
        <f>ROUNDUP(D5/($E$3-5), 0)</f>
        <v>0</v>
      </c>
      <c r="H5" s="3" t="s">
        <v>9</v>
      </c>
      <c r="N5" s="13" t="s">
        <v>10</v>
      </c>
      <c r="O5" s="2" t="s">
        <v>11</v>
      </c>
      <c r="R5" s="14">
        <v>1</v>
      </c>
      <c r="S5" s="47" t="s">
        <v>12</v>
      </c>
      <c r="T5" s="48" t="s">
        <v>13</v>
      </c>
      <c r="U5" s="14">
        <f>V5+W5</f>
        <v>8</v>
      </c>
      <c r="V5" s="14">
        <v>4</v>
      </c>
      <c r="W5" s="14">
        <v>4</v>
      </c>
    </row>
    <row r="6" spans="3:23" ht="27" customHeight="1" x14ac:dyDescent="0.25">
      <c r="D6" s="12">
        <v>0</v>
      </c>
      <c r="E6" s="3" t="s">
        <v>14</v>
      </c>
      <c r="G6" s="13" t="e">
        <f>ROUNDUP(D6/$E$3, 0)</f>
        <v>#DIV/0!</v>
      </c>
      <c r="H6" s="3" t="s">
        <v>15</v>
      </c>
      <c r="R6" s="14">
        <v>2</v>
      </c>
      <c r="S6" s="47" t="s">
        <v>16</v>
      </c>
      <c r="T6" s="48" t="s">
        <v>17</v>
      </c>
      <c r="U6" s="14">
        <f>V6+W6</f>
        <v>15.5</v>
      </c>
      <c r="V6" s="14">
        <v>11.5</v>
      </c>
      <c r="W6" s="14">
        <v>4</v>
      </c>
    </row>
    <row r="7" spans="3:23" ht="20.25" customHeight="1" x14ac:dyDescent="0.25">
      <c r="N7" s="13">
        <f>D5+D6</f>
        <v>0</v>
      </c>
      <c r="O7" s="2" t="s">
        <v>18</v>
      </c>
      <c r="R7" s="14">
        <v>3</v>
      </c>
      <c r="S7" s="47" t="s">
        <v>19</v>
      </c>
      <c r="T7" s="48" t="s">
        <v>20</v>
      </c>
      <c r="U7" s="14">
        <f>V7+W7</f>
        <v>17.5</v>
      </c>
      <c r="V7" s="14">
        <v>13.5</v>
      </c>
      <c r="W7" s="14">
        <v>4</v>
      </c>
    </row>
    <row r="8" spans="3:23" ht="18.75" customHeight="1" x14ac:dyDescent="0.25">
      <c r="D8" s="7" t="s">
        <v>21</v>
      </c>
      <c r="E8" s="9"/>
      <c r="R8" s="14">
        <v>4</v>
      </c>
      <c r="S8" s="47" t="s">
        <v>22</v>
      </c>
      <c r="T8" s="48" t="s">
        <v>23</v>
      </c>
      <c r="U8" s="14">
        <f>V8+W8</f>
        <v>21.5</v>
      </c>
      <c r="V8" s="14">
        <v>17.5</v>
      </c>
      <c r="W8" s="14">
        <v>4</v>
      </c>
    </row>
    <row r="9" spans="3:23" x14ac:dyDescent="0.25">
      <c r="D9" s="8" t="s">
        <v>24</v>
      </c>
      <c r="E9" s="10" t="e">
        <f>IF(SUM(G5:G6)&lt;=9, 0, IF(SUM(G5:G6)&lt;=20, 1, IF(SUM(G5:G6)&lt;=40, 2, IF(SUM(G5:G6)&lt;=60, 3, "Más de 60"))))</f>
        <v>#DIV/0!</v>
      </c>
      <c r="R9" s="14" t="s">
        <v>25</v>
      </c>
      <c r="S9" s="47" t="s">
        <v>26</v>
      </c>
    </row>
    <row r="10" spans="3:23" x14ac:dyDescent="0.25">
      <c r="D10" s="8" t="s">
        <v>27</v>
      </c>
      <c r="E10" s="10" t="e">
        <f>SUM(N10:N11)</f>
        <v>#DIV/0!</v>
      </c>
      <c r="N10" s="12">
        <f>G5</f>
        <v>0</v>
      </c>
      <c r="O10" s="6" t="s">
        <v>28</v>
      </c>
    </row>
    <row r="11" spans="3:23" x14ac:dyDescent="0.25">
      <c r="D11" s="8" t="s">
        <v>29</v>
      </c>
      <c r="E11" s="10" t="e">
        <f>N12+N13</f>
        <v>#DIV/0!</v>
      </c>
      <c r="N11" s="12" t="e">
        <f>G6</f>
        <v>#DIV/0!</v>
      </c>
      <c r="O11" s="6" t="s">
        <v>30</v>
      </c>
    </row>
    <row r="12" spans="3:23" ht="15" x14ac:dyDescent="0.25">
      <c r="D12" s="8" t="s">
        <v>31</v>
      </c>
      <c r="E12" s="10" t="e">
        <f>ROUNDDOWN(SUM(G5:G6)/20,0)</f>
        <v>#DIV/0!</v>
      </c>
      <c r="N12" s="12">
        <f>ROUNDUP(G5/2,0)</f>
        <v>0</v>
      </c>
      <c r="O12" s="6" t="s">
        <v>28</v>
      </c>
      <c r="R12" s="107" t="s">
        <v>32</v>
      </c>
      <c r="S12" s="108"/>
      <c r="T12" s="49"/>
      <c r="U12" s="1"/>
      <c r="V12" s="1"/>
      <c r="W12" s="1"/>
    </row>
    <row r="13" spans="3:23" x14ac:dyDescent="0.25">
      <c r="D13" s="8" t="s">
        <v>33</v>
      </c>
      <c r="E13" s="10" t="e">
        <f>ROUNDUP(SUM(G5:G6)/10,0)</f>
        <v>#DIV/0!</v>
      </c>
      <c r="N13" s="12" t="e">
        <f>ROUNDUP(G6/2,0)</f>
        <v>#DIV/0!</v>
      </c>
      <c r="O13" s="6" t="s">
        <v>30</v>
      </c>
      <c r="R13" s="14" t="s">
        <v>34</v>
      </c>
      <c r="S13" s="14" t="s">
        <v>35</v>
      </c>
      <c r="T13" s="14" t="s">
        <v>36</v>
      </c>
      <c r="U13" s="14" t="s">
        <v>37</v>
      </c>
      <c r="V13" s="14" t="s">
        <v>36</v>
      </c>
      <c r="W13" s="14" t="s">
        <v>38</v>
      </c>
    </row>
    <row r="14" spans="3:23" x14ac:dyDescent="0.25">
      <c r="D14" s="11" t="s">
        <v>39</v>
      </c>
      <c r="E14" s="10" t="e">
        <f>ROUNDUP(SUM(G5:G6)/8,0)</f>
        <v>#DIV/0!</v>
      </c>
      <c r="R14" s="14">
        <v>1</v>
      </c>
      <c r="S14" s="14" t="s">
        <v>40</v>
      </c>
      <c r="T14" s="14">
        <v>6.5</v>
      </c>
      <c r="U14" s="14" t="s">
        <v>41</v>
      </c>
      <c r="V14" s="14">
        <v>6.5</v>
      </c>
      <c r="W14" s="14">
        <v>4</v>
      </c>
    </row>
    <row r="15" spans="3:23" x14ac:dyDescent="0.25">
      <c r="D15" s="8" t="s">
        <v>42</v>
      </c>
      <c r="E15" s="10">
        <f>IF(N5="Un turno", 1, IF(N5="Ambos turnos", 2, ""))</f>
        <v>1</v>
      </c>
      <c r="R15" s="14">
        <v>2</v>
      </c>
      <c r="S15" s="14" t="s">
        <v>43</v>
      </c>
      <c r="T15" s="14">
        <v>8.5</v>
      </c>
      <c r="U15" s="14" t="s">
        <v>44</v>
      </c>
      <c r="V15" s="14">
        <v>9</v>
      </c>
      <c r="W15" s="14">
        <v>4</v>
      </c>
    </row>
    <row r="16" spans="3:23" ht="12" customHeight="1" x14ac:dyDescent="0.25">
      <c r="R16" s="14">
        <v>3</v>
      </c>
      <c r="S16" s="14" t="s">
        <v>45</v>
      </c>
      <c r="T16" s="14">
        <v>10.5</v>
      </c>
      <c r="U16" s="14" t="s">
        <v>46</v>
      </c>
      <c r="V16" s="14">
        <v>11.5</v>
      </c>
      <c r="W16" s="14">
        <v>4</v>
      </c>
    </row>
    <row r="17" spans="2:23" x14ac:dyDescent="0.25">
      <c r="R17" s="14">
        <v>4</v>
      </c>
      <c r="S17" s="14" t="s">
        <v>47</v>
      </c>
      <c r="T17" s="14">
        <v>12.5</v>
      </c>
      <c r="U17" s="14" t="s">
        <v>48</v>
      </c>
      <c r="V17" s="14">
        <v>14</v>
      </c>
      <c r="W17" s="14">
        <v>4</v>
      </c>
    </row>
    <row r="18" spans="2:23" ht="15" x14ac:dyDescent="0.25">
      <c r="B18"/>
      <c r="C18" s="46" t="s">
        <v>49</v>
      </c>
      <c r="R18" s="14">
        <v>5</v>
      </c>
      <c r="S18" s="14" t="s">
        <v>50</v>
      </c>
      <c r="T18" s="14">
        <v>14.5</v>
      </c>
      <c r="U18" s="14" t="s">
        <v>51</v>
      </c>
      <c r="V18" s="14">
        <v>16.5</v>
      </c>
      <c r="W18" s="14">
        <v>4</v>
      </c>
    </row>
    <row r="19" spans="2:23" s="1" customFormat="1" x14ac:dyDescent="0.25">
      <c r="R19" s="14">
        <v>6</v>
      </c>
      <c r="S19" s="14" t="s">
        <v>52</v>
      </c>
      <c r="T19" s="14">
        <v>16.5</v>
      </c>
      <c r="U19" s="14" t="s">
        <v>53</v>
      </c>
      <c r="V19" s="14">
        <v>19</v>
      </c>
      <c r="W19" s="14">
        <v>4</v>
      </c>
    </row>
    <row r="20" spans="2:23" s="1" customFormat="1" ht="19.5" customHeight="1" x14ac:dyDescent="0.25">
      <c r="B20" s="109" t="s">
        <v>54</v>
      </c>
      <c r="C20" s="108"/>
      <c r="D20" s="109" t="s">
        <v>55</v>
      </c>
      <c r="E20" s="110"/>
      <c r="F20" s="108"/>
      <c r="G20" s="50" t="s">
        <v>56</v>
      </c>
      <c r="H20" s="50" t="s">
        <v>57</v>
      </c>
      <c r="I20" s="50" t="s">
        <v>58</v>
      </c>
      <c r="J20" s="50" t="s">
        <v>59</v>
      </c>
      <c r="R20" s="14" t="s">
        <v>25</v>
      </c>
      <c r="S20" s="47" t="s">
        <v>26</v>
      </c>
    </row>
    <row r="21" spans="2:23" s="1" customFormat="1" ht="12.75" customHeight="1" x14ac:dyDescent="0.25">
      <c r="B21" s="114" t="s">
        <v>60</v>
      </c>
      <c r="C21" s="109" t="s">
        <v>61</v>
      </c>
      <c r="D21" s="16" t="s">
        <v>62</v>
      </c>
      <c r="E21" s="17"/>
      <c r="F21" s="17"/>
      <c r="G21" s="17"/>
      <c r="H21" s="17"/>
      <c r="I21" s="18"/>
      <c r="J21" s="19"/>
      <c r="K21" s="3"/>
    </row>
    <row r="22" spans="2:23" s="1" customFormat="1" ht="11.25" customHeight="1" x14ac:dyDescent="0.25">
      <c r="B22" s="112"/>
      <c r="C22" s="112"/>
      <c r="D22" s="21"/>
      <c r="E22" s="8" t="s">
        <v>63</v>
      </c>
      <c r="F22" s="14"/>
      <c r="G22" s="14">
        <v>20</v>
      </c>
      <c r="H22" s="14">
        <v>2</v>
      </c>
      <c r="I22" s="14">
        <f>G22*H22</f>
        <v>40</v>
      </c>
      <c r="J22" s="14">
        <f>I22*G5</f>
        <v>0</v>
      </c>
      <c r="L22" s="24"/>
      <c r="M22" s="3"/>
    </row>
    <row r="23" spans="2:23" s="1" customFormat="1" x14ac:dyDescent="0.25">
      <c r="B23" s="112"/>
      <c r="C23" s="112"/>
      <c r="D23" s="22"/>
      <c r="E23" s="8" t="s">
        <v>64</v>
      </c>
      <c r="F23" s="14"/>
      <c r="G23" s="14">
        <v>25</v>
      </c>
      <c r="H23" s="14">
        <v>2.4</v>
      </c>
      <c r="I23" s="14">
        <f>G23*H23</f>
        <v>60</v>
      </c>
      <c r="J23" s="14" t="e">
        <f>I23*G6</f>
        <v>#DIV/0!</v>
      </c>
    </row>
    <row r="24" spans="2:23" s="1" customFormat="1" x14ac:dyDescent="0.25">
      <c r="B24" s="112"/>
      <c r="C24" s="112"/>
      <c r="D24" s="22"/>
      <c r="E24" s="20" t="s">
        <v>65</v>
      </c>
      <c r="F24" s="19"/>
      <c r="G24" s="14"/>
      <c r="H24" s="14"/>
      <c r="I24" s="14">
        <v>37.5</v>
      </c>
      <c r="J24" s="14">
        <f>I24</f>
        <v>37.5</v>
      </c>
    </row>
    <row r="25" spans="2:23" s="1" customFormat="1" x14ac:dyDescent="0.25">
      <c r="B25" s="112"/>
      <c r="C25" s="112"/>
      <c r="D25" s="23"/>
      <c r="E25" s="20" t="s">
        <v>66</v>
      </c>
      <c r="F25" s="19"/>
      <c r="G25" s="14"/>
      <c r="H25" s="14"/>
      <c r="I25" s="14">
        <v>9</v>
      </c>
      <c r="J25" s="14" t="e">
        <f>I25*(SUM(G5:G6)/2)</f>
        <v>#DIV/0!</v>
      </c>
    </row>
    <row r="26" spans="2:23" s="1" customFormat="1" x14ac:dyDescent="0.25">
      <c r="B26" s="112"/>
      <c r="C26" s="112"/>
      <c r="D26" s="16" t="s">
        <v>67</v>
      </c>
      <c r="E26" s="26"/>
      <c r="F26" s="26"/>
      <c r="G26" s="17"/>
      <c r="H26" s="17"/>
      <c r="I26" s="18"/>
      <c r="J26" s="32" t="e">
        <f>IF(SUM(G5:G6)&lt;6, 0, IF(SUM(G5:G6)&lt;16, 1, IF(SUM(G5:G6)&lt;26, 2, 3)))</f>
        <v>#DIV/0!</v>
      </c>
    </row>
    <row r="27" spans="2:23" s="1" customFormat="1" ht="12" customHeight="1" x14ac:dyDescent="0.25">
      <c r="B27" s="112"/>
      <c r="C27" s="112"/>
      <c r="D27" s="25"/>
      <c r="E27" s="28" t="s">
        <v>68</v>
      </c>
      <c r="F27" s="29"/>
      <c r="G27" s="19"/>
      <c r="H27" s="14"/>
      <c r="I27" s="14"/>
      <c r="J27" s="14" t="e">
        <f>IF(SUM(G5:G6)&lt;6, 0, IF(SUM(G5:G6)&lt;16, 1, IF(SUM(G5:G6)&lt;26, 2, 3)))*50</f>
        <v>#DIV/0!</v>
      </c>
    </row>
    <row r="28" spans="2:23" s="1" customFormat="1" ht="12" customHeight="1" x14ac:dyDescent="0.25">
      <c r="B28" s="112"/>
      <c r="C28" s="112"/>
      <c r="D28" s="27"/>
      <c r="E28" s="20" t="s">
        <v>69</v>
      </c>
      <c r="F28" s="19"/>
      <c r="G28" s="19">
        <v>25</v>
      </c>
      <c r="H28" s="14">
        <v>2</v>
      </c>
      <c r="I28" s="14">
        <f>G28*H28</f>
        <v>50</v>
      </c>
      <c r="J28" s="14"/>
    </row>
    <row r="29" spans="2:23" s="1" customFormat="1" ht="12" customHeight="1" x14ac:dyDescent="0.25">
      <c r="B29" s="112"/>
      <c r="C29" s="112"/>
      <c r="D29" s="22"/>
      <c r="E29" s="30" t="s">
        <v>70</v>
      </c>
      <c r="F29" s="31"/>
      <c r="G29" s="19">
        <v>25</v>
      </c>
      <c r="H29" s="14">
        <v>2</v>
      </c>
      <c r="I29" s="14">
        <f>G29*H29</f>
        <v>50</v>
      </c>
      <c r="J29" s="14"/>
    </row>
    <row r="30" spans="2:23" s="1" customFormat="1" ht="12" customHeight="1" x14ac:dyDescent="0.25">
      <c r="B30" s="112"/>
      <c r="C30" s="113"/>
      <c r="D30" s="23"/>
      <c r="E30" s="20" t="s">
        <v>71</v>
      </c>
      <c r="F30" s="19"/>
      <c r="G30" s="19">
        <v>25</v>
      </c>
      <c r="H30" s="14">
        <v>2</v>
      </c>
      <c r="I30" s="14">
        <f>G30*H30</f>
        <v>50</v>
      </c>
      <c r="J30" s="14"/>
      <c r="K30" s="3"/>
    </row>
    <row r="31" spans="2:23" s="1" customFormat="1" ht="12" customHeight="1" x14ac:dyDescent="0.25">
      <c r="B31" s="112"/>
      <c r="C31" s="109" t="s">
        <v>72</v>
      </c>
      <c r="D31" s="16" t="s">
        <v>73</v>
      </c>
      <c r="E31" s="26"/>
      <c r="F31" s="26"/>
      <c r="G31" s="17"/>
      <c r="H31" s="17"/>
      <c r="I31" s="18"/>
      <c r="J31" s="19"/>
    </row>
    <row r="32" spans="2:23" s="1" customFormat="1" x14ac:dyDescent="0.25">
      <c r="B32" s="112"/>
      <c r="C32" s="112"/>
      <c r="D32" s="21"/>
      <c r="E32" s="20" t="s">
        <v>74</v>
      </c>
      <c r="F32" s="19"/>
      <c r="G32" s="1" t="s">
        <v>75</v>
      </c>
      <c r="H32" s="14">
        <v>1</v>
      </c>
      <c r="I32" s="14">
        <v>120</v>
      </c>
      <c r="J32" s="14">
        <f>I32</f>
        <v>120</v>
      </c>
      <c r="K32" s="33"/>
    </row>
    <row r="33" spans="2:13" s="1" customFormat="1" x14ac:dyDescent="0.25">
      <c r="B33" s="112"/>
      <c r="C33" s="113"/>
      <c r="D33" s="23"/>
      <c r="E33" s="20" t="s">
        <v>76</v>
      </c>
      <c r="F33" s="19"/>
      <c r="G33" s="19"/>
      <c r="H33" s="14" t="s">
        <v>77</v>
      </c>
      <c r="I33" s="14">
        <f>I32*10%</f>
        <v>12</v>
      </c>
      <c r="J33" s="14">
        <f>I33</f>
        <v>12</v>
      </c>
      <c r="K33" s="33"/>
      <c r="M33" s="4"/>
    </row>
    <row r="34" spans="2:13" s="1" customFormat="1" ht="29.25" customHeight="1" x14ac:dyDescent="0.25">
      <c r="B34" s="112"/>
      <c r="C34" s="109" t="s">
        <v>78</v>
      </c>
      <c r="D34" s="20" t="s">
        <v>79</v>
      </c>
      <c r="E34" s="34"/>
      <c r="F34" s="35"/>
      <c r="G34" s="14"/>
      <c r="H34" s="14">
        <v>0.4</v>
      </c>
      <c r="I34" s="14">
        <f>H34*SUM(D5:D6)</f>
        <v>0</v>
      </c>
      <c r="J34" s="14">
        <f>I34</f>
        <v>0</v>
      </c>
      <c r="K34" s="33"/>
    </row>
    <row r="35" spans="2:13" s="1" customFormat="1" x14ac:dyDescent="0.25">
      <c r="B35" s="112"/>
      <c r="C35" s="112"/>
      <c r="D35" s="20" t="s">
        <v>80</v>
      </c>
      <c r="E35" s="34"/>
      <c r="F35" s="35"/>
      <c r="G35" s="14"/>
      <c r="H35" s="14"/>
      <c r="I35" s="14" t="s">
        <v>81</v>
      </c>
      <c r="J35" s="14"/>
    </row>
    <row r="36" spans="2:13" s="1" customFormat="1" x14ac:dyDescent="0.25">
      <c r="B36" s="112"/>
      <c r="C36" s="112"/>
      <c r="D36" s="20" t="s">
        <v>82</v>
      </c>
      <c r="E36" s="36"/>
      <c r="F36" s="36"/>
      <c r="G36" s="36"/>
      <c r="H36" s="36"/>
      <c r="I36" s="36"/>
      <c r="J36" s="19"/>
    </row>
    <row r="37" spans="2:13" s="1" customFormat="1" x14ac:dyDescent="0.25">
      <c r="B37" s="112"/>
      <c r="C37" s="112"/>
      <c r="D37" s="21"/>
      <c r="E37" s="20" t="s">
        <v>83</v>
      </c>
      <c r="F37" s="38"/>
      <c r="G37" s="14"/>
      <c r="H37" s="14">
        <v>1.5</v>
      </c>
      <c r="I37" s="14">
        <f>H37*SUM(D5:D6)</f>
        <v>0</v>
      </c>
      <c r="J37" s="14">
        <f>I37</f>
        <v>0</v>
      </c>
    </row>
    <row r="38" spans="2:13" s="1" customFormat="1" ht="12" customHeight="1" x14ac:dyDescent="0.25">
      <c r="B38" s="112"/>
      <c r="C38" s="113"/>
      <c r="D38" s="39"/>
      <c r="E38" s="30" t="s">
        <v>84</v>
      </c>
      <c r="F38" s="37"/>
      <c r="G38" s="15"/>
      <c r="H38" s="15">
        <v>1</v>
      </c>
      <c r="I38" s="14">
        <f>H38*SUM(D5:D6)</f>
        <v>0</v>
      </c>
      <c r="J38" s="14">
        <f>I38</f>
        <v>0</v>
      </c>
      <c r="K38" s="3"/>
    </row>
    <row r="39" spans="2:13" s="1" customFormat="1" ht="12" customHeight="1" x14ac:dyDescent="0.25">
      <c r="B39" s="112"/>
      <c r="C39" s="109" t="s">
        <v>85</v>
      </c>
      <c r="D39" s="40" t="s">
        <v>86</v>
      </c>
      <c r="E39" s="41"/>
      <c r="F39" s="37"/>
      <c r="G39" s="15"/>
      <c r="H39" s="15" t="s">
        <v>87</v>
      </c>
      <c r="I39" s="14">
        <v>13</v>
      </c>
      <c r="J39" s="14">
        <f>I39</f>
        <v>13</v>
      </c>
      <c r="K39" s="3"/>
    </row>
    <row r="40" spans="2:13" s="1" customFormat="1" ht="18.75" customHeight="1" x14ac:dyDescent="0.25">
      <c r="B40" s="113"/>
      <c r="C40" s="113"/>
      <c r="D40" s="20" t="s">
        <v>88</v>
      </c>
      <c r="E40" s="34"/>
      <c r="F40" s="35"/>
      <c r="G40" s="14"/>
      <c r="H40" s="14"/>
      <c r="I40" s="14" t="s">
        <v>81</v>
      </c>
      <c r="J40" s="14"/>
      <c r="K40" s="6"/>
    </row>
    <row r="41" spans="2:13" s="1" customFormat="1" ht="21.75" customHeight="1" x14ac:dyDescent="0.25">
      <c r="B41" s="114" t="s">
        <v>89</v>
      </c>
      <c r="C41" s="111" t="s">
        <v>90</v>
      </c>
      <c r="D41" s="20" t="s">
        <v>91</v>
      </c>
      <c r="E41" s="36"/>
      <c r="F41" s="19"/>
      <c r="G41" s="14">
        <v>1</v>
      </c>
      <c r="H41" s="14">
        <v>5</v>
      </c>
      <c r="I41" s="14">
        <f>G41*H41</f>
        <v>5</v>
      </c>
      <c r="J41" s="14">
        <f t="shared" ref="J41:J46" si="0">I41</f>
        <v>5</v>
      </c>
      <c r="K41" s="6"/>
    </row>
    <row r="42" spans="2:13" s="1" customFormat="1" ht="21.75" customHeight="1" x14ac:dyDescent="0.25">
      <c r="B42" s="112"/>
      <c r="C42" s="112"/>
      <c r="D42" s="20" t="s">
        <v>92</v>
      </c>
      <c r="E42" s="36"/>
      <c r="F42" s="19"/>
      <c r="G42" s="14" t="e">
        <f>SUM(E12:E13)</f>
        <v>#DIV/0!</v>
      </c>
      <c r="H42" s="14">
        <v>3.25</v>
      </c>
      <c r="I42" s="14" t="e">
        <f>G42*H42</f>
        <v>#DIV/0!</v>
      </c>
      <c r="J42" s="14" t="e">
        <f t="shared" si="0"/>
        <v>#DIV/0!</v>
      </c>
    </row>
    <row r="43" spans="2:13" s="1" customFormat="1" ht="21.75" customHeight="1" x14ac:dyDescent="0.25">
      <c r="B43" s="112"/>
      <c r="C43" s="112"/>
      <c r="D43" s="20" t="s">
        <v>93</v>
      </c>
      <c r="E43" s="36"/>
      <c r="F43" s="19"/>
      <c r="G43" s="14" t="e">
        <f>E10+E11</f>
        <v>#DIV/0!</v>
      </c>
      <c r="H43" s="14">
        <v>1.5</v>
      </c>
      <c r="I43" s="14" t="e">
        <f>MAX(H43 * G43, 12)</f>
        <v>#DIV/0!</v>
      </c>
      <c r="J43" s="14" t="e">
        <f t="shared" si="0"/>
        <v>#DIV/0!</v>
      </c>
    </row>
    <row r="44" spans="2:13" s="1" customFormat="1" ht="21.75" customHeight="1" x14ac:dyDescent="0.25">
      <c r="B44" s="112"/>
      <c r="C44" s="113"/>
      <c r="D44" s="20" t="s">
        <v>94</v>
      </c>
      <c r="E44" s="36"/>
      <c r="F44" s="19"/>
      <c r="G44" s="14" t="e">
        <f>E10</f>
        <v>#DIV/0!</v>
      </c>
      <c r="H44" s="14">
        <v>1.5</v>
      </c>
      <c r="I44" s="14" t="e">
        <f>G44*H44+10</f>
        <v>#DIV/0!</v>
      </c>
      <c r="J44" s="14" t="e">
        <f t="shared" si="0"/>
        <v>#DIV/0!</v>
      </c>
      <c r="K44" s="6"/>
      <c r="L44" s="3"/>
    </row>
    <row r="45" spans="2:13" s="1" customFormat="1" ht="15.75" customHeight="1" x14ac:dyDescent="0.25">
      <c r="B45" s="112"/>
      <c r="C45" s="114" t="s">
        <v>95</v>
      </c>
      <c r="D45" s="20" t="s">
        <v>96</v>
      </c>
      <c r="E45" s="36"/>
      <c r="F45" s="19"/>
      <c r="G45" s="14"/>
      <c r="H45" s="14"/>
      <c r="I45" s="14">
        <v>9</v>
      </c>
      <c r="J45" s="14">
        <f t="shared" si="0"/>
        <v>9</v>
      </c>
    </row>
    <row r="46" spans="2:13" s="1" customFormat="1" x14ac:dyDescent="0.25">
      <c r="B46" s="112"/>
      <c r="C46" s="112"/>
      <c r="D46" s="20" t="s">
        <v>97</v>
      </c>
      <c r="E46" s="36"/>
      <c r="F46" s="19"/>
      <c r="G46" s="14"/>
      <c r="H46" s="14"/>
      <c r="I46" s="14">
        <v>7.5</v>
      </c>
      <c r="J46" s="14">
        <f t="shared" si="0"/>
        <v>7.5</v>
      </c>
    </row>
    <row r="47" spans="2:13" s="1" customFormat="1" x14ac:dyDescent="0.25">
      <c r="B47" s="112"/>
      <c r="C47" s="112"/>
      <c r="D47" s="16" t="s">
        <v>98</v>
      </c>
      <c r="E47" s="26"/>
      <c r="F47" s="26"/>
      <c r="G47" s="17"/>
      <c r="H47" s="17"/>
      <c r="I47" s="18"/>
      <c r="J47" s="32"/>
    </row>
    <row r="48" spans="2:13" s="1" customFormat="1" ht="12" customHeight="1" x14ac:dyDescent="0.25">
      <c r="B48" s="112"/>
      <c r="C48" s="112"/>
      <c r="D48" s="25"/>
      <c r="E48" s="42" t="s">
        <v>99</v>
      </c>
      <c r="F48" s="29"/>
      <c r="G48" s="115" t="s">
        <v>100</v>
      </c>
      <c r="H48" s="29">
        <v>10</v>
      </c>
      <c r="I48" s="14"/>
      <c r="J48" s="21"/>
      <c r="K48" s="3"/>
    </row>
    <row r="49" spans="2:11" s="1" customFormat="1" x14ac:dyDescent="0.25">
      <c r="B49" s="112"/>
      <c r="C49" s="112"/>
      <c r="D49" s="27"/>
      <c r="E49" s="42" t="s">
        <v>101</v>
      </c>
      <c r="F49" s="19"/>
      <c r="G49" s="113"/>
      <c r="H49" s="19">
        <v>11.3</v>
      </c>
      <c r="I49" s="42"/>
      <c r="J49" s="21"/>
      <c r="K49" s="6"/>
    </row>
    <row r="50" spans="2:11" s="1" customFormat="1" x14ac:dyDescent="0.25">
      <c r="B50" s="112"/>
      <c r="C50" s="112"/>
      <c r="D50" s="27"/>
      <c r="E50" s="42" t="s">
        <v>102</v>
      </c>
      <c r="F50" s="31"/>
      <c r="G50" s="31" t="s">
        <v>103</v>
      </c>
      <c r="H50" s="31">
        <v>13.5</v>
      </c>
      <c r="I50" s="21" t="str">
        <f>IF(N7/2&lt;151,"Tipo A",IF(AND(N7/2&gt;150,N7/2&lt;301),"Tipo C",IF(AND(N7/2&gt;300,N7/2&lt;901),"Tipo D",IF(AND(N7/2&gt;900),"Tipo E",0))))</f>
        <v>Tipo A</v>
      </c>
      <c r="J50" s="21">
        <f>VLOOKUP(I50,E48:H52,4,FALSE)</f>
        <v>10</v>
      </c>
    </row>
    <row r="51" spans="2:11" s="1" customFormat="1" x14ac:dyDescent="0.25">
      <c r="B51" s="112"/>
      <c r="C51" s="112"/>
      <c r="D51" s="27"/>
      <c r="E51" s="42" t="s">
        <v>104</v>
      </c>
      <c r="F51" s="31"/>
      <c r="G51" s="31" t="s">
        <v>105</v>
      </c>
      <c r="H51" s="31">
        <v>24.3</v>
      </c>
      <c r="I51" s="14"/>
      <c r="J51" s="21"/>
    </row>
    <row r="52" spans="2:11" s="1" customFormat="1" x14ac:dyDescent="0.25">
      <c r="B52" s="112"/>
      <c r="C52" s="112"/>
      <c r="D52" s="43"/>
      <c r="E52" s="42" t="s">
        <v>106</v>
      </c>
      <c r="F52" s="31"/>
      <c r="G52" s="31" t="s">
        <v>107</v>
      </c>
      <c r="H52" s="31">
        <v>32.299999999999997</v>
      </c>
      <c r="I52" s="14"/>
      <c r="J52" s="14"/>
    </row>
    <row r="53" spans="2:11" s="1" customFormat="1" x14ac:dyDescent="0.25">
      <c r="B53" s="112"/>
      <c r="C53" s="112"/>
      <c r="D53" s="16" t="s">
        <v>108</v>
      </c>
      <c r="E53" s="26"/>
      <c r="F53" s="26"/>
      <c r="G53" s="17"/>
      <c r="H53" s="17"/>
      <c r="I53" s="18"/>
      <c r="J53" s="32"/>
    </row>
    <row r="54" spans="2:11" s="1" customFormat="1" ht="12.75" customHeight="1" x14ac:dyDescent="0.25">
      <c r="B54" s="112"/>
      <c r="C54" s="112"/>
      <c r="D54" s="25"/>
      <c r="E54" s="42" t="s">
        <v>99</v>
      </c>
      <c r="F54" s="29"/>
      <c r="G54" s="29" t="s">
        <v>109</v>
      </c>
      <c r="H54" s="29">
        <v>4.2</v>
      </c>
      <c r="I54" s="14"/>
      <c r="J54" s="21"/>
    </row>
    <row r="55" spans="2:11" s="1" customFormat="1" ht="12.75" customHeight="1" x14ac:dyDescent="0.25">
      <c r="B55" s="112"/>
      <c r="C55" s="112"/>
      <c r="D55" s="27"/>
      <c r="E55" s="42" t="s">
        <v>101</v>
      </c>
      <c r="F55" s="19"/>
      <c r="G55" s="19" t="s">
        <v>110</v>
      </c>
      <c r="H55" s="19">
        <v>4.2</v>
      </c>
      <c r="I55" s="42"/>
      <c r="J55" s="21"/>
    </row>
    <row r="56" spans="2:11" s="1" customFormat="1" ht="12.75" customHeight="1" x14ac:dyDescent="0.25">
      <c r="B56" s="112"/>
      <c r="C56" s="112"/>
      <c r="D56" s="27"/>
      <c r="E56" s="42" t="s">
        <v>102</v>
      </c>
      <c r="F56" s="31"/>
      <c r="G56" s="31" t="s">
        <v>111</v>
      </c>
      <c r="H56" s="31">
        <v>6</v>
      </c>
      <c r="I56" s="21" t="str">
        <f>I50</f>
        <v>Tipo A</v>
      </c>
      <c r="J56" s="21">
        <f>VLOOKUP(I56,E54:H58,4,FALSE)</f>
        <v>4.2</v>
      </c>
      <c r="K56" s="3"/>
    </row>
    <row r="57" spans="2:11" s="1" customFormat="1" ht="12.75" customHeight="1" x14ac:dyDescent="0.25">
      <c r="B57" s="112"/>
      <c r="C57" s="112"/>
      <c r="D57" s="27"/>
      <c r="E57" s="42" t="s">
        <v>104</v>
      </c>
      <c r="F57" s="31"/>
      <c r="G57" s="31" t="s">
        <v>112</v>
      </c>
      <c r="H57" s="31">
        <v>9</v>
      </c>
      <c r="I57" s="14"/>
      <c r="J57" s="21"/>
      <c r="K57" s="3"/>
    </row>
    <row r="58" spans="2:11" s="1" customFormat="1" ht="12.75" customHeight="1" x14ac:dyDescent="0.25">
      <c r="B58" s="112"/>
      <c r="C58" s="112"/>
      <c r="D58" s="43"/>
      <c r="E58" s="42" t="s">
        <v>106</v>
      </c>
      <c r="F58" s="31"/>
      <c r="G58" s="31" t="s">
        <v>113</v>
      </c>
      <c r="H58" s="31">
        <v>10.3</v>
      </c>
      <c r="I58" s="14"/>
      <c r="J58" s="14"/>
      <c r="K58" s="6"/>
    </row>
    <row r="59" spans="2:11" s="1" customFormat="1" x14ac:dyDescent="0.25">
      <c r="B59" s="112"/>
      <c r="C59" s="112"/>
      <c r="D59" s="20" t="s">
        <v>114</v>
      </c>
      <c r="E59" s="36"/>
      <c r="F59" s="19"/>
      <c r="G59" s="14"/>
      <c r="H59" s="14">
        <v>3</v>
      </c>
      <c r="I59" s="14"/>
      <c r="J59" s="14">
        <f>H59</f>
        <v>3</v>
      </c>
    </row>
    <row r="60" spans="2:11" s="1" customFormat="1" x14ac:dyDescent="0.25">
      <c r="B60" s="112"/>
      <c r="C60" s="113"/>
      <c r="D60" s="20" t="s">
        <v>115</v>
      </c>
      <c r="E60" s="36"/>
      <c r="F60" s="19"/>
      <c r="G60" s="14"/>
      <c r="H60" s="14" t="s">
        <v>81</v>
      </c>
      <c r="I60" s="14">
        <f>((N7/3)*1.5)</f>
        <v>0</v>
      </c>
      <c r="J60" s="14">
        <f>I60</f>
        <v>0</v>
      </c>
    </row>
    <row r="61" spans="2:11" s="1" customFormat="1" ht="15" customHeight="1" x14ac:dyDescent="0.25">
      <c r="B61" s="112"/>
      <c r="C61" s="114" t="s">
        <v>116</v>
      </c>
      <c r="D61" s="20" t="s">
        <v>117</v>
      </c>
      <c r="E61" s="36"/>
      <c r="F61" s="19"/>
      <c r="G61" s="14"/>
      <c r="H61" s="14" t="s">
        <v>118</v>
      </c>
      <c r="I61" s="14" t="e">
        <f>1.5*SUM(G5:G6)</f>
        <v>#DIV/0!</v>
      </c>
      <c r="J61" s="14" t="e">
        <f>I61</f>
        <v>#DIV/0!</v>
      </c>
    </row>
    <row r="62" spans="2:11" s="1" customFormat="1" ht="15" customHeight="1" x14ac:dyDescent="0.25">
      <c r="B62" s="112"/>
      <c r="C62" s="112"/>
      <c r="D62" s="20" t="s">
        <v>119</v>
      </c>
      <c r="E62" s="36"/>
      <c r="F62" s="19"/>
      <c r="G62" s="14"/>
      <c r="H62" s="14" t="s">
        <v>120</v>
      </c>
      <c r="I62" s="14">
        <v>3</v>
      </c>
      <c r="J62" s="14">
        <f>I62</f>
        <v>3</v>
      </c>
      <c r="K62" s="6"/>
    </row>
    <row r="63" spans="2:11" s="1" customFormat="1" ht="15" customHeight="1" x14ac:dyDescent="0.25">
      <c r="B63" s="112"/>
      <c r="C63" s="112"/>
      <c r="D63" s="20" t="s">
        <v>121</v>
      </c>
      <c r="E63" s="36"/>
      <c r="F63" s="19"/>
      <c r="G63" s="14"/>
      <c r="H63" s="14" t="s">
        <v>122</v>
      </c>
      <c r="I63" s="14"/>
      <c r="J63" s="14"/>
    </row>
    <row r="64" spans="2:11" s="1" customFormat="1" ht="15" customHeight="1" x14ac:dyDescent="0.25">
      <c r="B64" s="112"/>
      <c r="C64" s="112"/>
      <c r="D64" s="20" t="s">
        <v>123</v>
      </c>
      <c r="E64" s="36"/>
      <c r="F64" s="19"/>
      <c r="G64" s="14"/>
      <c r="H64" s="14" t="s">
        <v>81</v>
      </c>
      <c r="I64" s="14"/>
      <c r="J64" s="14"/>
      <c r="K64" s="6"/>
    </row>
    <row r="65" spans="2:12" s="1" customFormat="1" ht="15" customHeight="1" x14ac:dyDescent="0.25">
      <c r="B65" s="112"/>
      <c r="C65" s="112"/>
      <c r="D65" s="20" t="s">
        <v>124</v>
      </c>
      <c r="E65" s="36"/>
      <c r="F65" s="19"/>
      <c r="G65" s="14"/>
      <c r="H65" s="14" t="s">
        <v>81</v>
      </c>
      <c r="I65" s="14"/>
      <c r="J65" s="14"/>
      <c r="K65" s="6"/>
    </row>
    <row r="66" spans="2:12" s="1" customFormat="1" ht="15" customHeight="1" x14ac:dyDescent="0.25">
      <c r="B66" s="112"/>
      <c r="C66" s="112"/>
      <c r="D66" s="20" t="s">
        <v>125</v>
      </c>
      <c r="E66" s="36"/>
      <c r="F66" s="19"/>
      <c r="G66" s="14"/>
      <c r="H66" s="14" t="s">
        <v>126</v>
      </c>
      <c r="I66" s="14">
        <v>1.5</v>
      </c>
      <c r="J66" s="14">
        <f>I66</f>
        <v>1.5</v>
      </c>
    </row>
    <row r="67" spans="2:12" s="1" customFormat="1" ht="15" customHeight="1" x14ac:dyDescent="0.25">
      <c r="B67" s="112"/>
      <c r="C67" s="113"/>
      <c r="D67" s="20" t="s">
        <v>127</v>
      </c>
      <c r="E67" s="36"/>
      <c r="F67" s="19"/>
      <c r="G67" s="14"/>
      <c r="H67" s="14" t="s">
        <v>81</v>
      </c>
      <c r="I67" s="14"/>
      <c r="J67" s="14"/>
      <c r="K67" s="6"/>
      <c r="L67" s="3"/>
    </row>
    <row r="68" spans="2:12" s="1" customFormat="1" x14ac:dyDescent="0.25">
      <c r="B68" s="112"/>
      <c r="C68" s="114" t="s">
        <v>128</v>
      </c>
      <c r="D68" s="16" t="s">
        <v>129</v>
      </c>
      <c r="E68" s="26"/>
      <c r="F68" s="26"/>
      <c r="G68" s="17"/>
      <c r="H68" s="17"/>
      <c r="I68" s="18"/>
      <c r="J68" s="32"/>
      <c r="L68" s="3"/>
    </row>
    <row r="69" spans="2:12" s="1" customFormat="1" x14ac:dyDescent="0.25">
      <c r="B69" s="112"/>
      <c r="C69" s="112"/>
      <c r="D69" s="20" t="s">
        <v>130</v>
      </c>
      <c r="E69" s="36"/>
      <c r="F69" s="19"/>
      <c r="G69" s="14"/>
      <c r="H69" s="14"/>
      <c r="I69" s="14"/>
      <c r="J69" s="14"/>
    </row>
    <row r="70" spans="2:12" s="1" customFormat="1" ht="39" customHeight="1" x14ac:dyDescent="0.25">
      <c r="B70" s="112"/>
      <c r="C70" s="112"/>
      <c r="D70" s="20" t="s">
        <v>131</v>
      </c>
      <c r="E70" s="36"/>
      <c r="F70" s="19"/>
      <c r="G70" s="14" t="e">
        <f>IF(SUM(E9:E15)&lt;=6,1,IF(SUM(E9:E15)&lt;=20,2,IF(SUM(E9:E15)&lt;=60,3,IF(SUM(E9:E15)&lt;=150,4,"Fuera de rango"))))</f>
        <v>#DIV/0!</v>
      </c>
      <c r="H70" s="14" t="e">
        <f>VLOOKUP(G70,R5:S8,2,FALSE)</f>
        <v>#DIV/0!</v>
      </c>
      <c r="I70" s="3" t="e">
        <f>VLOOKUP(H70,S5:T8,2,FALSE)</f>
        <v>#DIV/0!</v>
      </c>
      <c r="J70" s="14" t="e">
        <f>VLOOKUP(I70,T5:U8,2,FALSE)</f>
        <v>#DIV/0!</v>
      </c>
    </row>
    <row r="71" spans="2:12" s="1" customFormat="1" x14ac:dyDescent="0.25">
      <c r="B71" s="112"/>
      <c r="C71" s="112"/>
      <c r="D71" s="20" t="s">
        <v>132</v>
      </c>
      <c r="E71" s="36"/>
      <c r="F71" s="19"/>
      <c r="G71" s="14"/>
      <c r="H71" s="14"/>
      <c r="I71" s="14"/>
      <c r="J71" s="14"/>
    </row>
    <row r="72" spans="2:12" s="1" customFormat="1" x14ac:dyDescent="0.25">
      <c r="B72" s="112"/>
      <c r="C72" s="112"/>
      <c r="D72" s="20" t="s">
        <v>133</v>
      </c>
      <c r="E72" s="36"/>
      <c r="F72" s="19"/>
      <c r="G72" s="14"/>
      <c r="H72" s="14"/>
      <c r="I72" s="14"/>
      <c r="J72" s="14"/>
      <c r="K72" s="6"/>
    </row>
    <row r="73" spans="2:12" s="1" customFormat="1" x14ac:dyDescent="0.25">
      <c r="B73" s="112"/>
      <c r="C73" s="112"/>
      <c r="D73" s="16" t="s">
        <v>134</v>
      </c>
      <c r="E73" s="26"/>
      <c r="F73" s="26"/>
      <c r="G73" s="17"/>
      <c r="H73" s="17"/>
      <c r="I73" s="18"/>
      <c r="J73" s="32"/>
      <c r="K73" s="6"/>
    </row>
    <row r="74" spans="2:12" s="1" customFormat="1" x14ac:dyDescent="0.25">
      <c r="B74" s="112"/>
      <c r="C74" s="112"/>
      <c r="D74" s="20" t="s">
        <v>135</v>
      </c>
      <c r="E74" s="36"/>
      <c r="F74" s="19"/>
      <c r="G74" s="14"/>
      <c r="H74" s="14" t="str">
        <f>S5</f>
        <v>Mixto 1L, 1u, 1l</v>
      </c>
      <c r="I74" s="3"/>
      <c r="J74" s="14">
        <f>VLOOKUP(H74,S5:V8,4,FALSE)</f>
        <v>4</v>
      </c>
    </row>
    <row r="75" spans="2:12" s="1" customFormat="1" x14ac:dyDescent="0.25">
      <c r="B75" s="112"/>
      <c r="C75" s="112"/>
      <c r="D75" s="16" t="s">
        <v>136</v>
      </c>
      <c r="E75" s="26"/>
      <c r="F75" s="26"/>
      <c r="G75" s="17"/>
      <c r="H75" s="17"/>
      <c r="I75" s="18"/>
      <c r="J75" s="32"/>
    </row>
    <row r="76" spans="2:12" s="1" customFormat="1" ht="12.75" customHeight="1" x14ac:dyDescent="0.25">
      <c r="B76" s="112"/>
      <c r="C76" s="112"/>
      <c r="D76" s="25"/>
      <c r="E76" s="42" t="s">
        <v>35</v>
      </c>
      <c r="F76" s="29"/>
      <c r="G76" s="29"/>
      <c r="H76" s="29" t="str">
        <f>_xlfn.CONCAT("H: ", ROUNDUP(SUM(D5:D6)/2/25, 0), "L, ", ROUNDUP(SUM(D5:D6)/2/25, 0), "u, ", ROUNDUP(SUM(D5:D6)/2/25, 0), "I")</f>
        <v>H: 0L, 0u, 0I</v>
      </c>
      <c r="I76" s="14" t="e">
        <f>VLOOKUP(H76,S14:T19,2,FALSE)</f>
        <v>#N/A</v>
      </c>
      <c r="J76" s="21" t="e">
        <f>I76</f>
        <v>#N/A</v>
      </c>
    </row>
    <row r="77" spans="2:12" s="1" customFormat="1" ht="12.75" customHeight="1" x14ac:dyDescent="0.25">
      <c r="B77" s="112"/>
      <c r="C77" s="112"/>
      <c r="D77" s="27"/>
      <c r="E77" s="42" t="s">
        <v>37</v>
      </c>
      <c r="F77" s="19"/>
      <c r="G77" s="19"/>
      <c r="H77" s="19" t="str">
        <f>_xlfn.CONCAT("M: ", ROUNDUP(SUM(D5:D6)/2/25, 0), "L, ", ROUNDUP(SUM(D5:D6)/2/25, 0), "I")</f>
        <v>M: 0L, 0I</v>
      </c>
      <c r="I77" s="42" t="e">
        <f>VLOOKUP(H77,U14:V19,2,FALSE)</f>
        <v>#N/A</v>
      </c>
      <c r="J77" s="21" t="e">
        <f>I77</f>
        <v>#N/A</v>
      </c>
    </row>
    <row r="78" spans="2:12" s="1" customFormat="1" x14ac:dyDescent="0.25">
      <c r="B78" s="113"/>
      <c r="C78" s="113"/>
      <c r="D78" s="23"/>
      <c r="E78" s="42" t="s">
        <v>137</v>
      </c>
      <c r="F78" s="31"/>
      <c r="G78" s="31"/>
      <c r="H78" s="31" t="s">
        <v>138</v>
      </c>
      <c r="I78" s="14">
        <f>W14</f>
        <v>4</v>
      </c>
      <c r="J78" s="14">
        <f>I78</f>
        <v>4</v>
      </c>
      <c r="K78" s="33"/>
    </row>
    <row r="79" spans="2:12" s="1" customFormat="1" x14ac:dyDescent="0.25">
      <c r="D79" s="2"/>
      <c r="E79" s="2"/>
      <c r="H79" s="44"/>
      <c r="K79" s="45"/>
    </row>
    <row r="80" spans="2:12" s="1" customFormat="1" x14ac:dyDescent="0.25">
      <c r="D80" s="2"/>
      <c r="E80" s="2"/>
      <c r="H80" s="44"/>
    </row>
    <row r="81" spans="4:12" s="1" customFormat="1" x14ac:dyDescent="0.25"/>
    <row r="82" spans="4:12" s="1" customFormat="1" x14ac:dyDescent="0.25">
      <c r="D82" s="5"/>
    </row>
    <row r="83" spans="4:12" s="1" customFormat="1" x14ac:dyDescent="0.25"/>
    <row r="84" spans="4:12" s="1" customFormat="1" x14ac:dyDescent="0.25"/>
    <row r="85" spans="4:12" s="1" customFormat="1" x14ac:dyDescent="0.25"/>
    <row r="86" spans="4:12" s="1" customFormat="1" x14ac:dyDescent="0.25"/>
    <row r="87" spans="4:12" s="1" customFormat="1" x14ac:dyDescent="0.25"/>
    <row r="88" spans="4:12" s="1" customFormat="1" x14ac:dyDescent="0.25">
      <c r="K88" s="24"/>
      <c r="L88" s="3"/>
    </row>
    <row r="89" spans="4:12" s="1" customFormat="1" x14ac:dyDescent="0.25">
      <c r="K89" s="2"/>
    </row>
    <row r="90" spans="4:12" s="1" customFormat="1" x14ac:dyDescent="0.25">
      <c r="D90" s="5"/>
      <c r="K90" s="2"/>
    </row>
    <row r="91" spans="4:12" s="1" customFormat="1" x14ac:dyDescent="0.25">
      <c r="G91" s="3"/>
      <c r="H91" s="3"/>
      <c r="I91" s="3"/>
    </row>
    <row r="92" spans="4:12" s="1" customFormat="1" x14ac:dyDescent="0.25"/>
    <row r="93" spans="4:12" s="1" customFormat="1" x14ac:dyDescent="0.25">
      <c r="D93" s="5"/>
      <c r="K93" s="24"/>
    </row>
    <row r="94" spans="4:12" s="1" customFormat="1" x14ac:dyDescent="0.25">
      <c r="D94" s="5"/>
      <c r="K94" s="24"/>
    </row>
    <row r="95" spans="4:12" s="1" customFormat="1" x14ac:dyDescent="0.25">
      <c r="D95" s="5"/>
      <c r="K95" s="24"/>
    </row>
    <row r="96" spans="4:12" s="1" customFormat="1" x14ac:dyDescent="0.25">
      <c r="D96" s="5"/>
    </row>
    <row r="97" spans="4:12" s="1" customFormat="1" x14ac:dyDescent="0.25"/>
    <row r="98" spans="4:12" s="1" customFormat="1" x14ac:dyDescent="0.25">
      <c r="K98" s="24"/>
      <c r="L98" s="3"/>
    </row>
    <row r="99" spans="4:12" s="1" customFormat="1" x14ac:dyDescent="0.25"/>
    <row r="100" spans="4:12" s="1" customFormat="1" x14ac:dyDescent="0.25">
      <c r="D100" s="5"/>
    </row>
    <row r="101" spans="4:12" s="1" customFormat="1" x14ac:dyDescent="0.25"/>
    <row r="102" spans="4:12" s="1" customFormat="1" x14ac:dyDescent="0.25">
      <c r="D102" s="5"/>
    </row>
    <row r="103" spans="4:12" s="1" customFormat="1" x14ac:dyDescent="0.25">
      <c r="D103" s="5"/>
    </row>
    <row r="104" spans="4:12" s="1" customFormat="1" x14ac:dyDescent="0.25">
      <c r="D104" s="5"/>
    </row>
    <row r="105" spans="4:12" s="1" customFormat="1" x14ac:dyDescent="0.25"/>
    <row r="106" spans="4:12" s="1" customFormat="1" x14ac:dyDescent="0.25"/>
    <row r="107" spans="4:12" s="1" customFormat="1" x14ac:dyDescent="0.25"/>
    <row r="108" spans="4:12" s="1" customFormat="1" x14ac:dyDescent="0.25"/>
    <row r="109" spans="4:12" s="1" customFormat="1" x14ac:dyDescent="0.25"/>
    <row r="110" spans="4:12" s="1" customFormat="1" x14ac:dyDescent="0.25"/>
    <row r="111" spans="4:12" s="1" customFormat="1" x14ac:dyDescent="0.25"/>
    <row r="112" spans="4:12" s="1" customFormat="1" x14ac:dyDescent="0.25"/>
    <row r="113" s="1" customFormat="1" x14ac:dyDescent="0.25"/>
    <row r="114" s="1" customFormat="1" x14ac:dyDescent="0.25"/>
    <row r="115" s="1" customFormat="1" x14ac:dyDescent="0.25"/>
    <row r="116" s="1" customFormat="1" x14ac:dyDescent="0.25"/>
    <row r="117" s="1" customFormat="1" x14ac:dyDescent="0.25"/>
    <row r="118" s="1" customFormat="1" x14ac:dyDescent="0.25"/>
    <row r="119" s="1" customFormat="1" x14ac:dyDescent="0.25"/>
    <row r="120" s="1" customFormat="1" x14ac:dyDescent="0.25"/>
    <row r="121" s="1" customFormat="1" x14ac:dyDescent="0.25"/>
    <row r="122" s="1" customFormat="1" x14ac:dyDescent="0.25"/>
    <row r="123" s="1" customFormat="1" x14ac:dyDescent="0.25"/>
    <row r="124" s="1" customFormat="1" x14ac:dyDescent="0.25"/>
    <row r="125" s="1" customFormat="1" x14ac:dyDescent="0.25"/>
    <row r="126" s="1" customFormat="1" x14ac:dyDescent="0.25"/>
    <row r="127" s="1" customFormat="1" x14ac:dyDescent="0.25"/>
    <row r="128" s="1" customFormat="1" x14ac:dyDescent="0.25"/>
    <row r="129" s="1" customFormat="1" x14ac:dyDescent="0.25"/>
    <row r="130" s="1" customFormat="1" x14ac:dyDescent="0.25"/>
    <row r="131" s="1" customFormat="1" x14ac:dyDescent="0.25"/>
    <row r="132" s="1" customFormat="1" x14ac:dyDescent="0.25"/>
    <row r="133" s="1" customFormat="1" x14ac:dyDescent="0.25"/>
    <row r="134" s="1" customFormat="1" x14ac:dyDescent="0.25"/>
    <row r="135" s="1" customFormat="1" x14ac:dyDescent="0.25"/>
    <row r="136" s="1" customFormat="1" x14ac:dyDescent="0.25"/>
    <row r="137" s="1" customFormat="1" x14ac:dyDescent="0.25"/>
    <row r="138" s="1" customFormat="1" x14ac:dyDescent="0.25"/>
    <row r="139" s="1" customFormat="1" x14ac:dyDescent="0.25"/>
    <row r="140" s="1" customFormat="1" x14ac:dyDescent="0.25"/>
    <row r="141" s="1" customFormat="1" x14ac:dyDescent="0.25"/>
    <row r="142" s="1" customFormat="1" x14ac:dyDescent="0.25"/>
    <row r="143" s="1" customFormat="1" x14ac:dyDescent="0.25"/>
    <row r="144" s="1" customFormat="1" x14ac:dyDescent="0.25"/>
    <row r="145" s="1" customFormat="1" x14ac:dyDescent="0.25"/>
    <row r="146" s="1" customFormat="1" x14ac:dyDescent="0.25"/>
    <row r="147" s="1" customFormat="1" x14ac:dyDescent="0.25"/>
    <row r="148" s="1" customFormat="1" x14ac:dyDescent="0.25"/>
    <row r="149" s="1" customFormat="1" x14ac:dyDescent="0.25"/>
    <row r="150" s="1" customFormat="1" x14ac:dyDescent="0.25"/>
    <row r="151" s="1" customFormat="1" x14ac:dyDescent="0.25"/>
    <row r="152" s="1" customFormat="1" x14ac:dyDescent="0.25"/>
    <row r="153" s="1" customFormat="1" x14ac:dyDescent="0.25"/>
    <row r="154" s="1" customFormat="1" x14ac:dyDescent="0.25"/>
    <row r="155" s="1" customFormat="1" x14ac:dyDescent="0.25"/>
    <row r="156" s="1" customFormat="1" x14ac:dyDescent="0.25"/>
    <row r="157" s="1" customFormat="1" x14ac:dyDescent="0.25"/>
    <row r="158" s="1" customFormat="1" x14ac:dyDescent="0.25"/>
    <row r="159" s="1" customFormat="1" x14ac:dyDescent="0.25"/>
    <row r="160" s="1" customFormat="1" x14ac:dyDescent="0.25"/>
    <row r="161" s="1" customFormat="1" x14ac:dyDescent="0.25"/>
    <row r="162" s="1" customFormat="1" x14ac:dyDescent="0.25"/>
    <row r="163" s="1" customFormat="1" x14ac:dyDescent="0.25"/>
    <row r="164" s="1" customFormat="1" x14ac:dyDescent="0.25"/>
    <row r="165" s="1" customFormat="1" x14ac:dyDescent="0.25"/>
    <row r="166" s="1" customFormat="1" x14ac:dyDescent="0.25"/>
    <row r="167" s="1" customFormat="1" x14ac:dyDescent="0.25"/>
    <row r="168" s="1" customFormat="1" x14ac:dyDescent="0.25"/>
    <row r="169" s="1" customFormat="1" x14ac:dyDescent="0.25"/>
    <row r="170" s="1" customFormat="1" x14ac:dyDescent="0.25"/>
    <row r="171" s="1" customFormat="1" x14ac:dyDescent="0.25"/>
    <row r="172" s="1" customFormat="1" x14ac:dyDescent="0.25"/>
    <row r="173" s="1" customFormat="1" x14ac:dyDescent="0.25"/>
    <row r="174" s="1" customFormat="1" x14ac:dyDescent="0.25"/>
    <row r="175" s="1" customFormat="1" x14ac:dyDescent="0.25"/>
    <row r="176" s="1" customFormat="1" x14ac:dyDescent="0.25"/>
    <row r="177" s="1" customFormat="1" x14ac:dyDescent="0.25"/>
    <row r="178" s="1" customFormat="1" x14ac:dyDescent="0.25"/>
    <row r="179" s="1" customFormat="1" x14ac:dyDescent="0.25"/>
    <row r="180" s="1" customFormat="1" x14ac:dyDescent="0.25"/>
    <row r="181" s="1" customFormat="1" x14ac:dyDescent="0.25"/>
    <row r="182" s="1" customFormat="1" x14ac:dyDescent="0.25"/>
    <row r="183" s="1" customFormat="1" x14ac:dyDescent="0.25"/>
    <row r="184" s="1" customFormat="1" x14ac:dyDescent="0.25"/>
    <row r="185" s="1" customFormat="1" x14ac:dyDescent="0.25"/>
    <row r="186" s="1" customFormat="1" x14ac:dyDescent="0.25"/>
    <row r="187" s="1" customFormat="1" x14ac:dyDescent="0.25"/>
    <row r="188" s="1" customFormat="1" x14ac:dyDescent="0.25"/>
    <row r="189" s="1" customFormat="1" x14ac:dyDescent="0.25"/>
    <row r="190" s="1" customFormat="1" x14ac:dyDescent="0.25"/>
    <row r="191" s="1" customFormat="1" x14ac:dyDescent="0.25"/>
    <row r="192" s="1" customFormat="1" x14ac:dyDescent="0.25"/>
    <row r="193" s="1" customFormat="1" x14ac:dyDescent="0.25"/>
    <row r="194" s="1" customFormat="1" x14ac:dyDescent="0.25"/>
    <row r="195" s="1" customFormat="1" x14ac:dyDescent="0.25"/>
    <row r="196" s="1" customFormat="1" x14ac:dyDescent="0.25"/>
    <row r="197" s="1" customFormat="1" x14ac:dyDescent="0.25"/>
    <row r="198" s="1" customFormat="1" x14ac:dyDescent="0.25"/>
    <row r="199" s="1" customFormat="1" x14ac:dyDescent="0.25"/>
    <row r="200" s="1" customFormat="1" x14ac:dyDescent="0.25"/>
    <row r="201" s="1" customFormat="1" x14ac:dyDescent="0.25"/>
    <row r="202" s="1" customFormat="1" x14ac:dyDescent="0.25"/>
    <row r="203" s="1" customFormat="1" x14ac:dyDescent="0.25"/>
    <row r="204" s="1" customFormat="1" x14ac:dyDescent="0.25"/>
    <row r="205" s="1" customFormat="1" x14ac:dyDescent="0.25"/>
    <row r="206" s="1" customFormat="1" x14ac:dyDescent="0.25"/>
    <row r="207" s="1" customFormat="1" x14ac:dyDescent="0.25"/>
    <row r="208" s="1" customFormat="1" x14ac:dyDescent="0.25"/>
    <row r="209" s="1" customFormat="1" x14ac:dyDescent="0.25"/>
    <row r="210" s="1" customFormat="1" x14ac:dyDescent="0.25"/>
    <row r="211" s="1" customFormat="1" x14ac:dyDescent="0.25"/>
    <row r="212" s="1" customFormat="1" x14ac:dyDescent="0.25"/>
    <row r="213" s="1" customFormat="1" x14ac:dyDescent="0.25"/>
    <row r="214" s="1" customFormat="1" x14ac:dyDescent="0.25"/>
    <row r="215" s="1" customFormat="1" x14ac:dyDescent="0.25"/>
    <row r="216" s="1" customFormat="1" x14ac:dyDescent="0.25"/>
    <row r="217" s="1" customFormat="1" x14ac:dyDescent="0.25"/>
    <row r="218" s="1" customFormat="1" x14ac:dyDescent="0.25"/>
    <row r="219" s="1" customFormat="1" x14ac:dyDescent="0.25"/>
    <row r="220" s="1" customFormat="1" x14ac:dyDescent="0.25"/>
    <row r="221" s="1" customFormat="1" x14ac:dyDescent="0.25"/>
    <row r="222" s="1" customFormat="1" x14ac:dyDescent="0.25"/>
    <row r="223" s="1" customFormat="1" x14ac:dyDescent="0.25"/>
    <row r="224" s="1" customFormat="1" x14ac:dyDescent="0.25"/>
    <row r="225" s="1" customFormat="1" x14ac:dyDescent="0.25"/>
    <row r="226" s="1" customFormat="1" x14ac:dyDescent="0.25"/>
    <row r="227" s="1" customFormat="1" x14ac:dyDescent="0.25"/>
    <row r="228" s="1" customFormat="1" x14ac:dyDescent="0.25"/>
    <row r="229" s="1" customFormat="1" x14ac:dyDescent="0.25"/>
    <row r="230" s="1" customFormat="1" x14ac:dyDescent="0.25"/>
    <row r="231" s="1" customFormat="1" x14ac:dyDescent="0.25"/>
    <row r="232" s="1" customFormat="1" x14ac:dyDescent="0.25"/>
    <row r="233" s="1" customFormat="1" x14ac:dyDescent="0.25"/>
    <row r="234" s="1" customFormat="1" x14ac:dyDescent="0.25"/>
    <row r="235" s="1" customFormat="1" x14ac:dyDescent="0.25"/>
    <row r="236" s="1" customFormat="1" x14ac:dyDescent="0.25"/>
    <row r="237" s="1" customFormat="1" x14ac:dyDescent="0.25"/>
    <row r="238" s="1" customFormat="1" x14ac:dyDescent="0.25"/>
    <row r="239" s="1" customFormat="1" x14ac:dyDescent="0.25"/>
    <row r="240" s="1" customFormat="1" x14ac:dyDescent="0.25"/>
    <row r="241" s="1" customFormat="1" x14ac:dyDescent="0.25"/>
    <row r="242" s="1" customFormat="1" x14ac:dyDescent="0.25"/>
    <row r="243" s="1" customFormat="1" x14ac:dyDescent="0.25"/>
    <row r="244" s="1" customFormat="1" x14ac:dyDescent="0.25"/>
    <row r="245" s="1" customFormat="1" x14ac:dyDescent="0.25"/>
  </sheetData>
  <mergeCells count="15">
    <mergeCell ref="R4:S4"/>
    <mergeCell ref="D20:F20"/>
    <mergeCell ref="C41:C44"/>
    <mergeCell ref="C39:C40"/>
    <mergeCell ref="R12:S12"/>
    <mergeCell ref="B20:C20"/>
    <mergeCell ref="B41:B78"/>
    <mergeCell ref="C61:C67"/>
    <mergeCell ref="B21:B40"/>
    <mergeCell ref="C45:C60"/>
    <mergeCell ref="C34:C38"/>
    <mergeCell ref="C31:C33"/>
    <mergeCell ref="C21:C30"/>
    <mergeCell ref="G48:G49"/>
    <mergeCell ref="C68:C78"/>
  </mergeCells>
  <dataValidations disablePrompts="1" count="1">
    <dataValidation type="list" allowBlank="1" showInputMessage="1" showErrorMessage="1" sqref="N5" xr:uid="{00000000-0002-0000-0000-000000000000}">
      <formula1>"Un turno,Ambos turnos"</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C000"/>
  </sheetPr>
  <dimension ref="B1:W268"/>
  <sheetViews>
    <sheetView defaultGridColor="0" topLeftCell="C3" colorId="9" zoomScale="110" zoomScaleNormal="110" workbookViewId="0">
      <selection activeCell="D5" sqref="D5:D10"/>
    </sheetView>
  </sheetViews>
  <sheetFormatPr baseColWidth="10" defaultRowHeight="12" x14ac:dyDescent="0.25"/>
  <cols>
    <col min="1" max="1" width="3.42578125" style="2" customWidth="1"/>
    <col min="2" max="2" width="9" style="2" customWidth="1"/>
    <col min="3" max="3" width="10.28515625" style="2" customWidth="1"/>
    <col min="4" max="4" width="21.140625" style="2" customWidth="1"/>
    <col min="5" max="5" width="12" style="2" customWidth="1"/>
    <col min="6" max="6" width="16.42578125" style="2" customWidth="1"/>
    <col min="7" max="7" width="9.5703125" style="2" customWidth="1"/>
    <col min="8" max="8" width="14.140625" style="2" customWidth="1"/>
    <col min="9" max="9" width="12.28515625" style="2" customWidth="1"/>
    <col min="10" max="18" width="11.42578125" style="2" customWidth="1"/>
    <col min="19" max="19" width="23.5703125" style="2" customWidth="1"/>
    <col min="20" max="20" width="15" style="2" customWidth="1"/>
    <col min="21" max="21" width="11.42578125" style="2" customWidth="1"/>
    <col min="22" max="16384" width="11.42578125" style="2"/>
  </cols>
  <sheetData>
    <row r="1" spans="3:23" x14ac:dyDescent="0.25">
      <c r="C1" s="46" t="s">
        <v>139</v>
      </c>
    </row>
    <row r="2" spans="3:23" x14ac:dyDescent="0.25">
      <c r="E2" s="51"/>
    </row>
    <row r="3" spans="3:23" x14ac:dyDescent="0.25">
      <c r="D3" s="1" t="s">
        <v>140</v>
      </c>
      <c r="E3" s="52">
        <v>40</v>
      </c>
      <c r="F3" s="2" t="s">
        <v>2</v>
      </c>
    </row>
    <row r="4" spans="3:23" ht="15" x14ac:dyDescent="0.25">
      <c r="R4" s="107" t="s">
        <v>3</v>
      </c>
      <c r="S4" s="108"/>
      <c r="T4" s="14" t="s">
        <v>4</v>
      </c>
      <c r="U4" s="14" t="s">
        <v>5</v>
      </c>
      <c r="V4" s="14" t="s">
        <v>6</v>
      </c>
      <c r="W4" s="14" t="s">
        <v>7</v>
      </c>
    </row>
    <row r="5" spans="3:23" ht="24" customHeight="1" x14ac:dyDescent="0.25">
      <c r="D5" s="12">
        <v>40</v>
      </c>
      <c r="E5" s="3" t="s">
        <v>141</v>
      </c>
      <c r="G5" s="13">
        <f t="shared" ref="G5:G10" si="0">ROUNDUP(D5/$E$3, 0)</f>
        <v>1</v>
      </c>
      <c r="H5" s="3" t="s">
        <v>142</v>
      </c>
      <c r="N5" s="13" t="s">
        <v>10</v>
      </c>
      <c r="O5" s="2" t="s">
        <v>11</v>
      </c>
      <c r="R5" s="14">
        <v>1</v>
      </c>
      <c r="S5" s="47" t="s">
        <v>12</v>
      </c>
      <c r="T5" s="48" t="s">
        <v>13</v>
      </c>
      <c r="U5" s="14">
        <f>V5+W5</f>
        <v>8</v>
      </c>
      <c r="V5" s="14">
        <v>4</v>
      </c>
      <c r="W5" s="14">
        <v>4</v>
      </c>
    </row>
    <row r="6" spans="3:23" ht="27" customHeight="1" x14ac:dyDescent="0.25">
      <c r="D6" s="12">
        <v>40</v>
      </c>
      <c r="E6" s="3" t="s">
        <v>143</v>
      </c>
      <c r="G6" s="13">
        <f t="shared" si="0"/>
        <v>1</v>
      </c>
      <c r="H6" s="3" t="s">
        <v>144</v>
      </c>
      <c r="R6" s="14">
        <v>2</v>
      </c>
      <c r="S6" s="47" t="s">
        <v>16</v>
      </c>
      <c r="T6" s="48" t="s">
        <v>17</v>
      </c>
      <c r="U6" s="14">
        <f>V6+W6</f>
        <v>15.5</v>
      </c>
      <c r="V6" s="14">
        <v>11.5</v>
      </c>
      <c r="W6" s="14">
        <v>4</v>
      </c>
    </row>
    <row r="7" spans="3:23" ht="27" customHeight="1" x14ac:dyDescent="0.25">
      <c r="D7" s="12">
        <v>40</v>
      </c>
      <c r="E7" s="3" t="s">
        <v>145</v>
      </c>
      <c r="G7" s="13">
        <f t="shared" si="0"/>
        <v>1</v>
      </c>
      <c r="H7" s="3" t="s">
        <v>146</v>
      </c>
      <c r="R7" s="14"/>
      <c r="S7" s="47"/>
      <c r="T7" s="48"/>
      <c r="U7" s="14"/>
      <c r="V7" s="14"/>
      <c r="W7" s="14"/>
    </row>
    <row r="8" spans="3:23" ht="27" customHeight="1" x14ac:dyDescent="0.25">
      <c r="D8" s="12">
        <v>40</v>
      </c>
      <c r="E8" s="3" t="s">
        <v>147</v>
      </c>
      <c r="G8" s="13">
        <f t="shared" si="0"/>
        <v>1</v>
      </c>
      <c r="H8" s="3" t="s">
        <v>148</v>
      </c>
      <c r="R8" s="14"/>
      <c r="S8" s="47"/>
      <c r="T8" s="48"/>
      <c r="U8" s="14"/>
      <c r="V8" s="14"/>
      <c r="W8" s="14"/>
    </row>
    <row r="9" spans="3:23" ht="27" customHeight="1" x14ac:dyDescent="0.25">
      <c r="D9" s="12">
        <v>40</v>
      </c>
      <c r="E9" s="3" t="s">
        <v>149</v>
      </c>
      <c r="G9" s="13">
        <f t="shared" si="0"/>
        <v>1</v>
      </c>
      <c r="H9" s="3" t="s">
        <v>150</v>
      </c>
      <c r="R9" s="14"/>
      <c r="S9" s="47"/>
      <c r="T9" s="48"/>
      <c r="U9" s="14"/>
      <c r="V9" s="14"/>
      <c r="W9" s="14"/>
    </row>
    <row r="10" spans="3:23" ht="27" customHeight="1" x14ac:dyDescent="0.25">
      <c r="D10" s="12">
        <v>40</v>
      </c>
      <c r="E10" s="3" t="s">
        <v>151</v>
      </c>
      <c r="G10" s="13">
        <f t="shared" si="0"/>
        <v>1</v>
      </c>
      <c r="H10" s="3" t="s">
        <v>152</v>
      </c>
      <c r="R10" s="14"/>
      <c r="S10" s="47"/>
      <c r="T10" s="48"/>
      <c r="U10" s="14"/>
      <c r="V10" s="14"/>
      <c r="W10" s="14"/>
    </row>
    <row r="11" spans="3:23" ht="20.25" customHeight="1" x14ac:dyDescent="0.25">
      <c r="N11" s="13">
        <f>SUM(D5:D10)</f>
        <v>240</v>
      </c>
      <c r="O11" s="2" t="s">
        <v>18</v>
      </c>
      <c r="R11" s="14">
        <v>3</v>
      </c>
      <c r="S11" s="47" t="s">
        <v>19</v>
      </c>
      <c r="T11" s="48" t="s">
        <v>20</v>
      </c>
      <c r="U11" s="14">
        <f>V11+W11</f>
        <v>17.5</v>
      </c>
      <c r="V11" s="14">
        <v>13.5</v>
      </c>
      <c r="W11" s="14">
        <v>4</v>
      </c>
    </row>
    <row r="12" spans="3:23" ht="18.75" customHeight="1" x14ac:dyDescent="0.25">
      <c r="D12" s="7" t="s">
        <v>21</v>
      </c>
      <c r="E12" s="9"/>
      <c r="R12" s="14">
        <v>4</v>
      </c>
      <c r="S12" s="47" t="s">
        <v>22</v>
      </c>
      <c r="T12" s="48" t="s">
        <v>23</v>
      </c>
      <c r="U12" s="14">
        <f>V12+W12</f>
        <v>21.5</v>
      </c>
      <c r="V12" s="14">
        <v>17.5</v>
      </c>
      <c r="W12" s="14">
        <v>4</v>
      </c>
    </row>
    <row r="13" spans="3:23" x14ac:dyDescent="0.25">
      <c r="D13" s="8" t="s">
        <v>24</v>
      </c>
      <c r="E13" s="10">
        <f>IF(SUM(G5:G10)&lt;=9, 0, IF(SUM(G5:G10)&lt;=20, 1, IF(SUM(G5:G10)&lt;=40, 2, IF(SUM(G5:G10)&lt;=60, 3, "Más de 60"))))</f>
        <v>0</v>
      </c>
      <c r="N13" s="56"/>
      <c r="O13" s="56"/>
      <c r="P13" s="56"/>
      <c r="R13" s="14" t="s">
        <v>25</v>
      </c>
      <c r="S13" s="47" t="s">
        <v>26</v>
      </c>
    </row>
    <row r="14" spans="3:23" x14ac:dyDescent="0.25">
      <c r="D14" s="8" t="s">
        <v>27</v>
      </c>
      <c r="E14" s="10">
        <f>SUM(G5:G10)</f>
        <v>6</v>
      </c>
      <c r="N14" s="54"/>
      <c r="O14" s="54"/>
      <c r="P14" s="56"/>
    </row>
    <row r="15" spans="3:23" x14ac:dyDescent="0.25">
      <c r="D15" s="8" t="s">
        <v>153</v>
      </c>
      <c r="E15" s="10">
        <f>ROUNDDOWN(SUM(G5:G10)/10,0)</f>
        <v>0</v>
      </c>
      <c r="N15" s="54"/>
      <c r="O15" s="54"/>
      <c r="P15" s="56"/>
    </row>
    <row r="16" spans="3:23" x14ac:dyDescent="0.25">
      <c r="D16" s="8" t="s">
        <v>154</v>
      </c>
      <c r="E16" s="10">
        <f>E3/E3</f>
        <v>1</v>
      </c>
      <c r="N16" s="54"/>
      <c r="O16" s="54"/>
      <c r="P16" s="56"/>
    </row>
    <row r="17" spans="2:23" ht="15" x14ac:dyDescent="0.25">
      <c r="D17" s="8" t="s">
        <v>31</v>
      </c>
      <c r="E17" s="10">
        <f>MIN(ROUNDDOWN(SUM(G5:G10)/20,0),1)</f>
        <v>0</v>
      </c>
      <c r="N17" s="54"/>
      <c r="O17" s="54"/>
      <c r="P17" s="56"/>
      <c r="R17" s="107" t="s">
        <v>32</v>
      </c>
      <c r="S17" s="108"/>
      <c r="T17" s="49"/>
      <c r="U17" s="1"/>
      <c r="V17" s="1"/>
      <c r="W17" s="1"/>
    </row>
    <row r="18" spans="2:23" x14ac:dyDescent="0.25">
      <c r="D18" s="8" t="s">
        <v>33</v>
      </c>
      <c r="E18" s="10">
        <f>ROUNDDOWN(SUM(G5:G10)/10,0)</f>
        <v>0</v>
      </c>
      <c r="N18" s="54"/>
      <c r="O18" s="54"/>
      <c r="P18" s="56"/>
      <c r="R18" s="14" t="s">
        <v>34</v>
      </c>
      <c r="S18" s="14" t="s">
        <v>35</v>
      </c>
      <c r="T18" s="14" t="s">
        <v>36</v>
      </c>
      <c r="U18" s="14" t="s">
        <v>37</v>
      </c>
      <c r="V18" s="14" t="s">
        <v>36</v>
      </c>
      <c r="W18" s="14" t="s">
        <v>38</v>
      </c>
    </row>
    <row r="19" spans="2:23" x14ac:dyDescent="0.25">
      <c r="D19" s="11" t="s">
        <v>39</v>
      </c>
      <c r="E19" s="10">
        <f>ROUNDUP(SUM(G5:G10)/8,0)</f>
        <v>1</v>
      </c>
      <c r="N19" s="56"/>
      <c r="O19" s="56"/>
      <c r="P19" s="56"/>
      <c r="R19" s="14">
        <v>1</v>
      </c>
      <c r="S19" s="14" t="s">
        <v>40</v>
      </c>
      <c r="T19" s="14">
        <v>6.5</v>
      </c>
      <c r="U19" s="14" t="s">
        <v>41</v>
      </c>
      <c r="V19" s="14">
        <v>6.5</v>
      </c>
      <c r="W19" s="14">
        <v>4</v>
      </c>
    </row>
    <row r="20" spans="2:23" x14ac:dyDescent="0.25">
      <c r="D20" s="8" t="s">
        <v>42</v>
      </c>
      <c r="E20" s="10">
        <f>IF(N5="Un turno", 1, IF(N5="Ambos turnos", 2, ""))</f>
        <v>1</v>
      </c>
      <c r="R20" s="14">
        <v>2</v>
      </c>
      <c r="S20" s="14" t="s">
        <v>43</v>
      </c>
      <c r="T20" s="14">
        <v>8.5</v>
      </c>
      <c r="U20" s="14" t="s">
        <v>44</v>
      </c>
      <c r="V20" s="14">
        <v>9</v>
      </c>
      <c r="W20" s="14">
        <v>4</v>
      </c>
    </row>
    <row r="21" spans="2:23" x14ac:dyDescent="0.25">
      <c r="D21" s="8" t="s">
        <v>155</v>
      </c>
      <c r="E21" s="10">
        <f>ROUNDDOWN(SUM(G5:G10)/10,0)</f>
        <v>0</v>
      </c>
      <c r="R21" s="14"/>
      <c r="S21" s="14"/>
      <c r="T21" s="14"/>
      <c r="U21" s="14"/>
      <c r="V21" s="14"/>
      <c r="W21" s="14"/>
    </row>
    <row r="22" spans="2:23" ht="12" customHeight="1" x14ac:dyDescent="0.25">
      <c r="R22" s="14">
        <v>3</v>
      </c>
      <c r="S22" s="14" t="s">
        <v>45</v>
      </c>
      <c r="T22" s="14">
        <v>10.5</v>
      </c>
      <c r="U22" s="14" t="s">
        <v>46</v>
      </c>
      <c r="V22" s="14">
        <v>11.5</v>
      </c>
      <c r="W22" s="14">
        <v>4</v>
      </c>
    </row>
    <row r="23" spans="2:23" x14ac:dyDescent="0.25">
      <c r="R23" s="14">
        <v>4</v>
      </c>
      <c r="S23" s="14" t="s">
        <v>47</v>
      </c>
      <c r="T23" s="14">
        <v>12.5</v>
      </c>
      <c r="U23" s="14" t="s">
        <v>48</v>
      </c>
      <c r="V23" s="14">
        <v>14</v>
      </c>
      <c r="W23" s="14">
        <v>4</v>
      </c>
    </row>
    <row r="24" spans="2:23" x14ac:dyDescent="0.25">
      <c r="C24" s="46" t="s">
        <v>156</v>
      </c>
      <c r="R24" s="14">
        <v>5</v>
      </c>
      <c r="S24" s="14" t="s">
        <v>50</v>
      </c>
      <c r="T24" s="14">
        <v>14.5</v>
      </c>
      <c r="U24" s="14" t="s">
        <v>51</v>
      </c>
      <c r="V24" s="14">
        <v>16.5</v>
      </c>
      <c r="W24" s="14">
        <v>4</v>
      </c>
    </row>
    <row r="25" spans="2:23" s="1" customFormat="1" x14ac:dyDescent="0.25">
      <c r="R25" s="14">
        <v>6</v>
      </c>
      <c r="S25" s="14" t="s">
        <v>52</v>
      </c>
      <c r="T25" s="14">
        <v>16.5</v>
      </c>
      <c r="U25" s="14" t="s">
        <v>53</v>
      </c>
      <c r="V25" s="14">
        <v>19</v>
      </c>
      <c r="W25" s="14">
        <v>4</v>
      </c>
    </row>
    <row r="26" spans="2:23" s="1" customFormat="1" ht="19.5" customHeight="1" x14ac:dyDescent="0.25">
      <c r="B26" s="109" t="s">
        <v>54</v>
      </c>
      <c r="C26" s="108"/>
      <c r="D26" s="109" t="s">
        <v>55</v>
      </c>
      <c r="E26" s="110"/>
      <c r="F26" s="108"/>
      <c r="G26" s="50" t="s">
        <v>56</v>
      </c>
      <c r="H26" s="50" t="s">
        <v>57</v>
      </c>
      <c r="I26" s="50" t="s">
        <v>58</v>
      </c>
      <c r="J26" s="50" t="s">
        <v>59</v>
      </c>
      <c r="R26" s="14">
        <v>7</v>
      </c>
      <c r="S26" s="14" t="s">
        <v>157</v>
      </c>
      <c r="T26" s="14">
        <v>19.5</v>
      </c>
      <c r="U26" s="14" t="s">
        <v>158</v>
      </c>
      <c r="V26" s="14">
        <v>21</v>
      </c>
      <c r="W26" s="14">
        <v>4</v>
      </c>
    </row>
    <row r="27" spans="2:23" s="1" customFormat="1" ht="12.75" customHeight="1" x14ac:dyDescent="0.25">
      <c r="B27" s="114" t="s">
        <v>60</v>
      </c>
      <c r="C27" s="109" t="s">
        <v>61</v>
      </c>
      <c r="D27" s="16" t="s">
        <v>62</v>
      </c>
      <c r="E27" s="17"/>
      <c r="F27" s="17"/>
      <c r="G27" s="17"/>
      <c r="H27" s="17"/>
      <c r="I27" s="18"/>
      <c r="J27" s="19"/>
      <c r="K27" s="3"/>
      <c r="R27" s="14" t="s">
        <v>25</v>
      </c>
      <c r="S27" s="47" t="s">
        <v>26</v>
      </c>
    </row>
    <row r="28" spans="2:23" s="1" customFormat="1" ht="12.75" customHeight="1" x14ac:dyDescent="0.25">
      <c r="B28" s="112"/>
      <c r="C28" s="112"/>
      <c r="D28" s="57" t="s">
        <v>159</v>
      </c>
      <c r="E28" s="17"/>
      <c r="F28" s="17"/>
      <c r="G28" s="21">
        <f>E3</f>
        <v>40</v>
      </c>
      <c r="H28" s="21">
        <v>2</v>
      </c>
      <c r="I28" s="21">
        <f>G28*H28</f>
        <v>80</v>
      </c>
      <c r="J28" s="14"/>
      <c r="K28" s="3"/>
    </row>
    <row r="29" spans="2:23" s="1" customFormat="1" ht="11.25" customHeight="1" x14ac:dyDescent="0.25">
      <c r="B29" s="112"/>
      <c r="C29" s="112"/>
      <c r="D29" s="21"/>
      <c r="E29" s="20" t="s">
        <v>160</v>
      </c>
      <c r="F29" s="14">
        <f t="shared" ref="F29:F34" si="1">G5</f>
        <v>1</v>
      </c>
      <c r="G29" s="25"/>
      <c r="H29" s="59"/>
      <c r="I29" s="29"/>
      <c r="J29" s="19">
        <f t="shared" ref="J29:J34" si="2">F29*$I$28</f>
        <v>80</v>
      </c>
      <c r="L29" s="24"/>
      <c r="M29" s="3"/>
    </row>
    <row r="30" spans="2:23" s="1" customFormat="1" x14ac:dyDescent="0.25">
      <c r="B30" s="112"/>
      <c r="C30" s="112"/>
      <c r="D30" s="22"/>
      <c r="E30" s="20" t="s">
        <v>161</v>
      </c>
      <c r="F30" s="14">
        <f t="shared" si="1"/>
        <v>1</v>
      </c>
      <c r="G30" s="27"/>
      <c r="I30" s="60"/>
      <c r="J30" s="19">
        <f t="shared" si="2"/>
        <v>80</v>
      </c>
    </row>
    <row r="31" spans="2:23" s="1" customFormat="1" x14ac:dyDescent="0.25">
      <c r="B31" s="112"/>
      <c r="C31" s="112"/>
      <c r="D31" s="22"/>
      <c r="E31" s="20" t="s">
        <v>162</v>
      </c>
      <c r="F31" s="14">
        <f t="shared" si="1"/>
        <v>1</v>
      </c>
      <c r="G31" s="27"/>
      <c r="I31" s="60"/>
      <c r="J31" s="19">
        <f t="shared" si="2"/>
        <v>80</v>
      </c>
    </row>
    <row r="32" spans="2:23" s="1" customFormat="1" x14ac:dyDescent="0.25">
      <c r="B32" s="112"/>
      <c r="C32" s="112"/>
      <c r="D32" s="22"/>
      <c r="E32" s="20" t="s">
        <v>163</v>
      </c>
      <c r="F32" s="14">
        <f t="shared" si="1"/>
        <v>1</v>
      </c>
      <c r="G32" s="27"/>
      <c r="I32" s="60"/>
      <c r="J32" s="19">
        <f t="shared" si="2"/>
        <v>80</v>
      </c>
    </row>
    <row r="33" spans="2:10" s="1" customFormat="1" x14ac:dyDescent="0.25">
      <c r="B33" s="112"/>
      <c r="C33" s="112"/>
      <c r="D33" s="22"/>
      <c r="E33" s="20" t="s">
        <v>164</v>
      </c>
      <c r="F33" s="14">
        <f t="shared" si="1"/>
        <v>1</v>
      </c>
      <c r="G33" s="27"/>
      <c r="I33" s="60"/>
      <c r="J33" s="19">
        <f t="shared" si="2"/>
        <v>80</v>
      </c>
    </row>
    <row r="34" spans="2:10" s="1" customFormat="1" ht="12" customHeight="1" x14ac:dyDescent="0.25">
      <c r="B34" s="112"/>
      <c r="C34" s="113"/>
      <c r="D34" s="23"/>
      <c r="E34" s="20" t="s">
        <v>165</v>
      </c>
      <c r="F34" s="14">
        <f t="shared" si="1"/>
        <v>1</v>
      </c>
      <c r="G34" s="43"/>
      <c r="H34" s="61"/>
      <c r="I34" s="31"/>
      <c r="J34" s="19">
        <f t="shared" si="2"/>
        <v>80</v>
      </c>
    </row>
    <row r="35" spans="2:10" s="1" customFormat="1" ht="12" customHeight="1" x14ac:dyDescent="0.25">
      <c r="B35" s="112"/>
      <c r="C35" s="109" t="s">
        <v>166</v>
      </c>
      <c r="D35" s="16" t="s">
        <v>167</v>
      </c>
      <c r="E35" s="26"/>
      <c r="F35" s="26"/>
      <c r="G35" s="17"/>
      <c r="H35" s="17"/>
      <c r="I35" s="18"/>
      <c r="J35" s="32"/>
    </row>
    <row r="36" spans="2:10" s="1" customFormat="1" ht="12" customHeight="1" x14ac:dyDescent="0.25">
      <c r="B36" s="112"/>
      <c r="C36" s="112"/>
      <c r="D36" s="25"/>
      <c r="E36" s="20" t="s">
        <v>109</v>
      </c>
      <c r="F36" s="21" t="s">
        <v>168</v>
      </c>
      <c r="G36" s="29">
        <v>30</v>
      </c>
      <c r="H36" s="29">
        <v>2.5</v>
      </c>
      <c r="I36" s="14">
        <f>G36*H36+25%*G36*H36</f>
        <v>93.75</v>
      </c>
      <c r="J36" s="21"/>
    </row>
    <row r="37" spans="2:10" s="1" customFormat="1" ht="12" customHeight="1" x14ac:dyDescent="0.25">
      <c r="B37" s="112"/>
      <c r="C37" s="112"/>
      <c r="D37" s="27"/>
      <c r="E37" s="20" t="s">
        <v>110</v>
      </c>
      <c r="F37" s="14" t="s">
        <v>169</v>
      </c>
      <c r="G37" s="19">
        <v>45</v>
      </c>
      <c r="H37" s="19">
        <v>2</v>
      </c>
      <c r="I37" s="14">
        <f>G37*H37+25%*G37*H37</f>
        <v>112.5</v>
      </c>
      <c r="J37" s="21">
        <f>VLOOKUP((IF(SUM(G5:G10)&lt;=30, "hasta 30 secc", IF(AND(SUM(G5:G10)&gt;=31, SUM(G5:G10)&lt;=48), "de 31 a 48 secc", IF(SUM(G5:G10)&gt;=49, "Más de 49 secc", "")))),F36:I38,4,FALSE)</f>
        <v>93.75</v>
      </c>
    </row>
    <row r="38" spans="2:10" s="1" customFormat="1" ht="12" customHeight="1" x14ac:dyDescent="0.25">
      <c r="B38" s="112"/>
      <c r="C38" s="112"/>
      <c r="D38" s="27"/>
      <c r="E38" s="20" t="s">
        <v>111</v>
      </c>
      <c r="F38" s="23" t="s">
        <v>170</v>
      </c>
      <c r="G38" s="31">
        <v>60</v>
      </c>
      <c r="H38" s="31">
        <v>2</v>
      </c>
      <c r="I38" s="14">
        <f>G38*H38+25%*G38*H38</f>
        <v>150</v>
      </c>
      <c r="J38" s="21"/>
    </row>
    <row r="39" spans="2:10" s="1" customFormat="1" ht="12" customHeight="1" x14ac:dyDescent="0.25">
      <c r="B39" s="112"/>
      <c r="C39" s="112"/>
      <c r="D39" s="16" t="s">
        <v>171</v>
      </c>
      <c r="E39" s="26"/>
      <c r="F39" s="26"/>
      <c r="G39" s="17"/>
      <c r="H39" s="17"/>
      <c r="I39" s="18"/>
      <c r="J39" s="32"/>
    </row>
    <row r="40" spans="2:10" s="1" customFormat="1" ht="12" customHeight="1" x14ac:dyDescent="0.25">
      <c r="B40" s="112"/>
      <c r="C40" s="112"/>
      <c r="D40" s="25"/>
      <c r="E40" s="62" t="s">
        <v>172</v>
      </c>
      <c r="F40" s="21">
        <v>1</v>
      </c>
      <c r="G40" s="29">
        <v>30</v>
      </c>
      <c r="H40" s="29">
        <v>3</v>
      </c>
      <c r="I40" s="14">
        <f>G40*H40</f>
        <v>90</v>
      </c>
      <c r="J40" s="21"/>
    </row>
    <row r="41" spans="2:10" s="1" customFormat="1" ht="12" customHeight="1" x14ac:dyDescent="0.25">
      <c r="B41" s="112"/>
      <c r="C41" s="112"/>
      <c r="D41" s="27"/>
      <c r="E41" s="62" t="s">
        <v>173</v>
      </c>
      <c r="F41" s="14">
        <v>2</v>
      </c>
      <c r="G41" s="19">
        <v>30</v>
      </c>
      <c r="H41" s="19">
        <v>3</v>
      </c>
      <c r="I41" s="14">
        <f>G41*H41</f>
        <v>90</v>
      </c>
      <c r="J41" s="21"/>
    </row>
    <row r="42" spans="2:10" s="1" customFormat="1" ht="12" customHeight="1" x14ac:dyDescent="0.25">
      <c r="B42" s="112"/>
      <c r="C42" s="112"/>
      <c r="D42" s="27"/>
      <c r="E42" s="62" t="s">
        <v>174</v>
      </c>
      <c r="F42" s="23">
        <v>3</v>
      </c>
      <c r="G42" s="31">
        <v>30</v>
      </c>
      <c r="H42" s="31">
        <v>3</v>
      </c>
      <c r="I42" s="14">
        <f>G42*H42</f>
        <v>90</v>
      </c>
      <c r="J42" s="21">
        <f>VLOOKUP(IF(SUM(G5:G10)&lt;=15,"hasta 15 =",IF(SUM(G5:G10)&lt;=30,"De 16 a 30 =",IF(SUM(G5:G10)&lt;=45,"De 31 a 45 =","De 46 a mas ="))),E40:F43,2,FALSE)*I40</f>
        <v>90</v>
      </c>
    </row>
    <row r="43" spans="2:10" s="1" customFormat="1" ht="12" customHeight="1" x14ac:dyDescent="0.25">
      <c r="B43" s="112"/>
      <c r="C43" s="112"/>
      <c r="D43" s="27"/>
      <c r="E43" s="63" t="s">
        <v>175</v>
      </c>
      <c r="F43" s="22">
        <v>4</v>
      </c>
      <c r="G43" s="60">
        <v>30</v>
      </c>
      <c r="H43" s="31">
        <v>3</v>
      </c>
      <c r="I43" s="14">
        <f>G43*H43</f>
        <v>90</v>
      </c>
      <c r="J43" s="21"/>
    </row>
    <row r="44" spans="2:10" s="1" customFormat="1" ht="12" customHeight="1" x14ac:dyDescent="0.25">
      <c r="B44" s="112"/>
      <c r="C44" s="113"/>
      <c r="D44" s="27"/>
      <c r="E44" s="20" t="s">
        <v>176</v>
      </c>
      <c r="F44" s="36"/>
      <c r="G44" s="36"/>
      <c r="H44" s="31"/>
      <c r="I44" s="14">
        <v>25.8</v>
      </c>
      <c r="J44" s="21">
        <f>I44</f>
        <v>25.8</v>
      </c>
    </row>
    <row r="45" spans="2:10" s="1" customFormat="1" ht="12" customHeight="1" x14ac:dyDescent="0.25">
      <c r="B45" s="112"/>
      <c r="C45" s="109" t="s">
        <v>177</v>
      </c>
      <c r="D45" s="16" t="s">
        <v>178</v>
      </c>
      <c r="E45" s="26"/>
      <c r="F45" s="26"/>
      <c r="G45" s="17"/>
      <c r="H45" s="17"/>
      <c r="I45" s="18"/>
      <c r="J45" s="32"/>
    </row>
    <row r="46" spans="2:10" s="1" customFormat="1" ht="12" customHeight="1" x14ac:dyDescent="0.25">
      <c r="B46" s="112"/>
      <c r="C46" s="112"/>
      <c r="D46" s="25"/>
      <c r="E46" s="62" t="s">
        <v>172</v>
      </c>
      <c r="F46" s="21">
        <v>1</v>
      </c>
      <c r="G46" s="29">
        <v>30</v>
      </c>
      <c r="H46" s="29">
        <v>3</v>
      </c>
      <c r="I46" s="14">
        <f>G46*H46</f>
        <v>90</v>
      </c>
      <c r="J46" s="21"/>
    </row>
    <row r="47" spans="2:10" s="1" customFormat="1" ht="12" customHeight="1" x14ac:dyDescent="0.25">
      <c r="B47" s="112"/>
      <c r="C47" s="112"/>
      <c r="D47" s="27"/>
      <c r="E47" s="62" t="s">
        <v>173</v>
      </c>
      <c r="F47" s="14">
        <v>2</v>
      </c>
      <c r="G47" s="19">
        <v>30</v>
      </c>
      <c r="H47" s="19">
        <v>3</v>
      </c>
      <c r="I47" s="14">
        <f>G47*H47</f>
        <v>90</v>
      </c>
      <c r="J47" s="21"/>
    </row>
    <row r="48" spans="2:10" s="1" customFormat="1" ht="12" customHeight="1" x14ac:dyDescent="0.25">
      <c r="B48" s="112"/>
      <c r="C48" s="112"/>
      <c r="D48" s="27"/>
      <c r="E48" s="62" t="s">
        <v>174</v>
      </c>
      <c r="F48" s="23">
        <v>3</v>
      </c>
      <c r="G48" s="31">
        <v>30</v>
      </c>
      <c r="H48" s="31">
        <v>3</v>
      </c>
      <c r="I48" s="14">
        <f>G48*H48</f>
        <v>90</v>
      </c>
      <c r="J48" s="21">
        <f>VLOOKUP(IF(SUM(G5:G10)&lt;=15,"hasta 15 =",IF(SUM(G5:G10)&lt;=30,"De 16 a 30 =",IF(SUM(G5:G10)&lt;=45,"De 31 a 45 =","De 46 a mas ="))),E46:F49,2,FALSE)*I46</f>
        <v>90</v>
      </c>
    </row>
    <row r="49" spans="2:13" s="1" customFormat="1" ht="12" customHeight="1" x14ac:dyDescent="0.25">
      <c r="B49" s="112"/>
      <c r="C49" s="113"/>
      <c r="D49" s="27"/>
      <c r="E49" s="63" t="s">
        <v>175</v>
      </c>
      <c r="F49" s="22">
        <v>4</v>
      </c>
      <c r="G49" s="60">
        <v>30</v>
      </c>
      <c r="H49" s="31">
        <v>3</v>
      </c>
      <c r="I49" s="14">
        <f>G49*H49</f>
        <v>90</v>
      </c>
      <c r="J49" s="21"/>
    </row>
    <row r="50" spans="2:13" s="1" customFormat="1" ht="12" customHeight="1" x14ac:dyDescent="0.25">
      <c r="B50" s="112"/>
      <c r="C50" s="109" t="s">
        <v>72</v>
      </c>
      <c r="D50" s="16" t="s">
        <v>73</v>
      </c>
      <c r="E50" s="17"/>
      <c r="F50" s="17"/>
      <c r="G50" s="17"/>
      <c r="H50" s="51"/>
      <c r="I50" s="58"/>
      <c r="J50" s="19"/>
    </row>
    <row r="51" spans="2:13" s="1" customFormat="1" x14ac:dyDescent="0.25">
      <c r="B51" s="112"/>
      <c r="C51" s="112"/>
      <c r="D51" s="21"/>
      <c r="E51" s="20" t="s">
        <v>74</v>
      </c>
      <c r="F51" s="19"/>
      <c r="G51" s="1" t="s">
        <v>75</v>
      </c>
      <c r="H51" s="14">
        <v>1</v>
      </c>
      <c r="I51" s="14">
        <f>IF(SUM(G5:G10)&lt;4,90,IF(SUM(G5:G10)&lt;10,150,300))</f>
        <v>150</v>
      </c>
      <c r="J51" s="14">
        <f>I51</f>
        <v>150</v>
      </c>
      <c r="K51" s="33"/>
    </row>
    <row r="52" spans="2:13" s="1" customFormat="1" x14ac:dyDescent="0.25">
      <c r="B52" s="112"/>
      <c r="C52" s="113"/>
      <c r="D52" s="23"/>
      <c r="E52" s="20" t="s">
        <v>76</v>
      </c>
      <c r="F52" s="19"/>
      <c r="G52" s="19"/>
      <c r="H52" s="14" t="s">
        <v>179</v>
      </c>
      <c r="I52" s="14">
        <f>I51*15%</f>
        <v>22.5</v>
      </c>
      <c r="J52" s="14">
        <f>I52</f>
        <v>22.5</v>
      </c>
      <c r="K52" s="33"/>
      <c r="M52" s="4"/>
    </row>
    <row r="53" spans="2:13" s="1" customFormat="1" ht="15" customHeight="1" x14ac:dyDescent="0.25">
      <c r="B53" s="112"/>
      <c r="C53" s="109" t="s">
        <v>78</v>
      </c>
      <c r="D53" s="20" t="s">
        <v>180</v>
      </c>
      <c r="E53" s="34"/>
      <c r="F53" s="35"/>
      <c r="G53" s="17"/>
      <c r="H53" s="14" t="s">
        <v>181</v>
      </c>
      <c r="I53" s="18"/>
      <c r="J53" s="32"/>
      <c r="K53" s="33"/>
      <c r="M53" s="4"/>
    </row>
    <row r="54" spans="2:13" s="1" customFormat="1" ht="15" customHeight="1" x14ac:dyDescent="0.25">
      <c r="B54" s="112"/>
      <c r="C54" s="112"/>
      <c r="D54" s="20" t="s">
        <v>79</v>
      </c>
      <c r="E54" s="34"/>
      <c r="F54" s="35"/>
      <c r="G54" s="14"/>
      <c r="H54" s="14" t="s">
        <v>81</v>
      </c>
      <c r="I54" s="14"/>
      <c r="J54" s="14">
        <v>50</v>
      </c>
      <c r="K54" s="33"/>
    </row>
    <row r="55" spans="2:13" s="1" customFormat="1" x14ac:dyDescent="0.25">
      <c r="B55" s="112"/>
      <c r="C55" s="112"/>
      <c r="D55" s="20" t="s">
        <v>80</v>
      </c>
      <c r="E55" s="34"/>
      <c r="F55" s="35"/>
      <c r="G55" s="14"/>
      <c r="H55" s="14" t="s">
        <v>81</v>
      </c>
      <c r="I55" s="14"/>
      <c r="J55" s="14"/>
    </row>
    <row r="56" spans="2:13" s="1" customFormat="1" x14ac:dyDescent="0.25">
      <c r="B56" s="112"/>
      <c r="C56" s="112"/>
      <c r="D56" s="28" t="s">
        <v>182</v>
      </c>
      <c r="E56" s="36"/>
      <c r="F56" s="36"/>
      <c r="G56" s="36"/>
      <c r="H56" s="36"/>
      <c r="I56" s="36"/>
      <c r="J56" s="19"/>
    </row>
    <row r="57" spans="2:13" s="1" customFormat="1" x14ac:dyDescent="0.25">
      <c r="B57" s="112"/>
      <c r="C57" s="112"/>
      <c r="D57" s="64"/>
      <c r="E57" s="61" t="s">
        <v>109</v>
      </c>
      <c r="F57" s="66">
        <v>0.3</v>
      </c>
      <c r="G57" s="15" t="s">
        <v>183</v>
      </c>
      <c r="H57" s="15"/>
      <c r="I57" s="14"/>
      <c r="J57" s="14"/>
    </row>
    <row r="58" spans="2:13" s="1" customFormat="1" x14ac:dyDescent="0.25">
      <c r="B58" s="112"/>
      <c r="C58" s="112"/>
      <c r="D58" s="65"/>
      <c r="E58" s="61" t="s">
        <v>110</v>
      </c>
      <c r="F58" s="66">
        <v>0.4</v>
      </c>
      <c r="G58" s="15" t="s">
        <v>183</v>
      </c>
      <c r="H58" s="15"/>
      <c r="I58" s="14"/>
      <c r="J58" s="14"/>
    </row>
    <row r="59" spans="2:13" s="1" customFormat="1" ht="12" customHeight="1" x14ac:dyDescent="0.25">
      <c r="B59" s="112"/>
      <c r="C59" s="113"/>
      <c r="D59" s="39"/>
      <c r="E59" s="61" t="s">
        <v>111</v>
      </c>
      <c r="F59" s="66">
        <v>0.6</v>
      </c>
      <c r="G59" s="15" t="s">
        <v>183</v>
      </c>
      <c r="H59" s="15"/>
      <c r="I59" s="14"/>
      <c r="J59" s="14"/>
      <c r="K59" s="3"/>
    </row>
    <row r="60" spans="2:13" s="1" customFormat="1" ht="12" customHeight="1" x14ac:dyDescent="0.25">
      <c r="B60" s="112"/>
      <c r="C60" s="109" t="s">
        <v>85</v>
      </c>
      <c r="D60" s="40" t="s">
        <v>86</v>
      </c>
      <c r="E60" s="41"/>
      <c r="F60" s="37"/>
      <c r="G60" s="15"/>
      <c r="H60" s="15" t="s">
        <v>87</v>
      </c>
      <c r="I60" s="14">
        <v>15</v>
      </c>
      <c r="J60" s="14">
        <f>I60</f>
        <v>15</v>
      </c>
      <c r="K60" s="3"/>
    </row>
    <row r="61" spans="2:13" s="1" customFormat="1" ht="18.75" customHeight="1" x14ac:dyDescent="0.25">
      <c r="B61" s="113"/>
      <c r="C61" s="113"/>
      <c r="D61" s="20" t="s">
        <v>88</v>
      </c>
      <c r="E61" s="34"/>
      <c r="F61" s="35"/>
      <c r="G61" s="14"/>
      <c r="H61" s="14"/>
      <c r="I61" s="14" t="s">
        <v>81</v>
      </c>
      <c r="J61" s="14"/>
      <c r="K61" s="6"/>
    </row>
    <row r="62" spans="2:13" s="1" customFormat="1" ht="21.75" customHeight="1" x14ac:dyDescent="0.25">
      <c r="B62" s="116" t="s">
        <v>89</v>
      </c>
      <c r="C62" s="111" t="s">
        <v>90</v>
      </c>
      <c r="D62" s="20" t="s">
        <v>91</v>
      </c>
      <c r="E62" s="36"/>
      <c r="F62" s="19"/>
      <c r="G62" s="14">
        <v>1</v>
      </c>
      <c r="H62" s="14">
        <v>5</v>
      </c>
      <c r="I62" s="14">
        <f>G62*H62</f>
        <v>5</v>
      </c>
      <c r="J62" s="14">
        <f>I62</f>
        <v>5</v>
      </c>
      <c r="K62" s="6"/>
    </row>
    <row r="63" spans="2:13" s="1" customFormat="1" ht="21.75" customHeight="1" x14ac:dyDescent="0.25">
      <c r="B63" s="117"/>
      <c r="C63" s="112"/>
      <c r="D63" s="20" t="s">
        <v>92</v>
      </c>
      <c r="E63" s="36"/>
      <c r="F63" s="19"/>
      <c r="G63" s="14">
        <f>IF(SUM(E17:E18)=0,1,SUM(E17:E18))</f>
        <v>1</v>
      </c>
      <c r="H63" s="14">
        <v>3.25</v>
      </c>
      <c r="I63" s="14">
        <f>G63*H63</f>
        <v>3.25</v>
      </c>
      <c r="J63" s="14">
        <f>I63</f>
        <v>3.25</v>
      </c>
    </row>
    <row r="64" spans="2:13" s="1" customFormat="1" ht="21.75" customHeight="1" x14ac:dyDescent="0.25">
      <c r="B64" s="117"/>
      <c r="C64" s="112"/>
      <c r="D64" s="20" t="s">
        <v>93</v>
      </c>
      <c r="E64" s="36"/>
      <c r="F64" s="19"/>
      <c r="G64" s="14">
        <f>E14</f>
        <v>6</v>
      </c>
      <c r="H64" s="14">
        <v>1.5</v>
      </c>
      <c r="I64" s="14">
        <f>MAX(H64 * G64, 12)</f>
        <v>12</v>
      </c>
      <c r="J64" s="14">
        <f>I64</f>
        <v>12</v>
      </c>
    </row>
    <row r="65" spans="2:12" s="1" customFormat="1" ht="21.75" customHeight="1" x14ac:dyDescent="0.25">
      <c r="B65" s="117"/>
      <c r="C65" s="112"/>
      <c r="D65" s="57" t="s">
        <v>94</v>
      </c>
      <c r="E65" s="26"/>
      <c r="F65" s="26"/>
      <c r="G65" s="17"/>
      <c r="H65" s="17"/>
      <c r="I65" s="18"/>
      <c r="J65" s="32" t="str">
        <f>IF(SUM(G5:G10)&lt;=30,"Tipo I:","Tipo II:")</f>
        <v>Tipo I:</v>
      </c>
      <c r="K65" s="6"/>
      <c r="L65" s="3"/>
    </row>
    <row r="66" spans="2:12" s="1" customFormat="1" ht="13.5" customHeight="1" x14ac:dyDescent="0.25">
      <c r="B66" s="117"/>
      <c r="C66" s="112"/>
      <c r="D66" s="67"/>
      <c r="E66" s="36" t="s">
        <v>184</v>
      </c>
      <c r="F66" s="19" t="s">
        <v>168</v>
      </c>
      <c r="G66" s="14">
        <f>IF(J65=E66,SUM(G5:G10),0)</f>
        <v>6</v>
      </c>
      <c r="H66" s="14">
        <v>1.5</v>
      </c>
      <c r="I66" s="14">
        <f>G66*H66</f>
        <v>9</v>
      </c>
      <c r="J66" s="14">
        <f>I66</f>
        <v>9</v>
      </c>
      <c r="L66" s="3"/>
    </row>
    <row r="67" spans="2:12" s="1" customFormat="1" ht="13.5" customHeight="1" x14ac:dyDescent="0.25">
      <c r="B67" s="117"/>
      <c r="C67" s="113"/>
      <c r="D67" s="68"/>
      <c r="E67" s="36" t="s">
        <v>185</v>
      </c>
      <c r="F67" s="19" t="s">
        <v>186</v>
      </c>
      <c r="G67" s="14">
        <f>IF(J65=E67,SUM(G5:G10),0)</f>
        <v>0</v>
      </c>
      <c r="H67" s="14">
        <v>1.5</v>
      </c>
      <c r="I67" s="14">
        <f>G67*H67</f>
        <v>0</v>
      </c>
      <c r="J67" s="14">
        <f>I67</f>
        <v>0</v>
      </c>
      <c r="L67" s="3"/>
    </row>
    <row r="68" spans="2:12" s="1" customFormat="1" ht="15.75" customHeight="1" x14ac:dyDescent="0.25">
      <c r="B68" s="117"/>
      <c r="C68" s="119" t="s">
        <v>95</v>
      </c>
      <c r="D68" s="30" t="s">
        <v>96</v>
      </c>
      <c r="E68" s="36"/>
      <c r="F68" s="19"/>
      <c r="G68" s="14"/>
      <c r="H68" s="14"/>
      <c r="I68" s="14">
        <v>9</v>
      </c>
      <c r="J68" s="14">
        <f>I68</f>
        <v>9</v>
      </c>
    </row>
    <row r="69" spans="2:12" s="1" customFormat="1" x14ac:dyDescent="0.25">
      <c r="B69" s="117"/>
      <c r="C69" s="112"/>
      <c r="D69" s="20" t="s">
        <v>97</v>
      </c>
      <c r="E69" s="36"/>
      <c r="F69" s="19"/>
      <c r="G69" s="14"/>
      <c r="H69" s="14"/>
      <c r="I69" s="14">
        <v>7.5</v>
      </c>
      <c r="J69" s="14">
        <f>I69</f>
        <v>7.5</v>
      </c>
    </row>
    <row r="70" spans="2:12" s="1" customFormat="1" x14ac:dyDescent="0.25">
      <c r="B70" s="117"/>
      <c r="C70" s="112"/>
      <c r="D70" s="16" t="s">
        <v>98</v>
      </c>
      <c r="E70" s="26"/>
      <c r="F70" s="26"/>
      <c r="G70" s="17"/>
      <c r="H70" s="17"/>
      <c r="I70" s="18"/>
      <c r="J70" s="32"/>
    </row>
    <row r="71" spans="2:12" s="1" customFormat="1" ht="12" customHeight="1" x14ac:dyDescent="0.25">
      <c r="B71" s="117"/>
      <c r="C71" s="112"/>
      <c r="D71" s="25"/>
      <c r="E71" s="42" t="s">
        <v>99</v>
      </c>
      <c r="F71" s="29"/>
      <c r="G71" s="115" t="s">
        <v>100</v>
      </c>
      <c r="H71" s="29">
        <v>10</v>
      </c>
      <c r="I71" s="14"/>
      <c r="J71" s="21"/>
      <c r="K71" s="3"/>
    </row>
    <row r="72" spans="2:12" s="1" customFormat="1" x14ac:dyDescent="0.25">
      <c r="B72" s="117"/>
      <c r="C72" s="112"/>
      <c r="D72" s="27"/>
      <c r="E72" s="42" t="s">
        <v>101</v>
      </c>
      <c r="F72" s="19"/>
      <c r="G72" s="113"/>
      <c r="H72" s="19">
        <v>11.3</v>
      </c>
      <c r="I72" s="42"/>
      <c r="J72" s="21"/>
      <c r="K72" s="6"/>
    </row>
    <row r="73" spans="2:12" s="1" customFormat="1" x14ac:dyDescent="0.25">
      <c r="B73" s="117"/>
      <c r="C73" s="112"/>
      <c r="D73" s="27"/>
      <c r="E73" s="42" t="s">
        <v>102</v>
      </c>
      <c r="F73" s="31"/>
      <c r="G73" s="31" t="s">
        <v>103</v>
      </c>
      <c r="H73" s="31">
        <v>13.5</v>
      </c>
      <c r="I73" s="21" t="str">
        <f>IF(N11/2&lt;151,"Tipo A",IF(AND(N11/2&gt;150,N11/2&lt;301),"Tipo C",IF(AND(N11/2&gt;300,N11/2&lt;901),"Tipo D",IF(AND(N11/2&gt;900),"Tipo E",0))))</f>
        <v>Tipo A</v>
      </c>
      <c r="J73" s="21">
        <f>VLOOKUP(I73,E71:H75,4,FALSE)</f>
        <v>10</v>
      </c>
    </row>
    <row r="74" spans="2:12" s="1" customFormat="1" x14ac:dyDescent="0.25">
      <c r="B74" s="117"/>
      <c r="C74" s="112"/>
      <c r="D74" s="27"/>
      <c r="E74" s="42" t="s">
        <v>104</v>
      </c>
      <c r="F74" s="31"/>
      <c r="G74" s="31" t="s">
        <v>105</v>
      </c>
      <c r="H74" s="31">
        <v>24.3</v>
      </c>
      <c r="I74" s="14"/>
      <c r="J74" s="21"/>
    </row>
    <row r="75" spans="2:12" s="1" customFormat="1" x14ac:dyDescent="0.25">
      <c r="B75" s="117"/>
      <c r="C75" s="112"/>
      <c r="D75" s="43"/>
      <c r="E75" s="42" t="s">
        <v>106</v>
      </c>
      <c r="F75" s="31"/>
      <c r="G75" s="31" t="s">
        <v>107</v>
      </c>
      <c r="H75" s="31">
        <v>32.299999999999997</v>
      </c>
      <c r="I75" s="14"/>
      <c r="J75" s="14"/>
    </row>
    <row r="76" spans="2:12" s="1" customFormat="1" x14ac:dyDescent="0.25">
      <c r="B76" s="117"/>
      <c r="C76" s="112"/>
      <c r="D76" s="16" t="s">
        <v>108</v>
      </c>
      <c r="E76" s="26"/>
      <c r="F76" s="26"/>
      <c r="G76" s="17"/>
      <c r="H76" s="17"/>
      <c r="I76" s="18"/>
      <c r="J76" s="32"/>
    </row>
    <row r="77" spans="2:12" s="1" customFormat="1" ht="12.75" customHeight="1" x14ac:dyDescent="0.25">
      <c r="B77" s="117"/>
      <c r="C77" s="112"/>
      <c r="D77" s="25"/>
      <c r="E77" s="42" t="s">
        <v>99</v>
      </c>
      <c r="F77" s="29"/>
      <c r="G77" s="29" t="s">
        <v>109</v>
      </c>
      <c r="H77" s="29">
        <v>4.2</v>
      </c>
      <c r="I77" s="14"/>
      <c r="J77" s="21"/>
    </row>
    <row r="78" spans="2:12" s="1" customFormat="1" ht="12.75" customHeight="1" x14ac:dyDescent="0.25">
      <c r="B78" s="117"/>
      <c r="C78" s="112"/>
      <c r="D78" s="27"/>
      <c r="E78" s="42" t="s">
        <v>101</v>
      </c>
      <c r="F78" s="19"/>
      <c r="G78" s="19" t="s">
        <v>110</v>
      </c>
      <c r="H78" s="19">
        <v>4.2</v>
      </c>
      <c r="I78" s="42"/>
      <c r="J78" s="21"/>
    </row>
    <row r="79" spans="2:12" s="1" customFormat="1" ht="12.75" customHeight="1" x14ac:dyDescent="0.25">
      <c r="B79" s="117"/>
      <c r="C79" s="112"/>
      <c r="D79" s="27"/>
      <c r="E79" s="42" t="s">
        <v>102</v>
      </c>
      <c r="F79" s="31"/>
      <c r="G79" s="31" t="s">
        <v>111</v>
      </c>
      <c r="H79" s="31">
        <v>6</v>
      </c>
      <c r="I79" s="21" t="str">
        <f>I73</f>
        <v>Tipo A</v>
      </c>
      <c r="J79" s="21">
        <f>VLOOKUP(I79,E77:H81,4,FALSE)</f>
        <v>4.2</v>
      </c>
      <c r="K79" s="3"/>
    </row>
    <row r="80" spans="2:12" s="1" customFormat="1" ht="12.75" customHeight="1" x14ac:dyDescent="0.25">
      <c r="B80" s="117"/>
      <c r="C80" s="112"/>
      <c r="D80" s="27"/>
      <c r="E80" s="42" t="s">
        <v>104</v>
      </c>
      <c r="F80" s="31"/>
      <c r="G80" s="31" t="s">
        <v>112</v>
      </c>
      <c r="H80" s="31">
        <v>9</v>
      </c>
      <c r="I80" s="14"/>
      <c r="J80" s="21"/>
      <c r="K80" s="3"/>
    </row>
    <row r="81" spans="2:12" s="1" customFormat="1" ht="12.75" customHeight="1" x14ac:dyDescent="0.25">
      <c r="B81" s="117"/>
      <c r="C81" s="112"/>
      <c r="D81" s="43"/>
      <c r="E81" s="42" t="s">
        <v>106</v>
      </c>
      <c r="F81" s="31"/>
      <c r="G81" s="31" t="s">
        <v>113</v>
      </c>
      <c r="H81" s="31">
        <v>10.3</v>
      </c>
      <c r="I81" s="14"/>
      <c r="J81" s="14"/>
      <c r="K81" s="6"/>
    </row>
    <row r="82" spans="2:12" s="1" customFormat="1" x14ac:dyDescent="0.25">
      <c r="B82" s="117"/>
      <c r="C82" s="112"/>
      <c r="D82" s="20" t="s">
        <v>114</v>
      </c>
      <c r="E82" s="36"/>
      <c r="F82" s="19"/>
      <c r="G82" s="14"/>
      <c r="H82" s="14">
        <v>3</v>
      </c>
      <c r="I82" s="14"/>
      <c r="J82" s="14">
        <f>H82</f>
        <v>3</v>
      </c>
    </row>
    <row r="83" spans="2:12" s="1" customFormat="1" x14ac:dyDescent="0.25">
      <c r="B83" s="117"/>
      <c r="C83" s="113"/>
      <c r="D83" s="20" t="s">
        <v>115</v>
      </c>
      <c r="E83" s="36"/>
      <c r="F83" s="19"/>
      <c r="G83" s="14"/>
      <c r="H83" s="14" t="s">
        <v>81</v>
      </c>
      <c r="I83" s="14">
        <f>((N11/3)*1.5)</f>
        <v>120</v>
      </c>
      <c r="J83" s="14">
        <f>I83</f>
        <v>120</v>
      </c>
    </row>
    <row r="84" spans="2:12" s="1" customFormat="1" ht="15" customHeight="1" x14ac:dyDescent="0.25">
      <c r="B84" s="117"/>
      <c r="C84" s="114" t="s">
        <v>116</v>
      </c>
      <c r="D84" s="20" t="s">
        <v>117</v>
      </c>
      <c r="E84" s="36"/>
      <c r="F84" s="19"/>
      <c r="G84" s="14"/>
      <c r="H84" s="14" t="s">
        <v>118</v>
      </c>
      <c r="I84" s="14">
        <f>1.5*SUM(G5:G6)</f>
        <v>3</v>
      </c>
      <c r="J84" s="14">
        <f>I84</f>
        <v>3</v>
      </c>
    </row>
    <row r="85" spans="2:12" s="1" customFormat="1" ht="15" customHeight="1" x14ac:dyDescent="0.25">
      <c r="B85" s="117"/>
      <c r="C85" s="112"/>
      <c r="D85" s="20" t="s">
        <v>119</v>
      </c>
      <c r="E85" s="36"/>
      <c r="F85" s="19"/>
      <c r="G85" s="14"/>
      <c r="H85" s="14" t="s">
        <v>120</v>
      </c>
      <c r="I85" s="14">
        <v>3</v>
      </c>
      <c r="J85" s="14">
        <f>I85</f>
        <v>3</v>
      </c>
      <c r="K85" s="6"/>
    </row>
    <row r="86" spans="2:12" s="1" customFormat="1" ht="15" customHeight="1" x14ac:dyDescent="0.25">
      <c r="B86" s="117"/>
      <c r="C86" s="112"/>
      <c r="D86" s="20" t="s">
        <v>121</v>
      </c>
      <c r="E86" s="36"/>
      <c r="F86" s="19"/>
      <c r="G86" s="14"/>
      <c r="H86" s="14" t="s">
        <v>122</v>
      </c>
      <c r="I86" s="14"/>
      <c r="J86" s="14"/>
    </row>
    <row r="87" spans="2:12" s="1" customFormat="1" ht="15" customHeight="1" x14ac:dyDescent="0.25">
      <c r="B87" s="117"/>
      <c r="C87" s="112"/>
      <c r="D87" s="20" t="s">
        <v>123</v>
      </c>
      <c r="E87" s="36"/>
      <c r="F87" s="19"/>
      <c r="G87" s="14"/>
      <c r="H87" s="14" t="s">
        <v>81</v>
      </c>
      <c r="I87" s="14"/>
      <c r="J87" s="14"/>
      <c r="K87" s="6"/>
    </row>
    <row r="88" spans="2:12" s="1" customFormat="1" ht="15" customHeight="1" x14ac:dyDescent="0.25">
      <c r="B88" s="117"/>
      <c r="C88" s="112"/>
      <c r="D88" s="20" t="s">
        <v>124</v>
      </c>
      <c r="E88" s="36"/>
      <c r="F88" s="19"/>
      <c r="G88" s="14"/>
      <c r="H88" s="14" t="s">
        <v>81</v>
      </c>
      <c r="I88" s="14"/>
      <c r="J88" s="14"/>
      <c r="K88" s="6"/>
    </row>
    <row r="89" spans="2:12" s="1" customFormat="1" ht="15" customHeight="1" x14ac:dyDescent="0.25">
      <c r="B89" s="117"/>
      <c r="C89" s="112"/>
      <c r="D89" s="20" t="s">
        <v>125</v>
      </c>
      <c r="E89" s="36"/>
      <c r="F89" s="19"/>
      <c r="G89" s="14"/>
      <c r="H89" s="14" t="s">
        <v>126</v>
      </c>
      <c r="I89" s="14">
        <v>1.5</v>
      </c>
      <c r="J89" s="14">
        <f>I89</f>
        <v>1.5</v>
      </c>
    </row>
    <row r="90" spans="2:12" s="1" customFormat="1" ht="15" customHeight="1" x14ac:dyDescent="0.25">
      <c r="B90" s="117"/>
      <c r="C90" s="113"/>
      <c r="D90" s="20" t="s">
        <v>127</v>
      </c>
      <c r="E90" s="36"/>
      <c r="F90" s="19"/>
      <c r="G90" s="14"/>
      <c r="H90" s="14" t="s">
        <v>81</v>
      </c>
      <c r="I90" s="14"/>
      <c r="J90" s="14"/>
      <c r="K90" s="6"/>
      <c r="L90" s="3"/>
    </row>
    <row r="91" spans="2:12" s="1" customFormat="1" x14ac:dyDescent="0.25">
      <c r="B91" s="117"/>
      <c r="C91" s="114" t="s">
        <v>128</v>
      </c>
      <c r="D91" s="16" t="s">
        <v>129</v>
      </c>
      <c r="E91" s="26"/>
      <c r="F91" s="26"/>
      <c r="G91" s="17"/>
      <c r="H91" s="17"/>
      <c r="I91" s="18"/>
      <c r="J91" s="32"/>
      <c r="L91" s="3"/>
    </row>
    <row r="92" spans="2:12" s="1" customFormat="1" x14ac:dyDescent="0.25">
      <c r="B92" s="117"/>
      <c r="C92" s="112"/>
      <c r="D92" s="20" t="s">
        <v>130</v>
      </c>
      <c r="E92" s="36"/>
      <c r="F92" s="19"/>
      <c r="G92" s="14"/>
      <c r="H92" s="14"/>
      <c r="I92" s="14"/>
      <c r="J92" s="14"/>
    </row>
    <row r="93" spans="2:12" s="1" customFormat="1" ht="39" customHeight="1" x14ac:dyDescent="0.25">
      <c r="B93" s="117"/>
      <c r="C93" s="112"/>
      <c r="D93" s="20" t="s">
        <v>131</v>
      </c>
      <c r="E93" s="36"/>
      <c r="F93" s="19"/>
      <c r="G93" s="14">
        <f>IF(SUM(E13:E20)&lt;=6,1,IF(SUM(E13:E20)&lt;=20,2,IF(SUM(E13:E20)&lt;=60,3,IF(SUM(E13:E20)&lt;=150,4,"Fuera de rango"))))</f>
        <v>2</v>
      </c>
      <c r="H93" s="14" t="str">
        <f>VLOOKUP(G93,R5:S12,2,FALSE)</f>
        <v>H 1L, 1u, 1l / M 1L, 1l</v>
      </c>
      <c r="I93" s="3" t="str">
        <f>VLOOKUP(H93,S5:T12,2,FALSE)</f>
        <v>H 1L, 1u, 1l /
M 1L, 1l /
D: 1L, 1u, 1I</v>
      </c>
      <c r="J93" s="14">
        <f>VLOOKUP(I93,T5:U12,2,FALSE)</f>
        <v>15.5</v>
      </c>
    </row>
    <row r="94" spans="2:12" s="1" customFormat="1" x14ac:dyDescent="0.25">
      <c r="B94" s="117"/>
      <c r="C94" s="112"/>
      <c r="D94" s="20" t="s">
        <v>132</v>
      </c>
      <c r="E94" s="36"/>
      <c r="F94" s="19"/>
      <c r="G94" s="14"/>
      <c r="H94" s="14"/>
      <c r="I94" s="14"/>
      <c r="J94" s="14"/>
    </row>
    <row r="95" spans="2:12" s="1" customFormat="1" x14ac:dyDescent="0.25">
      <c r="B95" s="117"/>
      <c r="C95" s="112"/>
      <c r="D95" s="20" t="s">
        <v>133</v>
      </c>
      <c r="E95" s="36"/>
      <c r="F95" s="19"/>
      <c r="G95" s="14"/>
      <c r="H95" s="14"/>
      <c r="I95" s="14"/>
      <c r="J95" s="14"/>
      <c r="K95" s="6"/>
    </row>
    <row r="96" spans="2:12" s="1" customFormat="1" x14ac:dyDescent="0.25">
      <c r="B96" s="117"/>
      <c r="C96" s="112"/>
      <c r="D96" s="16" t="s">
        <v>134</v>
      </c>
      <c r="E96" s="26"/>
      <c r="F96" s="26"/>
      <c r="G96" s="17"/>
      <c r="H96" s="17"/>
      <c r="I96" s="18"/>
      <c r="J96" s="32"/>
      <c r="K96" s="6"/>
    </row>
    <row r="97" spans="2:12" s="1" customFormat="1" x14ac:dyDescent="0.25">
      <c r="B97" s="117"/>
      <c r="C97" s="112"/>
      <c r="D97" s="20" t="s">
        <v>135</v>
      </c>
      <c r="E97" s="36"/>
      <c r="F97" s="19"/>
      <c r="G97" s="14"/>
      <c r="H97" s="14" t="str">
        <f>S5</f>
        <v>Mixto 1L, 1u, 1l</v>
      </c>
      <c r="I97" s="3"/>
      <c r="J97" s="14">
        <f>VLOOKUP(H97,S5:V12,4,FALSE)</f>
        <v>4</v>
      </c>
    </row>
    <row r="98" spans="2:12" s="1" customFormat="1" x14ac:dyDescent="0.25">
      <c r="B98" s="117"/>
      <c r="C98" s="112"/>
      <c r="D98" s="16" t="s">
        <v>136</v>
      </c>
      <c r="E98" s="26"/>
      <c r="F98" s="26"/>
      <c r="G98" s="17"/>
      <c r="H98" s="17"/>
      <c r="I98" s="18"/>
      <c r="J98" s="32"/>
    </row>
    <row r="99" spans="2:12" s="1" customFormat="1" ht="12.75" customHeight="1" x14ac:dyDescent="0.25">
      <c r="B99" s="117"/>
      <c r="C99" s="112"/>
      <c r="D99" s="25"/>
      <c r="E99" s="42" t="s">
        <v>35</v>
      </c>
      <c r="F99" s="29"/>
      <c r="G99" s="29"/>
      <c r="H99" s="29" t="str">
        <f>_xlfn.CONCAT("H: ", ROUNDUP(SUM(D5:D10)/2/25, 0), "L, ", ROUNDUP(SUM(D5:D10)/2/25, 0), "u, ", ROUNDUP(SUM(D5:D10)/2/25, 0), "I")</f>
        <v>H: 5L, 5u, 5I</v>
      </c>
      <c r="I99" s="14">
        <f>VLOOKUP(H99,S19:T26,2,FALSE)</f>
        <v>14.5</v>
      </c>
      <c r="J99" s="21">
        <f>I99</f>
        <v>14.5</v>
      </c>
    </row>
    <row r="100" spans="2:12" s="1" customFormat="1" ht="12.75" customHeight="1" x14ac:dyDescent="0.25">
      <c r="B100" s="117"/>
      <c r="C100" s="112"/>
      <c r="D100" s="27"/>
      <c r="E100" s="42" t="s">
        <v>37</v>
      </c>
      <c r="F100" s="19"/>
      <c r="G100" s="19"/>
      <c r="H100" s="19" t="str">
        <f>_xlfn.CONCAT("M: ", ROUNDUP(SUM(D5:D10)/2/25, 0), "L, ", ROUNDUP(SUM(D5:D10)/2/25, 0), "I")</f>
        <v>M: 5L, 5I</v>
      </c>
      <c r="I100" s="42">
        <f>VLOOKUP(H100,U19:V26,2,FALSE)</f>
        <v>16.5</v>
      </c>
      <c r="J100" s="21">
        <f>I100</f>
        <v>16.5</v>
      </c>
    </row>
    <row r="101" spans="2:12" s="1" customFormat="1" x14ac:dyDescent="0.25">
      <c r="B101" s="118"/>
      <c r="C101" s="113"/>
      <c r="D101" s="23"/>
      <c r="E101" s="42" t="s">
        <v>137</v>
      </c>
      <c r="F101" s="31"/>
      <c r="G101" s="31"/>
      <c r="H101" s="31" t="s">
        <v>138</v>
      </c>
      <c r="I101" s="14">
        <f>W19</f>
        <v>4</v>
      </c>
      <c r="J101" s="14">
        <f>I101</f>
        <v>4</v>
      </c>
      <c r="K101" s="33"/>
    </row>
    <row r="102" spans="2:12" s="1" customFormat="1" x14ac:dyDescent="0.25">
      <c r="D102" s="2"/>
      <c r="E102" s="2"/>
      <c r="H102" s="44"/>
      <c r="K102" s="45"/>
    </row>
    <row r="103" spans="2:12" s="1" customFormat="1" ht="12" customHeight="1" x14ac:dyDescent="0.25">
      <c r="D103" s="2"/>
      <c r="E103" s="2"/>
      <c r="H103" s="44"/>
    </row>
    <row r="104" spans="2:12" s="1" customFormat="1" x14ac:dyDescent="0.25"/>
    <row r="105" spans="2:12" s="1" customFormat="1" x14ac:dyDescent="0.25">
      <c r="D105" s="5"/>
    </row>
    <row r="106" spans="2:12" s="1" customFormat="1" x14ac:dyDescent="0.25"/>
    <row r="107" spans="2:12" s="1" customFormat="1" x14ac:dyDescent="0.25"/>
    <row r="108" spans="2:12" s="1" customFormat="1" x14ac:dyDescent="0.25"/>
    <row r="109" spans="2:12" s="1" customFormat="1" x14ac:dyDescent="0.25"/>
    <row r="110" spans="2:12" s="1" customFormat="1" x14ac:dyDescent="0.25"/>
    <row r="111" spans="2:12" s="1" customFormat="1" x14ac:dyDescent="0.25">
      <c r="K111" s="24"/>
      <c r="L111" s="3"/>
    </row>
    <row r="112" spans="2:12" s="1" customFormat="1" x14ac:dyDescent="0.25">
      <c r="K112" s="2"/>
    </row>
    <row r="113" spans="4:12" s="1" customFormat="1" x14ac:dyDescent="0.25">
      <c r="D113" s="5"/>
      <c r="K113" s="2"/>
    </row>
    <row r="114" spans="4:12" s="1" customFormat="1" x14ac:dyDescent="0.25">
      <c r="G114" s="3"/>
      <c r="H114" s="3"/>
      <c r="I114" s="3"/>
    </row>
    <row r="115" spans="4:12" s="1" customFormat="1" x14ac:dyDescent="0.25"/>
    <row r="116" spans="4:12" s="1" customFormat="1" x14ac:dyDescent="0.25">
      <c r="D116" s="5"/>
      <c r="K116" s="24"/>
    </row>
    <row r="117" spans="4:12" s="1" customFormat="1" x14ac:dyDescent="0.25">
      <c r="D117" s="5"/>
      <c r="K117" s="24"/>
    </row>
    <row r="118" spans="4:12" s="1" customFormat="1" x14ac:dyDescent="0.25">
      <c r="D118" s="5"/>
      <c r="K118" s="53"/>
      <c r="L118" s="54"/>
    </row>
    <row r="119" spans="4:12" s="1" customFormat="1" x14ac:dyDescent="0.25">
      <c r="D119" s="5"/>
      <c r="K119" s="54"/>
      <c r="L119" s="54"/>
    </row>
    <row r="120" spans="4:12" s="1" customFormat="1" x14ac:dyDescent="0.25">
      <c r="K120" s="54"/>
      <c r="L120" s="54"/>
    </row>
    <row r="121" spans="4:12" s="1" customFormat="1" x14ac:dyDescent="0.25">
      <c r="K121" s="53"/>
      <c r="L121" s="55"/>
    </row>
    <row r="122" spans="4:12" s="1" customFormat="1" x14ac:dyDescent="0.25">
      <c r="K122" s="54"/>
      <c r="L122" s="54"/>
    </row>
    <row r="123" spans="4:12" s="1" customFormat="1" x14ac:dyDescent="0.25">
      <c r="D123" s="5"/>
    </row>
    <row r="124" spans="4:12" s="1" customFormat="1" x14ac:dyDescent="0.25"/>
    <row r="125" spans="4:12" s="1" customFormat="1" x14ac:dyDescent="0.25">
      <c r="D125" s="5"/>
    </row>
    <row r="126" spans="4:12" s="1" customFormat="1" x14ac:dyDescent="0.25">
      <c r="D126" s="5"/>
    </row>
    <row r="127" spans="4:12" s="1" customFormat="1" x14ac:dyDescent="0.25">
      <c r="D127" s="5"/>
    </row>
    <row r="128" spans="4:12" s="1" customFormat="1" x14ac:dyDescent="0.25"/>
    <row r="129" s="1" customFormat="1" x14ac:dyDescent="0.25"/>
    <row r="130" s="1" customFormat="1" x14ac:dyDescent="0.25"/>
    <row r="131" s="1" customFormat="1" x14ac:dyDescent="0.25"/>
    <row r="132" s="1" customFormat="1" x14ac:dyDescent="0.25"/>
    <row r="133" s="1" customFormat="1" x14ac:dyDescent="0.25"/>
    <row r="134" s="1" customFormat="1" x14ac:dyDescent="0.25"/>
    <row r="135" s="1" customFormat="1" x14ac:dyDescent="0.25"/>
    <row r="136" s="1" customFormat="1" x14ac:dyDescent="0.25"/>
    <row r="137" s="1" customFormat="1" x14ac:dyDescent="0.25"/>
    <row r="138" s="1" customFormat="1" x14ac:dyDescent="0.25"/>
    <row r="139" s="1" customFormat="1" x14ac:dyDescent="0.25"/>
    <row r="140" s="1" customFormat="1" x14ac:dyDescent="0.25"/>
    <row r="141" s="1" customFormat="1" x14ac:dyDescent="0.25"/>
    <row r="142" s="1" customFormat="1" x14ac:dyDescent="0.25"/>
    <row r="143" s="1" customFormat="1" x14ac:dyDescent="0.25"/>
    <row r="144" s="1" customFormat="1" x14ac:dyDescent="0.25"/>
    <row r="145" s="1" customFormat="1" x14ac:dyDescent="0.25"/>
    <row r="146" s="1" customFormat="1" x14ac:dyDescent="0.25"/>
    <row r="147" s="1" customFormat="1" x14ac:dyDescent="0.25"/>
    <row r="148" s="1" customFormat="1" x14ac:dyDescent="0.25"/>
    <row r="149" s="1" customFormat="1" x14ac:dyDescent="0.25"/>
    <row r="150" s="1" customFormat="1" x14ac:dyDescent="0.25"/>
    <row r="151" s="1" customFormat="1" x14ac:dyDescent="0.25"/>
    <row r="152" s="1" customFormat="1" x14ac:dyDescent="0.25"/>
    <row r="153" s="1" customFormat="1" x14ac:dyDescent="0.25"/>
    <row r="154" s="1" customFormat="1" x14ac:dyDescent="0.25"/>
    <row r="155" s="1" customFormat="1" x14ac:dyDescent="0.25"/>
    <row r="156" s="1" customFormat="1" x14ac:dyDescent="0.25"/>
    <row r="157" s="1" customFormat="1" x14ac:dyDescent="0.25"/>
    <row r="158" s="1" customFormat="1" x14ac:dyDescent="0.25"/>
    <row r="159" s="1" customFormat="1" x14ac:dyDescent="0.25"/>
    <row r="160" s="1" customFormat="1" x14ac:dyDescent="0.25"/>
    <row r="161" s="1" customFormat="1" x14ac:dyDescent="0.25"/>
    <row r="162" s="1" customFormat="1" x14ac:dyDescent="0.25"/>
    <row r="163" s="1" customFormat="1" x14ac:dyDescent="0.25"/>
    <row r="164" s="1" customFormat="1" x14ac:dyDescent="0.25"/>
    <row r="165" s="1" customFormat="1" x14ac:dyDescent="0.25"/>
    <row r="166" s="1" customFormat="1" x14ac:dyDescent="0.25"/>
    <row r="167" s="1" customFormat="1" x14ac:dyDescent="0.25"/>
    <row r="168" s="1" customFormat="1" x14ac:dyDescent="0.25"/>
    <row r="169" s="1" customFormat="1" x14ac:dyDescent="0.25"/>
    <row r="170" s="1" customFormat="1" x14ac:dyDescent="0.25"/>
    <row r="171" s="1" customFormat="1" x14ac:dyDescent="0.25"/>
    <row r="172" s="1" customFormat="1" x14ac:dyDescent="0.25"/>
    <row r="173" s="1" customFormat="1" x14ac:dyDescent="0.25"/>
    <row r="174" s="1" customFormat="1" x14ac:dyDescent="0.25"/>
    <row r="175" s="1" customFormat="1" x14ac:dyDescent="0.25"/>
    <row r="176" s="1" customFormat="1" x14ac:dyDescent="0.25"/>
    <row r="177" s="1" customFormat="1" x14ac:dyDescent="0.25"/>
    <row r="178" s="1" customFormat="1" x14ac:dyDescent="0.25"/>
    <row r="179" s="1" customFormat="1" x14ac:dyDescent="0.25"/>
    <row r="180" s="1" customFormat="1" x14ac:dyDescent="0.25"/>
    <row r="181" s="1" customFormat="1" x14ac:dyDescent="0.25"/>
    <row r="182" s="1" customFormat="1" x14ac:dyDescent="0.25"/>
    <row r="183" s="1" customFormat="1" x14ac:dyDescent="0.25"/>
    <row r="184" s="1" customFormat="1" x14ac:dyDescent="0.25"/>
    <row r="185" s="1" customFormat="1" x14ac:dyDescent="0.25"/>
    <row r="186" s="1" customFormat="1" x14ac:dyDescent="0.25"/>
    <row r="187" s="1" customFormat="1" x14ac:dyDescent="0.25"/>
    <row r="188" s="1" customFormat="1" x14ac:dyDescent="0.25"/>
    <row r="189" s="1" customFormat="1" x14ac:dyDescent="0.25"/>
    <row r="190" s="1" customFormat="1" x14ac:dyDescent="0.25"/>
    <row r="191" s="1" customFormat="1" x14ac:dyDescent="0.25"/>
    <row r="192" s="1" customFormat="1" x14ac:dyDescent="0.25"/>
    <row r="193" s="1" customFormat="1" x14ac:dyDescent="0.25"/>
    <row r="194" s="1" customFormat="1" x14ac:dyDescent="0.25"/>
    <row r="195" s="1" customFormat="1" x14ac:dyDescent="0.25"/>
    <row r="196" s="1" customFormat="1" x14ac:dyDescent="0.25"/>
    <row r="197" s="1" customFormat="1" x14ac:dyDescent="0.25"/>
    <row r="198" s="1" customFormat="1" x14ac:dyDescent="0.25"/>
    <row r="199" s="1" customFormat="1" x14ac:dyDescent="0.25"/>
    <row r="200" s="1" customFormat="1" x14ac:dyDescent="0.25"/>
    <row r="201" s="1" customFormat="1" x14ac:dyDescent="0.25"/>
    <row r="202" s="1" customFormat="1" x14ac:dyDescent="0.25"/>
    <row r="203" s="1" customFormat="1" x14ac:dyDescent="0.25"/>
    <row r="204" s="1" customFormat="1" x14ac:dyDescent="0.25"/>
    <row r="205" s="1" customFormat="1" x14ac:dyDescent="0.25"/>
    <row r="206" s="1" customFormat="1" x14ac:dyDescent="0.25"/>
    <row r="207" s="1" customFormat="1" x14ac:dyDescent="0.25"/>
    <row r="208" s="1" customFormat="1" x14ac:dyDescent="0.25"/>
    <row r="209" s="1" customFormat="1" x14ac:dyDescent="0.25"/>
    <row r="210" s="1" customFormat="1" x14ac:dyDescent="0.25"/>
    <row r="211" s="1" customFormat="1" x14ac:dyDescent="0.25"/>
    <row r="212" s="1" customFormat="1" x14ac:dyDescent="0.25"/>
    <row r="213" s="1" customFormat="1" x14ac:dyDescent="0.25"/>
    <row r="214" s="1" customFormat="1" x14ac:dyDescent="0.25"/>
    <row r="215" s="1" customFormat="1" x14ac:dyDescent="0.25"/>
    <row r="216" s="1" customFormat="1" x14ac:dyDescent="0.25"/>
    <row r="217" s="1" customFormat="1" x14ac:dyDescent="0.25"/>
    <row r="218" s="1" customFormat="1" x14ac:dyDescent="0.25"/>
    <row r="219" s="1" customFormat="1" x14ac:dyDescent="0.25"/>
    <row r="220" s="1" customFormat="1" x14ac:dyDescent="0.25"/>
    <row r="221" s="1" customFormat="1" x14ac:dyDescent="0.25"/>
    <row r="222" s="1" customFormat="1" x14ac:dyDescent="0.25"/>
    <row r="223" s="1" customFormat="1" x14ac:dyDescent="0.25"/>
    <row r="224" s="1" customFormat="1" x14ac:dyDescent="0.25"/>
    <row r="225" s="1" customFormat="1" x14ac:dyDescent="0.25"/>
    <row r="226" s="1" customFormat="1" x14ac:dyDescent="0.25"/>
    <row r="227" s="1" customFormat="1" x14ac:dyDescent="0.25"/>
    <row r="228" s="1" customFormat="1" x14ac:dyDescent="0.25"/>
    <row r="229" s="1" customFormat="1" x14ac:dyDescent="0.25"/>
    <row r="230" s="1" customFormat="1" x14ac:dyDescent="0.25"/>
    <row r="231" s="1" customFormat="1" x14ac:dyDescent="0.25"/>
    <row r="232" s="1" customFormat="1" x14ac:dyDescent="0.25"/>
    <row r="233" s="1" customFormat="1" x14ac:dyDescent="0.25"/>
    <row r="234" s="1" customFormat="1" x14ac:dyDescent="0.25"/>
    <row r="235" s="1" customFormat="1" x14ac:dyDescent="0.25"/>
    <row r="236" s="1" customFormat="1" x14ac:dyDescent="0.25"/>
    <row r="237" s="1" customFormat="1" x14ac:dyDescent="0.25"/>
    <row r="238" s="1" customFormat="1" x14ac:dyDescent="0.25"/>
    <row r="239" s="1" customFormat="1" x14ac:dyDescent="0.25"/>
    <row r="240" s="1" customFormat="1" x14ac:dyDescent="0.25"/>
    <row r="241" s="1" customFormat="1" x14ac:dyDescent="0.25"/>
    <row r="242" s="1" customFormat="1" x14ac:dyDescent="0.25"/>
    <row r="243" s="1" customFormat="1" x14ac:dyDescent="0.25"/>
    <row r="244" s="1" customFormat="1" x14ac:dyDescent="0.25"/>
    <row r="245" s="1" customFormat="1" x14ac:dyDescent="0.25"/>
    <row r="246" s="1" customFormat="1" x14ac:dyDescent="0.25"/>
    <row r="247" s="1" customFormat="1" x14ac:dyDescent="0.25"/>
    <row r="248" s="1" customFormat="1" x14ac:dyDescent="0.25"/>
    <row r="249" s="1" customFormat="1" x14ac:dyDescent="0.25"/>
    <row r="250" s="1" customFormat="1" x14ac:dyDescent="0.25"/>
    <row r="251" s="1" customFormat="1" x14ac:dyDescent="0.25"/>
    <row r="252" s="1" customFormat="1" x14ac:dyDescent="0.25"/>
    <row r="253" s="1" customFormat="1" x14ac:dyDescent="0.25"/>
    <row r="254" s="1" customFormat="1" x14ac:dyDescent="0.25"/>
    <row r="255" s="1" customFormat="1" x14ac:dyDescent="0.25"/>
    <row r="256" s="1" customFormat="1" x14ac:dyDescent="0.25"/>
    <row r="257" s="1" customFormat="1" x14ac:dyDescent="0.25"/>
    <row r="258" s="1" customFormat="1" x14ac:dyDescent="0.25"/>
    <row r="259" s="1" customFormat="1" x14ac:dyDescent="0.25"/>
    <row r="260" s="1" customFormat="1" x14ac:dyDescent="0.25"/>
    <row r="261" s="1" customFormat="1" x14ac:dyDescent="0.25"/>
    <row r="262" s="1" customFormat="1" x14ac:dyDescent="0.25"/>
    <row r="263" s="1" customFormat="1" x14ac:dyDescent="0.25"/>
    <row r="264" s="1" customFormat="1" x14ac:dyDescent="0.25"/>
    <row r="265" s="1" customFormat="1" x14ac:dyDescent="0.25"/>
    <row r="266" s="1" customFormat="1" x14ac:dyDescent="0.25"/>
    <row r="267" s="1" customFormat="1" x14ac:dyDescent="0.25"/>
    <row r="268" s="1" customFormat="1" x14ac:dyDescent="0.25"/>
  </sheetData>
  <mergeCells count="17">
    <mergeCell ref="B27:B61"/>
    <mergeCell ref="B26:C26"/>
    <mergeCell ref="B62:B101"/>
    <mergeCell ref="C91:C101"/>
    <mergeCell ref="R17:S17"/>
    <mergeCell ref="C68:C83"/>
    <mergeCell ref="C84:C90"/>
    <mergeCell ref="R4:S4"/>
    <mergeCell ref="C45:C49"/>
    <mergeCell ref="C50:C52"/>
    <mergeCell ref="G71:G72"/>
    <mergeCell ref="C60:C61"/>
    <mergeCell ref="C27:C34"/>
    <mergeCell ref="D26:F26"/>
    <mergeCell ref="C35:C44"/>
    <mergeCell ref="C62:C67"/>
    <mergeCell ref="C53:C59"/>
  </mergeCells>
  <dataValidations disablePrompts="1" count="1">
    <dataValidation type="list" allowBlank="1" showInputMessage="1" showErrorMessage="1" sqref="N5" xr:uid="{00000000-0002-0000-0100-000000000000}">
      <formula1>"Un turno,Ambos turnos"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B1:W287"/>
  <sheetViews>
    <sheetView defaultGridColor="0" colorId="9" zoomScale="110" zoomScaleNormal="110" workbookViewId="0">
      <selection activeCell="D8" sqref="D8:D9"/>
    </sheetView>
  </sheetViews>
  <sheetFormatPr baseColWidth="10" defaultRowHeight="12" x14ac:dyDescent="0.25"/>
  <cols>
    <col min="1" max="1" width="3.42578125" style="2" customWidth="1"/>
    <col min="2" max="2" width="9" style="2" customWidth="1"/>
    <col min="3" max="3" width="10.28515625" style="2" customWidth="1"/>
    <col min="4" max="4" width="21.140625" style="2" customWidth="1"/>
    <col min="5" max="5" width="12" style="2" customWidth="1"/>
    <col min="6" max="6" width="16.42578125" style="2" customWidth="1"/>
    <col min="7" max="7" width="9.5703125" style="2" customWidth="1"/>
    <col min="8" max="8" width="14.140625" style="2" customWidth="1"/>
    <col min="9" max="9" width="12.28515625" style="2" customWidth="1"/>
    <col min="10" max="18" width="11.42578125" style="2" customWidth="1"/>
    <col min="19" max="19" width="23.5703125" style="2" customWidth="1"/>
    <col min="20" max="20" width="15" style="2" customWidth="1"/>
    <col min="21" max="21" width="11.42578125" style="2" customWidth="1"/>
    <col min="22" max="16384" width="11.42578125" style="2"/>
  </cols>
  <sheetData>
    <row r="1" spans="3:23" x14ac:dyDescent="0.25">
      <c r="C1" s="46" t="s">
        <v>187</v>
      </c>
    </row>
    <row r="2" spans="3:23" x14ac:dyDescent="0.25">
      <c r="E2" s="51"/>
    </row>
    <row r="3" spans="3:23" x14ac:dyDescent="0.25">
      <c r="D3" s="4" t="s">
        <v>188</v>
      </c>
      <c r="E3" s="52">
        <v>20</v>
      </c>
      <c r="F3" s="2" t="s">
        <v>2</v>
      </c>
    </row>
    <row r="4" spans="3:23" ht="15" x14ac:dyDescent="0.25">
      <c r="R4" s="107" t="s">
        <v>3</v>
      </c>
      <c r="S4" s="108"/>
      <c r="T4" s="14" t="s">
        <v>4</v>
      </c>
      <c r="U4" s="14" t="s">
        <v>5</v>
      </c>
      <c r="V4" s="14" t="s">
        <v>6</v>
      </c>
      <c r="W4" s="14" t="s">
        <v>7</v>
      </c>
    </row>
    <row r="5" spans="3:23" ht="24" customHeight="1" x14ac:dyDescent="0.25">
      <c r="D5" s="12">
        <v>20</v>
      </c>
      <c r="E5" s="3" t="s">
        <v>141</v>
      </c>
      <c r="G5" s="13">
        <f>ROUNDUP(D5/$E$3, 0)</f>
        <v>1</v>
      </c>
      <c r="H5" s="3" t="s">
        <v>142</v>
      </c>
      <c r="N5" s="13" t="s">
        <v>10</v>
      </c>
      <c r="O5" s="2" t="s">
        <v>11</v>
      </c>
      <c r="R5" s="14">
        <v>1</v>
      </c>
      <c r="S5" s="47" t="s">
        <v>12</v>
      </c>
      <c r="T5" s="48" t="s">
        <v>13</v>
      </c>
      <c r="U5" s="14">
        <f>V5+W5</f>
        <v>8</v>
      </c>
      <c r="V5" s="14">
        <v>4</v>
      </c>
      <c r="W5" s="14">
        <v>4</v>
      </c>
    </row>
    <row r="6" spans="3:23" ht="27" customHeight="1" x14ac:dyDescent="0.25">
      <c r="D6" s="12">
        <v>20</v>
      </c>
      <c r="E6" s="3" t="s">
        <v>143</v>
      </c>
      <c r="G6" s="13">
        <f>ROUNDUP(D6/$E$3, 0)</f>
        <v>1</v>
      </c>
      <c r="H6" s="3" t="s">
        <v>144</v>
      </c>
      <c r="R6" s="14">
        <v>2</v>
      </c>
      <c r="S6" s="47" t="s">
        <v>16</v>
      </c>
      <c r="T6" s="48" t="s">
        <v>17</v>
      </c>
      <c r="U6" s="14">
        <f>V6+W6</f>
        <v>15.5</v>
      </c>
      <c r="V6" s="14">
        <v>11.5</v>
      </c>
      <c r="W6" s="14">
        <v>4</v>
      </c>
    </row>
    <row r="7" spans="3:23" ht="27" customHeight="1" x14ac:dyDescent="0.25">
      <c r="D7" s="12">
        <v>20</v>
      </c>
      <c r="E7" s="3" t="s">
        <v>145</v>
      </c>
      <c r="G7" s="13">
        <f>ROUNDUP(D7/$E$3, 0)</f>
        <v>1</v>
      </c>
      <c r="H7" s="3" t="s">
        <v>146</v>
      </c>
      <c r="R7" s="14"/>
      <c r="S7" s="47"/>
      <c r="T7" s="48"/>
      <c r="U7" s="14"/>
      <c r="V7" s="14"/>
      <c r="W7" s="14"/>
    </row>
    <row r="8" spans="3:23" ht="27" customHeight="1" x14ac:dyDescent="0.25">
      <c r="D8" s="12">
        <v>20</v>
      </c>
      <c r="E8" s="3" t="s">
        <v>147</v>
      </c>
      <c r="G8" s="13">
        <f>ROUNDUP(D8/$E$3, 0)</f>
        <v>1</v>
      </c>
      <c r="H8" s="3" t="s">
        <v>148</v>
      </c>
      <c r="R8" s="14"/>
      <c r="S8" s="47"/>
      <c r="T8" s="48"/>
      <c r="U8" s="14"/>
      <c r="V8" s="14"/>
      <c r="W8" s="14"/>
    </row>
    <row r="9" spans="3:23" ht="27" customHeight="1" x14ac:dyDescent="0.25">
      <c r="D9" s="12">
        <v>20</v>
      </c>
      <c r="E9" s="3" t="s">
        <v>149</v>
      </c>
      <c r="G9" s="13">
        <f>ROUNDUP(D9/$E$3, 0)</f>
        <v>1</v>
      </c>
      <c r="H9" s="3" t="s">
        <v>150</v>
      </c>
      <c r="R9" s="14"/>
      <c r="S9" s="47"/>
      <c r="T9" s="48"/>
      <c r="U9" s="14"/>
      <c r="V9" s="14"/>
      <c r="W9" s="14"/>
    </row>
    <row r="10" spans="3:23" ht="20.25" customHeight="1" x14ac:dyDescent="0.25">
      <c r="N10" s="13">
        <f>SUM(D5:D9)</f>
        <v>100</v>
      </c>
      <c r="O10" s="2" t="s">
        <v>18</v>
      </c>
      <c r="R10" s="14">
        <v>3</v>
      </c>
      <c r="S10" s="47" t="s">
        <v>19</v>
      </c>
      <c r="T10" s="48" t="s">
        <v>20</v>
      </c>
      <c r="U10" s="14">
        <f>V10+W10</f>
        <v>17.5</v>
      </c>
      <c r="V10" s="14">
        <v>13.5</v>
      </c>
      <c r="W10" s="14">
        <v>4</v>
      </c>
    </row>
    <row r="11" spans="3:23" ht="18.75" customHeight="1" x14ac:dyDescent="0.25">
      <c r="D11" s="7" t="s">
        <v>21</v>
      </c>
      <c r="E11" s="9"/>
      <c r="R11" s="14">
        <v>4</v>
      </c>
      <c r="S11" s="47" t="s">
        <v>22</v>
      </c>
      <c r="T11" s="48" t="s">
        <v>23</v>
      </c>
      <c r="U11" s="14">
        <f>V11+W11</f>
        <v>21.5</v>
      </c>
      <c r="V11" s="14">
        <v>17.5</v>
      </c>
      <c r="W11" s="14">
        <v>4</v>
      </c>
    </row>
    <row r="12" spans="3:23" x14ac:dyDescent="0.25">
      <c r="D12" s="8" t="s">
        <v>24</v>
      </c>
      <c r="E12" s="10">
        <f>IF(SUM(G5:G9)&lt;=9, 0, IF(SUM(G5:G9)&lt;=20, 1, IF(SUM(G5:G9)&lt;=40, 2, IF(SUM(G5:G9)&lt;=60, 3, "Más de 60"))))</f>
        <v>0</v>
      </c>
      <c r="N12" s="56"/>
      <c r="O12" s="56"/>
      <c r="P12" s="56"/>
      <c r="R12" s="14" t="s">
        <v>25</v>
      </c>
      <c r="S12" s="47" t="s">
        <v>26</v>
      </c>
    </row>
    <row r="13" spans="3:23" x14ac:dyDescent="0.25">
      <c r="D13" s="8" t="s">
        <v>27</v>
      </c>
      <c r="E13" s="10">
        <f>SUM(G5:G9)</f>
        <v>5</v>
      </c>
      <c r="N13" s="54"/>
      <c r="O13" s="54"/>
      <c r="P13" s="56"/>
    </row>
    <row r="14" spans="3:23" x14ac:dyDescent="0.25">
      <c r="D14" s="8" t="s">
        <v>153</v>
      </c>
      <c r="E14" s="10">
        <f>ROUNDDOWN(SUM(G5:G9)/10,0)</f>
        <v>0</v>
      </c>
      <c r="N14" s="54"/>
      <c r="O14" s="54"/>
      <c r="P14" s="56"/>
    </row>
    <row r="15" spans="3:23" x14ac:dyDescent="0.25">
      <c r="D15" s="8" t="s">
        <v>154</v>
      </c>
      <c r="E15" s="10">
        <f>E3/E3</f>
        <v>1</v>
      </c>
      <c r="N15" s="54"/>
      <c r="O15" s="54"/>
      <c r="P15" s="56"/>
    </row>
    <row r="16" spans="3:23" x14ac:dyDescent="0.25">
      <c r="D16" s="8" t="s">
        <v>189</v>
      </c>
      <c r="E16" s="10">
        <f>ROUNDDOWN(SUM(G5:G9)/15,0)</f>
        <v>0</v>
      </c>
      <c r="N16" s="54"/>
      <c r="O16" s="54"/>
      <c r="P16" s="56"/>
    </row>
    <row r="17" spans="2:23" x14ac:dyDescent="0.25">
      <c r="D17" s="8" t="s">
        <v>190</v>
      </c>
      <c r="E17" s="10">
        <f>ROUNDDOWN(SUM(G6:G10)/15,0)</f>
        <v>0</v>
      </c>
      <c r="N17" s="54"/>
      <c r="O17" s="54"/>
      <c r="P17" s="56"/>
    </row>
    <row r="18" spans="2:23" x14ac:dyDescent="0.25">
      <c r="D18" s="8" t="s">
        <v>29</v>
      </c>
      <c r="E18" s="10">
        <f>ROUNDDOWN(SUM(G7:G11)/8,0)</f>
        <v>0</v>
      </c>
      <c r="N18" s="54"/>
      <c r="O18" s="54"/>
      <c r="P18" s="56"/>
    </row>
    <row r="19" spans="2:23" x14ac:dyDescent="0.25">
      <c r="D19" s="8" t="s">
        <v>191</v>
      </c>
      <c r="E19" s="10">
        <f>ROUNDDOWN(SUM(G7:G11)/20,0)</f>
        <v>0</v>
      </c>
      <c r="N19" s="54"/>
      <c r="O19" s="54"/>
      <c r="P19" s="56"/>
    </row>
    <row r="20" spans="2:23" x14ac:dyDescent="0.25">
      <c r="D20" s="8" t="s">
        <v>192</v>
      </c>
      <c r="E20" s="10">
        <f>IF(SUM(G5:G9)&gt;15,1,0)</f>
        <v>0</v>
      </c>
      <c r="N20" s="54"/>
      <c r="O20" s="54"/>
      <c r="P20" s="56"/>
    </row>
    <row r="21" spans="2:23" x14ac:dyDescent="0.25">
      <c r="D21" s="8" t="s">
        <v>31</v>
      </c>
      <c r="E21" s="10">
        <f>MIN(ROUNDDOWN(SUM(G5:G9)/20,0),1)</f>
        <v>0</v>
      </c>
      <c r="N21" s="54"/>
      <c r="O21" s="54"/>
      <c r="P21" s="56"/>
    </row>
    <row r="22" spans="2:23" ht="15" x14ac:dyDescent="0.25">
      <c r="D22" s="8" t="s">
        <v>33</v>
      </c>
      <c r="E22" s="10">
        <f>ROUNDDOWN(SUM(G5:G9)/10,0)</f>
        <v>0</v>
      </c>
      <c r="N22" s="54"/>
      <c r="O22" s="54"/>
      <c r="P22" s="56"/>
      <c r="R22" s="107" t="s">
        <v>32</v>
      </c>
      <c r="S22" s="108"/>
      <c r="T22" s="49"/>
      <c r="U22" s="1"/>
      <c r="V22" s="1"/>
      <c r="W22" s="1"/>
    </row>
    <row r="23" spans="2:23" x14ac:dyDescent="0.25">
      <c r="D23" s="11" t="s">
        <v>39</v>
      </c>
      <c r="E23" s="10">
        <f>ROUNDUP(SUM(G5:G9)/8,0)</f>
        <v>1</v>
      </c>
      <c r="N23" s="54"/>
      <c r="O23" s="54"/>
      <c r="P23" s="56"/>
      <c r="R23" s="14" t="s">
        <v>34</v>
      </c>
      <c r="S23" s="14" t="s">
        <v>35</v>
      </c>
      <c r="T23" s="14" t="s">
        <v>36</v>
      </c>
      <c r="U23" s="14" t="s">
        <v>37</v>
      </c>
      <c r="V23" s="14" t="s">
        <v>36</v>
      </c>
      <c r="W23" s="14" t="s">
        <v>38</v>
      </c>
    </row>
    <row r="24" spans="2:23" x14ac:dyDescent="0.25">
      <c r="D24" s="8" t="s">
        <v>42</v>
      </c>
      <c r="E24" s="10">
        <f>IF(N5="Un turno", 1, IF(N5="Ambos turnos", 2, ""))</f>
        <v>1</v>
      </c>
      <c r="N24" s="56"/>
      <c r="O24" s="56"/>
      <c r="P24" s="56"/>
      <c r="R24" s="14">
        <v>1</v>
      </c>
      <c r="S24" s="14" t="s">
        <v>40</v>
      </c>
      <c r="T24" s="14">
        <v>6.5</v>
      </c>
      <c r="U24" s="14" t="s">
        <v>41</v>
      </c>
      <c r="V24" s="14">
        <v>6.5</v>
      </c>
      <c r="W24" s="14">
        <v>4</v>
      </c>
    </row>
    <row r="25" spans="2:23" x14ac:dyDescent="0.25">
      <c r="D25" s="8" t="s">
        <v>193</v>
      </c>
      <c r="E25" s="10">
        <v>1</v>
      </c>
      <c r="R25" s="14">
        <v>2</v>
      </c>
      <c r="S25" s="14" t="s">
        <v>43</v>
      </c>
      <c r="T25" s="14">
        <v>8.5</v>
      </c>
      <c r="U25" s="14" t="s">
        <v>44</v>
      </c>
      <c r="V25" s="14">
        <v>9</v>
      </c>
      <c r="W25" s="14">
        <v>4</v>
      </c>
    </row>
    <row r="26" spans="2:23" x14ac:dyDescent="0.25">
      <c r="D26" s="8" t="s">
        <v>155</v>
      </c>
      <c r="E26" s="10">
        <f>ROUNDDOWN(SUM(G5:G9)/10,0)</f>
        <v>0</v>
      </c>
      <c r="R26" s="14"/>
      <c r="S26" s="14"/>
      <c r="T26" s="14"/>
      <c r="U26" s="14"/>
      <c r="V26" s="14"/>
      <c r="W26" s="14"/>
    </row>
    <row r="27" spans="2:23" ht="12" customHeight="1" x14ac:dyDescent="0.25">
      <c r="R27" s="14">
        <v>3</v>
      </c>
      <c r="S27" s="14" t="s">
        <v>45</v>
      </c>
      <c r="T27" s="14">
        <v>10.5</v>
      </c>
      <c r="U27" s="14" t="s">
        <v>46</v>
      </c>
      <c r="V27" s="14">
        <v>11.5</v>
      </c>
      <c r="W27" s="14">
        <v>4</v>
      </c>
    </row>
    <row r="28" spans="2:23" x14ac:dyDescent="0.25">
      <c r="R28" s="14">
        <v>4</v>
      </c>
      <c r="S28" s="14" t="s">
        <v>47</v>
      </c>
      <c r="T28" s="14">
        <v>12.5</v>
      </c>
      <c r="U28" s="14" t="s">
        <v>48</v>
      </c>
      <c r="V28" s="14">
        <v>14</v>
      </c>
      <c r="W28" s="14">
        <v>4</v>
      </c>
    </row>
    <row r="29" spans="2:23" x14ac:dyDescent="0.25">
      <c r="C29" s="46" t="s">
        <v>156</v>
      </c>
      <c r="R29" s="14">
        <v>5</v>
      </c>
      <c r="S29" s="14" t="s">
        <v>50</v>
      </c>
      <c r="T29" s="14">
        <v>14.5</v>
      </c>
      <c r="U29" s="14" t="s">
        <v>51</v>
      </c>
      <c r="V29" s="14">
        <v>16.5</v>
      </c>
      <c r="W29" s="14">
        <v>4</v>
      </c>
    </row>
    <row r="30" spans="2:23" s="1" customFormat="1" x14ac:dyDescent="0.25">
      <c r="R30" s="14">
        <v>6</v>
      </c>
      <c r="S30" s="14" t="s">
        <v>52</v>
      </c>
      <c r="T30" s="14">
        <v>16.5</v>
      </c>
      <c r="U30" s="14" t="s">
        <v>53</v>
      </c>
      <c r="V30" s="14">
        <v>19</v>
      </c>
      <c r="W30" s="14">
        <v>4</v>
      </c>
    </row>
    <row r="31" spans="2:23" s="1" customFormat="1" ht="19.5" customHeight="1" x14ac:dyDescent="0.25">
      <c r="B31" s="109" t="s">
        <v>54</v>
      </c>
      <c r="C31" s="108"/>
      <c r="D31" s="109" t="s">
        <v>55</v>
      </c>
      <c r="E31" s="110"/>
      <c r="F31" s="108"/>
      <c r="G31" s="50" t="s">
        <v>56</v>
      </c>
      <c r="H31" s="50" t="s">
        <v>57</v>
      </c>
      <c r="I31" s="50" t="s">
        <v>58</v>
      </c>
      <c r="J31" s="50" t="s">
        <v>59</v>
      </c>
      <c r="R31" s="14" t="s">
        <v>25</v>
      </c>
      <c r="S31" s="47" t="s">
        <v>26</v>
      </c>
    </row>
    <row r="32" spans="2:23" s="1" customFormat="1" ht="12.75" customHeight="1" x14ac:dyDescent="0.25">
      <c r="B32" s="114" t="s">
        <v>60</v>
      </c>
      <c r="C32" s="120" t="s">
        <v>61</v>
      </c>
      <c r="D32" s="16" t="s">
        <v>62</v>
      </c>
      <c r="E32" s="17"/>
      <c r="F32" s="17"/>
      <c r="G32" s="17"/>
      <c r="H32" s="17"/>
      <c r="I32" s="18"/>
      <c r="J32" s="19"/>
      <c r="K32" s="3"/>
    </row>
    <row r="33" spans="2:13" s="1" customFormat="1" ht="12.75" customHeight="1" x14ac:dyDescent="0.25">
      <c r="B33" s="112"/>
      <c r="C33" s="112"/>
      <c r="D33" s="57" t="s">
        <v>159</v>
      </c>
      <c r="E33" s="17"/>
      <c r="F33" s="17"/>
      <c r="G33" s="21">
        <f>E3</f>
        <v>20</v>
      </c>
      <c r="H33" s="21">
        <v>2</v>
      </c>
      <c r="I33" s="21">
        <f>G33*H33</f>
        <v>40</v>
      </c>
      <c r="J33" s="14"/>
      <c r="K33" s="3"/>
    </row>
    <row r="34" spans="2:13" s="1" customFormat="1" ht="11.25" customHeight="1" x14ac:dyDescent="0.25">
      <c r="B34" s="112"/>
      <c r="C34" s="112"/>
      <c r="D34" s="21"/>
      <c r="E34" s="20" t="s">
        <v>160</v>
      </c>
      <c r="F34" s="14">
        <f>G5</f>
        <v>1</v>
      </c>
      <c r="G34" s="25"/>
      <c r="H34" s="59"/>
      <c r="I34" s="29"/>
      <c r="J34" s="19">
        <f>F34*$I$33</f>
        <v>40</v>
      </c>
      <c r="L34" s="24"/>
      <c r="M34" s="3"/>
    </row>
    <row r="35" spans="2:13" s="1" customFormat="1" x14ac:dyDescent="0.25">
      <c r="B35" s="112"/>
      <c r="C35" s="112"/>
      <c r="D35" s="22"/>
      <c r="E35" s="20" t="s">
        <v>161</v>
      </c>
      <c r="F35" s="14">
        <f>G6</f>
        <v>1</v>
      </c>
      <c r="G35" s="27"/>
      <c r="I35" s="60"/>
      <c r="J35" s="19">
        <f>F35*$I$33</f>
        <v>40</v>
      </c>
    </row>
    <row r="36" spans="2:13" s="1" customFormat="1" x14ac:dyDescent="0.25">
      <c r="B36" s="112"/>
      <c r="C36" s="112"/>
      <c r="D36" s="22"/>
      <c r="E36" s="20" t="s">
        <v>162</v>
      </c>
      <c r="F36" s="14">
        <f>G7</f>
        <v>1</v>
      </c>
      <c r="G36" s="27"/>
      <c r="I36" s="60"/>
      <c r="J36" s="19">
        <f>F36*$I$33</f>
        <v>40</v>
      </c>
    </row>
    <row r="37" spans="2:13" s="1" customFormat="1" x14ac:dyDescent="0.25">
      <c r="B37" s="112"/>
      <c r="C37" s="112"/>
      <c r="D37" s="22"/>
      <c r="E37" s="20" t="s">
        <v>163</v>
      </c>
      <c r="F37" s="14">
        <f>G8</f>
        <v>1</v>
      </c>
      <c r="G37" s="27"/>
      <c r="I37" s="60"/>
      <c r="J37" s="19">
        <f>F37*$I$33</f>
        <v>40</v>
      </c>
    </row>
    <row r="38" spans="2:13" s="1" customFormat="1" x14ac:dyDescent="0.25">
      <c r="B38" s="112"/>
      <c r="C38" s="112"/>
      <c r="D38" s="22"/>
      <c r="E38" s="20" t="s">
        <v>164</v>
      </c>
      <c r="F38" s="14">
        <f>G9</f>
        <v>1</v>
      </c>
      <c r="G38" s="27"/>
      <c r="I38" s="60"/>
      <c r="J38" s="19">
        <f>F38*$I$33</f>
        <v>40</v>
      </c>
    </row>
    <row r="39" spans="2:13" s="1" customFormat="1" ht="12" customHeight="1" x14ac:dyDescent="0.25">
      <c r="B39" s="112"/>
      <c r="C39" s="109" t="s">
        <v>166</v>
      </c>
      <c r="D39" s="16" t="s">
        <v>167</v>
      </c>
      <c r="E39" s="26"/>
      <c r="F39" s="26"/>
      <c r="G39" s="17"/>
      <c r="H39" s="17"/>
      <c r="I39" s="18"/>
      <c r="J39" s="32"/>
    </row>
    <row r="40" spans="2:13" s="1" customFormat="1" ht="12" customHeight="1" x14ac:dyDescent="0.25">
      <c r="B40" s="112"/>
      <c r="C40" s="112"/>
      <c r="D40" s="25"/>
      <c r="E40" s="20" t="s">
        <v>109</v>
      </c>
      <c r="F40" s="21" t="s">
        <v>168</v>
      </c>
      <c r="G40" s="29">
        <v>30</v>
      </c>
      <c r="H40" s="29">
        <v>2.5</v>
      </c>
      <c r="I40" s="14">
        <f>G40*H40+25%*G40*H40</f>
        <v>93.75</v>
      </c>
      <c r="J40" s="21"/>
    </row>
    <row r="41" spans="2:13" s="1" customFormat="1" ht="12" customHeight="1" x14ac:dyDescent="0.25">
      <c r="B41" s="112"/>
      <c r="C41" s="112"/>
      <c r="D41" s="27"/>
      <c r="E41" s="20" t="s">
        <v>110</v>
      </c>
      <c r="F41" s="14" t="s">
        <v>169</v>
      </c>
      <c r="G41" s="19">
        <v>45</v>
      </c>
      <c r="H41" s="19">
        <v>2</v>
      </c>
      <c r="I41" s="14">
        <f>G41*H41+25%*G41*H41</f>
        <v>112.5</v>
      </c>
      <c r="J41" s="21">
        <f>VLOOKUP((IF(SUM(G5:G9)&lt;=30, "hasta 30 secc", IF(AND(SUM(G5:G9)&gt;=31, SUM(G5:G9)&lt;=48), "de 31 a 48 secc", IF(SUM(G5:G9)&gt;=49, "Más de 49 secc", "")))),F40:I42,4,FALSE)</f>
        <v>93.75</v>
      </c>
    </row>
    <row r="42" spans="2:13" s="1" customFormat="1" ht="12" customHeight="1" x14ac:dyDescent="0.25">
      <c r="B42" s="112"/>
      <c r="C42" s="112"/>
      <c r="D42" s="27"/>
      <c r="E42" s="20" t="s">
        <v>111</v>
      </c>
      <c r="F42" s="23" t="s">
        <v>170</v>
      </c>
      <c r="G42" s="31">
        <v>60</v>
      </c>
      <c r="H42" s="31">
        <v>2</v>
      </c>
      <c r="I42" s="14">
        <f>G42*H42+25%*G42*H42</f>
        <v>150</v>
      </c>
      <c r="J42" s="21"/>
    </row>
    <row r="43" spans="2:13" s="1" customFormat="1" ht="12" customHeight="1" x14ac:dyDescent="0.25">
      <c r="B43" s="112"/>
      <c r="C43" s="112"/>
      <c r="D43" s="16" t="s">
        <v>171</v>
      </c>
      <c r="E43" s="26"/>
      <c r="F43" s="26"/>
      <c r="G43" s="17"/>
      <c r="H43" s="17"/>
      <c r="I43" s="18"/>
      <c r="J43" s="32"/>
    </row>
    <row r="44" spans="2:13" s="1" customFormat="1" ht="12" customHeight="1" x14ac:dyDescent="0.25">
      <c r="B44" s="112"/>
      <c r="C44" s="112"/>
      <c r="D44" s="25"/>
      <c r="E44" s="62" t="s">
        <v>194</v>
      </c>
      <c r="F44" s="21">
        <v>1</v>
      </c>
      <c r="G44" s="29">
        <v>30</v>
      </c>
      <c r="H44" s="29">
        <v>3</v>
      </c>
      <c r="I44" s="14">
        <f t="shared" ref="I44:I50" si="0">G44*H44</f>
        <v>90</v>
      </c>
      <c r="J44" s="21"/>
    </row>
    <row r="45" spans="2:13" s="1" customFormat="1" ht="12" customHeight="1" x14ac:dyDescent="0.25">
      <c r="B45" s="112"/>
      <c r="C45" s="112"/>
      <c r="D45" s="27"/>
      <c r="E45" s="62" t="s">
        <v>195</v>
      </c>
      <c r="F45" s="14">
        <v>2</v>
      </c>
      <c r="G45" s="19">
        <v>30</v>
      </c>
      <c r="H45" s="19">
        <v>3</v>
      </c>
      <c r="I45" s="14">
        <f t="shared" si="0"/>
        <v>90</v>
      </c>
      <c r="J45" s="21"/>
    </row>
    <row r="46" spans="2:13" s="1" customFormat="1" ht="12" customHeight="1" x14ac:dyDescent="0.25">
      <c r="B46" s="112"/>
      <c r="C46" s="112"/>
      <c r="D46" s="27"/>
      <c r="E46" s="62" t="s">
        <v>196</v>
      </c>
      <c r="F46" s="23">
        <v>3</v>
      </c>
      <c r="G46" s="31">
        <v>30</v>
      </c>
      <c r="H46" s="31">
        <v>3</v>
      </c>
      <c r="I46" s="14">
        <f t="shared" si="0"/>
        <v>90</v>
      </c>
      <c r="J46" s="21"/>
    </row>
    <row r="47" spans="2:13" s="1" customFormat="1" ht="12" customHeight="1" x14ac:dyDescent="0.25">
      <c r="B47" s="112"/>
      <c r="C47" s="112"/>
      <c r="D47" s="27"/>
      <c r="E47" s="63" t="s">
        <v>197</v>
      </c>
      <c r="F47" s="23">
        <v>4</v>
      </c>
      <c r="G47" s="31">
        <v>30</v>
      </c>
      <c r="H47" s="31">
        <v>3</v>
      </c>
      <c r="I47" s="14">
        <f t="shared" si="0"/>
        <v>90</v>
      </c>
      <c r="J47" s="21">
        <f>VLOOKUP(IF(SUM(G5:G9)&lt;=8,"hasta 8 =",IF(SUM(G5:G9)&lt;=17,"De 9 a 17 =",IF(SUM(G5:G9)&lt;=26,"De 18 a 26 =",IF(SUM(G5:G9)&lt;=35,"De 27 a 35 =",IF(SUM(G5:G9)&lt;=43,"De 36 a 43 =",IF(SUM(G5:G9)&lt;=52,"De 44 a 52 =","De 53 a 66 =")))))),E44:F50,2,FALSE)*I44</f>
        <v>90</v>
      </c>
    </row>
    <row r="48" spans="2:13" s="1" customFormat="1" ht="12" customHeight="1" x14ac:dyDescent="0.25">
      <c r="B48" s="112"/>
      <c r="C48" s="112"/>
      <c r="D48" s="27"/>
      <c r="E48" s="63" t="s">
        <v>198</v>
      </c>
      <c r="F48" s="23">
        <v>5</v>
      </c>
      <c r="G48" s="31">
        <v>30</v>
      </c>
      <c r="H48" s="31">
        <v>3</v>
      </c>
      <c r="I48" s="14">
        <f t="shared" si="0"/>
        <v>90</v>
      </c>
      <c r="J48" s="21"/>
    </row>
    <row r="49" spans="2:10" s="1" customFormat="1" ht="12" customHeight="1" x14ac:dyDescent="0.25">
      <c r="B49" s="112"/>
      <c r="C49" s="112"/>
      <c r="D49" s="27"/>
      <c r="E49" s="63" t="s">
        <v>199</v>
      </c>
      <c r="F49" s="23">
        <v>6</v>
      </c>
      <c r="G49" s="31">
        <v>30</v>
      </c>
      <c r="H49" s="31">
        <v>3</v>
      </c>
      <c r="I49" s="14">
        <f t="shared" si="0"/>
        <v>90</v>
      </c>
      <c r="J49" s="21"/>
    </row>
    <row r="50" spans="2:10" s="1" customFormat="1" ht="12" customHeight="1" x14ac:dyDescent="0.25">
      <c r="B50" s="112"/>
      <c r="C50" s="112"/>
      <c r="D50" s="27"/>
      <c r="E50" s="63" t="s">
        <v>200</v>
      </c>
      <c r="F50" s="23">
        <v>7</v>
      </c>
      <c r="G50" s="31">
        <v>30</v>
      </c>
      <c r="H50" s="31">
        <v>3</v>
      </c>
      <c r="I50" s="14">
        <f t="shared" si="0"/>
        <v>90</v>
      </c>
      <c r="J50" s="21"/>
    </row>
    <row r="51" spans="2:10" s="1" customFormat="1" ht="12" customHeight="1" x14ac:dyDescent="0.25">
      <c r="B51" s="112"/>
      <c r="C51" s="113"/>
      <c r="D51" s="27"/>
      <c r="E51" s="20" t="s">
        <v>176</v>
      </c>
      <c r="F51" s="36"/>
      <c r="G51" s="36"/>
      <c r="H51" s="31"/>
      <c r="I51" s="14">
        <v>25.8</v>
      </c>
      <c r="J51" s="21">
        <f>I51</f>
        <v>25.8</v>
      </c>
    </row>
    <row r="52" spans="2:10" s="1" customFormat="1" ht="12" customHeight="1" x14ac:dyDescent="0.25">
      <c r="B52" s="112"/>
      <c r="C52" s="109" t="s">
        <v>177</v>
      </c>
      <c r="D52" s="16" t="s">
        <v>178</v>
      </c>
      <c r="E52" s="26"/>
      <c r="F52" s="26"/>
      <c r="G52" s="17"/>
      <c r="H52" s="17"/>
      <c r="I52" s="18"/>
      <c r="J52" s="32"/>
    </row>
    <row r="53" spans="2:10" s="1" customFormat="1" ht="12" customHeight="1" x14ac:dyDescent="0.25">
      <c r="B53" s="112"/>
      <c r="C53" s="112"/>
      <c r="D53" s="25"/>
      <c r="E53" s="62" t="s">
        <v>201</v>
      </c>
      <c r="F53" s="21">
        <v>1</v>
      </c>
      <c r="G53" s="29">
        <v>30</v>
      </c>
      <c r="H53" s="29">
        <v>3</v>
      </c>
      <c r="I53" s="14">
        <f t="shared" ref="I53:I58" si="1">G53*H53</f>
        <v>90</v>
      </c>
      <c r="J53" s="21"/>
    </row>
    <row r="54" spans="2:10" s="1" customFormat="1" ht="12" customHeight="1" x14ac:dyDescent="0.25">
      <c r="B54" s="112"/>
      <c r="C54" s="112"/>
      <c r="D54" s="27"/>
      <c r="E54" s="62" t="s">
        <v>202</v>
      </c>
      <c r="F54" s="14">
        <v>2</v>
      </c>
      <c r="G54" s="19">
        <v>30</v>
      </c>
      <c r="H54" s="19">
        <v>3</v>
      </c>
      <c r="I54" s="14">
        <f t="shared" si="1"/>
        <v>90</v>
      </c>
      <c r="J54" s="21"/>
    </row>
    <row r="55" spans="2:10" s="1" customFormat="1" ht="12" customHeight="1" x14ac:dyDescent="0.25">
      <c r="B55" s="112"/>
      <c r="C55" s="112"/>
      <c r="D55" s="27"/>
      <c r="E55" s="62" t="s">
        <v>203</v>
      </c>
      <c r="F55" s="23">
        <v>3</v>
      </c>
      <c r="G55" s="31">
        <v>30</v>
      </c>
      <c r="H55" s="31">
        <v>3</v>
      </c>
      <c r="I55" s="14">
        <f t="shared" si="1"/>
        <v>90</v>
      </c>
      <c r="J55" s="21">
        <f>VLOOKUP(IF(SUM(G5:G9)&lt;=10,"hasta 10 =",IF(SUM(G5:G9)&lt;=20,"De 11 a 20 =",IF(SUM(G5:G9)&lt;=30,"De 21 a 30 =",IF(SUM(G5:G9)&lt;=40,"De 31 a 40 =",IF(SUM(G5:G9)&lt;=50,"De 41 a 50 =","De 51 a 60 ="))))),E53:F58,2,FALSE)*I53</f>
        <v>90</v>
      </c>
    </row>
    <row r="56" spans="2:10" s="1" customFormat="1" ht="12" customHeight="1" x14ac:dyDescent="0.25">
      <c r="B56" s="112"/>
      <c r="C56" s="112"/>
      <c r="D56" s="27"/>
      <c r="E56" s="62" t="s">
        <v>204</v>
      </c>
      <c r="F56" s="14">
        <v>4</v>
      </c>
      <c r="G56" s="19">
        <v>30</v>
      </c>
      <c r="H56" s="19">
        <v>3</v>
      </c>
      <c r="I56" s="14">
        <f t="shared" si="1"/>
        <v>90</v>
      </c>
      <c r="J56" s="21"/>
    </row>
    <row r="57" spans="2:10" s="1" customFormat="1" ht="12" customHeight="1" x14ac:dyDescent="0.25">
      <c r="B57" s="112"/>
      <c r="C57" s="112"/>
      <c r="D57" s="27"/>
      <c r="E57" s="62" t="s">
        <v>205</v>
      </c>
      <c r="F57" s="14">
        <v>5</v>
      </c>
      <c r="G57" s="19">
        <v>30</v>
      </c>
      <c r="H57" s="19">
        <v>3</v>
      </c>
      <c r="I57" s="14">
        <f t="shared" si="1"/>
        <v>90</v>
      </c>
      <c r="J57" s="21"/>
    </row>
    <row r="58" spans="2:10" s="1" customFormat="1" ht="12" customHeight="1" x14ac:dyDescent="0.25">
      <c r="B58" s="112"/>
      <c r="C58" s="112"/>
      <c r="D58" s="27"/>
      <c r="E58" s="62" t="s">
        <v>206</v>
      </c>
      <c r="F58" s="14">
        <v>6</v>
      </c>
      <c r="G58" s="19">
        <v>30</v>
      </c>
      <c r="H58" s="19">
        <v>3</v>
      </c>
      <c r="I58" s="14">
        <f t="shared" si="1"/>
        <v>90</v>
      </c>
      <c r="J58" s="21"/>
    </row>
    <row r="59" spans="2:10" s="1" customFormat="1" ht="12" customHeight="1" x14ac:dyDescent="0.25">
      <c r="B59" s="112"/>
      <c r="C59" s="112"/>
      <c r="D59" s="16" t="s">
        <v>207</v>
      </c>
      <c r="E59" s="26"/>
      <c r="F59" s="26"/>
      <c r="G59" s="17"/>
      <c r="H59" s="17"/>
      <c r="I59" s="18"/>
      <c r="J59" s="32"/>
    </row>
    <row r="60" spans="2:10" s="1" customFormat="1" ht="12" customHeight="1" x14ac:dyDescent="0.25">
      <c r="B60" s="112"/>
      <c r="C60" s="112"/>
      <c r="D60" s="25"/>
      <c r="E60" s="62" t="s">
        <v>208</v>
      </c>
      <c r="F60" s="21">
        <v>1</v>
      </c>
      <c r="G60" s="29">
        <v>30</v>
      </c>
      <c r="H60" s="29">
        <v>3</v>
      </c>
      <c r="I60" s="14">
        <f>G60*H60</f>
        <v>90</v>
      </c>
      <c r="J60" s="21"/>
    </row>
    <row r="61" spans="2:10" s="1" customFormat="1" ht="12" customHeight="1" x14ac:dyDescent="0.25">
      <c r="B61" s="112"/>
      <c r="C61" s="112"/>
      <c r="D61" s="27"/>
      <c r="E61" s="62" t="s">
        <v>173</v>
      </c>
      <c r="F61" s="14">
        <v>2</v>
      </c>
      <c r="G61" s="19">
        <v>30</v>
      </c>
      <c r="H61" s="19">
        <v>3</v>
      </c>
      <c r="I61" s="14">
        <f>G61*H61</f>
        <v>90</v>
      </c>
      <c r="J61" s="21"/>
    </row>
    <row r="62" spans="2:10" s="1" customFormat="1" ht="12" customHeight="1" x14ac:dyDescent="0.25">
      <c r="B62" s="112"/>
      <c r="C62" s="112"/>
      <c r="D62" s="27"/>
      <c r="E62" s="62" t="s">
        <v>174</v>
      </c>
      <c r="F62" s="23">
        <v>3</v>
      </c>
      <c r="G62" s="31">
        <v>30</v>
      </c>
      <c r="H62" s="31">
        <v>3</v>
      </c>
      <c r="I62" s="14">
        <f>G62*H62</f>
        <v>90</v>
      </c>
      <c r="J62" s="21">
        <f>VLOOKUP(IF(SUM(G5:G9)&lt;=15,"De 1 a 15 =",IF(SUM(G5:G9)&lt;=30,"De 16 a 30 =",IF(SUM(G5:G9)&lt;=45,"De 31 a 45 =",IF(SUM(G5:G9)&lt;=60,"De 46 a 60 =")))),E60:F63,2,FALSE)*I60</f>
        <v>90</v>
      </c>
    </row>
    <row r="63" spans="2:10" s="1" customFormat="1" ht="12" customHeight="1" x14ac:dyDescent="0.25">
      <c r="B63" s="112"/>
      <c r="C63" s="112"/>
      <c r="D63" s="27"/>
      <c r="E63" s="62" t="s">
        <v>209</v>
      </c>
      <c r="F63" s="14">
        <v>4</v>
      </c>
      <c r="G63" s="19">
        <v>30</v>
      </c>
      <c r="H63" s="19">
        <v>3</v>
      </c>
      <c r="I63" s="14">
        <f>G63*H63</f>
        <v>90</v>
      </c>
      <c r="J63" s="21"/>
    </row>
    <row r="64" spans="2:10" s="1" customFormat="1" ht="12" customHeight="1" x14ac:dyDescent="0.25">
      <c r="B64" s="112"/>
      <c r="C64" s="112"/>
      <c r="D64" s="16" t="s">
        <v>210</v>
      </c>
      <c r="E64" s="26"/>
      <c r="F64" s="26"/>
      <c r="G64" s="17"/>
      <c r="H64" s="17"/>
      <c r="I64" s="18"/>
      <c r="J64" s="32"/>
    </row>
    <row r="65" spans="2:13" s="1" customFormat="1" ht="12" customHeight="1" x14ac:dyDescent="0.25">
      <c r="B65" s="112"/>
      <c r="C65" s="112"/>
      <c r="D65" s="25"/>
      <c r="E65" s="62" t="s">
        <v>208</v>
      </c>
      <c r="F65" s="21">
        <v>1</v>
      </c>
      <c r="G65" s="29">
        <v>30</v>
      </c>
      <c r="H65" s="29">
        <v>3</v>
      </c>
      <c r="I65" s="14">
        <f>G65*H65</f>
        <v>90</v>
      </c>
      <c r="J65" s="21"/>
    </row>
    <row r="66" spans="2:13" s="1" customFormat="1" ht="12" customHeight="1" x14ac:dyDescent="0.25">
      <c r="B66" s="112"/>
      <c r="C66" s="112"/>
      <c r="D66" s="27"/>
      <c r="E66" s="62" t="s">
        <v>173</v>
      </c>
      <c r="F66" s="14">
        <v>2</v>
      </c>
      <c r="G66" s="19">
        <v>30</v>
      </c>
      <c r="H66" s="19">
        <v>3</v>
      </c>
      <c r="I66" s="14">
        <f>G66*H66</f>
        <v>90</v>
      </c>
      <c r="J66" s="21"/>
    </row>
    <row r="67" spans="2:13" s="1" customFormat="1" ht="12" customHeight="1" x14ac:dyDescent="0.25">
      <c r="B67" s="112"/>
      <c r="C67" s="112"/>
      <c r="D67" s="27"/>
      <c r="E67" s="62" t="s">
        <v>174</v>
      </c>
      <c r="F67" s="23">
        <v>3</v>
      </c>
      <c r="G67" s="31">
        <v>30</v>
      </c>
      <c r="H67" s="31">
        <v>3</v>
      </c>
      <c r="I67" s="14">
        <f>G67*H67</f>
        <v>90</v>
      </c>
      <c r="J67" s="21">
        <f>VLOOKUP(IF(SUM(G5:G9)&lt;=15,"De 1 a 15 =",IF(SUM(G5:G9)&lt;=30,"De 16 a 30 =",IF(SUM(G5:G9)&lt;=45,"De 31 a 45 =",IF(SUM(G5:G9)&lt;=60,"De 46 a 60 =")))),E65:F68,2,FALSE)*I65</f>
        <v>90</v>
      </c>
    </row>
    <row r="68" spans="2:13" s="1" customFormat="1" ht="12" customHeight="1" x14ac:dyDescent="0.25">
      <c r="B68" s="112"/>
      <c r="C68" s="113"/>
      <c r="D68" s="27"/>
      <c r="E68" s="62" t="s">
        <v>209</v>
      </c>
      <c r="F68" s="14">
        <v>4</v>
      </c>
      <c r="G68" s="19">
        <v>30</v>
      </c>
      <c r="H68" s="19">
        <v>3</v>
      </c>
      <c r="I68" s="14">
        <f>G68*H68</f>
        <v>90</v>
      </c>
      <c r="J68" s="21"/>
    </row>
    <row r="69" spans="2:13" s="1" customFormat="1" ht="12" customHeight="1" x14ac:dyDescent="0.25">
      <c r="B69" s="112"/>
      <c r="C69" s="109" t="s">
        <v>72</v>
      </c>
      <c r="D69" s="16" t="s">
        <v>73</v>
      </c>
      <c r="E69" s="17"/>
      <c r="F69" s="17"/>
      <c r="G69" s="17"/>
      <c r="H69" s="51"/>
      <c r="I69" s="58"/>
      <c r="J69" s="19"/>
    </row>
    <row r="70" spans="2:13" s="1" customFormat="1" x14ac:dyDescent="0.25">
      <c r="B70" s="112"/>
      <c r="C70" s="112"/>
      <c r="D70" s="21"/>
      <c r="E70" s="20" t="s">
        <v>74</v>
      </c>
      <c r="F70" s="19"/>
      <c r="G70" s="1" t="s">
        <v>75</v>
      </c>
      <c r="H70" s="14">
        <v>1</v>
      </c>
      <c r="I70" s="14">
        <f>IF(SUM(G5:G9)&lt;4,90,IF(SUM(G5:G9)&lt;10,150,300))</f>
        <v>150</v>
      </c>
      <c r="J70" s="14">
        <f>I70</f>
        <v>150</v>
      </c>
      <c r="K70" s="33"/>
    </row>
    <row r="71" spans="2:13" s="1" customFormat="1" x14ac:dyDescent="0.25">
      <c r="B71" s="112"/>
      <c r="C71" s="113"/>
      <c r="D71" s="23"/>
      <c r="E71" s="20" t="s">
        <v>76</v>
      </c>
      <c r="F71" s="19"/>
      <c r="G71" s="19"/>
      <c r="H71" s="14" t="s">
        <v>179</v>
      </c>
      <c r="I71" s="14">
        <f>I70*15%</f>
        <v>22.5</v>
      </c>
      <c r="J71" s="14">
        <f>I71</f>
        <v>22.5</v>
      </c>
      <c r="K71" s="33"/>
      <c r="M71" s="4"/>
    </row>
    <row r="72" spans="2:13" s="1" customFormat="1" ht="15" customHeight="1" x14ac:dyDescent="0.25">
      <c r="B72" s="112"/>
      <c r="C72" s="109" t="s">
        <v>78</v>
      </c>
      <c r="D72" s="20" t="s">
        <v>180</v>
      </c>
      <c r="E72" s="34"/>
      <c r="F72" s="35"/>
      <c r="G72" s="17"/>
      <c r="H72" s="14" t="s">
        <v>181</v>
      </c>
      <c r="I72" s="18"/>
      <c r="J72" s="32"/>
      <c r="K72" s="33"/>
      <c r="M72" s="4"/>
    </row>
    <row r="73" spans="2:13" s="1" customFormat="1" ht="15" customHeight="1" x14ac:dyDescent="0.25">
      <c r="B73" s="112"/>
      <c r="C73" s="112"/>
      <c r="D73" s="20" t="s">
        <v>79</v>
      </c>
      <c r="E73" s="34"/>
      <c r="F73" s="35"/>
      <c r="G73" s="14"/>
      <c r="H73" s="14" t="s">
        <v>81</v>
      </c>
      <c r="I73" s="14"/>
      <c r="J73" s="14">
        <v>50</v>
      </c>
      <c r="K73" s="33"/>
    </row>
    <row r="74" spans="2:13" s="1" customFormat="1" x14ac:dyDescent="0.25">
      <c r="B74" s="112"/>
      <c r="C74" s="112"/>
      <c r="D74" s="20" t="s">
        <v>80</v>
      </c>
      <c r="E74" s="34"/>
      <c r="F74" s="35"/>
      <c r="G74" s="14"/>
      <c r="H74" s="14" t="s">
        <v>81</v>
      </c>
      <c r="I74" s="14"/>
      <c r="J74" s="14"/>
    </row>
    <row r="75" spans="2:13" s="1" customFormat="1" x14ac:dyDescent="0.25">
      <c r="B75" s="112"/>
      <c r="C75" s="112"/>
      <c r="D75" s="28" t="s">
        <v>182</v>
      </c>
      <c r="E75" s="36"/>
      <c r="F75" s="36"/>
      <c r="G75" s="36"/>
      <c r="H75" s="36"/>
      <c r="I75" s="36"/>
      <c r="J75" s="19"/>
    </row>
    <row r="76" spans="2:13" s="1" customFormat="1" x14ac:dyDescent="0.25">
      <c r="B76" s="112"/>
      <c r="C76" s="112"/>
      <c r="D76" s="64"/>
      <c r="E76" s="61" t="s">
        <v>109</v>
      </c>
      <c r="F76" s="66">
        <v>0.3</v>
      </c>
      <c r="G76" s="15" t="s">
        <v>183</v>
      </c>
      <c r="H76" s="15"/>
      <c r="I76" s="14"/>
      <c r="J76" s="14"/>
    </row>
    <row r="77" spans="2:13" s="1" customFormat="1" x14ac:dyDescent="0.25">
      <c r="B77" s="112"/>
      <c r="C77" s="112"/>
      <c r="D77" s="65"/>
      <c r="E77" s="61" t="s">
        <v>110</v>
      </c>
      <c r="F77" s="66">
        <v>0.4</v>
      </c>
      <c r="G77" s="15" t="s">
        <v>183</v>
      </c>
      <c r="H77" s="15"/>
      <c r="I77" s="14"/>
      <c r="J77" s="14"/>
    </row>
    <row r="78" spans="2:13" s="1" customFormat="1" ht="12" customHeight="1" x14ac:dyDescent="0.25">
      <c r="B78" s="112"/>
      <c r="C78" s="113"/>
      <c r="D78" s="39"/>
      <c r="E78" s="61" t="s">
        <v>111</v>
      </c>
      <c r="F78" s="66">
        <v>0.6</v>
      </c>
      <c r="G78" s="15" t="s">
        <v>183</v>
      </c>
      <c r="H78" s="15"/>
      <c r="I78" s="14"/>
      <c r="J78" s="14"/>
      <c r="K78" s="3"/>
    </row>
    <row r="79" spans="2:13" s="1" customFormat="1" ht="12" customHeight="1" x14ac:dyDescent="0.25">
      <c r="B79" s="112"/>
      <c r="C79" s="109" t="s">
        <v>85</v>
      </c>
      <c r="D79" s="40" t="s">
        <v>86</v>
      </c>
      <c r="E79" s="41"/>
      <c r="F79" s="37"/>
      <c r="G79" s="15"/>
      <c r="H79" s="15" t="s">
        <v>87</v>
      </c>
      <c r="I79" s="14">
        <v>15</v>
      </c>
      <c r="J79" s="14">
        <f>I79</f>
        <v>15</v>
      </c>
      <c r="K79" s="3"/>
    </row>
    <row r="80" spans="2:13" s="1" customFormat="1" ht="18.75" customHeight="1" x14ac:dyDescent="0.25">
      <c r="B80" s="113"/>
      <c r="C80" s="113"/>
      <c r="D80" s="20" t="s">
        <v>88</v>
      </c>
      <c r="E80" s="34"/>
      <c r="F80" s="35"/>
      <c r="G80" s="14"/>
      <c r="H80" s="14"/>
      <c r="I80" s="14" t="s">
        <v>81</v>
      </c>
      <c r="J80" s="14"/>
      <c r="K80" s="6"/>
    </row>
    <row r="81" spans="2:12" s="1" customFormat="1" ht="21.75" customHeight="1" x14ac:dyDescent="0.25">
      <c r="B81" s="116" t="s">
        <v>89</v>
      </c>
      <c r="C81" s="111" t="s">
        <v>90</v>
      </c>
      <c r="D81" s="20" t="s">
        <v>91</v>
      </c>
      <c r="E81" s="36"/>
      <c r="F81" s="19"/>
      <c r="G81" s="14">
        <v>1</v>
      </c>
      <c r="H81" s="14">
        <v>5</v>
      </c>
      <c r="I81" s="14">
        <f>G81*H81</f>
        <v>5</v>
      </c>
      <c r="J81" s="14">
        <f>I81</f>
        <v>5</v>
      </c>
      <c r="K81" s="6"/>
    </row>
    <row r="82" spans="2:12" s="1" customFormat="1" ht="21.75" customHeight="1" x14ac:dyDescent="0.25">
      <c r="B82" s="117"/>
      <c r="C82" s="112"/>
      <c r="D82" s="20" t="s">
        <v>92</v>
      </c>
      <c r="E82" s="36"/>
      <c r="F82" s="19"/>
      <c r="G82" s="14">
        <f>IF(SUM(E21:E22)=0,1,(SUM(E21:E22)))</f>
        <v>1</v>
      </c>
      <c r="H82" s="14">
        <v>3.25</v>
      </c>
      <c r="I82" s="14">
        <f>G82*H82</f>
        <v>3.25</v>
      </c>
      <c r="J82" s="14">
        <f>I82</f>
        <v>3.25</v>
      </c>
    </row>
    <row r="83" spans="2:12" s="1" customFormat="1" ht="21.75" customHeight="1" x14ac:dyDescent="0.25">
      <c r="B83" s="117"/>
      <c r="C83" s="112"/>
      <c r="D83" s="20" t="s">
        <v>93</v>
      </c>
      <c r="E83" s="36"/>
      <c r="F83" s="19"/>
      <c r="G83" s="14">
        <f>E13</f>
        <v>5</v>
      </c>
      <c r="H83" s="14">
        <v>1.5</v>
      </c>
      <c r="I83" s="14">
        <f>MAX(H83 * G83, 12)</f>
        <v>12</v>
      </c>
      <c r="J83" s="14">
        <f>I83</f>
        <v>12</v>
      </c>
    </row>
    <row r="84" spans="2:12" s="1" customFormat="1" ht="21.75" customHeight="1" x14ac:dyDescent="0.25">
      <c r="B84" s="117"/>
      <c r="C84" s="112"/>
      <c r="D84" s="57" t="s">
        <v>94</v>
      </c>
      <c r="E84" s="26"/>
      <c r="F84" s="26"/>
      <c r="G84" s="17"/>
      <c r="H84" s="17"/>
      <c r="I84" s="18"/>
      <c r="J84" s="32" t="str">
        <f>IF(SUM(G5:G9)&lt;=15,"Tipo I:","Tipo II:")</f>
        <v>Tipo I:</v>
      </c>
      <c r="K84" s="6"/>
      <c r="L84" s="3"/>
    </row>
    <row r="85" spans="2:12" s="1" customFormat="1" ht="13.5" customHeight="1" x14ac:dyDescent="0.25">
      <c r="B85" s="117"/>
      <c r="C85" s="112"/>
      <c r="D85" s="67"/>
      <c r="E85" s="36" t="s">
        <v>184</v>
      </c>
      <c r="F85" s="19" t="s">
        <v>211</v>
      </c>
      <c r="G85" s="14">
        <f>IF(J84=E85,SUM(G5:G9),0)</f>
        <v>5</v>
      </c>
      <c r="H85" s="14">
        <v>1.5</v>
      </c>
      <c r="I85" s="14">
        <f>G85*H85</f>
        <v>7.5</v>
      </c>
      <c r="J85" s="14">
        <f>I85</f>
        <v>7.5</v>
      </c>
      <c r="L85" s="3"/>
    </row>
    <row r="86" spans="2:12" s="1" customFormat="1" ht="13.5" customHeight="1" x14ac:dyDescent="0.25">
      <c r="B86" s="117"/>
      <c r="C86" s="113"/>
      <c r="D86" s="68"/>
      <c r="E86" s="36" t="s">
        <v>185</v>
      </c>
      <c r="F86" s="19" t="s">
        <v>212</v>
      </c>
      <c r="G86" s="14">
        <f>IF(J84=E86,SUM(G5:G9),0)</f>
        <v>0</v>
      </c>
      <c r="H86" s="14">
        <v>1.5</v>
      </c>
      <c r="I86" s="14">
        <f>G86*H86</f>
        <v>0</v>
      </c>
      <c r="J86" s="14">
        <f>I86</f>
        <v>0</v>
      </c>
      <c r="L86" s="3"/>
    </row>
    <row r="87" spans="2:12" s="1" customFormat="1" ht="15.75" customHeight="1" x14ac:dyDescent="0.25">
      <c r="B87" s="117"/>
      <c r="C87" s="119" t="s">
        <v>95</v>
      </c>
      <c r="D87" s="30" t="s">
        <v>96</v>
      </c>
      <c r="E87" s="36"/>
      <c r="F87" s="19"/>
      <c r="G87" s="14"/>
      <c r="H87" s="14"/>
      <c r="I87" s="14">
        <v>9</v>
      </c>
      <c r="J87" s="14">
        <f>I87</f>
        <v>9</v>
      </c>
    </row>
    <row r="88" spans="2:12" s="1" customFormat="1" x14ac:dyDescent="0.25">
      <c r="B88" s="117"/>
      <c r="C88" s="112"/>
      <c r="D88" s="20" t="s">
        <v>97</v>
      </c>
      <c r="E88" s="36"/>
      <c r="F88" s="19"/>
      <c r="G88" s="14"/>
      <c r="H88" s="14"/>
      <c r="I88" s="14">
        <v>7.5</v>
      </c>
      <c r="J88" s="14">
        <f>I88</f>
        <v>7.5</v>
      </c>
    </row>
    <row r="89" spans="2:12" s="1" customFormat="1" x14ac:dyDescent="0.25">
      <c r="B89" s="117"/>
      <c r="C89" s="112"/>
      <c r="D89" s="16" t="s">
        <v>98</v>
      </c>
      <c r="E89" s="26"/>
      <c r="F89" s="26"/>
      <c r="G89" s="17"/>
      <c r="H89" s="17"/>
      <c r="I89" s="18"/>
      <c r="J89" s="32"/>
    </row>
    <row r="90" spans="2:12" s="1" customFormat="1" ht="12" customHeight="1" x14ac:dyDescent="0.25">
      <c r="B90" s="117"/>
      <c r="C90" s="112"/>
      <c r="D90" s="25"/>
      <c r="E90" s="42" t="s">
        <v>99</v>
      </c>
      <c r="F90" s="29"/>
      <c r="G90" s="115" t="s">
        <v>100</v>
      </c>
      <c r="H90" s="29">
        <v>10</v>
      </c>
      <c r="I90" s="14"/>
      <c r="J90" s="21"/>
      <c r="K90" s="3"/>
    </row>
    <row r="91" spans="2:12" s="1" customFormat="1" x14ac:dyDescent="0.25">
      <c r="B91" s="117"/>
      <c r="C91" s="112"/>
      <c r="D91" s="27"/>
      <c r="E91" s="42" t="s">
        <v>101</v>
      </c>
      <c r="F91" s="19"/>
      <c r="G91" s="113"/>
      <c r="H91" s="19">
        <v>11.3</v>
      </c>
      <c r="I91" s="42"/>
      <c r="J91" s="21"/>
      <c r="K91" s="6"/>
    </row>
    <row r="92" spans="2:12" s="1" customFormat="1" x14ac:dyDescent="0.25">
      <c r="B92" s="117"/>
      <c r="C92" s="112"/>
      <c r="D92" s="27"/>
      <c r="E92" s="42" t="s">
        <v>102</v>
      </c>
      <c r="F92" s="31"/>
      <c r="G92" s="31" t="s">
        <v>103</v>
      </c>
      <c r="H92" s="31">
        <v>13.5</v>
      </c>
      <c r="I92" s="21" t="str">
        <f>IF(N10/2&lt;151,"Tipo A",IF(AND(N10/2&gt;150,N10/2&lt;301),"Tipo C",IF(AND(N10/2&gt;300,N10/2&lt;901),"Tipo D",IF(AND(N10/2&gt;900),"Tipo E",0))))</f>
        <v>Tipo A</v>
      </c>
      <c r="J92" s="21">
        <f>VLOOKUP(I92,E90:H94,4,FALSE)</f>
        <v>10</v>
      </c>
    </row>
    <row r="93" spans="2:12" s="1" customFormat="1" x14ac:dyDescent="0.25">
      <c r="B93" s="117"/>
      <c r="C93" s="112"/>
      <c r="D93" s="27"/>
      <c r="E93" s="42" t="s">
        <v>104</v>
      </c>
      <c r="F93" s="31"/>
      <c r="G93" s="31" t="s">
        <v>105</v>
      </c>
      <c r="H93" s="31">
        <v>24.3</v>
      </c>
      <c r="I93" s="14"/>
      <c r="J93" s="21"/>
    </row>
    <row r="94" spans="2:12" s="1" customFormat="1" x14ac:dyDescent="0.25">
      <c r="B94" s="117"/>
      <c r="C94" s="112"/>
      <c r="D94" s="43"/>
      <c r="E94" s="42" t="s">
        <v>106</v>
      </c>
      <c r="F94" s="31"/>
      <c r="G94" s="31" t="s">
        <v>107</v>
      </c>
      <c r="H94" s="31">
        <v>32.299999999999997</v>
      </c>
      <c r="I94" s="14"/>
      <c r="J94" s="14"/>
    </row>
    <row r="95" spans="2:12" s="1" customFormat="1" x14ac:dyDescent="0.25">
      <c r="B95" s="117"/>
      <c r="C95" s="112"/>
      <c r="D95" s="16" t="s">
        <v>108</v>
      </c>
      <c r="E95" s="26"/>
      <c r="F95" s="26"/>
      <c r="G95" s="17"/>
      <c r="H95" s="17"/>
      <c r="I95" s="18"/>
      <c r="J95" s="32"/>
    </row>
    <row r="96" spans="2:12" s="1" customFormat="1" ht="12.75" customHeight="1" x14ac:dyDescent="0.25">
      <c r="B96" s="117"/>
      <c r="C96" s="112"/>
      <c r="D96" s="25"/>
      <c r="E96" s="42" t="s">
        <v>99</v>
      </c>
      <c r="F96" s="29"/>
      <c r="G96" s="29" t="s">
        <v>109</v>
      </c>
      <c r="H96" s="29">
        <v>4.2</v>
      </c>
      <c r="I96" s="14"/>
      <c r="J96" s="21"/>
    </row>
    <row r="97" spans="2:12" s="1" customFormat="1" ht="12.75" customHeight="1" x14ac:dyDescent="0.25">
      <c r="B97" s="117"/>
      <c r="C97" s="112"/>
      <c r="D97" s="27"/>
      <c r="E97" s="42" t="s">
        <v>101</v>
      </c>
      <c r="F97" s="19"/>
      <c r="G97" s="19" t="s">
        <v>110</v>
      </c>
      <c r="H97" s="19">
        <v>4.2</v>
      </c>
      <c r="I97" s="42"/>
      <c r="J97" s="21"/>
    </row>
    <row r="98" spans="2:12" s="1" customFormat="1" ht="12.75" customHeight="1" x14ac:dyDescent="0.25">
      <c r="B98" s="117"/>
      <c r="C98" s="112"/>
      <c r="D98" s="27"/>
      <c r="E98" s="42" t="s">
        <v>102</v>
      </c>
      <c r="F98" s="31"/>
      <c r="G98" s="31" t="s">
        <v>111</v>
      </c>
      <c r="H98" s="31">
        <v>6</v>
      </c>
      <c r="I98" s="21" t="str">
        <f>I92</f>
        <v>Tipo A</v>
      </c>
      <c r="J98" s="21">
        <f>VLOOKUP(I98,E96:H100,4,FALSE)</f>
        <v>4.2</v>
      </c>
      <c r="K98" s="3"/>
    </row>
    <row r="99" spans="2:12" s="1" customFormat="1" ht="12.75" customHeight="1" x14ac:dyDescent="0.25">
      <c r="B99" s="117"/>
      <c r="C99" s="112"/>
      <c r="D99" s="27"/>
      <c r="E99" s="42" t="s">
        <v>104</v>
      </c>
      <c r="F99" s="31"/>
      <c r="G99" s="31" t="s">
        <v>112</v>
      </c>
      <c r="H99" s="31">
        <v>9</v>
      </c>
      <c r="I99" s="14"/>
      <c r="J99" s="21"/>
      <c r="K99" s="3"/>
    </row>
    <row r="100" spans="2:12" s="1" customFormat="1" ht="12.75" customHeight="1" x14ac:dyDescent="0.25">
      <c r="B100" s="117"/>
      <c r="C100" s="112"/>
      <c r="D100" s="43"/>
      <c r="E100" s="42" t="s">
        <v>106</v>
      </c>
      <c r="F100" s="31"/>
      <c r="G100" s="31" t="s">
        <v>113</v>
      </c>
      <c r="H100" s="31">
        <v>10.3</v>
      </c>
      <c r="I100" s="14"/>
      <c r="J100" s="14"/>
      <c r="K100" s="6"/>
    </row>
    <row r="101" spans="2:12" s="1" customFormat="1" x14ac:dyDescent="0.25">
      <c r="B101" s="117"/>
      <c r="C101" s="112"/>
      <c r="D101" s="20" t="s">
        <v>114</v>
      </c>
      <c r="E101" s="36"/>
      <c r="F101" s="19"/>
      <c r="G101" s="14"/>
      <c r="H101" s="14">
        <v>3</v>
      </c>
      <c r="I101" s="14"/>
      <c r="J101" s="14">
        <f>H101</f>
        <v>3</v>
      </c>
    </row>
    <row r="102" spans="2:12" s="1" customFormat="1" x14ac:dyDescent="0.25">
      <c r="B102" s="117"/>
      <c r="C102" s="113"/>
      <c r="D102" s="20" t="s">
        <v>115</v>
      </c>
      <c r="E102" s="36"/>
      <c r="F102" s="19"/>
      <c r="G102" s="14"/>
      <c r="H102" s="14" t="s">
        <v>81</v>
      </c>
      <c r="I102" s="14">
        <f>((N10/3)*1.5)</f>
        <v>50</v>
      </c>
      <c r="J102" s="14">
        <f>I102</f>
        <v>50</v>
      </c>
    </row>
    <row r="103" spans="2:12" s="1" customFormat="1" ht="15" customHeight="1" x14ac:dyDescent="0.25">
      <c r="B103" s="117"/>
      <c r="C103" s="114" t="s">
        <v>116</v>
      </c>
      <c r="D103" s="20" t="s">
        <v>117</v>
      </c>
      <c r="E103" s="36"/>
      <c r="F103" s="19"/>
      <c r="G103" s="14"/>
      <c r="H103" s="14" t="s">
        <v>118</v>
      </c>
      <c r="I103" s="14">
        <f>1.5*SUM(G5:G6)</f>
        <v>3</v>
      </c>
      <c r="J103" s="14">
        <f>I103</f>
        <v>3</v>
      </c>
    </row>
    <row r="104" spans="2:12" s="1" customFormat="1" ht="15" customHeight="1" x14ac:dyDescent="0.25">
      <c r="B104" s="117"/>
      <c r="C104" s="112"/>
      <c r="D104" s="20" t="s">
        <v>119</v>
      </c>
      <c r="E104" s="36"/>
      <c r="F104" s="19"/>
      <c r="G104" s="14"/>
      <c r="H104" s="14" t="s">
        <v>120</v>
      </c>
      <c r="I104" s="14">
        <v>3</v>
      </c>
      <c r="J104" s="14">
        <f>I104</f>
        <v>3</v>
      </c>
      <c r="K104" s="6"/>
    </row>
    <row r="105" spans="2:12" s="1" customFormat="1" ht="15" customHeight="1" x14ac:dyDescent="0.25">
      <c r="B105" s="117"/>
      <c r="C105" s="112"/>
      <c r="D105" s="20" t="s">
        <v>121</v>
      </c>
      <c r="E105" s="36"/>
      <c r="F105" s="19"/>
      <c r="G105" s="14"/>
      <c r="H105" s="14" t="s">
        <v>122</v>
      </c>
      <c r="I105" s="14"/>
      <c r="J105" s="14"/>
    </row>
    <row r="106" spans="2:12" s="1" customFormat="1" ht="15" customHeight="1" x14ac:dyDescent="0.25">
      <c r="B106" s="117"/>
      <c r="C106" s="112"/>
      <c r="D106" s="20" t="s">
        <v>123</v>
      </c>
      <c r="E106" s="36"/>
      <c r="F106" s="19"/>
      <c r="G106" s="14"/>
      <c r="H106" s="14" t="s">
        <v>81</v>
      </c>
      <c r="I106" s="14"/>
      <c r="J106" s="14"/>
      <c r="K106" s="6"/>
    </row>
    <row r="107" spans="2:12" s="1" customFormat="1" ht="15" customHeight="1" x14ac:dyDescent="0.25">
      <c r="B107" s="117"/>
      <c r="C107" s="112"/>
      <c r="D107" s="20" t="s">
        <v>124</v>
      </c>
      <c r="E107" s="36"/>
      <c r="F107" s="19"/>
      <c r="G107" s="14"/>
      <c r="H107" s="14" t="s">
        <v>81</v>
      </c>
      <c r="I107" s="14"/>
      <c r="J107" s="14"/>
      <c r="K107" s="6"/>
    </row>
    <row r="108" spans="2:12" s="1" customFormat="1" ht="15" customHeight="1" x14ac:dyDescent="0.25">
      <c r="B108" s="117"/>
      <c r="C108" s="112"/>
      <c r="D108" s="20" t="s">
        <v>125</v>
      </c>
      <c r="E108" s="36"/>
      <c r="F108" s="19"/>
      <c r="G108" s="14"/>
      <c r="H108" s="14" t="s">
        <v>126</v>
      </c>
      <c r="I108" s="14">
        <v>1.5</v>
      </c>
      <c r="J108" s="14">
        <f>I108</f>
        <v>1.5</v>
      </c>
    </row>
    <row r="109" spans="2:12" s="1" customFormat="1" ht="15" customHeight="1" x14ac:dyDescent="0.25">
      <c r="B109" s="117"/>
      <c r="C109" s="113"/>
      <c r="D109" s="20" t="s">
        <v>127</v>
      </c>
      <c r="E109" s="36"/>
      <c r="F109" s="19"/>
      <c r="G109" s="14"/>
      <c r="H109" s="14" t="s">
        <v>81</v>
      </c>
      <c r="I109" s="14"/>
      <c r="J109" s="14"/>
      <c r="K109" s="6"/>
      <c r="L109" s="3"/>
    </row>
    <row r="110" spans="2:12" s="1" customFormat="1" x14ac:dyDescent="0.25">
      <c r="B110" s="117"/>
      <c r="C110" s="114" t="s">
        <v>128</v>
      </c>
      <c r="D110" s="16" t="s">
        <v>129</v>
      </c>
      <c r="E110" s="26"/>
      <c r="F110" s="26"/>
      <c r="G110" s="17"/>
      <c r="H110" s="17"/>
      <c r="I110" s="18"/>
      <c r="J110" s="32"/>
      <c r="L110" s="3"/>
    </row>
    <row r="111" spans="2:12" s="1" customFormat="1" x14ac:dyDescent="0.25">
      <c r="B111" s="117"/>
      <c r="C111" s="112"/>
      <c r="D111" s="20" t="s">
        <v>130</v>
      </c>
      <c r="E111" s="36"/>
      <c r="F111" s="19"/>
      <c r="G111" s="14"/>
      <c r="H111" s="14"/>
      <c r="I111" s="14"/>
      <c r="J111" s="14"/>
    </row>
    <row r="112" spans="2:12" s="1" customFormat="1" ht="39" customHeight="1" x14ac:dyDescent="0.25">
      <c r="B112" s="117"/>
      <c r="C112" s="112"/>
      <c r="D112" s="20" t="s">
        <v>131</v>
      </c>
      <c r="E112" s="36"/>
      <c r="F112" s="19"/>
      <c r="G112" s="14">
        <f>IF(SUM(E12:E24)&lt;=6,1,IF(SUM(E12:E24)&lt;=20,2,IF(SUM(E12:E24)&lt;=60,3,IF(SUM(E12:E24)&lt;=150,4,"Fuera de rango"))))</f>
        <v>2</v>
      </c>
      <c r="H112" s="14" t="str">
        <f>VLOOKUP(G112,R5:S11,2,FALSE)</f>
        <v>H 1L, 1u, 1l / M 1L, 1l</v>
      </c>
      <c r="I112" s="3" t="str">
        <f>VLOOKUP(H112,S5:T11,2,FALSE)</f>
        <v>H 1L, 1u, 1l /
M 1L, 1l /
D: 1L, 1u, 1I</v>
      </c>
      <c r="J112" s="14">
        <f>VLOOKUP(I112,T5:U11,2,FALSE)</f>
        <v>15.5</v>
      </c>
    </row>
    <row r="113" spans="2:11" s="1" customFormat="1" x14ac:dyDescent="0.25">
      <c r="B113" s="117"/>
      <c r="C113" s="112"/>
      <c r="D113" s="20" t="s">
        <v>132</v>
      </c>
      <c r="E113" s="36"/>
      <c r="F113" s="19"/>
      <c r="G113" s="14"/>
      <c r="H113" s="14"/>
      <c r="I113" s="14"/>
      <c r="J113" s="14"/>
    </row>
    <row r="114" spans="2:11" s="1" customFormat="1" x14ac:dyDescent="0.25">
      <c r="B114" s="117"/>
      <c r="C114" s="112"/>
      <c r="D114" s="20" t="s">
        <v>133</v>
      </c>
      <c r="E114" s="36"/>
      <c r="F114" s="19"/>
      <c r="G114" s="14"/>
      <c r="H114" s="14"/>
      <c r="I114" s="14"/>
      <c r="J114" s="14"/>
      <c r="K114" s="6"/>
    </row>
    <row r="115" spans="2:11" s="1" customFormat="1" x14ac:dyDescent="0.25">
      <c r="B115" s="117"/>
      <c r="C115" s="112"/>
      <c r="D115" s="16" t="s">
        <v>134</v>
      </c>
      <c r="E115" s="26"/>
      <c r="F115" s="26"/>
      <c r="G115" s="17"/>
      <c r="H115" s="17"/>
      <c r="I115" s="18"/>
      <c r="J115" s="32"/>
      <c r="K115" s="6"/>
    </row>
    <row r="116" spans="2:11" s="1" customFormat="1" x14ac:dyDescent="0.25">
      <c r="B116" s="117"/>
      <c r="C116" s="112"/>
      <c r="D116" s="20" t="s">
        <v>135</v>
      </c>
      <c r="E116" s="36"/>
      <c r="F116" s="19"/>
      <c r="G116" s="14"/>
      <c r="H116" s="14" t="str">
        <f>S5</f>
        <v>Mixto 1L, 1u, 1l</v>
      </c>
      <c r="I116" s="3"/>
      <c r="J116" s="14">
        <f>VLOOKUP(H116,S5:V11,4,FALSE)</f>
        <v>4</v>
      </c>
    </row>
    <row r="117" spans="2:11" s="1" customFormat="1" x14ac:dyDescent="0.25">
      <c r="B117" s="117"/>
      <c r="C117" s="112"/>
      <c r="D117" s="16" t="s">
        <v>136</v>
      </c>
      <c r="E117" s="26"/>
      <c r="F117" s="26"/>
      <c r="G117" s="17"/>
      <c r="H117" s="17"/>
      <c r="I117" s="18"/>
      <c r="J117" s="32"/>
    </row>
    <row r="118" spans="2:11" s="1" customFormat="1" ht="12.75" customHeight="1" x14ac:dyDescent="0.25">
      <c r="B118" s="117"/>
      <c r="C118" s="112"/>
      <c r="D118" s="25"/>
      <c r="E118" s="42" t="s">
        <v>35</v>
      </c>
      <c r="F118" s="29"/>
      <c r="G118" s="29"/>
      <c r="H118" s="29" t="str">
        <f>_xlfn.CONCAT("H: ", ROUNDUP(SUM(D5:D9)/2/25, 0), "L, ", ROUNDUP(SUM(D5:D9)/2/25, 0), "u, ", ROUNDUP(SUM(D5:D9)/2/25, 0), "I")</f>
        <v>H: 2L, 2u, 2I</v>
      </c>
      <c r="I118" s="14">
        <f>VLOOKUP(H118,S24:T30,2,FALSE)</f>
        <v>8.5</v>
      </c>
      <c r="J118" s="21">
        <f>I118</f>
        <v>8.5</v>
      </c>
    </row>
    <row r="119" spans="2:11" s="1" customFormat="1" ht="12.75" customHeight="1" x14ac:dyDescent="0.25">
      <c r="B119" s="117"/>
      <c r="C119" s="112"/>
      <c r="D119" s="27"/>
      <c r="E119" s="42" t="s">
        <v>37</v>
      </c>
      <c r="F119" s="19"/>
      <c r="G119" s="19"/>
      <c r="H119" s="19" t="str">
        <f>_xlfn.CONCAT("M: ", ROUNDUP(SUM(D5:D9)/2/25, 0), "L, ", ROUNDUP(SUM(D5:D9)/2/25, 0), "I")</f>
        <v>M: 2L, 2I</v>
      </c>
      <c r="I119" s="42">
        <f>VLOOKUP(H119,U24:V30,2,FALSE)</f>
        <v>9</v>
      </c>
      <c r="J119" s="21">
        <f>I119</f>
        <v>9</v>
      </c>
    </row>
    <row r="120" spans="2:11" s="1" customFormat="1" x14ac:dyDescent="0.25">
      <c r="B120" s="118"/>
      <c r="C120" s="113"/>
      <c r="D120" s="23"/>
      <c r="E120" s="42" t="s">
        <v>137</v>
      </c>
      <c r="F120" s="31"/>
      <c r="G120" s="31"/>
      <c r="H120" s="31" t="s">
        <v>138</v>
      </c>
      <c r="I120" s="14">
        <f>W24</f>
        <v>4</v>
      </c>
      <c r="J120" s="14">
        <f>I120</f>
        <v>4</v>
      </c>
      <c r="K120" s="33"/>
    </row>
    <row r="121" spans="2:11" s="1" customFormat="1" x14ac:dyDescent="0.25">
      <c r="D121" s="2"/>
      <c r="E121" s="2"/>
      <c r="H121" s="44"/>
      <c r="K121" s="45"/>
    </row>
    <row r="122" spans="2:11" s="1" customFormat="1" ht="12" customHeight="1" x14ac:dyDescent="0.25">
      <c r="D122" s="2"/>
      <c r="E122" s="2"/>
      <c r="H122" s="44"/>
    </row>
    <row r="123" spans="2:11" s="1" customFormat="1" x14ac:dyDescent="0.25"/>
    <row r="124" spans="2:11" s="1" customFormat="1" x14ac:dyDescent="0.25">
      <c r="D124" s="5"/>
    </row>
    <row r="125" spans="2:11" s="1" customFormat="1" x14ac:dyDescent="0.25"/>
    <row r="126" spans="2:11" s="1" customFormat="1" x14ac:dyDescent="0.25"/>
    <row r="127" spans="2:11" s="1" customFormat="1" x14ac:dyDescent="0.25"/>
    <row r="128" spans="2:11" s="1" customFormat="1" x14ac:dyDescent="0.25"/>
    <row r="129" spans="4:12" s="1" customFormat="1" x14ac:dyDescent="0.25"/>
    <row r="130" spans="4:12" s="1" customFormat="1" x14ac:dyDescent="0.25">
      <c r="K130" s="24"/>
      <c r="L130" s="3"/>
    </row>
    <row r="131" spans="4:12" s="1" customFormat="1" x14ac:dyDescent="0.25">
      <c r="K131" s="2"/>
    </row>
    <row r="132" spans="4:12" s="1" customFormat="1" x14ac:dyDescent="0.25">
      <c r="D132" s="5"/>
      <c r="K132" s="2"/>
    </row>
    <row r="133" spans="4:12" s="1" customFormat="1" x14ac:dyDescent="0.25">
      <c r="G133" s="3"/>
      <c r="H133" s="3"/>
      <c r="I133" s="3"/>
    </row>
    <row r="134" spans="4:12" s="1" customFormat="1" x14ac:dyDescent="0.25"/>
    <row r="135" spans="4:12" s="1" customFormat="1" x14ac:dyDescent="0.25">
      <c r="D135" s="5"/>
      <c r="K135" s="24"/>
    </row>
    <row r="136" spans="4:12" s="1" customFormat="1" x14ac:dyDescent="0.25">
      <c r="D136" s="5"/>
      <c r="K136" s="24"/>
    </row>
    <row r="137" spans="4:12" s="1" customFormat="1" x14ac:dyDescent="0.25">
      <c r="D137" s="5"/>
      <c r="K137" s="53"/>
      <c r="L137" s="54"/>
    </row>
    <row r="138" spans="4:12" s="1" customFormat="1" x14ac:dyDescent="0.25">
      <c r="D138" s="5"/>
      <c r="K138" s="54"/>
      <c r="L138" s="54"/>
    </row>
    <row r="139" spans="4:12" s="1" customFormat="1" x14ac:dyDescent="0.25">
      <c r="K139" s="54"/>
      <c r="L139" s="54"/>
    </row>
    <row r="140" spans="4:12" s="1" customFormat="1" x14ac:dyDescent="0.25">
      <c r="K140" s="53"/>
      <c r="L140" s="55"/>
    </row>
    <row r="141" spans="4:12" s="1" customFormat="1" x14ac:dyDescent="0.25">
      <c r="K141" s="54"/>
      <c r="L141" s="54"/>
    </row>
    <row r="142" spans="4:12" s="1" customFormat="1" x14ac:dyDescent="0.25">
      <c r="D142" s="5"/>
    </row>
    <row r="143" spans="4:12" s="1" customFormat="1" x14ac:dyDescent="0.25"/>
    <row r="144" spans="4:12" s="1" customFormat="1" x14ac:dyDescent="0.25">
      <c r="D144" s="5"/>
    </row>
    <row r="145" spans="4:4" s="1" customFormat="1" x14ac:dyDescent="0.25">
      <c r="D145" s="5"/>
    </row>
    <row r="146" spans="4:4" s="1" customFormat="1" x14ac:dyDescent="0.25">
      <c r="D146" s="5"/>
    </row>
    <row r="147" spans="4:4" s="1" customFormat="1" x14ac:dyDescent="0.25"/>
    <row r="148" spans="4:4" s="1" customFormat="1" x14ac:dyDescent="0.25"/>
    <row r="149" spans="4:4" s="1" customFormat="1" x14ac:dyDescent="0.25"/>
    <row r="150" spans="4:4" s="1" customFormat="1" x14ac:dyDescent="0.25"/>
    <row r="151" spans="4:4" s="1" customFormat="1" x14ac:dyDescent="0.25"/>
    <row r="152" spans="4:4" s="1" customFormat="1" x14ac:dyDescent="0.25"/>
    <row r="153" spans="4:4" s="1" customFormat="1" x14ac:dyDescent="0.25"/>
    <row r="154" spans="4:4" s="1" customFormat="1" x14ac:dyDescent="0.25"/>
    <row r="155" spans="4:4" s="1" customFormat="1" x14ac:dyDescent="0.25"/>
    <row r="156" spans="4:4" s="1" customFormat="1" x14ac:dyDescent="0.25"/>
    <row r="157" spans="4:4" s="1" customFormat="1" x14ac:dyDescent="0.25"/>
    <row r="158" spans="4:4" s="1" customFormat="1" x14ac:dyDescent="0.25"/>
    <row r="159" spans="4:4" s="1" customFormat="1" x14ac:dyDescent="0.25"/>
    <row r="160" spans="4:4" s="1" customFormat="1" x14ac:dyDescent="0.25"/>
    <row r="161" s="1" customFormat="1" x14ac:dyDescent="0.25"/>
    <row r="162" s="1" customFormat="1" x14ac:dyDescent="0.25"/>
    <row r="163" s="1" customFormat="1" x14ac:dyDescent="0.25"/>
    <row r="164" s="1" customFormat="1" x14ac:dyDescent="0.25"/>
    <row r="165" s="1" customFormat="1" x14ac:dyDescent="0.25"/>
    <row r="166" s="1" customFormat="1" x14ac:dyDescent="0.25"/>
    <row r="167" s="1" customFormat="1" x14ac:dyDescent="0.25"/>
    <row r="168" s="1" customFormat="1" x14ac:dyDescent="0.25"/>
    <row r="169" s="1" customFormat="1" x14ac:dyDescent="0.25"/>
    <row r="170" s="1" customFormat="1" x14ac:dyDescent="0.25"/>
    <row r="171" s="1" customFormat="1" x14ac:dyDescent="0.25"/>
    <row r="172" s="1" customFormat="1" x14ac:dyDescent="0.25"/>
    <row r="173" s="1" customFormat="1" x14ac:dyDescent="0.25"/>
    <row r="174" s="1" customFormat="1" x14ac:dyDescent="0.25"/>
    <row r="175" s="1" customFormat="1" x14ac:dyDescent="0.25"/>
    <row r="176" s="1" customFormat="1" x14ac:dyDescent="0.25"/>
    <row r="177" s="1" customFormat="1" x14ac:dyDescent="0.25"/>
    <row r="178" s="1" customFormat="1" x14ac:dyDescent="0.25"/>
    <row r="179" s="1" customFormat="1" x14ac:dyDescent="0.25"/>
    <row r="180" s="1" customFormat="1" x14ac:dyDescent="0.25"/>
    <row r="181" s="1" customFormat="1" x14ac:dyDescent="0.25"/>
    <row r="182" s="1" customFormat="1" x14ac:dyDescent="0.25"/>
    <row r="183" s="1" customFormat="1" x14ac:dyDescent="0.25"/>
    <row r="184" s="1" customFormat="1" x14ac:dyDescent="0.25"/>
    <row r="185" s="1" customFormat="1" x14ac:dyDescent="0.25"/>
    <row r="186" s="1" customFormat="1" x14ac:dyDescent="0.25"/>
    <row r="187" s="1" customFormat="1" x14ac:dyDescent="0.25"/>
    <row r="188" s="1" customFormat="1" x14ac:dyDescent="0.25"/>
    <row r="189" s="1" customFormat="1" x14ac:dyDescent="0.25"/>
    <row r="190" s="1" customFormat="1" x14ac:dyDescent="0.25"/>
    <row r="191" s="1" customFormat="1" x14ac:dyDescent="0.25"/>
    <row r="192" s="1" customFormat="1" x14ac:dyDescent="0.25"/>
    <row r="193" s="1" customFormat="1" x14ac:dyDescent="0.25"/>
    <row r="194" s="1" customFormat="1" x14ac:dyDescent="0.25"/>
    <row r="195" s="1" customFormat="1" x14ac:dyDescent="0.25"/>
    <row r="196" s="1" customFormat="1" x14ac:dyDescent="0.25"/>
    <row r="197" s="1" customFormat="1" x14ac:dyDescent="0.25"/>
    <row r="198" s="1" customFormat="1" x14ac:dyDescent="0.25"/>
    <row r="199" s="1" customFormat="1" x14ac:dyDescent="0.25"/>
    <row r="200" s="1" customFormat="1" x14ac:dyDescent="0.25"/>
    <row r="201" s="1" customFormat="1" x14ac:dyDescent="0.25"/>
    <row r="202" s="1" customFormat="1" x14ac:dyDescent="0.25"/>
    <row r="203" s="1" customFormat="1" x14ac:dyDescent="0.25"/>
    <row r="204" s="1" customFormat="1" x14ac:dyDescent="0.25"/>
    <row r="205" s="1" customFormat="1" x14ac:dyDescent="0.25"/>
    <row r="206" s="1" customFormat="1" x14ac:dyDescent="0.25"/>
    <row r="207" s="1" customFormat="1" x14ac:dyDescent="0.25"/>
    <row r="208" s="1" customFormat="1" x14ac:dyDescent="0.25"/>
    <row r="209" s="1" customFormat="1" x14ac:dyDescent="0.25"/>
    <row r="210" s="1" customFormat="1" x14ac:dyDescent="0.25"/>
    <row r="211" s="1" customFormat="1" x14ac:dyDescent="0.25"/>
    <row r="212" s="1" customFormat="1" x14ac:dyDescent="0.25"/>
    <row r="213" s="1" customFormat="1" x14ac:dyDescent="0.25"/>
    <row r="214" s="1" customFormat="1" x14ac:dyDescent="0.25"/>
    <row r="215" s="1" customFormat="1" x14ac:dyDescent="0.25"/>
    <row r="216" s="1" customFormat="1" x14ac:dyDescent="0.25"/>
    <row r="217" s="1" customFormat="1" x14ac:dyDescent="0.25"/>
    <row r="218" s="1" customFormat="1" x14ac:dyDescent="0.25"/>
    <row r="219" s="1" customFormat="1" x14ac:dyDescent="0.25"/>
    <row r="220" s="1" customFormat="1" x14ac:dyDescent="0.25"/>
    <row r="221" s="1" customFormat="1" x14ac:dyDescent="0.25"/>
    <row r="222" s="1" customFormat="1" x14ac:dyDescent="0.25"/>
    <row r="223" s="1" customFormat="1" x14ac:dyDescent="0.25"/>
    <row r="224" s="1" customFormat="1" x14ac:dyDescent="0.25"/>
    <row r="225" s="1" customFormat="1" x14ac:dyDescent="0.25"/>
    <row r="226" s="1" customFormat="1" x14ac:dyDescent="0.25"/>
    <row r="227" s="1" customFormat="1" x14ac:dyDescent="0.25"/>
    <row r="228" s="1" customFormat="1" x14ac:dyDescent="0.25"/>
    <row r="229" s="1" customFormat="1" x14ac:dyDescent="0.25"/>
    <row r="230" s="1" customFormat="1" x14ac:dyDescent="0.25"/>
    <row r="231" s="1" customFormat="1" x14ac:dyDescent="0.25"/>
    <row r="232" s="1" customFormat="1" x14ac:dyDescent="0.25"/>
    <row r="233" s="1" customFormat="1" x14ac:dyDescent="0.25"/>
    <row r="234" s="1" customFormat="1" x14ac:dyDescent="0.25"/>
    <row r="235" s="1" customFormat="1" x14ac:dyDescent="0.25"/>
    <row r="236" s="1" customFormat="1" x14ac:dyDescent="0.25"/>
    <row r="237" s="1" customFormat="1" x14ac:dyDescent="0.25"/>
    <row r="238" s="1" customFormat="1" x14ac:dyDescent="0.25"/>
    <row r="239" s="1" customFormat="1" x14ac:dyDescent="0.25"/>
    <row r="240" s="1" customFormat="1" x14ac:dyDescent="0.25"/>
    <row r="241" s="1" customFormat="1" x14ac:dyDescent="0.25"/>
    <row r="242" s="1" customFormat="1" x14ac:dyDescent="0.25"/>
    <row r="243" s="1" customFormat="1" x14ac:dyDescent="0.25"/>
    <row r="244" s="1" customFormat="1" x14ac:dyDescent="0.25"/>
    <row r="245" s="1" customFormat="1" x14ac:dyDescent="0.25"/>
    <row r="246" s="1" customFormat="1" x14ac:dyDescent="0.25"/>
    <row r="247" s="1" customFormat="1" x14ac:dyDescent="0.25"/>
    <row r="248" s="1" customFormat="1" x14ac:dyDescent="0.25"/>
    <row r="249" s="1" customFormat="1" x14ac:dyDescent="0.25"/>
    <row r="250" s="1" customFormat="1" x14ac:dyDescent="0.25"/>
    <row r="251" s="1" customFormat="1" x14ac:dyDescent="0.25"/>
    <row r="252" s="1" customFormat="1" x14ac:dyDescent="0.25"/>
    <row r="253" s="1" customFormat="1" x14ac:dyDescent="0.25"/>
    <row r="254" s="1" customFormat="1" x14ac:dyDescent="0.25"/>
    <row r="255" s="1" customFormat="1" x14ac:dyDescent="0.25"/>
    <row r="256" s="1" customFormat="1" x14ac:dyDescent="0.25"/>
    <row r="257" s="1" customFormat="1" x14ac:dyDescent="0.25"/>
    <row r="258" s="1" customFormat="1" x14ac:dyDescent="0.25"/>
    <row r="259" s="1" customFormat="1" x14ac:dyDescent="0.25"/>
    <row r="260" s="1" customFormat="1" x14ac:dyDescent="0.25"/>
    <row r="261" s="1" customFormat="1" x14ac:dyDescent="0.25"/>
    <row r="262" s="1" customFormat="1" x14ac:dyDescent="0.25"/>
    <row r="263" s="1" customFormat="1" x14ac:dyDescent="0.25"/>
    <row r="264" s="1" customFormat="1" x14ac:dyDescent="0.25"/>
    <row r="265" s="1" customFormat="1" x14ac:dyDescent="0.25"/>
    <row r="266" s="1" customFormat="1" x14ac:dyDescent="0.25"/>
    <row r="267" s="1" customFormat="1" x14ac:dyDescent="0.25"/>
    <row r="268" s="1" customFormat="1" x14ac:dyDescent="0.25"/>
    <row r="269" s="1" customFormat="1" x14ac:dyDescent="0.25"/>
    <row r="270" s="1" customFormat="1" x14ac:dyDescent="0.25"/>
    <row r="271" s="1" customFormat="1" x14ac:dyDescent="0.25"/>
    <row r="272" s="1" customFormat="1" x14ac:dyDescent="0.25"/>
    <row r="273" s="1" customFormat="1" x14ac:dyDescent="0.25"/>
    <row r="274" s="1" customFormat="1" x14ac:dyDescent="0.25"/>
    <row r="275" s="1" customFormat="1" x14ac:dyDescent="0.25"/>
    <row r="276" s="1" customFormat="1" x14ac:dyDescent="0.25"/>
    <row r="277" s="1" customFormat="1" x14ac:dyDescent="0.25"/>
    <row r="278" s="1" customFormat="1" x14ac:dyDescent="0.25"/>
    <row r="279" s="1" customFormat="1" x14ac:dyDescent="0.25"/>
    <row r="280" s="1" customFormat="1" x14ac:dyDescent="0.25"/>
    <row r="281" s="1" customFormat="1" x14ac:dyDescent="0.25"/>
    <row r="282" s="1" customFormat="1" x14ac:dyDescent="0.25"/>
    <row r="283" s="1" customFormat="1" x14ac:dyDescent="0.25"/>
    <row r="284" s="1" customFormat="1" x14ac:dyDescent="0.25"/>
    <row r="285" s="1" customFormat="1" x14ac:dyDescent="0.25"/>
    <row r="286" s="1" customFormat="1" x14ac:dyDescent="0.25"/>
    <row r="287" s="1" customFormat="1" x14ac:dyDescent="0.25"/>
  </sheetData>
  <mergeCells count="17">
    <mergeCell ref="B81:B120"/>
    <mergeCell ref="R4:S4"/>
    <mergeCell ref="R22:S22"/>
    <mergeCell ref="C110:C120"/>
    <mergeCell ref="D31:F31"/>
    <mergeCell ref="C52:C68"/>
    <mergeCell ref="G90:G91"/>
    <mergeCell ref="C72:C78"/>
    <mergeCell ref="C81:C86"/>
    <mergeCell ref="C103:C109"/>
    <mergeCell ref="C32:C38"/>
    <mergeCell ref="B31:C31"/>
    <mergeCell ref="B32:B80"/>
    <mergeCell ref="C87:C102"/>
    <mergeCell ref="C79:C80"/>
    <mergeCell ref="C39:C51"/>
    <mergeCell ref="C69:C71"/>
  </mergeCells>
  <dataValidations disablePrompts="1" count="1">
    <dataValidation type="list" allowBlank="1" showInputMessage="1" showErrorMessage="1" sqref="N5" xr:uid="{00000000-0002-0000-0200-000000000000}">
      <formula1>"Un turno,Ambos turnos"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B2:K39"/>
  <sheetViews>
    <sheetView defaultGridColor="0" topLeftCell="A4" colorId="9" zoomScale="110" zoomScaleNormal="110" workbookViewId="0">
      <selection activeCell="D16" sqref="D16"/>
    </sheetView>
  </sheetViews>
  <sheetFormatPr baseColWidth="10" defaultColWidth="13.28515625" defaultRowHeight="15" customHeight="1" x14ac:dyDescent="0.25"/>
  <cols>
    <col min="1" max="2" width="13.28515625" style="2" customWidth="1"/>
    <col min="3" max="3" width="22.28515625" style="2" customWidth="1"/>
    <col min="4" max="6" width="15.28515625" style="2" customWidth="1"/>
    <col min="7" max="7" width="13.28515625" style="2" customWidth="1"/>
    <col min="8" max="16384" width="13.28515625" style="2"/>
  </cols>
  <sheetData>
    <row r="2" spans="2:6" ht="15" customHeight="1" x14ac:dyDescent="0.25">
      <c r="C2" s="46" t="s">
        <v>213</v>
      </c>
    </row>
    <row r="3" spans="2:6" ht="15" customHeight="1" x14ac:dyDescent="0.25">
      <c r="C3" s="46"/>
    </row>
    <row r="4" spans="2:6" ht="15" customHeight="1" x14ac:dyDescent="0.25">
      <c r="C4" s="69" t="s">
        <v>214</v>
      </c>
      <c r="D4" s="69" t="s">
        <v>215</v>
      </c>
      <c r="E4" s="69" t="s">
        <v>216</v>
      </c>
      <c r="F4" s="69" t="s">
        <v>217</v>
      </c>
    </row>
    <row r="5" spans="2:6" ht="15" customHeight="1" x14ac:dyDescent="0.25">
      <c r="C5" s="47" t="s">
        <v>218</v>
      </c>
      <c r="D5" s="14">
        <f>INICIAL!J22</f>
        <v>0</v>
      </c>
      <c r="E5" s="14">
        <f>INICIAL!G5</f>
        <v>0</v>
      </c>
      <c r="F5" s="14">
        <f>IFERROR(D5/E5, 0)</f>
        <v>0</v>
      </c>
    </row>
    <row r="6" spans="2:6" ht="15" customHeight="1" x14ac:dyDescent="0.25">
      <c r="B6" s="2" t="s">
        <v>219</v>
      </c>
      <c r="C6" s="47" t="s">
        <v>220</v>
      </c>
      <c r="D6" s="14" t="e">
        <f>INICIAL!J23</f>
        <v>#DIV/0!</v>
      </c>
      <c r="E6" s="14" t="e">
        <f>INICIAL!G6</f>
        <v>#DIV/0!</v>
      </c>
      <c r="F6" s="14">
        <f>IFERROR(D6/E6, 0)</f>
        <v>0</v>
      </c>
    </row>
    <row r="7" spans="2:6" ht="15" customHeight="1" x14ac:dyDescent="0.25">
      <c r="C7" s="47" t="s">
        <v>221</v>
      </c>
      <c r="D7" s="14" t="e">
        <f>INICIAL!J27</f>
        <v>#DIV/0!</v>
      </c>
      <c r="E7" s="14" t="e">
        <f>D7/INICIAL!I28</f>
        <v>#DIV/0!</v>
      </c>
      <c r="F7" s="14">
        <f>IFERROR(D7/E7, 0)</f>
        <v>0</v>
      </c>
    </row>
    <row r="8" spans="2:6" ht="15" customHeight="1" x14ac:dyDescent="0.25">
      <c r="C8" s="47" t="s">
        <v>222</v>
      </c>
      <c r="D8" s="14">
        <f>SUM(PRIM!J29:J34)</f>
        <v>480</v>
      </c>
      <c r="E8" s="14">
        <f>SUM(PRIM!G5:G10)</f>
        <v>6</v>
      </c>
      <c r="F8" s="14">
        <f t="shared" ref="F8:F24" si="0">D8/E8</f>
        <v>80</v>
      </c>
    </row>
    <row r="9" spans="2:6" ht="15" customHeight="1" x14ac:dyDescent="0.25">
      <c r="C9" s="47" t="s">
        <v>223</v>
      </c>
      <c r="D9" s="14">
        <f>SUM(SEC!J34:J38)</f>
        <v>200</v>
      </c>
      <c r="E9" s="14">
        <f>SUM(SEC!G5:G9)</f>
        <v>5</v>
      </c>
      <c r="F9" s="14">
        <f t="shared" si="0"/>
        <v>40</v>
      </c>
    </row>
    <row r="10" spans="2:6" ht="15" customHeight="1" x14ac:dyDescent="0.25">
      <c r="C10" s="47" t="s">
        <v>224</v>
      </c>
      <c r="D10" s="14">
        <f>SEC!J41</f>
        <v>93.75</v>
      </c>
      <c r="E10" s="14">
        <v>1</v>
      </c>
      <c r="F10" s="14">
        <f t="shared" si="0"/>
        <v>93.75</v>
      </c>
    </row>
    <row r="11" spans="2:6" ht="15" customHeight="1" x14ac:dyDescent="0.25">
      <c r="C11" s="47" t="s">
        <v>225</v>
      </c>
      <c r="D11" s="14">
        <f>PRIM!J42</f>
        <v>90</v>
      </c>
      <c r="E11" s="14">
        <f>D11/90</f>
        <v>1</v>
      </c>
      <c r="F11" s="14">
        <f t="shared" si="0"/>
        <v>90</v>
      </c>
    </row>
    <row r="12" spans="2:6" ht="15" customHeight="1" x14ac:dyDescent="0.25">
      <c r="C12" s="47" t="s">
        <v>226</v>
      </c>
      <c r="D12" s="14">
        <f>SEC!J47</f>
        <v>90</v>
      </c>
      <c r="E12" s="14">
        <f>D12/90</f>
        <v>1</v>
      </c>
      <c r="F12" s="14">
        <f t="shared" si="0"/>
        <v>90</v>
      </c>
    </row>
    <row r="13" spans="2:6" ht="15" customHeight="1" x14ac:dyDescent="0.25">
      <c r="C13" s="47" t="s">
        <v>227</v>
      </c>
      <c r="D13" s="14">
        <f>PRIM!J48</f>
        <v>90</v>
      </c>
      <c r="E13" s="14">
        <f>D13/90</f>
        <v>1</v>
      </c>
      <c r="F13" s="14">
        <f t="shared" si="0"/>
        <v>90</v>
      </c>
    </row>
    <row r="14" spans="2:6" ht="15" customHeight="1" x14ac:dyDescent="0.25">
      <c r="C14" s="47" t="s">
        <v>228</v>
      </c>
      <c r="D14" s="14">
        <f>SEC!J55</f>
        <v>90</v>
      </c>
      <c r="E14" s="14">
        <f>D14/90</f>
        <v>1</v>
      </c>
      <c r="F14" s="14">
        <f t="shared" si="0"/>
        <v>90</v>
      </c>
    </row>
    <row r="15" spans="2:6" ht="15" customHeight="1" x14ac:dyDescent="0.25">
      <c r="C15" s="47" t="s">
        <v>229</v>
      </c>
      <c r="D15" s="14">
        <f>SEC!J62</f>
        <v>90</v>
      </c>
      <c r="E15" s="14">
        <f>D15/SEC!I60</f>
        <v>1</v>
      </c>
      <c r="F15" s="14">
        <f t="shared" si="0"/>
        <v>90</v>
      </c>
    </row>
    <row r="16" spans="2:6" ht="15" customHeight="1" x14ac:dyDescent="0.25">
      <c r="C16" s="47" t="s">
        <v>230</v>
      </c>
      <c r="D16" s="14">
        <f>SEC!J67</f>
        <v>90</v>
      </c>
      <c r="E16" s="14">
        <f>D16/SEC!J67</f>
        <v>1</v>
      </c>
      <c r="F16" s="14">
        <f t="shared" si="0"/>
        <v>90</v>
      </c>
    </row>
    <row r="17" spans="3:11" ht="15" customHeight="1" x14ac:dyDescent="0.25">
      <c r="C17" s="47" t="s">
        <v>74</v>
      </c>
      <c r="D17" s="14">
        <f>MAX(INICIAL!J32,PRIM!J51,SEC!J70)+MAX(INICIAL!J33,PRIM!J52,SEC!J71)</f>
        <v>172.5</v>
      </c>
      <c r="E17" s="14">
        <v>1</v>
      </c>
      <c r="F17" s="14">
        <f t="shared" si="0"/>
        <v>172.5</v>
      </c>
    </row>
    <row r="18" spans="3:11" ht="15" customHeight="1" x14ac:dyDescent="0.25">
      <c r="C18" s="47" t="s">
        <v>231</v>
      </c>
      <c r="D18" s="14" t="e">
        <f>INICIAL!J42+PRIM!J63+SEC!J82</f>
        <v>#DIV/0!</v>
      </c>
      <c r="E18" s="14">
        <v>1</v>
      </c>
      <c r="F18" s="14" t="e">
        <f t="shared" si="0"/>
        <v>#DIV/0!</v>
      </c>
    </row>
    <row r="19" spans="3:11" ht="15" customHeight="1" x14ac:dyDescent="0.25">
      <c r="C19" s="47" t="s">
        <v>232</v>
      </c>
      <c r="D19" s="14">
        <f>INICIAL!J41*3</f>
        <v>15</v>
      </c>
      <c r="E19" s="14">
        <v>1</v>
      </c>
      <c r="F19" s="14">
        <f t="shared" si="0"/>
        <v>15</v>
      </c>
    </row>
    <row r="20" spans="3:11" ht="15" customHeight="1" x14ac:dyDescent="0.25">
      <c r="C20" s="47" t="s">
        <v>93</v>
      </c>
      <c r="D20" s="14" t="e">
        <f>INICIAL!J43+PRIM!J64+SEC!J83</f>
        <v>#DIV/0!</v>
      </c>
      <c r="E20" s="14">
        <v>1</v>
      </c>
      <c r="F20" s="14" t="e">
        <f t="shared" si="0"/>
        <v>#DIV/0!</v>
      </c>
      <c r="I20" s="1"/>
      <c r="J20" s="1"/>
      <c r="K20" s="1"/>
    </row>
    <row r="21" spans="3:11" ht="15" customHeight="1" x14ac:dyDescent="0.25">
      <c r="C21" s="47" t="s">
        <v>233</v>
      </c>
      <c r="D21" s="14" t="e">
        <f>INICIAL!J44+SUM(PRIM!J66:J67)+SUM(SEC!J85:J86)</f>
        <v>#DIV/0!</v>
      </c>
      <c r="E21" s="14">
        <v>1</v>
      </c>
      <c r="F21" s="14" t="e">
        <f t="shared" si="0"/>
        <v>#DIV/0!</v>
      </c>
      <c r="I21" s="1"/>
      <c r="J21" s="1"/>
      <c r="K21" s="1"/>
    </row>
    <row r="22" spans="3:11" ht="15" customHeight="1" x14ac:dyDescent="0.25">
      <c r="C22" s="47" t="s">
        <v>234</v>
      </c>
      <c r="D22" s="14" t="e">
        <f>INICIAL!J70+PRIM!J93+SEC!J112</f>
        <v>#DIV/0!</v>
      </c>
      <c r="E22" s="14">
        <v>1</v>
      </c>
      <c r="F22" s="14" t="e">
        <f t="shared" si="0"/>
        <v>#DIV/0!</v>
      </c>
    </row>
    <row r="23" spans="3:11" ht="15" customHeight="1" x14ac:dyDescent="0.25">
      <c r="C23" s="47" t="s">
        <v>235</v>
      </c>
      <c r="D23" s="14">
        <f>PRIM!J73+SEC!J92+PRIM!J79+SEC!J98 +PRIM!J97+SEC!J116</f>
        <v>36.4</v>
      </c>
      <c r="E23" s="14">
        <v>1</v>
      </c>
      <c r="F23" s="14">
        <f t="shared" si="0"/>
        <v>36.4</v>
      </c>
    </row>
    <row r="24" spans="3:11" ht="15" customHeight="1" x14ac:dyDescent="0.25">
      <c r="C24" s="47" t="s">
        <v>236</v>
      </c>
      <c r="D24" s="14">
        <f>INICIAL!J50+INICIAL!J56+INICIAL!J74</f>
        <v>18.2</v>
      </c>
      <c r="E24" s="14">
        <v>1</v>
      </c>
      <c r="F24" s="14">
        <f t="shared" si="0"/>
        <v>18.2</v>
      </c>
    </row>
    <row r="25" spans="3:11" ht="15" customHeight="1" x14ac:dyDescent="0.25">
      <c r="C25" s="47" t="s">
        <v>237</v>
      </c>
      <c r="D25" s="14">
        <f>IFERROR(SUM(INICIAL!J76:J78),0)</f>
        <v>0</v>
      </c>
      <c r="E25" s="14">
        <v>1</v>
      </c>
      <c r="F25" s="14">
        <f>IFERROR(D25/E25,0)</f>
        <v>0</v>
      </c>
    </row>
    <row r="26" spans="3:11" ht="15" customHeight="1" x14ac:dyDescent="0.25">
      <c r="C26" s="47" t="s">
        <v>238</v>
      </c>
      <c r="D26" s="14">
        <f>SUM(PRIM!J99:J101)</f>
        <v>35</v>
      </c>
      <c r="E26" s="14">
        <v>1</v>
      </c>
      <c r="F26" s="14">
        <f>D26/E26</f>
        <v>35</v>
      </c>
    </row>
    <row r="27" spans="3:11" ht="15" customHeight="1" x14ac:dyDescent="0.25">
      <c r="C27" s="47" t="s">
        <v>239</v>
      </c>
      <c r="D27" s="14">
        <f>SUM(SEC!J118:J120)</f>
        <v>21.5</v>
      </c>
      <c r="E27" s="14">
        <v>1</v>
      </c>
      <c r="F27" s="14">
        <f>D27/E27</f>
        <v>21.5</v>
      </c>
    </row>
    <row r="28" spans="3:11" ht="15" customHeight="1" x14ac:dyDescent="0.25">
      <c r="C28" s="39" t="s">
        <v>240</v>
      </c>
      <c r="D28" s="14">
        <v>840</v>
      </c>
      <c r="E28" s="14">
        <v>1</v>
      </c>
      <c r="F28" s="14">
        <f>D28/E28</f>
        <v>840</v>
      </c>
    </row>
    <row r="29" spans="3:11" ht="15" customHeight="1" x14ac:dyDescent="0.25">
      <c r="C29" s="39" t="s">
        <v>96</v>
      </c>
      <c r="D29" s="14">
        <f>SEC!J87*3</f>
        <v>27</v>
      </c>
      <c r="E29" s="14">
        <v>1</v>
      </c>
      <c r="F29" s="14">
        <f>D29/E29</f>
        <v>27</v>
      </c>
    </row>
    <row r="30" spans="3:11" ht="15" customHeight="1" x14ac:dyDescent="0.25">
      <c r="C30" s="39" t="s">
        <v>97</v>
      </c>
      <c r="D30" s="14">
        <f>SEC!J88*3</f>
        <v>22.5</v>
      </c>
      <c r="E30" s="14">
        <v>1</v>
      </c>
      <c r="F30" s="14">
        <f>D30/E30</f>
        <v>22.5</v>
      </c>
    </row>
    <row r="31" spans="3:11" ht="15" customHeight="1" x14ac:dyDescent="0.25">
      <c r="C31" s="39" t="s">
        <v>241</v>
      </c>
      <c r="D31" s="14">
        <v>37.5</v>
      </c>
      <c r="E31" s="14">
        <v>2</v>
      </c>
      <c r="F31" s="14">
        <v>18.75</v>
      </c>
    </row>
    <row r="32" spans="3:11" ht="15" customHeight="1" x14ac:dyDescent="0.25">
      <c r="C32" s="39" t="s">
        <v>242</v>
      </c>
      <c r="D32" s="14">
        <v>37.5</v>
      </c>
      <c r="E32" s="14">
        <v>2</v>
      </c>
      <c r="F32" s="14">
        <v>18.75</v>
      </c>
    </row>
    <row r="33" spans="3:8" ht="15" customHeight="1" x14ac:dyDescent="0.25">
      <c r="C33" s="39" t="s">
        <v>243</v>
      </c>
      <c r="D33" s="14">
        <v>150</v>
      </c>
      <c r="E33" s="14">
        <v>1</v>
      </c>
      <c r="F33" s="14">
        <v>150</v>
      </c>
    </row>
    <row r="34" spans="3:8" ht="15" customHeight="1" x14ac:dyDescent="0.25">
      <c r="C34" s="39" t="s">
        <v>244</v>
      </c>
      <c r="D34" s="14">
        <v>18</v>
      </c>
      <c r="E34" s="14">
        <v>1</v>
      </c>
      <c r="F34" s="14">
        <v>18</v>
      </c>
    </row>
    <row r="35" spans="3:8" ht="15" customHeight="1" x14ac:dyDescent="0.25">
      <c r="C35" s="40" t="s">
        <v>245</v>
      </c>
      <c r="D35" s="17"/>
      <c r="E35" s="19"/>
      <c r="F35" s="70" t="e">
        <f>SUM(D5:D34)</f>
        <v>#DIV/0!</v>
      </c>
    </row>
    <row r="39" spans="3:8" ht="15" customHeight="1" x14ac:dyDescent="0.25">
      <c r="H39" s="46"/>
    </row>
  </sheetData>
  <pageMargins left="0.7" right="0.7" top="0.75" bottom="0.75" header="0.3" footer="0.3"/>
  <pageSetup paperSize="9" orientation="portrait" horizontalDpi="360" verticalDpi="36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L32"/>
  <sheetViews>
    <sheetView tabSelected="1" defaultGridColor="0" topLeftCell="A16" colorId="9" zoomScale="130" zoomScaleNormal="130" workbookViewId="0">
      <selection activeCell="E27" sqref="E27"/>
    </sheetView>
  </sheetViews>
  <sheetFormatPr baseColWidth="10" defaultColWidth="13.28515625" defaultRowHeight="15" customHeight="1" x14ac:dyDescent="0.25"/>
  <cols>
    <col min="1" max="1" width="20" style="2" bestFit="1" customWidth="1"/>
    <col min="2" max="2" width="16.140625" style="2" bestFit="1" customWidth="1"/>
    <col min="3" max="3" width="8.5703125" style="2" bestFit="1" customWidth="1"/>
    <col min="4" max="4" width="7.5703125" style="2" bestFit="1" customWidth="1"/>
    <col min="5" max="5" width="6.5703125" style="2" bestFit="1" customWidth="1"/>
    <col min="6" max="6" width="6" style="2" bestFit="1" customWidth="1"/>
    <col min="7" max="7" width="7.5703125" style="2" bestFit="1" customWidth="1"/>
    <col min="8" max="8" width="8.42578125" style="2" bestFit="1" customWidth="1"/>
    <col min="9" max="9" width="17.28515625" style="2" customWidth="1"/>
    <col min="10" max="10" width="68.85546875" style="2" customWidth="1"/>
    <col min="11" max="12" width="17.28515625" style="2" customWidth="1"/>
    <col min="13" max="13" width="13.28515625" style="2" customWidth="1"/>
    <col min="14" max="16384" width="13.28515625" style="2"/>
  </cols>
  <sheetData>
    <row r="1" spans="1:12" ht="15" customHeight="1" x14ac:dyDescent="0.25">
      <c r="A1" s="69" t="s">
        <v>214</v>
      </c>
      <c r="B1" s="69" t="s">
        <v>215</v>
      </c>
      <c r="C1" s="69" t="s">
        <v>216</v>
      </c>
      <c r="D1" s="69" t="s">
        <v>217</v>
      </c>
      <c r="E1" s="69" t="s">
        <v>246</v>
      </c>
      <c r="F1" s="69" t="s">
        <v>247</v>
      </c>
      <c r="G1" s="69" t="s">
        <v>248</v>
      </c>
      <c r="H1" s="69" t="s">
        <v>249</v>
      </c>
      <c r="I1" s="69" t="s">
        <v>250</v>
      </c>
      <c r="J1" s="69"/>
      <c r="K1" s="69"/>
      <c r="L1" s="69"/>
    </row>
    <row r="2" spans="1:12" ht="15" customHeight="1" x14ac:dyDescent="0.25">
      <c r="A2" s="77" t="s">
        <v>223</v>
      </c>
      <c r="B2" s="78">
        <f>VLOOKUP(A2,UNIFICADO!$C$5:$F$34,2,FALSE)</f>
        <v>200</v>
      </c>
      <c r="C2" s="78">
        <f>VLOOKUP(A2,UNIFICADO!$C$5:$F$34,3,FALSE)</f>
        <v>5</v>
      </c>
      <c r="D2" s="78">
        <f>VLOOKUP(A2,UNIFICADO!$C$5:$F$34,4,FALSE)</f>
        <v>40</v>
      </c>
      <c r="E2" s="78">
        <v>7.5</v>
      </c>
      <c r="F2" s="78">
        <f>D2/E2</f>
        <v>5.333333333333333</v>
      </c>
      <c r="G2" s="78" t="s">
        <v>251</v>
      </c>
      <c r="H2" s="78" t="s">
        <v>252</v>
      </c>
      <c r="I2" s="78" t="s">
        <v>253</v>
      </c>
      <c r="J2" s="78" t="s">
        <v>254</v>
      </c>
      <c r="K2" s="78"/>
      <c r="L2" s="78"/>
    </row>
    <row r="3" spans="1:12" ht="15" customHeight="1" x14ac:dyDescent="0.25">
      <c r="A3" s="77" t="s">
        <v>226</v>
      </c>
      <c r="B3" s="78">
        <f>VLOOKUP(A3,UNIFICADO!$C$5:$F$34,2,FALSE)</f>
        <v>90</v>
      </c>
      <c r="C3" s="78">
        <f>VLOOKUP(A3,UNIFICADO!$C$5:$F$34,3,FALSE)</f>
        <v>1</v>
      </c>
      <c r="D3" s="78">
        <f>VLOOKUP(A3,UNIFICADO!$C$5:$F$34,4,FALSE)</f>
        <v>90</v>
      </c>
      <c r="E3" s="78">
        <v>7.5</v>
      </c>
      <c r="F3" s="78">
        <f>D3/E3</f>
        <v>12</v>
      </c>
      <c r="G3" s="78" t="s">
        <v>251</v>
      </c>
      <c r="H3" s="78" t="s">
        <v>252</v>
      </c>
      <c r="I3" s="78" t="s">
        <v>253</v>
      </c>
      <c r="J3" s="78" t="s">
        <v>255</v>
      </c>
      <c r="K3" s="78"/>
      <c r="L3" s="78"/>
    </row>
    <row r="4" spans="1:12" ht="15" customHeight="1" x14ac:dyDescent="0.25">
      <c r="A4" s="77" t="s">
        <v>228</v>
      </c>
      <c r="B4" s="78">
        <f>VLOOKUP(A4,UNIFICADO!$C$5:$F$34,2,FALSE)</f>
        <v>90</v>
      </c>
      <c r="C4" s="78">
        <f>VLOOKUP(A4,UNIFICADO!$C$5:$F$34,3,FALSE)</f>
        <v>1</v>
      </c>
      <c r="D4" s="78">
        <f>VLOOKUP(A4,UNIFICADO!$C$5:$F$34,4,FALSE)</f>
        <v>90</v>
      </c>
      <c r="E4" s="78">
        <v>7.5</v>
      </c>
      <c r="F4" s="78">
        <f>D4/E4</f>
        <v>12</v>
      </c>
      <c r="G4" s="78" t="s">
        <v>251</v>
      </c>
      <c r="H4" s="78" t="s">
        <v>252</v>
      </c>
      <c r="I4" s="78" t="s">
        <v>253</v>
      </c>
      <c r="J4" s="78" t="s">
        <v>255</v>
      </c>
      <c r="K4" s="78"/>
      <c r="L4" s="78"/>
    </row>
    <row r="5" spans="1:12" ht="15" customHeight="1" x14ac:dyDescent="0.25">
      <c r="A5" s="77" t="s">
        <v>230</v>
      </c>
      <c r="B5" s="78">
        <f>VLOOKUP(A5,UNIFICADO!$C$5:$F$34,2,FALSE)</f>
        <v>90</v>
      </c>
      <c r="C5" s="78">
        <f>VLOOKUP(A5,UNIFICADO!$C$5:$F$34,3,FALSE)</f>
        <v>1</v>
      </c>
      <c r="D5" s="78">
        <f>VLOOKUP(A5,UNIFICADO!$C$5:$F$34,4,FALSE)</f>
        <v>90</v>
      </c>
      <c r="E5" s="78">
        <v>7.5</v>
      </c>
      <c r="F5" s="78">
        <f>D5/E5</f>
        <v>12</v>
      </c>
      <c r="G5" s="78" t="s">
        <v>251</v>
      </c>
      <c r="H5" s="78" t="s">
        <v>252</v>
      </c>
      <c r="I5" s="78">
        <v>1</v>
      </c>
      <c r="J5" s="78" t="s">
        <v>256</v>
      </c>
      <c r="K5" s="78"/>
      <c r="L5" s="78"/>
    </row>
    <row r="6" spans="1:12" ht="15" customHeight="1" x14ac:dyDescent="0.25">
      <c r="A6" s="77" t="s">
        <v>242</v>
      </c>
      <c r="B6" s="78">
        <f>VLOOKUP(A6,UNIFICADO!$C$5:$F$34,2,FALSE)</f>
        <v>37.5</v>
      </c>
      <c r="C6" s="78">
        <f>VLOOKUP(A6,UNIFICADO!$C$5:$F$34,3,FALSE)</f>
        <v>2</v>
      </c>
      <c r="D6" s="78">
        <f>VLOOKUP(A6,UNIFICADO!$C$5:$F$34,4,FALSE)</f>
        <v>18.75</v>
      </c>
      <c r="E6" s="78">
        <v>7.5</v>
      </c>
      <c r="F6" s="78">
        <v>2.5</v>
      </c>
      <c r="G6" s="78" t="s">
        <v>251</v>
      </c>
      <c r="H6" s="78" t="s">
        <v>252</v>
      </c>
      <c r="I6" s="79" t="s">
        <v>253</v>
      </c>
      <c r="J6" s="79" t="s">
        <v>257</v>
      </c>
      <c r="K6" s="79"/>
      <c r="L6" s="79"/>
    </row>
    <row r="7" spans="1:12" ht="15" customHeight="1" x14ac:dyDescent="0.25">
      <c r="A7" s="77" t="s">
        <v>239</v>
      </c>
      <c r="B7" s="78">
        <f>VLOOKUP(A7,UNIFICADO!$C$5:$F$34,2,FALSE)</f>
        <v>21.5</v>
      </c>
      <c r="C7" s="78">
        <f>VLOOKUP(A7,UNIFICADO!$C$5:$F$34,3,FALSE)</f>
        <v>1</v>
      </c>
      <c r="D7" s="78">
        <f>VLOOKUP(A7,UNIFICADO!$C$5:$F$34,4,FALSE)</f>
        <v>21.5</v>
      </c>
      <c r="E7" s="78">
        <v>7.5</v>
      </c>
      <c r="F7" s="80">
        <f>D7/E7</f>
        <v>2.8666666666666667</v>
      </c>
      <c r="G7" s="78" t="s">
        <v>258</v>
      </c>
      <c r="H7" s="78" t="s">
        <v>252</v>
      </c>
      <c r="I7" s="78">
        <v>1</v>
      </c>
      <c r="J7" s="78" t="s">
        <v>259</v>
      </c>
      <c r="K7" s="78"/>
      <c r="L7" s="78"/>
    </row>
    <row r="8" spans="1:12" ht="15" customHeight="1" x14ac:dyDescent="0.25">
      <c r="A8" s="71" t="s">
        <v>222</v>
      </c>
      <c r="B8" s="72">
        <f>VLOOKUP(A8,UNIFICADO!$C$5:$F$34,2,FALSE)</f>
        <v>480</v>
      </c>
      <c r="C8" s="72">
        <f>VLOOKUP(A8,UNIFICADO!$C$5:$F$34,3,FALSE)</f>
        <v>6</v>
      </c>
      <c r="D8" s="72">
        <f>VLOOKUP(A8,UNIFICADO!$C$5:$F$34,4,FALSE)</f>
        <v>80</v>
      </c>
      <c r="E8" s="72">
        <v>7.5</v>
      </c>
      <c r="F8" s="72">
        <f>D8/E8</f>
        <v>10.666666666666666</v>
      </c>
      <c r="G8" s="72" t="s">
        <v>251</v>
      </c>
      <c r="H8" s="72" t="s">
        <v>260</v>
      </c>
      <c r="I8" s="72" t="s">
        <v>253</v>
      </c>
      <c r="J8" s="72" t="s">
        <v>254</v>
      </c>
      <c r="K8" s="72"/>
      <c r="L8" s="72"/>
    </row>
    <row r="9" spans="1:12" ht="15" customHeight="1" x14ac:dyDescent="0.25">
      <c r="A9" s="71" t="s">
        <v>224</v>
      </c>
      <c r="B9" s="72">
        <f>VLOOKUP(A9,UNIFICADO!$C$5:$F$34,2,FALSE)</f>
        <v>93.75</v>
      </c>
      <c r="C9" s="72">
        <f>VLOOKUP(A9,UNIFICADO!$C$5:$F$34,3,FALSE)</f>
        <v>1</v>
      </c>
      <c r="D9" s="72">
        <f>VLOOKUP(A9,UNIFICADO!$C$5:$F$34,4,FALSE)</f>
        <v>93.75</v>
      </c>
      <c r="E9" s="72">
        <v>7.5</v>
      </c>
      <c r="F9" s="81">
        <f>D9/E9</f>
        <v>12.5</v>
      </c>
      <c r="G9" s="81" t="s">
        <v>251</v>
      </c>
      <c r="H9" s="72" t="s">
        <v>260</v>
      </c>
      <c r="I9" s="72">
        <v>1</v>
      </c>
      <c r="J9" s="72" t="s">
        <v>256</v>
      </c>
      <c r="K9" s="72"/>
      <c r="L9" s="72"/>
    </row>
    <row r="10" spans="1:12" ht="15" customHeight="1" x14ac:dyDescent="0.25">
      <c r="A10" s="71" t="s">
        <v>225</v>
      </c>
      <c r="B10" s="72">
        <f>VLOOKUP(A10,UNIFICADO!$C$5:$F$34,2,FALSE)</f>
        <v>90</v>
      </c>
      <c r="C10" s="72">
        <f>VLOOKUP(A10,UNIFICADO!$C$5:$F$34,3,FALSE)</f>
        <v>1</v>
      </c>
      <c r="D10" s="72">
        <f>VLOOKUP(A10,UNIFICADO!$C$5:$F$34,4,FALSE)</f>
        <v>90</v>
      </c>
      <c r="E10" s="72">
        <v>7.5</v>
      </c>
      <c r="F10" s="72">
        <f>D10/E10</f>
        <v>12</v>
      </c>
      <c r="G10" s="72" t="s">
        <v>251</v>
      </c>
      <c r="H10" s="72" t="s">
        <v>260</v>
      </c>
      <c r="I10" s="72" t="s">
        <v>253</v>
      </c>
      <c r="J10" s="72" t="s">
        <v>255</v>
      </c>
      <c r="K10" s="72"/>
      <c r="L10" s="72"/>
    </row>
    <row r="11" spans="1:12" ht="15" customHeight="1" x14ac:dyDescent="0.25">
      <c r="A11" s="71" t="s">
        <v>227</v>
      </c>
      <c r="B11" s="72">
        <f>VLOOKUP(A11,UNIFICADO!$C$5:$F$34,2,FALSE)</f>
        <v>90</v>
      </c>
      <c r="C11" s="72">
        <f>VLOOKUP(A11,UNIFICADO!$C$5:$F$34,3,FALSE)</f>
        <v>1</v>
      </c>
      <c r="D11" s="72">
        <f>VLOOKUP(A11,UNIFICADO!$C$5:$F$34,4,FALSE)</f>
        <v>90</v>
      </c>
      <c r="E11" s="72">
        <v>7.5</v>
      </c>
      <c r="F11" s="72">
        <f>D11/E11</f>
        <v>12</v>
      </c>
      <c r="G11" s="72" t="s">
        <v>251</v>
      </c>
      <c r="H11" s="72" t="s">
        <v>260</v>
      </c>
      <c r="I11" s="72" t="s">
        <v>253</v>
      </c>
      <c r="J11" s="72" t="s">
        <v>255</v>
      </c>
      <c r="K11" s="72"/>
      <c r="L11" s="72"/>
    </row>
    <row r="12" spans="1:12" ht="15" customHeight="1" x14ac:dyDescent="0.25">
      <c r="A12" s="71" t="s">
        <v>241</v>
      </c>
      <c r="B12" s="72">
        <f>VLOOKUP(A12,UNIFICADO!$C$5:$F$34,2,FALSE)</f>
        <v>37.5</v>
      </c>
      <c r="C12" s="72">
        <f>VLOOKUP(A12,UNIFICADO!$C$5:$F$34,3,FALSE)</f>
        <v>2</v>
      </c>
      <c r="D12" s="72">
        <f>VLOOKUP(A12,UNIFICADO!$C$5:$F$34,4,FALSE)</f>
        <v>18.75</v>
      </c>
      <c r="E12" s="72">
        <v>7.5</v>
      </c>
      <c r="F12" s="72">
        <v>2.5</v>
      </c>
      <c r="G12" s="72" t="s">
        <v>251</v>
      </c>
      <c r="H12" s="72" t="s">
        <v>260</v>
      </c>
      <c r="I12" s="72" t="s">
        <v>253</v>
      </c>
      <c r="J12" s="72" t="s">
        <v>257</v>
      </c>
      <c r="K12" s="72"/>
      <c r="L12" s="72"/>
    </row>
    <row r="13" spans="1:12" ht="15" customHeight="1" x14ac:dyDescent="0.25">
      <c r="A13" s="71" t="s">
        <v>238</v>
      </c>
      <c r="B13" s="72">
        <f>VLOOKUP(A13,UNIFICADO!$C$5:$F$34,2,FALSE)</f>
        <v>35</v>
      </c>
      <c r="C13" s="72">
        <f>VLOOKUP(A13,UNIFICADO!$C$5:$F$34,3,FALSE)</f>
        <v>1</v>
      </c>
      <c r="D13" s="72">
        <f>VLOOKUP(A13,UNIFICADO!$C$5:$F$34,4,FALSE)</f>
        <v>35</v>
      </c>
      <c r="E13" s="72">
        <v>7.5</v>
      </c>
      <c r="F13" s="81">
        <f>D13/E13</f>
        <v>4.666666666666667</v>
      </c>
      <c r="G13" s="72" t="s">
        <v>258</v>
      </c>
      <c r="H13" s="72" t="s">
        <v>260</v>
      </c>
      <c r="I13" s="72">
        <v>1</v>
      </c>
      <c r="J13" s="72" t="s">
        <v>259</v>
      </c>
      <c r="K13" s="72"/>
      <c r="L13" s="72"/>
    </row>
    <row r="14" spans="1:12" ht="26.25" customHeight="1" x14ac:dyDescent="0.25">
      <c r="A14" s="82" t="s">
        <v>218</v>
      </c>
      <c r="B14" s="83">
        <f>VLOOKUP(A14,UNIFICADO!$C$5:$F$34,2,FALSE)</f>
        <v>0</v>
      </c>
      <c r="C14" s="83">
        <f>VLOOKUP(A14,UNIFICADO!$C$5:$F$34,3,FALSE)</f>
        <v>0</v>
      </c>
      <c r="D14" s="83">
        <f>VLOOKUP(A14,UNIFICADO!$C$5:$F$34,4,FALSE)</f>
        <v>0</v>
      </c>
      <c r="E14" s="84">
        <f t="shared" ref="E14:E26" si="0">D14/F14</f>
        <v>0</v>
      </c>
      <c r="F14" s="84">
        <v>7.5</v>
      </c>
      <c r="G14" s="83" t="s">
        <v>251</v>
      </c>
      <c r="H14" s="83" t="s">
        <v>261</v>
      </c>
      <c r="I14" s="83">
        <v>1</v>
      </c>
      <c r="J14" s="106" t="s">
        <v>262</v>
      </c>
      <c r="K14" s="83"/>
      <c r="L14" s="83"/>
    </row>
    <row r="15" spans="1:12" ht="15" customHeight="1" x14ac:dyDescent="0.25">
      <c r="A15" s="82" t="s">
        <v>220</v>
      </c>
      <c r="B15" s="83" t="e">
        <f>VLOOKUP(A15,UNIFICADO!$C$5:$F$34,2,FALSE)</f>
        <v>#DIV/0!</v>
      </c>
      <c r="C15" s="83" t="e">
        <f>VLOOKUP(A15,UNIFICADO!$C$5:$F$34,3,FALSE)</f>
        <v>#DIV/0!</v>
      </c>
      <c r="D15" s="83">
        <f>VLOOKUP(A15,UNIFICADO!$C$5:$F$34,4,FALSE)</f>
        <v>0</v>
      </c>
      <c r="E15" s="84">
        <f t="shared" si="0"/>
        <v>0</v>
      </c>
      <c r="F15" s="84">
        <v>7.5</v>
      </c>
      <c r="G15" s="83" t="s">
        <v>251</v>
      </c>
      <c r="H15" s="83" t="s">
        <v>261</v>
      </c>
      <c r="I15" s="83" t="s">
        <v>253</v>
      </c>
      <c r="J15" s="83" t="s">
        <v>263</v>
      </c>
      <c r="K15" s="83"/>
      <c r="L15" s="83"/>
    </row>
    <row r="16" spans="1:12" ht="15" customHeight="1" x14ac:dyDescent="0.25">
      <c r="A16" s="82" t="s">
        <v>221</v>
      </c>
      <c r="B16" s="83" t="e">
        <f>VLOOKUP(A16,UNIFICADO!$C$5:$F$34,2,FALSE)</f>
        <v>#DIV/0!</v>
      </c>
      <c r="C16" s="83" t="e">
        <f>VLOOKUP(A16,UNIFICADO!$C$5:$F$34,3,FALSE)</f>
        <v>#DIV/0!</v>
      </c>
      <c r="D16" s="83">
        <f>VLOOKUP(A16,UNIFICADO!$C$5:$F$34,4,FALSE)</f>
        <v>0</v>
      </c>
      <c r="E16" s="84">
        <f t="shared" si="0"/>
        <v>0</v>
      </c>
      <c r="F16" s="84">
        <v>7.5</v>
      </c>
      <c r="G16" s="84" t="s">
        <v>251</v>
      </c>
      <c r="H16" s="83" t="s">
        <v>261</v>
      </c>
      <c r="I16" s="83">
        <v>1</v>
      </c>
      <c r="J16" s="83" t="s">
        <v>264</v>
      </c>
      <c r="K16" s="83"/>
      <c r="L16" s="83"/>
    </row>
    <row r="17" spans="1:12" ht="15" customHeight="1" x14ac:dyDescent="0.25">
      <c r="A17" s="82" t="s">
        <v>96</v>
      </c>
      <c r="B17" s="83">
        <f>VLOOKUP(A17,UNIFICADO!$C$5:$F$34,2,FALSE)</f>
        <v>27</v>
      </c>
      <c r="C17" s="83">
        <f>VLOOKUP(A17,UNIFICADO!$C$5:$F$34,3,FALSE)</f>
        <v>1</v>
      </c>
      <c r="D17" s="83">
        <f>VLOOKUP(A17,UNIFICADO!$C$5:$F$34,4,FALSE)</f>
        <v>27</v>
      </c>
      <c r="E17" s="83">
        <f t="shared" si="0"/>
        <v>3.6</v>
      </c>
      <c r="F17" s="84">
        <v>7.5</v>
      </c>
      <c r="G17" s="85" t="s">
        <v>251</v>
      </c>
      <c r="H17" s="83" t="s">
        <v>261</v>
      </c>
      <c r="I17" s="83">
        <v>1</v>
      </c>
      <c r="J17" s="83" t="s">
        <v>265</v>
      </c>
      <c r="K17" s="83"/>
      <c r="L17" s="83"/>
    </row>
    <row r="18" spans="1:12" ht="15" customHeight="1" x14ac:dyDescent="0.25">
      <c r="A18" s="82" t="s">
        <v>97</v>
      </c>
      <c r="B18" s="83">
        <f>VLOOKUP(A18,UNIFICADO!$C$5:$F$34,2,FALSE)</f>
        <v>22.5</v>
      </c>
      <c r="C18" s="83">
        <f>VLOOKUP(A18,UNIFICADO!$C$5:$F$34,3,FALSE)</f>
        <v>1</v>
      </c>
      <c r="D18" s="83">
        <f>VLOOKUP(A18,UNIFICADO!$C$5:$F$34,4,FALSE)</f>
        <v>22.5</v>
      </c>
      <c r="E18" s="83">
        <f t="shared" si="0"/>
        <v>3</v>
      </c>
      <c r="F18" s="84">
        <v>7.5</v>
      </c>
      <c r="G18" s="83" t="s">
        <v>251</v>
      </c>
      <c r="H18" s="83" t="s">
        <v>261</v>
      </c>
      <c r="I18" s="83">
        <v>1</v>
      </c>
      <c r="J18" s="83" t="s">
        <v>266</v>
      </c>
      <c r="K18" s="83"/>
      <c r="L18" s="83"/>
    </row>
    <row r="19" spans="1:12" ht="15" customHeight="1" x14ac:dyDescent="0.25">
      <c r="A19" s="82" t="s">
        <v>237</v>
      </c>
      <c r="B19" s="83">
        <f>VLOOKUP(A19,UNIFICADO!$C$5:$F$34,2,FALSE)</f>
        <v>0</v>
      </c>
      <c r="C19" s="83">
        <f>VLOOKUP(A19,UNIFICADO!$C$5:$F$34,3,FALSE)</f>
        <v>1</v>
      </c>
      <c r="D19" s="83">
        <f>VLOOKUP(A19,UNIFICADO!$C$5:$F$34,4,FALSE)</f>
        <v>0</v>
      </c>
      <c r="E19" s="84">
        <f t="shared" si="0"/>
        <v>0</v>
      </c>
      <c r="F19" s="83">
        <v>7.5</v>
      </c>
      <c r="G19" s="83" t="s">
        <v>258</v>
      </c>
      <c r="H19" s="83" t="s">
        <v>261</v>
      </c>
      <c r="I19" s="83">
        <v>1</v>
      </c>
      <c r="J19" s="83" t="s">
        <v>267</v>
      </c>
      <c r="K19" s="83"/>
      <c r="L19" s="83"/>
    </row>
    <row r="20" spans="1:12" ht="15" customHeight="1" x14ac:dyDescent="0.25">
      <c r="A20" s="82" t="s">
        <v>236</v>
      </c>
      <c r="B20" s="83">
        <f>VLOOKUP(A20,UNIFICADO!$C$5:$F$34,2,FALSE)</f>
        <v>18.2</v>
      </c>
      <c r="C20" s="83">
        <f>VLOOKUP(A20,UNIFICADO!$C$5:$F$34,3,FALSE)</f>
        <v>1</v>
      </c>
      <c r="D20" s="83">
        <f>VLOOKUP(A20,UNIFICADO!$C$5:$F$34,4,FALSE)</f>
        <v>18.2</v>
      </c>
      <c r="E20" s="84">
        <f t="shared" si="0"/>
        <v>2.4266666666666667</v>
      </c>
      <c r="F20" s="83">
        <v>7.5</v>
      </c>
      <c r="G20" s="83" t="s">
        <v>258</v>
      </c>
      <c r="H20" s="83" t="s">
        <v>261</v>
      </c>
      <c r="I20" s="83">
        <v>1</v>
      </c>
      <c r="J20" s="83" t="s">
        <v>268</v>
      </c>
      <c r="K20" s="83"/>
      <c r="L20" s="83"/>
    </row>
    <row r="21" spans="1:12" ht="15" customHeight="1" x14ac:dyDescent="0.25">
      <c r="A21" s="86" t="s">
        <v>231</v>
      </c>
      <c r="B21" s="76" t="e">
        <f>VLOOKUP(A21,UNIFICADO!$C$5:$F$34,2,FALSE)</f>
        <v>#DIV/0!</v>
      </c>
      <c r="C21" s="76">
        <f>VLOOKUP(A21,UNIFICADO!$C$5:$F$34,3,FALSE)</f>
        <v>1</v>
      </c>
      <c r="D21" s="76" t="e">
        <f>VLOOKUP(A21,UNIFICADO!$C$5:$F$34,4,FALSE)</f>
        <v>#DIV/0!</v>
      </c>
      <c r="E21" s="87" t="e">
        <f t="shared" si="0"/>
        <v>#DIV/0!</v>
      </c>
      <c r="F21" s="87">
        <v>5</v>
      </c>
      <c r="G21" s="88" t="s">
        <v>258</v>
      </c>
      <c r="H21" s="88" t="s">
        <v>269</v>
      </c>
      <c r="I21" s="89">
        <v>1</v>
      </c>
      <c r="J21" s="89" t="s">
        <v>270</v>
      </c>
      <c r="K21" s="89"/>
      <c r="L21" s="89"/>
    </row>
    <row r="22" spans="1:12" ht="15" customHeight="1" x14ac:dyDescent="0.25">
      <c r="A22" s="86" t="s">
        <v>232</v>
      </c>
      <c r="B22" s="76">
        <f>VLOOKUP(A22,UNIFICADO!$C$5:$F$34,2,FALSE)</f>
        <v>15</v>
      </c>
      <c r="C22" s="76">
        <f>VLOOKUP(A22,UNIFICADO!$C$5:$F$34,3,FALSE)</f>
        <v>1</v>
      </c>
      <c r="D22" s="76">
        <f>VLOOKUP(A22,UNIFICADO!$C$5:$F$34,4,FALSE)</f>
        <v>15</v>
      </c>
      <c r="E22" s="87">
        <f t="shared" si="0"/>
        <v>3</v>
      </c>
      <c r="F22" s="87">
        <v>5</v>
      </c>
      <c r="G22" s="88" t="s">
        <v>258</v>
      </c>
      <c r="H22" s="88" t="s">
        <v>269</v>
      </c>
      <c r="I22" s="89">
        <v>1</v>
      </c>
      <c r="J22" s="89" t="s">
        <v>271</v>
      </c>
      <c r="K22" s="89"/>
      <c r="L22" s="89"/>
    </row>
    <row r="23" spans="1:12" ht="15" customHeight="1" x14ac:dyDescent="0.25">
      <c r="A23" s="75" t="s">
        <v>93</v>
      </c>
      <c r="B23" s="76" t="e">
        <f>VLOOKUP(A23,UNIFICADO!$C$5:$F$34,2,FALSE)</f>
        <v>#DIV/0!</v>
      </c>
      <c r="C23" s="76">
        <f>VLOOKUP(A23,UNIFICADO!$C$5:$F$34,3,FALSE)</f>
        <v>1</v>
      </c>
      <c r="D23" s="76" t="e">
        <f>VLOOKUP(A23,UNIFICADO!$C$5:$F$34,4,FALSE)</f>
        <v>#DIV/0!</v>
      </c>
      <c r="E23" s="87" t="e">
        <f t="shared" si="0"/>
        <v>#DIV/0!</v>
      </c>
      <c r="F23" s="87">
        <v>5</v>
      </c>
      <c r="G23" s="88" t="s">
        <v>258</v>
      </c>
      <c r="H23" s="88" t="s">
        <v>269</v>
      </c>
      <c r="I23" s="89">
        <v>1</v>
      </c>
      <c r="J23" s="89" t="s">
        <v>271</v>
      </c>
      <c r="K23" s="89"/>
      <c r="L23" s="89"/>
    </row>
    <row r="24" spans="1:12" ht="15" customHeight="1" x14ac:dyDescent="0.25">
      <c r="A24" s="75" t="s">
        <v>244</v>
      </c>
      <c r="B24" s="76">
        <f>VLOOKUP(A24,UNIFICADO!$C$5:$F$34,2,FALSE)</f>
        <v>18</v>
      </c>
      <c r="C24" s="76">
        <f>VLOOKUP(A24,UNIFICADO!$C$5:$F$34,3,FALSE)</f>
        <v>1</v>
      </c>
      <c r="D24" s="76">
        <f>VLOOKUP(A24,UNIFICADO!$C$5:$F$34,4,FALSE)</f>
        <v>18</v>
      </c>
      <c r="E24" s="87">
        <f t="shared" si="0"/>
        <v>3.6</v>
      </c>
      <c r="F24" s="87">
        <v>5</v>
      </c>
      <c r="G24" s="76" t="s">
        <v>251</v>
      </c>
      <c r="H24" s="88" t="s">
        <v>269</v>
      </c>
      <c r="I24" s="89">
        <v>1</v>
      </c>
      <c r="J24" s="89" t="s">
        <v>272</v>
      </c>
      <c r="K24" s="89"/>
      <c r="L24" s="89"/>
    </row>
    <row r="25" spans="1:12" ht="15" customHeight="1" x14ac:dyDescent="0.25">
      <c r="A25" s="75" t="s">
        <v>233</v>
      </c>
      <c r="B25" s="76" t="e">
        <f>VLOOKUP(A25,UNIFICADO!$C$5:$F$34,2,FALSE)</f>
        <v>#DIV/0!</v>
      </c>
      <c r="C25" s="76">
        <f>VLOOKUP(A25,UNIFICADO!$C$5:$F$34,3,FALSE)</f>
        <v>1</v>
      </c>
      <c r="D25" s="76" t="e">
        <f>VLOOKUP(A25,UNIFICADO!$C$5:$F$34,4,FALSE)</f>
        <v>#DIV/0!</v>
      </c>
      <c r="E25" s="87" t="e">
        <f t="shared" si="0"/>
        <v>#DIV/0!</v>
      </c>
      <c r="F25" s="87">
        <v>5</v>
      </c>
      <c r="G25" s="88" t="s">
        <v>258</v>
      </c>
      <c r="H25" s="88" t="s">
        <v>269</v>
      </c>
      <c r="I25" s="89">
        <v>1</v>
      </c>
      <c r="J25" s="89" t="s">
        <v>273</v>
      </c>
      <c r="K25" s="89"/>
      <c r="L25" s="89"/>
    </row>
    <row r="26" spans="1:12" ht="15" customHeight="1" x14ac:dyDescent="0.25">
      <c r="A26" s="75" t="s">
        <v>234</v>
      </c>
      <c r="B26" s="76" t="e">
        <f>VLOOKUP(A26,UNIFICADO!$C$5:$F$34,2,FALSE)</f>
        <v>#DIV/0!</v>
      </c>
      <c r="C26" s="76">
        <f>VLOOKUP(A26,UNIFICADO!$C$5:$F$34,3,FALSE)</f>
        <v>1</v>
      </c>
      <c r="D26" s="76" t="e">
        <f>VLOOKUP(A26,UNIFICADO!$C$5:$F$34,4,FALSE)</f>
        <v>#DIV/0!</v>
      </c>
      <c r="E26" s="87" t="e">
        <f t="shared" si="0"/>
        <v>#DIV/0!</v>
      </c>
      <c r="F26" s="87">
        <v>5</v>
      </c>
      <c r="G26" s="88" t="s">
        <v>258</v>
      </c>
      <c r="H26" s="88" t="s">
        <v>269</v>
      </c>
      <c r="I26" s="89">
        <v>1</v>
      </c>
      <c r="J26" s="89" t="s">
        <v>267</v>
      </c>
      <c r="K26" s="89"/>
      <c r="L26" s="89"/>
    </row>
    <row r="27" spans="1:12" ht="36.75" customHeight="1" x14ac:dyDescent="0.25">
      <c r="A27" s="73" t="s">
        <v>240</v>
      </c>
      <c r="B27" s="97">
        <f>VLOOKUP(A27,UNIFICADO!$C$5:$F$34,2,FALSE)</f>
        <v>840</v>
      </c>
      <c r="C27" s="97">
        <f>VLOOKUP(A27,UNIFICADO!$C$5:$F$34,3,FALSE)</f>
        <v>1</v>
      </c>
      <c r="D27" s="97">
        <f>VLOOKUP(A27,UNIFICADO!$C$5:$F$34,4,FALSE)</f>
        <v>840</v>
      </c>
      <c r="E27" s="74">
        <v>15</v>
      </c>
      <c r="F27" s="90">
        <v>28</v>
      </c>
      <c r="G27" s="91" t="s">
        <v>251</v>
      </c>
      <c r="H27" s="91" t="s">
        <v>274</v>
      </c>
      <c r="I27" s="90">
        <v>1</v>
      </c>
      <c r="J27" s="105" t="s">
        <v>275</v>
      </c>
      <c r="K27" s="90"/>
      <c r="L27" s="90"/>
    </row>
    <row r="28" spans="1:12" ht="15" customHeight="1" x14ac:dyDescent="0.25">
      <c r="A28" s="92" t="s">
        <v>229</v>
      </c>
      <c r="B28" s="97">
        <f>VLOOKUP(A28,UNIFICADO!$C$5:$F$34,2,FALSE)</f>
        <v>90</v>
      </c>
      <c r="C28" s="97">
        <f>VLOOKUP(A28,UNIFICADO!$C$5:$F$34,3,FALSE)</f>
        <v>1</v>
      </c>
      <c r="D28" s="97">
        <f>VLOOKUP(A28,UNIFICADO!$C$5:$F$34,4,FALSE)</f>
        <v>90</v>
      </c>
      <c r="E28" s="93">
        <v>7.5</v>
      </c>
      <c r="F28" s="93">
        <f>D28/E28</f>
        <v>12</v>
      </c>
      <c r="G28" s="93" t="s">
        <v>251</v>
      </c>
      <c r="H28" s="93" t="s">
        <v>274</v>
      </c>
      <c r="I28" s="94">
        <v>1</v>
      </c>
      <c r="J28" s="94" t="s">
        <v>276</v>
      </c>
      <c r="K28" s="94"/>
      <c r="L28" s="94"/>
    </row>
    <row r="29" spans="1:12" ht="15" customHeight="1" x14ac:dyDescent="0.25">
      <c r="A29" s="73" t="s">
        <v>74</v>
      </c>
      <c r="B29" s="97">
        <f>VLOOKUP(A29,UNIFICADO!$C$5:$F$34,2,FALSE)</f>
        <v>172.5</v>
      </c>
      <c r="C29" s="97">
        <f>VLOOKUP(A29,UNIFICADO!$C$5:$F$34,3,FALSE)</f>
        <v>1</v>
      </c>
      <c r="D29" s="97">
        <f>VLOOKUP(A29,UNIFICADO!$C$5:$F$34,4,FALSE)</f>
        <v>172.5</v>
      </c>
      <c r="E29" s="74">
        <v>16</v>
      </c>
      <c r="F29" s="95">
        <f>D29/E29</f>
        <v>10.78125</v>
      </c>
      <c r="G29" s="74" t="s">
        <v>251</v>
      </c>
      <c r="H29" s="74" t="s">
        <v>274</v>
      </c>
      <c r="I29" s="90">
        <v>1</v>
      </c>
      <c r="J29" s="90" t="s">
        <v>277</v>
      </c>
      <c r="K29" s="90"/>
      <c r="L29" s="90"/>
    </row>
    <row r="30" spans="1:12" ht="15" customHeight="1" x14ac:dyDescent="0.25">
      <c r="A30" s="73" t="s">
        <v>235</v>
      </c>
      <c r="B30" s="97">
        <f>VLOOKUP(A30,UNIFICADO!$C$5:$F$34,2,FALSE)</f>
        <v>36.4</v>
      </c>
      <c r="C30" s="97">
        <f>VLOOKUP(A30,UNIFICADO!$C$5:$F$34,3,FALSE)</f>
        <v>1</v>
      </c>
      <c r="D30" s="97">
        <f>VLOOKUP(A30,UNIFICADO!$C$5:$F$34,4,FALSE)</f>
        <v>36.4</v>
      </c>
      <c r="E30" s="74">
        <v>7.5</v>
      </c>
      <c r="F30" s="95">
        <f>D30/E30</f>
        <v>4.8533333333333335</v>
      </c>
      <c r="G30" s="91" t="s">
        <v>258</v>
      </c>
      <c r="H30" s="74" t="s">
        <v>274</v>
      </c>
      <c r="I30" s="90">
        <v>1</v>
      </c>
      <c r="J30" s="90" t="s">
        <v>278</v>
      </c>
      <c r="K30" s="90"/>
      <c r="L30" s="90"/>
    </row>
    <row r="31" spans="1:12" ht="15" customHeight="1" x14ac:dyDescent="0.25">
      <c r="A31" s="73" t="s">
        <v>243</v>
      </c>
      <c r="B31" s="97">
        <f>VLOOKUP(A31,UNIFICADO!$C$5:$F$34,2,FALSE)</f>
        <v>150</v>
      </c>
      <c r="C31" s="97">
        <f>VLOOKUP(A31,UNIFICADO!$C$5:$F$34,3,FALSE)</f>
        <v>1</v>
      </c>
      <c r="D31" s="97">
        <f>VLOOKUP(A31,UNIFICADO!$C$5:$F$34,4,FALSE)</f>
        <v>150</v>
      </c>
      <c r="E31" s="74">
        <v>7.5</v>
      </c>
      <c r="F31" s="95">
        <f>D31/E31</f>
        <v>20</v>
      </c>
      <c r="G31" s="91" t="s">
        <v>258</v>
      </c>
      <c r="H31" s="74" t="s">
        <v>274</v>
      </c>
      <c r="I31" s="90">
        <v>1</v>
      </c>
      <c r="J31" s="90" t="s">
        <v>279</v>
      </c>
      <c r="K31" s="90"/>
      <c r="L31" s="90"/>
    </row>
    <row r="32" spans="1:12" ht="15" customHeight="1" x14ac:dyDescent="0.25">
      <c r="A32" s="46"/>
      <c r="I32" s="96"/>
      <c r="J32" s="96"/>
      <c r="K32" s="96"/>
      <c r="L32" s="96"/>
    </row>
  </sheetData>
  <pageMargins left="0.7" right="0.7" top="0.75" bottom="0.75" header="0.3" footer="0.3"/>
  <pageSetup paperSize="9" orientation="portrait" horizontalDpi="360" verticalDpi="36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92D050"/>
  </sheetPr>
  <dimension ref="A1:J42"/>
  <sheetViews>
    <sheetView defaultGridColor="0" colorId="9" zoomScale="130" zoomScaleNormal="130" workbookViewId="0">
      <selection activeCell="G13" sqref="G13"/>
    </sheetView>
  </sheetViews>
  <sheetFormatPr baseColWidth="10" defaultColWidth="13.28515625" defaultRowHeight="15" customHeight="1" x14ac:dyDescent="0.25"/>
  <cols>
    <col min="1" max="1" width="9.140625" style="1" customWidth="1"/>
    <col min="2" max="2" width="26.28515625" style="2" customWidth="1"/>
    <col min="3" max="3" width="10" style="2" customWidth="1"/>
    <col min="4" max="4" width="6.7109375" style="2" customWidth="1"/>
    <col min="5" max="5" width="17.85546875" style="2" customWidth="1"/>
    <col min="6" max="6" width="14.5703125" style="2" customWidth="1"/>
    <col min="7" max="8" width="13.7109375" style="2" customWidth="1"/>
    <col min="9" max="9" width="15.5703125" style="2" customWidth="1"/>
    <col min="10" max="10" width="16.28515625" style="2" customWidth="1"/>
    <col min="11" max="11" width="13.28515625" style="2" customWidth="1"/>
    <col min="12" max="16384" width="13.28515625" style="2"/>
  </cols>
  <sheetData>
    <row r="1" spans="1:10" ht="54" customHeight="1" x14ac:dyDescent="0.25">
      <c r="A1" s="69" t="s">
        <v>280</v>
      </c>
      <c r="B1" s="69" t="s">
        <v>281</v>
      </c>
      <c r="C1" s="69" t="s">
        <v>282</v>
      </c>
      <c r="D1" s="69" t="s">
        <v>283</v>
      </c>
      <c r="E1" s="100" t="s">
        <v>284</v>
      </c>
      <c r="F1" s="100" t="s">
        <v>285</v>
      </c>
      <c r="G1" s="100" t="s">
        <v>286</v>
      </c>
      <c r="H1" s="100" t="s">
        <v>287</v>
      </c>
      <c r="I1" s="100" t="s">
        <v>288</v>
      </c>
      <c r="J1" s="100" t="s">
        <v>289</v>
      </c>
    </row>
    <row r="2" spans="1:10" ht="15" customHeight="1" x14ac:dyDescent="0.25">
      <c r="A2" s="14">
        <v>1</v>
      </c>
      <c r="B2" s="8" t="s">
        <v>290</v>
      </c>
      <c r="C2" s="8"/>
      <c r="D2" s="14"/>
      <c r="E2" s="14"/>
      <c r="F2" s="14"/>
      <c r="G2" s="14" t="e">
        <f>SUM(F3:F7)</f>
        <v>#DIV/0!</v>
      </c>
      <c r="H2" s="101"/>
      <c r="I2" s="101"/>
      <c r="J2" s="101" t="e">
        <f>SUM(I3:I7)</f>
        <v>#DIV/0!</v>
      </c>
    </row>
    <row r="3" spans="1:10" ht="15" customHeight="1" x14ac:dyDescent="0.25">
      <c r="A3" s="14">
        <v>1.1000000000000001</v>
      </c>
      <c r="B3" s="8" t="s">
        <v>218</v>
      </c>
      <c r="C3" s="14">
        <f>VLOOKUP(B3,UNIFICADO!$C$5:$F$34,3,FALSE)</f>
        <v>0</v>
      </c>
      <c r="D3" s="14" t="s">
        <v>291</v>
      </c>
      <c r="E3" s="14">
        <f>VLOOKUP(B3,UNIFICADO!$C$5:$F$34,2,FALSE)</f>
        <v>0</v>
      </c>
      <c r="F3" s="99">
        <f>E3+30%*E3</f>
        <v>0</v>
      </c>
      <c r="G3" s="14"/>
      <c r="H3" s="104">
        <v>1084.5762711864411</v>
      </c>
      <c r="I3" s="101">
        <f>F3*H3</f>
        <v>0</v>
      </c>
      <c r="J3" s="101"/>
    </row>
    <row r="4" spans="1:10" ht="15" customHeight="1" x14ac:dyDescent="0.25">
      <c r="A4" s="14">
        <v>1.2</v>
      </c>
      <c r="B4" s="8" t="s">
        <v>220</v>
      </c>
      <c r="C4" s="14" t="e">
        <f>VLOOKUP(B4,UNIFICADO!$C$5:$F$34,3,FALSE)</f>
        <v>#DIV/0!</v>
      </c>
      <c r="D4" s="14" t="s">
        <v>291</v>
      </c>
      <c r="E4" s="14" t="e">
        <f>VLOOKUP(B4,UNIFICADO!$C$5:$F$34,2,FALSE)</f>
        <v>#DIV/0!</v>
      </c>
      <c r="F4" s="99" t="e">
        <f>E4+30%*E4</f>
        <v>#DIV/0!</v>
      </c>
      <c r="G4" s="14"/>
      <c r="H4" s="104">
        <v>1084.5762711864411</v>
      </c>
      <c r="I4" s="101" t="e">
        <f>F4*H4</f>
        <v>#DIV/0!</v>
      </c>
      <c r="J4" s="101"/>
    </row>
    <row r="5" spans="1:10" ht="15" customHeight="1" x14ac:dyDescent="0.25">
      <c r="A5" s="14">
        <v>1.3</v>
      </c>
      <c r="B5" s="8" t="s">
        <v>221</v>
      </c>
      <c r="C5" s="14" t="e">
        <f>VLOOKUP(B5,UNIFICADO!$C$5:$F$34,3,FALSE)</f>
        <v>#DIV/0!</v>
      </c>
      <c r="D5" s="14" t="s">
        <v>291</v>
      </c>
      <c r="E5" s="14" t="e">
        <f>VLOOKUP(B5,UNIFICADO!$C$5:$F$34,2,FALSE)</f>
        <v>#DIV/0!</v>
      </c>
      <c r="F5" s="99" t="e">
        <f>E5+30%*E5</f>
        <v>#DIV/0!</v>
      </c>
      <c r="G5" s="14"/>
      <c r="H5" s="104">
        <v>1084.5762711864411</v>
      </c>
      <c r="I5" s="101" t="e">
        <f>F5*H5</f>
        <v>#DIV/0!</v>
      </c>
      <c r="J5" s="101"/>
    </row>
    <row r="6" spans="1:10" ht="15" customHeight="1" x14ac:dyDescent="0.25">
      <c r="A6" s="14">
        <v>1.4</v>
      </c>
      <c r="B6" s="8" t="s">
        <v>222</v>
      </c>
      <c r="C6" s="14">
        <f>VLOOKUP(B6,UNIFICADO!$C$5:$F$34,3,FALSE)</f>
        <v>6</v>
      </c>
      <c r="D6" s="14" t="s">
        <v>291</v>
      </c>
      <c r="E6" s="14">
        <f>VLOOKUP(B6,UNIFICADO!$C$5:$F$34,2,FALSE)</f>
        <v>480</v>
      </c>
      <c r="F6" s="99">
        <f>E6+30%*E6</f>
        <v>624</v>
      </c>
      <c r="G6" s="14"/>
      <c r="H6" s="104">
        <v>1084.5762711864411</v>
      </c>
      <c r="I6" s="101">
        <f>F6*H6</f>
        <v>676775.59322033927</v>
      </c>
      <c r="J6" s="101"/>
    </row>
    <row r="7" spans="1:10" ht="15" customHeight="1" x14ac:dyDescent="0.25">
      <c r="A7" s="14">
        <v>1.5</v>
      </c>
      <c r="B7" s="8" t="s">
        <v>223</v>
      </c>
      <c r="C7" s="14">
        <f>VLOOKUP(B7,UNIFICADO!$C$5:$F$34,3,FALSE)</f>
        <v>5</v>
      </c>
      <c r="D7" s="14" t="s">
        <v>291</v>
      </c>
      <c r="E7" s="14">
        <f>VLOOKUP(B7,UNIFICADO!$C$5:$F$34,2,FALSE)</f>
        <v>200</v>
      </c>
      <c r="F7" s="99">
        <f>E7+30%*E7</f>
        <v>260</v>
      </c>
      <c r="G7" s="98"/>
      <c r="H7" s="104">
        <v>1084.5762711864411</v>
      </c>
      <c r="I7" s="101">
        <f>F7*H7</f>
        <v>281989.83050847467</v>
      </c>
      <c r="J7" s="101"/>
    </row>
    <row r="8" spans="1:10" ht="15" customHeight="1" x14ac:dyDescent="0.25">
      <c r="A8" s="14">
        <v>2</v>
      </c>
      <c r="B8" s="47" t="s">
        <v>292</v>
      </c>
      <c r="C8" s="14"/>
      <c r="D8" s="14"/>
      <c r="E8" s="14"/>
      <c r="F8" s="99"/>
      <c r="G8" s="14" t="e">
        <f>SUM(F9:F19)</f>
        <v>#DIV/0!</v>
      </c>
      <c r="H8" s="101"/>
      <c r="I8" s="101"/>
      <c r="J8" s="101" t="e">
        <f>SUM(I9:I19)</f>
        <v>#DIV/0!</v>
      </c>
    </row>
    <row r="9" spans="1:10" ht="15" customHeight="1" x14ac:dyDescent="0.25">
      <c r="A9" s="14">
        <v>2.1</v>
      </c>
      <c r="B9" s="8" t="s">
        <v>231</v>
      </c>
      <c r="C9" s="14">
        <f>VLOOKUP(B9,UNIFICADO!$C$5:$F$34,3,FALSE)</f>
        <v>1</v>
      </c>
      <c r="D9" s="14" t="s">
        <v>291</v>
      </c>
      <c r="E9" s="14" t="e">
        <f>VLOOKUP(B9,UNIFICADO!$C$5:$F$34,2,FALSE)</f>
        <v>#DIV/0!</v>
      </c>
      <c r="F9" s="99" t="e">
        <f t="shared" ref="F9:F19" si="0">E9+30%*E9</f>
        <v>#DIV/0!</v>
      </c>
      <c r="G9" s="98"/>
      <c r="H9" s="101">
        <v>1084.5762711864411</v>
      </c>
      <c r="I9" s="101" t="e">
        <f t="shared" ref="I9:I19" si="1">F9*H9</f>
        <v>#DIV/0!</v>
      </c>
      <c r="J9" s="101"/>
    </row>
    <row r="10" spans="1:10" ht="15" customHeight="1" x14ac:dyDescent="0.25">
      <c r="A10" s="14">
        <v>2.2000000000000002</v>
      </c>
      <c r="B10" s="8" t="s">
        <v>93</v>
      </c>
      <c r="C10" s="14">
        <f>VLOOKUP(B10,UNIFICADO!$C$5:$F$34,3,FALSE)</f>
        <v>1</v>
      </c>
      <c r="D10" s="14" t="s">
        <v>291</v>
      </c>
      <c r="E10" s="14" t="e">
        <f>VLOOKUP(B10,UNIFICADO!$C$5:$F$34,2,FALSE)</f>
        <v>#DIV/0!</v>
      </c>
      <c r="F10" s="99" t="e">
        <f t="shared" si="0"/>
        <v>#DIV/0!</v>
      </c>
      <c r="G10" s="14"/>
      <c r="H10" s="101">
        <v>1084.5762711864411</v>
      </c>
      <c r="I10" s="101" t="e">
        <f t="shared" si="1"/>
        <v>#DIV/0!</v>
      </c>
      <c r="J10" s="101"/>
    </row>
    <row r="11" spans="1:10" ht="15" customHeight="1" x14ac:dyDescent="0.25">
      <c r="A11" s="14">
        <v>2.2999999999999998</v>
      </c>
      <c r="B11" s="8" t="s">
        <v>233</v>
      </c>
      <c r="C11" s="14">
        <f>VLOOKUP(B11,UNIFICADO!$C$5:$F$34,3,FALSE)</f>
        <v>1</v>
      </c>
      <c r="D11" s="14" t="s">
        <v>291</v>
      </c>
      <c r="E11" s="14" t="e">
        <f>VLOOKUP(B11,UNIFICADO!$C$5:$F$34,2,FALSE)</f>
        <v>#DIV/0!</v>
      </c>
      <c r="F11" s="99" t="e">
        <f t="shared" si="0"/>
        <v>#DIV/0!</v>
      </c>
      <c r="G11" s="14"/>
      <c r="H11" s="101">
        <v>1084.5762711864411</v>
      </c>
      <c r="I11" s="101" t="e">
        <f t="shared" si="1"/>
        <v>#DIV/0!</v>
      </c>
      <c r="J11" s="101"/>
    </row>
    <row r="12" spans="1:10" ht="15" customHeight="1" x14ac:dyDescent="0.25">
      <c r="A12" s="14">
        <v>2.4</v>
      </c>
      <c r="B12" s="8" t="s">
        <v>224</v>
      </c>
      <c r="C12" s="14">
        <f>VLOOKUP(B12,UNIFICADO!$C$5:$F$34,3,FALSE)</f>
        <v>1</v>
      </c>
      <c r="D12" s="14" t="s">
        <v>291</v>
      </c>
      <c r="E12" s="14">
        <f>VLOOKUP(B12,UNIFICADO!$C$5:$F$34,2,FALSE)</f>
        <v>93.75</v>
      </c>
      <c r="F12" s="99">
        <f t="shared" si="0"/>
        <v>121.875</v>
      </c>
      <c r="G12" s="14"/>
      <c r="H12" s="101">
        <v>1084.5762711864411</v>
      </c>
      <c r="I12" s="101">
        <f t="shared" si="1"/>
        <v>132182.73305084751</v>
      </c>
      <c r="J12" s="101"/>
    </row>
    <row r="13" spans="1:10" ht="15" customHeight="1" x14ac:dyDescent="0.25">
      <c r="A13" s="14">
        <v>2.5</v>
      </c>
      <c r="B13" s="8" t="s">
        <v>225</v>
      </c>
      <c r="C13" s="14">
        <f>VLOOKUP(B13,UNIFICADO!$C$5:$F$34,3,FALSE)</f>
        <v>1</v>
      </c>
      <c r="D13" s="14" t="s">
        <v>291</v>
      </c>
      <c r="E13" s="14">
        <f>VLOOKUP(B13,UNIFICADO!$C$5:$F$34,2,FALSE)</f>
        <v>90</v>
      </c>
      <c r="F13" s="99">
        <f t="shared" si="0"/>
        <v>117</v>
      </c>
      <c r="G13" s="98"/>
      <c r="H13" s="101">
        <v>1084.5762711864411</v>
      </c>
      <c r="I13" s="101">
        <f t="shared" si="1"/>
        <v>126895.42372881361</v>
      </c>
      <c r="J13" s="101"/>
    </row>
    <row r="14" spans="1:10" ht="15" customHeight="1" x14ac:dyDescent="0.25">
      <c r="A14" s="14">
        <v>2.6</v>
      </c>
      <c r="B14" s="8" t="s">
        <v>226</v>
      </c>
      <c r="C14" s="14">
        <f>VLOOKUP(B14,UNIFICADO!$C$5:$F$34,3,FALSE)</f>
        <v>1</v>
      </c>
      <c r="D14" s="14" t="s">
        <v>291</v>
      </c>
      <c r="E14" s="14">
        <f>VLOOKUP(B14,UNIFICADO!$C$5:$F$34,2,FALSE)</f>
        <v>90</v>
      </c>
      <c r="F14" s="99">
        <f t="shared" si="0"/>
        <v>117</v>
      </c>
      <c r="G14" s="98"/>
      <c r="H14" s="101">
        <v>1084.5762711864411</v>
      </c>
      <c r="I14" s="101">
        <f t="shared" si="1"/>
        <v>126895.42372881361</v>
      </c>
      <c r="J14" s="101"/>
    </row>
    <row r="15" spans="1:10" ht="15" customHeight="1" x14ac:dyDescent="0.25">
      <c r="A15" s="14">
        <v>2.7</v>
      </c>
      <c r="B15" s="8" t="s">
        <v>293</v>
      </c>
      <c r="C15" s="14">
        <f>VLOOKUP(B15,UNIFICADO!$C$5:$F$34,3,FALSE)</f>
        <v>1</v>
      </c>
      <c r="D15" s="14" t="s">
        <v>291</v>
      </c>
      <c r="E15" s="14">
        <f>VLOOKUP(B15,UNIFICADO!$C$5:$F$34,2,FALSE)</f>
        <v>90</v>
      </c>
      <c r="F15" s="99">
        <f t="shared" si="0"/>
        <v>117</v>
      </c>
      <c r="G15" s="98"/>
      <c r="H15" s="101">
        <v>1084.5762711864411</v>
      </c>
      <c r="I15" s="101">
        <f t="shared" si="1"/>
        <v>126895.42372881361</v>
      </c>
      <c r="J15" s="101"/>
    </row>
    <row r="16" spans="1:10" ht="15" customHeight="1" x14ac:dyDescent="0.25">
      <c r="A16" s="14">
        <v>2.8</v>
      </c>
      <c r="B16" s="8" t="s">
        <v>294</v>
      </c>
      <c r="C16" s="14">
        <f>VLOOKUP(B16,UNIFICADO!$C$5:$F$34,3,FALSE)</f>
        <v>1</v>
      </c>
      <c r="D16" s="14" t="s">
        <v>291</v>
      </c>
      <c r="E16" s="14">
        <f>VLOOKUP(B16,UNIFICADO!$C$5:$F$34,2,FALSE)</f>
        <v>90</v>
      </c>
      <c r="F16" s="99">
        <f t="shared" si="0"/>
        <v>117</v>
      </c>
      <c r="G16" s="98"/>
      <c r="H16" s="101">
        <v>1084.5762711864411</v>
      </c>
      <c r="I16" s="101">
        <f t="shared" si="1"/>
        <v>126895.42372881361</v>
      </c>
      <c r="J16" s="101"/>
    </row>
    <row r="17" spans="1:10" ht="15" customHeight="1" x14ac:dyDescent="0.25">
      <c r="A17" s="14">
        <v>2.9</v>
      </c>
      <c r="B17" s="8" t="s">
        <v>229</v>
      </c>
      <c r="C17" s="14">
        <f>VLOOKUP(B17,UNIFICADO!$C$5:$F$34,3,FALSE)</f>
        <v>1</v>
      </c>
      <c r="D17" s="14" t="s">
        <v>291</v>
      </c>
      <c r="E17" s="14">
        <f>VLOOKUP(B17,UNIFICADO!$C$5:$F$34,2,FALSE)</f>
        <v>90</v>
      </c>
      <c r="F17" s="99">
        <f t="shared" si="0"/>
        <v>117</v>
      </c>
      <c r="G17" s="98"/>
      <c r="H17" s="101">
        <v>1084.5762711864411</v>
      </c>
      <c r="I17" s="101">
        <f t="shared" si="1"/>
        <v>126895.42372881361</v>
      </c>
      <c r="J17" s="101"/>
    </row>
    <row r="18" spans="1:10" ht="15" customHeight="1" x14ac:dyDescent="0.25">
      <c r="A18" s="99">
        <v>2.1</v>
      </c>
      <c r="B18" s="8" t="s">
        <v>230</v>
      </c>
      <c r="C18" s="14">
        <f>VLOOKUP(B18,UNIFICADO!$C$5:$F$34,3,FALSE)</f>
        <v>1</v>
      </c>
      <c r="D18" s="14" t="s">
        <v>291</v>
      </c>
      <c r="E18" s="14">
        <f>VLOOKUP(B18,UNIFICADO!$C$5:$F$34,2,FALSE)</f>
        <v>90</v>
      </c>
      <c r="F18" s="99">
        <f t="shared" si="0"/>
        <v>117</v>
      </c>
      <c r="G18" s="98"/>
      <c r="H18" s="101">
        <v>1084.5762711864411</v>
      </c>
      <c r="I18" s="101">
        <f t="shared" si="1"/>
        <v>126895.42372881361</v>
      </c>
      <c r="J18" s="101"/>
    </row>
    <row r="19" spans="1:10" ht="15" customHeight="1" x14ac:dyDescent="0.25">
      <c r="A19" s="14">
        <v>2.11</v>
      </c>
      <c r="B19" s="8" t="s">
        <v>295</v>
      </c>
      <c r="C19" s="14">
        <f>VLOOKUP(B19,UNIFICADO!$C$5:$F$34,3,FALSE)</f>
        <v>1</v>
      </c>
      <c r="D19" s="14" t="s">
        <v>291</v>
      </c>
      <c r="E19" s="14">
        <f>VLOOKUP(B19,UNIFICADO!$C$5:$F$34,2,FALSE)</f>
        <v>15</v>
      </c>
      <c r="F19" s="99">
        <f t="shared" si="0"/>
        <v>19.5</v>
      </c>
      <c r="G19" s="14"/>
      <c r="H19" s="101">
        <v>1084.5762711864411</v>
      </c>
      <c r="I19" s="101">
        <f t="shared" si="1"/>
        <v>21149.237288135602</v>
      </c>
      <c r="J19" s="101"/>
    </row>
    <row r="20" spans="1:10" ht="15" customHeight="1" x14ac:dyDescent="0.25">
      <c r="A20" s="14">
        <v>3</v>
      </c>
      <c r="B20" s="8" t="s">
        <v>296</v>
      </c>
      <c r="C20" s="14"/>
      <c r="D20" s="14"/>
      <c r="E20" s="14"/>
      <c r="F20" s="99"/>
      <c r="G20" s="98" t="e">
        <f>SUM(F21:F29)</f>
        <v>#DIV/0!</v>
      </c>
      <c r="H20" s="101"/>
      <c r="I20" s="101"/>
      <c r="J20" s="101" t="e">
        <f>SUM(I21:I29)</f>
        <v>#DIV/0!</v>
      </c>
    </row>
    <row r="21" spans="1:10" ht="15" customHeight="1" x14ac:dyDescent="0.25">
      <c r="A21" s="14">
        <v>3.1</v>
      </c>
      <c r="B21" s="8" t="s">
        <v>237</v>
      </c>
      <c r="C21" s="14">
        <f>VLOOKUP(B21,UNIFICADO!$C$5:$F$34,3,FALSE)</f>
        <v>1</v>
      </c>
      <c r="D21" s="14" t="s">
        <v>291</v>
      </c>
      <c r="E21" s="14">
        <f>VLOOKUP(B21,UNIFICADO!$C$5:$F$34,2,FALSE)</f>
        <v>0</v>
      </c>
      <c r="F21" s="99">
        <f t="shared" ref="F21:F28" si="2">E21+30%*E21</f>
        <v>0</v>
      </c>
      <c r="G21" s="14"/>
      <c r="H21" s="101">
        <v>1084.5762711864411</v>
      </c>
      <c r="I21" s="101">
        <f t="shared" ref="I21:I28" si="3">F21*H21</f>
        <v>0</v>
      </c>
      <c r="J21" s="101"/>
    </row>
    <row r="22" spans="1:10" ht="15" customHeight="1" x14ac:dyDescent="0.25">
      <c r="A22" s="14">
        <v>3.2</v>
      </c>
      <c r="B22" s="8" t="s">
        <v>238</v>
      </c>
      <c r="C22" s="14">
        <f>VLOOKUP(B22,UNIFICADO!$C$5:$F$34,3,FALSE)</f>
        <v>1</v>
      </c>
      <c r="D22" s="14" t="s">
        <v>291</v>
      </c>
      <c r="E22" s="14">
        <f>VLOOKUP(B22,UNIFICADO!$C$5:$F$34,2,FALSE)</f>
        <v>35</v>
      </c>
      <c r="F22" s="99">
        <f t="shared" si="2"/>
        <v>45.5</v>
      </c>
      <c r="G22" s="14"/>
      <c r="H22" s="101">
        <v>1084.5762711864411</v>
      </c>
      <c r="I22" s="101">
        <f t="shared" si="3"/>
        <v>49348.220338983068</v>
      </c>
      <c r="J22" s="101"/>
    </row>
    <row r="23" spans="1:10" ht="15" customHeight="1" x14ac:dyDescent="0.25">
      <c r="A23" s="14">
        <v>3.3</v>
      </c>
      <c r="B23" s="8" t="s">
        <v>239</v>
      </c>
      <c r="C23" s="14">
        <f>VLOOKUP(B23,UNIFICADO!$C$5:$F$34,3,FALSE)</f>
        <v>1</v>
      </c>
      <c r="D23" s="14" t="s">
        <v>291</v>
      </c>
      <c r="E23" s="14">
        <f>VLOOKUP(B23,UNIFICADO!$C$5:$F$34,2,FALSE)</f>
        <v>21.5</v>
      </c>
      <c r="F23" s="99">
        <f t="shared" si="2"/>
        <v>27.95</v>
      </c>
      <c r="G23" s="14"/>
      <c r="H23" s="101">
        <v>1084.5762711864411</v>
      </c>
      <c r="I23" s="101">
        <f t="shared" si="3"/>
        <v>30313.906779661029</v>
      </c>
      <c r="J23" s="101"/>
    </row>
    <row r="24" spans="1:10" ht="15" customHeight="1" x14ac:dyDescent="0.25">
      <c r="A24" s="14">
        <v>3.4</v>
      </c>
      <c r="B24" s="8" t="s">
        <v>234</v>
      </c>
      <c r="C24" s="14">
        <f>VLOOKUP(B24,UNIFICADO!$C$5:$F$34,3,FALSE)</f>
        <v>1</v>
      </c>
      <c r="D24" s="14" t="s">
        <v>291</v>
      </c>
      <c r="E24" s="14" t="e">
        <f>VLOOKUP(B24,UNIFICADO!$C$5:$F$34,2,FALSE)</f>
        <v>#DIV/0!</v>
      </c>
      <c r="F24" s="99" t="e">
        <f t="shared" si="2"/>
        <v>#DIV/0!</v>
      </c>
      <c r="G24" s="14"/>
      <c r="H24" s="101">
        <v>1084.5762711864411</v>
      </c>
      <c r="I24" s="101" t="e">
        <f t="shared" si="3"/>
        <v>#DIV/0!</v>
      </c>
      <c r="J24" s="101"/>
    </row>
    <row r="25" spans="1:10" ht="15" customHeight="1" x14ac:dyDescent="0.25">
      <c r="A25" s="14">
        <v>3.5</v>
      </c>
      <c r="B25" s="8" t="s">
        <v>96</v>
      </c>
      <c r="C25" s="14">
        <f>VLOOKUP(B25,UNIFICADO!$C$5:$F$34,3,FALSE)</f>
        <v>1</v>
      </c>
      <c r="D25" s="14" t="s">
        <v>291</v>
      </c>
      <c r="E25" s="14">
        <f>VLOOKUP(B25,UNIFICADO!$C$5:$F$34,2,FALSE)</f>
        <v>27</v>
      </c>
      <c r="F25" s="99">
        <f t="shared" si="2"/>
        <v>35.1</v>
      </c>
      <c r="G25" s="14"/>
      <c r="H25" s="101">
        <v>1084.5762711864411</v>
      </c>
      <c r="I25" s="101">
        <f t="shared" si="3"/>
        <v>38068.627118644086</v>
      </c>
      <c r="J25" s="101"/>
    </row>
    <row r="26" spans="1:10" ht="15" customHeight="1" x14ac:dyDescent="0.25">
      <c r="A26" s="14">
        <v>3.6</v>
      </c>
      <c r="B26" s="8" t="s">
        <v>97</v>
      </c>
      <c r="C26" s="14">
        <f>VLOOKUP(B26,UNIFICADO!$C$5:$F$34,3,FALSE)</f>
        <v>1</v>
      </c>
      <c r="D26" s="14" t="s">
        <v>291</v>
      </c>
      <c r="E26" s="14">
        <f>VLOOKUP(B26,UNIFICADO!$C$5:$F$34,2,FALSE)</f>
        <v>22.5</v>
      </c>
      <c r="F26" s="99">
        <f t="shared" si="2"/>
        <v>29.25</v>
      </c>
      <c r="G26" s="14"/>
      <c r="H26" s="101">
        <v>1084.5762711864411</v>
      </c>
      <c r="I26" s="101">
        <f t="shared" si="3"/>
        <v>31723.855932203402</v>
      </c>
      <c r="J26" s="101"/>
    </row>
    <row r="27" spans="1:10" ht="15" customHeight="1" x14ac:dyDescent="0.25">
      <c r="A27" s="14">
        <v>3.7</v>
      </c>
      <c r="B27" s="8" t="s">
        <v>235</v>
      </c>
      <c r="C27" s="14">
        <f>VLOOKUP(B27,UNIFICADO!$C$5:$F$34,3,FALSE)</f>
        <v>1</v>
      </c>
      <c r="D27" s="14" t="s">
        <v>291</v>
      </c>
      <c r="E27" s="14">
        <f>VLOOKUP(B27,UNIFICADO!$C$5:$F$34,2,FALSE)</f>
        <v>36.4</v>
      </c>
      <c r="F27" s="99">
        <f t="shared" si="2"/>
        <v>47.32</v>
      </c>
      <c r="G27" s="14"/>
      <c r="H27" s="101">
        <v>1084.5762711864411</v>
      </c>
      <c r="I27" s="101">
        <f t="shared" si="3"/>
        <v>51322.149152542392</v>
      </c>
      <c r="J27" s="101"/>
    </row>
    <row r="28" spans="1:10" ht="15" customHeight="1" x14ac:dyDescent="0.25">
      <c r="A28" s="14">
        <v>3.8</v>
      </c>
      <c r="B28" s="8" t="s">
        <v>236</v>
      </c>
      <c r="C28" s="14">
        <f>VLOOKUP(B28,UNIFICADO!$C$5:$F$34,3,FALSE)</f>
        <v>1</v>
      </c>
      <c r="D28" s="14" t="s">
        <v>291</v>
      </c>
      <c r="E28" s="14">
        <f>VLOOKUP(B28,UNIFICADO!$C$5:$F$34,2,FALSE)</f>
        <v>18.2</v>
      </c>
      <c r="F28" s="99">
        <f t="shared" si="2"/>
        <v>23.66</v>
      </c>
      <c r="G28" s="14"/>
      <c r="H28" s="101">
        <v>1084.5762711864411</v>
      </c>
      <c r="I28" s="101">
        <f t="shared" si="3"/>
        <v>25661.074576271196</v>
      </c>
      <c r="J28" s="101"/>
    </row>
    <row r="29" spans="1:10" ht="15" customHeight="1" x14ac:dyDescent="0.25">
      <c r="A29" s="14">
        <v>3.9</v>
      </c>
      <c r="B29" s="8" t="s">
        <v>297</v>
      </c>
      <c r="C29" s="14"/>
      <c r="D29" s="14" t="s">
        <v>291</v>
      </c>
      <c r="E29" s="14"/>
      <c r="F29" s="99"/>
      <c r="G29" s="14"/>
      <c r="H29" s="101"/>
      <c r="I29" s="101"/>
      <c r="J29" s="101"/>
    </row>
    <row r="30" spans="1:10" ht="15" customHeight="1" x14ac:dyDescent="0.25">
      <c r="A30" s="14">
        <v>4</v>
      </c>
      <c r="B30" s="47" t="s">
        <v>298</v>
      </c>
      <c r="C30" s="14"/>
      <c r="D30" s="14"/>
      <c r="E30" s="14"/>
      <c r="F30" s="99"/>
      <c r="G30" s="98">
        <f>SUM(F31:F36)</f>
        <v>1632.15</v>
      </c>
      <c r="H30" s="101"/>
      <c r="I30" s="101"/>
      <c r="J30" s="101">
        <f>SUM(I31:I36)</f>
        <v>1770191.1610169497</v>
      </c>
    </row>
    <row r="31" spans="1:10" ht="15" customHeight="1" x14ac:dyDescent="0.25">
      <c r="A31" s="14">
        <v>4.0999999999999996</v>
      </c>
      <c r="B31" s="47" t="s">
        <v>74</v>
      </c>
      <c r="C31" s="14">
        <f>VLOOKUP(B31,UNIFICADO!$C$5:$F$34,3,FALSE)</f>
        <v>1</v>
      </c>
      <c r="D31" s="14" t="s">
        <v>291</v>
      </c>
      <c r="E31" s="14">
        <f>VLOOKUP(B31,UNIFICADO!$C$5:$F$34,2,FALSE)</f>
        <v>172.5</v>
      </c>
      <c r="F31" s="99">
        <f t="shared" ref="F31:F36" si="4">E31+30%*E31</f>
        <v>224.25</v>
      </c>
      <c r="G31" s="98"/>
      <c r="H31" s="101">
        <v>1084.5762711864411</v>
      </c>
      <c r="I31" s="101">
        <f t="shared" ref="I31:I36" si="5">F31*H31</f>
        <v>243216.22881355943</v>
      </c>
      <c r="J31" s="101"/>
    </row>
    <row r="32" spans="1:10" ht="15" customHeight="1" x14ac:dyDescent="0.25">
      <c r="A32" s="14">
        <v>4.2</v>
      </c>
      <c r="B32" s="47" t="s">
        <v>240</v>
      </c>
      <c r="C32" s="14">
        <f>VLOOKUP(B32,UNIFICADO!$C$5:$F$34,3,FALSE)</f>
        <v>1</v>
      </c>
      <c r="D32" s="14" t="s">
        <v>291</v>
      </c>
      <c r="E32" s="14">
        <f>VLOOKUP(B32,UNIFICADO!$C$5:$F$34,2,FALSE)</f>
        <v>840</v>
      </c>
      <c r="F32" s="99">
        <f t="shared" si="4"/>
        <v>1092</v>
      </c>
      <c r="G32" s="47"/>
      <c r="H32" s="101">
        <v>1084.5762711864411</v>
      </c>
      <c r="I32" s="101">
        <f t="shared" si="5"/>
        <v>1184357.2881355938</v>
      </c>
      <c r="J32" s="102"/>
    </row>
    <row r="33" spans="1:10" ht="15" customHeight="1" x14ac:dyDescent="0.25">
      <c r="A33" s="14">
        <v>4.3</v>
      </c>
      <c r="B33" s="47" t="s">
        <v>243</v>
      </c>
      <c r="C33" s="14">
        <f>VLOOKUP(B33,UNIFICADO!$C$5:$F$34,3,FALSE)</f>
        <v>1</v>
      </c>
      <c r="D33" s="14" t="s">
        <v>291</v>
      </c>
      <c r="E33" s="14">
        <f>VLOOKUP(B33,UNIFICADO!$C$5:$F$34,2,FALSE)</f>
        <v>150</v>
      </c>
      <c r="F33" s="99">
        <f t="shared" si="4"/>
        <v>195</v>
      </c>
      <c r="G33" s="47"/>
      <c r="H33" s="101">
        <v>1084.5762711864411</v>
      </c>
      <c r="I33" s="101">
        <f t="shared" si="5"/>
        <v>211492.37288135602</v>
      </c>
      <c r="J33" s="102"/>
    </row>
    <row r="34" spans="1:10" ht="15" customHeight="1" x14ac:dyDescent="0.25">
      <c r="A34" s="14">
        <v>4.4000000000000004</v>
      </c>
      <c r="B34" s="47" t="s">
        <v>241</v>
      </c>
      <c r="C34" s="14">
        <f>VLOOKUP(B34,UNIFICADO!$C$5:$F$34,3,FALSE)</f>
        <v>2</v>
      </c>
      <c r="D34" s="14" t="s">
        <v>291</v>
      </c>
      <c r="E34" s="14">
        <f>VLOOKUP(B34,UNIFICADO!$C$5:$F$34,2,FALSE)</f>
        <v>37.5</v>
      </c>
      <c r="F34" s="99">
        <f t="shared" si="4"/>
        <v>48.75</v>
      </c>
      <c r="G34" s="47"/>
      <c r="H34" s="101">
        <v>1084.5762711864411</v>
      </c>
      <c r="I34" s="101">
        <f t="shared" si="5"/>
        <v>52873.093220339004</v>
      </c>
      <c r="J34" s="102"/>
    </row>
    <row r="35" spans="1:10" ht="15" customHeight="1" x14ac:dyDescent="0.25">
      <c r="A35" s="14">
        <v>4.5</v>
      </c>
      <c r="B35" s="47" t="s">
        <v>242</v>
      </c>
      <c r="C35" s="14">
        <f>VLOOKUP(B35,UNIFICADO!$C$5:$F$34,3,FALSE)</f>
        <v>2</v>
      </c>
      <c r="D35" s="14" t="s">
        <v>291</v>
      </c>
      <c r="E35" s="14">
        <f>VLOOKUP(B35,UNIFICADO!$C$5:$F$34,2,FALSE)</f>
        <v>37.5</v>
      </c>
      <c r="F35" s="99">
        <f t="shared" si="4"/>
        <v>48.75</v>
      </c>
      <c r="G35" s="47"/>
      <c r="H35" s="101">
        <v>1084.5762711864411</v>
      </c>
      <c r="I35" s="101">
        <f t="shared" si="5"/>
        <v>52873.093220339004</v>
      </c>
      <c r="J35" s="102"/>
    </row>
    <row r="36" spans="1:10" ht="15" customHeight="1" x14ac:dyDescent="0.25">
      <c r="A36" s="14">
        <v>4.5999999999999996</v>
      </c>
      <c r="B36" s="47" t="s">
        <v>79</v>
      </c>
      <c r="C36" s="14">
        <f>VLOOKUP(B36,UNIFICADO!$C$5:$F$34,3,FALSE)</f>
        <v>1</v>
      </c>
      <c r="D36" s="14" t="s">
        <v>291</v>
      </c>
      <c r="E36" s="14">
        <f>VLOOKUP(B36,UNIFICADO!$C$5:$F$34,2,FALSE)</f>
        <v>18</v>
      </c>
      <c r="F36" s="99">
        <f t="shared" si="4"/>
        <v>23.4</v>
      </c>
      <c r="G36" s="47"/>
      <c r="H36" s="101">
        <v>1084.5762711864411</v>
      </c>
      <c r="I36" s="101">
        <f t="shared" si="5"/>
        <v>25379.084745762721</v>
      </c>
      <c r="J36" s="102"/>
    </row>
    <row r="37" spans="1:10" ht="15" customHeight="1" x14ac:dyDescent="0.25">
      <c r="A37" s="14"/>
      <c r="B37" s="121" t="s">
        <v>299</v>
      </c>
      <c r="C37" s="110"/>
      <c r="D37" s="110"/>
      <c r="E37" s="110"/>
      <c r="F37" s="110"/>
      <c r="G37" s="108"/>
      <c r="H37" s="47"/>
      <c r="I37" s="47"/>
      <c r="J37" s="103" t="e">
        <f>SUM(J2:J36)</f>
        <v>#DIV/0!</v>
      </c>
    </row>
    <row r="38" spans="1:10" ht="15" customHeight="1" x14ac:dyDescent="0.25">
      <c r="A38" s="14"/>
      <c r="B38" s="121" t="s">
        <v>300</v>
      </c>
      <c r="C38" s="110"/>
      <c r="D38" s="110"/>
      <c r="E38" s="110"/>
      <c r="F38" s="110"/>
      <c r="G38" s="108"/>
      <c r="H38" s="47"/>
      <c r="I38" s="47"/>
      <c r="J38" s="103" t="e">
        <f>0.1*J37</f>
        <v>#DIV/0!</v>
      </c>
    </row>
    <row r="39" spans="1:10" ht="15" customHeight="1" x14ac:dyDescent="0.25">
      <c r="A39" s="14"/>
      <c r="B39" s="121" t="s">
        <v>301</v>
      </c>
      <c r="C39" s="110"/>
      <c r="D39" s="110"/>
      <c r="E39" s="110"/>
      <c r="F39" s="110"/>
      <c r="G39" s="108"/>
      <c r="H39" s="47"/>
      <c r="I39" s="47"/>
      <c r="J39" s="103" t="e">
        <f>0.1*J37</f>
        <v>#DIV/0!</v>
      </c>
    </row>
    <row r="40" spans="1:10" ht="15" customHeight="1" x14ac:dyDescent="0.25">
      <c r="A40" s="14"/>
      <c r="B40" s="121" t="s">
        <v>302</v>
      </c>
      <c r="C40" s="110"/>
      <c r="D40" s="110"/>
      <c r="E40" s="110"/>
      <c r="F40" s="110"/>
      <c r="G40" s="108"/>
      <c r="H40" s="47"/>
      <c r="I40" s="47"/>
      <c r="J40" s="103" t="e">
        <f>J37+J38+J39</f>
        <v>#DIV/0!</v>
      </c>
    </row>
    <row r="41" spans="1:10" ht="15" customHeight="1" x14ac:dyDescent="0.25">
      <c r="A41" s="14"/>
      <c r="B41" s="121" t="s">
        <v>303</v>
      </c>
      <c r="C41" s="110"/>
      <c r="D41" s="110"/>
      <c r="E41" s="110"/>
      <c r="F41" s="110"/>
      <c r="G41" s="108"/>
      <c r="H41" s="47"/>
      <c r="I41" s="47"/>
      <c r="J41" s="103" t="e">
        <f>0.18*J40</f>
        <v>#DIV/0!</v>
      </c>
    </row>
    <row r="42" spans="1:10" ht="15" customHeight="1" x14ac:dyDescent="0.25">
      <c r="A42" s="14"/>
      <c r="B42" s="121" t="s">
        <v>304</v>
      </c>
      <c r="C42" s="110"/>
      <c r="D42" s="110"/>
      <c r="E42" s="110"/>
      <c r="F42" s="110"/>
      <c r="G42" s="108"/>
      <c r="H42" s="47"/>
      <c r="I42" s="47"/>
      <c r="J42" s="103" t="e">
        <f>J40+J41</f>
        <v>#DIV/0!</v>
      </c>
    </row>
  </sheetData>
  <mergeCells count="6">
    <mergeCell ref="B38:G38"/>
    <mergeCell ref="B42:G42"/>
    <mergeCell ref="B37:G37"/>
    <mergeCell ref="B41:G41"/>
    <mergeCell ref="B40:G40"/>
    <mergeCell ref="B39:G39"/>
  </mergeCells>
  <pageMargins left="0.7" right="0.7" top="0.75" bottom="0.75" header="0.3" footer="0.3"/>
  <pageSetup paperSize="9" orientation="portrait" horizontalDpi="360" verticalDpi="36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INICIAL</vt:lpstr>
      <vt:lpstr>PRIM</vt:lpstr>
      <vt:lpstr>SEC</vt:lpstr>
      <vt:lpstr>UNIFICADO</vt:lpstr>
      <vt:lpstr>CALCULOS</vt:lpstr>
      <vt:lpstr>COSTOS EXCEL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Rolando Alarcon Nole</dc:creator>
  <cp:lastModifiedBy>Mathias</cp:lastModifiedBy>
  <dcterms:created xsi:type="dcterms:W3CDTF">2025-08-14T17:30:05Z</dcterms:created>
  <dcterms:modified xsi:type="dcterms:W3CDTF">2026-03-30T19:40:26Z</dcterms:modified>
</cp:coreProperties>
</file>